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mc:AlternateContent xmlns:mc="http://schemas.openxmlformats.org/markup-compatibility/2006">
    <mc:Choice Requires="x15">
      <x15ac:absPath xmlns:x15ac="http://schemas.microsoft.com/office/spreadsheetml/2010/11/ac" url="C:\Users\zf701439\Desktop\"/>
    </mc:Choice>
  </mc:AlternateContent>
  <xr:revisionPtr revIDLastSave="0" documentId="13_ncr:1_{BA7DFF67-0626-4156-8BA4-6E63D3A455BA}" xr6:coauthVersionLast="47" xr6:coauthVersionMax="47" xr10:uidLastSave="{00000000-0000-0000-0000-000000000000}"/>
  <bookViews>
    <workbookView xWindow="-120" yWindow="-16320" windowWidth="29040" windowHeight="15720" activeTab="3" xr2:uid="{00000000-000D-0000-FFFF-FFFF00000000}"/>
  </bookViews>
  <sheets>
    <sheet name="DATA FEBRERO" sheetId="1" r:id="rId1"/>
    <sheet name="TD KPI FEBRERO" sheetId="2" r:id="rId2"/>
    <sheet name="TD KPI URGENCIA" sheetId="7" r:id="rId3"/>
    <sheet name="TIEMPOS SLA GLOBAL" sheetId="8" r:id="rId4"/>
    <sheet name="SLA E2E" sheetId="9" r:id="rId5"/>
    <sheet name="TIPS" sheetId="10" r:id="rId6"/>
  </sheets>
  <externalReferences>
    <externalReference r:id="rId7"/>
  </externalReferences>
  <definedNames>
    <definedName name="_xlnm._FilterDatabase" localSheetId="0" hidden="1">'DATA FEBRERO'!$A$1:$AP$2302</definedName>
    <definedName name="_xlnm._FilterDatabase" localSheetId="4" hidden="1">'SLA E2E'!$E$1:$E$16</definedName>
    <definedName name="_xlnm._FilterDatabase" localSheetId="1" hidden="1">'TD KPI FEBRERO'!$F$2:$F$17</definedName>
  </definedNames>
  <calcPr calcId="191028"/>
  <pivotCaches>
    <pivotCache cacheId="269" r:id="rId8"/>
    <pivotCache cacheId="277" r:id="rId9"/>
    <pivotCache cacheId="283" r:id="rId10"/>
    <pivotCache cacheId="289" r:id="rId11"/>
    <pivotCache cacheId="293" r:id="rId12"/>
    <pivotCache cacheId="297" r:id="rId13"/>
    <pivotCache cacheId="303" r:id="rId14"/>
    <pivotCache cacheId="318" r:id="rId15"/>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8" i="9" l="1"/>
  <c r="H10" i="9"/>
  <c r="C10" i="8"/>
  <c r="C9" i="8"/>
  <c r="C8" i="8"/>
  <c r="D8" i="8"/>
  <c r="D7" i="8"/>
  <c r="AR571" i="1"/>
  <c r="AO571" i="1"/>
  <c r="AP571" i="1"/>
  <c r="Y571" i="1"/>
  <c r="F29" i="7" l="1"/>
  <c r="E29" i="7"/>
  <c r="F8" i="7"/>
  <c r="E8" i="7"/>
  <c r="M37" i="2"/>
  <c r="L37" i="2"/>
  <c r="F38" i="2"/>
  <c r="E38" i="2"/>
  <c r="L4" i="7" l="1"/>
  <c r="AA1615" i="1"/>
  <c r="AA55" i="1"/>
  <c r="AA44" i="1"/>
  <c r="AA21" i="1"/>
  <c r="AE1670" i="1"/>
  <c r="AD1670" i="1"/>
  <c r="AC1670" i="1"/>
  <c r="AB1670" i="1"/>
  <c r="AE1669" i="1"/>
  <c r="AD1669" i="1"/>
  <c r="AC1669" i="1"/>
  <c r="AB1669" i="1"/>
  <c r="AE1626" i="1"/>
  <c r="AD1626" i="1"/>
  <c r="AC1626" i="1"/>
  <c r="AB1626" i="1"/>
  <c r="AE1615" i="1"/>
  <c r="AD1615" i="1"/>
  <c r="AC1615" i="1"/>
  <c r="AB1615" i="1"/>
  <c r="AE1603" i="1"/>
  <c r="AD1603" i="1"/>
  <c r="AC1603" i="1"/>
  <c r="AB1603" i="1"/>
  <c r="AE1593" i="1"/>
  <c r="AD1593" i="1"/>
  <c r="AC1593" i="1"/>
  <c r="AB1593" i="1"/>
  <c r="AE1580" i="1"/>
  <c r="AD1580" i="1"/>
  <c r="AC1580" i="1"/>
  <c r="AB1580" i="1"/>
  <c r="AE1578" i="1"/>
  <c r="AD1578" i="1"/>
  <c r="AC1578" i="1"/>
  <c r="AB1578" i="1"/>
  <c r="AE1567" i="1"/>
  <c r="AD1567" i="1"/>
  <c r="AC1567" i="1"/>
  <c r="AB1567" i="1"/>
  <c r="AE1565" i="1"/>
  <c r="AD1565" i="1"/>
  <c r="AC1565" i="1"/>
  <c r="AB1565" i="1"/>
  <c r="AE1552" i="1"/>
  <c r="AD1552" i="1"/>
  <c r="AC1552" i="1"/>
  <c r="AB1552" i="1"/>
  <c r="AE1543" i="1"/>
  <c r="AD1543" i="1"/>
  <c r="AC1543" i="1"/>
  <c r="AB1543" i="1"/>
  <c r="AE1504" i="1"/>
  <c r="AD1504" i="1"/>
  <c r="AC1504" i="1"/>
  <c r="AB1504" i="1"/>
  <c r="AE1496" i="1"/>
  <c r="AD1496" i="1"/>
  <c r="AC1496" i="1"/>
  <c r="AB1496" i="1"/>
  <c r="AE1492" i="1"/>
  <c r="AD1492" i="1"/>
  <c r="AC1492" i="1"/>
  <c r="AB1492" i="1"/>
  <c r="AE1486" i="1"/>
  <c r="AD1486" i="1"/>
  <c r="AC1486" i="1"/>
  <c r="AB1486" i="1"/>
  <c r="AE1483" i="1"/>
  <c r="AD1483" i="1"/>
  <c r="AC1483" i="1"/>
  <c r="AB1483" i="1"/>
  <c r="AE1482" i="1"/>
  <c r="AD1482" i="1"/>
  <c r="AC1482" i="1"/>
  <c r="AB1482" i="1"/>
  <c r="AE1481" i="1"/>
  <c r="AD1481" i="1"/>
  <c r="AC1481" i="1"/>
  <c r="AB1481" i="1"/>
  <c r="AE1472" i="1"/>
  <c r="AD1472" i="1"/>
  <c r="AC1472" i="1"/>
  <c r="AB1472" i="1"/>
  <c r="AE1465" i="1"/>
  <c r="AD1465" i="1"/>
  <c r="AC1465" i="1"/>
  <c r="AB1465" i="1"/>
  <c r="AE1430" i="1"/>
  <c r="AD1430" i="1"/>
  <c r="AC1430" i="1"/>
  <c r="AB1430" i="1"/>
  <c r="AE1429" i="1"/>
  <c r="AD1429" i="1"/>
  <c r="AC1429" i="1"/>
  <c r="AB1429" i="1"/>
  <c r="AE1424" i="1"/>
  <c r="AD1424" i="1"/>
  <c r="AC1424" i="1"/>
  <c r="AB1424" i="1"/>
  <c r="AE1420" i="1"/>
  <c r="AD1420" i="1"/>
  <c r="AC1420" i="1"/>
  <c r="AB1420" i="1"/>
  <c r="AE1419" i="1"/>
  <c r="AD1419" i="1"/>
  <c r="AC1419" i="1"/>
  <c r="AB1419" i="1"/>
  <c r="AE1399" i="1"/>
  <c r="AD1399" i="1"/>
  <c r="AC1399" i="1"/>
  <c r="AB1399" i="1"/>
  <c r="AE1398" i="1"/>
  <c r="AD1398" i="1"/>
  <c r="AC1398" i="1"/>
  <c r="AB1398" i="1"/>
  <c r="AE1392" i="1"/>
  <c r="AD1392" i="1"/>
  <c r="AC1392" i="1"/>
  <c r="AB1392" i="1"/>
  <c r="AE1373" i="1"/>
  <c r="AD1373" i="1"/>
  <c r="AC1373" i="1"/>
  <c r="AB1373" i="1"/>
  <c r="AE1364" i="1"/>
  <c r="AD1364" i="1"/>
  <c r="AC1364" i="1"/>
  <c r="AB1364" i="1"/>
  <c r="AE1354" i="1"/>
  <c r="AD1354" i="1"/>
  <c r="AC1354" i="1"/>
  <c r="AB1354" i="1"/>
  <c r="AE1345" i="1"/>
  <c r="AD1345" i="1"/>
  <c r="AC1345" i="1"/>
  <c r="AB1345" i="1"/>
  <c r="AE1344" i="1"/>
  <c r="AD1344" i="1"/>
  <c r="AC1344" i="1"/>
  <c r="AB1344" i="1"/>
  <c r="AE1336" i="1"/>
  <c r="AD1336" i="1"/>
  <c r="AC1336" i="1"/>
  <c r="AB1336" i="1"/>
  <c r="AE1321" i="1"/>
  <c r="AD1321" i="1"/>
  <c r="AC1321" i="1"/>
  <c r="AB1321" i="1"/>
  <c r="AE1320" i="1"/>
  <c r="AD1320" i="1"/>
  <c r="AC1320" i="1"/>
  <c r="AB1320" i="1"/>
  <c r="AE1288" i="1"/>
  <c r="AD1288" i="1"/>
  <c r="AC1288" i="1"/>
  <c r="AB1288" i="1"/>
  <c r="AE1268" i="1"/>
  <c r="AD1268" i="1"/>
  <c r="AC1268" i="1"/>
  <c r="AB1268" i="1"/>
  <c r="AE1259" i="1"/>
  <c r="AD1259" i="1"/>
  <c r="AC1259" i="1"/>
  <c r="AB1259" i="1"/>
  <c r="AE1258" i="1"/>
  <c r="AD1258" i="1"/>
  <c r="AC1258" i="1"/>
  <c r="AB1258" i="1"/>
  <c r="AE1257" i="1"/>
  <c r="AD1257" i="1"/>
  <c r="AC1257" i="1"/>
  <c r="AB1257" i="1"/>
  <c r="AE1256" i="1"/>
  <c r="AD1256" i="1"/>
  <c r="AC1256" i="1"/>
  <c r="AB1256" i="1"/>
  <c r="AE1243" i="1"/>
  <c r="AD1243" i="1"/>
  <c r="AC1243" i="1"/>
  <c r="AB1243" i="1"/>
  <c r="AE1236" i="1"/>
  <c r="AD1236" i="1"/>
  <c r="AC1236" i="1"/>
  <c r="AB1236" i="1"/>
  <c r="AE1235" i="1"/>
  <c r="AD1235" i="1"/>
  <c r="AC1235" i="1"/>
  <c r="AB1235" i="1"/>
  <c r="AE1234" i="1"/>
  <c r="AD1234" i="1"/>
  <c r="AC1234" i="1"/>
  <c r="AB1234" i="1"/>
  <c r="AE1232" i="1"/>
  <c r="AD1232" i="1"/>
  <c r="AC1232" i="1"/>
  <c r="AB1232" i="1"/>
  <c r="AE1177" i="1"/>
  <c r="AD1177" i="1"/>
  <c r="AC1177" i="1"/>
  <c r="AB1177" i="1"/>
  <c r="AE1176" i="1"/>
  <c r="AD1176" i="1"/>
  <c r="AC1176" i="1"/>
  <c r="AB1176" i="1"/>
  <c r="AE1174" i="1"/>
  <c r="AD1174" i="1"/>
  <c r="AC1174" i="1"/>
  <c r="AB1174" i="1"/>
  <c r="AE1172" i="1"/>
  <c r="AD1172" i="1"/>
  <c r="AC1172" i="1"/>
  <c r="AB1172" i="1"/>
  <c r="AE1169" i="1"/>
  <c r="AD1169" i="1"/>
  <c r="AC1169" i="1"/>
  <c r="AB1169" i="1"/>
  <c r="AE1158" i="1"/>
  <c r="AD1158" i="1"/>
  <c r="AC1158" i="1"/>
  <c r="AB1158" i="1"/>
  <c r="AE1157" i="1"/>
  <c r="AD1157" i="1"/>
  <c r="AC1157" i="1"/>
  <c r="AB1157" i="1"/>
  <c r="AE1156" i="1"/>
  <c r="AD1156" i="1"/>
  <c r="AC1156" i="1"/>
  <c r="AB1156" i="1"/>
  <c r="AE1151" i="1"/>
  <c r="AD1151" i="1"/>
  <c r="AC1151" i="1"/>
  <c r="AB1151" i="1"/>
  <c r="AE1147" i="1"/>
  <c r="AD1147" i="1"/>
  <c r="AC1147" i="1"/>
  <c r="AB1147" i="1"/>
  <c r="AE1134" i="1"/>
  <c r="AD1134" i="1"/>
  <c r="AC1134" i="1"/>
  <c r="AB1134" i="1"/>
  <c r="AE1130" i="1"/>
  <c r="AD1130" i="1"/>
  <c r="AC1130" i="1"/>
  <c r="AB1130" i="1"/>
  <c r="AE1127" i="1"/>
  <c r="AD1127" i="1"/>
  <c r="AC1127" i="1"/>
  <c r="AB1127" i="1"/>
  <c r="AE1109" i="1"/>
  <c r="AD1109" i="1"/>
  <c r="AC1109" i="1"/>
  <c r="AB1109" i="1"/>
  <c r="AE1105" i="1"/>
  <c r="AD1105" i="1"/>
  <c r="AC1105" i="1"/>
  <c r="AB1105" i="1"/>
  <c r="AE1104" i="1"/>
  <c r="AD1104" i="1"/>
  <c r="AC1104" i="1"/>
  <c r="AB1104" i="1"/>
  <c r="AE1103" i="1"/>
  <c r="AD1103" i="1"/>
  <c r="AC1103" i="1"/>
  <c r="AB1103" i="1"/>
  <c r="AE1102" i="1"/>
  <c r="AD1102" i="1"/>
  <c r="AC1102" i="1"/>
  <c r="AB1102" i="1"/>
  <c r="AE1093" i="1"/>
  <c r="AD1093" i="1"/>
  <c r="AC1093" i="1"/>
  <c r="AB1093" i="1"/>
  <c r="AE1087" i="1"/>
  <c r="AD1087" i="1"/>
  <c r="AC1087" i="1"/>
  <c r="AB1087" i="1"/>
  <c r="AE1082" i="1"/>
  <c r="AD1082" i="1"/>
  <c r="AC1082" i="1"/>
  <c r="AB1082" i="1"/>
  <c r="AE1079" i="1"/>
  <c r="AD1079" i="1"/>
  <c r="AC1079" i="1"/>
  <c r="AB1079" i="1"/>
  <c r="AE1078" i="1"/>
  <c r="AD1078" i="1"/>
  <c r="AC1078" i="1"/>
  <c r="AB1078" i="1"/>
  <c r="AE1076" i="1"/>
  <c r="AD1076" i="1"/>
  <c r="AC1076" i="1"/>
  <c r="AB1076" i="1"/>
  <c r="AE1065" i="1"/>
  <c r="AD1065" i="1"/>
  <c r="AC1065" i="1"/>
  <c r="AB1065" i="1"/>
  <c r="AE1064" i="1"/>
  <c r="AD1064" i="1"/>
  <c r="AC1064" i="1"/>
  <c r="AB1064" i="1"/>
  <c r="AE1029" i="1"/>
  <c r="AD1029" i="1"/>
  <c r="AC1029" i="1"/>
  <c r="AB1029" i="1"/>
  <c r="AE1028" i="1"/>
  <c r="AD1028" i="1"/>
  <c r="AC1028" i="1"/>
  <c r="AB1028" i="1"/>
  <c r="AE1027" i="1"/>
  <c r="AD1027" i="1"/>
  <c r="AC1027" i="1"/>
  <c r="AB1027" i="1"/>
  <c r="AE1026" i="1"/>
  <c r="AD1026" i="1"/>
  <c r="AC1026" i="1"/>
  <c r="AB1026" i="1"/>
  <c r="AE1025" i="1"/>
  <c r="AD1025" i="1"/>
  <c r="AC1025" i="1"/>
  <c r="AB1025" i="1"/>
  <c r="AE1024" i="1"/>
  <c r="AD1024" i="1"/>
  <c r="AC1024" i="1"/>
  <c r="AB1024" i="1"/>
  <c r="AE1008" i="1"/>
  <c r="AD1008" i="1"/>
  <c r="AC1008" i="1"/>
  <c r="AB1008" i="1"/>
  <c r="AE1000" i="1"/>
  <c r="AD1000" i="1"/>
  <c r="AC1000" i="1"/>
  <c r="AB1000" i="1"/>
  <c r="AE999" i="1"/>
  <c r="AD999" i="1"/>
  <c r="AC999" i="1"/>
  <c r="AB999" i="1"/>
  <c r="AE971" i="1"/>
  <c r="AD971" i="1"/>
  <c r="AC971" i="1"/>
  <c r="AB971" i="1"/>
  <c r="AE967" i="1"/>
  <c r="AD967" i="1"/>
  <c r="AC967" i="1"/>
  <c r="AB967" i="1"/>
  <c r="AE958" i="1"/>
  <c r="AD958" i="1"/>
  <c r="AC958" i="1"/>
  <c r="AB958" i="1"/>
  <c r="AE957" i="1"/>
  <c r="AD957" i="1"/>
  <c r="AC957" i="1"/>
  <c r="AB957" i="1"/>
  <c r="AE956" i="1"/>
  <c r="AD956" i="1"/>
  <c r="AC956" i="1"/>
  <c r="AB956" i="1"/>
  <c r="AE954" i="1"/>
  <c r="AD954" i="1"/>
  <c r="AC954" i="1"/>
  <c r="AB954" i="1"/>
  <c r="AE951" i="1"/>
  <c r="AD951" i="1"/>
  <c r="AC951" i="1"/>
  <c r="AB951" i="1"/>
  <c r="AE949" i="1"/>
  <c r="AD949" i="1"/>
  <c r="AC949" i="1"/>
  <c r="AB949" i="1"/>
  <c r="AE946" i="1"/>
  <c r="AD946" i="1"/>
  <c r="AC946" i="1"/>
  <c r="AB946" i="1"/>
  <c r="AE922" i="1"/>
  <c r="AD922" i="1"/>
  <c r="AC922" i="1"/>
  <c r="AB922" i="1"/>
  <c r="AE919" i="1"/>
  <c r="AD919" i="1"/>
  <c r="AC919" i="1"/>
  <c r="AB919" i="1"/>
  <c r="AE916" i="1"/>
  <c r="AD916" i="1"/>
  <c r="AC916" i="1"/>
  <c r="AB916" i="1"/>
  <c r="AE913" i="1"/>
  <c r="AD913" i="1"/>
  <c r="AC913" i="1"/>
  <c r="AB913" i="1"/>
  <c r="AE889" i="1"/>
  <c r="AD889" i="1"/>
  <c r="AC889" i="1"/>
  <c r="AB889" i="1"/>
  <c r="AE887" i="1"/>
  <c r="AD887" i="1"/>
  <c r="AC887" i="1"/>
  <c r="AB887" i="1"/>
  <c r="AE886" i="1"/>
  <c r="AD886" i="1"/>
  <c r="AC886" i="1"/>
  <c r="AB886" i="1"/>
  <c r="AE880" i="1"/>
  <c r="AD880" i="1"/>
  <c r="AC880" i="1"/>
  <c r="AB880" i="1"/>
  <c r="AE872" i="1"/>
  <c r="AD872" i="1"/>
  <c r="AC872" i="1"/>
  <c r="AB872" i="1"/>
  <c r="AE860" i="1"/>
  <c r="AD860" i="1"/>
  <c r="AC860" i="1"/>
  <c r="AB860" i="1"/>
  <c r="AE859" i="1"/>
  <c r="AD859" i="1"/>
  <c r="AC859" i="1"/>
  <c r="AB859" i="1"/>
  <c r="AE834" i="1"/>
  <c r="AD834" i="1"/>
  <c r="AC834" i="1"/>
  <c r="AB834" i="1"/>
  <c r="AE832" i="1"/>
  <c r="AD832" i="1"/>
  <c r="AC832" i="1"/>
  <c r="AB832" i="1"/>
  <c r="AE825" i="1"/>
  <c r="AD825" i="1"/>
  <c r="AC825" i="1"/>
  <c r="AB825" i="1"/>
  <c r="AE824" i="1"/>
  <c r="AD824" i="1"/>
  <c r="AC824" i="1"/>
  <c r="AB824" i="1"/>
  <c r="AE823" i="1"/>
  <c r="AD823" i="1"/>
  <c r="AC823" i="1"/>
  <c r="AB823" i="1"/>
  <c r="AE806" i="1"/>
  <c r="AD806" i="1"/>
  <c r="AC806" i="1"/>
  <c r="AB806" i="1"/>
  <c r="AE804" i="1"/>
  <c r="AD804" i="1"/>
  <c r="AC804" i="1"/>
  <c r="AB804" i="1"/>
  <c r="AE796" i="1"/>
  <c r="AD796" i="1"/>
  <c r="AC796" i="1"/>
  <c r="AB796" i="1"/>
  <c r="AE792" i="1"/>
  <c r="AD792" i="1"/>
  <c r="AC792" i="1"/>
  <c r="AB792" i="1"/>
  <c r="AE791" i="1"/>
  <c r="AD791" i="1"/>
  <c r="AC791" i="1"/>
  <c r="AB791" i="1"/>
  <c r="AE790" i="1"/>
  <c r="AD790" i="1"/>
  <c r="AC790" i="1"/>
  <c r="AB790" i="1"/>
  <c r="AE780" i="1"/>
  <c r="AD780" i="1"/>
  <c r="AC780" i="1"/>
  <c r="AB780" i="1"/>
  <c r="AE754" i="1"/>
  <c r="AD754" i="1"/>
  <c r="AC754" i="1"/>
  <c r="AB754" i="1"/>
  <c r="AE740" i="1"/>
  <c r="AD740" i="1"/>
  <c r="AC740" i="1"/>
  <c r="AB740" i="1"/>
  <c r="AE730" i="1"/>
  <c r="AD730" i="1"/>
  <c r="AC730" i="1"/>
  <c r="AB730" i="1"/>
  <c r="AE729" i="1"/>
  <c r="AD729" i="1"/>
  <c r="AC729" i="1"/>
  <c r="AB729" i="1"/>
  <c r="AE728" i="1"/>
  <c r="AD728" i="1"/>
  <c r="AC728" i="1"/>
  <c r="AB728" i="1"/>
  <c r="AE718" i="1"/>
  <c r="AD718" i="1"/>
  <c r="AC718" i="1"/>
  <c r="AB718" i="1"/>
  <c r="AE715" i="1"/>
  <c r="AD715" i="1"/>
  <c r="AC715" i="1"/>
  <c r="AB715" i="1"/>
  <c r="AE705" i="1"/>
  <c r="AD705" i="1"/>
  <c r="AC705" i="1"/>
  <c r="AB705" i="1"/>
  <c r="AE697" i="1"/>
  <c r="AD697" i="1"/>
  <c r="AC697" i="1"/>
  <c r="AB697" i="1"/>
  <c r="AE677" i="1"/>
  <c r="AD677" i="1"/>
  <c r="AC677" i="1"/>
  <c r="AB677" i="1"/>
  <c r="AE670" i="1"/>
  <c r="AD670" i="1"/>
  <c r="AC670" i="1"/>
  <c r="AB670" i="1"/>
  <c r="AE669" i="1"/>
  <c r="AD669" i="1"/>
  <c r="AC669" i="1"/>
  <c r="AB669" i="1"/>
  <c r="AE659" i="1"/>
  <c r="AD659" i="1"/>
  <c r="AC659" i="1"/>
  <c r="AB659" i="1"/>
  <c r="AE656" i="1"/>
  <c r="AD656" i="1"/>
  <c r="AC656" i="1"/>
  <c r="AB656" i="1"/>
  <c r="AE645" i="1"/>
  <c r="AD645" i="1"/>
  <c r="AC645" i="1"/>
  <c r="AB645" i="1"/>
  <c r="AE616" i="1"/>
  <c r="AD616" i="1"/>
  <c r="AC616" i="1"/>
  <c r="AB616" i="1"/>
  <c r="AE610" i="1"/>
  <c r="AD610" i="1"/>
  <c r="AC610" i="1"/>
  <c r="AB610" i="1"/>
  <c r="AE607" i="1"/>
  <c r="AD607" i="1"/>
  <c r="AC607" i="1"/>
  <c r="AB607" i="1"/>
  <c r="AE603" i="1"/>
  <c r="AD603" i="1"/>
  <c r="AC603" i="1"/>
  <c r="AB603" i="1"/>
  <c r="AE583" i="1"/>
  <c r="AD583" i="1"/>
  <c r="AC583" i="1"/>
  <c r="AB583" i="1"/>
  <c r="AE569" i="1"/>
  <c r="AD569" i="1"/>
  <c r="AC569" i="1"/>
  <c r="AB569" i="1"/>
  <c r="AE559" i="1"/>
  <c r="AD559" i="1"/>
  <c r="AC559" i="1"/>
  <c r="AB559" i="1"/>
  <c r="AE542" i="1"/>
  <c r="AD542" i="1"/>
  <c r="AC542" i="1"/>
  <c r="AB542" i="1"/>
  <c r="AE505" i="1"/>
  <c r="AD505" i="1"/>
  <c r="AC505" i="1"/>
  <c r="AB505" i="1"/>
  <c r="AE504" i="1"/>
  <c r="AD504" i="1"/>
  <c r="AC504" i="1"/>
  <c r="AB504" i="1"/>
  <c r="AE471" i="1"/>
  <c r="AD471" i="1"/>
  <c r="AC471" i="1"/>
  <c r="AB471" i="1"/>
  <c r="AE451" i="1"/>
  <c r="AD451" i="1"/>
  <c r="AC451" i="1"/>
  <c r="AB451" i="1"/>
  <c r="AE447" i="1"/>
  <c r="AD447" i="1"/>
  <c r="AC447" i="1"/>
  <c r="AB447" i="1"/>
  <c r="AE444" i="1"/>
  <c r="AD444" i="1"/>
  <c r="AC444" i="1"/>
  <c r="AB444" i="1"/>
  <c r="AE440" i="1"/>
  <c r="AD440" i="1"/>
  <c r="AC440" i="1"/>
  <c r="AB440" i="1"/>
  <c r="AE439" i="1"/>
  <c r="AD439" i="1"/>
  <c r="AC439" i="1"/>
  <c r="AB439" i="1"/>
  <c r="AE431" i="1"/>
  <c r="AD431" i="1"/>
  <c r="AC431" i="1"/>
  <c r="AB431" i="1"/>
  <c r="AE422" i="1"/>
  <c r="AD422" i="1"/>
  <c r="AC422" i="1"/>
  <c r="AB422" i="1"/>
  <c r="AE420" i="1"/>
  <c r="AD420" i="1"/>
  <c r="AC420" i="1"/>
  <c r="AB420" i="1"/>
  <c r="AE416" i="1"/>
  <c r="AD416" i="1"/>
  <c r="AC416" i="1"/>
  <c r="AB416" i="1"/>
  <c r="AE415" i="1"/>
  <c r="AD415" i="1"/>
  <c r="AC415" i="1"/>
  <c r="AB415" i="1"/>
  <c r="AE414" i="1"/>
  <c r="AD414" i="1"/>
  <c r="AC414" i="1"/>
  <c r="AB414" i="1"/>
  <c r="AE412" i="1"/>
  <c r="AD412" i="1"/>
  <c r="AC412" i="1"/>
  <c r="AB412" i="1"/>
  <c r="AE411" i="1"/>
  <c r="AD411" i="1"/>
  <c r="AC411" i="1"/>
  <c r="AB411" i="1"/>
  <c r="AE409" i="1"/>
  <c r="AD409" i="1"/>
  <c r="AC409" i="1"/>
  <c r="AB409" i="1"/>
  <c r="AE408" i="1"/>
  <c r="AD408" i="1"/>
  <c r="AC408" i="1"/>
  <c r="AB408" i="1"/>
  <c r="AE407" i="1"/>
  <c r="AD407" i="1"/>
  <c r="AC407" i="1"/>
  <c r="AB407" i="1"/>
  <c r="AE368" i="1"/>
  <c r="AD368" i="1"/>
  <c r="AC368" i="1"/>
  <c r="AB368" i="1"/>
  <c r="AE367" i="1"/>
  <c r="AD367" i="1"/>
  <c r="AC367" i="1"/>
  <c r="AB367" i="1"/>
  <c r="AE363" i="1"/>
  <c r="AD363" i="1"/>
  <c r="AC363" i="1"/>
  <c r="AB363" i="1"/>
  <c r="AE359" i="1"/>
  <c r="AD359" i="1"/>
  <c r="AC359" i="1"/>
  <c r="AB359" i="1"/>
  <c r="AE358" i="1"/>
  <c r="AD358" i="1"/>
  <c r="AC358" i="1"/>
  <c r="AB358" i="1"/>
  <c r="AE357" i="1"/>
  <c r="AD357" i="1"/>
  <c r="AC357" i="1"/>
  <c r="AB357" i="1"/>
  <c r="AE353" i="1"/>
  <c r="AD353" i="1"/>
  <c r="AC353" i="1"/>
  <c r="AB353" i="1"/>
  <c r="AE352" i="1"/>
  <c r="AD352" i="1"/>
  <c r="AC352" i="1"/>
  <c r="AB352" i="1"/>
  <c r="AE351" i="1"/>
  <c r="AD351" i="1"/>
  <c r="AC351" i="1"/>
  <c r="AB351" i="1"/>
  <c r="AE350" i="1"/>
  <c r="AD350" i="1"/>
  <c r="AC350" i="1"/>
  <c r="AB350" i="1"/>
  <c r="AE315" i="1"/>
  <c r="AD315" i="1"/>
  <c r="AC315" i="1"/>
  <c r="AB315" i="1"/>
  <c r="AE296" i="1"/>
  <c r="AD296" i="1"/>
  <c r="AC296" i="1"/>
  <c r="AB296" i="1"/>
  <c r="AE287" i="1"/>
  <c r="AD287" i="1"/>
  <c r="AC287" i="1"/>
  <c r="AB287" i="1"/>
  <c r="AE286" i="1"/>
  <c r="AD286" i="1"/>
  <c r="AC286" i="1"/>
  <c r="AB286" i="1"/>
  <c r="AE285" i="1"/>
  <c r="AD285" i="1"/>
  <c r="AC285" i="1"/>
  <c r="AB285" i="1"/>
  <c r="AE284" i="1"/>
  <c r="AD284" i="1"/>
  <c r="AC284" i="1"/>
  <c r="AB284" i="1"/>
  <c r="AE283" i="1"/>
  <c r="AD283" i="1"/>
  <c r="AC283" i="1"/>
  <c r="AB283" i="1"/>
  <c r="AE282" i="1"/>
  <c r="AD282" i="1"/>
  <c r="AC282" i="1"/>
  <c r="AB282" i="1"/>
  <c r="AE281" i="1"/>
  <c r="AD281" i="1"/>
  <c r="AC281" i="1"/>
  <c r="AB281" i="1"/>
  <c r="AE280" i="1"/>
  <c r="AD280" i="1"/>
  <c r="AC280" i="1"/>
  <c r="AB280" i="1"/>
  <c r="AE279" i="1"/>
  <c r="AD279" i="1"/>
  <c r="AC279" i="1"/>
  <c r="AB279" i="1"/>
  <c r="AE278" i="1"/>
  <c r="AD278" i="1"/>
  <c r="AC278" i="1"/>
  <c r="AB278" i="1"/>
  <c r="AE277" i="1"/>
  <c r="AD277" i="1"/>
  <c r="AC277" i="1"/>
  <c r="AB277" i="1"/>
  <c r="AE276" i="1"/>
  <c r="AD276" i="1"/>
  <c r="AC276" i="1"/>
  <c r="AB276" i="1"/>
  <c r="AE275" i="1"/>
  <c r="AD275" i="1"/>
  <c r="AC275" i="1"/>
  <c r="AB275" i="1"/>
  <c r="AE274" i="1"/>
  <c r="AD274" i="1"/>
  <c r="AC274" i="1"/>
  <c r="AB274" i="1"/>
  <c r="AE273" i="1"/>
  <c r="AD273" i="1"/>
  <c r="AC273" i="1"/>
  <c r="AB273" i="1"/>
  <c r="AE272" i="1"/>
  <c r="AD272" i="1"/>
  <c r="AC272" i="1"/>
  <c r="AB272" i="1"/>
  <c r="AE270" i="1"/>
  <c r="AD270" i="1"/>
  <c r="AC270" i="1"/>
  <c r="AB270" i="1"/>
  <c r="AE269" i="1"/>
  <c r="AD269" i="1"/>
  <c r="AC269" i="1"/>
  <c r="AB269" i="1"/>
  <c r="AE267" i="1"/>
  <c r="AD267" i="1"/>
  <c r="AC267" i="1"/>
  <c r="AB267" i="1"/>
  <c r="AE266" i="1"/>
  <c r="AD266" i="1"/>
  <c r="AC266" i="1"/>
  <c r="AB266" i="1"/>
  <c r="AE246" i="1"/>
  <c r="AD246" i="1"/>
  <c r="AC246" i="1"/>
  <c r="AB246" i="1"/>
  <c r="AE228" i="1"/>
  <c r="AD228" i="1"/>
  <c r="AC228" i="1"/>
  <c r="AB228" i="1"/>
  <c r="AE216" i="1"/>
  <c r="AD216" i="1"/>
  <c r="AC216" i="1"/>
  <c r="AB216" i="1"/>
  <c r="AE203" i="1"/>
  <c r="AD203" i="1"/>
  <c r="AC203" i="1"/>
  <c r="AB203" i="1"/>
  <c r="AE202" i="1"/>
  <c r="AD202" i="1"/>
  <c r="AC202" i="1"/>
  <c r="AB202" i="1"/>
  <c r="AE201" i="1"/>
  <c r="AD201" i="1"/>
  <c r="AC201" i="1"/>
  <c r="AB201" i="1"/>
  <c r="AE185" i="1"/>
  <c r="AD185" i="1"/>
  <c r="AC185" i="1"/>
  <c r="AB185" i="1"/>
  <c r="AE152" i="1"/>
  <c r="AD152" i="1"/>
  <c r="AC152" i="1"/>
  <c r="AB152" i="1"/>
  <c r="AE147" i="1"/>
  <c r="AD147" i="1"/>
  <c r="AC147" i="1"/>
  <c r="AB147" i="1"/>
  <c r="AE144" i="1"/>
  <c r="AD144" i="1"/>
  <c r="AC144" i="1"/>
  <c r="AB144" i="1"/>
  <c r="AE133" i="1"/>
  <c r="AD133" i="1"/>
  <c r="AC133" i="1"/>
  <c r="AB133" i="1"/>
  <c r="AE132" i="1"/>
  <c r="AD132" i="1"/>
  <c r="AC132" i="1"/>
  <c r="AB132" i="1"/>
  <c r="AE131" i="1"/>
  <c r="AD131" i="1"/>
  <c r="AC131" i="1"/>
  <c r="AB131" i="1"/>
  <c r="AE120" i="1"/>
  <c r="AD120" i="1"/>
  <c r="AC120" i="1"/>
  <c r="AB120" i="1"/>
  <c r="AE111" i="1"/>
  <c r="AD111" i="1"/>
  <c r="AC111" i="1"/>
  <c r="AB111" i="1"/>
  <c r="AE76" i="1"/>
  <c r="AD76" i="1"/>
  <c r="AC76" i="1"/>
  <c r="AB76" i="1"/>
  <c r="AE58" i="1"/>
  <c r="AD58" i="1"/>
  <c r="AC58" i="1"/>
  <c r="AB58" i="1"/>
  <c r="AE55" i="1"/>
  <c r="AD55" i="1"/>
  <c r="AC55" i="1"/>
  <c r="AB55" i="1"/>
  <c r="AE51" i="1"/>
  <c r="AD51" i="1"/>
  <c r="AC51" i="1"/>
  <c r="AB51" i="1"/>
  <c r="AE50" i="1"/>
  <c r="AD50" i="1"/>
  <c r="AC50" i="1"/>
  <c r="AB50" i="1"/>
  <c r="AE49" i="1"/>
  <c r="AD49" i="1"/>
  <c r="AC49" i="1"/>
  <c r="AB49" i="1"/>
  <c r="AE44" i="1"/>
  <c r="AD44" i="1"/>
  <c r="AC44" i="1"/>
  <c r="AB44" i="1"/>
  <c r="AB21" i="1"/>
  <c r="AC21" i="1"/>
  <c r="AD21" i="1"/>
  <c r="AE21" i="1"/>
  <c r="AV5" i="1" l="1"/>
  <c r="AU5" i="1"/>
  <c r="AV7" i="1"/>
  <c r="AU7" i="1"/>
  <c r="AV8" i="1"/>
  <c r="AU8" i="1"/>
  <c r="AV6" i="1"/>
  <c r="AU6" i="1"/>
  <c r="E37" i="2" l="1"/>
  <c r="F37" i="2"/>
  <c r="L6" i="7" l="1"/>
  <c r="M6" i="7"/>
  <c r="L7" i="7"/>
  <c r="M7" i="7"/>
  <c r="L8" i="7"/>
  <c r="M8" i="7"/>
  <c r="L9" i="7"/>
  <c r="M9" i="7"/>
  <c r="L10" i="7"/>
  <c r="M10" i="7"/>
  <c r="L11" i="7"/>
  <c r="M11" i="7"/>
  <c r="L12" i="7"/>
  <c r="M12" i="7"/>
  <c r="L13" i="7"/>
  <c r="M13" i="7"/>
  <c r="L14" i="7"/>
  <c r="M14" i="7"/>
  <c r="L15" i="7"/>
  <c r="M15" i="7"/>
  <c r="L16" i="7"/>
  <c r="M16" i="7"/>
  <c r="L17" i="7"/>
  <c r="M17" i="7"/>
  <c r="L18" i="7"/>
  <c r="M18" i="7"/>
  <c r="L19" i="7"/>
  <c r="M19" i="7"/>
  <c r="L20" i="7"/>
  <c r="M20" i="7"/>
  <c r="L21" i="7"/>
  <c r="M21" i="7"/>
  <c r="L22" i="7"/>
  <c r="M22" i="7"/>
  <c r="L23" i="7"/>
  <c r="M23" i="7"/>
  <c r="L24" i="7"/>
  <c r="M24" i="7"/>
  <c r="L25" i="7"/>
  <c r="M25" i="7"/>
  <c r="L26" i="7"/>
  <c r="M26" i="7"/>
  <c r="L27" i="7"/>
  <c r="M27" i="7"/>
  <c r="L28" i="7"/>
  <c r="M28" i="7"/>
  <c r="L29" i="7"/>
  <c r="M29" i="7"/>
  <c r="L30" i="7"/>
  <c r="M30" i="7"/>
  <c r="L31" i="7"/>
  <c r="M31" i="7"/>
  <c r="E19" i="7"/>
  <c r="F19" i="7"/>
  <c r="E20" i="7"/>
  <c r="F20" i="7"/>
  <c r="E21" i="7"/>
  <c r="F21" i="7"/>
  <c r="E22" i="7"/>
  <c r="F22" i="7"/>
  <c r="E23" i="7"/>
  <c r="F23" i="7"/>
  <c r="E24" i="7"/>
  <c r="F24" i="7"/>
  <c r="E25" i="7"/>
  <c r="F25" i="7"/>
  <c r="E26" i="7"/>
  <c r="F26" i="7"/>
  <c r="E27" i="7"/>
  <c r="F27" i="7"/>
  <c r="E28" i="7"/>
  <c r="F28" i="7"/>
  <c r="AG3" i="1"/>
  <c r="AH3" i="1"/>
  <c r="AI3" i="1"/>
  <c r="AJ3" i="1"/>
  <c r="AK3" i="1"/>
  <c r="AL3" i="1"/>
  <c r="AM3" i="1"/>
  <c r="AN3" i="1"/>
  <c r="AO3" i="1"/>
  <c r="AP3" i="1"/>
  <c r="AG4" i="1"/>
  <c r="AH4" i="1"/>
  <c r="AI4" i="1"/>
  <c r="AJ4" i="1"/>
  <c r="AK4" i="1"/>
  <c r="AL4" i="1"/>
  <c r="AM4" i="1"/>
  <c r="AN4" i="1"/>
  <c r="AO4" i="1"/>
  <c r="AP4" i="1"/>
  <c r="AG5" i="1"/>
  <c r="AH5" i="1"/>
  <c r="AI5" i="1"/>
  <c r="AJ5" i="1"/>
  <c r="AK5" i="1"/>
  <c r="AL5" i="1"/>
  <c r="AM5" i="1"/>
  <c r="AN5" i="1"/>
  <c r="AO5" i="1"/>
  <c r="AP5" i="1"/>
  <c r="AG6" i="1"/>
  <c r="AH6" i="1"/>
  <c r="AI6" i="1"/>
  <c r="AJ6" i="1"/>
  <c r="AK6" i="1"/>
  <c r="AL6" i="1"/>
  <c r="AM6" i="1"/>
  <c r="AN6" i="1"/>
  <c r="AO6" i="1"/>
  <c r="AP6" i="1"/>
  <c r="AG7" i="1"/>
  <c r="AH7" i="1"/>
  <c r="AI7" i="1"/>
  <c r="AJ7" i="1"/>
  <c r="AK7" i="1"/>
  <c r="AL7" i="1"/>
  <c r="AM7" i="1"/>
  <c r="AN7" i="1"/>
  <c r="AO7" i="1"/>
  <c r="AP7" i="1"/>
  <c r="AG8" i="1"/>
  <c r="AH8" i="1"/>
  <c r="AI8" i="1"/>
  <c r="AJ8" i="1"/>
  <c r="AK8" i="1"/>
  <c r="AL8" i="1"/>
  <c r="AM8" i="1"/>
  <c r="AN8" i="1"/>
  <c r="AO8" i="1"/>
  <c r="AP8" i="1"/>
  <c r="AG9" i="1"/>
  <c r="AH9" i="1"/>
  <c r="AI9" i="1"/>
  <c r="AJ9" i="1"/>
  <c r="AK9" i="1"/>
  <c r="AL9" i="1"/>
  <c r="AM9" i="1"/>
  <c r="AN9" i="1"/>
  <c r="AO9" i="1"/>
  <c r="AP9" i="1"/>
  <c r="AG10" i="1"/>
  <c r="AH10" i="1"/>
  <c r="AI10" i="1"/>
  <c r="AJ10" i="1"/>
  <c r="AK10" i="1"/>
  <c r="AL10" i="1"/>
  <c r="AM10" i="1"/>
  <c r="AN10" i="1"/>
  <c r="AO10" i="1"/>
  <c r="AP10" i="1"/>
  <c r="AG11" i="1"/>
  <c r="AH11" i="1"/>
  <c r="AI11" i="1"/>
  <c r="AJ11" i="1"/>
  <c r="AK11" i="1"/>
  <c r="AL11" i="1"/>
  <c r="AM11" i="1"/>
  <c r="AN11" i="1"/>
  <c r="AO11" i="1"/>
  <c r="AP11" i="1"/>
  <c r="AG12" i="1"/>
  <c r="AH12" i="1"/>
  <c r="AI12" i="1"/>
  <c r="AJ12" i="1"/>
  <c r="AK12" i="1"/>
  <c r="AL12" i="1"/>
  <c r="AM12" i="1"/>
  <c r="AN12" i="1"/>
  <c r="AO12" i="1"/>
  <c r="AP12" i="1"/>
  <c r="AG13" i="1"/>
  <c r="AH13" i="1"/>
  <c r="AI13" i="1"/>
  <c r="AJ13" i="1"/>
  <c r="AK13" i="1"/>
  <c r="AL13" i="1"/>
  <c r="AM13" i="1"/>
  <c r="AN13" i="1"/>
  <c r="AO13" i="1"/>
  <c r="AP13" i="1"/>
  <c r="AG14" i="1"/>
  <c r="AH14" i="1"/>
  <c r="AI14" i="1"/>
  <c r="AJ14" i="1"/>
  <c r="AK14" i="1"/>
  <c r="AL14" i="1"/>
  <c r="AM14" i="1"/>
  <c r="AN14" i="1"/>
  <c r="AO14" i="1"/>
  <c r="AP14" i="1"/>
  <c r="AG15" i="1"/>
  <c r="AH15" i="1"/>
  <c r="AI15" i="1"/>
  <c r="AJ15" i="1"/>
  <c r="AK15" i="1"/>
  <c r="AL15" i="1"/>
  <c r="AM15" i="1"/>
  <c r="AN15" i="1"/>
  <c r="AO15" i="1"/>
  <c r="AP15" i="1"/>
  <c r="AG16" i="1"/>
  <c r="AH16" i="1"/>
  <c r="AI16" i="1"/>
  <c r="AJ16" i="1"/>
  <c r="AK16" i="1"/>
  <c r="AL16" i="1"/>
  <c r="AM16" i="1"/>
  <c r="AN16" i="1"/>
  <c r="AO16" i="1"/>
  <c r="AP16" i="1"/>
  <c r="AG17" i="1"/>
  <c r="AH17" i="1"/>
  <c r="AI17" i="1"/>
  <c r="AJ17" i="1"/>
  <c r="AK17" i="1"/>
  <c r="AL17" i="1"/>
  <c r="AM17" i="1"/>
  <c r="AN17" i="1"/>
  <c r="AO17" i="1"/>
  <c r="AP17" i="1"/>
  <c r="AG18" i="1"/>
  <c r="AH18" i="1"/>
  <c r="AI18" i="1"/>
  <c r="AJ18" i="1"/>
  <c r="AK18" i="1"/>
  <c r="AL18" i="1"/>
  <c r="AM18" i="1"/>
  <c r="AN18" i="1"/>
  <c r="AO18" i="1"/>
  <c r="AP18" i="1"/>
  <c r="AG19" i="1"/>
  <c r="AH19" i="1"/>
  <c r="AI19" i="1"/>
  <c r="AJ19" i="1"/>
  <c r="AK19" i="1"/>
  <c r="AL19" i="1"/>
  <c r="AM19" i="1"/>
  <c r="AN19" i="1"/>
  <c r="AO19" i="1"/>
  <c r="AP19" i="1"/>
  <c r="AG20" i="1"/>
  <c r="AH20" i="1"/>
  <c r="AI20" i="1"/>
  <c r="AJ20" i="1"/>
  <c r="AK20" i="1"/>
  <c r="AL20" i="1"/>
  <c r="AM20" i="1"/>
  <c r="AN20" i="1"/>
  <c r="AO20" i="1"/>
  <c r="AP20" i="1"/>
  <c r="AG21" i="1"/>
  <c r="AH21" i="1"/>
  <c r="AI21" i="1"/>
  <c r="AJ21" i="1"/>
  <c r="AK21" i="1"/>
  <c r="AL21" i="1"/>
  <c r="AM21" i="1"/>
  <c r="AN21" i="1"/>
  <c r="AO21" i="1"/>
  <c r="AP21" i="1"/>
  <c r="AG22" i="1"/>
  <c r="AH22" i="1"/>
  <c r="AI22" i="1"/>
  <c r="AJ22" i="1"/>
  <c r="AK22" i="1"/>
  <c r="AL22" i="1"/>
  <c r="AM22" i="1"/>
  <c r="AN22" i="1"/>
  <c r="AO22" i="1"/>
  <c r="AP22" i="1"/>
  <c r="AG23" i="1"/>
  <c r="AH23" i="1"/>
  <c r="AI23" i="1"/>
  <c r="AJ23" i="1"/>
  <c r="AK23" i="1"/>
  <c r="AL23" i="1"/>
  <c r="AM23" i="1"/>
  <c r="AN23" i="1"/>
  <c r="AO23" i="1"/>
  <c r="AP23" i="1"/>
  <c r="AG24" i="1"/>
  <c r="AH24" i="1"/>
  <c r="AI24" i="1"/>
  <c r="AJ24" i="1"/>
  <c r="AK24" i="1"/>
  <c r="AL24" i="1"/>
  <c r="AM24" i="1"/>
  <c r="AN24" i="1"/>
  <c r="AO24" i="1"/>
  <c r="AP24" i="1"/>
  <c r="AG25" i="1"/>
  <c r="AH25" i="1"/>
  <c r="AI25" i="1"/>
  <c r="AJ25" i="1"/>
  <c r="AK25" i="1"/>
  <c r="AL25" i="1"/>
  <c r="AM25" i="1"/>
  <c r="AN25" i="1"/>
  <c r="AO25" i="1"/>
  <c r="AP25" i="1"/>
  <c r="AG26" i="1"/>
  <c r="AH26" i="1"/>
  <c r="AI26" i="1"/>
  <c r="AJ26" i="1"/>
  <c r="AK26" i="1"/>
  <c r="AL26" i="1"/>
  <c r="AM26" i="1"/>
  <c r="AN26" i="1"/>
  <c r="AO26" i="1"/>
  <c r="AP26" i="1"/>
  <c r="AG27" i="1"/>
  <c r="AH27" i="1"/>
  <c r="AI27" i="1"/>
  <c r="AJ27" i="1"/>
  <c r="AK27" i="1"/>
  <c r="AL27" i="1"/>
  <c r="AM27" i="1"/>
  <c r="AN27" i="1"/>
  <c r="AO27" i="1"/>
  <c r="AP27" i="1"/>
  <c r="AG28" i="1"/>
  <c r="AH28" i="1"/>
  <c r="AI28" i="1"/>
  <c r="AJ28" i="1"/>
  <c r="AK28" i="1"/>
  <c r="AL28" i="1"/>
  <c r="AM28" i="1"/>
  <c r="AN28" i="1"/>
  <c r="AO28" i="1"/>
  <c r="AP28" i="1"/>
  <c r="AG29" i="1"/>
  <c r="AH29" i="1"/>
  <c r="AI29" i="1"/>
  <c r="AJ29" i="1"/>
  <c r="AK29" i="1"/>
  <c r="AL29" i="1"/>
  <c r="AM29" i="1"/>
  <c r="AN29" i="1"/>
  <c r="AO29" i="1"/>
  <c r="AP29" i="1"/>
  <c r="AG30" i="1"/>
  <c r="AH30" i="1"/>
  <c r="AI30" i="1"/>
  <c r="AJ30" i="1"/>
  <c r="AK30" i="1"/>
  <c r="AL30" i="1"/>
  <c r="AM30" i="1"/>
  <c r="AN30" i="1"/>
  <c r="AO30" i="1"/>
  <c r="AP30" i="1"/>
  <c r="AG31" i="1"/>
  <c r="AH31" i="1"/>
  <c r="AI31" i="1"/>
  <c r="AJ31" i="1"/>
  <c r="AK31" i="1"/>
  <c r="AL31" i="1"/>
  <c r="AM31" i="1"/>
  <c r="AN31" i="1"/>
  <c r="AO31" i="1"/>
  <c r="AP31" i="1"/>
  <c r="AG32" i="1"/>
  <c r="AH32" i="1"/>
  <c r="AI32" i="1"/>
  <c r="AJ32" i="1"/>
  <c r="AK32" i="1"/>
  <c r="AL32" i="1"/>
  <c r="AM32" i="1"/>
  <c r="AN32" i="1"/>
  <c r="AO32" i="1"/>
  <c r="AP32" i="1"/>
  <c r="AG33" i="1"/>
  <c r="AH33" i="1"/>
  <c r="AI33" i="1"/>
  <c r="AJ33" i="1"/>
  <c r="AK33" i="1"/>
  <c r="AL33" i="1"/>
  <c r="AM33" i="1"/>
  <c r="AN33" i="1"/>
  <c r="AO33" i="1"/>
  <c r="AP33" i="1"/>
  <c r="AG34" i="1"/>
  <c r="AH34" i="1"/>
  <c r="AI34" i="1"/>
  <c r="AJ34" i="1"/>
  <c r="AK34" i="1"/>
  <c r="AL34" i="1"/>
  <c r="AM34" i="1"/>
  <c r="AN34" i="1"/>
  <c r="AO34" i="1"/>
  <c r="AP34" i="1"/>
  <c r="AG35" i="1"/>
  <c r="AH35" i="1"/>
  <c r="AI35" i="1"/>
  <c r="AJ35" i="1"/>
  <c r="AK35" i="1"/>
  <c r="AL35" i="1"/>
  <c r="AM35" i="1"/>
  <c r="AN35" i="1"/>
  <c r="AO35" i="1"/>
  <c r="AP35" i="1"/>
  <c r="AG36" i="1"/>
  <c r="AH36" i="1"/>
  <c r="AI36" i="1"/>
  <c r="AJ36" i="1"/>
  <c r="AK36" i="1"/>
  <c r="AL36" i="1"/>
  <c r="AM36" i="1"/>
  <c r="AN36" i="1"/>
  <c r="AO36" i="1"/>
  <c r="AP36" i="1"/>
  <c r="AG37" i="1"/>
  <c r="AH37" i="1"/>
  <c r="AI37" i="1"/>
  <c r="AJ37" i="1"/>
  <c r="AK37" i="1"/>
  <c r="AL37" i="1"/>
  <c r="AM37" i="1"/>
  <c r="AN37" i="1"/>
  <c r="AO37" i="1"/>
  <c r="AP37" i="1"/>
  <c r="AG38" i="1"/>
  <c r="AH38" i="1"/>
  <c r="AI38" i="1"/>
  <c r="AJ38" i="1"/>
  <c r="AK38" i="1"/>
  <c r="AL38" i="1"/>
  <c r="AM38" i="1"/>
  <c r="AN38" i="1"/>
  <c r="AO38" i="1"/>
  <c r="AP38" i="1"/>
  <c r="AG39" i="1"/>
  <c r="AH39" i="1"/>
  <c r="AI39" i="1"/>
  <c r="AJ39" i="1"/>
  <c r="AK39" i="1"/>
  <c r="AL39" i="1"/>
  <c r="AM39" i="1"/>
  <c r="AN39" i="1"/>
  <c r="AO39" i="1"/>
  <c r="AP39" i="1"/>
  <c r="AG40" i="1"/>
  <c r="AH40" i="1"/>
  <c r="AI40" i="1"/>
  <c r="AJ40" i="1"/>
  <c r="AK40" i="1"/>
  <c r="AL40" i="1"/>
  <c r="AM40" i="1"/>
  <c r="AN40" i="1"/>
  <c r="AO40" i="1"/>
  <c r="AP40" i="1"/>
  <c r="AG41" i="1"/>
  <c r="AH41" i="1"/>
  <c r="AI41" i="1"/>
  <c r="AJ41" i="1"/>
  <c r="AK41" i="1"/>
  <c r="AL41" i="1"/>
  <c r="AM41" i="1"/>
  <c r="AN41" i="1"/>
  <c r="AO41" i="1"/>
  <c r="AP41" i="1"/>
  <c r="AG42" i="1"/>
  <c r="AH42" i="1"/>
  <c r="AI42" i="1"/>
  <c r="AJ42" i="1"/>
  <c r="AK42" i="1"/>
  <c r="AL42" i="1"/>
  <c r="AM42" i="1"/>
  <c r="AN42" i="1"/>
  <c r="AO42" i="1"/>
  <c r="AP42" i="1"/>
  <c r="AG43" i="1"/>
  <c r="AH43" i="1"/>
  <c r="AI43" i="1"/>
  <c r="AJ43" i="1"/>
  <c r="AK43" i="1"/>
  <c r="AL43" i="1"/>
  <c r="AM43" i="1"/>
  <c r="AN43" i="1"/>
  <c r="AO43" i="1"/>
  <c r="AP43" i="1"/>
  <c r="AG44" i="1"/>
  <c r="AH44" i="1"/>
  <c r="AI44" i="1"/>
  <c r="AJ44" i="1"/>
  <c r="AK44" i="1"/>
  <c r="AL44" i="1"/>
  <c r="AM44" i="1"/>
  <c r="AN44" i="1"/>
  <c r="AO44" i="1"/>
  <c r="AP44" i="1"/>
  <c r="AG45" i="1"/>
  <c r="AH45" i="1"/>
  <c r="AI45" i="1"/>
  <c r="AJ45" i="1"/>
  <c r="AK45" i="1"/>
  <c r="AL45" i="1"/>
  <c r="AM45" i="1"/>
  <c r="AN45" i="1"/>
  <c r="AO45" i="1"/>
  <c r="AP45" i="1"/>
  <c r="AG46" i="1"/>
  <c r="AH46" i="1"/>
  <c r="AI46" i="1"/>
  <c r="AJ46" i="1"/>
  <c r="AK46" i="1"/>
  <c r="AL46" i="1"/>
  <c r="AM46" i="1"/>
  <c r="AN46" i="1"/>
  <c r="AO46" i="1"/>
  <c r="AP46" i="1"/>
  <c r="AG47" i="1"/>
  <c r="AH47" i="1"/>
  <c r="AI47" i="1"/>
  <c r="AJ47" i="1"/>
  <c r="AK47" i="1"/>
  <c r="AL47" i="1"/>
  <c r="AM47" i="1"/>
  <c r="AN47" i="1"/>
  <c r="AO47" i="1"/>
  <c r="AP47" i="1"/>
  <c r="AG48" i="1"/>
  <c r="AH48" i="1"/>
  <c r="AI48" i="1"/>
  <c r="AJ48" i="1"/>
  <c r="AK48" i="1"/>
  <c r="AL48" i="1"/>
  <c r="AM48" i="1"/>
  <c r="AN48" i="1"/>
  <c r="AO48" i="1"/>
  <c r="AP48" i="1"/>
  <c r="AG49" i="1"/>
  <c r="AH49" i="1"/>
  <c r="AI49" i="1"/>
  <c r="AJ49" i="1"/>
  <c r="AK49" i="1"/>
  <c r="AL49" i="1"/>
  <c r="AM49" i="1"/>
  <c r="AN49" i="1"/>
  <c r="AO49" i="1"/>
  <c r="AP49" i="1"/>
  <c r="AG50" i="1"/>
  <c r="AH50" i="1"/>
  <c r="AI50" i="1"/>
  <c r="AJ50" i="1"/>
  <c r="AK50" i="1"/>
  <c r="AL50" i="1"/>
  <c r="AM50" i="1"/>
  <c r="AN50" i="1"/>
  <c r="AO50" i="1"/>
  <c r="AP50" i="1"/>
  <c r="AG51" i="1"/>
  <c r="AH51" i="1"/>
  <c r="AI51" i="1"/>
  <c r="AJ51" i="1"/>
  <c r="AK51" i="1"/>
  <c r="AL51" i="1"/>
  <c r="AM51" i="1"/>
  <c r="AN51" i="1"/>
  <c r="AO51" i="1"/>
  <c r="AP51" i="1"/>
  <c r="AG52" i="1"/>
  <c r="AH52" i="1"/>
  <c r="AI52" i="1"/>
  <c r="AJ52" i="1"/>
  <c r="AK52" i="1"/>
  <c r="AL52" i="1"/>
  <c r="AM52" i="1"/>
  <c r="AN52" i="1"/>
  <c r="AO52" i="1"/>
  <c r="AP52" i="1"/>
  <c r="AG53" i="1"/>
  <c r="AH53" i="1"/>
  <c r="AI53" i="1"/>
  <c r="AJ53" i="1"/>
  <c r="AK53" i="1"/>
  <c r="AL53" i="1"/>
  <c r="AM53" i="1"/>
  <c r="AN53" i="1"/>
  <c r="AO53" i="1"/>
  <c r="AP53" i="1"/>
  <c r="AG54" i="1"/>
  <c r="AH54" i="1"/>
  <c r="AI54" i="1"/>
  <c r="AJ54" i="1"/>
  <c r="AK54" i="1"/>
  <c r="AL54" i="1"/>
  <c r="AM54" i="1"/>
  <c r="AN54" i="1"/>
  <c r="AO54" i="1"/>
  <c r="AP54" i="1"/>
  <c r="AG55" i="1"/>
  <c r="AH55" i="1"/>
  <c r="AI55" i="1"/>
  <c r="AJ55" i="1"/>
  <c r="AK55" i="1"/>
  <c r="AL55" i="1"/>
  <c r="AM55" i="1"/>
  <c r="AN55" i="1"/>
  <c r="AO55" i="1"/>
  <c r="AP55" i="1"/>
  <c r="AG56" i="1"/>
  <c r="AH56" i="1"/>
  <c r="AI56" i="1"/>
  <c r="AJ56" i="1"/>
  <c r="AK56" i="1"/>
  <c r="AL56" i="1"/>
  <c r="AM56" i="1"/>
  <c r="AN56" i="1"/>
  <c r="AO56" i="1"/>
  <c r="AP56" i="1"/>
  <c r="AG57" i="1"/>
  <c r="AH57" i="1"/>
  <c r="AI57" i="1"/>
  <c r="AJ57" i="1"/>
  <c r="AK57" i="1"/>
  <c r="AL57" i="1"/>
  <c r="AM57" i="1"/>
  <c r="AN57" i="1"/>
  <c r="AO57" i="1"/>
  <c r="AP57" i="1"/>
  <c r="AG58" i="1"/>
  <c r="AH58" i="1"/>
  <c r="AI58" i="1"/>
  <c r="AJ58" i="1"/>
  <c r="AK58" i="1"/>
  <c r="AL58" i="1"/>
  <c r="AM58" i="1"/>
  <c r="AN58" i="1"/>
  <c r="AO58" i="1"/>
  <c r="AP58" i="1"/>
  <c r="AG59" i="1"/>
  <c r="AH59" i="1"/>
  <c r="AI59" i="1"/>
  <c r="AJ59" i="1"/>
  <c r="AK59" i="1"/>
  <c r="AL59" i="1"/>
  <c r="AM59" i="1"/>
  <c r="AN59" i="1"/>
  <c r="AO59" i="1"/>
  <c r="AP59" i="1"/>
  <c r="AG60" i="1"/>
  <c r="AH60" i="1"/>
  <c r="AI60" i="1"/>
  <c r="AJ60" i="1"/>
  <c r="AK60" i="1"/>
  <c r="AL60" i="1"/>
  <c r="AM60" i="1"/>
  <c r="AN60" i="1"/>
  <c r="AO60" i="1"/>
  <c r="AP60" i="1"/>
  <c r="AG61" i="1"/>
  <c r="AH61" i="1"/>
  <c r="AI61" i="1"/>
  <c r="AJ61" i="1"/>
  <c r="AK61" i="1"/>
  <c r="AL61" i="1"/>
  <c r="AM61" i="1"/>
  <c r="AN61" i="1"/>
  <c r="AO61" i="1"/>
  <c r="AP61" i="1"/>
  <c r="AG62" i="1"/>
  <c r="AH62" i="1"/>
  <c r="AI62" i="1"/>
  <c r="AJ62" i="1"/>
  <c r="AK62" i="1"/>
  <c r="AL62" i="1"/>
  <c r="AM62" i="1"/>
  <c r="AN62" i="1"/>
  <c r="AO62" i="1"/>
  <c r="AP62" i="1"/>
  <c r="AG63" i="1"/>
  <c r="AH63" i="1"/>
  <c r="AI63" i="1"/>
  <c r="AJ63" i="1"/>
  <c r="AK63" i="1"/>
  <c r="AL63" i="1"/>
  <c r="AM63" i="1"/>
  <c r="AN63" i="1"/>
  <c r="AO63" i="1"/>
  <c r="AP63" i="1"/>
  <c r="AG64" i="1"/>
  <c r="AH64" i="1"/>
  <c r="AI64" i="1"/>
  <c r="AJ64" i="1"/>
  <c r="AK64" i="1"/>
  <c r="AL64" i="1"/>
  <c r="AM64" i="1"/>
  <c r="AN64" i="1"/>
  <c r="AO64" i="1"/>
  <c r="AP64" i="1"/>
  <c r="AG65" i="1"/>
  <c r="AH65" i="1"/>
  <c r="AI65" i="1"/>
  <c r="AJ65" i="1"/>
  <c r="AK65" i="1"/>
  <c r="AL65" i="1"/>
  <c r="AM65" i="1"/>
  <c r="AN65" i="1"/>
  <c r="AO65" i="1"/>
  <c r="AP65" i="1"/>
  <c r="AG66" i="1"/>
  <c r="AH66" i="1"/>
  <c r="AI66" i="1"/>
  <c r="AJ66" i="1"/>
  <c r="AK66" i="1"/>
  <c r="AL66" i="1"/>
  <c r="AM66" i="1"/>
  <c r="AN66" i="1"/>
  <c r="AO66" i="1"/>
  <c r="AP66" i="1"/>
  <c r="AG67" i="1"/>
  <c r="AH67" i="1"/>
  <c r="AI67" i="1"/>
  <c r="AJ67" i="1"/>
  <c r="AK67" i="1"/>
  <c r="AL67" i="1"/>
  <c r="AM67" i="1"/>
  <c r="AN67" i="1"/>
  <c r="AO67" i="1"/>
  <c r="AP67" i="1"/>
  <c r="AG68" i="1"/>
  <c r="AH68" i="1"/>
  <c r="AI68" i="1"/>
  <c r="AJ68" i="1"/>
  <c r="AK68" i="1"/>
  <c r="AL68" i="1"/>
  <c r="AM68" i="1"/>
  <c r="AN68" i="1"/>
  <c r="AO68" i="1"/>
  <c r="AP68" i="1"/>
  <c r="AG69" i="1"/>
  <c r="AH69" i="1"/>
  <c r="AI69" i="1"/>
  <c r="AJ69" i="1"/>
  <c r="AK69" i="1"/>
  <c r="AL69" i="1"/>
  <c r="AM69" i="1"/>
  <c r="AN69" i="1"/>
  <c r="AO69" i="1"/>
  <c r="AP69" i="1"/>
  <c r="AG70" i="1"/>
  <c r="AH70" i="1"/>
  <c r="AI70" i="1"/>
  <c r="AJ70" i="1"/>
  <c r="AK70" i="1"/>
  <c r="AL70" i="1"/>
  <c r="AM70" i="1"/>
  <c r="AN70" i="1"/>
  <c r="AO70" i="1"/>
  <c r="AP70" i="1"/>
  <c r="AG71" i="1"/>
  <c r="AH71" i="1"/>
  <c r="AI71" i="1"/>
  <c r="AJ71" i="1"/>
  <c r="AK71" i="1"/>
  <c r="AL71" i="1"/>
  <c r="AM71" i="1"/>
  <c r="AN71" i="1"/>
  <c r="AO71" i="1"/>
  <c r="AP71" i="1"/>
  <c r="AG72" i="1"/>
  <c r="AH72" i="1"/>
  <c r="AI72" i="1"/>
  <c r="AJ72" i="1"/>
  <c r="AK72" i="1"/>
  <c r="AL72" i="1"/>
  <c r="AM72" i="1"/>
  <c r="AN72" i="1"/>
  <c r="AO72" i="1"/>
  <c r="AP72" i="1"/>
  <c r="AG73" i="1"/>
  <c r="AH73" i="1"/>
  <c r="AI73" i="1"/>
  <c r="AJ73" i="1"/>
  <c r="AK73" i="1"/>
  <c r="AL73" i="1"/>
  <c r="AM73" i="1"/>
  <c r="AN73" i="1"/>
  <c r="AO73" i="1"/>
  <c r="AP73" i="1"/>
  <c r="AG74" i="1"/>
  <c r="AH74" i="1"/>
  <c r="AI74" i="1"/>
  <c r="AJ74" i="1"/>
  <c r="AK74" i="1"/>
  <c r="AL74" i="1"/>
  <c r="AM74" i="1"/>
  <c r="AN74" i="1"/>
  <c r="AO74" i="1"/>
  <c r="AP74" i="1"/>
  <c r="AG75" i="1"/>
  <c r="AH75" i="1"/>
  <c r="AI75" i="1"/>
  <c r="AJ75" i="1"/>
  <c r="AK75" i="1"/>
  <c r="AL75" i="1"/>
  <c r="AM75" i="1"/>
  <c r="AN75" i="1"/>
  <c r="AO75" i="1"/>
  <c r="AP75" i="1"/>
  <c r="AG76" i="1"/>
  <c r="AH76" i="1"/>
  <c r="AI76" i="1"/>
  <c r="AJ76" i="1"/>
  <c r="AK76" i="1"/>
  <c r="AL76" i="1"/>
  <c r="AM76" i="1"/>
  <c r="AN76" i="1"/>
  <c r="AO76" i="1"/>
  <c r="AP76" i="1"/>
  <c r="AG77" i="1"/>
  <c r="AH77" i="1"/>
  <c r="AI77" i="1"/>
  <c r="AJ77" i="1"/>
  <c r="AK77" i="1"/>
  <c r="AL77" i="1"/>
  <c r="AM77" i="1"/>
  <c r="AN77" i="1"/>
  <c r="AO77" i="1"/>
  <c r="AP77" i="1"/>
  <c r="AG78" i="1"/>
  <c r="AH78" i="1"/>
  <c r="AI78" i="1"/>
  <c r="AJ78" i="1"/>
  <c r="AK78" i="1"/>
  <c r="AL78" i="1"/>
  <c r="AM78" i="1"/>
  <c r="AN78" i="1"/>
  <c r="AO78" i="1"/>
  <c r="AP78" i="1"/>
  <c r="AG79" i="1"/>
  <c r="AH79" i="1"/>
  <c r="AI79" i="1"/>
  <c r="AJ79" i="1"/>
  <c r="AK79" i="1"/>
  <c r="AL79" i="1"/>
  <c r="AM79" i="1"/>
  <c r="AN79" i="1"/>
  <c r="AO79" i="1"/>
  <c r="AP79" i="1"/>
  <c r="AG80" i="1"/>
  <c r="AH80" i="1"/>
  <c r="AI80" i="1"/>
  <c r="AJ80" i="1"/>
  <c r="AK80" i="1"/>
  <c r="AL80" i="1"/>
  <c r="AM80" i="1"/>
  <c r="AN80" i="1"/>
  <c r="AO80" i="1"/>
  <c r="AP80" i="1"/>
  <c r="AG81" i="1"/>
  <c r="AH81" i="1"/>
  <c r="AI81" i="1"/>
  <c r="AJ81" i="1"/>
  <c r="AK81" i="1"/>
  <c r="AL81" i="1"/>
  <c r="AM81" i="1"/>
  <c r="AN81" i="1"/>
  <c r="AO81" i="1"/>
  <c r="AP81" i="1"/>
  <c r="AG82" i="1"/>
  <c r="AH82" i="1"/>
  <c r="AI82" i="1"/>
  <c r="AJ82" i="1"/>
  <c r="AK82" i="1"/>
  <c r="AL82" i="1"/>
  <c r="AM82" i="1"/>
  <c r="AN82" i="1"/>
  <c r="AO82" i="1"/>
  <c r="AP82" i="1"/>
  <c r="AG83" i="1"/>
  <c r="AH83" i="1"/>
  <c r="AI83" i="1"/>
  <c r="AJ83" i="1"/>
  <c r="AK83" i="1"/>
  <c r="AL83" i="1"/>
  <c r="AM83" i="1"/>
  <c r="AN83" i="1"/>
  <c r="AO83" i="1"/>
  <c r="AP83" i="1"/>
  <c r="AG84" i="1"/>
  <c r="AH84" i="1"/>
  <c r="AI84" i="1"/>
  <c r="AJ84" i="1"/>
  <c r="AK84" i="1"/>
  <c r="AL84" i="1"/>
  <c r="AM84" i="1"/>
  <c r="AN84" i="1"/>
  <c r="AO84" i="1"/>
  <c r="AP84" i="1"/>
  <c r="AG85" i="1"/>
  <c r="AH85" i="1"/>
  <c r="AI85" i="1"/>
  <c r="AJ85" i="1"/>
  <c r="AK85" i="1"/>
  <c r="AL85" i="1"/>
  <c r="AM85" i="1"/>
  <c r="AN85" i="1"/>
  <c r="AO85" i="1"/>
  <c r="AP85" i="1"/>
  <c r="AG86" i="1"/>
  <c r="AH86" i="1"/>
  <c r="AI86" i="1"/>
  <c r="AJ86" i="1"/>
  <c r="AK86" i="1"/>
  <c r="AL86" i="1"/>
  <c r="AM86" i="1"/>
  <c r="AN86" i="1"/>
  <c r="AO86" i="1"/>
  <c r="AP86" i="1"/>
  <c r="AG87" i="1"/>
  <c r="AH87" i="1"/>
  <c r="AI87" i="1"/>
  <c r="AJ87" i="1"/>
  <c r="AK87" i="1"/>
  <c r="AL87" i="1"/>
  <c r="AM87" i="1"/>
  <c r="AN87" i="1"/>
  <c r="AO87" i="1"/>
  <c r="AP87" i="1"/>
  <c r="AG88" i="1"/>
  <c r="AH88" i="1"/>
  <c r="AI88" i="1"/>
  <c r="AJ88" i="1"/>
  <c r="AK88" i="1"/>
  <c r="AL88" i="1"/>
  <c r="AM88" i="1"/>
  <c r="AN88" i="1"/>
  <c r="AO88" i="1"/>
  <c r="AP88" i="1"/>
  <c r="AG89" i="1"/>
  <c r="AH89" i="1"/>
  <c r="AI89" i="1"/>
  <c r="AJ89" i="1"/>
  <c r="AK89" i="1"/>
  <c r="AL89" i="1"/>
  <c r="AM89" i="1"/>
  <c r="AN89" i="1"/>
  <c r="AO89" i="1"/>
  <c r="AP89" i="1"/>
  <c r="AG90" i="1"/>
  <c r="AH90" i="1"/>
  <c r="AI90" i="1"/>
  <c r="AJ90" i="1"/>
  <c r="AK90" i="1"/>
  <c r="AL90" i="1"/>
  <c r="AM90" i="1"/>
  <c r="AN90" i="1"/>
  <c r="AO90" i="1"/>
  <c r="AP90" i="1"/>
  <c r="AG91" i="1"/>
  <c r="AH91" i="1"/>
  <c r="AI91" i="1"/>
  <c r="AJ91" i="1"/>
  <c r="AK91" i="1"/>
  <c r="AL91" i="1"/>
  <c r="AM91" i="1"/>
  <c r="AN91" i="1"/>
  <c r="AO91" i="1"/>
  <c r="AP91" i="1"/>
  <c r="AG92" i="1"/>
  <c r="AH92" i="1"/>
  <c r="AI92" i="1"/>
  <c r="AJ92" i="1"/>
  <c r="AK92" i="1"/>
  <c r="AL92" i="1"/>
  <c r="AM92" i="1"/>
  <c r="AN92" i="1"/>
  <c r="AO92" i="1"/>
  <c r="AP92" i="1"/>
  <c r="AG93" i="1"/>
  <c r="AH93" i="1"/>
  <c r="AI93" i="1"/>
  <c r="AJ93" i="1"/>
  <c r="AK93" i="1"/>
  <c r="AL93" i="1"/>
  <c r="AM93" i="1"/>
  <c r="AN93" i="1"/>
  <c r="AO93" i="1"/>
  <c r="AP93" i="1"/>
  <c r="AG94" i="1"/>
  <c r="AH94" i="1"/>
  <c r="AI94" i="1"/>
  <c r="AJ94" i="1"/>
  <c r="AK94" i="1"/>
  <c r="AL94" i="1"/>
  <c r="AM94" i="1"/>
  <c r="AN94" i="1"/>
  <c r="AO94" i="1"/>
  <c r="AP94" i="1"/>
  <c r="AG95" i="1"/>
  <c r="AH95" i="1"/>
  <c r="AI95" i="1"/>
  <c r="AJ95" i="1"/>
  <c r="AK95" i="1"/>
  <c r="AL95" i="1"/>
  <c r="AM95" i="1"/>
  <c r="AN95" i="1"/>
  <c r="AO95" i="1"/>
  <c r="AP95" i="1"/>
  <c r="AG96" i="1"/>
  <c r="AH96" i="1"/>
  <c r="AI96" i="1"/>
  <c r="AJ96" i="1"/>
  <c r="AK96" i="1"/>
  <c r="AL96" i="1"/>
  <c r="AM96" i="1"/>
  <c r="AN96" i="1"/>
  <c r="AO96" i="1"/>
  <c r="AP96" i="1"/>
  <c r="AG97" i="1"/>
  <c r="AH97" i="1"/>
  <c r="AI97" i="1"/>
  <c r="AJ97" i="1"/>
  <c r="AK97" i="1"/>
  <c r="AL97" i="1"/>
  <c r="AM97" i="1"/>
  <c r="AN97" i="1"/>
  <c r="AO97" i="1"/>
  <c r="AP97" i="1"/>
  <c r="AG98" i="1"/>
  <c r="AH98" i="1"/>
  <c r="AI98" i="1"/>
  <c r="AJ98" i="1"/>
  <c r="AK98" i="1"/>
  <c r="AL98" i="1"/>
  <c r="AM98" i="1"/>
  <c r="AN98" i="1"/>
  <c r="AO98" i="1"/>
  <c r="AP98" i="1"/>
  <c r="AG99" i="1"/>
  <c r="AH99" i="1"/>
  <c r="AI99" i="1"/>
  <c r="AJ99" i="1"/>
  <c r="AK99" i="1"/>
  <c r="AL99" i="1"/>
  <c r="AM99" i="1"/>
  <c r="AN99" i="1"/>
  <c r="AO99" i="1"/>
  <c r="AP99" i="1"/>
  <c r="AG100" i="1"/>
  <c r="AH100" i="1"/>
  <c r="AI100" i="1"/>
  <c r="AJ100" i="1"/>
  <c r="AK100" i="1"/>
  <c r="AL100" i="1"/>
  <c r="AM100" i="1"/>
  <c r="AN100" i="1"/>
  <c r="AO100" i="1"/>
  <c r="AP100" i="1"/>
  <c r="AG101" i="1"/>
  <c r="AH101" i="1"/>
  <c r="AI101" i="1"/>
  <c r="AJ101" i="1"/>
  <c r="AK101" i="1"/>
  <c r="AL101" i="1"/>
  <c r="AM101" i="1"/>
  <c r="AN101" i="1"/>
  <c r="AO101" i="1"/>
  <c r="AP101" i="1"/>
  <c r="AG102" i="1"/>
  <c r="AH102" i="1"/>
  <c r="AI102" i="1"/>
  <c r="AJ102" i="1"/>
  <c r="AK102" i="1"/>
  <c r="AL102" i="1"/>
  <c r="AM102" i="1"/>
  <c r="AN102" i="1"/>
  <c r="AO102" i="1"/>
  <c r="AP102" i="1"/>
  <c r="AG103" i="1"/>
  <c r="AH103" i="1"/>
  <c r="AI103" i="1"/>
  <c r="AJ103" i="1"/>
  <c r="AK103" i="1"/>
  <c r="AL103" i="1"/>
  <c r="AM103" i="1"/>
  <c r="AN103" i="1"/>
  <c r="AO103" i="1"/>
  <c r="AP103" i="1"/>
  <c r="AG104" i="1"/>
  <c r="AH104" i="1"/>
  <c r="AI104" i="1"/>
  <c r="AJ104" i="1"/>
  <c r="AK104" i="1"/>
  <c r="AL104" i="1"/>
  <c r="AM104" i="1"/>
  <c r="AN104" i="1"/>
  <c r="AO104" i="1"/>
  <c r="AP104" i="1"/>
  <c r="AG105" i="1"/>
  <c r="AH105" i="1"/>
  <c r="AI105" i="1"/>
  <c r="AJ105" i="1"/>
  <c r="AK105" i="1"/>
  <c r="AL105" i="1"/>
  <c r="AM105" i="1"/>
  <c r="AN105" i="1"/>
  <c r="AO105" i="1"/>
  <c r="AP105" i="1"/>
  <c r="AG106" i="1"/>
  <c r="AH106" i="1"/>
  <c r="AI106" i="1"/>
  <c r="AJ106" i="1"/>
  <c r="AK106" i="1"/>
  <c r="AL106" i="1"/>
  <c r="AM106" i="1"/>
  <c r="AN106" i="1"/>
  <c r="AO106" i="1"/>
  <c r="AP106" i="1"/>
  <c r="AG107" i="1"/>
  <c r="AH107" i="1"/>
  <c r="AI107" i="1"/>
  <c r="AJ107" i="1"/>
  <c r="AK107" i="1"/>
  <c r="AL107" i="1"/>
  <c r="AM107" i="1"/>
  <c r="AN107" i="1"/>
  <c r="AO107" i="1"/>
  <c r="AP107" i="1"/>
  <c r="AG108" i="1"/>
  <c r="AH108" i="1"/>
  <c r="AI108" i="1"/>
  <c r="AJ108" i="1"/>
  <c r="AK108" i="1"/>
  <c r="AL108" i="1"/>
  <c r="AM108" i="1"/>
  <c r="AN108" i="1"/>
  <c r="AO108" i="1"/>
  <c r="AP108" i="1"/>
  <c r="AG109" i="1"/>
  <c r="AH109" i="1"/>
  <c r="AI109" i="1"/>
  <c r="AJ109" i="1"/>
  <c r="AK109" i="1"/>
  <c r="AL109" i="1"/>
  <c r="AM109" i="1"/>
  <c r="AN109" i="1"/>
  <c r="AO109" i="1"/>
  <c r="AP109" i="1"/>
  <c r="AG110" i="1"/>
  <c r="AH110" i="1"/>
  <c r="AI110" i="1"/>
  <c r="AJ110" i="1"/>
  <c r="AK110" i="1"/>
  <c r="AL110" i="1"/>
  <c r="AM110" i="1"/>
  <c r="AN110" i="1"/>
  <c r="AO110" i="1"/>
  <c r="AP110" i="1"/>
  <c r="AG111" i="1"/>
  <c r="AH111" i="1"/>
  <c r="AI111" i="1"/>
  <c r="AJ111" i="1"/>
  <c r="AK111" i="1"/>
  <c r="AL111" i="1"/>
  <c r="AM111" i="1"/>
  <c r="AN111" i="1"/>
  <c r="AO111" i="1"/>
  <c r="AP111" i="1"/>
  <c r="AG112" i="1"/>
  <c r="AH112" i="1"/>
  <c r="AI112" i="1"/>
  <c r="AJ112" i="1"/>
  <c r="AK112" i="1"/>
  <c r="AL112" i="1"/>
  <c r="AM112" i="1"/>
  <c r="AN112" i="1"/>
  <c r="AO112" i="1"/>
  <c r="AP112" i="1"/>
  <c r="AG113" i="1"/>
  <c r="AH113" i="1"/>
  <c r="AI113" i="1"/>
  <c r="AJ113" i="1"/>
  <c r="AK113" i="1"/>
  <c r="AL113" i="1"/>
  <c r="AM113" i="1"/>
  <c r="AN113" i="1"/>
  <c r="AO113" i="1"/>
  <c r="AP113" i="1"/>
  <c r="AG114" i="1"/>
  <c r="AH114" i="1"/>
  <c r="AI114" i="1"/>
  <c r="AJ114" i="1"/>
  <c r="AK114" i="1"/>
  <c r="AL114" i="1"/>
  <c r="AM114" i="1"/>
  <c r="AN114" i="1"/>
  <c r="AO114" i="1"/>
  <c r="AP114" i="1"/>
  <c r="AG115" i="1"/>
  <c r="AH115" i="1"/>
  <c r="AI115" i="1"/>
  <c r="AJ115" i="1"/>
  <c r="AK115" i="1"/>
  <c r="AL115" i="1"/>
  <c r="AM115" i="1"/>
  <c r="AN115" i="1"/>
  <c r="AO115" i="1"/>
  <c r="AP115" i="1"/>
  <c r="AG116" i="1"/>
  <c r="AH116" i="1"/>
  <c r="AI116" i="1"/>
  <c r="AJ116" i="1"/>
  <c r="AK116" i="1"/>
  <c r="AL116" i="1"/>
  <c r="AM116" i="1"/>
  <c r="AN116" i="1"/>
  <c r="AO116" i="1"/>
  <c r="AP116" i="1"/>
  <c r="AG117" i="1"/>
  <c r="AH117" i="1"/>
  <c r="AI117" i="1"/>
  <c r="AJ117" i="1"/>
  <c r="AK117" i="1"/>
  <c r="AL117" i="1"/>
  <c r="AM117" i="1"/>
  <c r="AN117" i="1"/>
  <c r="AO117" i="1"/>
  <c r="AP117" i="1"/>
  <c r="AG118" i="1"/>
  <c r="AH118" i="1"/>
  <c r="AI118" i="1"/>
  <c r="AJ118" i="1"/>
  <c r="AK118" i="1"/>
  <c r="AL118" i="1"/>
  <c r="AM118" i="1"/>
  <c r="AN118" i="1"/>
  <c r="AO118" i="1"/>
  <c r="AP118" i="1"/>
  <c r="AG119" i="1"/>
  <c r="AH119" i="1"/>
  <c r="AI119" i="1"/>
  <c r="AJ119" i="1"/>
  <c r="AK119" i="1"/>
  <c r="AL119" i="1"/>
  <c r="AM119" i="1"/>
  <c r="AN119" i="1"/>
  <c r="AO119" i="1"/>
  <c r="AP119" i="1"/>
  <c r="AG120" i="1"/>
  <c r="AH120" i="1"/>
  <c r="AI120" i="1"/>
  <c r="AJ120" i="1"/>
  <c r="AK120" i="1"/>
  <c r="AL120" i="1"/>
  <c r="AM120" i="1"/>
  <c r="AN120" i="1"/>
  <c r="AO120" i="1"/>
  <c r="AP120" i="1"/>
  <c r="AG121" i="1"/>
  <c r="AH121" i="1"/>
  <c r="AI121" i="1"/>
  <c r="AJ121" i="1"/>
  <c r="AK121" i="1"/>
  <c r="AL121" i="1"/>
  <c r="AM121" i="1"/>
  <c r="AN121" i="1"/>
  <c r="AO121" i="1"/>
  <c r="AP121" i="1"/>
  <c r="AG122" i="1"/>
  <c r="AH122" i="1"/>
  <c r="AI122" i="1"/>
  <c r="AJ122" i="1"/>
  <c r="AK122" i="1"/>
  <c r="AL122" i="1"/>
  <c r="AM122" i="1"/>
  <c r="AN122" i="1"/>
  <c r="AO122" i="1"/>
  <c r="AP122" i="1"/>
  <c r="AG123" i="1"/>
  <c r="AH123" i="1"/>
  <c r="AI123" i="1"/>
  <c r="AJ123" i="1"/>
  <c r="AK123" i="1"/>
  <c r="AL123" i="1"/>
  <c r="AM123" i="1"/>
  <c r="AN123" i="1"/>
  <c r="AO123" i="1"/>
  <c r="AP123" i="1"/>
  <c r="AG124" i="1"/>
  <c r="AH124" i="1"/>
  <c r="AI124" i="1"/>
  <c r="AJ124" i="1"/>
  <c r="AK124" i="1"/>
  <c r="AL124" i="1"/>
  <c r="AM124" i="1"/>
  <c r="AN124" i="1"/>
  <c r="AO124" i="1"/>
  <c r="AP124" i="1"/>
  <c r="AG125" i="1"/>
  <c r="AH125" i="1"/>
  <c r="AI125" i="1"/>
  <c r="AJ125" i="1"/>
  <c r="AK125" i="1"/>
  <c r="AL125" i="1"/>
  <c r="AM125" i="1"/>
  <c r="AN125" i="1"/>
  <c r="AO125" i="1"/>
  <c r="AP125" i="1"/>
  <c r="AG126" i="1"/>
  <c r="AH126" i="1"/>
  <c r="AI126" i="1"/>
  <c r="AJ126" i="1"/>
  <c r="AK126" i="1"/>
  <c r="AL126" i="1"/>
  <c r="AM126" i="1"/>
  <c r="AN126" i="1"/>
  <c r="AO126" i="1"/>
  <c r="AP126" i="1"/>
  <c r="AG127" i="1"/>
  <c r="AH127" i="1"/>
  <c r="AI127" i="1"/>
  <c r="AJ127" i="1"/>
  <c r="AK127" i="1"/>
  <c r="AL127" i="1"/>
  <c r="AM127" i="1"/>
  <c r="AN127" i="1"/>
  <c r="AO127" i="1"/>
  <c r="AP127" i="1"/>
  <c r="AG128" i="1"/>
  <c r="AH128" i="1"/>
  <c r="AI128" i="1"/>
  <c r="AJ128" i="1"/>
  <c r="AK128" i="1"/>
  <c r="AL128" i="1"/>
  <c r="AM128" i="1"/>
  <c r="AN128" i="1"/>
  <c r="AO128" i="1"/>
  <c r="AP128" i="1"/>
  <c r="AG129" i="1"/>
  <c r="AH129" i="1"/>
  <c r="AI129" i="1"/>
  <c r="AJ129" i="1"/>
  <c r="AK129" i="1"/>
  <c r="AL129" i="1"/>
  <c r="AM129" i="1"/>
  <c r="AN129" i="1"/>
  <c r="AO129" i="1"/>
  <c r="AP129" i="1"/>
  <c r="AG130" i="1"/>
  <c r="AH130" i="1"/>
  <c r="AI130" i="1"/>
  <c r="AJ130" i="1"/>
  <c r="AK130" i="1"/>
  <c r="AL130" i="1"/>
  <c r="AM130" i="1"/>
  <c r="AN130" i="1"/>
  <c r="AO130" i="1"/>
  <c r="AP130" i="1"/>
  <c r="AG131" i="1"/>
  <c r="AH131" i="1"/>
  <c r="AI131" i="1"/>
  <c r="AJ131" i="1"/>
  <c r="AK131" i="1"/>
  <c r="AL131" i="1"/>
  <c r="AM131" i="1"/>
  <c r="AN131" i="1"/>
  <c r="AO131" i="1"/>
  <c r="AP131" i="1"/>
  <c r="AG132" i="1"/>
  <c r="AH132" i="1"/>
  <c r="AI132" i="1"/>
  <c r="AJ132" i="1"/>
  <c r="AK132" i="1"/>
  <c r="AL132" i="1"/>
  <c r="AM132" i="1"/>
  <c r="AN132" i="1"/>
  <c r="AO132" i="1"/>
  <c r="AP132" i="1"/>
  <c r="AG133" i="1"/>
  <c r="AH133" i="1"/>
  <c r="AI133" i="1"/>
  <c r="AJ133" i="1"/>
  <c r="AK133" i="1"/>
  <c r="AL133" i="1"/>
  <c r="AM133" i="1"/>
  <c r="AN133" i="1"/>
  <c r="AO133" i="1"/>
  <c r="AP133" i="1"/>
  <c r="AG134" i="1"/>
  <c r="AH134" i="1"/>
  <c r="AI134" i="1"/>
  <c r="AJ134" i="1"/>
  <c r="AK134" i="1"/>
  <c r="AL134" i="1"/>
  <c r="AM134" i="1"/>
  <c r="AN134" i="1"/>
  <c r="AO134" i="1"/>
  <c r="AP134" i="1"/>
  <c r="AG135" i="1"/>
  <c r="AH135" i="1"/>
  <c r="AI135" i="1"/>
  <c r="AJ135" i="1"/>
  <c r="AK135" i="1"/>
  <c r="AL135" i="1"/>
  <c r="AM135" i="1"/>
  <c r="AN135" i="1"/>
  <c r="AO135" i="1"/>
  <c r="AP135" i="1"/>
  <c r="AG136" i="1"/>
  <c r="AH136" i="1"/>
  <c r="AI136" i="1"/>
  <c r="AJ136" i="1"/>
  <c r="AK136" i="1"/>
  <c r="AL136" i="1"/>
  <c r="AM136" i="1"/>
  <c r="AN136" i="1"/>
  <c r="AO136" i="1"/>
  <c r="AP136" i="1"/>
  <c r="AG137" i="1"/>
  <c r="AH137" i="1"/>
  <c r="AI137" i="1"/>
  <c r="AJ137" i="1"/>
  <c r="AK137" i="1"/>
  <c r="AL137" i="1"/>
  <c r="AM137" i="1"/>
  <c r="AN137" i="1"/>
  <c r="AO137" i="1"/>
  <c r="AP137" i="1"/>
  <c r="AG138" i="1"/>
  <c r="AH138" i="1"/>
  <c r="AI138" i="1"/>
  <c r="AJ138" i="1"/>
  <c r="AK138" i="1"/>
  <c r="AL138" i="1"/>
  <c r="AM138" i="1"/>
  <c r="AN138" i="1"/>
  <c r="AO138" i="1"/>
  <c r="AP138" i="1"/>
  <c r="AG139" i="1"/>
  <c r="AH139" i="1"/>
  <c r="AI139" i="1"/>
  <c r="AJ139" i="1"/>
  <c r="AK139" i="1"/>
  <c r="AL139" i="1"/>
  <c r="AM139" i="1"/>
  <c r="AN139" i="1"/>
  <c r="AO139" i="1"/>
  <c r="AP139" i="1"/>
  <c r="AG140" i="1"/>
  <c r="AH140" i="1"/>
  <c r="AI140" i="1"/>
  <c r="AJ140" i="1"/>
  <c r="AK140" i="1"/>
  <c r="AL140" i="1"/>
  <c r="AM140" i="1"/>
  <c r="AN140" i="1"/>
  <c r="AO140" i="1"/>
  <c r="AP140" i="1"/>
  <c r="AG141" i="1"/>
  <c r="AH141" i="1"/>
  <c r="AI141" i="1"/>
  <c r="AJ141" i="1"/>
  <c r="AK141" i="1"/>
  <c r="AL141" i="1"/>
  <c r="AM141" i="1"/>
  <c r="AN141" i="1"/>
  <c r="AO141" i="1"/>
  <c r="AP141" i="1"/>
  <c r="AG142" i="1"/>
  <c r="AH142" i="1"/>
  <c r="AI142" i="1"/>
  <c r="AJ142" i="1"/>
  <c r="AK142" i="1"/>
  <c r="AL142" i="1"/>
  <c r="AM142" i="1"/>
  <c r="AN142" i="1"/>
  <c r="AO142" i="1"/>
  <c r="AP142" i="1"/>
  <c r="AG143" i="1"/>
  <c r="AH143" i="1"/>
  <c r="AI143" i="1"/>
  <c r="AJ143" i="1"/>
  <c r="AK143" i="1"/>
  <c r="AL143" i="1"/>
  <c r="AM143" i="1"/>
  <c r="AN143" i="1"/>
  <c r="AO143" i="1"/>
  <c r="AP143" i="1"/>
  <c r="AG144" i="1"/>
  <c r="AH144" i="1"/>
  <c r="AI144" i="1"/>
  <c r="AJ144" i="1"/>
  <c r="AK144" i="1"/>
  <c r="AL144" i="1"/>
  <c r="AM144" i="1"/>
  <c r="AN144" i="1"/>
  <c r="AO144" i="1"/>
  <c r="AP144" i="1"/>
  <c r="AG145" i="1"/>
  <c r="AH145" i="1"/>
  <c r="AI145" i="1"/>
  <c r="AJ145" i="1"/>
  <c r="AK145" i="1"/>
  <c r="AL145" i="1"/>
  <c r="AM145" i="1"/>
  <c r="AN145" i="1"/>
  <c r="AO145" i="1"/>
  <c r="AP145" i="1"/>
  <c r="AG146" i="1"/>
  <c r="AH146" i="1"/>
  <c r="AI146" i="1"/>
  <c r="AJ146" i="1"/>
  <c r="AK146" i="1"/>
  <c r="AL146" i="1"/>
  <c r="AM146" i="1"/>
  <c r="AN146" i="1"/>
  <c r="AO146" i="1"/>
  <c r="AP146" i="1"/>
  <c r="AG147" i="1"/>
  <c r="AH147" i="1"/>
  <c r="AI147" i="1"/>
  <c r="AJ147" i="1"/>
  <c r="AK147" i="1"/>
  <c r="AL147" i="1"/>
  <c r="AM147" i="1"/>
  <c r="AN147" i="1"/>
  <c r="AO147" i="1"/>
  <c r="AP147" i="1"/>
  <c r="AG148" i="1"/>
  <c r="AH148" i="1"/>
  <c r="AI148" i="1"/>
  <c r="AJ148" i="1"/>
  <c r="AK148" i="1"/>
  <c r="AL148" i="1"/>
  <c r="AM148" i="1"/>
  <c r="AN148" i="1"/>
  <c r="AO148" i="1"/>
  <c r="AP148" i="1"/>
  <c r="AG149" i="1"/>
  <c r="AH149" i="1"/>
  <c r="AI149" i="1"/>
  <c r="AJ149" i="1"/>
  <c r="AK149" i="1"/>
  <c r="AL149" i="1"/>
  <c r="AM149" i="1"/>
  <c r="AN149" i="1"/>
  <c r="AO149" i="1"/>
  <c r="AP149" i="1"/>
  <c r="AG150" i="1"/>
  <c r="AH150" i="1"/>
  <c r="AI150" i="1"/>
  <c r="AJ150" i="1"/>
  <c r="AK150" i="1"/>
  <c r="AL150" i="1"/>
  <c r="AM150" i="1"/>
  <c r="AN150" i="1"/>
  <c r="AO150" i="1"/>
  <c r="AP150" i="1"/>
  <c r="AG151" i="1"/>
  <c r="AH151" i="1"/>
  <c r="AI151" i="1"/>
  <c r="AJ151" i="1"/>
  <c r="AK151" i="1"/>
  <c r="AL151" i="1"/>
  <c r="AM151" i="1"/>
  <c r="AN151" i="1"/>
  <c r="AO151" i="1"/>
  <c r="AP151" i="1"/>
  <c r="AG152" i="1"/>
  <c r="AH152" i="1"/>
  <c r="AI152" i="1"/>
  <c r="AJ152" i="1"/>
  <c r="AK152" i="1"/>
  <c r="AL152" i="1"/>
  <c r="AM152" i="1"/>
  <c r="AN152" i="1"/>
  <c r="AO152" i="1"/>
  <c r="AP152" i="1"/>
  <c r="AG153" i="1"/>
  <c r="AH153" i="1"/>
  <c r="AI153" i="1"/>
  <c r="AJ153" i="1"/>
  <c r="AK153" i="1"/>
  <c r="AL153" i="1"/>
  <c r="AM153" i="1"/>
  <c r="AN153" i="1"/>
  <c r="AO153" i="1"/>
  <c r="AP153" i="1"/>
  <c r="AG154" i="1"/>
  <c r="AH154" i="1"/>
  <c r="AI154" i="1"/>
  <c r="AJ154" i="1"/>
  <c r="AK154" i="1"/>
  <c r="AL154" i="1"/>
  <c r="AM154" i="1"/>
  <c r="AN154" i="1"/>
  <c r="AO154" i="1"/>
  <c r="AP154" i="1"/>
  <c r="AG155" i="1"/>
  <c r="AH155" i="1"/>
  <c r="AI155" i="1"/>
  <c r="AJ155" i="1"/>
  <c r="AK155" i="1"/>
  <c r="AL155" i="1"/>
  <c r="AM155" i="1"/>
  <c r="AN155" i="1"/>
  <c r="AO155" i="1"/>
  <c r="AP155" i="1"/>
  <c r="AG156" i="1"/>
  <c r="AH156" i="1"/>
  <c r="AI156" i="1"/>
  <c r="AJ156" i="1"/>
  <c r="AK156" i="1"/>
  <c r="AL156" i="1"/>
  <c r="AM156" i="1"/>
  <c r="AN156" i="1"/>
  <c r="AO156" i="1"/>
  <c r="AP156" i="1"/>
  <c r="AG157" i="1"/>
  <c r="AH157" i="1"/>
  <c r="AI157" i="1"/>
  <c r="AJ157" i="1"/>
  <c r="AK157" i="1"/>
  <c r="AL157" i="1"/>
  <c r="AM157" i="1"/>
  <c r="AN157" i="1"/>
  <c r="AO157" i="1"/>
  <c r="AP157" i="1"/>
  <c r="AG158" i="1"/>
  <c r="AH158" i="1"/>
  <c r="AI158" i="1"/>
  <c r="AJ158" i="1"/>
  <c r="AK158" i="1"/>
  <c r="AL158" i="1"/>
  <c r="AM158" i="1"/>
  <c r="AN158" i="1"/>
  <c r="AO158" i="1"/>
  <c r="AP158" i="1"/>
  <c r="AG159" i="1"/>
  <c r="AH159" i="1"/>
  <c r="AI159" i="1"/>
  <c r="AJ159" i="1"/>
  <c r="AK159" i="1"/>
  <c r="AL159" i="1"/>
  <c r="AM159" i="1"/>
  <c r="AN159" i="1"/>
  <c r="AO159" i="1"/>
  <c r="AP159" i="1"/>
  <c r="AG160" i="1"/>
  <c r="AH160" i="1"/>
  <c r="AI160" i="1"/>
  <c r="AJ160" i="1"/>
  <c r="AK160" i="1"/>
  <c r="AL160" i="1"/>
  <c r="AM160" i="1"/>
  <c r="AN160" i="1"/>
  <c r="AO160" i="1"/>
  <c r="AP160" i="1"/>
  <c r="AG161" i="1"/>
  <c r="AH161" i="1"/>
  <c r="AI161" i="1"/>
  <c r="AJ161" i="1"/>
  <c r="AK161" i="1"/>
  <c r="AL161" i="1"/>
  <c r="AM161" i="1"/>
  <c r="AN161" i="1"/>
  <c r="AO161" i="1"/>
  <c r="AP161" i="1"/>
  <c r="AG162" i="1"/>
  <c r="AH162" i="1"/>
  <c r="AI162" i="1"/>
  <c r="AJ162" i="1"/>
  <c r="AK162" i="1"/>
  <c r="AL162" i="1"/>
  <c r="AM162" i="1"/>
  <c r="AN162" i="1"/>
  <c r="AO162" i="1"/>
  <c r="AP162" i="1"/>
  <c r="AG163" i="1"/>
  <c r="AH163" i="1"/>
  <c r="AI163" i="1"/>
  <c r="AJ163" i="1"/>
  <c r="AK163" i="1"/>
  <c r="AL163" i="1"/>
  <c r="AM163" i="1"/>
  <c r="AN163" i="1"/>
  <c r="AO163" i="1"/>
  <c r="AP163" i="1"/>
  <c r="AG164" i="1"/>
  <c r="AH164" i="1"/>
  <c r="AI164" i="1"/>
  <c r="AJ164" i="1"/>
  <c r="AK164" i="1"/>
  <c r="AL164" i="1"/>
  <c r="AM164" i="1"/>
  <c r="AN164" i="1"/>
  <c r="AO164" i="1"/>
  <c r="AP164" i="1"/>
  <c r="AG165" i="1"/>
  <c r="AH165" i="1"/>
  <c r="AI165" i="1"/>
  <c r="AJ165" i="1"/>
  <c r="AK165" i="1"/>
  <c r="AL165" i="1"/>
  <c r="AM165" i="1"/>
  <c r="AN165" i="1"/>
  <c r="AO165" i="1"/>
  <c r="AP165" i="1"/>
  <c r="AG166" i="1"/>
  <c r="AH166" i="1"/>
  <c r="AI166" i="1"/>
  <c r="AJ166" i="1"/>
  <c r="AK166" i="1"/>
  <c r="AL166" i="1"/>
  <c r="AM166" i="1"/>
  <c r="AN166" i="1"/>
  <c r="AO166" i="1"/>
  <c r="AP166" i="1"/>
  <c r="AG167" i="1"/>
  <c r="AH167" i="1"/>
  <c r="AI167" i="1"/>
  <c r="AJ167" i="1"/>
  <c r="AK167" i="1"/>
  <c r="AL167" i="1"/>
  <c r="AM167" i="1"/>
  <c r="AN167" i="1"/>
  <c r="AO167" i="1"/>
  <c r="AP167" i="1"/>
  <c r="AG168" i="1"/>
  <c r="AH168" i="1"/>
  <c r="AI168" i="1"/>
  <c r="AJ168" i="1"/>
  <c r="AK168" i="1"/>
  <c r="AL168" i="1"/>
  <c r="AM168" i="1"/>
  <c r="AN168" i="1"/>
  <c r="AO168" i="1"/>
  <c r="AP168" i="1"/>
  <c r="AG169" i="1"/>
  <c r="AH169" i="1"/>
  <c r="AI169" i="1"/>
  <c r="AJ169" i="1"/>
  <c r="AK169" i="1"/>
  <c r="AL169" i="1"/>
  <c r="AM169" i="1"/>
  <c r="AN169" i="1"/>
  <c r="AO169" i="1"/>
  <c r="AP169" i="1"/>
  <c r="AG170" i="1"/>
  <c r="AH170" i="1"/>
  <c r="AI170" i="1"/>
  <c r="AJ170" i="1"/>
  <c r="AK170" i="1"/>
  <c r="AL170" i="1"/>
  <c r="AM170" i="1"/>
  <c r="AN170" i="1"/>
  <c r="AO170" i="1"/>
  <c r="AP170" i="1"/>
  <c r="AG171" i="1"/>
  <c r="AH171" i="1"/>
  <c r="AI171" i="1"/>
  <c r="AJ171" i="1"/>
  <c r="AK171" i="1"/>
  <c r="AL171" i="1"/>
  <c r="AM171" i="1"/>
  <c r="AN171" i="1"/>
  <c r="AO171" i="1"/>
  <c r="AP171" i="1"/>
  <c r="AG172" i="1"/>
  <c r="AH172" i="1"/>
  <c r="AI172" i="1"/>
  <c r="AJ172" i="1"/>
  <c r="AK172" i="1"/>
  <c r="AL172" i="1"/>
  <c r="AM172" i="1"/>
  <c r="AN172" i="1"/>
  <c r="AO172" i="1"/>
  <c r="AP172" i="1"/>
  <c r="AG173" i="1"/>
  <c r="AH173" i="1"/>
  <c r="AI173" i="1"/>
  <c r="AJ173" i="1"/>
  <c r="AK173" i="1"/>
  <c r="AL173" i="1"/>
  <c r="AM173" i="1"/>
  <c r="AN173" i="1"/>
  <c r="AO173" i="1"/>
  <c r="AP173" i="1"/>
  <c r="AG174" i="1"/>
  <c r="AH174" i="1"/>
  <c r="AI174" i="1"/>
  <c r="AJ174" i="1"/>
  <c r="AK174" i="1"/>
  <c r="AL174" i="1"/>
  <c r="AM174" i="1"/>
  <c r="AN174" i="1"/>
  <c r="AO174" i="1"/>
  <c r="AP174" i="1"/>
  <c r="AG175" i="1"/>
  <c r="AH175" i="1"/>
  <c r="AI175" i="1"/>
  <c r="AJ175" i="1"/>
  <c r="AK175" i="1"/>
  <c r="AL175" i="1"/>
  <c r="AM175" i="1"/>
  <c r="AN175" i="1"/>
  <c r="AO175" i="1"/>
  <c r="AP175" i="1"/>
  <c r="AG176" i="1"/>
  <c r="AH176" i="1"/>
  <c r="AI176" i="1"/>
  <c r="AJ176" i="1"/>
  <c r="AK176" i="1"/>
  <c r="AL176" i="1"/>
  <c r="AM176" i="1"/>
  <c r="AN176" i="1"/>
  <c r="AO176" i="1"/>
  <c r="AP176" i="1"/>
  <c r="AG177" i="1"/>
  <c r="AH177" i="1"/>
  <c r="AI177" i="1"/>
  <c r="AJ177" i="1"/>
  <c r="AK177" i="1"/>
  <c r="AL177" i="1"/>
  <c r="AM177" i="1"/>
  <c r="AN177" i="1"/>
  <c r="AO177" i="1"/>
  <c r="AP177" i="1"/>
  <c r="AG178" i="1"/>
  <c r="AH178" i="1"/>
  <c r="AI178" i="1"/>
  <c r="AJ178" i="1"/>
  <c r="AK178" i="1"/>
  <c r="AL178" i="1"/>
  <c r="AM178" i="1"/>
  <c r="AN178" i="1"/>
  <c r="AO178" i="1"/>
  <c r="AP178" i="1"/>
  <c r="AG179" i="1"/>
  <c r="AH179" i="1"/>
  <c r="AI179" i="1"/>
  <c r="AJ179" i="1"/>
  <c r="AK179" i="1"/>
  <c r="AL179" i="1"/>
  <c r="AM179" i="1"/>
  <c r="AN179" i="1"/>
  <c r="AO179" i="1"/>
  <c r="AP179" i="1"/>
  <c r="AG180" i="1"/>
  <c r="AH180" i="1"/>
  <c r="AI180" i="1"/>
  <c r="AJ180" i="1"/>
  <c r="AK180" i="1"/>
  <c r="AL180" i="1"/>
  <c r="AM180" i="1"/>
  <c r="AN180" i="1"/>
  <c r="AO180" i="1"/>
  <c r="AP180" i="1"/>
  <c r="AG181" i="1"/>
  <c r="AH181" i="1"/>
  <c r="AI181" i="1"/>
  <c r="AJ181" i="1"/>
  <c r="AK181" i="1"/>
  <c r="AL181" i="1"/>
  <c r="AM181" i="1"/>
  <c r="AN181" i="1"/>
  <c r="AO181" i="1"/>
  <c r="AP181" i="1"/>
  <c r="AG182" i="1"/>
  <c r="AH182" i="1"/>
  <c r="AI182" i="1"/>
  <c r="AJ182" i="1"/>
  <c r="AK182" i="1"/>
  <c r="AL182" i="1"/>
  <c r="AM182" i="1"/>
  <c r="AN182" i="1"/>
  <c r="AO182" i="1"/>
  <c r="AP182" i="1"/>
  <c r="AG183" i="1"/>
  <c r="AH183" i="1"/>
  <c r="AI183" i="1"/>
  <c r="AJ183" i="1"/>
  <c r="AK183" i="1"/>
  <c r="AL183" i="1"/>
  <c r="AM183" i="1"/>
  <c r="AN183" i="1"/>
  <c r="AO183" i="1"/>
  <c r="AP183" i="1"/>
  <c r="AG184" i="1"/>
  <c r="AH184" i="1"/>
  <c r="AI184" i="1"/>
  <c r="AJ184" i="1"/>
  <c r="AK184" i="1"/>
  <c r="AL184" i="1"/>
  <c r="AM184" i="1"/>
  <c r="AN184" i="1"/>
  <c r="AO184" i="1"/>
  <c r="AP184" i="1"/>
  <c r="AG185" i="1"/>
  <c r="AH185" i="1"/>
  <c r="AI185" i="1"/>
  <c r="AJ185" i="1"/>
  <c r="AK185" i="1"/>
  <c r="AL185" i="1"/>
  <c r="AM185" i="1"/>
  <c r="AN185" i="1"/>
  <c r="AO185" i="1"/>
  <c r="AP185" i="1"/>
  <c r="AG186" i="1"/>
  <c r="AH186" i="1"/>
  <c r="AI186" i="1"/>
  <c r="AJ186" i="1"/>
  <c r="AK186" i="1"/>
  <c r="AL186" i="1"/>
  <c r="AM186" i="1"/>
  <c r="AN186" i="1"/>
  <c r="AO186" i="1"/>
  <c r="AP186" i="1"/>
  <c r="AG187" i="1"/>
  <c r="AH187" i="1"/>
  <c r="AI187" i="1"/>
  <c r="AJ187" i="1"/>
  <c r="AK187" i="1"/>
  <c r="AL187" i="1"/>
  <c r="AM187" i="1"/>
  <c r="AN187" i="1"/>
  <c r="AO187" i="1"/>
  <c r="AP187" i="1"/>
  <c r="AG188" i="1"/>
  <c r="AH188" i="1"/>
  <c r="AI188" i="1"/>
  <c r="AJ188" i="1"/>
  <c r="AK188" i="1"/>
  <c r="AL188" i="1"/>
  <c r="AM188" i="1"/>
  <c r="AN188" i="1"/>
  <c r="AO188" i="1"/>
  <c r="AP188" i="1"/>
  <c r="AG189" i="1"/>
  <c r="AH189" i="1"/>
  <c r="AI189" i="1"/>
  <c r="AJ189" i="1"/>
  <c r="AK189" i="1"/>
  <c r="AL189" i="1"/>
  <c r="AM189" i="1"/>
  <c r="AN189" i="1"/>
  <c r="AO189" i="1"/>
  <c r="AP189" i="1"/>
  <c r="AG190" i="1"/>
  <c r="AH190" i="1"/>
  <c r="AI190" i="1"/>
  <c r="AJ190" i="1"/>
  <c r="AK190" i="1"/>
  <c r="AL190" i="1"/>
  <c r="AM190" i="1"/>
  <c r="AN190" i="1"/>
  <c r="AO190" i="1"/>
  <c r="AP190" i="1"/>
  <c r="AG191" i="1"/>
  <c r="AH191" i="1"/>
  <c r="AI191" i="1"/>
  <c r="AJ191" i="1"/>
  <c r="AK191" i="1"/>
  <c r="AL191" i="1"/>
  <c r="AM191" i="1"/>
  <c r="AN191" i="1"/>
  <c r="AO191" i="1"/>
  <c r="AP191" i="1"/>
  <c r="AG192" i="1"/>
  <c r="AH192" i="1"/>
  <c r="AI192" i="1"/>
  <c r="AJ192" i="1"/>
  <c r="AK192" i="1"/>
  <c r="AL192" i="1"/>
  <c r="AM192" i="1"/>
  <c r="AN192" i="1"/>
  <c r="AO192" i="1"/>
  <c r="AP192" i="1"/>
  <c r="AG193" i="1"/>
  <c r="AH193" i="1"/>
  <c r="AI193" i="1"/>
  <c r="AJ193" i="1"/>
  <c r="AK193" i="1"/>
  <c r="AL193" i="1"/>
  <c r="AM193" i="1"/>
  <c r="AN193" i="1"/>
  <c r="AO193" i="1"/>
  <c r="AP193" i="1"/>
  <c r="AG194" i="1"/>
  <c r="AH194" i="1"/>
  <c r="AI194" i="1"/>
  <c r="AJ194" i="1"/>
  <c r="AK194" i="1"/>
  <c r="AL194" i="1"/>
  <c r="AM194" i="1"/>
  <c r="AN194" i="1"/>
  <c r="AO194" i="1"/>
  <c r="AP194" i="1"/>
  <c r="AG195" i="1"/>
  <c r="AH195" i="1"/>
  <c r="AI195" i="1"/>
  <c r="AJ195" i="1"/>
  <c r="AK195" i="1"/>
  <c r="AL195" i="1"/>
  <c r="AM195" i="1"/>
  <c r="AN195" i="1"/>
  <c r="AO195" i="1"/>
  <c r="AP195" i="1"/>
  <c r="AG196" i="1"/>
  <c r="AH196" i="1"/>
  <c r="AI196" i="1"/>
  <c r="AJ196" i="1"/>
  <c r="AK196" i="1"/>
  <c r="AL196" i="1"/>
  <c r="AM196" i="1"/>
  <c r="AN196" i="1"/>
  <c r="AO196" i="1"/>
  <c r="AP196" i="1"/>
  <c r="AG197" i="1"/>
  <c r="AH197" i="1"/>
  <c r="AI197" i="1"/>
  <c r="AJ197" i="1"/>
  <c r="AK197" i="1"/>
  <c r="AL197" i="1"/>
  <c r="AM197" i="1"/>
  <c r="AN197" i="1"/>
  <c r="AO197" i="1"/>
  <c r="AP197" i="1"/>
  <c r="AG198" i="1"/>
  <c r="AH198" i="1"/>
  <c r="AI198" i="1"/>
  <c r="AJ198" i="1"/>
  <c r="AK198" i="1"/>
  <c r="AL198" i="1"/>
  <c r="AM198" i="1"/>
  <c r="AN198" i="1"/>
  <c r="AO198" i="1"/>
  <c r="AP198" i="1"/>
  <c r="AG199" i="1"/>
  <c r="AH199" i="1"/>
  <c r="AI199" i="1"/>
  <c r="AJ199" i="1"/>
  <c r="AK199" i="1"/>
  <c r="AL199" i="1"/>
  <c r="AM199" i="1"/>
  <c r="AN199" i="1"/>
  <c r="AO199" i="1"/>
  <c r="AP199" i="1"/>
  <c r="AG200" i="1"/>
  <c r="AH200" i="1"/>
  <c r="AI200" i="1"/>
  <c r="AJ200" i="1"/>
  <c r="AK200" i="1"/>
  <c r="AL200" i="1"/>
  <c r="AM200" i="1"/>
  <c r="AN200" i="1"/>
  <c r="AO200" i="1"/>
  <c r="AP200" i="1"/>
  <c r="AG201" i="1"/>
  <c r="AH201" i="1"/>
  <c r="AI201" i="1"/>
  <c r="AJ201" i="1"/>
  <c r="AK201" i="1"/>
  <c r="AL201" i="1"/>
  <c r="AM201" i="1"/>
  <c r="AN201" i="1"/>
  <c r="AO201" i="1"/>
  <c r="AP201" i="1"/>
  <c r="AG202" i="1"/>
  <c r="AH202" i="1"/>
  <c r="AI202" i="1"/>
  <c r="AJ202" i="1"/>
  <c r="AK202" i="1"/>
  <c r="AL202" i="1"/>
  <c r="AM202" i="1"/>
  <c r="AN202" i="1"/>
  <c r="AO202" i="1"/>
  <c r="AP202" i="1"/>
  <c r="AG203" i="1"/>
  <c r="AH203" i="1"/>
  <c r="AI203" i="1"/>
  <c r="AJ203" i="1"/>
  <c r="AK203" i="1"/>
  <c r="AL203" i="1"/>
  <c r="AM203" i="1"/>
  <c r="AN203" i="1"/>
  <c r="AO203" i="1"/>
  <c r="AP203" i="1"/>
  <c r="AG204" i="1"/>
  <c r="AH204" i="1"/>
  <c r="AI204" i="1"/>
  <c r="AJ204" i="1"/>
  <c r="AK204" i="1"/>
  <c r="AL204" i="1"/>
  <c r="AM204" i="1"/>
  <c r="AN204" i="1"/>
  <c r="AO204" i="1"/>
  <c r="AP204" i="1"/>
  <c r="AG205" i="1"/>
  <c r="AH205" i="1"/>
  <c r="AI205" i="1"/>
  <c r="AJ205" i="1"/>
  <c r="AK205" i="1"/>
  <c r="AL205" i="1"/>
  <c r="AM205" i="1"/>
  <c r="AN205" i="1"/>
  <c r="AO205" i="1"/>
  <c r="AP205" i="1"/>
  <c r="AG206" i="1"/>
  <c r="AH206" i="1"/>
  <c r="AI206" i="1"/>
  <c r="AJ206" i="1"/>
  <c r="AK206" i="1"/>
  <c r="AL206" i="1"/>
  <c r="AM206" i="1"/>
  <c r="AN206" i="1"/>
  <c r="AO206" i="1"/>
  <c r="AP206" i="1"/>
  <c r="AG207" i="1"/>
  <c r="AH207" i="1"/>
  <c r="AI207" i="1"/>
  <c r="AJ207" i="1"/>
  <c r="AK207" i="1"/>
  <c r="AL207" i="1"/>
  <c r="AM207" i="1"/>
  <c r="AN207" i="1"/>
  <c r="AO207" i="1"/>
  <c r="AP207" i="1"/>
  <c r="AG208" i="1"/>
  <c r="AH208" i="1"/>
  <c r="AI208" i="1"/>
  <c r="AJ208" i="1"/>
  <c r="AK208" i="1"/>
  <c r="AL208" i="1"/>
  <c r="AM208" i="1"/>
  <c r="AN208" i="1"/>
  <c r="AO208" i="1"/>
  <c r="AP208" i="1"/>
  <c r="AG209" i="1"/>
  <c r="AH209" i="1"/>
  <c r="AI209" i="1"/>
  <c r="AJ209" i="1"/>
  <c r="AK209" i="1"/>
  <c r="AL209" i="1"/>
  <c r="AM209" i="1"/>
  <c r="AN209" i="1"/>
  <c r="AO209" i="1"/>
  <c r="AP209" i="1"/>
  <c r="AG210" i="1"/>
  <c r="AH210" i="1"/>
  <c r="AI210" i="1"/>
  <c r="AJ210" i="1"/>
  <c r="AK210" i="1"/>
  <c r="AL210" i="1"/>
  <c r="AM210" i="1"/>
  <c r="AN210" i="1"/>
  <c r="AO210" i="1"/>
  <c r="AP210" i="1"/>
  <c r="AG211" i="1"/>
  <c r="AH211" i="1"/>
  <c r="AI211" i="1"/>
  <c r="AJ211" i="1"/>
  <c r="AK211" i="1"/>
  <c r="AL211" i="1"/>
  <c r="AM211" i="1"/>
  <c r="AN211" i="1"/>
  <c r="AO211" i="1"/>
  <c r="AP211" i="1"/>
  <c r="AG212" i="1"/>
  <c r="AH212" i="1"/>
  <c r="AI212" i="1"/>
  <c r="AJ212" i="1"/>
  <c r="AK212" i="1"/>
  <c r="AL212" i="1"/>
  <c r="AM212" i="1"/>
  <c r="AN212" i="1"/>
  <c r="AO212" i="1"/>
  <c r="AP212" i="1"/>
  <c r="AG213" i="1"/>
  <c r="AH213" i="1"/>
  <c r="AI213" i="1"/>
  <c r="AJ213" i="1"/>
  <c r="AK213" i="1"/>
  <c r="AL213" i="1"/>
  <c r="AM213" i="1"/>
  <c r="AN213" i="1"/>
  <c r="AO213" i="1"/>
  <c r="AP213" i="1"/>
  <c r="AG214" i="1"/>
  <c r="AH214" i="1"/>
  <c r="AI214" i="1"/>
  <c r="AJ214" i="1"/>
  <c r="AK214" i="1"/>
  <c r="AL214" i="1"/>
  <c r="AM214" i="1"/>
  <c r="AN214" i="1"/>
  <c r="AO214" i="1"/>
  <c r="AP214" i="1"/>
  <c r="AG215" i="1"/>
  <c r="AH215" i="1"/>
  <c r="AI215" i="1"/>
  <c r="AJ215" i="1"/>
  <c r="AK215" i="1"/>
  <c r="AL215" i="1"/>
  <c r="AM215" i="1"/>
  <c r="AN215" i="1"/>
  <c r="AO215" i="1"/>
  <c r="AP215" i="1"/>
  <c r="AG216" i="1"/>
  <c r="AH216" i="1"/>
  <c r="AI216" i="1"/>
  <c r="AJ216" i="1"/>
  <c r="AK216" i="1"/>
  <c r="AL216" i="1"/>
  <c r="AM216" i="1"/>
  <c r="AN216" i="1"/>
  <c r="AO216" i="1"/>
  <c r="AP216" i="1"/>
  <c r="AG217" i="1"/>
  <c r="AH217" i="1"/>
  <c r="AI217" i="1"/>
  <c r="AJ217" i="1"/>
  <c r="AK217" i="1"/>
  <c r="AL217" i="1"/>
  <c r="AM217" i="1"/>
  <c r="AN217" i="1"/>
  <c r="AO217" i="1"/>
  <c r="AP217" i="1"/>
  <c r="AG218" i="1"/>
  <c r="AH218" i="1"/>
  <c r="AI218" i="1"/>
  <c r="AJ218" i="1"/>
  <c r="AK218" i="1"/>
  <c r="AL218" i="1"/>
  <c r="AM218" i="1"/>
  <c r="AN218" i="1"/>
  <c r="AO218" i="1"/>
  <c r="AP218" i="1"/>
  <c r="AG219" i="1"/>
  <c r="AH219" i="1"/>
  <c r="AI219" i="1"/>
  <c r="AJ219" i="1"/>
  <c r="AK219" i="1"/>
  <c r="AL219" i="1"/>
  <c r="AM219" i="1"/>
  <c r="AN219" i="1"/>
  <c r="AO219" i="1"/>
  <c r="AP219" i="1"/>
  <c r="AG220" i="1"/>
  <c r="AH220" i="1"/>
  <c r="AI220" i="1"/>
  <c r="AJ220" i="1"/>
  <c r="AK220" i="1"/>
  <c r="AL220" i="1"/>
  <c r="AM220" i="1"/>
  <c r="AN220" i="1"/>
  <c r="AO220" i="1"/>
  <c r="AP220" i="1"/>
  <c r="AG221" i="1"/>
  <c r="AH221" i="1"/>
  <c r="AI221" i="1"/>
  <c r="AJ221" i="1"/>
  <c r="AK221" i="1"/>
  <c r="AL221" i="1"/>
  <c r="AM221" i="1"/>
  <c r="AN221" i="1"/>
  <c r="AO221" i="1"/>
  <c r="AP221" i="1"/>
  <c r="AG222" i="1"/>
  <c r="AH222" i="1"/>
  <c r="AI222" i="1"/>
  <c r="AJ222" i="1"/>
  <c r="AK222" i="1"/>
  <c r="AL222" i="1"/>
  <c r="AM222" i="1"/>
  <c r="AN222" i="1"/>
  <c r="AO222" i="1"/>
  <c r="AP222" i="1"/>
  <c r="AG223" i="1"/>
  <c r="AH223" i="1"/>
  <c r="AI223" i="1"/>
  <c r="AJ223" i="1"/>
  <c r="AK223" i="1"/>
  <c r="AL223" i="1"/>
  <c r="AM223" i="1"/>
  <c r="AN223" i="1"/>
  <c r="AO223" i="1"/>
  <c r="AP223" i="1"/>
  <c r="AG224" i="1"/>
  <c r="AH224" i="1"/>
  <c r="AI224" i="1"/>
  <c r="AJ224" i="1"/>
  <c r="AK224" i="1"/>
  <c r="AL224" i="1"/>
  <c r="AM224" i="1"/>
  <c r="AN224" i="1"/>
  <c r="AO224" i="1"/>
  <c r="AP224" i="1"/>
  <c r="AG225" i="1"/>
  <c r="AH225" i="1"/>
  <c r="AI225" i="1"/>
  <c r="AJ225" i="1"/>
  <c r="AK225" i="1"/>
  <c r="AL225" i="1"/>
  <c r="AM225" i="1"/>
  <c r="AN225" i="1"/>
  <c r="AO225" i="1"/>
  <c r="AP225" i="1"/>
  <c r="AG226" i="1"/>
  <c r="AH226" i="1"/>
  <c r="AI226" i="1"/>
  <c r="AJ226" i="1"/>
  <c r="AK226" i="1"/>
  <c r="AL226" i="1"/>
  <c r="AM226" i="1"/>
  <c r="AN226" i="1"/>
  <c r="AO226" i="1"/>
  <c r="AP226" i="1"/>
  <c r="AG227" i="1"/>
  <c r="AH227" i="1"/>
  <c r="AI227" i="1"/>
  <c r="AJ227" i="1"/>
  <c r="AK227" i="1"/>
  <c r="AL227" i="1"/>
  <c r="AM227" i="1"/>
  <c r="AN227" i="1"/>
  <c r="AO227" i="1"/>
  <c r="AP227" i="1"/>
  <c r="AG228" i="1"/>
  <c r="AH228" i="1"/>
  <c r="AI228" i="1"/>
  <c r="AJ228" i="1"/>
  <c r="AK228" i="1"/>
  <c r="AL228" i="1"/>
  <c r="AM228" i="1"/>
  <c r="AN228" i="1"/>
  <c r="AO228" i="1"/>
  <c r="AP228" i="1"/>
  <c r="AG229" i="1"/>
  <c r="AH229" i="1"/>
  <c r="AI229" i="1"/>
  <c r="AJ229" i="1"/>
  <c r="AK229" i="1"/>
  <c r="AL229" i="1"/>
  <c r="AM229" i="1"/>
  <c r="AN229" i="1"/>
  <c r="AO229" i="1"/>
  <c r="AP229" i="1"/>
  <c r="AG230" i="1"/>
  <c r="AH230" i="1"/>
  <c r="AI230" i="1"/>
  <c r="AJ230" i="1"/>
  <c r="AK230" i="1"/>
  <c r="AL230" i="1"/>
  <c r="AM230" i="1"/>
  <c r="AN230" i="1"/>
  <c r="AO230" i="1"/>
  <c r="AP230" i="1"/>
  <c r="AG231" i="1"/>
  <c r="AH231" i="1"/>
  <c r="AI231" i="1"/>
  <c r="AJ231" i="1"/>
  <c r="AK231" i="1"/>
  <c r="AL231" i="1"/>
  <c r="AM231" i="1"/>
  <c r="AN231" i="1"/>
  <c r="AO231" i="1"/>
  <c r="AP231" i="1"/>
  <c r="AG232" i="1"/>
  <c r="AH232" i="1"/>
  <c r="AI232" i="1"/>
  <c r="AJ232" i="1"/>
  <c r="AK232" i="1"/>
  <c r="AL232" i="1"/>
  <c r="AM232" i="1"/>
  <c r="AN232" i="1"/>
  <c r="AO232" i="1"/>
  <c r="AP232" i="1"/>
  <c r="AG233" i="1"/>
  <c r="AH233" i="1"/>
  <c r="AI233" i="1"/>
  <c r="AJ233" i="1"/>
  <c r="AK233" i="1"/>
  <c r="AL233" i="1"/>
  <c r="AM233" i="1"/>
  <c r="AN233" i="1"/>
  <c r="AO233" i="1"/>
  <c r="AP233" i="1"/>
  <c r="AG234" i="1"/>
  <c r="AH234" i="1"/>
  <c r="AI234" i="1"/>
  <c r="AJ234" i="1"/>
  <c r="AK234" i="1"/>
  <c r="AL234" i="1"/>
  <c r="AM234" i="1"/>
  <c r="AN234" i="1"/>
  <c r="AO234" i="1"/>
  <c r="AP234" i="1"/>
  <c r="AG235" i="1"/>
  <c r="AH235" i="1"/>
  <c r="AI235" i="1"/>
  <c r="AJ235" i="1"/>
  <c r="AK235" i="1"/>
  <c r="AL235" i="1"/>
  <c r="AM235" i="1"/>
  <c r="AN235" i="1"/>
  <c r="AO235" i="1"/>
  <c r="AP235" i="1"/>
  <c r="AG236" i="1"/>
  <c r="AH236" i="1"/>
  <c r="AI236" i="1"/>
  <c r="AJ236" i="1"/>
  <c r="AK236" i="1"/>
  <c r="AL236" i="1"/>
  <c r="AM236" i="1"/>
  <c r="AN236" i="1"/>
  <c r="AO236" i="1"/>
  <c r="AP236" i="1"/>
  <c r="AG237" i="1"/>
  <c r="AH237" i="1"/>
  <c r="AI237" i="1"/>
  <c r="AJ237" i="1"/>
  <c r="AK237" i="1"/>
  <c r="AL237" i="1"/>
  <c r="AM237" i="1"/>
  <c r="AN237" i="1"/>
  <c r="AO237" i="1"/>
  <c r="AP237" i="1"/>
  <c r="AG238" i="1"/>
  <c r="AH238" i="1"/>
  <c r="AI238" i="1"/>
  <c r="AJ238" i="1"/>
  <c r="AK238" i="1"/>
  <c r="AL238" i="1"/>
  <c r="AM238" i="1"/>
  <c r="AN238" i="1"/>
  <c r="AO238" i="1"/>
  <c r="AP238" i="1"/>
  <c r="AG239" i="1"/>
  <c r="AH239" i="1"/>
  <c r="AI239" i="1"/>
  <c r="AJ239" i="1"/>
  <c r="AK239" i="1"/>
  <c r="AL239" i="1"/>
  <c r="AM239" i="1"/>
  <c r="AN239" i="1"/>
  <c r="AO239" i="1"/>
  <c r="AP239" i="1"/>
  <c r="AG240" i="1"/>
  <c r="AH240" i="1"/>
  <c r="AI240" i="1"/>
  <c r="AJ240" i="1"/>
  <c r="AK240" i="1"/>
  <c r="AL240" i="1"/>
  <c r="AM240" i="1"/>
  <c r="AN240" i="1"/>
  <c r="AO240" i="1"/>
  <c r="AP240" i="1"/>
  <c r="AG241" i="1"/>
  <c r="AH241" i="1"/>
  <c r="AI241" i="1"/>
  <c r="AJ241" i="1"/>
  <c r="AK241" i="1"/>
  <c r="AL241" i="1"/>
  <c r="AM241" i="1"/>
  <c r="AN241" i="1"/>
  <c r="AO241" i="1"/>
  <c r="AP241" i="1"/>
  <c r="AG242" i="1"/>
  <c r="AH242" i="1"/>
  <c r="AI242" i="1"/>
  <c r="AJ242" i="1"/>
  <c r="AK242" i="1"/>
  <c r="AL242" i="1"/>
  <c r="AM242" i="1"/>
  <c r="AN242" i="1"/>
  <c r="AO242" i="1"/>
  <c r="AP242" i="1"/>
  <c r="AG243" i="1"/>
  <c r="AH243" i="1"/>
  <c r="AI243" i="1"/>
  <c r="AJ243" i="1"/>
  <c r="AK243" i="1"/>
  <c r="AL243" i="1"/>
  <c r="AM243" i="1"/>
  <c r="AN243" i="1"/>
  <c r="AO243" i="1"/>
  <c r="AP243" i="1"/>
  <c r="AG244" i="1"/>
  <c r="AH244" i="1"/>
  <c r="AI244" i="1"/>
  <c r="AJ244" i="1"/>
  <c r="AK244" i="1"/>
  <c r="AL244" i="1"/>
  <c r="AM244" i="1"/>
  <c r="AN244" i="1"/>
  <c r="AO244" i="1"/>
  <c r="AP244" i="1"/>
  <c r="AG245" i="1"/>
  <c r="AH245" i="1"/>
  <c r="AI245" i="1"/>
  <c r="AJ245" i="1"/>
  <c r="AK245" i="1"/>
  <c r="AL245" i="1"/>
  <c r="AM245" i="1"/>
  <c r="AN245" i="1"/>
  <c r="AO245" i="1"/>
  <c r="AP245" i="1"/>
  <c r="AG246" i="1"/>
  <c r="AH246" i="1"/>
  <c r="AI246" i="1"/>
  <c r="AJ246" i="1"/>
  <c r="AK246" i="1"/>
  <c r="AL246" i="1"/>
  <c r="AM246" i="1"/>
  <c r="AN246" i="1"/>
  <c r="AO246" i="1"/>
  <c r="AP246" i="1"/>
  <c r="AG247" i="1"/>
  <c r="AH247" i="1"/>
  <c r="AI247" i="1"/>
  <c r="AJ247" i="1"/>
  <c r="AK247" i="1"/>
  <c r="AL247" i="1"/>
  <c r="AM247" i="1"/>
  <c r="AN247" i="1"/>
  <c r="AO247" i="1"/>
  <c r="AP247" i="1"/>
  <c r="AG248" i="1"/>
  <c r="AH248" i="1"/>
  <c r="AI248" i="1"/>
  <c r="AJ248" i="1"/>
  <c r="AK248" i="1"/>
  <c r="AL248" i="1"/>
  <c r="AM248" i="1"/>
  <c r="AN248" i="1"/>
  <c r="AO248" i="1"/>
  <c r="AP248" i="1"/>
  <c r="AG249" i="1"/>
  <c r="AH249" i="1"/>
  <c r="AI249" i="1"/>
  <c r="AJ249" i="1"/>
  <c r="AK249" i="1"/>
  <c r="AL249" i="1"/>
  <c r="AM249" i="1"/>
  <c r="AN249" i="1"/>
  <c r="AO249" i="1"/>
  <c r="AP249" i="1"/>
  <c r="AG250" i="1"/>
  <c r="AH250" i="1"/>
  <c r="AI250" i="1"/>
  <c r="AJ250" i="1"/>
  <c r="AK250" i="1"/>
  <c r="AL250" i="1"/>
  <c r="AM250" i="1"/>
  <c r="AN250" i="1"/>
  <c r="AO250" i="1"/>
  <c r="AP250" i="1"/>
  <c r="AG251" i="1"/>
  <c r="AH251" i="1"/>
  <c r="AI251" i="1"/>
  <c r="AJ251" i="1"/>
  <c r="AK251" i="1"/>
  <c r="AL251" i="1"/>
  <c r="AM251" i="1"/>
  <c r="AN251" i="1"/>
  <c r="AO251" i="1"/>
  <c r="AP251" i="1"/>
  <c r="AG252" i="1"/>
  <c r="AH252" i="1"/>
  <c r="AI252" i="1"/>
  <c r="AJ252" i="1"/>
  <c r="AK252" i="1"/>
  <c r="AL252" i="1"/>
  <c r="AM252" i="1"/>
  <c r="AN252" i="1"/>
  <c r="AO252" i="1"/>
  <c r="AP252" i="1"/>
  <c r="AG253" i="1"/>
  <c r="AH253" i="1"/>
  <c r="AI253" i="1"/>
  <c r="AJ253" i="1"/>
  <c r="AK253" i="1"/>
  <c r="AL253" i="1"/>
  <c r="AM253" i="1"/>
  <c r="AN253" i="1"/>
  <c r="AO253" i="1"/>
  <c r="AP253" i="1"/>
  <c r="AG254" i="1"/>
  <c r="AH254" i="1"/>
  <c r="AI254" i="1"/>
  <c r="AJ254" i="1"/>
  <c r="AK254" i="1"/>
  <c r="AL254" i="1"/>
  <c r="AM254" i="1"/>
  <c r="AN254" i="1"/>
  <c r="AO254" i="1"/>
  <c r="AP254" i="1"/>
  <c r="AG255" i="1"/>
  <c r="AH255" i="1"/>
  <c r="AI255" i="1"/>
  <c r="AJ255" i="1"/>
  <c r="AK255" i="1"/>
  <c r="AL255" i="1"/>
  <c r="AM255" i="1"/>
  <c r="AN255" i="1"/>
  <c r="AO255" i="1"/>
  <c r="AP255" i="1"/>
  <c r="AG256" i="1"/>
  <c r="AH256" i="1"/>
  <c r="AI256" i="1"/>
  <c r="AJ256" i="1"/>
  <c r="AK256" i="1"/>
  <c r="AL256" i="1"/>
  <c r="AM256" i="1"/>
  <c r="AN256" i="1"/>
  <c r="AO256" i="1"/>
  <c r="AP256" i="1"/>
  <c r="AG257" i="1"/>
  <c r="AH257" i="1"/>
  <c r="AI257" i="1"/>
  <c r="AJ257" i="1"/>
  <c r="AK257" i="1"/>
  <c r="AL257" i="1"/>
  <c r="AM257" i="1"/>
  <c r="AN257" i="1"/>
  <c r="AO257" i="1"/>
  <c r="AP257" i="1"/>
  <c r="AG258" i="1"/>
  <c r="AH258" i="1"/>
  <c r="AI258" i="1"/>
  <c r="AJ258" i="1"/>
  <c r="AK258" i="1"/>
  <c r="AL258" i="1"/>
  <c r="AM258" i="1"/>
  <c r="AN258" i="1"/>
  <c r="AO258" i="1"/>
  <c r="AP258" i="1"/>
  <c r="AG259" i="1"/>
  <c r="AH259" i="1"/>
  <c r="AI259" i="1"/>
  <c r="AJ259" i="1"/>
  <c r="AK259" i="1"/>
  <c r="AL259" i="1"/>
  <c r="AM259" i="1"/>
  <c r="AN259" i="1"/>
  <c r="AO259" i="1"/>
  <c r="AP259" i="1"/>
  <c r="AG260" i="1"/>
  <c r="AH260" i="1"/>
  <c r="AI260" i="1"/>
  <c r="AJ260" i="1"/>
  <c r="AK260" i="1"/>
  <c r="AL260" i="1"/>
  <c r="AM260" i="1"/>
  <c r="AN260" i="1"/>
  <c r="AO260" i="1"/>
  <c r="AP260" i="1"/>
  <c r="AG261" i="1"/>
  <c r="AH261" i="1"/>
  <c r="AI261" i="1"/>
  <c r="AJ261" i="1"/>
  <c r="AK261" i="1"/>
  <c r="AL261" i="1"/>
  <c r="AM261" i="1"/>
  <c r="AN261" i="1"/>
  <c r="AO261" i="1"/>
  <c r="AP261" i="1"/>
  <c r="AG262" i="1"/>
  <c r="AH262" i="1"/>
  <c r="AI262" i="1"/>
  <c r="AJ262" i="1"/>
  <c r="AK262" i="1"/>
  <c r="AL262" i="1"/>
  <c r="AM262" i="1"/>
  <c r="AN262" i="1"/>
  <c r="AO262" i="1"/>
  <c r="AP262" i="1"/>
  <c r="AG263" i="1"/>
  <c r="AH263" i="1"/>
  <c r="AI263" i="1"/>
  <c r="AJ263" i="1"/>
  <c r="AK263" i="1"/>
  <c r="AL263" i="1"/>
  <c r="AM263" i="1"/>
  <c r="AN263" i="1"/>
  <c r="AO263" i="1"/>
  <c r="AP263" i="1"/>
  <c r="AG264" i="1"/>
  <c r="AH264" i="1"/>
  <c r="AI264" i="1"/>
  <c r="AJ264" i="1"/>
  <c r="AK264" i="1"/>
  <c r="AL264" i="1"/>
  <c r="AM264" i="1"/>
  <c r="AN264" i="1"/>
  <c r="AO264" i="1"/>
  <c r="AP264" i="1"/>
  <c r="AG265" i="1"/>
  <c r="AH265" i="1"/>
  <c r="AI265" i="1"/>
  <c r="AJ265" i="1"/>
  <c r="AK265" i="1"/>
  <c r="AL265" i="1"/>
  <c r="AM265" i="1"/>
  <c r="AN265" i="1"/>
  <c r="AO265" i="1"/>
  <c r="AP265" i="1"/>
  <c r="AG266" i="1"/>
  <c r="AH266" i="1"/>
  <c r="AI266" i="1"/>
  <c r="AJ266" i="1"/>
  <c r="AK266" i="1"/>
  <c r="AL266" i="1"/>
  <c r="AM266" i="1"/>
  <c r="AN266" i="1"/>
  <c r="AO266" i="1"/>
  <c r="AP266" i="1"/>
  <c r="AG267" i="1"/>
  <c r="AH267" i="1"/>
  <c r="AI267" i="1"/>
  <c r="AJ267" i="1"/>
  <c r="AK267" i="1"/>
  <c r="AL267" i="1"/>
  <c r="AM267" i="1"/>
  <c r="AN267" i="1"/>
  <c r="AO267" i="1"/>
  <c r="AP267" i="1"/>
  <c r="AG268" i="1"/>
  <c r="AH268" i="1"/>
  <c r="AI268" i="1"/>
  <c r="AJ268" i="1"/>
  <c r="AK268" i="1"/>
  <c r="AL268" i="1"/>
  <c r="AM268" i="1"/>
  <c r="AN268" i="1"/>
  <c r="AO268" i="1"/>
  <c r="AP268" i="1"/>
  <c r="AG269" i="1"/>
  <c r="AH269" i="1"/>
  <c r="AI269" i="1"/>
  <c r="AJ269" i="1"/>
  <c r="AK269" i="1"/>
  <c r="AL269" i="1"/>
  <c r="AM269" i="1"/>
  <c r="AN269" i="1"/>
  <c r="AO269" i="1"/>
  <c r="AP269" i="1"/>
  <c r="AG270" i="1"/>
  <c r="AH270" i="1"/>
  <c r="AI270" i="1"/>
  <c r="AJ270" i="1"/>
  <c r="AK270" i="1"/>
  <c r="AL270" i="1"/>
  <c r="AM270" i="1"/>
  <c r="AN270" i="1"/>
  <c r="AO270" i="1"/>
  <c r="AP270" i="1"/>
  <c r="AG271" i="1"/>
  <c r="AH271" i="1"/>
  <c r="AI271" i="1"/>
  <c r="AJ271" i="1"/>
  <c r="AK271" i="1"/>
  <c r="AL271" i="1"/>
  <c r="AM271" i="1"/>
  <c r="AN271" i="1"/>
  <c r="AO271" i="1"/>
  <c r="AP271" i="1"/>
  <c r="AG272" i="1"/>
  <c r="AH272" i="1"/>
  <c r="AI272" i="1"/>
  <c r="AJ272" i="1"/>
  <c r="AK272" i="1"/>
  <c r="AL272" i="1"/>
  <c r="AM272" i="1"/>
  <c r="AN272" i="1"/>
  <c r="AO272" i="1"/>
  <c r="AP272" i="1"/>
  <c r="AG273" i="1"/>
  <c r="AH273" i="1"/>
  <c r="AI273" i="1"/>
  <c r="AJ273" i="1"/>
  <c r="AK273" i="1"/>
  <c r="AL273" i="1"/>
  <c r="AM273" i="1"/>
  <c r="AN273" i="1"/>
  <c r="AO273" i="1"/>
  <c r="AP273" i="1"/>
  <c r="AG274" i="1"/>
  <c r="AH274" i="1"/>
  <c r="AI274" i="1"/>
  <c r="AJ274" i="1"/>
  <c r="AK274" i="1"/>
  <c r="AL274" i="1"/>
  <c r="AM274" i="1"/>
  <c r="AN274" i="1"/>
  <c r="AO274" i="1"/>
  <c r="AP274" i="1"/>
  <c r="AG275" i="1"/>
  <c r="AH275" i="1"/>
  <c r="AI275" i="1"/>
  <c r="AJ275" i="1"/>
  <c r="AK275" i="1"/>
  <c r="AL275" i="1"/>
  <c r="AM275" i="1"/>
  <c r="AN275" i="1"/>
  <c r="AO275" i="1"/>
  <c r="AP275" i="1"/>
  <c r="AG276" i="1"/>
  <c r="AH276" i="1"/>
  <c r="AI276" i="1"/>
  <c r="AJ276" i="1"/>
  <c r="AK276" i="1"/>
  <c r="AL276" i="1"/>
  <c r="AM276" i="1"/>
  <c r="AN276" i="1"/>
  <c r="AO276" i="1"/>
  <c r="AP276" i="1"/>
  <c r="AG277" i="1"/>
  <c r="AH277" i="1"/>
  <c r="AI277" i="1"/>
  <c r="AJ277" i="1"/>
  <c r="AK277" i="1"/>
  <c r="AL277" i="1"/>
  <c r="AM277" i="1"/>
  <c r="AN277" i="1"/>
  <c r="AO277" i="1"/>
  <c r="AP277" i="1"/>
  <c r="AG278" i="1"/>
  <c r="AH278" i="1"/>
  <c r="AI278" i="1"/>
  <c r="AJ278" i="1"/>
  <c r="AK278" i="1"/>
  <c r="AL278" i="1"/>
  <c r="AM278" i="1"/>
  <c r="AN278" i="1"/>
  <c r="AO278" i="1"/>
  <c r="AP278" i="1"/>
  <c r="AG279" i="1"/>
  <c r="AH279" i="1"/>
  <c r="AI279" i="1"/>
  <c r="AJ279" i="1"/>
  <c r="AK279" i="1"/>
  <c r="AL279" i="1"/>
  <c r="AM279" i="1"/>
  <c r="AN279" i="1"/>
  <c r="AO279" i="1"/>
  <c r="AP279" i="1"/>
  <c r="AG280" i="1"/>
  <c r="AH280" i="1"/>
  <c r="AI280" i="1"/>
  <c r="AJ280" i="1"/>
  <c r="AK280" i="1"/>
  <c r="AL280" i="1"/>
  <c r="AM280" i="1"/>
  <c r="AN280" i="1"/>
  <c r="AO280" i="1"/>
  <c r="AP280" i="1"/>
  <c r="AG281" i="1"/>
  <c r="AH281" i="1"/>
  <c r="AI281" i="1"/>
  <c r="AJ281" i="1"/>
  <c r="AK281" i="1"/>
  <c r="AL281" i="1"/>
  <c r="AM281" i="1"/>
  <c r="AN281" i="1"/>
  <c r="AO281" i="1"/>
  <c r="AP281" i="1"/>
  <c r="AG282" i="1"/>
  <c r="AH282" i="1"/>
  <c r="AI282" i="1"/>
  <c r="AJ282" i="1"/>
  <c r="AK282" i="1"/>
  <c r="AL282" i="1"/>
  <c r="AM282" i="1"/>
  <c r="AN282" i="1"/>
  <c r="AO282" i="1"/>
  <c r="AP282" i="1"/>
  <c r="AG283" i="1"/>
  <c r="AH283" i="1"/>
  <c r="AI283" i="1"/>
  <c r="AJ283" i="1"/>
  <c r="AK283" i="1"/>
  <c r="AL283" i="1"/>
  <c r="AM283" i="1"/>
  <c r="AN283" i="1"/>
  <c r="AO283" i="1"/>
  <c r="AP283" i="1"/>
  <c r="AG284" i="1"/>
  <c r="AH284" i="1"/>
  <c r="AI284" i="1"/>
  <c r="AJ284" i="1"/>
  <c r="AK284" i="1"/>
  <c r="AL284" i="1"/>
  <c r="AM284" i="1"/>
  <c r="AN284" i="1"/>
  <c r="AO284" i="1"/>
  <c r="AP284" i="1"/>
  <c r="AG285" i="1"/>
  <c r="AH285" i="1"/>
  <c r="AI285" i="1"/>
  <c r="AJ285" i="1"/>
  <c r="AK285" i="1"/>
  <c r="AL285" i="1"/>
  <c r="AM285" i="1"/>
  <c r="AN285" i="1"/>
  <c r="AO285" i="1"/>
  <c r="AP285" i="1"/>
  <c r="AG286" i="1"/>
  <c r="AH286" i="1"/>
  <c r="AI286" i="1"/>
  <c r="AJ286" i="1"/>
  <c r="AK286" i="1"/>
  <c r="AL286" i="1"/>
  <c r="AM286" i="1"/>
  <c r="AN286" i="1"/>
  <c r="AO286" i="1"/>
  <c r="AP286" i="1"/>
  <c r="AG287" i="1"/>
  <c r="AH287" i="1"/>
  <c r="AI287" i="1"/>
  <c r="AJ287" i="1"/>
  <c r="AK287" i="1"/>
  <c r="AL287" i="1"/>
  <c r="AM287" i="1"/>
  <c r="AN287" i="1"/>
  <c r="AO287" i="1"/>
  <c r="AP287" i="1"/>
  <c r="AG288" i="1"/>
  <c r="AH288" i="1"/>
  <c r="AI288" i="1"/>
  <c r="AJ288" i="1"/>
  <c r="AK288" i="1"/>
  <c r="AL288" i="1"/>
  <c r="AM288" i="1"/>
  <c r="AN288" i="1"/>
  <c r="AO288" i="1"/>
  <c r="AP288" i="1"/>
  <c r="AG289" i="1"/>
  <c r="AH289" i="1"/>
  <c r="AI289" i="1"/>
  <c r="AJ289" i="1"/>
  <c r="AK289" i="1"/>
  <c r="AL289" i="1"/>
  <c r="AM289" i="1"/>
  <c r="AN289" i="1"/>
  <c r="AO289" i="1"/>
  <c r="AP289" i="1"/>
  <c r="AG290" i="1"/>
  <c r="AH290" i="1"/>
  <c r="AI290" i="1"/>
  <c r="AJ290" i="1"/>
  <c r="AK290" i="1"/>
  <c r="AL290" i="1"/>
  <c r="AM290" i="1"/>
  <c r="AN290" i="1"/>
  <c r="AO290" i="1"/>
  <c r="AP290" i="1"/>
  <c r="AG291" i="1"/>
  <c r="AH291" i="1"/>
  <c r="AI291" i="1"/>
  <c r="AJ291" i="1"/>
  <c r="AK291" i="1"/>
  <c r="AL291" i="1"/>
  <c r="AM291" i="1"/>
  <c r="AN291" i="1"/>
  <c r="AO291" i="1"/>
  <c r="AP291" i="1"/>
  <c r="AG292" i="1"/>
  <c r="AH292" i="1"/>
  <c r="AI292" i="1"/>
  <c r="AJ292" i="1"/>
  <c r="AK292" i="1"/>
  <c r="AL292" i="1"/>
  <c r="AM292" i="1"/>
  <c r="AN292" i="1"/>
  <c r="AO292" i="1"/>
  <c r="AP292" i="1"/>
  <c r="AG293" i="1"/>
  <c r="AH293" i="1"/>
  <c r="AI293" i="1"/>
  <c r="AJ293" i="1"/>
  <c r="AK293" i="1"/>
  <c r="AL293" i="1"/>
  <c r="AM293" i="1"/>
  <c r="AN293" i="1"/>
  <c r="AO293" i="1"/>
  <c r="AP293" i="1"/>
  <c r="AG294" i="1"/>
  <c r="AH294" i="1"/>
  <c r="AI294" i="1"/>
  <c r="AJ294" i="1"/>
  <c r="AK294" i="1"/>
  <c r="AL294" i="1"/>
  <c r="AM294" i="1"/>
  <c r="AN294" i="1"/>
  <c r="AO294" i="1"/>
  <c r="AP294" i="1"/>
  <c r="AG295" i="1"/>
  <c r="AH295" i="1"/>
  <c r="AI295" i="1"/>
  <c r="AJ295" i="1"/>
  <c r="AK295" i="1"/>
  <c r="AL295" i="1"/>
  <c r="AM295" i="1"/>
  <c r="AN295" i="1"/>
  <c r="AO295" i="1"/>
  <c r="AP295" i="1"/>
  <c r="AG296" i="1"/>
  <c r="AH296" i="1"/>
  <c r="AI296" i="1"/>
  <c r="AJ296" i="1"/>
  <c r="AK296" i="1"/>
  <c r="AL296" i="1"/>
  <c r="AM296" i="1"/>
  <c r="AN296" i="1"/>
  <c r="AO296" i="1"/>
  <c r="AP296" i="1"/>
  <c r="AG297" i="1"/>
  <c r="AH297" i="1"/>
  <c r="AI297" i="1"/>
  <c r="AJ297" i="1"/>
  <c r="AK297" i="1"/>
  <c r="AL297" i="1"/>
  <c r="AM297" i="1"/>
  <c r="AN297" i="1"/>
  <c r="AO297" i="1"/>
  <c r="AP297" i="1"/>
  <c r="AG298" i="1"/>
  <c r="AH298" i="1"/>
  <c r="AI298" i="1"/>
  <c r="AJ298" i="1"/>
  <c r="AK298" i="1"/>
  <c r="AL298" i="1"/>
  <c r="AM298" i="1"/>
  <c r="AN298" i="1"/>
  <c r="AO298" i="1"/>
  <c r="AP298" i="1"/>
  <c r="AG299" i="1"/>
  <c r="AH299" i="1"/>
  <c r="AI299" i="1"/>
  <c r="AJ299" i="1"/>
  <c r="AK299" i="1"/>
  <c r="AL299" i="1"/>
  <c r="AM299" i="1"/>
  <c r="AN299" i="1"/>
  <c r="AO299" i="1"/>
  <c r="AP299" i="1"/>
  <c r="AG300" i="1"/>
  <c r="AH300" i="1"/>
  <c r="AI300" i="1"/>
  <c r="AJ300" i="1"/>
  <c r="AK300" i="1"/>
  <c r="AL300" i="1"/>
  <c r="AM300" i="1"/>
  <c r="AN300" i="1"/>
  <c r="AO300" i="1"/>
  <c r="AP300" i="1"/>
  <c r="AG301" i="1"/>
  <c r="AH301" i="1"/>
  <c r="AI301" i="1"/>
  <c r="AJ301" i="1"/>
  <c r="AK301" i="1"/>
  <c r="AL301" i="1"/>
  <c r="AM301" i="1"/>
  <c r="AN301" i="1"/>
  <c r="AO301" i="1"/>
  <c r="AP301" i="1"/>
  <c r="AG302" i="1"/>
  <c r="AH302" i="1"/>
  <c r="AI302" i="1"/>
  <c r="AJ302" i="1"/>
  <c r="AK302" i="1"/>
  <c r="AL302" i="1"/>
  <c r="AM302" i="1"/>
  <c r="AN302" i="1"/>
  <c r="AO302" i="1"/>
  <c r="AP302" i="1"/>
  <c r="AG303" i="1"/>
  <c r="AH303" i="1"/>
  <c r="AI303" i="1"/>
  <c r="AJ303" i="1"/>
  <c r="AK303" i="1"/>
  <c r="AL303" i="1"/>
  <c r="AM303" i="1"/>
  <c r="AN303" i="1"/>
  <c r="AO303" i="1"/>
  <c r="AP303" i="1"/>
  <c r="AG304" i="1"/>
  <c r="AH304" i="1"/>
  <c r="AI304" i="1"/>
  <c r="AJ304" i="1"/>
  <c r="AK304" i="1"/>
  <c r="AL304" i="1"/>
  <c r="AM304" i="1"/>
  <c r="AN304" i="1"/>
  <c r="AO304" i="1"/>
  <c r="AP304" i="1"/>
  <c r="AG305" i="1"/>
  <c r="AH305" i="1"/>
  <c r="AI305" i="1"/>
  <c r="AJ305" i="1"/>
  <c r="AK305" i="1"/>
  <c r="AL305" i="1"/>
  <c r="AM305" i="1"/>
  <c r="AN305" i="1"/>
  <c r="AO305" i="1"/>
  <c r="AP305" i="1"/>
  <c r="AG306" i="1"/>
  <c r="AH306" i="1"/>
  <c r="AI306" i="1"/>
  <c r="AJ306" i="1"/>
  <c r="AK306" i="1"/>
  <c r="AL306" i="1"/>
  <c r="AM306" i="1"/>
  <c r="AN306" i="1"/>
  <c r="AO306" i="1"/>
  <c r="AP306" i="1"/>
  <c r="AG307" i="1"/>
  <c r="AH307" i="1"/>
  <c r="AI307" i="1"/>
  <c r="AJ307" i="1"/>
  <c r="AK307" i="1"/>
  <c r="AL307" i="1"/>
  <c r="AM307" i="1"/>
  <c r="AN307" i="1"/>
  <c r="AO307" i="1"/>
  <c r="AP307" i="1"/>
  <c r="AG308" i="1"/>
  <c r="AH308" i="1"/>
  <c r="AI308" i="1"/>
  <c r="AJ308" i="1"/>
  <c r="AK308" i="1"/>
  <c r="AL308" i="1"/>
  <c r="AM308" i="1"/>
  <c r="AN308" i="1"/>
  <c r="AO308" i="1"/>
  <c r="AP308" i="1"/>
  <c r="AG309" i="1"/>
  <c r="AH309" i="1"/>
  <c r="AI309" i="1"/>
  <c r="AJ309" i="1"/>
  <c r="AK309" i="1"/>
  <c r="AL309" i="1"/>
  <c r="AM309" i="1"/>
  <c r="AN309" i="1"/>
  <c r="AO309" i="1"/>
  <c r="AP309" i="1"/>
  <c r="AG310" i="1"/>
  <c r="AH310" i="1"/>
  <c r="AI310" i="1"/>
  <c r="AJ310" i="1"/>
  <c r="AK310" i="1"/>
  <c r="AL310" i="1"/>
  <c r="AM310" i="1"/>
  <c r="AN310" i="1"/>
  <c r="AO310" i="1"/>
  <c r="AP310" i="1"/>
  <c r="AG311" i="1"/>
  <c r="AH311" i="1"/>
  <c r="AI311" i="1"/>
  <c r="AJ311" i="1"/>
  <c r="AK311" i="1"/>
  <c r="AL311" i="1"/>
  <c r="AM311" i="1"/>
  <c r="AN311" i="1"/>
  <c r="AO311" i="1"/>
  <c r="AP311" i="1"/>
  <c r="AG312" i="1"/>
  <c r="AH312" i="1"/>
  <c r="AI312" i="1"/>
  <c r="AJ312" i="1"/>
  <c r="AK312" i="1"/>
  <c r="AL312" i="1"/>
  <c r="AM312" i="1"/>
  <c r="AN312" i="1"/>
  <c r="AO312" i="1"/>
  <c r="AP312" i="1"/>
  <c r="AG313" i="1"/>
  <c r="AH313" i="1"/>
  <c r="AI313" i="1"/>
  <c r="AJ313" i="1"/>
  <c r="AK313" i="1"/>
  <c r="AL313" i="1"/>
  <c r="AM313" i="1"/>
  <c r="AN313" i="1"/>
  <c r="AO313" i="1"/>
  <c r="AP313" i="1"/>
  <c r="AG314" i="1"/>
  <c r="AH314" i="1"/>
  <c r="AI314" i="1"/>
  <c r="AJ314" i="1"/>
  <c r="AK314" i="1"/>
  <c r="AL314" i="1"/>
  <c r="AM314" i="1"/>
  <c r="AN314" i="1"/>
  <c r="AO314" i="1"/>
  <c r="AP314" i="1"/>
  <c r="AG315" i="1"/>
  <c r="AH315" i="1"/>
  <c r="AI315" i="1"/>
  <c r="AJ315" i="1"/>
  <c r="AK315" i="1"/>
  <c r="AL315" i="1"/>
  <c r="AM315" i="1"/>
  <c r="AN315" i="1"/>
  <c r="AO315" i="1"/>
  <c r="AP315" i="1"/>
  <c r="AG316" i="1"/>
  <c r="AH316" i="1"/>
  <c r="AI316" i="1"/>
  <c r="AJ316" i="1"/>
  <c r="AK316" i="1"/>
  <c r="AL316" i="1"/>
  <c r="AM316" i="1"/>
  <c r="AN316" i="1"/>
  <c r="AO316" i="1"/>
  <c r="AP316" i="1"/>
  <c r="AG317" i="1"/>
  <c r="AH317" i="1"/>
  <c r="AI317" i="1"/>
  <c r="AJ317" i="1"/>
  <c r="AK317" i="1"/>
  <c r="AL317" i="1"/>
  <c r="AM317" i="1"/>
  <c r="AN317" i="1"/>
  <c r="AO317" i="1"/>
  <c r="AP317" i="1"/>
  <c r="AG318" i="1"/>
  <c r="AH318" i="1"/>
  <c r="AI318" i="1"/>
  <c r="AJ318" i="1"/>
  <c r="AK318" i="1"/>
  <c r="AL318" i="1"/>
  <c r="AM318" i="1"/>
  <c r="AN318" i="1"/>
  <c r="AO318" i="1"/>
  <c r="AP318" i="1"/>
  <c r="AG319" i="1"/>
  <c r="AH319" i="1"/>
  <c r="AI319" i="1"/>
  <c r="AJ319" i="1"/>
  <c r="AK319" i="1"/>
  <c r="AL319" i="1"/>
  <c r="AM319" i="1"/>
  <c r="AN319" i="1"/>
  <c r="AO319" i="1"/>
  <c r="AP319" i="1"/>
  <c r="AG320" i="1"/>
  <c r="AH320" i="1"/>
  <c r="AI320" i="1"/>
  <c r="AJ320" i="1"/>
  <c r="AK320" i="1"/>
  <c r="AL320" i="1"/>
  <c r="AM320" i="1"/>
  <c r="AN320" i="1"/>
  <c r="AO320" i="1"/>
  <c r="AP320" i="1"/>
  <c r="AG321" i="1"/>
  <c r="AH321" i="1"/>
  <c r="AI321" i="1"/>
  <c r="AJ321" i="1"/>
  <c r="AK321" i="1"/>
  <c r="AL321" i="1"/>
  <c r="AM321" i="1"/>
  <c r="AN321" i="1"/>
  <c r="AO321" i="1"/>
  <c r="AP321" i="1"/>
  <c r="AG322" i="1"/>
  <c r="AH322" i="1"/>
  <c r="AI322" i="1"/>
  <c r="AJ322" i="1"/>
  <c r="AK322" i="1"/>
  <c r="AL322" i="1"/>
  <c r="AM322" i="1"/>
  <c r="AN322" i="1"/>
  <c r="AO322" i="1"/>
  <c r="AP322" i="1"/>
  <c r="AG323" i="1"/>
  <c r="AH323" i="1"/>
  <c r="AI323" i="1"/>
  <c r="AJ323" i="1"/>
  <c r="AK323" i="1"/>
  <c r="AL323" i="1"/>
  <c r="AM323" i="1"/>
  <c r="AN323" i="1"/>
  <c r="AO323" i="1"/>
  <c r="AP323" i="1"/>
  <c r="AG324" i="1"/>
  <c r="AH324" i="1"/>
  <c r="AI324" i="1"/>
  <c r="AJ324" i="1"/>
  <c r="AK324" i="1"/>
  <c r="AL324" i="1"/>
  <c r="AM324" i="1"/>
  <c r="AN324" i="1"/>
  <c r="AO324" i="1"/>
  <c r="AP324" i="1"/>
  <c r="AG325" i="1"/>
  <c r="AH325" i="1"/>
  <c r="AI325" i="1"/>
  <c r="AJ325" i="1"/>
  <c r="AK325" i="1"/>
  <c r="AL325" i="1"/>
  <c r="AM325" i="1"/>
  <c r="AN325" i="1"/>
  <c r="AO325" i="1"/>
  <c r="AP325" i="1"/>
  <c r="AG326" i="1"/>
  <c r="AH326" i="1"/>
  <c r="AI326" i="1"/>
  <c r="AJ326" i="1"/>
  <c r="AK326" i="1"/>
  <c r="AL326" i="1"/>
  <c r="AM326" i="1"/>
  <c r="AN326" i="1"/>
  <c r="AO326" i="1"/>
  <c r="AP326" i="1"/>
  <c r="AG327" i="1"/>
  <c r="AH327" i="1"/>
  <c r="AI327" i="1"/>
  <c r="AJ327" i="1"/>
  <c r="AK327" i="1"/>
  <c r="AL327" i="1"/>
  <c r="AM327" i="1"/>
  <c r="AN327" i="1"/>
  <c r="AO327" i="1"/>
  <c r="AP327" i="1"/>
  <c r="AG328" i="1"/>
  <c r="AH328" i="1"/>
  <c r="AI328" i="1"/>
  <c r="AJ328" i="1"/>
  <c r="AK328" i="1"/>
  <c r="AL328" i="1"/>
  <c r="AM328" i="1"/>
  <c r="AN328" i="1"/>
  <c r="AO328" i="1"/>
  <c r="AP328" i="1"/>
  <c r="AG329" i="1"/>
  <c r="AH329" i="1"/>
  <c r="AI329" i="1"/>
  <c r="AJ329" i="1"/>
  <c r="AK329" i="1"/>
  <c r="AL329" i="1"/>
  <c r="AM329" i="1"/>
  <c r="AN329" i="1"/>
  <c r="AO329" i="1"/>
  <c r="AP329" i="1"/>
  <c r="AG330" i="1"/>
  <c r="AH330" i="1"/>
  <c r="AI330" i="1"/>
  <c r="AJ330" i="1"/>
  <c r="AK330" i="1"/>
  <c r="AL330" i="1"/>
  <c r="AM330" i="1"/>
  <c r="AN330" i="1"/>
  <c r="AO330" i="1"/>
  <c r="AP330" i="1"/>
  <c r="AG331" i="1"/>
  <c r="AH331" i="1"/>
  <c r="AI331" i="1"/>
  <c r="AJ331" i="1"/>
  <c r="AK331" i="1"/>
  <c r="AL331" i="1"/>
  <c r="AM331" i="1"/>
  <c r="AN331" i="1"/>
  <c r="AO331" i="1"/>
  <c r="AP331" i="1"/>
  <c r="AG332" i="1"/>
  <c r="AH332" i="1"/>
  <c r="AI332" i="1"/>
  <c r="AJ332" i="1"/>
  <c r="AK332" i="1"/>
  <c r="AL332" i="1"/>
  <c r="AM332" i="1"/>
  <c r="AN332" i="1"/>
  <c r="AO332" i="1"/>
  <c r="AP332" i="1"/>
  <c r="AG333" i="1"/>
  <c r="AH333" i="1"/>
  <c r="AI333" i="1"/>
  <c r="AJ333" i="1"/>
  <c r="AK333" i="1"/>
  <c r="AL333" i="1"/>
  <c r="AM333" i="1"/>
  <c r="AN333" i="1"/>
  <c r="AO333" i="1"/>
  <c r="AP333" i="1"/>
  <c r="AG334" i="1"/>
  <c r="AH334" i="1"/>
  <c r="AI334" i="1"/>
  <c r="AJ334" i="1"/>
  <c r="AK334" i="1"/>
  <c r="AL334" i="1"/>
  <c r="AM334" i="1"/>
  <c r="AN334" i="1"/>
  <c r="AO334" i="1"/>
  <c r="AP334" i="1"/>
  <c r="AG335" i="1"/>
  <c r="AH335" i="1"/>
  <c r="AI335" i="1"/>
  <c r="AJ335" i="1"/>
  <c r="AK335" i="1"/>
  <c r="AL335" i="1"/>
  <c r="AM335" i="1"/>
  <c r="AN335" i="1"/>
  <c r="AO335" i="1"/>
  <c r="AP335" i="1"/>
  <c r="AG336" i="1"/>
  <c r="AH336" i="1"/>
  <c r="AI336" i="1"/>
  <c r="AJ336" i="1"/>
  <c r="AK336" i="1"/>
  <c r="AL336" i="1"/>
  <c r="AM336" i="1"/>
  <c r="AN336" i="1"/>
  <c r="AO336" i="1"/>
  <c r="AP336" i="1"/>
  <c r="AG337" i="1"/>
  <c r="AH337" i="1"/>
  <c r="AI337" i="1"/>
  <c r="AJ337" i="1"/>
  <c r="AK337" i="1"/>
  <c r="AL337" i="1"/>
  <c r="AM337" i="1"/>
  <c r="AN337" i="1"/>
  <c r="AO337" i="1"/>
  <c r="AP337" i="1"/>
  <c r="AG338" i="1"/>
  <c r="AH338" i="1"/>
  <c r="AI338" i="1"/>
  <c r="AJ338" i="1"/>
  <c r="AK338" i="1"/>
  <c r="AL338" i="1"/>
  <c r="AM338" i="1"/>
  <c r="AN338" i="1"/>
  <c r="AO338" i="1"/>
  <c r="AP338" i="1"/>
  <c r="AG339" i="1"/>
  <c r="AH339" i="1"/>
  <c r="AI339" i="1"/>
  <c r="AJ339" i="1"/>
  <c r="AK339" i="1"/>
  <c r="AL339" i="1"/>
  <c r="AM339" i="1"/>
  <c r="AN339" i="1"/>
  <c r="AO339" i="1"/>
  <c r="AP339" i="1"/>
  <c r="AG340" i="1"/>
  <c r="AH340" i="1"/>
  <c r="AI340" i="1"/>
  <c r="AJ340" i="1"/>
  <c r="AK340" i="1"/>
  <c r="AL340" i="1"/>
  <c r="AM340" i="1"/>
  <c r="AN340" i="1"/>
  <c r="AO340" i="1"/>
  <c r="AP340" i="1"/>
  <c r="AG341" i="1"/>
  <c r="AH341" i="1"/>
  <c r="AI341" i="1"/>
  <c r="AJ341" i="1"/>
  <c r="AK341" i="1"/>
  <c r="AL341" i="1"/>
  <c r="AM341" i="1"/>
  <c r="AN341" i="1"/>
  <c r="AO341" i="1"/>
  <c r="AP341" i="1"/>
  <c r="AG342" i="1"/>
  <c r="AH342" i="1"/>
  <c r="AI342" i="1"/>
  <c r="AJ342" i="1"/>
  <c r="AK342" i="1"/>
  <c r="AL342" i="1"/>
  <c r="AM342" i="1"/>
  <c r="AN342" i="1"/>
  <c r="AO342" i="1"/>
  <c r="AP342" i="1"/>
  <c r="AG343" i="1"/>
  <c r="AH343" i="1"/>
  <c r="AI343" i="1"/>
  <c r="AJ343" i="1"/>
  <c r="AK343" i="1"/>
  <c r="AL343" i="1"/>
  <c r="AM343" i="1"/>
  <c r="AN343" i="1"/>
  <c r="AO343" i="1"/>
  <c r="AP343" i="1"/>
  <c r="AG344" i="1"/>
  <c r="AH344" i="1"/>
  <c r="AI344" i="1"/>
  <c r="AJ344" i="1"/>
  <c r="AK344" i="1"/>
  <c r="AL344" i="1"/>
  <c r="AM344" i="1"/>
  <c r="AN344" i="1"/>
  <c r="AO344" i="1"/>
  <c r="AP344" i="1"/>
  <c r="AG345" i="1"/>
  <c r="AH345" i="1"/>
  <c r="AI345" i="1"/>
  <c r="AJ345" i="1"/>
  <c r="AK345" i="1"/>
  <c r="AL345" i="1"/>
  <c r="AM345" i="1"/>
  <c r="AN345" i="1"/>
  <c r="AO345" i="1"/>
  <c r="AP345" i="1"/>
  <c r="AG346" i="1"/>
  <c r="AH346" i="1"/>
  <c r="AI346" i="1"/>
  <c r="AJ346" i="1"/>
  <c r="AK346" i="1"/>
  <c r="AL346" i="1"/>
  <c r="AM346" i="1"/>
  <c r="AN346" i="1"/>
  <c r="AO346" i="1"/>
  <c r="AP346" i="1"/>
  <c r="AG347" i="1"/>
  <c r="AH347" i="1"/>
  <c r="AI347" i="1"/>
  <c r="AJ347" i="1"/>
  <c r="AK347" i="1"/>
  <c r="AL347" i="1"/>
  <c r="AM347" i="1"/>
  <c r="AN347" i="1"/>
  <c r="AO347" i="1"/>
  <c r="AP347" i="1"/>
  <c r="AG348" i="1"/>
  <c r="AH348" i="1"/>
  <c r="AI348" i="1"/>
  <c r="AJ348" i="1"/>
  <c r="AK348" i="1"/>
  <c r="AL348" i="1"/>
  <c r="AM348" i="1"/>
  <c r="AN348" i="1"/>
  <c r="AO348" i="1"/>
  <c r="AP348" i="1"/>
  <c r="AG349" i="1"/>
  <c r="AH349" i="1"/>
  <c r="AI349" i="1"/>
  <c r="AJ349" i="1"/>
  <c r="AK349" i="1"/>
  <c r="AL349" i="1"/>
  <c r="AM349" i="1"/>
  <c r="AN349" i="1"/>
  <c r="AO349" i="1"/>
  <c r="AP349" i="1"/>
  <c r="AG350" i="1"/>
  <c r="AH350" i="1"/>
  <c r="AI350" i="1"/>
  <c r="AJ350" i="1"/>
  <c r="AK350" i="1"/>
  <c r="AL350" i="1"/>
  <c r="AM350" i="1"/>
  <c r="AN350" i="1"/>
  <c r="AO350" i="1"/>
  <c r="AP350" i="1"/>
  <c r="AG351" i="1"/>
  <c r="AH351" i="1"/>
  <c r="AI351" i="1"/>
  <c r="AJ351" i="1"/>
  <c r="AK351" i="1"/>
  <c r="AL351" i="1"/>
  <c r="AM351" i="1"/>
  <c r="AN351" i="1"/>
  <c r="AO351" i="1"/>
  <c r="AP351" i="1"/>
  <c r="AG352" i="1"/>
  <c r="AH352" i="1"/>
  <c r="AI352" i="1"/>
  <c r="AJ352" i="1"/>
  <c r="AK352" i="1"/>
  <c r="AL352" i="1"/>
  <c r="AM352" i="1"/>
  <c r="AN352" i="1"/>
  <c r="AO352" i="1"/>
  <c r="AP352" i="1"/>
  <c r="AG353" i="1"/>
  <c r="AH353" i="1"/>
  <c r="AI353" i="1"/>
  <c r="AJ353" i="1"/>
  <c r="AK353" i="1"/>
  <c r="AL353" i="1"/>
  <c r="AM353" i="1"/>
  <c r="AN353" i="1"/>
  <c r="AO353" i="1"/>
  <c r="AP353" i="1"/>
  <c r="AG354" i="1"/>
  <c r="AH354" i="1"/>
  <c r="AI354" i="1"/>
  <c r="AJ354" i="1"/>
  <c r="AK354" i="1"/>
  <c r="AL354" i="1"/>
  <c r="AM354" i="1"/>
  <c r="AN354" i="1"/>
  <c r="AO354" i="1"/>
  <c r="AP354" i="1"/>
  <c r="AG355" i="1"/>
  <c r="AH355" i="1"/>
  <c r="AI355" i="1"/>
  <c r="AJ355" i="1"/>
  <c r="AK355" i="1"/>
  <c r="AL355" i="1"/>
  <c r="AM355" i="1"/>
  <c r="AN355" i="1"/>
  <c r="AO355" i="1"/>
  <c r="AP355" i="1"/>
  <c r="AG356" i="1"/>
  <c r="AH356" i="1"/>
  <c r="AI356" i="1"/>
  <c r="AJ356" i="1"/>
  <c r="AK356" i="1"/>
  <c r="AL356" i="1"/>
  <c r="AM356" i="1"/>
  <c r="AN356" i="1"/>
  <c r="AO356" i="1"/>
  <c r="AP356" i="1"/>
  <c r="AG357" i="1"/>
  <c r="AH357" i="1"/>
  <c r="AI357" i="1"/>
  <c r="AJ357" i="1"/>
  <c r="AK357" i="1"/>
  <c r="AL357" i="1"/>
  <c r="AM357" i="1"/>
  <c r="AN357" i="1"/>
  <c r="AO357" i="1"/>
  <c r="AP357" i="1"/>
  <c r="AG358" i="1"/>
  <c r="AH358" i="1"/>
  <c r="AI358" i="1"/>
  <c r="AJ358" i="1"/>
  <c r="AK358" i="1"/>
  <c r="AL358" i="1"/>
  <c r="AM358" i="1"/>
  <c r="AN358" i="1"/>
  <c r="AO358" i="1"/>
  <c r="AP358" i="1"/>
  <c r="AG359" i="1"/>
  <c r="AH359" i="1"/>
  <c r="AI359" i="1"/>
  <c r="AJ359" i="1"/>
  <c r="AK359" i="1"/>
  <c r="AL359" i="1"/>
  <c r="AM359" i="1"/>
  <c r="AN359" i="1"/>
  <c r="AO359" i="1"/>
  <c r="AP359" i="1"/>
  <c r="AG360" i="1"/>
  <c r="AH360" i="1"/>
  <c r="AI360" i="1"/>
  <c r="AJ360" i="1"/>
  <c r="AK360" i="1"/>
  <c r="AL360" i="1"/>
  <c r="AM360" i="1"/>
  <c r="AN360" i="1"/>
  <c r="AO360" i="1"/>
  <c r="AP360" i="1"/>
  <c r="AG361" i="1"/>
  <c r="AH361" i="1"/>
  <c r="AI361" i="1"/>
  <c r="AJ361" i="1"/>
  <c r="AK361" i="1"/>
  <c r="AL361" i="1"/>
  <c r="AM361" i="1"/>
  <c r="AN361" i="1"/>
  <c r="AO361" i="1"/>
  <c r="AP361" i="1"/>
  <c r="AG362" i="1"/>
  <c r="AH362" i="1"/>
  <c r="AI362" i="1"/>
  <c r="AJ362" i="1"/>
  <c r="AK362" i="1"/>
  <c r="AL362" i="1"/>
  <c r="AM362" i="1"/>
  <c r="AN362" i="1"/>
  <c r="AO362" i="1"/>
  <c r="AP362" i="1"/>
  <c r="AG363" i="1"/>
  <c r="AH363" i="1"/>
  <c r="AI363" i="1"/>
  <c r="AJ363" i="1"/>
  <c r="AK363" i="1"/>
  <c r="AL363" i="1"/>
  <c r="AM363" i="1"/>
  <c r="AN363" i="1"/>
  <c r="AO363" i="1"/>
  <c r="AP363" i="1"/>
  <c r="AG364" i="1"/>
  <c r="AH364" i="1"/>
  <c r="AI364" i="1"/>
  <c r="AJ364" i="1"/>
  <c r="AK364" i="1"/>
  <c r="AL364" i="1"/>
  <c r="AM364" i="1"/>
  <c r="AN364" i="1"/>
  <c r="AO364" i="1"/>
  <c r="AP364" i="1"/>
  <c r="AG365" i="1"/>
  <c r="AH365" i="1"/>
  <c r="AI365" i="1"/>
  <c r="AJ365" i="1"/>
  <c r="AK365" i="1"/>
  <c r="AL365" i="1"/>
  <c r="AM365" i="1"/>
  <c r="AN365" i="1"/>
  <c r="AO365" i="1"/>
  <c r="AP365" i="1"/>
  <c r="AG366" i="1"/>
  <c r="AH366" i="1"/>
  <c r="AI366" i="1"/>
  <c r="AJ366" i="1"/>
  <c r="AK366" i="1"/>
  <c r="AL366" i="1"/>
  <c r="AM366" i="1"/>
  <c r="AN366" i="1"/>
  <c r="AO366" i="1"/>
  <c r="AP366" i="1"/>
  <c r="AG367" i="1"/>
  <c r="AH367" i="1"/>
  <c r="AI367" i="1"/>
  <c r="AJ367" i="1"/>
  <c r="AK367" i="1"/>
  <c r="AL367" i="1"/>
  <c r="AM367" i="1"/>
  <c r="AN367" i="1"/>
  <c r="AO367" i="1"/>
  <c r="AP367" i="1"/>
  <c r="AG368" i="1"/>
  <c r="AH368" i="1"/>
  <c r="AI368" i="1"/>
  <c r="AJ368" i="1"/>
  <c r="AK368" i="1"/>
  <c r="AL368" i="1"/>
  <c r="AM368" i="1"/>
  <c r="AN368" i="1"/>
  <c r="AO368" i="1"/>
  <c r="AP368" i="1"/>
  <c r="AG369" i="1"/>
  <c r="AH369" i="1"/>
  <c r="AI369" i="1"/>
  <c r="AJ369" i="1"/>
  <c r="AK369" i="1"/>
  <c r="AL369" i="1"/>
  <c r="AM369" i="1"/>
  <c r="AN369" i="1"/>
  <c r="AO369" i="1"/>
  <c r="AP369" i="1"/>
  <c r="AG370" i="1"/>
  <c r="AH370" i="1"/>
  <c r="AI370" i="1"/>
  <c r="AJ370" i="1"/>
  <c r="AK370" i="1"/>
  <c r="AL370" i="1"/>
  <c r="AM370" i="1"/>
  <c r="AN370" i="1"/>
  <c r="AO370" i="1"/>
  <c r="AP370" i="1"/>
  <c r="AG371" i="1"/>
  <c r="AH371" i="1"/>
  <c r="AI371" i="1"/>
  <c r="AJ371" i="1"/>
  <c r="AK371" i="1"/>
  <c r="AL371" i="1"/>
  <c r="AM371" i="1"/>
  <c r="AN371" i="1"/>
  <c r="AO371" i="1"/>
  <c r="AP371" i="1"/>
  <c r="AG372" i="1"/>
  <c r="AH372" i="1"/>
  <c r="AI372" i="1"/>
  <c r="AJ372" i="1"/>
  <c r="AK372" i="1"/>
  <c r="AL372" i="1"/>
  <c r="AM372" i="1"/>
  <c r="AN372" i="1"/>
  <c r="AO372" i="1"/>
  <c r="AP372" i="1"/>
  <c r="AG373" i="1"/>
  <c r="AH373" i="1"/>
  <c r="AI373" i="1"/>
  <c r="AJ373" i="1"/>
  <c r="AK373" i="1"/>
  <c r="AL373" i="1"/>
  <c r="AM373" i="1"/>
  <c r="AN373" i="1"/>
  <c r="AO373" i="1"/>
  <c r="AP373" i="1"/>
  <c r="AG374" i="1"/>
  <c r="AH374" i="1"/>
  <c r="AI374" i="1"/>
  <c r="AJ374" i="1"/>
  <c r="AK374" i="1"/>
  <c r="AL374" i="1"/>
  <c r="AM374" i="1"/>
  <c r="AN374" i="1"/>
  <c r="AO374" i="1"/>
  <c r="AP374" i="1"/>
  <c r="AG375" i="1"/>
  <c r="AH375" i="1"/>
  <c r="AI375" i="1"/>
  <c r="AJ375" i="1"/>
  <c r="AK375" i="1"/>
  <c r="AL375" i="1"/>
  <c r="AM375" i="1"/>
  <c r="AN375" i="1"/>
  <c r="AO375" i="1"/>
  <c r="AP375" i="1"/>
  <c r="AG376" i="1"/>
  <c r="AH376" i="1"/>
  <c r="AI376" i="1"/>
  <c r="AJ376" i="1"/>
  <c r="AK376" i="1"/>
  <c r="AL376" i="1"/>
  <c r="AM376" i="1"/>
  <c r="AN376" i="1"/>
  <c r="AO376" i="1"/>
  <c r="AP376" i="1"/>
  <c r="AG377" i="1"/>
  <c r="AH377" i="1"/>
  <c r="AI377" i="1"/>
  <c r="AJ377" i="1"/>
  <c r="AK377" i="1"/>
  <c r="AL377" i="1"/>
  <c r="AM377" i="1"/>
  <c r="AN377" i="1"/>
  <c r="AO377" i="1"/>
  <c r="AP377" i="1"/>
  <c r="AG378" i="1"/>
  <c r="AH378" i="1"/>
  <c r="AI378" i="1"/>
  <c r="AJ378" i="1"/>
  <c r="AK378" i="1"/>
  <c r="AL378" i="1"/>
  <c r="AM378" i="1"/>
  <c r="AN378" i="1"/>
  <c r="AO378" i="1"/>
  <c r="AP378" i="1"/>
  <c r="AG379" i="1"/>
  <c r="AH379" i="1"/>
  <c r="AI379" i="1"/>
  <c r="AJ379" i="1"/>
  <c r="AK379" i="1"/>
  <c r="AL379" i="1"/>
  <c r="AM379" i="1"/>
  <c r="AN379" i="1"/>
  <c r="AO379" i="1"/>
  <c r="AP379" i="1"/>
  <c r="AG380" i="1"/>
  <c r="AH380" i="1"/>
  <c r="AI380" i="1"/>
  <c r="AJ380" i="1"/>
  <c r="AK380" i="1"/>
  <c r="AL380" i="1"/>
  <c r="AM380" i="1"/>
  <c r="AN380" i="1"/>
  <c r="AO380" i="1"/>
  <c r="AP380" i="1"/>
  <c r="AG381" i="1"/>
  <c r="AH381" i="1"/>
  <c r="AI381" i="1"/>
  <c r="AJ381" i="1"/>
  <c r="AK381" i="1"/>
  <c r="AL381" i="1"/>
  <c r="AM381" i="1"/>
  <c r="AN381" i="1"/>
  <c r="AO381" i="1"/>
  <c r="AP381" i="1"/>
  <c r="AG382" i="1"/>
  <c r="AH382" i="1"/>
  <c r="AI382" i="1"/>
  <c r="AJ382" i="1"/>
  <c r="AK382" i="1"/>
  <c r="AL382" i="1"/>
  <c r="AM382" i="1"/>
  <c r="AN382" i="1"/>
  <c r="AO382" i="1"/>
  <c r="AP382" i="1"/>
  <c r="AG383" i="1"/>
  <c r="AH383" i="1"/>
  <c r="AI383" i="1"/>
  <c r="AJ383" i="1"/>
  <c r="AK383" i="1"/>
  <c r="AL383" i="1"/>
  <c r="AM383" i="1"/>
  <c r="AN383" i="1"/>
  <c r="AO383" i="1"/>
  <c r="AP383" i="1"/>
  <c r="AG384" i="1"/>
  <c r="AH384" i="1"/>
  <c r="AI384" i="1"/>
  <c r="AJ384" i="1"/>
  <c r="AK384" i="1"/>
  <c r="AL384" i="1"/>
  <c r="AM384" i="1"/>
  <c r="AN384" i="1"/>
  <c r="AO384" i="1"/>
  <c r="AP384" i="1"/>
  <c r="AG385" i="1"/>
  <c r="AH385" i="1"/>
  <c r="AI385" i="1"/>
  <c r="AJ385" i="1"/>
  <c r="AK385" i="1"/>
  <c r="AL385" i="1"/>
  <c r="AM385" i="1"/>
  <c r="AN385" i="1"/>
  <c r="AO385" i="1"/>
  <c r="AP385" i="1"/>
  <c r="AG386" i="1"/>
  <c r="AH386" i="1"/>
  <c r="AI386" i="1"/>
  <c r="AJ386" i="1"/>
  <c r="AK386" i="1"/>
  <c r="AL386" i="1"/>
  <c r="AM386" i="1"/>
  <c r="AN386" i="1"/>
  <c r="AO386" i="1"/>
  <c r="AP386" i="1"/>
  <c r="AG387" i="1"/>
  <c r="AH387" i="1"/>
  <c r="AI387" i="1"/>
  <c r="AJ387" i="1"/>
  <c r="AK387" i="1"/>
  <c r="AL387" i="1"/>
  <c r="AM387" i="1"/>
  <c r="AN387" i="1"/>
  <c r="AO387" i="1"/>
  <c r="AP387" i="1"/>
  <c r="AG388" i="1"/>
  <c r="AH388" i="1"/>
  <c r="AI388" i="1"/>
  <c r="AJ388" i="1"/>
  <c r="AK388" i="1"/>
  <c r="AL388" i="1"/>
  <c r="AM388" i="1"/>
  <c r="AN388" i="1"/>
  <c r="AO388" i="1"/>
  <c r="AP388" i="1"/>
  <c r="AG389" i="1"/>
  <c r="AH389" i="1"/>
  <c r="AI389" i="1"/>
  <c r="AJ389" i="1"/>
  <c r="AK389" i="1"/>
  <c r="AL389" i="1"/>
  <c r="AM389" i="1"/>
  <c r="AN389" i="1"/>
  <c r="AO389" i="1"/>
  <c r="AP389" i="1"/>
  <c r="AG390" i="1"/>
  <c r="AH390" i="1"/>
  <c r="AI390" i="1"/>
  <c r="AJ390" i="1"/>
  <c r="AK390" i="1"/>
  <c r="AL390" i="1"/>
  <c r="AM390" i="1"/>
  <c r="AN390" i="1"/>
  <c r="AO390" i="1"/>
  <c r="AP390" i="1"/>
  <c r="AG391" i="1"/>
  <c r="AH391" i="1"/>
  <c r="AI391" i="1"/>
  <c r="AJ391" i="1"/>
  <c r="AK391" i="1"/>
  <c r="AL391" i="1"/>
  <c r="AM391" i="1"/>
  <c r="AN391" i="1"/>
  <c r="AO391" i="1"/>
  <c r="AP391" i="1"/>
  <c r="AG392" i="1"/>
  <c r="AH392" i="1"/>
  <c r="AI392" i="1"/>
  <c r="AJ392" i="1"/>
  <c r="AK392" i="1"/>
  <c r="AL392" i="1"/>
  <c r="AM392" i="1"/>
  <c r="AN392" i="1"/>
  <c r="AO392" i="1"/>
  <c r="AP392" i="1"/>
  <c r="AG393" i="1"/>
  <c r="AH393" i="1"/>
  <c r="AI393" i="1"/>
  <c r="AJ393" i="1"/>
  <c r="AK393" i="1"/>
  <c r="AL393" i="1"/>
  <c r="AM393" i="1"/>
  <c r="AN393" i="1"/>
  <c r="AO393" i="1"/>
  <c r="AP393" i="1"/>
  <c r="AG394" i="1"/>
  <c r="AH394" i="1"/>
  <c r="AI394" i="1"/>
  <c r="AJ394" i="1"/>
  <c r="AK394" i="1"/>
  <c r="AL394" i="1"/>
  <c r="AM394" i="1"/>
  <c r="AN394" i="1"/>
  <c r="AO394" i="1"/>
  <c r="AP394" i="1"/>
  <c r="AG395" i="1"/>
  <c r="AH395" i="1"/>
  <c r="AI395" i="1"/>
  <c r="AJ395" i="1"/>
  <c r="AK395" i="1"/>
  <c r="AL395" i="1"/>
  <c r="AM395" i="1"/>
  <c r="AN395" i="1"/>
  <c r="AO395" i="1"/>
  <c r="AP395" i="1"/>
  <c r="AG396" i="1"/>
  <c r="AH396" i="1"/>
  <c r="AI396" i="1"/>
  <c r="AJ396" i="1"/>
  <c r="AK396" i="1"/>
  <c r="AL396" i="1"/>
  <c r="AM396" i="1"/>
  <c r="AN396" i="1"/>
  <c r="AO396" i="1"/>
  <c r="AP396" i="1"/>
  <c r="AG397" i="1"/>
  <c r="AH397" i="1"/>
  <c r="AI397" i="1"/>
  <c r="AJ397" i="1"/>
  <c r="AK397" i="1"/>
  <c r="AL397" i="1"/>
  <c r="AM397" i="1"/>
  <c r="AN397" i="1"/>
  <c r="AO397" i="1"/>
  <c r="AP397" i="1"/>
  <c r="AG398" i="1"/>
  <c r="AH398" i="1"/>
  <c r="AI398" i="1"/>
  <c r="AJ398" i="1"/>
  <c r="AK398" i="1"/>
  <c r="AL398" i="1"/>
  <c r="AM398" i="1"/>
  <c r="AN398" i="1"/>
  <c r="AO398" i="1"/>
  <c r="AP398" i="1"/>
  <c r="AG399" i="1"/>
  <c r="AH399" i="1"/>
  <c r="AI399" i="1"/>
  <c r="AJ399" i="1"/>
  <c r="AK399" i="1"/>
  <c r="AL399" i="1"/>
  <c r="AM399" i="1"/>
  <c r="AN399" i="1"/>
  <c r="AO399" i="1"/>
  <c r="AP399" i="1"/>
  <c r="AG400" i="1"/>
  <c r="AH400" i="1"/>
  <c r="AI400" i="1"/>
  <c r="AJ400" i="1"/>
  <c r="AK400" i="1"/>
  <c r="AL400" i="1"/>
  <c r="AM400" i="1"/>
  <c r="AN400" i="1"/>
  <c r="AO400" i="1"/>
  <c r="AP400" i="1"/>
  <c r="AG401" i="1"/>
  <c r="AH401" i="1"/>
  <c r="AI401" i="1"/>
  <c r="AJ401" i="1"/>
  <c r="AK401" i="1"/>
  <c r="AL401" i="1"/>
  <c r="AM401" i="1"/>
  <c r="AN401" i="1"/>
  <c r="AO401" i="1"/>
  <c r="AP401" i="1"/>
  <c r="AG402" i="1"/>
  <c r="AH402" i="1"/>
  <c r="AI402" i="1"/>
  <c r="AJ402" i="1"/>
  <c r="AK402" i="1"/>
  <c r="AL402" i="1"/>
  <c r="AM402" i="1"/>
  <c r="AN402" i="1"/>
  <c r="AO402" i="1"/>
  <c r="AP402" i="1"/>
  <c r="AG403" i="1"/>
  <c r="AH403" i="1"/>
  <c r="AI403" i="1"/>
  <c r="AJ403" i="1"/>
  <c r="AK403" i="1"/>
  <c r="AL403" i="1"/>
  <c r="AM403" i="1"/>
  <c r="AN403" i="1"/>
  <c r="AO403" i="1"/>
  <c r="AP403" i="1"/>
  <c r="AG404" i="1"/>
  <c r="AH404" i="1"/>
  <c r="AI404" i="1"/>
  <c r="AJ404" i="1"/>
  <c r="AK404" i="1"/>
  <c r="AL404" i="1"/>
  <c r="AM404" i="1"/>
  <c r="AN404" i="1"/>
  <c r="AO404" i="1"/>
  <c r="AP404" i="1"/>
  <c r="AG405" i="1"/>
  <c r="AH405" i="1"/>
  <c r="AI405" i="1"/>
  <c r="AJ405" i="1"/>
  <c r="AK405" i="1"/>
  <c r="AL405" i="1"/>
  <c r="AM405" i="1"/>
  <c r="AN405" i="1"/>
  <c r="AO405" i="1"/>
  <c r="AP405" i="1"/>
  <c r="AG406" i="1"/>
  <c r="AH406" i="1"/>
  <c r="AI406" i="1"/>
  <c r="AJ406" i="1"/>
  <c r="AK406" i="1"/>
  <c r="AL406" i="1"/>
  <c r="AM406" i="1"/>
  <c r="AN406" i="1"/>
  <c r="AO406" i="1"/>
  <c r="AP406" i="1"/>
  <c r="AG407" i="1"/>
  <c r="AH407" i="1"/>
  <c r="AI407" i="1"/>
  <c r="AJ407" i="1"/>
  <c r="AK407" i="1"/>
  <c r="AL407" i="1"/>
  <c r="AM407" i="1"/>
  <c r="AN407" i="1"/>
  <c r="AO407" i="1"/>
  <c r="AP407" i="1"/>
  <c r="AG408" i="1"/>
  <c r="AH408" i="1"/>
  <c r="AI408" i="1"/>
  <c r="AJ408" i="1"/>
  <c r="AK408" i="1"/>
  <c r="AL408" i="1"/>
  <c r="AM408" i="1"/>
  <c r="AN408" i="1"/>
  <c r="AO408" i="1"/>
  <c r="AP408" i="1"/>
  <c r="AG409" i="1"/>
  <c r="AH409" i="1"/>
  <c r="AI409" i="1"/>
  <c r="AJ409" i="1"/>
  <c r="AK409" i="1"/>
  <c r="AL409" i="1"/>
  <c r="AM409" i="1"/>
  <c r="AN409" i="1"/>
  <c r="AO409" i="1"/>
  <c r="AP409" i="1"/>
  <c r="AG410" i="1"/>
  <c r="AH410" i="1"/>
  <c r="AI410" i="1"/>
  <c r="AJ410" i="1"/>
  <c r="AK410" i="1"/>
  <c r="AL410" i="1"/>
  <c r="AM410" i="1"/>
  <c r="AN410" i="1"/>
  <c r="AO410" i="1"/>
  <c r="AP410" i="1"/>
  <c r="AG411" i="1"/>
  <c r="AH411" i="1"/>
  <c r="AI411" i="1"/>
  <c r="AJ411" i="1"/>
  <c r="AK411" i="1"/>
  <c r="AL411" i="1"/>
  <c r="AM411" i="1"/>
  <c r="AN411" i="1"/>
  <c r="AO411" i="1"/>
  <c r="AP411" i="1"/>
  <c r="AG412" i="1"/>
  <c r="AH412" i="1"/>
  <c r="AI412" i="1"/>
  <c r="AJ412" i="1"/>
  <c r="AK412" i="1"/>
  <c r="AL412" i="1"/>
  <c r="AM412" i="1"/>
  <c r="AN412" i="1"/>
  <c r="AO412" i="1"/>
  <c r="AP412" i="1"/>
  <c r="AG413" i="1"/>
  <c r="AH413" i="1"/>
  <c r="AI413" i="1"/>
  <c r="AJ413" i="1"/>
  <c r="AK413" i="1"/>
  <c r="AL413" i="1"/>
  <c r="AM413" i="1"/>
  <c r="AN413" i="1"/>
  <c r="AO413" i="1"/>
  <c r="AP413" i="1"/>
  <c r="AG414" i="1"/>
  <c r="AH414" i="1"/>
  <c r="AI414" i="1"/>
  <c r="AJ414" i="1"/>
  <c r="AK414" i="1"/>
  <c r="AL414" i="1"/>
  <c r="AM414" i="1"/>
  <c r="AN414" i="1"/>
  <c r="AO414" i="1"/>
  <c r="AP414" i="1"/>
  <c r="AG415" i="1"/>
  <c r="AH415" i="1"/>
  <c r="AI415" i="1"/>
  <c r="AJ415" i="1"/>
  <c r="AK415" i="1"/>
  <c r="AL415" i="1"/>
  <c r="AM415" i="1"/>
  <c r="AN415" i="1"/>
  <c r="AO415" i="1"/>
  <c r="AP415" i="1"/>
  <c r="AG416" i="1"/>
  <c r="AH416" i="1"/>
  <c r="AI416" i="1"/>
  <c r="AJ416" i="1"/>
  <c r="AK416" i="1"/>
  <c r="AL416" i="1"/>
  <c r="AM416" i="1"/>
  <c r="AN416" i="1"/>
  <c r="AO416" i="1"/>
  <c r="AP416" i="1"/>
  <c r="AG417" i="1"/>
  <c r="AH417" i="1"/>
  <c r="AI417" i="1"/>
  <c r="AJ417" i="1"/>
  <c r="AK417" i="1"/>
  <c r="AL417" i="1"/>
  <c r="AM417" i="1"/>
  <c r="AN417" i="1"/>
  <c r="AO417" i="1"/>
  <c r="AP417" i="1"/>
  <c r="AG418" i="1"/>
  <c r="AH418" i="1"/>
  <c r="AI418" i="1"/>
  <c r="AJ418" i="1"/>
  <c r="AK418" i="1"/>
  <c r="AL418" i="1"/>
  <c r="AM418" i="1"/>
  <c r="AN418" i="1"/>
  <c r="AO418" i="1"/>
  <c r="AP418" i="1"/>
  <c r="AG419" i="1"/>
  <c r="AH419" i="1"/>
  <c r="AI419" i="1"/>
  <c r="AJ419" i="1"/>
  <c r="AK419" i="1"/>
  <c r="AL419" i="1"/>
  <c r="AM419" i="1"/>
  <c r="AN419" i="1"/>
  <c r="AO419" i="1"/>
  <c r="AP419" i="1"/>
  <c r="AG420" i="1"/>
  <c r="AH420" i="1"/>
  <c r="AI420" i="1"/>
  <c r="AJ420" i="1"/>
  <c r="AK420" i="1"/>
  <c r="AL420" i="1"/>
  <c r="AM420" i="1"/>
  <c r="AN420" i="1"/>
  <c r="AO420" i="1"/>
  <c r="AP420" i="1"/>
  <c r="AG421" i="1"/>
  <c r="AH421" i="1"/>
  <c r="AI421" i="1"/>
  <c r="AJ421" i="1"/>
  <c r="AK421" i="1"/>
  <c r="AL421" i="1"/>
  <c r="AM421" i="1"/>
  <c r="AN421" i="1"/>
  <c r="AO421" i="1"/>
  <c r="AP421" i="1"/>
  <c r="AG422" i="1"/>
  <c r="AH422" i="1"/>
  <c r="AI422" i="1"/>
  <c r="AJ422" i="1"/>
  <c r="AK422" i="1"/>
  <c r="AL422" i="1"/>
  <c r="AM422" i="1"/>
  <c r="AN422" i="1"/>
  <c r="AO422" i="1"/>
  <c r="AP422" i="1"/>
  <c r="AG423" i="1"/>
  <c r="AH423" i="1"/>
  <c r="AI423" i="1"/>
  <c r="AJ423" i="1"/>
  <c r="AK423" i="1"/>
  <c r="AL423" i="1"/>
  <c r="AM423" i="1"/>
  <c r="AN423" i="1"/>
  <c r="AO423" i="1"/>
  <c r="AP423" i="1"/>
  <c r="AG424" i="1"/>
  <c r="AH424" i="1"/>
  <c r="AI424" i="1"/>
  <c r="AJ424" i="1"/>
  <c r="AK424" i="1"/>
  <c r="AL424" i="1"/>
  <c r="AM424" i="1"/>
  <c r="AN424" i="1"/>
  <c r="AO424" i="1"/>
  <c r="AP424" i="1"/>
  <c r="AG425" i="1"/>
  <c r="AH425" i="1"/>
  <c r="AI425" i="1"/>
  <c r="AJ425" i="1"/>
  <c r="AK425" i="1"/>
  <c r="AL425" i="1"/>
  <c r="AM425" i="1"/>
  <c r="AN425" i="1"/>
  <c r="AO425" i="1"/>
  <c r="AP425" i="1"/>
  <c r="AG426" i="1"/>
  <c r="AH426" i="1"/>
  <c r="AI426" i="1"/>
  <c r="AJ426" i="1"/>
  <c r="AK426" i="1"/>
  <c r="AL426" i="1"/>
  <c r="AM426" i="1"/>
  <c r="AN426" i="1"/>
  <c r="AO426" i="1"/>
  <c r="AP426" i="1"/>
  <c r="AG427" i="1"/>
  <c r="AH427" i="1"/>
  <c r="AI427" i="1"/>
  <c r="AJ427" i="1"/>
  <c r="AK427" i="1"/>
  <c r="AL427" i="1"/>
  <c r="AM427" i="1"/>
  <c r="AN427" i="1"/>
  <c r="AO427" i="1"/>
  <c r="AP427" i="1"/>
  <c r="AG428" i="1"/>
  <c r="AH428" i="1"/>
  <c r="AI428" i="1"/>
  <c r="AJ428" i="1"/>
  <c r="AK428" i="1"/>
  <c r="AL428" i="1"/>
  <c r="AM428" i="1"/>
  <c r="AN428" i="1"/>
  <c r="AO428" i="1"/>
  <c r="AP428" i="1"/>
  <c r="AG429" i="1"/>
  <c r="AH429" i="1"/>
  <c r="AI429" i="1"/>
  <c r="AJ429" i="1"/>
  <c r="AK429" i="1"/>
  <c r="AL429" i="1"/>
  <c r="AM429" i="1"/>
  <c r="AN429" i="1"/>
  <c r="AO429" i="1"/>
  <c r="AP429" i="1"/>
  <c r="AG430" i="1"/>
  <c r="AH430" i="1"/>
  <c r="AI430" i="1"/>
  <c r="AJ430" i="1"/>
  <c r="AK430" i="1"/>
  <c r="AL430" i="1"/>
  <c r="AM430" i="1"/>
  <c r="AN430" i="1"/>
  <c r="AO430" i="1"/>
  <c r="AP430" i="1"/>
  <c r="AG431" i="1"/>
  <c r="AH431" i="1"/>
  <c r="AI431" i="1"/>
  <c r="AJ431" i="1"/>
  <c r="AK431" i="1"/>
  <c r="AL431" i="1"/>
  <c r="AM431" i="1"/>
  <c r="AN431" i="1"/>
  <c r="AO431" i="1"/>
  <c r="AP431" i="1"/>
  <c r="AG432" i="1"/>
  <c r="AH432" i="1"/>
  <c r="AI432" i="1"/>
  <c r="AJ432" i="1"/>
  <c r="AK432" i="1"/>
  <c r="AL432" i="1"/>
  <c r="AM432" i="1"/>
  <c r="AN432" i="1"/>
  <c r="AO432" i="1"/>
  <c r="AP432" i="1"/>
  <c r="AG433" i="1"/>
  <c r="AH433" i="1"/>
  <c r="AI433" i="1"/>
  <c r="AJ433" i="1"/>
  <c r="AK433" i="1"/>
  <c r="AL433" i="1"/>
  <c r="AM433" i="1"/>
  <c r="AN433" i="1"/>
  <c r="AO433" i="1"/>
  <c r="AP433" i="1"/>
  <c r="AG434" i="1"/>
  <c r="AH434" i="1"/>
  <c r="AI434" i="1"/>
  <c r="AJ434" i="1"/>
  <c r="AK434" i="1"/>
  <c r="AL434" i="1"/>
  <c r="AM434" i="1"/>
  <c r="AN434" i="1"/>
  <c r="AO434" i="1"/>
  <c r="AP434" i="1"/>
  <c r="AG435" i="1"/>
  <c r="AH435" i="1"/>
  <c r="AI435" i="1"/>
  <c r="AJ435" i="1"/>
  <c r="AK435" i="1"/>
  <c r="AL435" i="1"/>
  <c r="AM435" i="1"/>
  <c r="AN435" i="1"/>
  <c r="AO435" i="1"/>
  <c r="AP435" i="1"/>
  <c r="AG436" i="1"/>
  <c r="AH436" i="1"/>
  <c r="AI436" i="1"/>
  <c r="AJ436" i="1"/>
  <c r="AK436" i="1"/>
  <c r="AL436" i="1"/>
  <c r="AM436" i="1"/>
  <c r="AN436" i="1"/>
  <c r="AO436" i="1"/>
  <c r="AP436" i="1"/>
  <c r="AG437" i="1"/>
  <c r="AH437" i="1"/>
  <c r="AI437" i="1"/>
  <c r="AJ437" i="1"/>
  <c r="AK437" i="1"/>
  <c r="AL437" i="1"/>
  <c r="AM437" i="1"/>
  <c r="AN437" i="1"/>
  <c r="AO437" i="1"/>
  <c r="AP437" i="1"/>
  <c r="AG438" i="1"/>
  <c r="AH438" i="1"/>
  <c r="AI438" i="1"/>
  <c r="AJ438" i="1"/>
  <c r="AK438" i="1"/>
  <c r="AL438" i="1"/>
  <c r="AM438" i="1"/>
  <c r="AN438" i="1"/>
  <c r="AO438" i="1"/>
  <c r="AP438" i="1"/>
  <c r="AG439" i="1"/>
  <c r="AH439" i="1"/>
  <c r="AI439" i="1"/>
  <c r="AJ439" i="1"/>
  <c r="AK439" i="1"/>
  <c r="AL439" i="1"/>
  <c r="AM439" i="1"/>
  <c r="AN439" i="1"/>
  <c r="AO439" i="1"/>
  <c r="AP439" i="1"/>
  <c r="AG440" i="1"/>
  <c r="AH440" i="1"/>
  <c r="AI440" i="1"/>
  <c r="AJ440" i="1"/>
  <c r="AK440" i="1"/>
  <c r="AL440" i="1"/>
  <c r="AM440" i="1"/>
  <c r="AN440" i="1"/>
  <c r="AO440" i="1"/>
  <c r="AP440" i="1"/>
  <c r="AG441" i="1"/>
  <c r="AH441" i="1"/>
  <c r="AI441" i="1"/>
  <c r="AJ441" i="1"/>
  <c r="AK441" i="1"/>
  <c r="AL441" i="1"/>
  <c r="AM441" i="1"/>
  <c r="AN441" i="1"/>
  <c r="AO441" i="1"/>
  <c r="AP441" i="1"/>
  <c r="AG442" i="1"/>
  <c r="AH442" i="1"/>
  <c r="AI442" i="1"/>
  <c r="AJ442" i="1"/>
  <c r="AK442" i="1"/>
  <c r="AL442" i="1"/>
  <c r="AM442" i="1"/>
  <c r="AN442" i="1"/>
  <c r="AO442" i="1"/>
  <c r="AP442" i="1"/>
  <c r="AG443" i="1"/>
  <c r="AH443" i="1"/>
  <c r="AI443" i="1"/>
  <c r="AJ443" i="1"/>
  <c r="AK443" i="1"/>
  <c r="AL443" i="1"/>
  <c r="AM443" i="1"/>
  <c r="AN443" i="1"/>
  <c r="AO443" i="1"/>
  <c r="AP443" i="1"/>
  <c r="AG444" i="1"/>
  <c r="AH444" i="1"/>
  <c r="AI444" i="1"/>
  <c r="AJ444" i="1"/>
  <c r="AK444" i="1"/>
  <c r="AL444" i="1"/>
  <c r="AM444" i="1"/>
  <c r="AN444" i="1"/>
  <c r="AO444" i="1"/>
  <c r="AP444" i="1"/>
  <c r="AG445" i="1"/>
  <c r="AH445" i="1"/>
  <c r="AI445" i="1"/>
  <c r="AJ445" i="1"/>
  <c r="AK445" i="1"/>
  <c r="AL445" i="1"/>
  <c r="AM445" i="1"/>
  <c r="AN445" i="1"/>
  <c r="AO445" i="1"/>
  <c r="AP445" i="1"/>
  <c r="AG446" i="1"/>
  <c r="AH446" i="1"/>
  <c r="AI446" i="1"/>
  <c r="AJ446" i="1"/>
  <c r="AK446" i="1"/>
  <c r="AL446" i="1"/>
  <c r="AM446" i="1"/>
  <c r="AN446" i="1"/>
  <c r="AO446" i="1"/>
  <c r="AP446" i="1"/>
  <c r="AG447" i="1"/>
  <c r="AH447" i="1"/>
  <c r="AI447" i="1"/>
  <c r="AJ447" i="1"/>
  <c r="AK447" i="1"/>
  <c r="AL447" i="1"/>
  <c r="AM447" i="1"/>
  <c r="AN447" i="1"/>
  <c r="AO447" i="1"/>
  <c r="AP447" i="1"/>
  <c r="AG448" i="1"/>
  <c r="AH448" i="1"/>
  <c r="AI448" i="1"/>
  <c r="AJ448" i="1"/>
  <c r="AK448" i="1"/>
  <c r="AL448" i="1"/>
  <c r="AM448" i="1"/>
  <c r="AN448" i="1"/>
  <c r="AO448" i="1"/>
  <c r="AP448" i="1"/>
  <c r="AG449" i="1"/>
  <c r="AH449" i="1"/>
  <c r="AI449" i="1"/>
  <c r="AJ449" i="1"/>
  <c r="AK449" i="1"/>
  <c r="AL449" i="1"/>
  <c r="AM449" i="1"/>
  <c r="AN449" i="1"/>
  <c r="AO449" i="1"/>
  <c r="AP449" i="1"/>
  <c r="AG450" i="1"/>
  <c r="AH450" i="1"/>
  <c r="AI450" i="1"/>
  <c r="AJ450" i="1"/>
  <c r="AK450" i="1"/>
  <c r="AL450" i="1"/>
  <c r="AM450" i="1"/>
  <c r="AN450" i="1"/>
  <c r="AO450" i="1"/>
  <c r="AP450" i="1"/>
  <c r="AG451" i="1"/>
  <c r="AH451" i="1"/>
  <c r="AI451" i="1"/>
  <c r="AJ451" i="1"/>
  <c r="AK451" i="1"/>
  <c r="AL451" i="1"/>
  <c r="AM451" i="1"/>
  <c r="AN451" i="1"/>
  <c r="AO451" i="1"/>
  <c r="AP451" i="1"/>
  <c r="AG452" i="1"/>
  <c r="AH452" i="1"/>
  <c r="AI452" i="1"/>
  <c r="AJ452" i="1"/>
  <c r="AK452" i="1"/>
  <c r="AL452" i="1"/>
  <c r="AM452" i="1"/>
  <c r="AN452" i="1"/>
  <c r="AO452" i="1"/>
  <c r="AP452" i="1"/>
  <c r="AG453" i="1"/>
  <c r="AH453" i="1"/>
  <c r="AI453" i="1"/>
  <c r="AJ453" i="1"/>
  <c r="AK453" i="1"/>
  <c r="AL453" i="1"/>
  <c r="AM453" i="1"/>
  <c r="AN453" i="1"/>
  <c r="AO453" i="1"/>
  <c r="AP453" i="1"/>
  <c r="AG454" i="1"/>
  <c r="AH454" i="1"/>
  <c r="AI454" i="1"/>
  <c r="AJ454" i="1"/>
  <c r="AK454" i="1"/>
  <c r="AL454" i="1"/>
  <c r="AM454" i="1"/>
  <c r="AN454" i="1"/>
  <c r="AO454" i="1"/>
  <c r="AP454" i="1"/>
  <c r="AG455" i="1"/>
  <c r="AH455" i="1"/>
  <c r="AI455" i="1"/>
  <c r="AJ455" i="1"/>
  <c r="AK455" i="1"/>
  <c r="AL455" i="1"/>
  <c r="AM455" i="1"/>
  <c r="AN455" i="1"/>
  <c r="AO455" i="1"/>
  <c r="AP455" i="1"/>
  <c r="AG456" i="1"/>
  <c r="AH456" i="1"/>
  <c r="AI456" i="1"/>
  <c r="AJ456" i="1"/>
  <c r="AK456" i="1"/>
  <c r="AL456" i="1"/>
  <c r="AM456" i="1"/>
  <c r="AN456" i="1"/>
  <c r="AO456" i="1"/>
  <c r="AP456" i="1"/>
  <c r="AG457" i="1"/>
  <c r="AH457" i="1"/>
  <c r="AI457" i="1"/>
  <c r="AJ457" i="1"/>
  <c r="AK457" i="1"/>
  <c r="AL457" i="1"/>
  <c r="AM457" i="1"/>
  <c r="AN457" i="1"/>
  <c r="AO457" i="1"/>
  <c r="AP457" i="1"/>
  <c r="AG458" i="1"/>
  <c r="AH458" i="1"/>
  <c r="AI458" i="1"/>
  <c r="AJ458" i="1"/>
  <c r="AK458" i="1"/>
  <c r="AL458" i="1"/>
  <c r="AM458" i="1"/>
  <c r="AN458" i="1"/>
  <c r="AO458" i="1"/>
  <c r="AP458" i="1"/>
  <c r="AG459" i="1"/>
  <c r="AH459" i="1"/>
  <c r="AI459" i="1"/>
  <c r="AJ459" i="1"/>
  <c r="AK459" i="1"/>
  <c r="AL459" i="1"/>
  <c r="AM459" i="1"/>
  <c r="AN459" i="1"/>
  <c r="AO459" i="1"/>
  <c r="AP459" i="1"/>
  <c r="AG460" i="1"/>
  <c r="AH460" i="1"/>
  <c r="AI460" i="1"/>
  <c r="AJ460" i="1"/>
  <c r="AK460" i="1"/>
  <c r="AL460" i="1"/>
  <c r="AM460" i="1"/>
  <c r="AN460" i="1"/>
  <c r="AO460" i="1"/>
  <c r="AP460" i="1"/>
  <c r="AG461" i="1"/>
  <c r="AH461" i="1"/>
  <c r="AI461" i="1"/>
  <c r="AJ461" i="1"/>
  <c r="AK461" i="1"/>
  <c r="AL461" i="1"/>
  <c r="AM461" i="1"/>
  <c r="AN461" i="1"/>
  <c r="AO461" i="1"/>
  <c r="AP461" i="1"/>
  <c r="AG462" i="1"/>
  <c r="AH462" i="1"/>
  <c r="AI462" i="1"/>
  <c r="AJ462" i="1"/>
  <c r="AK462" i="1"/>
  <c r="AL462" i="1"/>
  <c r="AM462" i="1"/>
  <c r="AN462" i="1"/>
  <c r="AO462" i="1"/>
  <c r="AP462" i="1"/>
  <c r="AG463" i="1"/>
  <c r="AH463" i="1"/>
  <c r="AI463" i="1"/>
  <c r="AJ463" i="1"/>
  <c r="AK463" i="1"/>
  <c r="AL463" i="1"/>
  <c r="AM463" i="1"/>
  <c r="AN463" i="1"/>
  <c r="AO463" i="1"/>
  <c r="AP463" i="1"/>
  <c r="AG464" i="1"/>
  <c r="AH464" i="1"/>
  <c r="AI464" i="1"/>
  <c r="AJ464" i="1"/>
  <c r="AK464" i="1"/>
  <c r="AL464" i="1"/>
  <c r="AM464" i="1"/>
  <c r="AN464" i="1"/>
  <c r="AO464" i="1"/>
  <c r="AP464" i="1"/>
  <c r="AG465" i="1"/>
  <c r="AH465" i="1"/>
  <c r="AI465" i="1"/>
  <c r="AJ465" i="1"/>
  <c r="AK465" i="1"/>
  <c r="AL465" i="1"/>
  <c r="AM465" i="1"/>
  <c r="AN465" i="1"/>
  <c r="AO465" i="1"/>
  <c r="AP465" i="1"/>
  <c r="AG466" i="1"/>
  <c r="AH466" i="1"/>
  <c r="AI466" i="1"/>
  <c r="AJ466" i="1"/>
  <c r="AK466" i="1"/>
  <c r="AL466" i="1"/>
  <c r="AM466" i="1"/>
  <c r="AN466" i="1"/>
  <c r="AO466" i="1"/>
  <c r="AP466" i="1"/>
  <c r="AG467" i="1"/>
  <c r="AH467" i="1"/>
  <c r="AI467" i="1"/>
  <c r="AJ467" i="1"/>
  <c r="AK467" i="1"/>
  <c r="AL467" i="1"/>
  <c r="AM467" i="1"/>
  <c r="AN467" i="1"/>
  <c r="AO467" i="1"/>
  <c r="AP467" i="1"/>
  <c r="AG468" i="1"/>
  <c r="AH468" i="1"/>
  <c r="AI468" i="1"/>
  <c r="AJ468" i="1"/>
  <c r="AK468" i="1"/>
  <c r="AL468" i="1"/>
  <c r="AM468" i="1"/>
  <c r="AN468" i="1"/>
  <c r="AO468" i="1"/>
  <c r="AP468" i="1"/>
  <c r="AG469" i="1"/>
  <c r="AH469" i="1"/>
  <c r="AI469" i="1"/>
  <c r="AJ469" i="1"/>
  <c r="AK469" i="1"/>
  <c r="AL469" i="1"/>
  <c r="AM469" i="1"/>
  <c r="AN469" i="1"/>
  <c r="AO469" i="1"/>
  <c r="AP469" i="1"/>
  <c r="AG470" i="1"/>
  <c r="AH470" i="1"/>
  <c r="AI470" i="1"/>
  <c r="AJ470" i="1"/>
  <c r="AK470" i="1"/>
  <c r="AL470" i="1"/>
  <c r="AM470" i="1"/>
  <c r="AN470" i="1"/>
  <c r="AO470" i="1"/>
  <c r="AP470" i="1"/>
  <c r="AG471" i="1"/>
  <c r="AH471" i="1"/>
  <c r="AI471" i="1"/>
  <c r="AJ471" i="1"/>
  <c r="AK471" i="1"/>
  <c r="AL471" i="1"/>
  <c r="AM471" i="1"/>
  <c r="AN471" i="1"/>
  <c r="AO471" i="1"/>
  <c r="AP471" i="1"/>
  <c r="AG472" i="1"/>
  <c r="AH472" i="1"/>
  <c r="AI472" i="1"/>
  <c r="AJ472" i="1"/>
  <c r="AK472" i="1"/>
  <c r="AL472" i="1"/>
  <c r="AM472" i="1"/>
  <c r="AN472" i="1"/>
  <c r="AO472" i="1"/>
  <c r="AP472" i="1"/>
  <c r="AG473" i="1"/>
  <c r="AH473" i="1"/>
  <c r="AI473" i="1"/>
  <c r="AJ473" i="1"/>
  <c r="AK473" i="1"/>
  <c r="AL473" i="1"/>
  <c r="AM473" i="1"/>
  <c r="AN473" i="1"/>
  <c r="AO473" i="1"/>
  <c r="AP473" i="1"/>
  <c r="AG474" i="1"/>
  <c r="AH474" i="1"/>
  <c r="AI474" i="1"/>
  <c r="AJ474" i="1"/>
  <c r="AK474" i="1"/>
  <c r="AL474" i="1"/>
  <c r="AM474" i="1"/>
  <c r="AN474" i="1"/>
  <c r="AO474" i="1"/>
  <c r="AP474" i="1"/>
  <c r="AG475" i="1"/>
  <c r="AH475" i="1"/>
  <c r="AI475" i="1"/>
  <c r="AJ475" i="1"/>
  <c r="AK475" i="1"/>
  <c r="AL475" i="1"/>
  <c r="AM475" i="1"/>
  <c r="AN475" i="1"/>
  <c r="AO475" i="1"/>
  <c r="AP475" i="1"/>
  <c r="AG476" i="1"/>
  <c r="AH476" i="1"/>
  <c r="AI476" i="1"/>
  <c r="AJ476" i="1"/>
  <c r="AK476" i="1"/>
  <c r="AL476" i="1"/>
  <c r="AM476" i="1"/>
  <c r="AN476" i="1"/>
  <c r="AO476" i="1"/>
  <c r="AP476" i="1"/>
  <c r="AG477" i="1"/>
  <c r="AH477" i="1"/>
  <c r="AI477" i="1"/>
  <c r="AJ477" i="1"/>
  <c r="AK477" i="1"/>
  <c r="AL477" i="1"/>
  <c r="AM477" i="1"/>
  <c r="AN477" i="1"/>
  <c r="AO477" i="1"/>
  <c r="AP477" i="1"/>
  <c r="AG478" i="1"/>
  <c r="AH478" i="1"/>
  <c r="AI478" i="1"/>
  <c r="AJ478" i="1"/>
  <c r="AK478" i="1"/>
  <c r="AL478" i="1"/>
  <c r="AM478" i="1"/>
  <c r="AN478" i="1"/>
  <c r="AO478" i="1"/>
  <c r="AP478" i="1"/>
  <c r="AG479" i="1"/>
  <c r="AH479" i="1"/>
  <c r="AI479" i="1"/>
  <c r="AJ479" i="1"/>
  <c r="AK479" i="1"/>
  <c r="AL479" i="1"/>
  <c r="AM479" i="1"/>
  <c r="AN479" i="1"/>
  <c r="AO479" i="1"/>
  <c r="AP479" i="1"/>
  <c r="AG480" i="1"/>
  <c r="AH480" i="1"/>
  <c r="AI480" i="1"/>
  <c r="AJ480" i="1"/>
  <c r="AK480" i="1"/>
  <c r="AL480" i="1"/>
  <c r="AM480" i="1"/>
  <c r="AN480" i="1"/>
  <c r="AO480" i="1"/>
  <c r="AP480" i="1"/>
  <c r="AG481" i="1"/>
  <c r="AH481" i="1"/>
  <c r="AI481" i="1"/>
  <c r="AJ481" i="1"/>
  <c r="AK481" i="1"/>
  <c r="AL481" i="1"/>
  <c r="AM481" i="1"/>
  <c r="AN481" i="1"/>
  <c r="AO481" i="1"/>
  <c r="AP481" i="1"/>
  <c r="AG482" i="1"/>
  <c r="AH482" i="1"/>
  <c r="AI482" i="1"/>
  <c r="AJ482" i="1"/>
  <c r="AK482" i="1"/>
  <c r="AL482" i="1"/>
  <c r="AM482" i="1"/>
  <c r="AN482" i="1"/>
  <c r="AO482" i="1"/>
  <c r="AP482" i="1"/>
  <c r="AG483" i="1"/>
  <c r="AH483" i="1"/>
  <c r="AI483" i="1"/>
  <c r="AJ483" i="1"/>
  <c r="AK483" i="1"/>
  <c r="AL483" i="1"/>
  <c r="AM483" i="1"/>
  <c r="AN483" i="1"/>
  <c r="AO483" i="1"/>
  <c r="AP483" i="1"/>
  <c r="AG484" i="1"/>
  <c r="AH484" i="1"/>
  <c r="AI484" i="1"/>
  <c r="AJ484" i="1"/>
  <c r="AK484" i="1"/>
  <c r="AL484" i="1"/>
  <c r="AM484" i="1"/>
  <c r="AN484" i="1"/>
  <c r="AO484" i="1"/>
  <c r="AP484" i="1"/>
  <c r="AG485" i="1"/>
  <c r="AH485" i="1"/>
  <c r="AI485" i="1"/>
  <c r="AJ485" i="1"/>
  <c r="AK485" i="1"/>
  <c r="AL485" i="1"/>
  <c r="AM485" i="1"/>
  <c r="AN485" i="1"/>
  <c r="AO485" i="1"/>
  <c r="AP485" i="1"/>
  <c r="AG486" i="1"/>
  <c r="AH486" i="1"/>
  <c r="AI486" i="1"/>
  <c r="AJ486" i="1"/>
  <c r="AK486" i="1"/>
  <c r="AL486" i="1"/>
  <c r="AM486" i="1"/>
  <c r="AN486" i="1"/>
  <c r="AO486" i="1"/>
  <c r="AP486" i="1"/>
  <c r="AG487" i="1"/>
  <c r="AH487" i="1"/>
  <c r="AI487" i="1"/>
  <c r="AJ487" i="1"/>
  <c r="AK487" i="1"/>
  <c r="AL487" i="1"/>
  <c r="AM487" i="1"/>
  <c r="AN487" i="1"/>
  <c r="AO487" i="1"/>
  <c r="AP487" i="1"/>
  <c r="AG488" i="1"/>
  <c r="AH488" i="1"/>
  <c r="AI488" i="1"/>
  <c r="AJ488" i="1"/>
  <c r="AK488" i="1"/>
  <c r="AL488" i="1"/>
  <c r="AM488" i="1"/>
  <c r="AN488" i="1"/>
  <c r="AO488" i="1"/>
  <c r="AP488" i="1"/>
  <c r="AG489" i="1"/>
  <c r="AH489" i="1"/>
  <c r="AI489" i="1"/>
  <c r="AJ489" i="1"/>
  <c r="AK489" i="1"/>
  <c r="AL489" i="1"/>
  <c r="AM489" i="1"/>
  <c r="AN489" i="1"/>
  <c r="AO489" i="1"/>
  <c r="AP489" i="1"/>
  <c r="AG490" i="1"/>
  <c r="AH490" i="1"/>
  <c r="AI490" i="1"/>
  <c r="AJ490" i="1"/>
  <c r="AK490" i="1"/>
  <c r="AL490" i="1"/>
  <c r="AM490" i="1"/>
  <c r="AN490" i="1"/>
  <c r="AO490" i="1"/>
  <c r="AP490" i="1"/>
  <c r="AG491" i="1"/>
  <c r="AH491" i="1"/>
  <c r="AI491" i="1"/>
  <c r="AJ491" i="1"/>
  <c r="AK491" i="1"/>
  <c r="AL491" i="1"/>
  <c r="AM491" i="1"/>
  <c r="AN491" i="1"/>
  <c r="AO491" i="1"/>
  <c r="AP491" i="1"/>
  <c r="AG492" i="1"/>
  <c r="AH492" i="1"/>
  <c r="AI492" i="1"/>
  <c r="AJ492" i="1"/>
  <c r="AK492" i="1"/>
  <c r="AL492" i="1"/>
  <c r="AM492" i="1"/>
  <c r="AN492" i="1"/>
  <c r="AO492" i="1"/>
  <c r="AP492" i="1"/>
  <c r="AG493" i="1"/>
  <c r="AH493" i="1"/>
  <c r="AI493" i="1"/>
  <c r="AJ493" i="1"/>
  <c r="AK493" i="1"/>
  <c r="AL493" i="1"/>
  <c r="AM493" i="1"/>
  <c r="AN493" i="1"/>
  <c r="AO493" i="1"/>
  <c r="AP493" i="1"/>
  <c r="AG494" i="1"/>
  <c r="AH494" i="1"/>
  <c r="AI494" i="1"/>
  <c r="AJ494" i="1"/>
  <c r="AK494" i="1"/>
  <c r="AL494" i="1"/>
  <c r="AM494" i="1"/>
  <c r="AN494" i="1"/>
  <c r="AO494" i="1"/>
  <c r="AP494" i="1"/>
  <c r="AG495" i="1"/>
  <c r="AH495" i="1"/>
  <c r="AI495" i="1"/>
  <c r="AJ495" i="1"/>
  <c r="AK495" i="1"/>
  <c r="AL495" i="1"/>
  <c r="AM495" i="1"/>
  <c r="AN495" i="1"/>
  <c r="AO495" i="1"/>
  <c r="AP495" i="1"/>
  <c r="AG496" i="1"/>
  <c r="AH496" i="1"/>
  <c r="AI496" i="1"/>
  <c r="AJ496" i="1"/>
  <c r="AK496" i="1"/>
  <c r="AL496" i="1"/>
  <c r="AM496" i="1"/>
  <c r="AN496" i="1"/>
  <c r="AO496" i="1"/>
  <c r="AP496" i="1"/>
  <c r="AG497" i="1"/>
  <c r="AH497" i="1"/>
  <c r="AI497" i="1"/>
  <c r="AJ497" i="1"/>
  <c r="AK497" i="1"/>
  <c r="AL497" i="1"/>
  <c r="AM497" i="1"/>
  <c r="AN497" i="1"/>
  <c r="AO497" i="1"/>
  <c r="AP497" i="1"/>
  <c r="AG498" i="1"/>
  <c r="AH498" i="1"/>
  <c r="AI498" i="1"/>
  <c r="AJ498" i="1"/>
  <c r="AK498" i="1"/>
  <c r="AL498" i="1"/>
  <c r="AM498" i="1"/>
  <c r="AN498" i="1"/>
  <c r="AO498" i="1"/>
  <c r="AP498" i="1"/>
  <c r="AG499" i="1"/>
  <c r="AH499" i="1"/>
  <c r="AI499" i="1"/>
  <c r="AJ499" i="1"/>
  <c r="AK499" i="1"/>
  <c r="AL499" i="1"/>
  <c r="AM499" i="1"/>
  <c r="AN499" i="1"/>
  <c r="AO499" i="1"/>
  <c r="AP499" i="1"/>
  <c r="AG500" i="1"/>
  <c r="AH500" i="1"/>
  <c r="AI500" i="1"/>
  <c r="AJ500" i="1"/>
  <c r="AK500" i="1"/>
  <c r="AL500" i="1"/>
  <c r="AM500" i="1"/>
  <c r="AN500" i="1"/>
  <c r="AO500" i="1"/>
  <c r="AP500" i="1"/>
  <c r="AG501" i="1"/>
  <c r="AH501" i="1"/>
  <c r="AI501" i="1"/>
  <c r="AJ501" i="1"/>
  <c r="AK501" i="1"/>
  <c r="AL501" i="1"/>
  <c r="AM501" i="1"/>
  <c r="AN501" i="1"/>
  <c r="AO501" i="1"/>
  <c r="AP501" i="1"/>
  <c r="AG502" i="1"/>
  <c r="AH502" i="1"/>
  <c r="AI502" i="1"/>
  <c r="AJ502" i="1"/>
  <c r="AK502" i="1"/>
  <c r="AL502" i="1"/>
  <c r="AM502" i="1"/>
  <c r="AN502" i="1"/>
  <c r="AO502" i="1"/>
  <c r="AP502" i="1"/>
  <c r="AG503" i="1"/>
  <c r="AH503" i="1"/>
  <c r="AI503" i="1"/>
  <c r="AJ503" i="1"/>
  <c r="AK503" i="1"/>
  <c r="AL503" i="1"/>
  <c r="AM503" i="1"/>
  <c r="AN503" i="1"/>
  <c r="AO503" i="1"/>
  <c r="AP503" i="1"/>
  <c r="AG504" i="1"/>
  <c r="AH504" i="1"/>
  <c r="AI504" i="1"/>
  <c r="AJ504" i="1"/>
  <c r="AK504" i="1"/>
  <c r="AL504" i="1"/>
  <c r="AM504" i="1"/>
  <c r="AN504" i="1"/>
  <c r="AO504" i="1"/>
  <c r="AP504" i="1"/>
  <c r="AG505" i="1"/>
  <c r="AH505" i="1"/>
  <c r="AI505" i="1"/>
  <c r="AJ505" i="1"/>
  <c r="AK505" i="1"/>
  <c r="AL505" i="1"/>
  <c r="AM505" i="1"/>
  <c r="AN505" i="1"/>
  <c r="AO505" i="1"/>
  <c r="AP505" i="1"/>
  <c r="AG506" i="1"/>
  <c r="AH506" i="1"/>
  <c r="AI506" i="1"/>
  <c r="AJ506" i="1"/>
  <c r="AK506" i="1"/>
  <c r="AL506" i="1"/>
  <c r="AM506" i="1"/>
  <c r="AN506" i="1"/>
  <c r="AO506" i="1"/>
  <c r="AP506" i="1"/>
  <c r="AG507" i="1"/>
  <c r="AH507" i="1"/>
  <c r="AI507" i="1"/>
  <c r="AJ507" i="1"/>
  <c r="AK507" i="1"/>
  <c r="AL507" i="1"/>
  <c r="AM507" i="1"/>
  <c r="AN507" i="1"/>
  <c r="AO507" i="1"/>
  <c r="AP507" i="1"/>
  <c r="AG508" i="1"/>
  <c r="AH508" i="1"/>
  <c r="AI508" i="1"/>
  <c r="AJ508" i="1"/>
  <c r="AK508" i="1"/>
  <c r="AL508" i="1"/>
  <c r="AM508" i="1"/>
  <c r="AN508" i="1"/>
  <c r="AO508" i="1"/>
  <c r="AP508" i="1"/>
  <c r="AG509" i="1"/>
  <c r="AH509" i="1"/>
  <c r="AI509" i="1"/>
  <c r="AJ509" i="1"/>
  <c r="AK509" i="1"/>
  <c r="AL509" i="1"/>
  <c r="AM509" i="1"/>
  <c r="AN509" i="1"/>
  <c r="AO509" i="1"/>
  <c r="AP509" i="1"/>
  <c r="AG510" i="1"/>
  <c r="AH510" i="1"/>
  <c r="AI510" i="1"/>
  <c r="AJ510" i="1"/>
  <c r="AK510" i="1"/>
  <c r="AL510" i="1"/>
  <c r="AM510" i="1"/>
  <c r="AN510" i="1"/>
  <c r="AO510" i="1"/>
  <c r="AP510" i="1"/>
  <c r="AG511" i="1"/>
  <c r="AH511" i="1"/>
  <c r="AI511" i="1"/>
  <c r="AJ511" i="1"/>
  <c r="AK511" i="1"/>
  <c r="AL511" i="1"/>
  <c r="AM511" i="1"/>
  <c r="AN511" i="1"/>
  <c r="AO511" i="1"/>
  <c r="AP511" i="1"/>
  <c r="AG512" i="1"/>
  <c r="AH512" i="1"/>
  <c r="AI512" i="1"/>
  <c r="AJ512" i="1"/>
  <c r="AK512" i="1"/>
  <c r="AL512" i="1"/>
  <c r="AM512" i="1"/>
  <c r="AN512" i="1"/>
  <c r="AO512" i="1"/>
  <c r="AP512" i="1"/>
  <c r="AG513" i="1"/>
  <c r="AH513" i="1"/>
  <c r="AI513" i="1"/>
  <c r="AJ513" i="1"/>
  <c r="AK513" i="1"/>
  <c r="AL513" i="1"/>
  <c r="AM513" i="1"/>
  <c r="AN513" i="1"/>
  <c r="AO513" i="1"/>
  <c r="AP513" i="1"/>
  <c r="AG514" i="1"/>
  <c r="AH514" i="1"/>
  <c r="AI514" i="1"/>
  <c r="AJ514" i="1"/>
  <c r="AK514" i="1"/>
  <c r="AL514" i="1"/>
  <c r="AM514" i="1"/>
  <c r="AN514" i="1"/>
  <c r="AO514" i="1"/>
  <c r="AP514" i="1"/>
  <c r="AG515" i="1"/>
  <c r="AH515" i="1"/>
  <c r="AI515" i="1"/>
  <c r="AJ515" i="1"/>
  <c r="AK515" i="1"/>
  <c r="AL515" i="1"/>
  <c r="AM515" i="1"/>
  <c r="AN515" i="1"/>
  <c r="AO515" i="1"/>
  <c r="AP515" i="1"/>
  <c r="AG516" i="1"/>
  <c r="AH516" i="1"/>
  <c r="AI516" i="1"/>
  <c r="AJ516" i="1"/>
  <c r="AK516" i="1"/>
  <c r="AL516" i="1"/>
  <c r="AM516" i="1"/>
  <c r="AN516" i="1"/>
  <c r="AO516" i="1"/>
  <c r="AP516" i="1"/>
  <c r="AG517" i="1"/>
  <c r="AH517" i="1"/>
  <c r="AI517" i="1"/>
  <c r="AJ517" i="1"/>
  <c r="AK517" i="1"/>
  <c r="AL517" i="1"/>
  <c r="AM517" i="1"/>
  <c r="AN517" i="1"/>
  <c r="AO517" i="1"/>
  <c r="AP517" i="1"/>
  <c r="AG518" i="1"/>
  <c r="AH518" i="1"/>
  <c r="AI518" i="1"/>
  <c r="AJ518" i="1"/>
  <c r="AK518" i="1"/>
  <c r="AL518" i="1"/>
  <c r="AM518" i="1"/>
  <c r="AN518" i="1"/>
  <c r="AO518" i="1"/>
  <c r="AP518" i="1"/>
  <c r="AG519" i="1"/>
  <c r="AH519" i="1"/>
  <c r="AI519" i="1"/>
  <c r="AJ519" i="1"/>
  <c r="AK519" i="1"/>
  <c r="AL519" i="1"/>
  <c r="AM519" i="1"/>
  <c r="AN519" i="1"/>
  <c r="AO519" i="1"/>
  <c r="AP519" i="1"/>
  <c r="AG520" i="1"/>
  <c r="AH520" i="1"/>
  <c r="AI520" i="1"/>
  <c r="AJ520" i="1"/>
  <c r="AK520" i="1"/>
  <c r="AL520" i="1"/>
  <c r="AM520" i="1"/>
  <c r="AN520" i="1"/>
  <c r="AO520" i="1"/>
  <c r="AP520" i="1"/>
  <c r="AG521" i="1"/>
  <c r="AH521" i="1"/>
  <c r="AI521" i="1"/>
  <c r="AJ521" i="1"/>
  <c r="AK521" i="1"/>
  <c r="AL521" i="1"/>
  <c r="AM521" i="1"/>
  <c r="AN521" i="1"/>
  <c r="AO521" i="1"/>
  <c r="AP521" i="1"/>
  <c r="AG522" i="1"/>
  <c r="AH522" i="1"/>
  <c r="AI522" i="1"/>
  <c r="AJ522" i="1"/>
  <c r="AK522" i="1"/>
  <c r="AL522" i="1"/>
  <c r="AM522" i="1"/>
  <c r="AN522" i="1"/>
  <c r="AO522" i="1"/>
  <c r="AP522" i="1"/>
  <c r="AG523" i="1"/>
  <c r="AH523" i="1"/>
  <c r="AI523" i="1"/>
  <c r="AJ523" i="1"/>
  <c r="AK523" i="1"/>
  <c r="AL523" i="1"/>
  <c r="AM523" i="1"/>
  <c r="AN523" i="1"/>
  <c r="AO523" i="1"/>
  <c r="AP523" i="1"/>
  <c r="AG524" i="1"/>
  <c r="AH524" i="1"/>
  <c r="AI524" i="1"/>
  <c r="AJ524" i="1"/>
  <c r="AK524" i="1"/>
  <c r="AL524" i="1"/>
  <c r="AM524" i="1"/>
  <c r="AN524" i="1"/>
  <c r="AO524" i="1"/>
  <c r="AP524" i="1"/>
  <c r="AG525" i="1"/>
  <c r="AH525" i="1"/>
  <c r="AI525" i="1"/>
  <c r="AJ525" i="1"/>
  <c r="AK525" i="1"/>
  <c r="AL525" i="1"/>
  <c r="AM525" i="1"/>
  <c r="AN525" i="1"/>
  <c r="AO525" i="1"/>
  <c r="AP525" i="1"/>
  <c r="AG526" i="1"/>
  <c r="AH526" i="1"/>
  <c r="AI526" i="1"/>
  <c r="AJ526" i="1"/>
  <c r="AK526" i="1"/>
  <c r="AL526" i="1"/>
  <c r="AM526" i="1"/>
  <c r="AN526" i="1"/>
  <c r="AO526" i="1"/>
  <c r="AP526" i="1"/>
  <c r="AG527" i="1"/>
  <c r="AH527" i="1"/>
  <c r="AI527" i="1"/>
  <c r="AJ527" i="1"/>
  <c r="AK527" i="1"/>
  <c r="AL527" i="1"/>
  <c r="AM527" i="1"/>
  <c r="AN527" i="1"/>
  <c r="AO527" i="1"/>
  <c r="AP527" i="1"/>
  <c r="AG528" i="1"/>
  <c r="AH528" i="1"/>
  <c r="AI528" i="1"/>
  <c r="AJ528" i="1"/>
  <c r="AK528" i="1"/>
  <c r="AL528" i="1"/>
  <c r="AM528" i="1"/>
  <c r="AN528" i="1"/>
  <c r="AO528" i="1"/>
  <c r="AP528" i="1"/>
  <c r="AG529" i="1"/>
  <c r="AH529" i="1"/>
  <c r="AI529" i="1"/>
  <c r="AJ529" i="1"/>
  <c r="AK529" i="1"/>
  <c r="AL529" i="1"/>
  <c r="AM529" i="1"/>
  <c r="AN529" i="1"/>
  <c r="AO529" i="1"/>
  <c r="AP529" i="1"/>
  <c r="AG530" i="1"/>
  <c r="AH530" i="1"/>
  <c r="AI530" i="1"/>
  <c r="AJ530" i="1"/>
  <c r="AK530" i="1"/>
  <c r="AL530" i="1"/>
  <c r="AM530" i="1"/>
  <c r="AN530" i="1"/>
  <c r="AO530" i="1"/>
  <c r="AP530" i="1"/>
  <c r="AG531" i="1"/>
  <c r="AH531" i="1"/>
  <c r="AI531" i="1"/>
  <c r="AJ531" i="1"/>
  <c r="AK531" i="1"/>
  <c r="AL531" i="1"/>
  <c r="AM531" i="1"/>
  <c r="AN531" i="1"/>
  <c r="AO531" i="1"/>
  <c r="AP531" i="1"/>
  <c r="AG532" i="1"/>
  <c r="AH532" i="1"/>
  <c r="AI532" i="1"/>
  <c r="AJ532" i="1"/>
  <c r="AK532" i="1"/>
  <c r="AL532" i="1"/>
  <c r="AM532" i="1"/>
  <c r="AN532" i="1"/>
  <c r="AO532" i="1"/>
  <c r="AP532" i="1"/>
  <c r="AG533" i="1"/>
  <c r="AH533" i="1"/>
  <c r="AI533" i="1"/>
  <c r="AJ533" i="1"/>
  <c r="AK533" i="1"/>
  <c r="AL533" i="1"/>
  <c r="AM533" i="1"/>
  <c r="AN533" i="1"/>
  <c r="AO533" i="1"/>
  <c r="AP533" i="1"/>
  <c r="AG534" i="1"/>
  <c r="AH534" i="1"/>
  <c r="AI534" i="1"/>
  <c r="AJ534" i="1"/>
  <c r="AK534" i="1"/>
  <c r="AL534" i="1"/>
  <c r="AM534" i="1"/>
  <c r="AN534" i="1"/>
  <c r="AO534" i="1"/>
  <c r="AP534" i="1"/>
  <c r="AG535" i="1"/>
  <c r="AH535" i="1"/>
  <c r="AI535" i="1"/>
  <c r="AJ535" i="1"/>
  <c r="AK535" i="1"/>
  <c r="AL535" i="1"/>
  <c r="AM535" i="1"/>
  <c r="AN535" i="1"/>
  <c r="AO535" i="1"/>
  <c r="AP535" i="1"/>
  <c r="AG536" i="1"/>
  <c r="AH536" i="1"/>
  <c r="AI536" i="1"/>
  <c r="AJ536" i="1"/>
  <c r="AK536" i="1"/>
  <c r="AL536" i="1"/>
  <c r="AM536" i="1"/>
  <c r="AN536" i="1"/>
  <c r="AO536" i="1"/>
  <c r="AP536" i="1"/>
  <c r="AG537" i="1"/>
  <c r="AH537" i="1"/>
  <c r="AI537" i="1"/>
  <c r="AJ537" i="1"/>
  <c r="AK537" i="1"/>
  <c r="AL537" i="1"/>
  <c r="AM537" i="1"/>
  <c r="AN537" i="1"/>
  <c r="AO537" i="1"/>
  <c r="AP537" i="1"/>
  <c r="AG538" i="1"/>
  <c r="AH538" i="1"/>
  <c r="AI538" i="1"/>
  <c r="AJ538" i="1"/>
  <c r="AK538" i="1"/>
  <c r="AL538" i="1"/>
  <c r="AM538" i="1"/>
  <c r="AN538" i="1"/>
  <c r="AO538" i="1"/>
  <c r="AP538" i="1"/>
  <c r="AG539" i="1"/>
  <c r="AH539" i="1"/>
  <c r="AI539" i="1"/>
  <c r="AJ539" i="1"/>
  <c r="AK539" i="1"/>
  <c r="AL539" i="1"/>
  <c r="AM539" i="1"/>
  <c r="AN539" i="1"/>
  <c r="AO539" i="1"/>
  <c r="AP539" i="1"/>
  <c r="AG540" i="1"/>
  <c r="AH540" i="1"/>
  <c r="AI540" i="1"/>
  <c r="AJ540" i="1"/>
  <c r="AK540" i="1"/>
  <c r="AL540" i="1"/>
  <c r="AM540" i="1"/>
  <c r="AN540" i="1"/>
  <c r="AO540" i="1"/>
  <c r="AP540" i="1"/>
  <c r="AG541" i="1"/>
  <c r="AH541" i="1"/>
  <c r="AI541" i="1"/>
  <c r="AJ541" i="1"/>
  <c r="AK541" i="1"/>
  <c r="AL541" i="1"/>
  <c r="AM541" i="1"/>
  <c r="AN541" i="1"/>
  <c r="AO541" i="1"/>
  <c r="AP541" i="1"/>
  <c r="AG542" i="1"/>
  <c r="AH542" i="1"/>
  <c r="AI542" i="1"/>
  <c r="AJ542" i="1"/>
  <c r="AK542" i="1"/>
  <c r="AL542" i="1"/>
  <c r="AM542" i="1"/>
  <c r="AN542" i="1"/>
  <c r="AO542" i="1"/>
  <c r="AP542" i="1"/>
  <c r="AG543" i="1"/>
  <c r="AH543" i="1"/>
  <c r="AI543" i="1"/>
  <c r="AJ543" i="1"/>
  <c r="AK543" i="1"/>
  <c r="AL543" i="1"/>
  <c r="AM543" i="1"/>
  <c r="AN543" i="1"/>
  <c r="AO543" i="1"/>
  <c r="AP543" i="1"/>
  <c r="AG544" i="1"/>
  <c r="AH544" i="1"/>
  <c r="AI544" i="1"/>
  <c r="AJ544" i="1"/>
  <c r="AK544" i="1"/>
  <c r="AL544" i="1"/>
  <c r="AM544" i="1"/>
  <c r="AN544" i="1"/>
  <c r="AO544" i="1"/>
  <c r="AP544" i="1"/>
  <c r="AG545" i="1"/>
  <c r="AH545" i="1"/>
  <c r="AI545" i="1"/>
  <c r="AJ545" i="1"/>
  <c r="AK545" i="1"/>
  <c r="AL545" i="1"/>
  <c r="AM545" i="1"/>
  <c r="AN545" i="1"/>
  <c r="AO545" i="1"/>
  <c r="AP545" i="1"/>
  <c r="AG546" i="1"/>
  <c r="AH546" i="1"/>
  <c r="AI546" i="1"/>
  <c r="AJ546" i="1"/>
  <c r="AK546" i="1"/>
  <c r="AL546" i="1"/>
  <c r="AM546" i="1"/>
  <c r="AN546" i="1"/>
  <c r="AO546" i="1"/>
  <c r="AP546" i="1"/>
  <c r="AG547" i="1"/>
  <c r="AH547" i="1"/>
  <c r="AI547" i="1"/>
  <c r="AJ547" i="1"/>
  <c r="AK547" i="1"/>
  <c r="AL547" i="1"/>
  <c r="AM547" i="1"/>
  <c r="AN547" i="1"/>
  <c r="AO547" i="1"/>
  <c r="AP547" i="1"/>
  <c r="AG548" i="1"/>
  <c r="AH548" i="1"/>
  <c r="AI548" i="1"/>
  <c r="AJ548" i="1"/>
  <c r="AK548" i="1"/>
  <c r="AL548" i="1"/>
  <c r="AM548" i="1"/>
  <c r="AN548" i="1"/>
  <c r="AO548" i="1"/>
  <c r="AP548" i="1"/>
  <c r="AG549" i="1"/>
  <c r="AH549" i="1"/>
  <c r="AI549" i="1"/>
  <c r="AJ549" i="1"/>
  <c r="AK549" i="1"/>
  <c r="AL549" i="1"/>
  <c r="AM549" i="1"/>
  <c r="AN549" i="1"/>
  <c r="AO549" i="1"/>
  <c r="AP549" i="1"/>
  <c r="AG550" i="1"/>
  <c r="AH550" i="1"/>
  <c r="AI550" i="1"/>
  <c r="AJ550" i="1"/>
  <c r="AK550" i="1"/>
  <c r="AL550" i="1"/>
  <c r="AM550" i="1"/>
  <c r="AN550" i="1"/>
  <c r="AO550" i="1"/>
  <c r="AP550" i="1"/>
  <c r="AG551" i="1"/>
  <c r="AH551" i="1"/>
  <c r="AI551" i="1"/>
  <c r="AJ551" i="1"/>
  <c r="AK551" i="1"/>
  <c r="AL551" i="1"/>
  <c r="AM551" i="1"/>
  <c r="AN551" i="1"/>
  <c r="AO551" i="1"/>
  <c r="AP551" i="1"/>
  <c r="AG552" i="1"/>
  <c r="AH552" i="1"/>
  <c r="AI552" i="1"/>
  <c r="AJ552" i="1"/>
  <c r="AK552" i="1"/>
  <c r="AL552" i="1"/>
  <c r="AM552" i="1"/>
  <c r="AN552" i="1"/>
  <c r="AO552" i="1"/>
  <c r="AP552" i="1"/>
  <c r="AG553" i="1"/>
  <c r="AH553" i="1"/>
  <c r="AI553" i="1"/>
  <c r="AJ553" i="1"/>
  <c r="AK553" i="1"/>
  <c r="AL553" i="1"/>
  <c r="AM553" i="1"/>
  <c r="AN553" i="1"/>
  <c r="AO553" i="1"/>
  <c r="AP553" i="1"/>
  <c r="AG554" i="1"/>
  <c r="AH554" i="1"/>
  <c r="AI554" i="1"/>
  <c r="AJ554" i="1"/>
  <c r="AK554" i="1"/>
  <c r="AL554" i="1"/>
  <c r="AM554" i="1"/>
  <c r="AN554" i="1"/>
  <c r="AO554" i="1"/>
  <c r="AP554" i="1"/>
  <c r="AG555" i="1"/>
  <c r="AH555" i="1"/>
  <c r="AI555" i="1"/>
  <c r="AJ555" i="1"/>
  <c r="AK555" i="1"/>
  <c r="AL555" i="1"/>
  <c r="AM555" i="1"/>
  <c r="AN555" i="1"/>
  <c r="AO555" i="1"/>
  <c r="AP555" i="1"/>
  <c r="AG556" i="1"/>
  <c r="AH556" i="1"/>
  <c r="AI556" i="1"/>
  <c r="AJ556" i="1"/>
  <c r="AK556" i="1"/>
  <c r="AL556" i="1"/>
  <c r="AM556" i="1"/>
  <c r="AN556" i="1"/>
  <c r="AO556" i="1"/>
  <c r="AP556" i="1"/>
  <c r="AG557" i="1"/>
  <c r="AH557" i="1"/>
  <c r="AI557" i="1"/>
  <c r="AJ557" i="1"/>
  <c r="AK557" i="1"/>
  <c r="AL557" i="1"/>
  <c r="AM557" i="1"/>
  <c r="AN557" i="1"/>
  <c r="AO557" i="1"/>
  <c r="AP557" i="1"/>
  <c r="AG558" i="1"/>
  <c r="AH558" i="1"/>
  <c r="AI558" i="1"/>
  <c r="AJ558" i="1"/>
  <c r="AK558" i="1"/>
  <c r="AL558" i="1"/>
  <c r="AM558" i="1"/>
  <c r="AN558" i="1"/>
  <c r="AO558" i="1"/>
  <c r="AP558" i="1"/>
  <c r="AG559" i="1"/>
  <c r="AH559" i="1"/>
  <c r="AI559" i="1"/>
  <c r="AJ559" i="1"/>
  <c r="AK559" i="1"/>
  <c r="AL559" i="1"/>
  <c r="AM559" i="1"/>
  <c r="AN559" i="1"/>
  <c r="AO559" i="1"/>
  <c r="AP559" i="1"/>
  <c r="AG560" i="1"/>
  <c r="AH560" i="1"/>
  <c r="AI560" i="1"/>
  <c r="AJ560" i="1"/>
  <c r="AK560" i="1"/>
  <c r="AL560" i="1"/>
  <c r="AM560" i="1"/>
  <c r="AN560" i="1"/>
  <c r="AO560" i="1"/>
  <c r="AP560" i="1"/>
  <c r="AG561" i="1"/>
  <c r="AH561" i="1"/>
  <c r="AI561" i="1"/>
  <c r="AJ561" i="1"/>
  <c r="AK561" i="1"/>
  <c r="AL561" i="1"/>
  <c r="AM561" i="1"/>
  <c r="AN561" i="1"/>
  <c r="AO561" i="1"/>
  <c r="AP561" i="1"/>
  <c r="AG562" i="1"/>
  <c r="AH562" i="1"/>
  <c r="AI562" i="1"/>
  <c r="AJ562" i="1"/>
  <c r="AK562" i="1"/>
  <c r="AL562" i="1"/>
  <c r="AM562" i="1"/>
  <c r="AN562" i="1"/>
  <c r="AO562" i="1"/>
  <c r="AP562" i="1"/>
  <c r="AG563" i="1"/>
  <c r="AH563" i="1"/>
  <c r="AI563" i="1"/>
  <c r="AJ563" i="1"/>
  <c r="AK563" i="1"/>
  <c r="AL563" i="1"/>
  <c r="AM563" i="1"/>
  <c r="AN563" i="1"/>
  <c r="AO563" i="1"/>
  <c r="AP563" i="1"/>
  <c r="AG564" i="1"/>
  <c r="AH564" i="1"/>
  <c r="AI564" i="1"/>
  <c r="AJ564" i="1"/>
  <c r="AK564" i="1"/>
  <c r="AL564" i="1"/>
  <c r="AM564" i="1"/>
  <c r="AN564" i="1"/>
  <c r="AO564" i="1"/>
  <c r="AP564" i="1"/>
  <c r="AG565" i="1"/>
  <c r="AH565" i="1"/>
  <c r="AI565" i="1"/>
  <c r="AJ565" i="1"/>
  <c r="AK565" i="1"/>
  <c r="AL565" i="1"/>
  <c r="AM565" i="1"/>
  <c r="AN565" i="1"/>
  <c r="AO565" i="1"/>
  <c r="AP565" i="1"/>
  <c r="AG566" i="1"/>
  <c r="AH566" i="1"/>
  <c r="AI566" i="1"/>
  <c r="AJ566" i="1"/>
  <c r="AK566" i="1"/>
  <c r="AL566" i="1"/>
  <c r="AM566" i="1"/>
  <c r="AN566" i="1"/>
  <c r="AO566" i="1"/>
  <c r="AP566" i="1"/>
  <c r="AG567" i="1"/>
  <c r="AH567" i="1"/>
  <c r="AI567" i="1"/>
  <c r="AJ567" i="1"/>
  <c r="AK567" i="1"/>
  <c r="AL567" i="1"/>
  <c r="AM567" i="1"/>
  <c r="AN567" i="1"/>
  <c r="AO567" i="1"/>
  <c r="AP567" i="1"/>
  <c r="AG568" i="1"/>
  <c r="AH568" i="1"/>
  <c r="AI568" i="1"/>
  <c r="AJ568" i="1"/>
  <c r="AK568" i="1"/>
  <c r="AL568" i="1"/>
  <c r="AM568" i="1"/>
  <c r="AN568" i="1"/>
  <c r="AO568" i="1"/>
  <c r="AP568" i="1"/>
  <c r="AG569" i="1"/>
  <c r="AH569" i="1"/>
  <c r="AI569" i="1"/>
  <c r="AJ569" i="1"/>
  <c r="AK569" i="1"/>
  <c r="AL569" i="1"/>
  <c r="AM569" i="1"/>
  <c r="AN569" i="1"/>
  <c r="AO569" i="1"/>
  <c r="AP569" i="1"/>
  <c r="AG570" i="1"/>
  <c r="AH570" i="1"/>
  <c r="AI570" i="1"/>
  <c r="AJ570" i="1"/>
  <c r="AK570" i="1"/>
  <c r="AL570" i="1"/>
  <c r="AM570" i="1"/>
  <c r="AN570" i="1"/>
  <c r="AO570" i="1"/>
  <c r="AP570" i="1"/>
  <c r="AG571" i="1"/>
  <c r="AH571" i="1"/>
  <c r="AI571" i="1"/>
  <c r="AJ571" i="1"/>
  <c r="AK571" i="1"/>
  <c r="AL571" i="1"/>
  <c r="AM571" i="1"/>
  <c r="AN571" i="1"/>
  <c r="AG572" i="1"/>
  <c r="AH572" i="1"/>
  <c r="AI572" i="1"/>
  <c r="AJ572" i="1"/>
  <c r="AK572" i="1"/>
  <c r="AL572" i="1"/>
  <c r="AM572" i="1"/>
  <c r="AN572" i="1"/>
  <c r="AO572" i="1"/>
  <c r="AP572" i="1"/>
  <c r="AG573" i="1"/>
  <c r="AH573" i="1"/>
  <c r="AI573" i="1"/>
  <c r="AJ573" i="1"/>
  <c r="AK573" i="1"/>
  <c r="AL573" i="1"/>
  <c r="AM573" i="1"/>
  <c r="AN573" i="1"/>
  <c r="AO573" i="1"/>
  <c r="AP573" i="1"/>
  <c r="AG574" i="1"/>
  <c r="AH574" i="1"/>
  <c r="AI574" i="1"/>
  <c r="AJ574" i="1"/>
  <c r="AK574" i="1"/>
  <c r="AL574" i="1"/>
  <c r="AM574" i="1"/>
  <c r="AN574" i="1"/>
  <c r="AO574" i="1"/>
  <c r="AP574" i="1"/>
  <c r="AG575" i="1"/>
  <c r="AH575" i="1"/>
  <c r="AI575" i="1"/>
  <c r="AJ575" i="1"/>
  <c r="AK575" i="1"/>
  <c r="AL575" i="1"/>
  <c r="AM575" i="1"/>
  <c r="AN575" i="1"/>
  <c r="AO575" i="1"/>
  <c r="AP575" i="1"/>
  <c r="AG576" i="1"/>
  <c r="AH576" i="1"/>
  <c r="AI576" i="1"/>
  <c r="AJ576" i="1"/>
  <c r="AK576" i="1"/>
  <c r="AL576" i="1"/>
  <c r="AM576" i="1"/>
  <c r="AN576" i="1"/>
  <c r="AO576" i="1"/>
  <c r="AP576" i="1"/>
  <c r="AG577" i="1"/>
  <c r="AH577" i="1"/>
  <c r="AI577" i="1"/>
  <c r="AJ577" i="1"/>
  <c r="AK577" i="1"/>
  <c r="AL577" i="1"/>
  <c r="AM577" i="1"/>
  <c r="AN577" i="1"/>
  <c r="AO577" i="1"/>
  <c r="AP577" i="1"/>
  <c r="AG578" i="1"/>
  <c r="AH578" i="1"/>
  <c r="AI578" i="1"/>
  <c r="AJ578" i="1"/>
  <c r="AK578" i="1"/>
  <c r="AL578" i="1"/>
  <c r="AM578" i="1"/>
  <c r="AN578" i="1"/>
  <c r="AO578" i="1"/>
  <c r="AP578" i="1"/>
  <c r="AG579" i="1"/>
  <c r="AH579" i="1"/>
  <c r="AI579" i="1"/>
  <c r="AJ579" i="1"/>
  <c r="AK579" i="1"/>
  <c r="AL579" i="1"/>
  <c r="AM579" i="1"/>
  <c r="AN579" i="1"/>
  <c r="AO579" i="1"/>
  <c r="AP579" i="1"/>
  <c r="AG580" i="1"/>
  <c r="AH580" i="1"/>
  <c r="AI580" i="1"/>
  <c r="AJ580" i="1"/>
  <c r="AK580" i="1"/>
  <c r="AL580" i="1"/>
  <c r="AM580" i="1"/>
  <c r="AN580" i="1"/>
  <c r="AO580" i="1"/>
  <c r="AP580" i="1"/>
  <c r="AG581" i="1"/>
  <c r="AH581" i="1"/>
  <c r="AI581" i="1"/>
  <c r="AJ581" i="1"/>
  <c r="AK581" i="1"/>
  <c r="AL581" i="1"/>
  <c r="AM581" i="1"/>
  <c r="AN581" i="1"/>
  <c r="AO581" i="1"/>
  <c r="AP581" i="1"/>
  <c r="AG582" i="1"/>
  <c r="AH582" i="1"/>
  <c r="AI582" i="1"/>
  <c r="AJ582" i="1"/>
  <c r="AK582" i="1"/>
  <c r="AL582" i="1"/>
  <c r="AM582" i="1"/>
  <c r="AN582" i="1"/>
  <c r="AO582" i="1"/>
  <c r="AP582" i="1"/>
  <c r="AG583" i="1"/>
  <c r="AH583" i="1"/>
  <c r="AI583" i="1"/>
  <c r="AJ583" i="1"/>
  <c r="AK583" i="1"/>
  <c r="AL583" i="1"/>
  <c r="AM583" i="1"/>
  <c r="AN583" i="1"/>
  <c r="AO583" i="1"/>
  <c r="AP583" i="1"/>
  <c r="AG584" i="1"/>
  <c r="AH584" i="1"/>
  <c r="AI584" i="1"/>
  <c r="AJ584" i="1"/>
  <c r="AK584" i="1"/>
  <c r="AL584" i="1"/>
  <c r="AM584" i="1"/>
  <c r="AN584" i="1"/>
  <c r="AO584" i="1"/>
  <c r="AP584" i="1"/>
  <c r="AG585" i="1"/>
  <c r="AH585" i="1"/>
  <c r="AI585" i="1"/>
  <c r="AJ585" i="1"/>
  <c r="AK585" i="1"/>
  <c r="AL585" i="1"/>
  <c r="AM585" i="1"/>
  <c r="AN585" i="1"/>
  <c r="AO585" i="1"/>
  <c r="AP585" i="1"/>
  <c r="AG586" i="1"/>
  <c r="AH586" i="1"/>
  <c r="AI586" i="1"/>
  <c r="AJ586" i="1"/>
  <c r="AK586" i="1"/>
  <c r="AL586" i="1"/>
  <c r="AM586" i="1"/>
  <c r="AN586" i="1"/>
  <c r="AO586" i="1"/>
  <c r="AP586" i="1"/>
  <c r="AG587" i="1"/>
  <c r="AH587" i="1"/>
  <c r="AI587" i="1"/>
  <c r="AJ587" i="1"/>
  <c r="AK587" i="1"/>
  <c r="AL587" i="1"/>
  <c r="AM587" i="1"/>
  <c r="AN587" i="1"/>
  <c r="AO587" i="1"/>
  <c r="AP587" i="1"/>
  <c r="AG588" i="1"/>
  <c r="AH588" i="1"/>
  <c r="AI588" i="1"/>
  <c r="AJ588" i="1"/>
  <c r="AK588" i="1"/>
  <c r="AL588" i="1"/>
  <c r="AM588" i="1"/>
  <c r="AN588" i="1"/>
  <c r="AO588" i="1"/>
  <c r="AP588" i="1"/>
  <c r="AG589" i="1"/>
  <c r="AH589" i="1"/>
  <c r="AI589" i="1"/>
  <c r="AJ589" i="1"/>
  <c r="AK589" i="1"/>
  <c r="AL589" i="1"/>
  <c r="AM589" i="1"/>
  <c r="AN589" i="1"/>
  <c r="AO589" i="1"/>
  <c r="AP589" i="1"/>
  <c r="AG590" i="1"/>
  <c r="AH590" i="1"/>
  <c r="AI590" i="1"/>
  <c r="AJ590" i="1"/>
  <c r="AK590" i="1"/>
  <c r="AL590" i="1"/>
  <c r="AM590" i="1"/>
  <c r="AN590" i="1"/>
  <c r="AO590" i="1"/>
  <c r="AP590" i="1"/>
  <c r="AG591" i="1"/>
  <c r="AH591" i="1"/>
  <c r="AI591" i="1"/>
  <c r="AJ591" i="1"/>
  <c r="AK591" i="1"/>
  <c r="AL591" i="1"/>
  <c r="AM591" i="1"/>
  <c r="AN591" i="1"/>
  <c r="AO591" i="1"/>
  <c r="AP591" i="1"/>
  <c r="AG592" i="1"/>
  <c r="AH592" i="1"/>
  <c r="AI592" i="1"/>
  <c r="AJ592" i="1"/>
  <c r="AK592" i="1"/>
  <c r="AL592" i="1"/>
  <c r="AM592" i="1"/>
  <c r="AN592" i="1"/>
  <c r="AO592" i="1"/>
  <c r="AP592" i="1"/>
  <c r="AG593" i="1"/>
  <c r="AH593" i="1"/>
  <c r="AI593" i="1"/>
  <c r="AJ593" i="1"/>
  <c r="AK593" i="1"/>
  <c r="AL593" i="1"/>
  <c r="AM593" i="1"/>
  <c r="AN593" i="1"/>
  <c r="AO593" i="1"/>
  <c r="AP593" i="1"/>
  <c r="AG594" i="1"/>
  <c r="AH594" i="1"/>
  <c r="AI594" i="1"/>
  <c r="AJ594" i="1"/>
  <c r="AK594" i="1"/>
  <c r="AL594" i="1"/>
  <c r="AM594" i="1"/>
  <c r="AN594" i="1"/>
  <c r="AO594" i="1"/>
  <c r="AP594" i="1"/>
  <c r="AG595" i="1"/>
  <c r="AH595" i="1"/>
  <c r="AI595" i="1"/>
  <c r="AJ595" i="1"/>
  <c r="AK595" i="1"/>
  <c r="AL595" i="1"/>
  <c r="AM595" i="1"/>
  <c r="AN595" i="1"/>
  <c r="AO595" i="1"/>
  <c r="AP595" i="1"/>
  <c r="AG596" i="1"/>
  <c r="AH596" i="1"/>
  <c r="AI596" i="1"/>
  <c r="AJ596" i="1"/>
  <c r="AK596" i="1"/>
  <c r="AL596" i="1"/>
  <c r="AM596" i="1"/>
  <c r="AN596" i="1"/>
  <c r="AO596" i="1"/>
  <c r="AP596" i="1"/>
  <c r="AG597" i="1"/>
  <c r="AH597" i="1"/>
  <c r="AI597" i="1"/>
  <c r="AJ597" i="1"/>
  <c r="AK597" i="1"/>
  <c r="AL597" i="1"/>
  <c r="AM597" i="1"/>
  <c r="AN597" i="1"/>
  <c r="AO597" i="1"/>
  <c r="AP597" i="1"/>
  <c r="AG598" i="1"/>
  <c r="AH598" i="1"/>
  <c r="AI598" i="1"/>
  <c r="AJ598" i="1"/>
  <c r="AK598" i="1"/>
  <c r="AL598" i="1"/>
  <c r="AM598" i="1"/>
  <c r="AN598" i="1"/>
  <c r="AO598" i="1"/>
  <c r="AP598" i="1"/>
  <c r="AG599" i="1"/>
  <c r="AH599" i="1"/>
  <c r="AI599" i="1"/>
  <c r="AJ599" i="1"/>
  <c r="AK599" i="1"/>
  <c r="AL599" i="1"/>
  <c r="AM599" i="1"/>
  <c r="AN599" i="1"/>
  <c r="AO599" i="1"/>
  <c r="AP599" i="1"/>
  <c r="AG600" i="1"/>
  <c r="AH600" i="1"/>
  <c r="AI600" i="1"/>
  <c r="AJ600" i="1"/>
  <c r="AK600" i="1"/>
  <c r="AL600" i="1"/>
  <c r="AM600" i="1"/>
  <c r="AN600" i="1"/>
  <c r="AO600" i="1"/>
  <c r="AP600" i="1"/>
  <c r="AG601" i="1"/>
  <c r="AH601" i="1"/>
  <c r="AI601" i="1"/>
  <c r="AJ601" i="1"/>
  <c r="AK601" i="1"/>
  <c r="AL601" i="1"/>
  <c r="AM601" i="1"/>
  <c r="AN601" i="1"/>
  <c r="AO601" i="1"/>
  <c r="AP601" i="1"/>
  <c r="AG602" i="1"/>
  <c r="AH602" i="1"/>
  <c r="AI602" i="1"/>
  <c r="AJ602" i="1"/>
  <c r="AK602" i="1"/>
  <c r="AL602" i="1"/>
  <c r="AM602" i="1"/>
  <c r="AN602" i="1"/>
  <c r="AO602" i="1"/>
  <c r="AP602" i="1"/>
  <c r="AG603" i="1"/>
  <c r="AH603" i="1"/>
  <c r="AI603" i="1"/>
  <c r="AJ603" i="1"/>
  <c r="AK603" i="1"/>
  <c r="AL603" i="1"/>
  <c r="AM603" i="1"/>
  <c r="AN603" i="1"/>
  <c r="AO603" i="1"/>
  <c r="AP603" i="1"/>
  <c r="AG604" i="1"/>
  <c r="AH604" i="1"/>
  <c r="AI604" i="1"/>
  <c r="AJ604" i="1"/>
  <c r="AK604" i="1"/>
  <c r="AL604" i="1"/>
  <c r="AM604" i="1"/>
  <c r="AN604" i="1"/>
  <c r="AO604" i="1"/>
  <c r="AP604" i="1"/>
  <c r="AG605" i="1"/>
  <c r="AH605" i="1"/>
  <c r="AI605" i="1"/>
  <c r="AJ605" i="1"/>
  <c r="AK605" i="1"/>
  <c r="AL605" i="1"/>
  <c r="AM605" i="1"/>
  <c r="AN605" i="1"/>
  <c r="AO605" i="1"/>
  <c r="AP605" i="1"/>
  <c r="AG606" i="1"/>
  <c r="AH606" i="1"/>
  <c r="AI606" i="1"/>
  <c r="AJ606" i="1"/>
  <c r="AK606" i="1"/>
  <c r="AL606" i="1"/>
  <c r="AM606" i="1"/>
  <c r="AN606" i="1"/>
  <c r="AO606" i="1"/>
  <c r="AP606" i="1"/>
  <c r="AG607" i="1"/>
  <c r="AH607" i="1"/>
  <c r="AI607" i="1"/>
  <c r="AJ607" i="1"/>
  <c r="AK607" i="1"/>
  <c r="AL607" i="1"/>
  <c r="AM607" i="1"/>
  <c r="AN607" i="1"/>
  <c r="AO607" i="1"/>
  <c r="AP607" i="1"/>
  <c r="AG608" i="1"/>
  <c r="AH608" i="1"/>
  <c r="AI608" i="1"/>
  <c r="AJ608" i="1"/>
  <c r="AK608" i="1"/>
  <c r="AL608" i="1"/>
  <c r="AM608" i="1"/>
  <c r="AN608" i="1"/>
  <c r="AO608" i="1"/>
  <c r="AP608" i="1"/>
  <c r="AG609" i="1"/>
  <c r="AH609" i="1"/>
  <c r="AI609" i="1"/>
  <c r="AJ609" i="1"/>
  <c r="AK609" i="1"/>
  <c r="AL609" i="1"/>
  <c r="AM609" i="1"/>
  <c r="AN609" i="1"/>
  <c r="AO609" i="1"/>
  <c r="AP609" i="1"/>
  <c r="AG610" i="1"/>
  <c r="AH610" i="1"/>
  <c r="AI610" i="1"/>
  <c r="AJ610" i="1"/>
  <c r="AK610" i="1"/>
  <c r="AL610" i="1"/>
  <c r="AM610" i="1"/>
  <c r="AN610" i="1"/>
  <c r="AO610" i="1"/>
  <c r="AP610" i="1"/>
  <c r="AG611" i="1"/>
  <c r="AH611" i="1"/>
  <c r="AI611" i="1"/>
  <c r="AJ611" i="1"/>
  <c r="AK611" i="1"/>
  <c r="AL611" i="1"/>
  <c r="AM611" i="1"/>
  <c r="AN611" i="1"/>
  <c r="AO611" i="1"/>
  <c r="AP611" i="1"/>
  <c r="AG612" i="1"/>
  <c r="AH612" i="1"/>
  <c r="AI612" i="1"/>
  <c r="AJ612" i="1"/>
  <c r="AK612" i="1"/>
  <c r="AL612" i="1"/>
  <c r="AM612" i="1"/>
  <c r="AN612" i="1"/>
  <c r="AO612" i="1"/>
  <c r="AP612" i="1"/>
  <c r="AG613" i="1"/>
  <c r="AH613" i="1"/>
  <c r="AI613" i="1"/>
  <c r="AJ613" i="1"/>
  <c r="AK613" i="1"/>
  <c r="AL613" i="1"/>
  <c r="AM613" i="1"/>
  <c r="AN613" i="1"/>
  <c r="AO613" i="1"/>
  <c r="AP613" i="1"/>
  <c r="AG614" i="1"/>
  <c r="AH614" i="1"/>
  <c r="AI614" i="1"/>
  <c r="AJ614" i="1"/>
  <c r="AK614" i="1"/>
  <c r="AL614" i="1"/>
  <c r="AM614" i="1"/>
  <c r="AN614" i="1"/>
  <c r="AO614" i="1"/>
  <c r="AP614" i="1"/>
  <c r="AG615" i="1"/>
  <c r="AH615" i="1"/>
  <c r="AI615" i="1"/>
  <c r="AJ615" i="1"/>
  <c r="AK615" i="1"/>
  <c r="AL615" i="1"/>
  <c r="AM615" i="1"/>
  <c r="AN615" i="1"/>
  <c r="AO615" i="1"/>
  <c r="AP615" i="1"/>
  <c r="AG616" i="1"/>
  <c r="AH616" i="1"/>
  <c r="AI616" i="1"/>
  <c r="AJ616" i="1"/>
  <c r="AK616" i="1"/>
  <c r="AL616" i="1"/>
  <c r="AM616" i="1"/>
  <c r="AN616" i="1"/>
  <c r="AO616" i="1"/>
  <c r="AP616" i="1"/>
  <c r="AG617" i="1"/>
  <c r="AH617" i="1"/>
  <c r="AI617" i="1"/>
  <c r="AJ617" i="1"/>
  <c r="AK617" i="1"/>
  <c r="AL617" i="1"/>
  <c r="AM617" i="1"/>
  <c r="AN617" i="1"/>
  <c r="AO617" i="1"/>
  <c r="AP617" i="1"/>
  <c r="AG618" i="1"/>
  <c r="AH618" i="1"/>
  <c r="AI618" i="1"/>
  <c r="AJ618" i="1"/>
  <c r="AK618" i="1"/>
  <c r="AL618" i="1"/>
  <c r="AM618" i="1"/>
  <c r="AN618" i="1"/>
  <c r="AO618" i="1"/>
  <c r="AP618" i="1"/>
  <c r="AG619" i="1"/>
  <c r="AH619" i="1"/>
  <c r="AI619" i="1"/>
  <c r="AJ619" i="1"/>
  <c r="AK619" i="1"/>
  <c r="AL619" i="1"/>
  <c r="AM619" i="1"/>
  <c r="AN619" i="1"/>
  <c r="AO619" i="1"/>
  <c r="AP619" i="1"/>
  <c r="AG620" i="1"/>
  <c r="AH620" i="1"/>
  <c r="AI620" i="1"/>
  <c r="AJ620" i="1"/>
  <c r="AK620" i="1"/>
  <c r="AL620" i="1"/>
  <c r="AM620" i="1"/>
  <c r="AN620" i="1"/>
  <c r="AO620" i="1"/>
  <c r="AP620" i="1"/>
  <c r="AG621" i="1"/>
  <c r="AH621" i="1"/>
  <c r="AI621" i="1"/>
  <c r="AJ621" i="1"/>
  <c r="AK621" i="1"/>
  <c r="AL621" i="1"/>
  <c r="AM621" i="1"/>
  <c r="AN621" i="1"/>
  <c r="AO621" i="1"/>
  <c r="AP621" i="1"/>
  <c r="AG622" i="1"/>
  <c r="AH622" i="1"/>
  <c r="AI622" i="1"/>
  <c r="AJ622" i="1"/>
  <c r="AK622" i="1"/>
  <c r="AL622" i="1"/>
  <c r="AM622" i="1"/>
  <c r="AN622" i="1"/>
  <c r="AO622" i="1"/>
  <c r="AP622" i="1"/>
  <c r="AG623" i="1"/>
  <c r="AH623" i="1"/>
  <c r="AI623" i="1"/>
  <c r="AJ623" i="1"/>
  <c r="AK623" i="1"/>
  <c r="AL623" i="1"/>
  <c r="AM623" i="1"/>
  <c r="AN623" i="1"/>
  <c r="AO623" i="1"/>
  <c r="AP623" i="1"/>
  <c r="AG624" i="1"/>
  <c r="AH624" i="1"/>
  <c r="AI624" i="1"/>
  <c r="AJ624" i="1"/>
  <c r="AK624" i="1"/>
  <c r="AL624" i="1"/>
  <c r="AM624" i="1"/>
  <c r="AN624" i="1"/>
  <c r="AO624" i="1"/>
  <c r="AP624" i="1"/>
  <c r="AG625" i="1"/>
  <c r="AH625" i="1"/>
  <c r="AI625" i="1"/>
  <c r="AJ625" i="1"/>
  <c r="AK625" i="1"/>
  <c r="AL625" i="1"/>
  <c r="AM625" i="1"/>
  <c r="AN625" i="1"/>
  <c r="AO625" i="1"/>
  <c r="AP625" i="1"/>
  <c r="AG626" i="1"/>
  <c r="AH626" i="1"/>
  <c r="AI626" i="1"/>
  <c r="AJ626" i="1"/>
  <c r="AK626" i="1"/>
  <c r="AL626" i="1"/>
  <c r="AM626" i="1"/>
  <c r="AN626" i="1"/>
  <c r="AO626" i="1"/>
  <c r="AP626" i="1"/>
  <c r="AG627" i="1"/>
  <c r="AH627" i="1"/>
  <c r="AI627" i="1"/>
  <c r="AJ627" i="1"/>
  <c r="AK627" i="1"/>
  <c r="AL627" i="1"/>
  <c r="AM627" i="1"/>
  <c r="AN627" i="1"/>
  <c r="AO627" i="1"/>
  <c r="AP627" i="1"/>
  <c r="AG628" i="1"/>
  <c r="AH628" i="1"/>
  <c r="AI628" i="1"/>
  <c r="AJ628" i="1"/>
  <c r="AK628" i="1"/>
  <c r="AL628" i="1"/>
  <c r="AM628" i="1"/>
  <c r="AN628" i="1"/>
  <c r="AO628" i="1"/>
  <c r="AP628" i="1"/>
  <c r="AG629" i="1"/>
  <c r="AH629" i="1"/>
  <c r="AI629" i="1"/>
  <c r="AJ629" i="1"/>
  <c r="AK629" i="1"/>
  <c r="AL629" i="1"/>
  <c r="AM629" i="1"/>
  <c r="AN629" i="1"/>
  <c r="AO629" i="1"/>
  <c r="AP629" i="1"/>
  <c r="AG630" i="1"/>
  <c r="AH630" i="1"/>
  <c r="AI630" i="1"/>
  <c r="AJ630" i="1"/>
  <c r="AK630" i="1"/>
  <c r="AL630" i="1"/>
  <c r="AM630" i="1"/>
  <c r="AN630" i="1"/>
  <c r="AO630" i="1"/>
  <c r="AP630" i="1"/>
  <c r="AG631" i="1"/>
  <c r="AH631" i="1"/>
  <c r="AI631" i="1"/>
  <c r="AJ631" i="1"/>
  <c r="AK631" i="1"/>
  <c r="AL631" i="1"/>
  <c r="AM631" i="1"/>
  <c r="AN631" i="1"/>
  <c r="AO631" i="1"/>
  <c r="AP631" i="1"/>
  <c r="AG632" i="1"/>
  <c r="AH632" i="1"/>
  <c r="AI632" i="1"/>
  <c r="AJ632" i="1"/>
  <c r="AK632" i="1"/>
  <c r="AL632" i="1"/>
  <c r="AM632" i="1"/>
  <c r="AN632" i="1"/>
  <c r="AO632" i="1"/>
  <c r="AP632" i="1"/>
  <c r="AG633" i="1"/>
  <c r="AH633" i="1"/>
  <c r="AI633" i="1"/>
  <c r="AJ633" i="1"/>
  <c r="AK633" i="1"/>
  <c r="AL633" i="1"/>
  <c r="AM633" i="1"/>
  <c r="AN633" i="1"/>
  <c r="AO633" i="1"/>
  <c r="AP633" i="1"/>
  <c r="AG634" i="1"/>
  <c r="AH634" i="1"/>
  <c r="AI634" i="1"/>
  <c r="AJ634" i="1"/>
  <c r="AK634" i="1"/>
  <c r="AL634" i="1"/>
  <c r="AM634" i="1"/>
  <c r="AN634" i="1"/>
  <c r="AO634" i="1"/>
  <c r="AP634" i="1"/>
  <c r="AG635" i="1"/>
  <c r="AH635" i="1"/>
  <c r="AI635" i="1"/>
  <c r="AJ635" i="1"/>
  <c r="AK635" i="1"/>
  <c r="AL635" i="1"/>
  <c r="AM635" i="1"/>
  <c r="AN635" i="1"/>
  <c r="AO635" i="1"/>
  <c r="AP635" i="1"/>
  <c r="AG636" i="1"/>
  <c r="AH636" i="1"/>
  <c r="AI636" i="1"/>
  <c r="AJ636" i="1"/>
  <c r="AK636" i="1"/>
  <c r="AL636" i="1"/>
  <c r="AM636" i="1"/>
  <c r="AN636" i="1"/>
  <c r="AO636" i="1"/>
  <c r="AP636" i="1"/>
  <c r="AG637" i="1"/>
  <c r="AH637" i="1"/>
  <c r="AI637" i="1"/>
  <c r="AJ637" i="1"/>
  <c r="AK637" i="1"/>
  <c r="AL637" i="1"/>
  <c r="AM637" i="1"/>
  <c r="AN637" i="1"/>
  <c r="AO637" i="1"/>
  <c r="AP637" i="1"/>
  <c r="AG638" i="1"/>
  <c r="AH638" i="1"/>
  <c r="AI638" i="1"/>
  <c r="AJ638" i="1"/>
  <c r="AK638" i="1"/>
  <c r="AL638" i="1"/>
  <c r="AM638" i="1"/>
  <c r="AN638" i="1"/>
  <c r="AO638" i="1"/>
  <c r="AP638" i="1"/>
  <c r="AG639" i="1"/>
  <c r="AH639" i="1"/>
  <c r="AI639" i="1"/>
  <c r="AJ639" i="1"/>
  <c r="AK639" i="1"/>
  <c r="AL639" i="1"/>
  <c r="AM639" i="1"/>
  <c r="AN639" i="1"/>
  <c r="AO639" i="1"/>
  <c r="AP639" i="1"/>
  <c r="AG640" i="1"/>
  <c r="AH640" i="1"/>
  <c r="AI640" i="1"/>
  <c r="AJ640" i="1"/>
  <c r="AK640" i="1"/>
  <c r="AL640" i="1"/>
  <c r="AM640" i="1"/>
  <c r="AN640" i="1"/>
  <c r="AO640" i="1"/>
  <c r="AP640" i="1"/>
  <c r="AG641" i="1"/>
  <c r="AH641" i="1"/>
  <c r="AI641" i="1"/>
  <c r="AJ641" i="1"/>
  <c r="AK641" i="1"/>
  <c r="AL641" i="1"/>
  <c r="AM641" i="1"/>
  <c r="AN641" i="1"/>
  <c r="AO641" i="1"/>
  <c r="AP641" i="1"/>
  <c r="AG642" i="1"/>
  <c r="AH642" i="1"/>
  <c r="AI642" i="1"/>
  <c r="AJ642" i="1"/>
  <c r="AK642" i="1"/>
  <c r="AL642" i="1"/>
  <c r="AM642" i="1"/>
  <c r="AN642" i="1"/>
  <c r="AO642" i="1"/>
  <c r="AP642" i="1"/>
  <c r="AG643" i="1"/>
  <c r="AH643" i="1"/>
  <c r="AI643" i="1"/>
  <c r="AJ643" i="1"/>
  <c r="AK643" i="1"/>
  <c r="AL643" i="1"/>
  <c r="AM643" i="1"/>
  <c r="AN643" i="1"/>
  <c r="AO643" i="1"/>
  <c r="AP643" i="1"/>
  <c r="AG644" i="1"/>
  <c r="AH644" i="1"/>
  <c r="AI644" i="1"/>
  <c r="AJ644" i="1"/>
  <c r="AK644" i="1"/>
  <c r="AL644" i="1"/>
  <c r="AM644" i="1"/>
  <c r="AN644" i="1"/>
  <c r="AO644" i="1"/>
  <c r="AP644" i="1"/>
  <c r="AG645" i="1"/>
  <c r="AH645" i="1"/>
  <c r="AI645" i="1"/>
  <c r="AJ645" i="1"/>
  <c r="AK645" i="1"/>
  <c r="AL645" i="1"/>
  <c r="AM645" i="1"/>
  <c r="AN645" i="1"/>
  <c r="AO645" i="1"/>
  <c r="AP645" i="1"/>
  <c r="AG646" i="1"/>
  <c r="AH646" i="1"/>
  <c r="AI646" i="1"/>
  <c r="AJ646" i="1"/>
  <c r="AK646" i="1"/>
  <c r="AL646" i="1"/>
  <c r="AM646" i="1"/>
  <c r="AN646" i="1"/>
  <c r="AO646" i="1"/>
  <c r="AP646" i="1"/>
  <c r="AG647" i="1"/>
  <c r="AH647" i="1"/>
  <c r="AI647" i="1"/>
  <c r="AJ647" i="1"/>
  <c r="AK647" i="1"/>
  <c r="AL647" i="1"/>
  <c r="AM647" i="1"/>
  <c r="AN647" i="1"/>
  <c r="AO647" i="1"/>
  <c r="AP647" i="1"/>
  <c r="AG648" i="1"/>
  <c r="AH648" i="1"/>
  <c r="AI648" i="1"/>
  <c r="AJ648" i="1"/>
  <c r="AK648" i="1"/>
  <c r="AL648" i="1"/>
  <c r="AM648" i="1"/>
  <c r="AN648" i="1"/>
  <c r="AO648" i="1"/>
  <c r="AP648" i="1"/>
  <c r="AG649" i="1"/>
  <c r="AH649" i="1"/>
  <c r="AI649" i="1"/>
  <c r="AJ649" i="1"/>
  <c r="AK649" i="1"/>
  <c r="AL649" i="1"/>
  <c r="AM649" i="1"/>
  <c r="AN649" i="1"/>
  <c r="AO649" i="1"/>
  <c r="AP649" i="1"/>
  <c r="AG650" i="1"/>
  <c r="AH650" i="1"/>
  <c r="AI650" i="1"/>
  <c r="AJ650" i="1"/>
  <c r="AK650" i="1"/>
  <c r="AL650" i="1"/>
  <c r="AM650" i="1"/>
  <c r="AN650" i="1"/>
  <c r="AO650" i="1"/>
  <c r="AP650" i="1"/>
  <c r="AG651" i="1"/>
  <c r="AH651" i="1"/>
  <c r="AI651" i="1"/>
  <c r="AJ651" i="1"/>
  <c r="AK651" i="1"/>
  <c r="AL651" i="1"/>
  <c r="AM651" i="1"/>
  <c r="AN651" i="1"/>
  <c r="AO651" i="1"/>
  <c r="AP651" i="1"/>
  <c r="AG652" i="1"/>
  <c r="AH652" i="1"/>
  <c r="AI652" i="1"/>
  <c r="AJ652" i="1"/>
  <c r="AK652" i="1"/>
  <c r="AL652" i="1"/>
  <c r="AM652" i="1"/>
  <c r="AN652" i="1"/>
  <c r="AO652" i="1"/>
  <c r="AP652" i="1"/>
  <c r="AG653" i="1"/>
  <c r="AH653" i="1"/>
  <c r="AI653" i="1"/>
  <c r="AJ653" i="1"/>
  <c r="AK653" i="1"/>
  <c r="AL653" i="1"/>
  <c r="AM653" i="1"/>
  <c r="AN653" i="1"/>
  <c r="AO653" i="1"/>
  <c r="AP653" i="1"/>
  <c r="AG654" i="1"/>
  <c r="AH654" i="1"/>
  <c r="AI654" i="1"/>
  <c r="AJ654" i="1"/>
  <c r="AK654" i="1"/>
  <c r="AL654" i="1"/>
  <c r="AM654" i="1"/>
  <c r="AN654" i="1"/>
  <c r="AO654" i="1"/>
  <c r="AP654" i="1"/>
  <c r="AG655" i="1"/>
  <c r="AH655" i="1"/>
  <c r="AI655" i="1"/>
  <c r="AJ655" i="1"/>
  <c r="AK655" i="1"/>
  <c r="AL655" i="1"/>
  <c r="AM655" i="1"/>
  <c r="AN655" i="1"/>
  <c r="AO655" i="1"/>
  <c r="AP655" i="1"/>
  <c r="AG656" i="1"/>
  <c r="AH656" i="1"/>
  <c r="AI656" i="1"/>
  <c r="AJ656" i="1"/>
  <c r="AK656" i="1"/>
  <c r="AL656" i="1"/>
  <c r="AM656" i="1"/>
  <c r="AN656" i="1"/>
  <c r="AO656" i="1"/>
  <c r="AP656" i="1"/>
  <c r="AG657" i="1"/>
  <c r="AH657" i="1"/>
  <c r="AI657" i="1"/>
  <c r="AJ657" i="1"/>
  <c r="AK657" i="1"/>
  <c r="AL657" i="1"/>
  <c r="AM657" i="1"/>
  <c r="AN657" i="1"/>
  <c r="AO657" i="1"/>
  <c r="AP657" i="1"/>
  <c r="AG658" i="1"/>
  <c r="AH658" i="1"/>
  <c r="AI658" i="1"/>
  <c r="AJ658" i="1"/>
  <c r="AK658" i="1"/>
  <c r="AL658" i="1"/>
  <c r="AM658" i="1"/>
  <c r="AN658" i="1"/>
  <c r="AO658" i="1"/>
  <c r="AP658" i="1"/>
  <c r="AG659" i="1"/>
  <c r="AH659" i="1"/>
  <c r="AI659" i="1"/>
  <c r="AJ659" i="1"/>
  <c r="AK659" i="1"/>
  <c r="AL659" i="1"/>
  <c r="AM659" i="1"/>
  <c r="AN659" i="1"/>
  <c r="AO659" i="1"/>
  <c r="AP659" i="1"/>
  <c r="AG660" i="1"/>
  <c r="AH660" i="1"/>
  <c r="AI660" i="1"/>
  <c r="AJ660" i="1"/>
  <c r="AK660" i="1"/>
  <c r="AL660" i="1"/>
  <c r="AM660" i="1"/>
  <c r="AN660" i="1"/>
  <c r="AO660" i="1"/>
  <c r="AP660" i="1"/>
  <c r="AG661" i="1"/>
  <c r="AH661" i="1"/>
  <c r="AI661" i="1"/>
  <c r="AJ661" i="1"/>
  <c r="AK661" i="1"/>
  <c r="AL661" i="1"/>
  <c r="AM661" i="1"/>
  <c r="AN661" i="1"/>
  <c r="AO661" i="1"/>
  <c r="AP661" i="1"/>
  <c r="AG662" i="1"/>
  <c r="AH662" i="1"/>
  <c r="AI662" i="1"/>
  <c r="AJ662" i="1"/>
  <c r="AK662" i="1"/>
  <c r="AL662" i="1"/>
  <c r="AM662" i="1"/>
  <c r="AN662" i="1"/>
  <c r="AO662" i="1"/>
  <c r="AP662" i="1"/>
  <c r="AG663" i="1"/>
  <c r="AH663" i="1"/>
  <c r="AI663" i="1"/>
  <c r="AJ663" i="1"/>
  <c r="AK663" i="1"/>
  <c r="AL663" i="1"/>
  <c r="AM663" i="1"/>
  <c r="AN663" i="1"/>
  <c r="AO663" i="1"/>
  <c r="AP663" i="1"/>
  <c r="AG664" i="1"/>
  <c r="AH664" i="1"/>
  <c r="AI664" i="1"/>
  <c r="AJ664" i="1"/>
  <c r="AK664" i="1"/>
  <c r="AL664" i="1"/>
  <c r="AM664" i="1"/>
  <c r="AN664" i="1"/>
  <c r="AO664" i="1"/>
  <c r="AP664" i="1"/>
  <c r="AG665" i="1"/>
  <c r="AH665" i="1"/>
  <c r="AI665" i="1"/>
  <c r="AJ665" i="1"/>
  <c r="AK665" i="1"/>
  <c r="AL665" i="1"/>
  <c r="AM665" i="1"/>
  <c r="AN665" i="1"/>
  <c r="AO665" i="1"/>
  <c r="AP665" i="1"/>
  <c r="AG666" i="1"/>
  <c r="AH666" i="1"/>
  <c r="AI666" i="1"/>
  <c r="AJ666" i="1"/>
  <c r="AK666" i="1"/>
  <c r="AL666" i="1"/>
  <c r="AM666" i="1"/>
  <c r="AN666" i="1"/>
  <c r="AO666" i="1"/>
  <c r="AP666" i="1"/>
  <c r="AG667" i="1"/>
  <c r="AH667" i="1"/>
  <c r="AI667" i="1"/>
  <c r="AJ667" i="1"/>
  <c r="AK667" i="1"/>
  <c r="AL667" i="1"/>
  <c r="AM667" i="1"/>
  <c r="AN667" i="1"/>
  <c r="AO667" i="1"/>
  <c r="AP667" i="1"/>
  <c r="AG668" i="1"/>
  <c r="AH668" i="1"/>
  <c r="AI668" i="1"/>
  <c r="AJ668" i="1"/>
  <c r="AK668" i="1"/>
  <c r="AL668" i="1"/>
  <c r="AM668" i="1"/>
  <c r="AN668" i="1"/>
  <c r="AO668" i="1"/>
  <c r="AP668" i="1"/>
  <c r="AG669" i="1"/>
  <c r="AH669" i="1"/>
  <c r="AI669" i="1"/>
  <c r="AJ669" i="1"/>
  <c r="AK669" i="1"/>
  <c r="AL669" i="1"/>
  <c r="AM669" i="1"/>
  <c r="AN669" i="1"/>
  <c r="AO669" i="1"/>
  <c r="AP669" i="1"/>
  <c r="AG670" i="1"/>
  <c r="AH670" i="1"/>
  <c r="AI670" i="1"/>
  <c r="AJ670" i="1"/>
  <c r="AK670" i="1"/>
  <c r="AL670" i="1"/>
  <c r="AM670" i="1"/>
  <c r="AN670" i="1"/>
  <c r="AO670" i="1"/>
  <c r="AP670" i="1"/>
  <c r="AG671" i="1"/>
  <c r="AH671" i="1"/>
  <c r="AI671" i="1"/>
  <c r="AJ671" i="1"/>
  <c r="AK671" i="1"/>
  <c r="AL671" i="1"/>
  <c r="AM671" i="1"/>
  <c r="AN671" i="1"/>
  <c r="AO671" i="1"/>
  <c r="AP671" i="1"/>
  <c r="AG672" i="1"/>
  <c r="AH672" i="1"/>
  <c r="AI672" i="1"/>
  <c r="AJ672" i="1"/>
  <c r="AK672" i="1"/>
  <c r="AL672" i="1"/>
  <c r="AM672" i="1"/>
  <c r="AN672" i="1"/>
  <c r="AO672" i="1"/>
  <c r="AP672" i="1"/>
  <c r="AG673" i="1"/>
  <c r="AH673" i="1"/>
  <c r="AI673" i="1"/>
  <c r="AJ673" i="1"/>
  <c r="AK673" i="1"/>
  <c r="AL673" i="1"/>
  <c r="AM673" i="1"/>
  <c r="AN673" i="1"/>
  <c r="AO673" i="1"/>
  <c r="AP673" i="1"/>
  <c r="AG674" i="1"/>
  <c r="AH674" i="1"/>
  <c r="AI674" i="1"/>
  <c r="AJ674" i="1"/>
  <c r="AK674" i="1"/>
  <c r="AL674" i="1"/>
  <c r="AM674" i="1"/>
  <c r="AN674" i="1"/>
  <c r="AO674" i="1"/>
  <c r="AP674" i="1"/>
  <c r="AG675" i="1"/>
  <c r="AH675" i="1"/>
  <c r="AI675" i="1"/>
  <c r="AJ675" i="1"/>
  <c r="AK675" i="1"/>
  <c r="AL675" i="1"/>
  <c r="AM675" i="1"/>
  <c r="AN675" i="1"/>
  <c r="AO675" i="1"/>
  <c r="AP675" i="1"/>
  <c r="AG676" i="1"/>
  <c r="AH676" i="1"/>
  <c r="AI676" i="1"/>
  <c r="AJ676" i="1"/>
  <c r="AK676" i="1"/>
  <c r="AL676" i="1"/>
  <c r="AM676" i="1"/>
  <c r="AN676" i="1"/>
  <c r="AO676" i="1"/>
  <c r="AP676" i="1"/>
  <c r="AG677" i="1"/>
  <c r="AH677" i="1"/>
  <c r="AI677" i="1"/>
  <c r="AJ677" i="1"/>
  <c r="AK677" i="1"/>
  <c r="AL677" i="1"/>
  <c r="AM677" i="1"/>
  <c r="AN677" i="1"/>
  <c r="AO677" i="1"/>
  <c r="AP677" i="1"/>
  <c r="AG678" i="1"/>
  <c r="AH678" i="1"/>
  <c r="AI678" i="1"/>
  <c r="AJ678" i="1"/>
  <c r="AK678" i="1"/>
  <c r="AL678" i="1"/>
  <c r="AM678" i="1"/>
  <c r="AN678" i="1"/>
  <c r="AO678" i="1"/>
  <c r="AP678" i="1"/>
  <c r="AG679" i="1"/>
  <c r="AH679" i="1"/>
  <c r="AI679" i="1"/>
  <c r="AJ679" i="1"/>
  <c r="AK679" i="1"/>
  <c r="AL679" i="1"/>
  <c r="AM679" i="1"/>
  <c r="AN679" i="1"/>
  <c r="AO679" i="1"/>
  <c r="AP679" i="1"/>
  <c r="AG680" i="1"/>
  <c r="AH680" i="1"/>
  <c r="AI680" i="1"/>
  <c r="AJ680" i="1"/>
  <c r="AK680" i="1"/>
  <c r="AL680" i="1"/>
  <c r="AM680" i="1"/>
  <c r="AN680" i="1"/>
  <c r="AO680" i="1"/>
  <c r="AP680" i="1"/>
  <c r="AG681" i="1"/>
  <c r="AH681" i="1"/>
  <c r="AI681" i="1"/>
  <c r="AJ681" i="1"/>
  <c r="AK681" i="1"/>
  <c r="AL681" i="1"/>
  <c r="AM681" i="1"/>
  <c r="AN681" i="1"/>
  <c r="AO681" i="1"/>
  <c r="AP681" i="1"/>
  <c r="AG682" i="1"/>
  <c r="AH682" i="1"/>
  <c r="AI682" i="1"/>
  <c r="AJ682" i="1"/>
  <c r="AK682" i="1"/>
  <c r="AL682" i="1"/>
  <c r="AM682" i="1"/>
  <c r="AN682" i="1"/>
  <c r="AO682" i="1"/>
  <c r="AP682" i="1"/>
  <c r="AG683" i="1"/>
  <c r="AH683" i="1"/>
  <c r="AI683" i="1"/>
  <c r="AJ683" i="1"/>
  <c r="AK683" i="1"/>
  <c r="AL683" i="1"/>
  <c r="AM683" i="1"/>
  <c r="AN683" i="1"/>
  <c r="AO683" i="1"/>
  <c r="AP683" i="1"/>
  <c r="AG684" i="1"/>
  <c r="AH684" i="1"/>
  <c r="AI684" i="1"/>
  <c r="AJ684" i="1"/>
  <c r="AK684" i="1"/>
  <c r="AL684" i="1"/>
  <c r="AM684" i="1"/>
  <c r="AN684" i="1"/>
  <c r="AO684" i="1"/>
  <c r="AP684" i="1"/>
  <c r="AG685" i="1"/>
  <c r="AH685" i="1"/>
  <c r="AI685" i="1"/>
  <c r="AJ685" i="1"/>
  <c r="AK685" i="1"/>
  <c r="AL685" i="1"/>
  <c r="AM685" i="1"/>
  <c r="AN685" i="1"/>
  <c r="AO685" i="1"/>
  <c r="AP685" i="1"/>
  <c r="AG686" i="1"/>
  <c r="AH686" i="1"/>
  <c r="AI686" i="1"/>
  <c r="AJ686" i="1"/>
  <c r="AK686" i="1"/>
  <c r="AL686" i="1"/>
  <c r="AM686" i="1"/>
  <c r="AN686" i="1"/>
  <c r="AO686" i="1"/>
  <c r="AP686" i="1"/>
  <c r="AG687" i="1"/>
  <c r="AH687" i="1"/>
  <c r="AI687" i="1"/>
  <c r="AJ687" i="1"/>
  <c r="AK687" i="1"/>
  <c r="AL687" i="1"/>
  <c r="AM687" i="1"/>
  <c r="AN687" i="1"/>
  <c r="AO687" i="1"/>
  <c r="AP687" i="1"/>
  <c r="AG688" i="1"/>
  <c r="AH688" i="1"/>
  <c r="AI688" i="1"/>
  <c r="AJ688" i="1"/>
  <c r="AK688" i="1"/>
  <c r="AL688" i="1"/>
  <c r="AM688" i="1"/>
  <c r="AN688" i="1"/>
  <c r="AO688" i="1"/>
  <c r="AP688" i="1"/>
  <c r="AG689" i="1"/>
  <c r="AH689" i="1"/>
  <c r="AI689" i="1"/>
  <c r="AJ689" i="1"/>
  <c r="AK689" i="1"/>
  <c r="AL689" i="1"/>
  <c r="AM689" i="1"/>
  <c r="AN689" i="1"/>
  <c r="AO689" i="1"/>
  <c r="AP689" i="1"/>
  <c r="AG690" i="1"/>
  <c r="AH690" i="1"/>
  <c r="AI690" i="1"/>
  <c r="AJ690" i="1"/>
  <c r="AK690" i="1"/>
  <c r="AL690" i="1"/>
  <c r="AM690" i="1"/>
  <c r="AN690" i="1"/>
  <c r="AO690" i="1"/>
  <c r="AP690" i="1"/>
  <c r="AG691" i="1"/>
  <c r="AH691" i="1"/>
  <c r="AI691" i="1"/>
  <c r="AJ691" i="1"/>
  <c r="AK691" i="1"/>
  <c r="AL691" i="1"/>
  <c r="AM691" i="1"/>
  <c r="AN691" i="1"/>
  <c r="AO691" i="1"/>
  <c r="AP691" i="1"/>
  <c r="AG692" i="1"/>
  <c r="AH692" i="1"/>
  <c r="AI692" i="1"/>
  <c r="AJ692" i="1"/>
  <c r="AK692" i="1"/>
  <c r="AL692" i="1"/>
  <c r="AM692" i="1"/>
  <c r="AN692" i="1"/>
  <c r="AO692" i="1"/>
  <c r="AP692" i="1"/>
  <c r="AG693" i="1"/>
  <c r="AH693" i="1"/>
  <c r="AI693" i="1"/>
  <c r="AJ693" i="1"/>
  <c r="AK693" i="1"/>
  <c r="AL693" i="1"/>
  <c r="AM693" i="1"/>
  <c r="AN693" i="1"/>
  <c r="AO693" i="1"/>
  <c r="AP693" i="1"/>
  <c r="AG694" i="1"/>
  <c r="AH694" i="1"/>
  <c r="AI694" i="1"/>
  <c r="AJ694" i="1"/>
  <c r="AK694" i="1"/>
  <c r="AL694" i="1"/>
  <c r="AM694" i="1"/>
  <c r="AN694" i="1"/>
  <c r="AO694" i="1"/>
  <c r="AP694" i="1"/>
  <c r="AG695" i="1"/>
  <c r="AH695" i="1"/>
  <c r="AI695" i="1"/>
  <c r="AJ695" i="1"/>
  <c r="AK695" i="1"/>
  <c r="AL695" i="1"/>
  <c r="AM695" i="1"/>
  <c r="AN695" i="1"/>
  <c r="AO695" i="1"/>
  <c r="AP695" i="1"/>
  <c r="AG696" i="1"/>
  <c r="AH696" i="1"/>
  <c r="AI696" i="1"/>
  <c r="AJ696" i="1"/>
  <c r="AK696" i="1"/>
  <c r="AL696" i="1"/>
  <c r="AM696" i="1"/>
  <c r="AN696" i="1"/>
  <c r="AO696" i="1"/>
  <c r="AP696" i="1"/>
  <c r="AG697" i="1"/>
  <c r="AH697" i="1"/>
  <c r="AI697" i="1"/>
  <c r="AJ697" i="1"/>
  <c r="AK697" i="1"/>
  <c r="AL697" i="1"/>
  <c r="AM697" i="1"/>
  <c r="AN697" i="1"/>
  <c r="AO697" i="1"/>
  <c r="AP697" i="1"/>
  <c r="AG698" i="1"/>
  <c r="AH698" i="1"/>
  <c r="AI698" i="1"/>
  <c r="AJ698" i="1"/>
  <c r="AK698" i="1"/>
  <c r="AL698" i="1"/>
  <c r="AM698" i="1"/>
  <c r="AN698" i="1"/>
  <c r="AO698" i="1"/>
  <c r="AP698" i="1"/>
  <c r="AG699" i="1"/>
  <c r="AH699" i="1"/>
  <c r="AI699" i="1"/>
  <c r="AJ699" i="1"/>
  <c r="AK699" i="1"/>
  <c r="AL699" i="1"/>
  <c r="AM699" i="1"/>
  <c r="AN699" i="1"/>
  <c r="AO699" i="1"/>
  <c r="AP699" i="1"/>
  <c r="AG700" i="1"/>
  <c r="AH700" i="1"/>
  <c r="AI700" i="1"/>
  <c r="AJ700" i="1"/>
  <c r="AK700" i="1"/>
  <c r="AL700" i="1"/>
  <c r="AM700" i="1"/>
  <c r="AN700" i="1"/>
  <c r="AO700" i="1"/>
  <c r="AP700" i="1"/>
  <c r="AG701" i="1"/>
  <c r="AH701" i="1"/>
  <c r="AI701" i="1"/>
  <c r="AJ701" i="1"/>
  <c r="AK701" i="1"/>
  <c r="AL701" i="1"/>
  <c r="AM701" i="1"/>
  <c r="AN701" i="1"/>
  <c r="AO701" i="1"/>
  <c r="AP701" i="1"/>
  <c r="AG702" i="1"/>
  <c r="AH702" i="1"/>
  <c r="AI702" i="1"/>
  <c r="AJ702" i="1"/>
  <c r="AK702" i="1"/>
  <c r="AL702" i="1"/>
  <c r="AM702" i="1"/>
  <c r="AN702" i="1"/>
  <c r="AO702" i="1"/>
  <c r="AP702" i="1"/>
  <c r="AG703" i="1"/>
  <c r="AH703" i="1"/>
  <c r="AI703" i="1"/>
  <c r="AJ703" i="1"/>
  <c r="AK703" i="1"/>
  <c r="AL703" i="1"/>
  <c r="AM703" i="1"/>
  <c r="AN703" i="1"/>
  <c r="AO703" i="1"/>
  <c r="AP703" i="1"/>
  <c r="AG704" i="1"/>
  <c r="AH704" i="1"/>
  <c r="AI704" i="1"/>
  <c r="AJ704" i="1"/>
  <c r="AK704" i="1"/>
  <c r="AL704" i="1"/>
  <c r="AM704" i="1"/>
  <c r="AN704" i="1"/>
  <c r="AO704" i="1"/>
  <c r="AP704" i="1"/>
  <c r="AG705" i="1"/>
  <c r="AH705" i="1"/>
  <c r="AI705" i="1"/>
  <c r="AJ705" i="1"/>
  <c r="AK705" i="1"/>
  <c r="AL705" i="1"/>
  <c r="AM705" i="1"/>
  <c r="AN705" i="1"/>
  <c r="AO705" i="1"/>
  <c r="AP705" i="1"/>
  <c r="AG706" i="1"/>
  <c r="AH706" i="1"/>
  <c r="AI706" i="1"/>
  <c r="AJ706" i="1"/>
  <c r="AK706" i="1"/>
  <c r="AL706" i="1"/>
  <c r="AM706" i="1"/>
  <c r="AN706" i="1"/>
  <c r="AO706" i="1"/>
  <c r="AP706" i="1"/>
  <c r="AG707" i="1"/>
  <c r="AH707" i="1"/>
  <c r="AI707" i="1"/>
  <c r="AJ707" i="1"/>
  <c r="AK707" i="1"/>
  <c r="AL707" i="1"/>
  <c r="AM707" i="1"/>
  <c r="AN707" i="1"/>
  <c r="AO707" i="1"/>
  <c r="AP707" i="1"/>
  <c r="AG708" i="1"/>
  <c r="AH708" i="1"/>
  <c r="AI708" i="1"/>
  <c r="AJ708" i="1"/>
  <c r="AK708" i="1"/>
  <c r="AL708" i="1"/>
  <c r="AM708" i="1"/>
  <c r="AN708" i="1"/>
  <c r="AO708" i="1"/>
  <c r="AP708" i="1"/>
  <c r="AG709" i="1"/>
  <c r="AH709" i="1"/>
  <c r="AI709" i="1"/>
  <c r="AJ709" i="1"/>
  <c r="AK709" i="1"/>
  <c r="AL709" i="1"/>
  <c r="AM709" i="1"/>
  <c r="AN709" i="1"/>
  <c r="AO709" i="1"/>
  <c r="AP709" i="1"/>
  <c r="AG710" i="1"/>
  <c r="AH710" i="1"/>
  <c r="AI710" i="1"/>
  <c r="AJ710" i="1"/>
  <c r="AK710" i="1"/>
  <c r="AL710" i="1"/>
  <c r="AM710" i="1"/>
  <c r="AN710" i="1"/>
  <c r="AO710" i="1"/>
  <c r="AP710" i="1"/>
  <c r="AG711" i="1"/>
  <c r="AH711" i="1"/>
  <c r="AI711" i="1"/>
  <c r="AJ711" i="1"/>
  <c r="AK711" i="1"/>
  <c r="AL711" i="1"/>
  <c r="AM711" i="1"/>
  <c r="AN711" i="1"/>
  <c r="AO711" i="1"/>
  <c r="AP711" i="1"/>
  <c r="AG712" i="1"/>
  <c r="AH712" i="1"/>
  <c r="AI712" i="1"/>
  <c r="AJ712" i="1"/>
  <c r="AK712" i="1"/>
  <c r="AL712" i="1"/>
  <c r="AM712" i="1"/>
  <c r="AN712" i="1"/>
  <c r="AO712" i="1"/>
  <c r="AP712" i="1"/>
  <c r="AG713" i="1"/>
  <c r="AH713" i="1"/>
  <c r="AI713" i="1"/>
  <c r="AJ713" i="1"/>
  <c r="AK713" i="1"/>
  <c r="AL713" i="1"/>
  <c r="AM713" i="1"/>
  <c r="AN713" i="1"/>
  <c r="AO713" i="1"/>
  <c r="AP713" i="1"/>
  <c r="AG714" i="1"/>
  <c r="AH714" i="1"/>
  <c r="AI714" i="1"/>
  <c r="AJ714" i="1"/>
  <c r="AK714" i="1"/>
  <c r="AL714" i="1"/>
  <c r="AM714" i="1"/>
  <c r="AN714" i="1"/>
  <c r="AO714" i="1"/>
  <c r="AP714" i="1"/>
  <c r="AG715" i="1"/>
  <c r="AH715" i="1"/>
  <c r="AI715" i="1"/>
  <c r="AJ715" i="1"/>
  <c r="AK715" i="1"/>
  <c r="AL715" i="1"/>
  <c r="AM715" i="1"/>
  <c r="AN715" i="1"/>
  <c r="AO715" i="1"/>
  <c r="AP715" i="1"/>
  <c r="AG716" i="1"/>
  <c r="AH716" i="1"/>
  <c r="AI716" i="1"/>
  <c r="AJ716" i="1"/>
  <c r="AK716" i="1"/>
  <c r="AL716" i="1"/>
  <c r="AM716" i="1"/>
  <c r="AN716" i="1"/>
  <c r="AO716" i="1"/>
  <c r="AP716" i="1"/>
  <c r="AG717" i="1"/>
  <c r="AH717" i="1"/>
  <c r="AI717" i="1"/>
  <c r="AJ717" i="1"/>
  <c r="AK717" i="1"/>
  <c r="AL717" i="1"/>
  <c r="AM717" i="1"/>
  <c r="AN717" i="1"/>
  <c r="AO717" i="1"/>
  <c r="AP717" i="1"/>
  <c r="AG718" i="1"/>
  <c r="AH718" i="1"/>
  <c r="AI718" i="1"/>
  <c r="AJ718" i="1"/>
  <c r="AK718" i="1"/>
  <c r="AL718" i="1"/>
  <c r="AM718" i="1"/>
  <c r="AN718" i="1"/>
  <c r="AO718" i="1"/>
  <c r="AP718" i="1"/>
  <c r="AG719" i="1"/>
  <c r="AH719" i="1"/>
  <c r="AI719" i="1"/>
  <c r="AJ719" i="1"/>
  <c r="AK719" i="1"/>
  <c r="AL719" i="1"/>
  <c r="AM719" i="1"/>
  <c r="AN719" i="1"/>
  <c r="AO719" i="1"/>
  <c r="AP719" i="1"/>
  <c r="AG720" i="1"/>
  <c r="AH720" i="1"/>
  <c r="AI720" i="1"/>
  <c r="AJ720" i="1"/>
  <c r="AK720" i="1"/>
  <c r="AL720" i="1"/>
  <c r="AM720" i="1"/>
  <c r="AN720" i="1"/>
  <c r="AO720" i="1"/>
  <c r="AP720" i="1"/>
  <c r="AG721" i="1"/>
  <c r="AH721" i="1"/>
  <c r="AI721" i="1"/>
  <c r="AJ721" i="1"/>
  <c r="AK721" i="1"/>
  <c r="AL721" i="1"/>
  <c r="AM721" i="1"/>
  <c r="AN721" i="1"/>
  <c r="AO721" i="1"/>
  <c r="AP721" i="1"/>
  <c r="AG722" i="1"/>
  <c r="AH722" i="1"/>
  <c r="AI722" i="1"/>
  <c r="AJ722" i="1"/>
  <c r="AK722" i="1"/>
  <c r="AL722" i="1"/>
  <c r="AM722" i="1"/>
  <c r="AN722" i="1"/>
  <c r="AO722" i="1"/>
  <c r="AP722" i="1"/>
  <c r="AG723" i="1"/>
  <c r="AH723" i="1"/>
  <c r="AI723" i="1"/>
  <c r="AJ723" i="1"/>
  <c r="AK723" i="1"/>
  <c r="AL723" i="1"/>
  <c r="AM723" i="1"/>
  <c r="AN723" i="1"/>
  <c r="AO723" i="1"/>
  <c r="AP723" i="1"/>
  <c r="AG724" i="1"/>
  <c r="AH724" i="1"/>
  <c r="AI724" i="1"/>
  <c r="AJ724" i="1"/>
  <c r="AK724" i="1"/>
  <c r="AL724" i="1"/>
  <c r="AM724" i="1"/>
  <c r="AN724" i="1"/>
  <c r="AO724" i="1"/>
  <c r="AP724" i="1"/>
  <c r="AG725" i="1"/>
  <c r="AH725" i="1"/>
  <c r="AI725" i="1"/>
  <c r="AJ725" i="1"/>
  <c r="AK725" i="1"/>
  <c r="AL725" i="1"/>
  <c r="AM725" i="1"/>
  <c r="AN725" i="1"/>
  <c r="AO725" i="1"/>
  <c r="AP725" i="1"/>
  <c r="AG726" i="1"/>
  <c r="AH726" i="1"/>
  <c r="AI726" i="1"/>
  <c r="AJ726" i="1"/>
  <c r="AK726" i="1"/>
  <c r="AL726" i="1"/>
  <c r="AM726" i="1"/>
  <c r="AN726" i="1"/>
  <c r="AO726" i="1"/>
  <c r="AP726" i="1"/>
  <c r="AG727" i="1"/>
  <c r="AH727" i="1"/>
  <c r="AI727" i="1"/>
  <c r="AJ727" i="1"/>
  <c r="AK727" i="1"/>
  <c r="AL727" i="1"/>
  <c r="AM727" i="1"/>
  <c r="AN727" i="1"/>
  <c r="AO727" i="1"/>
  <c r="AP727" i="1"/>
  <c r="AG728" i="1"/>
  <c r="AH728" i="1"/>
  <c r="AI728" i="1"/>
  <c r="AJ728" i="1"/>
  <c r="AK728" i="1"/>
  <c r="AL728" i="1"/>
  <c r="AM728" i="1"/>
  <c r="AN728" i="1"/>
  <c r="AO728" i="1"/>
  <c r="AP728" i="1"/>
  <c r="AG729" i="1"/>
  <c r="AH729" i="1"/>
  <c r="AI729" i="1"/>
  <c r="AJ729" i="1"/>
  <c r="AK729" i="1"/>
  <c r="AL729" i="1"/>
  <c r="AM729" i="1"/>
  <c r="AN729" i="1"/>
  <c r="AO729" i="1"/>
  <c r="AP729" i="1"/>
  <c r="AG730" i="1"/>
  <c r="AH730" i="1"/>
  <c r="AI730" i="1"/>
  <c r="AJ730" i="1"/>
  <c r="AK730" i="1"/>
  <c r="AL730" i="1"/>
  <c r="AM730" i="1"/>
  <c r="AN730" i="1"/>
  <c r="AO730" i="1"/>
  <c r="AP730" i="1"/>
  <c r="AG731" i="1"/>
  <c r="AH731" i="1"/>
  <c r="AI731" i="1"/>
  <c r="AJ731" i="1"/>
  <c r="AK731" i="1"/>
  <c r="AL731" i="1"/>
  <c r="AM731" i="1"/>
  <c r="AN731" i="1"/>
  <c r="AO731" i="1"/>
  <c r="AP731" i="1"/>
  <c r="AG732" i="1"/>
  <c r="AH732" i="1"/>
  <c r="AI732" i="1"/>
  <c r="AJ732" i="1"/>
  <c r="AK732" i="1"/>
  <c r="AL732" i="1"/>
  <c r="AM732" i="1"/>
  <c r="AN732" i="1"/>
  <c r="AO732" i="1"/>
  <c r="AP732" i="1"/>
  <c r="AG733" i="1"/>
  <c r="AH733" i="1"/>
  <c r="AI733" i="1"/>
  <c r="AJ733" i="1"/>
  <c r="AK733" i="1"/>
  <c r="AL733" i="1"/>
  <c r="AM733" i="1"/>
  <c r="AN733" i="1"/>
  <c r="AO733" i="1"/>
  <c r="AP733" i="1"/>
  <c r="AG734" i="1"/>
  <c r="AH734" i="1"/>
  <c r="AI734" i="1"/>
  <c r="AJ734" i="1"/>
  <c r="AK734" i="1"/>
  <c r="AL734" i="1"/>
  <c r="AM734" i="1"/>
  <c r="AN734" i="1"/>
  <c r="AO734" i="1"/>
  <c r="AP734" i="1"/>
  <c r="AG735" i="1"/>
  <c r="AH735" i="1"/>
  <c r="AI735" i="1"/>
  <c r="AJ735" i="1"/>
  <c r="AK735" i="1"/>
  <c r="AL735" i="1"/>
  <c r="AM735" i="1"/>
  <c r="AN735" i="1"/>
  <c r="AO735" i="1"/>
  <c r="AP735" i="1"/>
  <c r="AG736" i="1"/>
  <c r="AH736" i="1"/>
  <c r="AI736" i="1"/>
  <c r="AJ736" i="1"/>
  <c r="AK736" i="1"/>
  <c r="AL736" i="1"/>
  <c r="AM736" i="1"/>
  <c r="AN736" i="1"/>
  <c r="AO736" i="1"/>
  <c r="AP736" i="1"/>
  <c r="AG737" i="1"/>
  <c r="AH737" i="1"/>
  <c r="AI737" i="1"/>
  <c r="AJ737" i="1"/>
  <c r="AK737" i="1"/>
  <c r="AL737" i="1"/>
  <c r="AM737" i="1"/>
  <c r="AN737" i="1"/>
  <c r="AO737" i="1"/>
  <c r="AP737" i="1"/>
  <c r="AG738" i="1"/>
  <c r="AH738" i="1"/>
  <c r="AI738" i="1"/>
  <c r="AJ738" i="1"/>
  <c r="AK738" i="1"/>
  <c r="AL738" i="1"/>
  <c r="AM738" i="1"/>
  <c r="AN738" i="1"/>
  <c r="AO738" i="1"/>
  <c r="AP738" i="1"/>
  <c r="AG739" i="1"/>
  <c r="AH739" i="1"/>
  <c r="AI739" i="1"/>
  <c r="AJ739" i="1"/>
  <c r="AK739" i="1"/>
  <c r="AL739" i="1"/>
  <c r="AM739" i="1"/>
  <c r="AN739" i="1"/>
  <c r="AO739" i="1"/>
  <c r="AP739" i="1"/>
  <c r="AG740" i="1"/>
  <c r="AH740" i="1"/>
  <c r="AI740" i="1"/>
  <c r="AJ740" i="1"/>
  <c r="AK740" i="1"/>
  <c r="AL740" i="1"/>
  <c r="AM740" i="1"/>
  <c r="AN740" i="1"/>
  <c r="AO740" i="1"/>
  <c r="AP740" i="1"/>
  <c r="AG741" i="1"/>
  <c r="AH741" i="1"/>
  <c r="AI741" i="1"/>
  <c r="AJ741" i="1"/>
  <c r="AK741" i="1"/>
  <c r="AL741" i="1"/>
  <c r="AM741" i="1"/>
  <c r="AN741" i="1"/>
  <c r="AO741" i="1"/>
  <c r="AP741" i="1"/>
  <c r="AG742" i="1"/>
  <c r="AH742" i="1"/>
  <c r="AI742" i="1"/>
  <c r="AJ742" i="1"/>
  <c r="AK742" i="1"/>
  <c r="AL742" i="1"/>
  <c r="AM742" i="1"/>
  <c r="AN742" i="1"/>
  <c r="AO742" i="1"/>
  <c r="AP742" i="1"/>
  <c r="AG743" i="1"/>
  <c r="AH743" i="1"/>
  <c r="AI743" i="1"/>
  <c r="AJ743" i="1"/>
  <c r="AK743" i="1"/>
  <c r="AL743" i="1"/>
  <c r="AM743" i="1"/>
  <c r="AN743" i="1"/>
  <c r="AO743" i="1"/>
  <c r="AP743" i="1"/>
  <c r="AG744" i="1"/>
  <c r="AH744" i="1"/>
  <c r="AI744" i="1"/>
  <c r="AJ744" i="1"/>
  <c r="AK744" i="1"/>
  <c r="AL744" i="1"/>
  <c r="AM744" i="1"/>
  <c r="AN744" i="1"/>
  <c r="AO744" i="1"/>
  <c r="AP744" i="1"/>
  <c r="AG745" i="1"/>
  <c r="AH745" i="1"/>
  <c r="AI745" i="1"/>
  <c r="AJ745" i="1"/>
  <c r="AK745" i="1"/>
  <c r="AL745" i="1"/>
  <c r="AM745" i="1"/>
  <c r="AN745" i="1"/>
  <c r="AO745" i="1"/>
  <c r="AP745" i="1"/>
  <c r="AG746" i="1"/>
  <c r="AH746" i="1"/>
  <c r="AI746" i="1"/>
  <c r="AJ746" i="1"/>
  <c r="AK746" i="1"/>
  <c r="AL746" i="1"/>
  <c r="AM746" i="1"/>
  <c r="AN746" i="1"/>
  <c r="AO746" i="1"/>
  <c r="AP746" i="1"/>
  <c r="AG747" i="1"/>
  <c r="AH747" i="1"/>
  <c r="AI747" i="1"/>
  <c r="AJ747" i="1"/>
  <c r="AK747" i="1"/>
  <c r="AL747" i="1"/>
  <c r="AM747" i="1"/>
  <c r="AN747" i="1"/>
  <c r="AO747" i="1"/>
  <c r="AP747" i="1"/>
  <c r="AG748" i="1"/>
  <c r="AH748" i="1"/>
  <c r="AI748" i="1"/>
  <c r="AJ748" i="1"/>
  <c r="AK748" i="1"/>
  <c r="AL748" i="1"/>
  <c r="AM748" i="1"/>
  <c r="AN748" i="1"/>
  <c r="AO748" i="1"/>
  <c r="AP748" i="1"/>
  <c r="AG749" i="1"/>
  <c r="AH749" i="1"/>
  <c r="AI749" i="1"/>
  <c r="AJ749" i="1"/>
  <c r="AK749" i="1"/>
  <c r="AL749" i="1"/>
  <c r="AM749" i="1"/>
  <c r="AN749" i="1"/>
  <c r="AO749" i="1"/>
  <c r="AP749" i="1"/>
  <c r="AG750" i="1"/>
  <c r="AH750" i="1"/>
  <c r="AI750" i="1"/>
  <c r="AJ750" i="1"/>
  <c r="AK750" i="1"/>
  <c r="AL750" i="1"/>
  <c r="AM750" i="1"/>
  <c r="AN750" i="1"/>
  <c r="AO750" i="1"/>
  <c r="AP750" i="1"/>
  <c r="AG751" i="1"/>
  <c r="AH751" i="1"/>
  <c r="AI751" i="1"/>
  <c r="AJ751" i="1"/>
  <c r="AK751" i="1"/>
  <c r="AL751" i="1"/>
  <c r="AM751" i="1"/>
  <c r="AN751" i="1"/>
  <c r="AO751" i="1"/>
  <c r="AP751" i="1"/>
  <c r="AG752" i="1"/>
  <c r="AH752" i="1"/>
  <c r="AI752" i="1"/>
  <c r="AJ752" i="1"/>
  <c r="AK752" i="1"/>
  <c r="AL752" i="1"/>
  <c r="AM752" i="1"/>
  <c r="AN752" i="1"/>
  <c r="AO752" i="1"/>
  <c r="AP752" i="1"/>
  <c r="AG753" i="1"/>
  <c r="AH753" i="1"/>
  <c r="AI753" i="1"/>
  <c r="AJ753" i="1"/>
  <c r="AK753" i="1"/>
  <c r="AL753" i="1"/>
  <c r="AM753" i="1"/>
  <c r="AN753" i="1"/>
  <c r="AO753" i="1"/>
  <c r="AP753" i="1"/>
  <c r="AG754" i="1"/>
  <c r="AH754" i="1"/>
  <c r="AI754" i="1"/>
  <c r="AJ754" i="1"/>
  <c r="AK754" i="1"/>
  <c r="AL754" i="1"/>
  <c r="AM754" i="1"/>
  <c r="AN754" i="1"/>
  <c r="AO754" i="1"/>
  <c r="AP754" i="1"/>
  <c r="AG755" i="1"/>
  <c r="AH755" i="1"/>
  <c r="AI755" i="1"/>
  <c r="AJ755" i="1"/>
  <c r="AK755" i="1"/>
  <c r="AL755" i="1"/>
  <c r="AM755" i="1"/>
  <c r="AN755" i="1"/>
  <c r="AO755" i="1"/>
  <c r="AP755" i="1"/>
  <c r="AG756" i="1"/>
  <c r="AH756" i="1"/>
  <c r="AI756" i="1"/>
  <c r="AJ756" i="1"/>
  <c r="AK756" i="1"/>
  <c r="AL756" i="1"/>
  <c r="AM756" i="1"/>
  <c r="AN756" i="1"/>
  <c r="AO756" i="1"/>
  <c r="AP756" i="1"/>
  <c r="AG757" i="1"/>
  <c r="AH757" i="1"/>
  <c r="AI757" i="1"/>
  <c r="AJ757" i="1"/>
  <c r="AK757" i="1"/>
  <c r="AL757" i="1"/>
  <c r="AM757" i="1"/>
  <c r="AN757" i="1"/>
  <c r="AO757" i="1"/>
  <c r="AP757" i="1"/>
  <c r="AG758" i="1"/>
  <c r="AH758" i="1"/>
  <c r="AI758" i="1"/>
  <c r="AJ758" i="1"/>
  <c r="AK758" i="1"/>
  <c r="AL758" i="1"/>
  <c r="AM758" i="1"/>
  <c r="AN758" i="1"/>
  <c r="AO758" i="1"/>
  <c r="AP758" i="1"/>
  <c r="AG759" i="1"/>
  <c r="AH759" i="1"/>
  <c r="AI759" i="1"/>
  <c r="AJ759" i="1"/>
  <c r="AK759" i="1"/>
  <c r="AL759" i="1"/>
  <c r="AM759" i="1"/>
  <c r="AN759" i="1"/>
  <c r="AO759" i="1"/>
  <c r="AP759" i="1"/>
  <c r="AG760" i="1"/>
  <c r="AH760" i="1"/>
  <c r="AI760" i="1"/>
  <c r="AJ760" i="1"/>
  <c r="AK760" i="1"/>
  <c r="AL760" i="1"/>
  <c r="AM760" i="1"/>
  <c r="AN760" i="1"/>
  <c r="AO760" i="1"/>
  <c r="AP760" i="1"/>
  <c r="AG761" i="1"/>
  <c r="AH761" i="1"/>
  <c r="AI761" i="1"/>
  <c r="AJ761" i="1"/>
  <c r="AK761" i="1"/>
  <c r="AL761" i="1"/>
  <c r="AM761" i="1"/>
  <c r="AN761" i="1"/>
  <c r="AO761" i="1"/>
  <c r="AP761" i="1"/>
  <c r="AG762" i="1"/>
  <c r="AH762" i="1"/>
  <c r="AI762" i="1"/>
  <c r="AJ762" i="1"/>
  <c r="AK762" i="1"/>
  <c r="AL762" i="1"/>
  <c r="AM762" i="1"/>
  <c r="AN762" i="1"/>
  <c r="AO762" i="1"/>
  <c r="AP762" i="1"/>
  <c r="AG763" i="1"/>
  <c r="AH763" i="1"/>
  <c r="AI763" i="1"/>
  <c r="AJ763" i="1"/>
  <c r="AK763" i="1"/>
  <c r="AL763" i="1"/>
  <c r="AM763" i="1"/>
  <c r="AN763" i="1"/>
  <c r="AO763" i="1"/>
  <c r="AP763" i="1"/>
  <c r="AG764" i="1"/>
  <c r="AH764" i="1"/>
  <c r="AI764" i="1"/>
  <c r="AJ764" i="1"/>
  <c r="AK764" i="1"/>
  <c r="AL764" i="1"/>
  <c r="AM764" i="1"/>
  <c r="AN764" i="1"/>
  <c r="AO764" i="1"/>
  <c r="AP764" i="1"/>
  <c r="AG765" i="1"/>
  <c r="AH765" i="1"/>
  <c r="AI765" i="1"/>
  <c r="AJ765" i="1"/>
  <c r="AK765" i="1"/>
  <c r="AL765" i="1"/>
  <c r="AM765" i="1"/>
  <c r="AN765" i="1"/>
  <c r="AO765" i="1"/>
  <c r="AP765" i="1"/>
  <c r="AG766" i="1"/>
  <c r="AH766" i="1"/>
  <c r="AI766" i="1"/>
  <c r="AJ766" i="1"/>
  <c r="AK766" i="1"/>
  <c r="AL766" i="1"/>
  <c r="AM766" i="1"/>
  <c r="AN766" i="1"/>
  <c r="AO766" i="1"/>
  <c r="AP766" i="1"/>
  <c r="AG767" i="1"/>
  <c r="AH767" i="1"/>
  <c r="AI767" i="1"/>
  <c r="AJ767" i="1"/>
  <c r="AK767" i="1"/>
  <c r="AL767" i="1"/>
  <c r="AM767" i="1"/>
  <c r="AN767" i="1"/>
  <c r="AO767" i="1"/>
  <c r="AP767" i="1"/>
  <c r="AG768" i="1"/>
  <c r="AH768" i="1"/>
  <c r="AI768" i="1"/>
  <c r="AJ768" i="1"/>
  <c r="AK768" i="1"/>
  <c r="AL768" i="1"/>
  <c r="AM768" i="1"/>
  <c r="AN768" i="1"/>
  <c r="AO768" i="1"/>
  <c r="AP768" i="1"/>
  <c r="AG769" i="1"/>
  <c r="AH769" i="1"/>
  <c r="AI769" i="1"/>
  <c r="AJ769" i="1"/>
  <c r="AK769" i="1"/>
  <c r="AL769" i="1"/>
  <c r="AM769" i="1"/>
  <c r="AN769" i="1"/>
  <c r="AO769" i="1"/>
  <c r="AP769" i="1"/>
  <c r="AG770" i="1"/>
  <c r="AH770" i="1"/>
  <c r="AI770" i="1"/>
  <c r="AJ770" i="1"/>
  <c r="AK770" i="1"/>
  <c r="AL770" i="1"/>
  <c r="AM770" i="1"/>
  <c r="AN770" i="1"/>
  <c r="AO770" i="1"/>
  <c r="AP770" i="1"/>
  <c r="AG771" i="1"/>
  <c r="AH771" i="1"/>
  <c r="AI771" i="1"/>
  <c r="AJ771" i="1"/>
  <c r="AK771" i="1"/>
  <c r="AL771" i="1"/>
  <c r="AM771" i="1"/>
  <c r="AN771" i="1"/>
  <c r="AO771" i="1"/>
  <c r="AP771" i="1"/>
  <c r="AG772" i="1"/>
  <c r="AH772" i="1"/>
  <c r="AI772" i="1"/>
  <c r="AJ772" i="1"/>
  <c r="AK772" i="1"/>
  <c r="AL772" i="1"/>
  <c r="AM772" i="1"/>
  <c r="AN772" i="1"/>
  <c r="AO772" i="1"/>
  <c r="AP772" i="1"/>
  <c r="AG773" i="1"/>
  <c r="AH773" i="1"/>
  <c r="AI773" i="1"/>
  <c r="AJ773" i="1"/>
  <c r="AK773" i="1"/>
  <c r="AL773" i="1"/>
  <c r="AM773" i="1"/>
  <c r="AN773" i="1"/>
  <c r="AO773" i="1"/>
  <c r="AP773" i="1"/>
  <c r="AG774" i="1"/>
  <c r="AH774" i="1"/>
  <c r="AI774" i="1"/>
  <c r="AJ774" i="1"/>
  <c r="AK774" i="1"/>
  <c r="AL774" i="1"/>
  <c r="AM774" i="1"/>
  <c r="AN774" i="1"/>
  <c r="AO774" i="1"/>
  <c r="AP774" i="1"/>
  <c r="AG775" i="1"/>
  <c r="AH775" i="1"/>
  <c r="AI775" i="1"/>
  <c r="AJ775" i="1"/>
  <c r="AK775" i="1"/>
  <c r="AL775" i="1"/>
  <c r="AM775" i="1"/>
  <c r="AN775" i="1"/>
  <c r="AO775" i="1"/>
  <c r="AP775" i="1"/>
  <c r="AG776" i="1"/>
  <c r="AH776" i="1"/>
  <c r="AI776" i="1"/>
  <c r="AJ776" i="1"/>
  <c r="AK776" i="1"/>
  <c r="AL776" i="1"/>
  <c r="AM776" i="1"/>
  <c r="AN776" i="1"/>
  <c r="AO776" i="1"/>
  <c r="AP776" i="1"/>
  <c r="AG777" i="1"/>
  <c r="AH777" i="1"/>
  <c r="AI777" i="1"/>
  <c r="AJ777" i="1"/>
  <c r="AK777" i="1"/>
  <c r="AL777" i="1"/>
  <c r="AM777" i="1"/>
  <c r="AN777" i="1"/>
  <c r="AO777" i="1"/>
  <c r="AP777" i="1"/>
  <c r="AG778" i="1"/>
  <c r="AH778" i="1"/>
  <c r="AI778" i="1"/>
  <c r="AJ778" i="1"/>
  <c r="AK778" i="1"/>
  <c r="AL778" i="1"/>
  <c r="AM778" i="1"/>
  <c r="AN778" i="1"/>
  <c r="AO778" i="1"/>
  <c r="AP778" i="1"/>
  <c r="AG779" i="1"/>
  <c r="AH779" i="1"/>
  <c r="AI779" i="1"/>
  <c r="AJ779" i="1"/>
  <c r="AK779" i="1"/>
  <c r="AL779" i="1"/>
  <c r="AM779" i="1"/>
  <c r="AN779" i="1"/>
  <c r="AO779" i="1"/>
  <c r="AP779" i="1"/>
  <c r="AG780" i="1"/>
  <c r="AH780" i="1"/>
  <c r="AI780" i="1"/>
  <c r="AJ780" i="1"/>
  <c r="AK780" i="1"/>
  <c r="AL780" i="1"/>
  <c r="AM780" i="1"/>
  <c r="AN780" i="1"/>
  <c r="AO780" i="1"/>
  <c r="AP780" i="1"/>
  <c r="AG781" i="1"/>
  <c r="AH781" i="1"/>
  <c r="AI781" i="1"/>
  <c r="AJ781" i="1"/>
  <c r="AK781" i="1"/>
  <c r="AL781" i="1"/>
  <c r="AM781" i="1"/>
  <c r="AN781" i="1"/>
  <c r="AO781" i="1"/>
  <c r="AP781" i="1"/>
  <c r="AG782" i="1"/>
  <c r="AH782" i="1"/>
  <c r="AI782" i="1"/>
  <c r="AJ782" i="1"/>
  <c r="AK782" i="1"/>
  <c r="AL782" i="1"/>
  <c r="AM782" i="1"/>
  <c r="AN782" i="1"/>
  <c r="AO782" i="1"/>
  <c r="AP782" i="1"/>
  <c r="AG783" i="1"/>
  <c r="AH783" i="1"/>
  <c r="AI783" i="1"/>
  <c r="AJ783" i="1"/>
  <c r="AK783" i="1"/>
  <c r="AL783" i="1"/>
  <c r="AM783" i="1"/>
  <c r="AN783" i="1"/>
  <c r="AO783" i="1"/>
  <c r="AP783" i="1"/>
  <c r="AG784" i="1"/>
  <c r="AH784" i="1"/>
  <c r="AI784" i="1"/>
  <c r="AJ784" i="1"/>
  <c r="AK784" i="1"/>
  <c r="AL784" i="1"/>
  <c r="AM784" i="1"/>
  <c r="AN784" i="1"/>
  <c r="AO784" i="1"/>
  <c r="AP784" i="1"/>
  <c r="AG785" i="1"/>
  <c r="AH785" i="1"/>
  <c r="AI785" i="1"/>
  <c r="AJ785" i="1"/>
  <c r="AK785" i="1"/>
  <c r="AL785" i="1"/>
  <c r="AM785" i="1"/>
  <c r="AN785" i="1"/>
  <c r="AO785" i="1"/>
  <c r="AP785" i="1"/>
  <c r="AG786" i="1"/>
  <c r="AH786" i="1"/>
  <c r="AI786" i="1"/>
  <c r="AJ786" i="1"/>
  <c r="AK786" i="1"/>
  <c r="AL786" i="1"/>
  <c r="AM786" i="1"/>
  <c r="AN786" i="1"/>
  <c r="AO786" i="1"/>
  <c r="AP786" i="1"/>
  <c r="AG787" i="1"/>
  <c r="AH787" i="1"/>
  <c r="AI787" i="1"/>
  <c r="AJ787" i="1"/>
  <c r="AK787" i="1"/>
  <c r="AL787" i="1"/>
  <c r="AM787" i="1"/>
  <c r="AN787" i="1"/>
  <c r="AO787" i="1"/>
  <c r="AP787" i="1"/>
  <c r="AG788" i="1"/>
  <c r="AH788" i="1"/>
  <c r="AI788" i="1"/>
  <c r="AJ788" i="1"/>
  <c r="AK788" i="1"/>
  <c r="AL788" i="1"/>
  <c r="AM788" i="1"/>
  <c r="AN788" i="1"/>
  <c r="AO788" i="1"/>
  <c r="AP788" i="1"/>
  <c r="AG789" i="1"/>
  <c r="AH789" i="1"/>
  <c r="AI789" i="1"/>
  <c r="AJ789" i="1"/>
  <c r="AK789" i="1"/>
  <c r="AL789" i="1"/>
  <c r="AM789" i="1"/>
  <c r="AN789" i="1"/>
  <c r="AO789" i="1"/>
  <c r="AP789" i="1"/>
  <c r="AG790" i="1"/>
  <c r="AH790" i="1"/>
  <c r="AI790" i="1"/>
  <c r="AJ790" i="1"/>
  <c r="AK790" i="1"/>
  <c r="AL790" i="1"/>
  <c r="AM790" i="1"/>
  <c r="AN790" i="1"/>
  <c r="AO790" i="1"/>
  <c r="AP790" i="1"/>
  <c r="AG791" i="1"/>
  <c r="AH791" i="1"/>
  <c r="AI791" i="1"/>
  <c r="AJ791" i="1"/>
  <c r="AK791" i="1"/>
  <c r="AL791" i="1"/>
  <c r="AM791" i="1"/>
  <c r="AN791" i="1"/>
  <c r="AO791" i="1"/>
  <c r="AP791" i="1"/>
  <c r="AG792" i="1"/>
  <c r="AH792" i="1"/>
  <c r="AI792" i="1"/>
  <c r="AJ792" i="1"/>
  <c r="AK792" i="1"/>
  <c r="AL792" i="1"/>
  <c r="AM792" i="1"/>
  <c r="AN792" i="1"/>
  <c r="AO792" i="1"/>
  <c r="AP792" i="1"/>
  <c r="AG793" i="1"/>
  <c r="AH793" i="1"/>
  <c r="AI793" i="1"/>
  <c r="AJ793" i="1"/>
  <c r="AK793" i="1"/>
  <c r="AL793" i="1"/>
  <c r="AM793" i="1"/>
  <c r="AN793" i="1"/>
  <c r="AO793" i="1"/>
  <c r="AP793" i="1"/>
  <c r="AG794" i="1"/>
  <c r="AH794" i="1"/>
  <c r="AI794" i="1"/>
  <c r="AJ794" i="1"/>
  <c r="AK794" i="1"/>
  <c r="AL794" i="1"/>
  <c r="AM794" i="1"/>
  <c r="AN794" i="1"/>
  <c r="AO794" i="1"/>
  <c r="AP794" i="1"/>
  <c r="AG795" i="1"/>
  <c r="AH795" i="1"/>
  <c r="AI795" i="1"/>
  <c r="AJ795" i="1"/>
  <c r="AK795" i="1"/>
  <c r="AL795" i="1"/>
  <c r="AM795" i="1"/>
  <c r="AN795" i="1"/>
  <c r="AO795" i="1"/>
  <c r="AP795" i="1"/>
  <c r="AG796" i="1"/>
  <c r="AH796" i="1"/>
  <c r="AI796" i="1"/>
  <c r="AJ796" i="1"/>
  <c r="AK796" i="1"/>
  <c r="AL796" i="1"/>
  <c r="AM796" i="1"/>
  <c r="AN796" i="1"/>
  <c r="AO796" i="1"/>
  <c r="AP796" i="1"/>
  <c r="AG797" i="1"/>
  <c r="AH797" i="1"/>
  <c r="AI797" i="1"/>
  <c r="AJ797" i="1"/>
  <c r="AK797" i="1"/>
  <c r="AL797" i="1"/>
  <c r="AM797" i="1"/>
  <c r="AN797" i="1"/>
  <c r="AO797" i="1"/>
  <c r="AP797" i="1"/>
  <c r="AG798" i="1"/>
  <c r="AH798" i="1"/>
  <c r="AI798" i="1"/>
  <c r="AJ798" i="1"/>
  <c r="AK798" i="1"/>
  <c r="AL798" i="1"/>
  <c r="AM798" i="1"/>
  <c r="AN798" i="1"/>
  <c r="AO798" i="1"/>
  <c r="AP798" i="1"/>
  <c r="AG799" i="1"/>
  <c r="AH799" i="1"/>
  <c r="AI799" i="1"/>
  <c r="AJ799" i="1"/>
  <c r="AK799" i="1"/>
  <c r="AL799" i="1"/>
  <c r="AM799" i="1"/>
  <c r="AN799" i="1"/>
  <c r="AO799" i="1"/>
  <c r="AP799" i="1"/>
  <c r="AG800" i="1"/>
  <c r="AH800" i="1"/>
  <c r="AI800" i="1"/>
  <c r="AJ800" i="1"/>
  <c r="AK800" i="1"/>
  <c r="AL800" i="1"/>
  <c r="AM800" i="1"/>
  <c r="AN800" i="1"/>
  <c r="AO800" i="1"/>
  <c r="AP800" i="1"/>
  <c r="AG801" i="1"/>
  <c r="AH801" i="1"/>
  <c r="AI801" i="1"/>
  <c r="AJ801" i="1"/>
  <c r="AK801" i="1"/>
  <c r="AL801" i="1"/>
  <c r="AM801" i="1"/>
  <c r="AN801" i="1"/>
  <c r="AO801" i="1"/>
  <c r="AP801" i="1"/>
  <c r="AG802" i="1"/>
  <c r="AH802" i="1"/>
  <c r="AI802" i="1"/>
  <c r="AJ802" i="1"/>
  <c r="AK802" i="1"/>
  <c r="AL802" i="1"/>
  <c r="AM802" i="1"/>
  <c r="AN802" i="1"/>
  <c r="AO802" i="1"/>
  <c r="AP802" i="1"/>
  <c r="AG803" i="1"/>
  <c r="AH803" i="1"/>
  <c r="AI803" i="1"/>
  <c r="AJ803" i="1"/>
  <c r="AK803" i="1"/>
  <c r="AL803" i="1"/>
  <c r="AM803" i="1"/>
  <c r="AN803" i="1"/>
  <c r="AO803" i="1"/>
  <c r="AP803" i="1"/>
  <c r="AG804" i="1"/>
  <c r="AH804" i="1"/>
  <c r="AI804" i="1"/>
  <c r="AJ804" i="1"/>
  <c r="AK804" i="1"/>
  <c r="AL804" i="1"/>
  <c r="AM804" i="1"/>
  <c r="AN804" i="1"/>
  <c r="AO804" i="1"/>
  <c r="AP804" i="1"/>
  <c r="AG805" i="1"/>
  <c r="AH805" i="1"/>
  <c r="AI805" i="1"/>
  <c r="AJ805" i="1"/>
  <c r="AK805" i="1"/>
  <c r="AL805" i="1"/>
  <c r="AM805" i="1"/>
  <c r="AN805" i="1"/>
  <c r="AO805" i="1"/>
  <c r="AP805" i="1"/>
  <c r="AG806" i="1"/>
  <c r="AH806" i="1"/>
  <c r="AI806" i="1"/>
  <c r="AJ806" i="1"/>
  <c r="AK806" i="1"/>
  <c r="AL806" i="1"/>
  <c r="AM806" i="1"/>
  <c r="AN806" i="1"/>
  <c r="AO806" i="1"/>
  <c r="AP806" i="1"/>
  <c r="AG807" i="1"/>
  <c r="AH807" i="1"/>
  <c r="AI807" i="1"/>
  <c r="AJ807" i="1"/>
  <c r="AK807" i="1"/>
  <c r="AL807" i="1"/>
  <c r="AM807" i="1"/>
  <c r="AN807" i="1"/>
  <c r="AO807" i="1"/>
  <c r="AP807" i="1"/>
  <c r="AG808" i="1"/>
  <c r="AH808" i="1"/>
  <c r="AI808" i="1"/>
  <c r="AJ808" i="1"/>
  <c r="AK808" i="1"/>
  <c r="AL808" i="1"/>
  <c r="AM808" i="1"/>
  <c r="AN808" i="1"/>
  <c r="AO808" i="1"/>
  <c r="AP808" i="1"/>
  <c r="AG809" i="1"/>
  <c r="AH809" i="1"/>
  <c r="AI809" i="1"/>
  <c r="AJ809" i="1"/>
  <c r="AK809" i="1"/>
  <c r="AL809" i="1"/>
  <c r="AM809" i="1"/>
  <c r="AN809" i="1"/>
  <c r="AO809" i="1"/>
  <c r="AP809" i="1"/>
  <c r="AG810" i="1"/>
  <c r="AH810" i="1"/>
  <c r="AI810" i="1"/>
  <c r="AJ810" i="1"/>
  <c r="AK810" i="1"/>
  <c r="AL810" i="1"/>
  <c r="AM810" i="1"/>
  <c r="AN810" i="1"/>
  <c r="AO810" i="1"/>
  <c r="AP810" i="1"/>
  <c r="AG811" i="1"/>
  <c r="AH811" i="1"/>
  <c r="AI811" i="1"/>
  <c r="AJ811" i="1"/>
  <c r="AK811" i="1"/>
  <c r="AL811" i="1"/>
  <c r="AM811" i="1"/>
  <c r="AN811" i="1"/>
  <c r="AO811" i="1"/>
  <c r="AP811" i="1"/>
  <c r="AG812" i="1"/>
  <c r="AH812" i="1"/>
  <c r="AI812" i="1"/>
  <c r="AJ812" i="1"/>
  <c r="AK812" i="1"/>
  <c r="AL812" i="1"/>
  <c r="AM812" i="1"/>
  <c r="AN812" i="1"/>
  <c r="AO812" i="1"/>
  <c r="AP812" i="1"/>
  <c r="AG813" i="1"/>
  <c r="AH813" i="1"/>
  <c r="AI813" i="1"/>
  <c r="AJ813" i="1"/>
  <c r="AK813" i="1"/>
  <c r="AL813" i="1"/>
  <c r="AM813" i="1"/>
  <c r="AN813" i="1"/>
  <c r="AO813" i="1"/>
  <c r="AP813" i="1"/>
  <c r="AG814" i="1"/>
  <c r="AH814" i="1"/>
  <c r="AI814" i="1"/>
  <c r="AJ814" i="1"/>
  <c r="AK814" i="1"/>
  <c r="AL814" i="1"/>
  <c r="AM814" i="1"/>
  <c r="AN814" i="1"/>
  <c r="AO814" i="1"/>
  <c r="AP814" i="1"/>
  <c r="AG815" i="1"/>
  <c r="AH815" i="1"/>
  <c r="AI815" i="1"/>
  <c r="AJ815" i="1"/>
  <c r="AK815" i="1"/>
  <c r="AL815" i="1"/>
  <c r="AM815" i="1"/>
  <c r="AN815" i="1"/>
  <c r="AO815" i="1"/>
  <c r="AP815" i="1"/>
  <c r="AG816" i="1"/>
  <c r="AH816" i="1"/>
  <c r="AI816" i="1"/>
  <c r="AJ816" i="1"/>
  <c r="AK816" i="1"/>
  <c r="AL816" i="1"/>
  <c r="AM816" i="1"/>
  <c r="AN816" i="1"/>
  <c r="AO816" i="1"/>
  <c r="AP816" i="1"/>
  <c r="AG817" i="1"/>
  <c r="AH817" i="1"/>
  <c r="AI817" i="1"/>
  <c r="AJ817" i="1"/>
  <c r="AK817" i="1"/>
  <c r="AL817" i="1"/>
  <c r="AM817" i="1"/>
  <c r="AN817" i="1"/>
  <c r="AO817" i="1"/>
  <c r="AP817" i="1"/>
  <c r="AG818" i="1"/>
  <c r="AH818" i="1"/>
  <c r="AI818" i="1"/>
  <c r="AJ818" i="1"/>
  <c r="AK818" i="1"/>
  <c r="AL818" i="1"/>
  <c r="AM818" i="1"/>
  <c r="AN818" i="1"/>
  <c r="AO818" i="1"/>
  <c r="AP818" i="1"/>
  <c r="AG819" i="1"/>
  <c r="AH819" i="1"/>
  <c r="AI819" i="1"/>
  <c r="AJ819" i="1"/>
  <c r="AK819" i="1"/>
  <c r="AL819" i="1"/>
  <c r="AM819" i="1"/>
  <c r="AN819" i="1"/>
  <c r="AO819" i="1"/>
  <c r="AP819" i="1"/>
  <c r="AG820" i="1"/>
  <c r="AH820" i="1"/>
  <c r="AI820" i="1"/>
  <c r="AJ820" i="1"/>
  <c r="AK820" i="1"/>
  <c r="AL820" i="1"/>
  <c r="AM820" i="1"/>
  <c r="AN820" i="1"/>
  <c r="AO820" i="1"/>
  <c r="AP820" i="1"/>
  <c r="AG821" i="1"/>
  <c r="AH821" i="1"/>
  <c r="AI821" i="1"/>
  <c r="AJ821" i="1"/>
  <c r="AK821" i="1"/>
  <c r="AL821" i="1"/>
  <c r="AM821" i="1"/>
  <c r="AN821" i="1"/>
  <c r="AO821" i="1"/>
  <c r="AP821" i="1"/>
  <c r="AG822" i="1"/>
  <c r="AH822" i="1"/>
  <c r="AI822" i="1"/>
  <c r="AJ822" i="1"/>
  <c r="AK822" i="1"/>
  <c r="AL822" i="1"/>
  <c r="AM822" i="1"/>
  <c r="AN822" i="1"/>
  <c r="AO822" i="1"/>
  <c r="AP822" i="1"/>
  <c r="AG823" i="1"/>
  <c r="AH823" i="1"/>
  <c r="AI823" i="1"/>
  <c r="AJ823" i="1"/>
  <c r="AK823" i="1"/>
  <c r="AL823" i="1"/>
  <c r="AM823" i="1"/>
  <c r="AN823" i="1"/>
  <c r="AO823" i="1"/>
  <c r="AP823" i="1"/>
  <c r="AG824" i="1"/>
  <c r="AH824" i="1"/>
  <c r="AI824" i="1"/>
  <c r="AJ824" i="1"/>
  <c r="AK824" i="1"/>
  <c r="AL824" i="1"/>
  <c r="AM824" i="1"/>
  <c r="AN824" i="1"/>
  <c r="AO824" i="1"/>
  <c r="AP824" i="1"/>
  <c r="AG825" i="1"/>
  <c r="AH825" i="1"/>
  <c r="AI825" i="1"/>
  <c r="AJ825" i="1"/>
  <c r="AK825" i="1"/>
  <c r="AL825" i="1"/>
  <c r="AM825" i="1"/>
  <c r="AN825" i="1"/>
  <c r="AO825" i="1"/>
  <c r="AP825" i="1"/>
  <c r="AG826" i="1"/>
  <c r="AH826" i="1"/>
  <c r="AI826" i="1"/>
  <c r="AJ826" i="1"/>
  <c r="AK826" i="1"/>
  <c r="AL826" i="1"/>
  <c r="AM826" i="1"/>
  <c r="AN826" i="1"/>
  <c r="AO826" i="1"/>
  <c r="AP826" i="1"/>
  <c r="AG827" i="1"/>
  <c r="AH827" i="1"/>
  <c r="AI827" i="1"/>
  <c r="AJ827" i="1"/>
  <c r="AK827" i="1"/>
  <c r="AL827" i="1"/>
  <c r="AM827" i="1"/>
  <c r="AN827" i="1"/>
  <c r="AO827" i="1"/>
  <c r="AP827" i="1"/>
  <c r="AG828" i="1"/>
  <c r="AH828" i="1"/>
  <c r="AI828" i="1"/>
  <c r="AJ828" i="1"/>
  <c r="AK828" i="1"/>
  <c r="AL828" i="1"/>
  <c r="AM828" i="1"/>
  <c r="AN828" i="1"/>
  <c r="AO828" i="1"/>
  <c r="AP828" i="1"/>
  <c r="AG829" i="1"/>
  <c r="AH829" i="1"/>
  <c r="AI829" i="1"/>
  <c r="AJ829" i="1"/>
  <c r="AK829" i="1"/>
  <c r="AL829" i="1"/>
  <c r="AM829" i="1"/>
  <c r="AN829" i="1"/>
  <c r="AO829" i="1"/>
  <c r="AP829" i="1"/>
  <c r="AG830" i="1"/>
  <c r="AH830" i="1"/>
  <c r="AI830" i="1"/>
  <c r="AJ830" i="1"/>
  <c r="AK830" i="1"/>
  <c r="AL830" i="1"/>
  <c r="AM830" i="1"/>
  <c r="AN830" i="1"/>
  <c r="AO830" i="1"/>
  <c r="AP830" i="1"/>
  <c r="AG831" i="1"/>
  <c r="AH831" i="1"/>
  <c r="AI831" i="1"/>
  <c r="AJ831" i="1"/>
  <c r="AK831" i="1"/>
  <c r="AL831" i="1"/>
  <c r="AM831" i="1"/>
  <c r="AN831" i="1"/>
  <c r="AO831" i="1"/>
  <c r="AP831" i="1"/>
  <c r="AG832" i="1"/>
  <c r="AH832" i="1"/>
  <c r="AI832" i="1"/>
  <c r="AJ832" i="1"/>
  <c r="AK832" i="1"/>
  <c r="AL832" i="1"/>
  <c r="AM832" i="1"/>
  <c r="AN832" i="1"/>
  <c r="AO832" i="1"/>
  <c r="AP832" i="1"/>
  <c r="AG833" i="1"/>
  <c r="AH833" i="1"/>
  <c r="AI833" i="1"/>
  <c r="AJ833" i="1"/>
  <c r="AK833" i="1"/>
  <c r="AL833" i="1"/>
  <c r="AM833" i="1"/>
  <c r="AN833" i="1"/>
  <c r="AO833" i="1"/>
  <c r="AP833" i="1"/>
  <c r="AG834" i="1"/>
  <c r="AH834" i="1"/>
  <c r="AI834" i="1"/>
  <c r="AJ834" i="1"/>
  <c r="AK834" i="1"/>
  <c r="AL834" i="1"/>
  <c r="AM834" i="1"/>
  <c r="AN834" i="1"/>
  <c r="AO834" i="1"/>
  <c r="AP834" i="1"/>
  <c r="AG835" i="1"/>
  <c r="AH835" i="1"/>
  <c r="AI835" i="1"/>
  <c r="AJ835" i="1"/>
  <c r="AK835" i="1"/>
  <c r="AL835" i="1"/>
  <c r="AM835" i="1"/>
  <c r="AN835" i="1"/>
  <c r="AO835" i="1"/>
  <c r="AP835" i="1"/>
  <c r="AG836" i="1"/>
  <c r="AH836" i="1"/>
  <c r="AI836" i="1"/>
  <c r="AJ836" i="1"/>
  <c r="AK836" i="1"/>
  <c r="AL836" i="1"/>
  <c r="AM836" i="1"/>
  <c r="AN836" i="1"/>
  <c r="AO836" i="1"/>
  <c r="AP836" i="1"/>
  <c r="AG837" i="1"/>
  <c r="AH837" i="1"/>
  <c r="AI837" i="1"/>
  <c r="AJ837" i="1"/>
  <c r="AK837" i="1"/>
  <c r="AL837" i="1"/>
  <c r="AM837" i="1"/>
  <c r="AN837" i="1"/>
  <c r="AO837" i="1"/>
  <c r="AP837" i="1"/>
  <c r="AG838" i="1"/>
  <c r="AH838" i="1"/>
  <c r="AI838" i="1"/>
  <c r="AJ838" i="1"/>
  <c r="AK838" i="1"/>
  <c r="AL838" i="1"/>
  <c r="AM838" i="1"/>
  <c r="AN838" i="1"/>
  <c r="AO838" i="1"/>
  <c r="AP838" i="1"/>
  <c r="AG839" i="1"/>
  <c r="AH839" i="1"/>
  <c r="AI839" i="1"/>
  <c r="AJ839" i="1"/>
  <c r="AK839" i="1"/>
  <c r="AL839" i="1"/>
  <c r="AM839" i="1"/>
  <c r="AN839" i="1"/>
  <c r="AO839" i="1"/>
  <c r="AP839" i="1"/>
  <c r="AG840" i="1"/>
  <c r="AH840" i="1"/>
  <c r="AI840" i="1"/>
  <c r="AJ840" i="1"/>
  <c r="AK840" i="1"/>
  <c r="AL840" i="1"/>
  <c r="AM840" i="1"/>
  <c r="AN840" i="1"/>
  <c r="AO840" i="1"/>
  <c r="AP840" i="1"/>
  <c r="AG841" i="1"/>
  <c r="AH841" i="1"/>
  <c r="AI841" i="1"/>
  <c r="AJ841" i="1"/>
  <c r="AK841" i="1"/>
  <c r="AL841" i="1"/>
  <c r="AM841" i="1"/>
  <c r="AN841" i="1"/>
  <c r="AO841" i="1"/>
  <c r="AP841" i="1"/>
  <c r="AG842" i="1"/>
  <c r="AH842" i="1"/>
  <c r="AI842" i="1"/>
  <c r="AJ842" i="1"/>
  <c r="AK842" i="1"/>
  <c r="AL842" i="1"/>
  <c r="AM842" i="1"/>
  <c r="AN842" i="1"/>
  <c r="AO842" i="1"/>
  <c r="AP842" i="1"/>
  <c r="AG843" i="1"/>
  <c r="AH843" i="1"/>
  <c r="AI843" i="1"/>
  <c r="AJ843" i="1"/>
  <c r="AK843" i="1"/>
  <c r="AL843" i="1"/>
  <c r="AM843" i="1"/>
  <c r="AN843" i="1"/>
  <c r="AO843" i="1"/>
  <c r="AP843" i="1"/>
  <c r="AG844" i="1"/>
  <c r="AH844" i="1"/>
  <c r="AI844" i="1"/>
  <c r="AJ844" i="1"/>
  <c r="AK844" i="1"/>
  <c r="AL844" i="1"/>
  <c r="AM844" i="1"/>
  <c r="AN844" i="1"/>
  <c r="AO844" i="1"/>
  <c r="AP844" i="1"/>
  <c r="AG845" i="1"/>
  <c r="AH845" i="1"/>
  <c r="AI845" i="1"/>
  <c r="AJ845" i="1"/>
  <c r="AK845" i="1"/>
  <c r="AL845" i="1"/>
  <c r="AM845" i="1"/>
  <c r="AN845" i="1"/>
  <c r="AO845" i="1"/>
  <c r="AP845" i="1"/>
  <c r="AG846" i="1"/>
  <c r="AH846" i="1"/>
  <c r="AI846" i="1"/>
  <c r="AJ846" i="1"/>
  <c r="AK846" i="1"/>
  <c r="AL846" i="1"/>
  <c r="AM846" i="1"/>
  <c r="AN846" i="1"/>
  <c r="AO846" i="1"/>
  <c r="AP846" i="1"/>
  <c r="AG847" i="1"/>
  <c r="AH847" i="1"/>
  <c r="AI847" i="1"/>
  <c r="AJ847" i="1"/>
  <c r="AK847" i="1"/>
  <c r="AL847" i="1"/>
  <c r="AM847" i="1"/>
  <c r="AN847" i="1"/>
  <c r="AO847" i="1"/>
  <c r="AP847" i="1"/>
  <c r="AG848" i="1"/>
  <c r="AH848" i="1"/>
  <c r="AI848" i="1"/>
  <c r="AJ848" i="1"/>
  <c r="AK848" i="1"/>
  <c r="AL848" i="1"/>
  <c r="AM848" i="1"/>
  <c r="AN848" i="1"/>
  <c r="AO848" i="1"/>
  <c r="AP848" i="1"/>
  <c r="AG849" i="1"/>
  <c r="AH849" i="1"/>
  <c r="AI849" i="1"/>
  <c r="AJ849" i="1"/>
  <c r="AK849" i="1"/>
  <c r="AL849" i="1"/>
  <c r="AM849" i="1"/>
  <c r="AN849" i="1"/>
  <c r="AO849" i="1"/>
  <c r="AP849" i="1"/>
  <c r="AG850" i="1"/>
  <c r="AH850" i="1"/>
  <c r="AI850" i="1"/>
  <c r="AJ850" i="1"/>
  <c r="AK850" i="1"/>
  <c r="AL850" i="1"/>
  <c r="AM850" i="1"/>
  <c r="AN850" i="1"/>
  <c r="AO850" i="1"/>
  <c r="AP850" i="1"/>
  <c r="AG851" i="1"/>
  <c r="AH851" i="1"/>
  <c r="AI851" i="1"/>
  <c r="AJ851" i="1"/>
  <c r="AK851" i="1"/>
  <c r="AL851" i="1"/>
  <c r="AM851" i="1"/>
  <c r="AN851" i="1"/>
  <c r="AO851" i="1"/>
  <c r="AP851" i="1"/>
  <c r="AG852" i="1"/>
  <c r="AH852" i="1"/>
  <c r="AI852" i="1"/>
  <c r="AJ852" i="1"/>
  <c r="AK852" i="1"/>
  <c r="AL852" i="1"/>
  <c r="AM852" i="1"/>
  <c r="AN852" i="1"/>
  <c r="AO852" i="1"/>
  <c r="AP852" i="1"/>
  <c r="AG853" i="1"/>
  <c r="AH853" i="1"/>
  <c r="AI853" i="1"/>
  <c r="AJ853" i="1"/>
  <c r="AK853" i="1"/>
  <c r="AL853" i="1"/>
  <c r="AM853" i="1"/>
  <c r="AN853" i="1"/>
  <c r="AO853" i="1"/>
  <c r="AP853" i="1"/>
  <c r="AG854" i="1"/>
  <c r="AH854" i="1"/>
  <c r="AI854" i="1"/>
  <c r="AJ854" i="1"/>
  <c r="AK854" i="1"/>
  <c r="AL854" i="1"/>
  <c r="AM854" i="1"/>
  <c r="AN854" i="1"/>
  <c r="AO854" i="1"/>
  <c r="AP854" i="1"/>
  <c r="AG855" i="1"/>
  <c r="AH855" i="1"/>
  <c r="AI855" i="1"/>
  <c r="AJ855" i="1"/>
  <c r="AK855" i="1"/>
  <c r="AL855" i="1"/>
  <c r="AM855" i="1"/>
  <c r="AN855" i="1"/>
  <c r="AO855" i="1"/>
  <c r="AP855" i="1"/>
  <c r="AG856" i="1"/>
  <c r="AH856" i="1"/>
  <c r="AI856" i="1"/>
  <c r="AJ856" i="1"/>
  <c r="AK856" i="1"/>
  <c r="AL856" i="1"/>
  <c r="AM856" i="1"/>
  <c r="AN856" i="1"/>
  <c r="AO856" i="1"/>
  <c r="AP856" i="1"/>
  <c r="AG857" i="1"/>
  <c r="AH857" i="1"/>
  <c r="AI857" i="1"/>
  <c r="AJ857" i="1"/>
  <c r="AK857" i="1"/>
  <c r="AL857" i="1"/>
  <c r="AM857" i="1"/>
  <c r="AN857" i="1"/>
  <c r="AO857" i="1"/>
  <c r="AP857" i="1"/>
  <c r="AG858" i="1"/>
  <c r="AH858" i="1"/>
  <c r="AI858" i="1"/>
  <c r="AJ858" i="1"/>
  <c r="AK858" i="1"/>
  <c r="AL858" i="1"/>
  <c r="AM858" i="1"/>
  <c r="AN858" i="1"/>
  <c r="AO858" i="1"/>
  <c r="AP858" i="1"/>
  <c r="AG859" i="1"/>
  <c r="AH859" i="1"/>
  <c r="AI859" i="1"/>
  <c r="AJ859" i="1"/>
  <c r="AK859" i="1"/>
  <c r="AL859" i="1"/>
  <c r="AM859" i="1"/>
  <c r="AN859" i="1"/>
  <c r="AO859" i="1"/>
  <c r="AP859" i="1"/>
  <c r="AG860" i="1"/>
  <c r="AH860" i="1"/>
  <c r="AI860" i="1"/>
  <c r="AJ860" i="1"/>
  <c r="AK860" i="1"/>
  <c r="AL860" i="1"/>
  <c r="AM860" i="1"/>
  <c r="AN860" i="1"/>
  <c r="AO860" i="1"/>
  <c r="AP860" i="1"/>
  <c r="AG861" i="1"/>
  <c r="AH861" i="1"/>
  <c r="AI861" i="1"/>
  <c r="AJ861" i="1"/>
  <c r="AK861" i="1"/>
  <c r="AL861" i="1"/>
  <c r="AM861" i="1"/>
  <c r="AN861" i="1"/>
  <c r="AO861" i="1"/>
  <c r="AP861" i="1"/>
  <c r="AG862" i="1"/>
  <c r="AH862" i="1"/>
  <c r="AI862" i="1"/>
  <c r="AJ862" i="1"/>
  <c r="AK862" i="1"/>
  <c r="AL862" i="1"/>
  <c r="AM862" i="1"/>
  <c r="AN862" i="1"/>
  <c r="AO862" i="1"/>
  <c r="AP862" i="1"/>
  <c r="AG863" i="1"/>
  <c r="AH863" i="1"/>
  <c r="AI863" i="1"/>
  <c r="AJ863" i="1"/>
  <c r="AK863" i="1"/>
  <c r="AL863" i="1"/>
  <c r="AM863" i="1"/>
  <c r="AN863" i="1"/>
  <c r="AO863" i="1"/>
  <c r="AP863" i="1"/>
  <c r="AG864" i="1"/>
  <c r="AH864" i="1"/>
  <c r="AI864" i="1"/>
  <c r="AJ864" i="1"/>
  <c r="AK864" i="1"/>
  <c r="AL864" i="1"/>
  <c r="AM864" i="1"/>
  <c r="AN864" i="1"/>
  <c r="AO864" i="1"/>
  <c r="AP864" i="1"/>
  <c r="AG865" i="1"/>
  <c r="AH865" i="1"/>
  <c r="AI865" i="1"/>
  <c r="AJ865" i="1"/>
  <c r="AK865" i="1"/>
  <c r="AL865" i="1"/>
  <c r="AM865" i="1"/>
  <c r="AN865" i="1"/>
  <c r="AO865" i="1"/>
  <c r="AP865" i="1"/>
  <c r="AG866" i="1"/>
  <c r="AH866" i="1"/>
  <c r="AI866" i="1"/>
  <c r="AJ866" i="1"/>
  <c r="AK866" i="1"/>
  <c r="AL866" i="1"/>
  <c r="AM866" i="1"/>
  <c r="AN866" i="1"/>
  <c r="AO866" i="1"/>
  <c r="AP866" i="1"/>
  <c r="AG867" i="1"/>
  <c r="AH867" i="1"/>
  <c r="AI867" i="1"/>
  <c r="AJ867" i="1"/>
  <c r="AK867" i="1"/>
  <c r="AL867" i="1"/>
  <c r="AM867" i="1"/>
  <c r="AN867" i="1"/>
  <c r="AO867" i="1"/>
  <c r="AP867" i="1"/>
  <c r="AG868" i="1"/>
  <c r="AH868" i="1"/>
  <c r="AI868" i="1"/>
  <c r="AJ868" i="1"/>
  <c r="AK868" i="1"/>
  <c r="AL868" i="1"/>
  <c r="AM868" i="1"/>
  <c r="AN868" i="1"/>
  <c r="AO868" i="1"/>
  <c r="AP868" i="1"/>
  <c r="AG869" i="1"/>
  <c r="AH869" i="1"/>
  <c r="AI869" i="1"/>
  <c r="AJ869" i="1"/>
  <c r="AK869" i="1"/>
  <c r="AL869" i="1"/>
  <c r="AM869" i="1"/>
  <c r="AN869" i="1"/>
  <c r="AO869" i="1"/>
  <c r="AP869" i="1"/>
  <c r="AG870" i="1"/>
  <c r="AH870" i="1"/>
  <c r="AI870" i="1"/>
  <c r="AJ870" i="1"/>
  <c r="AK870" i="1"/>
  <c r="AL870" i="1"/>
  <c r="AM870" i="1"/>
  <c r="AN870" i="1"/>
  <c r="AO870" i="1"/>
  <c r="AP870" i="1"/>
  <c r="AG871" i="1"/>
  <c r="AH871" i="1"/>
  <c r="AI871" i="1"/>
  <c r="AJ871" i="1"/>
  <c r="AK871" i="1"/>
  <c r="AL871" i="1"/>
  <c r="AM871" i="1"/>
  <c r="AN871" i="1"/>
  <c r="AO871" i="1"/>
  <c r="AP871" i="1"/>
  <c r="AG872" i="1"/>
  <c r="AH872" i="1"/>
  <c r="AI872" i="1"/>
  <c r="AJ872" i="1"/>
  <c r="AK872" i="1"/>
  <c r="AL872" i="1"/>
  <c r="AM872" i="1"/>
  <c r="AN872" i="1"/>
  <c r="AO872" i="1"/>
  <c r="AP872" i="1"/>
  <c r="AG873" i="1"/>
  <c r="AH873" i="1"/>
  <c r="AI873" i="1"/>
  <c r="AJ873" i="1"/>
  <c r="AK873" i="1"/>
  <c r="AL873" i="1"/>
  <c r="AM873" i="1"/>
  <c r="AN873" i="1"/>
  <c r="AO873" i="1"/>
  <c r="AP873" i="1"/>
  <c r="AG874" i="1"/>
  <c r="AH874" i="1"/>
  <c r="AI874" i="1"/>
  <c r="AJ874" i="1"/>
  <c r="AK874" i="1"/>
  <c r="AL874" i="1"/>
  <c r="AM874" i="1"/>
  <c r="AN874" i="1"/>
  <c r="AO874" i="1"/>
  <c r="AP874" i="1"/>
  <c r="AG875" i="1"/>
  <c r="AH875" i="1"/>
  <c r="AI875" i="1"/>
  <c r="AJ875" i="1"/>
  <c r="AK875" i="1"/>
  <c r="AL875" i="1"/>
  <c r="AM875" i="1"/>
  <c r="AN875" i="1"/>
  <c r="AO875" i="1"/>
  <c r="AP875" i="1"/>
  <c r="AG876" i="1"/>
  <c r="AH876" i="1"/>
  <c r="AI876" i="1"/>
  <c r="AJ876" i="1"/>
  <c r="AK876" i="1"/>
  <c r="AL876" i="1"/>
  <c r="AM876" i="1"/>
  <c r="AN876" i="1"/>
  <c r="AO876" i="1"/>
  <c r="AP876" i="1"/>
  <c r="AG877" i="1"/>
  <c r="AH877" i="1"/>
  <c r="AI877" i="1"/>
  <c r="AJ877" i="1"/>
  <c r="AK877" i="1"/>
  <c r="AL877" i="1"/>
  <c r="AM877" i="1"/>
  <c r="AN877" i="1"/>
  <c r="AO877" i="1"/>
  <c r="AP877" i="1"/>
  <c r="AG878" i="1"/>
  <c r="AH878" i="1"/>
  <c r="AI878" i="1"/>
  <c r="AJ878" i="1"/>
  <c r="AK878" i="1"/>
  <c r="AL878" i="1"/>
  <c r="AM878" i="1"/>
  <c r="AN878" i="1"/>
  <c r="AO878" i="1"/>
  <c r="AP878" i="1"/>
  <c r="AG879" i="1"/>
  <c r="AH879" i="1"/>
  <c r="AI879" i="1"/>
  <c r="AJ879" i="1"/>
  <c r="AK879" i="1"/>
  <c r="AL879" i="1"/>
  <c r="AM879" i="1"/>
  <c r="AN879" i="1"/>
  <c r="AO879" i="1"/>
  <c r="AP879" i="1"/>
  <c r="AG880" i="1"/>
  <c r="AH880" i="1"/>
  <c r="AI880" i="1"/>
  <c r="AJ880" i="1"/>
  <c r="AK880" i="1"/>
  <c r="AL880" i="1"/>
  <c r="AM880" i="1"/>
  <c r="AN880" i="1"/>
  <c r="AO880" i="1"/>
  <c r="AP880" i="1"/>
  <c r="AG881" i="1"/>
  <c r="AH881" i="1"/>
  <c r="AI881" i="1"/>
  <c r="AJ881" i="1"/>
  <c r="AK881" i="1"/>
  <c r="AL881" i="1"/>
  <c r="AM881" i="1"/>
  <c r="AN881" i="1"/>
  <c r="AO881" i="1"/>
  <c r="AP881" i="1"/>
  <c r="AG882" i="1"/>
  <c r="AH882" i="1"/>
  <c r="AI882" i="1"/>
  <c r="AJ882" i="1"/>
  <c r="AK882" i="1"/>
  <c r="AL882" i="1"/>
  <c r="AM882" i="1"/>
  <c r="AN882" i="1"/>
  <c r="AO882" i="1"/>
  <c r="AP882" i="1"/>
  <c r="AG883" i="1"/>
  <c r="AH883" i="1"/>
  <c r="AI883" i="1"/>
  <c r="AJ883" i="1"/>
  <c r="AK883" i="1"/>
  <c r="AL883" i="1"/>
  <c r="AM883" i="1"/>
  <c r="AN883" i="1"/>
  <c r="AO883" i="1"/>
  <c r="AP883" i="1"/>
  <c r="AG884" i="1"/>
  <c r="AH884" i="1"/>
  <c r="AI884" i="1"/>
  <c r="AJ884" i="1"/>
  <c r="AK884" i="1"/>
  <c r="AL884" i="1"/>
  <c r="AM884" i="1"/>
  <c r="AN884" i="1"/>
  <c r="AO884" i="1"/>
  <c r="AP884" i="1"/>
  <c r="AG885" i="1"/>
  <c r="AH885" i="1"/>
  <c r="AI885" i="1"/>
  <c r="AJ885" i="1"/>
  <c r="AK885" i="1"/>
  <c r="AL885" i="1"/>
  <c r="AM885" i="1"/>
  <c r="AN885" i="1"/>
  <c r="AO885" i="1"/>
  <c r="AP885" i="1"/>
  <c r="AG886" i="1"/>
  <c r="AH886" i="1"/>
  <c r="AI886" i="1"/>
  <c r="AJ886" i="1"/>
  <c r="AK886" i="1"/>
  <c r="AL886" i="1"/>
  <c r="AM886" i="1"/>
  <c r="AN886" i="1"/>
  <c r="AO886" i="1"/>
  <c r="AP886" i="1"/>
  <c r="AG887" i="1"/>
  <c r="AH887" i="1"/>
  <c r="AI887" i="1"/>
  <c r="AJ887" i="1"/>
  <c r="AK887" i="1"/>
  <c r="AL887" i="1"/>
  <c r="AM887" i="1"/>
  <c r="AN887" i="1"/>
  <c r="AO887" i="1"/>
  <c r="AP887" i="1"/>
  <c r="AG888" i="1"/>
  <c r="AH888" i="1"/>
  <c r="AI888" i="1"/>
  <c r="AJ888" i="1"/>
  <c r="AK888" i="1"/>
  <c r="AL888" i="1"/>
  <c r="AM888" i="1"/>
  <c r="AN888" i="1"/>
  <c r="AO888" i="1"/>
  <c r="AP888" i="1"/>
  <c r="AG889" i="1"/>
  <c r="AH889" i="1"/>
  <c r="AI889" i="1"/>
  <c r="AJ889" i="1"/>
  <c r="AK889" i="1"/>
  <c r="AL889" i="1"/>
  <c r="AM889" i="1"/>
  <c r="AN889" i="1"/>
  <c r="AO889" i="1"/>
  <c r="AP889" i="1"/>
  <c r="AG890" i="1"/>
  <c r="AH890" i="1"/>
  <c r="AI890" i="1"/>
  <c r="AJ890" i="1"/>
  <c r="AK890" i="1"/>
  <c r="AL890" i="1"/>
  <c r="AM890" i="1"/>
  <c r="AN890" i="1"/>
  <c r="AO890" i="1"/>
  <c r="AP890" i="1"/>
  <c r="AG891" i="1"/>
  <c r="AH891" i="1"/>
  <c r="AI891" i="1"/>
  <c r="AJ891" i="1"/>
  <c r="AK891" i="1"/>
  <c r="AL891" i="1"/>
  <c r="AM891" i="1"/>
  <c r="AN891" i="1"/>
  <c r="AO891" i="1"/>
  <c r="AP891" i="1"/>
  <c r="AG892" i="1"/>
  <c r="AH892" i="1"/>
  <c r="AI892" i="1"/>
  <c r="AJ892" i="1"/>
  <c r="AK892" i="1"/>
  <c r="AL892" i="1"/>
  <c r="AM892" i="1"/>
  <c r="AN892" i="1"/>
  <c r="AO892" i="1"/>
  <c r="AP892" i="1"/>
  <c r="AG893" i="1"/>
  <c r="AH893" i="1"/>
  <c r="AI893" i="1"/>
  <c r="AJ893" i="1"/>
  <c r="AK893" i="1"/>
  <c r="AL893" i="1"/>
  <c r="AM893" i="1"/>
  <c r="AN893" i="1"/>
  <c r="AO893" i="1"/>
  <c r="AP893" i="1"/>
  <c r="AG894" i="1"/>
  <c r="AH894" i="1"/>
  <c r="AI894" i="1"/>
  <c r="AJ894" i="1"/>
  <c r="AK894" i="1"/>
  <c r="AL894" i="1"/>
  <c r="AM894" i="1"/>
  <c r="AN894" i="1"/>
  <c r="AO894" i="1"/>
  <c r="AP894" i="1"/>
  <c r="AG895" i="1"/>
  <c r="AH895" i="1"/>
  <c r="AI895" i="1"/>
  <c r="AJ895" i="1"/>
  <c r="AK895" i="1"/>
  <c r="AL895" i="1"/>
  <c r="AM895" i="1"/>
  <c r="AN895" i="1"/>
  <c r="AO895" i="1"/>
  <c r="AP895" i="1"/>
  <c r="AG896" i="1"/>
  <c r="AH896" i="1"/>
  <c r="AI896" i="1"/>
  <c r="AJ896" i="1"/>
  <c r="AK896" i="1"/>
  <c r="AL896" i="1"/>
  <c r="AM896" i="1"/>
  <c r="AN896" i="1"/>
  <c r="AO896" i="1"/>
  <c r="AP896" i="1"/>
  <c r="AG897" i="1"/>
  <c r="AH897" i="1"/>
  <c r="AI897" i="1"/>
  <c r="AJ897" i="1"/>
  <c r="AK897" i="1"/>
  <c r="AL897" i="1"/>
  <c r="AM897" i="1"/>
  <c r="AN897" i="1"/>
  <c r="AO897" i="1"/>
  <c r="AP897" i="1"/>
  <c r="AG898" i="1"/>
  <c r="AH898" i="1"/>
  <c r="AI898" i="1"/>
  <c r="AJ898" i="1"/>
  <c r="AK898" i="1"/>
  <c r="AL898" i="1"/>
  <c r="AM898" i="1"/>
  <c r="AN898" i="1"/>
  <c r="AO898" i="1"/>
  <c r="AP898" i="1"/>
  <c r="AG899" i="1"/>
  <c r="AH899" i="1"/>
  <c r="AI899" i="1"/>
  <c r="AJ899" i="1"/>
  <c r="AK899" i="1"/>
  <c r="AL899" i="1"/>
  <c r="AM899" i="1"/>
  <c r="AN899" i="1"/>
  <c r="AO899" i="1"/>
  <c r="AP899" i="1"/>
  <c r="AG900" i="1"/>
  <c r="AH900" i="1"/>
  <c r="AI900" i="1"/>
  <c r="AJ900" i="1"/>
  <c r="AK900" i="1"/>
  <c r="AL900" i="1"/>
  <c r="AM900" i="1"/>
  <c r="AN900" i="1"/>
  <c r="AO900" i="1"/>
  <c r="AP900" i="1"/>
  <c r="AG901" i="1"/>
  <c r="AH901" i="1"/>
  <c r="AI901" i="1"/>
  <c r="AJ901" i="1"/>
  <c r="AK901" i="1"/>
  <c r="AL901" i="1"/>
  <c r="AM901" i="1"/>
  <c r="AN901" i="1"/>
  <c r="AO901" i="1"/>
  <c r="AP901" i="1"/>
  <c r="AG902" i="1"/>
  <c r="AH902" i="1"/>
  <c r="AI902" i="1"/>
  <c r="AJ902" i="1"/>
  <c r="AK902" i="1"/>
  <c r="AL902" i="1"/>
  <c r="AM902" i="1"/>
  <c r="AN902" i="1"/>
  <c r="AO902" i="1"/>
  <c r="AP902" i="1"/>
  <c r="AG903" i="1"/>
  <c r="AH903" i="1"/>
  <c r="AI903" i="1"/>
  <c r="AJ903" i="1"/>
  <c r="AK903" i="1"/>
  <c r="AL903" i="1"/>
  <c r="AM903" i="1"/>
  <c r="AN903" i="1"/>
  <c r="AO903" i="1"/>
  <c r="AP903" i="1"/>
  <c r="AG904" i="1"/>
  <c r="AH904" i="1"/>
  <c r="AI904" i="1"/>
  <c r="AJ904" i="1"/>
  <c r="AK904" i="1"/>
  <c r="AL904" i="1"/>
  <c r="AM904" i="1"/>
  <c r="AN904" i="1"/>
  <c r="AO904" i="1"/>
  <c r="AP904" i="1"/>
  <c r="AG905" i="1"/>
  <c r="AH905" i="1"/>
  <c r="AI905" i="1"/>
  <c r="AJ905" i="1"/>
  <c r="AK905" i="1"/>
  <c r="AL905" i="1"/>
  <c r="AM905" i="1"/>
  <c r="AN905" i="1"/>
  <c r="AO905" i="1"/>
  <c r="AP905" i="1"/>
  <c r="AG906" i="1"/>
  <c r="AH906" i="1"/>
  <c r="AI906" i="1"/>
  <c r="AJ906" i="1"/>
  <c r="AK906" i="1"/>
  <c r="AL906" i="1"/>
  <c r="AM906" i="1"/>
  <c r="AN906" i="1"/>
  <c r="AO906" i="1"/>
  <c r="AP906" i="1"/>
  <c r="AG907" i="1"/>
  <c r="AH907" i="1"/>
  <c r="AI907" i="1"/>
  <c r="AJ907" i="1"/>
  <c r="AK907" i="1"/>
  <c r="AL907" i="1"/>
  <c r="AM907" i="1"/>
  <c r="AN907" i="1"/>
  <c r="AO907" i="1"/>
  <c r="AP907" i="1"/>
  <c r="AG908" i="1"/>
  <c r="AH908" i="1"/>
  <c r="AI908" i="1"/>
  <c r="AJ908" i="1"/>
  <c r="AK908" i="1"/>
  <c r="AL908" i="1"/>
  <c r="AM908" i="1"/>
  <c r="AN908" i="1"/>
  <c r="AO908" i="1"/>
  <c r="AP908" i="1"/>
  <c r="AG909" i="1"/>
  <c r="AH909" i="1"/>
  <c r="AI909" i="1"/>
  <c r="AJ909" i="1"/>
  <c r="AK909" i="1"/>
  <c r="AL909" i="1"/>
  <c r="AM909" i="1"/>
  <c r="AN909" i="1"/>
  <c r="AO909" i="1"/>
  <c r="AP909" i="1"/>
  <c r="AG910" i="1"/>
  <c r="AH910" i="1"/>
  <c r="AI910" i="1"/>
  <c r="AJ910" i="1"/>
  <c r="AK910" i="1"/>
  <c r="AL910" i="1"/>
  <c r="AM910" i="1"/>
  <c r="AN910" i="1"/>
  <c r="AO910" i="1"/>
  <c r="AP910" i="1"/>
  <c r="AG911" i="1"/>
  <c r="AH911" i="1"/>
  <c r="AI911" i="1"/>
  <c r="AJ911" i="1"/>
  <c r="AK911" i="1"/>
  <c r="AL911" i="1"/>
  <c r="AM911" i="1"/>
  <c r="AN911" i="1"/>
  <c r="AO911" i="1"/>
  <c r="AP911" i="1"/>
  <c r="AG912" i="1"/>
  <c r="AH912" i="1"/>
  <c r="AI912" i="1"/>
  <c r="AJ912" i="1"/>
  <c r="AK912" i="1"/>
  <c r="AL912" i="1"/>
  <c r="AM912" i="1"/>
  <c r="AN912" i="1"/>
  <c r="AO912" i="1"/>
  <c r="AP912" i="1"/>
  <c r="AG913" i="1"/>
  <c r="AH913" i="1"/>
  <c r="AI913" i="1"/>
  <c r="AJ913" i="1"/>
  <c r="AK913" i="1"/>
  <c r="AL913" i="1"/>
  <c r="AM913" i="1"/>
  <c r="AN913" i="1"/>
  <c r="AO913" i="1"/>
  <c r="AP913" i="1"/>
  <c r="AG914" i="1"/>
  <c r="AH914" i="1"/>
  <c r="AI914" i="1"/>
  <c r="AJ914" i="1"/>
  <c r="AK914" i="1"/>
  <c r="AL914" i="1"/>
  <c r="AM914" i="1"/>
  <c r="AN914" i="1"/>
  <c r="AO914" i="1"/>
  <c r="AP914" i="1"/>
  <c r="AG915" i="1"/>
  <c r="AH915" i="1"/>
  <c r="AI915" i="1"/>
  <c r="AJ915" i="1"/>
  <c r="AK915" i="1"/>
  <c r="AL915" i="1"/>
  <c r="AM915" i="1"/>
  <c r="AN915" i="1"/>
  <c r="AO915" i="1"/>
  <c r="AP915" i="1"/>
  <c r="AG916" i="1"/>
  <c r="AH916" i="1"/>
  <c r="AI916" i="1"/>
  <c r="AJ916" i="1"/>
  <c r="AK916" i="1"/>
  <c r="AL916" i="1"/>
  <c r="AM916" i="1"/>
  <c r="AN916" i="1"/>
  <c r="AO916" i="1"/>
  <c r="AP916" i="1"/>
  <c r="AG917" i="1"/>
  <c r="AH917" i="1"/>
  <c r="AI917" i="1"/>
  <c r="AJ917" i="1"/>
  <c r="AK917" i="1"/>
  <c r="AL917" i="1"/>
  <c r="AM917" i="1"/>
  <c r="AN917" i="1"/>
  <c r="AO917" i="1"/>
  <c r="AP917" i="1"/>
  <c r="AG918" i="1"/>
  <c r="AH918" i="1"/>
  <c r="AI918" i="1"/>
  <c r="AJ918" i="1"/>
  <c r="AK918" i="1"/>
  <c r="AL918" i="1"/>
  <c r="AM918" i="1"/>
  <c r="AN918" i="1"/>
  <c r="AO918" i="1"/>
  <c r="AP918" i="1"/>
  <c r="AG919" i="1"/>
  <c r="AH919" i="1"/>
  <c r="AI919" i="1"/>
  <c r="AJ919" i="1"/>
  <c r="AK919" i="1"/>
  <c r="AL919" i="1"/>
  <c r="AM919" i="1"/>
  <c r="AN919" i="1"/>
  <c r="AO919" i="1"/>
  <c r="AP919" i="1"/>
  <c r="AG920" i="1"/>
  <c r="AH920" i="1"/>
  <c r="AI920" i="1"/>
  <c r="AJ920" i="1"/>
  <c r="AK920" i="1"/>
  <c r="AL920" i="1"/>
  <c r="AM920" i="1"/>
  <c r="AN920" i="1"/>
  <c r="AO920" i="1"/>
  <c r="AP920" i="1"/>
  <c r="AG921" i="1"/>
  <c r="AH921" i="1"/>
  <c r="AI921" i="1"/>
  <c r="AJ921" i="1"/>
  <c r="AK921" i="1"/>
  <c r="AL921" i="1"/>
  <c r="AM921" i="1"/>
  <c r="AN921" i="1"/>
  <c r="AO921" i="1"/>
  <c r="AP921" i="1"/>
  <c r="AG922" i="1"/>
  <c r="AH922" i="1"/>
  <c r="AI922" i="1"/>
  <c r="AJ922" i="1"/>
  <c r="AK922" i="1"/>
  <c r="AL922" i="1"/>
  <c r="AM922" i="1"/>
  <c r="AN922" i="1"/>
  <c r="AO922" i="1"/>
  <c r="AP922" i="1"/>
  <c r="AG923" i="1"/>
  <c r="AH923" i="1"/>
  <c r="AI923" i="1"/>
  <c r="AJ923" i="1"/>
  <c r="AK923" i="1"/>
  <c r="AL923" i="1"/>
  <c r="AM923" i="1"/>
  <c r="AN923" i="1"/>
  <c r="AO923" i="1"/>
  <c r="AP923" i="1"/>
  <c r="AG924" i="1"/>
  <c r="AH924" i="1"/>
  <c r="AI924" i="1"/>
  <c r="AJ924" i="1"/>
  <c r="AK924" i="1"/>
  <c r="AL924" i="1"/>
  <c r="AM924" i="1"/>
  <c r="AN924" i="1"/>
  <c r="AO924" i="1"/>
  <c r="AP924" i="1"/>
  <c r="AG925" i="1"/>
  <c r="AH925" i="1"/>
  <c r="AI925" i="1"/>
  <c r="AJ925" i="1"/>
  <c r="AK925" i="1"/>
  <c r="AL925" i="1"/>
  <c r="AM925" i="1"/>
  <c r="AN925" i="1"/>
  <c r="AO925" i="1"/>
  <c r="AP925" i="1"/>
  <c r="AG926" i="1"/>
  <c r="AH926" i="1"/>
  <c r="AI926" i="1"/>
  <c r="AJ926" i="1"/>
  <c r="AK926" i="1"/>
  <c r="AL926" i="1"/>
  <c r="AM926" i="1"/>
  <c r="AN926" i="1"/>
  <c r="AO926" i="1"/>
  <c r="AP926" i="1"/>
  <c r="AG927" i="1"/>
  <c r="AH927" i="1"/>
  <c r="AI927" i="1"/>
  <c r="AJ927" i="1"/>
  <c r="AK927" i="1"/>
  <c r="AL927" i="1"/>
  <c r="AM927" i="1"/>
  <c r="AN927" i="1"/>
  <c r="AO927" i="1"/>
  <c r="AP927" i="1"/>
  <c r="AG928" i="1"/>
  <c r="AH928" i="1"/>
  <c r="AI928" i="1"/>
  <c r="AJ928" i="1"/>
  <c r="AK928" i="1"/>
  <c r="AL928" i="1"/>
  <c r="AM928" i="1"/>
  <c r="AN928" i="1"/>
  <c r="AO928" i="1"/>
  <c r="AP928" i="1"/>
  <c r="AG929" i="1"/>
  <c r="AH929" i="1"/>
  <c r="AI929" i="1"/>
  <c r="AJ929" i="1"/>
  <c r="AK929" i="1"/>
  <c r="AL929" i="1"/>
  <c r="AM929" i="1"/>
  <c r="AN929" i="1"/>
  <c r="AO929" i="1"/>
  <c r="AP929" i="1"/>
  <c r="AG930" i="1"/>
  <c r="AH930" i="1"/>
  <c r="AI930" i="1"/>
  <c r="AJ930" i="1"/>
  <c r="AK930" i="1"/>
  <c r="AL930" i="1"/>
  <c r="AM930" i="1"/>
  <c r="AN930" i="1"/>
  <c r="AO930" i="1"/>
  <c r="AP930" i="1"/>
  <c r="AG931" i="1"/>
  <c r="AH931" i="1"/>
  <c r="AI931" i="1"/>
  <c r="AJ931" i="1"/>
  <c r="AK931" i="1"/>
  <c r="AL931" i="1"/>
  <c r="AM931" i="1"/>
  <c r="AN931" i="1"/>
  <c r="AO931" i="1"/>
  <c r="AP931" i="1"/>
  <c r="AG932" i="1"/>
  <c r="AH932" i="1"/>
  <c r="AI932" i="1"/>
  <c r="AJ932" i="1"/>
  <c r="AK932" i="1"/>
  <c r="AL932" i="1"/>
  <c r="AM932" i="1"/>
  <c r="AN932" i="1"/>
  <c r="AO932" i="1"/>
  <c r="AP932" i="1"/>
  <c r="AG933" i="1"/>
  <c r="AH933" i="1"/>
  <c r="AI933" i="1"/>
  <c r="AJ933" i="1"/>
  <c r="AK933" i="1"/>
  <c r="AL933" i="1"/>
  <c r="AM933" i="1"/>
  <c r="AN933" i="1"/>
  <c r="AO933" i="1"/>
  <c r="AP933" i="1"/>
  <c r="AG934" i="1"/>
  <c r="AH934" i="1"/>
  <c r="AI934" i="1"/>
  <c r="AJ934" i="1"/>
  <c r="AK934" i="1"/>
  <c r="AL934" i="1"/>
  <c r="AM934" i="1"/>
  <c r="AN934" i="1"/>
  <c r="AO934" i="1"/>
  <c r="AP934" i="1"/>
  <c r="AG935" i="1"/>
  <c r="AH935" i="1"/>
  <c r="AI935" i="1"/>
  <c r="AJ935" i="1"/>
  <c r="AK935" i="1"/>
  <c r="AL935" i="1"/>
  <c r="AM935" i="1"/>
  <c r="AN935" i="1"/>
  <c r="AO935" i="1"/>
  <c r="AP935" i="1"/>
  <c r="AG936" i="1"/>
  <c r="AH936" i="1"/>
  <c r="AI936" i="1"/>
  <c r="AJ936" i="1"/>
  <c r="AK936" i="1"/>
  <c r="AL936" i="1"/>
  <c r="AM936" i="1"/>
  <c r="AN936" i="1"/>
  <c r="AO936" i="1"/>
  <c r="AP936" i="1"/>
  <c r="AG937" i="1"/>
  <c r="AH937" i="1"/>
  <c r="AI937" i="1"/>
  <c r="AJ937" i="1"/>
  <c r="AK937" i="1"/>
  <c r="AL937" i="1"/>
  <c r="AM937" i="1"/>
  <c r="AN937" i="1"/>
  <c r="AO937" i="1"/>
  <c r="AP937" i="1"/>
  <c r="AG938" i="1"/>
  <c r="AH938" i="1"/>
  <c r="AI938" i="1"/>
  <c r="AJ938" i="1"/>
  <c r="AK938" i="1"/>
  <c r="AL938" i="1"/>
  <c r="AM938" i="1"/>
  <c r="AN938" i="1"/>
  <c r="AO938" i="1"/>
  <c r="AP938" i="1"/>
  <c r="AG939" i="1"/>
  <c r="AH939" i="1"/>
  <c r="AI939" i="1"/>
  <c r="AJ939" i="1"/>
  <c r="AK939" i="1"/>
  <c r="AL939" i="1"/>
  <c r="AM939" i="1"/>
  <c r="AN939" i="1"/>
  <c r="AO939" i="1"/>
  <c r="AP939" i="1"/>
  <c r="AG940" i="1"/>
  <c r="AH940" i="1"/>
  <c r="AI940" i="1"/>
  <c r="AJ940" i="1"/>
  <c r="AK940" i="1"/>
  <c r="AL940" i="1"/>
  <c r="AM940" i="1"/>
  <c r="AN940" i="1"/>
  <c r="AO940" i="1"/>
  <c r="AP940" i="1"/>
  <c r="AG941" i="1"/>
  <c r="AH941" i="1"/>
  <c r="AI941" i="1"/>
  <c r="AJ941" i="1"/>
  <c r="AK941" i="1"/>
  <c r="AL941" i="1"/>
  <c r="AM941" i="1"/>
  <c r="AN941" i="1"/>
  <c r="AO941" i="1"/>
  <c r="AP941" i="1"/>
  <c r="AG942" i="1"/>
  <c r="AH942" i="1"/>
  <c r="AI942" i="1"/>
  <c r="AJ942" i="1"/>
  <c r="AK942" i="1"/>
  <c r="AL942" i="1"/>
  <c r="AM942" i="1"/>
  <c r="AN942" i="1"/>
  <c r="AO942" i="1"/>
  <c r="AP942" i="1"/>
  <c r="AG943" i="1"/>
  <c r="AH943" i="1"/>
  <c r="AI943" i="1"/>
  <c r="AJ943" i="1"/>
  <c r="AK943" i="1"/>
  <c r="AL943" i="1"/>
  <c r="AM943" i="1"/>
  <c r="AN943" i="1"/>
  <c r="AO943" i="1"/>
  <c r="AP943" i="1"/>
  <c r="AG944" i="1"/>
  <c r="AH944" i="1"/>
  <c r="AI944" i="1"/>
  <c r="AJ944" i="1"/>
  <c r="AK944" i="1"/>
  <c r="AL944" i="1"/>
  <c r="AM944" i="1"/>
  <c r="AN944" i="1"/>
  <c r="AO944" i="1"/>
  <c r="AP944" i="1"/>
  <c r="AG945" i="1"/>
  <c r="AH945" i="1"/>
  <c r="AI945" i="1"/>
  <c r="AJ945" i="1"/>
  <c r="AK945" i="1"/>
  <c r="AL945" i="1"/>
  <c r="AM945" i="1"/>
  <c r="AN945" i="1"/>
  <c r="AO945" i="1"/>
  <c r="AP945" i="1"/>
  <c r="AG946" i="1"/>
  <c r="AH946" i="1"/>
  <c r="AI946" i="1"/>
  <c r="AJ946" i="1"/>
  <c r="AK946" i="1"/>
  <c r="AL946" i="1"/>
  <c r="AM946" i="1"/>
  <c r="AN946" i="1"/>
  <c r="AO946" i="1"/>
  <c r="AP946" i="1"/>
  <c r="AG947" i="1"/>
  <c r="AH947" i="1"/>
  <c r="AI947" i="1"/>
  <c r="AJ947" i="1"/>
  <c r="AK947" i="1"/>
  <c r="AL947" i="1"/>
  <c r="AM947" i="1"/>
  <c r="AN947" i="1"/>
  <c r="AO947" i="1"/>
  <c r="AP947" i="1"/>
  <c r="AG948" i="1"/>
  <c r="AH948" i="1"/>
  <c r="AI948" i="1"/>
  <c r="AJ948" i="1"/>
  <c r="AK948" i="1"/>
  <c r="AL948" i="1"/>
  <c r="AM948" i="1"/>
  <c r="AN948" i="1"/>
  <c r="AO948" i="1"/>
  <c r="AP948" i="1"/>
  <c r="AG949" i="1"/>
  <c r="AH949" i="1"/>
  <c r="AI949" i="1"/>
  <c r="AJ949" i="1"/>
  <c r="AK949" i="1"/>
  <c r="AL949" i="1"/>
  <c r="AM949" i="1"/>
  <c r="AN949" i="1"/>
  <c r="AO949" i="1"/>
  <c r="AP949" i="1"/>
  <c r="AG950" i="1"/>
  <c r="AH950" i="1"/>
  <c r="AI950" i="1"/>
  <c r="AJ950" i="1"/>
  <c r="AK950" i="1"/>
  <c r="AL950" i="1"/>
  <c r="AM950" i="1"/>
  <c r="AN950" i="1"/>
  <c r="AO950" i="1"/>
  <c r="AP950" i="1"/>
  <c r="AG951" i="1"/>
  <c r="AH951" i="1"/>
  <c r="AI951" i="1"/>
  <c r="AJ951" i="1"/>
  <c r="AK951" i="1"/>
  <c r="AL951" i="1"/>
  <c r="AM951" i="1"/>
  <c r="AN951" i="1"/>
  <c r="AO951" i="1"/>
  <c r="AP951" i="1"/>
  <c r="AG952" i="1"/>
  <c r="AH952" i="1"/>
  <c r="AI952" i="1"/>
  <c r="AJ952" i="1"/>
  <c r="AK952" i="1"/>
  <c r="AL952" i="1"/>
  <c r="AM952" i="1"/>
  <c r="AN952" i="1"/>
  <c r="AO952" i="1"/>
  <c r="AP952" i="1"/>
  <c r="AG953" i="1"/>
  <c r="AH953" i="1"/>
  <c r="AI953" i="1"/>
  <c r="AJ953" i="1"/>
  <c r="AK953" i="1"/>
  <c r="AL953" i="1"/>
  <c r="AM953" i="1"/>
  <c r="AN953" i="1"/>
  <c r="AO953" i="1"/>
  <c r="AP953" i="1"/>
  <c r="AG954" i="1"/>
  <c r="AH954" i="1"/>
  <c r="AI954" i="1"/>
  <c r="AJ954" i="1"/>
  <c r="AK954" i="1"/>
  <c r="AL954" i="1"/>
  <c r="AM954" i="1"/>
  <c r="AN954" i="1"/>
  <c r="AO954" i="1"/>
  <c r="AP954" i="1"/>
  <c r="AG955" i="1"/>
  <c r="AH955" i="1"/>
  <c r="AI955" i="1"/>
  <c r="AJ955" i="1"/>
  <c r="AK955" i="1"/>
  <c r="AL955" i="1"/>
  <c r="AM955" i="1"/>
  <c r="AN955" i="1"/>
  <c r="AO955" i="1"/>
  <c r="AP955" i="1"/>
  <c r="AG956" i="1"/>
  <c r="AH956" i="1"/>
  <c r="AI956" i="1"/>
  <c r="AJ956" i="1"/>
  <c r="AK956" i="1"/>
  <c r="AL956" i="1"/>
  <c r="AM956" i="1"/>
  <c r="AN956" i="1"/>
  <c r="AO956" i="1"/>
  <c r="AP956" i="1"/>
  <c r="AG957" i="1"/>
  <c r="AH957" i="1"/>
  <c r="AI957" i="1"/>
  <c r="AJ957" i="1"/>
  <c r="AK957" i="1"/>
  <c r="AL957" i="1"/>
  <c r="AM957" i="1"/>
  <c r="AN957" i="1"/>
  <c r="AO957" i="1"/>
  <c r="AP957" i="1"/>
  <c r="AG958" i="1"/>
  <c r="AH958" i="1"/>
  <c r="AI958" i="1"/>
  <c r="AJ958" i="1"/>
  <c r="AK958" i="1"/>
  <c r="AL958" i="1"/>
  <c r="AM958" i="1"/>
  <c r="AN958" i="1"/>
  <c r="AO958" i="1"/>
  <c r="AP958" i="1"/>
  <c r="AG959" i="1"/>
  <c r="AH959" i="1"/>
  <c r="AI959" i="1"/>
  <c r="AJ959" i="1"/>
  <c r="AK959" i="1"/>
  <c r="AL959" i="1"/>
  <c r="AM959" i="1"/>
  <c r="AN959" i="1"/>
  <c r="AO959" i="1"/>
  <c r="AP959" i="1"/>
  <c r="AG960" i="1"/>
  <c r="AH960" i="1"/>
  <c r="AI960" i="1"/>
  <c r="AJ960" i="1"/>
  <c r="AK960" i="1"/>
  <c r="AL960" i="1"/>
  <c r="AM960" i="1"/>
  <c r="AN960" i="1"/>
  <c r="AO960" i="1"/>
  <c r="AP960" i="1"/>
  <c r="AG961" i="1"/>
  <c r="AH961" i="1"/>
  <c r="AI961" i="1"/>
  <c r="AJ961" i="1"/>
  <c r="AK961" i="1"/>
  <c r="AL961" i="1"/>
  <c r="AM961" i="1"/>
  <c r="AN961" i="1"/>
  <c r="AO961" i="1"/>
  <c r="AP961" i="1"/>
  <c r="AG962" i="1"/>
  <c r="AH962" i="1"/>
  <c r="AI962" i="1"/>
  <c r="AJ962" i="1"/>
  <c r="AK962" i="1"/>
  <c r="AL962" i="1"/>
  <c r="AM962" i="1"/>
  <c r="AN962" i="1"/>
  <c r="AO962" i="1"/>
  <c r="AP962" i="1"/>
  <c r="AG963" i="1"/>
  <c r="AH963" i="1"/>
  <c r="AI963" i="1"/>
  <c r="AJ963" i="1"/>
  <c r="AK963" i="1"/>
  <c r="AL963" i="1"/>
  <c r="AM963" i="1"/>
  <c r="AN963" i="1"/>
  <c r="AO963" i="1"/>
  <c r="AP963" i="1"/>
  <c r="AG964" i="1"/>
  <c r="AH964" i="1"/>
  <c r="AI964" i="1"/>
  <c r="AJ964" i="1"/>
  <c r="AK964" i="1"/>
  <c r="AL964" i="1"/>
  <c r="AM964" i="1"/>
  <c r="AN964" i="1"/>
  <c r="AO964" i="1"/>
  <c r="AP964" i="1"/>
  <c r="AG965" i="1"/>
  <c r="AH965" i="1"/>
  <c r="AI965" i="1"/>
  <c r="AJ965" i="1"/>
  <c r="AK965" i="1"/>
  <c r="AL965" i="1"/>
  <c r="AM965" i="1"/>
  <c r="AN965" i="1"/>
  <c r="AO965" i="1"/>
  <c r="AP965" i="1"/>
  <c r="AG966" i="1"/>
  <c r="AH966" i="1"/>
  <c r="AI966" i="1"/>
  <c r="AJ966" i="1"/>
  <c r="AK966" i="1"/>
  <c r="AL966" i="1"/>
  <c r="AM966" i="1"/>
  <c r="AN966" i="1"/>
  <c r="AO966" i="1"/>
  <c r="AP966" i="1"/>
  <c r="AG967" i="1"/>
  <c r="AH967" i="1"/>
  <c r="AI967" i="1"/>
  <c r="AJ967" i="1"/>
  <c r="AK967" i="1"/>
  <c r="AL967" i="1"/>
  <c r="AM967" i="1"/>
  <c r="AN967" i="1"/>
  <c r="AO967" i="1"/>
  <c r="AP967" i="1"/>
  <c r="AG968" i="1"/>
  <c r="AH968" i="1"/>
  <c r="AI968" i="1"/>
  <c r="AJ968" i="1"/>
  <c r="AK968" i="1"/>
  <c r="AL968" i="1"/>
  <c r="AM968" i="1"/>
  <c r="AN968" i="1"/>
  <c r="AO968" i="1"/>
  <c r="AP968" i="1"/>
  <c r="AG969" i="1"/>
  <c r="AH969" i="1"/>
  <c r="AI969" i="1"/>
  <c r="AJ969" i="1"/>
  <c r="AK969" i="1"/>
  <c r="AL969" i="1"/>
  <c r="AM969" i="1"/>
  <c r="AN969" i="1"/>
  <c r="AO969" i="1"/>
  <c r="AP969" i="1"/>
  <c r="AG970" i="1"/>
  <c r="AH970" i="1"/>
  <c r="AI970" i="1"/>
  <c r="AJ970" i="1"/>
  <c r="AK970" i="1"/>
  <c r="AL970" i="1"/>
  <c r="AM970" i="1"/>
  <c r="AN970" i="1"/>
  <c r="AO970" i="1"/>
  <c r="AP970" i="1"/>
  <c r="AG971" i="1"/>
  <c r="AH971" i="1"/>
  <c r="AI971" i="1"/>
  <c r="AJ971" i="1"/>
  <c r="AK971" i="1"/>
  <c r="AL971" i="1"/>
  <c r="AM971" i="1"/>
  <c r="AN971" i="1"/>
  <c r="AO971" i="1"/>
  <c r="AP971" i="1"/>
  <c r="AG972" i="1"/>
  <c r="AH972" i="1"/>
  <c r="AI972" i="1"/>
  <c r="AJ972" i="1"/>
  <c r="AK972" i="1"/>
  <c r="AL972" i="1"/>
  <c r="AM972" i="1"/>
  <c r="AN972" i="1"/>
  <c r="AO972" i="1"/>
  <c r="AP972" i="1"/>
  <c r="AG973" i="1"/>
  <c r="AH973" i="1"/>
  <c r="AI973" i="1"/>
  <c r="AJ973" i="1"/>
  <c r="AK973" i="1"/>
  <c r="AL973" i="1"/>
  <c r="AM973" i="1"/>
  <c r="AN973" i="1"/>
  <c r="AO973" i="1"/>
  <c r="AP973" i="1"/>
  <c r="AG974" i="1"/>
  <c r="AH974" i="1"/>
  <c r="AI974" i="1"/>
  <c r="AJ974" i="1"/>
  <c r="AK974" i="1"/>
  <c r="AL974" i="1"/>
  <c r="AM974" i="1"/>
  <c r="AN974" i="1"/>
  <c r="AO974" i="1"/>
  <c r="AP974" i="1"/>
  <c r="AG975" i="1"/>
  <c r="AH975" i="1"/>
  <c r="AI975" i="1"/>
  <c r="AJ975" i="1"/>
  <c r="AK975" i="1"/>
  <c r="AL975" i="1"/>
  <c r="AM975" i="1"/>
  <c r="AN975" i="1"/>
  <c r="AO975" i="1"/>
  <c r="AP975" i="1"/>
  <c r="AG976" i="1"/>
  <c r="AH976" i="1"/>
  <c r="AI976" i="1"/>
  <c r="AJ976" i="1"/>
  <c r="AK976" i="1"/>
  <c r="AL976" i="1"/>
  <c r="AM976" i="1"/>
  <c r="AN976" i="1"/>
  <c r="AO976" i="1"/>
  <c r="AP976" i="1"/>
  <c r="AG977" i="1"/>
  <c r="AH977" i="1"/>
  <c r="AI977" i="1"/>
  <c r="AJ977" i="1"/>
  <c r="AK977" i="1"/>
  <c r="AL977" i="1"/>
  <c r="AM977" i="1"/>
  <c r="AN977" i="1"/>
  <c r="AO977" i="1"/>
  <c r="AP977" i="1"/>
  <c r="AG978" i="1"/>
  <c r="AH978" i="1"/>
  <c r="AI978" i="1"/>
  <c r="AJ978" i="1"/>
  <c r="AK978" i="1"/>
  <c r="AL978" i="1"/>
  <c r="AM978" i="1"/>
  <c r="AN978" i="1"/>
  <c r="AO978" i="1"/>
  <c r="AP978" i="1"/>
  <c r="AG979" i="1"/>
  <c r="AH979" i="1"/>
  <c r="AI979" i="1"/>
  <c r="AJ979" i="1"/>
  <c r="AK979" i="1"/>
  <c r="AL979" i="1"/>
  <c r="AM979" i="1"/>
  <c r="AN979" i="1"/>
  <c r="AO979" i="1"/>
  <c r="AP979" i="1"/>
  <c r="AG980" i="1"/>
  <c r="AH980" i="1"/>
  <c r="AI980" i="1"/>
  <c r="AJ980" i="1"/>
  <c r="AK980" i="1"/>
  <c r="AL980" i="1"/>
  <c r="AM980" i="1"/>
  <c r="AN980" i="1"/>
  <c r="AO980" i="1"/>
  <c r="AP980" i="1"/>
  <c r="AG981" i="1"/>
  <c r="AH981" i="1"/>
  <c r="AI981" i="1"/>
  <c r="AJ981" i="1"/>
  <c r="AK981" i="1"/>
  <c r="AL981" i="1"/>
  <c r="AM981" i="1"/>
  <c r="AN981" i="1"/>
  <c r="AO981" i="1"/>
  <c r="AP981" i="1"/>
  <c r="AG982" i="1"/>
  <c r="AH982" i="1"/>
  <c r="AI982" i="1"/>
  <c r="AJ982" i="1"/>
  <c r="AK982" i="1"/>
  <c r="AL982" i="1"/>
  <c r="AM982" i="1"/>
  <c r="AN982" i="1"/>
  <c r="AO982" i="1"/>
  <c r="AP982" i="1"/>
  <c r="AG983" i="1"/>
  <c r="AH983" i="1"/>
  <c r="AI983" i="1"/>
  <c r="AJ983" i="1"/>
  <c r="AK983" i="1"/>
  <c r="AL983" i="1"/>
  <c r="AM983" i="1"/>
  <c r="AN983" i="1"/>
  <c r="AO983" i="1"/>
  <c r="AP983" i="1"/>
  <c r="AG984" i="1"/>
  <c r="AH984" i="1"/>
  <c r="AI984" i="1"/>
  <c r="AJ984" i="1"/>
  <c r="AK984" i="1"/>
  <c r="AL984" i="1"/>
  <c r="AM984" i="1"/>
  <c r="AN984" i="1"/>
  <c r="AO984" i="1"/>
  <c r="AP984" i="1"/>
  <c r="AG985" i="1"/>
  <c r="AH985" i="1"/>
  <c r="AI985" i="1"/>
  <c r="AJ985" i="1"/>
  <c r="AK985" i="1"/>
  <c r="AL985" i="1"/>
  <c r="AM985" i="1"/>
  <c r="AN985" i="1"/>
  <c r="AO985" i="1"/>
  <c r="AP985" i="1"/>
  <c r="AG986" i="1"/>
  <c r="AH986" i="1"/>
  <c r="AI986" i="1"/>
  <c r="AJ986" i="1"/>
  <c r="AK986" i="1"/>
  <c r="AL986" i="1"/>
  <c r="AM986" i="1"/>
  <c r="AN986" i="1"/>
  <c r="AO986" i="1"/>
  <c r="AP986" i="1"/>
  <c r="AG987" i="1"/>
  <c r="AH987" i="1"/>
  <c r="AI987" i="1"/>
  <c r="AJ987" i="1"/>
  <c r="AK987" i="1"/>
  <c r="AL987" i="1"/>
  <c r="AM987" i="1"/>
  <c r="AN987" i="1"/>
  <c r="AO987" i="1"/>
  <c r="AP987" i="1"/>
  <c r="AG988" i="1"/>
  <c r="AH988" i="1"/>
  <c r="AI988" i="1"/>
  <c r="AJ988" i="1"/>
  <c r="AK988" i="1"/>
  <c r="AL988" i="1"/>
  <c r="AM988" i="1"/>
  <c r="AN988" i="1"/>
  <c r="AO988" i="1"/>
  <c r="AP988" i="1"/>
  <c r="AG989" i="1"/>
  <c r="AH989" i="1"/>
  <c r="AI989" i="1"/>
  <c r="AJ989" i="1"/>
  <c r="AK989" i="1"/>
  <c r="AL989" i="1"/>
  <c r="AM989" i="1"/>
  <c r="AN989" i="1"/>
  <c r="AO989" i="1"/>
  <c r="AP989" i="1"/>
  <c r="AG990" i="1"/>
  <c r="AH990" i="1"/>
  <c r="AI990" i="1"/>
  <c r="AJ990" i="1"/>
  <c r="AK990" i="1"/>
  <c r="AL990" i="1"/>
  <c r="AM990" i="1"/>
  <c r="AN990" i="1"/>
  <c r="AO990" i="1"/>
  <c r="AP990" i="1"/>
  <c r="AG991" i="1"/>
  <c r="AH991" i="1"/>
  <c r="AI991" i="1"/>
  <c r="AJ991" i="1"/>
  <c r="AK991" i="1"/>
  <c r="AL991" i="1"/>
  <c r="AM991" i="1"/>
  <c r="AN991" i="1"/>
  <c r="AO991" i="1"/>
  <c r="AP991" i="1"/>
  <c r="AG992" i="1"/>
  <c r="AH992" i="1"/>
  <c r="AI992" i="1"/>
  <c r="AJ992" i="1"/>
  <c r="AK992" i="1"/>
  <c r="AL992" i="1"/>
  <c r="AM992" i="1"/>
  <c r="AN992" i="1"/>
  <c r="AO992" i="1"/>
  <c r="AP992" i="1"/>
  <c r="AG993" i="1"/>
  <c r="AH993" i="1"/>
  <c r="AI993" i="1"/>
  <c r="AJ993" i="1"/>
  <c r="AK993" i="1"/>
  <c r="AL993" i="1"/>
  <c r="AM993" i="1"/>
  <c r="AN993" i="1"/>
  <c r="AO993" i="1"/>
  <c r="AP993" i="1"/>
  <c r="AG994" i="1"/>
  <c r="AH994" i="1"/>
  <c r="AI994" i="1"/>
  <c r="AJ994" i="1"/>
  <c r="AK994" i="1"/>
  <c r="AL994" i="1"/>
  <c r="AM994" i="1"/>
  <c r="AN994" i="1"/>
  <c r="AO994" i="1"/>
  <c r="AP994" i="1"/>
  <c r="AG995" i="1"/>
  <c r="AH995" i="1"/>
  <c r="AI995" i="1"/>
  <c r="AJ995" i="1"/>
  <c r="AK995" i="1"/>
  <c r="AL995" i="1"/>
  <c r="AM995" i="1"/>
  <c r="AN995" i="1"/>
  <c r="AO995" i="1"/>
  <c r="AP995" i="1"/>
  <c r="AG996" i="1"/>
  <c r="AH996" i="1"/>
  <c r="AI996" i="1"/>
  <c r="AJ996" i="1"/>
  <c r="AK996" i="1"/>
  <c r="AL996" i="1"/>
  <c r="AM996" i="1"/>
  <c r="AN996" i="1"/>
  <c r="AO996" i="1"/>
  <c r="AP996" i="1"/>
  <c r="AG997" i="1"/>
  <c r="AH997" i="1"/>
  <c r="AI997" i="1"/>
  <c r="AJ997" i="1"/>
  <c r="AK997" i="1"/>
  <c r="AL997" i="1"/>
  <c r="AM997" i="1"/>
  <c r="AN997" i="1"/>
  <c r="AO997" i="1"/>
  <c r="AP997" i="1"/>
  <c r="AG998" i="1"/>
  <c r="AH998" i="1"/>
  <c r="AI998" i="1"/>
  <c r="AJ998" i="1"/>
  <c r="AK998" i="1"/>
  <c r="AL998" i="1"/>
  <c r="AM998" i="1"/>
  <c r="AN998" i="1"/>
  <c r="AO998" i="1"/>
  <c r="AP998" i="1"/>
  <c r="AG999" i="1"/>
  <c r="AH999" i="1"/>
  <c r="AI999" i="1"/>
  <c r="AJ999" i="1"/>
  <c r="AK999" i="1"/>
  <c r="AL999" i="1"/>
  <c r="AM999" i="1"/>
  <c r="AN999" i="1"/>
  <c r="AO999" i="1"/>
  <c r="AP999" i="1"/>
  <c r="AG1000" i="1"/>
  <c r="AH1000" i="1"/>
  <c r="AI1000" i="1"/>
  <c r="AJ1000" i="1"/>
  <c r="AK1000" i="1"/>
  <c r="AL1000" i="1"/>
  <c r="AM1000" i="1"/>
  <c r="AN1000" i="1"/>
  <c r="AO1000" i="1"/>
  <c r="AP1000" i="1"/>
  <c r="AG1001" i="1"/>
  <c r="AH1001" i="1"/>
  <c r="AI1001" i="1"/>
  <c r="AJ1001" i="1"/>
  <c r="AK1001" i="1"/>
  <c r="AL1001" i="1"/>
  <c r="AM1001" i="1"/>
  <c r="AN1001" i="1"/>
  <c r="AO1001" i="1"/>
  <c r="AP1001" i="1"/>
  <c r="AG1002" i="1"/>
  <c r="AH1002" i="1"/>
  <c r="AI1002" i="1"/>
  <c r="AJ1002" i="1"/>
  <c r="AK1002" i="1"/>
  <c r="AL1002" i="1"/>
  <c r="AM1002" i="1"/>
  <c r="AN1002" i="1"/>
  <c r="AO1002" i="1"/>
  <c r="AP1002" i="1"/>
  <c r="AG1003" i="1"/>
  <c r="AH1003" i="1"/>
  <c r="AI1003" i="1"/>
  <c r="AJ1003" i="1"/>
  <c r="AK1003" i="1"/>
  <c r="AL1003" i="1"/>
  <c r="AM1003" i="1"/>
  <c r="AN1003" i="1"/>
  <c r="AO1003" i="1"/>
  <c r="AP1003" i="1"/>
  <c r="AG1004" i="1"/>
  <c r="AH1004" i="1"/>
  <c r="AI1004" i="1"/>
  <c r="AJ1004" i="1"/>
  <c r="AK1004" i="1"/>
  <c r="AL1004" i="1"/>
  <c r="AM1004" i="1"/>
  <c r="AN1004" i="1"/>
  <c r="AO1004" i="1"/>
  <c r="AP1004" i="1"/>
  <c r="AG1005" i="1"/>
  <c r="AH1005" i="1"/>
  <c r="AI1005" i="1"/>
  <c r="AJ1005" i="1"/>
  <c r="AK1005" i="1"/>
  <c r="AL1005" i="1"/>
  <c r="AM1005" i="1"/>
  <c r="AN1005" i="1"/>
  <c r="AO1005" i="1"/>
  <c r="AP1005" i="1"/>
  <c r="AG1006" i="1"/>
  <c r="AH1006" i="1"/>
  <c r="AI1006" i="1"/>
  <c r="AJ1006" i="1"/>
  <c r="AK1006" i="1"/>
  <c r="AL1006" i="1"/>
  <c r="AM1006" i="1"/>
  <c r="AN1006" i="1"/>
  <c r="AO1006" i="1"/>
  <c r="AP1006" i="1"/>
  <c r="AG1007" i="1"/>
  <c r="AH1007" i="1"/>
  <c r="AI1007" i="1"/>
  <c r="AJ1007" i="1"/>
  <c r="AK1007" i="1"/>
  <c r="AL1007" i="1"/>
  <c r="AM1007" i="1"/>
  <c r="AN1007" i="1"/>
  <c r="AO1007" i="1"/>
  <c r="AP1007" i="1"/>
  <c r="AG1008" i="1"/>
  <c r="AH1008" i="1"/>
  <c r="AI1008" i="1"/>
  <c r="AJ1008" i="1"/>
  <c r="AK1008" i="1"/>
  <c r="AL1008" i="1"/>
  <c r="AM1008" i="1"/>
  <c r="AN1008" i="1"/>
  <c r="AO1008" i="1"/>
  <c r="AP1008" i="1"/>
  <c r="AG1009" i="1"/>
  <c r="AH1009" i="1"/>
  <c r="AI1009" i="1"/>
  <c r="AJ1009" i="1"/>
  <c r="AK1009" i="1"/>
  <c r="AL1009" i="1"/>
  <c r="AM1009" i="1"/>
  <c r="AN1009" i="1"/>
  <c r="AO1009" i="1"/>
  <c r="AP1009" i="1"/>
  <c r="AG1010" i="1"/>
  <c r="AH1010" i="1"/>
  <c r="AI1010" i="1"/>
  <c r="AJ1010" i="1"/>
  <c r="AK1010" i="1"/>
  <c r="AL1010" i="1"/>
  <c r="AM1010" i="1"/>
  <c r="AN1010" i="1"/>
  <c r="AO1010" i="1"/>
  <c r="AP1010" i="1"/>
  <c r="AG1011" i="1"/>
  <c r="AH1011" i="1"/>
  <c r="AI1011" i="1"/>
  <c r="AJ1011" i="1"/>
  <c r="AK1011" i="1"/>
  <c r="AL1011" i="1"/>
  <c r="AM1011" i="1"/>
  <c r="AN1011" i="1"/>
  <c r="AO1011" i="1"/>
  <c r="AP1011" i="1"/>
  <c r="AG1012" i="1"/>
  <c r="AH1012" i="1"/>
  <c r="AI1012" i="1"/>
  <c r="AJ1012" i="1"/>
  <c r="AK1012" i="1"/>
  <c r="AL1012" i="1"/>
  <c r="AM1012" i="1"/>
  <c r="AN1012" i="1"/>
  <c r="AO1012" i="1"/>
  <c r="AP1012" i="1"/>
  <c r="AG1013" i="1"/>
  <c r="AH1013" i="1"/>
  <c r="AI1013" i="1"/>
  <c r="AJ1013" i="1"/>
  <c r="AK1013" i="1"/>
  <c r="AL1013" i="1"/>
  <c r="AM1013" i="1"/>
  <c r="AN1013" i="1"/>
  <c r="AO1013" i="1"/>
  <c r="AP1013" i="1"/>
  <c r="AG1014" i="1"/>
  <c r="AH1014" i="1"/>
  <c r="AI1014" i="1"/>
  <c r="AJ1014" i="1"/>
  <c r="AK1014" i="1"/>
  <c r="AL1014" i="1"/>
  <c r="AM1014" i="1"/>
  <c r="AN1014" i="1"/>
  <c r="AO1014" i="1"/>
  <c r="AP1014" i="1"/>
  <c r="AG1015" i="1"/>
  <c r="AH1015" i="1"/>
  <c r="AI1015" i="1"/>
  <c r="AJ1015" i="1"/>
  <c r="AK1015" i="1"/>
  <c r="AL1015" i="1"/>
  <c r="AM1015" i="1"/>
  <c r="AN1015" i="1"/>
  <c r="AO1015" i="1"/>
  <c r="AP1015" i="1"/>
  <c r="AG1016" i="1"/>
  <c r="AH1016" i="1"/>
  <c r="AI1016" i="1"/>
  <c r="AJ1016" i="1"/>
  <c r="AK1016" i="1"/>
  <c r="AL1016" i="1"/>
  <c r="AM1016" i="1"/>
  <c r="AN1016" i="1"/>
  <c r="AO1016" i="1"/>
  <c r="AP1016" i="1"/>
  <c r="AG1017" i="1"/>
  <c r="AH1017" i="1"/>
  <c r="AI1017" i="1"/>
  <c r="AJ1017" i="1"/>
  <c r="AK1017" i="1"/>
  <c r="AL1017" i="1"/>
  <c r="AM1017" i="1"/>
  <c r="AN1017" i="1"/>
  <c r="AO1017" i="1"/>
  <c r="AP1017" i="1"/>
  <c r="AG1018" i="1"/>
  <c r="AH1018" i="1"/>
  <c r="AI1018" i="1"/>
  <c r="AJ1018" i="1"/>
  <c r="AK1018" i="1"/>
  <c r="AL1018" i="1"/>
  <c r="AM1018" i="1"/>
  <c r="AN1018" i="1"/>
  <c r="AO1018" i="1"/>
  <c r="AP1018" i="1"/>
  <c r="AG1019" i="1"/>
  <c r="AH1019" i="1"/>
  <c r="AI1019" i="1"/>
  <c r="AJ1019" i="1"/>
  <c r="AK1019" i="1"/>
  <c r="AL1019" i="1"/>
  <c r="AM1019" i="1"/>
  <c r="AN1019" i="1"/>
  <c r="AO1019" i="1"/>
  <c r="AP1019" i="1"/>
  <c r="AG1020" i="1"/>
  <c r="AH1020" i="1"/>
  <c r="AI1020" i="1"/>
  <c r="AJ1020" i="1"/>
  <c r="AK1020" i="1"/>
  <c r="AL1020" i="1"/>
  <c r="AM1020" i="1"/>
  <c r="AN1020" i="1"/>
  <c r="AO1020" i="1"/>
  <c r="AP1020" i="1"/>
  <c r="AG1021" i="1"/>
  <c r="AH1021" i="1"/>
  <c r="AI1021" i="1"/>
  <c r="AJ1021" i="1"/>
  <c r="AK1021" i="1"/>
  <c r="AL1021" i="1"/>
  <c r="AM1021" i="1"/>
  <c r="AN1021" i="1"/>
  <c r="AO1021" i="1"/>
  <c r="AP1021" i="1"/>
  <c r="AG1022" i="1"/>
  <c r="AH1022" i="1"/>
  <c r="AI1022" i="1"/>
  <c r="AJ1022" i="1"/>
  <c r="AK1022" i="1"/>
  <c r="AL1022" i="1"/>
  <c r="AM1022" i="1"/>
  <c r="AN1022" i="1"/>
  <c r="AO1022" i="1"/>
  <c r="AP1022" i="1"/>
  <c r="AG1023" i="1"/>
  <c r="AH1023" i="1"/>
  <c r="AI1023" i="1"/>
  <c r="AJ1023" i="1"/>
  <c r="AK1023" i="1"/>
  <c r="AL1023" i="1"/>
  <c r="AM1023" i="1"/>
  <c r="AN1023" i="1"/>
  <c r="AO1023" i="1"/>
  <c r="AP1023" i="1"/>
  <c r="AG1024" i="1"/>
  <c r="AH1024" i="1"/>
  <c r="AI1024" i="1"/>
  <c r="AJ1024" i="1"/>
  <c r="AK1024" i="1"/>
  <c r="AL1024" i="1"/>
  <c r="AM1024" i="1"/>
  <c r="AN1024" i="1"/>
  <c r="AO1024" i="1"/>
  <c r="AP1024" i="1"/>
  <c r="AG1025" i="1"/>
  <c r="AH1025" i="1"/>
  <c r="AI1025" i="1"/>
  <c r="AJ1025" i="1"/>
  <c r="AK1025" i="1"/>
  <c r="AL1025" i="1"/>
  <c r="AM1025" i="1"/>
  <c r="AN1025" i="1"/>
  <c r="AO1025" i="1"/>
  <c r="AP1025" i="1"/>
  <c r="AG1026" i="1"/>
  <c r="AH1026" i="1"/>
  <c r="AI1026" i="1"/>
  <c r="AJ1026" i="1"/>
  <c r="AK1026" i="1"/>
  <c r="AL1026" i="1"/>
  <c r="AM1026" i="1"/>
  <c r="AN1026" i="1"/>
  <c r="AO1026" i="1"/>
  <c r="AP1026" i="1"/>
  <c r="AG1027" i="1"/>
  <c r="AH1027" i="1"/>
  <c r="AI1027" i="1"/>
  <c r="AJ1027" i="1"/>
  <c r="AK1027" i="1"/>
  <c r="AL1027" i="1"/>
  <c r="AM1027" i="1"/>
  <c r="AN1027" i="1"/>
  <c r="AO1027" i="1"/>
  <c r="AP1027" i="1"/>
  <c r="AG1028" i="1"/>
  <c r="AH1028" i="1"/>
  <c r="AI1028" i="1"/>
  <c r="AJ1028" i="1"/>
  <c r="AK1028" i="1"/>
  <c r="AL1028" i="1"/>
  <c r="AM1028" i="1"/>
  <c r="AN1028" i="1"/>
  <c r="AO1028" i="1"/>
  <c r="AP1028" i="1"/>
  <c r="AG1029" i="1"/>
  <c r="AH1029" i="1"/>
  <c r="AI1029" i="1"/>
  <c r="AJ1029" i="1"/>
  <c r="AK1029" i="1"/>
  <c r="AL1029" i="1"/>
  <c r="AM1029" i="1"/>
  <c r="AN1029" i="1"/>
  <c r="AO1029" i="1"/>
  <c r="AP1029" i="1"/>
  <c r="AG1030" i="1"/>
  <c r="AH1030" i="1"/>
  <c r="AI1030" i="1"/>
  <c r="AJ1030" i="1"/>
  <c r="AK1030" i="1"/>
  <c r="AL1030" i="1"/>
  <c r="AM1030" i="1"/>
  <c r="AN1030" i="1"/>
  <c r="AO1030" i="1"/>
  <c r="AP1030" i="1"/>
  <c r="AG1031" i="1"/>
  <c r="AH1031" i="1"/>
  <c r="AI1031" i="1"/>
  <c r="AJ1031" i="1"/>
  <c r="AK1031" i="1"/>
  <c r="AL1031" i="1"/>
  <c r="AM1031" i="1"/>
  <c r="AN1031" i="1"/>
  <c r="AO1031" i="1"/>
  <c r="AP1031" i="1"/>
  <c r="AG1032" i="1"/>
  <c r="AH1032" i="1"/>
  <c r="AI1032" i="1"/>
  <c r="AJ1032" i="1"/>
  <c r="AK1032" i="1"/>
  <c r="AL1032" i="1"/>
  <c r="AM1032" i="1"/>
  <c r="AN1032" i="1"/>
  <c r="AO1032" i="1"/>
  <c r="AP1032" i="1"/>
  <c r="AG1033" i="1"/>
  <c r="AH1033" i="1"/>
  <c r="AI1033" i="1"/>
  <c r="AJ1033" i="1"/>
  <c r="AK1033" i="1"/>
  <c r="AL1033" i="1"/>
  <c r="AM1033" i="1"/>
  <c r="AN1033" i="1"/>
  <c r="AO1033" i="1"/>
  <c r="AP1033" i="1"/>
  <c r="AG1034" i="1"/>
  <c r="AH1034" i="1"/>
  <c r="AI1034" i="1"/>
  <c r="AJ1034" i="1"/>
  <c r="AK1034" i="1"/>
  <c r="AL1034" i="1"/>
  <c r="AM1034" i="1"/>
  <c r="AN1034" i="1"/>
  <c r="AO1034" i="1"/>
  <c r="AP1034" i="1"/>
  <c r="AG1035" i="1"/>
  <c r="AH1035" i="1"/>
  <c r="AI1035" i="1"/>
  <c r="AJ1035" i="1"/>
  <c r="AK1035" i="1"/>
  <c r="AL1035" i="1"/>
  <c r="AM1035" i="1"/>
  <c r="AN1035" i="1"/>
  <c r="AO1035" i="1"/>
  <c r="AP1035" i="1"/>
  <c r="AG1036" i="1"/>
  <c r="AH1036" i="1"/>
  <c r="AI1036" i="1"/>
  <c r="AJ1036" i="1"/>
  <c r="AK1036" i="1"/>
  <c r="AL1036" i="1"/>
  <c r="AM1036" i="1"/>
  <c r="AN1036" i="1"/>
  <c r="AO1036" i="1"/>
  <c r="AP1036" i="1"/>
  <c r="AG1037" i="1"/>
  <c r="AH1037" i="1"/>
  <c r="AI1037" i="1"/>
  <c r="AJ1037" i="1"/>
  <c r="AK1037" i="1"/>
  <c r="AL1037" i="1"/>
  <c r="AM1037" i="1"/>
  <c r="AN1037" i="1"/>
  <c r="AO1037" i="1"/>
  <c r="AP1037" i="1"/>
  <c r="AG1038" i="1"/>
  <c r="AH1038" i="1"/>
  <c r="AI1038" i="1"/>
  <c r="AJ1038" i="1"/>
  <c r="AK1038" i="1"/>
  <c r="AL1038" i="1"/>
  <c r="AM1038" i="1"/>
  <c r="AN1038" i="1"/>
  <c r="AO1038" i="1"/>
  <c r="AP1038" i="1"/>
  <c r="AG1039" i="1"/>
  <c r="AH1039" i="1"/>
  <c r="AI1039" i="1"/>
  <c r="AJ1039" i="1"/>
  <c r="AK1039" i="1"/>
  <c r="AL1039" i="1"/>
  <c r="AM1039" i="1"/>
  <c r="AN1039" i="1"/>
  <c r="AO1039" i="1"/>
  <c r="AP1039" i="1"/>
  <c r="AG1040" i="1"/>
  <c r="AH1040" i="1"/>
  <c r="AI1040" i="1"/>
  <c r="AJ1040" i="1"/>
  <c r="AK1040" i="1"/>
  <c r="AL1040" i="1"/>
  <c r="AM1040" i="1"/>
  <c r="AN1040" i="1"/>
  <c r="AO1040" i="1"/>
  <c r="AP1040" i="1"/>
  <c r="AG1041" i="1"/>
  <c r="AH1041" i="1"/>
  <c r="AI1041" i="1"/>
  <c r="AJ1041" i="1"/>
  <c r="AK1041" i="1"/>
  <c r="AL1041" i="1"/>
  <c r="AM1041" i="1"/>
  <c r="AN1041" i="1"/>
  <c r="AO1041" i="1"/>
  <c r="AP1041" i="1"/>
  <c r="AG1042" i="1"/>
  <c r="AH1042" i="1"/>
  <c r="AI1042" i="1"/>
  <c r="AJ1042" i="1"/>
  <c r="AK1042" i="1"/>
  <c r="AL1042" i="1"/>
  <c r="AM1042" i="1"/>
  <c r="AN1042" i="1"/>
  <c r="AO1042" i="1"/>
  <c r="AP1042" i="1"/>
  <c r="AG1043" i="1"/>
  <c r="AH1043" i="1"/>
  <c r="AI1043" i="1"/>
  <c r="AJ1043" i="1"/>
  <c r="AK1043" i="1"/>
  <c r="AL1043" i="1"/>
  <c r="AM1043" i="1"/>
  <c r="AN1043" i="1"/>
  <c r="AO1043" i="1"/>
  <c r="AP1043" i="1"/>
  <c r="AG1044" i="1"/>
  <c r="AH1044" i="1"/>
  <c r="AI1044" i="1"/>
  <c r="AJ1044" i="1"/>
  <c r="AK1044" i="1"/>
  <c r="AL1044" i="1"/>
  <c r="AM1044" i="1"/>
  <c r="AN1044" i="1"/>
  <c r="AO1044" i="1"/>
  <c r="AP1044" i="1"/>
  <c r="AG1045" i="1"/>
  <c r="AH1045" i="1"/>
  <c r="AI1045" i="1"/>
  <c r="AJ1045" i="1"/>
  <c r="AK1045" i="1"/>
  <c r="AL1045" i="1"/>
  <c r="AM1045" i="1"/>
  <c r="AN1045" i="1"/>
  <c r="AO1045" i="1"/>
  <c r="AP1045" i="1"/>
  <c r="AG1046" i="1"/>
  <c r="AH1046" i="1"/>
  <c r="AI1046" i="1"/>
  <c r="AJ1046" i="1"/>
  <c r="AK1046" i="1"/>
  <c r="AL1046" i="1"/>
  <c r="AM1046" i="1"/>
  <c r="AN1046" i="1"/>
  <c r="AO1046" i="1"/>
  <c r="AP1046" i="1"/>
  <c r="AG1047" i="1"/>
  <c r="AH1047" i="1"/>
  <c r="AI1047" i="1"/>
  <c r="AJ1047" i="1"/>
  <c r="AK1047" i="1"/>
  <c r="AL1047" i="1"/>
  <c r="AM1047" i="1"/>
  <c r="AN1047" i="1"/>
  <c r="AO1047" i="1"/>
  <c r="AP1047" i="1"/>
  <c r="AG1048" i="1"/>
  <c r="AH1048" i="1"/>
  <c r="AI1048" i="1"/>
  <c r="AJ1048" i="1"/>
  <c r="AK1048" i="1"/>
  <c r="AL1048" i="1"/>
  <c r="AM1048" i="1"/>
  <c r="AN1048" i="1"/>
  <c r="AO1048" i="1"/>
  <c r="AP1048" i="1"/>
  <c r="AG1049" i="1"/>
  <c r="AH1049" i="1"/>
  <c r="AI1049" i="1"/>
  <c r="AJ1049" i="1"/>
  <c r="AK1049" i="1"/>
  <c r="AL1049" i="1"/>
  <c r="AM1049" i="1"/>
  <c r="AN1049" i="1"/>
  <c r="AO1049" i="1"/>
  <c r="AP1049" i="1"/>
  <c r="AG1050" i="1"/>
  <c r="AH1050" i="1"/>
  <c r="AI1050" i="1"/>
  <c r="AJ1050" i="1"/>
  <c r="AK1050" i="1"/>
  <c r="AL1050" i="1"/>
  <c r="AM1050" i="1"/>
  <c r="AN1050" i="1"/>
  <c r="AO1050" i="1"/>
  <c r="AP1050" i="1"/>
  <c r="AG1051" i="1"/>
  <c r="AH1051" i="1"/>
  <c r="AI1051" i="1"/>
  <c r="AJ1051" i="1"/>
  <c r="AK1051" i="1"/>
  <c r="AL1051" i="1"/>
  <c r="AM1051" i="1"/>
  <c r="AN1051" i="1"/>
  <c r="AO1051" i="1"/>
  <c r="AP1051" i="1"/>
  <c r="AG1052" i="1"/>
  <c r="AH1052" i="1"/>
  <c r="AI1052" i="1"/>
  <c r="AJ1052" i="1"/>
  <c r="AK1052" i="1"/>
  <c r="AL1052" i="1"/>
  <c r="AM1052" i="1"/>
  <c r="AN1052" i="1"/>
  <c r="AO1052" i="1"/>
  <c r="AP1052" i="1"/>
  <c r="AG1053" i="1"/>
  <c r="AH1053" i="1"/>
  <c r="AI1053" i="1"/>
  <c r="AJ1053" i="1"/>
  <c r="AK1053" i="1"/>
  <c r="AL1053" i="1"/>
  <c r="AM1053" i="1"/>
  <c r="AN1053" i="1"/>
  <c r="AO1053" i="1"/>
  <c r="AP1053" i="1"/>
  <c r="AG1054" i="1"/>
  <c r="AH1054" i="1"/>
  <c r="AI1054" i="1"/>
  <c r="AJ1054" i="1"/>
  <c r="AK1054" i="1"/>
  <c r="AL1054" i="1"/>
  <c r="AM1054" i="1"/>
  <c r="AN1054" i="1"/>
  <c r="AO1054" i="1"/>
  <c r="AP1054" i="1"/>
  <c r="AG1055" i="1"/>
  <c r="AH1055" i="1"/>
  <c r="AI1055" i="1"/>
  <c r="AJ1055" i="1"/>
  <c r="AK1055" i="1"/>
  <c r="AL1055" i="1"/>
  <c r="AM1055" i="1"/>
  <c r="AN1055" i="1"/>
  <c r="AO1055" i="1"/>
  <c r="AP1055" i="1"/>
  <c r="AG1056" i="1"/>
  <c r="AH1056" i="1"/>
  <c r="AI1056" i="1"/>
  <c r="AJ1056" i="1"/>
  <c r="AK1056" i="1"/>
  <c r="AL1056" i="1"/>
  <c r="AM1056" i="1"/>
  <c r="AN1056" i="1"/>
  <c r="AO1056" i="1"/>
  <c r="AP1056" i="1"/>
  <c r="AG1057" i="1"/>
  <c r="AH1057" i="1"/>
  <c r="AI1057" i="1"/>
  <c r="AJ1057" i="1"/>
  <c r="AK1057" i="1"/>
  <c r="AL1057" i="1"/>
  <c r="AM1057" i="1"/>
  <c r="AN1057" i="1"/>
  <c r="AO1057" i="1"/>
  <c r="AP1057" i="1"/>
  <c r="AG1058" i="1"/>
  <c r="AH1058" i="1"/>
  <c r="AI1058" i="1"/>
  <c r="AJ1058" i="1"/>
  <c r="AK1058" i="1"/>
  <c r="AL1058" i="1"/>
  <c r="AM1058" i="1"/>
  <c r="AN1058" i="1"/>
  <c r="AO1058" i="1"/>
  <c r="AP1058" i="1"/>
  <c r="AG1059" i="1"/>
  <c r="AH1059" i="1"/>
  <c r="AI1059" i="1"/>
  <c r="AJ1059" i="1"/>
  <c r="AK1059" i="1"/>
  <c r="AL1059" i="1"/>
  <c r="AM1059" i="1"/>
  <c r="AN1059" i="1"/>
  <c r="AO1059" i="1"/>
  <c r="AP1059" i="1"/>
  <c r="AG1060" i="1"/>
  <c r="AH1060" i="1"/>
  <c r="AI1060" i="1"/>
  <c r="AJ1060" i="1"/>
  <c r="AK1060" i="1"/>
  <c r="AL1060" i="1"/>
  <c r="AM1060" i="1"/>
  <c r="AN1060" i="1"/>
  <c r="AO1060" i="1"/>
  <c r="AP1060" i="1"/>
  <c r="AG1061" i="1"/>
  <c r="AH1061" i="1"/>
  <c r="AI1061" i="1"/>
  <c r="AJ1061" i="1"/>
  <c r="AK1061" i="1"/>
  <c r="AL1061" i="1"/>
  <c r="AM1061" i="1"/>
  <c r="AN1061" i="1"/>
  <c r="AO1061" i="1"/>
  <c r="AP1061" i="1"/>
  <c r="AG1062" i="1"/>
  <c r="AH1062" i="1"/>
  <c r="AI1062" i="1"/>
  <c r="AJ1062" i="1"/>
  <c r="AK1062" i="1"/>
  <c r="AL1062" i="1"/>
  <c r="AM1062" i="1"/>
  <c r="AN1062" i="1"/>
  <c r="AO1062" i="1"/>
  <c r="AP1062" i="1"/>
  <c r="AG1063" i="1"/>
  <c r="AH1063" i="1"/>
  <c r="AI1063" i="1"/>
  <c r="AJ1063" i="1"/>
  <c r="AK1063" i="1"/>
  <c r="AL1063" i="1"/>
  <c r="AM1063" i="1"/>
  <c r="AN1063" i="1"/>
  <c r="AO1063" i="1"/>
  <c r="AP1063" i="1"/>
  <c r="AG1064" i="1"/>
  <c r="AH1064" i="1"/>
  <c r="AI1064" i="1"/>
  <c r="AJ1064" i="1"/>
  <c r="AK1064" i="1"/>
  <c r="AL1064" i="1"/>
  <c r="AM1064" i="1"/>
  <c r="AN1064" i="1"/>
  <c r="AO1064" i="1"/>
  <c r="AP1064" i="1"/>
  <c r="AG1065" i="1"/>
  <c r="AH1065" i="1"/>
  <c r="AI1065" i="1"/>
  <c r="AJ1065" i="1"/>
  <c r="AK1065" i="1"/>
  <c r="AL1065" i="1"/>
  <c r="AM1065" i="1"/>
  <c r="AN1065" i="1"/>
  <c r="AO1065" i="1"/>
  <c r="AP1065" i="1"/>
  <c r="AG1066" i="1"/>
  <c r="AH1066" i="1"/>
  <c r="AI1066" i="1"/>
  <c r="AJ1066" i="1"/>
  <c r="AK1066" i="1"/>
  <c r="AL1066" i="1"/>
  <c r="AM1066" i="1"/>
  <c r="AN1066" i="1"/>
  <c r="AO1066" i="1"/>
  <c r="AP1066" i="1"/>
  <c r="AG1067" i="1"/>
  <c r="AH1067" i="1"/>
  <c r="AI1067" i="1"/>
  <c r="AJ1067" i="1"/>
  <c r="AK1067" i="1"/>
  <c r="AL1067" i="1"/>
  <c r="AM1067" i="1"/>
  <c r="AN1067" i="1"/>
  <c r="AO1067" i="1"/>
  <c r="AP1067" i="1"/>
  <c r="AG1068" i="1"/>
  <c r="AH1068" i="1"/>
  <c r="AI1068" i="1"/>
  <c r="AJ1068" i="1"/>
  <c r="AK1068" i="1"/>
  <c r="AL1068" i="1"/>
  <c r="AM1068" i="1"/>
  <c r="AN1068" i="1"/>
  <c r="AO1068" i="1"/>
  <c r="AP1068" i="1"/>
  <c r="AG1069" i="1"/>
  <c r="AH1069" i="1"/>
  <c r="AI1069" i="1"/>
  <c r="AJ1069" i="1"/>
  <c r="AK1069" i="1"/>
  <c r="AL1069" i="1"/>
  <c r="AM1069" i="1"/>
  <c r="AN1069" i="1"/>
  <c r="AO1069" i="1"/>
  <c r="AP1069" i="1"/>
  <c r="AG1070" i="1"/>
  <c r="AH1070" i="1"/>
  <c r="AI1070" i="1"/>
  <c r="AJ1070" i="1"/>
  <c r="AK1070" i="1"/>
  <c r="AL1070" i="1"/>
  <c r="AM1070" i="1"/>
  <c r="AN1070" i="1"/>
  <c r="AO1070" i="1"/>
  <c r="AP1070" i="1"/>
  <c r="AG1071" i="1"/>
  <c r="AH1071" i="1"/>
  <c r="AI1071" i="1"/>
  <c r="AJ1071" i="1"/>
  <c r="AK1071" i="1"/>
  <c r="AL1071" i="1"/>
  <c r="AM1071" i="1"/>
  <c r="AN1071" i="1"/>
  <c r="AO1071" i="1"/>
  <c r="AP1071" i="1"/>
  <c r="AG1072" i="1"/>
  <c r="AH1072" i="1"/>
  <c r="AI1072" i="1"/>
  <c r="AJ1072" i="1"/>
  <c r="AK1072" i="1"/>
  <c r="AL1072" i="1"/>
  <c r="AM1072" i="1"/>
  <c r="AN1072" i="1"/>
  <c r="AO1072" i="1"/>
  <c r="AP1072" i="1"/>
  <c r="AG1073" i="1"/>
  <c r="AH1073" i="1"/>
  <c r="AI1073" i="1"/>
  <c r="AJ1073" i="1"/>
  <c r="AK1073" i="1"/>
  <c r="AL1073" i="1"/>
  <c r="AM1073" i="1"/>
  <c r="AN1073" i="1"/>
  <c r="AO1073" i="1"/>
  <c r="AP1073" i="1"/>
  <c r="AG1074" i="1"/>
  <c r="AH1074" i="1"/>
  <c r="AI1074" i="1"/>
  <c r="AJ1074" i="1"/>
  <c r="AK1074" i="1"/>
  <c r="AL1074" i="1"/>
  <c r="AM1074" i="1"/>
  <c r="AN1074" i="1"/>
  <c r="AO1074" i="1"/>
  <c r="AP1074" i="1"/>
  <c r="AG1075" i="1"/>
  <c r="AH1075" i="1"/>
  <c r="AI1075" i="1"/>
  <c r="AJ1075" i="1"/>
  <c r="AK1075" i="1"/>
  <c r="AL1075" i="1"/>
  <c r="AM1075" i="1"/>
  <c r="AN1075" i="1"/>
  <c r="AO1075" i="1"/>
  <c r="AP1075" i="1"/>
  <c r="AG1076" i="1"/>
  <c r="AH1076" i="1"/>
  <c r="AI1076" i="1"/>
  <c r="AJ1076" i="1"/>
  <c r="AK1076" i="1"/>
  <c r="AL1076" i="1"/>
  <c r="AM1076" i="1"/>
  <c r="AN1076" i="1"/>
  <c r="AO1076" i="1"/>
  <c r="AP1076" i="1"/>
  <c r="AG1077" i="1"/>
  <c r="AH1077" i="1"/>
  <c r="AI1077" i="1"/>
  <c r="AJ1077" i="1"/>
  <c r="AK1077" i="1"/>
  <c r="AL1077" i="1"/>
  <c r="AM1077" i="1"/>
  <c r="AN1077" i="1"/>
  <c r="AO1077" i="1"/>
  <c r="AP1077" i="1"/>
  <c r="AG1078" i="1"/>
  <c r="AH1078" i="1"/>
  <c r="AI1078" i="1"/>
  <c r="AJ1078" i="1"/>
  <c r="AK1078" i="1"/>
  <c r="AL1078" i="1"/>
  <c r="AM1078" i="1"/>
  <c r="AN1078" i="1"/>
  <c r="AO1078" i="1"/>
  <c r="AP1078" i="1"/>
  <c r="AG1079" i="1"/>
  <c r="AH1079" i="1"/>
  <c r="AI1079" i="1"/>
  <c r="AJ1079" i="1"/>
  <c r="AK1079" i="1"/>
  <c r="AL1079" i="1"/>
  <c r="AM1079" i="1"/>
  <c r="AN1079" i="1"/>
  <c r="AO1079" i="1"/>
  <c r="AP1079" i="1"/>
  <c r="AG1080" i="1"/>
  <c r="AH1080" i="1"/>
  <c r="AI1080" i="1"/>
  <c r="AJ1080" i="1"/>
  <c r="AK1080" i="1"/>
  <c r="AL1080" i="1"/>
  <c r="AM1080" i="1"/>
  <c r="AN1080" i="1"/>
  <c r="AO1080" i="1"/>
  <c r="AP1080" i="1"/>
  <c r="AG1081" i="1"/>
  <c r="AH1081" i="1"/>
  <c r="AI1081" i="1"/>
  <c r="AJ1081" i="1"/>
  <c r="AK1081" i="1"/>
  <c r="AL1081" i="1"/>
  <c r="AM1081" i="1"/>
  <c r="AN1081" i="1"/>
  <c r="AO1081" i="1"/>
  <c r="AP1081" i="1"/>
  <c r="AG1082" i="1"/>
  <c r="AH1082" i="1"/>
  <c r="AI1082" i="1"/>
  <c r="AJ1082" i="1"/>
  <c r="AK1082" i="1"/>
  <c r="AL1082" i="1"/>
  <c r="AM1082" i="1"/>
  <c r="AN1082" i="1"/>
  <c r="AO1082" i="1"/>
  <c r="AP1082" i="1"/>
  <c r="AG1083" i="1"/>
  <c r="AH1083" i="1"/>
  <c r="AI1083" i="1"/>
  <c r="AJ1083" i="1"/>
  <c r="AK1083" i="1"/>
  <c r="AL1083" i="1"/>
  <c r="AM1083" i="1"/>
  <c r="AN1083" i="1"/>
  <c r="AO1083" i="1"/>
  <c r="AP1083" i="1"/>
  <c r="AG1084" i="1"/>
  <c r="AH1084" i="1"/>
  <c r="AI1084" i="1"/>
  <c r="AJ1084" i="1"/>
  <c r="AK1084" i="1"/>
  <c r="AL1084" i="1"/>
  <c r="AM1084" i="1"/>
  <c r="AN1084" i="1"/>
  <c r="AO1084" i="1"/>
  <c r="AP1084" i="1"/>
  <c r="AG1085" i="1"/>
  <c r="AH1085" i="1"/>
  <c r="AI1085" i="1"/>
  <c r="AJ1085" i="1"/>
  <c r="AK1085" i="1"/>
  <c r="AL1085" i="1"/>
  <c r="AM1085" i="1"/>
  <c r="AN1085" i="1"/>
  <c r="AO1085" i="1"/>
  <c r="AP1085" i="1"/>
  <c r="AG1086" i="1"/>
  <c r="AH1086" i="1"/>
  <c r="AI1086" i="1"/>
  <c r="AJ1086" i="1"/>
  <c r="AK1086" i="1"/>
  <c r="AL1086" i="1"/>
  <c r="AM1086" i="1"/>
  <c r="AN1086" i="1"/>
  <c r="AO1086" i="1"/>
  <c r="AP1086" i="1"/>
  <c r="AG1087" i="1"/>
  <c r="AH1087" i="1"/>
  <c r="AI1087" i="1"/>
  <c r="AJ1087" i="1"/>
  <c r="AK1087" i="1"/>
  <c r="AL1087" i="1"/>
  <c r="AM1087" i="1"/>
  <c r="AN1087" i="1"/>
  <c r="AO1087" i="1"/>
  <c r="AP1087" i="1"/>
  <c r="AG1088" i="1"/>
  <c r="AH1088" i="1"/>
  <c r="AI1088" i="1"/>
  <c r="AJ1088" i="1"/>
  <c r="AK1088" i="1"/>
  <c r="AL1088" i="1"/>
  <c r="AM1088" i="1"/>
  <c r="AN1088" i="1"/>
  <c r="AO1088" i="1"/>
  <c r="AP1088" i="1"/>
  <c r="AG1089" i="1"/>
  <c r="AH1089" i="1"/>
  <c r="AI1089" i="1"/>
  <c r="AJ1089" i="1"/>
  <c r="AK1089" i="1"/>
  <c r="AL1089" i="1"/>
  <c r="AM1089" i="1"/>
  <c r="AN1089" i="1"/>
  <c r="AO1089" i="1"/>
  <c r="AP1089" i="1"/>
  <c r="AG1090" i="1"/>
  <c r="AH1090" i="1"/>
  <c r="AI1090" i="1"/>
  <c r="AJ1090" i="1"/>
  <c r="AK1090" i="1"/>
  <c r="AL1090" i="1"/>
  <c r="AM1090" i="1"/>
  <c r="AN1090" i="1"/>
  <c r="AO1090" i="1"/>
  <c r="AP1090" i="1"/>
  <c r="AG1091" i="1"/>
  <c r="AH1091" i="1"/>
  <c r="AI1091" i="1"/>
  <c r="AJ1091" i="1"/>
  <c r="AK1091" i="1"/>
  <c r="AL1091" i="1"/>
  <c r="AM1091" i="1"/>
  <c r="AN1091" i="1"/>
  <c r="AO1091" i="1"/>
  <c r="AP1091" i="1"/>
  <c r="AG1092" i="1"/>
  <c r="AH1092" i="1"/>
  <c r="AI1092" i="1"/>
  <c r="AJ1092" i="1"/>
  <c r="AK1092" i="1"/>
  <c r="AL1092" i="1"/>
  <c r="AM1092" i="1"/>
  <c r="AN1092" i="1"/>
  <c r="AO1092" i="1"/>
  <c r="AP1092" i="1"/>
  <c r="AG1093" i="1"/>
  <c r="AH1093" i="1"/>
  <c r="AI1093" i="1"/>
  <c r="AJ1093" i="1"/>
  <c r="AK1093" i="1"/>
  <c r="AL1093" i="1"/>
  <c r="AM1093" i="1"/>
  <c r="AN1093" i="1"/>
  <c r="AO1093" i="1"/>
  <c r="AP1093" i="1"/>
  <c r="AG1094" i="1"/>
  <c r="AH1094" i="1"/>
  <c r="AI1094" i="1"/>
  <c r="AJ1094" i="1"/>
  <c r="AK1094" i="1"/>
  <c r="AL1094" i="1"/>
  <c r="AM1094" i="1"/>
  <c r="AN1094" i="1"/>
  <c r="AO1094" i="1"/>
  <c r="AP1094" i="1"/>
  <c r="AG1095" i="1"/>
  <c r="AH1095" i="1"/>
  <c r="AI1095" i="1"/>
  <c r="AJ1095" i="1"/>
  <c r="AK1095" i="1"/>
  <c r="AL1095" i="1"/>
  <c r="AM1095" i="1"/>
  <c r="AN1095" i="1"/>
  <c r="AO1095" i="1"/>
  <c r="AP1095" i="1"/>
  <c r="AG1096" i="1"/>
  <c r="AH1096" i="1"/>
  <c r="AI1096" i="1"/>
  <c r="AJ1096" i="1"/>
  <c r="AK1096" i="1"/>
  <c r="AL1096" i="1"/>
  <c r="AM1096" i="1"/>
  <c r="AN1096" i="1"/>
  <c r="AO1096" i="1"/>
  <c r="AP1096" i="1"/>
  <c r="AG1097" i="1"/>
  <c r="AH1097" i="1"/>
  <c r="AI1097" i="1"/>
  <c r="AJ1097" i="1"/>
  <c r="AK1097" i="1"/>
  <c r="AL1097" i="1"/>
  <c r="AM1097" i="1"/>
  <c r="AN1097" i="1"/>
  <c r="AO1097" i="1"/>
  <c r="AP1097" i="1"/>
  <c r="AG1098" i="1"/>
  <c r="AH1098" i="1"/>
  <c r="AI1098" i="1"/>
  <c r="AJ1098" i="1"/>
  <c r="AK1098" i="1"/>
  <c r="AL1098" i="1"/>
  <c r="AM1098" i="1"/>
  <c r="AN1098" i="1"/>
  <c r="AO1098" i="1"/>
  <c r="AP1098" i="1"/>
  <c r="AG1099" i="1"/>
  <c r="AH1099" i="1"/>
  <c r="AI1099" i="1"/>
  <c r="AJ1099" i="1"/>
  <c r="AK1099" i="1"/>
  <c r="AL1099" i="1"/>
  <c r="AM1099" i="1"/>
  <c r="AN1099" i="1"/>
  <c r="AO1099" i="1"/>
  <c r="AP1099" i="1"/>
  <c r="AG1100" i="1"/>
  <c r="AH1100" i="1"/>
  <c r="AI1100" i="1"/>
  <c r="AJ1100" i="1"/>
  <c r="AK1100" i="1"/>
  <c r="AL1100" i="1"/>
  <c r="AM1100" i="1"/>
  <c r="AN1100" i="1"/>
  <c r="AO1100" i="1"/>
  <c r="AP1100" i="1"/>
  <c r="AG1101" i="1"/>
  <c r="AH1101" i="1"/>
  <c r="AI1101" i="1"/>
  <c r="AJ1101" i="1"/>
  <c r="AK1101" i="1"/>
  <c r="AL1101" i="1"/>
  <c r="AM1101" i="1"/>
  <c r="AN1101" i="1"/>
  <c r="AO1101" i="1"/>
  <c r="AP1101" i="1"/>
  <c r="AG1102" i="1"/>
  <c r="AH1102" i="1"/>
  <c r="AI1102" i="1"/>
  <c r="AJ1102" i="1"/>
  <c r="AK1102" i="1"/>
  <c r="AL1102" i="1"/>
  <c r="AM1102" i="1"/>
  <c r="AN1102" i="1"/>
  <c r="AO1102" i="1"/>
  <c r="AP1102" i="1"/>
  <c r="AG1103" i="1"/>
  <c r="AH1103" i="1"/>
  <c r="AI1103" i="1"/>
  <c r="AJ1103" i="1"/>
  <c r="AK1103" i="1"/>
  <c r="AL1103" i="1"/>
  <c r="AM1103" i="1"/>
  <c r="AN1103" i="1"/>
  <c r="AO1103" i="1"/>
  <c r="AP1103" i="1"/>
  <c r="AG1104" i="1"/>
  <c r="AH1104" i="1"/>
  <c r="AI1104" i="1"/>
  <c r="AJ1104" i="1"/>
  <c r="AK1104" i="1"/>
  <c r="AL1104" i="1"/>
  <c r="AM1104" i="1"/>
  <c r="AN1104" i="1"/>
  <c r="AO1104" i="1"/>
  <c r="AP1104" i="1"/>
  <c r="AG1105" i="1"/>
  <c r="AH1105" i="1"/>
  <c r="AI1105" i="1"/>
  <c r="AJ1105" i="1"/>
  <c r="AK1105" i="1"/>
  <c r="AL1105" i="1"/>
  <c r="AM1105" i="1"/>
  <c r="AN1105" i="1"/>
  <c r="AO1105" i="1"/>
  <c r="AP1105" i="1"/>
  <c r="AG1106" i="1"/>
  <c r="AH1106" i="1"/>
  <c r="AI1106" i="1"/>
  <c r="AJ1106" i="1"/>
  <c r="AK1106" i="1"/>
  <c r="AL1106" i="1"/>
  <c r="AM1106" i="1"/>
  <c r="AN1106" i="1"/>
  <c r="AO1106" i="1"/>
  <c r="AP1106" i="1"/>
  <c r="AG1107" i="1"/>
  <c r="AH1107" i="1"/>
  <c r="AI1107" i="1"/>
  <c r="AJ1107" i="1"/>
  <c r="AK1107" i="1"/>
  <c r="AL1107" i="1"/>
  <c r="AM1107" i="1"/>
  <c r="AN1107" i="1"/>
  <c r="AO1107" i="1"/>
  <c r="AP1107" i="1"/>
  <c r="AG1108" i="1"/>
  <c r="AH1108" i="1"/>
  <c r="AI1108" i="1"/>
  <c r="AJ1108" i="1"/>
  <c r="AK1108" i="1"/>
  <c r="AL1108" i="1"/>
  <c r="AM1108" i="1"/>
  <c r="AN1108" i="1"/>
  <c r="AO1108" i="1"/>
  <c r="AP1108" i="1"/>
  <c r="AG1109" i="1"/>
  <c r="AH1109" i="1"/>
  <c r="AI1109" i="1"/>
  <c r="AJ1109" i="1"/>
  <c r="AK1109" i="1"/>
  <c r="AL1109" i="1"/>
  <c r="AM1109" i="1"/>
  <c r="AN1109" i="1"/>
  <c r="AO1109" i="1"/>
  <c r="AP1109" i="1"/>
  <c r="AG1110" i="1"/>
  <c r="AH1110" i="1"/>
  <c r="AI1110" i="1"/>
  <c r="AJ1110" i="1"/>
  <c r="AK1110" i="1"/>
  <c r="AL1110" i="1"/>
  <c r="AM1110" i="1"/>
  <c r="AN1110" i="1"/>
  <c r="AO1110" i="1"/>
  <c r="AP1110" i="1"/>
  <c r="AG1111" i="1"/>
  <c r="AH1111" i="1"/>
  <c r="AI1111" i="1"/>
  <c r="AJ1111" i="1"/>
  <c r="AK1111" i="1"/>
  <c r="AL1111" i="1"/>
  <c r="AM1111" i="1"/>
  <c r="AN1111" i="1"/>
  <c r="AO1111" i="1"/>
  <c r="AP1111" i="1"/>
  <c r="AG1112" i="1"/>
  <c r="AH1112" i="1"/>
  <c r="AI1112" i="1"/>
  <c r="AJ1112" i="1"/>
  <c r="AK1112" i="1"/>
  <c r="AL1112" i="1"/>
  <c r="AM1112" i="1"/>
  <c r="AN1112" i="1"/>
  <c r="AO1112" i="1"/>
  <c r="AP1112" i="1"/>
  <c r="AG1113" i="1"/>
  <c r="AH1113" i="1"/>
  <c r="AI1113" i="1"/>
  <c r="AJ1113" i="1"/>
  <c r="AK1113" i="1"/>
  <c r="AL1113" i="1"/>
  <c r="AM1113" i="1"/>
  <c r="AN1113" i="1"/>
  <c r="AO1113" i="1"/>
  <c r="AP1113" i="1"/>
  <c r="AG1114" i="1"/>
  <c r="AH1114" i="1"/>
  <c r="AI1114" i="1"/>
  <c r="AJ1114" i="1"/>
  <c r="AK1114" i="1"/>
  <c r="AL1114" i="1"/>
  <c r="AM1114" i="1"/>
  <c r="AN1114" i="1"/>
  <c r="AO1114" i="1"/>
  <c r="AP1114" i="1"/>
  <c r="AG1115" i="1"/>
  <c r="AH1115" i="1"/>
  <c r="AI1115" i="1"/>
  <c r="AJ1115" i="1"/>
  <c r="AK1115" i="1"/>
  <c r="AL1115" i="1"/>
  <c r="AM1115" i="1"/>
  <c r="AN1115" i="1"/>
  <c r="AO1115" i="1"/>
  <c r="AP1115" i="1"/>
  <c r="AG1116" i="1"/>
  <c r="AH1116" i="1"/>
  <c r="AI1116" i="1"/>
  <c r="AJ1116" i="1"/>
  <c r="AK1116" i="1"/>
  <c r="AL1116" i="1"/>
  <c r="AM1116" i="1"/>
  <c r="AN1116" i="1"/>
  <c r="AO1116" i="1"/>
  <c r="AP1116" i="1"/>
  <c r="AG1117" i="1"/>
  <c r="AH1117" i="1"/>
  <c r="AI1117" i="1"/>
  <c r="AJ1117" i="1"/>
  <c r="AK1117" i="1"/>
  <c r="AL1117" i="1"/>
  <c r="AM1117" i="1"/>
  <c r="AN1117" i="1"/>
  <c r="AO1117" i="1"/>
  <c r="AP1117" i="1"/>
  <c r="AG1118" i="1"/>
  <c r="AH1118" i="1"/>
  <c r="AI1118" i="1"/>
  <c r="AJ1118" i="1"/>
  <c r="AK1118" i="1"/>
  <c r="AL1118" i="1"/>
  <c r="AM1118" i="1"/>
  <c r="AN1118" i="1"/>
  <c r="AO1118" i="1"/>
  <c r="AP1118" i="1"/>
  <c r="AG1119" i="1"/>
  <c r="AH1119" i="1"/>
  <c r="AI1119" i="1"/>
  <c r="AJ1119" i="1"/>
  <c r="AK1119" i="1"/>
  <c r="AL1119" i="1"/>
  <c r="AM1119" i="1"/>
  <c r="AN1119" i="1"/>
  <c r="AO1119" i="1"/>
  <c r="AP1119" i="1"/>
  <c r="AG1120" i="1"/>
  <c r="AH1120" i="1"/>
  <c r="AI1120" i="1"/>
  <c r="AJ1120" i="1"/>
  <c r="AK1120" i="1"/>
  <c r="AL1120" i="1"/>
  <c r="AM1120" i="1"/>
  <c r="AN1120" i="1"/>
  <c r="AO1120" i="1"/>
  <c r="AP1120" i="1"/>
  <c r="AG1121" i="1"/>
  <c r="AH1121" i="1"/>
  <c r="AI1121" i="1"/>
  <c r="AJ1121" i="1"/>
  <c r="AK1121" i="1"/>
  <c r="AL1121" i="1"/>
  <c r="AM1121" i="1"/>
  <c r="AN1121" i="1"/>
  <c r="AO1121" i="1"/>
  <c r="AP1121" i="1"/>
  <c r="AG1122" i="1"/>
  <c r="AH1122" i="1"/>
  <c r="AI1122" i="1"/>
  <c r="AJ1122" i="1"/>
  <c r="AK1122" i="1"/>
  <c r="AL1122" i="1"/>
  <c r="AM1122" i="1"/>
  <c r="AN1122" i="1"/>
  <c r="AO1122" i="1"/>
  <c r="AP1122" i="1"/>
  <c r="AG1123" i="1"/>
  <c r="AH1123" i="1"/>
  <c r="AI1123" i="1"/>
  <c r="AJ1123" i="1"/>
  <c r="AK1123" i="1"/>
  <c r="AL1123" i="1"/>
  <c r="AM1123" i="1"/>
  <c r="AN1123" i="1"/>
  <c r="AO1123" i="1"/>
  <c r="AP1123" i="1"/>
  <c r="AG1124" i="1"/>
  <c r="AH1124" i="1"/>
  <c r="AI1124" i="1"/>
  <c r="AJ1124" i="1"/>
  <c r="AK1124" i="1"/>
  <c r="AL1124" i="1"/>
  <c r="AM1124" i="1"/>
  <c r="AN1124" i="1"/>
  <c r="AO1124" i="1"/>
  <c r="AP1124" i="1"/>
  <c r="AG1125" i="1"/>
  <c r="AH1125" i="1"/>
  <c r="AI1125" i="1"/>
  <c r="AJ1125" i="1"/>
  <c r="AK1125" i="1"/>
  <c r="AL1125" i="1"/>
  <c r="AM1125" i="1"/>
  <c r="AN1125" i="1"/>
  <c r="AO1125" i="1"/>
  <c r="AP1125" i="1"/>
  <c r="AG1126" i="1"/>
  <c r="AH1126" i="1"/>
  <c r="AI1126" i="1"/>
  <c r="AJ1126" i="1"/>
  <c r="AK1126" i="1"/>
  <c r="AL1126" i="1"/>
  <c r="AM1126" i="1"/>
  <c r="AN1126" i="1"/>
  <c r="AO1126" i="1"/>
  <c r="AP1126" i="1"/>
  <c r="AG1127" i="1"/>
  <c r="AH1127" i="1"/>
  <c r="AI1127" i="1"/>
  <c r="AJ1127" i="1"/>
  <c r="AK1127" i="1"/>
  <c r="AL1127" i="1"/>
  <c r="AM1127" i="1"/>
  <c r="AN1127" i="1"/>
  <c r="AO1127" i="1"/>
  <c r="AP1127" i="1"/>
  <c r="AG1128" i="1"/>
  <c r="AH1128" i="1"/>
  <c r="AI1128" i="1"/>
  <c r="AJ1128" i="1"/>
  <c r="AK1128" i="1"/>
  <c r="AL1128" i="1"/>
  <c r="AM1128" i="1"/>
  <c r="AN1128" i="1"/>
  <c r="AO1128" i="1"/>
  <c r="AP1128" i="1"/>
  <c r="AG1129" i="1"/>
  <c r="AH1129" i="1"/>
  <c r="AI1129" i="1"/>
  <c r="AJ1129" i="1"/>
  <c r="AK1129" i="1"/>
  <c r="AL1129" i="1"/>
  <c r="AM1129" i="1"/>
  <c r="AN1129" i="1"/>
  <c r="AO1129" i="1"/>
  <c r="AP1129" i="1"/>
  <c r="AG1130" i="1"/>
  <c r="AH1130" i="1"/>
  <c r="AI1130" i="1"/>
  <c r="AJ1130" i="1"/>
  <c r="AK1130" i="1"/>
  <c r="AL1130" i="1"/>
  <c r="AM1130" i="1"/>
  <c r="AN1130" i="1"/>
  <c r="AO1130" i="1"/>
  <c r="AP1130" i="1"/>
  <c r="AG1131" i="1"/>
  <c r="AH1131" i="1"/>
  <c r="AI1131" i="1"/>
  <c r="AJ1131" i="1"/>
  <c r="AK1131" i="1"/>
  <c r="AL1131" i="1"/>
  <c r="AM1131" i="1"/>
  <c r="AN1131" i="1"/>
  <c r="AO1131" i="1"/>
  <c r="AP1131" i="1"/>
  <c r="AG1132" i="1"/>
  <c r="AH1132" i="1"/>
  <c r="AI1132" i="1"/>
  <c r="AJ1132" i="1"/>
  <c r="AK1132" i="1"/>
  <c r="AL1132" i="1"/>
  <c r="AM1132" i="1"/>
  <c r="AN1132" i="1"/>
  <c r="AO1132" i="1"/>
  <c r="AP1132" i="1"/>
  <c r="AG1133" i="1"/>
  <c r="AH1133" i="1"/>
  <c r="AI1133" i="1"/>
  <c r="AJ1133" i="1"/>
  <c r="AK1133" i="1"/>
  <c r="AL1133" i="1"/>
  <c r="AM1133" i="1"/>
  <c r="AN1133" i="1"/>
  <c r="AO1133" i="1"/>
  <c r="AP1133" i="1"/>
  <c r="AG1134" i="1"/>
  <c r="AH1134" i="1"/>
  <c r="AI1134" i="1"/>
  <c r="AJ1134" i="1"/>
  <c r="AK1134" i="1"/>
  <c r="AL1134" i="1"/>
  <c r="AM1134" i="1"/>
  <c r="AN1134" i="1"/>
  <c r="AO1134" i="1"/>
  <c r="AP1134" i="1"/>
  <c r="AG1135" i="1"/>
  <c r="AH1135" i="1"/>
  <c r="AI1135" i="1"/>
  <c r="AJ1135" i="1"/>
  <c r="AK1135" i="1"/>
  <c r="AL1135" i="1"/>
  <c r="AM1135" i="1"/>
  <c r="AN1135" i="1"/>
  <c r="AO1135" i="1"/>
  <c r="AP1135" i="1"/>
  <c r="AG1136" i="1"/>
  <c r="AH1136" i="1"/>
  <c r="AI1136" i="1"/>
  <c r="AJ1136" i="1"/>
  <c r="AK1136" i="1"/>
  <c r="AL1136" i="1"/>
  <c r="AM1136" i="1"/>
  <c r="AN1136" i="1"/>
  <c r="AO1136" i="1"/>
  <c r="AP1136" i="1"/>
  <c r="AG1137" i="1"/>
  <c r="AH1137" i="1"/>
  <c r="AI1137" i="1"/>
  <c r="AJ1137" i="1"/>
  <c r="AK1137" i="1"/>
  <c r="AL1137" i="1"/>
  <c r="AM1137" i="1"/>
  <c r="AN1137" i="1"/>
  <c r="AO1137" i="1"/>
  <c r="AP1137" i="1"/>
  <c r="AG1138" i="1"/>
  <c r="AH1138" i="1"/>
  <c r="AI1138" i="1"/>
  <c r="AJ1138" i="1"/>
  <c r="AK1138" i="1"/>
  <c r="AL1138" i="1"/>
  <c r="AM1138" i="1"/>
  <c r="AN1138" i="1"/>
  <c r="AO1138" i="1"/>
  <c r="AP1138" i="1"/>
  <c r="AG1139" i="1"/>
  <c r="AH1139" i="1"/>
  <c r="AI1139" i="1"/>
  <c r="AJ1139" i="1"/>
  <c r="AK1139" i="1"/>
  <c r="AL1139" i="1"/>
  <c r="AM1139" i="1"/>
  <c r="AN1139" i="1"/>
  <c r="AO1139" i="1"/>
  <c r="AP1139" i="1"/>
  <c r="AG1140" i="1"/>
  <c r="AH1140" i="1"/>
  <c r="AI1140" i="1"/>
  <c r="AJ1140" i="1"/>
  <c r="AK1140" i="1"/>
  <c r="AL1140" i="1"/>
  <c r="AM1140" i="1"/>
  <c r="AN1140" i="1"/>
  <c r="AO1140" i="1"/>
  <c r="AP1140" i="1"/>
  <c r="AG1141" i="1"/>
  <c r="AH1141" i="1"/>
  <c r="AI1141" i="1"/>
  <c r="AJ1141" i="1"/>
  <c r="AK1141" i="1"/>
  <c r="AL1141" i="1"/>
  <c r="AM1141" i="1"/>
  <c r="AN1141" i="1"/>
  <c r="AO1141" i="1"/>
  <c r="AP1141" i="1"/>
  <c r="AG1142" i="1"/>
  <c r="AH1142" i="1"/>
  <c r="AI1142" i="1"/>
  <c r="AJ1142" i="1"/>
  <c r="AK1142" i="1"/>
  <c r="AL1142" i="1"/>
  <c r="AM1142" i="1"/>
  <c r="AN1142" i="1"/>
  <c r="AO1142" i="1"/>
  <c r="AP1142" i="1"/>
  <c r="AG1143" i="1"/>
  <c r="AH1143" i="1"/>
  <c r="AI1143" i="1"/>
  <c r="AJ1143" i="1"/>
  <c r="AK1143" i="1"/>
  <c r="AL1143" i="1"/>
  <c r="AM1143" i="1"/>
  <c r="AN1143" i="1"/>
  <c r="AO1143" i="1"/>
  <c r="AP1143" i="1"/>
  <c r="AG1144" i="1"/>
  <c r="AH1144" i="1"/>
  <c r="AI1144" i="1"/>
  <c r="AJ1144" i="1"/>
  <c r="AK1144" i="1"/>
  <c r="AL1144" i="1"/>
  <c r="AM1144" i="1"/>
  <c r="AN1144" i="1"/>
  <c r="AO1144" i="1"/>
  <c r="AP1144" i="1"/>
  <c r="AG1145" i="1"/>
  <c r="AH1145" i="1"/>
  <c r="AI1145" i="1"/>
  <c r="AJ1145" i="1"/>
  <c r="AK1145" i="1"/>
  <c r="AL1145" i="1"/>
  <c r="AM1145" i="1"/>
  <c r="AN1145" i="1"/>
  <c r="AO1145" i="1"/>
  <c r="AP1145" i="1"/>
  <c r="AG1146" i="1"/>
  <c r="AH1146" i="1"/>
  <c r="AI1146" i="1"/>
  <c r="AJ1146" i="1"/>
  <c r="AK1146" i="1"/>
  <c r="AL1146" i="1"/>
  <c r="AM1146" i="1"/>
  <c r="AN1146" i="1"/>
  <c r="AO1146" i="1"/>
  <c r="AP1146" i="1"/>
  <c r="AG1147" i="1"/>
  <c r="AH1147" i="1"/>
  <c r="AI1147" i="1"/>
  <c r="AJ1147" i="1"/>
  <c r="AK1147" i="1"/>
  <c r="AL1147" i="1"/>
  <c r="AM1147" i="1"/>
  <c r="AN1147" i="1"/>
  <c r="AO1147" i="1"/>
  <c r="AP1147" i="1"/>
  <c r="AG1148" i="1"/>
  <c r="AH1148" i="1"/>
  <c r="AI1148" i="1"/>
  <c r="AJ1148" i="1"/>
  <c r="AK1148" i="1"/>
  <c r="AL1148" i="1"/>
  <c r="AM1148" i="1"/>
  <c r="AN1148" i="1"/>
  <c r="AO1148" i="1"/>
  <c r="AP1148" i="1"/>
  <c r="AG1149" i="1"/>
  <c r="AH1149" i="1"/>
  <c r="AI1149" i="1"/>
  <c r="AJ1149" i="1"/>
  <c r="AK1149" i="1"/>
  <c r="AL1149" i="1"/>
  <c r="AM1149" i="1"/>
  <c r="AN1149" i="1"/>
  <c r="AO1149" i="1"/>
  <c r="AP1149" i="1"/>
  <c r="AG1150" i="1"/>
  <c r="AH1150" i="1"/>
  <c r="AI1150" i="1"/>
  <c r="AJ1150" i="1"/>
  <c r="AK1150" i="1"/>
  <c r="AL1150" i="1"/>
  <c r="AM1150" i="1"/>
  <c r="AN1150" i="1"/>
  <c r="AO1150" i="1"/>
  <c r="AP1150" i="1"/>
  <c r="AG1151" i="1"/>
  <c r="AH1151" i="1"/>
  <c r="AI1151" i="1"/>
  <c r="AJ1151" i="1"/>
  <c r="AK1151" i="1"/>
  <c r="AL1151" i="1"/>
  <c r="AM1151" i="1"/>
  <c r="AN1151" i="1"/>
  <c r="AO1151" i="1"/>
  <c r="AP1151" i="1"/>
  <c r="AG1152" i="1"/>
  <c r="AH1152" i="1"/>
  <c r="AI1152" i="1"/>
  <c r="AJ1152" i="1"/>
  <c r="AK1152" i="1"/>
  <c r="AL1152" i="1"/>
  <c r="AM1152" i="1"/>
  <c r="AN1152" i="1"/>
  <c r="AO1152" i="1"/>
  <c r="AP1152" i="1"/>
  <c r="AG1153" i="1"/>
  <c r="AH1153" i="1"/>
  <c r="AI1153" i="1"/>
  <c r="AJ1153" i="1"/>
  <c r="AK1153" i="1"/>
  <c r="AL1153" i="1"/>
  <c r="AM1153" i="1"/>
  <c r="AN1153" i="1"/>
  <c r="AO1153" i="1"/>
  <c r="AP1153" i="1"/>
  <c r="AG1154" i="1"/>
  <c r="AH1154" i="1"/>
  <c r="AI1154" i="1"/>
  <c r="AJ1154" i="1"/>
  <c r="AK1154" i="1"/>
  <c r="AL1154" i="1"/>
  <c r="AM1154" i="1"/>
  <c r="AN1154" i="1"/>
  <c r="AO1154" i="1"/>
  <c r="AP1154" i="1"/>
  <c r="AG1155" i="1"/>
  <c r="AH1155" i="1"/>
  <c r="AI1155" i="1"/>
  <c r="AJ1155" i="1"/>
  <c r="AK1155" i="1"/>
  <c r="AL1155" i="1"/>
  <c r="AM1155" i="1"/>
  <c r="AN1155" i="1"/>
  <c r="AO1155" i="1"/>
  <c r="AP1155" i="1"/>
  <c r="AG1156" i="1"/>
  <c r="AH1156" i="1"/>
  <c r="AI1156" i="1"/>
  <c r="AJ1156" i="1"/>
  <c r="AK1156" i="1"/>
  <c r="AL1156" i="1"/>
  <c r="AM1156" i="1"/>
  <c r="AN1156" i="1"/>
  <c r="AO1156" i="1"/>
  <c r="AP1156" i="1"/>
  <c r="AG1157" i="1"/>
  <c r="AH1157" i="1"/>
  <c r="AI1157" i="1"/>
  <c r="AJ1157" i="1"/>
  <c r="AK1157" i="1"/>
  <c r="AL1157" i="1"/>
  <c r="AM1157" i="1"/>
  <c r="AN1157" i="1"/>
  <c r="AO1157" i="1"/>
  <c r="AP1157" i="1"/>
  <c r="AG1158" i="1"/>
  <c r="AH1158" i="1"/>
  <c r="AI1158" i="1"/>
  <c r="AJ1158" i="1"/>
  <c r="AK1158" i="1"/>
  <c r="AL1158" i="1"/>
  <c r="AM1158" i="1"/>
  <c r="AN1158" i="1"/>
  <c r="AO1158" i="1"/>
  <c r="AP1158" i="1"/>
  <c r="AG1159" i="1"/>
  <c r="AH1159" i="1"/>
  <c r="AI1159" i="1"/>
  <c r="AJ1159" i="1"/>
  <c r="AK1159" i="1"/>
  <c r="AL1159" i="1"/>
  <c r="AM1159" i="1"/>
  <c r="AN1159" i="1"/>
  <c r="AO1159" i="1"/>
  <c r="AP1159" i="1"/>
  <c r="AG1160" i="1"/>
  <c r="AH1160" i="1"/>
  <c r="AI1160" i="1"/>
  <c r="AJ1160" i="1"/>
  <c r="AK1160" i="1"/>
  <c r="AL1160" i="1"/>
  <c r="AM1160" i="1"/>
  <c r="AN1160" i="1"/>
  <c r="AO1160" i="1"/>
  <c r="AP1160" i="1"/>
  <c r="AG1161" i="1"/>
  <c r="AH1161" i="1"/>
  <c r="AI1161" i="1"/>
  <c r="AJ1161" i="1"/>
  <c r="AK1161" i="1"/>
  <c r="AL1161" i="1"/>
  <c r="AM1161" i="1"/>
  <c r="AN1161" i="1"/>
  <c r="AO1161" i="1"/>
  <c r="AP1161" i="1"/>
  <c r="AG1162" i="1"/>
  <c r="AH1162" i="1"/>
  <c r="AI1162" i="1"/>
  <c r="AJ1162" i="1"/>
  <c r="AK1162" i="1"/>
  <c r="AL1162" i="1"/>
  <c r="AM1162" i="1"/>
  <c r="AN1162" i="1"/>
  <c r="AO1162" i="1"/>
  <c r="AP1162" i="1"/>
  <c r="AG1163" i="1"/>
  <c r="AH1163" i="1"/>
  <c r="AI1163" i="1"/>
  <c r="AJ1163" i="1"/>
  <c r="AK1163" i="1"/>
  <c r="AL1163" i="1"/>
  <c r="AM1163" i="1"/>
  <c r="AN1163" i="1"/>
  <c r="AO1163" i="1"/>
  <c r="AP1163" i="1"/>
  <c r="AG1164" i="1"/>
  <c r="AH1164" i="1"/>
  <c r="AI1164" i="1"/>
  <c r="AJ1164" i="1"/>
  <c r="AK1164" i="1"/>
  <c r="AL1164" i="1"/>
  <c r="AM1164" i="1"/>
  <c r="AN1164" i="1"/>
  <c r="AO1164" i="1"/>
  <c r="AP1164" i="1"/>
  <c r="AG1165" i="1"/>
  <c r="AH1165" i="1"/>
  <c r="AI1165" i="1"/>
  <c r="AJ1165" i="1"/>
  <c r="AK1165" i="1"/>
  <c r="AL1165" i="1"/>
  <c r="AM1165" i="1"/>
  <c r="AN1165" i="1"/>
  <c r="AO1165" i="1"/>
  <c r="AP1165" i="1"/>
  <c r="AG1166" i="1"/>
  <c r="AH1166" i="1"/>
  <c r="AI1166" i="1"/>
  <c r="AJ1166" i="1"/>
  <c r="AK1166" i="1"/>
  <c r="AL1166" i="1"/>
  <c r="AM1166" i="1"/>
  <c r="AN1166" i="1"/>
  <c r="AO1166" i="1"/>
  <c r="AP1166" i="1"/>
  <c r="AG1167" i="1"/>
  <c r="AH1167" i="1"/>
  <c r="AI1167" i="1"/>
  <c r="AJ1167" i="1"/>
  <c r="AK1167" i="1"/>
  <c r="AL1167" i="1"/>
  <c r="AM1167" i="1"/>
  <c r="AN1167" i="1"/>
  <c r="AO1167" i="1"/>
  <c r="AP1167" i="1"/>
  <c r="AG1168" i="1"/>
  <c r="AH1168" i="1"/>
  <c r="AI1168" i="1"/>
  <c r="AJ1168" i="1"/>
  <c r="AK1168" i="1"/>
  <c r="AL1168" i="1"/>
  <c r="AM1168" i="1"/>
  <c r="AN1168" i="1"/>
  <c r="AO1168" i="1"/>
  <c r="AP1168" i="1"/>
  <c r="AG1169" i="1"/>
  <c r="AH1169" i="1"/>
  <c r="AI1169" i="1"/>
  <c r="AJ1169" i="1"/>
  <c r="AK1169" i="1"/>
  <c r="AL1169" i="1"/>
  <c r="AM1169" i="1"/>
  <c r="AN1169" i="1"/>
  <c r="AO1169" i="1"/>
  <c r="AP1169" i="1"/>
  <c r="AG1170" i="1"/>
  <c r="AH1170" i="1"/>
  <c r="AI1170" i="1"/>
  <c r="AJ1170" i="1"/>
  <c r="AK1170" i="1"/>
  <c r="AL1170" i="1"/>
  <c r="AM1170" i="1"/>
  <c r="AN1170" i="1"/>
  <c r="AO1170" i="1"/>
  <c r="AP1170" i="1"/>
  <c r="AG1171" i="1"/>
  <c r="AH1171" i="1"/>
  <c r="AI1171" i="1"/>
  <c r="AJ1171" i="1"/>
  <c r="AK1171" i="1"/>
  <c r="AL1171" i="1"/>
  <c r="AM1171" i="1"/>
  <c r="AN1171" i="1"/>
  <c r="AO1171" i="1"/>
  <c r="AP1171" i="1"/>
  <c r="AG1172" i="1"/>
  <c r="AH1172" i="1"/>
  <c r="AI1172" i="1"/>
  <c r="AJ1172" i="1"/>
  <c r="AK1172" i="1"/>
  <c r="AL1172" i="1"/>
  <c r="AM1172" i="1"/>
  <c r="AN1172" i="1"/>
  <c r="AO1172" i="1"/>
  <c r="AP1172" i="1"/>
  <c r="AG1173" i="1"/>
  <c r="AH1173" i="1"/>
  <c r="AI1173" i="1"/>
  <c r="AJ1173" i="1"/>
  <c r="AK1173" i="1"/>
  <c r="AL1173" i="1"/>
  <c r="AM1173" i="1"/>
  <c r="AN1173" i="1"/>
  <c r="AO1173" i="1"/>
  <c r="AP1173" i="1"/>
  <c r="AG1174" i="1"/>
  <c r="AH1174" i="1"/>
  <c r="AI1174" i="1"/>
  <c r="AJ1174" i="1"/>
  <c r="AK1174" i="1"/>
  <c r="AL1174" i="1"/>
  <c r="AM1174" i="1"/>
  <c r="AN1174" i="1"/>
  <c r="AO1174" i="1"/>
  <c r="AP1174" i="1"/>
  <c r="AG1175" i="1"/>
  <c r="AH1175" i="1"/>
  <c r="AI1175" i="1"/>
  <c r="AJ1175" i="1"/>
  <c r="AK1175" i="1"/>
  <c r="AL1175" i="1"/>
  <c r="AM1175" i="1"/>
  <c r="AN1175" i="1"/>
  <c r="AO1175" i="1"/>
  <c r="AP1175" i="1"/>
  <c r="AG1176" i="1"/>
  <c r="AH1176" i="1"/>
  <c r="AI1176" i="1"/>
  <c r="AJ1176" i="1"/>
  <c r="AK1176" i="1"/>
  <c r="AL1176" i="1"/>
  <c r="AM1176" i="1"/>
  <c r="AN1176" i="1"/>
  <c r="AO1176" i="1"/>
  <c r="AP1176" i="1"/>
  <c r="AG1177" i="1"/>
  <c r="AH1177" i="1"/>
  <c r="AI1177" i="1"/>
  <c r="AJ1177" i="1"/>
  <c r="AK1177" i="1"/>
  <c r="AL1177" i="1"/>
  <c r="AM1177" i="1"/>
  <c r="AN1177" i="1"/>
  <c r="AO1177" i="1"/>
  <c r="AP1177" i="1"/>
  <c r="AG1178" i="1"/>
  <c r="AH1178" i="1"/>
  <c r="AI1178" i="1"/>
  <c r="AJ1178" i="1"/>
  <c r="AK1178" i="1"/>
  <c r="AL1178" i="1"/>
  <c r="AM1178" i="1"/>
  <c r="AN1178" i="1"/>
  <c r="AO1178" i="1"/>
  <c r="AP1178" i="1"/>
  <c r="AG1179" i="1"/>
  <c r="AH1179" i="1"/>
  <c r="AI1179" i="1"/>
  <c r="AJ1179" i="1"/>
  <c r="AK1179" i="1"/>
  <c r="AL1179" i="1"/>
  <c r="AM1179" i="1"/>
  <c r="AN1179" i="1"/>
  <c r="AO1179" i="1"/>
  <c r="AP1179" i="1"/>
  <c r="AG1180" i="1"/>
  <c r="AH1180" i="1"/>
  <c r="AI1180" i="1"/>
  <c r="AJ1180" i="1"/>
  <c r="AK1180" i="1"/>
  <c r="AL1180" i="1"/>
  <c r="AM1180" i="1"/>
  <c r="AN1180" i="1"/>
  <c r="AO1180" i="1"/>
  <c r="AP1180" i="1"/>
  <c r="AG1181" i="1"/>
  <c r="AH1181" i="1"/>
  <c r="AI1181" i="1"/>
  <c r="AJ1181" i="1"/>
  <c r="AK1181" i="1"/>
  <c r="AL1181" i="1"/>
  <c r="AM1181" i="1"/>
  <c r="AN1181" i="1"/>
  <c r="AO1181" i="1"/>
  <c r="AP1181" i="1"/>
  <c r="AG1182" i="1"/>
  <c r="AH1182" i="1"/>
  <c r="AI1182" i="1"/>
  <c r="AJ1182" i="1"/>
  <c r="AK1182" i="1"/>
  <c r="AL1182" i="1"/>
  <c r="AM1182" i="1"/>
  <c r="AN1182" i="1"/>
  <c r="AO1182" i="1"/>
  <c r="AP1182" i="1"/>
  <c r="AG1183" i="1"/>
  <c r="AH1183" i="1"/>
  <c r="AI1183" i="1"/>
  <c r="AJ1183" i="1"/>
  <c r="AK1183" i="1"/>
  <c r="AL1183" i="1"/>
  <c r="AM1183" i="1"/>
  <c r="AN1183" i="1"/>
  <c r="AO1183" i="1"/>
  <c r="AP1183" i="1"/>
  <c r="AG1184" i="1"/>
  <c r="AH1184" i="1"/>
  <c r="AI1184" i="1"/>
  <c r="AJ1184" i="1"/>
  <c r="AK1184" i="1"/>
  <c r="AL1184" i="1"/>
  <c r="AM1184" i="1"/>
  <c r="AN1184" i="1"/>
  <c r="AO1184" i="1"/>
  <c r="AP1184" i="1"/>
  <c r="AG1185" i="1"/>
  <c r="AH1185" i="1"/>
  <c r="AI1185" i="1"/>
  <c r="AJ1185" i="1"/>
  <c r="AK1185" i="1"/>
  <c r="AL1185" i="1"/>
  <c r="AM1185" i="1"/>
  <c r="AN1185" i="1"/>
  <c r="AO1185" i="1"/>
  <c r="AP1185" i="1"/>
  <c r="AG1186" i="1"/>
  <c r="AH1186" i="1"/>
  <c r="AI1186" i="1"/>
  <c r="AJ1186" i="1"/>
  <c r="AK1186" i="1"/>
  <c r="AL1186" i="1"/>
  <c r="AM1186" i="1"/>
  <c r="AN1186" i="1"/>
  <c r="AO1186" i="1"/>
  <c r="AP1186" i="1"/>
  <c r="AG1187" i="1"/>
  <c r="AH1187" i="1"/>
  <c r="AI1187" i="1"/>
  <c r="AJ1187" i="1"/>
  <c r="AK1187" i="1"/>
  <c r="AL1187" i="1"/>
  <c r="AM1187" i="1"/>
  <c r="AN1187" i="1"/>
  <c r="AO1187" i="1"/>
  <c r="AP1187" i="1"/>
  <c r="AG1188" i="1"/>
  <c r="AH1188" i="1"/>
  <c r="AI1188" i="1"/>
  <c r="AJ1188" i="1"/>
  <c r="AK1188" i="1"/>
  <c r="AL1188" i="1"/>
  <c r="AM1188" i="1"/>
  <c r="AN1188" i="1"/>
  <c r="AO1188" i="1"/>
  <c r="AP1188" i="1"/>
  <c r="AG1189" i="1"/>
  <c r="AH1189" i="1"/>
  <c r="AI1189" i="1"/>
  <c r="AJ1189" i="1"/>
  <c r="AK1189" i="1"/>
  <c r="AL1189" i="1"/>
  <c r="AM1189" i="1"/>
  <c r="AN1189" i="1"/>
  <c r="AO1189" i="1"/>
  <c r="AP1189" i="1"/>
  <c r="AG1190" i="1"/>
  <c r="AH1190" i="1"/>
  <c r="AI1190" i="1"/>
  <c r="AJ1190" i="1"/>
  <c r="AK1190" i="1"/>
  <c r="AL1190" i="1"/>
  <c r="AM1190" i="1"/>
  <c r="AN1190" i="1"/>
  <c r="AO1190" i="1"/>
  <c r="AP1190" i="1"/>
  <c r="AG1191" i="1"/>
  <c r="AH1191" i="1"/>
  <c r="AI1191" i="1"/>
  <c r="AJ1191" i="1"/>
  <c r="AK1191" i="1"/>
  <c r="AL1191" i="1"/>
  <c r="AM1191" i="1"/>
  <c r="AN1191" i="1"/>
  <c r="AO1191" i="1"/>
  <c r="AP1191" i="1"/>
  <c r="AG1192" i="1"/>
  <c r="AH1192" i="1"/>
  <c r="AI1192" i="1"/>
  <c r="AJ1192" i="1"/>
  <c r="AK1192" i="1"/>
  <c r="AL1192" i="1"/>
  <c r="AM1192" i="1"/>
  <c r="AN1192" i="1"/>
  <c r="AO1192" i="1"/>
  <c r="AP1192" i="1"/>
  <c r="AG1193" i="1"/>
  <c r="AH1193" i="1"/>
  <c r="AI1193" i="1"/>
  <c r="AJ1193" i="1"/>
  <c r="AK1193" i="1"/>
  <c r="AL1193" i="1"/>
  <c r="AM1193" i="1"/>
  <c r="AN1193" i="1"/>
  <c r="AO1193" i="1"/>
  <c r="AP1193" i="1"/>
  <c r="AG1194" i="1"/>
  <c r="AH1194" i="1"/>
  <c r="AI1194" i="1"/>
  <c r="AJ1194" i="1"/>
  <c r="AK1194" i="1"/>
  <c r="AL1194" i="1"/>
  <c r="AM1194" i="1"/>
  <c r="AN1194" i="1"/>
  <c r="AO1194" i="1"/>
  <c r="AP1194" i="1"/>
  <c r="AG1195" i="1"/>
  <c r="AH1195" i="1"/>
  <c r="AI1195" i="1"/>
  <c r="AJ1195" i="1"/>
  <c r="AK1195" i="1"/>
  <c r="AL1195" i="1"/>
  <c r="AM1195" i="1"/>
  <c r="AN1195" i="1"/>
  <c r="AO1195" i="1"/>
  <c r="AP1195" i="1"/>
  <c r="AG1196" i="1"/>
  <c r="AH1196" i="1"/>
  <c r="AI1196" i="1"/>
  <c r="AJ1196" i="1"/>
  <c r="AK1196" i="1"/>
  <c r="AL1196" i="1"/>
  <c r="AM1196" i="1"/>
  <c r="AN1196" i="1"/>
  <c r="AO1196" i="1"/>
  <c r="AP1196" i="1"/>
  <c r="AG1197" i="1"/>
  <c r="AH1197" i="1"/>
  <c r="AI1197" i="1"/>
  <c r="AJ1197" i="1"/>
  <c r="AK1197" i="1"/>
  <c r="AL1197" i="1"/>
  <c r="AM1197" i="1"/>
  <c r="AN1197" i="1"/>
  <c r="AO1197" i="1"/>
  <c r="AP1197" i="1"/>
  <c r="AG1198" i="1"/>
  <c r="AH1198" i="1"/>
  <c r="AI1198" i="1"/>
  <c r="AJ1198" i="1"/>
  <c r="AK1198" i="1"/>
  <c r="AL1198" i="1"/>
  <c r="AM1198" i="1"/>
  <c r="AN1198" i="1"/>
  <c r="AO1198" i="1"/>
  <c r="AP1198" i="1"/>
  <c r="AG1199" i="1"/>
  <c r="AH1199" i="1"/>
  <c r="AI1199" i="1"/>
  <c r="AJ1199" i="1"/>
  <c r="AK1199" i="1"/>
  <c r="AL1199" i="1"/>
  <c r="AM1199" i="1"/>
  <c r="AN1199" i="1"/>
  <c r="AO1199" i="1"/>
  <c r="AP1199" i="1"/>
  <c r="AG1200" i="1"/>
  <c r="AH1200" i="1"/>
  <c r="AI1200" i="1"/>
  <c r="AJ1200" i="1"/>
  <c r="AK1200" i="1"/>
  <c r="AL1200" i="1"/>
  <c r="AM1200" i="1"/>
  <c r="AN1200" i="1"/>
  <c r="AO1200" i="1"/>
  <c r="AP1200" i="1"/>
  <c r="AG1201" i="1"/>
  <c r="AH1201" i="1"/>
  <c r="AI1201" i="1"/>
  <c r="AJ1201" i="1"/>
  <c r="AK1201" i="1"/>
  <c r="AL1201" i="1"/>
  <c r="AM1201" i="1"/>
  <c r="AN1201" i="1"/>
  <c r="AO1201" i="1"/>
  <c r="AP1201" i="1"/>
  <c r="AG1202" i="1"/>
  <c r="AH1202" i="1"/>
  <c r="AI1202" i="1"/>
  <c r="AJ1202" i="1"/>
  <c r="AK1202" i="1"/>
  <c r="AL1202" i="1"/>
  <c r="AM1202" i="1"/>
  <c r="AN1202" i="1"/>
  <c r="AO1202" i="1"/>
  <c r="AP1202" i="1"/>
  <c r="AG1203" i="1"/>
  <c r="AH1203" i="1"/>
  <c r="AI1203" i="1"/>
  <c r="AJ1203" i="1"/>
  <c r="AK1203" i="1"/>
  <c r="AL1203" i="1"/>
  <c r="AM1203" i="1"/>
  <c r="AN1203" i="1"/>
  <c r="AO1203" i="1"/>
  <c r="AP1203" i="1"/>
  <c r="AG1204" i="1"/>
  <c r="AH1204" i="1"/>
  <c r="AI1204" i="1"/>
  <c r="AJ1204" i="1"/>
  <c r="AK1204" i="1"/>
  <c r="AL1204" i="1"/>
  <c r="AM1204" i="1"/>
  <c r="AN1204" i="1"/>
  <c r="AO1204" i="1"/>
  <c r="AP1204" i="1"/>
  <c r="AG1205" i="1"/>
  <c r="AH1205" i="1"/>
  <c r="AI1205" i="1"/>
  <c r="AJ1205" i="1"/>
  <c r="AK1205" i="1"/>
  <c r="AL1205" i="1"/>
  <c r="AM1205" i="1"/>
  <c r="AN1205" i="1"/>
  <c r="AO1205" i="1"/>
  <c r="AP1205" i="1"/>
  <c r="AG1206" i="1"/>
  <c r="AH1206" i="1"/>
  <c r="AI1206" i="1"/>
  <c r="AJ1206" i="1"/>
  <c r="AK1206" i="1"/>
  <c r="AL1206" i="1"/>
  <c r="AM1206" i="1"/>
  <c r="AN1206" i="1"/>
  <c r="AO1206" i="1"/>
  <c r="AP1206" i="1"/>
  <c r="AG1207" i="1"/>
  <c r="AH1207" i="1"/>
  <c r="AI1207" i="1"/>
  <c r="AJ1207" i="1"/>
  <c r="AK1207" i="1"/>
  <c r="AL1207" i="1"/>
  <c r="AM1207" i="1"/>
  <c r="AN1207" i="1"/>
  <c r="AO1207" i="1"/>
  <c r="AP1207" i="1"/>
  <c r="AG1208" i="1"/>
  <c r="AH1208" i="1"/>
  <c r="AI1208" i="1"/>
  <c r="AJ1208" i="1"/>
  <c r="AK1208" i="1"/>
  <c r="AL1208" i="1"/>
  <c r="AM1208" i="1"/>
  <c r="AN1208" i="1"/>
  <c r="AO1208" i="1"/>
  <c r="AP1208" i="1"/>
  <c r="AG1209" i="1"/>
  <c r="AH1209" i="1"/>
  <c r="AI1209" i="1"/>
  <c r="AJ1209" i="1"/>
  <c r="AK1209" i="1"/>
  <c r="AL1209" i="1"/>
  <c r="AM1209" i="1"/>
  <c r="AN1209" i="1"/>
  <c r="AO1209" i="1"/>
  <c r="AP1209" i="1"/>
  <c r="AG1210" i="1"/>
  <c r="AH1210" i="1"/>
  <c r="AI1210" i="1"/>
  <c r="AJ1210" i="1"/>
  <c r="AK1210" i="1"/>
  <c r="AL1210" i="1"/>
  <c r="AM1210" i="1"/>
  <c r="AN1210" i="1"/>
  <c r="AO1210" i="1"/>
  <c r="AP1210" i="1"/>
  <c r="AG1211" i="1"/>
  <c r="AH1211" i="1"/>
  <c r="AI1211" i="1"/>
  <c r="AJ1211" i="1"/>
  <c r="AK1211" i="1"/>
  <c r="AL1211" i="1"/>
  <c r="AM1211" i="1"/>
  <c r="AN1211" i="1"/>
  <c r="AO1211" i="1"/>
  <c r="AP1211" i="1"/>
  <c r="AG1212" i="1"/>
  <c r="AH1212" i="1"/>
  <c r="AI1212" i="1"/>
  <c r="AJ1212" i="1"/>
  <c r="AK1212" i="1"/>
  <c r="AL1212" i="1"/>
  <c r="AM1212" i="1"/>
  <c r="AN1212" i="1"/>
  <c r="AO1212" i="1"/>
  <c r="AP1212" i="1"/>
  <c r="AG1213" i="1"/>
  <c r="AH1213" i="1"/>
  <c r="AI1213" i="1"/>
  <c r="AJ1213" i="1"/>
  <c r="AK1213" i="1"/>
  <c r="AL1213" i="1"/>
  <c r="AM1213" i="1"/>
  <c r="AN1213" i="1"/>
  <c r="AO1213" i="1"/>
  <c r="AP1213" i="1"/>
  <c r="AG1214" i="1"/>
  <c r="AH1214" i="1"/>
  <c r="AI1214" i="1"/>
  <c r="AJ1214" i="1"/>
  <c r="AK1214" i="1"/>
  <c r="AL1214" i="1"/>
  <c r="AM1214" i="1"/>
  <c r="AN1214" i="1"/>
  <c r="AO1214" i="1"/>
  <c r="AP1214" i="1"/>
  <c r="AG1215" i="1"/>
  <c r="AH1215" i="1"/>
  <c r="AI1215" i="1"/>
  <c r="AJ1215" i="1"/>
  <c r="AK1215" i="1"/>
  <c r="AL1215" i="1"/>
  <c r="AM1215" i="1"/>
  <c r="AN1215" i="1"/>
  <c r="AO1215" i="1"/>
  <c r="AP1215" i="1"/>
  <c r="AG1216" i="1"/>
  <c r="AH1216" i="1"/>
  <c r="AI1216" i="1"/>
  <c r="AJ1216" i="1"/>
  <c r="AK1216" i="1"/>
  <c r="AL1216" i="1"/>
  <c r="AM1216" i="1"/>
  <c r="AN1216" i="1"/>
  <c r="AO1216" i="1"/>
  <c r="AP1216" i="1"/>
  <c r="AG1217" i="1"/>
  <c r="AH1217" i="1"/>
  <c r="AI1217" i="1"/>
  <c r="AJ1217" i="1"/>
  <c r="AK1217" i="1"/>
  <c r="AL1217" i="1"/>
  <c r="AM1217" i="1"/>
  <c r="AN1217" i="1"/>
  <c r="AO1217" i="1"/>
  <c r="AP1217" i="1"/>
  <c r="AG1218" i="1"/>
  <c r="AH1218" i="1"/>
  <c r="AI1218" i="1"/>
  <c r="AJ1218" i="1"/>
  <c r="AK1218" i="1"/>
  <c r="AL1218" i="1"/>
  <c r="AM1218" i="1"/>
  <c r="AN1218" i="1"/>
  <c r="AO1218" i="1"/>
  <c r="AP1218" i="1"/>
  <c r="AG1219" i="1"/>
  <c r="AH1219" i="1"/>
  <c r="AI1219" i="1"/>
  <c r="AJ1219" i="1"/>
  <c r="AK1219" i="1"/>
  <c r="AL1219" i="1"/>
  <c r="AM1219" i="1"/>
  <c r="AN1219" i="1"/>
  <c r="AO1219" i="1"/>
  <c r="AP1219" i="1"/>
  <c r="AG1220" i="1"/>
  <c r="AH1220" i="1"/>
  <c r="AI1220" i="1"/>
  <c r="AJ1220" i="1"/>
  <c r="AK1220" i="1"/>
  <c r="AL1220" i="1"/>
  <c r="AM1220" i="1"/>
  <c r="AN1220" i="1"/>
  <c r="AO1220" i="1"/>
  <c r="AP1220" i="1"/>
  <c r="AG1221" i="1"/>
  <c r="AH1221" i="1"/>
  <c r="AI1221" i="1"/>
  <c r="AJ1221" i="1"/>
  <c r="AK1221" i="1"/>
  <c r="AL1221" i="1"/>
  <c r="AM1221" i="1"/>
  <c r="AN1221" i="1"/>
  <c r="AO1221" i="1"/>
  <c r="AP1221" i="1"/>
  <c r="AG1222" i="1"/>
  <c r="AH1222" i="1"/>
  <c r="AI1222" i="1"/>
  <c r="AJ1222" i="1"/>
  <c r="AK1222" i="1"/>
  <c r="AL1222" i="1"/>
  <c r="AM1222" i="1"/>
  <c r="AN1222" i="1"/>
  <c r="AO1222" i="1"/>
  <c r="AP1222" i="1"/>
  <c r="AG1223" i="1"/>
  <c r="AH1223" i="1"/>
  <c r="AI1223" i="1"/>
  <c r="AJ1223" i="1"/>
  <c r="AK1223" i="1"/>
  <c r="AL1223" i="1"/>
  <c r="AM1223" i="1"/>
  <c r="AN1223" i="1"/>
  <c r="AO1223" i="1"/>
  <c r="AP1223" i="1"/>
  <c r="AG1224" i="1"/>
  <c r="AH1224" i="1"/>
  <c r="AI1224" i="1"/>
  <c r="AJ1224" i="1"/>
  <c r="AK1224" i="1"/>
  <c r="AL1224" i="1"/>
  <c r="AM1224" i="1"/>
  <c r="AN1224" i="1"/>
  <c r="AO1224" i="1"/>
  <c r="AP1224" i="1"/>
  <c r="AG1225" i="1"/>
  <c r="AH1225" i="1"/>
  <c r="AI1225" i="1"/>
  <c r="AJ1225" i="1"/>
  <c r="AK1225" i="1"/>
  <c r="AL1225" i="1"/>
  <c r="AM1225" i="1"/>
  <c r="AN1225" i="1"/>
  <c r="AO1225" i="1"/>
  <c r="AP1225" i="1"/>
  <c r="AG1226" i="1"/>
  <c r="AH1226" i="1"/>
  <c r="AI1226" i="1"/>
  <c r="AJ1226" i="1"/>
  <c r="AK1226" i="1"/>
  <c r="AL1226" i="1"/>
  <c r="AM1226" i="1"/>
  <c r="AN1226" i="1"/>
  <c r="AO1226" i="1"/>
  <c r="AP1226" i="1"/>
  <c r="AG1227" i="1"/>
  <c r="AH1227" i="1"/>
  <c r="AI1227" i="1"/>
  <c r="AJ1227" i="1"/>
  <c r="AK1227" i="1"/>
  <c r="AL1227" i="1"/>
  <c r="AM1227" i="1"/>
  <c r="AN1227" i="1"/>
  <c r="AO1227" i="1"/>
  <c r="AP1227" i="1"/>
  <c r="AG1228" i="1"/>
  <c r="AH1228" i="1"/>
  <c r="AI1228" i="1"/>
  <c r="AJ1228" i="1"/>
  <c r="AK1228" i="1"/>
  <c r="AL1228" i="1"/>
  <c r="AM1228" i="1"/>
  <c r="AN1228" i="1"/>
  <c r="AO1228" i="1"/>
  <c r="AP1228" i="1"/>
  <c r="AG1229" i="1"/>
  <c r="AH1229" i="1"/>
  <c r="AI1229" i="1"/>
  <c r="AJ1229" i="1"/>
  <c r="AK1229" i="1"/>
  <c r="AL1229" i="1"/>
  <c r="AM1229" i="1"/>
  <c r="AN1229" i="1"/>
  <c r="AO1229" i="1"/>
  <c r="AP1229" i="1"/>
  <c r="AG1230" i="1"/>
  <c r="AH1230" i="1"/>
  <c r="AI1230" i="1"/>
  <c r="AJ1230" i="1"/>
  <c r="AK1230" i="1"/>
  <c r="AL1230" i="1"/>
  <c r="AM1230" i="1"/>
  <c r="AN1230" i="1"/>
  <c r="AO1230" i="1"/>
  <c r="AP1230" i="1"/>
  <c r="AG1231" i="1"/>
  <c r="AH1231" i="1"/>
  <c r="AI1231" i="1"/>
  <c r="AJ1231" i="1"/>
  <c r="AK1231" i="1"/>
  <c r="AL1231" i="1"/>
  <c r="AM1231" i="1"/>
  <c r="AN1231" i="1"/>
  <c r="AO1231" i="1"/>
  <c r="AP1231" i="1"/>
  <c r="AG1232" i="1"/>
  <c r="AH1232" i="1"/>
  <c r="AI1232" i="1"/>
  <c r="AJ1232" i="1"/>
  <c r="AK1232" i="1"/>
  <c r="AL1232" i="1"/>
  <c r="AM1232" i="1"/>
  <c r="AN1232" i="1"/>
  <c r="AO1232" i="1"/>
  <c r="AP1232" i="1"/>
  <c r="AG1233" i="1"/>
  <c r="AH1233" i="1"/>
  <c r="AI1233" i="1"/>
  <c r="AJ1233" i="1"/>
  <c r="AK1233" i="1"/>
  <c r="AL1233" i="1"/>
  <c r="AM1233" i="1"/>
  <c r="AN1233" i="1"/>
  <c r="AO1233" i="1"/>
  <c r="AP1233" i="1"/>
  <c r="AG1234" i="1"/>
  <c r="AH1234" i="1"/>
  <c r="AI1234" i="1"/>
  <c r="AJ1234" i="1"/>
  <c r="AK1234" i="1"/>
  <c r="AL1234" i="1"/>
  <c r="AM1234" i="1"/>
  <c r="AN1234" i="1"/>
  <c r="AO1234" i="1"/>
  <c r="AP1234" i="1"/>
  <c r="AG1235" i="1"/>
  <c r="AH1235" i="1"/>
  <c r="AI1235" i="1"/>
  <c r="AJ1235" i="1"/>
  <c r="AK1235" i="1"/>
  <c r="AL1235" i="1"/>
  <c r="AM1235" i="1"/>
  <c r="AN1235" i="1"/>
  <c r="AO1235" i="1"/>
  <c r="AP1235" i="1"/>
  <c r="AG1236" i="1"/>
  <c r="AH1236" i="1"/>
  <c r="AI1236" i="1"/>
  <c r="AJ1236" i="1"/>
  <c r="AK1236" i="1"/>
  <c r="AL1236" i="1"/>
  <c r="AM1236" i="1"/>
  <c r="AN1236" i="1"/>
  <c r="AO1236" i="1"/>
  <c r="AP1236" i="1"/>
  <c r="AG1237" i="1"/>
  <c r="AH1237" i="1"/>
  <c r="AI1237" i="1"/>
  <c r="AJ1237" i="1"/>
  <c r="AK1237" i="1"/>
  <c r="AL1237" i="1"/>
  <c r="AM1237" i="1"/>
  <c r="AN1237" i="1"/>
  <c r="AO1237" i="1"/>
  <c r="AP1237" i="1"/>
  <c r="AG1238" i="1"/>
  <c r="AH1238" i="1"/>
  <c r="AI1238" i="1"/>
  <c r="AJ1238" i="1"/>
  <c r="AK1238" i="1"/>
  <c r="AL1238" i="1"/>
  <c r="AM1238" i="1"/>
  <c r="AN1238" i="1"/>
  <c r="AO1238" i="1"/>
  <c r="AP1238" i="1"/>
  <c r="AG1239" i="1"/>
  <c r="AH1239" i="1"/>
  <c r="AI1239" i="1"/>
  <c r="AJ1239" i="1"/>
  <c r="AK1239" i="1"/>
  <c r="AL1239" i="1"/>
  <c r="AM1239" i="1"/>
  <c r="AN1239" i="1"/>
  <c r="AO1239" i="1"/>
  <c r="AP1239" i="1"/>
  <c r="AG1240" i="1"/>
  <c r="AH1240" i="1"/>
  <c r="AI1240" i="1"/>
  <c r="AJ1240" i="1"/>
  <c r="AK1240" i="1"/>
  <c r="AL1240" i="1"/>
  <c r="AM1240" i="1"/>
  <c r="AN1240" i="1"/>
  <c r="AO1240" i="1"/>
  <c r="AP1240" i="1"/>
  <c r="AG1241" i="1"/>
  <c r="AH1241" i="1"/>
  <c r="AI1241" i="1"/>
  <c r="AJ1241" i="1"/>
  <c r="AK1241" i="1"/>
  <c r="AL1241" i="1"/>
  <c r="AM1241" i="1"/>
  <c r="AN1241" i="1"/>
  <c r="AO1241" i="1"/>
  <c r="AP1241" i="1"/>
  <c r="AG1242" i="1"/>
  <c r="AH1242" i="1"/>
  <c r="AI1242" i="1"/>
  <c r="AJ1242" i="1"/>
  <c r="AK1242" i="1"/>
  <c r="AL1242" i="1"/>
  <c r="AM1242" i="1"/>
  <c r="AN1242" i="1"/>
  <c r="AO1242" i="1"/>
  <c r="AP1242" i="1"/>
  <c r="AG1243" i="1"/>
  <c r="AH1243" i="1"/>
  <c r="AI1243" i="1"/>
  <c r="AJ1243" i="1"/>
  <c r="AK1243" i="1"/>
  <c r="AL1243" i="1"/>
  <c r="AM1243" i="1"/>
  <c r="AN1243" i="1"/>
  <c r="AO1243" i="1"/>
  <c r="AP1243" i="1"/>
  <c r="AG1244" i="1"/>
  <c r="AH1244" i="1"/>
  <c r="AI1244" i="1"/>
  <c r="AJ1244" i="1"/>
  <c r="AK1244" i="1"/>
  <c r="AL1244" i="1"/>
  <c r="AM1244" i="1"/>
  <c r="AN1244" i="1"/>
  <c r="AO1244" i="1"/>
  <c r="AP1244" i="1"/>
  <c r="AG1245" i="1"/>
  <c r="AH1245" i="1"/>
  <c r="AI1245" i="1"/>
  <c r="AJ1245" i="1"/>
  <c r="AK1245" i="1"/>
  <c r="AL1245" i="1"/>
  <c r="AM1245" i="1"/>
  <c r="AN1245" i="1"/>
  <c r="AO1245" i="1"/>
  <c r="AP1245" i="1"/>
  <c r="AG1246" i="1"/>
  <c r="AH1246" i="1"/>
  <c r="AI1246" i="1"/>
  <c r="AJ1246" i="1"/>
  <c r="AK1246" i="1"/>
  <c r="AL1246" i="1"/>
  <c r="AM1246" i="1"/>
  <c r="AN1246" i="1"/>
  <c r="AO1246" i="1"/>
  <c r="AP1246" i="1"/>
  <c r="AG1247" i="1"/>
  <c r="AH1247" i="1"/>
  <c r="AI1247" i="1"/>
  <c r="AJ1247" i="1"/>
  <c r="AK1247" i="1"/>
  <c r="AL1247" i="1"/>
  <c r="AM1247" i="1"/>
  <c r="AN1247" i="1"/>
  <c r="AO1247" i="1"/>
  <c r="AP1247" i="1"/>
  <c r="AG1248" i="1"/>
  <c r="AH1248" i="1"/>
  <c r="AI1248" i="1"/>
  <c r="AJ1248" i="1"/>
  <c r="AK1248" i="1"/>
  <c r="AL1248" i="1"/>
  <c r="AM1248" i="1"/>
  <c r="AN1248" i="1"/>
  <c r="AO1248" i="1"/>
  <c r="AP1248" i="1"/>
  <c r="AG1249" i="1"/>
  <c r="AH1249" i="1"/>
  <c r="AI1249" i="1"/>
  <c r="AJ1249" i="1"/>
  <c r="AK1249" i="1"/>
  <c r="AL1249" i="1"/>
  <c r="AM1249" i="1"/>
  <c r="AN1249" i="1"/>
  <c r="AO1249" i="1"/>
  <c r="AP1249" i="1"/>
  <c r="AG1250" i="1"/>
  <c r="AH1250" i="1"/>
  <c r="AI1250" i="1"/>
  <c r="AJ1250" i="1"/>
  <c r="AK1250" i="1"/>
  <c r="AL1250" i="1"/>
  <c r="AM1250" i="1"/>
  <c r="AN1250" i="1"/>
  <c r="AO1250" i="1"/>
  <c r="AP1250" i="1"/>
  <c r="AG1251" i="1"/>
  <c r="AH1251" i="1"/>
  <c r="AI1251" i="1"/>
  <c r="AJ1251" i="1"/>
  <c r="AK1251" i="1"/>
  <c r="AL1251" i="1"/>
  <c r="AM1251" i="1"/>
  <c r="AN1251" i="1"/>
  <c r="AO1251" i="1"/>
  <c r="AP1251" i="1"/>
  <c r="AG1252" i="1"/>
  <c r="AH1252" i="1"/>
  <c r="AI1252" i="1"/>
  <c r="AJ1252" i="1"/>
  <c r="AK1252" i="1"/>
  <c r="AL1252" i="1"/>
  <c r="AM1252" i="1"/>
  <c r="AN1252" i="1"/>
  <c r="AO1252" i="1"/>
  <c r="AP1252" i="1"/>
  <c r="AG1253" i="1"/>
  <c r="AH1253" i="1"/>
  <c r="AI1253" i="1"/>
  <c r="AJ1253" i="1"/>
  <c r="AK1253" i="1"/>
  <c r="AL1253" i="1"/>
  <c r="AM1253" i="1"/>
  <c r="AN1253" i="1"/>
  <c r="AO1253" i="1"/>
  <c r="AP1253" i="1"/>
  <c r="AG1254" i="1"/>
  <c r="AH1254" i="1"/>
  <c r="AI1254" i="1"/>
  <c r="AJ1254" i="1"/>
  <c r="AK1254" i="1"/>
  <c r="AL1254" i="1"/>
  <c r="AM1254" i="1"/>
  <c r="AN1254" i="1"/>
  <c r="AO1254" i="1"/>
  <c r="AP1254" i="1"/>
  <c r="AG1255" i="1"/>
  <c r="AH1255" i="1"/>
  <c r="AI1255" i="1"/>
  <c r="AJ1255" i="1"/>
  <c r="AK1255" i="1"/>
  <c r="AL1255" i="1"/>
  <c r="AM1255" i="1"/>
  <c r="AN1255" i="1"/>
  <c r="AO1255" i="1"/>
  <c r="AP1255" i="1"/>
  <c r="AG1256" i="1"/>
  <c r="AH1256" i="1"/>
  <c r="AI1256" i="1"/>
  <c r="AJ1256" i="1"/>
  <c r="AK1256" i="1"/>
  <c r="AL1256" i="1"/>
  <c r="AM1256" i="1"/>
  <c r="AN1256" i="1"/>
  <c r="AO1256" i="1"/>
  <c r="AP1256" i="1"/>
  <c r="AG1257" i="1"/>
  <c r="AH1257" i="1"/>
  <c r="AI1257" i="1"/>
  <c r="AJ1257" i="1"/>
  <c r="AK1257" i="1"/>
  <c r="AL1257" i="1"/>
  <c r="AM1257" i="1"/>
  <c r="AN1257" i="1"/>
  <c r="AO1257" i="1"/>
  <c r="AP1257" i="1"/>
  <c r="AG1258" i="1"/>
  <c r="AH1258" i="1"/>
  <c r="AI1258" i="1"/>
  <c r="AJ1258" i="1"/>
  <c r="AK1258" i="1"/>
  <c r="AL1258" i="1"/>
  <c r="AM1258" i="1"/>
  <c r="AN1258" i="1"/>
  <c r="AO1258" i="1"/>
  <c r="AP1258" i="1"/>
  <c r="AG1259" i="1"/>
  <c r="AH1259" i="1"/>
  <c r="AI1259" i="1"/>
  <c r="AJ1259" i="1"/>
  <c r="AK1259" i="1"/>
  <c r="AL1259" i="1"/>
  <c r="AM1259" i="1"/>
  <c r="AN1259" i="1"/>
  <c r="AO1259" i="1"/>
  <c r="AP1259" i="1"/>
  <c r="AG1260" i="1"/>
  <c r="AH1260" i="1"/>
  <c r="AI1260" i="1"/>
  <c r="AJ1260" i="1"/>
  <c r="AK1260" i="1"/>
  <c r="AL1260" i="1"/>
  <c r="AM1260" i="1"/>
  <c r="AN1260" i="1"/>
  <c r="AO1260" i="1"/>
  <c r="AP1260" i="1"/>
  <c r="AG1261" i="1"/>
  <c r="AH1261" i="1"/>
  <c r="AI1261" i="1"/>
  <c r="AJ1261" i="1"/>
  <c r="AK1261" i="1"/>
  <c r="AL1261" i="1"/>
  <c r="AM1261" i="1"/>
  <c r="AN1261" i="1"/>
  <c r="AO1261" i="1"/>
  <c r="AP1261" i="1"/>
  <c r="AG1262" i="1"/>
  <c r="AH1262" i="1"/>
  <c r="AI1262" i="1"/>
  <c r="AJ1262" i="1"/>
  <c r="AK1262" i="1"/>
  <c r="AL1262" i="1"/>
  <c r="AM1262" i="1"/>
  <c r="AN1262" i="1"/>
  <c r="AO1262" i="1"/>
  <c r="AP1262" i="1"/>
  <c r="AG1263" i="1"/>
  <c r="AH1263" i="1"/>
  <c r="AI1263" i="1"/>
  <c r="AJ1263" i="1"/>
  <c r="AK1263" i="1"/>
  <c r="AL1263" i="1"/>
  <c r="AM1263" i="1"/>
  <c r="AN1263" i="1"/>
  <c r="AO1263" i="1"/>
  <c r="AP1263" i="1"/>
  <c r="AG1264" i="1"/>
  <c r="AH1264" i="1"/>
  <c r="AI1264" i="1"/>
  <c r="AJ1264" i="1"/>
  <c r="AK1264" i="1"/>
  <c r="AL1264" i="1"/>
  <c r="AM1264" i="1"/>
  <c r="AN1264" i="1"/>
  <c r="AO1264" i="1"/>
  <c r="AP1264" i="1"/>
  <c r="AG1265" i="1"/>
  <c r="AH1265" i="1"/>
  <c r="AI1265" i="1"/>
  <c r="AJ1265" i="1"/>
  <c r="AK1265" i="1"/>
  <c r="AL1265" i="1"/>
  <c r="AM1265" i="1"/>
  <c r="AN1265" i="1"/>
  <c r="AO1265" i="1"/>
  <c r="AP1265" i="1"/>
  <c r="AG1266" i="1"/>
  <c r="AH1266" i="1"/>
  <c r="AI1266" i="1"/>
  <c r="AJ1266" i="1"/>
  <c r="AK1266" i="1"/>
  <c r="AL1266" i="1"/>
  <c r="AM1266" i="1"/>
  <c r="AN1266" i="1"/>
  <c r="AO1266" i="1"/>
  <c r="AP1266" i="1"/>
  <c r="AG1267" i="1"/>
  <c r="AH1267" i="1"/>
  <c r="AI1267" i="1"/>
  <c r="AJ1267" i="1"/>
  <c r="AK1267" i="1"/>
  <c r="AL1267" i="1"/>
  <c r="AM1267" i="1"/>
  <c r="AN1267" i="1"/>
  <c r="AO1267" i="1"/>
  <c r="AP1267" i="1"/>
  <c r="AG1268" i="1"/>
  <c r="AH1268" i="1"/>
  <c r="AI1268" i="1"/>
  <c r="AJ1268" i="1"/>
  <c r="AK1268" i="1"/>
  <c r="AL1268" i="1"/>
  <c r="AM1268" i="1"/>
  <c r="AN1268" i="1"/>
  <c r="AO1268" i="1"/>
  <c r="AP1268" i="1"/>
  <c r="AG1269" i="1"/>
  <c r="AH1269" i="1"/>
  <c r="AI1269" i="1"/>
  <c r="AJ1269" i="1"/>
  <c r="AK1269" i="1"/>
  <c r="AL1269" i="1"/>
  <c r="AM1269" i="1"/>
  <c r="AN1269" i="1"/>
  <c r="AO1269" i="1"/>
  <c r="AP1269" i="1"/>
  <c r="AG1270" i="1"/>
  <c r="AH1270" i="1"/>
  <c r="AI1270" i="1"/>
  <c r="AJ1270" i="1"/>
  <c r="AK1270" i="1"/>
  <c r="AL1270" i="1"/>
  <c r="AM1270" i="1"/>
  <c r="AN1270" i="1"/>
  <c r="AO1270" i="1"/>
  <c r="AP1270" i="1"/>
  <c r="AG1271" i="1"/>
  <c r="AH1271" i="1"/>
  <c r="AI1271" i="1"/>
  <c r="AJ1271" i="1"/>
  <c r="AK1271" i="1"/>
  <c r="AL1271" i="1"/>
  <c r="AM1271" i="1"/>
  <c r="AN1271" i="1"/>
  <c r="AO1271" i="1"/>
  <c r="AP1271" i="1"/>
  <c r="AG1272" i="1"/>
  <c r="AH1272" i="1"/>
  <c r="AI1272" i="1"/>
  <c r="AJ1272" i="1"/>
  <c r="AK1272" i="1"/>
  <c r="AL1272" i="1"/>
  <c r="AM1272" i="1"/>
  <c r="AN1272" i="1"/>
  <c r="AO1272" i="1"/>
  <c r="AP1272" i="1"/>
  <c r="AG1273" i="1"/>
  <c r="AH1273" i="1"/>
  <c r="AI1273" i="1"/>
  <c r="AJ1273" i="1"/>
  <c r="AK1273" i="1"/>
  <c r="AL1273" i="1"/>
  <c r="AM1273" i="1"/>
  <c r="AN1273" i="1"/>
  <c r="AO1273" i="1"/>
  <c r="AP1273" i="1"/>
  <c r="AG1274" i="1"/>
  <c r="AH1274" i="1"/>
  <c r="AI1274" i="1"/>
  <c r="AJ1274" i="1"/>
  <c r="AK1274" i="1"/>
  <c r="AL1274" i="1"/>
  <c r="AM1274" i="1"/>
  <c r="AN1274" i="1"/>
  <c r="AO1274" i="1"/>
  <c r="AP1274" i="1"/>
  <c r="AG1275" i="1"/>
  <c r="AH1275" i="1"/>
  <c r="AI1275" i="1"/>
  <c r="AJ1275" i="1"/>
  <c r="AK1275" i="1"/>
  <c r="AL1275" i="1"/>
  <c r="AM1275" i="1"/>
  <c r="AN1275" i="1"/>
  <c r="AO1275" i="1"/>
  <c r="AP1275" i="1"/>
  <c r="AG1276" i="1"/>
  <c r="AH1276" i="1"/>
  <c r="AI1276" i="1"/>
  <c r="AJ1276" i="1"/>
  <c r="AK1276" i="1"/>
  <c r="AL1276" i="1"/>
  <c r="AM1276" i="1"/>
  <c r="AN1276" i="1"/>
  <c r="AO1276" i="1"/>
  <c r="AP1276" i="1"/>
  <c r="AG1277" i="1"/>
  <c r="AH1277" i="1"/>
  <c r="AI1277" i="1"/>
  <c r="AJ1277" i="1"/>
  <c r="AK1277" i="1"/>
  <c r="AL1277" i="1"/>
  <c r="AM1277" i="1"/>
  <c r="AN1277" i="1"/>
  <c r="AO1277" i="1"/>
  <c r="AP1277" i="1"/>
  <c r="AG1278" i="1"/>
  <c r="AH1278" i="1"/>
  <c r="AI1278" i="1"/>
  <c r="AJ1278" i="1"/>
  <c r="AK1278" i="1"/>
  <c r="AL1278" i="1"/>
  <c r="AM1278" i="1"/>
  <c r="AN1278" i="1"/>
  <c r="AO1278" i="1"/>
  <c r="AP1278" i="1"/>
  <c r="AG1279" i="1"/>
  <c r="AH1279" i="1"/>
  <c r="AI1279" i="1"/>
  <c r="AJ1279" i="1"/>
  <c r="AK1279" i="1"/>
  <c r="AL1279" i="1"/>
  <c r="AM1279" i="1"/>
  <c r="AN1279" i="1"/>
  <c r="AO1279" i="1"/>
  <c r="AP1279" i="1"/>
  <c r="AG1280" i="1"/>
  <c r="AH1280" i="1"/>
  <c r="AI1280" i="1"/>
  <c r="AJ1280" i="1"/>
  <c r="AK1280" i="1"/>
  <c r="AL1280" i="1"/>
  <c r="AM1280" i="1"/>
  <c r="AN1280" i="1"/>
  <c r="AO1280" i="1"/>
  <c r="AP1280" i="1"/>
  <c r="AG1281" i="1"/>
  <c r="AH1281" i="1"/>
  <c r="AI1281" i="1"/>
  <c r="AJ1281" i="1"/>
  <c r="AK1281" i="1"/>
  <c r="AL1281" i="1"/>
  <c r="AM1281" i="1"/>
  <c r="AN1281" i="1"/>
  <c r="AO1281" i="1"/>
  <c r="AP1281" i="1"/>
  <c r="AG1282" i="1"/>
  <c r="AH1282" i="1"/>
  <c r="AI1282" i="1"/>
  <c r="AJ1282" i="1"/>
  <c r="AK1282" i="1"/>
  <c r="AL1282" i="1"/>
  <c r="AM1282" i="1"/>
  <c r="AN1282" i="1"/>
  <c r="AO1282" i="1"/>
  <c r="AP1282" i="1"/>
  <c r="AG1283" i="1"/>
  <c r="AH1283" i="1"/>
  <c r="AI1283" i="1"/>
  <c r="AJ1283" i="1"/>
  <c r="AK1283" i="1"/>
  <c r="AL1283" i="1"/>
  <c r="AM1283" i="1"/>
  <c r="AN1283" i="1"/>
  <c r="AO1283" i="1"/>
  <c r="AP1283" i="1"/>
  <c r="AG1284" i="1"/>
  <c r="AH1284" i="1"/>
  <c r="AI1284" i="1"/>
  <c r="AJ1284" i="1"/>
  <c r="AK1284" i="1"/>
  <c r="AL1284" i="1"/>
  <c r="AM1284" i="1"/>
  <c r="AN1284" i="1"/>
  <c r="AO1284" i="1"/>
  <c r="AP1284" i="1"/>
  <c r="AG1285" i="1"/>
  <c r="AH1285" i="1"/>
  <c r="AI1285" i="1"/>
  <c r="AJ1285" i="1"/>
  <c r="AK1285" i="1"/>
  <c r="AL1285" i="1"/>
  <c r="AM1285" i="1"/>
  <c r="AN1285" i="1"/>
  <c r="AO1285" i="1"/>
  <c r="AP1285" i="1"/>
  <c r="AG1286" i="1"/>
  <c r="AH1286" i="1"/>
  <c r="AI1286" i="1"/>
  <c r="AJ1286" i="1"/>
  <c r="AK1286" i="1"/>
  <c r="AL1286" i="1"/>
  <c r="AM1286" i="1"/>
  <c r="AN1286" i="1"/>
  <c r="AO1286" i="1"/>
  <c r="AP1286" i="1"/>
  <c r="AG1287" i="1"/>
  <c r="AH1287" i="1"/>
  <c r="AI1287" i="1"/>
  <c r="AJ1287" i="1"/>
  <c r="AK1287" i="1"/>
  <c r="AL1287" i="1"/>
  <c r="AM1287" i="1"/>
  <c r="AN1287" i="1"/>
  <c r="AO1287" i="1"/>
  <c r="AP1287" i="1"/>
  <c r="AG1288" i="1"/>
  <c r="AH1288" i="1"/>
  <c r="AI1288" i="1"/>
  <c r="AJ1288" i="1"/>
  <c r="AK1288" i="1"/>
  <c r="AL1288" i="1"/>
  <c r="AM1288" i="1"/>
  <c r="AN1288" i="1"/>
  <c r="AO1288" i="1"/>
  <c r="AP1288" i="1"/>
  <c r="AG1289" i="1"/>
  <c r="AH1289" i="1"/>
  <c r="AI1289" i="1"/>
  <c r="AJ1289" i="1"/>
  <c r="AK1289" i="1"/>
  <c r="AL1289" i="1"/>
  <c r="AM1289" i="1"/>
  <c r="AN1289" i="1"/>
  <c r="AO1289" i="1"/>
  <c r="AP1289" i="1"/>
  <c r="AG1290" i="1"/>
  <c r="AH1290" i="1"/>
  <c r="AI1290" i="1"/>
  <c r="AJ1290" i="1"/>
  <c r="AK1290" i="1"/>
  <c r="AL1290" i="1"/>
  <c r="AM1290" i="1"/>
  <c r="AN1290" i="1"/>
  <c r="AO1290" i="1"/>
  <c r="AP1290" i="1"/>
  <c r="AG1291" i="1"/>
  <c r="AH1291" i="1"/>
  <c r="AI1291" i="1"/>
  <c r="AJ1291" i="1"/>
  <c r="AK1291" i="1"/>
  <c r="AL1291" i="1"/>
  <c r="AM1291" i="1"/>
  <c r="AN1291" i="1"/>
  <c r="AO1291" i="1"/>
  <c r="AP1291" i="1"/>
  <c r="AG1292" i="1"/>
  <c r="AH1292" i="1"/>
  <c r="AI1292" i="1"/>
  <c r="AJ1292" i="1"/>
  <c r="AK1292" i="1"/>
  <c r="AL1292" i="1"/>
  <c r="AM1292" i="1"/>
  <c r="AN1292" i="1"/>
  <c r="AO1292" i="1"/>
  <c r="AP1292" i="1"/>
  <c r="AG1293" i="1"/>
  <c r="AH1293" i="1"/>
  <c r="AI1293" i="1"/>
  <c r="AJ1293" i="1"/>
  <c r="AK1293" i="1"/>
  <c r="AL1293" i="1"/>
  <c r="AM1293" i="1"/>
  <c r="AN1293" i="1"/>
  <c r="AO1293" i="1"/>
  <c r="AP1293" i="1"/>
  <c r="AG1294" i="1"/>
  <c r="AH1294" i="1"/>
  <c r="AI1294" i="1"/>
  <c r="AJ1294" i="1"/>
  <c r="AK1294" i="1"/>
  <c r="AL1294" i="1"/>
  <c r="AM1294" i="1"/>
  <c r="AN1294" i="1"/>
  <c r="AO1294" i="1"/>
  <c r="AP1294" i="1"/>
  <c r="AG1295" i="1"/>
  <c r="AH1295" i="1"/>
  <c r="AI1295" i="1"/>
  <c r="AJ1295" i="1"/>
  <c r="AK1295" i="1"/>
  <c r="AL1295" i="1"/>
  <c r="AM1295" i="1"/>
  <c r="AN1295" i="1"/>
  <c r="AO1295" i="1"/>
  <c r="AP1295" i="1"/>
  <c r="AG1296" i="1"/>
  <c r="AH1296" i="1"/>
  <c r="AI1296" i="1"/>
  <c r="AJ1296" i="1"/>
  <c r="AK1296" i="1"/>
  <c r="AL1296" i="1"/>
  <c r="AM1296" i="1"/>
  <c r="AN1296" i="1"/>
  <c r="AO1296" i="1"/>
  <c r="AP1296" i="1"/>
  <c r="AG1297" i="1"/>
  <c r="AH1297" i="1"/>
  <c r="AI1297" i="1"/>
  <c r="AJ1297" i="1"/>
  <c r="AK1297" i="1"/>
  <c r="AL1297" i="1"/>
  <c r="AM1297" i="1"/>
  <c r="AN1297" i="1"/>
  <c r="AO1297" i="1"/>
  <c r="AP1297" i="1"/>
  <c r="AG1298" i="1"/>
  <c r="AH1298" i="1"/>
  <c r="AI1298" i="1"/>
  <c r="AJ1298" i="1"/>
  <c r="AK1298" i="1"/>
  <c r="AL1298" i="1"/>
  <c r="AM1298" i="1"/>
  <c r="AN1298" i="1"/>
  <c r="AO1298" i="1"/>
  <c r="AP1298" i="1"/>
  <c r="AG1299" i="1"/>
  <c r="AH1299" i="1"/>
  <c r="AI1299" i="1"/>
  <c r="AJ1299" i="1"/>
  <c r="AK1299" i="1"/>
  <c r="AL1299" i="1"/>
  <c r="AM1299" i="1"/>
  <c r="AN1299" i="1"/>
  <c r="AO1299" i="1"/>
  <c r="AP1299" i="1"/>
  <c r="AG1300" i="1"/>
  <c r="AH1300" i="1"/>
  <c r="AI1300" i="1"/>
  <c r="AJ1300" i="1"/>
  <c r="AK1300" i="1"/>
  <c r="AL1300" i="1"/>
  <c r="AM1300" i="1"/>
  <c r="AN1300" i="1"/>
  <c r="AO1300" i="1"/>
  <c r="AP1300" i="1"/>
  <c r="AG1301" i="1"/>
  <c r="AH1301" i="1"/>
  <c r="AI1301" i="1"/>
  <c r="AJ1301" i="1"/>
  <c r="AK1301" i="1"/>
  <c r="AL1301" i="1"/>
  <c r="AM1301" i="1"/>
  <c r="AN1301" i="1"/>
  <c r="AO1301" i="1"/>
  <c r="AP1301" i="1"/>
  <c r="AG1302" i="1"/>
  <c r="AH1302" i="1"/>
  <c r="AI1302" i="1"/>
  <c r="AJ1302" i="1"/>
  <c r="AK1302" i="1"/>
  <c r="AL1302" i="1"/>
  <c r="AM1302" i="1"/>
  <c r="AN1302" i="1"/>
  <c r="AO1302" i="1"/>
  <c r="AP1302" i="1"/>
  <c r="AG1303" i="1"/>
  <c r="AH1303" i="1"/>
  <c r="AI1303" i="1"/>
  <c r="AJ1303" i="1"/>
  <c r="AK1303" i="1"/>
  <c r="AL1303" i="1"/>
  <c r="AM1303" i="1"/>
  <c r="AN1303" i="1"/>
  <c r="AO1303" i="1"/>
  <c r="AP1303" i="1"/>
  <c r="AG1304" i="1"/>
  <c r="AH1304" i="1"/>
  <c r="AI1304" i="1"/>
  <c r="AJ1304" i="1"/>
  <c r="AK1304" i="1"/>
  <c r="AL1304" i="1"/>
  <c r="AM1304" i="1"/>
  <c r="AN1304" i="1"/>
  <c r="AO1304" i="1"/>
  <c r="AP1304" i="1"/>
  <c r="AG1305" i="1"/>
  <c r="AH1305" i="1"/>
  <c r="AI1305" i="1"/>
  <c r="AJ1305" i="1"/>
  <c r="AK1305" i="1"/>
  <c r="AL1305" i="1"/>
  <c r="AM1305" i="1"/>
  <c r="AN1305" i="1"/>
  <c r="AO1305" i="1"/>
  <c r="AP1305" i="1"/>
  <c r="AG1306" i="1"/>
  <c r="AH1306" i="1"/>
  <c r="AI1306" i="1"/>
  <c r="AJ1306" i="1"/>
  <c r="AK1306" i="1"/>
  <c r="AL1306" i="1"/>
  <c r="AM1306" i="1"/>
  <c r="AN1306" i="1"/>
  <c r="AO1306" i="1"/>
  <c r="AP1306" i="1"/>
  <c r="AG1307" i="1"/>
  <c r="AH1307" i="1"/>
  <c r="AI1307" i="1"/>
  <c r="AJ1307" i="1"/>
  <c r="AK1307" i="1"/>
  <c r="AL1307" i="1"/>
  <c r="AM1307" i="1"/>
  <c r="AN1307" i="1"/>
  <c r="AO1307" i="1"/>
  <c r="AP1307" i="1"/>
  <c r="AG1308" i="1"/>
  <c r="AH1308" i="1"/>
  <c r="AI1308" i="1"/>
  <c r="AJ1308" i="1"/>
  <c r="AK1308" i="1"/>
  <c r="AL1308" i="1"/>
  <c r="AM1308" i="1"/>
  <c r="AN1308" i="1"/>
  <c r="AO1308" i="1"/>
  <c r="AP1308" i="1"/>
  <c r="AG1309" i="1"/>
  <c r="AH1309" i="1"/>
  <c r="AI1309" i="1"/>
  <c r="AJ1309" i="1"/>
  <c r="AK1309" i="1"/>
  <c r="AL1309" i="1"/>
  <c r="AM1309" i="1"/>
  <c r="AN1309" i="1"/>
  <c r="AO1309" i="1"/>
  <c r="AP1309" i="1"/>
  <c r="AG1310" i="1"/>
  <c r="AH1310" i="1"/>
  <c r="AI1310" i="1"/>
  <c r="AJ1310" i="1"/>
  <c r="AK1310" i="1"/>
  <c r="AL1310" i="1"/>
  <c r="AM1310" i="1"/>
  <c r="AN1310" i="1"/>
  <c r="AO1310" i="1"/>
  <c r="AP1310" i="1"/>
  <c r="AG1311" i="1"/>
  <c r="AH1311" i="1"/>
  <c r="AI1311" i="1"/>
  <c r="AJ1311" i="1"/>
  <c r="AK1311" i="1"/>
  <c r="AL1311" i="1"/>
  <c r="AM1311" i="1"/>
  <c r="AN1311" i="1"/>
  <c r="AO1311" i="1"/>
  <c r="AP1311" i="1"/>
  <c r="AG1312" i="1"/>
  <c r="AH1312" i="1"/>
  <c r="AI1312" i="1"/>
  <c r="AJ1312" i="1"/>
  <c r="AK1312" i="1"/>
  <c r="AL1312" i="1"/>
  <c r="AM1312" i="1"/>
  <c r="AN1312" i="1"/>
  <c r="AO1312" i="1"/>
  <c r="AP1312" i="1"/>
  <c r="AG1313" i="1"/>
  <c r="AH1313" i="1"/>
  <c r="AI1313" i="1"/>
  <c r="AJ1313" i="1"/>
  <c r="AK1313" i="1"/>
  <c r="AL1313" i="1"/>
  <c r="AM1313" i="1"/>
  <c r="AN1313" i="1"/>
  <c r="AO1313" i="1"/>
  <c r="AP1313" i="1"/>
  <c r="AG1314" i="1"/>
  <c r="AH1314" i="1"/>
  <c r="AI1314" i="1"/>
  <c r="AJ1314" i="1"/>
  <c r="AK1314" i="1"/>
  <c r="AL1314" i="1"/>
  <c r="AM1314" i="1"/>
  <c r="AN1314" i="1"/>
  <c r="AO1314" i="1"/>
  <c r="AP1314" i="1"/>
  <c r="AG1315" i="1"/>
  <c r="AH1315" i="1"/>
  <c r="AI1315" i="1"/>
  <c r="AJ1315" i="1"/>
  <c r="AK1315" i="1"/>
  <c r="AL1315" i="1"/>
  <c r="AM1315" i="1"/>
  <c r="AN1315" i="1"/>
  <c r="AO1315" i="1"/>
  <c r="AP1315" i="1"/>
  <c r="AG1316" i="1"/>
  <c r="AH1316" i="1"/>
  <c r="AI1316" i="1"/>
  <c r="AJ1316" i="1"/>
  <c r="AK1316" i="1"/>
  <c r="AL1316" i="1"/>
  <c r="AM1316" i="1"/>
  <c r="AN1316" i="1"/>
  <c r="AO1316" i="1"/>
  <c r="AP1316" i="1"/>
  <c r="AG1317" i="1"/>
  <c r="AH1317" i="1"/>
  <c r="AI1317" i="1"/>
  <c r="AJ1317" i="1"/>
  <c r="AK1317" i="1"/>
  <c r="AL1317" i="1"/>
  <c r="AM1317" i="1"/>
  <c r="AN1317" i="1"/>
  <c r="AO1317" i="1"/>
  <c r="AP1317" i="1"/>
  <c r="AG1318" i="1"/>
  <c r="AH1318" i="1"/>
  <c r="AI1318" i="1"/>
  <c r="AJ1318" i="1"/>
  <c r="AK1318" i="1"/>
  <c r="AL1318" i="1"/>
  <c r="AM1318" i="1"/>
  <c r="AN1318" i="1"/>
  <c r="AO1318" i="1"/>
  <c r="AP1318" i="1"/>
  <c r="AG1319" i="1"/>
  <c r="AH1319" i="1"/>
  <c r="AI1319" i="1"/>
  <c r="AJ1319" i="1"/>
  <c r="AK1319" i="1"/>
  <c r="AL1319" i="1"/>
  <c r="AM1319" i="1"/>
  <c r="AN1319" i="1"/>
  <c r="AO1319" i="1"/>
  <c r="AP1319" i="1"/>
  <c r="AG1320" i="1"/>
  <c r="AH1320" i="1"/>
  <c r="AI1320" i="1"/>
  <c r="AJ1320" i="1"/>
  <c r="AK1320" i="1"/>
  <c r="AL1320" i="1"/>
  <c r="AM1320" i="1"/>
  <c r="AN1320" i="1"/>
  <c r="AO1320" i="1"/>
  <c r="AP1320" i="1"/>
  <c r="AG1321" i="1"/>
  <c r="AH1321" i="1"/>
  <c r="AI1321" i="1"/>
  <c r="AJ1321" i="1"/>
  <c r="AK1321" i="1"/>
  <c r="AL1321" i="1"/>
  <c r="AM1321" i="1"/>
  <c r="AN1321" i="1"/>
  <c r="AO1321" i="1"/>
  <c r="AP1321" i="1"/>
  <c r="AG1322" i="1"/>
  <c r="AH1322" i="1"/>
  <c r="AI1322" i="1"/>
  <c r="AJ1322" i="1"/>
  <c r="AK1322" i="1"/>
  <c r="AL1322" i="1"/>
  <c r="AM1322" i="1"/>
  <c r="AN1322" i="1"/>
  <c r="AO1322" i="1"/>
  <c r="AP1322" i="1"/>
  <c r="AG1323" i="1"/>
  <c r="AH1323" i="1"/>
  <c r="AI1323" i="1"/>
  <c r="AJ1323" i="1"/>
  <c r="AK1323" i="1"/>
  <c r="AL1323" i="1"/>
  <c r="AM1323" i="1"/>
  <c r="AN1323" i="1"/>
  <c r="AO1323" i="1"/>
  <c r="AP1323" i="1"/>
  <c r="AG1324" i="1"/>
  <c r="AH1324" i="1"/>
  <c r="AI1324" i="1"/>
  <c r="AJ1324" i="1"/>
  <c r="AK1324" i="1"/>
  <c r="AL1324" i="1"/>
  <c r="AM1324" i="1"/>
  <c r="AN1324" i="1"/>
  <c r="AO1324" i="1"/>
  <c r="AP1324" i="1"/>
  <c r="AG1325" i="1"/>
  <c r="AH1325" i="1"/>
  <c r="AI1325" i="1"/>
  <c r="AJ1325" i="1"/>
  <c r="AK1325" i="1"/>
  <c r="AL1325" i="1"/>
  <c r="AM1325" i="1"/>
  <c r="AN1325" i="1"/>
  <c r="AO1325" i="1"/>
  <c r="AP1325" i="1"/>
  <c r="AG1326" i="1"/>
  <c r="AH1326" i="1"/>
  <c r="AI1326" i="1"/>
  <c r="AJ1326" i="1"/>
  <c r="AK1326" i="1"/>
  <c r="AL1326" i="1"/>
  <c r="AM1326" i="1"/>
  <c r="AN1326" i="1"/>
  <c r="AO1326" i="1"/>
  <c r="AP1326" i="1"/>
  <c r="AG1327" i="1"/>
  <c r="AH1327" i="1"/>
  <c r="AI1327" i="1"/>
  <c r="AJ1327" i="1"/>
  <c r="AK1327" i="1"/>
  <c r="AL1327" i="1"/>
  <c r="AM1327" i="1"/>
  <c r="AN1327" i="1"/>
  <c r="AO1327" i="1"/>
  <c r="AP1327" i="1"/>
  <c r="AG1328" i="1"/>
  <c r="AH1328" i="1"/>
  <c r="AI1328" i="1"/>
  <c r="AJ1328" i="1"/>
  <c r="AK1328" i="1"/>
  <c r="AL1328" i="1"/>
  <c r="AM1328" i="1"/>
  <c r="AN1328" i="1"/>
  <c r="AO1328" i="1"/>
  <c r="AP1328" i="1"/>
  <c r="AG1329" i="1"/>
  <c r="AH1329" i="1"/>
  <c r="AI1329" i="1"/>
  <c r="AJ1329" i="1"/>
  <c r="AK1329" i="1"/>
  <c r="AL1329" i="1"/>
  <c r="AM1329" i="1"/>
  <c r="AN1329" i="1"/>
  <c r="AO1329" i="1"/>
  <c r="AP1329" i="1"/>
  <c r="AG1330" i="1"/>
  <c r="AH1330" i="1"/>
  <c r="AI1330" i="1"/>
  <c r="AJ1330" i="1"/>
  <c r="AK1330" i="1"/>
  <c r="AL1330" i="1"/>
  <c r="AM1330" i="1"/>
  <c r="AN1330" i="1"/>
  <c r="AO1330" i="1"/>
  <c r="AP1330" i="1"/>
  <c r="AG1331" i="1"/>
  <c r="AH1331" i="1"/>
  <c r="AI1331" i="1"/>
  <c r="AJ1331" i="1"/>
  <c r="AK1331" i="1"/>
  <c r="AL1331" i="1"/>
  <c r="AM1331" i="1"/>
  <c r="AN1331" i="1"/>
  <c r="AO1331" i="1"/>
  <c r="AP1331" i="1"/>
  <c r="AG1332" i="1"/>
  <c r="AH1332" i="1"/>
  <c r="AI1332" i="1"/>
  <c r="AJ1332" i="1"/>
  <c r="AK1332" i="1"/>
  <c r="AL1332" i="1"/>
  <c r="AM1332" i="1"/>
  <c r="AN1332" i="1"/>
  <c r="AO1332" i="1"/>
  <c r="AP1332" i="1"/>
  <c r="AG1333" i="1"/>
  <c r="AH1333" i="1"/>
  <c r="AI1333" i="1"/>
  <c r="AJ1333" i="1"/>
  <c r="AK1333" i="1"/>
  <c r="AL1333" i="1"/>
  <c r="AM1333" i="1"/>
  <c r="AN1333" i="1"/>
  <c r="AO1333" i="1"/>
  <c r="AP1333" i="1"/>
  <c r="AG1334" i="1"/>
  <c r="AH1334" i="1"/>
  <c r="AI1334" i="1"/>
  <c r="AJ1334" i="1"/>
  <c r="AK1334" i="1"/>
  <c r="AL1334" i="1"/>
  <c r="AM1334" i="1"/>
  <c r="AN1334" i="1"/>
  <c r="AO1334" i="1"/>
  <c r="AP1334" i="1"/>
  <c r="AG1335" i="1"/>
  <c r="AH1335" i="1"/>
  <c r="AI1335" i="1"/>
  <c r="AJ1335" i="1"/>
  <c r="AK1335" i="1"/>
  <c r="AL1335" i="1"/>
  <c r="AM1335" i="1"/>
  <c r="AN1335" i="1"/>
  <c r="AO1335" i="1"/>
  <c r="AP1335" i="1"/>
  <c r="AG1336" i="1"/>
  <c r="AH1336" i="1"/>
  <c r="AI1336" i="1"/>
  <c r="AJ1336" i="1"/>
  <c r="AK1336" i="1"/>
  <c r="AL1336" i="1"/>
  <c r="AM1336" i="1"/>
  <c r="AN1336" i="1"/>
  <c r="AO1336" i="1"/>
  <c r="AP1336" i="1"/>
  <c r="AG1337" i="1"/>
  <c r="AH1337" i="1"/>
  <c r="AI1337" i="1"/>
  <c r="AJ1337" i="1"/>
  <c r="AK1337" i="1"/>
  <c r="AL1337" i="1"/>
  <c r="AM1337" i="1"/>
  <c r="AN1337" i="1"/>
  <c r="AO1337" i="1"/>
  <c r="AP1337" i="1"/>
  <c r="AG1338" i="1"/>
  <c r="AH1338" i="1"/>
  <c r="AI1338" i="1"/>
  <c r="AJ1338" i="1"/>
  <c r="AK1338" i="1"/>
  <c r="AL1338" i="1"/>
  <c r="AM1338" i="1"/>
  <c r="AN1338" i="1"/>
  <c r="AO1338" i="1"/>
  <c r="AP1338" i="1"/>
  <c r="AG1339" i="1"/>
  <c r="AH1339" i="1"/>
  <c r="AI1339" i="1"/>
  <c r="AJ1339" i="1"/>
  <c r="AK1339" i="1"/>
  <c r="AL1339" i="1"/>
  <c r="AM1339" i="1"/>
  <c r="AN1339" i="1"/>
  <c r="AO1339" i="1"/>
  <c r="AP1339" i="1"/>
  <c r="AG1340" i="1"/>
  <c r="AH1340" i="1"/>
  <c r="AI1340" i="1"/>
  <c r="AJ1340" i="1"/>
  <c r="AK1340" i="1"/>
  <c r="AL1340" i="1"/>
  <c r="AM1340" i="1"/>
  <c r="AN1340" i="1"/>
  <c r="AO1340" i="1"/>
  <c r="AP1340" i="1"/>
  <c r="AG1341" i="1"/>
  <c r="AH1341" i="1"/>
  <c r="AI1341" i="1"/>
  <c r="AJ1341" i="1"/>
  <c r="AK1341" i="1"/>
  <c r="AL1341" i="1"/>
  <c r="AM1341" i="1"/>
  <c r="AN1341" i="1"/>
  <c r="AO1341" i="1"/>
  <c r="AP1341" i="1"/>
  <c r="AG1342" i="1"/>
  <c r="AH1342" i="1"/>
  <c r="AI1342" i="1"/>
  <c r="AJ1342" i="1"/>
  <c r="AK1342" i="1"/>
  <c r="AL1342" i="1"/>
  <c r="AM1342" i="1"/>
  <c r="AN1342" i="1"/>
  <c r="AO1342" i="1"/>
  <c r="AP1342" i="1"/>
  <c r="AG1343" i="1"/>
  <c r="AH1343" i="1"/>
  <c r="AI1343" i="1"/>
  <c r="AJ1343" i="1"/>
  <c r="AK1343" i="1"/>
  <c r="AL1343" i="1"/>
  <c r="AM1343" i="1"/>
  <c r="AN1343" i="1"/>
  <c r="AO1343" i="1"/>
  <c r="AP1343" i="1"/>
  <c r="AG1344" i="1"/>
  <c r="AH1344" i="1"/>
  <c r="AI1344" i="1"/>
  <c r="AJ1344" i="1"/>
  <c r="AK1344" i="1"/>
  <c r="AL1344" i="1"/>
  <c r="AM1344" i="1"/>
  <c r="AN1344" i="1"/>
  <c r="AO1344" i="1"/>
  <c r="AP1344" i="1"/>
  <c r="AG1345" i="1"/>
  <c r="AH1345" i="1"/>
  <c r="AI1345" i="1"/>
  <c r="AJ1345" i="1"/>
  <c r="AK1345" i="1"/>
  <c r="AL1345" i="1"/>
  <c r="AM1345" i="1"/>
  <c r="AN1345" i="1"/>
  <c r="AO1345" i="1"/>
  <c r="AP1345" i="1"/>
  <c r="AG1346" i="1"/>
  <c r="AH1346" i="1"/>
  <c r="AI1346" i="1"/>
  <c r="AJ1346" i="1"/>
  <c r="AK1346" i="1"/>
  <c r="AL1346" i="1"/>
  <c r="AM1346" i="1"/>
  <c r="AN1346" i="1"/>
  <c r="AO1346" i="1"/>
  <c r="AP1346" i="1"/>
  <c r="AG1347" i="1"/>
  <c r="AH1347" i="1"/>
  <c r="AI1347" i="1"/>
  <c r="AJ1347" i="1"/>
  <c r="AK1347" i="1"/>
  <c r="AL1347" i="1"/>
  <c r="AM1347" i="1"/>
  <c r="AN1347" i="1"/>
  <c r="AO1347" i="1"/>
  <c r="AP1347" i="1"/>
  <c r="AG1348" i="1"/>
  <c r="AH1348" i="1"/>
  <c r="AI1348" i="1"/>
  <c r="AJ1348" i="1"/>
  <c r="AK1348" i="1"/>
  <c r="AL1348" i="1"/>
  <c r="AM1348" i="1"/>
  <c r="AN1348" i="1"/>
  <c r="AO1348" i="1"/>
  <c r="AP1348" i="1"/>
  <c r="AG1349" i="1"/>
  <c r="AH1349" i="1"/>
  <c r="AI1349" i="1"/>
  <c r="AJ1349" i="1"/>
  <c r="AK1349" i="1"/>
  <c r="AL1349" i="1"/>
  <c r="AM1349" i="1"/>
  <c r="AN1349" i="1"/>
  <c r="AO1349" i="1"/>
  <c r="AP1349" i="1"/>
  <c r="AG1350" i="1"/>
  <c r="AH1350" i="1"/>
  <c r="AI1350" i="1"/>
  <c r="AJ1350" i="1"/>
  <c r="AK1350" i="1"/>
  <c r="AL1350" i="1"/>
  <c r="AM1350" i="1"/>
  <c r="AN1350" i="1"/>
  <c r="AO1350" i="1"/>
  <c r="AP1350" i="1"/>
  <c r="AG1351" i="1"/>
  <c r="AH1351" i="1"/>
  <c r="AI1351" i="1"/>
  <c r="AJ1351" i="1"/>
  <c r="AK1351" i="1"/>
  <c r="AL1351" i="1"/>
  <c r="AM1351" i="1"/>
  <c r="AN1351" i="1"/>
  <c r="AO1351" i="1"/>
  <c r="AP1351" i="1"/>
  <c r="AG1352" i="1"/>
  <c r="AH1352" i="1"/>
  <c r="AI1352" i="1"/>
  <c r="AJ1352" i="1"/>
  <c r="AK1352" i="1"/>
  <c r="AL1352" i="1"/>
  <c r="AM1352" i="1"/>
  <c r="AN1352" i="1"/>
  <c r="AO1352" i="1"/>
  <c r="AP1352" i="1"/>
  <c r="AG1353" i="1"/>
  <c r="AH1353" i="1"/>
  <c r="AI1353" i="1"/>
  <c r="AJ1353" i="1"/>
  <c r="AK1353" i="1"/>
  <c r="AL1353" i="1"/>
  <c r="AM1353" i="1"/>
  <c r="AN1353" i="1"/>
  <c r="AO1353" i="1"/>
  <c r="AP1353" i="1"/>
  <c r="AG1354" i="1"/>
  <c r="AH1354" i="1"/>
  <c r="AI1354" i="1"/>
  <c r="AJ1354" i="1"/>
  <c r="AK1354" i="1"/>
  <c r="AL1354" i="1"/>
  <c r="AM1354" i="1"/>
  <c r="AN1354" i="1"/>
  <c r="AO1354" i="1"/>
  <c r="AP1354" i="1"/>
  <c r="AG1355" i="1"/>
  <c r="AH1355" i="1"/>
  <c r="AI1355" i="1"/>
  <c r="AJ1355" i="1"/>
  <c r="AK1355" i="1"/>
  <c r="AL1355" i="1"/>
  <c r="AM1355" i="1"/>
  <c r="AN1355" i="1"/>
  <c r="AO1355" i="1"/>
  <c r="AP1355" i="1"/>
  <c r="AG1356" i="1"/>
  <c r="AH1356" i="1"/>
  <c r="AI1356" i="1"/>
  <c r="AJ1356" i="1"/>
  <c r="AK1356" i="1"/>
  <c r="AL1356" i="1"/>
  <c r="AM1356" i="1"/>
  <c r="AN1356" i="1"/>
  <c r="AO1356" i="1"/>
  <c r="AP1356" i="1"/>
  <c r="AG1357" i="1"/>
  <c r="AH1357" i="1"/>
  <c r="AI1357" i="1"/>
  <c r="AJ1357" i="1"/>
  <c r="AK1357" i="1"/>
  <c r="AL1357" i="1"/>
  <c r="AM1357" i="1"/>
  <c r="AN1357" i="1"/>
  <c r="AO1357" i="1"/>
  <c r="AP1357" i="1"/>
  <c r="AG1358" i="1"/>
  <c r="AH1358" i="1"/>
  <c r="AI1358" i="1"/>
  <c r="AJ1358" i="1"/>
  <c r="AK1358" i="1"/>
  <c r="AL1358" i="1"/>
  <c r="AM1358" i="1"/>
  <c r="AN1358" i="1"/>
  <c r="AO1358" i="1"/>
  <c r="AP1358" i="1"/>
  <c r="AG1359" i="1"/>
  <c r="AH1359" i="1"/>
  <c r="AI1359" i="1"/>
  <c r="AJ1359" i="1"/>
  <c r="AK1359" i="1"/>
  <c r="AL1359" i="1"/>
  <c r="AM1359" i="1"/>
  <c r="AN1359" i="1"/>
  <c r="AO1359" i="1"/>
  <c r="AP1359" i="1"/>
  <c r="AG1360" i="1"/>
  <c r="AH1360" i="1"/>
  <c r="AI1360" i="1"/>
  <c r="AJ1360" i="1"/>
  <c r="AK1360" i="1"/>
  <c r="AL1360" i="1"/>
  <c r="AM1360" i="1"/>
  <c r="AN1360" i="1"/>
  <c r="AO1360" i="1"/>
  <c r="AP1360" i="1"/>
  <c r="AG1361" i="1"/>
  <c r="AH1361" i="1"/>
  <c r="AI1361" i="1"/>
  <c r="AJ1361" i="1"/>
  <c r="AK1361" i="1"/>
  <c r="AL1361" i="1"/>
  <c r="AM1361" i="1"/>
  <c r="AN1361" i="1"/>
  <c r="AO1361" i="1"/>
  <c r="AP1361" i="1"/>
  <c r="AG1362" i="1"/>
  <c r="AH1362" i="1"/>
  <c r="AI1362" i="1"/>
  <c r="AJ1362" i="1"/>
  <c r="AK1362" i="1"/>
  <c r="AL1362" i="1"/>
  <c r="AM1362" i="1"/>
  <c r="AN1362" i="1"/>
  <c r="AO1362" i="1"/>
  <c r="AP1362" i="1"/>
  <c r="AG1363" i="1"/>
  <c r="AH1363" i="1"/>
  <c r="AI1363" i="1"/>
  <c r="AJ1363" i="1"/>
  <c r="AK1363" i="1"/>
  <c r="AL1363" i="1"/>
  <c r="AM1363" i="1"/>
  <c r="AN1363" i="1"/>
  <c r="AO1363" i="1"/>
  <c r="AP1363" i="1"/>
  <c r="AG1364" i="1"/>
  <c r="AH1364" i="1"/>
  <c r="AI1364" i="1"/>
  <c r="AJ1364" i="1"/>
  <c r="AK1364" i="1"/>
  <c r="AL1364" i="1"/>
  <c r="AM1364" i="1"/>
  <c r="AN1364" i="1"/>
  <c r="AO1364" i="1"/>
  <c r="AP1364" i="1"/>
  <c r="AG1365" i="1"/>
  <c r="AH1365" i="1"/>
  <c r="AI1365" i="1"/>
  <c r="AJ1365" i="1"/>
  <c r="AK1365" i="1"/>
  <c r="AL1365" i="1"/>
  <c r="AM1365" i="1"/>
  <c r="AN1365" i="1"/>
  <c r="AO1365" i="1"/>
  <c r="AP1365" i="1"/>
  <c r="AG1366" i="1"/>
  <c r="AH1366" i="1"/>
  <c r="AI1366" i="1"/>
  <c r="AJ1366" i="1"/>
  <c r="AK1366" i="1"/>
  <c r="AL1366" i="1"/>
  <c r="AM1366" i="1"/>
  <c r="AN1366" i="1"/>
  <c r="AO1366" i="1"/>
  <c r="AP1366" i="1"/>
  <c r="AG1367" i="1"/>
  <c r="AH1367" i="1"/>
  <c r="AI1367" i="1"/>
  <c r="AJ1367" i="1"/>
  <c r="AK1367" i="1"/>
  <c r="AL1367" i="1"/>
  <c r="AM1367" i="1"/>
  <c r="AN1367" i="1"/>
  <c r="AO1367" i="1"/>
  <c r="AP1367" i="1"/>
  <c r="AG1368" i="1"/>
  <c r="AH1368" i="1"/>
  <c r="AI1368" i="1"/>
  <c r="AJ1368" i="1"/>
  <c r="AK1368" i="1"/>
  <c r="AL1368" i="1"/>
  <c r="AM1368" i="1"/>
  <c r="AN1368" i="1"/>
  <c r="AO1368" i="1"/>
  <c r="AP1368" i="1"/>
  <c r="AG1369" i="1"/>
  <c r="AH1369" i="1"/>
  <c r="AI1369" i="1"/>
  <c r="AJ1369" i="1"/>
  <c r="AK1369" i="1"/>
  <c r="AL1369" i="1"/>
  <c r="AM1369" i="1"/>
  <c r="AN1369" i="1"/>
  <c r="AO1369" i="1"/>
  <c r="AP1369" i="1"/>
  <c r="AG1370" i="1"/>
  <c r="AH1370" i="1"/>
  <c r="AI1370" i="1"/>
  <c r="AJ1370" i="1"/>
  <c r="AK1370" i="1"/>
  <c r="AL1370" i="1"/>
  <c r="AM1370" i="1"/>
  <c r="AN1370" i="1"/>
  <c r="AO1370" i="1"/>
  <c r="AP1370" i="1"/>
  <c r="AG1371" i="1"/>
  <c r="AH1371" i="1"/>
  <c r="AI1371" i="1"/>
  <c r="AJ1371" i="1"/>
  <c r="AK1371" i="1"/>
  <c r="AL1371" i="1"/>
  <c r="AM1371" i="1"/>
  <c r="AN1371" i="1"/>
  <c r="AO1371" i="1"/>
  <c r="AP1371" i="1"/>
  <c r="AG1372" i="1"/>
  <c r="AH1372" i="1"/>
  <c r="AI1372" i="1"/>
  <c r="AJ1372" i="1"/>
  <c r="AK1372" i="1"/>
  <c r="AL1372" i="1"/>
  <c r="AM1372" i="1"/>
  <c r="AN1372" i="1"/>
  <c r="AO1372" i="1"/>
  <c r="AP1372" i="1"/>
  <c r="AG1373" i="1"/>
  <c r="AH1373" i="1"/>
  <c r="AI1373" i="1"/>
  <c r="AJ1373" i="1"/>
  <c r="AK1373" i="1"/>
  <c r="AL1373" i="1"/>
  <c r="AM1373" i="1"/>
  <c r="AN1373" i="1"/>
  <c r="AO1373" i="1"/>
  <c r="AP1373" i="1"/>
  <c r="AG1374" i="1"/>
  <c r="AH1374" i="1"/>
  <c r="AI1374" i="1"/>
  <c r="AJ1374" i="1"/>
  <c r="AK1374" i="1"/>
  <c r="AL1374" i="1"/>
  <c r="AM1374" i="1"/>
  <c r="AN1374" i="1"/>
  <c r="AO1374" i="1"/>
  <c r="AP1374" i="1"/>
  <c r="AG1375" i="1"/>
  <c r="AH1375" i="1"/>
  <c r="AI1375" i="1"/>
  <c r="AJ1375" i="1"/>
  <c r="AK1375" i="1"/>
  <c r="AL1375" i="1"/>
  <c r="AM1375" i="1"/>
  <c r="AN1375" i="1"/>
  <c r="AO1375" i="1"/>
  <c r="AP1375" i="1"/>
  <c r="AG1376" i="1"/>
  <c r="AH1376" i="1"/>
  <c r="AI1376" i="1"/>
  <c r="AJ1376" i="1"/>
  <c r="AK1376" i="1"/>
  <c r="AL1376" i="1"/>
  <c r="AM1376" i="1"/>
  <c r="AN1376" i="1"/>
  <c r="AO1376" i="1"/>
  <c r="AP1376" i="1"/>
  <c r="AG1377" i="1"/>
  <c r="AH1377" i="1"/>
  <c r="AI1377" i="1"/>
  <c r="AJ1377" i="1"/>
  <c r="AK1377" i="1"/>
  <c r="AL1377" i="1"/>
  <c r="AM1377" i="1"/>
  <c r="AN1377" i="1"/>
  <c r="AO1377" i="1"/>
  <c r="AP1377" i="1"/>
  <c r="AG1378" i="1"/>
  <c r="AH1378" i="1"/>
  <c r="AI1378" i="1"/>
  <c r="AJ1378" i="1"/>
  <c r="AK1378" i="1"/>
  <c r="AL1378" i="1"/>
  <c r="AM1378" i="1"/>
  <c r="AN1378" i="1"/>
  <c r="AO1378" i="1"/>
  <c r="AP1378" i="1"/>
  <c r="AG1379" i="1"/>
  <c r="AH1379" i="1"/>
  <c r="AI1379" i="1"/>
  <c r="AJ1379" i="1"/>
  <c r="AK1379" i="1"/>
  <c r="AL1379" i="1"/>
  <c r="AM1379" i="1"/>
  <c r="AN1379" i="1"/>
  <c r="AO1379" i="1"/>
  <c r="AP1379" i="1"/>
  <c r="AG1380" i="1"/>
  <c r="AH1380" i="1"/>
  <c r="AI1380" i="1"/>
  <c r="AJ1380" i="1"/>
  <c r="AK1380" i="1"/>
  <c r="AL1380" i="1"/>
  <c r="AM1380" i="1"/>
  <c r="AN1380" i="1"/>
  <c r="AO1380" i="1"/>
  <c r="AP1380" i="1"/>
  <c r="AG1381" i="1"/>
  <c r="AH1381" i="1"/>
  <c r="AI1381" i="1"/>
  <c r="AJ1381" i="1"/>
  <c r="AK1381" i="1"/>
  <c r="AL1381" i="1"/>
  <c r="AM1381" i="1"/>
  <c r="AN1381" i="1"/>
  <c r="AO1381" i="1"/>
  <c r="AP1381" i="1"/>
  <c r="AG1382" i="1"/>
  <c r="AH1382" i="1"/>
  <c r="AI1382" i="1"/>
  <c r="AJ1382" i="1"/>
  <c r="AK1382" i="1"/>
  <c r="AL1382" i="1"/>
  <c r="AM1382" i="1"/>
  <c r="AN1382" i="1"/>
  <c r="AO1382" i="1"/>
  <c r="AP1382" i="1"/>
  <c r="AG1383" i="1"/>
  <c r="AH1383" i="1"/>
  <c r="AI1383" i="1"/>
  <c r="AJ1383" i="1"/>
  <c r="AK1383" i="1"/>
  <c r="AL1383" i="1"/>
  <c r="AM1383" i="1"/>
  <c r="AN1383" i="1"/>
  <c r="AO1383" i="1"/>
  <c r="AP1383" i="1"/>
  <c r="AG1384" i="1"/>
  <c r="AH1384" i="1"/>
  <c r="AI1384" i="1"/>
  <c r="AJ1384" i="1"/>
  <c r="AK1384" i="1"/>
  <c r="AL1384" i="1"/>
  <c r="AM1384" i="1"/>
  <c r="AN1384" i="1"/>
  <c r="AO1384" i="1"/>
  <c r="AP1384" i="1"/>
  <c r="AG1385" i="1"/>
  <c r="AH1385" i="1"/>
  <c r="AI1385" i="1"/>
  <c r="AJ1385" i="1"/>
  <c r="AK1385" i="1"/>
  <c r="AL1385" i="1"/>
  <c r="AM1385" i="1"/>
  <c r="AN1385" i="1"/>
  <c r="AO1385" i="1"/>
  <c r="AP1385" i="1"/>
  <c r="AG1386" i="1"/>
  <c r="AH1386" i="1"/>
  <c r="AI1386" i="1"/>
  <c r="AJ1386" i="1"/>
  <c r="AK1386" i="1"/>
  <c r="AL1386" i="1"/>
  <c r="AM1386" i="1"/>
  <c r="AN1386" i="1"/>
  <c r="AO1386" i="1"/>
  <c r="AP1386" i="1"/>
  <c r="AG1387" i="1"/>
  <c r="AH1387" i="1"/>
  <c r="AI1387" i="1"/>
  <c r="AJ1387" i="1"/>
  <c r="AK1387" i="1"/>
  <c r="AL1387" i="1"/>
  <c r="AM1387" i="1"/>
  <c r="AN1387" i="1"/>
  <c r="AO1387" i="1"/>
  <c r="AP1387" i="1"/>
  <c r="AG1388" i="1"/>
  <c r="AH1388" i="1"/>
  <c r="AI1388" i="1"/>
  <c r="AJ1388" i="1"/>
  <c r="AK1388" i="1"/>
  <c r="AL1388" i="1"/>
  <c r="AM1388" i="1"/>
  <c r="AN1388" i="1"/>
  <c r="AO1388" i="1"/>
  <c r="AP1388" i="1"/>
  <c r="AG1389" i="1"/>
  <c r="AH1389" i="1"/>
  <c r="AI1389" i="1"/>
  <c r="AJ1389" i="1"/>
  <c r="AK1389" i="1"/>
  <c r="AL1389" i="1"/>
  <c r="AM1389" i="1"/>
  <c r="AN1389" i="1"/>
  <c r="AO1389" i="1"/>
  <c r="AP1389" i="1"/>
  <c r="AG1390" i="1"/>
  <c r="AH1390" i="1"/>
  <c r="AI1390" i="1"/>
  <c r="AJ1390" i="1"/>
  <c r="AK1390" i="1"/>
  <c r="AL1390" i="1"/>
  <c r="AM1390" i="1"/>
  <c r="AN1390" i="1"/>
  <c r="AO1390" i="1"/>
  <c r="AP1390" i="1"/>
  <c r="AG1391" i="1"/>
  <c r="AH1391" i="1"/>
  <c r="AI1391" i="1"/>
  <c r="AJ1391" i="1"/>
  <c r="AK1391" i="1"/>
  <c r="AL1391" i="1"/>
  <c r="AM1391" i="1"/>
  <c r="AN1391" i="1"/>
  <c r="AO1391" i="1"/>
  <c r="AP1391" i="1"/>
  <c r="AG1392" i="1"/>
  <c r="AH1392" i="1"/>
  <c r="AI1392" i="1"/>
  <c r="AJ1392" i="1"/>
  <c r="AK1392" i="1"/>
  <c r="AL1392" i="1"/>
  <c r="AM1392" i="1"/>
  <c r="AN1392" i="1"/>
  <c r="AO1392" i="1"/>
  <c r="AP1392" i="1"/>
  <c r="AG1393" i="1"/>
  <c r="AH1393" i="1"/>
  <c r="AI1393" i="1"/>
  <c r="AJ1393" i="1"/>
  <c r="AK1393" i="1"/>
  <c r="AL1393" i="1"/>
  <c r="AM1393" i="1"/>
  <c r="AN1393" i="1"/>
  <c r="AO1393" i="1"/>
  <c r="AP1393" i="1"/>
  <c r="AG1394" i="1"/>
  <c r="AH1394" i="1"/>
  <c r="AI1394" i="1"/>
  <c r="AJ1394" i="1"/>
  <c r="AK1394" i="1"/>
  <c r="AL1394" i="1"/>
  <c r="AM1394" i="1"/>
  <c r="AN1394" i="1"/>
  <c r="AO1394" i="1"/>
  <c r="AP1394" i="1"/>
  <c r="AG1395" i="1"/>
  <c r="AH1395" i="1"/>
  <c r="AI1395" i="1"/>
  <c r="AJ1395" i="1"/>
  <c r="AK1395" i="1"/>
  <c r="AL1395" i="1"/>
  <c r="AM1395" i="1"/>
  <c r="AN1395" i="1"/>
  <c r="AO1395" i="1"/>
  <c r="AP1395" i="1"/>
  <c r="AG1396" i="1"/>
  <c r="AH1396" i="1"/>
  <c r="AI1396" i="1"/>
  <c r="AJ1396" i="1"/>
  <c r="AK1396" i="1"/>
  <c r="AL1396" i="1"/>
  <c r="AM1396" i="1"/>
  <c r="AN1396" i="1"/>
  <c r="AO1396" i="1"/>
  <c r="AP1396" i="1"/>
  <c r="AG1397" i="1"/>
  <c r="AH1397" i="1"/>
  <c r="AI1397" i="1"/>
  <c r="AJ1397" i="1"/>
  <c r="AK1397" i="1"/>
  <c r="AL1397" i="1"/>
  <c r="AM1397" i="1"/>
  <c r="AN1397" i="1"/>
  <c r="AO1397" i="1"/>
  <c r="AP1397" i="1"/>
  <c r="AG1398" i="1"/>
  <c r="AH1398" i="1"/>
  <c r="AI1398" i="1"/>
  <c r="AJ1398" i="1"/>
  <c r="AK1398" i="1"/>
  <c r="AL1398" i="1"/>
  <c r="AM1398" i="1"/>
  <c r="AN1398" i="1"/>
  <c r="AO1398" i="1"/>
  <c r="AP1398" i="1"/>
  <c r="AG1399" i="1"/>
  <c r="AH1399" i="1"/>
  <c r="AI1399" i="1"/>
  <c r="AJ1399" i="1"/>
  <c r="AK1399" i="1"/>
  <c r="AL1399" i="1"/>
  <c r="AM1399" i="1"/>
  <c r="AN1399" i="1"/>
  <c r="AO1399" i="1"/>
  <c r="AP1399" i="1"/>
  <c r="AG1400" i="1"/>
  <c r="AH1400" i="1"/>
  <c r="AI1400" i="1"/>
  <c r="AJ1400" i="1"/>
  <c r="AK1400" i="1"/>
  <c r="AL1400" i="1"/>
  <c r="AM1400" i="1"/>
  <c r="AN1400" i="1"/>
  <c r="AO1400" i="1"/>
  <c r="AP1400" i="1"/>
  <c r="AG1401" i="1"/>
  <c r="AH1401" i="1"/>
  <c r="AI1401" i="1"/>
  <c r="AJ1401" i="1"/>
  <c r="AK1401" i="1"/>
  <c r="AL1401" i="1"/>
  <c r="AM1401" i="1"/>
  <c r="AN1401" i="1"/>
  <c r="AO1401" i="1"/>
  <c r="AP1401" i="1"/>
  <c r="AG1402" i="1"/>
  <c r="AH1402" i="1"/>
  <c r="AI1402" i="1"/>
  <c r="AJ1402" i="1"/>
  <c r="AK1402" i="1"/>
  <c r="AL1402" i="1"/>
  <c r="AM1402" i="1"/>
  <c r="AN1402" i="1"/>
  <c r="AO1402" i="1"/>
  <c r="AP1402" i="1"/>
  <c r="AG1403" i="1"/>
  <c r="AH1403" i="1"/>
  <c r="AI1403" i="1"/>
  <c r="AJ1403" i="1"/>
  <c r="AK1403" i="1"/>
  <c r="AL1403" i="1"/>
  <c r="AM1403" i="1"/>
  <c r="AN1403" i="1"/>
  <c r="AO1403" i="1"/>
  <c r="AP1403" i="1"/>
  <c r="AG1404" i="1"/>
  <c r="AH1404" i="1"/>
  <c r="AI1404" i="1"/>
  <c r="AJ1404" i="1"/>
  <c r="AK1404" i="1"/>
  <c r="AL1404" i="1"/>
  <c r="AM1404" i="1"/>
  <c r="AN1404" i="1"/>
  <c r="AO1404" i="1"/>
  <c r="AP1404" i="1"/>
  <c r="AG1405" i="1"/>
  <c r="AH1405" i="1"/>
  <c r="AI1405" i="1"/>
  <c r="AJ1405" i="1"/>
  <c r="AK1405" i="1"/>
  <c r="AL1405" i="1"/>
  <c r="AM1405" i="1"/>
  <c r="AN1405" i="1"/>
  <c r="AO1405" i="1"/>
  <c r="AP1405" i="1"/>
  <c r="AG1406" i="1"/>
  <c r="AH1406" i="1"/>
  <c r="AI1406" i="1"/>
  <c r="AJ1406" i="1"/>
  <c r="AK1406" i="1"/>
  <c r="AL1406" i="1"/>
  <c r="AM1406" i="1"/>
  <c r="AN1406" i="1"/>
  <c r="AO1406" i="1"/>
  <c r="AP1406" i="1"/>
  <c r="AG1407" i="1"/>
  <c r="AH1407" i="1"/>
  <c r="AI1407" i="1"/>
  <c r="AJ1407" i="1"/>
  <c r="AK1407" i="1"/>
  <c r="AL1407" i="1"/>
  <c r="AM1407" i="1"/>
  <c r="AN1407" i="1"/>
  <c r="AO1407" i="1"/>
  <c r="AP1407" i="1"/>
  <c r="AG1408" i="1"/>
  <c r="AH1408" i="1"/>
  <c r="AI1408" i="1"/>
  <c r="AJ1408" i="1"/>
  <c r="AK1408" i="1"/>
  <c r="AL1408" i="1"/>
  <c r="AM1408" i="1"/>
  <c r="AN1408" i="1"/>
  <c r="AO1408" i="1"/>
  <c r="AP1408" i="1"/>
  <c r="AG1409" i="1"/>
  <c r="AH1409" i="1"/>
  <c r="AI1409" i="1"/>
  <c r="AJ1409" i="1"/>
  <c r="AK1409" i="1"/>
  <c r="AL1409" i="1"/>
  <c r="AM1409" i="1"/>
  <c r="AN1409" i="1"/>
  <c r="AO1409" i="1"/>
  <c r="AP1409" i="1"/>
  <c r="AG1410" i="1"/>
  <c r="AH1410" i="1"/>
  <c r="AI1410" i="1"/>
  <c r="AJ1410" i="1"/>
  <c r="AK1410" i="1"/>
  <c r="AL1410" i="1"/>
  <c r="AM1410" i="1"/>
  <c r="AN1410" i="1"/>
  <c r="AO1410" i="1"/>
  <c r="AP1410" i="1"/>
  <c r="AG1411" i="1"/>
  <c r="AH1411" i="1"/>
  <c r="AI1411" i="1"/>
  <c r="AJ1411" i="1"/>
  <c r="AK1411" i="1"/>
  <c r="AL1411" i="1"/>
  <c r="AM1411" i="1"/>
  <c r="AN1411" i="1"/>
  <c r="AO1411" i="1"/>
  <c r="AP1411" i="1"/>
  <c r="AG1412" i="1"/>
  <c r="AH1412" i="1"/>
  <c r="AI1412" i="1"/>
  <c r="AJ1412" i="1"/>
  <c r="AK1412" i="1"/>
  <c r="AL1412" i="1"/>
  <c r="AM1412" i="1"/>
  <c r="AN1412" i="1"/>
  <c r="AO1412" i="1"/>
  <c r="AP1412" i="1"/>
  <c r="AG1413" i="1"/>
  <c r="AH1413" i="1"/>
  <c r="AI1413" i="1"/>
  <c r="AJ1413" i="1"/>
  <c r="AK1413" i="1"/>
  <c r="AL1413" i="1"/>
  <c r="AM1413" i="1"/>
  <c r="AN1413" i="1"/>
  <c r="AO1413" i="1"/>
  <c r="AP1413" i="1"/>
  <c r="AG1414" i="1"/>
  <c r="AH1414" i="1"/>
  <c r="AI1414" i="1"/>
  <c r="AJ1414" i="1"/>
  <c r="AK1414" i="1"/>
  <c r="AL1414" i="1"/>
  <c r="AM1414" i="1"/>
  <c r="AN1414" i="1"/>
  <c r="AO1414" i="1"/>
  <c r="AP1414" i="1"/>
  <c r="AG1415" i="1"/>
  <c r="AH1415" i="1"/>
  <c r="AI1415" i="1"/>
  <c r="AJ1415" i="1"/>
  <c r="AK1415" i="1"/>
  <c r="AL1415" i="1"/>
  <c r="AM1415" i="1"/>
  <c r="AN1415" i="1"/>
  <c r="AO1415" i="1"/>
  <c r="AP1415" i="1"/>
  <c r="AG1416" i="1"/>
  <c r="AH1416" i="1"/>
  <c r="AI1416" i="1"/>
  <c r="AJ1416" i="1"/>
  <c r="AK1416" i="1"/>
  <c r="AL1416" i="1"/>
  <c r="AM1416" i="1"/>
  <c r="AN1416" i="1"/>
  <c r="AO1416" i="1"/>
  <c r="AP1416" i="1"/>
  <c r="AG1417" i="1"/>
  <c r="AH1417" i="1"/>
  <c r="AI1417" i="1"/>
  <c r="AJ1417" i="1"/>
  <c r="AK1417" i="1"/>
  <c r="AL1417" i="1"/>
  <c r="AM1417" i="1"/>
  <c r="AN1417" i="1"/>
  <c r="AO1417" i="1"/>
  <c r="AP1417" i="1"/>
  <c r="AG1418" i="1"/>
  <c r="AH1418" i="1"/>
  <c r="AI1418" i="1"/>
  <c r="AJ1418" i="1"/>
  <c r="AK1418" i="1"/>
  <c r="AL1418" i="1"/>
  <c r="AM1418" i="1"/>
  <c r="AN1418" i="1"/>
  <c r="AO1418" i="1"/>
  <c r="AP1418" i="1"/>
  <c r="AG1419" i="1"/>
  <c r="AH1419" i="1"/>
  <c r="AI1419" i="1"/>
  <c r="AJ1419" i="1"/>
  <c r="AK1419" i="1"/>
  <c r="AL1419" i="1"/>
  <c r="AM1419" i="1"/>
  <c r="AN1419" i="1"/>
  <c r="AO1419" i="1"/>
  <c r="AP1419" i="1"/>
  <c r="AG1420" i="1"/>
  <c r="AH1420" i="1"/>
  <c r="AI1420" i="1"/>
  <c r="AJ1420" i="1"/>
  <c r="AK1420" i="1"/>
  <c r="AL1420" i="1"/>
  <c r="AM1420" i="1"/>
  <c r="AN1420" i="1"/>
  <c r="AO1420" i="1"/>
  <c r="AP1420" i="1"/>
  <c r="AG1421" i="1"/>
  <c r="AH1421" i="1"/>
  <c r="AI1421" i="1"/>
  <c r="AJ1421" i="1"/>
  <c r="AK1421" i="1"/>
  <c r="AL1421" i="1"/>
  <c r="AM1421" i="1"/>
  <c r="AN1421" i="1"/>
  <c r="AO1421" i="1"/>
  <c r="AP1421" i="1"/>
  <c r="AG1422" i="1"/>
  <c r="AH1422" i="1"/>
  <c r="AI1422" i="1"/>
  <c r="AJ1422" i="1"/>
  <c r="AK1422" i="1"/>
  <c r="AL1422" i="1"/>
  <c r="AM1422" i="1"/>
  <c r="AN1422" i="1"/>
  <c r="AO1422" i="1"/>
  <c r="AP1422" i="1"/>
  <c r="AG1423" i="1"/>
  <c r="AH1423" i="1"/>
  <c r="AI1423" i="1"/>
  <c r="AJ1423" i="1"/>
  <c r="AK1423" i="1"/>
  <c r="AL1423" i="1"/>
  <c r="AM1423" i="1"/>
  <c r="AN1423" i="1"/>
  <c r="AO1423" i="1"/>
  <c r="AP1423" i="1"/>
  <c r="AG1424" i="1"/>
  <c r="AH1424" i="1"/>
  <c r="AI1424" i="1"/>
  <c r="AJ1424" i="1"/>
  <c r="AK1424" i="1"/>
  <c r="AL1424" i="1"/>
  <c r="AM1424" i="1"/>
  <c r="AN1424" i="1"/>
  <c r="AO1424" i="1"/>
  <c r="AP1424" i="1"/>
  <c r="AG1425" i="1"/>
  <c r="AH1425" i="1"/>
  <c r="AI1425" i="1"/>
  <c r="AJ1425" i="1"/>
  <c r="AK1425" i="1"/>
  <c r="AL1425" i="1"/>
  <c r="AM1425" i="1"/>
  <c r="AN1425" i="1"/>
  <c r="AO1425" i="1"/>
  <c r="AP1425" i="1"/>
  <c r="AG1426" i="1"/>
  <c r="AH1426" i="1"/>
  <c r="AI1426" i="1"/>
  <c r="AJ1426" i="1"/>
  <c r="AK1426" i="1"/>
  <c r="AL1426" i="1"/>
  <c r="AM1426" i="1"/>
  <c r="AN1426" i="1"/>
  <c r="AO1426" i="1"/>
  <c r="AP1426" i="1"/>
  <c r="AG1427" i="1"/>
  <c r="AH1427" i="1"/>
  <c r="AI1427" i="1"/>
  <c r="AJ1427" i="1"/>
  <c r="AK1427" i="1"/>
  <c r="AL1427" i="1"/>
  <c r="AM1427" i="1"/>
  <c r="AN1427" i="1"/>
  <c r="AO1427" i="1"/>
  <c r="AP1427" i="1"/>
  <c r="AG1428" i="1"/>
  <c r="AH1428" i="1"/>
  <c r="AI1428" i="1"/>
  <c r="AJ1428" i="1"/>
  <c r="AK1428" i="1"/>
  <c r="AL1428" i="1"/>
  <c r="AM1428" i="1"/>
  <c r="AN1428" i="1"/>
  <c r="AO1428" i="1"/>
  <c r="AP1428" i="1"/>
  <c r="AG1429" i="1"/>
  <c r="AH1429" i="1"/>
  <c r="AI1429" i="1"/>
  <c r="AJ1429" i="1"/>
  <c r="AK1429" i="1"/>
  <c r="AL1429" i="1"/>
  <c r="AM1429" i="1"/>
  <c r="AN1429" i="1"/>
  <c r="AO1429" i="1"/>
  <c r="AP1429" i="1"/>
  <c r="AG1430" i="1"/>
  <c r="AH1430" i="1"/>
  <c r="AI1430" i="1"/>
  <c r="AJ1430" i="1"/>
  <c r="AK1430" i="1"/>
  <c r="AL1430" i="1"/>
  <c r="AM1430" i="1"/>
  <c r="AN1430" i="1"/>
  <c r="AO1430" i="1"/>
  <c r="AP1430" i="1"/>
  <c r="AG1431" i="1"/>
  <c r="AH1431" i="1"/>
  <c r="AI1431" i="1"/>
  <c r="AJ1431" i="1"/>
  <c r="AK1431" i="1"/>
  <c r="AL1431" i="1"/>
  <c r="AM1431" i="1"/>
  <c r="AN1431" i="1"/>
  <c r="AO1431" i="1"/>
  <c r="AP1431" i="1"/>
  <c r="AG1432" i="1"/>
  <c r="AH1432" i="1"/>
  <c r="AI1432" i="1"/>
  <c r="AJ1432" i="1"/>
  <c r="AK1432" i="1"/>
  <c r="AL1432" i="1"/>
  <c r="AM1432" i="1"/>
  <c r="AN1432" i="1"/>
  <c r="AO1432" i="1"/>
  <c r="AP1432" i="1"/>
  <c r="AG1433" i="1"/>
  <c r="AH1433" i="1"/>
  <c r="AI1433" i="1"/>
  <c r="AJ1433" i="1"/>
  <c r="AK1433" i="1"/>
  <c r="AL1433" i="1"/>
  <c r="AM1433" i="1"/>
  <c r="AN1433" i="1"/>
  <c r="AO1433" i="1"/>
  <c r="AP1433" i="1"/>
  <c r="AG1434" i="1"/>
  <c r="AH1434" i="1"/>
  <c r="AI1434" i="1"/>
  <c r="AJ1434" i="1"/>
  <c r="AK1434" i="1"/>
  <c r="AL1434" i="1"/>
  <c r="AM1434" i="1"/>
  <c r="AN1434" i="1"/>
  <c r="AO1434" i="1"/>
  <c r="AP1434" i="1"/>
  <c r="AG1435" i="1"/>
  <c r="AH1435" i="1"/>
  <c r="AI1435" i="1"/>
  <c r="AJ1435" i="1"/>
  <c r="AK1435" i="1"/>
  <c r="AL1435" i="1"/>
  <c r="AM1435" i="1"/>
  <c r="AN1435" i="1"/>
  <c r="AO1435" i="1"/>
  <c r="AP1435" i="1"/>
  <c r="AG1436" i="1"/>
  <c r="AH1436" i="1"/>
  <c r="AI1436" i="1"/>
  <c r="AJ1436" i="1"/>
  <c r="AK1436" i="1"/>
  <c r="AL1436" i="1"/>
  <c r="AM1436" i="1"/>
  <c r="AN1436" i="1"/>
  <c r="AO1436" i="1"/>
  <c r="AP1436" i="1"/>
  <c r="AG1437" i="1"/>
  <c r="AH1437" i="1"/>
  <c r="AI1437" i="1"/>
  <c r="AJ1437" i="1"/>
  <c r="AK1437" i="1"/>
  <c r="AL1437" i="1"/>
  <c r="AM1437" i="1"/>
  <c r="AN1437" i="1"/>
  <c r="AO1437" i="1"/>
  <c r="AP1437" i="1"/>
  <c r="AG1438" i="1"/>
  <c r="AH1438" i="1"/>
  <c r="AI1438" i="1"/>
  <c r="AJ1438" i="1"/>
  <c r="AK1438" i="1"/>
  <c r="AL1438" i="1"/>
  <c r="AM1438" i="1"/>
  <c r="AN1438" i="1"/>
  <c r="AO1438" i="1"/>
  <c r="AP1438" i="1"/>
  <c r="AG1439" i="1"/>
  <c r="AH1439" i="1"/>
  <c r="AI1439" i="1"/>
  <c r="AJ1439" i="1"/>
  <c r="AK1439" i="1"/>
  <c r="AL1439" i="1"/>
  <c r="AM1439" i="1"/>
  <c r="AN1439" i="1"/>
  <c r="AO1439" i="1"/>
  <c r="AP1439" i="1"/>
  <c r="AG1440" i="1"/>
  <c r="AH1440" i="1"/>
  <c r="AI1440" i="1"/>
  <c r="AJ1440" i="1"/>
  <c r="AK1440" i="1"/>
  <c r="AL1440" i="1"/>
  <c r="AM1440" i="1"/>
  <c r="AN1440" i="1"/>
  <c r="AO1440" i="1"/>
  <c r="AP1440" i="1"/>
  <c r="AG1441" i="1"/>
  <c r="AH1441" i="1"/>
  <c r="AI1441" i="1"/>
  <c r="AJ1441" i="1"/>
  <c r="AK1441" i="1"/>
  <c r="AL1441" i="1"/>
  <c r="AM1441" i="1"/>
  <c r="AN1441" i="1"/>
  <c r="AO1441" i="1"/>
  <c r="AP1441" i="1"/>
  <c r="AG1442" i="1"/>
  <c r="AH1442" i="1"/>
  <c r="AI1442" i="1"/>
  <c r="AJ1442" i="1"/>
  <c r="AK1442" i="1"/>
  <c r="AL1442" i="1"/>
  <c r="AM1442" i="1"/>
  <c r="AN1442" i="1"/>
  <c r="AO1442" i="1"/>
  <c r="AP1442" i="1"/>
  <c r="AG1443" i="1"/>
  <c r="AH1443" i="1"/>
  <c r="AI1443" i="1"/>
  <c r="AJ1443" i="1"/>
  <c r="AK1443" i="1"/>
  <c r="AL1443" i="1"/>
  <c r="AM1443" i="1"/>
  <c r="AN1443" i="1"/>
  <c r="AO1443" i="1"/>
  <c r="AP1443" i="1"/>
  <c r="AG1444" i="1"/>
  <c r="AH1444" i="1"/>
  <c r="AI1444" i="1"/>
  <c r="AJ1444" i="1"/>
  <c r="AK1444" i="1"/>
  <c r="AL1444" i="1"/>
  <c r="AM1444" i="1"/>
  <c r="AN1444" i="1"/>
  <c r="AO1444" i="1"/>
  <c r="AP1444" i="1"/>
  <c r="AG1445" i="1"/>
  <c r="AH1445" i="1"/>
  <c r="AI1445" i="1"/>
  <c r="AJ1445" i="1"/>
  <c r="AK1445" i="1"/>
  <c r="AL1445" i="1"/>
  <c r="AM1445" i="1"/>
  <c r="AN1445" i="1"/>
  <c r="AO1445" i="1"/>
  <c r="AP1445" i="1"/>
  <c r="AG1446" i="1"/>
  <c r="AH1446" i="1"/>
  <c r="AI1446" i="1"/>
  <c r="AJ1446" i="1"/>
  <c r="AK1446" i="1"/>
  <c r="AL1446" i="1"/>
  <c r="AM1446" i="1"/>
  <c r="AN1446" i="1"/>
  <c r="AO1446" i="1"/>
  <c r="AP1446" i="1"/>
  <c r="AG1447" i="1"/>
  <c r="AH1447" i="1"/>
  <c r="AI1447" i="1"/>
  <c r="AJ1447" i="1"/>
  <c r="AK1447" i="1"/>
  <c r="AL1447" i="1"/>
  <c r="AM1447" i="1"/>
  <c r="AN1447" i="1"/>
  <c r="AO1447" i="1"/>
  <c r="AP1447" i="1"/>
  <c r="AG1448" i="1"/>
  <c r="AH1448" i="1"/>
  <c r="AI1448" i="1"/>
  <c r="AJ1448" i="1"/>
  <c r="AK1448" i="1"/>
  <c r="AL1448" i="1"/>
  <c r="AM1448" i="1"/>
  <c r="AN1448" i="1"/>
  <c r="AO1448" i="1"/>
  <c r="AP1448" i="1"/>
  <c r="AG1449" i="1"/>
  <c r="AH1449" i="1"/>
  <c r="AI1449" i="1"/>
  <c r="AJ1449" i="1"/>
  <c r="AK1449" i="1"/>
  <c r="AL1449" i="1"/>
  <c r="AM1449" i="1"/>
  <c r="AN1449" i="1"/>
  <c r="AO1449" i="1"/>
  <c r="AP1449" i="1"/>
  <c r="AG1450" i="1"/>
  <c r="AH1450" i="1"/>
  <c r="AI1450" i="1"/>
  <c r="AJ1450" i="1"/>
  <c r="AK1450" i="1"/>
  <c r="AL1450" i="1"/>
  <c r="AM1450" i="1"/>
  <c r="AN1450" i="1"/>
  <c r="AO1450" i="1"/>
  <c r="AP1450" i="1"/>
  <c r="AG1451" i="1"/>
  <c r="AH1451" i="1"/>
  <c r="AI1451" i="1"/>
  <c r="AJ1451" i="1"/>
  <c r="AK1451" i="1"/>
  <c r="AL1451" i="1"/>
  <c r="AM1451" i="1"/>
  <c r="AN1451" i="1"/>
  <c r="AO1451" i="1"/>
  <c r="AP1451" i="1"/>
  <c r="AG1452" i="1"/>
  <c r="AH1452" i="1"/>
  <c r="AI1452" i="1"/>
  <c r="AJ1452" i="1"/>
  <c r="AK1452" i="1"/>
  <c r="AL1452" i="1"/>
  <c r="AM1452" i="1"/>
  <c r="AN1452" i="1"/>
  <c r="AO1452" i="1"/>
  <c r="AP1452" i="1"/>
  <c r="AG1453" i="1"/>
  <c r="AH1453" i="1"/>
  <c r="AI1453" i="1"/>
  <c r="AJ1453" i="1"/>
  <c r="AK1453" i="1"/>
  <c r="AL1453" i="1"/>
  <c r="AM1453" i="1"/>
  <c r="AN1453" i="1"/>
  <c r="AO1453" i="1"/>
  <c r="AP1453" i="1"/>
  <c r="AG1454" i="1"/>
  <c r="AH1454" i="1"/>
  <c r="AI1454" i="1"/>
  <c r="AJ1454" i="1"/>
  <c r="AK1454" i="1"/>
  <c r="AL1454" i="1"/>
  <c r="AM1454" i="1"/>
  <c r="AN1454" i="1"/>
  <c r="AO1454" i="1"/>
  <c r="AP1454" i="1"/>
  <c r="AG1455" i="1"/>
  <c r="AH1455" i="1"/>
  <c r="AI1455" i="1"/>
  <c r="AJ1455" i="1"/>
  <c r="AK1455" i="1"/>
  <c r="AL1455" i="1"/>
  <c r="AM1455" i="1"/>
  <c r="AN1455" i="1"/>
  <c r="AO1455" i="1"/>
  <c r="AP1455" i="1"/>
  <c r="AG1456" i="1"/>
  <c r="AH1456" i="1"/>
  <c r="AI1456" i="1"/>
  <c r="AJ1456" i="1"/>
  <c r="AK1456" i="1"/>
  <c r="AL1456" i="1"/>
  <c r="AM1456" i="1"/>
  <c r="AN1456" i="1"/>
  <c r="AO1456" i="1"/>
  <c r="AP1456" i="1"/>
  <c r="AG1457" i="1"/>
  <c r="AH1457" i="1"/>
  <c r="AI1457" i="1"/>
  <c r="AJ1457" i="1"/>
  <c r="AK1457" i="1"/>
  <c r="AL1457" i="1"/>
  <c r="AM1457" i="1"/>
  <c r="AN1457" i="1"/>
  <c r="AO1457" i="1"/>
  <c r="AP1457" i="1"/>
  <c r="AG1458" i="1"/>
  <c r="AH1458" i="1"/>
  <c r="AI1458" i="1"/>
  <c r="AJ1458" i="1"/>
  <c r="AK1458" i="1"/>
  <c r="AL1458" i="1"/>
  <c r="AM1458" i="1"/>
  <c r="AN1458" i="1"/>
  <c r="AO1458" i="1"/>
  <c r="AP1458" i="1"/>
  <c r="AG1459" i="1"/>
  <c r="AH1459" i="1"/>
  <c r="AI1459" i="1"/>
  <c r="AJ1459" i="1"/>
  <c r="AK1459" i="1"/>
  <c r="AL1459" i="1"/>
  <c r="AM1459" i="1"/>
  <c r="AN1459" i="1"/>
  <c r="AO1459" i="1"/>
  <c r="AP1459" i="1"/>
  <c r="AG1460" i="1"/>
  <c r="AH1460" i="1"/>
  <c r="AI1460" i="1"/>
  <c r="AJ1460" i="1"/>
  <c r="AK1460" i="1"/>
  <c r="AL1460" i="1"/>
  <c r="AM1460" i="1"/>
  <c r="AN1460" i="1"/>
  <c r="AO1460" i="1"/>
  <c r="AP1460" i="1"/>
  <c r="AG1461" i="1"/>
  <c r="AH1461" i="1"/>
  <c r="AI1461" i="1"/>
  <c r="AJ1461" i="1"/>
  <c r="AK1461" i="1"/>
  <c r="AL1461" i="1"/>
  <c r="AM1461" i="1"/>
  <c r="AN1461" i="1"/>
  <c r="AO1461" i="1"/>
  <c r="AP1461" i="1"/>
  <c r="AG1462" i="1"/>
  <c r="AH1462" i="1"/>
  <c r="AI1462" i="1"/>
  <c r="AJ1462" i="1"/>
  <c r="AK1462" i="1"/>
  <c r="AL1462" i="1"/>
  <c r="AM1462" i="1"/>
  <c r="AN1462" i="1"/>
  <c r="AO1462" i="1"/>
  <c r="AP1462" i="1"/>
  <c r="AG1463" i="1"/>
  <c r="AH1463" i="1"/>
  <c r="AI1463" i="1"/>
  <c r="AJ1463" i="1"/>
  <c r="AK1463" i="1"/>
  <c r="AL1463" i="1"/>
  <c r="AM1463" i="1"/>
  <c r="AN1463" i="1"/>
  <c r="AO1463" i="1"/>
  <c r="AP1463" i="1"/>
  <c r="AG1464" i="1"/>
  <c r="AH1464" i="1"/>
  <c r="AI1464" i="1"/>
  <c r="AJ1464" i="1"/>
  <c r="AK1464" i="1"/>
  <c r="AL1464" i="1"/>
  <c r="AM1464" i="1"/>
  <c r="AN1464" i="1"/>
  <c r="AO1464" i="1"/>
  <c r="AP1464" i="1"/>
  <c r="AG1465" i="1"/>
  <c r="AH1465" i="1"/>
  <c r="AI1465" i="1"/>
  <c r="AJ1465" i="1"/>
  <c r="AK1465" i="1"/>
  <c r="AL1465" i="1"/>
  <c r="AM1465" i="1"/>
  <c r="AN1465" i="1"/>
  <c r="AO1465" i="1"/>
  <c r="AP1465" i="1"/>
  <c r="AG1466" i="1"/>
  <c r="AH1466" i="1"/>
  <c r="AI1466" i="1"/>
  <c r="AJ1466" i="1"/>
  <c r="AK1466" i="1"/>
  <c r="AL1466" i="1"/>
  <c r="AM1466" i="1"/>
  <c r="AN1466" i="1"/>
  <c r="AO1466" i="1"/>
  <c r="AP1466" i="1"/>
  <c r="AG1467" i="1"/>
  <c r="AH1467" i="1"/>
  <c r="AI1467" i="1"/>
  <c r="AJ1467" i="1"/>
  <c r="AK1467" i="1"/>
  <c r="AL1467" i="1"/>
  <c r="AM1467" i="1"/>
  <c r="AN1467" i="1"/>
  <c r="AO1467" i="1"/>
  <c r="AP1467" i="1"/>
  <c r="AG1468" i="1"/>
  <c r="AH1468" i="1"/>
  <c r="AI1468" i="1"/>
  <c r="AJ1468" i="1"/>
  <c r="AK1468" i="1"/>
  <c r="AL1468" i="1"/>
  <c r="AM1468" i="1"/>
  <c r="AN1468" i="1"/>
  <c r="AO1468" i="1"/>
  <c r="AP1468" i="1"/>
  <c r="AG1469" i="1"/>
  <c r="AH1469" i="1"/>
  <c r="AI1469" i="1"/>
  <c r="AJ1469" i="1"/>
  <c r="AK1469" i="1"/>
  <c r="AL1469" i="1"/>
  <c r="AM1469" i="1"/>
  <c r="AN1469" i="1"/>
  <c r="AO1469" i="1"/>
  <c r="AP1469" i="1"/>
  <c r="AG1470" i="1"/>
  <c r="AH1470" i="1"/>
  <c r="AI1470" i="1"/>
  <c r="AJ1470" i="1"/>
  <c r="AK1470" i="1"/>
  <c r="AL1470" i="1"/>
  <c r="AM1470" i="1"/>
  <c r="AN1470" i="1"/>
  <c r="AO1470" i="1"/>
  <c r="AP1470" i="1"/>
  <c r="AG1471" i="1"/>
  <c r="AH1471" i="1"/>
  <c r="AI1471" i="1"/>
  <c r="AJ1471" i="1"/>
  <c r="AK1471" i="1"/>
  <c r="AL1471" i="1"/>
  <c r="AM1471" i="1"/>
  <c r="AN1471" i="1"/>
  <c r="AO1471" i="1"/>
  <c r="AP1471" i="1"/>
  <c r="AG1472" i="1"/>
  <c r="AH1472" i="1"/>
  <c r="AI1472" i="1"/>
  <c r="AJ1472" i="1"/>
  <c r="AK1472" i="1"/>
  <c r="AL1472" i="1"/>
  <c r="AM1472" i="1"/>
  <c r="AN1472" i="1"/>
  <c r="AO1472" i="1"/>
  <c r="AP1472" i="1"/>
  <c r="AG1473" i="1"/>
  <c r="AH1473" i="1"/>
  <c r="AI1473" i="1"/>
  <c r="AJ1473" i="1"/>
  <c r="AK1473" i="1"/>
  <c r="AL1473" i="1"/>
  <c r="AM1473" i="1"/>
  <c r="AN1473" i="1"/>
  <c r="AO1473" i="1"/>
  <c r="AP1473" i="1"/>
  <c r="AG1474" i="1"/>
  <c r="AH1474" i="1"/>
  <c r="AI1474" i="1"/>
  <c r="AJ1474" i="1"/>
  <c r="AK1474" i="1"/>
  <c r="AL1474" i="1"/>
  <c r="AM1474" i="1"/>
  <c r="AN1474" i="1"/>
  <c r="AO1474" i="1"/>
  <c r="AP1474" i="1"/>
  <c r="AG1475" i="1"/>
  <c r="AH1475" i="1"/>
  <c r="AI1475" i="1"/>
  <c r="AJ1475" i="1"/>
  <c r="AK1475" i="1"/>
  <c r="AL1475" i="1"/>
  <c r="AM1475" i="1"/>
  <c r="AN1475" i="1"/>
  <c r="AO1475" i="1"/>
  <c r="AP1475" i="1"/>
  <c r="AG1476" i="1"/>
  <c r="AH1476" i="1"/>
  <c r="AI1476" i="1"/>
  <c r="AJ1476" i="1"/>
  <c r="AK1476" i="1"/>
  <c r="AL1476" i="1"/>
  <c r="AM1476" i="1"/>
  <c r="AN1476" i="1"/>
  <c r="AO1476" i="1"/>
  <c r="AP1476" i="1"/>
  <c r="AG1477" i="1"/>
  <c r="AH1477" i="1"/>
  <c r="AI1477" i="1"/>
  <c r="AJ1477" i="1"/>
  <c r="AK1477" i="1"/>
  <c r="AL1477" i="1"/>
  <c r="AM1477" i="1"/>
  <c r="AN1477" i="1"/>
  <c r="AO1477" i="1"/>
  <c r="AP1477" i="1"/>
  <c r="AG1478" i="1"/>
  <c r="AH1478" i="1"/>
  <c r="AI1478" i="1"/>
  <c r="AJ1478" i="1"/>
  <c r="AK1478" i="1"/>
  <c r="AL1478" i="1"/>
  <c r="AM1478" i="1"/>
  <c r="AN1478" i="1"/>
  <c r="AO1478" i="1"/>
  <c r="AP1478" i="1"/>
  <c r="AG1479" i="1"/>
  <c r="AH1479" i="1"/>
  <c r="AI1479" i="1"/>
  <c r="AJ1479" i="1"/>
  <c r="AK1479" i="1"/>
  <c r="AL1479" i="1"/>
  <c r="AM1479" i="1"/>
  <c r="AN1479" i="1"/>
  <c r="AO1479" i="1"/>
  <c r="AP1479" i="1"/>
  <c r="AG1480" i="1"/>
  <c r="AH1480" i="1"/>
  <c r="AI1480" i="1"/>
  <c r="AJ1480" i="1"/>
  <c r="AK1480" i="1"/>
  <c r="AL1480" i="1"/>
  <c r="AM1480" i="1"/>
  <c r="AN1480" i="1"/>
  <c r="AO1480" i="1"/>
  <c r="AP1480" i="1"/>
  <c r="AG1481" i="1"/>
  <c r="AH1481" i="1"/>
  <c r="AI1481" i="1"/>
  <c r="AJ1481" i="1"/>
  <c r="AK1481" i="1"/>
  <c r="AL1481" i="1"/>
  <c r="AM1481" i="1"/>
  <c r="AN1481" i="1"/>
  <c r="AO1481" i="1"/>
  <c r="AP1481" i="1"/>
  <c r="AG1482" i="1"/>
  <c r="AH1482" i="1"/>
  <c r="AI1482" i="1"/>
  <c r="AJ1482" i="1"/>
  <c r="AK1482" i="1"/>
  <c r="AL1482" i="1"/>
  <c r="AM1482" i="1"/>
  <c r="AN1482" i="1"/>
  <c r="AO1482" i="1"/>
  <c r="AP1482" i="1"/>
  <c r="AG1483" i="1"/>
  <c r="AH1483" i="1"/>
  <c r="AI1483" i="1"/>
  <c r="AJ1483" i="1"/>
  <c r="AK1483" i="1"/>
  <c r="AL1483" i="1"/>
  <c r="AM1483" i="1"/>
  <c r="AN1483" i="1"/>
  <c r="AO1483" i="1"/>
  <c r="AP1483" i="1"/>
  <c r="AG1484" i="1"/>
  <c r="AH1484" i="1"/>
  <c r="AI1484" i="1"/>
  <c r="AJ1484" i="1"/>
  <c r="AK1484" i="1"/>
  <c r="AL1484" i="1"/>
  <c r="AM1484" i="1"/>
  <c r="AN1484" i="1"/>
  <c r="AO1484" i="1"/>
  <c r="AP1484" i="1"/>
  <c r="AG1485" i="1"/>
  <c r="AH1485" i="1"/>
  <c r="AI1485" i="1"/>
  <c r="AJ1485" i="1"/>
  <c r="AK1485" i="1"/>
  <c r="AL1485" i="1"/>
  <c r="AM1485" i="1"/>
  <c r="AN1485" i="1"/>
  <c r="AO1485" i="1"/>
  <c r="AP1485" i="1"/>
  <c r="AG1486" i="1"/>
  <c r="AH1486" i="1"/>
  <c r="AI1486" i="1"/>
  <c r="AJ1486" i="1"/>
  <c r="AK1486" i="1"/>
  <c r="AL1486" i="1"/>
  <c r="AM1486" i="1"/>
  <c r="AN1486" i="1"/>
  <c r="AO1486" i="1"/>
  <c r="AP1486" i="1"/>
  <c r="AG1487" i="1"/>
  <c r="AH1487" i="1"/>
  <c r="AI1487" i="1"/>
  <c r="AJ1487" i="1"/>
  <c r="AK1487" i="1"/>
  <c r="AL1487" i="1"/>
  <c r="AM1487" i="1"/>
  <c r="AN1487" i="1"/>
  <c r="AO1487" i="1"/>
  <c r="AP1487" i="1"/>
  <c r="AG1488" i="1"/>
  <c r="AH1488" i="1"/>
  <c r="AI1488" i="1"/>
  <c r="AJ1488" i="1"/>
  <c r="AK1488" i="1"/>
  <c r="AL1488" i="1"/>
  <c r="AM1488" i="1"/>
  <c r="AN1488" i="1"/>
  <c r="AO1488" i="1"/>
  <c r="AP1488" i="1"/>
  <c r="AG1489" i="1"/>
  <c r="AH1489" i="1"/>
  <c r="AI1489" i="1"/>
  <c r="AJ1489" i="1"/>
  <c r="AK1489" i="1"/>
  <c r="AL1489" i="1"/>
  <c r="AM1489" i="1"/>
  <c r="AN1489" i="1"/>
  <c r="AO1489" i="1"/>
  <c r="AP1489" i="1"/>
  <c r="AG1490" i="1"/>
  <c r="AH1490" i="1"/>
  <c r="AI1490" i="1"/>
  <c r="AJ1490" i="1"/>
  <c r="AK1490" i="1"/>
  <c r="AL1490" i="1"/>
  <c r="AM1490" i="1"/>
  <c r="AN1490" i="1"/>
  <c r="AO1490" i="1"/>
  <c r="AP1490" i="1"/>
  <c r="AG1491" i="1"/>
  <c r="AH1491" i="1"/>
  <c r="AI1491" i="1"/>
  <c r="AJ1491" i="1"/>
  <c r="AK1491" i="1"/>
  <c r="AL1491" i="1"/>
  <c r="AM1491" i="1"/>
  <c r="AN1491" i="1"/>
  <c r="AO1491" i="1"/>
  <c r="AP1491" i="1"/>
  <c r="AG1492" i="1"/>
  <c r="AH1492" i="1"/>
  <c r="AI1492" i="1"/>
  <c r="AJ1492" i="1"/>
  <c r="AK1492" i="1"/>
  <c r="AL1492" i="1"/>
  <c r="AM1492" i="1"/>
  <c r="AN1492" i="1"/>
  <c r="AO1492" i="1"/>
  <c r="AP1492" i="1"/>
  <c r="AG1493" i="1"/>
  <c r="AH1493" i="1"/>
  <c r="AI1493" i="1"/>
  <c r="AJ1493" i="1"/>
  <c r="AK1493" i="1"/>
  <c r="AL1493" i="1"/>
  <c r="AM1493" i="1"/>
  <c r="AN1493" i="1"/>
  <c r="AO1493" i="1"/>
  <c r="AP1493" i="1"/>
  <c r="AG1494" i="1"/>
  <c r="AH1494" i="1"/>
  <c r="AI1494" i="1"/>
  <c r="AJ1494" i="1"/>
  <c r="AK1494" i="1"/>
  <c r="AL1494" i="1"/>
  <c r="AM1494" i="1"/>
  <c r="AN1494" i="1"/>
  <c r="AO1494" i="1"/>
  <c r="AP1494" i="1"/>
  <c r="AG1495" i="1"/>
  <c r="AH1495" i="1"/>
  <c r="AI1495" i="1"/>
  <c r="AJ1495" i="1"/>
  <c r="AK1495" i="1"/>
  <c r="AL1495" i="1"/>
  <c r="AM1495" i="1"/>
  <c r="AN1495" i="1"/>
  <c r="AO1495" i="1"/>
  <c r="AP1495" i="1"/>
  <c r="AG1496" i="1"/>
  <c r="AH1496" i="1"/>
  <c r="AI1496" i="1"/>
  <c r="AJ1496" i="1"/>
  <c r="AK1496" i="1"/>
  <c r="AL1496" i="1"/>
  <c r="AM1496" i="1"/>
  <c r="AN1496" i="1"/>
  <c r="AO1496" i="1"/>
  <c r="AP1496" i="1"/>
  <c r="AG1497" i="1"/>
  <c r="AH1497" i="1"/>
  <c r="AI1497" i="1"/>
  <c r="AJ1497" i="1"/>
  <c r="AK1497" i="1"/>
  <c r="AL1497" i="1"/>
  <c r="AM1497" i="1"/>
  <c r="AN1497" i="1"/>
  <c r="AO1497" i="1"/>
  <c r="AP1497" i="1"/>
  <c r="AG1498" i="1"/>
  <c r="AH1498" i="1"/>
  <c r="AI1498" i="1"/>
  <c r="AJ1498" i="1"/>
  <c r="AK1498" i="1"/>
  <c r="AL1498" i="1"/>
  <c r="AM1498" i="1"/>
  <c r="AN1498" i="1"/>
  <c r="AO1498" i="1"/>
  <c r="AP1498" i="1"/>
  <c r="AG1499" i="1"/>
  <c r="AH1499" i="1"/>
  <c r="AI1499" i="1"/>
  <c r="AJ1499" i="1"/>
  <c r="AK1499" i="1"/>
  <c r="AL1499" i="1"/>
  <c r="AM1499" i="1"/>
  <c r="AN1499" i="1"/>
  <c r="AO1499" i="1"/>
  <c r="AP1499" i="1"/>
  <c r="AG1500" i="1"/>
  <c r="AH1500" i="1"/>
  <c r="AI1500" i="1"/>
  <c r="AJ1500" i="1"/>
  <c r="AK1500" i="1"/>
  <c r="AL1500" i="1"/>
  <c r="AM1500" i="1"/>
  <c r="AN1500" i="1"/>
  <c r="AO1500" i="1"/>
  <c r="AP1500" i="1"/>
  <c r="AG1501" i="1"/>
  <c r="AH1501" i="1"/>
  <c r="AI1501" i="1"/>
  <c r="AJ1501" i="1"/>
  <c r="AK1501" i="1"/>
  <c r="AL1501" i="1"/>
  <c r="AM1501" i="1"/>
  <c r="AN1501" i="1"/>
  <c r="AO1501" i="1"/>
  <c r="AP1501" i="1"/>
  <c r="AG1502" i="1"/>
  <c r="AH1502" i="1"/>
  <c r="AI1502" i="1"/>
  <c r="AJ1502" i="1"/>
  <c r="AK1502" i="1"/>
  <c r="AL1502" i="1"/>
  <c r="AM1502" i="1"/>
  <c r="AN1502" i="1"/>
  <c r="AO1502" i="1"/>
  <c r="AP1502" i="1"/>
  <c r="AG1503" i="1"/>
  <c r="AH1503" i="1"/>
  <c r="AI1503" i="1"/>
  <c r="AJ1503" i="1"/>
  <c r="AK1503" i="1"/>
  <c r="AL1503" i="1"/>
  <c r="AM1503" i="1"/>
  <c r="AN1503" i="1"/>
  <c r="AO1503" i="1"/>
  <c r="AP1503" i="1"/>
  <c r="AG1504" i="1"/>
  <c r="AH1504" i="1"/>
  <c r="AI1504" i="1"/>
  <c r="AJ1504" i="1"/>
  <c r="AK1504" i="1"/>
  <c r="AL1504" i="1"/>
  <c r="AM1504" i="1"/>
  <c r="AN1504" i="1"/>
  <c r="AO1504" i="1"/>
  <c r="AP1504" i="1"/>
  <c r="AG1505" i="1"/>
  <c r="AH1505" i="1"/>
  <c r="AI1505" i="1"/>
  <c r="AJ1505" i="1"/>
  <c r="AK1505" i="1"/>
  <c r="AL1505" i="1"/>
  <c r="AM1505" i="1"/>
  <c r="AN1505" i="1"/>
  <c r="AO1505" i="1"/>
  <c r="AP1505" i="1"/>
  <c r="AG1506" i="1"/>
  <c r="AH1506" i="1"/>
  <c r="AI1506" i="1"/>
  <c r="AJ1506" i="1"/>
  <c r="AK1506" i="1"/>
  <c r="AL1506" i="1"/>
  <c r="AM1506" i="1"/>
  <c r="AN1506" i="1"/>
  <c r="AO1506" i="1"/>
  <c r="AP1506" i="1"/>
  <c r="AG1507" i="1"/>
  <c r="AH1507" i="1"/>
  <c r="AI1507" i="1"/>
  <c r="AJ1507" i="1"/>
  <c r="AK1507" i="1"/>
  <c r="AL1507" i="1"/>
  <c r="AM1507" i="1"/>
  <c r="AN1507" i="1"/>
  <c r="AO1507" i="1"/>
  <c r="AP1507" i="1"/>
  <c r="AG1508" i="1"/>
  <c r="AH1508" i="1"/>
  <c r="AI1508" i="1"/>
  <c r="AJ1508" i="1"/>
  <c r="AK1508" i="1"/>
  <c r="AL1508" i="1"/>
  <c r="AM1508" i="1"/>
  <c r="AN1508" i="1"/>
  <c r="AO1508" i="1"/>
  <c r="AP1508" i="1"/>
  <c r="AG1509" i="1"/>
  <c r="AH1509" i="1"/>
  <c r="AI1509" i="1"/>
  <c r="AJ1509" i="1"/>
  <c r="AK1509" i="1"/>
  <c r="AL1509" i="1"/>
  <c r="AM1509" i="1"/>
  <c r="AN1509" i="1"/>
  <c r="AO1509" i="1"/>
  <c r="AP1509" i="1"/>
  <c r="AG1510" i="1"/>
  <c r="AH1510" i="1"/>
  <c r="AI1510" i="1"/>
  <c r="AJ1510" i="1"/>
  <c r="AK1510" i="1"/>
  <c r="AL1510" i="1"/>
  <c r="AM1510" i="1"/>
  <c r="AN1510" i="1"/>
  <c r="AO1510" i="1"/>
  <c r="AP1510" i="1"/>
  <c r="AG1511" i="1"/>
  <c r="AH1511" i="1"/>
  <c r="AI1511" i="1"/>
  <c r="AJ1511" i="1"/>
  <c r="AK1511" i="1"/>
  <c r="AL1511" i="1"/>
  <c r="AM1511" i="1"/>
  <c r="AN1511" i="1"/>
  <c r="AO1511" i="1"/>
  <c r="AP1511" i="1"/>
  <c r="AG1512" i="1"/>
  <c r="AH1512" i="1"/>
  <c r="AI1512" i="1"/>
  <c r="AJ1512" i="1"/>
  <c r="AK1512" i="1"/>
  <c r="AL1512" i="1"/>
  <c r="AM1512" i="1"/>
  <c r="AN1512" i="1"/>
  <c r="AO1512" i="1"/>
  <c r="AP1512" i="1"/>
  <c r="AG1513" i="1"/>
  <c r="AH1513" i="1"/>
  <c r="AI1513" i="1"/>
  <c r="AJ1513" i="1"/>
  <c r="AK1513" i="1"/>
  <c r="AL1513" i="1"/>
  <c r="AM1513" i="1"/>
  <c r="AN1513" i="1"/>
  <c r="AO1513" i="1"/>
  <c r="AP1513" i="1"/>
  <c r="AG1514" i="1"/>
  <c r="AH1514" i="1"/>
  <c r="AI1514" i="1"/>
  <c r="AJ1514" i="1"/>
  <c r="AK1514" i="1"/>
  <c r="AL1514" i="1"/>
  <c r="AM1514" i="1"/>
  <c r="AN1514" i="1"/>
  <c r="AO1514" i="1"/>
  <c r="AP1514" i="1"/>
  <c r="AG1515" i="1"/>
  <c r="AH1515" i="1"/>
  <c r="AI1515" i="1"/>
  <c r="AJ1515" i="1"/>
  <c r="AK1515" i="1"/>
  <c r="AL1515" i="1"/>
  <c r="AM1515" i="1"/>
  <c r="AN1515" i="1"/>
  <c r="AO1515" i="1"/>
  <c r="AP1515" i="1"/>
  <c r="AG1516" i="1"/>
  <c r="AH1516" i="1"/>
  <c r="AI1516" i="1"/>
  <c r="AJ1516" i="1"/>
  <c r="AK1516" i="1"/>
  <c r="AL1516" i="1"/>
  <c r="AM1516" i="1"/>
  <c r="AN1516" i="1"/>
  <c r="AO1516" i="1"/>
  <c r="AP1516" i="1"/>
  <c r="AG1517" i="1"/>
  <c r="AH1517" i="1"/>
  <c r="AI1517" i="1"/>
  <c r="AJ1517" i="1"/>
  <c r="AK1517" i="1"/>
  <c r="AL1517" i="1"/>
  <c r="AM1517" i="1"/>
  <c r="AN1517" i="1"/>
  <c r="AO1517" i="1"/>
  <c r="AP1517" i="1"/>
  <c r="AG1518" i="1"/>
  <c r="AH1518" i="1"/>
  <c r="AI1518" i="1"/>
  <c r="AJ1518" i="1"/>
  <c r="AK1518" i="1"/>
  <c r="AL1518" i="1"/>
  <c r="AM1518" i="1"/>
  <c r="AN1518" i="1"/>
  <c r="AO1518" i="1"/>
  <c r="AP1518" i="1"/>
  <c r="AG1519" i="1"/>
  <c r="AH1519" i="1"/>
  <c r="AI1519" i="1"/>
  <c r="AJ1519" i="1"/>
  <c r="AK1519" i="1"/>
  <c r="AL1519" i="1"/>
  <c r="AM1519" i="1"/>
  <c r="AN1519" i="1"/>
  <c r="AO1519" i="1"/>
  <c r="AP1519" i="1"/>
  <c r="AG1520" i="1"/>
  <c r="AH1520" i="1"/>
  <c r="AI1520" i="1"/>
  <c r="AJ1520" i="1"/>
  <c r="AK1520" i="1"/>
  <c r="AL1520" i="1"/>
  <c r="AM1520" i="1"/>
  <c r="AN1520" i="1"/>
  <c r="AO1520" i="1"/>
  <c r="AP1520" i="1"/>
  <c r="AG1521" i="1"/>
  <c r="AH1521" i="1"/>
  <c r="AI1521" i="1"/>
  <c r="AJ1521" i="1"/>
  <c r="AK1521" i="1"/>
  <c r="AL1521" i="1"/>
  <c r="AM1521" i="1"/>
  <c r="AN1521" i="1"/>
  <c r="AO1521" i="1"/>
  <c r="AP1521" i="1"/>
  <c r="AG1522" i="1"/>
  <c r="AH1522" i="1"/>
  <c r="AI1522" i="1"/>
  <c r="AJ1522" i="1"/>
  <c r="AK1522" i="1"/>
  <c r="AL1522" i="1"/>
  <c r="AM1522" i="1"/>
  <c r="AN1522" i="1"/>
  <c r="AO1522" i="1"/>
  <c r="AP1522" i="1"/>
  <c r="AG1523" i="1"/>
  <c r="AH1523" i="1"/>
  <c r="AI1523" i="1"/>
  <c r="AJ1523" i="1"/>
  <c r="AK1523" i="1"/>
  <c r="AL1523" i="1"/>
  <c r="AM1523" i="1"/>
  <c r="AN1523" i="1"/>
  <c r="AO1523" i="1"/>
  <c r="AP1523" i="1"/>
  <c r="AG1524" i="1"/>
  <c r="AH1524" i="1"/>
  <c r="AI1524" i="1"/>
  <c r="AJ1524" i="1"/>
  <c r="AK1524" i="1"/>
  <c r="AL1524" i="1"/>
  <c r="AM1524" i="1"/>
  <c r="AN1524" i="1"/>
  <c r="AO1524" i="1"/>
  <c r="AP1524" i="1"/>
  <c r="AG1525" i="1"/>
  <c r="AH1525" i="1"/>
  <c r="AI1525" i="1"/>
  <c r="AJ1525" i="1"/>
  <c r="AK1525" i="1"/>
  <c r="AL1525" i="1"/>
  <c r="AM1525" i="1"/>
  <c r="AN1525" i="1"/>
  <c r="AO1525" i="1"/>
  <c r="AP1525" i="1"/>
  <c r="AG1526" i="1"/>
  <c r="AH1526" i="1"/>
  <c r="AI1526" i="1"/>
  <c r="AJ1526" i="1"/>
  <c r="AK1526" i="1"/>
  <c r="AL1526" i="1"/>
  <c r="AM1526" i="1"/>
  <c r="AN1526" i="1"/>
  <c r="AO1526" i="1"/>
  <c r="AP1526" i="1"/>
  <c r="AG1527" i="1"/>
  <c r="AH1527" i="1"/>
  <c r="AI1527" i="1"/>
  <c r="AJ1527" i="1"/>
  <c r="AK1527" i="1"/>
  <c r="AL1527" i="1"/>
  <c r="AM1527" i="1"/>
  <c r="AN1527" i="1"/>
  <c r="AO1527" i="1"/>
  <c r="AP1527" i="1"/>
  <c r="AG1528" i="1"/>
  <c r="AH1528" i="1"/>
  <c r="AI1528" i="1"/>
  <c r="AJ1528" i="1"/>
  <c r="AK1528" i="1"/>
  <c r="AL1528" i="1"/>
  <c r="AM1528" i="1"/>
  <c r="AN1528" i="1"/>
  <c r="AO1528" i="1"/>
  <c r="AP1528" i="1"/>
  <c r="AG1529" i="1"/>
  <c r="AH1529" i="1"/>
  <c r="AI1529" i="1"/>
  <c r="AJ1529" i="1"/>
  <c r="AK1529" i="1"/>
  <c r="AL1529" i="1"/>
  <c r="AM1529" i="1"/>
  <c r="AN1529" i="1"/>
  <c r="AO1529" i="1"/>
  <c r="AP1529" i="1"/>
  <c r="AG1530" i="1"/>
  <c r="AH1530" i="1"/>
  <c r="AI1530" i="1"/>
  <c r="AJ1530" i="1"/>
  <c r="AK1530" i="1"/>
  <c r="AL1530" i="1"/>
  <c r="AM1530" i="1"/>
  <c r="AN1530" i="1"/>
  <c r="AO1530" i="1"/>
  <c r="AP1530" i="1"/>
  <c r="AG1531" i="1"/>
  <c r="AH1531" i="1"/>
  <c r="AI1531" i="1"/>
  <c r="AJ1531" i="1"/>
  <c r="AK1531" i="1"/>
  <c r="AL1531" i="1"/>
  <c r="AM1531" i="1"/>
  <c r="AN1531" i="1"/>
  <c r="AO1531" i="1"/>
  <c r="AP1531" i="1"/>
  <c r="AG1532" i="1"/>
  <c r="AH1532" i="1"/>
  <c r="AI1532" i="1"/>
  <c r="AJ1532" i="1"/>
  <c r="AK1532" i="1"/>
  <c r="AL1532" i="1"/>
  <c r="AM1532" i="1"/>
  <c r="AN1532" i="1"/>
  <c r="AO1532" i="1"/>
  <c r="AP1532" i="1"/>
  <c r="AG1533" i="1"/>
  <c r="AH1533" i="1"/>
  <c r="AI1533" i="1"/>
  <c r="AJ1533" i="1"/>
  <c r="AK1533" i="1"/>
  <c r="AL1533" i="1"/>
  <c r="AM1533" i="1"/>
  <c r="AN1533" i="1"/>
  <c r="AO1533" i="1"/>
  <c r="AP1533" i="1"/>
  <c r="AG1534" i="1"/>
  <c r="AH1534" i="1"/>
  <c r="AI1534" i="1"/>
  <c r="AJ1534" i="1"/>
  <c r="AK1534" i="1"/>
  <c r="AL1534" i="1"/>
  <c r="AM1534" i="1"/>
  <c r="AN1534" i="1"/>
  <c r="AO1534" i="1"/>
  <c r="AP1534" i="1"/>
  <c r="AG1535" i="1"/>
  <c r="AH1535" i="1"/>
  <c r="AI1535" i="1"/>
  <c r="AJ1535" i="1"/>
  <c r="AK1535" i="1"/>
  <c r="AL1535" i="1"/>
  <c r="AM1535" i="1"/>
  <c r="AN1535" i="1"/>
  <c r="AO1535" i="1"/>
  <c r="AP1535" i="1"/>
  <c r="AG1536" i="1"/>
  <c r="AH1536" i="1"/>
  <c r="AI1536" i="1"/>
  <c r="AJ1536" i="1"/>
  <c r="AK1536" i="1"/>
  <c r="AL1536" i="1"/>
  <c r="AM1536" i="1"/>
  <c r="AN1536" i="1"/>
  <c r="AO1536" i="1"/>
  <c r="AP1536" i="1"/>
  <c r="AG1537" i="1"/>
  <c r="AH1537" i="1"/>
  <c r="AI1537" i="1"/>
  <c r="AJ1537" i="1"/>
  <c r="AK1537" i="1"/>
  <c r="AL1537" i="1"/>
  <c r="AM1537" i="1"/>
  <c r="AN1537" i="1"/>
  <c r="AO1537" i="1"/>
  <c r="AP1537" i="1"/>
  <c r="AG1538" i="1"/>
  <c r="AH1538" i="1"/>
  <c r="AI1538" i="1"/>
  <c r="AJ1538" i="1"/>
  <c r="AK1538" i="1"/>
  <c r="AL1538" i="1"/>
  <c r="AM1538" i="1"/>
  <c r="AN1538" i="1"/>
  <c r="AO1538" i="1"/>
  <c r="AP1538" i="1"/>
  <c r="AG1539" i="1"/>
  <c r="AH1539" i="1"/>
  <c r="AI1539" i="1"/>
  <c r="AJ1539" i="1"/>
  <c r="AK1539" i="1"/>
  <c r="AL1539" i="1"/>
  <c r="AM1539" i="1"/>
  <c r="AN1539" i="1"/>
  <c r="AO1539" i="1"/>
  <c r="AP1539" i="1"/>
  <c r="AG1540" i="1"/>
  <c r="AH1540" i="1"/>
  <c r="AI1540" i="1"/>
  <c r="AJ1540" i="1"/>
  <c r="AK1540" i="1"/>
  <c r="AL1540" i="1"/>
  <c r="AM1540" i="1"/>
  <c r="AN1540" i="1"/>
  <c r="AO1540" i="1"/>
  <c r="AP1540" i="1"/>
  <c r="AG1541" i="1"/>
  <c r="AH1541" i="1"/>
  <c r="AI1541" i="1"/>
  <c r="AJ1541" i="1"/>
  <c r="AK1541" i="1"/>
  <c r="AL1541" i="1"/>
  <c r="AM1541" i="1"/>
  <c r="AN1541" i="1"/>
  <c r="AO1541" i="1"/>
  <c r="AP1541" i="1"/>
  <c r="AG1542" i="1"/>
  <c r="AH1542" i="1"/>
  <c r="AI1542" i="1"/>
  <c r="AJ1542" i="1"/>
  <c r="AK1542" i="1"/>
  <c r="AL1542" i="1"/>
  <c r="AM1542" i="1"/>
  <c r="AN1542" i="1"/>
  <c r="AO1542" i="1"/>
  <c r="AP1542" i="1"/>
  <c r="AG1543" i="1"/>
  <c r="AH1543" i="1"/>
  <c r="AI1543" i="1"/>
  <c r="AJ1543" i="1"/>
  <c r="AK1543" i="1"/>
  <c r="AL1543" i="1"/>
  <c r="AM1543" i="1"/>
  <c r="AN1543" i="1"/>
  <c r="AO1543" i="1"/>
  <c r="AP1543" i="1"/>
  <c r="AG1544" i="1"/>
  <c r="AH1544" i="1"/>
  <c r="AI1544" i="1"/>
  <c r="AJ1544" i="1"/>
  <c r="AK1544" i="1"/>
  <c r="AL1544" i="1"/>
  <c r="AM1544" i="1"/>
  <c r="AN1544" i="1"/>
  <c r="AO1544" i="1"/>
  <c r="AP1544" i="1"/>
  <c r="AG1545" i="1"/>
  <c r="AH1545" i="1"/>
  <c r="AI1545" i="1"/>
  <c r="AJ1545" i="1"/>
  <c r="AK1545" i="1"/>
  <c r="AL1545" i="1"/>
  <c r="AM1545" i="1"/>
  <c r="AN1545" i="1"/>
  <c r="AO1545" i="1"/>
  <c r="AP1545" i="1"/>
  <c r="AG1546" i="1"/>
  <c r="AH1546" i="1"/>
  <c r="AI1546" i="1"/>
  <c r="AJ1546" i="1"/>
  <c r="AK1546" i="1"/>
  <c r="AL1546" i="1"/>
  <c r="AM1546" i="1"/>
  <c r="AN1546" i="1"/>
  <c r="AO1546" i="1"/>
  <c r="AP1546" i="1"/>
  <c r="AG1547" i="1"/>
  <c r="AH1547" i="1"/>
  <c r="AI1547" i="1"/>
  <c r="AJ1547" i="1"/>
  <c r="AK1547" i="1"/>
  <c r="AL1547" i="1"/>
  <c r="AM1547" i="1"/>
  <c r="AN1547" i="1"/>
  <c r="AO1547" i="1"/>
  <c r="AP1547" i="1"/>
  <c r="AG1548" i="1"/>
  <c r="AH1548" i="1"/>
  <c r="AI1548" i="1"/>
  <c r="AJ1548" i="1"/>
  <c r="AK1548" i="1"/>
  <c r="AL1548" i="1"/>
  <c r="AM1548" i="1"/>
  <c r="AN1548" i="1"/>
  <c r="AO1548" i="1"/>
  <c r="AP1548" i="1"/>
  <c r="AG1549" i="1"/>
  <c r="AH1549" i="1"/>
  <c r="AI1549" i="1"/>
  <c r="AJ1549" i="1"/>
  <c r="AK1549" i="1"/>
  <c r="AL1549" i="1"/>
  <c r="AM1549" i="1"/>
  <c r="AN1549" i="1"/>
  <c r="AO1549" i="1"/>
  <c r="AP1549" i="1"/>
  <c r="AG1550" i="1"/>
  <c r="AH1550" i="1"/>
  <c r="AI1550" i="1"/>
  <c r="AJ1550" i="1"/>
  <c r="AK1550" i="1"/>
  <c r="AL1550" i="1"/>
  <c r="AM1550" i="1"/>
  <c r="AN1550" i="1"/>
  <c r="AO1550" i="1"/>
  <c r="AP1550" i="1"/>
  <c r="AG1551" i="1"/>
  <c r="AH1551" i="1"/>
  <c r="AI1551" i="1"/>
  <c r="AJ1551" i="1"/>
  <c r="AK1551" i="1"/>
  <c r="AL1551" i="1"/>
  <c r="AM1551" i="1"/>
  <c r="AN1551" i="1"/>
  <c r="AO1551" i="1"/>
  <c r="AP1551" i="1"/>
  <c r="AG1552" i="1"/>
  <c r="AH1552" i="1"/>
  <c r="AI1552" i="1"/>
  <c r="AJ1552" i="1"/>
  <c r="AK1552" i="1"/>
  <c r="AL1552" i="1"/>
  <c r="AM1552" i="1"/>
  <c r="AN1552" i="1"/>
  <c r="AO1552" i="1"/>
  <c r="AP1552" i="1"/>
  <c r="AG1553" i="1"/>
  <c r="AH1553" i="1"/>
  <c r="AI1553" i="1"/>
  <c r="AJ1553" i="1"/>
  <c r="AK1553" i="1"/>
  <c r="AL1553" i="1"/>
  <c r="AM1553" i="1"/>
  <c r="AN1553" i="1"/>
  <c r="AO1553" i="1"/>
  <c r="AP1553" i="1"/>
  <c r="AG1554" i="1"/>
  <c r="AH1554" i="1"/>
  <c r="AI1554" i="1"/>
  <c r="AJ1554" i="1"/>
  <c r="AK1554" i="1"/>
  <c r="AL1554" i="1"/>
  <c r="AM1554" i="1"/>
  <c r="AN1554" i="1"/>
  <c r="AO1554" i="1"/>
  <c r="AP1554" i="1"/>
  <c r="AG1555" i="1"/>
  <c r="AH1555" i="1"/>
  <c r="AI1555" i="1"/>
  <c r="AJ1555" i="1"/>
  <c r="AK1555" i="1"/>
  <c r="AL1555" i="1"/>
  <c r="AM1555" i="1"/>
  <c r="AN1555" i="1"/>
  <c r="AO1555" i="1"/>
  <c r="AP1555" i="1"/>
  <c r="AG1556" i="1"/>
  <c r="AH1556" i="1"/>
  <c r="AI1556" i="1"/>
  <c r="AJ1556" i="1"/>
  <c r="AK1556" i="1"/>
  <c r="AL1556" i="1"/>
  <c r="AM1556" i="1"/>
  <c r="AN1556" i="1"/>
  <c r="AO1556" i="1"/>
  <c r="AP1556" i="1"/>
  <c r="AG1557" i="1"/>
  <c r="AH1557" i="1"/>
  <c r="AI1557" i="1"/>
  <c r="AJ1557" i="1"/>
  <c r="AK1557" i="1"/>
  <c r="AL1557" i="1"/>
  <c r="AM1557" i="1"/>
  <c r="AN1557" i="1"/>
  <c r="AO1557" i="1"/>
  <c r="AP1557" i="1"/>
  <c r="AG1558" i="1"/>
  <c r="AH1558" i="1"/>
  <c r="AI1558" i="1"/>
  <c r="AJ1558" i="1"/>
  <c r="AK1558" i="1"/>
  <c r="AL1558" i="1"/>
  <c r="AM1558" i="1"/>
  <c r="AN1558" i="1"/>
  <c r="AO1558" i="1"/>
  <c r="AP1558" i="1"/>
  <c r="AG1559" i="1"/>
  <c r="AH1559" i="1"/>
  <c r="AI1559" i="1"/>
  <c r="AJ1559" i="1"/>
  <c r="AK1559" i="1"/>
  <c r="AL1559" i="1"/>
  <c r="AM1559" i="1"/>
  <c r="AN1559" i="1"/>
  <c r="AO1559" i="1"/>
  <c r="AP1559" i="1"/>
  <c r="AG1560" i="1"/>
  <c r="AH1560" i="1"/>
  <c r="AI1560" i="1"/>
  <c r="AJ1560" i="1"/>
  <c r="AK1560" i="1"/>
  <c r="AL1560" i="1"/>
  <c r="AM1560" i="1"/>
  <c r="AN1560" i="1"/>
  <c r="AO1560" i="1"/>
  <c r="AP1560" i="1"/>
  <c r="AG1561" i="1"/>
  <c r="AH1561" i="1"/>
  <c r="AI1561" i="1"/>
  <c r="AJ1561" i="1"/>
  <c r="AK1561" i="1"/>
  <c r="AL1561" i="1"/>
  <c r="AM1561" i="1"/>
  <c r="AN1561" i="1"/>
  <c r="AO1561" i="1"/>
  <c r="AP1561" i="1"/>
  <c r="AG1562" i="1"/>
  <c r="AH1562" i="1"/>
  <c r="AI1562" i="1"/>
  <c r="AJ1562" i="1"/>
  <c r="AK1562" i="1"/>
  <c r="AL1562" i="1"/>
  <c r="AM1562" i="1"/>
  <c r="AN1562" i="1"/>
  <c r="AO1562" i="1"/>
  <c r="AP1562" i="1"/>
  <c r="AG1563" i="1"/>
  <c r="AH1563" i="1"/>
  <c r="AI1563" i="1"/>
  <c r="AJ1563" i="1"/>
  <c r="AK1563" i="1"/>
  <c r="AL1563" i="1"/>
  <c r="AM1563" i="1"/>
  <c r="AN1563" i="1"/>
  <c r="AO1563" i="1"/>
  <c r="AP1563" i="1"/>
  <c r="AG1564" i="1"/>
  <c r="AH1564" i="1"/>
  <c r="AI1564" i="1"/>
  <c r="AJ1564" i="1"/>
  <c r="AK1564" i="1"/>
  <c r="AL1564" i="1"/>
  <c r="AM1564" i="1"/>
  <c r="AN1564" i="1"/>
  <c r="AO1564" i="1"/>
  <c r="AP1564" i="1"/>
  <c r="AG1565" i="1"/>
  <c r="AH1565" i="1"/>
  <c r="AI1565" i="1"/>
  <c r="AJ1565" i="1"/>
  <c r="AK1565" i="1"/>
  <c r="AL1565" i="1"/>
  <c r="AM1565" i="1"/>
  <c r="AN1565" i="1"/>
  <c r="AO1565" i="1"/>
  <c r="AP1565" i="1"/>
  <c r="AG1566" i="1"/>
  <c r="AH1566" i="1"/>
  <c r="AI1566" i="1"/>
  <c r="AJ1566" i="1"/>
  <c r="AK1566" i="1"/>
  <c r="AL1566" i="1"/>
  <c r="AM1566" i="1"/>
  <c r="AN1566" i="1"/>
  <c r="AO1566" i="1"/>
  <c r="AP1566" i="1"/>
  <c r="AG1567" i="1"/>
  <c r="AH1567" i="1"/>
  <c r="AI1567" i="1"/>
  <c r="AJ1567" i="1"/>
  <c r="AK1567" i="1"/>
  <c r="AL1567" i="1"/>
  <c r="AM1567" i="1"/>
  <c r="AN1567" i="1"/>
  <c r="AO1567" i="1"/>
  <c r="AP1567" i="1"/>
  <c r="AG1568" i="1"/>
  <c r="AH1568" i="1"/>
  <c r="AI1568" i="1"/>
  <c r="AJ1568" i="1"/>
  <c r="AK1568" i="1"/>
  <c r="AL1568" i="1"/>
  <c r="AM1568" i="1"/>
  <c r="AN1568" i="1"/>
  <c r="AO1568" i="1"/>
  <c r="AP1568" i="1"/>
  <c r="AG1569" i="1"/>
  <c r="AH1569" i="1"/>
  <c r="AI1569" i="1"/>
  <c r="AJ1569" i="1"/>
  <c r="AK1569" i="1"/>
  <c r="AL1569" i="1"/>
  <c r="AM1569" i="1"/>
  <c r="AN1569" i="1"/>
  <c r="AO1569" i="1"/>
  <c r="AP1569" i="1"/>
  <c r="AG1570" i="1"/>
  <c r="AH1570" i="1"/>
  <c r="AI1570" i="1"/>
  <c r="AJ1570" i="1"/>
  <c r="AK1570" i="1"/>
  <c r="AL1570" i="1"/>
  <c r="AM1570" i="1"/>
  <c r="AN1570" i="1"/>
  <c r="AO1570" i="1"/>
  <c r="AP1570" i="1"/>
  <c r="AG1571" i="1"/>
  <c r="AH1571" i="1"/>
  <c r="AI1571" i="1"/>
  <c r="AJ1571" i="1"/>
  <c r="AK1571" i="1"/>
  <c r="AL1571" i="1"/>
  <c r="AM1571" i="1"/>
  <c r="AN1571" i="1"/>
  <c r="AO1571" i="1"/>
  <c r="AP1571" i="1"/>
  <c r="AG1572" i="1"/>
  <c r="AH1572" i="1"/>
  <c r="AI1572" i="1"/>
  <c r="AJ1572" i="1"/>
  <c r="AK1572" i="1"/>
  <c r="AL1572" i="1"/>
  <c r="AM1572" i="1"/>
  <c r="AN1572" i="1"/>
  <c r="AO1572" i="1"/>
  <c r="AP1572" i="1"/>
  <c r="AG1573" i="1"/>
  <c r="AH1573" i="1"/>
  <c r="AI1573" i="1"/>
  <c r="AJ1573" i="1"/>
  <c r="AK1573" i="1"/>
  <c r="AL1573" i="1"/>
  <c r="AM1573" i="1"/>
  <c r="AN1573" i="1"/>
  <c r="AO1573" i="1"/>
  <c r="AP1573" i="1"/>
  <c r="AG1574" i="1"/>
  <c r="AH1574" i="1"/>
  <c r="AI1574" i="1"/>
  <c r="AJ1574" i="1"/>
  <c r="AK1574" i="1"/>
  <c r="AL1574" i="1"/>
  <c r="AM1574" i="1"/>
  <c r="AN1574" i="1"/>
  <c r="AO1574" i="1"/>
  <c r="AP1574" i="1"/>
  <c r="AG1575" i="1"/>
  <c r="AH1575" i="1"/>
  <c r="AI1575" i="1"/>
  <c r="AJ1575" i="1"/>
  <c r="AK1575" i="1"/>
  <c r="AL1575" i="1"/>
  <c r="AM1575" i="1"/>
  <c r="AN1575" i="1"/>
  <c r="AO1575" i="1"/>
  <c r="AP1575" i="1"/>
  <c r="AG1576" i="1"/>
  <c r="AH1576" i="1"/>
  <c r="AI1576" i="1"/>
  <c r="AJ1576" i="1"/>
  <c r="AK1576" i="1"/>
  <c r="AL1576" i="1"/>
  <c r="AM1576" i="1"/>
  <c r="AN1576" i="1"/>
  <c r="AO1576" i="1"/>
  <c r="AP1576" i="1"/>
  <c r="AG1577" i="1"/>
  <c r="AH1577" i="1"/>
  <c r="AI1577" i="1"/>
  <c r="AJ1577" i="1"/>
  <c r="AK1577" i="1"/>
  <c r="AL1577" i="1"/>
  <c r="AM1577" i="1"/>
  <c r="AN1577" i="1"/>
  <c r="AO1577" i="1"/>
  <c r="AP1577" i="1"/>
  <c r="AG1578" i="1"/>
  <c r="AH1578" i="1"/>
  <c r="AI1578" i="1"/>
  <c r="AJ1578" i="1"/>
  <c r="AK1578" i="1"/>
  <c r="AL1578" i="1"/>
  <c r="AM1578" i="1"/>
  <c r="AN1578" i="1"/>
  <c r="AO1578" i="1"/>
  <c r="AP1578" i="1"/>
  <c r="AG1579" i="1"/>
  <c r="AH1579" i="1"/>
  <c r="AI1579" i="1"/>
  <c r="AJ1579" i="1"/>
  <c r="AK1579" i="1"/>
  <c r="AL1579" i="1"/>
  <c r="AM1579" i="1"/>
  <c r="AN1579" i="1"/>
  <c r="AO1579" i="1"/>
  <c r="AP1579" i="1"/>
  <c r="AG1580" i="1"/>
  <c r="AH1580" i="1"/>
  <c r="AI1580" i="1"/>
  <c r="AJ1580" i="1"/>
  <c r="AK1580" i="1"/>
  <c r="AL1580" i="1"/>
  <c r="AM1580" i="1"/>
  <c r="AN1580" i="1"/>
  <c r="AO1580" i="1"/>
  <c r="AP1580" i="1"/>
  <c r="AG1581" i="1"/>
  <c r="AH1581" i="1"/>
  <c r="AI1581" i="1"/>
  <c r="AJ1581" i="1"/>
  <c r="AK1581" i="1"/>
  <c r="AL1581" i="1"/>
  <c r="AM1581" i="1"/>
  <c r="AN1581" i="1"/>
  <c r="AO1581" i="1"/>
  <c r="AP1581" i="1"/>
  <c r="AG1582" i="1"/>
  <c r="AH1582" i="1"/>
  <c r="AI1582" i="1"/>
  <c r="AJ1582" i="1"/>
  <c r="AK1582" i="1"/>
  <c r="AL1582" i="1"/>
  <c r="AM1582" i="1"/>
  <c r="AN1582" i="1"/>
  <c r="AO1582" i="1"/>
  <c r="AP1582" i="1"/>
  <c r="AG1583" i="1"/>
  <c r="AH1583" i="1"/>
  <c r="AI1583" i="1"/>
  <c r="AJ1583" i="1"/>
  <c r="AK1583" i="1"/>
  <c r="AL1583" i="1"/>
  <c r="AM1583" i="1"/>
  <c r="AN1583" i="1"/>
  <c r="AO1583" i="1"/>
  <c r="AP1583" i="1"/>
  <c r="AG1584" i="1"/>
  <c r="AH1584" i="1"/>
  <c r="AI1584" i="1"/>
  <c r="AJ1584" i="1"/>
  <c r="AK1584" i="1"/>
  <c r="AL1584" i="1"/>
  <c r="AM1584" i="1"/>
  <c r="AN1584" i="1"/>
  <c r="AO1584" i="1"/>
  <c r="AP1584" i="1"/>
  <c r="AG1585" i="1"/>
  <c r="AH1585" i="1"/>
  <c r="AI1585" i="1"/>
  <c r="AJ1585" i="1"/>
  <c r="AK1585" i="1"/>
  <c r="AL1585" i="1"/>
  <c r="AM1585" i="1"/>
  <c r="AN1585" i="1"/>
  <c r="AO1585" i="1"/>
  <c r="AP1585" i="1"/>
  <c r="AG1586" i="1"/>
  <c r="AH1586" i="1"/>
  <c r="AI1586" i="1"/>
  <c r="AJ1586" i="1"/>
  <c r="AK1586" i="1"/>
  <c r="AL1586" i="1"/>
  <c r="AM1586" i="1"/>
  <c r="AN1586" i="1"/>
  <c r="AO1586" i="1"/>
  <c r="AP1586" i="1"/>
  <c r="AG1587" i="1"/>
  <c r="AH1587" i="1"/>
  <c r="AI1587" i="1"/>
  <c r="AJ1587" i="1"/>
  <c r="AK1587" i="1"/>
  <c r="AL1587" i="1"/>
  <c r="AM1587" i="1"/>
  <c r="AN1587" i="1"/>
  <c r="AO1587" i="1"/>
  <c r="AP1587" i="1"/>
  <c r="AG1588" i="1"/>
  <c r="AH1588" i="1"/>
  <c r="AI1588" i="1"/>
  <c r="AJ1588" i="1"/>
  <c r="AK1588" i="1"/>
  <c r="AL1588" i="1"/>
  <c r="AM1588" i="1"/>
  <c r="AN1588" i="1"/>
  <c r="AO1588" i="1"/>
  <c r="AP1588" i="1"/>
  <c r="AG1589" i="1"/>
  <c r="AH1589" i="1"/>
  <c r="AI1589" i="1"/>
  <c r="AJ1589" i="1"/>
  <c r="AK1589" i="1"/>
  <c r="AL1589" i="1"/>
  <c r="AM1589" i="1"/>
  <c r="AN1589" i="1"/>
  <c r="AO1589" i="1"/>
  <c r="AP1589" i="1"/>
  <c r="AG1590" i="1"/>
  <c r="AH1590" i="1"/>
  <c r="AI1590" i="1"/>
  <c r="AJ1590" i="1"/>
  <c r="AK1590" i="1"/>
  <c r="AL1590" i="1"/>
  <c r="AM1590" i="1"/>
  <c r="AN1590" i="1"/>
  <c r="AO1590" i="1"/>
  <c r="AP1590" i="1"/>
  <c r="AG1591" i="1"/>
  <c r="AH1591" i="1"/>
  <c r="AI1591" i="1"/>
  <c r="AJ1591" i="1"/>
  <c r="AK1591" i="1"/>
  <c r="AL1591" i="1"/>
  <c r="AM1591" i="1"/>
  <c r="AN1591" i="1"/>
  <c r="AO1591" i="1"/>
  <c r="AP1591" i="1"/>
  <c r="AG1592" i="1"/>
  <c r="AH1592" i="1"/>
  <c r="AI1592" i="1"/>
  <c r="AJ1592" i="1"/>
  <c r="AK1592" i="1"/>
  <c r="AL1592" i="1"/>
  <c r="AM1592" i="1"/>
  <c r="AN1592" i="1"/>
  <c r="AO1592" i="1"/>
  <c r="AP1592" i="1"/>
  <c r="AG1593" i="1"/>
  <c r="AH1593" i="1"/>
  <c r="AI1593" i="1"/>
  <c r="AJ1593" i="1"/>
  <c r="AK1593" i="1"/>
  <c r="AL1593" i="1"/>
  <c r="AM1593" i="1"/>
  <c r="AN1593" i="1"/>
  <c r="AO1593" i="1"/>
  <c r="AP1593" i="1"/>
  <c r="AG1594" i="1"/>
  <c r="AH1594" i="1"/>
  <c r="AI1594" i="1"/>
  <c r="AJ1594" i="1"/>
  <c r="AK1594" i="1"/>
  <c r="AL1594" i="1"/>
  <c r="AM1594" i="1"/>
  <c r="AN1594" i="1"/>
  <c r="AO1594" i="1"/>
  <c r="AP1594" i="1"/>
  <c r="AG1595" i="1"/>
  <c r="AH1595" i="1"/>
  <c r="AI1595" i="1"/>
  <c r="AJ1595" i="1"/>
  <c r="AK1595" i="1"/>
  <c r="AL1595" i="1"/>
  <c r="AM1595" i="1"/>
  <c r="AN1595" i="1"/>
  <c r="AO1595" i="1"/>
  <c r="AP1595" i="1"/>
  <c r="AG1596" i="1"/>
  <c r="AH1596" i="1"/>
  <c r="AI1596" i="1"/>
  <c r="AJ1596" i="1"/>
  <c r="AK1596" i="1"/>
  <c r="AL1596" i="1"/>
  <c r="AM1596" i="1"/>
  <c r="AN1596" i="1"/>
  <c r="AO1596" i="1"/>
  <c r="AP1596" i="1"/>
  <c r="AG1597" i="1"/>
  <c r="AH1597" i="1"/>
  <c r="AI1597" i="1"/>
  <c r="AJ1597" i="1"/>
  <c r="AK1597" i="1"/>
  <c r="AL1597" i="1"/>
  <c r="AM1597" i="1"/>
  <c r="AN1597" i="1"/>
  <c r="AO1597" i="1"/>
  <c r="AP1597" i="1"/>
  <c r="AG1598" i="1"/>
  <c r="AH1598" i="1"/>
  <c r="AI1598" i="1"/>
  <c r="AJ1598" i="1"/>
  <c r="AK1598" i="1"/>
  <c r="AL1598" i="1"/>
  <c r="AM1598" i="1"/>
  <c r="AN1598" i="1"/>
  <c r="AO1598" i="1"/>
  <c r="AP1598" i="1"/>
  <c r="AG1599" i="1"/>
  <c r="AH1599" i="1"/>
  <c r="AI1599" i="1"/>
  <c r="AJ1599" i="1"/>
  <c r="AK1599" i="1"/>
  <c r="AL1599" i="1"/>
  <c r="AM1599" i="1"/>
  <c r="AN1599" i="1"/>
  <c r="AO1599" i="1"/>
  <c r="AP1599" i="1"/>
  <c r="AG1600" i="1"/>
  <c r="AH1600" i="1"/>
  <c r="AI1600" i="1"/>
  <c r="AJ1600" i="1"/>
  <c r="AK1600" i="1"/>
  <c r="AL1600" i="1"/>
  <c r="AM1600" i="1"/>
  <c r="AN1600" i="1"/>
  <c r="AO1600" i="1"/>
  <c r="AP1600" i="1"/>
  <c r="AG1601" i="1"/>
  <c r="AH1601" i="1"/>
  <c r="AI1601" i="1"/>
  <c r="AJ1601" i="1"/>
  <c r="AK1601" i="1"/>
  <c r="AL1601" i="1"/>
  <c r="AM1601" i="1"/>
  <c r="AN1601" i="1"/>
  <c r="AO1601" i="1"/>
  <c r="AP1601" i="1"/>
  <c r="AG1602" i="1"/>
  <c r="AH1602" i="1"/>
  <c r="AI1602" i="1"/>
  <c r="AJ1602" i="1"/>
  <c r="AK1602" i="1"/>
  <c r="AL1602" i="1"/>
  <c r="AM1602" i="1"/>
  <c r="AN1602" i="1"/>
  <c r="AO1602" i="1"/>
  <c r="AP1602" i="1"/>
  <c r="AG1603" i="1"/>
  <c r="AH1603" i="1"/>
  <c r="AI1603" i="1"/>
  <c r="AJ1603" i="1"/>
  <c r="AK1603" i="1"/>
  <c r="AL1603" i="1"/>
  <c r="AM1603" i="1"/>
  <c r="AN1603" i="1"/>
  <c r="AO1603" i="1"/>
  <c r="AP1603" i="1"/>
  <c r="AG1604" i="1"/>
  <c r="AH1604" i="1"/>
  <c r="AI1604" i="1"/>
  <c r="AJ1604" i="1"/>
  <c r="AK1604" i="1"/>
  <c r="AL1604" i="1"/>
  <c r="AM1604" i="1"/>
  <c r="AN1604" i="1"/>
  <c r="AO1604" i="1"/>
  <c r="AP1604" i="1"/>
  <c r="AG1605" i="1"/>
  <c r="AH1605" i="1"/>
  <c r="AI1605" i="1"/>
  <c r="AJ1605" i="1"/>
  <c r="AK1605" i="1"/>
  <c r="AL1605" i="1"/>
  <c r="AM1605" i="1"/>
  <c r="AN1605" i="1"/>
  <c r="AO1605" i="1"/>
  <c r="AP1605" i="1"/>
  <c r="AG1606" i="1"/>
  <c r="AH1606" i="1"/>
  <c r="AI1606" i="1"/>
  <c r="AJ1606" i="1"/>
  <c r="AK1606" i="1"/>
  <c r="AL1606" i="1"/>
  <c r="AM1606" i="1"/>
  <c r="AN1606" i="1"/>
  <c r="AO1606" i="1"/>
  <c r="AP1606" i="1"/>
  <c r="AG1607" i="1"/>
  <c r="AH1607" i="1"/>
  <c r="AI1607" i="1"/>
  <c r="AJ1607" i="1"/>
  <c r="AK1607" i="1"/>
  <c r="AL1607" i="1"/>
  <c r="AM1607" i="1"/>
  <c r="AN1607" i="1"/>
  <c r="AO1607" i="1"/>
  <c r="AP1607" i="1"/>
  <c r="AG1608" i="1"/>
  <c r="AH1608" i="1"/>
  <c r="AI1608" i="1"/>
  <c r="AJ1608" i="1"/>
  <c r="AK1608" i="1"/>
  <c r="AL1608" i="1"/>
  <c r="AM1608" i="1"/>
  <c r="AN1608" i="1"/>
  <c r="AO1608" i="1"/>
  <c r="AP1608" i="1"/>
  <c r="AG1609" i="1"/>
  <c r="AH1609" i="1"/>
  <c r="AI1609" i="1"/>
  <c r="AJ1609" i="1"/>
  <c r="AK1609" i="1"/>
  <c r="AL1609" i="1"/>
  <c r="AM1609" i="1"/>
  <c r="AN1609" i="1"/>
  <c r="AO1609" i="1"/>
  <c r="AP1609" i="1"/>
  <c r="AG1610" i="1"/>
  <c r="AH1610" i="1"/>
  <c r="AI1610" i="1"/>
  <c r="AJ1610" i="1"/>
  <c r="AK1610" i="1"/>
  <c r="AL1610" i="1"/>
  <c r="AM1610" i="1"/>
  <c r="AN1610" i="1"/>
  <c r="AO1610" i="1"/>
  <c r="AP1610" i="1"/>
  <c r="AG1611" i="1"/>
  <c r="AH1611" i="1"/>
  <c r="AI1611" i="1"/>
  <c r="AJ1611" i="1"/>
  <c r="AK1611" i="1"/>
  <c r="AL1611" i="1"/>
  <c r="AM1611" i="1"/>
  <c r="AN1611" i="1"/>
  <c r="AO1611" i="1"/>
  <c r="AP1611" i="1"/>
  <c r="AG1612" i="1"/>
  <c r="AH1612" i="1"/>
  <c r="AI1612" i="1"/>
  <c r="AJ1612" i="1"/>
  <c r="AK1612" i="1"/>
  <c r="AL1612" i="1"/>
  <c r="AM1612" i="1"/>
  <c r="AN1612" i="1"/>
  <c r="AO1612" i="1"/>
  <c r="AP1612" i="1"/>
  <c r="AG1613" i="1"/>
  <c r="AH1613" i="1"/>
  <c r="AI1613" i="1"/>
  <c r="AJ1613" i="1"/>
  <c r="AK1613" i="1"/>
  <c r="AL1613" i="1"/>
  <c r="AM1613" i="1"/>
  <c r="AN1613" i="1"/>
  <c r="AO1613" i="1"/>
  <c r="AP1613" i="1"/>
  <c r="AG1614" i="1"/>
  <c r="AH1614" i="1"/>
  <c r="AI1614" i="1"/>
  <c r="AJ1614" i="1"/>
  <c r="AK1614" i="1"/>
  <c r="AL1614" i="1"/>
  <c r="AM1614" i="1"/>
  <c r="AN1614" i="1"/>
  <c r="AO1614" i="1"/>
  <c r="AP1614" i="1"/>
  <c r="AG1615" i="1"/>
  <c r="AH1615" i="1"/>
  <c r="AI1615" i="1"/>
  <c r="AJ1615" i="1"/>
  <c r="AK1615" i="1"/>
  <c r="AL1615" i="1"/>
  <c r="AM1615" i="1"/>
  <c r="AN1615" i="1"/>
  <c r="AO1615" i="1"/>
  <c r="AP1615" i="1"/>
  <c r="AG1616" i="1"/>
  <c r="AH1616" i="1"/>
  <c r="AI1616" i="1"/>
  <c r="AJ1616" i="1"/>
  <c r="AK1616" i="1"/>
  <c r="AL1616" i="1"/>
  <c r="AM1616" i="1"/>
  <c r="AN1616" i="1"/>
  <c r="AO1616" i="1"/>
  <c r="AP1616" i="1"/>
  <c r="AG1617" i="1"/>
  <c r="AH1617" i="1"/>
  <c r="AI1617" i="1"/>
  <c r="AJ1617" i="1"/>
  <c r="AK1617" i="1"/>
  <c r="AL1617" i="1"/>
  <c r="AM1617" i="1"/>
  <c r="AN1617" i="1"/>
  <c r="AO1617" i="1"/>
  <c r="AP1617" i="1"/>
  <c r="AG1618" i="1"/>
  <c r="AH1618" i="1"/>
  <c r="AI1618" i="1"/>
  <c r="AJ1618" i="1"/>
  <c r="AK1618" i="1"/>
  <c r="AL1618" i="1"/>
  <c r="AM1618" i="1"/>
  <c r="AN1618" i="1"/>
  <c r="AO1618" i="1"/>
  <c r="AP1618" i="1"/>
  <c r="AG1619" i="1"/>
  <c r="AH1619" i="1"/>
  <c r="AI1619" i="1"/>
  <c r="AJ1619" i="1"/>
  <c r="AK1619" i="1"/>
  <c r="AL1619" i="1"/>
  <c r="AM1619" i="1"/>
  <c r="AN1619" i="1"/>
  <c r="AO1619" i="1"/>
  <c r="AP1619" i="1"/>
  <c r="AG1620" i="1"/>
  <c r="AH1620" i="1"/>
  <c r="AI1620" i="1"/>
  <c r="AJ1620" i="1"/>
  <c r="AK1620" i="1"/>
  <c r="AL1620" i="1"/>
  <c r="AM1620" i="1"/>
  <c r="AN1620" i="1"/>
  <c r="AO1620" i="1"/>
  <c r="AP1620" i="1"/>
  <c r="AG1621" i="1"/>
  <c r="AH1621" i="1"/>
  <c r="AI1621" i="1"/>
  <c r="AJ1621" i="1"/>
  <c r="AK1621" i="1"/>
  <c r="AL1621" i="1"/>
  <c r="AM1621" i="1"/>
  <c r="AN1621" i="1"/>
  <c r="AO1621" i="1"/>
  <c r="AP1621" i="1"/>
  <c r="AG1622" i="1"/>
  <c r="AH1622" i="1"/>
  <c r="AI1622" i="1"/>
  <c r="AJ1622" i="1"/>
  <c r="AK1622" i="1"/>
  <c r="AL1622" i="1"/>
  <c r="AM1622" i="1"/>
  <c r="AN1622" i="1"/>
  <c r="AO1622" i="1"/>
  <c r="AP1622" i="1"/>
  <c r="AG1623" i="1"/>
  <c r="AH1623" i="1"/>
  <c r="AI1623" i="1"/>
  <c r="AJ1623" i="1"/>
  <c r="AK1623" i="1"/>
  <c r="AL1623" i="1"/>
  <c r="AM1623" i="1"/>
  <c r="AN1623" i="1"/>
  <c r="AO1623" i="1"/>
  <c r="AP1623" i="1"/>
  <c r="AG1624" i="1"/>
  <c r="AH1624" i="1"/>
  <c r="AI1624" i="1"/>
  <c r="AJ1624" i="1"/>
  <c r="AK1624" i="1"/>
  <c r="AL1624" i="1"/>
  <c r="AM1624" i="1"/>
  <c r="AN1624" i="1"/>
  <c r="AO1624" i="1"/>
  <c r="AP1624" i="1"/>
  <c r="AG1625" i="1"/>
  <c r="AH1625" i="1"/>
  <c r="AI1625" i="1"/>
  <c r="AJ1625" i="1"/>
  <c r="AK1625" i="1"/>
  <c r="AL1625" i="1"/>
  <c r="AM1625" i="1"/>
  <c r="AN1625" i="1"/>
  <c r="AO1625" i="1"/>
  <c r="AP1625" i="1"/>
  <c r="AG1626" i="1"/>
  <c r="AH1626" i="1"/>
  <c r="AI1626" i="1"/>
  <c r="AJ1626" i="1"/>
  <c r="AK1626" i="1"/>
  <c r="AL1626" i="1"/>
  <c r="AM1626" i="1"/>
  <c r="AN1626" i="1"/>
  <c r="AO1626" i="1"/>
  <c r="AP1626" i="1"/>
  <c r="AG1627" i="1"/>
  <c r="AH1627" i="1"/>
  <c r="AI1627" i="1"/>
  <c r="AJ1627" i="1"/>
  <c r="AK1627" i="1"/>
  <c r="AL1627" i="1"/>
  <c r="AM1627" i="1"/>
  <c r="AN1627" i="1"/>
  <c r="AO1627" i="1"/>
  <c r="AP1627" i="1"/>
  <c r="AG1628" i="1"/>
  <c r="AH1628" i="1"/>
  <c r="AI1628" i="1"/>
  <c r="AJ1628" i="1"/>
  <c r="AK1628" i="1"/>
  <c r="AL1628" i="1"/>
  <c r="AM1628" i="1"/>
  <c r="AN1628" i="1"/>
  <c r="AO1628" i="1"/>
  <c r="AP1628" i="1"/>
  <c r="AG1629" i="1"/>
  <c r="AH1629" i="1"/>
  <c r="AI1629" i="1"/>
  <c r="AJ1629" i="1"/>
  <c r="AK1629" i="1"/>
  <c r="AL1629" i="1"/>
  <c r="AM1629" i="1"/>
  <c r="AN1629" i="1"/>
  <c r="AO1629" i="1"/>
  <c r="AP1629" i="1"/>
  <c r="AG1630" i="1"/>
  <c r="AH1630" i="1"/>
  <c r="AI1630" i="1"/>
  <c r="AJ1630" i="1"/>
  <c r="AK1630" i="1"/>
  <c r="AL1630" i="1"/>
  <c r="AM1630" i="1"/>
  <c r="AN1630" i="1"/>
  <c r="AO1630" i="1"/>
  <c r="AP1630" i="1"/>
  <c r="AG1631" i="1"/>
  <c r="AH1631" i="1"/>
  <c r="AI1631" i="1"/>
  <c r="AJ1631" i="1"/>
  <c r="AK1631" i="1"/>
  <c r="AL1631" i="1"/>
  <c r="AM1631" i="1"/>
  <c r="AN1631" i="1"/>
  <c r="AO1631" i="1"/>
  <c r="AP1631" i="1"/>
  <c r="AG1632" i="1"/>
  <c r="AH1632" i="1"/>
  <c r="AI1632" i="1"/>
  <c r="AJ1632" i="1"/>
  <c r="AK1632" i="1"/>
  <c r="AL1632" i="1"/>
  <c r="AM1632" i="1"/>
  <c r="AN1632" i="1"/>
  <c r="AO1632" i="1"/>
  <c r="AP1632" i="1"/>
  <c r="AG1633" i="1"/>
  <c r="AH1633" i="1"/>
  <c r="AI1633" i="1"/>
  <c r="AJ1633" i="1"/>
  <c r="AK1633" i="1"/>
  <c r="AL1633" i="1"/>
  <c r="AM1633" i="1"/>
  <c r="AN1633" i="1"/>
  <c r="AO1633" i="1"/>
  <c r="AP1633" i="1"/>
  <c r="AG1634" i="1"/>
  <c r="AH1634" i="1"/>
  <c r="AI1634" i="1"/>
  <c r="AJ1634" i="1"/>
  <c r="AK1634" i="1"/>
  <c r="AL1634" i="1"/>
  <c r="AM1634" i="1"/>
  <c r="AN1634" i="1"/>
  <c r="AO1634" i="1"/>
  <c r="AP1634" i="1"/>
  <c r="AG1635" i="1"/>
  <c r="AH1635" i="1"/>
  <c r="AI1635" i="1"/>
  <c r="AJ1635" i="1"/>
  <c r="AK1635" i="1"/>
  <c r="AL1635" i="1"/>
  <c r="AM1635" i="1"/>
  <c r="AN1635" i="1"/>
  <c r="AO1635" i="1"/>
  <c r="AP1635" i="1"/>
  <c r="AG1636" i="1"/>
  <c r="AH1636" i="1"/>
  <c r="AI1636" i="1"/>
  <c r="AJ1636" i="1"/>
  <c r="AK1636" i="1"/>
  <c r="AL1636" i="1"/>
  <c r="AM1636" i="1"/>
  <c r="AN1636" i="1"/>
  <c r="AO1636" i="1"/>
  <c r="AP1636" i="1"/>
  <c r="AG1637" i="1"/>
  <c r="AH1637" i="1"/>
  <c r="AI1637" i="1"/>
  <c r="AJ1637" i="1"/>
  <c r="AK1637" i="1"/>
  <c r="AL1637" i="1"/>
  <c r="AM1637" i="1"/>
  <c r="AN1637" i="1"/>
  <c r="AO1637" i="1"/>
  <c r="AP1637" i="1"/>
  <c r="AG1638" i="1"/>
  <c r="AH1638" i="1"/>
  <c r="AI1638" i="1"/>
  <c r="AJ1638" i="1"/>
  <c r="AK1638" i="1"/>
  <c r="AL1638" i="1"/>
  <c r="AM1638" i="1"/>
  <c r="AN1638" i="1"/>
  <c r="AO1638" i="1"/>
  <c r="AP1638" i="1"/>
  <c r="AG1639" i="1"/>
  <c r="AH1639" i="1"/>
  <c r="AI1639" i="1"/>
  <c r="AJ1639" i="1"/>
  <c r="AK1639" i="1"/>
  <c r="AL1639" i="1"/>
  <c r="AM1639" i="1"/>
  <c r="AN1639" i="1"/>
  <c r="AO1639" i="1"/>
  <c r="AP1639" i="1"/>
  <c r="AG1640" i="1"/>
  <c r="AH1640" i="1"/>
  <c r="AI1640" i="1"/>
  <c r="AJ1640" i="1"/>
  <c r="AK1640" i="1"/>
  <c r="AL1640" i="1"/>
  <c r="AM1640" i="1"/>
  <c r="AN1640" i="1"/>
  <c r="AO1640" i="1"/>
  <c r="AP1640" i="1"/>
  <c r="AG1641" i="1"/>
  <c r="AH1641" i="1"/>
  <c r="AI1641" i="1"/>
  <c r="AJ1641" i="1"/>
  <c r="AK1641" i="1"/>
  <c r="AL1641" i="1"/>
  <c r="AM1641" i="1"/>
  <c r="AN1641" i="1"/>
  <c r="AO1641" i="1"/>
  <c r="AP1641" i="1"/>
  <c r="AG1642" i="1"/>
  <c r="AH1642" i="1"/>
  <c r="AI1642" i="1"/>
  <c r="AJ1642" i="1"/>
  <c r="AK1642" i="1"/>
  <c r="AL1642" i="1"/>
  <c r="AM1642" i="1"/>
  <c r="AN1642" i="1"/>
  <c r="AO1642" i="1"/>
  <c r="AP1642" i="1"/>
  <c r="AG1643" i="1"/>
  <c r="AH1643" i="1"/>
  <c r="AI1643" i="1"/>
  <c r="AJ1643" i="1"/>
  <c r="AK1643" i="1"/>
  <c r="AL1643" i="1"/>
  <c r="AM1643" i="1"/>
  <c r="AN1643" i="1"/>
  <c r="AO1643" i="1"/>
  <c r="AP1643" i="1"/>
  <c r="AG1644" i="1"/>
  <c r="AH1644" i="1"/>
  <c r="AI1644" i="1"/>
  <c r="AJ1644" i="1"/>
  <c r="AK1644" i="1"/>
  <c r="AL1644" i="1"/>
  <c r="AM1644" i="1"/>
  <c r="AN1644" i="1"/>
  <c r="AO1644" i="1"/>
  <c r="AP1644" i="1"/>
  <c r="AG1645" i="1"/>
  <c r="AH1645" i="1"/>
  <c r="AI1645" i="1"/>
  <c r="AJ1645" i="1"/>
  <c r="AK1645" i="1"/>
  <c r="AL1645" i="1"/>
  <c r="AM1645" i="1"/>
  <c r="AN1645" i="1"/>
  <c r="AO1645" i="1"/>
  <c r="AP1645" i="1"/>
  <c r="AG1646" i="1"/>
  <c r="AH1646" i="1"/>
  <c r="AI1646" i="1"/>
  <c r="AJ1646" i="1"/>
  <c r="AK1646" i="1"/>
  <c r="AL1646" i="1"/>
  <c r="AM1646" i="1"/>
  <c r="AN1646" i="1"/>
  <c r="AO1646" i="1"/>
  <c r="AP1646" i="1"/>
  <c r="AG1647" i="1"/>
  <c r="AH1647" i="1"/>
  <c r="AI1647" i="1"/>
  <c r="AJ1647" i="1"/>
  <c r="AK1647" i="1"/>
  <c r="AL1647" i="1"/>
  <c r="AM1647" i="1"/>
  <c r="AN1647" i="1"/>
  <c r="AO1647" i="1"/>
  <c r="AP1647" i="1"/>
  <c r="AG1648" i="1"/>
  <c r="AH1648" i="1"/>
  <c r="AI1648" i="1"/>
  <c r="AJ1648" i="1"/>
  <c r="AK1648" i="1"/>
  <c r="AL1648" i="1"/>
  <c r="AM1648" i="1"/>
  <c r="AN1648" i="1"/>
  <c r="AO1648" i="1"/>
  <c r="AP1648" i="1"/>
  <c r="AG1649" i="1"/>
  <c r="AH1649" i="1"/>
  <c r="AI1649" i="1"/>
  <c r="AJ1649" i="1"/>
  <c r="AK1649" i="1"/>
  <c r="AL1649" i="1"/>
  <c r="AM1649" i="1"/>
  <c r="AN1649" i="1"/>
  <c r="AO1649" i="1"/>
  <c r="AP1649" i="1"/>
  <c r="AG1650" i="1"/>
  <c r="AH1650" i="1"/>
  <c r="AI1650" i="1"/>
  <c r="AJ1650" i="1"/>
  <c r="AK1650" i="1"/>
  <c r="AL1650" i="1"/>
  <c r="AM1650" i="1"/>
  <c r="AN1650" i="1"/>
  <c r="AO1650" i="1"/>
  <c r="AP1650" i="1"/>
  <c r="AG1651" i="1"/>
  <c r="AH1651" i="1"/>
  <c r="AI1651" i="1"/>
  <c r="AJ1651" i="1"/>
  <c r="AK1651" i="1"/>
  <c r="AL1651" i="1"/>
  <c r="AM1651" i="1"/>
  <c r="AN1651" i="1"/>
  <c r="AO1651" i="1"/>
  <c r="AP1651" i="1"/>
  <c r="AG1652" i="1"/>
  <c r="AH1652" i="1"/>
  <c r="AI1652" i="1"/>
  <c r="AJ1652" i="1"/>
  <c r="AK1652" i="1"/>
  <c r="AL1652" i="1"/>
  <c r="AM1652" i="1"/>
  <c r="AN1652" i="1"/>
  <c r="AO1652" i="1"/>
  <c r="AP1652" i="1"/>
  <c r="AG1653" i="1"/>
  <c r="AH1653" i="1"/>
  <c r="AI1653" i="1"/>
  <c r="AJ1653" i="1"/>
  <c r="AK1653" i="1"/>
  <c r="AL1653" i="1"/>
  <c r="AM1653" i="1"/>
  <c r="AN1653" i="1"/>
  <c r="AO1653" i="1"/>
  <c r="AP1653" i="1"/>
  <c r="AG1654" i="1"/>
  <c r="AH1654" i="1"/>
  <c r="AI1654" i="1"/>
  <c r="AJ1654" i="1"/>
  <c r="AK1654" i="1"/>
  <c r="AL1654" i="1"/>
  <c r="AM1654" i="1"/>
  <c r="AN1654" i="1"/>
  <c r="AO1654" i="1"/>
  <c r="AP1654" i="1"/>
  <c r="AG1655" i="1"/>
  <c r="AH1655" i="1"/>
  <c r="AI1655" i="1"/>
  <c r="AJ1655" i="1"/>
  <c r="AK1655" i="1"/>
  <c r="AL1655" i="1"/>
  <c r="AM1655" i="1"/>
  <c r="AN1655" i="1"/>
  <c r="AO1655" i="1"/>
  <c r="AP1655" i="1"/>
  <c r="AG1656" i="1"/>
  <c r="AH1656" i="1"/>
  <c r="AI1656" i="1"/>
  <c r="AJ1656" i="1"/>
  <c r="AK1656" i="1"/>
  <c r="AL1656" i="1"/>
  <c r="AM1656" i="1"/>
  <c r="AN1656" i="1"/>
  <c r="AO1656" i="1"/>
  <c r="AP1656" i="1"/>
  <c r="AG1657" i="1"/>
  <c r="AH1657" i="1"/>
  <c r="AI1657" i="1"/>
  <c r="AJ1657" i="1"/>
  <c r="AK1657" i="1"/>
  <c r="AL1657" i="1"/>
  <c r="AM1657" i="1"/>
  <c r="AN1657" i="1"/>
  <c r="AO1657" i="1"/>
  <c r="AP1657" i="1"/>
  <c r="AG1658" i="1"/>
  <c r="AH1658" i="1"/>
  <c r="AI1658" i="1"/>
  <c r="AJ1658" i="1"/>
  <c r="AK1658" i="1"/>
  <c r="AL1658" i="1"/>
  <c r="AM1658" i="1"/>
  <c r="AN1658" i="1"/>
  <c r="AO1658" i="1"/>
  <c r="AP1658" i="1"/>
  <c r="AG1659" i="1"/>
  <c r="AH1659" i="1"/>
  <c r="AI1659" i="1"/>
  <c r="AJ1659" i="1"/>
  <c r="AK1659" i="1"/>
  <c r="AL1659" i="1"/>
  <c r="AM1659" i="1"/>
  <c r="AN1659" i="1"/>
  <c r="AO1659" i="1"/>
  <c r="AP1659" i="1"/>
  <c r="AG1660" i="1"/>
  <c r="AH1660" i="1"/>
  <c r="AI1660" i="1"/>
  <c r="AJ1660" i="1"/>
  <c r="AK1660" i="1"/>
  <c r="AL1660" i="1"/>
  <c r="AM1660" i="1"/>
  <c r="AN1660" i="1"/>
  <c r="AO1660" i="1"/>
  <c r="AP1660" i="1"/>
  <c r="AG1661" i="1"/>
  <c r="AH1661" i="1"/>
  <c r="AI1661" i="1"/>
  <c r="AJ1661" i="1"/>
  <c r="AK1661" i="1"/>
  <c r="AL1661" i="1"/>
  <c r="AM1661" i="1"/>
  <c r="AN1661" i="1"/>
  <c r="AO1661" i="1"/>
  <c r="AP1661" i="1"/>
  <c r="AG1662" i="1"/>
  <c r="AH1662" i="1"/>
  <c r="AI1662" i="1"/>
  <c r="AJ1662" i="1"/>
  <c r="AK1662" i="1"/>
  <c r="AL1662" i="1"/>
  <c r="AM1662" i="1"/>
  <c r="AN1662" i="1"/>
  <c r="AO1662" i="1"/>
  <c r="AP1662" i="1"/>
  <c r="AG1663" i="1"/>
  <c r="AH1663" i="1"/>
  <c r="AI1663" i="1"/>
  <c r="AJ1663" i="1"/>
  <c r="AK1663" i="1"/>
  <c r="AL1663" i="1"/>
  <c r="AM1663" i="1"/>
  <c r="AN1663" i="1"/>
  <c r="AO1663" i="1"/>
  <c r="AP1663" i="1"/>
  <c r="AG1664" i="1"/>
  <c r="AH1664" i="1"/>
  <c r="AI1664" i="1"/>
  <c r="AJ1664" i="1"/>
  <c r="AK1664" i="1"/>
  <c r="AL1664" i="1"/>
  <c r="AM1664" i="1"/>
  <c r="AN1664" i="1"/>
  <c r="AO1664" i="1"/>
  <c r="AP1664" i="1"/>
  <c r="AG1665" i="1"/>
  <c r="AH1665" i="1"/>
  <c r="AI1665" i="1"/>
  <c r="AJ1665" i="1"/>
  <c r="AK1665" i="1"/>
  <c r="AL1665" i="1"/>
  <c r="AM1665" i="1"/>
  <c r="AN1665" i="1"/>
  <c r="AO1665" i="1"/>
  <c r="AP1665" i="1"/>
  <c r="AG1666" i="1"/>
  <c r="AH1666" i="1"/>
  <c r="AI1666" i="1"/>
  <c r="AJ1666" i="1"/>
  <c r="AK1666" i="1"/>
  <c r="AL1666" i="1"/>
  <c r="AM1666" i="1"/>
  <c r="AN1666" i="1"/>
  <c r="AO1666" i="1"/>
  <c r="AP1666" i="1"/>
  <c r="AG1667" i="1"/>
  <c r="AH1667" i="1"/>
  <c r="AI1667" i="1"/>
  <c r="AJ1667" i="1"/>
  <c r="AK1667" i="1"/>
  <c r="AL1667" i="1"/>
  <c r="AM1667" i="1"/>
  <c r="AN1667" i="1"/>
  <c r="AO1667" i="1"/>
  <c r="AP1667" i="1"/>
  <c r="AG1668" i="1"/>
  <c r="AH1668" i="1"/>
  <c r="AI1668" i="1"/>
  <c r="AJ1668" i="1"/>
  <c r="AK1668" i="1"/>
  <c r="AL1668" i="1"/>
  <c r="AM1668" i="1"/>
  <c r="AN1668" i="1"/>
  <c r="AO1668" i="1"/>
  <c r="AP1668" i="1"/>
  <c r="AG1669" i="1"/>
  <c r="AH1669" i="1"/>
  <c r="AI1669" i="1"/>
  <c r="AJ1669" i="1"/>
  <c r="AK1669" i="1"/>
  <c r="AL1669" i="1"/>
  <c r="AM1669" i="1"/>
  <c r="AN1669" i="1"/>
  <c r="AO1669" i="1"/>
  <c r="AP1669" i="1"/>
  <c r="AG1670" i="1"/>
  <c r="AH1670" i="1"/>
  <c r="AI1670" i="1"/>
  <c r="AJ1670" i="1"/>
  <c r="AK1670" i="1"/>
  <c r="AL1670" i="1"/>
  <c r="AM1670" i="1"/>
  <c r="AN1670" i="1"/>
  <c r="AO1670" i="1"/>
  <c r="AP1670" i="1"/>
  <c r="Z1669" i="1"/>
  <c r="Z1667" i="1"/>
  <c r="Z1648" i="1"/>
  <c r="Z1643" i="1"/>
  <c r="Z1637" i="1"/>
  <c r="Z1628" i="1"/>
  <c r="Z1627" i="1"/>
  <c r="Z1626" i="1"/>
  <c r="Z1625" i="1"/>
  <c r="Z1624" i="1"/>
  <c r="Z1623" i="1"/>
  <c r="Z1621" i="1"/>
  <c r="Z1617" i="1"/>
  <c r="Z1616" i="1"/>
  <c r="Z1615" i="1"/>
  <c r="Z1613" i="1"/>
  <c r="Z1612" i="1"/>
  <c r="Z1609" i="1"/>
  <c r="Z1608" i="1"/>
  <c r="Z1607" i="1"/>
  <c r="Z1606" i="1"/>
  <c r="Z1602" i="1"/>
  <c r="Z1592" i="1"/>
  <c r="Z1591" i="1"/>
  <c r="Z1586" i="1"/>
  <c r="Z1585" i="1"/>
  <c r="Z1583" i="1"/>
  <c r="Z1581" i="1"/>
  <c r="Z1577" i="1"/>
  <c r="Z1576" i="1"/>
  <c r="Z1572" i="1"/>
  <c r="Z1570" i="1"/>
  <c r="Z1565" i="1"/>
  <c r="Z1564" i="1"/>
  <c r="Z1561" i="1"/>
  <c r="Z1557" i="1"/>
  <c r="Z1554" i="1"/>
  <c r="Z1553" i="1"/>
  <c r="Z1548" i="1"/>
  <c r="Z1547" i="1"/>
  <c r="Z1546" i="1"/>
  <c r="Z1545" i="1"/>
  <c r="Z1544" i="1"/>
  <c r="Z1535" i="1"/>
  <c r="Z1534" i="1"/>
  <c r="Z1533" i="1"/>
  <c r="Z1525" i="1"/>
  <c r="Z1515" i="1"/>
  <c r="Z1514" i="1"/>
  <c r="Z1507" i="1"/>
  <c r="Z1505" i="1"/>
  <c r="Z1502" i="1"/>
  <c r="Z1501" i="1"/>
  <c r="Z1493" i="1"/>
  <c r="Z1492" i="1"/>
  <c r="Z1443" i="1"/>
  <c r="Z1440" i="1"/>
  <c r="Z1414" i="1"/>
  <c r="Z1404" i="1"/>
  <c r="Z1401" i="1"/>
  <c r="Z1399" i="1"/>
  <c r="Z1398" i="1"/>
  <c r="Z1397" i="1"/>
  <c r="Z1394" i="1"/>
  <c r="Z1381" i="1"/>
  <c r="Z1380" i="1"/>
  <c r="Z1379" i="1"/>
  <c r="Z1378" i="1"/>
  <c r="Z1377" i="1"/>
  <c r="Z1376" i="1"/>
  <c r="Z1374" i="1"/>
  <c r="Z1373" i="1"/>
  <c r="Z1372" i="1"/>
  <c r="Z1371" i="1"/>
  <c r="Z1369" i="1"/>
  <c r="Z1367" i="1"/>
  <c r="Z1361" i="1"/>
  <c r="Z1357" i="1"/>
  <c r="Z1354" i="1"/>
  <c r="Z1353" i="1"/>
  <c r="Z1351" i="1"/>
  <c r="Z1345" i="1"/>
  <c r="Z1344" i="1"/>
  <c r="Z1343" i="1"/>
  <c r="Z1342" i="1"/>
  <c r="Z1341" i="1"/>
  <c r="Z1340" i="1"/>
  <c r="Z1339" i="1"/>
  <c r="Z1338" i="1"/>
  <c r="Z1337" i="1"/>
  <c r="Z1336" i="1"/>
  <c r="Z1335" i="1"/>
  <c r="Z1334" i="1"/>
  <c r="Z1324" i="1"/>
  <c r="Z1323" i="1"/>
  <c r="Z1322" i="1"/>
  <c r="Z1316" i="1"/>
  <c r="Z1314" i="1"/>
  <c r="Z1313" i="1"/>
  <c r="Z1306" i="1"/>
  <c r="Z1303" i="1"/>
  <c r="Z1298" i="1"/>
  <c r="Z1297" i="1"/>
  <c r="Z1296" i="1"/>
  <c r="Z1295" i="1"/>
  <c r="Z1294" i="1"/>
  <c r="Z1288" i="1"/>
  <c r="Z1286" i="1"/>
  <c r="Z1283" i="1"/>
  <c r="Z1282" i="1"/>
  <c r="Z1277" i="1"/>
  <c r="Z1269" i="1"/>
  <c r="Z1268" i="1"/>
  <c r="Z1267" i="1"/>
  <c r="Z1266" i="1"/>
  <c r="Z1265" i="1"/>
  <c r="Z1259" i="1"/>
  <c r="Z1258" i="1"/>
  <c r="Z1257" i="1"/>
  <c r="Z1255" i="1"/>
  <c r="Z1252" i="1"/>
  <c r="Z1246" i="1"/>
  <c r="Z1244" i="1"/>
  <c r="Z1241" i="1"/>
  <c r="Z1238" i="1"/>
  <c r="Z1235" i="1"/>
  <c r="Z1234" i="1"/>
  <c r="Z1232" i="1"/>
  <c r="Z1231" i="1"/>
  <c r="Z1230" i="1"/>
  <c r="Z1229" i="1"/>
  <c r="Z1225" i="1"/>
  <c r="Z1223" i="1"/>
  <c r="Z1222" i="1"/>
  <c r="Z1221" i="1"/>
  <c r="Z1220" i="1"/>
  <c r="Z1215" i="1"/>
  <c r="Z1202" i="1"/>
  <c r="Z1199" i="1"/>
  <c r="Z1194" i="1"/>
  <c r="Z1193" i="1"/>
  <c r="Z1190" i="1"/>
  <c r="Z1187" i="1"/>
  <c r="Z1182" i="1"/>
  <c r="Z1181" i="1"/>
  <c r="Z1180" i="1"/>
  <c r="Z1178" i="1"/>
  <c r="Z1177" i="1"/>
  <c r="Z1176" i="1"/>
  <c r="Z1175" i="1"/>
  <c r="Z1174" i="1"/>
  <c r="Z1173" i="1"/>
  <c r="Z1172" i="1"/>
  <c r="Z1171" i="1"/>
  <c r="Z1163" i="1"/>
  <c r="Z1160" i="1"/>
  <c r="Z1157" i="1"/>
  <c r="Z1156" i="1"/>
  <c r="Z1155" i="1"/>
  <c r="Z1154" i="1"/>
  <c r="Z1153" i="1"/>
  <c r="Z1152" i="1"/>
  <c r="Z1148" i="1"/>
  <c r="Z1147" i="1"/>
  <c r="Z1146" i="1"/>
  <c r="Z1145" i="1"/>
  <c r="Z1143" i="1"/>
  <c r="Z1142" i="1"/>
  <c r="Z1141" i="1"/>
  <c r="Z1140" i="1"/>
  <c r="Z1139" i="1"/>
  <c r="Z1138" i="1"/>
  <c r="Z1135" i="1"/>
  <c r="Z1120" i="1"/>
  <c r="Z1119" i="1"/>
  <c r="Z1118" i="1"/>
  <c r="Z1111" i="1"/>
  <c r="Z1110" i="1"/>
  <c r="Z1109" i="1"/>
  <c r="Z1108" i="1"/>
  <c r="Z1105" i="1"/>
  <c r="Z1103" i="1"/>
  <c r="Z1100" i="1"/>
  <c r="Z1099" i="1"/>
  <c r="Z1098" i="1"/>
  <c r="Z1097" i="1"/>
  <c r="Z1095" i="1"/>
  <c r="Z1094" i="1"/>
  <c r="Z1092" i="1"/>
  <c r="Z1091" i="1"/>
  <c r="Z1090" i="1"/>
  <c r="Z1081" i="1"/>
  <c r="Z1075" i="1"/>
  <c r="Z1074" i="1"/>
  <c r="Z1072" i="1"/>
  <c r="Z1061" i="1"/>
  <c r="Z1060" i="1"/>
  <c r="Z1053" i="1"/>
  <c r="Z1051" i="1"/>
  <c r="Z1047" i="1"/>
  <c r="Z1031" i="1"/>
  <c r="Z998" i="1"/>
  <c r="Z997" i="1"/>
  <c r="Z993" i="1"/>
  <c r="Z992" i="1"/>
  <c r="Z982" i="1"/>
  <c r="Z981" i="1"/>
  <c r="Z980" i="1"/>
  <c r="Z979" i="1"/>
  <c r="Z976" i="1"/>
  <c r="Z974" i="1"/>
  <c r="Z973" i="1"/>
  <c r="Z967" i="1"/>
  <c r="Z964" i="1"/>
  <c r="Z962" i="1"/>
  <c r="Z961" i="1"/>
  <c r="Z954" i="1"/>
  <c r="Z936" i="1"/>
  <c r="Z935" i="1"/>
  <c r="Z934" i="1"/>
  <c r="Z933" i="1"/>
  <c r="Z928" i="1"/>
  <c r="Z899" i="1"/>
  <c r="Z894" i="1"/>
  <c r="Z892" i="1"/>
  <c r="Z889" i="1"/>
  <c r="Z888" i="1"/>
  <c r="Z884" i="1"/>
  <c r="Z883" i="1"/>
  <c r="Z882" i="1"/>
  <c r="Z880" i="1"/>
  <c r="Z876" i="1"/>
  <c r="Z875" i="1"/>
  <c r="Z874" i="1"/>
  <c r="Z873" i="1"/>
  <c r="Z872" i="1"/>
  <c r="Z868" i="1"/>
  <c r="Z867" i="1"/>
  <c r="Z864" i="1"/>
  <c r="Z863" i="1"/>
  <c r="Z859" i="1"/>
  <c r="Z857" i="1"/>
  <c r="Z856" i="1"/>
  <c r="Z851" i="1"/>
  <c r="Z841" i="1"/>
  <c r="Z833" i="1"/>
  <c r="Z829" i="1"/>
  <c r="Z828" i="1"/>
  <c r="Z827" i="1"/>
  <c r="Z817" i="1"/>
  <c r="Z813" i="1"/>
  <c r="Z811" i="1"/>
  <c r="Z807" i="1"/>
  <c r="Z806" i="1"/>
  <c r="Z805" i="1"/>
  <c r="Z804" i="1"/>
  <c r="Z803" i="1"/>
  <c r="Z802" i="1"/>
  <c r="Z798" i="1"/>
  <c r="Z795" i="1"/>
  <c r="Z794" i="1"/>
  <c r="Z791" i="1"/>
  <c r="Z786" i="1"/>
  <c r="Z779" i="1"/>
  <c r="Z773" i="1"/>
  <c r="Z772" i="1"/>
  <c r="Z767" i="1"/>
  <c r="Z764" i="1"/>
  <c r="Z760" i="1"/>
  <c r="Z757" i="1"/>
  <c r="Z756" i="1"/>
  <c r="Z755" i="1"/>
  <c r="Z753" i="1"/>
  <c r="Z750" i="1"/>
  <c r="Z749" i="1"/>
  <c r="Z748" i="1"/>
  <c r="Z747" i="1"/>
  <c r="Z745" i="1"/>
  <c r="Z744" i="1"/>
  <c r="Z743" i="1"/>
  <c r="Z741" i="1"/>
  <c r="Z735" i="1"/>
  <c r="Z734" i="1"/>
  <c r="Z733" i="1"/>
  <c r="Z732" i="1"/>
  <c r="Z730" i="1"/>
  <c r="Z726" i="1"/>
  <c r="Z724" i="1"/>
  <c r="Z723" i="1"/>
  <c r="Z722" i="1"/>
  <c r="Z721" i="1"/>
  <c r="Z719" i="1"/>
  <c r="Z717" i="1"/>
  <c r="Z711" i="1"/>
  <c r="Z710" i="1"/>
  <c r="Z709" i="1"/>
  <c r="Z707" i="1"/>
  <c r="Z706" i="1"/>
  <c r="Z701" i="1"/>
  <c r="Z700" i="1"/>
  <c r="Z699" i="1"/>
  <c r="Z691" i="1"/>
  <c r="Z684" i="1"/>
  <c r="Z683" i="1"/>
  <c r="Z682" i="1"/>
  <c r="Z675" i="1"/>
  <c r="Z673" i="1"/>
  <c r="Z672" i="1"/>
  <c r="Z671" i="1"/>
  <c r="Z670" i="1"/>
  <c r="Z668" i="1"/>
  <c r="Z665" i="1"/>
  <c r="Z664" i="1"/>
  <c r="Z663" i="1"/>
  <c r="Z662" i="1"/>
  <c r="Z661" i="1"/>
  <c r="Z652" i="1"/>
  <c r="Z651" i="1"/>
  <c r="Z647" i="1"/>
  <c r="Z640" i="1"/>
  <c r="Z639" i="1"/>
  <c r="Z638" i="1"/>
  <c r="Z636" i="1"/>
  <c r="Z632" i="1"/>
  <c r="Z625" i="1"/>
  <c r="Z624" i="1"/>
  <c r="Z623" i="1"/>
  <c r="Z616" i="1"/>
  <c r="Z611" i="1"/>
  <c r="Z600" i="1"/>
  <c r="Z586" i="1"/>
  <c r="Z567" i="1"/>
  <c r="Z563" i="1"/>
  <c r="Z556" i="1"/>
  <c r="Z545" i="1"/>
  <c r="Z523" i="1"/>
  <c r="Z522" i="1"/>
  <c r="Z506" i="1"/>
  <c r="Z505" i="1"/>
  <c r="Z489" i="1"/>
  <c r="Z487" i="1"/>
  <c r="Z486" i="1"/>
  <c r="Z485" i="1"/>
  <c r="Z470" i="1"/>
  <c r="Z461" i="1"/>
  <c r="Z456" i="1"/>
  <c r="Z451" i="1"/>
  <c r="Z448" i="1"/>
  <c r="Z447" i="1"/>
  <c r="Z446" i="1"/>
  <c r="Z445" i="1"/>
  <c r="Z430" i="1"/>
  <c r="Z428" i="1"/>
  <c r="Z427" i="1"/>
  <c r="Z426" i="1"/>
  <c r="Z424" i="1"/>
  <c r="Z422" i="1"/>
  <c r="Z420" i="1"/>
  <c r="Z410" i="1"/>
  <c r="Z403" i="1"/>
  <c r="Z398" i="1"/>
  <c r="Z397" i="1"/>
  <c r="Z396" i="1"/>
  <c r="Z395" i="1"/>
  <c r="Z394" i="1"/>
  <c r="Z388" i="1"/>
  <c r="Z384" i="1"/>
  <c r="Z383" i="1"/>
  <c r="Z378" i="1"/>
  <c r="Z377" i="1"/>
  <c r="Z374" i="1"/>
  <c r="Z372" i="1"/>
  <c r="Z371" i="1"/>
  <c r="Z370" i="1"/>
  <c r="Z369" i="1"/>
  <c r="Z362" i="1"/>
  <c r="Z361" i="1"/>
  <c r="Z360" i="1"/>
  <c r="Z359" i="1"/>
  <c r="Z355" i="1"/>
  <c r="Z354" i="1"/>
  <c r="Z353" i="1"/>
  <c r="Z340" i="1"/>
  <c r="Z331" i="1"/>
  <c r="Z330" i="1"/>
  <c r="Z326" i="1"/>
  <c r="Z325" i="1"/>
  <c r="Z321" i="1"/>
  <c r="Z319" i="1"/>
  <c r="Z317" i="1"/>
  <c r="Z308" i="1"/>
  <c r="Z306" i="1"/>
  <c r="Z305" i="1"/>
  <c r="Z304" i="1"/>
  <c r="Z303" i="1"/>
  <c r="Z289" i="1"/>
  <c r="Z286" i="1"/>
  <c r="Z285" i="1"/>
  <c r="Z284" i="1"/>
  <c r="Z283" i="1"/>
  <c r="Z278" i="1"/>
  <c r="Z277" i="1"/>
  <c r="Z276" i="1"/>
  <c r="Z275" i="1"/>
  <c r="Z266" i="1"/>
  <c r="Z259" i="1"/>
  <c r="Z258" i="1"/>
  <c r="Z251" i="1"/>
  <c r="Z250" i="1"/>
  <c r="Z248" i="1"/>
  <c r="Z240" i="1"/>
  <c r="Z239" i="1"/>
  <c r="Z238" i="1"/>
  <c r="Z237" i="1"/>
  <c r="Z236" i="1"/>
  <c r="Z233" i="1"/>
  <c r="Z232" i="1"/>
  <c r="Z217" i="1"/>
  <c r="Z213" i="1"/>
  <c r="Z211" i="1"/>
  <c r="Z210" i="1"/>
  <c r="Z209" i="1"/>
  <c r="Z207" i="1"/>
  <c r="Z206" i="1"/>
  <c r="Z205" i="1"/>
  <c r="Z204" i="1"/>
  <c r="Z203" i="1"/>
  <c r="Z202" i="1"/>
  <c r="Z201" i="1"/>
  <c r="Z200" i="1"/>
  <c r="Z197" i="1"/>
  <c r="Z195" i="1"/>
  <c r="Z187" i="1"/>
  <c r="Z172" i="1"/>
  <c r="Z171" i="1"/>
  <c r="Z168" i="1"/>
  <c r="Z163" i="1"/>
  <c r="Z120" i="1"/>
  <c r="Z109" i="1"/>
  <c r="Z108" i="1"/>
  <c r="Z107" i="1"/>
  <c r="Z106" i="1"/>
  <c r="Z105" i="1"/>
  <c r="Z104" i="1"/>
  <c r="Z102" i="1"/>
  <c r="Z101" i="1"/>
  <c r="Z95" i="1"/>
  <c r="Z94" i="1"/>
  <c r="Z91" i="1"/>
  <c r="Z90" i="1"/>
  <c r="Z89" i="1"/>
  <c r="Z88" i="1"/>
  <c r="Z84" i="1"/>
  <c r="Z83" i="1"/>
  <c r="Z82" i="1"/>
  <c r="Z81" i="1"/>
  <c r="Z80" i="1"/>
  <c r="Z79" i="1"/>
  <c r="Z77" i="1"/>
  <c r="Z76" i="1"/>
  <c r="Z75" i="1"/>
  <c r="Z72" i="1"/>
  <c r="Z71" i="1"/>
  <c r="Z69" i="1"/>
  <c r="Z67" i="1"/>
  <c r="Z55" i="1"/>
  <c r="Z47" i="1"/>
  <c r="Z43" i="1"/>
  <c r="Z42" i="1"/>
  <c r="Z39" i="1"/>
  <c r="Z33" i="1"/>
  <c r="Z32" i="1"/>
  <c r="Z30" i="1"/>
  <c r="Z29" i="1"/>
  <c r="Z26" i="1"/>
  <c r="Z24" i="1"/>
  <c r="Z23" i="1"/>
  <c r="Z21" i="1"/>
  <c r="Z20" i="1"/>
  <c r="Z18" i="1"/>
  <c r="Z17" i="1"/>
  <c r="Z16" i="1"/>
  <c r="Z15" i="1"/>
  <c r="Z13" i="1"/>
  <c r="Z11" i="1"/>
  <c r="Z9" i="1"/>
  <c r="Z8" i="1"/>
  <c r="Z7" i="1"/>
  <c r="Z6" i="1"/>
  <c r="Z1670" i="1" l="1"/>
  <c r="Y1670" i="1"/>
  <c r="Z1666" i="1"/>
  <c r="Y1666" i="1"/>
  <c r="Z1665" i="1"/>
  <c r="Y1665" i="1"/>
  <c r="Z1664" i="1"/>
  <c r="Y1664" i="1"/>
  <c r="Z1662" i="1"/>
  <c r="Y1662" i="1"/>
  <c r="Z1661" i="1"/>
  <c r="Y1661" i="1"/>
  <c r="Z1660" i="1"/>
  <c r="Y1660" i="1"/>
  <c r="Z1653" i="1"/>
  <c r="Y1653" i="1"/>
  <c r="Z1650" i="1"/>
  <c r="Y1650" i="1"/>
  <c r="Z1649" i="1"/>
  <c r="Y1649" i="1"/>
  <c r="Y1648" i="1"/>
  <c r="Z1646" i="1"/>
  <c r="Y1646" i="1"/>
  <c r="Y1637" i="1"/>
  <c r="Z1633" i="1"/>
  <c r="Y1633" i="1"/>
  <c r="Z1630" i="1"/>
  <c r="Y1630" i="1"/>
  <c r="Y1628" i="1"/>
  <c r="Y1625" i="1"/>
  <c r="Y1624" i="1"/>
  <c r="Y1623" i="1"/>
  <c r="Y1617" i="1"/>
  <c r="Y1616" i="1"/>
  <c r="Y1615" i="1"/>
  <c r="Y1613" i="1"/>
  <c r="Z1603" i="1"/>
  <c r="Y1603" i="1"/>
  <c r="Y1602" i="1"/>
  <c r="Z1600" i="1"/>
  <c r="Y1600" i="1"/>
  <c r="Z1599" i="1"/>
  <c r="Y1599" i="1"/>
  <c r="Z1593" i="1"/>
  <c r="Y1593" i="1"/>
  <c r="Z1590" i="1"/>
  <c r="Y1590" i="1"/>
  <c r="Z1589" i="1"/>
  <c r="Y1589" i="1"/>
  <c r="Z1588" i="1"/>
  <c r="Y1588" i="1"/>
  <c r="Z1587" i="1"/>
  <c r="Y1587" i="1"/>
  <c r="Y1586" i="1"/>
  <c r="Y1585" i="1"/>
  <c r="Z1584" i="1"/>
  <c r="Y1584" i="1"/>
  <c r="Y1583" i="1"/>
  <c r="Z1582" i="1"/>
  <c r="Y1582" i="1"/>
  <c r="Y1581" i="1"/>
  <c r="Z1580" i="1"/>
  <c r="Y1580" i="1"/>
  <c r="Y1577" i="1"/>
  <c r="Z1573" i="1"/>
  <c r="Y1573" i="1"/>
  <c r="Y1570" i="1"/>
  <c r="Z1569" i="1"/>
  <c r="Y1569" i="1"/>
  <c r="Z1568" i="1"/>
  <c r="Y1568" i="1"/>
  <c r="Z1566" i="1"/>
  <c r="Y1566" i="1"/>
  <c r="Y1565" i="1"/>
  <c r="Z1559" i="1"/>
  <c r="Y1559" i="1"/>
  <c r="Z1558" i="1"/>
  <c r="Y1558" i="1"/>
  <c r="Y1557" i="1"/>
  <c r="Z1556" i="1"/>
  <c r="Y1556" i="1"/>
  <c r="Z1542" i="1"/>
  <c r="Y1542" i="1"/>
  <c r="Z1541" i="1"/>
  <c r="Y1541" i="1"/>
  <c r="Z1540" i="1"/>
  <c r="Y1540" i="1"/>
  <c r="Z1539" i="1"/>
  <c r="Y1539" i="1"/>
  <c r="Z1531" i="1"/>
  <c r="Y1531" i="1"/>
  <c r="Z1527" i="1"/>
  <c r="Y1527" i="1"/>
  <c r="Z1526" i="1"/>
  <c r="Y1526" i="1"/>
  <c r="Z1524" i="1"/>
  <c r="Y1524" i="1"/>
  <c r="Z1523" i="1"/>
  <c r="Y1523" i="1"/>
  <c r="Z1518" i="1"/>
  <c r="Y1518" i="1"/>
  <c r="Z1517" i="1"/>
  <c r="Y1517" i="1"/>
  <c r="Y1515" i="1"/>
  <c r="Y1514" i="1"/>
  <c r="Z1512" i="1"/>
  <c r="Y1512" i="1"/>
  <c r="Z1510" i="1"/>
  <c r="Y1510" i="1"/>
  <c r="Z1509" i="1"/>
  <c r="Y1509" i="1"/>
  <c r="Z1508" i="1"/>
  <c r="Y1508" i="1"/>
  <c r="Y1507" i="1"/>
  <c r="Z1503" i="1"/>
  <c r="Y1503" i="1"/>
  <c r="Z1499" i="1"/>
  <c r="Y1499" i="1"/>
  <c r="Z1496" i="1"/>
  <c r="Y1496" i="1"/>
  <c r="Z1495" i="1"/>
  <c r="Y1495" i="1"/>
  <c r="Z1494" i="1"/>
  <c r="Y1494" i="1"/>
  <c r="Y1492" i="1"/>
  <c r="Z1491" i="1"/>
  <c r="Y1491" i="1"/>
  <c r="Z1490" i="1"/>
  <c r="Y1490" i="1"/>
  <c r="Z1485" i="1"/>
  <c r="Y1485" i="1"/>
  <c r="Z1482" i="1"/>
  <c r="Y1482" i="1"/>
  <c r="Z1469" i="1"/>
  <c r="Y1469" i="1"/>
  <c r="Z1467" i="1"/>
  <c r="Y1467" i="1"/>
  <c r="Z1461" i="1"/>
  <c r="Y1461" i="1"/>
  <c r="Z1450" i="1"/>
  <c r="Y1450" i="1"/>
  <c r="Z1445" i="1"/>
  <c r="Y1445" i="1"/>
  <c r="Y1443" i="1"/>
  <c r="Z1441" i="1"/>
  <c r="Y1441" i="1"/>
  <c r="Z1438" i="1"/>
  <c r="Y1438" i="1"/>
  <c r="Z1437" i="1"/>
  <c r="Y1437" i="1"/>
  <c r="Z1424" i="1"/>
  <c r="Y1424" i="1"/>
  <c r="Z1423" i="1"/>
  <c r="Y1423" i="1"/>
  <c r="Z1422" i="1"/>
  <c r="Y1422" i="1"/>
  <c r="Z1421" i="1"/>
  <c r="Y1421" i="1"/>
  <c r="Z1420" i="1"/>
  <c r="Y1420" i="1"/>
  <c r="Z1419" i="1"/>
  <c r="Y1419" i="1"/>
  <c r="Z1418" i="1"/>
  <c r="Y1418" i="1"/>
  <c r="Z1417" i="1"/>
  <c r="Y1417" i="1"/>
  <c r="Z1416" i="1"/>
  <c r="Y1416" i="1"/>
  <c r="Z1415" i="1"/>
  <c r="Y1415" i="1"/>
  <c r="Z1413" i="1"/>
  <c r="Y1413" i="1"/>
  <c r="Z1410" i="1"/>
  <c r="Y1410" i="1"/>
  <c r="Z1406" i="1"/>
  <c r="Y1406" i="1"/>
  <c r="Y1404" i="1"/>
  <c r="Y1401" i="1"/>
  <c r="Z1395" i="1"/>
  <c r="Y1395" i="1"/>
  <c r="Z1384" i="1"/>
  <c r="Y1384" i="1"/>
  <c r="Z1383" i="1"/>
  <c r="Y1383" i="1"/>
  <c r="Z1382" i="1"/>
  <c r="Y1382" i="1"/>
  <c r="Y1381" i="1"/>
  <c r="Y1380" i="1"/>
  <c r="Y1379" i="1"/>
  <c r="Y1378" i="1"/>
  <c r="Y1377" i="1"/>
  <c r="Y1376" i="1"/>
  <c r="Y1373" i="1"/>
  <c r="Y1372" i="1"/>
  <c r="Y1371" i="1"/>
  <c r="Z1365" i="1"/>
  <c r="Y1365" i="1"/>
  <c r="Z1364" i="1"/>
  <c r="Y1364" i="1"/>
  <c r="Z1363" i="1"/>
  <c r="Y1363" i="1"/>
  <c r="Z1362" i="1"/>
  <c r="Y1362" i="1"/>
  <c r="Z1348" i="1"/>
  <c r="Y1348" i="1"/>
  <c r="Z1347" i="1"/>
  <c r="Y1347" i="1"/>
  <c r="Y1345" i="1"/>
  <c r="Z1330" i="1"/>
  <c r="Y1330" i="1"/>
  <c r="Z1328" i="1"/>
  <c r="Y1328" i="1"/>
  <c r="Z1326" i="1"/>
  <c r="Y1326" i="1"/>
  <c r="Y1314" i="1"/>
  <c r="Z1300" i="1"/>
  <c r="Y1300" i="1"/>
  <c r="Z1299" i="1"/>
  <c r="Y1299" i="1"/>
  <c r="Y1298" i="1"/>
  <c r="Y1297" i="1"/>
  <c r="Y1294" i="1"/>
  <c r="Z1293" i="1"/>
  <c r="Y1293" i="1"/>
  <c r="Z1292" i="1"/>
  <c r="Y1292" i="1"/>
  <c r="Z1290" i="1"/>
  <c r="Y1290" i="1"/>
  <c r="Z1289" i="1"/>
  <c r="Y1289" i="1"/>
  <c r="Y1286" i="1"/>
  <c r="Y1267" i="1"/>
  <c r="Z1263" i="1"/>
  <c r="Y1263" i="1"/>
  <c r="Y1252" i="1"/>
  <c r="Z1250" i="1"/>
  <c r="Y1250" i="1"/>
  <c r="Z1249" i="1"/>
  <c r="Y1249" i="1"/>
  <c r="Z1248" i="1"/>
  <c r="Y1248" i="1"/>
  <c r="Z1247" i="1"/>
  <c r="Y1247" i="1"/>
  <c r="Y1246" i="1"/>
  <c r="Z1245" i="1"/>
  <c r="Y1245" i="1"/>
  <c r="Y1244" i="1"/>
  <c r="Y1241" i="1"/>
  <c r="Y1232" i="1"/>
  <c r="Z1226" i="1"/>
  <c r="Y1226" i="1"/>
  <c r="Y1225" i="1"/>
  <c r="Y1223" i="1"/>
  <c r="Y1221" i="1"/>
  <c r="Y1220" i="1"/>
  <c r="Z1218" i="1"/>
  <c r="Y1218" i="1"/>
  <c r="Z1217" i="1"/>
  <c r="Y1217" i="1"/>
  <c r="Z1216" i="1"/>
  <c r="Y1216" i="1"/>
  <c r="Z1214" i="1"/>
  <c r="Y1214" i="1"/>
  <c r="Z1213" i="1"/>
  <c r="Y1213" i="1"/>
  <c r="Z1209" i="1"/>
  <c r="Y1209" i="1"/>
  <c r="Z1200" i="1"/>
  <c r="Y1200" i="1"/>
  <c r="Z1188" i="1"/>
  <c r="Y1188" i="1"/>
  <c r="Z1186" i="1"/>
  <c r="Y1186" i="1"/>
  <c r="Z1185" i="1"/>
  <c r="Y1185" i="1"/>
  <c r="Y1182" i="1"/>
  <c r="Y1176" i="1"/>
  <c r="Y1173" i="1"/>
  <c r="Z1164" i="1"/>
  <c r="Y1164" i="1"/>
  <c r="Y1155" i="1"/>
  <c r="Y1154" i="1"/>
  <c r="Z1151" i="1"/>
  <c r="Y1151" i="1"/>
  <c r="Z1150" i="1"/>
  <c r="Y1150" i="1"/>
  <c r="Z1149" i="1"/>
  <c r="Y1149" i="1"/>
  <c r="Y1147" i="1"/>
  <c r="Y1146" i="1"/>
  <c r="Y1143" i="1"/>
  <c r="Y1142" i="1"/>
  <c r="Z1126" i="1"/>
  <c r="Y1126" i="1"/>
  <c r="Z1124" i="1"/>
  <c r="Y1124" i="1"/>
  <c r="Z1123" i="1"/>
  <c r="Y1123" i="1"/>
  <c r="Z1122" i="1"/>
  <c r="Y1122" i="1"/>
  <c r="Z1121" i="1"/>
  <c r="Y1121" i="1"/>
  <c r="Y1120" i="1"/>
  <c r="Y1119" i="1"/>
  <c r="Y1118" i="1"/>
  <c r="Y1108" i="1"/>
  <c r="Z1107" i="1"/>
  <c r="Y1107" i="1"/>
  <c r="Z1106" i="1"/>
  <c r="Y1106" i="1"/>
  <c r="Y1105" i="1"/>
  <c r="Z1104" i="1"/>
  <c r="Y1104" i="1"/>
  <c r="Y1103" i="1"/>
  <c r="Z1082" i="1"/>
  <c r="Y1082" i="1"/>
  <c r="Z1080" i="1"/>
  <c r="Y1080" i="1"/>
  <c r="Z1079" i="1"/>
  <c r="Y1079" i="1"/>
  <c r="Z1078" i="1"/>
  <c r="Y1078" i="1"/>
  <c r="Z1077" i="1"/>
  <c r="Y1077" i="1"/>
  <c r="Z1076" i="1"/>
  <c r="Y1076" i="1"/>
  <c r="Y1075" i="1"/>
  <c r="Z1055" i="1"/>
  <c r="Y1055" i="1"/>
  <c r="Y1051" i="1"/>
  <c r="Z1050" i="1"/>
  <c r="Y1050" i="1"/>
  <c r="Z1049" i="1"/>
  <c r="Y1049" i="1"/>
  <c r="Z1048" i="1"/>
  <c r="Y1048" i="1"/>
  <c r="Y1047" i="1"/>
  <c r="Z1046" i="1"/>
  <c r="Y1046" i="1"/>
  <c r="Z1045" i="1"/>
  <c r="Y1045" i="1"/>
  <c r="Z1042" i="1"/>
  <c r="Y1042" i="1"/>
  <c r="Z1041" i="1"/>
  <c r="Y1041" i="1"/>
  <c r="Z1040" i="1"/>
  <c r="Y1040" i="1"/>
  <c r="Z1033" i="1"/>
  <c r="Y1033" i="1"/>
  <c r="Z1032" i="1"/>
  <c r="Y1032" i="1"/>
  <c r="Y1031" i="1"/>
  <c r="Z1030" i="1"/>
  <c r="Y1030" i="1"/>
  <c r="Z1028" i="1"/>
  <c r="Y1028" i="1"/>
  <c r="Z1027" i="1"/>
  <c r="Y1027" i="1"/>
  <c r="Z1025" i="1"/>
  <c r="Y1025" i="1"/>
  <c r="Z1024" i="1"/>
  <c r="Y1024" i="1"/>
  <c r="Z1023" i="1"/>
  <c r="Y1023" i="1"/>
  <c r="Z1022" i="1"/>
  <c r="Y1022" i="1"/>
  <c r="Z1013" i="1"/>
  <c r="Y1013" i="1"/>
  <c r="Z1011" i="1"/>
  <c r="Y1011" i="1"/>
  <c r="Z1009" i="1"/>
  <c r="Y1009" i="1"/>
  <c r="Z995" i="1"/>
  <c r="Y995" i="1"/>
  <c r="Z989" i="1"/>
  <c r="Y989" i="1"/>
  <c r="Z987" i="1"/>
  <c r="Y987" i="1"/>
  <c r="Z986" i="1"/>
  <c r="Y986" i="1"/>
  <c r="Z985" i="1"/>
  <c r="Y985" i="1"/>
  <c r="Y982" i="1"/>
  <c r="Y980" i="1"/>
  <c r="Z977" i="1"/>
  <c r="Y977" i="1"/>
  <c r="Z970" i="1"/>
  <c r="Y970" i="1"/>
  <c r="Z969" i="1"/>
  <c r="Y969" i="1"/>
  <c r="Z968" i="1"/>
  <c r="Y968" i="1"/>
  <c r="Y967" i="1"/>
  <c r="Z966" i="1"/>
  <c r="Y966" i="1"/>
  <c r="Z965" i="1"/>
  <c r="Y965" i="1"/>
  <c r="Y964" i="1"/>
  <c r="Z953" i="1"/>
  <c r="Y953" i="1"/>
  <c r="Z952" i="1"/>
  <c r="Y952" i="1"/>
  <c r="Z951" i="1"/>
  <c r="Y951" i="1"/>
  <c r="Z950" i="1"/>
  <c r="Y950" i="1"/>
  <c r="Z949" i="1"/>
  <c r="Y949" i="1"/>
  <c r="Z948" i="1"/>
  <c r="Y948" i="1"/>
  <c r="Z947" i="1"/>
  <c r="Y947" i="1"/>
  <c r="Z946" i="1"/>
  <c r="Y946" i="1"/>
  <c r="Z945" i="1"/>
  <c r="Y945" i="1"/>
  <c r="Z944" i="1"/>
  <c r="Y944" i="1"/>
  <c r="Z943" i="1"/>
  <c r="Y943" i="1"/>
  <c r="Z941" i="1"/>
  <c r="Y941" i="1"/>
  <c r="Z940" i="1"/>
  <c r="Y940" i="1"/>
  <c r="Z939" i="1"/>
  <c r="Y939" i="1"/>
  <c r="Y935" i="1"/>
  <c r="Z929" i="1"/>
  <c r="Y929" i="1"/>
  <c r="Y928" i="1"/>
  <c r="Z917" i="1"/>
  <c r="Y917" i="1"/>
  <c r="Z916" i="1"/>
  <c r="Y916" i="1"/>
  <c r="Z915" i="1"/>
  <c r="Y915" i="1"/>
  <c r="Z913" i="1"/>
  <c r="Y913" i="1"/>
  <c r="Z907" i="1"/>
  <c r="Y907" i="1"/>
  <c r="Z906" i="1"/>
  <c r="Y906" i="1"/>
  <c r="Z903" i="1"/>
  <c r="Y903" i="1"/>
  <c r="Y899" i="1"/>
  <c r="Z891" i="1"/>
  <c r="Y891" i="1"/>
  <c r="Z890" i="1"/>
  <c r="Y890" i="1"/>
  <c r="Y889" i="1"/>
  <c r="Z887" i="1"/>
  <c r="Y887" i="1"/>
  <c r="Z885" i="1"/>
  <c r="Y885" i="1"/>
  <c r="Z878" i="1"/>
  <c r="Y878" i="1"/>
  <c r="Z877" i="1"/>
  <c r="Y877" i="1"/>
  <c r="Y874" i="1"/>
  <c r="Z870" i="1"/>
  <c r="Y870" i="1"/>
  <c r="Y868" i="1"/>
  <c r="Y864" i="1"/>
  <c r="Y863" i="1"/>
  <c r="Z862" i="1"/>
  <c r="Y862" i="1"/>
  <c r="Z858" i="1"/>
  <c r="Y858" i="1"/>
  <c r="Z855" i="1"/>
  <c r="Y855" i="1"/>
  <c r="Z848" i="1"/>
  <c r="Y848" i="1"/>
  <c r="Z845" i="1"/>
  <c r="Y845" i="1"/>
  <c r="Z839" i="1"/>
  <c r="Y839" i="1"/>
  <c r="Z838" i="1"/>
  <c r="Y838" i="1"/>
  <c r="Z819" i="1"/>
  <c r="Y819" i="1"/>
  <c r="Z812" i="1"/>
  <c r="Y812" i="1"/>
  <c r="Z809" i="1"/>
  <c r="Y809" i="1"/>
  <c r="Z808" i="1"/>
  <c r="Y808" i="1"/>
  <c r="Y807" i="1"/>
  <c r="Y803" i="1"/>
  <c r="Z799" i="1"/>
  <c r="Y799" i="1"/>
  <c r="Z782" i="1"/>
  <c r="Y782" i="1"/>
  <c r="Z780" i="1"/>
  <c r="Y780" i="1"/>
  <c r="Z777" i="1"/>
  <c r="Y777" i="1"/>
  <c r="Z770" i="1"/>
  <c r="Y770" i="1"/>
  <c r="Y760" i="1"/>
  <c r="Z759" i="1"/>
  <c r="Y759" i="1"/>
  <c r="Y755" i="1"/>
  <c r="Y745" i="1"/>
  <c r="Y744" i="1"/>
  <c r="Z737" i="1"/>
  <c r="Y737" i="1"/>
  <c r="Y735" i="1"/>
  <c r="Y734" i="1"/>
  <c r="Y733" i="1"/>
  <c r="Y732" i="1"/>
  <c r="Y724" i="1"/>
  <c r="Y723" i="1"/>
  <c r="Z720" i="1"/>
  <c r="Y720" i="1"/>
  <c r="Y719" i="1"/>
  <c r="Z718" i="1"/>
  <c r="Y718" i="1"/>
  <c r="Y710" i="1"/>
  <c r="Z708" i="1"/>
  <c r="Y708" i="1"/>
  <c r="Y707" i="1"/>
  <c r="Y706" i="1"/>
  <c r="Z705" i="1"/>
  <c r="Y705" i="1"/>
  <c r="Z704" i="1"/>
  <c r="Y704" i="1"/>
  <c r="Y701" i="1"/>
  <c r="Z698" i="1"/>
  <c r="Y698" i="1"/>
  <c r="Z696" i="1"/>
  <c r="Y696" i="1"/>
  <c r="Z695" i="1"/>
  <c r="Y695" i="1"/>
  <c r="Y691" i="1"/>
  <c r="Z689" i="1"/>
  <c r="Y689" i="1"/>
  <c r="Z688" i="1"/>
  <c r="Y688" i="1"/>
  <c r="Y684" i="1"/>
  <c r="Y682" i="1"/>
  <c r="Z678" i="1"/>
  <c r="Y678" i="1"/>
  <c r="Y671" i="1"/>
  <c r="Y670" i="1"/>
  <c r="Y668" i="1"/>
  <c r="Y663" i="1"/>
  <c r="Z660" i="1"/>
  <c r="Y660" i="1"/>
  <c r="Z659" i="1"/>
  <c r="Y659" i="1"/>
  <c r="Z658" i="1"/>
  <c r="Y658" i="1"/>
  <c r="Z657" i="1"/>
  <c r="Y657" i="1"/>
  <c r="Z656" i="1"/>
  <c r="Y656" i="1"/>
  <c r="Z653" i="1"/>
  <c r="Y653" i="1"/>
  <c r="Z650" i="1"/>
  <c r="Y650" i="1"/>
  <c r="Z646" i="1"/>
  <c r="Y646" i="1"/>
  <c r="Z644" i="1"/>
  <c r="Y644" i="1"/>
  <c r="Z643" i="1"/>
  <c r="Y643" i="1"/>
  <c r="Z642" i="1"/>
  <c r="Y642" i="1"/>
  <c r="Z641" i="1"/>
  <c r="Y641" i="1"/>
  <c r="Y640" i="1"/>
  <c r="Y638" i="1"/>
  <c r="Z637" i="1"/>
  <c r="Y637" i="1"/>
  <c r="Y636" i="1"/>
  <c r="Z635" i="1"/>
  <c r="Y635" i="1"/>
  <c r="Z634" i="1"/>
  <c r="Y634" i="1"/>
  <c r="Z633" i="1"/>
  <c r="Y633" i="1"/>
  <c r="Y632" i="1"/>
  <c r="Z631" i="1"/>
  <c r="Y631" i="1"/>
  <c r="Z629" i="1"/>
  <c r="Y629" i="1"/>
  <c r="Y625" i="1"/>
  <c r="Y624" i="1"/>
  <c r="Y623" i="1"/>
  <c r="Z622" i="1"/>
  <c r="Y622" i="1"/>
  <c r="Z621" i="1"/>
  <c r="Y621" i="1"/>
  <c r="Z617" i="1"/>
  <c r="Y617" i="1"/>
  <c r="Z612" i="1"/>
  <c r="Y612" i="1"/>
  <c r="Y611" i="1"/>
  <c r="Z610" i="1"/>
  <c r="Y610" i="1"/>
  <c r="Z603" i="1"/>
  <c r="Y603" i="1"/>
  <c r="Z588" i="1"/>
  <c r="Y588" i="1"/>
  <c r="Z575" i="1"/>
  <c r="Y575" i="1"/>
  <c r="Z574" i="1"/>
  <c r="Y574" i="1"/>
  <c r="Y567" i="1"/>
  <c r="Z566" i="1"/>
  <c r="Y566" i="1"/>
  <c r="Z565" i="1"/>
  <c r="Y565" i="1"/>
  <c r="Z564" i="1"/>
  <c r="Y564" i="1"/>
  <c r="Y563" i="1"/>
  <c r="Z562" i="1"/>
  <c r="Y562" i="1"/>
  <c r="Z561" i="1"/>
  <c r="Y561" i="1"/>
  <c r="Z560" i="1"/>
  <c r="Y560" i="1"/>
  <c r="Z557" i="1"/>
  <c r="Y557" i="1"/>
  <c r="Z555" i="1"/>
  <c r="Y555" i="1"/>
  <c r="Z546" i="1"/>
  <c r="Y546" i="1"/>
  <c r="Z544" i="1"/>
  <c r="Y544" i="1"/>
  <c r="Z543" i="1"/>
  <c r="Y543" i="1"/>
  <c r="Z541" i="1"/>
  <c r="Y541" i="1"/>
  <c r="Z539" i="1"/>
  <c r="Y539" i="1"/>
  <c r="Z537" i="1"/>
  <c r="Y537" i="1"/>
  <c r="Z536" i="1"/>
  <c r="Y536" i="1"/>
  <c r="Z535" i="1"/>
  <c r="Y535" i="1"/>
  <c r="Z533" i="1"/>
  <c r="Y533" i="1"/>
  <c r="Z529" i="1"/>
  <c r="Y529" i="1"/>
  <c r="Z521" i="1"/>
  <c r="Y521" i="1"/>
  <c r="Z518" i="1"/>
  <c r="Y518" i="1"/>
  <c r="Z517" i="1"/>
  <c r="Y517" i="1"/>
  <c r="Z515" i="1"/>
  <c r="Y515" i="1"/>
  <c r="Z508" i="1"/>
  <c r="Y508" i="1"/>
  <c r="Z507" i="1"/>
  <c r="Y507" i="1"/>
  <c r="Y505" i="1"/>
  <c r="Z504" i="1"/>
  <c r="Y504" i="1"/>
  <c r="Z503" i="1"/>
  <c r="Y503" i="1"/>
  <c r="Z502" i="1"/>
  <c r="Y502" i="1"/>
  <c r="Z501" i="1"/>
  <c r="Y501" i="1"/>
  <c r="Z500" i="1"/>
  <c r="Y500" i="1"/>
  <c r="Z499" i="1"/>
  <c r="Y499" i="1"/>
  <c r="Z498" i="1"/>
  <c r="Y498" i="1"/>
  <c r="Y486" i="1"/>
  <c r="Z483" i="1"/>
  <c r="Y483" i="1"/>
  <c r="Z482" i="1"/>
  <c r="Y482" i="1"/>
  <c r="Z478" i="1"/>
  <c r="Y478" i="1"/>
  <c r="Z472" i="1"/>
  <c r="Y472" i="1"/>
  <c r="Z471" i="1"/>
  <c r="Y471" i="1"/>
  <c r="Y470" i="1"/>
  <c r="Z469" i="1"/>
  <c r="Y469" i="1"/>
  <c r="Z468" i="1"/>
  <c r="Y468" i="1"/>
  <c r="Z467" i="1"/>
  <c r="Y467" i="1"/>
  <c r="Z466" i="1"/>
  <c r="Y466" i="1"/>
  <c r="Z465" i="1"/>
  <c r="Y465" i="1"/>
  <c r="Z464" i="1"/>
  <c r="Y464" i="1"/>
  <c r="Z463" i="1"/>
  <c r="Y463" i="1"/>
  <c r="Z462" i="1"/>
  <c r="Y462" i="1"/>
  <c r="Z457" i="1"/>
  <c r="Y457" i="1"/>
  <c r="Z454" i="1"/>
  <c r="Y454" i="1"/>
  <c r="Z453" i="1"/>
  <c r="Y453" i="1"/>
  <c r="Y451" i="1"/>
  <c r="Z441" i="1"/>
  <c r="Y441" i="1"/>
  <c r="Z439" i="1"/>
  <c r="Y439" i="1"/>
  <c r="Z438" i="1"/>
  <c r="Y438" i="1"/>
  <c r="Z436" i="1"/>
  <c r="Y436" i="1"/>
  <c r="Y427" i="1"/>
  <c r="Z425" i="1"/>
  <c r="Y425" i="1"/>
  <c r="Z415" i="1"/>
  <c r="Y415" i="1"/>
  <c r="Z414" i="1"/>
  <c r="Y414" i="1"/>
  <c r="Z411" i="1"/>
  <c r="Y411" i="1"/>
  <c r="Z406" i="1"/>
  <c r="Y406" i="1"/>
  <c r="Z405" i="1"/>
  <c r="Y405" i="1"/>
  <c r="Z401" i="1"/>
  <c r="Y401" i="1"/>
  <c r="Z400" i="1"/>
  <c r="Y400" i="1"/>
  <c r="Y398" i="1"/>
  <c r="Y396" i="1"/>
  <c r="Y394" i="1"/>
  <c r="Z392" i="1"/>
  <c r="Y392" i="1"/>
  <c r="Z389" i="1"/>
  <c r="Y389" i="1"/>
  <c r="Z385" i="1"/>
  <c r="Y385" i="1"/>
  <c r="Y383" i="1"/>
  <c r="Z382" i="1"/>
  <c r="Y382" i="1"/>
  <c r="Z381" i="1"/>
  <c r="Y381" i="1"/>
  <c r="Z380" i="1"/>
  <c r="Y380" i="1"/>
  <c r="Y377" i="1"/>
  <c r="Z376" i="1"/>
  <c r="Y376" i="1"/>
  <c r="Z375" i="1"/>
  <c r="Y375" i="1"/>
  <c r="Z373" i="1"/>
  <c r="Y373" i="1"/>
  <c r="Y372" i="1"/>
  <c r="Y371" i="1"/>
  <c r="Z367" i="1"/>
  <c r="Y367" i="1"/>
  <c r="Z366" i="1"/>
  <c r="Y366" i="1"/>
  <c r="Z365" i="1"/>
  <c r="Y365" i="1"/>
  <c r="Z364" i="1"/>
  <c r="Y364" i="1"/>
  <c r="Z363" i="1"/>
  <c r="Y363" i="1"/>
  <c r="Y362" i="1"/>
  <c r="Y361" i="1"/>
  <c r="Y360" i="1"/>
  <c r="Y359" i="1"/>
  <c r="Z356" i="1"/>
  <c r="Y356" i="1"/>
  <c r="Y355" i="1"/>
  <c r="Y354" i="1"/>
  <c r="Y353" i="1"/>
  <c r="Z352" i="1"/>
  <c r="Y352" i="1"/>
  <c r="Z351" i="1"/>
  <c r="Y351" i="1"/>
  <c r="Z350" i="1"/>
  <c r="Y350" i="1"/>
  <c r="Z345" i="1"/>
  <c r="Y345" i="1"/>
  <c r="Z344" i="1"/>
  <c r="Y344" i="1"/>
  <c r="Z339" i="1"/>
  <c r="Y339" i="1"/>
  <c r="Z333" i="1"/>
  <c r="Y333" i="1"/>
  <c r="Z332" i="1"/>
  <c r="Y332" i="1"/>
  <c r="Y331" i="1"/>
  <c r="Y330" i="1"/>
  <c r="Z329" i="1"/>
  <c r="Y329" i="1"/>
  <c r="Z328" i="1"/>
  <c r="Y328" i="1"/>
  <c r="Z327" i="1"/>
  <c r="Y327" i="1"/>
  <c r="Y326" i="1"/>
  <c r="Y325" i="1"/>
  <c r="Z324" i="1"/>
  <c r="Y324" i="1"/>
  <c r="Z318" i="1"/>
  <c r="Y318" i="1"/>
  <c r="Y317" i="1"/>
  <c r="Z316" i="1"/>
  <c r="Y316" i="1"/>
  <c r="Z315" i="1"/>
  <c r="Y315" i="1"/>
  <c r="Z314" i="1"/>
  <c r="Y314" i="1"/>
  <c r="Z313" i="1"/>
  <c r="Y313" i="1"/>
  <c r="Z310" i="1"/>
  <c r="Y310" i="1"/>
  <c r="Z307" i="1"/>
  <c r="Y307" i="1"/>
  <c r="Z301" i="1"/>
  <c r="Y301" i="1"/>
  <c r="Z299" i="1"/>
  <c r="Y299" i="1"/>
  <c r="Z297" i="1"/>
  <c r="Y297" i="1"/>
  <c r="Z296" i="1"/>
  <c r="Y296" i="1"/>
  <c r="Z292" i="1"/>
  <c r="Y292" i="1"/>
  <c r="Y283" i="1"/>
  <c r="Z264" i="1"/>
  <c r="Y264" i="1"/>
  <c r="Z257" i="1"/>
  <c r="Y257" i="1"/>
  <c r="Z256" i="1"/>
  <c r="Y256" i="1"/>
  <c r="Y240" i="1"/>
  <c r="Y238" i="1"/>
  <c r="Y237" i="1"/>
  <c r="Z227" i="1"/>
  <c r="Y227" i="1"/>
  <c r="Z226" i="1"/>
  <c r="Y226" i="1"/>
  <c r="Z225" i="1"/>
  <c r="Y225" i="1"/>
  <c r="Z223" i="1"/>
  <c r="Y223" i="1"/>
  <c r="Z221" i="1"/>
  <c r="Y221" i="1"/>
  <c r="Z212" i="1"/>
  <c r="Y212" i="1"/>
  <c r="Z208" i="1"/>
  <c r="Y208" i="1"/>
  <c r="Y203" i="1"/>
  <c r="Y202" i="1"/>
  <c r="Y200" i="1"/>
  <c r="Z199" i="1"/>
  <c r="Y199" i="1"/>
  <c r="Z188" i="1"/>
  <c r="Y188" i="1"/>
  <c r="Y187" i="1"/>
  <c r="Z186" i="1"/>
  <c r="Y186" i="1"/>
  <c r="Z184" i="1"/>
  <c r="Y184" i="1"/>
  <c r="Z182" i="1"/>
  <c r="Y182" i="1"/>
  <c r="Z179" i="1"/>
  <c r="Y179" i="1"/>
  <c r="Z178" i="1"/>
  <c r="Y178" i="1"/>
  <c r="Z177" i="1"/>
  <c r="Y177" i="1"/>
  <c r="Z176" i="1"/>
  <c r="Y176" i="1"/>
  <c r="Z175" i="1"/>
  <c r="Y175" i="1"/>
  <c r="Z174" i="1"/>
  <c r="Y174" i="1"/>
  <c r="Z173" i="1"/>
  <c r="Y173" i="1"/>
  <c r="Y172" i="1"/>
  <c r="Y171" i="1"/>
  <c r="Z170" i="1"/>
  <c r="Y170" i="1"/>
  <c r="Z157" i="1"/>
  <c r="Y157" i="1"/>
  <c r="Z156" i="1"/>
  <c r="Y156" i="1"/>
  <c r="Z149" i="1"/>
  <c r="Y149" i="1"/>
  <c r="Z148" i="1"/>
  <c r="Y148" i="1"/>
  <c r="Z146" i="1"/>
  <c r="Y146" i="1"/>
  <c r="Z144" i="1"/>
  <c r="Y144" i="1"/>
  <c r="Z143" i="1"/>
  <c r="Y143" i="1"/>
  <c r="Z142" i="1"/>
  <c r="Y142" i="1"/>
  <c r="Z141" i="1"/>
  <c r="Y141" i="1"/>
  <c r="Z137" i="1"/>
  <c r="Y137" i="1"/>
  <c r="Z131" i="1"/>
  <c r="Y131" i="1"/>
  <c r="Z130" i="1"/>
  <c r="Y130" i="1"/>
  <c r="Z129" i="1"/>
  <c r="Y129" i="1"/>
  <c r="Z124" i="1"/>
  <c r="Y124" i="1"/>
  <c r="Z123" i="1"/>
  <c r="Y123" i="1"/>
  <c r="Z122" i="1"/>
  <c r="Y122" i="1"/>
  <c r="Y120" i="1"/>
  <c r="Z119" i="1"/>
  <c r="Y119" i="1"/>
  <c r="Z118" i="1"/>
  <c r="Y118" i="1"/>
  <c r="Z117" i="1"/>
  <c r="Y117" i="1"/>
  <c r="Z116" i="1"/>
  <c r="Y116" i="1"/>
  <c r="Z114" i="1"/>
  <c r="Y114" i="1"/>
  <c r="Z113" i="1"/>
  <c r="Y113" i="1"/>
  <c r="Z112" i="1"/>
  <c r="Y112" i="1"/>
  <c r="Z111" i="1"/>
  <c r="Y111" i="1"/>
  <c r="Z110" i="1"/>
  <c r="Y110" i="1"/>
  <c r="Y109" i="1"/>
  <c r="Y105" i="1"/>
  <c r="Z99" i="1"/>
  <c r="Y99" i="1"/>
  <c r="Z96" i="1"/>
  <c r="Y96" i="1"/>
  <c r="Z93" i="1"/>
  <c r="Y93" i="1"/>
  <c r="Y90" i="1"/>
  <c r="Y89" i="1"/>
  <c r="Z86" i="1"/>
  <c r="Y86" i="1"/>
  <c r="Z85" i="1"/>
  <c r="Y85" i="1"/>
  <c r="Y84" i="1"/>
  <c r="Y83" i="1"/>
  <c r="Z78" i="1"/>
  <c r="Y78" i="1"/>
  <c r="Y75" i="1"/>
  <c r="Y69" i="1"/>
  <c r="Z66" i="1"/>
  <c r="Y66" i="1"/>
  <c r="Z65" i="1"/>
  <c r="Y65" i="1"/>
  <c r="Z62" i="1"/>
  <c r="Y62" i="1"/>
  <c r="Z60" i="1"/>
  <c r="Y60" i="1"/>
  <c r="Z56" i="1"/>
  <c r="Y56" i="1"/>
  <c r="Z49" i="1"/>
  <c r="Y49" i="1"/>
  <c r="Z34" i="1"/>
  <c r="Y34" i="1"/>
  <c r="Z22" i="1"/>
  <c r="Y22" i="1"/>
  <c r="Y17" i="1"/>
  <c r="Y15" i="1"/>
  <c r="Y13" i="1"/>
  <c r="Z12" i="1"/>
  <c r="Y12" i="1"/>
  <c r="Y11" i="1"/>
  <c r="Z10" i="1"/>
  <c r="Y10" i="1"/>
  <c r="Y9" i="1"/>
  <c r="Y8" i="1"/>
  <c r="Y7" i="1"/>
  <c r="Y6" i="1"/>
  <c r="Z5" i="1"/>
  <c r="Y5" i="1"/>
  <c r="Z4" i="1"/>
  <c r="Y4" i="1"/>
  <c r="Y3" i="1"/>
  <c r="Z3" i="1"/>
  <c r="Y14" i="1"/>
  <c r="Z14" i="1"/>
  <c r="Y16" i="1"/>
  <c r="Y18" i="1"/>
  <c r="Y19" i="1"/>
  <c r="Z19" i="1"/>
  <c r="Y20" i="1"/>
  <c r="Y21" i="1"/>
  <c r="Y23" i="1"/>
  <c r="Y24" i="1"/>
  <c r="Y25" i="1"/>
  <c r="Z25" i="1"/>
  <c r="Y26" i="1"/>
  <c r="Y27" i="1"/>
  <c r="Z27" i="1"/>
  <c r="Y28" i="1"/>
  <c r="Z28" i="1"/>
  <c r="Y29" i="1"/>
  <c r="Y30" i="1"/>
  <c r="Y31" i="1"/>
  <c r="Z31" i="1"/>
  <c r="Y32" i="1"/>
  <c r="Y33" i="1"/>
  <c r="Y35" i="1"/>
  <c r="Z35" i="1"/>
  <c r="Y36" i="1"/>
  <c r="Z36" i="1"/>
  <c r="Y37" i="1"/>
  <c r="Z37" i="1"/>
  <c r="Y38" i="1"/>
  <c r="Z38" i="1"/>
  <c r="Y39" i="1"/>
  <c r="Y40" i="1"/>
  <c r="Z40" i="1"/>
  <c r="Y41" i="1"/>
  <c r="Z41" i="1"/>
  <c r="Y42" i="1"/>
  <c r="Y43" i="1"/>
  <c r="Y44" i="1"/>
  <c r="Z44" i="1"/>
  <c r="Y45" i="1"/>
  <c r="Z45" i="1"/>
  <c r="Y46" i="1"/>
  <c r="Z46" i="1"/>
  <c r="Y47" i="1"/>
  <c r="Y48" i="1"/>
  <c r="Z48" i="1"/>
  <c r="Y50" i="1"/>
  <c r="Z50" i="1"/>
  <c r="Y51" i="1"/>
  <c r="Z51" i="1"/>
  <c r="Y52" i="1"/>
  <c r="Z52" i="1"/>
  <c r="Y53" i="1"/>
  <c r="Z53" i="1"/>
  <c r="Y54" i="1"/>
  <c r="Z54" i="1"/>
  <c r="Y55" i="1"/>
  <c r="Y57" i="1"/>
  <c r="Z57" i="1"/>
  <c r="Y58" i="1"/>
  <c r="Z58" i="1"/>
  <c r="Y59" i="1"/>
  <c r="Z59" i="1"/>
  <c r="Y61" i="1"/>
  <c r="Z61" i="1"/>
  <c r="Y63" i="1"/>
  <c r="Z63" i="1"/>
  <c r="Y64" i="1"/>
  <c r="Z64" i="1"/>
  <c r="Y67" i="1"/>
  <c r="Y68" i="1"/>
  <c r="Z68" i="1"/>
  <c r="Y70" i="1"/>
  <c r="Z70" i="1"/>
  <c r="Y71" i="1"/>
  <c r="Y72" i="1"/>
  <c r="Y73" i="1"/>
  <c r="Z73" i="1"/>
  <c r="Y74" i="1"/>
  <c r="Z74" i="1"/>
  <c r="Y76" i="1"/>
  <c r="Y77" i="1"/>
  <c r="Y79" i="1"/>
  <c r="Y80" i="1"/>
  <c r="Y81" i="1"/>
  <c r="Y82" i="1"/>
  <c r="Y87" i="1"/>
  <c r="Z87" i="1"/>
  <c r="Y88" i="1"/>
  <c r="Y91" i="1"/>
  <c r="Y92" i="1"/>
  <c r="Z92" i="1"/>
  <c r="Y94" i="1"/>
  <c r="Y95" i="1"/>
  <c r="Y97" i="1"/>
  <c r="Z97" i="1"/>
  <c r="Y98" i="1"/>
  <c r="Z98" i="1"/>
  <c r="Y100" i="1"/>
  <c r="Z100" i="1"/>
  <c r="Y101" i="1"/>
  <c r="Y102" i="1"/>
  <c r="Y103" i="1"/>
  <c r="Z103" i="1"/>
  <c r="Y104" i="1"/>
  <c r="Y106" i="1"/>
  <c r="Y107" i="1"/>
  <c r="Y108" i="1"/>
  <c r="Y115" i="1"/>
  <c r="Z115" i="1"/>
  <c r="Y121" i="1"/>
  <c r="Z121" i="1"/>
  <c r="Y125" i="1"/>
  <c r="Z125" i="1"/>
  <c r="Y126" i="1"/>
  <c r="Z126" i="1"/>
  <c r="Y127" i="1"/>
  <c r="Z127" i="1"/>
  <c r="Y128" i="1"/>
  <c r="Z128" i="1"/>
  <c r="Y132" i="1"/>
  <c r="Z132" i="1"/>
  <c r="Y133" i="1"/>
  <c r="Z133" i="1"/>
  <c r="Y134" i="1"/>
  <c r="Z134" i="1"/>
  <c r="Y135" i="1"/>
  <c r="Z135" i="1"/>
  <c r="Y136" i="1"/>
  <c r="Z136" i="1"/>
  <c r="Y138" i="1"/>
  <c r="Z138" i="1"/>
  <c r="Y139" i="1"/>
  <c r="Z139" i="1"/>
  <c r="Y140" i="1"/>
  <c r="Z140" i="1"/>
  <c r="Y145" i="1"/>
  <c r="Z145" i="1"/>
  <c r="Y147" i="1"/>
  <c r="Z147" i="1"/>
  <c r="Y150" i="1"/>
  <c r="Z150" i="1"/>
  <c r="Y151" i="1"/>
  <c r="Z151" i="1"/>
  <c r="Y152" i="1"/>
  <c r="Z152" i="1"/>
  <c r="Y153" i="1"/>
  <c r="Z153" i="1"/>
  <c r="Y154" i="1"/>
  <c r="Z154" i="1"/>
  <c r="Y155" i="1"/>
  <c r="Z155" i="1"/>
  <c r="Y158" i="1"/>
  <c r="Z158" i="1"/>
  <c r="Y159" i="1"/>
  <c r="Z159" i="1"/>
  <c r="Y160" i="1"/>
  <c r="Z160" i="1"/>
  <c r="Y161" i="1"/>
  <c r="Z161" i="1"/>
  <c r="Y162" i="1"/>
  <c r="Z162" i="1"/>
  <c r="Y163" i="1"/>
  <c r="Y164" i="1"/>
  <c r="Z164" i="1"/>
  <c r="Y165" i="1"/>
  <c r="Z165" i="1"/>
  <c r="Y166" i="1"/>
  <c r="Z166" i="1"/>
  <c r="Y167" i="1"/>
  <c r="Z167" i="1"/>
  <c r="Y168" i="1"/>
  <c r="Y169" i="1"/>
  <c r="Z169" i="1"/>
  <c r="Y180" i="1"/>
  <c r="Z180" i="1"/>
  <c r="Y181" i="1"/>
  <c r="Z181" i="1"/>
  <c r="Y183" i="1"/>
  <c r="Z183" i="1"/>
  <c r="Y185" i="1"/>
  <c r="Z185" i="1"/>
  <c r="Y189" i="1"/>
  <c r="Z189" i="1"/>
  <c r="Y190" i="1"/>
  <c r="Z190" i="1"/>
  <c r="Y191" i="1"/>
  <c r="Z191" i="1"/>
  <c r="Y192" i="1"/>
  <c r="Z192" i="1"/>
  <c r="Y193" i="1"/>
  <c r="Z193" i="1"/>
  <c r="Y194" i="1"/>
  <c r="Z194" i="1"/>
  <c r="Y195" i="1"/>
  <c r="Y196" i="1"/>
  <c r="Z196" i="1"/>
  <c r="Y197" i="1"/>
  <c r="Y198" i="1"/>
  <c r="Z198" i="1"/>
  <c r="Y201" i="1"/>
  <c r="Y204" i="1"/>
  <c r="Y205" i="1"/>
  <c r="Y206" i="1"/>
  <c r="Y207" i="1"/>
  <c r="Y209" i="1"/>
  <c r="Y210" i="1"/>
  <c r="Y211" i="1"/>
  <c r="Y213" i="1"/>
  <c r="Y214" i="1"/>
  <c r="Z214" i="1"/>
  <c r="Y215" i="1"/>
  <c r="Z215" i="1"/>
  <c r="Y216" i="1"/>
  <c r="Z216" i="1"/>
  <c r="Y217" i="1"/>
  <c r="Y218" i="1"/>
  <c r="Z218" i="1"/>
  <c r="Y219" i="1"/>
  <c r="Z219" i="1"/>
  <c r="Y220" i="1"/>
  <c r="Z220" i="1"/>
  <c r="Y222" i="1"/>
  <c r="Z222" i="1"/>
  <c r="Y224" i="1"/>
  <c r="Z224" i="1"/>
  <c r="Y228" i="1"/>
  <c r="Z228" i="1"/>
  <c r="Y229" i="1"/>
  <c r="Z229" i="1"/>
  <c r="Y230" i="1"/>
  <c r="Z230" i="1"/>
  <c r="Y231" i="1"/>
  <c r="Z231" i="1"/>
  <c r="Y232" i="1"/>
  <c r="Y233" i="1"/>
  <c r="Y234" i="1"/>
  <c r="Z234" i="1"/>
  <c r="Y235" i="1"/>
  <c r="Z235" i="1"/>
  <c r="Y236" i="1"/>
  <c r="Y239" i="1"/>
  <c r="Y241" i="1"/>
  <c r="Z241" i="1"/>
  <c r="Y242" i="1"/>
  <c r="Z242" i="1"/>
  <c r="Y243" i="1"/>
  <c r="Z243" i="1"/>
  <c r="Y244" i="1"/>
  <c r="Z244" i="1"/>
  <c r="Y245" i="1"/>
  <c r="Z245" i="1"/>
  <c r="Y246" i="1"/>
  <c r="Z246" i="1"/>
  <c r="Y247" i="1"/>
  <c r="Z247" i="1"/>
  <c r="Y248" i="1"/>
  <c r="Y249" i="1"/>
  <c r="Z249" i="1"/>
  <c r="Y250" i="1"/>
  <c r="Y251" i="1"/>
  <c r="Y252" i="1"/>
  <c r="Z252" i="1"/>
  <c r="Y253" i="1"/>
  <c r="Z253" i="1"/>
  <c r="Y254" i="1"/>
  <c r="Z254" i="1"/>
  <c r="Y255" i="1"/>
  <c r="Z255" i="1"/>
  <c r="Y258" i="1"/>
  <c r="Y259" i="1"/>
  <c r="Y260" i="1"/>
  <c r="Z260" i="1"/>
  <c r="Y261" i="1"/>
  <c r="Z261" i="1"/>
  <c r="Y262" i="1"/>
  <c r="Z262" i="1"/>
  <c r="Y263" i="1"/>
  <c r="Z263" i="1"/>
  <c r="Y265" i="1"/>
  <c r="Z265" i="1"/>
  <c r="Y266" i="1"/>
  <c r="Y267" i="1"/>
  <c r="Z267" i="1"/>
  <c r="Y268" i="1"/>
  <c r="Z268" i="1"/>
  <c r="Y269" i="1"/>
  <c r="Z269" i="1"/>
  <c r="Y270" i="1"/>
  <c r="Z270" i="1"/>
  <c r="Y271" i="1"/>
  <c r="Z271" i="1"/>
  <c r="Y272" i="1"/>
  <c r="Z272" i="1"/>
  <c r="Y273" i="1"/>
  <c r="Z273" i="1"/>
  <c r="Y274" i="1"/>
  <c r="Z274" i="1"/>
  <c r="Y275" i="1"/>
  <c r="Y276" i="1"/>
  <c r="Y277" i="1"/>
  <c r="Y278" i="1"/>
  <c r="Y279" i="1"/>
  <c r="Z279" i="1"/>
  <c r="Y280" i="1"/>
  <c r="Z280" i="1"/>
  <c r="Y281" i="1"/>
  <c r="Z281" i="1"/>
  <c r="Y282" i="1"/>
  <c r="Z282" i="1"/>
  <c r="Y284" i="1"/>
  <c r="Y285" i="1"/>
  <c r="Y286" i="1"/>
  <c r="Y287" i="1"/>
  <c r="Z287" i="1"/>
  <c r="Y288" i="1"/>
  <c r="Z288" i="1"/>
  <c r="Y289" i="1"/>
  <c r="Y290" i="1"/>
  <c r="Z290" i="1"/>
  <c r="Y291" i="1"/>
  <c r="Z291" i="1"/>
  <c r="Y293" i="1"/>
  <c r="Z293" i="1"/>
  <c r="Y294" i="1"/>
  <c r="Z294" i="1"/>
  <c r="Y295" i="1"/>
  <c r="Z295" i="1"/>
  <c r="Y298" i="1"/>
  <c r="Z298" i="1"/>
  <c r="Y300" i="1"/>
  <c r="Z300" i="1"/>
  <c r="Y302" i="1"/>
  <c r="Z302" i="1"/>
  <c r="Y303" i="1"/>
  <c r="Y304" i="1"/>
  <c r="Y305" i="1"/>
  <c r="Y306" i="1"/>
  <c r="Y308" i="1"/>
  <c r="Y309" i="1"/>
  <c r="Z309" i="1"/>
  <c r="Y311" i="1"/>
  <c r="Z311" i="1"/>
  <c r="Y312" i="1"/>
  <c r="Z312" i="1"/>
  <c r="Y319" i="1"/>
  <c r="Y320" i="1"/>
  <c r="Z320" i="1"/>
  <c r="Y321" i="1"/>
  <c r="Y322" i="1"/>
  <c r="Z322" i="1"/>
  <c r="Y323" i="1"/>
  <c r="Z323" i="1"/>
  <c r="Y334" i="1"/>
  <c r="Z334" i="1"/>
  <c r="Y335" i="1"/>
  <c r="Z335" i="1"/>
  <c r="Y336" i="1"/>
  <c r="Z336" i="1"/>
  <c r="Y337" i="1"/>
  <c r="Z337" i="1"/>
  <c r="Y338" i="1"/>
  <c r="Z338" i="1"/>
  <c r="Y340" i="1"/>
  <c r="Y341" i="1"/>
  <c r="Z341" i="1"/>
  <c r="Y342" i="1"/>
  <c r="Z342" i="1"/>
  <c r="Y343" i="1"/>
  <c r="Z343" i="1"/>
  <c r="Y346" i="1"/>
  <c r="Z346" i="1"/>
  <c r="Y347" i="1"/>
  <c r="Z347" i="1"/>
  <c r="Y348" i="1"/>
  <c r="Z348" i="1"/>
  <c r="Y349" i="1"/>
  <c r="Z349" i="1"/>
  <c r="Y357" i="1"/>
  <c r="Z357" i="1"/>
  <c r="Y358" i="1"/>
  <c r="Z358" i="1"/>
  <c r="Y368" i="1"/>
  <c r="Z368" i="1"/>
  <c r="Y369" i="1"/>
  <c r="Y370" i="1"/>
  <c r="Y374" i="1"/>
  <c r="Y378" i="1"/>
  <c r="Y379" i="1"/>
  <c r="Z379" i="1"/>
  <c r="Y384" i="1"/>
  <c r="Y386" i="1"/>
  <c r="Z386" i="1"/>
  <c r="Y387" i="1"/>
  <c r="Z387" i="1"/>
  <c r="Y388" i="1"/>
  <c r="Y390" i="1"/>
  <c r="Z390" i="1"/>
  <c r="Y391" i="1"/>
  <c r="Z391" i="1"/>
  <c r="Y393" i="1"/>
  <c r="Z393" i="1"/>
  <c r="Y395" i="1"/>
  <c r="Y397" i="1"/>
  <c r="Y399" i="1"/>
  <c r="Z399" i="1"/>
  <c r="Y402" i="1"/>
  <c r="Z402" i="1"/>
  <c r="Y403" i="1"/>
  <c r="Y404" i="1"/>
  <c r="Z404" i="1"/>
  <c r="Y407" i="1"/>
  <c r="Z407" i="1"/>
  <c r="Y408" i="1"/>
  <c r="Z408" i="1"/>
  <c r="Y409" i="1"/>
  <c r="Z409" i="1"/>
  <c r="Y410" i="1"/>
  <c r="Y412" i="1"/>
  <c r="Z412" i="1"/>
  <c r="Y413" i="1"/>
  <c r="Z413" i="1"/>
  <c r="Y416" i="1"/>
  <c r="Z416" i="1"/>
  <c r="Y417" i="1"/>
  <c r="Z417" i="1"/>
  <c r="Y418" i="1"/>
  <c r="Z418" i="1"/>
  <c r="Y419" i="1"/>
  <c r="Z419" i="1"/>
  <c r="Y420" i="1"/>
  <c r="Y421" i="1"/>
  <c r="Z421" i="1"/>
  <c r="Y422" i="1"/>
  <c r="Y423" i="1"/>
  <c r="Z423" i="1"/>
  <c r="Y424" i="1"/>
  <c r="Y426" i="1"/>
  <c r="Y428" i="1"/>
  <c r="Y429" i="1"/>
  <c r="Z429" i="1"/>
  <c r="Y430" i="1"/>
  <c r="Y431" i="1"/>
  <c r="Z431" i="1"/>
  <c r="Y432" i="1"/>
  <c r="Z432" i="1"/>
  <c r="Y433" i="1"/>
  <c r="Z433" i="1"/>
  <c r="Y434" i="1"/>
  <c r="Z434" i="1"/>
  <c r="Y435" i="1"/>
  <c r="Z435" i="1"/>
  <c r="Y437" i="1"/>
  <c r="Z437" i="1"/>
  <c r="Y440" i="1"/>
  <c r="Z440" i="1"/>
  <c r="Y442" i="1"/>
  <c r="Z442" i="1"/>
  <c r="Y443" i="1"/>
  <c r="Z443" i="1"/>
  <c r="Y444" i="1"/>
  <c r="Z444" i="1"/>
  <c r="Y445" i="1"/>
  <c r="Y446" i="1"/>
  <c r="Y447" i="1"/>
  <c r="Y448" i="1"/>
  <c r="Y449" i="1"/>
  <c r="Z449" i="1"/>
  <c r="Y450" i="1"/>
  <c r="Z450" i="1"/>
  <c r="Y452" i="1"/>
  <c r="Z452" i="1"/>
  <c r="Y455" i="1"/>
  <c r="Z455" i="1"/>
  <c r="Y456" i="1"/>
  <c r="Y458" i="1"/>
  <c r="Z458" i="1"/>
  <c r="Y459" i="1"/>
  <c r="Z459" i="1"/>
  <c r="Y460" i="1"/>
  <c r="Z460" i="1"/>
  <c r="Y461" i="1"/>
  <c r="Y473" i="1"/>
  <c r="Z473" i="1"/>
  <c r="Y474" i="1"/>
  <c r="Z474" i="1"/>
  <c r="Y475" i="1"/>
  <c r="Z475" i="1"/>
  <c r="Y476" i="1"/>
  <c r="Z476" i="1"/>
  <c r="Y477" i="1"/>
  <c r="Z477" i="1"/>
  <c r="Y479" i="1"/>
  <c r="Z479" i="1"/>
  <c r="Y480" i="1"/>
  <c r="Z480" i="1"/>
  <c r="Y481" i="1"/>
  <c r="Z481" i="1"/>
  <c r="Y484" i="1"/>
  <c r="Z484" i="1"/>
  <c r="Y485" i="1"/>
  <c r="Y487" i="1"/>
  <c r="Y488" i="1"/>
  <c r="Z488" i="1"/>
  <c r="Y489" i="1"/>
  <c r="Y490" i="1"/>
  <c r="Z490" i="1"/>
  <c r="Y491" i="1"/>
  <c r="Z491" i="1"/>
  <c r="Y492" i="1"/>
  <c r="Z492" i="1"/>
  <c r="Y493" i="1"/>
  <c r="Z493" i="1"/>
  <c r="Y494" i="1"/>
  <c r="Z494" i="1"/>
  <c r="Y495" i="1"/>
  <c r="Z495" i="1"/>
  <c r="Y496" i="1"/>
  <c r="Z496" i="1"/>
  <c r="Y497" i="1"/>
  <c r="Z497" i="1"/>
  <c r="Y506" i="1"/>
  <c r="Y509" i="1"/>
  <c r="Z509" i="1"/>
  <c r="Y510" i="1"/>
  <c r="Z510" i="1"/>
  <c r="Y511" i="1"/>
  <c r="Z511" i="1"/>
  <c r="Y512" i="1"/>
  <c r="Z512" i="1"/>
  <c r="Y513" i="1"/>
  <c r="Z513" i="1"/>
  <c r="Y514" i="1"/>
  <c r="Z514" i="1"/>
  <c r="Y516" i="1"/>
  <c r="Z516" i="1"/>
  <c r="Y519" i="1"/>
  <c r="Z519" i="1"/>
  <c r="Y520" i="1"/>
  <c r="Z520" i="1"/>
  <c r="Y522" i="1"/>
  <c r="Y523" i="1"/>
  <c r="Y524" i="1"/>
  <c r="Z524" i="1"/>
  <c r="Y525" i="1"/>
  <c r="Z525" i="1"/>
  <c r="Y526" i="1"/>
  <c r="Z526" i="1"/>
  <c r="Y527" i="1"/>
  <c r="Z527" i="1"/>
  <c r="Y528" i="1"/>
  <c r="Z528" i="1"/>
  <c r="Y530" i="1"/>
  <c r="Z530" i="1"/>
  <c r="Y531" i="1"/>
  <c r="Z531" i="1"/>
  <c r="Y532" i="1"/>
  <c r="Z532" i="1"/>
  <c r="Y534" i="1"/>
  <c r="Z534" i="1"/>
  <c r="Y538" i="1"/>
  <c r="Z538" i="1"/>
  <c r="Y540" i="1"/>
  <c r="Z540" i="1"/>
  <c r="Y542" i="1"/>
  <c r="Z542" i="1"/>
  <c r="Y545" i="1"/>
  <c r="Y547" i="1"/>
  <c r="Z547" i="1"/>
  <c r="Y548" i="1"/>
  <c r="Z548" i="1"/>
  <c r="Y549" i="1"/>
  <c r="Z549" i="1"/>
  <c r="Y550" i="1"/>
  <c r="Z550" i="1"/>
  <c r="Y551" i="1"/>
  <c r="Z551" i="1"/>
  <c r="Y552" i="1"/>
  <c r="Z552" i="1"/>
  <c r="Y553" i="1"/>
  <c r="Z553" i="1"/>
  <c r="Y554" i="1"/>
  <c r="Z554" i="1"/>
  <c r="Y556" i="1"/>
  <c r="Y558" i="1"/>
  <c r="Z558" i="1"/>
  <c r="Y559" i="1"/>
  <c r="Z559" i="1"/>
  <c r="Y568" i="1"/>
  <c r="Z568" i="1"/>
  <c r="Y569" i="1"/>
  <c r="Z569" i="1"/>
  <c r="Y570" i="1"/>
  <c r="Z570" i="1"/>
  <c r="Z571" i="1"/>
  <c r="Y572" i="1"/>
  <c r="Z572" i="1"/>
  <c r="Y573" i="1"/>
  <c r="Z573" i="1"/>
  <c r="Y576" i="1"/>
  <c r="Z576" i="1"/>
  <c r="Y577" i="1"/>
  <c r="Z577" i="1"/>
  <c r="Y578" i="1"/>
  <c r="Z578" i="1"/>
  <c r="Y579" i="1"/>
  <c r="Z579" i="1"/>
  <c r="Y580" i="1"/>
  <c r="Z580" i="1"/>
  <c r="Y581" i="1"/>
  <c r="Z581" i="1"/>
  <c r="Y582" i="1"/>
  <c r="Z582" i="1"/>
  <c r="Y583" i="1"/>
  <c r="Z583" i="1"/>
  <c r="Y584" i="1"/>
  <c r="Z584" i="1"/>
  <c r="Y585" i="1"/>
  <c r="Z585" i="1"/>
  <c r="Y586" i="1"/>
  <c r="Y587" i="1"/>
  <c r="Z587" i="1"/>
  <c r="Y589" i="1"/>
  <c r="Z589" i="1"/>
  <c r="Y590" i="1"/>
  <c r="Z590" i="1"/>
  <c r="Y591" i="1"/>
  <c r="Z591" i="1"/>
  <c r="Y592" i="1"/>
  <c r="Z592" i="1"/>
  <c r="Y593" i="1"/>
  <c r="Z593" i="1"/>
  <c r="Y594" i="1"/>
  <c r="Z594" i="1"/>
  <c r="Y595" i="1"/>
  <c r="Z595" i="1"/>
  <c r="Y596" i="1"/>
  <c r="Z596" i="1"/>
  <c r="Y597" i="1"/>
  <c r="Z597" i="1"/>
  <c r="Y598" i="1"/>
  <c r="Z598" i="1"/>
  <c r="Y599" i="1"/>
  <c r="Z599" i="1"/>
  <c r="Y600" i="1"/>
  <c r="Y601" i="1"/>
  <c r="Z601" i="1"/>
  <c r="Y602" i="1"/>
  <c r="Z602" i="1"/>
  <c r="Y604" i="1"/>
  <c r="Z604" i="1"/>
  <c r="Y605" i="1"/>
  <c r="Z605" i="1"/>
  <c r="Y606" i="1"/>
  <c r="Z606" i="1"/>
  <c r="Y607" i="1"/>
  <c r="Z607" i="1"/>
  <c r="Y608" i="1"/>
  <c r="Z608" i="1"/>
  <c r="Y609" i="1"/>
  <c r="Z609" i="1"/>
  <c r="Y613" i="1"/>
  <c r="Z613" i="1"/>
  <c r="Y614" i="1"/>
  <c r="Z614" i="1"/>
  <c r="Y615" i="1"/>
  <c r="Z615" i="1"/>
  <c r="Y616" i="1"/>
  <c r="Y618" i="1"/>
  <c r="Z618" i="1"/>
  <c r="Y619" i="1"/>
  <c r="Z619" i="1"/>
  <c r="Y620" i="1"/>
  <c r="Z620" i="1"/>
  <c r="Y626" i="1"/>
  <c r="Z626" i="1"/>
  <c r="Y627" i="1"/>
  <c r="Z627" i="1"/>
  <c r="Y628" i="1"/>
  <c r="Z628" i="1"/>
  <c r="Y630" i="1"/>
  <c r="Z630" i="1"/>
  <c r="Y639" i="1"/>
  <c r="Y645" i="1"/>
  <c r="Z645" i="1"/>
  <c r="Y647" i="1"/>
  <c r="Y648" i="1"/>
  <c r="Z648" i="1"/>
  <c r="Y649" i="1"/>
  <c r="Z649" i="1"/>
  <c r="Y651" i="1"/>
  <c r="Y652" i="1"/>
  <c r="Y654" i="1"/>
  <c r="Z654" i="1"/>
  <c r="Y655" i="1"/>
  <c r="Z655" i="1"/>
  <c r="Y661" i="1"/>
  <c r="Y662" i="1"/>
  <c r="Y664" i="1"/>
  <c r="Y665" i="1"/>
  <c r="Y666" i="1"/>
  <c r="Z666" i="1"/>
  <c r="Y667" i="1"/>
  <c r="Z667" i="1"/>
  <c r="Y669" i="1"/>
  <c r="Z669" i="1"/>
  <c r="Y672" i="1"/>
  <c r="Y673" i="1"/>
  <c r="Y674" i="1"/>
  <c r="Z674" i="1"/>
  <c r="Y675" i="1"/>
  <c r="Y676" i="1"/>
  <c r="Z676" i="1"/>
  <c r="Y677" i="1"/>
  <c r="Z677" i="1"/>
  <c r="Y679" i="1"/>
  <c r="Z679" i="1"/>
  <c r="Y680" i="1"/>
  <c r="Z680" i="1"/>
  <c r="Y681" i="1"/>
  <c r="Z681" i="1"/>
  <c r="Y683" i="1"/>
  <c r="Y685" i="1"/>
  <c r="Z685" i="1"/>
  <c r="Y686" i="1"/>
  <c r="Z686" i="1"/>
  <c r="Y687" i="1"/>
  <c r="Z687" i="1"/>
  <c r="Y690" i="1"/>
  <c r="Z690" i="1"/>
  <c r="Y692" i="1"/>
  <c r="Z692" i="1"/>
  <c r="Y693" i="1"/>
  <c r="Z693" i="1"/>
  <c r="Y694" i="1"/>
  <c r="Z694" i="1"/>
  <c r="Y697" i="1"/>
  <c r="Z697" i="1"/>
  <c r="Y699" i="1"/>
  <c r="Y700" i="1"/>
  <c r="Y702" i="1"/>
  <c r="Z702" i="1"/>
  <c r="Y703" i="1"/>
  <c r="Z703" i="1"/>
  <c r="Y709" i="1"/>
  <c r="Y711" i="1"/>
  <c r="Y712" i="1"/>
  <c r="Z712" i="1"/>
  <c r="Y713" i="1"/>
  <c r="Z713" i="1"/>
  <c r="Y714" i="1"/>
  <c r="Z714" i="1"/>
  <c r="Y715" i="1"/>
  <c r="Z715" i="1"/>
  <c r="Y716" i="1"/>
  <c r="Z716" i="1"/>
  <c r="Y717" i="1"/>
  <c r="Y721" i="1"/>
  <c r="Y722" i="1"/>
  <c r="Y725" i="1"/>
  <c r="Z725" i="1"/>
  <c r="Y726" i="1"/>
  <c r="Y727" i="1"/>
  <c r="Z727" i="1"/>
  <c r="Y728" i="1"/>
  <c r="Z728" i="1"/>
  <c r="Y729" i="1"/>
  <c r="Z729" i="1"/>
  <c r="Y730" i="1"/>
  <c r="Y731" i="1"/>
  <c r="Z731" i="1"/>
  <c r="Y736" i="1"/>
  <c r="Z736" i="1"/>
  <c r="Y738" i="1"/>
  <c r="Z738" i="1"/>
  <c r="Y739" i="1"/>
  <c r="Z739" i="1"/>
  <c r="Y740" i="1"/>
  <c r="Z740" i="1"/>
  <c r="Y741" i="1"/>
  <c r="Y742" i="1"/>
  <c r="Z742" i="1"/>
  <c r="Y743" i="1"/>
  <c r="Y746" i="1"/>
  <c r="Z746" i="1"/>
  <c r="Y747" i="1"/>
  <c r="Y748" i="1"/>
  <c r="Y749" i="1"/>
  <c r="Y750" i="1"/>
  <c r="Y751" i="1"/>
  <c r="Z751" i="1"/>
  <c r="Y752" i="1"/>
  <c r="Z752" i="1"/>
  <c r="Y753" i="1"/>
  <c r="Y754" i="1"/>
  <c r="Z754" i="1"/>
  <c r="Y756" i="1"/>
  <c r="Y757" i="1"/>
  <c r="Y758" i="1"/>
  <c r="Z758" i="1"/>
  <c r="Y761" i="1"/>
  <c r="Z761" i="1"/>
  <c r="Y762" i="1"/>
  <c r="Z762" i="1"/>
  <c r="Y763" i="1"/>
  <c r="Z763" i="1"/>
  <c r="Y764" i="1"/>
  <c r="Y765" i="1"/>
  <c r="Z765" i="1"/>
  <c r="Y766" i="1"/>
  <c r="Z766" i="1"/>
  <c r="Y767" i="1"/>
  <c r="Y768" i="1"/>
  <c r="Z768" i="1"/>
  <c r="Y769" i="1"/>
  <c r="Z769" i="1"/>
  <c r="Y771" i="1"/>
  <c r="Z771" i="1"/>
  <c r="Y772" i="1"/>
  <c r="Y773" i="1"/>
  <c r="Y774" i="1"/>
  <c r="Z774" i="1"/>
  <c r="Y775" i="1"/>
  <c r="Z775" i="1"/>
  <c r="Y776" i="1"/>
  <c r="Z776" i="1"/>
  <c r="Y778" i="1"/>
  <c r="Z778" i="1"/>
  <c r="Y779" i="1"/>
  <c r="Y781" i="1"/>
  <c r="Z781" i="1"/>
  <c r="Y783" i="1"/>
  <c r="Z783" i="1"/>
  <c r="Y784" i="1"/>
  <c r="Z784" i="1"/>
  <c r="Y785" i="1"/>
  <c r="Z785" i="1"/>
  <c r="Y786" i="1"/>
  <c r="Y787" i="1"/>
  <c r="Z787" i="1"/>
  <c r="Y788" i="1"/>
  <c r="Z788" i="1"/>
  <c r="Y789" i="1"/>
  <c r="Z789" i="1"/>
  <c r="Y790" i="1"/>
  <c r="Z790" i="1"/>
  <c r="Y791" i="1"/>
  <c r="Y792" i="1"/>
  <c r="Z792" i="1"/>
  <c r="Y793" i="1"/>
  <c r="Z793" i="1"/>
  <c r="Y794" i="1"/>
  <c r="Y795" i="1"/>
  <c r="Y796" i="1"/>
  <c r="Z796" i="1"/>
  <c r="Y797" i="1"/>
  <c r="Z797" i="1"/>
  <c r="Y798" i="1"/>
  <c r="Y800" i="1"/>
  <c r="Z800" i="1"/>
  <c r="Y801" i="1"/>
  <c r="Z801" i="1"/>
  <c r="Y802" i="1"/>
  <c r="Y804" i="1"/>
  <c r="Y805" i="1"/>
  <c r="Y806" i="1"/>
  <c r="Y810" i="1"/>
  <c r="Z810" i="1"/>
  <c r="Y811" i="1"/>
  <c r="Y813" i="1"/>
  <c r="Y814" i="1"/>
  <c r="Z814" i="1"/>
  <c r="Y815" i="1"/>
  <c r="Z815" i="1"/>
  <c r="Y816" i="1"/>
  <c r="Z816" i="1"/>
  <c r="Y817" i="1"/>
  <c r="Y818" i="1"/>
  <c r="Z818" i="1"/>
  <c r="Y820" i="1"/>
  <c r="Z820" i="1"/>
  <c r="Y821" i="1"/>
  <c r="Z821" i="1"/>
  <c r="Y822" i="1"/>
  <c r="Z822" i="1"/>
  <c r="Y823" i="1"/>
  <c r="Z823" i="1"/>
  <c r="Y824" i="1"/>
  <c r="Z824" i="1"/>
  <c r="Y825" i="1"/>
  <c r="Z825" i="1"/>
  <c r="Y826" i="1"/>
  <c r="Z826" i="1"/>
  <c r="Y827" i="1"/>
  <c r="Y828" i="1"/>
  <c r="Y829" i="1"/>
  <c r="Y830" i="1"/>
  <c r="Z830" i="1"/>
  <c r="Y831" i="1"/>
  <c r="Z831" i="1"/>
  <c r="Y832" i="1"/>
  <c r="Z832" i="1"/>
  <c r="Y833" i="1"/>
  <c r="Y834" i="1"/>
  <c r="Z834" i="1"/>
  <c r="Y835" i="1"/>
  <c r="Z835" i="1"/>
  <c r="Y836" i="1"/>
  <c r="Z836" i="1"/>
  <c r="Y837" i="1"/>
  <c r="Z837" i="1"/>
  <c r="Y840" i="1"/>
  <c r="Z840" i="1"/>
  <c r="Y841" i="1"/>
  <c r="Y842" i="1"/>
  <c r="Z842" i="1"/>
  <c r="Y843" i="1"/>
  <c r="Z843" i="1"/>
  <c r="Y844" i="1"/>
  <c r="Z844" i="1"/>
  <c r="Y846" i="1"/>
  <c r="Z846" i="1"/>
  <c r="Y847" i="1"/>
  <c r="Z847" i="1"/>
  <c r="Y849" i="1"/>
  <c r="Z849" i="1"/>
  <c r="Y850" i="1"/>
  <c r="Z850" i="1"/>
  <c r="Y851" i="1"/>
  <c r="Y852" i="1"/>
  <c r="Z852" i="1"/>
  <c r="Y853" i="1"/>
  <c r="Z853" i="1"/>
  <c r="Y854" i="1"/>
  <c r="Z854" i="1"/>
  <c r="Y856" i="1"/>
  <c r="Y857" i="1"/>
  <c r="Y859" i="1"/>
  <c r="Y860" i="1"/>
  <c r="Z860" i="1"/>
  <c r="Y861" i="1"/>
  <c r="Z861" i="1"/>
  <c r="Y865" i="1"/>
  <c r="Z865" i="1"/>
  <c r="Y866" i="1"/>
  <c r="Z866" i="1"/>
  <c r="Y867" i="1"/>
  <c r="Y869" i="1"/>
  <c r="Z869" i="1"/>
  <c r="Y871" i="1"/>
  <c r="Z871" i="1"/>
  <c r="Y872" i="1"/>
  <c r="Y873" i="1"/>
  <c r="Y875" i="1"/>
  <c r="Y876" i="1"/>
  <c r="Y879" i="1"/>
  <c r="Z879" i="1"/>
  <c r="Y880" i="1"/>
  <c r="Y881" i="1"/>
  <c r="Z881" i="1"/>
  <c r="Y882" i="1"/>
  <c r="Y883" i="1"/>
  <c r="Y884" i="1"/>
  <c r="Y886" i="1"/>
  <c r="Z886" i="1"/>
  <c r="Y888" i="1"/>
  <c r="Y892" i="1"/>
  <c r="Y893" i="1"/>
  <c r="Z893" i="1"/>
  <c r="Y894" i="1"/>
  <c r="Y895" i="1"/>
  <c r="Z895" i="1"/>
  <c r="Y896" i="1"/>
  <c r="Z896" i="1"/>
  <c r="Y897" i="1"/>
  <c r="Z897" i="1"/>
  <c r="Y898" i="1"/>
  <c r="Z898" i="1"/>
  <c r="Y900" i="1"/>
  <c r="Z900" i="1"/>
  <c r="Y901" i="1"/>
  <c r="Z901" i="1"/>
  <c r="Y902" i="1"/>
  <c r="Z902" i="1"/>
  <c r="Y904" i="1"/>
  <c r="Z904" i="1"/>
  <c r="Y905" i="1"/>
  <c r="Z905" i="1"/>
  <c r="Y908" i="1"/>
  <c r="Z908" i="1"/>
  <c r="Y909" i="1"/>
  <c r="Z909" i="1"/>
  <c r="Y910" i="1"/>
  <c r="Z910" i="1"/>
  <c r="Y911" i="1"/>
  <c r="Z911" i="1"/>
  <c r="Y912" i="1"/>
  <c r="Z912" i="1"/>
  <c r="Y914" i="1"/>
  <c r="Z914" i="1"/>
  <c r="Y918" i="1"/>
  <c r="Z918" i="1"/>
  <c r="Y919" i="1"/>
  <c r="Z919" i="1"/>
  <c r="Y920" i="1"/>
  <c r="Z920" i="1"/>
  <c r="Y921" i="1"/>
  <c r="Z921" i="1"/>
  <c r="Y922" i="1"/>
  <c r="Z922" i="1"/>
  <c r="Y923" i="1"/>
  <c r="Z923" i="1"/>
  <c r="Y924" i="1"/>
  <c r="Z924" i="1"/>
  <c r="Y925" i="1"/>
  <c r="Z925" i="1"/>
  <c r="Y926" i="1"/>
  <c r="Z926" i="1"/>
  <c r="Y927" i="1"/>
  <c r="Z927" i="1"/>
  <c r="Y930" i="1"/>
  <c r="Z930" i="1"/>
  <c r="Y931" i="1"/>
  <c r="Z931" i="1"/>
  <c r="Y932" i="1"/>
  <c r="Z932" i="1"/>
  <c r="Y933" i="1"/>
  <c r="Y934" i="1"/>
  <c r="Y936" i="1"/>
  <c r="Y937" i="1"/>
  <c r="Z937" i="1"/>
  <c r="Y938" i="1"/>
  <c r="Z938" i="1"/>
  <c r="Y942" i="1"/>
  <c r="Z942" i="1"/>
  <c r="Y954" i="1"/>
  <c r="Y955" i="1"/>
  <c r="Z955" i="1"/>
  <c r="Y956" i="1"/>
  <c r="Z956" i="1"/>
  <c r="Y957" i="1"/>
  <c r="Z957" i="1"/>
  <c r="Y958" i="1"/>
  <c r="Z958" i="1"/>
  <c r="Y959" i="1"/>
  <c r="Z959" i="1"/>
  <c r="Y960" i="1"/>
  <c r="Z960" i="1"/>
  <c r="Y961" i="1"/>
  <c r="Y962" i="1"/>
  <c r="Y963" i="1"/>
  <c r="Z963" i="1"/>
  <c r="Y971" i="1"/>
  <c r="Z971" i="1"/>
  <c r="Y972" i="1"/>
  <c r="Z972" i="1"/>
  <c r="Y973" i="1"/>
  <c r="Y974" i="1"/>
  <c r="Y975" i="1"/>
  <c r="Z975" i="1"/>
  <c r="Y976" i="1"/>
  <c r="Y978" i="1"/>
  <c r="Z978" i="1"/>
  <c r="Y979" i="1"/>
  <c r="Y981" i="1"/>
  <c r="Y983" i="1"/>
  <c r="Z983" i="1"/>
  <c r="Y984" i="1"/>
  <c r="Z984" i="1"/>
  <c r="Y988" i="1"/>
  <c r="Z988" i="1"/>
  <c r="Y990" i="1"/>
  <c r="Z990" i="1"/>
  <c r="Y991" i="1"/>
  <c r="Z991" i="1"/>
  <c r="Y992" i="1"/>
  <c r="Y993" i="1"/>
  <c r="Y994" i="1"/>
  <c r="Z994" i="1"/>
  <c r="Y996" i="1"/>
  <c r="Z996" i="1"/>
  <c r="Y997" i="1"/>
  <c r="Y998" i="1"/>
  <c r="Y999" i="1"/>
  <c r="Z999" i="1"/>
  <c r="Y1000" i="1"/>
  <c r="Z1000" i="1"/>
  <c r="Y1001" i="1"/>
  <c r="Z1001" i="1"/>
  <c r="Y1002" i="1"/>
  <c r="Z1002" i="1"/>
  <c r="Y1003" i="1"/>
  <c r="Z1003" i="1"/>
  <c r="Y1004" i="1"/>
  <c r="Z1004" i="1"/>
  <c r="Y1005" i="1"/>
  <c r="Z1005" i="1"/>
  <c r="Y1006" i="1"/>
  <c r="Z1006" i="1"/>
  <c r="Y1007" i="1"/>
  <c r="Z1007" i="1"/>
  <c r="Y1008" i="1"/>
  <c r="Z1008" i="1"/>
  <c r="Y1010" i="1"/>
  <c r="Z1010" i="1"/>
  <c r="Y1012" i="1"/>
  <c r="Z1012" i="1"/>
  <c r="Y1014" i="1"/>
  <c r="Z1014" i="1"/>
  <c r="Y1015" i="1"/>
  <c r="Z1015" i="1"/>
  <c r="Y1016" i="1"/>
  <c r="Z1016" i="1"/>
  <c r="Y1017" i="1"/>
  <c r="Z1017" i="1"/>
  <c r="Y1018" i="1"/>
  <c r="Z1018" i="1"/>
  <c r="Y1019" i="1"/>
  <c r="Z1019" i="1"/>
  <c r="Y1020" i="1"/>
  <c r="Z1020" i="1"/>
  <c r="Y1021" i="1"/>
  <c r="Z1021" i="1"/>
  <c r="Y1026" i="1"/>
  <c r="Z1026" i="1"/>
  <c r="Y1029" i="1"/>
  <c r="Z1029" i="1"/>
  <c r="Y1034" i="1"/>
  <c r="Z1034" i="1"/>
  <c r="Y1035" i="1"/>
  <c r="Z1035" i="1"/>
  <c r="Y1036" i="1"/>
  <c r="Z1036" i="1"/>
  <c r="Y1037" i="1"/>
  <c r="Z1037" i="1"/>
  <c r="Y1038" i="1"/>
  <c r="Z1038" i="1"/>
  <c r="Y1039" i="1"/>
  <c r="Z1039" i="1"/>
  <c r="Y1043" i="1"/>
  <c r="Z1043" i="1"/>
  <c r="Y1044" i="1"/>
  <c r="Z1044" i="1"/>
  <c r="Y1052" i="1"/>
  <c r="Z1052" i="1"/>
  <c r="Y1053" i="1"/>
  <c r="Y1054" i="1"/>
  <c r="Z1054" i="1"/>
  <c r="Y1056" i="1"/>
  <c r="Z1056" i="1"/>
  <c r="Y1057" i="1"/>
  <c r="Z1057" i="1"/>
  <c r="Y1058" i="1"/>
  <c r="Z1058" i="1"/>
  <c r="Y1059" i="1"/>
  <c r="Z1059" i="1"/>
  <c r="Y1060" i="1"/>
  <c r="Y1061" i="1"/>
  <c r="Y1062" i="1"/>
  <c r="Z1062" i="1"/>
  <c r="Y1063" i="1"/>
  <c r="Z1063" i="1"/>
  <c r="Y1064" i="1"/>
  <c r="Z1064" i="1"/>
  <c r="Y1065" i="1"/>
  <c r="Z1065" i="1"/>
  <c r="Y1066" i="1"/>
  <c r="Z1066" i="1"/>
  <c r="Y1067" i="1"/>
  <c r="Z1067" i="1"/>
  <c r="Y1068" i="1"/>
  <c r="Z1068" i="1"/>
  <c r="Y1069" i="1"/>
  <c r="Z1069" i="1"/>
  <c r="Y1070" i="1"/>
  <c r="Z1070" i="1"/>
  <c r="Y1071" i="1"/>
  <c r="Z1071" i="1"/>
  <c r="Y1072" i="1"/>
  <c r="Y1073" i="1"/>
  <c r="Z1073" i="1"/>
  <c r="Y1074" i="1"/>
  <c r="Y1081" i="1"/>
  <c r="Y1083" i="1"/>
  <c r="Z1083" i="1"/>
  <c r="Y1084" i="1"/>
  <c r="Z1084" i="1"/>
  <c r="Y1085" i="1"/>
  <c r="Z1085" i="1"/>
  <c r="Y1086" i="1"/>
  <c r="Z1086" i="1"/>
  <c r="Y1087" i="1"/>
  <c r="Z1087" i="1"/>
  <c r="Y1088" i="1"/>
  <c r="Z1088" i="1"/>
  <c r="Y1089" i="1"/>
  <c r="Z1089" i="1"/>
  <c r="Y1090" i="1"/>
  <c r="Y1091" i="1"/>
  <c r="Y1092" i="1"/>
  <c r="Y1093" i="1"/>
  <c r="Z1093" i="1"/>
  <c r="Y1094" i="1"/>
  <c r="Y1095" i="1"/>
  <c r="Y1096" i="1"/>
  <c r="Z1096" i="1"/>
  <c r="Y1097" i="1"/>
  <c r="Y1098" i="1"/>
  <c r="Y1099" i="1"/>
  <c r="Y1100" i="1"/>
  <c r="Y1101" i="1"/>
  <c r="Z1101" i="1"/>
  <c r="Y1102" i="1"/>
  <c r="Z1102" i="1"/>
  <c r="Y1109" i="1"/>
  <c r="Y1110" i="1"/>
  <c r="Y1111" i="1"/>
  <c r="Y1112" i="1"/>
  <c r="Z1112" i="1"/>
  <c r="Y1113" i="1"/>
  <c r="Z1113" i="1"/>
  <c r="Y1114" i="1"/>
  <c r="Z1114" i="1"/>
  <c r="Y1115" i="1"/>
  <c r="Z1115" i="1"/>
  <c r="Y1116" i="1"/>
  <c r="Z1116" i="1"/>
  <c r="Y1117" i="1"/>
  <c r="Z1117" i="1"/>
  <c r="Y1125" i="1"/>
  <c r="Z1125" i="1"/>
  <c r="Y1127" i="1"/>
  <c r="Z1127" i="1"/>
  <c r="Y1128" i="1"/>
  <c r="Z1128" i="1"/>
  <c r="Y1129" i="1"/>
  <c r="Z1129" i="1"/>
  <c r="Y1130" i="1"/>
  <c r="Z1130" i="1"/>
  <c r="Y1131" i="1"/>
  <c r="Z1131" i="1"/>
  <c r="Y1132" i="1"/>
  <c r="Z1132" i="1"/>
  <c r="Y1133" i="1"/>
  <c r="Z1133" i="1"/>
  <c r="Y1134" i="1"/>
  <c r="Z1134" i="1"/>
  <c r="Y1135" i="1"/>
  <c r="Y1136" i="1"/>
  <c r="Z1136" i="1"/>
  <c r="Y1137" i="1"/>
  <c r="Z1137" i="1"/>
  <c r="Y1138" i="1"/>
  <c r="Y1139" i="1"/>
  <c r="Y1140" i="1"/>
  <c r="Y1141" i="1"/>
  <c r="Y1144" i="1"/>
  <c r="Z1144" i="1"/>
  <c r="Y1145" i="1"/>
  <c r="Y1148" i="1"/>
  <c r="Y1152" i="1"/>
  <c r="Y1153" i="1"/>
  <c r="Y1156" i="1"/>
  <c r="Y1157" i="1"/>
  <c r="Y1158" i="1"/>
  <c r="Z1158" i="1"/>
  <c r="Y1159" i="1"/>
  <c r="Z1159" i="1"/>
  <c r="Y1160" i="1"/>
  <c r="Y1161" i="1"/>
  <c r="Z1161" i="1"/>
  <c r="Y1162" i="1"/>
  <c r="Z1162" i="1"/>
  <c r="Y1163" i="1"/>
  <c r="Y1165" i="1"/>
  <c r="Z1165" i="1"/>
  <c r="Y1166" i="1"/>
  <c r="Z1166" i="1"/>
  <c r="Y1167" i="1"/>
  <c r="Z1167" i="1"/>
  <c r="Y1168" i="1"/>
  <c r="Z1168" i="1"/>
  <c r="Y1169" i="1"/>
  <c r="Z1169" i="1"/>
  <c r="Y1170" i="1"/>
  <c r="Z1170" i="1"/>
  <c r="Y1171" i="1"/>
  <c r="Y1172" i="1"/>
  <c r="Y1174" i="1"/>
  <c r="Y1175" i="1"/>
  <c r="Y1177" i="1"/>
  <c r="Y1178" i="1"/>
  <c r="Y1179" i="1"/>
  <c r="Z1179" i="1"/>
  <c r="Y1180" i="1"/>
  <c r="Y1181" i="1"/>
  <c r="Y1183" i="1"/>
  <c r="Z1183" i="1"/>
  <c r="Y1184" i="1"/>
  <c r="Z1184" i="1"/>
  <c r="Y1187" i="1"/>
  <c r="Y1189" i="1"/>
  <c r="Z1189" i="1"/>
  <c r="Y1190" i="1"/>
  <c r="Y1191" i="1"/>
  <c r="Z1191" i="1"/>
  <c r="Y1192" i="1"/>
  <c r="Z1192" i="1"/>
  <c r="Y1193" i="1"/>
  <c r="Y1194" i="1"/>
  <c r="Y1195" i="1"/>
  <c r="Z1195" i="1"/>
  <c r="Y1196" i="1"/>
  <c r="Z1196" i="1"/>
  <c r="Y1197" i="1"/>
  <c r="Z1197" i="1"/>
  <c r="Y1198" i="1"/>
  <c r="Z1198" i="1"/>
  <c r="Y1199" i="1"/>
  <c r="Y1201" i="1"/>
  <c r="Z1201" i="1"/>
  <c r="Y1202" i="1"/>
  <c r="Y1203" i="1"/>
  <c r="Z1203" i="1"/>
  <c r="Y1204" i="1"/>
  <c r="Z1204" i="1"/>
  <c r="Y1205" i="1"/>
  <c r="Z1205" i="1"/>
  <c r="Y1206" i="1"/>
  <c r="Z1206" i="1"/>
  <c r="Y1207" i="1"/>
  <c r="Z1207" i="1"/>
  <c r="Y1208" i="1"/>
  <c r="Z1208" i="1"/>
  <c r="Y1210" i="1"/>
  <c r="Z1210" i="1"/>
  <c r="Y1211" i="1"/>
  <c r="Z1211" i="1"/>
  <c r="Y1212" i="1"/>
  <c r="Z1212" i="1"/>
  <c r="Y1215" i="1"/>
  <c r="Y1219" i="1"/>
  <c r="Z1219" i="1"/>
  <c r="Y1222" i="1"/>
  <c r="Y1224" i="1"/>
  <c r="Z1224" i="1"/>
  <c r="Y1227" i="1"/>
  <c r="Z1227" i="1"/>
  <c r="Y1228" i="1"/>
  <c r="Z1228" i="1"/>
  <c r="Y1229" i="1"/>
  <c r="Y1230" i="1"/>
  <c r="Y1231" i="1"/>
  <c r="Y1233" i="1"/>
  <c r="Z1233" i="1"/>
  <c r="Y1234" i="1"/>
  <c r="Y1235" i="1"/>
  <c r="Y1236" i="1"/>
  <c r="Z1236" i="1"/>
  <c r="Y1237" i="1"/>
  <c r="Z1237" i="1"/>
  <c r="Y1238" i="1"/>
  <c r="Y1239" i="1"/>
  <c r="Z1239" i="1"/>
  <c r="Y1240" i="1"/>
  <c r="Z1240" i="1"/>
  <c r="Y1242" i="1"/>
  <c r="Z1242" i="1"/>
  <c r="Y1243" i="1"/>
  <c r="Z1243" i="1"/>
  <c r="Y1251" i="1"/>
  <c r="Z1251" i="1"/>
  <c r="Y1253" i="1"/>
  <c r="Z1253" i="1"/>
  <c r="Y1254" i="1"/>
  <c r="Z1254" i="1"/>
  <c r="Y1255" i="1"/>
  <c r="Y1256" i="1"/>
  <c r="Z1256" i="1"/>
  <c r="Y1257" i="1"/>
  <c r="Y1258" i="1"/>
  <c r="Y1259" i="1"/>
  <c r="Y1260" i="1"/>
  <c r="Z1260" i="1"/>
  <c r="Y1261" i="1"/>
  <c r="Z1261" i="1"/>
  <c r="Y1262" i="1"/>
  <c r="Z1262" i="1"/>
  <c r="Y1264" i="1"/>
  <c r="Z1264" i="1"/>
  <c r="Y1265" i="1"/>
  <c r="Y1266" i="1"/>
  <c r="Y1268" i="1"/>
  <c r="Y1269" i="1"/>
  <c r="Y1270" i="1"/>
  <c r="Z1270" i="1"/>
  <c r="Y1271" i="1"/>
  <c r="Z1271" i="1"/>
  <c r="Y1272" i="1"/>
  <c r="Z1272" i="1"/>
  <c r="Y1273" i="1"/>
  <c r="Z1273" i="1"/>
  <c r="Y1274" i="1"/>
  <c r="Z1274" i="1"/>
  <c r="Y1275" i="1"/>
  <c r="Z1275" i="1"/>
  <c r="Y1276" i="1"/>
  <c r="Z1276" i="1"/>
  <c r="Y1277" i="1"/>
  <c r="Y1278" i="1"/>
  <c r="Z1278" i="1"/>
  <c r="Y1279" i="1"/>
  <c r="Z1279" i="1"/>
  <c r="Y1280" i="1"/>
  <c r="Z1280" i="1"/>
  <c r="Y1281" i="1"/>
  <c r="Z1281" i="1"/>
  <c r="Y1282" i="1"/>
  <c r="Y1283" i="1"/>
  <c r="Y1284" i="1"/>
  <c r="Z1284" i="1"/>
  <c r="Y1285" i="1"/>
  <c r="Z1285" i="1"/>
  <c r="Y1287" i="1"/>
  <c r="Z1287" i="1"/>
  <c r="Y1288" i="1"/>
  <c r="Y1291" i="1"/>
  <c r="Z1291" i="1"/>
  <c r="Y1295" i="1"/>
  <c r="Y1296" i="1"/>
  <c r="Y1301" i="1"/>
  <c r="Z1301" i="1"/>
  <c r="Y1302" i="1"/>
  <c r="Z1302" i="1"/>
  <c r="Y1303" i="1"/>
  <c r="Y1304" i="1"/>
  <c r="Z1304" i="1"/>
  <c r="Y1305" i="1"/>
  <c r="Z1305" i="1"/>
  <c r="Y1306" i="1"/>
  <c r="Y1307" i="1"/>
  <c r="Z1307" i="1"/>
  <c r="Y1308" i="1"/>
  <c r="Z1308" i="1"/>
  <c r="Y1309" i="1"/>
  <c r="Z1309" i="1"/>
  <c r="Y1310" i="1"/>
  <c r="Z1310" i="1"/>
  <c r="Y1311" i="1"/>
  <c r="Z1311" i="1"/>
  <c r="Y1312" i="1"/>
  <c r="Z1312" i="1"/>
  <c r="Y1313" i="1"/>
  <c r="Y1315" i="1"/>
  <c r="Z1315" i="1"/>
  <c r="Y1316" i="1"/>
  <c r="Y1317" i="1"/>
  <c r="Z1317" i="1"/>
  <c r="Y1318" i="1"/>
  <c r="Z1318" i="1"/>
  <c r="Y1319" i="1"/>
  <c r="Z1319" i="1"/>
  <c r="Y1320" i="1"/>
  <c r="Z1320" i="1"/>
  <c r="Y1321" i="1"/>
  <c r="Z1321" i="1"/>
  <c r="Y1322" i="1"/>
  <c r="Y1323" i="1"/>
  <c r="Y1324" i="1"/>
  <c r="Y1325" i="1"/>
  <c r="Z1325" i="1"/>
  <c r="Y1327" i="1"/>
  <c r="Z1327" i="1"/>
  <c r="Y1329" i="1"/>
  <c r="Z1329" i="1"/>
  <c r="Y1331" i="1"/>
  <c r="Z1331" i="1"/>
  <c r="Y1332" i="1"/>
  <c r="Z1332" i="1"/>
  <c r="Y1333" i="1"/>
  <c r="Z1333" i="1"/>
  <c r="Y1334" i="1"/>
  <c r="Y1335" i="1"/>
  <c r="Y1336" i="1"/>
  <c r="Y1337" i="1"/>
  <c r="Y1338" i="1"/>
  <c r="Y1339" i="1"/>
  <c r="Y1340" i="1"/>
  <c r="Y1341" i="1"/>
  <c r="Y1342" i="1"/>
  <c r="Y1343" i="1"/>
  <c r="Y1344" i="1"/>
  <c r="Y1346" i="1"/>
  <c r="Z1346" i="1"/>
  <c r="Y1349" i="1"/>
  <c r="Z1349" i="1"/>
  <c r="Y1350" i="1"/>
  <c r="Z1350" i="1"/>
  <c r="Y1351" i="1"/>
  <c r="Y1352" i="1"/>
  <c r="Z1352" i="1"/>
  <c r="Y1353" i="1"/>
  <c r="Y1354" i="1"/>
  <c r="Y1355" i="1"/>
  <c r="Z1355" i="1"/>
  <c r="Y1356" i="1"/>
  <c r="Z1356" i="1"/>
  <c r="Y1357" i="1"/>
  <c r="Y1358" i="1"/>
  <c r="Z1358" i="1"/>
  <c r="Y1359" i="1"/>
  <c r="Z1359" i="1"/>
  <c r="Y1360" i="1"/>
  <c r="Z1360" i="1"/>
  <c r="Y1361" i="1"/>
  <c r="Y1366" i="1"/>
  <c r="Z1366" i="1"/>
  <c r="Y1367" i="1"/>
  <c r="Y1368" i="1"/>
  <c r="Z1368" i="1"/>
  <c r="Y1369" i="1"/>
  <c r="Y1370" i="1"/>
  <c r="Z1370" i="1"/>
  <c r="Y1374" i="1"/>
  <c r="Y1375" i="1"/>
  <c r="Z1375" i="1"/>
  <c r="Y1385" i="1"/>
  <c r="Z1385" i="1"/>
  <c r="Y1386" i="1"/>
  <c r="Z1386" i="1"/>
  <c r="Y1387" i="1"/>
  <c r="Z1387" i="1"/>
  <c r="Y1388" i="1"/>
  <c r="Z1388" i="1"/>
  <c r="Y1389" i="1"/>
  <c r="Z1389" i="1"/>
  <c r="Y1390" i="1"/>
  <c r="Z1390" i="1"/>
  <c r="Y1391" i="1"/>
  <c r="Z1391" i="1"/>
  <c r="Y1392" i="1"/>
  <c r="Z1392" i="1"/>
  <c r="Y1393" i="1"/>
  <c r="Z1393" i="1"/>
  <c r="Y1394" i="1"/>
  <c r="Y1396" i="1"/>
  <c r="Z1396" i="1"/>
  <c r="Y1397" i="1"/>
  <c r="Y1398" i="1"/>
  <c r="Y1399" i="1"/>
  <c r="Y1400" i="1"/>
  <c r="Z1400" i="1"/>
  <c r="Y1402" i="1"/>
  <c r="Z1402" i="1"/>
  <c r="Y1403" i="1"/>
  <c r="Z1403" i="1"/>
  <c r="Y1405" i="1"/>
  <c r="Z1405" i="1"/>
  <c r="Y1407" i="1"/>
  <c r="Z1407" i="1"/>
  <c r="Y1408" i="1"/>
  <c r="Z1408" i="1"/>
  <c r="Y1409" i="1"/>
  <c r="Z1409" i="1"/>
  <c r="Y1411" i="1"/>
  <c r="Z1411" i="1"/>
  <c r="Y1412" i="1"/>
  <c r="Z1412" i="1"/>
  <c r="Y1414" i="1"/>
  <c r="Y1425" i="1"/>
  <c r="Z1425" i="1"/>
  <c r="Y1426" i="1"/>
  <c r="Z1426" i="1"/>
  <c r="Y1427" i="1"/>
  <c r="Z1427" i="1"/>
  <c r="Y1428" i="1"/>
  <c r="Z1428" i="1"/>
  <c r="Y1429" i="1"/>
  <c r="Z1429" i="1"/>
  <c r="Y1430" i="1"/>
  <c r="Z1430" i="1"/>
  <c r="Y1431" i="1"/>
  <c r="Z1431" i="1"/>
  <c r="Y1432" i="1"/>
  <c r="Z1432" i="1"/>
  <c r="Y1433" i="1"/>
  <c r="Z1433" i="1"/>
  <c r="Y1434" i="1"/>
  <c r="Z1434" i="1"/>
  <c r="Y1435" i="1"/>
  <c r="Z1435" i="1"/>
  <c r="Y1436" i="1"/>
  <c r="Z1436" i="1"/>
  <c r="Y1439" i="1"/>
  <c r="Z1439" i="1"/>
  <c r="Y1440" i="1"/>
  <c r="Y1442" i="1"/>
  <c r="Z1442" i="1"/>
  <c r="Y1444" i="1"/>
  <c r="Z1444" i="1"/>
  <c r="Y1446" i="1"/>
  <c r="Z1446" i="1"/>
  <c r="Y1447" i="1"/>
  <c r="Z1447" i="1"/>
  <c r="Y1448" i="1"/>
  <c r="Z1448" i="1"/>
  <c r="Y1449" i="1"/>
  <c r="Z1449" i="1"/>
  <c r="Y1451" i="1"/>
  <c r="Z1451" i="1"/>
  <c r="Y1452" i="1"/>
  <c r="Z1452" i="1"/>
  <c r="Y1453" i="1"/>
  <c r="Z1453" i="1"/>
  <c r="Y1454" i="1"/>
  <c r="Z1454" i="1"/>
  <c r="Y1455" i="1"/>
  <c r="Z1455" i="1"/>
  <c r="Y1456" i="1"/>
  <c r="Z1456" i="1"/>
  <c r="Y1457" i="1"/>
  <c r="Z1457" i="1"/>
  <c r="Y1458" i="1"/>
  <c r="Z1458" i="1"/>
  <c r="Y1459" i="1"/>
  <c r="Z1459" i="1"/>
  <c r="Y1460" i="1"/>
  <c r="Z1460" i="1"/>
  <c r="Y1462" i="1"/>
  <c r="Z1462" i="1"/>
  <c r="Y1463" i="1"/>
  <c r="Z1463" i="1"/>
  <c r="Y1464" i="1"/>
  <c r="Z1464" i="1"/>
  <c r="Y1465" i="1"/>
  <c r="Z1465" i="1"/>
  <c r="Y1466" i="1"/>
  <c r="Z1466" i="1"/>
  <c r="Y1468" i="1"/>
  <c r="Z1468" i="1"/>
  <c r="Y1470" i="1"/>
  <c r="Z1470" i="1"/>
  <c r="Y1471" i="1"/>
  <c r="Z1471" i="1"/>
  <c r="Y1472" i="1"/>
  <c r="Z1472" i="1"/>
  <c r="Y1473" i="1"/>
  <c r="Z1473" i="1"/>
  <c r="Y1474" i="1"/>
  <c r="Z1474" i="1"/>
  <c r="Y1475" i="1"/>
  <c r="Z1475" i="1"/>
  <c r="Y1476" i="1"/>
  <c r="Z1476" i="1"/>
  <c r="Y1477" i="1"/>
  <c r="Z1477" i="1"/>
  <c r="Y1478" i="1"/>
  <c r="Z1478" i="1"/>
  <c r="Y1479" i="1"/>
  <c r="Z1479" i="1"/>
  <c r="Y1480" i="1"/>
  <c r="Z1480" i="1"/>
  <c r="Y1481" i="1"/>
  <c r="Z1481" i="1"/>
  <c r="Y1483" i="1"/>
  <c r="Z1483" i="1"/>
  <c r="Y1484" i="1"/>
  <c r="Z1484" i="1"/>
  <c r="Y1486" i="1"/>
  <c r="Z1486" i="1"/>
  <c r="Y1487" i="1"/>
  <c r="Z1487" i="1"/>
  <c r="Y1488" i="1"/>
  <c r="Z1488" i="1"/>
  <c r="Y1489" i="1"/>
  <c r="Z1489" i="1"/>
  <c r="Y1493" i="1"/>
  <c r="Y1497" i="1"/>
  <c r="Z1497" i="1"/>
  <c r="Y1498" i="1"/>
  <c r="Z1498" i="1"/>
  <c r="Y1500" i="1"/>
  <c r="Z1500" i="1"/>
  <c r="Y1501" i="1"/>
  <c r="Y1502" i="1"/>
  <c r="Y1504" i="1"/>
  <c r="Z1504" i="1"/>
  <c r="Y1505" i="1"/>
  <c r="Y1506" i="1"/>
  <c r="Z1506" i="1"/>
  <c r="Y1511" i="1"/>
  <c r="Z1511" i="1"/>
  <c r="Y1513" i="1"/>
  <c r="Z1513" i="1"/>
  <c r="Y1516" i="1"/>
  <c r="Z1516" i="1"/>
  <c r="Y1519" i="1"/>
  <c r="Z1519" i="1"/>
  <c r="Y1520" i="1"/>
  <c r="Z1520" i="1"/>
  <c r="Y1521" i="1"/>
  <c r="Z1521" i="1"/>
  <c r="Y1522" i="1"/>
  <c r="Z1522" i="1"/>
  <c r="Y1525" i="1"/>
  <c r="Y1528" i="1"/>
  <c r="Z1528" i="1"/>
  <c r="Y1529" i="1"/>
  <c r="Z1529" i="1"/>
  <c r="Y1530" i="1"/>
  <c r="Z1530" i="1"/>
  <c r="Y1532" i="1"/>
  <c r="Z1532" i="1"/>
  <c r="Y1533" i="1"/>
  <c r="Y1534" i="1"/>
  <c r="Y1535" i="1"/>
  <c r="Y1536" i="1"/>
  <c r="Z1536" i="1"/>
  <c r="Y1537" i="1"/>
  <c r="Z1537" i="1"/>
  <c r="Y1538" i="1"/>
  <c r="Z1538" i="1"/>
  <c r="Y1543" i="1"/>
  <c r="Z1543" i="1"/>
  <c r="Y1544" i="1"/>
  <c r="Y1545" i="1"/>
  <c r="Y1546" i="1"/>
  <c r="Y1547" i="1"/>
  <c r="Y1548" i="1"/>
  <c r="Y1549" i="1"/>
  <c r="Z1549" i="1"/>
  <c r="Y1550" i="1"/>
  <c r="Z1550" i="1"/>
  <c r="Y1551" i="1"/>
  <c r="Z1551" i="1"/>
  <c r="Y1552" i="1"/>
  <c r="Z1552" i="1"/>
  <c r="Y1553" i="1"/>
  <c r="Y1554" i="1"/>
  <c r="Y1555" i="1"/>
  <c r="Z1555" i="1"/>
  <c r="Y1560" i="1"/>
  <c r="Z1560" i="1"/>
  <c r="Y1561" i="1"/>
  <c r="Y1562" i="1"/>
  <c r="Z1562" i="1"/>
  <c r="Y1563" i="1"/>
  <c r="Z1563" i="1"/>
  <c r="Y1564" i="1"/>
  <c r="Y1567" i="1"/>
  <c r="Z1567" i="1"/>
  <c r="Y1571" i="1"/>
  <c r="Z1571" i="1"/>
  <c r="Y1572" i="1"/>
  <c r="Y1574" i="1"/>
  <c r="Z1574" i="1"/>
  <c r="Y1575" i="1"/>
  <c r="Z1575" i="1"/>
  <c r="Y1576" i="1"/>
  <c r="Y1578" i="1"/>
  <c r="Z1578" i="1"/>
  <c r="Y1579" i="1"/>
  <c r="Z1579" i="1"/>
  <c r="Y1591" i="1"/>
  <c r="Y1592" i="1"/>
  <c r="Y1594" i="1"/>
  <c r="Z1594" i="1"/>
  <c r="Y1595" i="1"/>
  <c r="Z1595" i="1"/>
  <c r="Y1596" i="1"/>
  <c r="Z1596" i="1"/>
  <c r="Y1597" i="1"/>
  <c r="Z1597" i="1"/>
  <c r="Y1598" i="1"/>
  <c r="Z1598" i="1"/>
  <c r="Y1601" i="1"/>
  <c r="Z1601" i="1"/>
  <c r="Y1604" i="1"/>
  <c r="Z1604" i="1"/>
  <c r="Y1605" i="1"/>
  <c r="Z1605" i="1"/>
  <c r="Y1606" i="1"/>
  <c r="Y1607" i="1"/>
  <c r="Y1608" i="1"/>
  <c r="Y1609" i="1"/>
  <c r="Y1610" i="1"/>
  <c r="Z1610" i="1"/>
  <c r="Y1611" i="1"/>
  <c r="Z1611" i="1"/>
  <c r="Y1612" i="1"/>
  <c r="Y1614" i="1"/>
  <c r="Z1614" i="1"/>
  <c r="Y1618" i="1"/>
  <c r="Z1618" i="1"/>
  <c r="Y1619" i="1"/>
  <c r="Z1619" i="1"/>
  <c r="Y1620" i="1"/>
  <c r="Z1620" i="1"/>
  <c r="Y1621" i="1"/>
  <c r="Y1622" i="1"/>
  <c r="Z1622" i="1"/>
  <c r="Y1626" i="1"/>
  <c r="Y1627" i="1"/>
  <c r="Y1629" i="1"/>
  <c r="Z1629" i="1"/>
  <c r="Y1631" i="1"/>
  <c r="Z1631" i="1"/>
  <c r="Y1632" i="1"/>
  <c r="Z1632" i="1"/>
  <c r="Y1634" i="1"/>
  <c r="Z1634" i="1"/>
  <c r="Y1635" i="1"/>
  <c r="Z1635" i="1"/>
  <c r="Y1636" i="1"/>
  <c r="Z1636" i="1"/>
  <c r="Y1638" i="1"/>
  <c r="Z1638" i="1"/>
  <c r="Y1639" i="1"/>
  <c r="Z1639" i="1"/>
  <c r="Y1640" i="1"/>
  <c r="Z1640" i="1"/>
  <c r="Y1641" i="1"/>
  <c r="Z1641" i="1"/>
  <c r="Y1642" i="1"/>
  <c r="Z1642" i="1"/>
  <c r="Y1643" i="1"/>
  <c r="Y1644" i="1"/>
  <c r="Z1644" i="1"/>
  <c r="Y1645" i="1"/>
  <c r="Z1645" i="1"/>
  <c r="Y1647" i="1"/>
  <c r="Z1647" i="1"/>
  <c r="Y1651" i="1"/>
  <c r="Z1651" i="1"/>
  <c r="Y1652" i="1"/>
  <c r="Z1652" i="1"/>
  <c r="Y1654" i="1"/>
  <c r="Z1654" i="1"/>
  <c r="Y1655" i="1"/>
  <c r="Z1655" i="1"/>
  <c r="Y1656" i="1"/>
  <c r="Z1656" i="1"/>
  <c r="Y1657" i="1"/>
  <c r="Z1657" i="1"/>
  <c r="Y1658" i="1"/>
  <c r="Z1658" i="1"/>
  <c r="Y1659" i="1"/>
  <c r="Z1659" i="1"/>
  <c r="Y1663" i="1"/>
  <c r="Z1663" i="1"/>
  <c r="Y1667" i="1"/>
  <c r="Y1668" i="1"/>
  <c r="Z1668" i="1"/>
  <c r="Y1669" i="1"/>
  <c r="C7" i="9" l="1"/>
  <c r="Z2" i="1" l="1"/>
  <c r="Y2" i="1"/>
  <c r="AV2" i="1" l="1"/>
  <c r="AU2" i="1"/>
  <c r="AV3" i="1"/>
  <c r="AU3" i="1"/>
  <c r="C10" i="9"/>
  <c r="AJ2" i="1" l="1"/>
  <c r="AI2" i="1"/>
  <c r="AH2" i="1"/>
  <c r="AG2" i="1"/>
  <c r="AP2" i="1"/>
  <c r="AO2" i="1"/>
  <c r="AN2" i="1"/>
  <c r="AM2" i="1"/>
  <c r="AL2" i="1"/>
  <c r="AK2" i="1"/>
  <c r="D9" i="9" l="1"/>
  <c r="H9" i="9" s="1"/>
  <c r="C9" i="9"/>
  <c r="H19" i="9" s="1"/>
  <c r="D10" i="9"/>
  <c r="D8" i="9"/>
  <c r="C8" i="9"/>
  <c r="H18" i="9" s="1"/>
  <c r="D7" i="9"/>
  <c r="H7" i="9" s="1"/>
  <c r="H17" i="9"/>
  <c r="D6" i="9"/>
  <c r="C6" i="9"/>
  <c r="H16" i="9" s="1"/>
  <c r="D11" i="9" l="1"/>
  <c r="H6" i="9"/>
  <c r="H11" i="9" s="1"/>
  <c r="I8" i="9" s="1"/>
  <c r="C11" i="9"/>
  <c r="H20" i="9"/>
  <c r="H21" i="9" s="1"/>
  <c r="E11" i="9" l="1"/>
  <c r="C18" i="9" s="1"/>
  <c r="I10" i="9"/>
  <c r="I6" i="9"/>
  <c r="I7" i="9"/>
  <c r="I9" i="9"/>
  <c r="D17" i="9" l="1"/>
  <c r="D16" i="9"/>
  <c r="D18" i="9"/>
  <c r="C16" i="9"/>
  <c r="C20" i="9"/>
  <c r="C15" i="9"/>
  <c r="D19" i="9"/>
  <c r="C19" i="9"/>
  <c r="D15" i="9"/>
  <c r="D20" i="9"/>
  <c r="C17" i="9"/>
  <c r="I11" i="9"/>
  <c r="I19" i="9"/>
  <c r="I16" i="9"/>
  <c r="I18" i="9"/>
  <c r="I17" i="9"/>
  <c r="I20" i="9"/>
  <c r="I21" i="9" l="1"/>
  <c r="C7" i="8" l="1"/>
  <c r="F30" i="2" l="1"/>
  <c r="F31" i="2"/>
  <c r="F32" i="2"/>
  <c r="F33" i="2"/>
  <c r="F34" i="2"/>
  <c r="E43" i="7"/>
  <c r="F43" i="7"/>
  <c r="E44" i="7"/>
  <c r="F44" i="7"/>
  <c r="E45" i="7"/>
  <c r="F45" i="7"/>
  <c r="E46" i="7"/>
  <c r="F46" i="7"/>
  <c r="E47" i="7"/>
  <c r="F47" i="7"/>
  <c r="E48" i="7"/>
  <c r="F48" i="7"/>
  <c r="E49" i="7"/>
  <c r="F49" i="7"/>
  <c r="E50" i="7"/>
  <c r="F50" i="7"/>
  <c r="E51" i="7"/>
  <c r="F51" i="7"/>
  <c r="E52" i="7"/>
  <c r="F52" i="7"/>
  <c r="D6" i="8" l="1"/>
  <c r="H6" i="8" s="1"/>
  <c r="C6" i="8"/>
  <c r="F16" i="7" l="1"/>
  <c r="F17" i="7"/>
  <c r="F18" i="7"/>
  <c r="F15" i="7"/>
  <c r="E16" i="7"/>
  <c r="E17" i="7"/>
  <c r="E18" i="7"/>
  <c r="E15" i="7"/>
  <c r="F39" i="7" l="1"/>
  <c r="F40" i="7"/>
  <c r="F41" i="7"/>
  <c r="F42" i="7"/>
  <c r="F38" i="7"/>
  <c r="E39" i="7"/>
  <c r="E40" i="7"/>
  <c r="E41" i="7"/>
  <c r="E42" i="7"/>
  <c r="E38" i="7"/>
  <c r="M4" i="7"/>
  <c r="S34" i="2"/>
  <c r="S31" i="2"/>
  <c r="S32" i="2"/>
  <c r="S33" i="2"/>
  <c r="S30" i="2"/>
  <c r="M5" i="7" l="1"/>
  <c r="L5" i="7"/>
  <c r="F35" i="2"/>
  <c r="F36" i="2"/>
  <c r="E31" i="2"/>
  <c r="E32" i="2"/>
  <c r="E33" i="2"/>
  <c r="E34" i="2"/>
  <c r="E35" i="2"/>
  <c r="E36" i="2"/>
  <c r="E30" i="2"/>
  <c r="M31" i="2"/>
  <c r="M32" i="2"/>
  <c r="M33" i="2"/>
  <c r="M34" i="2"/>
  <c r="M35" i="2"/>
  <c r="M36" i="2"/>
  <c r="M30" i="2"/>
  <c r="L31" i="2"/>
  <c r="L32" i="2"/>
  <c r="L33" i="2"/>
  <c r="L34" i="2"/>
  <c r="L35" i="2"/>
  <c r="L36" i="2"/>
  <c r="L30" i="2"/>
  <c r="F6" i="7" l="1"/>
  <c r="F7" i="7"/>
  <c r="F5" i="7"/>
  <c r="E6" i="7"/>
  <c r="E7" i="7"/>
  <c r="E5" i="7"/>
  <c r="H16" i="8" l="1"/>
  <c r="H10" i="8" l="1"/>
  <c r="H19" i="8"/>
  <c r="H17" i="8"/>
  <c r="C11" i="8"/>
  <c r="H9" i="8"/>
  <c r="H7" i="8"/>
  <c r="D11" i="8"/>
  <c r="H18" i="8"/>
  <c r="H20" i="8"/>
  <c r="H8" i="8"/>
  <c r="H21" i="8" l="1"/>
  <c r="I16" i="8" s="1"/>
  <c r="H11" i="8"/>
  <c r="E11" i="8"/>
  <c r="D15" i="8" l="1"/>
  <c r="D17" i="8"/>
  <c r="D19" i="8"/>
  <c r="D16" i="8"/>
  <c r="D18" i="8"/>
  <c r="I19" i="8"/>
  <c r="C15" i="8"/>
  <c r="C18" i="8"/>
  <c r="C19" i="8"/>
  <c r="C16" i="8"/>
  <c r="C17" i="8"/>
  <c r="I20" i="8"/>
  <c r="I6" i="8"/>
  <c r="I10" i="8"/>
  <c r="I9" i="8"/>
  <c r="I7" i="8"/>
  <c r="I17" i="8"/>
  <c r="C20" i="8"/>
  <c r="I18" i="8"/>
  <c r="D20" i="8"/>
  <c r="I8" i="8"/>
  <c r="I21" i="8" l="1"/>
  <c r="I11" i="8"/>
  <c r="AV9" i="1" l="1"/>
  <c r="AU9" i="1"/>
  <c r="AY4" i="1" l="1"/>
  <c r="AY3" i="1"/>
  <c r="AY2" i="1"/>
  <c r="AU4" i="1" l="1"/>
  <c r="AV4" i="1"/>
</calcChain>
</file>

<file path=xl/sharedStrings.xml><?xml version="1.0" encoding="utf-8"?>
<sst xmlns="http://schemas.openxmlformats.org/spreadsheetml/2006/main" count="31789" uniqueCount="8879">
  <si>
    <t>TICKET</t>
  </si>
  <si>
    <t>Servicio ISO 20000'</t>
  </si>
  <si>
    <t>GRUPO ASIGNADO</t>
  </si>
  <si>
    <t>GRUPO_PROPIETARIOS</t>
  </si>
  <si>
    <t>Responsable</t>
  </si>
  <si>
    <t>Remitente</t>
  </si>
  <si>
    <t>IMPACTO</t>
  </si>
  <si>
    <t>URGENCIA</t>
  </si>
  <si>
    <t>PRIORIDAD</t>
  </si>
  <si>
    <t>TIPO</t>
  </si>
  <si>
    <t>CLIENTE</t>
  </si>
  <si>
    <t>RESUMEN</t>
  </si>
  <si>
    <t>FECHA_NOTIFICACION</t>
  </si>
  <si>
    <t>FECHA_ENVIO</t>
  </si>
  <si>
    <t>ESTADO</t>
  </si>
  <si>
    <t>CATPRESOL1</t>
  </si>
  <si>
    <t>CATPRESOL2</t>
  </si>
  <si>
    <t>FECHA_RESOLUCION</t>
  </si>
  <si>
    <t>FECHA_CIERRE</t>
  </si>
  <si>
    <t>NOTAS</t>
  </si>
  <si>
    <t>RESOLUCION</t>
  </si>
  <si>
    <t>PEND</t>
  </si>
  <si>
    <t>E2E</t>
  </si>
  <si>
    <t>SLA</t>
  </si>
  <si>
    <t>INC. PKI</t>
  </si>
  <si>
    <t>REQ PKI</t>
  </si>
  <si>
    <t>OBSERVACIONES</t>
  </si>
  <si>
    <t>Critica</t>
  </si>
  <si>
    <t>Alta</t>
  </si>
  <si>
    <t>Media</t>
  </si>
  <si>
    <t>Baja</t>
  </si>
  <si>
    <t>FECHA CIERRE</t>
  </si>
  <si>
    <t xml:space="preserve">Tiempo  &lt; 1 hora: </t>
  </si>
  <si>
    <t xml:space="preserve">Tiempo  &gt; 1 hora y &lt; 4 horas: </t>
  </si>
  <si>
    <t>Tiempo  &gt; 4 horas y &lt; 8 horas</t>
  </si>
  <si>
    <t xml:space="preserve">Tiempo &gt; 8 horas y &lt; 24 horas: </t>
  </si>
  <si>
    <t>Tiempo  &gt; 24 horas</t>
  </si>
  <si>
    <t xml:space="preserve">*Tiempo  &lt; 1 hora: </t>
  </si>
  <si>
    <t xml:space="preserve">*Tiempo  &gt; 1 hora y &lt; 4 horas: </t>
  </si>
  <si>
    <t>*Tiempo  &gt; 4 horas y &lt; 8 horas</t>
  </si>
  <si>
    <t xml:space="preserve">*Tiempo &gt; 8 horas y &lt; 24 horas: </t>
  </si>
  <si>
    <t>*Tiempo  &gt; 24 horas</t>
  </si>
  <si>
    <t>Tipo</t>
  </si>
  <si>
    <t>MEDICIÓN SLA</t>
  </si>
  <si>
    <t>Cumplido</t>
  </si>
  <si>
    <t>Incumplido</t>
  </si>
  <si>
    <t>tiempo</t>
  </si>
  <si>
    <t>horas</t>
  </si>
  <si>
    <t>INC000002545053</t>
  </si>
  <si>
    <t>RED INTERNA</t>
  </si>
  <si>
    <t>APQ INFRAESTRUCTURA</t>
  </si>
  <si>
    <t>APOQUINDO TI</t>
  </si>
  <si>
    <t>RAMON DIAZ CASTILLO</t>
  </si>
  <si>
    <t>tct_rorell</t>
  </si>
  <si>
    <t>4-Menor/Localizado</t>
  </si>
  <si>
    <t>4-Baja</t>
  </si>
  <si>
    <t>Requerimiento de Red</t>
  </si>
  <si>
    <t>TELEFONICA EMPRESAS DE CHILE SA</t>
  </si>
  <si>
    <t>TICKET DE INCIDENCIA POR CORTE DE ENERGÍA EN RED DE ILUMINACIÓN Y BIOMETRICOS DE PASILLO</t>
  </si>
  <si>
    <t>11/01/2024 13:57:33</t>
  </si>
  <si>
    <t>11/01/2024 14:00:18</t>
  </si>
  <si>
    <t>Cerrado</t>
  </si>
  <si>
    <t>TI</t>
  </si>
  <si>
    <t>ENERGIA</t>
  </si>
  <si>
    <t>03/02/2024 9:51:22</t>
  </si>
  <si>
    <t>03/02/2024 23:50:00</t>
  </si>
  <si>
    <t>EN OBSERVACION, sin avances solo a fecto luminarias</t>
  </si>
  <si>
    <t>Incidente de Cliente</t>
  </si>
  <si>
    <t>minutos</t>
  </si>
  <si>
    <t>INC000002547121</t>
  </si>
  <si>
    <t>INFRAESTRUCTURA DC</t>
  </si>
  <si>
    <t>APQ ACCESOS</t>
  </si>
  <si>
    <t>MBARRIENTOS</t>
  </si>
  <si>
    <t>3-Moderado/Limitado</t>
  </si>
  <si>
    <t>3-Medio</t>
  </si>
  <si>
    <t>TELEFONICA GLOBAL TECHNOLOGY S.A.AGENCIA EN CHILE</t>
  </si>
  <si>
    <t>EQUIPO AIRE ACONDICIONADO SALA OPERACIONES CON FILTRACION DE AGUA</t>
  </si>
  <si>
    <t>12/01/2024 2:29:17</t>
  </si>
  <si>
    <t>12/01/2024 2:31:52</t>
  </si>
  <si>
    <t>CLIMA</t>
  </si>
  <si>
    <t>03/02/2024 9:52:57</t>
  </si>
  <si>
    <t>se realizará mantención</t>
  </si>
  <si>
    <t>Requerimiento de Cliente</t>
  </si>
  <si>
    <t>segundos</t>
  </si>
  <si>
    <t>INC000002547886</t>
  </si>
  <si>
    <t>OFFICE365</t>
  </si>
  <si>
    <t>O365</t>
  </si>
  <si>
    <t>GESTION CALL CENTER</t>
  </si>
  <si>
    <t>JAVIERA A UMAÑA YEVENES</t>
  </si>
  <si>
    <t>frp_driosr</t>
  </si>
  <si>
    <t>FERRER Y ASOCIADOS INGENIEROS CONSULTORES S.A</t>
  </si>
  <si>
    <t>MESA/CALL CENTER7CONFIGURACION DE MICROSOFT 365</t>
  </si>
  <si>
    <t>12/01/2024 12:23:16</t>
  </si>
  <si>
    <t>12/01/2024 12:25:57</t>
  </si>
  <si>
    <t>COMUNICACIONES</t>
  </si>
  <si>
    <t>VPN IP - MPLS</t>
  </si>
  <si>
    <t>02/02/2024 19:04:23</t>
  </si>
  <si>
    <t>02/02/2024 23:50:00</t>
  </si>
  <si>
    <t>PREVENTIVO: NO
CODIGO DE SERVICIO:PSITIE29815
DIRECCION:Carlos Antunez #245
QUIEN REPORTA:FRANCISCO CHAVEZ-998106765 
CONTACTO EN TERRENO:FRANCISCO CHAVEZ-998106765 
PROBLEMA:
REQUERIMIENTO:CONFIGURACIÓN DE MICROSSOFT 365
EQUIPOS ENERGIZADO/REINICIADO:
H</t>
  </si>
  <si>
    <t>FASE RESOLUCIÓN Y RECUPERACIÓN
Se efectúa contacto con cliente: FRANCISCO CHAVEZ
Teléfono de contacto: 998106765 
Acciones realizadas:
-Se indicó como modificar el tipo de link para compartir de un sitio de grupo en el Centro de administración de Shar</t>
  </si>
  <si>
    <t xml:space="preserve">TOTAL </t>
  </si>
  <si>
    <t>INC000002556949</t>
  </si>
  <si>
    <t>Incidente de Red</t>
  </si>
  <si>
    <t>INCIDENCIA CLIENTE TELEFONICA RACK A-3 TIC 7</t>
  </si>
  <si>
    <t>18/01/2024 1:36:24</t>
  </si>
  <si>
    <t>18/01/2024 1:38:15</t>
  </si>
  <si>
    <t>03/02/2024 9:56:18</t>
  </si>
  <si>
    <t>EN OBSERVACIÓN, estado normalizado</t>
  </si>
  <si>
    <t>INC000002557726</t>
  </si>
  <si>
    <t>PDU A CAIDA RACK G-9 SALA 07 BANCO SANTANDER</t>
  </si>
  <si>
    <t>18/01/2024 9:01:15</t>
  </si>
  <si>
    <t>18/01/2024 9:03:23</t>
  </si>
  <si>
    <t>03/02/2024 9:57:51</t>
  </si>
  <si>
    <t>PDU A CAIDA RACK G-9 SALA 07 BANCO SA</t>
  </si>
  <si>
    <t>cambio de pdu con exito</t>
  </si>
  <si>
    <t>INC000002557736</t>
  </si>
  <si>
    <t>tct_jmarqu</t>
  </si>
  <si>
    <t>TELEFONICA CYBERSECURITY TECH CHILE SPA</t>
  </si>
  <si>
    <t>CAIDA PDU A CLIENTE ULTRAMAR RACK D11</t>
  </si>
  <si>
    <t>18/01/2024 9:46:50</t>
  </si>
  <si>
    <t>18/01/2024 9:49:24</t>
  </si>
  <si>
    <t>03/02/2024 9:59:26</t>
  </si>
  <si>
    <t>PREVENTIVO: NO
CODIGO DE SERVICIO: INC000002557736
DIRECCION:  DCAPO
QUIEN REPORTA: OPERADOR N1
CONTACTO EN TERRENO: OPERADOR N1
PROBLEMA: CAIDA PDU TIC 7 RACK D11
REQUERIMIENTO: LEVANTAR PDU CAIDA Y REVISAR CONDICIONES DE ESTA</t>
  </si>
  <si>
    <t>ejecutado con éxito</t>
  </si>
  <si>
    <t>INC000002557739</t>
  </si>
  <si>
    <t>CAIDA PDU B CLIENTE TECH RACK C04</t>
  </si>
  <si>
    <t>18/01/2024 9:55:05</t>
  </si>
  <si>
    <t>18/01/2024 10:01:55</t>
  </si>
  <si>
    <t>03/02/2024 10:00:51</t>
  </si>
  <si>
    <t>PREVENTIVO: NO
CODIGO DE SERVICIO: INC000002557739
DIRECCION:  DCAPO
QUIEN REPORTA: OPERADOR N1
CONTACTO EN TERRENO: OPERADOR N1
PROBLEMA: CAIDA PDU TIC 7 RACK C04
REQUERIMIENTO: LEVANTAR PDU CAIDA Y REVISAR CONDICIONES DE ESTA</t>
  </si>
  <si>
    <t>ejecutado con exito</t>
  </si>
  <si>
    <t>INC000002557756</t>
  </si>
  <si>
    <t>DANIEL A MUÑOZ BUSTOS</t>
  </si>
  <si>
    <t>ALARMAS SONORA ENERGIA RACK B05 Y E05</t>
  </si>
  <si>
    <t>18/01/2024 10:15:02</t>
  </si>
  <si>
    <t>18/01/2024 10:18:04</t>
  </si>
  <si>
    <t>CDP ANTIGUO 1</t>
  </si>
  <si>
    <t>CDP ANTIGUO 2</t>
  </si>
  <si>
    <t>03/02/2024 10:02:38</t>
  </si>
  <si>
    <t>PREVENTIVO: NO
CODIGO DE SERVICIO: INC000002557756
DIRECCION:  DCAPO
QUIEN REPORTA: OPERADOR N1
CONTACTO EN TERRENO: OPERADOR N1
PROBLEMA: ALARMA SONORA ENERGIA
REQUERIMIENTO: RACKS B05 Y E05 PRESENTAN ALARMAS SONORAS DE ENERGIA, PERO PDUS ESTAN ENECENDI</t>
  </si>
  <si>
    <t>equipos ya normalizados</t>
  </si>
  <si>
    <t>INC000002572152</t>
  </si>
  <si>
    <t>GESTION HD</t>
  </si>
  <si>
    <t>frp_jserna</t>
  </si>
  <si>
    <t>LOUISIANA PACIFIC CHILE S A</t>
  </si>
  <si>
    <t>HD/PROBLEMAS CON OFFICE 365</t>
  </si>
  <si>
    <t>25/01/2024 12:01:46</t>
  </si>
  <si>
    <t>25/01/2024 12:09:45</t>
  </si>
  <si>
    <t>APLICATIVOS</t>
  </si>
  <si>
    <t>08/02/2024 10:22:52</t>
  </si>
  <si>
    <t>08/02/2024 23:50:00</t>
  </si>
  <si>
    <t>PREVENTIVO: NO
CODIGO DE SERVICIO:VPF1879680
DIRECCION:Santa Clara N° 085, piso 8, edificio City Park II, Huechuraba, ciudad Empresarial, Region Metropolit,Huechuraba,Santiago
QUIEN REPORTA:Kevin Alarcon 966446868
CONTACTO EN TERRENO:Kevin Alarcon   2241</t>
  </si>
  <si>
    <t>FASE RESOLUCIÓN Y RECUPERACIÓN
Se efectúa contacto con cliente: Kevin Alarcon
Teléfono de contacto: 966446868
Acciones realizadas: 
Como hablamos hoy a través de equipos, después de analizar todos los detalles del problema, comprobando que no hay nin</t>
  </si>
  <si>
    <t>INC000002572158</t>
  </si>
  <si>
    <t>SM OPERACIONES</t>
  </si>
  <si>
    <t>RENE E VILLEGAS CARREÑO</t>
  </si>
  <si>
    <t>frp_pcamay</t>
  </si>
  <si>
    <t>HD/Cruzadas faltantes en Sala4 hacia Firewall OOB San Martin (Activación HA)</t>
  </si>
  <si>
    <t>25/01/2024 12:14:43</t>
  </si>
  <si>
    <t>25/01/2024 12:16:06</t>
  </si>
  <si>
    <t>01/02/2024 13:31:35</t>
  </si>
  <si>
    <t>01/02/2024 23:50:00</t>
  </si>
  <si>
    <t>PREVENTIVO: NO
CODIGO DE SERVICIO:
DIRECCION:
QUIEN REPORTA:Luis Alberto Villasmil Castillo +56 9 93970486
CONTACTO EN TERRENO:Luis Alberto Villasmil Castillo +56 9 93970486
PROBLEMA:
REQUERIMIENTO:quería solicitar su ayuda con la creación de un ticket y</t>
  </si>
  <si>
    <t>no procede falta rfc</t>
  </si>
  <si>
    <t>INC000002574572</t>
  </si>
  <si>
    <t>HOUSING</t>
  </si>
  <si>
    <t>tct_rdiazc</t>
  </si>
  <si>
    <t>recepción cajas en all piso 1</t>
  </si>
  <si>
    <t>26/01/2024 13:33:25</t>
  </si>
  <si>
    <t>26/01/2024 13:36:34</t>
  </si>
  <si>
    <t>HARDWARE</t>
  </si>
  <si>
    <t>02/02/2024 12:42:58</t>
  </si>
  <si>
    <t>recepción exitosa</t>
  </si>
  <si>
    <t>INC000002576883</t>
  </si>
  <si>
    <t>VDC</t>
  </si>
  <si>
    <t>DEIBY Y SANTOYO MONTEROLA</t>
  </si>
  <si>
    <t>frp_fpetro</t>
  </si>
  <si>
    <t>EMPRESA ELECTRICA PUENTE ALTO</t>
  </si>
  <si>
    <t>HD/Electrica Puente Alto//Recursos VDC</t>
  </si>
  <si>
    <t>29/01/2024 10:42:37</t>
  </si>
  <si>
    <t>29/01/2024 10:45:33</t>
  </si>
  <si>
    <t>02/02/2024 17:08:11</t>
  </si>
  <si>
    <t>PREVENTIVO: NO
CODIGO DE SERVICIO:
DIRECCION:
QUIEN REPORTA:
CONTACTO EN TERRENO:
REQUERIMIENTO:
En nuestra plataforma VDC provisionar los recursos que se indican en resumen a continuación:
Habilitación del tenant del cliente en VDC. • Distribución</t>
  </si>
  <si>
    <t>FASE RESOLUCIÓN Y RECUPERACIÓN
Se efectúa contacto con cliente:N/A
Teléfono de contacto:N/A
Acciones realizadas:Se genera el tenant al cliente y queda pendiente gestionar la baja del OrgVDC de POC que tiene el cliente actualmente
Solución paliativa o</t>
  </si>
  <si>
    <t>INC000002577650</t>
  </si>
  <si>
    <t>ANGEL CASTRO CABRERA</t>
  </si>
  <si>
    <t>REQ/Problemas con relay de correo C4-SMTP, uso de dominio tic.cl.</t>
  </si>
  <si>
    <t>29/01/2024 12:25:51</t>
  </si>
  <si>
    <t>29/01/2024 12:27:50</t>
  </si>
  <si>
    <t>02/02/2024 11:11:47</t>
  </si>
  <si>
    <t>PREVENTIVO: NO
CODIGO DE SERVICIO:
DIRECCION:
QUIEN REPORTA: Sebastián Acuña Guzmán +56 97257 1796 
CONTACTO EN TERRENO: Sebastián Acuña Guzmán +56 97257 1796 
REQUERIMIENTO:
Es por esto que requiero de su apoyo para definir un subdominio para tic.cl (</t>
  </si>
  <si>
    <t>Se efectúa contacto con cliente: Sebastian Acuña
Teléfono de contacto: Via correo
Acciones realizadas: Se define subdominio cloud.tic.cl Se sigue gestion via correo con Sebastian Acuña.
Acciones de Mejora, Recomendaciones: N/A
Causa Raíz: N/A</t>
  </si>
  <si>
    <t>INC000002577681</t>
  </si>
  <si>
    <t>frp_mdomin</t>
  </si>
  <si>
    <t>AGRICOLA LAS VERTIENTES LIMITADA</t>
  </si>
  <si>
    <t>MESA/CALL CENTER/PROBLEMA CON CORREO OFFICE365</t>
  </si>
  <si>
    <t>29/01/2024 13:24:28</t>
  </si>
  <si>
    <t>29/01/2024 13:29:49</t>
  </si>
  <si>
    <t>02/02/2024 19:10:00</t>
  </si>
  <si>
    <t>PREVENTIVO: NO
CODIGO DE SERVICIO:OFFICE365
DIRECCION:FUNDOS SAN LEON LOS NICHES S/N, CURICO,MAULE
QUIEN REPORTA:MAGDALENA SALGADO -993265727
CONTACTO EN TERRENO:MAGDALENA SALGADO -993265727
PROBLEMA:PROBLEMA CON CORREO OFFICE365
REQUERIMIENTO:
EQUIPOS E</t>
  </si>
  <si>
    <t>FASE RESOLUCIÓN Y RECUPERACIÓN
Se efectúa contacto con cliente: Magdalena Salgado
Teléfono de contacto: 993265727
Acciones realizadas:
- Se realiza el análisis del problema identificando que la cuenta no presenta problemas
- Se realiza la instalación</t>
  </si>
  <si>
    <t>INC000002578148</t>
  </si>
  <si>
    <t>INVERSIONES Y RENTAS SENDERO LIMITADA</t>
  </si>
  <si>
    <t>MESA/CALL CENTER/ PROBLEMA CON OFFICE 365</t>
  </si>
  <si>
    <t>29/01/2024 16:20:40</t>
  </si>
  <si>
    <t>29/01/2024 16:21:16</t>
  </si>
  <si>
    <t>06/02/2024 17:49:32</t>
  </si>
  <si>
    <t>06/02/2024 23:50:00</t>
  </si>
  <si>
    <t>PREVENTIVO: NO
CODIGO DE SERVICIO:OFFICE365
DIRECCION:Isidora Goyenechea 2800,Las Condes,Santiago
QUIEN REPORTA:CLAUDIO OLIVARES - 956672558
CONTACTO EN TERRENO:CLAUDIO OLIVARES - 956672558
PROBLEMA:PROBLEMA CON OFFICE 365
REQUERIMIENTO:
EQUIPOS ENERGIZA</t>
  </si>
  <si>
    <t>FASE RESOLUCIÓN Y RECUPERACIÓN
Se efectúa contacto con cliente: Claudio Olivares
Teléfono de contacto: 956672558
Acciones realizadas:
Referente a este incidente, le comento que desafortunadamente desde mediados de enero hemos tenido varios incidentes</t>
  </si>
  <si>
    <t>INC000002578154</t>
  </si>
  <si>
    <t>SERVICIOS DIGITALES</t>
  </si>
  <si>
    <t>OPERACION N1</t>
  </si>
  <si>
    <t>VICTOR BRAVO ORREGO</t>
  </si>
  <si>
    <t>tct_decruz</t>
  </si>
  <si>
    <t>ALERTAS DE MONITOREO</t>
  </si>
  <si>
    <t>29/01/2024 16:29:06</t>
  </si>
  <si>
    <t>29/01/2024 16:30:16</t>
  </si>
  <si>
    <t>05/02/2024 11:14:39</t>
  </si>
  <si>
    <t>05/02/2024 23:50:00</t>
  </si>
  <si>
    <t>Nombre Alerta	Nodo Afectado	Objeto Afectado	Tipo de Objeto	 Direccion IP
GestionEventos_AlertaHDD_max_Principal	TCTCSP01 - soc-splunk-sh-03	Shared memory	Volume	10.37.240.66
GestionEventos_AlertaHDD_max_Principal	TCTCSP01 - soc-splunk-sh-03	Cached memory</t>
  </si>
  <si>
    <t>alertas gestionadas y en revisión</t>
  </si>
  <si>
    <t>INC000002578636</t>
  </si>
  <si>
    <t>COMUNICACIONES DC</t>
  </si>
  <si>
    <t>MARIO PARADA DUARTE</t>
  </si>
  <si>
    <t>ELECTRICIDAD GOBANTES S.A.</t>
  </si>
  <si>
    <t>HD/RE: REQUERIMIENTO SOLICITU DE REUNION ENTRE ESPECIALISTAS DE MOVISTAR ENTEL</t>
  </si>
  <si>
    <t>29/01/2024 18:28:12</t>
  </si>
  <si>
    <t>29/01/2024 18:29:23</t>
  </si>
  <si>
    <t>06/02/2024 11:46:19</t>
  </si>
  <si>
    <t>PREVENTIVO: NO
CODIGO DE SERVICIO:
DIRECCION:
QUIEN REPORTA:Verónica Morales Aguilera
+ 56 9 7797 8314
CONTACTO EN TERRENO:Marco Valdivia Pastén--Jefe Informática--Electricidad Gobantes S.A.-Fono 226900063-Cel. 991296870
PROBLEMA:
REQUERIMIENTO:necesito</t>
  </si>
  <si>
    <t>Cliente requiere HA entre proveedores pero indica que no le afectaría que el proceso en caso de caida del proveedor principal sea manual, para ello solictará un nuevo ticket para pruebas.</t>
  </si>
  <si>
    <t>INC000002579819</t>
  </si>
  <si>
    <t>SISTEMA OPERATIVO MICROSOFT</t>
  </si>
  <si>
    <t>RICARDO R GALLEGOS OYANEDER</t>
  </si>
  <si>
    <t>HD/Auditoría Procesos y Sistemas B2B</t>
  </si>
  <si>
    <t>30/01/2024 11:03:26</t>
  </si>
  <si>
    <t>30/01/2024 11:04:36</t>
  </si>
  <si>
    <t>01/02/2024 11:13:10</t>
  </si>
  <si>
    <t>PREVENTIVO: NO
CODIGO DE SERVICIO:--
DIRECCION:
QUIEN REPORTADenise Cruzat Etcheberry   :+56 9 93378009
CONTACTO EN TERRENO:
PROBLEMA:
REQUERIMIENTO:favor crear ticket de requerimiento a nombre de Telefónica Empresas y derivar a Controller
No aplica códi</t>
  </si>
  <si>
    <t>Se aplican configuraciones según solicitud.</t>
  </si>
  <si>
    <t>INC000002580259</t>
  </si>
  <si>
    <t>ALEJANDRO ACEVEDO VALENZUELA</t>
  </si>
  <si>
    <t>INDUSTRIAS CHILENAS DE ALAMBRE INCHALAM S.A.</t>
  </si>
  <si>
    <t>HD/Sin acceso a url en el servidor pivote A</t>
  </si>
  <si>
    <t>30/01/2024 15:45:56</t>
  </si>
  <si>
    <t>30/01/2024 15:47:53</t>
  </si>
  <si>
    <t>02/02/2024 6:39:37</t>
  </si>
  <si>
    <t>PREVENTIVO: NO
CODIGO DE SERVICIO:
DIRECCION:
QUIEN REPORTA:Ewald Galaz Millaleo 56 9 8510 0702
CONTACTO EN TERRENO:Ewald Galaz Millaleo 56 9 8510 0702
PROBLEMA:
REQUERIMIENTO:Favor generar ticket en base a requerimiento de cliente Inchalam.
Dejar en ban</t>
  </si>
  <si>
    <t>INC000002580715</t>
  </si>
  <si>
    <t>SEGURIDAD</t>
  </si>
  <si>
    <t>SSO</t>
  </si>
  <si>
    <t>tct_lfrome</t>
  </si>
  <si>
    <t>2-Significativo/Amplio</t>
  </si>
  <si>
    <t>2-Alta</t>
  </si>
  <si>
    <t>Solicitud Nuevo Servidor</t>
  </si>
  <si>
    <t>30/01/2024 16:51:35</t>
  </si>
  <si>
    <t>30/01/2024 16:51:49</t>
  </si>
  <si>
    <t>SOC Empresas</t>
  </si>
  <si>
    <t>Marca</t>
  </si>
  <si>
    <t>02/02/2024 13:12:25</t>
  </si>
  <si>
    <t>Nos solicita apoyo con :</t>
  </si>
  <si>
    <t>FASE RESOLUCIÓN Y RECUPERACIÓN
Se efectúa contacto con cliente:Luis Romero
Teléfono de contacto:N/A
Acciones realizadas: Se crea el servidor solicitado y se realiza la entrega al cliente
Solución paliativa o definitiva:N/A
Acciones de Mejora, Recome</t>
  </si>
  <si>
    <t>INC000002582094</t>
  </si>
  <si>
    <t>PAUL A SEPULVEDA ALVAREZ</t>
  </si>
  <si>
    <t>FUND DE BENEFICENCIA HOGAR DE CRISTO</t>
  </si>
  <si>
    <t>REQ/HOGAR DE CRISTO: Dar salida internet y telnet</t>
  </si>
  <si>
    <t>31/01/2024 12:52:14</t>
  </si>
  <si>
    <t>31/01/2024 12:57:35</t>
  </si>
  <si>
    <t>01/02/2024 11:00:29</t>
  </si>
  <si>
    <t>PREVENTIVO: NO
CODIGO DE SERVICIO:
DIRECCION:
QUIEN REPORTA: Nicolás Saavedra Eguiluz  +56 9 6187 5469
CONTACTO EN TERRENO: Nicolás Saavedra Eguiluz  +56 9 6187 5469
PROBLEMA:
REQUERIMIENTO:
 Favor configurar la salida de internet y habilitar telnet a l</t>
  </si>
  <si>
    <t>se habilita telnet. confirmado por Nicolas.
Acceso a internet debe ser revisado con personal de comunicaciones</t>
  </si>
  <si>
    <t>INC000002582140</t>
  </si>
  <si>
    <t>SISTEMA OPERATIVO UNIX</t>
  </si>
  <si>
    <t>SEBASTIAN I ACUÑA GUZMAN</t>
  </si>
  <si>
    <t>UNION AEREA LTDA</t>
  </si>
  <si>
    <t>modificar registro SPF</t>
  </si>
  <si>
    <t>31/01/2024 11:52:32</t>
  </si>
  <si>
    <t>31/01/2024 11:53:32</t>
  </si>
  <si>
    <t>SISTEMAS OPERATIVOS</t>
  </si>
  <si>
    <t>01/02/2024 12:19:44</t>
  </si>
  <si>
    <t>modificar registro SPF
Para el SPF, hoy esta asi:
v=spf1 ip4:212.1.214.93 ip4:200.68.4.250 ip4:200.68.4.251 ip4:200.75.30.33/27 ip6:2a02:4780:1:1::1:7f07 include:spf.masterbase.com include:_spf.google.com include:mailgun.org ~all
Por favor dejarlo asi:</t>
  </si>
  <si>
    <t>Se creó registro DNS por los administradores.
Se cierra folio.</t>
  </si>
  <si>
    <t>INC000002582521</t>
  </si>
  <si>
    <t>HOSTING VIRTUAL</t>
  </si>
  <si>
    <t>DUOC TICKET AUTOMATICO</t>
  </si>
  <si>
    <t>PABLO N OLIVA ALARCON</t>
  </si>
  <si>
    <t>frp_lmosqu</t>
  </si>
  <si>
    <t>FUNDACION INSTITUTO PROFESIONAL DUOC UC</t>
  </si>
  <si>
    <t>DUOC / REQ /  RE: Solicitud de maquinas en VDC</t>
  </si>
  <si>
    <t>31/01/2024 16:04:38</t>
  </si>
  <si>
    <t>31/01/2024 16:07:05</t>
  </si>
  <si>
    <t>01/02/2024 18:29:33</t>
  </si>
  <si>
    <t>PREVENTIVO:
CODIGO DE SERVICIO:
DIRECCION:      
CIUDAD:             
COMUNA:
NOMBRE QUIEN REPORTA:
TELEFONO QUIEN REPORTA:
NOMBRE CONTACTO EN TERRENO:        
TELEFONO 1 CONTACTO EN TERRENO:
TELEFONO 2 CONTACTO EN TERRENO: 
REQUERIMIENTO:
EQUIPOS ENERGI</t>
  </si>
  <si>
    <t>FASE RESOLUCIÓN Y RECUPERACIÓN
Se efectúa contacto con cliente: NA
Teléfono de contacto: NA
Acciones realizadas: Se realiza reunion interna para corroborar recursos disponibles en tenant, mas el flujo a seguir en consideracion con el proyecto en curso</t>
  </si>
  <si>
    <t>INC000002582580</t>
  </si>
  <si>
    <t>PAINE ACCESOS</t>
  </si>
  <si>
    <t>BELIEVE</t>
  </si>
  <si>
    <t>JAIRO A SALINAS GARAY</t>
  </si>
  <si>
    <t>frp_xgambo</t>
  </si>
  <si>
    <t>GESTION DATACENTER/ ACCESOS / TELEFONICA EMPRESAS DE CHILE SA</t>
  </si>
  <si>
    <t>31/01/2024 17:58:05</t>
  </si>
  <si>
    <t>31/01/2024 18:01:00</t>
  </si>
  <si>
    <t>01/02/2024 8:06:41</t>
  </si>
  <si>
    <t>EMPRESA: TELEFONICA EMPRESAS DE CHILE SA
CÓDIGO DE SERVICIO: 
DIRECCIÓN:AV. Presidente Prieto #226, Paine, Santiago
NOMBRE DE QUIEN REPORTA:Jorge Pozo P.
TELÉFONO DE QUIEN REPORTA:  +56991951090
NOMBRE DE CONTACTO EN TERRENO: 
REQUERIMIENTO : Cableado nu</t>
  </si>
  <si>
    <t>ACCESOS AUTORIZADOS.</t>
  </si>
  <si>
    <t>INC000002582598</t>
  </si>
  <si>
    <t>SAP</t>
  </si>
  <si>
    <t>CLOUD SAP HANA</t>
  </si>
  <si>
    <t>EWALD R GALAZ MILLALEO</t>
  </si>
  <si>
    <t>tct_oguzma</t>
  </si>
  <si>
    <t>ACMA S.A.</t>
  </si>
  <si>
    <t>Bloqueo masivo de usuarios fin de mes</t>
  </si>
  <si>
    <t>31/01/2024 18:14:20</t>
  </si>
  <si>
    <t>31/01/2024 18:16:40</t>
  </si>
  <si>
    <t>01/02/2024 9:17:18</t>
  </si>
  <si>
    <t>Estimados,
Por favor establecer de forma fija el bloqueo de usuarios SAP el último día de cada mes, entre las 23:30 y las 01:00hrs
A excepción de las siguientes cuentas:
NVEJAR
VFARIAS
UGONZALEZ
JHENRIQUEZ
Saludos Cordiales,
Javier Henríquez</t>
  </si>
  <si>
    <t>Se ejecuta actividad en coordinación con el cliente de forma satisfactoria.</t>
  </si>
  <si>
    <t>INC000002583141</t>
  </si>
  <si>
    <t>GIOVANNI D ROCCO VALENZUELA</t>
  </si>
  <si>
    <t>frp_jcarri</t>
  </si>
  <si>
    <t>REQ / SOC/Notificación Desvinculación de Personal en Curso</t>
  </si>
  <si>
    <t>31/01/2024 18:14:13</t>
  </si>
  <si>
    <t>31/01/2024 18:17:51</t>
  </si>
  <si>
    <t>01/02/2024 11:28:25</t>
  </si>
  <si>
    <t>PREVENTIVO: NO
CODIGO DE SERVICIO:
DIRECCION:      
CIUDAD:             
COMUNA:
NOMBRE QUIEN REPORTA:SAMANTHA MICHELLE MARTINEZ NUÑEZ
TELEFONO QUIEN REPORTA:+56 9 7242 3694
NOMBRE CONTACTO EN TERRENO:        
TELEFONO 1 CONTACTO EN TERRENO:
TELEFONO 2 C</t>
  </si>
  <si>
    <t>INC000002583154</t>
  </si>
  <si>
    <t>frp_disilv</t>
  </si>
  <si>
    <t>REQ | Deploy OVA transbank APQ</t>
  </si>
  <si>
    <t>31/01/2024 19:05:33</t>
  </si>
  <si>
    <t>31/01/2024 19:07:24</t>
  </si>
  <si>
    <t>02/02/2024 11:14:13</t>
  </si>
  <si>
    <t>PREVENTIVO: NO
CODIGO DE SERVICIO:
DIRECCION:
QUIEN REPORTA: JORGE DOMINGO ROMERO ROMERO
CONTACTO EN TERRENO:
PROBLEMA:
REQUERIMIENTO: Por favor generar ticket al área de operaciones à virtualización à Angel Castro, con el siguiente requerimiento
Dep</t>
  </si>
  <si>
    <t>Se efectúa contacto con cliente: Jorge Romero
Teléfono de contacto: Via correo 
Acciones realizadas: Se deploya OVA ramdonANI en organización STD_CAJALOSANDESCL_RP_APQ_01
Acciones de Mejora, Recomendaciones: N/A
Causa Raíz: N/A</t>
  </si>
  <si>
    <t>INC000002583195</t>
  </si>
  <si>
    <t>frp_jesanc</t>
  </si>
  <si>
    <t>AGRICOLA ARIZTIA LIMITADA</t>
  </si>
  <si>
    <t>HD/URGENTE - AGREGAR REGISTROS A 3 ZONAS DNS DISTINTAS</t>
  </si>
  <si>
    <t>01/02/2024 8:24:14</t>
  </si>
  <si>
    <t>01/02/2024 8:26:14</t>
  </si>
  <si>
    <t>01/02/2024 11:35:26</t>
  </si>
  <si>
    <t>PREVENTIVO: NO
CODIGO DE SERVICIO:
DIRECCION:
QUIEN REPORTA:Osvaldo Mardones G. Tel: +56 2 2637 8108 // Cel: +56 9 7499 2449
CONTACTO EN TERRENO:
PROBLEMA:
REQUERIMIENTO:Necesitamos agregar registros a las zonas Dns
ventas-ariztia.cl , ariztiaatucasa.cl</t>
  </si>
  <si>
    <t>Se crean los registros solicitados los cuales responden correctamente desde sus dns’s autoritativos e internet. Para el resto de servidores se debe esperar el tiempo de propagación/refresco correspondiente.</t>
  </si>
  <si>
    <t>INC000002583394</t>
  </si>
  <si>
    <t>APQ OPERACIONES</t>
  </si>
  <si>
    <t>BASTIAN A ROA CHIARLEONI</t>
  </si>
  <si>
    <t>tct_broach</t>
  </si>
  <si>
    <t>RONDA DE INSPECCIÓN DE SALAS Y TOMA DE TEMPERATURAS DC APOQUINDO</t>
  </si>
  <si>
    <t>01/02/2024 7:34:45</t>
  </si>
  <si>
    <t>01/02/2024 7:37:17</t>
  </si>
  <si>
    <t>INFRAESTRUCTURA</t>
  </si>
  <si>
    <t>01/02/2024 7:38:43</t>
  </si>
  <si>
    <t>RONDA REALIZADA</t>
  </si>
  <si>
    <t>INC000002583396</t>
  </si>
  <si>
    <t>01/02/2024 7:41:07</t>
  </si>
  <si>
    <t>01/02/2024 7:43:46</t>
  </si>
  <si>
    <t>01/02/2024 19:15:34</t>
  </si>
  <si>
    <t>rondas realizadas</t>
  </si>
  <si>
    <t>INC000002583509</t>
  </si>
  <si>
    <t>PAINE OPERACIONES</t>
  </si>
  <si>
    <t>tct_jsalin</t>
  </si>
  <si>
    <t>Decomiso de equipo y retiro de cableado DXC /</t>
  </si>
  <si>
    <t>01/02/2024 7:01:24</t>
  </si>
  <si>
    <t>01/02/2024 7:03:27</t>
  </si>
  <si>
    <t>SUPERVISION CRQ/OK.</t>
  </si>
  <si>
    <t>INC000002583510</t>
  </si>
  <si>
    <t>Incidente cambio de disco</t>
  </si>
  <si>
    <t>01/02/2024 7:03:36</t>
  </si>
  <si>
    <t>01/02/2024 7:05:03</t>
  </si>
  <si>
    <t>INC000002583511</t>
  </si>
  <si>
    <t>RONDA Y REVISION DE SALAS TECNICAS</t>
  </si>
  <si>
    <t>01/02/2024 7:05:10</t>
  </si>
  <si>
    <t>01/02/2024 7:07:29</t>
  </si>
  <si>
    <t>RONDA REALIZADA.</t>
  </si>
  <si>
    <t>INC000002583512</t>
  </si>
  <si>
    <t>TOMA DE ALARMAS DE CLIENTE</t>
  </si>
  <si>
    <t>01/02/2024 7:07:35</t>
  </si>
  <si>
    <t>01/02/2024 7:09:05</t>
  </si>
  <si>
    <t>TOMA DE ALARMAS REALIZADA.</t>
  </si>
  <si>
    <t>INC000002583517</t>
  </si>
  <si>
    <t>FRANCISCO J FELIU ABARCA</t>
  </si>
  <si>
    <t>tct_frafea</t>
  </si>
  <si>
    <t>TICKET DIARIO RONDA PREVENTIVAS Y LECTURAS DE TEMPERATURAS SALAS TIC DCSM</t>
  </si>
  <si>
    <t>01/02/2024 8:30:46</t>
  </si>
  <si>
    <t>01/02/2024 8:33:06</t>
  </si>
  <si>
    <t>01/02/2024 18:53:11</t>
  </si>
  <si>
    <t>PREVENTIVO: SI
CODIGO DE SERVICIO: N/A
DIRECCION:  DCSM
QUIEN REPORTA: FRANCISCO FELIU
CONTACTO EN TERRENO: FRANCISCO FELIU
PROBLEMA: N/A
REQUERIMIENTO: TICKET DIARIO RONDA PREVENTIVAS Y LECTURAS DE TEMPERATURAS SALAS TIC DCSM</t>
  </si>
  <si>
    <t>Fase de resolución y recuperación: N/A
Se efectúa contacto con cliente: N/A
Teléfono de contacto: N/A
Acciones realizadas: RONDA REALIZADA
Solución paliativa o definitiva: N/A
Acciones de Mejora, Recomendaciones: N/A
Causa Raíz: (si aplica) N/A</t>
  </si>
  <si>
    <t>INC000002583524</t>
  </si>
  <si>
    <t>CARLOS F ARAYA RAMIREZ</t>
  </si>
  <si>
    <t>tct_cararr</t>
  </si>
  <si>
    <t>RONDA INSPECTIVA</t>
  </si>
  <si>
    <t>01/02/2024 8:58:32</t>
  </si>
  <si>
    <t>01/02/2024 8:59:19</t>
  </si>
  <si>
    <t>01/02/2024 9:23:17</t>
  </si>
  <si>
    <t>ronda realizada</t>
  </si>
  <si>
    <t>INC000002583571</t>
  </si>
  <si>
    <t>CONTROLLER</t>
  </si>
  <si>
    <t>DENISE CRUZAT ETCHEBERRY</t>
  </si>
  <si>
    <t>GPS CHILE SPA</t>
  </si>
  <si>
    <t>COMPLETAR PLANILLA POR ACTUALIZACIÓN DE DATOS</t>
  </si>
  <si>
    <t>01/02/2024 11:30:56</t>
  </si>
  <si>
    <t>01/02/2024 11:32:04</t>
  </si>
  <si>
    <t>SERVIDORES VIRTUALES</t>
  </si>
  <si>
    <t>07/02/2024 9:54:26</t>
  </si>
  <si>
    <t>07/02/2024 23:50:00</t>
  </si>
  <si>
    <t>Información actualizada fue enviada y compartida con Sebastián</t>
  </si>
  <si>
    <t>INC000002583573</t>
  </si>
  <si>
    <t>GESTION DATACENTER/ ACCESOS /TELEFONICA EMPRESAS DE CHILE SA</t>
  </si>
  <si>
    <t>01/02/2024 11:30:02</t>
  </si>
  <si>
    <t>01/02/2024 11:32:14</t>
  </si>
  <si>
    <t>01/02/2024 12:35:49</t>
  </si>
  <si>
    <t>EMPRESA:TELEFONICA EMPRESAS DE CHILE SA
CÓDIGO DE SERVICIO: 
DIRECCIÓN:Av. Apoquindo #7071, Las Condes, Santiago
NOMBRE DE QUIEN REPORTA:Manuel Maita
TELÉFONO DE QUIEN REPORTA:56974138322
NOMBRE DE CONTACTO EN TERRENO: 
REQUERIMIENTO:Revision Switch 
EQU</t>
  </si>
  <si>
    <t>accesos autorizados</t>
  </si>
  <si>
    <t>INC000002583579</t>
  </si>
  <si>
    <t>SM ACCESOS</t>
  </si>
  <si>
    <t>FUNDACION EDUCACIONAL PARA EL DESARROLLO INTEGRAL DEL MENOR</t>
  </si>
  <si>
    <t>GESTION DATACENTER/ ACCESOS /FUNDACION EDUCACIONAL PARA EL DESARROLLO INTEGRAL DEL MENOR</t>
  </si>
  <si>
    <t>01/02/2024 11:50:39</t>
  </si>
  <si>
    <t>01/02/2024 11:53:44</t>
  </si>
  <si>
    <t>DATACENTER</t>
  </si>
  <si>
    <t>01/02/2024 12:06:30</t>
  </si>
  <si>
    <t>EMPRESA:FUNDACION EDUCACIONAL PARA EL DESARROLLO INTEGRAL DEL MENOR
CÓDIGO DE SERVICIO: 
DIRECCIÓN:Calle San Martin #50, Santiago Centro, Santiago
NOMBRE DE QUIEN REPORTA:Patricio Tapia
TELÉFONO DE QUIEN REPORTA:9 9839 1423
NOMBRE DE CONTACTO EN TERRENO:</t>
  </si>
  <si>
    <t>Fase de resolución y recuperación: INFORMACION
Se efectúa contacto con cliente: N/A
Teléfono de contacto: N/A
Acciones realizadas: ACCESOS AUTORIZADOS
Solución paliativa o definitiva: N/A
Acciones de Mejora, Recomendaciones: N/A
Causa Raíz: (si aplica) N</t>
  </si>
  <si>
    <t>INC000002583588</t>
  </si>
  <si>
    <t>01/02/2024 12:13:12</t>
  </si>
  <si>
    <t>01/02/2024 12:15:16</t>
  </si>
  <si>
    <t>01/02/2024 12:24:53</t>
  </si>
  <si>
    <t>Fase de resolución y recuperación: N/A
Se efectúa contacto con cliente: N/A
Teléfono de contacto: N/A
Acciones realizadas: ACCESOS AUTORIZADOS
Solución paliativa o definitiva: N/A
Acciones de Mejora, Recomendaciones: N/A
Causa Raíz: (si aplica) N/A</t>
  </si>
  <si>
    <t>INC000002583595</t>
  </si>
  <si>
    <t>IDOM INGENIERIA Y CONSULTORIA S.A. AGENCIA EN CHILE</t>
  </si>
  <si>
    <t>GESTION DATACENTER/ ACCESOS /NBX</t>
  </si>
  <si>
    <t>01/02/2024 12:40:51</t>
  </si>
  <si>
    <t>01/02/2024 12:43:28</t>
  </si>
  <si>
    <t>01/02/2024 13:10:12</t>
  </si>
  <si>
    <t>EMPRESA:NBX
CÓDIGO DE SERVICIO: 
DIRECCIÓN:Av. Apoquindo #7071, Las Condes, Santiago
NOMBRE DE QUIEN REPORTA:Eduardo Farías (Nabiax)
TELÉFONO DE QUIEN REPORTA:992982563
NOMBRE DE CONTACTO EN TERRENO: 
REQUERIMIENTO: visita inspectiva salas TIC proyecto T</t>
  </si>
  <si>
    <t>INC000002583601</t>
  </si>
  <si>
    <t>COCA COLA EMBONOR S A</t>
  </si>
  <si>
    <t>GESTION DATACENTER/ ACCESOS /COCA COLA EMBONOR S A</t>
  </si>
  <si>
    <t>01/02/2024 13:01:13</t>
  </si>
  <si>
    <t>01/02/2024 13:02:53</t>
  </si>
  <si>
    <t>01/02/2024 13:11:47</t>
  </si>
  <si>
    <t>EMPRESA:COCA COLA EMBONOR S A
CÓDIGO DE SERVICIO: 
DIRECCIÓN:Calle San Martin #50, Santiago Centro, Santiago
NOMBRE DE QUIEN REPORTA:Alvaro Tobar
TELÉFONO DE QUIEN REPORTA:995487433
NOMBRE DE CONTACTO EN TERRENO: 
REQUERIMIENTO: contruccion f.o
EQUIPOS E</t>
  </si>
  <si>
    <t>Fase de resolución y recuperación: INFORMACION
Se efectúa contacto con cliente: N/A
Teléfono de contacto: N/A
Acciones realizadas: ACCESOS RECHAZADOS / CRQ NO CREADO
Solución paliativa o definitiva: N/A
Acciones de Mejora, Recomendaciones: N/A
Causa Raíz</t>
  </si>
  <si>
    <t>INC000002583658</t>
  </si>
  <si>
    <t>TICKET-INTELIGENTE</t>
  </si>
  <si>
    <t>GESTION TI</t>
  </si>
  <si>
    <t>USR_TSIGHT</t>
  </si>
  <si>
    <t>1-Extenso/Generalizado</t>
  </si>
  <si>
    <t>COAGRA S A</t>
  </si>
  <si>
    <t>coagra01 - sap_prod_e_vm TICKET AUTOMATICO</t>
  </si>
  <si>
    <t>31/01/2024 22:08:57</t>
  </si>
  <si>
    <t>TRUESIGHT</t>
  </si>
  <si>
    <t>01/02/2024 11:00:04</t>
  </si>
  <si>
    <t>PREVENTIVO=SI
CODIGO DE SERVICIO=sap_prod_e_VM
DIRECCION=NULL
CIUDAD=SANTIAGO
COMUNA LOCAL=
REGION=REGIÃ“N METROPOLITANA DE SANTIAGO
QUIEN REPORTA=Ticket automático
CONTACTO EN TERRENO=
PROBLEMA=High RAM Usage Alert for Node COAGRA01 - sap_prod_e_VM
REQU</t>
  </si>
  <si>
    <t>se informa que alza de memoria ram en servidor se debe a la ejecución de procesos SAP en el servidor.
Se realiza liberación de memoria disponible en sesiones desconectadas.
Se mantendrá en observación su comportamiento</t>
  </si>
  <si>
    <t>INC000002583967</t>
  </si>
  <si>
    <t>NICOLAS A SAAVEDRA EGUILUZ</t>
  </si>
  <si>
    <t>tct_nsaave</t>
  </si>
  <si>
    <t>Checklist Diario clientes 01.02.24</t>
  </si>
  <si>
    <t>01/02/2024 7:42:24</t>
  </si>
  <si>
    <t>01/02/2024 7:43:50</t>
  </si>
  <si>
    <t>Service</t>
  </si>
  <si>
    <t>Internal</t>
  </si>
  <si>
    <t>01/02/2024 7:44:17</t>
  </si>
  <si>
    <t>Se realiza Checklist Diario de los clientes; 
HDC
NUTRISCO</t>
  </si>
  <si>
    <t>INC000002584009</t>
  </si>
  <si>
    <t>LUIS O MORALES ARENAS</t>
  </si>
  <si>
    <t>tct_luimoa</t>
  </si>
  <si>
    <t>SE CREA TICKET POR RONDA Y REVICION DE SALAS TECNICAS</t>
  </si>
  <si>
    <t>01/02/2024 8:34:43</t>
  </si>
  <si>
    <t>01/02/2024 8:41:29</t>
  </si>
  <si>
    <t>01/02/2024 9:32:01</t>
  </si>
  <si>
    <t>Estimados; INICIA RONDA EN SALAS TECNICAS	
Cliente: T.EMPRESAS	
Proveedor: INELCOM	
Tipo Requerimiento: RONDA	
N° Ticket Acceso : Personal de planta INELCOM	
N° CRQ:	NO APLICA	
Estado CRQ: NO APLICA	
TKT: NO APLICA	
Actividad realizada:		
RONDA Y REVI</t>
  </si>
  <si>
    <t>INC000002584035</t>
  </si>
  <si>
    <t>OSCAR A GUZMAN MEDIC</t>
  </si>
  <si>
    <t>Transporte OT PRD - 29 enero - 7 horas</t>
  </si>
  <si>
    <t>01/02/2024 10:15:15</t>
  </si>
  <si>
    <t>01/02/2024 10:17:41</t>
  </si>
  <si>
    <t>01/02/2024 14:44:00</t>
  </si>
  <si>
    <t>OT fueron transportadas de forma correcta.</t>
  </si>
  <si>
    <t>INC000002584058</t>
  </si>
  <si>
    <t>DISASTER RECOVERY - (ZERTO, VCLOUD HA, INEX)</t>
  </si>
  <si>
    <t>ADMINISTRADORES RESIDENTES</t>
  </si>
  <si>
    <t>MOISES E MONTERO RAMOS</t>
  </si>
  <si>
    <t>frp_joflor</t>
  </si>
  <si>
    <t>INSTITUTO PROFESIONAL DE CHILE SA</t>
  </si>
  <si>
    <t>GAMA | Requerimiento Restauración Replicas Servidores IPCHILE | INC000002544195 | Apertura</t>
  </si>
  <si>
    <t>01/02/2024 11:20:34</t>
  </si>
  <si>
    <t>01/02/2024 11:24:41</t>
  </si>
  <si>
    <t>01/02/2024 19:19:02</t>
  </si>
  <si>
    <t>PREVENTIVO: NO
CÓDIGO DE SERVICIO:VDC
DIRECCIÓN:-
QUIEN REPORTA: Juan Carlos Dupuy |  +56 979778332
CONTACTO EN TERRENO:Juan Carlos Dupuy |  +56 979778332
PROBLEMA:
REQUERIMIENTO:
Buenos días, junto con saludar, solicito ejecutar la restauración de las</t>
  </si>
  <si>
    <t>Se efectúa contacto con cliente:N/A
Teléfono de contacto: N/A
Acciones realizadas: se realiza los 8 test failover con las fechas indicadas al site de contingencia DC APQ. Queda validado por el cliente
Solución paliativa o definitiva: Definitiva
Acciones</t>
  </si>
  <si>
    <t>INC000002584063</t>
  </si>
  <si>
    <t>SM INFRAESTRUCTURA</t>
  </si>
  <si>
    <t>JONATHAN A MARQUEZ ASTENGO</t>
  </si>
  <si>
    <t>tct_mparad</t>
  </si>
  <si>
    <t>Modificar cruzada solicitada para cliente Chilena consolidada</t>
  </si>
  <si>
    <t>01/02/2024 11:32:13</t>
  </si>
  <si>
    <t>01/02/2024 11:33:28</t>
  </si>
  <si>
    <t>01/02/2024 13:57:42</t>
  </si>
  <si>
    <t>PREVENTIVO: NO
CÓDIGO DE SERVICIO: NO APLICA
DIRECCIÓN:  DCSM
QUIEN REPORTA: MARIO PARADA
CONTACTO EN TERRENO: DC OPERADOR N1
PROBLEMA: CAMBIO DE PUERTO SWITCH
REQUERIMIENTO: CAMBIO DE CONEXION A OTRO SWITCH PARA ENLACE</t>
  </si>
  <si>
    <t>INC000002584161</t>
  </si>
  <si>
    <t>gda - bda_gda50 TICKET AUTOMATICO</t>
  </si>
  <si>
    <t>01/02/2024 9:38:23</t>
  </si>
  <si>
    <t>01/02/2024 11:06:51</t>
  </si>
  <si>
    <t>PREVENTIVO=SI
CODIGO DE SERVICIO=GDA-BDA.GDA50.local
DIRECCION=NULL
CIUDAD=NULL
COMUNA LOCAL=
REGION=NULL
QUIEN REPORTA=Ticket automático
CONTACTO EN TERRENO=
PROBLEMA=High RAM Usage Alert for Node GDA - BDA_GDA50
REQUERIMIENTO=
EQUIPOS ENERGIZADO O REIN</t>
  </si>
  <si>
    <t>Buen día. Alarma superada peak se presento por servicio normales de SQL Server. Nivel de consumo RAM 76%.</t>
  </si>
  <si>
    <t>INC000002584220</t>
  </si>
  <si>
    <t>tct_egalaz</t>
  </si>
  <si>
    <t>Checklist diario clientes 23.01.2024</t>
  </si>
  <si>
    <t>01/02/2024 9:23:47</t>
  </si>
  <si>
    <t>01/02/2024 9:25:24</t>
  </si>
  <si>
    <t>01/02/2024 9:26:27</t>
  </si>
  <si>
    <t>Se adjunta Checklist Diario de los clientes;
- HCUA ECC
- Sugal ECC</t>
  </si>
  <si>
    <t>INC000002584222</t>
  </si>
  <si>
    <t>Checklist diario clientes 24.01.2024</t>
  </si>
  <si>
    <t>01/02/2024 9:26:53</t>
  </si>
  <si>
    <t>01/02/2024 9:27:36</t>
  </si>
  <si>
    <t>01/02/2024 9:28:55</t>
  </si>
  <si>
    <t>INC000002584225</t>
  </si>
  <si>
    <t>Checklist diario clientes 25.01.2024</t>
  </si>
  <si>
    <t>01/02/2024 9:29:12</t>
  </si>
  <si>
    <t>01/02/2024 9:30:02</t>
  </si>
  <si>
    <t>01/02/2024 9:31:01</t>
  </si>
  <si>
    <t>INC000002584228</t>
  </si>
  <si>
    <t>Checklist diario clientes 26.01.2024</t>
  </si>
  <si>
    <t>01/02/2024 9:31:47</t>
  </si>
  <si>
    <t>01/02/2024 9:32:43</t>
  </si>
  <si>
    <t>01/02/2024 9:33:46</t>
  </si>
  <si>
    <t>INC000002584235</t>
  </si>
  <si>
    <t>BACK UP DATA CENTER (BACKUP ON DEMAND)</t>
  </si>
  <si>
    <t>AXEL ANDRADE</t>
  </si>
  <si>
    <t>ARTIKOS CHILE S A</t>
  </si>
  <si>
    <t>HD/Solicitud de creación de ticket / alta de respaldo /Artikos Chile S.A. base: VerticalSalud</t>
  </si>
  <si>
    <t>01/02/2024 9:48:00</t>
  </si>
  <si>
    <t>01/02/2024 9:50:24</t>
  </si>
  <si>
    <t>ALMACENAMIENTO y RESPALDO</t>
  </si>
  <si>
    <t>01/02/2024 18:11:29</t>
  </si>
  <si>
    <t>PREVENTIVO: NO
CODIGO DE SERVICIO:
DIRECCION:
QUIEN REPORTA: Raúl Ahumada Z.+56223955448
CONTACTO EN TERRENO:Raúl Ahumada Z.+56223955448
PROBLEMA:
REQUERIMIENTO:por favor crear ticket para alta de respaldos según información
de archivo adjunto.
EQUIPOS E</t>
  </si>
  <si>
    <t>FASE RESOLUCIÓN Y RECUPERACIÓN
Se efectúa contacto con cliente: N/A
Teléfono de contacto: N/A
Acciones realizadas: se ingresa bd a respaldo. se envia correo a cliente.
Solución paliativa o definitiva: definitiva
Acciones de Mejora, Recomendaciones:</t>
  </si>
  <si>
    <t>INC000002584259</t>
  </si>
  <si>
    <t>HD/Transacción ZESD_0113</t>
  </si>
  <si>
    <t>01/02/2024 10:24:46</t>
  </si>
  <si>
    <t>01/02/2024 10:26:09</t>
  </si>
  <si>
    <t>01/02/2024 13:06:46</t>
  </si>
  <si>
    <t>PREVENTIVO: NO
CODIGO DE SERVICIO:
DIRECCION:
QUIEN REPORTA:Nicolás Saavedra Eguiluz +56 9 6187 5469 |
CONTACTO EN TERRENO:Nicolás Saavedra Eguiluz +56 9 6187 5469 |
PROBLEMA:
REQUERIMIENTO:Favor generar ticket en base a requerimiento de cliente INCHALAM</t>
  </si>
  <si>
    <t>La orden se transportó correctamente en PRD.</t>
  </si>
  <si>
    <t>INC000002584261</t>
  </si>
  <si>
    <t>HD/Alta y Baja de Servicios</t>
  </si>
  <si>
    <t>01/02/2024 10:31:46</t>
  </si>
  <si>
    <t>01/02/2024 10:35:15</t>
  </si>
  <si>
    <t>08/02/2024 12:37:01</t>
  </si>
  <si>
    <t>PREVENTIVO: NO
CODIGO DE SERVICIO:
DIRECCION:
QUIEN REPORTA:Pablo Enrique Meza Fuentes  pmeza@gpschile.com
CONTACTO EN TERRENO:
PROBLEMA:
REQUERIMIENTO:Estos días hemos estado realizando cambios en algunos servidores por lo
que solicitamos su ayudar para</t>
  </si>
  <si>
    <t>Se realiza CRQ000000082123 \ Alta y Baja de Servicios AV GPS. incluye RFC. se procede a cerra ticket. Alta y baja de servidores por área de respaldo realizada.</t>
  </si>
  <si>
    <t>INC000002584322</t>
  </si>
  <si>
    <t>frp_rreyes</t>
  </si>
  <si>
    <t>HD / RE: Permisos Sap</t>
  </si>
  <si>
    <t>01/02/2024 10:13:00</t>
  </si>
  <si>
    <t>01/02/2024 10:15:20</t>
  </si>
  <si>
    <t>02/02/2024 12:07:48</t>
  </si>
  <si>
    <t>PREVENTIVO: NO
CODIGO DE SERVICIO:
DIRECCION:
QUIEN REPORTA: Ewald Galaz Millaleo
CONTACTO EN TERRENO:
PROBLEMA:
REQUERIMIENTO:
Favor generar ticket en base a requerimiento de cliente Inchalam.
Dejar en bandeja de Telefónica Global Technology – CLOU</t>
  </si>
  <si>
    <t>Estimados,
Se adjunta correo de respuesta enviado al cliente.
Saludos.</t>
  </si>
  <si>
    <t>INC000002584343</t>
  </si>
  <si>
    <t>TRANSBANK S.A.</t>
  </si>
  <si>
    <t>HD / Deploy OVA Transbank // CHI-0000134105</t>
  </si>
  <si>
    <t>01/02/2024 10:26:52</t>
  </si>
  <si>
    <t>01/02/2024 10:28:45</t>
  </si>
  <si>
    <t>01/02/2024 18:27:08</t>
  </si>
  <si>
    <t>PREVENTIVO: NO
CODIGO DE SERVICIO:
DIRECCION:
QUIEN REPORTA: Jorge Romero Romero
CONTACTO EN TERRENO:
PROBLEMA:
REQUERIMIENTO:
Estimados,
Por favor generar ticket al área de operaciones à virtualización à con el siguiente requerimiento
Deployar</t>
  </si>
  <si>
    <t>FASE RESOLUCIÓN Y RECUPERACIÓN
Se efectúa contacto con cliente: Jorge Romero
Teléfono de contacto: NA
Acciones realizadas: Se revisan OVAS encontrando que si son importables desde VDC, pero no desde Vcenter. Se probaron opciones y cliente indica que c</t>
  </si>
  <si>
    <t>INC000002584355</t>
  </si>
  <si>
    <t>HD / TCCT - ToD - Caida Comunicación Apoquindo - Revision de Logs</t>
  </si>
  <si>
    <t>01/02/2024 10:43:36</t>
  </si>
  <si>
    <t>01/02/2024 10:44:37</t>
  </si>
  <si>
    <t>02/02/2024 11:24:33</t>
  </si>
  <si>
    <t>PREVENTIVO: NO
CODIGO DE SERVICIO:
DIRECCION:
QUIEN REPORTA: Jesús José Nelo Petaquero
CONTACTO EN TERRENO:
PROBLEMA:
REQUERIMIENTO:
Estimado equipo Cloud, por favor su apoyo en la revisión de logs o eventos del siguiente servidor.  
Sitio:Apoquind</t>
  </si>
  <si>
    <t>Se efectúa contacto con cliente: Jesus Nelo - Bastian Cuevas
Teléfono de contacto: Via correo
Acciones realizadas: Luego de la revision por parte del area Cloud y ATOS se observa que inconveniente esta relacionado a actualizaciones automaticas a nivel</t>
  </si>
  <si>
    <t>INC000002584356</t>
  </si>
  <si>
    <t>SE GENERA TICKET POR REVICION Y TOMA DE ALARMA DE CLIENTES</t>
  </si>
  <si>
    <t>01/02/2024 10:34:51</t>
  </si>
  <si>
    <t>01/02/2024 10:37:32</t>
  </si>
  <si>
    <t>01/02/2024 10:38:34</t>
  </si>
  <si>
    <t>Estimados; INICIA TOMA DE ALARMAS	
Cliente:	T.EMPRESAS	
Proveedor:	INELCOM	
Tipo Requerimiento:	ALARMAS	
N° Ticket Acceso : 	Personal de planta INELCOM	
N° CRQ:	NO APLICA	
Estado CRQ:	NO APLICA	
TKT:	NO APLICA	
Actividad realizada:		
TOMA DE ALARMAS D</t>
  </si>
  <si>
    <t>TOMA DE ALARMAS REALIZADA</t>
  </si>
  <si>
    <t>INC000002584380</t>
  </si>
  <si>
    <t>HD / Validación Windows Servidor webinchalam.inchalam.cl</t>
  </si>
  <si>
    <t>01/02/2024 10:50:43</t>
  </si>
  <si>
    <t>01/02/2024 10:52:40</t>
  </si>
  <si>
    <t>01/02/2024 12:44:56</t>
  </si>
  <si>
    <t>PREVENTIVO: NO
CODIGO DE SERVICIO:
DIRECCION:
QUIEN REPORTA: Eduardo Mella Chassin-Trubert​
CONTACTO EN TERRENO:
PROBLEMA:
REQUERIMIENTO:
Estimados,
Al servidor webinchalam.inchalam.cl IP: 172.16.32.178 que está en sus instalaciones le falta validar</t>
  </si>
  <si>
    <t>Se ejecuta requerimiento según solicitud.</t>
  </si>
  <si>
    <t>INC000002584497</t>
  </si>
  <si>
    <t>ESTEBAN O BUSTOS CORNEJO</t>
  </si>
  <si>
    <t>HD / TCCT - Solicitud Distancias entre Racks - Paine - Sala Blanca</t>
  </si>
  <si>
    <t>01/02/2024 12:08:26</t>
  </si>
  <si>
    <t>01/02/2024 12:10:45</t>
  </si>
  <si>
    <t>01/02/2024 16:47:26</t>
  </si>
  <si>
    <t>PREVENTIVO: NO
CODIGO DE SERVICIO:
DIRECCION:
QUIEN REPORTA: Juan Pablo Berrios Stuardo    +56 9 95328251
CONTACTO EN TERRENO:
PROBLEMA:
REQUERIMIENTO:
Buen día estimado @Help Desk, por favor su acostumbrado apoyo en generar ticket de requerimiento y as</t>
  </si>
  <si>
    <t>MANOS REMOTA REALIZADA</t>
  </si>
  <si>
    <t>INC000002584509</t>
  </si>
  <si>
    <t>HD/RV: solicitud desarrollo RFC</t>
  </si>
  <si>
    <t>01/02/2024 12:02:01</t>
  </si>
  <si>
    <t>01/02/2024 12:02:54</t>
  </si>
  <si>
    <t>01/02/2024 13:07:30</t>
  </si>
  <si>
    <t>PREVENTIVO: NO
CODIGO DE SERVICIO:
DIRECCION:
QUIEN REPORTA: Nicolás Saavedra Eguiluz :+56 9 6187 5469
CONTACTO EN TERRENO: Nicolás Saavedra Eguiluz :+56 9 6187 5469
PROBLEMA:
REQUERIMIENTO:Favor generar ticket en base a requerimiento de cliente INCHALAM</t>
  </si>
  <si>
    <t>La orden DEVK946263 fue importada correctamente en PRD</t>
  </si>
  <si>
    <t>INC000002584531</t>
  </si>
  <si>
    <t>FACTIBILIDAD 81733</t>
  </si>
  <si>
    <t>01/02/2024 13:11:04</t>
  </si>
  <si>
    <t>01/02/2024 13:11:51</t>
  </si>
  <si>
    <t>01/02/2024 13:38:07</t>
  </si>
  <si>
    <t>FACTIBILIDAD ENVIADA</t>
  </si>
  <si>
    <t>INC000002584536</t>
  </si>
  <si>
    <t>HD/Electrica Puente Alta //Firewall virtual</t>
  </si>
  <si>
    <t>01/02/2024 13:19:16</t>
  </si>
  <si>
    <t>01/02/2024 13:20:53</t>
  </si>
  <si>
    <t>INTERNET</t>
  </si>
  <si>
    <t>01/02/2024 16:34:26</t>
  </si>
  <si>
    <t>PREVENTIVO: NO
CODIGO DE SERVICIO:
DIRECCION:
QUIEN REPORTA:onias.herrera@telefonica.com
CONTACTO EN TERRENO:onias.herrera@telefonica.com
PROBLEMA:
REQUERIMIENTO:Puedes crear un ticket para nuestro cliente Eléctrica Puente Alto para
datacenter si código</t>
  </si>
  <si>
    <t>Se sigue por el flujo de altas</t>
  </si>
  <si>
    <t>INC000002584572</t>
  </si>
  <si>
    <t>HD/Regularizar Catálogos VDC</t>
  </si>
  <si>
    <t>01/02/2024 15:00:51</t>
  </si>
  <si>
    <t>01/02/2024 15:03:28</t>
  </si>
  <si>
    <t>02/02/2024 14:34:22</t>
  </si>
  <si>
    <t>PREVENTIVO: NO
CODIGO DE SERVICIO:
DIRECCION: 
QUIEN REPORTA:Deiby Yoel Santoyo Monterola 56 9 9343 3681
CONTACTO EN TERRENO:Deiby Yoel Santoyo Monterola 56 9 9343 3681
PROBLEMA:
REQUERIMIENTO:Regularizar Catálogos VDC
EQUIPOS ENERGIZADO/REINICIADO:
HORA</t>
  </si>
  <si>
    <t>FASE RESOLUCIÓN Y RECUPERACIÓN
Se efectúa contacto con cliente:N/A
Teléfono de contacto:N/A
Acciones realizadas:Se eliminan los antiguos templates de los catálogos y se dejan sincronizados los nuevos templates en el IaaS Principal, Apoquindo y Paine c</t>
  </si>
  <si>
    <t>INC000002584589</t>
  </si>
  <si>
    <t>TOMA DE ALARMAS</t>
  </si>
  <si>
    <t>01/02/2024 15:29:59</t>
  </si>
  <si>
    <t>01/02/2024 15:30:46</t>
  </si>
  <si>
    <t>01/02/2024 15:50:45</t>
  </si>
  <si>
    <t>toma de alarmas realizada</t>
  </si>
  <si>
    <t>INC000002584615</t>
  </si>
  <si>
    <t>BASE DE DATOS</t>
  </si>
  <si>
    <t>DAVID MATELUNA</t>
  </si>
  <si>
    <t>tct_lumate</t>
  </si>
  <si>
    <t>[DUOC] OCI - Baja de VPN Site to Site SIN USO : VPN_DUOC_OCI03</t>
  </si>
  <si>
    <t>01/02/2024 12:29:00</t>
  </si>
  <si>
    <t>01/02/2024 12:33:16</t>
  </si>
  <si>
    <t>APLICACION</t>
  </si>
  <si>
    <t>BASES DE DATOS</t>
  </si>
  <si>
    <t>01/02/2024 12:39:36</t>
  </si>
  <si>
    <t>Cliente solicita dar de baja VPN site to site de OCI VPN_DUOC_OCI03 pues esta sin uso desde hace tiempo.</t>
  </si>
  <si>
    <t>Recurso eliminado</t>
  </si>
  <si>
    <t>INC000002584664</t>
  </si>
  <si>
    <t>MOSAICO SA</t>
  </si>
  <si>
    <t>HD / CONFIRMACIÓN BAJA VDC CONTRATO CLIENTE 780305002 - CLTE: MOSAICO S A</t>
  </si>
  <si>
    <t>01/02/2024 13:12:47</t>
  </si>
  <si>
    <t>01/02/2024 13:16:12</t>
  </si>
  <si>
    <t>05/02/2024 10:48:06</t>
  </si>
  <si>
    <t>PREVENTIVO: NO
CODIGO DE SERVICIO:
DIRECCION:
QUIEN REPORTA: Angel Mavares +56 9 5410 3153
CONTACTO EN TERRENO:
PROBLEMA:
REQUERIMIENTO:
Estimados, por favor derivar a operaciones cloud, cliente en asunto requiere documento soporte que confirme la baja</t>
  </si>
  <si>
    <t>ASE RESOLUCIÓN Y RECUPERACIÓN
Se efectúa contacto con cliente: NA
Teléfono de contacto: Na
Acciones realizadas: Se adjutna evidencia
Solución paliativa o definitiva: Definitiva
Acciones de Mejora, Recomendaciones: NA
Causa Raíz: baja cliente</t>
  </si>
  <si>
    <t>INC000002584676</t>
  </si>
  <si>
    <t>RABIE HNOSLTDA</t>
  </si>
  <si>
    <t>rabie001 - tocorpuri_vm TICKET AUTOMATICO</t>
  </si>
  <si>
    <t>01/02/2024 13:21:47</t>
  </si>
  <si>
    <t>01/02/2024 15:55:26</t>
  </si>
  <si>
    <t>PREVENTIVO=SI
CODIGO DE SERVICIO=TOCORPURI_VM
DIRECCION=NULL
CIUDAD=NULL
COMUNA LOCAL=
REGION=NULL
QUIEN REPORTA=Ticket automático
CONTACTO EN TERRENO=
PROBLEMA=Critical Hard Drive Space Alert for Node RABIE001 - TOCORPURI_VM
REQUERIMIENTO=
EQUIPOS ENERG</t>
  </si>
  <si>
    <t>Se realiza limpieza de memoria residual quedando equipo operativo</t>
  </si>
  <si>
    <t>INC000002584745</t>
  </si>
  <si>
    <t>REQ / SOC /Problemas casilla analistas-nsm@soc-chile.telefonica.com</t>
  </si>
  <si>
    <t>01/02/2024 15:07:36</t>
  </si>
  <si>
    <t>01/02/2024 15:10:20</t>
  </si>
  <si>
    <t>02/02/2024 10:15:56</t>
  </si>
  <si>
    <t>PREVENTIVO: NO
CODIGO DE SERVICIO:  
DIRECCION:      
CIUDAD:             
COMUNA:
NOMBRE QUIEN REPORTA:SEBASTIAN DIEGO CASTILLO PEREZ
TELEFONO QUIEN REPORTA:+56 9 87440620
NOMBRE CONTACTO EN TERRENO:        
TELEFONO 1 CONTACTO EN TERRENO:
TELEFONO 2 CO</t>
  </si>
  <si>
    <t>de lo conversado con cliente, la web ya se ve disponible y pudiste validar el acceso/recepción de correos de forma normal.
Aun no tenemos confirmación oficial por parte del proveedor sobre el origen de la indisponibilidad de la web, te comentare noticias</t>
  </si>
  <si>
    <t>INC000002584765</t>
  </si>
  <si>
    <t>DUOC | REQ | Urgencia: Media | Errores de sincronización entre AD y Entra ID</t>
  </si>
  <si>
    <t>01/02/2024 17:17:39</t>
  </si>
  <si>
    <t>01/02/2024 17:19:34</t>
  </si>
  <si>
    <t>02/02/2024 12:26:43</t>
  </si>
  <si>
    <t>Se revisa requerimiento y entrega información a cliente.</t>
  </si>
  <si>
    <t>INC000002584800</t>
  </si>
  <si>
    <t>RICARDO F ORELLANA MARDONES</t>
  </si>
  <si>
    <t>RONDA Y MEDICIÓN DE TEMPERATURAS EN SALAS TIC</t>
  </si>
  <si>
    <t>02/02/2024 4:23:33</t>
  </si>
  <si>
    <t>02/02/2024 4:24:36</t>
  </si>
  <si>
    <t>02/02/2024 4:35:56</t>
  </si>
  <si>
    <t>ACT REALIZADA SIN NOVEDAD</t>
  </si>
  <si>
    <t>INC000002584819</t>
  </si>
  <si>
    <t>BANCO SANTANDER CHILE</t>
  </si>
  <si>
    <t>GESTION DATACENTER/ ACCESOS /BANCO SANTANDER CHILE</t>
  </si>
  <si>
    <t>01/02/2024 13:25:01</t>
  </si>
  <si>
    <t>01/02/2024 13:26:18</t>
  </si>
  <si>
    <t>01/02/2024 13:52:53</t>
  </si>
  <si>
    <t>EMPRESA:BANCO SANTANDER CHILE
CÓDIGO DE SERVICIO: 
DIRECCIÓN:Av. Apoquindo #7071, Las Condes, Santiago
NOMBRE DE QUIEN REPORTA:Christian Tapia
TELÉFONO DE QUIEN REPORTA:56981568202
NOMBRE DE CONTACTO EN TERRENO: 
REQUERIMIENTO: Decomiso de servidores dad</t>
  </si>
  <si>
    <t>INC000002584854</t>
  </si>
  <si>
    <t>OSCAR A RAMIREZ SOTO</t>
  </si>
  <si>
    <t>tct_oramir</t>
  </si>
  <si>
    <t>Luis molina de la OB y cliente SMU, solicitan realizar la migración de tunel vpn s2s</t>
  </si>
  <si>
    <t>01/02/2024 16:04:02</t>
  </si>
  <si>
    <t>01/02/2024 16:06:07</t>
  </si>
  <si>
    <t>01/02/2024 16:17:30</t>
  </si>
  <si>
    <t>Por el lado de comunicaciones dc en el fw de apoquindo vdom plat monitor, se genera la migracion de la vpn s2s hacia SMU para permitir el tráfico desde mid server smu hacia remedy y viceversa, se generan cambios tanto a nivel de tunel, como de politicas</t>
  </si>
  <si>
    <t>INC000002584890</t>
  </si>
  <si>
    <t>FREDDY O CORTES DIAZ</t>
  </si>
  <si>
    <t>HD / Renovación Certificado SSL</t>
  </si>
  <si>
    <t>01/02/2024 16:42:34</t>
  </si>
  <si>
    <t>01/02/2024 16:44:21</t>
  </si>
  <si>
    <t>03/02/2024 23:11:10</t>
  </si>
  <si>
    <t>PREVENTIVO: NO
CODIGO DE SERVICIO:
DIRECCION:
QUIEN REPORTA: Freddy Cortés Díaz
CONTACTO EN TERRENO:
PROBLEMA:
REQUERIMIENTO:
Favor generar ticket en base a requerimiento de cliente INCHALAM según correo de más abajo
Dejar en bandeja CLOUD SAP HANA</t>
  </si>
  <si>
    <t>Se realiza con éxito la aplicación y validación por parte de cliente de los certificados SSL en los sistemas SAP ECC QAS y PRD. Se envía correo a cliente</t>
  </si>
  <si>
    <t>INC000002584895</t>
  </si>
  <si>
    <t>HD / RV: Renovación Certificado SSL</t>
  </si>
  <si>
    <t>01/02/2024 16:48:29</t>
  </si>
  <si>
    <t>01/02/2024 16:50:29</t>
  </si>
  <si>
    <t>03/02/2024 23:44:04</t>
  </si>
  <si>
    <t>PREVENTIVO: NO
CODIGO DE SERVICIO:
DIRECCION:
QUIEN REPORTA: Freddy Cortés Díaz
CONTACTO EN TERRENO:
PROBLEMA:
REQUERIMIENTO:
Estimados Help Desk
Favor generar ticket en base a requerimiento de cliente ACMA según correo de más abajo
Dejar en ban</t>
  </si>
  <si>
    <t>Se realiza con éxito la aplicación de certificados SSL en los sistemas SAP ECC QAS y PRD. Se informa a cliente vía mail</t>
  </si>
  <si>
    <t>INC000002584915</t>
  </si>
  <si>
    <t>frp_jolsso</t>
  </si>
  <si>
    <t>01/02/2024 14:05:32</t>
  </si>
  <si>
    <t>01/02/2024 14:06:54</t>
  </si>
  <si>
    <t>01/02/2024 14:44:17</t>
  </si>
  <si>
    <t>EMPRESA:COCA COLA EMBONOR S A
CÓDIGO DE SERVICIO: 
DIRECCIÓN: Calle San Martin #50, Santiago Centro, Santiago
NOMBRE DE QUIEN REPORTA: Alvaro Tobar
TELÉFONO DE QUIEN REPORTA: 995487433
NOMBRE DE CONTACTO EN TERRENO: 
REQUERIMIENTO:contruccion f.o
EQUIPOS</t>
  </si>
  <si>
    <t>Fase de resolución y recuperación: N/A
Se efectúa contacto con cliente: N/A
Teléfono de contacto: N/A
Acciones realizadas: ACCESOS RECHAZADOS / CRQ NO APROBADO
Solución paliativa o definitiva: N/A
Acciones de Mejora, Recomendaciones: N/A
Causa Raíz: (si</t>
  </si>
  <si>
    <t>INC000002584929</t>
  </si>
  <si>
    <t>ITALMOD S A</t>
  </si>
  <si>
    <t>GAMA / Italmod//recursos VDC</t>
  </si>
  <si>
    <t>01/02/2024 14:15:43</t>
  </si>
  <si>
    <t>01/02/2024 14:17:39</t>
  </si>
  <si>
    <t>08/02/2024 9:28:46</t>
  </si>
  <si>
    <t>PREVENTIVO: NO
CODIGO DE SERVICIO:
DIRECCION:
QUIEN REPORTA: ONIAS DEL CARMEN HERRERA AYALA
CONTACTO EN TERRENO:
PROBLEMA:
REQUERIMIENTO:
Buena tarde favor generar ticket para nuestro cliente Italmod Rut
96.577.470-K para datacenter sin código de servic</t>
  </si>
  <si>
    <t>Junto con saludar, informo que se crear la organización para cliente ITALMOD con los requisitos indicados, donde se crearon 2 data center en el Provider: C30H10SM_PVDC_AMD01 y HANA Provider: SAP-HANA-SM01.</t>
  </si>
  <si>
    <t>INC000002584932</t>
  </si>
  <si>
    <t>01/02/2024 14:18:59</t>
  </si>
  <si>
    <t>01/02/2024 16:19:09</t>
  </si>
  <si>
    <t>EMPRESA:BANCO SANTANDER CHILE
CÓDIGO DE SERVICIO: 
DIRECCIÓN: Av. Apoquindo #7071, Las Condes, Santiago
NOMBRE DE QUIEN REPORTA: Christian Tapia
TELÉFONO DE QUIEN REPORTA: 56981568202
NOMBRE DE CONTACTO EN TERRENO: 
REQUERIMIENTO:Decomiso de servidores d</t>
  </si>
  <si>
    <t>ticket duplicado favor dar cierre.</t>
  </si>
  <si>
    <t>INC000002584933</t>
  </si>
  <si>
    <t>frp_jugonz</t>
  </si>
  <si>
    <t>REQ / SOC / [DUOC] - Alarma de indisponibilidad</t>
  </si>
  <si>
    <t>01/02/2024 14:21:09</t>
  </si>
  <si>
    <t>01/02/2024 14:24:28</t>
  </si>
  <si>
    <t>01/02/2024 18:25:44</t>
  </si>
  <si>
    <t>PREVENTIVO: NO
CODIGO DE SERVICIO:
DIRECCION:      
CIUDAD:             
COMUNA:
NOMBRE QUIEN REPORTA:MIGUEL OSCAR DIAZ BUSTOS
TELEFONO QUIEN REPORTA: + 569 66379050
NOMBRE CONTACTO EN TERRENO:        
TELEFONO 1 CONTACTO EN TERRENO:
TELEFONO 2 CONTACTO</t>
  </si>
  <si>
    <t>se vrifican equipos los cuales se encuentran operativos, se solicita favor indicar ip y si necesitan agente, ya que no se ve agente alguno instalado, se procede a seguir interaccion por correo</t>
  </si>
  <si>
    <t>INC000002585145</t>
  </si>
  <si>
    <t>EMPRESA NACIONAL DE CERTIFICACIONES</t>
  </si>
  <si>
    <t>GESTION DATACENTER/ ACCESOS / EMPRESA NACIONAL DE CERTIFICACIONES</t>
  </si>
  <si>
    <t>01/02/2024 17:17:03</t>
  </si>
  <si>
    <t>01/02/2024 17:18:52</t>
  </si>
  <si>
    <t>01/02/2024 17:30:37</t>
  </si>
  <si>
    <t>EMPRESA: EMPRESA NACIONAL DE CERTIFICACIONES
CÓDIGO DE SERVICIO: 
DIRECCIÓN:  Calle San Martin #50, Santiago Centro, Santiago
NOMBRE DE QUIEN REPORTA: Daniza Díaz Lagunas
TELÉFONO DE QUIEN REPORTA: +56 9 85951947
NOMBRE DE CONTACTO EN TERRENO: 
PROBLEMA:</t>
  </si>
  <si>
    <t>INC000002585151</t>
  </si>
  <si>
    <t>CIBERGESTION CHILE S.A.</t>
  </si>
  <si>
    <t>GESTION DATACENTER/ ACCESOS / CIBERGESTION CHILE S.A.</t>
  </si>
  <si>
    <t>01/02/2024 17:55:03</t>
  </si>
  <si>
    <t>01/02/2024 17:56:35</t>
  </si>
  <si>
    <t>01/02/2024 18:21:52</t>
  </si>
  <si>
    <t>EMPRESA: CIBERGESTION CHILE S.A.
CÓDIGO DE SERVICIO: 
DIRECCIÓN: Calle San Martin #50, Santiago Centro, Santiago
NOMBRE DE QUIEN REPORTA: Bryan Pereira Diaz 
TELÉFONO DE QUIEN REPORTA: 56945643002
NOMBRE DE CONTACTO EN TERRENO: 
PROBLEMA: Inspección Visu</t>
  </si>
  <si>
    <t>INC000002585152</t>
  </si>
  <si>
    <t>Crear usuario de bd en ADB_QAS</t>
  </si>
  <si>
    <t>01/02/2024 17:39:29</t>
  </si>
  <si>
    <t>01/02/2024 17:43:29</t>
  </si>
  <si>
    <t>01/02/2024 17:51:38</t>
  </si>
  <si>
    <t>Crear usuario de bd CONSULTA_FSO  con las siguientes caracteristicas
-- 25 Object Privileges for CONSULTA_FSO 
GRANT SELECT ON SYS.CDB_DATA_FILES TO CONSULTA_FSO;
GRANT SELECT ON SYS.CDB_PDBS TO CONSULTA_FSO;
GRANT SELECT ON SYS.CDB_USERS TO CONSULTA_FS</t>
  </si>
  <si>
    <t>Cuenta creada con exito</t>
  </si>
  <si>
    <t>INC000002585157</t>
  </si>
  <si>
    <t>GESTION DATACENTER/ ACCESOS / NABIAX</t>
  </si>
  <si>
    <t>01/02/2024 18:12:37</t>
  </si>
  <si>
    <t>01/02/2024 18:15:04</t>
  </si>
  <si>
    <t>01/02/2024 18:29:08</t>
  </si>
  <si>
    <t>EMPRESA: NABIAX
CÓDIGO DE SERVICIO: 
DIRECCIÓN: Calle San Martin #50, Santiago Centro, Santiago
NOMBRE DE QUIEN REPORTA: Diego Valencia
TELÉFONO DE QUIEN REPORTA: +56 9 8187 2715
NOMBRE DE CONTACTO EN TERRENO: Daniel Rodriguez 5697829 7978
PROBLEMA: Insp</t>
  </si>
  <si>
    <t>INC000002585167</t>
  </si>
  <si>
    <t>JOSE G MARQUEZ MARCANO</t>
  </si>
  <si>
    <t>HUAWEI CHILE S A</t>
  </si>
  <si>
    <t>GESTION DATACENTER/ ACCESOS / HUAWEI CHILE S A</t>
  </si>
  <si>
    <t>01/02/2024 18:28:28</t>
  </si>
  <si>
    <t>01/02/2024 18:31:01</t>
  </si>
  <si>
    <t>02/02/2024 8:45:33</t>
  </si>
  <si>
    <t>EMPRESA: HUAWEI CHILE S A
CÓDIGO DE SERVICIO: 
DIRECCIÓN: Av. Presidente Prieto #226, Paine, Santiago
NOMBRE DE QUIEN REPORTA: Ronald Alayo
TELÉFONO DE QUIEN REPORTA: 56935662382
NOMBRE DE CONTACTO EN TERRENO: Ronald Alayo 56935662382
PROBLEMA: Entrega d</t>
  </si>
  <si>
    <t>ACCESOS AUTORIZADOS</t>
  </si>
  <si>
    <t>INC000002585177</t>
  </si>
  <si>
    <t>INGENIERIA SERVICIOS Y COMUNICACIONES S A</t>
  </si>
  <si>
    <t>HD/Creación de registro SPF - jeria.cl</t>
  </si>
  <si>
    <t>01/02/2024 18:41:46</t>
  </si>
  <si>
    <t>01/02/2024 18:43:12</t>
  </si>
  <si>
    <t>02/02/2024 10:52:52</t>
  </si>
  <si>
    <t>PREVENTIVO: NO
CODIGO DE SERVICIO:
DIRECCION:
QUIEN REPORTA:Ross Teao +56 2 2236 2306
CONTACTO EN TERRENO:Ross Teao +56 2 2236 2306
PROBLEMA:
REQUERIMIENTO:favor generar registro SPF para el dominio:
jeria.cl. IN TXT &amp;quot;v=spf1 include:spf.isc.cl
~all&amp;</t>
  </si>
  <si>
    <t>Se crea registro DNS según lo solicitado. Se envía correo a cliente.</t>
  </si>
  <si>
    <t>INC000002585192</t>
  </si>
  <si>
    <t>LUIS A VILLASMIL CASTILLO</t>
  </si>
  <si>
    <t>frp_kaldor</t>
  </si>
  <si>
    <t>PALUMBO S.A.</t>
  </si>
  <si>
    <t>GAMA / Deshabilitar usuario de VPN / VPF0920319</t>
  </si>
  <si>
    <t>01/02/2024 21:06:53</t>
  </si>
  <si>
    <t>01/02/2024 21:11:44</t>
  </si>
  <si>
    <t>02/02/2024 10:36:31</t>
  </si>
  <si>
    <t>PREVENTIVO: NO
CODIGO DE SERVICIO:VPF0920319
DIRECCION: San Martin 50 SALA 4 - H68,Santiago
QUIEN REPORTA: MATIAS SANDOVAL
CONTACTO EN TERRENO:-
PROBLEMA:-
REQUERIMIENTO:
Estimado Help Desk, por favor deshabilitar la siguiente cuenta VPN:
* juan.cardena</t>
  </si>
  <si>
    <t>INC000002585603</t>
  </si>
  <si>
    <t>tct_ebusto</t>
  </si>
  <si>
    <t>SUPERVISION CAMBIO DE DISCOS</t>
  </si>
  <si>
    <t>01/02/2024 18:10:47</t>
  </si>
  <si>
    <t>01/02/2024 18:12:22</t>
  </si>
  <si>
    <t>01/02/2024 18:13:21</t>
  </si>
  <si>
    <t>SUPERVISION OK</t>
  </si>
  <si>
    <t>INC000002586111</t>
  </si>
  <si>
    <t>BLUMAR S.A.</t>
  </si>
  <si>
    <t>HD / A priority 'Very High' SAP Note/KBA has just been released on component BC-XI-CON-SFT</t>
  </si>
  <si>
    <t>01/02/2024 17:07:08</t>
  </si>
  <si>
    <t>01/02/2024 17:09:25</t>
  </si>
  <si>
    <t>01/02/2024 17:25:59</t>
  </si>
  <si>
    <t>PREVENTIVO: NO
CODIGO DE SERVICIO:
DIRECCION:
QUIEN REPORTA: Freddy Cortés Díaz
CONTACTO EN TERRENO:
PROBLEMA:
REQUERIMIENTO:
Favor generar ticket en base a requerimiento de cliente BLUMAR según correo de más abajo
Dejar en bandeja CLOUD SAP HANA y</t>
  </si>
  <si>
    <t>Se revisa nota indicada y no es aplicable al sistema SAP de cliente BLUMAR. Se adjunta correo enviado</t>
  </si>
  <si>
    <t>INC000002586127</t>
  </si>
  <si>
    <t>HD / CONFIGURAR RESPALDO EN SERVIDORES</t>
  </si>
  <si>
    <t>01/02/2024 17:28:06</t>
  </si>
  <si>
    <t>01/02/2024 17:29:59</t>
  </si>
  <si>
    <t>01/02/2024 18:04:33</t>
  </si>
  <si>
    <t>PREVENTIVO: NO
CODIGO DE SERVICIO:
DIRECCION:
QUIEN REPORTA: Eduardo José Camacho Urdaneta
CONTACTO EN TERRENO:
PROBLEMA:
REQUERIMIENTO:
Estimado @Help Desk,
Por favor su apoyo en crear folio de requerimiento para cursar configuración de respaldo de</t>
  </si>
  <si>
    <t>FASE RESOLUCIÓN Y RECUPERACIÓN
Se efectúa contacto con cliente: N/A
Teléfono de contacto: N/A
Acciones realizadas: se ingresa servidores a respaldo de maquina virtual.
Solución paliativa o definitiva:definitiva
Acciones de Mejora, Recomendaciones: N</t>
  </si>
  <si>
    <t>INC000002586138</t>
  </si>
  <si>
    <t>CEPECH S.A.</t>
  </si>
  <si>
    <t>GAMA | solicitud de restauración carpeta</t>
  </si>
  <si>
    <t>01/02/2024 17:43:26</t>
  </si>
  <si>
    <t>01/02/2024 17:47:39</t>
  </si>
  <si>
    <t>01/02/2024 18:13:53</t>
  </si>
  <si>
    <t>PREVENTIVO: NO
CÓDIGO DE SERVICIO: Osaka
DIRECCIÓN: Alameda N° 2150 piso 2 · Santiago
QUIEN REPORTA: Cristian Bustos Rivas
CONTACTO EN TERRENO: Cristian Bustos Rivas
PROBLEMA:
REQUERIMIENTO: 
Estimados, junto con saludar les solicito por favor restaurac</t>
  </si>
  <si>
    <t>FASE RESOLUCIÓN Y RECUPERACIÓN
Se efectúa contacto con cliente: N/A
Teléfono de contacto: N/A
Acciones realizadas: se ejecuta restauración solicitada.
Solución paliativa o definitiva: definitiva
Acciones de Mejora, Recomendaciones: N/A
Causa Raíz:</t>
  </si>
  <si>
    <t>INC000002586193</t>
  </si>
  <si>
    <t>02/02/2024 0:11:55</t>
  </si>
  <si>
    <t>02/02/2024 0:12:52</t>
  </si>
  <si>
    <t>02/02/2024 0:42:29</t>
  </si>
  <si>
    <t>INC000002586203</t>
  </si>
  <si>
    <t>02/02/2024 2:34:36</t>
  </si>
  <si>
    <t>02/02/2024 2:35:44</t>
  </si>
  <si>
    <t>02/02/2024 2:50:01</t>
  </si>
  <si>
    <t>INC000002588464</t>
  </si>
  <si>
    <t>HELP DESK TICKETING</t>
  </si>
  <si>
    <t>GESTION PLATAFORMA CLIENTES</t>
  </si>
  <si>
    <t>ALVARO ORTIZ</t>
  </si>
  <si>
    <t>lmolcont</t>
  </si>
  <si>
    <t>FRACTALIA</t>
  </si>
  <si>
    <t>Validación de BD de ambiente de DEV/QA de Remedy v20 (WIRIN)</t>
  </si>
  <si>
    <t>02/02/2024 9:45:02</t>
  </si>
  <si>
    <t>02/02/2024 9:48:07</t>
  </si>
  <si>
    <t>PLATAFORMAS</t>
  </si>
  <si>
    <t>REMEDY EMPRESAS</t>
  </si>
  <si>
    <t>02/02/2024 12:01:56</t>
  </si>
  <si>
    <t>Se requiere del apoyo del personal pertinente para validar la operatividad de la BD del ambiente de DEV/QA de Remedy v20, el cual presenta problemas de desconexion. Se adjunta imagen del app donde ocurren los problemas.
Cualquier prueba funcional, apoyo</t>
  </si>
  <si>
    <t>se reinicia el servidor, posteriormente no se aprecia el error</t>
  </si>
  <si>
    <t>INC000002588535</t>
  </si>
  <si>
    <t>tct_lvilla</t>
  </si>
  <si>
    <t>Falla en equipo secundario de Firewall OOB San Martin</t>
  </si>
  <si>
    <t>01/02/2024 18:43:00</t>
  </si>
  <si>
    <t>01/02/2024 18:52:54</t>
  </si>
  <si>
    <t>EQUIPOS DATOS</t>
  </si>
  <si>
    <t>01/02/2024 19:02:29</t>
  </si>
  <si>
    <t>Equipo no cuenta con alta disponibilidad y actualmente solo esta operando la caja primaria de Firewall OOB San Martin y este tiene alojados todo los servicios relacionados a OOB</t>
  </si>
  <si>
    <t>FASE RESOLUCIÓN Y RECUPERACIÓN
Se efectúa contacto con cliente: Luis Villasmil
Teléfono de contacto: 993970486
Acciones realizadas: Validación fisica en DataCenter San Martin y se observa caja secundaria no operativa, se solicita nueva Caja a Marca a</t>
  </si>
  <si>
    <t>INC000002588576</t>
  </si>
  <si>
    <t>01/02/2024 19:30:40</t>
  </si>
  <si>
    <t>01/02/2024 19:33:15</t>
  </si>
  <si>
    <t>01/02/2024 22:50:18</t>
  </si>
  <si>
    <t>EMPRESA:TELEFONICA EMPRESAS DE CHILE SA
CÓDIGO DE SERVICIO: 
DIRECCIÓN: AV. Presidente Prieto #226, Paine, Santiago
NOMBRE DE QUIEN REPORTA: Ramón Garcés
TELÉFONO DE QUIEN REPORTA: 56992239270
NOMBRE DE CONTACTO EN TERRENO: 
REQUERIMIENTO:1.- Replace the</t>
  </si>
  <si>
    <t>INC000002588589</t>
  </si>
  <si>
    <t>01/02/2024 19:40:25</t>
  </si>
  <si>
    <t>01/02/2024 19:41:44</t>
  </si>
  <si>
    <t>01/02/2024 22:17:54</t>
  </si>
  <si>
    <t>EMPRESA:TELEFONICA EMPRESAS DE CHILE SA
CÓDIGO DE SERVICIO: 
DIRECCIÓN: AV. Presidente Prieto #226, Paine, Santiago
NOMBRE DE QUIEN REPORTA: Ramón Garcés
TELÉFONO DE QUIEN REPORTA: 56992239270
NOMBRE DE CONTACTO EN TERRENO: 
REQUERIMIENTO:1.- Inspección</t>
  </si>
  <si>
    <t>INC000002588920</t>
  </si>
  <si>
    <t>TICKET DIARIO RONDAS PREVENTIVAS Y TOMA DE TEMPERATURAS</t>
  </si>
  <si>
    <t>02/02/2024 8:39:44</t>
  </si>
  <si>
    <t>02/02/2024 8:43:07</t>
  </si>
  <si>
    <t>02/02/2024 18:54:38</t>
  </si>
  <si>
    <t>PREVENTIVO: SI
CODIGO DE SERVICIO: N/A
DIRECCION:  DCSM
QUIEN REPORTA: FRANCISCO FELIU
CONTACTO EN TERRENO: FRANCISCO FELIU
PROBLEMA: N/A
REQUERIMIENTO: TICKET DIARIO RONDAS PREVENTIVAS Y TOMA DE TEMPERATURAS</t>
  </si>
  <si>
    <t>INC000002588921</t>
  </si>
  <si>
    <t>GESTION DATACENTER/ ACCESOS / BANCO SANTANDER CHILE</t>
  </si>
  <si>
    <t>02/02/2024 9:11:07</t>
  </si>
  <si>
    <t>02/02/2024 9:12:47</t>
  </si>
  <si>
    <t>02/02/2024 10:02:35</t>
  </si>
  <si>
    <t>EMPRESA: BANCO SANTANDER CHILE
CÓDIGO DE SERVICIO: 
DIRECCIÓN:Av. Apoquindo #7071, Las Condes, Santiago
NOMBRE DE QUIEN REPORTA: Christian Tapia
TELÉFONO DE QUIEN REPORTA:  56981568202
NOMBRE DE CONTACTO EN TERRENO: 
REQUERIMIENTO : Decomiso de servidore</t>
  </si>
  <si>
    <t>INC000002588930</t>
  </si>
  <si>
    <t>FERNEY D GARZON PEÑA</t>
  </si>
  <si>
    <t>02/02/2024 9:29:37</t>
  </si>
  <si>
    <t>02/02/2024 9:30:38</t>
  </si>
  <si>
    <t>02/02/2024 10:15:50</t>
  </si>
  <si>
    <t>EMPRESA: HUAWEI CHILE S A
CÓDIGO DE SERVICIO: 
DIRECCIÓN:AV. Presidente Prieto #226, Paine, Santiago
NOMBRE DE QUIEN REPORTA:Ronald Alayo
TELÉFONO DE QUIEN REPORTA:  56935662382
NOMBRE DE CONTACTO EN TERRENO: 
REQUERIMIENTO : Incidente por cambio de fibr</t>
  </si>
  <si>
    <t>INC000002588940</t>
  </si>
  <si>
    <t>HD/Crear Nueva Unidad TEMPLOG (S:\) en Servidor URSUS-DVQA cliente INCHALAM</t>
  </si>
  <si>
    <t>02/02/2024 9:43:37</t>
  </si>
  <si>
    <t>02/02/2024 9:46:18</t>
  </si>
  <si>
    <t>02/02/2024 12:58:15</t>
  </si>
  <si>
    <t>PREVENTIVO: NO
CODIGO DE SERVICIO:
DIRECCION:
QUIEN REPORTA:Freddy Cortés Díaz  56 9 6605 648
CONTACTO EN TERRENO:Cortés Díaz  56 9 6605 648
PROBLEMA:
REQUERIMIENTO:Favor generar ticket en base a requerimiento para cliente INCHALAM
Dejar en bandeja SISTE</t>
  </si>
  <si>
    <t>INC000002588983</t>
  </si>
  <si>
    <t>XINERGIA LABORAL S A</t>
  </si>
  <si>
    <t>HD/Nueva cuenta admin en el Firewall</t>
  </si>
  <si>
    <t>02/02/2024 11:33:29</t>
  </si>
  <si>
    <t>02/02/2024 11:34:51</t>
  </si>
  <si>
    <t>02/02/2024 14:37:07</t>
  </si>
  <si>
    <t>PREVENTIVO: NO
CODIGO DE SERVICIO:
DIRECCION:
QUIEN REPORTA:Carlos Garate Echegaray  +56 9 9069 6011
CONTACTO EN TERRENO:Carlos Garate Echegaray  +56 9 9069 6011
PROBLEMA:
REQUERIMIENTO:Necesito crear una cuenta admin en el firewall con nombre carlos.gar</t>
  </si>
  <si>
    <t>se genera cuenta de administrador en el fw de apoquindo.</t>
  </si>
  <si>
    <t>INC000002588991</t>
  </si>
  <si>
    <t>HD/RV: Consumo con error Urgente</t>
  </si>
  <si>
    <t>02/02/2024 11:48:10</t>
  </si>
  <si>
    <t>02/02/2024 11:50:39</t>
  </si>
  <si>
    <t>02/02/2024 13:49:33</t>
  </si>
  <si>
    <t>PREVENTIVO: NO
CODIGO DE SERVICIO:
DIRECCION:
QUIEN REPORTA:Freddy Cortés Díaz +56 9 6605 6481
CONTACTO EN TERRENO:Freddy Cortés Díaz +56 9 6605 6481
PROBLEMA:
REQUERIMIENTO:Favor generar ticket en base a requerimiento de cliente INCHALAM según
correo de</t>
  </si>
  <si>
    <t>Se ejecuta con éxito el transporte solicitado. Se informa a cliente vía mail</t>
  </si>
  <si>
    <t>INC000002588995</t>
  </si>
  <si>
    <t>HD/Extender a 100 GB disco SWAP (O:\) de Servidor URSUS-DVQA cliente INCHALAM</t>
  </si>
  <si>
    <t>02/02/2024 11:56:45</t>
  </si>
  <si>
    <t>02/02/2024 11:58:17</t>
  </si>
  <si>
    <t>02/02/2024 16:32:33</t>
  </si>
  <si>
    <t>PREVENTIVO: NO
CODIGO DE SERVICIO:
DIRECCION:
QUIEN REPORTA:Freddy Cortés Díaz +56 9 6605 6481
CONTACTO EN TERRENO:Freddy Cortés Díaz +56 9 6605 6481
PROBLEMA:
REQUERIMIENTO:Favor generar ticket en base a requerimiento para cliente INCHALAM
Dejar en ban</t>
  </si>
  <si>
    <t>Se extiende disco O a 100GB segun lo requerido. se envia evidencia</t>
  </si>
  <si>
    <t>INC000002589004</t>
  </si>
  <si>
    <t>CELULOSA ARAUCO Y CONSTITUCION S A</t>
  </si>
  <si>
    <t>GESTION DATACENTER/ ACCESOS / CELULOSA ARAUCO Y CONSTITUCION S A</t>
  </si>
  <si>
    <t>02/02/2024 12:22:34</t>
  </si>
  <si>
    <t>02/02/2024 12:24:39</t>
  </si>
  <si>
    <t>02/02/2024 13:24:55</t>
  </si>
  <si>
    <t>EMPRESA: CELULOSA ARAUCO Y CONSTITUCION S A
CÓDIGO DE SERVICIO: 
DIRECCIÓN:Calle San Martin #50, Santiago Centro, Santiago
NOMBRE DE QUIEN REPORTA:Boris Zamora
TELÉFONO DE QUIEN REPORTA:  961411346
NOMBRE DE CONTACTO EN TERRENO: 
REQUERIMIENTO : Ingreso</t>
  </si>
  <si>
    <t>INC000002589060</t>
  </si>
  <si>
    <t>fiprdu01 - srvfs01_vm TICKET AUTOMATICO</t>
  </si>
  <si>
    <t>02/02/2024 4:53:59</t>
  </si>
  <si>
    <t>02/02/2024 10:28:09</t>
  </si>
  <si>
    <t>PREVENTIVO=SI
CODIGO DE SERVICIO=SRVFS01_VM
DIRECCION=NULL
CIUDAD=NULL
COMUNA LOCAL=
REGION=NULL
QUIEN REPORTA=Ticket automático
CONTACTO EN TERRENO=
PROBLEMA=High RAM Usage Alert for Node FIPRDU01 - SRVFS01_VM
REQUERIMIENTO=
EQUIPOS ENERGIZADO O REINICI</t>
  </si>
  <si>
    <t>se realiza liberacion de memoria desde memoria cache. alerta superada en servidor</t>
  </si>
  <si>
    <t>INC000002589108</t>
  </si>
  <si>
    <t>Checklist Diario Clientes 02.02.24</t>
  </si>
  <si>
    <t>02/02/2024 6:33:10</t>
  </si>
  <si>
    <t>02/02/2024 6:36:11</t>
  </si>
  <si>
    <t>02/02/2024 6:36:35</t>
  </si>
  <si>
    <t>INC000002589125</t>
  </si>
  <si>
    <t>REQ/
[ECERT] Solicito Inventario Equipo SM</t>
  </si>
  <si>
    <t>02/02/2024 9:06:32</t>
  </si>
  <si>
    <t>02/02/2024 9:08:29</t>
  </si>
  <si>
    <t>02/02/2024 12:01:49</t>
  </si>
  <si>
    <t>PREVENTIVO: NO
CODIGO DE SERVICIO: 
DIRECCION:
QUIEN REPORTA: Juan José Fuentealba  (+56 9) 61627267
CONTACTO EN TERRENO: Juan José Fuentealba  (+56 9) 61627267
REQUERIMIENTO:
Espero tengan muy buen día, por el presente solicito inventario de equipos
f</t>
  </si>
  <si>
    <t>Fase de resolución y recuperación: N/A
Se efectúa contacto con cliente: N/A
Teléfono de contacto: N/A
Acciones realizadas: MANO REMOTA / INVENTARIA RACK
Solución paliativa o definitiva: N/A
Acciones de Mejora, Recomendaciones: N/A
Causa Raíz: (si aplica)</t>
  </si>
  <si>
    <t>INC000002589158</t>
  </si>
  <si>
    <t>GAMA | Requerimiento Políticas de Replicas Febrero 2024</t>
  </si>
  <si>
    <t>02/02/2024 11:18:20</t>
  </si>
  <si>
    <t>02/02/2024 11:20:38</t>
  </si>
  <si>
    <t>02/02/2024 17:31:54</t>
  </si>
  <si>
    <t>PREVENTIVO: NO
CODIGO DE SERVICIO: POLITICAS
DIRECCION: -
QUIEN REPORTA: Juan Carlos Dupuy | +56 979778332
CONTACTO EN TERRENO: Juan Carlos Dupuy | +56 979778332
PROBLEMA:
REQUERIMIENTO:
Buenos días, junto con saludar, solicito nos envíen planilla con l</t>
  </si>
  <si>
    <t>Se efectúa contacto con cliente:  N/A
Teléfono de contacto: N/A
Acciones realizadas: se envia listado de maquinas que se encuentran en politica de replicas con Zerto
Solución paliativa o definitiva: definitrivas
Acciones de Mejora, Recomendaciones:  N/A</t>
  </si>
  <si>
    <t>INC000002589175</t>
  </si>
  <si>
    <t>JAVIER CUEVAS</t>
  </si>
  <si>
    <t>REQ/
Requerimiento - TCCT - Chile - Estudio de los directorios activos del VDC Global</t>
  </si>
  <si>
    <t>02/02/2024 12:03:56</t>
  </si>
  <si>
    <t>02/02/2024 12:08:15</t>
  </si>
  <si>
    <t>02/02/2024 15:58:31</t>
  </si>
  <si>
    <t>PREVENTIVO: NO
CODIGO DE SERVICIO:
DIRECCION: 
QUIEN REPORTA:Jesús José Nelo Petaquero +56 9 9229 0203
CONTACTO EN TERRENO: Jesús José Nelo Petaquero +56 9 9229 0203
REQUERIMIENTO:
Requerimiento: Estimado @JAVIER ANDRES CUEVAS FLORES, según lo
conversa</t>
  </si>
  <si>
    <t>Se asigna permiso según requerimiento</t>
  </si>
  <si>
    <t>INC000002589186</t>
  </si>
  <si>
    <t>GAMA | Requerimiento Respaldo VM Completo Servidor Melipilla CPECH</t>
  </si>
  <si>
    <t>02/02/2024 12:29:34</t>
  </si>
  <si>
    <t>02/02/2024 12:33:06</t>
  </si>
  <si>
    <t>05/02/2024 13:56:29</t>
  </si>
  <si>
    <t>PREVENTIVO: NO
CÓDIGO DE SERVICIO: Servidor Melipilla
DIRECCIÓN: -
QUIEN REPORTA: Cristian Bustos Rivas
CONTACTO EN TERRENO: Cristian Bustos Rivas
PROBLEMA:
REQUERIMIENTO:
Estimados, junto con saludar les solicito el respaldo de VM completa para servido</t>
  </si>
  <si>
    <t>FASE RESOLUCIÓN Y RECUPERACIÓN
Se efectúa contacto con cliente: N/A
Teléfono de contacto: N/A
Acciones realizadas: se ejecuta respaldo solicitado, se envia correo a cliente
Solución paliativa o definitiva: definitiva
Acciones de Mejora, Recomendacio</t>
  </si>
  <si>
    <t>INC000002589217</t>
  </si>
  <si>
    <t>EDUARDO A NUÑEZ LAMOZA</t>
  </si>
  <si>
    <t>tct_edunul</t>
  </si>
  <si>
    <t>TOMA DE TEMPERATURAS</t>
  </si>
  <si>
    <t>02/02/2024 6:47:57</t>
  </si>
  <si>
    <t>02/02/2024 6:48:00</t>
  </si>
  <si>
    <t>02/02/2024 6:48:17</t>
  </si>
  <si>
    <t>INC000002589219</t>
  </si>
  <si>
    <t>RONDA SALAS TECNICAS</t>
  </si>
  <si>
    <t>02/02/2024 6:48:46</t>
  </si>
  <si>
    <t>02/02/2024 6:49:45</t>
  </si>
  <si>
    <t>02/02/2024 6:50:03</t>
  </si>
  <si>
    <t>REVISION DE SALAS Y RACK</t>
  </si>
  <si>
    <t>INC000002589221</t>
  </si>
  <si>
    <t>Tendido de cableado nuevo red SAN  PMX-TC22 - Paine</t>
  </si>
  <si>
    <t>02/02/2024 7:15:45</t>
  </si>
  <si>
    <t>02/02/2024 7:17:32</t>
  </si>
  <si>
    <t>INC000002589222</t>
  </si>
  <si>
    <t>INSPECCION 3PAR 10K</t>
  </si>
  <si>
    <t>02/02/2024 7:17:42</t>
  </si>
  <si>
    <t>02/02/2024 7:18:57</t>
  </si>
  <si>
    <t>SUPERVISION OK.</t>
  </si>
  <si>
    <t>INC000002589223</t>
  </si>
  <si>
    <t>CAMBIO DE IDSDM POR FALLA EN NODO DE CLUSTER</t>
  </si>
  <si>
    <t>02/02/2024 7:19:03</t>
  </si>
  <si>
    <t>02/02/2024 7:20:12</t>
  </si>
  <si>
    <t>INC000002589225</t>
  </si>
  <si>
    <t>02/02/2024 7:20:20</t>
  </si>
  <si>
    <t>02/02/2024 7:23:18</t>
  </si>
  <si>
    <t>INC000002589226</t>
  </si>
  <si>
    <t>02/02/2024 7:25:07</t>
  </si>
  <si>
    <t>02/02/2024 7:26:17</t>
  </si>
  <si>
    <t>INC000002589262</t>
  </si>
  <si>
    <t>02/02/2024 9:01:01</t>
  </si>
  <si>
    <t>02/02/2024 9:08:58</t>
  </si>
  <si>
    <t>02/02/2024 9:30:06</t>
  </si>
  <si>
    <t>INC000002589267</t>
  </si>
  <si>
    <t>02/02/2024 9:10:31</t>
  </si>
  <si>
    <t>02/02/2024 9:11:05</t>
  </si>
  <si>
    <t>02/02/2024 9:31:48</t>
  </si>
  <si>
    <t>Toma de alarmas realizada</t>
  </si>
  <si>
    <t>INC000002589308</t>
  </si>
  <si>
    <t>02/02/2024 7:13:41</t>
  </si>
  <si>
    <t>02/02/2024 7:14:41</t>
  </si>
  <si>
    <t>02/02/2024 7:35:42</t>
  </si>
  <si>
    <t>INC000002589415</t>
  </si>
  <si>
    <t>FACTIBILIDAD CELULOSA ARAUCO/CRQ 81351</t>
  </si>
  <si>
    <t>02/02/2024 9:39:17</t>
  </si>
  <si>
    <t>02/02/2024 9:41:37</t>
  </si>
  <si>
    <t>02/02/2024 10:58:52</t>
  </si>
  <si>
    <t>PREVENTIVO: SI
CÓDIGO DE SERVICIO:
DIRECCIÓN:  DCSM
QUIEN REPORTA: RAMÓN DIAZ
CONTACTO EN TERRENO: DC OPERADOR N1
PROBLEMA: FACTIBILIDAD
REQUERIMIENTO: INGRESO DE EQUIPOS</t>
  </si>
  <si>
    <t>SE EFECTÚA CONTACTO CON CLIENTE: NO APLICA
TELÉFONO DE CONTACTO: NO APLICA
ACCIONES REALIZADAS: LEVANTAMIENTO DE INFORMACIÓN RACK
SOLUCIÓN PALIATIVA O DEFINITIVA: INFORMACIÓN ESPACIOS Y PDUS LEVANTADA
ACCIONES DE MEJORA, RECOMENDACIONES: NO APLICA
CAUSA</t>
  </si>
  <si>
    <t>INC000002589422</t>
  </si>
  <si>
    <t>FACTIBILIDAD CHILENA CONSOLIDADA/CRQ 81930</t>
  </si>
  <si>
    <t>02/02/2024 9:43:15</t>
  </si>
  <si>
    <t>02/02/2024 9:44:33</t>
  </si>
  <si>
    <t>02/02/2024 11:00:26</t>
  </si>
  <si>
    <t>PREVENTIVO: SI
CÓDIGO DE SERVICIO:
DIRECCIÓN:  DCSM
QUIEN REPORTA: RAMÓN DIAZ
CONTACTO EN TERRENO: DC OPERADOR N1
PROBLEMA: FACTIBILIDAD
REQUERIMIENTO: INGRESO DE EQUIPOS Y EGRESO DE EQUIPOS</t>
  </si>
  <si>
    <t>SE EFECTÚA CONTACTO CON CLIENTE: NO APLICA
TELÉFONO DE CONTACTO: NO APLICA
ACCIONES REALIZADAS: LEVANTAMIENTO DE INFORMACIÓN RACK
SOLUCIÓN PALIATIVA O DEFINITIVA: INFORMACIÓN EQUIPOS, ESPACIOS Y PDUS LEVANTADA
ACCIONES DE MEJORA, RECOMENDACIONES: RETIRAR</t>
  </si>
  <si>
    <t>INC000002589425</t>
  </si>
  <si>
    <t>tct_josmam</t>
  </si>
  <si>
    <t>RONDA Y REVISION DE SALAS</t>
  </si>
  <si>
    <t>02/02/2024 9:43:39</t>
  </si>
  <si>
    <t>02/02/2024 9:44:17</t>
  </si>
  <si>
    <t>02/02/2024 9:46:48</t>
  </si>
  <si>
    <t>RONDAS REALIZADAS</t>
  </si>
  <si>
    <t>INC000002589433</t>
  </si>
  <si>
    <t>FACTIBILIDAD ADELCO/CRQ 81608</t>
  </si>
  <si>
    <t>02/02/2024 9:47:06</t>
  </si>
  <si>
    <t>02/02/2024 9:47:07</t>
  </si>
  <si>
    <t>02/02/2024 11:01:34</t>
  </si>
  <si>
    <t>PREVENTIVO: SI
CÓDIGO DE SERVICIO:
DIRECCIÓN:  DCSM
QUIEN REPORTA: RAMÓN DIAZ
CONTACTO EN TERRENO: DC OPERADOR N1
PROBLEMA: FACTIBILIDAD
REQUERIMIENTO: EGRESO DE EQUIPOS</t>
  </si>
  <si>
    <t>SE EFECTÚA CONTACTO CON CLIENTE: NO APLICA
TELÉFONO DE CONTACTO: NO APLICA
ACCIONES REALIZADAS: LEVANTAMIENTO DE INFORMACIÓN RACK
SOLUCIÓN PALIATIVA O DEFINITIVA: INFORMACIÓN EQUIPOS LEVANTADA
ACCIONES DE MEJORA, RECOMENDACIONES: RETIRAR CABLEADO CORRESP</t>
  </si>
  <si>
    <t>INC000002589438</t>
  </si>
  <si>
    <t>FACTIBILIDAD ACCIONA/CRQ 81723</t>
  </si>
  <si>
    <t>02/02/2024 9:50:23</t>
  </si>
  <si>
    <t>02/02/2024 9:50:24</t>
  </si>
  <si>
    <t>02/02/2024 11:27:28</t>
  </si>
  <si>
    <t>INC000002589440</t>
  </si>
  <si>
    <t>MINERIA Y EXPLORACIONES KGHM INTERNATIONAL SPA</t>
  </si>
  <si>
    <t>BAJA CLIENTE KGHM Sison 202400108</t>
  </si>
  <si>
    <t>02/02/2024 9:50:25</t>
  </si>
  <si>
    <t>06/02/2024 14:16:45</t>
  </si>
  <si>
    <t>Petición de baja N° de Resolución: 276579
-VDC de Sierra gorda - OF84932/3  SISON 201711989.
-UP BACKUP AUMENTO FILESERVER - OF99881 SISON 202014624 (UP ESPACIO FILESERVER DE KGHM CHILE).</t>
  </si>
  <si>
    <t>Se efectúa contacto con cliente: Denise Cruzat
Teléfono de contacto: Via correo
Acciones realizadas: Baja fue cursada el 6/julio/2023. Se adjunta cadena de correos relacionadas a la baja del servicio.
Acciones de Mejora, Recomendaciones: N/A
Causa Raíz:</t>
  </si>
  <si>
    <t>INC000002589441</t>
  </si>
  <si>
    <t>SUPERVISION: CAMBIO DE CINTAS</t>
  </si>
  <si>
    <t>02/02/2024 9:50:16</t>
  </si>
  <si>
    <t>02/02/2024 9:51:13</t>
  </si>
  <si>
    <t>02/02/2024 9:53:45</t>
  </si>
  <si>
    <t>CAMBIO DE CINTAS</t>
  </si>
  <si>
    <t>TRABAJO REALIZADO</t>
  </si>
  <si>
    <t>INC000002589444</t>
  </si>
  <si>
    <t>FACTIBILIDAD SIGDO KOPPERS/CRQ 81725</t>
  </si>
  <si>
    <t>02/02/2024 9:51:50</t>
  </si>
  <si>
    <t>05/02/2024 9:32:50</t>
  </si>
  <si>
    <t>INC000002589449</t>
  </si>
  <si>
    <t>frp_cnavar</t>
  </si>
  <si>
    <t>GAMA/ Requerimiento Respaldo VM Completo Servidor Shanghai CPECH</t>
  </si>
  <si>
    <t>02/02/2024 10:07:37</t>
  </si>
  <si>
    <t>02/02/2024 10:09:03</t>
  </si>
  <si>
    <t>02/02/2024 10:50:10</t>
  </si>
  <si>
    <t>PREVENTIVO: NO
CODIGO DE SERVICIO: Shanghai 
DIRECCION:
QUIEN REPORTA: Cristian Bustos Rivas -
CONTACTO EN TERRENO:
PROBLEMA:
REQUERIMIENTO:
Estimados, junto con saludar les solicito el respaldo de VM completa para servidor Shanghai CPECH, la máquina ac</t>
  </si>
  <si>
    <t>FASE RESOLUCIÓN Y RECUPERACIÓN
Se efectúa contacto con cliente: N/A
Teléfono de contacto: N/A
Acciones realizadas: se ejecuta correctamente respaldo de maquina virtual shanghai, se envía correo a cliente.
Solución paliativa o definitiva: definitiva</t>
  </si>
  <si>
    <t>INC000002589567</t>
  </si>
  <si>
    <t>GAMA/Solicitud respaldo VM - IPCHILE</t>
  </si>
  <si>
    <t>02/02/2024 12:37:02</t>
  </si>
  <si>
    <t>02/02/2024 12:41:14</t>
  </si>
  <si>
    <t>06/02/2024 12:17:33</t>
  </si>
  <si>
    <t>PREVENTIVO: NO
CODIGO DE SERVICIO: XENIOS
DIRECCION:
QUIEN REPORTA: Raúl Fernández Ogalde  +56 9 5410 9101
CONTACTO EN TERRENO:
PROBLEMA:
REQUERIMIENTO:
Mis más cordiales saludos
El motivo de este correo es solicitar un respaldo completo de servidor XE</t>
  </si>
  <si>
    <t>FASE RESOLUCIÓN Y RECUPERACIÓN
Se efectúa contacto con cliente: N/A
Teléfono de contacto: N/A
Acciones realizadas: se ejecuta respaldo solicitado, se envia correo a cliente con evidencia.
Solución paliativa o definitiva: definitiva
Acciones de Mejor</t>
  </si>
  <si>
    <t>INC000002589626</t>
  </si>
  <si>
    <t>frp_jbocan</t>
  </si>
  <si>
    <t>BANCO DEL ESTADO DE CHILE</t>
  </si>
  <si>
    <t>MESA/ HD - CAMBIO DE MEDIOS MAGNETICOS</t>
  </si>
  <si>
    <t>02/02/2024 11:22:36</t>
  </si>
  <si>
    <t>02/02/2024 11:25:21</t>
  </si>
  <si>
    <t>02/02/2024 13:17:06</t>
  </si>
  <si>
    <t>PREVENTIVO: NO
CODIGO DE SERVICIO: NO TIENE
DIRECCION: SAN MARTIN 50, 2DO PISO SANTIAGO
QUIEN REPORTA: ROBERTO ATON  /979487645
CONTACTO EN TERRENO: ROBERTO ATON  /979487645
PROBLEMA: NO APLICA 
REQUERIMIENTO: CAMBIO DE MEDIOS MAGNETICOS
EQUIPOS ENERGIZA</t>
  </si>
  <si>
    <t>Fase de resolución y recuperación: N/a
Se efectúa contacto con cliente: n/a
Teléfono de contacto: n/a
Acciones realizadas: MANO REMOTA / CAMBIO DE CINTA
Solución paliativa o definitiva: N/A
Acciones de Mejora, Recomendaciones: N/A
Causa Raíz: (si aplica)</t>
  </si>
  <si>
    <t>INC000002589670</t>
  </si>
  <si>
    <t>RONDAS PREVENTIVAS Y DE TEMPERATURAS</t>
  </si>
  <si>
    <t>02/02/2024 12:34:35</t>
  </si>
  <si>
    <t>02/02/2024 12:35:36</t>
  </si>
  <si>
    <t>02/02/2024 20:10:55</t>
  </si>
  <si>
    <t>TIC 7, 8 , MDA</t>
  </si>
  <si>
    <t>INC000002589709</t>
  </si>
  <si>
    <t>TOMA DE ALARMAS DE CLIENTES</t>
  </si>
  <si>
    <t>02/02/2024 12:38:48</t>
  </si>
  <si>
    <t>02/02/2024 12:39:33</t>
  </si>
  <si>
    <t>02/02/2024 12:41:02</t>
  </si>
  <si>
    <t>TOMA DE ALARMAS REALIZADAS</t>
  </si>
  <si>
    <t>INC000002589725</t>
  </si>
  <si>
    <t>SEBASTIAN A JARA VIDAL</t>
  </si>
  <si>
    <t>GESTION DATACENTER/ ACCESOS / COCA COLA EMBONOR S A</t>
  </si>
  <si>
    <t>02/02/2024 13:15:05</t>
  </si>
  <si>
    <t>05/02/2024 18:17:02</t>
  </si>
  <si>
    <t>EMPRESA: COCA COLA EMBONOR S A
CÓDIGO DE SERVICIO: 
DIRECCIÓN:Calle San Martin #50, Santiago Centro, Santiago
NOMBRE DE QUIEN REPORTA:Jorge Machuca
TELÉFONO DE QUIEN REPORTA:  56 9 5759 8107
NOMBRE DE CONTACTO EN TERRENO: 
REQUERIMIENTO : Habilitacion in</t>
  </si>
  <si>
    <t>INC000002589733</t>
  </si>
  <si>
    <t>GESTION DATACENTER/ ACCESOS / dxc</t>
  </si>
  <si>
    <t>02/02/2024 13:29:53</t>
  </si>
  <si>
    <t>02/02/2024 13:31:14</t>
  </si>
  <si>
    <t>02/02/2024 13:40:05</t>
  </si>
  <si>
    <t>EMPRESA: dxc
CÓDIGO DE SERVICIO: 
DIRECCIÓN:AV. Presidente Prieto #226, Paine, Santiago
NOMBRE DE QUIEN REPORTA: Ferney Garzon
TELÉFONO DE QUIEN REPORTA:  56 2 25774418
NOMBRE DE CONTACTO EN TERRENO: 
REQUERIMIENTO : Conexión y desconexión de cableado: S</t>
  </si>
  <si>
    <t>INC000002589753</t>
  </si>
  <si>
    <t>LUIS RODRIGO ACEVEDO COLLIPAL</t>
  </si>
  <si>
    <t>HD/SOLICITUD: DIsponibilidad de recurso técnico</t>
  </si>
  <si>
    <t>02/02/2024 14:16:47</t>
  </si>
  <si>
    <t>02/02/2024 14:20:44</t>
  </si>
  <si>
    <t>07/02/2024 10:34:00</t>
  </si>
  <si>
    <t>PREVENTIVO: NO
CODIGO DE SERVICIO:VPF1878084
DIRECCION:
QUIEN REPORTA:Patricio Ruiz martinez
CONTACTO EN TERRENO:Patricio Ruiz M. +56 991952787 / patricio.ruiz@xinerlink.cl
Jorge granadino +56 9 6140 6857 / jorge.granadino@xinerlink.cl
Christopher Berrío</t>
  </si>
  <si>
    <t>INC000002589781</t>
  </si>
  <si>
    <t>NUTRISCO CHILE SA</t>
  </si>
  <si>
    <t>HD/RV: Crear Usuario SAP PRD</t>
  </si>
  <si>
    <t>02/02/2024 15:32:25</t>
  </si>
  <si>
    <t>02/02/2024 15:33:52</t>
  </si>
  <si>
    <t>02/02/2024 16:08:13</t>
  </si>
  <si>
    <t>PREVENTIVO: NO
CODIGO DE SERVICIO:
DIRECCION:
QUIEN REPORTA:Nicolás Saavedra Eguiluz +56 9 6187 5469
CONTACTO EN TERRENO:
PROBLEMA:
REQUERIMIENTO:Favor generar ticket en base a requerimiento de cliente NUTRISCO
Dejar en bandeja CLOUD SAP HANA y asignar a</t>
  </si>
  <si>
    <t>He creado el usuario AHODAR según lo solicitado.</t>
  </si>
  <si>
    <t>INC000002589922</t>
  </si>
  <si>
    <t>frp_eavend</t>
  </si>
  <si>
    <t>DUOC|REQ|Clonar Maquina</t>
  </si>
  <si>
    <t>02/02/2024 15:38:01</t>
  </si>
  <si>
    <t>02/02/2024 15:39:36</t>
  </si>
  <si>
    <t>05/02/2024 13:17:43</t>
  </si>
  <si>
    <t>PREVENTIVO: NO
CODIGO DE SERVICIO:
DIRECCION:
QUIEN REPORTA:
CONTACTO EN TERRENO:
PROBLEMA:
REQUERIMIENTO:
EQUIPOS ENERGIZADO/REINICIADO:
HORARIO DE ATENCION:
OBSERVACION:
ANI:
MARCA CENTRAL TELEFONICA: 
EMPRESA:
RUT:
CORREO: 
COORDENADAS:
Firma Ejecuti</t>
  </si>
  <si>
    <t>FASE RESOLUCIÓN Y RECUPERACIÓN
Se efectúa contacto con cliente:N/A
Teléfono de contacto:N/A
Acciones realizadas: Se deriva a Implantación ya que requiere ser tratado como proyecto. Esto es debido a que se requiere levantamiento de información, coordin</t>
  </si>
  <si>
    <t>INC000002589965</t>
  </si>
  <si>
    <t>frp_dvilca</t>
  </si>
  <si>
    <t>GESTION DATACENTER/ ACCESOS /HUAWEI CHILE S A</t>
  </si>
  <si>
    <t>02/02/2024 17:43:40</t>
  </si>
  <si>
    <t>02/02/2024 17:51:56</t>
  </si>
  <si>
    <t>02/02/2024 17:57:12</t>
  </si>
  <si>
    <t>EMPRESA:
CÓDIGO DE SERVICIO: 
DIRECCIÓN:AV. Presidente Prieto #226, Paine, Santiago
NOMBRE DE QUIEN REPORTA:RICHARD ARANGUREN
TELÉFONO DE QUIEN REPORTA:944143020
NOMBRE DE CONTACTO EN TERRENO: 
PROBLEMA:
Se realizará desconexión de Fibra oscura CS k21304</t>
  </si>
  <si>
    <t>INC000002590150</t>
  </si>
  <si>
    <t>SUPERVISION INCIDENTE HUAWEI</t>
  </si>
  <si>
    <t>02/02/2024 15:34:27</t>
  </si>
  <si>
    <t>02/02/2024 15:36:53</t>
  </si>
  <si>
    <t>02/02/2024 15:37:59</t>
  </si>
  <si>
    <t>INCIDENCIA RESTABLECIDA</t>
  </si>
  <si>
    <t>INC000002590186</t>
  </si>
  <si>
    <t>GAMA / Requerimiento - Falla Acceso VDC</t>
  </si>
  <si>
    <t>02/02/2024 16:20:11</t>
  </si>
  <si>
    <t>02/02/2024 16:23:46</t>
  </si>
  <si>
    <t>02/02/2024 17:26:18</t>
  </si>
  <si>
    <t>PREVENTIVO: NO
CODIGO DE SERVICIO:-
DIRECCION:-
QUIEN REPORTA:Juan Carlos Dupuy / +56 979778332
CONTACTO EN TERRENO:-
PROBLEMA:-
REQUERIMIENTO:
Buenas tardes, informo que no logramos acceder el VDC, arroja el siguiente error:
EQUIPOS ENERGIZADO/REINICI</t>
  </si>
  <si>
    <t>FASE RESOLUCIÓN Y RECUPERACIÓN
Se efectúa contacto con cliente: Juan Carlos Dupuy
Teléfono de contacto:+56 979778332
Acciones realizadas: Se contacta al cliente y se le indica que este error se genera por la intermitencia que esta presentando el inter</t>
  </si>
  <si>
    <t>INC000002590608</t>
  </si>
  <si>
    <t>CAJA DE COMPENSACION DE ASIGNACION FAMILIAR LOS HEROES</t>
  </si>
  <si>
    <t>GESTION DATACENTER/ ACCESOS / CAJA DE COMPENSACION DE ASIGNACION FAMILIAR LOS HEROES</t>
  </si>
  <si>
    <t>02/02/2024 16:00:36</t>
  </si>
  <si>
    <t>02/02/2024 16:02:33</t>
  </si>
  <si>
    <t>02/02/2024 16:24:55</t>
  </si>
  <si>
    <t>EMPRESA: CAJA DE COMPENSACION DE ASIGNACION FAMILIAR LOS HEROES
CÓDIGO DE SERVICIO: 
DIRECCIÓN:Av. Apoquindo #7071, Las Condes, Santiago
NOMBRE DE QUIEN REPORTA:Jose Monteverde
TELÉFONO DE QUIEN REPORTA:  56992367859
NOMBRE DE CONTACTO EN TERRENO: 
REQUE</t>
  </si>
  <si>
    <t>INC000002590625</t>
  </si>
  <si>
    <t>SUPERVISION ENTREGA DE MATERIALES</t>
  </si>
  <si>
    <t>02/02/2024 16:40:11</t>
  </si>
  <si>
    <t>02/02/2024 16:42:36</t>
  </si>
  <si>
    <t>02/02/2024 16:43:47</t>
  </si>
  <si>
    <t>INC000002590823</t>
  </si>
  <si>
    <t>JUAN P BERRIOS STUARDO</t>
  </si>
  <si>
    <t>tct_jberri</t>
  </si>
  <si>
    <t>Error de Disco y fuente de poder en Storage Shelf SHT1012651GCNV8 Data Center Apoquindo</t>
  </si>
  <si>
    <t>02/02/2024 16:23:14</t>
  </si>
  <si>
    <t>02/02/2024 16:29:57</t>
  </si>
  <si>
    <t>06/02/2024 11:47:56</t>
  </si>
  <si>
    <t>Error de Disco y fuente de poder en Storage Shelf SHT1012651GCNV8 Data Center Apoquindo
Errores detectados: 
Enclosure 34 Power Supply 1 | Critical |
 Enclosure 34 Disk 0 | 0           | Unconfigured Good,Spun Up | Foreign       | N/A           | E004</t>
  </si>
  <si>
    <t>FASE RESOLUCIÓN Y RECUPERACIÓN
Se efectúa contacto con cliente: N/A
Teléfono de contacto: N/A
Acciones realizadas:Cambio de disco y fuente de poder en Appliance Veritas
Solución paliativa o definitiva: Cambio de piezas con error,
Acciones de Mejora,</t>
  </si>
  <si>
    <t>INC000002590828</t>
  </si>
  <si>
    <t>coagra01 - sap_ep_e_vm TICKET AUTOMATICO</t>
  </si>
  <si>
    <t>02/02/2024 16:23:36</t>
  </si>
  <si>
    <t>02/02/2024 18:16:05</t>
  </si>
  <si>
    <t>PREVENTIVO=SI
CODIGO DE SERVICIO=sap_ep_e_VM
DIRECCION=NULL
CIUDAD=SANTIAGO
COMUNA LOCAL=
REGION=REGIÃ“N METROPOLITANA DE SANTIAGO
QUIEN REPORTA=Ticket automático
CONTACTO EN TERRENO=
PROBLEMA=High RAM Usage Alert for Node COAGRA01 - sap_ep_e_VM
REQUERIM</t>
  </si>
  <si>
    <t>INC000002590917</t>
  </si>
  <si>
    <t>02/02/2024 17:11:15</t>
  </si>
  <si>
    <t>02/02/2024 17:12:49</t>
  </si>
  <si>
    <t>02/02/2024 17:40:15</t>
  </si>
  <si>
    <t>EMPRESA: TELEFONICA EMPRESAS DE CHILE SA
CÓDIGO DE SERVICIO: 
DIRECCIÓN:Av. Apoquindo #7071, Las Condes, Santiago
NOMBRE DE QUIEN REPORTA:Juan Berrios
TELÉFONO DE QUIEN REPORTA:  56995328251
NOMBRE DE CONTACTO EN TERRENO: 
REQUERIMIENTO : Error de Disco</t>
  </si>
  <si>
    <t>INC000002591090</t>
  </si>
  <si>
    <t>03/02/2024 2:36:36</t>
  </si>
  <si>
    <t>03/02/2024 2:37:33</t>
  </si>
  <si>
    <t>03/02/2024 2:47:45</t>
  </si>
  <si>
    <t>ACT  REALIZADA SIN NOVEDAD</t>
  </si>
  <si>
    <t>INC000002591093</t>
  </si>
  <si>
    <t>03/02/2024 4:19:50</t>
  </si>
  <si>
    <t>03/02/2024 4:20:43</t>
  </si>
  <si>
    <t>03/02/2024 4:33:20</t>
  </si>
  <si>
    <t>INC000002591095</t>
  </si>
  <si>
    <t>03/02/2024 7:08:01</t>
  </si>
  <si>
    <t>03/02/2024 7:09:15</t>
  </si>
  <si>
    <t>03/02/2024 7:22:28</t>
  </si>
  <si>
    <t>INC000002591236</t>
  </si>
  <si>
    <t>BETTER FOOD SPA</t>
  </si>
  <si>
    <t>GESTION DATACENTER/ ACCESOS / BETTER FOOD SPA</t>
  </si>
  <si>
    <t>02/02/2024 18:04:48</t>
  </si>
  <si>
    <t>02/02/2024 18:06:32</t>
  </si>
  <si>
    <t>02/02/2024 18:38:01</t>
  </si>
  <si>
    <t>EMPRESA: BETTER FOOD SPA
CÓDIGO DE SERVICIO: 
DIRECCIÓN:Calle San Martin #50, Santiago Centro, Santiago
NOMBRE DE QUIEN REPORTA: Leonardo Olguín
TELÉFONO DE QUIEN REPORTA:  56992547453
NOMBRE DE CONTACTO EN TERRENO: 
REQUERIMIENTO : Configuración de equi</t>
  </si>
  <si>
    <t>INC000002591887</t>
  </si>
  <si>
    <t>02/02/2024 18:16:59</t>
  </si>
  <si>
    <t>02/02/2024 18:20:04</t>
  </si>
  <si>
    <t>02/02/2024 18:45:55</t>
  </si>
  <si>
    <t>EMPRESA: COCA COLA EMBONOR S A
CÓDIGO DE SERVICIO: 
DIRECCIÓN:Calle San Martin #50, Santiago Centro, Santiago
NOMBRE DE QUIEN REPORTA:Alvaro Tobar
TELÉFONO DE QUIEN REPORTA:  995487433
NOMBRE DE CONTACTO EN TERRENO: 
REQUERIMIENTO : contruccion f.o
EQUIP</t>
  </si>
  <si>
    <t>INC000002591944</t>
  </si>
  <si>
    <t>02/02/2024 18:35:49</t>
  </si>
  <si>
    <t>02/02/2024 18:36:49</t>
  </si>
  <si>
    <t>02/02/2024 19:18:58</t>
  </si>
  <si>
    <t>EMPRESA: HUAWEI CHILE S A
CÓDIGO DE SERVICIO: 
DIRECCIÓN:AV. Presidente Prieto #226, Paine, Santiago
NOMBRE DE QUIEN REPORTA:Ronald Alayo
TELÉFONO DE QUIEN REPORTA:  56935662382
NOMBRE DE CONTACTO EN TERRENO: 
REQUERIMIENTO :  Realizacion de trabajos  y</t>
  </si>
  <si>
    <t>INC000002591950</t>
  </si>
  <si>
    <t>02/02/2024 18:43:32</t>
  </si>
  <si>
    <t>02/02/2024 18:44:27</t>
  </si>
  <si>
    <t>02/02/2024 19:19:28</t>
  </si>
  <si>
    <t>INC000002591958</t>
  </si>
  <si>
    <t>02/02/2024 18:47:27</t>
  </si>
  <si>
    <t>02/02/2024 18:48:33</t>
  </si>
  <si>
    <t>02/02/2024 19:20:06</t>
  </si>
  <si>
    <t>INC000002591981</t>
  </si>
  <si>
    <t>02/02/2024 18:51:14</t>
  </si>
  <si>
    <t>02/02/2024 18:52:27</t>
  </si>
  <si>
    <t>02/02/2024 19:20:37</t>
  </si>
  <si>
    <t>INC000002592058</t>
  </si>
  <si>
    <t>tct_grocco</t>
  </si>
  <si>
    <t>DESHABILITAR CUENTAS TCCT</t>
  </si>
  <si>
    <t>02/02/2024 20:04:22</t>
  </si>
  <si>
    <t>02/02/2024 20:05:12</t>
  </si>
  <si>
    <t>02/02/2024 20:06:24</t>
  </si>
  <si>
    <t>Se solicita deshbailitar cuentas tcct</t>
  </si>
  <si>
    <t>INC000002592120</t>
  </si>
  <si>
    <t>02/02/2024 18:55:39</t>
  </si>
  <si>
    <t>02/02/2024 18:56:52</t>
  </si>
  <si>
    <t>02/02/2024 19:21:07</t>
  </si>
  <si>
    <t>INC000002592129</t>
  </si>
  <si>
    <t>02/02/2024 18:59:14</t>
  </si>
  <si>
    <t>02/02/2024 19:00:39</t>
  </si>
  <si>
    <t>02/02/2024 19:21:46</t>
  </si>
  <si>
    <t>INC000002592138</t>
  </si>
  <si>
    <t>02/02/2024 19:03:03</t>
  </si>
  <si>
    <t>02/02/2024 19:04:11</t>
  </si>
  <si>
    <t>02/02/2024 19:22:22</t>
  </si>
  <si>
    <t>INC000002592241</t>
  </si>
  <si>
    <t>SE GENERA TICKET POR RONDA Y REVISION DE SALAS TECNICAS</t>
  </si>
  <si>
    <t>02/02/2024 21:57:11</t>
  </si>
  <si>
    <t>02/02/2024 21:59:40</t>
  </si>
  <si>
    <t>02/02/2024 22:46:55</t>
  </si>
  <si>
    <t>INC000002592257</t>
  </si>
  <si>
    <t>SE GENERA TICKET POR REVISION Y TOMA DE ALARMA DE CLIENTES</t>
  </si>
  <si>
    <t>02/02/2024 23:47:58</t>
  </si>
  <si>
    <t>02/02/2024 23:49:13</t>
  </si>
  <si>
    <t>03/02/2024 6:11:12</t>
  </si>
  <si>
    <t>INC000002592613</t>
  </si>
  <si>
    <t>frp_jnunez</t>
  </si>
  <si>
    <t>METS S A</t>
  </si>
  <si>
    <t>HD/Consultas Tecnicas</t>
  </si>
  <si>
    <t>02/02/2024 21:42:40</t>
  </si>
  <si>
    <t>02/02/2024 21:45:10</t>
  </si>
  <si>
    <t>06/02/2024 11:20:00</t>
  </si>
  <si>
    <t>PREVENTIVO: NO
CODIGO DE SERVICIO: NA
DIRECCION: 
QUIEN REPORTA:  Juan Guajardo + 569 89260045.
CONTACTO EN TERRENO: Juan Guajardo + 569 89260045.
PROBLEMA: 
REQUERIMIENTO:
Estimados;
Junto con saludar, por favor su ayuda con las consultas realizadas po</t>
  </si>
  <si>
    <t>información fue enviada por correo electrónico.
Rodrigo Acevedo</t>
  </si>
  <si>
    <t>INC000002592618</t>
  </si>
  <si>
    <t>CENTRAL DE RESTAURANTES ARAMARK LTDA.</t>
  </si>
  <si>
    <t>HD/Solicitud de registros DNS dominio aramark.cl - Folio F081160 - QAD</t>
  </si>
  <si>
    <t>02/02/2024 22:32:29</t>
  </si>
  <si>
    <t>02/02/2024 22:34:31</t>
  </si>
  <si>
    <t>05/02/2024 9:56:00</t>
  </si>
  <si>
    <t>PREVENTIVO: NO
CODIGO DE SERVICIO: F081160
DIRECCION:
QUIEN REPORTA: Klaus Pontani - +56 02 23852511 M: +56 9 8 4090637
CONTACTO EN TERRENO:
PROBLEMA:
REQUERIMIENTO:
Estimados Helpdesk Movistar,
Solcito generar ticket para agregar el siguiente registro &amp;</t>
  </si>
  <si>
    <t>Se realiza y valida lo solicitado. Cliente no administrado</t>
  </si>
  <si>
    <t>INC000002592649</t>
  </si>
  <si>
    <t>03/02/2024 0:19:40</t>
  </si>
  <si>
    <t>03/02/2024 0:20:38</t>
  </si>
  <si>
    <t>03/02/2024 0:48:10</t>
  </si>
  <si>
    <t>INC000002592779</t>
  </si>
  <si>
    <t>fiprdu01 - hyp_valpo1 TICKET AUTOMATICO</t>
  </si>
  <si>
    <t>02/02/2024 22:37:08</t>
  </si>
  <si>
    <t>03/02/2024 0:39:58</t>
  </si>
  <si>
    <t>PREVENTIVO=SI
CODIGO DE SERVICIO=HYP_VALPO1
DIRECCION=NULL
CIUDAD=NULL
COMUNA LOCAL=
REGION=NULL
QUIEN REPORTA=Ticket automático
CONTACTO EN TERRENO=
PROBLEMA=Node FIPRDU01 - HYP_VALPO1 is Down
REQUERIMIENTO=
EQUIPOS ENERGIZADO O REINICIADO=
HORARIO DE A</t>
  </si>
  <si>
    <t>Buenas Noches.se envia correo informando sobre caida a contacto Duoc, dado que no se tiene comunicacion a nivel de ILO ni Hyper-v.
Saludos cordiales</t>
  </si>
  <si>
    <t>INC000002592780</t>
  </si>
  <si>
    <t>fiprdu01 - dcadmvalpo1_duoc_cl TICKET AUTOMATICO</t>
  </si>
  <si>
    <t>02/02/2024 22:38:08</t>
  </si>
  <si>
    <t>03/02/2024 0:40:31</t>
  </si>
  <si>
    <t>PREVENTIVO=SI
CODIGO DE SERVICIO=DCADMVALPO1_duoc_cl
DIRECCION=NULL
CIUDAD=NULL
COMUNA LOCAL=
REGION=NULL
QUIEN REPORTA=Ticket automático
CONTACTO EN TERRENO=
PROBLEMA=Node FIPRDU01 - DCADMVALPO1_duoc_cl is Down
REQUERIMIENTO=
EQUIPOS ENERGIZADO O REINIC</t>
  </si>
  <si>
    <t>INC000002592784</t>
  </si>
  <si>
    <t>fiprdu01 - ilo_valpo1 TICKET AUTOMATICO</t>
  </si>
  <si>
    <t>02/02/2024 22:40:09</t>
  </si>
  <si>
    <t>03/02/2024 0:28:55</t>
  </si>
  <si>
    <t>PREVENTIVO=SI
CODIGO DE SERVICIO=ILO_VALPO1
DIRECCION=NULL
CIUDAD=NULL
COMUNA LOCAL=
REGION=NULL
QUIEN REPORTA=Ticket automático
CONTACTO EN TERRENO=
PROBLEMA=Node FIPRDU01 - ILO_VALPO1 is Down
REQUERIMIENTO=
EQUIPOS ENERGIZADO O REINICIADO=
HORARIO DE A</t>
  </si>
  <si>
    <t>INC000002593197</t>
  </si>
  <si>
    <t>YORDI M HURTADO ARAYA</t>
  </si>
  <si>
    <t>Ronda salas Tic recibo de turno</t>
  </si>
  <si>
    <t>03/02/2024 8:37:12</t>
  </si>
  <si>
    <t>03/02/2024 8:37:52</t>
  </si>
  <si>
    <t>03/02/2024 8:57:51</t>
  </si>
  <si>
    <t>INC000002593266</t>
  </si>
  <si>
    <t>tct_yorhua</t>
  </si>
  <si>
    <t>RONDA TOMA DE TEMPERATURAS SALAS TIC 04:30</t>
  </si>
  <si>
    <t>03/02/2024 17:16:54</t>
  </si>
  <si>
    <t>03/02/2024 17:17:27</t>
  </si>
  <si>
    <t>03/02/2024 17:32:49</t>
  </si>
  <si>
    <t>INC000002593283</t>
  </si>
  <si>
    <t>04/02/2024 0:24:42</t>
  </si>
  <si>
    <t>04/02/2024 0:25:51</t>
  </si>
  <si>
    <t>04/02/2024 0:40:56</t>
  </si>
  <si>
    <t>04/02/2024 23:50:00</t>
  </si>
  <si>
    <t>INC000002593574</t>
  </si>
  <si>
    <t>RONDA TOMA DE TEMPERATURAS SALAS TIC 12:30</t>
  </si>
  <si>
    <t>03/02/2024 12:04:56</t>
  </si>
  <si>
    <t>03/02/2024 12:05:31</t>
  </si>
  <si>
    <t>03/02/2024 13:58:39</t>
  </si>
  <si>
    <t>INC000002593683</t>
  </si>
  <si>
    <t>04/02/2024 4:17:07</t>
  </si>
  <si>
    <t>04/02/2024 4:18:15</t>
  </si>
  <si>
    <t>04/02/2024 4:29:04</t>
  </si>
  <si>
    <t>INC000002593685</t>
  </si>
  <si>
    <t>04/02/2024 6:54:17</t>
  </si>
  <si>
    <t>04/02/2024 6:55:05</t>
  </si>
  <si>
    <t>04/02/2024 6:55:22</t>
  </si>
  <si>
    <t>INC000002593687</t>
  </si>
  <si>
    <t>04/02/2024 6:55:36</t>
  </si>
  <si>
    <t>04/02/2024 6:56:39</t>
  </si>
  <si>
    <t>04/02/2024 6:56:56</t>
  </si>
  <si>
    <t>INC000002593803</t>
  </si>
  <si>
    <t>fiprdu01 - dcadmecontinua2 TICKET AUTOMATICO</t>
  </si>
  <si>
    <t>03/02/2024 13:54:00</t>
  </si>
  <si>
    <t>03/02/2024 16:56:38</t>
  </si>
  <si>
    <t>PREVENTIVO=SI
CODIGO DE SERVICIO=DCADMECONTINUA2
DIRECCION=NULL
CIUDAD=NULL
COMUNA LOCAL=
REGION=NULL
QUIEN REPORTA=Ticket automático
CONTACTO EN TERRENO=
PROBLEMA=Node FIPRDU01 - DCADMECONTINUA2 is Down
REQUERIMIENTO=
EQUIPOS ENERGIZADO O REINICIADO=
HO</t>
  </si>
  <si>
    <t>INC000002593804</t>
  </si>
  <si>
    <t>fiprdu01 - dc_acdecontinua TICKET AUTOMATICO</t>
  </si>
  <si>
    <t>03/02/2024 13:55:04</t>
  </si>
  <si>
    <t>03/02/2024 16:55:53</t>
  </si>
  <si>
    <t>PREVENTIVO=SI
CODIGO DE SERVICIO=DC_ACDECONTINUA
DIRECCION=NULL
CIUDAD=NULL
COMUNA LOCAL=
REGION=NULL
QUIEN REPORTA=Ticket automático
CONTACTO EN TERRENO=
PROBLEMA=Node FIPRDU01 - DC_ACDECONTINUA is Down
REQUERIMIENTO=
EQUIPOS ENERGIZADO O REINICIADO=
HO</t>
  </si>
  <si>
    <t>Se verificia dos apagados de forma inapropiada del Hyper-V, se verifican inconvenientes del equipo, sin encontrar mayor inconveniente, favor @Rodrigo Olmos J. su ayuda para verificar si hubo inconvenientes a nivel de energía en la sede donde se encuentra</t>
  </si>
  <si>
    <t>INC000002593805</t>
  </si>
  <si>
    <t>fiprdu01 - hyp_econtinua TICKET AUTOMATICO</t>
  </si>
  <si>
    <t>03/02/2024 13:56:05</t>
  </si>
  <si>
    <t>03/02/2024 16:54:38</t>
  </si>
  <si>
    <t>PREVENTIVO=SI
CODIGO DE SERVICIO=HYP_ECONTINUA
DIRECCION=NULL
CIUDAD=NULL
COMUNA LOCAL=
REGION=NULL
QUIEN REPORTA=Ticket automático
CONTACTO EN TERRENO=
PROBLEMA=Node FIPRDU01 - HYP_ECONTINUA is Down
REQUERIMIENTO=
EQUIPOS ENERGIZADO O REINICIADO=
HORARI</t>
  </si>
  <si>
    <t>INC000002593806</t>
  </si>
  <si>
    <t>fiprdu01 - ilo_econtinua TICKET AUTOMATICO</t>
  </si>
  <si>
    <t>03/02/2024 16:55:13</t>
  </si>
  <si>
    <t>PREVENTIVO=SI
CODIGO DE SERVICIO=ILO_ECONTINUA
DIRECCION=NULL
CIUDAD=NULL
COMUNA LOCAL=
REGION=NULL
QUIEN REPORTA=Ticket automático
CONTACTO EN TERRENO=
PROBLEMA=Node FIPRDU01 - ILO_ECONTINUA is Down
REQUERIMIENTO=
EQUIPOS ENERGIZADO O REINICIADO=
HORARI</t>
  </si>
  <si>
    <t>INC000002593945</t>
  </si>
  <si>
    <t>03/02/2024 15:20:42</t>
  </si>
  <si>
    <t>03/02/2024 17:14:17</t>
  </si>
  <si>
    <t>se realiza limpieza de memoria ok quedando alarma liberada</t>
  </si>
  <si>
    <t>INC000002594081</t>
  </si>
  <si>
    <t>fiprdu01 - srvjenkinslab TICKET AUTOMATICO</t>
  </si>
  <si>
    <t>03/02/2024 16:43:01</t>
  </si>
  <si>
    <t>03/02/2024 18:08:21</t>
  </si>
  <si>
    <t>PREVENTIVO=SI
CODIGO DE SERVICIO=srvjenkinslab
DIRECCION=NULL
CIUDAD=NULL
COMUNA LOCAL=
REGION=NULL
QUIEN REPORTA=Ticket automático
CONTACTO EN TERRENO=
PROBLEMA=High RAM Usage Alert for Node FIPRDU01 - srvjenkinslab
REQUERIMIENTO=
EQUIPOS ENERGIZADO O R</t>
  </si>
  <si>
    <t>se revisa servidor alarmado, sin encontrar la alarma reportada.
El proceso con más consumo de ram corresponde a mtdd, el cual consume un 39% de ram. El resto de memoria se encuentra reservada para aplicativos.
No se ven problemas de rendimiento en el s</t>
  </si>
  <si>
    <t>INC000002594274</t>
  </si>
  <si>
    <t>03/02/2024 18:38:00</t>
  </si>
  <si>
    <t>03/02/2024 18:38:46</t>
  </si>
  <si>
    <t>03/02/2024 18:40:33</t>
  </si>
  <si>
    <t>INC000002594276</t>
  </si>
  <si>
    <t>03/02/2024 18:41:00</t>
  </si>
  <si>
    <t>03/02/2024 18:41:53</t>
  </si>
  <si>
    <t>03/02/2024 18:43:25</t>
  </si>
  <si>
    <t>INC000002594307</t>
  </si>
  <si>
    <t>HD/ RE: Creación de Folio</t>
  </si>
  <si>
    <t>03/02/2024 18:48:24</t>
  </si>
  <si>
    <t>03/02/2024 18:49:50</t>
  </si>
  <si>
    <t>05/02/2024 10:12:24</t>
  </si>
  <si>
    <t>PREVENTIVO: NO
CODIGO DE SERVICIO: red
DIRECCION:
QUIEN REPORTA: manuel mait
CONTACTO EN TERRENO:
PROBLEMA:
REQUERIMIENTO:
Se requiere de su acostumbrado apoyo para la creación de folio el mismo
consiste en habilitación de cuenta de red
EQUIPOS ENERGIZ</t>
  </si>
  <si>
    <t>INC000002594330</t>
  </si>
  <si>
    <t>03/02/2024 19:48:52</t>
  </si>
  <si>
    <t>03/02/2024 19:53:49</t>
  </si>
  <si>
    <t>03/02/2024 23:04:52</t>
  </si>
  <si>
    <t>EMPRESA:TELEFONICA EMPRESAS DE CHILE SA
CÓDIGO DE SERVICIO: 
DIRECCIÓN: AV. Presidente Prieto #226, Paine, Santiago
NOMBRE DE QUIEN REPORTA: Ramón Garcés
TELÉFONO DE QUIEN REPORTA: 56992239270
NOMBRE DE CONTACTO EN TERRENO: 
REQUERIMIENTO:
1.- Apagado bl</t>
  </si>
  <si>
    <t>ACCESO AUTORIZADO</t>
  </si>
  <si>
    <t>INC000002594346</t>
  </si>
  <si>
    <t>03/02/2024 21:53:18</t>
  </si>
  <si>
    <t>03/02/2024 21:55:32</t>
  </si>
  <si>
    <t>03/02/2024 22:46:46</t>
  </si>
  <si>
    <t>INC000002594360</t>
  </si>
  <si>
    <t>SE GENERA TICKET DE SUPERVISION PARA CLIENTE TELEFONICA EMPRESAS</t>
  </si>
  <si>
    <t>04/02/2024 1:59:55</t>
  </si>
  <si>
    <t>04/02/2024 2:01:21</t>
  </si>
  <si>
    <t>04/02/2024 3:07:52</t>
  </si>
  <si>
    <t>*Estimados:*		Actividad realizada
*Cliente:*		FULL STACK
*Proveedor:*		EVERNEX
*Tipo Requerimiento:*	INICIDENCIA
*N° Ticket Acceso:*	2594330
*N° CRQ:*		PENDIENTE
*Estado CRQ:*		APROBADO
*TKT:*			TKT-006072
*Actividad a realizar:*	Falla PRD7160 -Caso Ev</t>
  </si>
  <si>
    <t>INC000002594362</t>
  </si>
  <si>
    <t>04/02/2024 2:29:51</t>
  </si>
  <si>
    <t>04/02/2024 2:30:49</t>
  </si>
  <si>
    <t>04/02/2024 2:41:31</t>
  </si>
  <si>
    <t>INC000002594411</t>
  </si>
  <si>
    <t>Habilitacion cuenta Manuel Maita</t>
  </si>
  <si>
    <t>03/02/2024 19:18:25</t>
  </si>
  <si>
    <t>03/02/2024 19:23:09</t>
  </si>
  <si>
    <t>03/02/2024 19:25:01</t>
  </si>
  <si>
    <t>Solicita habilitacion de cuenta de Manuel Maita</t>
  </si>
  <si>
    <t>INC000002594539</t>
  </si>
  <si>
    <t>03/02/2024 22:16:15</t>
  </si>
  <si>
    <t>04/02/2024 1:14:17</t>
  </si>
  <si>
    <t>Se realiza limpieza de memoria residual, quedando equipo con alarma liberada</t>
  </si>
  <si>
    <t>INC000002594669</t>
  </si>
  <si>
    <t>04/02/2024 3:08:16</t>
  </si>
  <si>
    <t>04/02/2024 3:10:43</t>
  </si>
  <si>
    <t>04/02/2024 4:13:12</t>
  </si>
  <si>
    <t>Estimados; INICIA TOMA DE ALARMAS DE CLIENTES	
Cliente: T.EMPRESAS	
Proveedor: INELCOM	
Tipo Requerimiento: ALARMAS	
N° Ticket Acceso : Personal de planta INELCOM	
N° CRQ:	NO APLICA	
Estado CRQ: NO APLICA	
TKT: NO APLICA	
Actividad realizada:		
TOMA D</t>
  </si>
  <si>
    <t>TOMA DE ALARMA REALIZADA</t>
  </si>
  <si>
    <t>INC000002594764</t>
  </si>
  <si>
    <t>04/02/2024 7:21:38</t>
  </si>
  <si>
    <t>04/02/2024 7:22:41</t>
  </si>
  <si>
    <t>04/02/2024 7:36:31</t>
  </si>
  <si>
    <t>INC000002594826</t>
  </si>
  <si>
    <t>fiprdu01 - liceo_andes TICKET AUTOMATICO</t>
  </si>
  <si>
    <t>04/02/2024 9:11:30</t>
  </si>
  <si>
    <t>04/02/2024 10:51:12</t>
  </si>
  <si>
    <t>PREVENTIVO=SI
CODIGO DE SERVICIO=FIPRDU01 - LICEO_ANDES
DIRECCION=http://www.duoc.cl/liceopolitecnicoandes
CIUDAD=${Ciudad}
COMUNA LOCAL=
REGION=${Región}
QUIEN REPORTA=Ticket automático
CONTACTO EN TERRENO=
PROBLEMA=FIPRDU01 - LICEO_ANDES URL is down
RE</t>
  </si>
  <si>
    <t>Al revisar la url, esta se encuentra arriba y redireccionando de manera correcta. Es tercera vez que recibo una alarma con url arriba. Favor antes de llamar, realizar las pruebas de validación https://www.duoc.cl/liceopolitecnicoandes. En caso de que no</t>
  </si>
  <si>
    <t>INC000002594869</t>
  </si>
  <si>
    <t>RONDAS PREVENTIVAS Y TOMA DE TEMPERATURAS</t>
  </si>
  <si>
    <t>04/02/2024 10:28:28</t>
  </si>
  <si>
    <t>04/02/2024 10:29:28</t>
  </si>
  <si>
    <t>04/02/2024 19:07:33</t>
  </si>
  <si>
    <t>rondas preventivas y de temperaturas realizadas</t>
  </si>
  <si>
    <t>INC000002594897</t>
  </si>
  <si>
    <t>04/02/2024 11:14:14</t>
  </si>
  <si>
    <t>04/02/2024 13:34:54</t>
  </si>
  <si>
    <t>PREVENTIVO=SI
CODIGO DE SERVICIO=DC_ACDECONTINUA
DIRECCION=NULL
CIUDAD=NULL
COMUNA LOCAL=
REGION=NULL
QUIEN REPORTA=Ticket automático
CONTACTO EN TERRENO=
PROBLEMA=High RAM Usage Alert for Node FIPRDU01 - DC_ACDECONTINUA
REQUERIMIENTO=
EQUIPOS ENERGIZADO</t>
  </si>
  <si>
    <t>INC000002594969</t>
  </si>
  <si>
    <t>05/02/2024 5:48:52</t>
  </si>
  <si>
    <t>05/02/2024 5:49:40</t>
  </si>
  <si>
    <t>05/02/2024 5:49:57</t>
  </si>
  <si>
    <t>INC000002594971</t>
  </si>
  <si>
    <t>05/02/2024 5:50:26</t>
  </si>
  <si>
    <t>05/02/2024 5:51:18</t>
  </si>
  <si>
    <t>05/02/2024 5:51:35</t>
  </si>
  <si>
    <t>INC000002594975</t>
  </si>
  <si>
    <t>05/02/2024 7:19:29</t>
  </si>
  <si>
    <t>05/02/2024 7:20:31</t>
  </si>
  <si>
    <t>05/02/2024 7:32:56</t>
  </si>
  <si>
    <t>INC000002594988</t>
  </si>
  <si>
    <t>FACTIBILIDAD COCA COLA EMBONOR/CRQ 81574</t>
  </si>
  <si>
    <t>05/02/2024 9:06:20</t>
  </si>
  <si>
    <t>05/02/2024 9:08:54</t>
  </si>
  <si>
    <t>05/02/2024 9:31:47</t>
  </si>
  <si>
    <t>PREVENTIVO: SI
CÓDIGO DE SERVICIO: INC000002594988
DIRECCIÓN:  DCSM
QUIEN REPORTA: RAMÓN DIAZ
CONTACTO EN TERRENO: DC OPERADOR N1
PROBLEMA: FACTIBILIDAD
REQUERIMIENTO: INGRESO DE EQUIPOS</t>
  </si>
  <si>
    <t>INC000002594990</t>
  </si>
  <si>
    <t>05/02/2024 9:12:41</t>
  </si>
  <si>
    <t>05/02/2024 9:13:24</t>
  </si>
  <si>
    <t>05/02/2024 9:57:20</t>
  </si>
  <si>
    <t>INC000002595227</t>
  </si>
  <si>
    <t>04/02/2024 17:53:09</t>
  </si>
  <si>
    <t>04/02/2024 17:53:53</t>
  </si>
  <si>
    <t>04/02/2024 18:05:55</t>
  </si>
  <si>
    <t>INC000002595229</t>
  </si>
  <si>
    <t>04/02/2024 18:06:31</t>
  </si>
  <si>
    <t>04/02/2024 18:08:54</t>
  </si>
  <si>
    <t>04/02/2024 18:09:56</t>
  </si>
  <si>
    <t>INC000002595242</t>
  </si>
  <si>
    <t>RONDA Y MEDICION DE TEMPERATURAS EN SALAS TIC</t>
  </si>
  <si>
    <t>05/02/2024 0:19:31</t>
  </si>
  <si>
    <t>05/02/2024 0:20:26</t>
  </si>
  <si>
    <t>05/02/2024 0:38:32</t>
  </si>
  <si>
    <t>INC000002595247</t>
  </si>
  <si>
    <t>RONDA Y MEDICIÓN  DE TEMPERATURAS EN SALAS TIC</t>
  </si>
  <si>
    <t>05/02/2024 2:33:05</t>
  </si>
  <si>
    <t>05/02/2024 2:34:32</t>
  </si>
  <si>
    <t>05/02/2024 2:45:26</t>
  </si>
  <si>
    <t>INC000002595250</t>
  </si>
  <si>
    <t>SE GENERA TICKET DE SUPERVISION PARA CLIENTE DXC</t>
  </si>
  <si>
    <t>05/02/2024 3:04:31</t>
  </si>
  <si>
    <t>05/02/2024 3:05:39</t>
  </si>
  <si>
    <t>05/02/2024 4:02:02</t>
  </si>
  <si>
    <t>*Estimados:*		Actividad realizada
*Cliente:*		DXC
*Proveedor:*		CLARO
*Tipo Requerimiento:*	TRABAJO CON CRQ
*N° Ticket Acceso:*	2589733
*N° CRQ:*		81721
*Estado CRQ:*		APROBADO
*TKT:*			TKT-006028
*Actividad a realizar:*	Migración de Puertos en ROADM /</t>
  </si>
  <si>
    <t>SUPERVISION CRQ, OK.</t>
  </si>
  <si>
    <t>INC000002595272</t>
  </si>
  <si>
    <t>05/02/2024 4:02:21</t>
  </si>
  <si>
    <t>05/02/2024 4:03:26</t>
  </si>
  <si>
    <t>05/02/2024 5:06:54</t>
  </si>
  <si>
    <t>TOMA ALARMA REALIZADA</t>
  </si>
  <si>
    <t>INC000002595274</t>
  </si>
  <si>
    <t>05/02/2024 4:23:59</t>
  </si>
  <si>
    <t>05/02/2024 4:24:55</t>
  </si>
  <si>
    <t>05/02/2024 4:35:51</t>
  </si>
  <si>
    <t>INC000002595345</t>
  </si>
  <si>
    <t>04/02/2024 21:09:25</t>
  </si>
  <si>
    <t>04/02/2024 21:10:56</t>
  </si>
  <si>
    <t>04/02/2024 22:06:26</t>
  </si>
  <si>
    <t>INC000002595385</t>
  </si>
  <si>
    <t>PESQUERA TRANS ANTARTIC LIMITADA</t>
  </si>
  <si>
    <t>HD/RE: Solicitud alta nuevo usuario para Gestión-Administración VCloud Telefonica c</t>
  </si>
  <si>
    <t>05/02/2024 9:05:43</t>
  </si>
  <si>
    <t>05/02/2024 9:09:07</t>
  </si>
  <si>
    <t>05/02/2024 10:06:15</t>
  </si>
  <si>
    <t>PREVENTIVO: NO
CODIGO DE SERVICIO:
DIRECCION:
QUIEN REPORTA:Denise Cruzat Etcheberry  
CONTACTO EN TERRENO:Felipe Carmoega Santiso +34 981-845 400 Móvil: 618785920 Ext.móvil 87138/27049
PROBLEMA:
REQUERIMIENTO:con motivo de la jubilación de nuestro compa</t>
  </si>
  <si>
    <t>FASE RESOLUCIÓN Y RECUPERACIÓN
Se efectúa contacto con cliente:N/A
Teléfono de contacto:N/A
Acciones realizadas:Se crea el usuario y se envia los datos por correo a Javier Codesido
Solución paliativa o definitiva:N/A
Acciones de Mejora, Recomendacio</t>
  </si>
  <si>
    <t>INC000002595391</t>
  </si>
  <si>
    <t>HD/Creación de port Group transbank // MPLS // CHI-0000134105</t>
  </si>
  <si>
    <t>05/02/2024 9:12:39</t>
  </si>
  <si>
    <t>05/02/2024 9:15:48</t>
  </si>
  <si>
    <t>06/02/2024 10:31:03</t>
  </si>
  <si>
    <t>PREVENTIVO: NO
CODIGO DE SERVICIO:
DIRECCION:
QUIEN REPORTA:Jorge Romero Romero +56 9 5382 2565
CONTACTO EN TERRENO::Jorge Romero Romero +56 9 5382 2565
PROBLEMA:
REQUERIMIENTO:generación de ticket al área de virtualización con el
siguiente requerimiento</t>
  </si>
  <si>
    <t>Se efectúa contacto con cliente: Jorge Romero
Teléfono de contacto: Via correo
Acciones realizadas: Se realizan configuraciones solicitadas
Acciones de Mejora, Recomendaciones: N/A
Causa Raíz: N/A</t>
  </si>
  <si>
    <t>INC000002595419</t>
  </si>
  <si>
    <t>04/02/2024 16:19:54</t>
  </si>
  <si>
    <t>04/02/2024 17:42:45</t>
  </si>
  <si>
    <t>PREVENTIVO=SI
CODIGO DE SERVICIO=DCADMECONTINUA2
DIRECCION=NULL
CIUDAD=NULL
COMUNA LOCAL=
REGION=NULL
QUIEN REPORTA=Ticket automático
CONTACTO EN TERRENO=
PROBLEMA=High RAM Usage Alert for Node FIPRDU01 - DCADMECONTINUA2
REQUERIMIENTO=
EQUIPOS ENERGIZADO</t>
  </si>
  <si>
    <t>Se realiza reconfiguración de equipo en Hyper V ya que se encontraba con memoria dinámica con lo cual estaba realizando alertas de high memory usage, quedando equipo normalizado</t>
  </si>
  <si>
    <t>INC000002595505</t>
  </si>
  <si>
    <t>rabie001 - lonquimay TICKET AUTOMATICO</t>
  </si>
  <si>
    <t>04/02/2024 18:14:35</t>
  </si>
  <si>
    <t>04/02/2024 19:05:30</t>
  </si>
  <si>
    <t>PREVENTIVO=SI
CODIGO DE SERVICIO=LONQUIMAY
DIRECCION=NULL
CIUDAD=NULL
COMUNA LOCAL=
REGION=NULL
QUIEN REPORTA=Ticket automático
CONTACTO EN TERRENO=
PROBLEMA=Critical Hard Drive Space Alert for Node RABIE001 - LONQUIMAY
REQUERIMIENTO=
EQUIPOS ENERGIZADO</t>
  </si>
  <si>
    <t>INC000002595538</t>
  </si>
  <si>
    <t>HDI SEGUROS S.A.</t>
  </si>
  <si>
    <t>GESTION DATACENTER/ ACCESOS /HDI SEGUROS S.A.</t>
  </si>
  <si>
    <t>04/02/2024 19:10:29</t>
  </si>
  <si>
    <t>04/02/2024 19:12:32</t>
  </si>
  <si>
    <t>04/02/2024 19:36:21</t>
  </si>
  <si>
    <t>EMPRESA:HDI SEGUROS S.A.
CÓDIGO DE SERVICIO: 
DIRECCIÓN:Av. Apoquindo #7071, Las Condes, Santiago
NOMBRE DE QUIEN REPORTA:Álvaro Ulloa Figueroa
TELÉFONO DE QUIEN REPORTA:962464224
NOMBRE DE CONTACTO EN TERRENO: 
PROBLEMA:
trabajos equipos de comunicación</t>
  </si>
  <si>
    <t>INC000002595709</t>
  </si>
  <si>
    <t>COMERCIAL E IMPORTADORA AUDIOMUSICA SPA</t>
  </si>
  <si>
    <t>ciausp01 - m_audioapps01 TICKET AUTOMATICO</t>
  </si>
  <si>
    <t>05/02/2024 0:23:04</t>
  </si>
  <si>
    <t>05/02/2024 3:09:59</t>
  </si>
  <si>
    <t>PREVENTIVO=SI
CODIGO DE SERVICIO=m_audioapps01
DIRECCION=NULL
CIUDAD=NULL
COMUNA LOCAL=
REGION=REGIÃ“N METROPOLITANA DE SANTIAGO
QUIEN REPORTA=Ticket automático
CONTACTO EN TERRENO=
PROBLEMA=High RAM Usage Alert for Node CIAUSP01 - m_audioapps01
REQUERIM</t>
  </si>
  <si>
    <t>INC000002595776</t>
  </si>
  <si>
    <t>EVENTOS HD</t>
  </si>
  <si>
    <t>tctcsp01 - soc-splunk-master TICKET AUTOMATICO</t>
  </si>
  <si>
    <t>05/02/2024 3:58:23</t>
  </si>
  <si>
    <t>05/02/2024 4:50:52</t>
  </si>
  <si>
    <t>PREVENTIVO=SI
CODIGO DE SERVICIO=soc-splunk-master
DIRECCION=NULL
CIUDAD=NULL
COMUNA LOCAL=
REGION=NULL
QUIEN REPORTA=Ticket automático
CONTACTO EN TERRENO=
PROBLEMA=Critical Hard Drive Space Alert for Node TCTCSP01 - soc-splunk-master
REQUERIMIENTO=
EQU</t>
  </si>
  <si>
    <t>se revisan las alarmas reportadas, las cuales son de memory cache y memory shared, se solicitará su desactivación el día de mañana de estas alarmas en horario laboral ya que no deberían estar monitoreados estos recursos. Como dato, la alarma lleva más de</t>
  </si>
  <si>
    <t>INC000002595954</t>
  </si>
  <si>
    <t>fiprdu01 - ilo_sncarlos TICKET AUTOMATICO</t>
  </si>
  <si>
    <t>05/02/2024 7:52:45</t>
  </si>
  <si>
    <t>05/02/2024 10:22:31</t>
  </si>
  <si>
    <t>PREVENTIVO=SI
CODIGO DE SERVICIO=ILO_SNCARLOS
DIRECCION=NULL
CIUDAD=NULL
COMUNA LOCAL=
REGION=NULL
QUIEN REPORTA=Ticket automático
CONTACTO EN TERRENO=
PROBLEMA=Node FIPRDU01 - ILO_SNCARLOS is Down
REQUERIMIENTO=
EQUIPOS ENERGIZADO O REINICIADO=
HORARIO</t>
  </si>
  <si>
    <t>Se realiza envio de correo solicitado verificacion de sede por posible caida de energia/enlace en sede para revision fisica por perdida</t>
  </si>
  <si>
    <t>INC000002595955</t>
  </si>
  <si>
    <t>fiprdu01 - dcadmscarlosapq TICKET AUTOMATICO</t>
  </si>
  <si>
    <t>05/02/2024 7:52:46</t>
  </si>
  <si>
    <t>05/02/2024 10:24:57</t>
  </si>
  <si>
    <t>PREVENTIVO=SI
CODIGO DE SERVICIO=DCADMSCARLOSAPQ
DIRECCION=NULL
CIUDAD=NULL
COMUNA LOCAL=
REGION=NULL
QUIEN REPORTA=Ticket automático
CONTACTO EN TERRENO=
PROBLEMA=Node FIPRDU01 - DCADMSCARLOSAPQ is Down
REQUERIMIENTO=
EQUIPOS ENERGIZADO O REINICIADO=
HO</t>
  </si>
  <si>
    <t>INC000002595956</t>
  </si>
  <si>
    <t>fiprdu01 - hyp_sncarlos TICKET AUTOMATICO</t>
  </si>
  <si>
    <t>05/02/2024 10:20:10</t>
  </si>
  <si>
    <t>PREVENTIVO=SI
CODIGO DE SERVICIO=HYP_SNCARLOS
DIRECCION=NULL
CIUDAD=NULL
COMUNA LOCAL=
REGION=NULL
QUIEN REPORTA=Ticket automático
CONTACTO EN TERRENO=
PROBLEMA=Node FIPRDU01 - HYP_SNCARLOS is Down
REQUERIMIENTO=
EQUIPOS ENERGIZADO O REINICIADO=
HORARIO</t>
  </si>
  <si>
    <t>INC000002595961</t>
  </si>
  <si>
    <t>fiprdu01 - dcacdsncarlos TICKET AUTOMATICO</t>
  </si>
  <si>
    <t>05/02/2024 7:55:45</t>
  </si>
  <si>
    <t>05/02/2024 14:45:25</t>
  </si>
  <si>
    <t>PREVENTIVO=SI
CODIGO DE SERVICIO=DCACDSNCARLOS
DIRECCION=NULL
CIUDAD=NULL
COMUNA LOCAL=
REGION=NULL
QUIEN REPORTA=Ticket automático
CONTACTO EN TERRENO=
PROBLEMA=Node FIPRDU01 - DCACDSNCARLOS is Down
REQUERIMIENTO=
EQUIPOS ENERGIZADO O REINICIADO=
HORARI</t>
  </si>
  <si>
    <t>INC000002596017</t>
  </si>
  <si>
    <t>05/02/2024 9:14:42</t>
  </si>
  <si>
    <t>05/02/2024 9:15:37</t>
  </si>
  <si>
    <t>05/02/2024 9:17:26</t>
  </si>
  <si>
    <t>INC000002596044</t>
  </si>
  <si>
    <t>GESTION DATACENTER/ ACCESOS / Nabiax</t>
  </si>
  <si>
    <t>05/02/2024 10:09:23</t>
  </si>
  <si>
    <t>05/02/2024 10:11:52</t>
  </si>
  <si>
    <t>05/02/2024 11:09:52</t>
  </si>
  <si>
    <t>EMPRESA: Nabiax
CÓDIGO DE SERVICIO: 
DIRECCIÓN:Calle San Martin #50, Santiago Centro, Santiago
NOMBRE DE QUIEN REPORTA:Daniel Rodriguez
TELÉFONO DE QUIEN REPORTA:  5697829 7978
NOMBRE DE CONTACTO EN TERRENO: 
REQUERIMIENTO : Mantención equipos de clima y</t>
  </si>
  <si>
    <t>INC000002596066</t>
  </si>
  <si>
    <t>DUOC|REQ|SmartScreen</t>
  </si>
  <si>
    <t>05/02/2024 10:55:08</t>
  </si>
  <si>
    <t>05/02/2024 10:57:35</t>
  </si>
  <si>
    <t>05/02/2024 18:33:12</t>
  </si>
  <si>
    <t>Configuraciones realizadas, se espera validacion de cliente.</t>
  </si>
  <si>
    <t>INC000002596070</t>
  </si>
  <si>
    <t>HD/
[RABIE] Actualizaciones parches mensuales VM / SO MS / Enero</t>
  </si>
  <si>
    <t>05/02/2024 11:04:13</t>
  </si>
  <si>
    <t>05/02/2024 11:04:50</t>
  </si>
  <si>
    <t>06/02/2024 18:10:08</t>
  </si>
  <si>
    <t>PREVENTIVO: NO
CODIGO DE SERVICIO:
DIRECCION:
QUIEN REPORTA: Alberto Bezares Ovalle +56 9 71268048 /
CONTACTO EN TERRENO:Alberto Bezares Ovalle +56 9 71268048 /
PROBLEMA:
REQUERIMIENTO: Junto con saludar, agradeceré su apoyo generando folio como requerim</t>
  </si>
  <si>
    <t>Se envia informacion segun solicitud.</t>
  </si>
  <si>
    <t>INC000002596090</t>
  </si>
  <si>
    <t>CRISTOPHER MALDONADO ROMERO</t>
  </si>
  <si>
    <t>ALBANETWORK SOCIEDAD ANONIMA</t>
  </si>
  <si>
    <t>GESTION DATACENTER/ ACCESOS / ALBANETWORK SOCIEDAD ANONIMA</t>
  </si>
  <si>
    <t>05/02/2024 12:17:34</t>
  </si>
  <si>
    <t>05/02/2024 12:23:11</t>
  </si>
  <si>
    <t>05/02/2024 13:04:09</t>
  </si>
  <si>
    <t>EMPRESA: ALBANETWORK SOCIEDAD ANONIMA
CÓDIGO DE SERVICIO: 
DIRECCIÓN: Av. Apoquindo #7071, Las Condes, Santiago
NOMBRE DE QUIEN REPORTA:René González Vargas
TELÉFONO DE QUIEN REPORTA:  56979898669
NOMBRE DE CONTACTO EN TERRENO: 
REQUERIMIENTO : Revisión</t>
  </si>
  <si>
    <t>Se efectúa contacto con cliente: N/A
Teléfono de contacto: N/A
Acciones realizadas: Accesos autorizados para personal descrito en planilla
Solución paliativa o definitiva: N/A
Acciones de Mejora, Recomendaciones: N/A
Causa Raíz: N/A</t>
  </si>
  <si>
    <t>INC000002596163</t>
  </si>
  <si>
    <t>TIWS CHILE II SPA</t>
  </si>
  <si>
    <t>GESTION DATACENTER/ ACCESOS / TIWS CHILE II SPA</t>
  </si>
  <si>
    <t>05/02/2024 10:05:44</t>
  </si>
  <si>
    <t>05/02/2024 10:09:03</t>
  </si>
  <si>
    <t>05/02/2024 12:46:57</t>
  </si>
  <si>
    <t>EMPRESA: TIWS CHILE II SPA
CÓDIGO DE SERVICIO: 
DIRECCIÓN: Av. Presidente Prieto #226, Paine, Santiago
NOMBRE DE QUIEN REPORTA: Roxana Mateluna Martínez
TELÉFONO DE QUIEN REPORTA: 961887911
NOMBRE DE CONTACTO EN TERRENO: Roxana Mateluna
PROBLEMA: Se requ</t>
  </si>
  <si>
    <t>INC000002596189</t>
  </si>
  <si>
    <t>tct_sacuna</t>
  </si>
  <si>
    <t>Revisión reporte de filesystem</t>
  </si>
  <si>
    <t>05/02/2024 10:19:04</t>
  </si>
  <si>
    <t>05/02/2024 10:20:01</t>
  </si>
  <si>
    <t>05/02/2024 15:40:58</t>
  </si>
  <si>
    <t>Se revisan filesystem alarmados en reprote correspondiente.</t>
  </si>
  <si>
    <t>No se realizarán más gestiones sobre este folio, cierre ok.</t>
  </si>
  <si>
    <t>INC000002596240</t>
  </si>
  <si>
    <t>Checklist Diario Clientes 05.02.24</t>
  </si>
  <si>
    <t>05/02/2024 10:07:27</t>
  </si>
  <si>
    <t>05/02/2024 10:08:35</t>
  </si>
  <si>
    <t>05/02/2024 10:09:01</t>
  </si>
  <si>
    <t>INC000002596244</t>
  </si>
  <si>
    <t>HD/RV: Creación Usuario SAP QAS</t>
  </si>
  <si>
    <t>05/02/2024 10:19:09</t>
  </si>
  <si>
    <t>05/02/2024 10:20:13</t>
  </si>
  <si>
    <t>05/02/2024 11:38:10</t>
  </si>
  <si>
    <t>PREVENTIVO: NO
CODIGO DE SERVICIO:
DIRECCION:
QUIEN REPORTA:Nicolás Saavedra Eguiluz +56 9 6187 5469
CONTACTO EN TERRENO::Nicolás Saavedra Eguiluz +56 9 6187 5469
PROBLEMA:
REQUERIMIENTO:Favor generar ticket en base a requerimiento de cliente NUTRISCO
D</t>
  </si>
  <si>
    <t>He creado el usuario XMIRANDA según lo solicitado.</t>
  </si>
  <si>
    <t>INC000002596262</t>
  </si>
  <si>
    <t>05/02/2024 10:41:15</t>
  </si>
  <si>
    <t>05/02/2024 10:47:41</t>
  </si>
  <si>
    <t>05/02/2024 11:30:33</t>
  </si>
  <si>
    <t>EMPRESA:TELEFONICA EMPRESAS DE CHILE SA
CÓDIGO DE SERVICIO: 
DIRECCIÓN:Av. Apoquindo #7071, Las Condes, Santiago
NOMBRE DE QUIEN REPORTA:Eduardo Farías (Nabiax)
TELÉFONO DE QUIEN REPORTA:992982563
NOMBRE DE CONTACTO EN TERRENO: 
PROBLEMA:
REUNION DE OBRA</t>
  </si>
  <si>
    <t>Se efectúa contacto con cliente: N/A
Teléfono de contacto: N/A
Acciones realizadas: Acceso autorizado para personal descrito en plantilla
Solución paliativa o definitiva: N/A
Acciones de Mejora, Recomendaciones: N/A
Causa Raíz: N/A</t>
  </si>
  <si>
    <t>INC000002596344</t>
  </si>
  <si>
    <t>DUOC  | REQ  |  Solicitud lista de usuarios sin inicio de sesión</t>
  </si>
  <si>
    <t>05/02/2024 12:56:05</t>
  </si>
  <si>
    <t>05/02/2024 12:59:32</t>
  </si>
  <si>
    <t>05/02/2024 16:25:12</t>
  </si>
  <si>
    <t>Se adjunta listado de usuarios sin conexión hace más de 100 dias. Con lo cual se cumple condición sobre cuentas creadas en Nov 2023.</t>
  </si>
  <si>
    <t>INC000002596355</t>
  </si>
  <si>
    <t>NCG SERVICIOS S.A.</t>
  </si>
  <si>
    <t>GESTION DATACENTER/ ACCESOS / NCG SERVICIOS S.A.</t>
  </si>
  <si>
    <t>05/02/2024 13:24:32</t>
  </si>
  <si>
    <t>05/02/2024 13:26:41</t>
  </si>
  <si>
    <t>05/02/2024 13:45:38</t>
  </si>
  <si>
    <t>EMPRESA: NCG SERVICIOS S.A.
CÓDIGO DE SERVICIO: 
DIRECCIÓN:Calle San Martin #50, Santiago Centro, Santiago
NOMBRE DE QUIEN REPORTA:Alfredo Naranjo
TELÉFONO DE QUIEN REPORTA:  994479877
NOMBRE DE CONTACTO EN TERRENO: 
REQUERIMIENTO : Inspección Visual Rac</t>
  </si>
  <si>
    <t>INC000002596403</t>
  </si>
  <si>
    <t>HD/
Clonar VM 192.168.190.4 Xinerlink-SQL</t>
  </si>
  <si>
    <t>05/02/2024 16:24:43</t>
  </si>
  <si>
    <t>05/02/2024 16:27:02</t>
  </si>
  <si>
    <t>06/02/2024 17:14:30</t>
  </si>
  <si>
    <t>PREVENTIVO: NO
CODIGO DE SERVICIO: 
DIRECCION:
QUIEN REPORTA:
CONTACTO EN TERRENO:
REQUERIMIENTO:
Buenas tardes, junto con saludar solicitamos su apoyo en la clonación de
la máquina 192.168.190.4, esta debe quedar renombrada como
Xinerlink-SQL-Dev, tam</t>
  </si>
  <si>
    <t>FASE RESOLUCIÓN Y RECUPERACIÓN
Se efectúa contacto con cliente: NA
Teléfono de contacto: Na
Acciones realizadas: Personal de implantacion toma el caso, y asigna el espacio requerido
Solución paliativa o definitiva: paliativa
Acciones de Mejora, Reco</t>
  </si>
  <si>
    <t>INC000002596453</t>
  </si>
  <si>
    <t>05/02/2024 11:13:27</t>
  </si>
  <si>
    <t>05/02/2024 11:14:16</t>
  </si>
  <si>
    <t>05/02/2024 11:15:27</t>
  </si>
  <si>
    <t>INC000002596480</t>
  </si>
  <si>
    <t>SUPERVISION CELULOSA ARAUCO/CRQ 81351</t>
  </si>
  <si>
    <t>05/02/2024 11:28:57</t>
  </si>
  <si>
    <t>05/02/2024 11:32:22</t>
  </si>
  <si>
    <t>06/02/2024 9:44:52</t>
  </si>
  <si>
    <t>PREVENTIVO: NO
CÓDIGO DE SERVICIO: INC000002596480
DIRECCIÓN:  DCSM
QUIEN REPORTA: RENE VILLEGAS
CONTACTO EN TERRENO: DC OPERADOR N1
PROBLEMA: SUPERVISION CRQ
REQUERIMIENTO: INGRESO DE EQUIPOS</t>
  </si>
  <si>
    <t>SE EFECTÚA CONTACTO CON CLIENTE: NO APLICA
TELÉFONO DE CONTACTO: NO APLICA
ACCIONES REALIZADAS: SUPERVISION REALIZADA
SOLUCIÓN PALIATIVA O DEFINITIVA: NO APLICA
ACCIONES DE MEJORA, RECOMENDACIONES: NO APLICA
CAUSA RAÍZ: INSTALACION DE NUEVO EQUIPAMIENTO</t>
  </si>
  <si>
    <t>INC000002596485</t>
  </si>
  <si>
    <t>05/02/2024 11:37:10</t>
  </si>
  <si>
    <t>05/02/2024 11:45:05</t>
  </si>
  <si>
    <t>05/02/2024 12:29:57</t>
  </si>
  <si>
    <t>EMPRESA: TELEFONICA EMPRESAS DE CHILE SA
CÓDIGO DE SERVICIO: 
DIRECCIÓN: Av. Apoquindo #7071, Las Condes, Santiago
NOMBRE DE QUIEN REPORTA: Francisca Albarrán Z.
TELÉFONO DE QUIEN REPORTA: +56 9 8187 2715
NOMBRE DE CONTACTO EN TERRENO: Eduardo Farías (Na</t>
  </si>
  <si>
    <t>Se efectúa contacto con cliente: N/A
Teléfono de contacto: N/A 
Acciones realizadas: Accesos autorizados para personal descrito en planillas
Solución paliativa o definitiva: N/A
Acciones de Mejora, Recomendaciones: N/A
Causa Raíz: N/A</t>
  </si>
  <si>
    <t>INC000002596489</t>
  </si>
  <si>
    <t>05/02/2024 11:38:43</t>
  </si>
  <si>
    <t>05/02/2024 11:45:38</t>
  </si>
  <si>
    <t>05/02/2024 12:33:33</t>
  </si>
  <si>
    <t>Se efectúa contacto con cliente: N/A
Teléfono de contacto: N/A
Acciones realizadas: Accesos autorizados para personal descrito en planillas
Solución paliativa o definitiva: N/A
Acciones de Mejora, Recomendaciones: N/A
Causa Raíz: N/A</t>
  </si>
  <si>
    <t>INC000002596510</t>
  </si>
  <si>
    <t>fiprdu01 - ilo_pmontt TICKET AUTOMATICO</t>
  </si>
  <si>
    <t>05/02/2024 11:48:19</t>
  </si>
  <si>
    <t>05/02/2024 15:59:28</t>
  </si>
  <si>
    <t>PREVENTIVO=SI
CODIGO DE SERVICIO=ILO_PMONTT
DIRECCION=NULL
CIUDAD=NULL
COMUNA LOCAL=
REGION=NULL
QUIEN REPORTA=Ticket automático
CONTACTO EN TERRENO=
PROBLEMA=Node FIPRDU01 - ILO_PMONTT is Down
REQUERIMIENTO=
EQUIPOS ENERGIZADO O REINICIADO=
HORARIO DE A</t>
  </si>
  <si>
    <t>Se efectúa contacto con cliente: N/A
Teléfono de contacto: N/A
Acciones realizadas: Equipo no es administrado por telefonica, favor derivar 
Solución paliativa o definitiva: definitiva
Acciones de Mejora, Recomendaciones: N/A
Causa Raíz:N/A</t>
  </si>
  <si>
    <t>INC000002596547</t>
  </si>
  <si>
    <t>HDI SEGUROS S A</t>
  </si>
  <si>
    <t>GESTION DATACENTER/ ACCESOS / HDI SEGUROS S A</t>
  </si>
  <si>
    <t>05/02/2024 12:27:02</t>
  </si>
  <si>
    <t>05/02/2024 12:29:45</t>
  </si>
  <si>
    <t>05/02/2024 12:43:08</t>
  </si>
  <si>
    <t>EMPRESA: HDI SEGUROS S A
CÓDIGO DE SERVICIO: 
DIRECCIÓN: Av. Apoquindo #7071, Las Condes, Santiago
NOMBRE DE QUIEN REPORTA: Operador DataCenter Sites
TELÉFONO DE QUIEN REPORTA: +56 2 22025776 / +56 9 81290517
NOMBRE DE CONTACTO EN TERRENO: Álvaro Ulloa F</t>
  </si>
  <si>
    <t>INC000002596591</t>
  </si>
  <si>
    <t>tct_cmaldo</t>
  </si>
  <si>
    <t>RONDA TOMA DE TEMPERATURAS SALAS TIC</t>
  </si>
  <si>
    <t>05/02/2024 13:04:42</t>
  </si>
  <si>
    <t>05/02/2024 13:18:17</t>
  </si>
  <si>
    <t>05/02/2024 13:31:56</t>
  </si>
  <si>
    <t>Se efectúa contacto con cliente: N/A
Teléfono de contacto: N/A
Acciones realizadas: Ronda en salas TIC realizada sin novedad
Solución paliativa o definitiva: N/A
Acciones de Mejora, Recomendaciones: N/A
Causa Raíz: N/A</t>
  </si>
  <si>
    <t>INC000002596599</t>
  </si>
  <si>
    <t>prod-ar-apirest01 TICKET AUTOMATICO</t>
  </si>
  <si>
    <t>05/02/2024 13:08:03</t>
  </si>
  <si>
    <t>05/02/2024 15:38:00</t>
  </si>
  <si>
    <t>PREVENTIVO=SI
CODIGO DE SERVICIO=prod-ar-apirest01
DIRECCION=DC
CIUDAD=SANTIAGO
COMUNA LOCAL=
REGION=REGIÃ“N METROPOLITANA DE SANTIAGO
QUIEN REPORTA=Ticket automático
CONTACTO EN TERRENO=
PROBLEMA=High RAM Usage Alert for Node RMDY - prod_ar_apirest01
RE</t>
  </si>
  <si>
    <t>Se revisa el servidor alarmado, encontrando que el alto consumo de memoria corresponde a procesos Java, como se ve en la siguiente imagen.
No se ven problemas de rendimiento en el servidor producido por la alarma reportada.</t>
  </si>
  <si>
    <t>INC000002596624</t>
  </si>
  <si>
    <t>REQ/
RE: ACMA - RE: envio repetitivo de oc</t>
  </si>
  <si>
    <t>05/02/2024 12:35:55</t>
  </si>
  <si>
    <t>05/02/2024 12:39:21</t>
  </si>
  <si>
    <t>06/02/2024 14:10:53</t>
  </si>
  <si>
    <t>PREVENTIVO: NO
CODIGO DE SERVICIO: 
DIRECCION:
QUIEN REPORTA:
CONTACTO EN TERRENO:
REQUERIMIENTO:
Se ha procedido abrir la conexión remota para el sistema ERP QAS (ACQ) y
agregar los datos del usuario enviado al área segura.
EQUIPOS ENERGIZADO/REINI</t>
  </si>
  <si>
    <t>Estimados,
Se adjunta correo de respuesta enviada al cliente.
Saludos.</t>
  </si>
  <si>
    <t>INC000002596693</t>
  </si>
  <si>
    <t>MONITOREO</t>
  </si>
  <si>
    <t>GONZALO MENDOZA MARTINEZ</t>
  </si>
  <si>
    <t>05/02/2024 15:51:24</t>
  </si>
  <si>
    <t>05/02/2024 15:55:17</t>
  </si>
  <si>
    <t>07/02/2024 16:48:07</t>
  </si>
  <si>
    <t>Nombre Alerta	Nodo Afectado	Objeto Afectado	Tipo de Objeto	 Direccion IP
GestionEventos_AlertaUPDOWN_Server_Principal	FIPRDU01 - DCACDVALPO1	FIPRDU01 - DCACDVALPO1	Node	10.20.8.11
GestionEventos_AlertaUPDOWN_Server_Principal	GPSCHI01 - LNPRWS_GPS04	GPS</t>
  </si>
  <si>
    <t>FASE RESOLUCIÓN Y RECUPERACIÓN
Se efectúa contacto con cliente: GPS Pablo Meza
Teléfono de contacto: nn
Acciones realizadas: Se eliminan alertas en caso de ser necesario. Se escalan servidores caídos a cliente y se normalizan servidores funcionales.</t>
  </si>
  <si>
    <t>INC000002596714</t>
  </si>
  <si>
    <t>05/02/2024 12:18:26</t>
  </si>
  <si>
    <t>05/02/2024 12:20:20</t>
  </si>
  <si>
    <t>05/02/2024 12:44:14</t>
  </si>
  <si>
    <t>INC000002596723</t>
  </si>
  <si>
    <t>FORUM SERVICIOS FINANCIEROS SA</t>
  </si>
  <si>
    <t>GESTION DATACENTER/ ACCESOS /FORUM SERVICIOS FINANCIEROS SA</t>
  </si>
  <si>
    <t>05/02/2024 12:50:37</t>
  </si>
  <si>
    <t>05/02/2024 12:52:02</t>
  </si>
  <si>
    <t>05/02/2024 17:15:31</t>
  </si>
  <si>
    <t>EMPRESA:FORUM SERVICIOS FINANCIEROS SA
CÓDIGO DE SERVICIO: 
DIRECCIÓN:AV. Presidente Prieto #226, Paine, Santiago
NOMBRE DE QUIEN REPORTA:Roxana Jara 
TELÉFONO DE QUIEN REPORTA:9 94372663
NOMBRE DE CONTACTO EN TERRENO: 
REQUERIMIENTO: Se requiere accesos</t>
  </si>
  <si>
    <t>INC000002596803</t>
  </si>
  <si>
    <t>tct_javcac</t>
  </si>
  <si>
    <t>Creación de cuentas</t>
  </si>
  <si>
    <t>05/02/2024 14:41:10</t>
  </si>
  <si>
    <t>05/02/2024 14:43:16</t>
  </si>
  <si>
    <t>08/02/2024 10:03:33</t>
  </si>
  <si>
    <t>OBSERVACION: habilitación de cuentas para en gestor documental.
URL:  http://10.66.36.5:91/sites/ssd/servicios/Operaciones/SitePages/Home.aspx
DATOS DE OPERADORES:
NOMBRE: Jonathan Alexis 	Marquez	Astengo	
RUT : 17483015-0 
CORREO CORPORATIVO: jonath</t>
  </si>
  <si>
    <t>se envian credenciales segun lo solciitado en folio para gestor documental</t>
  </si>
  <si>
    <t>INC000002596888</t>
  </si>
  <si>
    <t>REINICIO PASSWORD VPN</t>
  </si>
  <si>
    <t>05/02/2024 14:17:50</t>
  </si>
  <si>
    <t>05/02/2024 15:52:50</t>
  </si>
  <si>
    <t>FAVOR REINICIAR PASSWORD VPN DE LOS SIGUIENTES USUARIOS: 
p.bhernandez - enviar password al siguiente correo = brany.hernandez@movistar.cl
Slds.,
Luis Molina.</t>
  </si>
  <si>
    <t>Buen día. Password reiniciada</t>
  </si>
  <si>
    <t>INC000002597035</t>
  </si>
  <si>
    <t>05/02/2024 16:02:37</t>
  </si>
  <si>
    <t>05/02/2024 16:03:49</t>
  </si>
  <si>
    <t>05/02/2024 16:54:20</t>
  </si>
  <si>
    <t>INC000002597089</t>
  </si>
  <si>
    <t>tct_psepul</t>
  </si>
  <si>
    <t>c4-tic-cl paine unir a dominio nuevo servidor</t>
  </si>
  <si>
    <t>05/02/2024 18:24:05</t>
  </si>
  <si>
    <t>05/02/2024 18:25:11</t>
  </si>
  <si>
    <t>05/02/2024 18:30:35</t>
  </si>
  <si>
    <t>se procedió a subir el nuevo servidor como controlador de dominio en tic.cl.
En este despliegue se añadió la configuración del certificado necesario para que la conexión ldap por el puerto 636 sea segura, según los requerimientos de vcenter.
El workaroun</t>
  </si>
  <si>
    <t>INC000002597090</t>
  </si>
  <si>
    <t>Solarwinds - actualizar inventario</t>
  </si>
  <si>
    <t>05/02/2024 18:25:40</t>
  </si>
  <si>
    <t>05/02/2024 18:26:38</t>
  </si>
  <si>
    <t>05/02/2024 18:30:10</t>
  </si>
  <si>
    <t>Nuevos servidores de plataforrma solarwinds a planilla
SW-POLL08-4WBU
SW-WEB01-jcYZ
SW-POLL11-hrhw
SW-CORE01-atfZ
SW-DB01-1Vzm
SW-POLL02-tQIm
SW-POLL06-osuQ
SW-POLL07-MkUl
SW-POLL09-c6iw
SW-POLL10-b8U6
SW-POLL12-izi5
SW-POLL13-giwb
SW-WEB02-5DXm
SW-FCORE</t>
  </si>
  <si>
    <t>Se realiza actualizacion de inventario incluyendo nuevos servidores solarrwinds</t>
  </si>
  <si>
    <t>INC000002597091</t>
  </si>
  <si>
    <t>ECERT - servidores apagados</t>
  </si>
  <si>
    <t>05/02/2024 18:27:02</t>
  </si>
  <si>
    <t>05/02/2024 18:27:52</t>
  </si>
  <si>
    <t>05/02/2024 18:31:04</t>
  </si>
  <si>
    <t>tengo estas alertas de servidores abajo, tienes alguna info de ellos?
EMNACE01 - SRV_WEB02 10.29.240.166
EMNACE01 - SRV_WEB01 _VM 10.29.240.22</t>
  </si>
  <si>
    <t>Se valida servidores apagados segun requerimiento</t>
  </si>
  <si>
    <t>INC000002597094</t>
  </si>
  <si>
    <t>Sistema inventario - revision de JOB con fallas</t>
  </si>
  <si>
    <t>05/02/2024 18:28:15</t>
  </si>
  <si>
    <t>05/02/2024 18:29:25</t>
  </si>
  <si>
    <t>05/02/2024 18:32:04</t>
  </si>
  <si>
    <t>Falla en el paso 2 del JOB de sistema inventario que alimenta de datos de IP a la web</t>
  </si>
  <si>
    <t>Se modifica prrocedimiento para limitar largo de IP a &lt;=15 lo que estaba dando problemas en la insercion de nuevas ip al sistema</t>
  </si>
  <si>
    <t>INC000002597108</t>
  </si>
  <si>
    <t>tct_rgalle</t>
  </si>
  <si>
    <t>Revisión con ing residente por desconeccion tarjeta de red programada para servidores deprecados</t>
  </si>
  <si>
    <t>05/02/2024 16:33:51</t>
  </si>
  <si>
    <t>05/02/2024 16:34:23</t>
  </si>
  <si>
    <t>05/02/2024 16:35:45</t>
  </si>
  <si>
    <t>INC000002597109</t>
  </si>
  <si>
    <t>Revisión gpo fondo pantalla con cliente duoc</t>
  </si>
  <si>
    <t>05/02/2024 16:34:30</t>
  </si>
  <si>
    <t>05/02/2024 16:34:45</t>
  </si>
  <si>
    <t>05/02/2024 16:39:55</t>
  </si>
  <si>
    <t>INC000002597111</t>
  </si>
  <si>
    <t>Sesión de trabajo migración licencias TEKLA entre servidores 2012 a 2022</t>
  </si>
  <si>
    <t>05/02/2024 16:34:52</t>
  </si>
  <si>
    <t>05/02/2024 16:35:08</t>
  </si>
  <si>
    <t>05/02/2024 16:40:40</t>
  </si>
  <si>
    <t>INC000002597128</t>
  </si>
  <si>
    <t>HD/Análisis parque administrado Cliente Duoc</t>
  </si>
  <si>
    <t>05/02/2024 17:53:51</t>
  </si>
  <si>
    <t>05/02/2024 17:55:35</t>
  </si>
  <si>
    <t>08/02/2024 18:08:06</t>
  </si>
  <si>
    <t>PREVENTIVO: NO
CODIGO DE SERVICIO:
DIRECCION:
QUIEN REPORTA:56 9 9535 4350 Javier Andres Cuevas Flores
CONTACTO EN TERRENO:
PROBLEMA:
REQUERIMIENTO:avor crear requerimiento y asignar a @RICARDO RAUL GALLEGOS OYANEDER
análisis parque administrado Duoc
@D</t>
  </si>
  <si>
    <t>INC000002597137</t>
  </si>
  <si>
    <t>SUPERVISION:  Certificación de Enlace de Fibra Oscura, CS k2130428</t>
  </si>
  <si>
    <t>05/02/2024 18:25:29</t>
  </si>
  <si>
    <t>05/02/2024 18:26:24</t>
  </si>
  <si>
    <t>05/02/2024 18:27:46</t>
  </si>
  <si>
    <t>Certificación de Enlace de Fibra Oscura, CS k2130428</t>
  </si>
  <si>
    <t>trabajo realizado</t>
  </si>
  <si>
    <t>INC000002597142</t>
  </si>
  <si>
    <t>SUPERVISION: INSPECCION VISUAL DERCO</t>
  </si>
  <si>
    <t>05/02/2024 18:33:04</t>
  </si>
  <si>
    <t>05/02/2024 18:33:51</t>
  </si>
  <si>
    <t>05/02/2024 18:35:00</t>
  </si>
  <si>
    <t>INSPECCION VISUAL DERCO</t>
  </si>
  <si>
    <t>INC000002597144</t>
  </si>
  <si>
    <t>JOSE E ÑANCULEF CONTRERAS</t>
  </si>
  <si>
    <t>HD/Revisión Eventos Sospechosos</t>
  </si>
  <si>
    <t>05/02/2024 18:36:38</t>
  </si>
  <si>
    <t>05/02/2024 18:38:50</t>
  </si>
  <si>
    <t>07/02/2024 14:32:47</t>
  </si>
  <si>
    <t>PREVENTIVO: NO
CODIGO DE SERVICIO:
DIRECCION:
QUIEN REPORTA:Deiby Yoel Santoyo Monterola +56 9 9343 3681
CONTACTO EN TERRENO:
PROBLEMA:
REQUERIMIENTO:Por favor su acostumbrado apoyo en generar ticket de requerimiento y asignar a mi bandeja TELEFONICA GLO</t>
  </si>
  <si>
    <t>Fase de resolución: Se realiza revisión y análisis de logs de logs en los firewall de los 3 DC que contienen los portales de VDC, detectando alertas e intentos de conexión a los portales con diferentes cuentas.
Se efectúa contacto con cliente: Cliente In</t>
  </si>
  <si>
    <t>INC000002597148</t>
  </si>
  <si>
    <t>05/02/2024 18:56:05</t>
  </si>
  <si>
    <t>05/02/2024 18:57:57</t>
  </si>
  <si>
    <t>05/02/2024 19:10:43</t>
  </si>
  <si>
    <t>EMPRESA:TELEFONICA EMPRESAS DE CHILE SA
CÓDIGO DE SERVICIO: 904300004
DIRECCIÓN: AV. Presidente Prieto #226, Paine, Santiago
NOMBRE DE QUIEN REPORTA: Cristóbal Reyes
TELÉFONO DE QUIEN REPORTA: 987685102
NOMBRE DE CONTACTO EN TERRENO: 
REQUERIMIENTO:
Reem</t>
  </si>
  <si>
    <t>INC000002597155</t>
  </si>
  <si>
    <t>GESTION DATACENTER/ ACCESOS /SINACOFI</t>
  </si>
  <si>
    <t>05/02/2024 19:43:39</t>
  </si>
  <si>
    <t>05/02/2024 19:44:48</t>
  </si>
  <si>
    <t>05/02/2024 19:55:26</t>
  </si>
  <si>
    <t>EMPRESA:TELEFONICA EMPRESAS DE CHILE SA
CÓDIGO DE SERVICIO: 
DIRECCIÓN: Av. Apoquindo #7071, Las Condes, Santiago	56990471916
NOMBRE DE QUIEN REPORTA: Mauricio Aguilera Martinez
TELÉFONO DE QUIEN REPORTA: 56990471916
NOMBRE DE CONTACTO EN TERRENO: 
REQUE</t>
  </si>
  <si>
    <t>INC000002597157</t>
  </si>
  <si>
    <t>05/02/2024 20:04:24</t>
  </si>
  <si>
    <t>05/02/2024 20:05:40</t>
  </si>
  <si>
    <t>05/02/2024 20:26:16</t>
  </si>
  <si>
    <t>EMPRESA:HUAWEI CHILE S A
CÓDIGO DE SERVICIO: 
DIRECCIÓN: AV. Presidente Prieto #226, Paine, Santiago
NOMBRE DE QUIEN REPORTA: Ronald Alayo
TELÉFONO DE QUIEN REPORTA: 56935662382
NOMBRE DE CONTACTO EN TERRENO: 
REQUERIMIENTO: Entrega de materiales 
EQUIPO</t>
  </si>
  <si>
    <t>INC000002597159</t>
  </si>
  <si>
    <t>05/02/2024 20:11:30</t>
  </si>
  <si>
    <t>05/02/2024 20:12:50</t>
  </si>
  <si>
    <t>05/02/2024 20:39:21</t>
  </si>
  <si>
    <t>EMPRESA:TELEFONICA EMPRESAS DE CHILE SA
CÓDIGO DE SERVICIO: 
DIRECCIÓN: Av. Apoquindo #7071, Las Condes, Santiago
NOMBRE DE QUIEN REPORTA: Rodrigo Rocha
TELÉFONO DE QUIEN REPORTA: 9 8360 2667
NOMBRE DE CONTACTO EN TERRENO: 
REQUERIMIENTO: Chequeo y rotul</t>
  </si>
  <si>
    <t>INC000002597183</t>
  </si>
  <si>
    <t>RESET PASS VPN JOSE ÑANCULEF</t>
  </si>
  <si>
    <t>05/02/2024 23:23:07</t>
  </si>
  <si>
    <t>05/02/2024 23:26:32</t>
  </si>
  <si>
    <t>05/02/2024 23:27:40</t>
  </si>
  <si>
    <t>Solicita reset de cuenta vPN</t>
  </si>
  <si>
    <t>INC000002597189</t>
  </si>
  <si>
    <t>SE GENERA TICKET DE SUPRVISION PARA CLIENTE DXC</t>
  </si>
  <si>
    <t>06/02/2024 0:18:50</t>
  </si>
  <si>
    <t>06/02/2024 0:20:06</t>
  </si>
  <si>
    <t>06/02/2024 0:49:00</t>
  </si>
  <si>
    <t>*Estimados:*		Actividad realizada
*Cliente:*		DXC
*Proveedor:*		neosecure
*Tipo Requerimiento:*	INCIDENCIA
*N° Ticket Acceso:*	2597148
*N° CRQ:*		81960
*Estado CRQ:*		APROBADO
*TKT:*			TKT-006075
*Actividad a realizar:*	INCIDENTE / Reemplazo de Discos</t>
  </si>
  <si>
    <t>INC000002597191</t>
  </si>
  <si>
    <t>06/02/2024 0:49:19</t>
  </si>
  <si>
    <t>06/02/2024 0:50:54</t>
  </si>
  <si>
    <t>06/02/2024 2:05:23</t>
  </si>
  <si>
    <t>INC000002597216</t>
  </si>
  <si>
    <t>GESTION DATACENTER/ ACCESOS /TELEFONICA GLOBAL TECHNOLOGY S.A.AGENCIA EN CHILE</t>
  </si>
  <si>
    <t>05/02/2024 16:16:28</t>
  </si>
  <si>
    <t>05/02/2024 16:21:05</t>
  </si>
  <si>
    <t>05/02/2024 17:06:02</t>
  </si>
  <si>
    <t>EMPRESA:TELEFONICA GLOBAL TECHNOLOGY S.A.AGENCIA EN CHILE
CÓDIGO DE SERVICIO: 
DIRECCIÓN:Av. Apoquindo #7071, Las Condes, Santiago
NOMBRE DE QUIEN REPORTA:Deiby Santoyo
TELÉFONO DE QUIEN REPORTA:56992214664
NOMBRE DE CONTACTO EN TERRENO: 
PROBLEMA:
Cambi</t>
  </si>
  <si>
    <t>INC000002597310</t>
  </si>
  <si>
    <t>HD/
Activar OS</t>
  </si>
  <si>
    <t>05/02/2024 16:41:21</t>
  </si>
  <si>
    <t>05/02/2024 16:44:55</t>
  </si>
  <si>
    <t>06/02/2024 9:40:20</t>
  </si>
  <si>
    <t>PREVENTIVO: NO
CODIGO DE SERVICIO:
DIRECCION:
QUIEN REPORTA:
CONTACTO EN TERRENO:
PROBLEMA:
REQUERIMIENTO:
Estimados
Buenas tardes, favor su ayuda para activar el OS de los siguientes
servidores
VM: ECERT-DB01
IP: 192.168.1.91
VM: ECERT-DB02
IP: 192.</t>
  </si>
  <si>
    <t>se realiza activación del servidor ECERT-DB01. El servidor ECERT-DB02 ya se encontraba activado</t>
  </si>
  <si>
    <t>INC000002597374</t>
  </si>
  <si>
    <t>INMOBILIARIA FRUSAN S.A.</t>
  </si>
  <si>
    <t>GAMA/Re: ataque de Virus - URGENTE | Folio N° INC000002597624 | Avance</t>
  </si>
  <si>
    <t>06/02/2024 8:11:57</t>
  </si>
  <si>
    <t>06/02/2024 8:17:28</t>
  </si>
  <si>
    <t>06/02/2024 16:53:44</t>
  </si>
  <si>
    <t>PREVENTIVO: NO
CODIGO DE SERVICIO: NN 
DIRECCION: 
QUIEN REPORTA: 	Miguel Vera V.
CONTACTO EN TERRENO: 	Miguel Vera V. +56 2 2657 3300
PROBLEMA:
REQUERIMIENTO: necesito el respaldo de los servidores VM-SQL y VM-WEB con su data al dia de ayer.
EQUIPOS ENE</t>
  </si>
  <si>
    <t>FASE RESOLUCIÓN Y RECUPERACIÓN
Se efectúa contacto con cliente: N/A
Teléfono de contacto: N/A
Acciones realizadas: se realizan restauraciones solicitadas.
Solución paliativa o definitiva: definitiva
Acciones de Mejora, Recomendaciones: NA
Causa Raí</t>
  </si>
  <si>
    <t>INC000002597377</t>
  </si>
  <si>
    <t>06/02/2024 8:36:44</t>
  </si>
  <si>
    <t>06/02/2024 8:38:08</t>
  </si>
  <si>
    <t>06/02/2024 9:21:12</t>
  </si>
  <si>
    <t>INC000002597440</t>
  </si>
  <si>
    <t>PESQUERA CAMANCHACA</t>
  </si>
  <si>
    <t>pescam01 - svrad1_camanchaca.cl_srv TICKET AUTOMATICO</t>
  </si>
  <si>
    <t>05/02/2024 18:07:58</t>
  </si>
  <si>
    <t>05/02/2024 19:36:55</t>
  </si>
  <si>
    <t>PREVENTIVO=SI
CODIGO DE SERVICIO=SVRAD1_camanchaca.cl_SRV
DIRECCION=NULL
CIUDAD=NULL
COMUNA LOCAL=
REGION=NULL
QUIEN REPORTA=Ticket automático
CONTACTO EN TERRENO=
PROBLEMA=High RAM Usage Alert for Node PESCAM01 - SVRAD1_camanchaca.cl_SRV
REQUERIMIENTO=</t>
  </si>
  <si>
    <t>INC000002597443</t>
  </si>
  <si>
    <t>SOC PRO AYUDA DEL NINO LISIADO</t>
  </si>
  <si>
    <t>HD/ Configuración en DNS Movistar</t>
  </si>
  <si>
    <t>05/02/2024 18:13:58</t>
  </si>
  <si>
    <t>05/02/2024 18:15:59</t>
  </si>
  <si>
    <t>06/02/2024 10:02:05</t>
  </si>
  <si>
    <t>PREVENTIVO: NO
CODIGO DE SERVICIO:200.54.79.4 
DIRECCION:
QUIEN REPORTA: Claudio Pulquillanca Nahuelpan +56 2 2677 1902
CONTACTO EN TERRENO: Claudio Pulquillanca Nahuelpan +56 2 2677 1902
PROBLEMA:
REQUERIMIENTO:
Estimados,
Por favor derivar este reque</t>
  </si>
  <si>
    <t>Se finaliza actividad de creación de registros DNS de manera satisfactoria. Los registros dns se encuentran respondiendo correctamente desde su dns autoritativo.</t>
  </si>
  <si>
    <t>INC000002597493</t>
  </si>
  <si>
    <t>05/02/2024 19:14:21</t>
  </si>
  <si>
    <t>05/02/2024 21:00:45</t>
  </si>
  <si>
    <t>INC000002597624</t>
  </si>
  <si>
    <t>GAMA/ataque de Virus - URGENTE</t>
  </si>
  <si>
    <t>06/02/2024 1:23:32</t>
  </si>
  <si>
    <t>06/02/2024 1:26:58</t>
  </si>
  <si>
    <t>06/02/2024 18:22:45</t>
  </si>
  <si>
    <t>PREVENTIVO: NO
CODIGO DE SERVICIO: NN 
DIRECCION: 
QUIEN REPORTA: 	Miguel Vera V.
CONTACTO EN TERRENO: 	Miguel Vera V. +56 2 2657 3300
PROBLEMA:
REQUERIMIENTO: 
Estimados, acabamos de recibir un ataque de Ransomware el cual nos dejó dañada una de nuestra</t>
  </si>
  <si>
    <t>FASE RESOLUCIÓN Y RECUPERACIÓN
Se efectúa contacto con cliente:N/A
Teléfono de contacto:N/A
Acciones realizadas:Se apoyo al cliente con la configuracion de las maquinas restauradas y en conjunto con el compañero Axel, se restauraron los archivos segun</t>
  </si>
  <si>
    <t>INC000002597663</t>
  </si>
  <si>
    <t>SE GENERA TICKET POR TOMA DE ALARMA EN SALAS TECNICAS DE CLIENTES</t>
  </si>
  <si>
    <t>06/02/2024 9:15:17</t>
  </si>
  <si>
    <t>06/02/2024 9:25:42</t>
  </si>
  <si>
    <t>06/02/2024 9:36:45</t>
  </si>
  <si>
    <t>INC000002597672</t>
  </si>
  <si>
    <t>FACTIBILIDAD TECH/CRQ 81523</t>
  </si>
  <si>
    <t>06/02/2024 9:51:04</t>
  </si>
  <si>
    <t>06/02/2024 9:51:07</t>
  </si>
  <si>
    <t>06/02/2024 11:08:20</t>
  </si>
  <si>
    <t>PREVENTIVO: SI
CÓDIGO DE SERVICIO:
DIRECCIÓN:  DCSM
QUIEN REPORTA: KATHERINE DIAZ
CONTACTO EN TERRENO: DC OPERADOR N1
PROBLEMA: FACTIBILIDAD
REQUERIMIENTO: CRUZADA FIBRA OPTICA</t>
  </si>
  <si>
    <t>SE EFECTÚA CONTACTO CON CLIENTE: NO APLICA
TELÉFONO DE CONTACTO: NO APLICA
ACCIONES REALIZADAS: CUBICACION ENTRE RACKS
SOLUCIÓN PALIATIVA O DEFINITIVA: METRAJE ENTREGADO
ACCIONES DE MEJORA, RECOMENDACIONES: NO APLICA
CAUSA RAÍZ: FACTIBILIDAD</t>
  </si>
  <si>
    <t>INC000002597679</t>
  </si>
  <si>
    <t>JAVIER J BRAVO CARVAJAL</t>
  </si>
  <si>
    <t>HD/RE: Creación de Folio</t>
  </si>
  <si>
    <t>06/02/2024 10:10:29</t>
  </si>
  <si>
    <t>06/02/2024 10:13:17</t>
  </si>
  <si>
    <t>06/02/2024 12:32:15</t>
  </si>
  <si>
    <t>PREVENTIVO: NO
CODIGO DE SERVICIO:
DIRECCION:
QUIEN REPORTAManuel Maita :+56 9 7413 832
CONTACTO EN TERRENO:Manuel Maita :+56 9 7413 832
PROBLEMA:
REQUERIMIENTO:Estimados se requiere de su acostumbrado apoyo para la creación de folio
el mismo consiste en</t>
  </si>
  <si>
    <t>se envia respuesta via emila</t>
  </si>
  <si>
    <t>INC000002597694</t>
  </si>
  <si>
    <t>HD/C-19872300193 // FUND INSTITUTO PROFESIONAL DUOC UC // Migración de maquinas</t>
  </si>
  <si>
    <t>06/02/2024 10:20:37</t>
  </si>
  <si>
    <t>06/02/2024 10:22:44</t>
  </si>
  <si>
    <t>08/02/2024 17:00:42</t>
  </si>
  <si>
    <t>PREVENTIVO: NO
CODIGO DE SERVICIO:
DIRECCION:
QUIEN REPORTA:Andres Gudiño +56 9 9040 2570 
CONTACTO EN TERRENO:Andres Gudiño +56 9 9040 2570 
PROBLEMA:
REQUERIMIENTO:favor de su ayuda en generar un folio para la revisión
y replicación de recursos del lis</t>
  </si>
  <si>
    <t>Se efectúa contacto con cliente:  N/A
Teléfono de contacto:  N/A
Acciones realizadas: se valida los recursos requeridos para la migración de las máquinas de DUOC hacia VDC y se procede a crear los nuevos VPG en Zerto.
Solución paliativa o definitiva: def</t>
  </si>
  <si>
    <t>INC000002597697</t>
  </si>
  <si>
    <t>HD/Realizar conexión de cableado en DC Apoquindo</t>
  </si>
  <si>
    <t>06/02/2024 10:27:50</t>
  </si>
  <si>
    <t>06/02/2024 10:28:48</t>
  </si>
  <si>
    <t>06/02/2024 15:05:03</t>
  </si>
  <si>
    <t>PREVENTIVO: NO
CODIGO DE SERVICIO:
DIRECCION:
QUIEN REPORTA:+56 9 41786904 Oscar Ramirez Soto  
CONTACTO EN TERRENO:+56 9 41786904 Oscar Ramirez Soto  
PROBLEMA:
REQUERIMIENTO: Favor su ayuda en generar ticket de requerimiento a operaciones en DC Apoquin</t>
  </si>
  <si>
    <t>Se efectúa contacto con cliente: SI
Teléfono de contacto: +56 9 41786904
Acciones realizadas: Las 2 DE 4 Interfaces que no llegaron a conectar, por indicación del solicitante, fueron conectadas en otros puertos. Se comprueba que con esta accón todas la</t>
  </si>
  <si>
    <t>INC000002597768</t>
  </si>
  <si>
    <t>05/02/2024 21:31:41</t>
  </si>
  <si>
    <t>05/02/2024 21:32:54</t>
  </si>
  <si>
    <t>05/02/2024 22:33:20</t>
  </si>
  <si>
    <t>INC000002597908</t>
  </si>
  <si>
    <t>frp_dalcap</t>
  </si>
  <si>
    <t>MESA/Cambio de Mac Address Santander WorkCafe</t>
  </si>
  <si>
    <t>06/02/2024 1:16:57</t>
  </si>
  <si>
    <t>06/02/2024 1:20:11</t>
  </si>
  <si>
    <t>06/02/2024 1:51:55</t>
  </si>
  <si>
    <t>PREVENTIVO: NO
CODIGO DE SERVICIO:NN
QUIEN REPORTA: Jorge Romero Romero  | +56 9 5382 2565
CONTACTO EN TERRENO:
PROBLEMA:
REQUERIMIENTO: Por favor generar folio a especialista de virtualización (Deiby Santoyo)
con el siguiente requerimiento
Cambiar Mac</t>
  </si>
  <si>
    <t>FASE RESOLUCIÓN Y RECUPERACIÓN
Se efectúa contacto con cliente:N/A
Teléfono de contacto:N/A
Acciones realizadas:Buenas Noches,
No se realizó intervención a la máquina virtual desde el vCloud ya que se pudo realizar los ajustes internamente en la maqu</t>
  </si>
  <si>
    <t>INC000002598011</t>
  </si>
  <si>
    <t>Checkñlist Diario Clientes 06.02.24</t>
  </si>
  <si>
    <t>06/02/2024 8:03:17</t>
  </si>
  <si>
    <t>06/02/2024 8:04:22</t>
  </si>
  <si>
    <t>06/02/2024 8:04:46</t>
  </si>
  <si>
    <t>INC000002598018</t>
  </si>
  <si>
    <t>Revisión Eventos Sospechosos</t>
  </si>
  <si>
    <t>06/02/2024 8:59:09</t>
  </si>
  <si>
    <t>06/02/2024 9:00:37</t>
  </si>
  <si>
    <t>Cancelado</t>
  </si>
  <si>
    <t>06/02/2024 9:04:10</t>
  </si>
  <si>
    <t>apoyo ya que recientemente en nuestro VDC, vemos algunos intentos de inicio de sesión sospechosos. Nosotros no tenemos manera de determinar la IP Publica origen por lo que requerimos de su apoyo para validar si se han generado conexiones desde IP malicio</t>
  </si>
  <si>
    <t>duplicado INC000002597144</t>
  </si>
  <si>
    <t>INC000002598043</t>
  </si>
  <si>
    <t>ACCESOS PERMANENTES</t>
  </si>
  <si>
    <t>06/02/2024 10:51:06</t>
  </si>
  <si>
    <t>06/02/2024 10:55:06</t>
  </si>
  <si>
    <t>06/02/2024 12:09:16</t>
  </si>
  <si>
    <t>ACTUALIZAR ACCESOS PERMANENTES TECH CLOUD</t>
  </si>
  <si>
    <t>no aplica accesos permanentes</t>
  </si>
  <si>
    <t>INC000002598064</t>
  </si>
  <si>
    <t>RODRIGO VÁSQUEZ MUÑOZ</t>
  </si>
  <si>
    <t>frp_kefern</t>
  </si>
  <si>
    <t>Gama | Solicitud restauraciones - IPCHILE</t>
  </si>
  <si>
    <t>06/02/2024 12:06:23</t>
  </si>
  <si>
    <t>06/02/2024 12:10:35</t>
  </si>
  <si>
    <t>14/02/2024 22:47:27</t>
  </si>
  <si>
    <t>14/02/2024 23:50:00</t>
  </si>
  <si>
    <t>PREVENTIVO: NO
CODIGO DE SERVICIO:
DIRECCION:
QUIEN REPORTA:	Raúl Fernández Ogalde +56 9 5410 9101
CONTACTO EN TERRENO:
PROBLEMA:
REQUERIMIENTO:Solicitud restauraciones - IPCHILE
Estimados
Mis más cordiales saludos
El motivo de este correo es solicita</t>
  </si>
  <si>
    <t>FASE RESOLUCIÓN Y RECUPERACIÓN
Se efectúa contacto con cliente: correo
Teléfono de contacto: N/A
Acciones realizadas: restauraciones realizadasa nivel de archivo, bd y VM
Solución paliativa o definitiva: restauraciones realizadasa nivel de archivo, b</t>
  </si>
  <si>
    <t>INC000002598065</t>
  </si>
  <si>
    <t>FARMACIA AHUMADA S.A.</t>
  </si>
  <si>
    <t>Gama | Nuevo usuario para VDC Telefónica</t>
  </si>
  <si>
    <t>06/02/2024 12:19:43</t>
  </si>
  <si>
    <t>06/02/2024 12:24:18</t>
  </si>
  <si>
    <t>07/02/2024 10:11:20</t>
  </si>
  <si>
    <t>PREVENTIVO: NO
CODIGO DE SERVICIO:
DIRECCION:
QUIEN REPORTA: Jose Manuel Hevia
CONTACTO EN TERRENO:
PROBLEMA:
REQUERIMIENTO:
Buenos días Estimados,
Se solicita crear nuevo usuario para Darwin Chavez darwin@jag.cl
Es necesario que la cuenta tenga</t>
  </si>
  <si>
    <t>ASE RESOLUCIÓN Y RECUPERACIÓN
Se efectúa contacto con cliente: Darwin Chavez
Teléfono de contacto: NA
Acciones realizadas: creacion de usuaio solo lectura
Solución paliativa o definitiva: definitiva
Acciones de Mejora, Recomendaciones: Na
Causa Raí</t>
  </si>
  <si>
    <t>INC000002598069</t>
  </si>
  <si>
    <t>FACTIBILIDAD TECH/INC000002597679</t>
  </si>
  <si>
    <t>06/02/2024 12:16:21</t>
  </si>
  <si>
    <t>06/02/2024 12:16:51</t>
  </si>
  <si>
    <t>06/02/2024 12:35:10</t>
  </si>
  <si>
    <t>PREVENTIVO: SI
CÓDIGO DE SERVICIO:
DIRECCIÓN:  DCSM
QUIEN REPORTA: RAMÓN DIAZ
CONTACTO EN TERRENO: DC OPERADOR N1
PROBLEMA: FACTIBILIDAD
REQUERIMIENTO: TENDIDO DE FIBRA OPTICA</t>
  </si>
  <si>
    <t>factibilidad realizada</t>
  </si>
  <si>
    <t>INC000002598073</t>
  </si>
  <si>
    <t>SUPERVISION CAJA LOS HEROES/CRQ 81374</t>
  </si>
  <si>
    <t>06/02/2024 12:18:00</t>
  </si>
  <si>
    <t>06/02/2024 12:21:39</t>
  </si>
  <si>
    <t>06/02/2024 12:25:03</t>
  </si>
  <si>
    <t>PREVENTIVO: NO
CÓDIGO DE SERVICIO:
DIRECCIÓN:  DCSM
QUIEN REPORTA: RENE VILLEGAS
CONTACTO EN TERRENO: DC OPERADOR N1
PROBLEMA: CRUZADA
REQUERIMIENTO: TENDIDO DE FIBRA OPTICA</t>
  </si>
  <si>
    <t>SE EFECTÚA CONTACTO CON CLIENTE: NO APLICA
TELÉFONO DE CONTACTO: NO APLICA
ACCIONES REALIZADAS: SUPERVISION REALIZADA
SOLUCIÓN PALIATIVA O DEFINITIVA: NO APLICA
ACCIONES DE MEJORA, RECOMENDACIONES: NO APLICA
CAUSA RAÍZ: INSTALACION DE NUEVA CRUZADA DE FI</t>
  </si>
  <si>
    <t>INC000002598082</t>
  </si>
  <si>
    <t>FACTIBILIDAD CAJA LOS HEROES/CRQ 81922</t>
  </si>
  <si>
    <t>06/02/2024 12:31:01</t>
  </si>
  <si>
    <t>06/02/2024 12:31:02</t>
  </si>
  <si>
    <t>06/02/2024 12:47:44</t>
  </si>
  <si>
    <t>INC000002598096</t>
  </si>
  <si>
    <t>06/02/2024 12:51:58</t>
  </si>
  <si>
    <t>06/02/2024 12:55:49</t>
  </si>
  <si>
    <t>06/02/2024 12:57:17</t>
  </si>
  <si>
    <t>INC000002598100</t>
  </si>
  <si>
    <t>DISTRIBUIDORA ADELCO SANTIAGO LIMITADA</t>
  </si>
  <si>
    <t>GESTION DATACENTER/ ACCESOS / ADELCO</t>
  </si>
  <si>
    <t>06/02/2024 13:15:34</t>
  </si>
  <si>
    <t>06/02/2024 13:17:18</t>
  </si>
  <si>
    <t>06/02/2024 13:34:39</t>
  </si>
  <si>
    <t>EMPRESA: ADELCO
CÓDIGO DE SERVICIO: 
DIRECCIÓN:Calle San Martin #50, Santiago Centro, Santiago
NOMBRE DE QUIEN REPORTA:Julio Fuentes
TELÉFONO DE QUIEN REPORTA:  +569753927859
NOMBRE DE CONTACTO EN TERRENO: 
REQUERIMIENTO : Retiro de servidor
EQUIPOS ENER</t>
  </si>
  <si>
    <t>INC000002598115</t>
  </si>
  <si>
    <t>06/02/2024 6:27:27</t>
  </si>
  <si>
    <t>06/02/2024 6:28:23</t>
  </si>
  <si>
    <t>06/02/2024 6:28:46</t>
  </si>
  <si>
    <t>INC000002598118</t>
  </si>
  <si>
    <t>06/02/2024 6:29:15</t>
  </si>
  <si>
    <t>06/02/2024 6:30:26</t>
  </si>
  <si>
    <t>06/02/2024 6:30:56</t>
  </si>
  <si>
    <t>INC000002598205</t>
  </si>
  <si>
    <t>SE CREA TICKET DE RONDA Y REVICION EN SALAS TECNICAS</t>
  </si>
  <si>
    <t>06/02/2024 8:31:52</t>
  </si>
  <si>
    <t>06/02/2024 8:37:38</t>
  </si>
  <si>
    <t>06/02/2024 9:32:06</t>
  </si>
  <si>
    <t>INC000002598251</t>
  </si>
  <si>
    <t>gpschi01 - wnprdb_gps09 TICKET AUTOMATICO</t>
  </si>
  <si>
    <t>06/02/2024 9:35:50</t>
  </si>
  <si>
    <t>07/02/2024 11:19:11</t>
  </si>
  <si>
    <t>PREVENTIVO=SI
CODIGO DE SERVICIO=WNPRDB_GPS09
DIRECCION=NULL
CIUDAD=NULL
COMUNA LOCAL=
REGION=NULL
QUIEN REPORTA=Ticket automático
CONTACTO EN TERRENO=
PROBLEMA=Critical Hard Drive Space Alert for Node GPSCHI01 - WNPRDB_GPS09
REQUERIMIENTO=
EQUIPOS ENERG</t>
  </si>
  <si>
    <t>Cliente informa que resolvió espacio en disco. ticket resuelto. disco L operativo.</t>
  </si>
  <si>
    <t>INC000002598284</t>
  </si>
  <si>
    <t>06/02/2024 10:04:34</t>
  </si>
  <si>
    <t>06/02/2024 10:05:56</t>
  </si>
  <si>
    <t>06/02/2024 11:40:43</t>
  </si>
  <si>
    <t>EMPRESA:TELEFONICA EMPRESAS DE CHILE SA
CÓDIGO DE SERVICIO: 
DIRECCIÓN:Calle San Martin #50, Santiago Centro, Santiago
NOMBRE DE QUIEN REPORTA:Manuel Maita
TELÉFONO DE QUIEN REPORTA:56974138322
NOMBRE DE CONTACTO EN TERRENO: 
REQUERIMIENTO: Revision Stor</t>
  </si>
  <si>
    <t>INC000002598299</t>
  </si>
  <si>
    <t>06/02/2024 10:19:57</t>
  </si>
  <si>
    <t>06/02/2024 10:21:14</t>
  </si>
  <si>
    <t>06/02/2024 13:09:03</t>
  </si>
  <si>
    <t>EMPRESA:HUAWEI CHILE S A
CÓDIGO DE SERVICIO: 
DIRECCIÓN:AV. Presidente Prieto #226, Paine, Santiago
NOMBRE DE QUIEN REPORTA:Ronald Alayo
TELÉFONO DE QUIEN REPORTA:56935662382
NOMBRE DE CONTACTO EN TERRENO: 
REQUERIMIENTO:Entrega de materiales 
EQUIPOS EN</t>
  </si>
  <si>
    <t>INC000002598345</t>
  </si>
  <si>
    <t>06/02/2024 11:13:46</t>
  </si>
  <si>
    <t>06/02/2024 11:16:32</t>
  </si>
  <si>
    <t>06/02/2024 11:37:41</t>
  </si>
  <si>
    <t>EMPRESA: TELEFONICA EMPRESAS DE CHILE SA
CÓDIGO DE SERVICIO: 
DIRECCIÓN: Av. Apoquindo #7071, Las Condes, Santiago
NOMBRE DE QUIEN REPORTA: Operador DataCenter Sites
TELÉFONO DE QUIEN REPORTA: +56 2 22025776 / +56 9 81290517
NOMBRE DE CONTACTO EN TERRENO</t>
  </si>
  <si>
    <t>INC000002598378</t>
  </si>
  <si>
    <t>GESTION DATACENTER/ ACCESOS / DXC</t>
  </si>
  <si>
    <t>06/02/2024 12:11:19</t>
  </si>
  <si>
    <t>06/02/2024 12:14:17</t>
  </si>
  <si>
    <t>06/02/2024 12:20:56</t>
  </si>
  <si>
    <t>EMPRESA: DXC
CÓDIGO DE SERVICIO: 
DIRECCIÓN: Av. Presidente Prieto #226, Paine, Santiago
NOMBRE DE QUIEN REPORTA: Jorge Lorca L
TELÉFONO DE QUIEN REPORTA: +56 2 25774418
NOMBRE DE CONTACTO EN TERRENO: Cristóbal Reyes 987685102
PROBLEMA: "Cambio de disco</t>
  </si>
  <si>
    <t>INC000002598392</t>
  </si>
  <si>
    <t>GESTION DATACENTER/ ACCESOS / FORUM SERVICIOS FINANCIEROS SA</t>
  </si>
  <si>
    <t>06/02/2024 12:25:25</t>
  </si>
  <si>
    <t>06/02/2024 12:32:07</t>
  </si>
  <si>
    <t>07/02/2024 14:27:22</t>
  </si>
  <si>
    <t>EMPRESA: FORUM SERVICIOS FINANCIEROS SA
CÓDIGO DE SERVICIO: 
DIRECCIÓN: Av. Presidente Prieto #226, Paine, Santiago
NOMBRE DE QUIEN REPORTA: Juan Ampuero Farias
TELÉFONO DE QUIEN REPORTA: 56997331881
NOMBRE DE CONTACTO EN TERRENO: 
PROBLEMA: inspección v</t>
  </si>
  <si>
    <t>INC000002598393</t>
  </si>
  <si>
    <t>06/02/2024 12:25:30</t>
  </si>
  <si>
    <t>06/02/2024 12:33:47</t>
  </si>
  <si>
    <t>06/02/2024 13:39:35</t>
  </si>
  <si>
    <t>EMPRESA: FORUM SERVICIOS FINANCIEROS SA
CÓDIGO DE SERVICIO: 
DIRECCIÓN: Av. Apoquindo #7071, Las Condes, Santiago
NOMBRE DE QUIEN REPORTA: Juan Ampuero Farias
TELÉFONO DE QUIEN REPORTA: 56997331881
NOMBRE DE CONTACTO EN TERRENO: 
PROBLEMA: inspección vis</t>
  </si>
  <si>
    <t>INC000002598394</t>
  </si>
  <si>
    <t>06/02/2024 12:25:34</t>
  </si>
  <si>
    <t>06/02/2024 12:37:32</t>
  </si>
  <si>
    <t>06/02/2024 13:40:23</t>
  </si>
  <si>
    <t>INC000002598395</t>
  </si>
  <si>
    <t>06/02/2024 12:25:38</t>
  </si>
  <si>
    <t>06/02/2024 12:38:57</t>
  </si>
  <si>
    <t>07/02/2024 14:27:40</t>
  </si>
  <si>
    <t>INC000002598529</t>
  </si>
  <si>
    <t>GAMA/ Solicitud restauraciones - TERRASOL</t>
  </si>
  <si>
    <t>06/02/2024 12:08:44</t>
  </si>
  <si>
    <t>06/02/2024 12:13:34</t>
  </si>
  <si>
    <t>09/02/2024 11:32:27</t>
  </si>
  <si>
    <t>09/02/2024 23:50:00</t>
  </si>
  <si>
    <t>PREVENTIVO: NO
CODIGO DE SERVICIO: TERRASOL
DIRECCION:
QUIEN REPORTA: Raúl Fernández Ogalde -  +56 9 5410 9101
CONTACTO EN TERRENO:
PROBLEMA:
REQUERIMIENTO:
El motivo de este correo es solicitar las siguientes restauraciones desde plataforma de respaldo</t>
  </si>
  <si>
    <t>FASE RESOLUCIÓN Y RECUPERACIÓN
Se efectúa contacto con cliente: N/A
Teléfono de contacto: N/A
Acciones realizadas: se restauran servidores solicitados
Solución paliativa o definitiva: se restauran servidores solicitados
Acciones de Mejora, Recomenda</t>
  </si>
  <si>
    <t>INC000002598547</t>
  </si>
  <si>
    <t>GAMA / Solicitud restauraciones - TERRAOESTE</t>
  </si>
  <si>
    <t>06/02/2024 12:12:26</t>
  </si>
  <si>
    <t>06/02/2024 12:14:20</t>
  </si>
  <si>
    <t>09/02/2024 11:34:12</t>
  </si>
  <si>
    <t>PREVENTIVO: NO
CODIGO DE SERVICIO:
DIRECCION:
QUIEN REPORTA: Raúl Fernández Ogalde  +56 9 5410 9101 
CONTACTO EN TERRENO:
PROBLEMA:
REQUERIMIENTO:
Mis más cordiales saludos
El motivo de este correo es solicitar las siguientes restauraciones desde plata</t>
  </si>
  <si>
    <t>INC000002598555</t>
  </si>
  <si>
    <t>HD/RE: REQUERIMIENTO PRUEBAS DE ENLACES HACIA DATA CENTER//GOBANTES</t>
  </si>
  <si>
    <t>06/02/2024 12:22:49</t>
  </si>
  <si>
    <t>06/02/2024 12:25:07</t>
  </si>
  <si>
    <t>14/02/2024 11:33:23</t>
  </si>
  <si>
    <t>PREVENTIVO: NO
CODIGO DE SERVICIO:
DIRECCION:
QUIEN REPORTA:Mario Parada Duarte +56 9 96339162
CONTACTO EN TERRENO:Parada Duarte +56 9 96339162
PROBLEMA:
REQUERIMIENTO:necesitamos de realizar pruebas de enlaces entre casa matriz y la conexión que se real</t>
  </si>
  <si>
    <t>Cliente solicita pruebas con el proveedor respaldo que no es posible realizar sin un diagnostico previo.</t>
  </si>
  <si>
    <t>INC000002598560</t>
  </si>
  <si>
    <t>CRISTOBAL I REYES DELGADO</t>
  </si>
  <si>
    <t>HD/RE: LDF Disco E de 192.168.1.121 y 192.168.1.122</t>
  </si>
  <si>
    <t>06/02/2024 12:28:50</t>
  </si>
  <si>
    <t>06/02/2024 12:30:32</t>
  </si>
  <si>
    <t>08/02/2024 9:21:52</t>
  </si>
  <si>
    <t>PREVENTIVO: NO
CODIGO DE SERVICIO:
DIRECCION:
QUIEN REPORTA:+56 9 93378009 Denise Cruzat Etcheberry
CONTACTO EN TERRENO:
PROBLEMA:
REQUERIMIENTO:Favor su ayuda en reducción de LDF de
DB_GESTOR_BECO_log.ldf y DB_GESTOR_STO_log.ldf de nodo SQL principal.</t>
  </si>
  <si>
    <t>Se libera alarma de transaccionales reportada, luego de respaldar previamente dichos archivos y proceder con el shrink de limpieza</t>
  </si>
  <si>
    <t>INC000002598574</t>
  </si>
  <si>
    <t>HD/RV: INCHALAM - Estado de cuenta clientes</t>
  </si>
  <si>
    <t>06/02/2024 13:18:28</t>
  </si>
  <si>
    <t>06/02/2024 13:22:01</t>
  </si>
  <si>
    <t>06/02/2024 14:24:15</t>
  </si>
  <si>
    <t>PREVENTIVO: NO
CODIGO DE SERVICIO:
DIRECCION:
QUIEN REPORTA:+56 9 6605 6481Freddy Cortés Díaz
CONTACTO EN TERRENO:
PROBLEMA:
REQUERIMIENTO:Favor transportar a PRD las OT indicadas en doc adjunto. gracias
EQUIPOS ENERGIZADO/REINICIADO:
HORARIO DE ATENCION</t>
  </si>
  <si>
    <t>INC000002598588</t>
  </si>
  <si>
    <t>HD/RE: RE: RE: RE: Consultas Tecnica</t>
  </si>
  <si>
    <t>06/02/2024 13:49:12</t>
  </si>
  <si>
    <t>06/02/2024 13:50:54</t>
  </si>
  <si>
    <t>07/02/2024 18:07:38</t>
  </si>
  <si>
    <t>PREVENTIVO: NO
CODIGO DE SERVICIO:VPF1983663
DIRECCION:Avenida Portugal #614
Ciudad: Santiago
Comuna: Santiago
QUIEN REPORTA:989260045 Juan Guajardo
CONTACTO EN TERRENO:Juan Guajardo
Teléfono 1 Contacto En Terreno: 989260045
PROBLEMA:
REQUERIMIENTO:Adjun</t>
  </si>
  <si>
    <t>INC000002598681</t>
  </si>
  <si>
    <t>GESTION DATACENTER/ ACCESOS /DXC</t>
  </si>
  <si>
    <t>06/02/2024 12:45:06</t>
  </si>
  <si>
    <t>06/02/2024 12:46:33</t>
  </si>
  <si>
    <t>06/02/2024 13:07:16</t>
  </si>
  <si>
    <t>EMPRESA:TELEFONICA EMPRESAS DE CHILE SA
CÓDIGO DE SERVICIO: 
DIRECCIÓN:AV. Presidente Prieto #226, Paine, Santiago
NOMBRE DE QUIEN REPORTA:Ferney Garzon
TELÉFONO DE QUIEN REPORTA:56 2 25774418
NOMBRE DE CONTACTO EN TERRENO: 
REQUERIMIENTO:Cambio de disco</t>
  </si>
  <si>
    <t>INC000002598721</t>
  </si>
  <si>
    <t>REQ/
TCCT - Requerimiento Soporte VDC Global - Accesos AD</t>
  </si>
  <si>
    <t>06/02/2024 12:56:32</t>
  </si>
  <si>
    <t>06/02/2024 12:59:16</t>
  </si>
  <si>
    <t>06/02/2024 18:13:05</t>
  </si>
  <si>
    <t>PREVENTIVO: NO
CODIGO DE SERVICIO: 
DIRECCION:
QUIEN REPORTA: Jesús José Nelo Petaquero 56 9 9229 0203
CONTACTO EN TERRENO: Jesús José Nelo Petaquero  56 9 9229 0203
REQUERIMIENTO:
Buenas tardes estimados @Help Desk, por favor su acostumbrado apoyo en</t>
  </si>
  <si>
    <t>Se efectúa contacto con cliente:N/A
Teléfono de contacto: N/A
Acciones realizadas: Informo que se reinicia la clave del colega Brian para el dominio vdc-cl donde se le indica que deben conectarse al Server tool 10.68.136.199 donde tendrán acceso a los ZV</t>
  </si>
  <si>
    <t>INC000002598747</t>
  </si>
  <si>
    <t>GASVALPO SPA</t>
  </si>
  <si>
    <t>REQ/
Comentar DNS Urgente</t>
  </si>
  <si>
    <t>06/02/2024 13:37:02</t>
  </si>
  <si>
    <t>06/02/2024 13:38:50</t>
  </si>
  <si>
    <t>07/02/2024 10:10:08</t>
  </si>
  <si>
    <t>PREVENTIVO: NO
CODIGO DE SERVICIO: 
DIRECCION:
QUIEN REPORTA:
CONTACTO EN TERRENO:
PROBLEMA:
REQUERIMIENTO:
Estimados,
Necesitamos urgentemente comentar (No borrar) los siguientes registros de
nuestro DNS:
sp IN A 186.67.142.94
ws IN A 186.67.142.93
b</t>
  </si>
  <si>
    <t>Se finaliza requerimiento de manera satisfactoria el día de ayer 06-02a las 15:00 hrs.</t>
  </si>
  <si>
    <t>INC000002598751</t>
  </si>
  <si>
    <t>FACTIBILIDAD ESVAL/CRQ 81564</t>
  </si>
  <si>
    <t>06/02/2024 13:42:25</t>
  </si>
  <si>
    <t>06/02/2024 13:44:46</t>
  </si>
  <si>
    <t>06/02/2024 13:55:06</t>
  </si>
  <si>
    <t>INC000002598777</t>
  </si>
  <si>
    <t>HD/
RV: Paso a PRD</t>
  </si>
  <si>
    <t>06/02/2024 15:06:42</t>
  </si>
  <si>
    <t>06/02/2024 15:08:20</t>
  </si>
  <si>
    <t>06/02/2024 15:33:41</t>
  </si>
  <si>
    <t>PREVENTIVO: NO
CODIGO DE SERVICIO:
DIRECCION:
QUIEN REPORTA:
CONTACTO EN TERRENO:
PROBLEMA:
REQUERIMIENTO:
Favor su ayuda con el transporte de la orden a PRD según archivo adjunto.
EQUIPOS ENERGIZADO/REINICIADO:
HORARIO DE ATENCION:
OBSERVACION:
ANI:
MA</t>
  </si>
  <si>
    <t>Se realiza con éxito el transporte solicitado. Se informa a cliente vía mail</t>
  </si>
  <si>
    <t>INC000002598778</t>
  </si>
  <si>
    <t>06/02/2024 15:05:44</t>
  </si>
  <si>
    <t>06/02/2024 15:07:35</t>
  </si>
  <si>
    <t>06/02/2024 15:53:27</t>
  </si>
  <si>
    <t>EMPRESA: TELEFONICA EMPRESAS DE CHILE SA
CÓDIGO DE SERVICIO: 
DIRECCIÓN: Calle San Martin #50, Santiago Centro, Santiago
NOMBRE DE QUIEN REPORTA: Manuel Maita
TELÉFONO DE QUIEN REPORTA: 56974138322
NOMBRE DE CONTACTO EN TERRENO: Manuel Maita
PROBLEMA: Ra</t>
  </si>
  <si>
    <t>INC000002598779</t>
  </si>
  <si>
    <t>FACTIBLIDAD 81924</t>
  </si>
  <si>
    <t>06/02/2024 15:07:24</t>
  </si>
  <si>
    <t>06/02/2024 15:08:15</t>
  </si>
  <si>
    <t>06/02/2024 15:49:52</t>
  </si>
  <si>
    <t>FACTBIILIDAD ENVIADA</t>
  </si>
  <si>
    <t>INC000002598787</t>
  </si>
  <si>
    <t>06/02/2024 15:22:17</t>
  </si>
  <si>
    <t>06/02/2024 15:24:24</t>
  </si>
  <si>
    <t>06/02/2024 17:44:39</t>
  </si>
  <si>
    <t>EMPRESA: TELEFONICA EMPRESAS DE CHILE SA
CÓDIGO DE SERVICIO: 
DIRECCIÓN: Av. Apoquindo #7071, Las Condes, Santiago
NOMBRE DE QUIEN REPORTA: Manuel Maita
TELÉFONO DE QUIEN REPORTA: 56974138322
NOMBRE DE CONTACTO EN TERRENO: Manuel Maita
PROBLEMA: Rackeo E</t>
  </si>
  <si>
    <t>Se efectúa contacto con cliente: N/A
Teléfono de contacto: N/A
Acciones realizadas: Accesos autorizados para personal descrito en planilla
Solución paliativa o definitiva: N/A
Acciones de Mejora, Recomendaciones: N/A
Causa Raíz: N/</t>
  </si>
  <si>
    <t>INC000002598801</t>
  </si>
  <si>
    <t>Instalación fibras APQ</t>
  </si>
  <si>
    <t>06/02/2024 15:53:33</t>
  </si>
  <si>
    <t>06/02/2024 15:55:15</t>
  </si>
  <si>
    <t>Hardware de Redes</t>
  </si>
  <si>
    <t>Cable</t>
  </si>
  <si>
    <t>09/02/2024 18:13:33</t>
  </si>
  <si>
    <t>requerimiento para Operadores DC Apoquindo el mismo consiste en lanzar o instalar fibra en Apoquindo desde Sala 7 en el Rack E2,E3 hasta Sala 7 en el rack B12,B13.
Saludos
Manuel Maita
Av Providencia 111 piso 13, Santiago de Chile (GMT -3)
+56 9 7413 83</t>
  </si>
  <si>
    <t>tendido fibra realizado</t>
  </si>
  <si>
    <t>INC000002598912</t>
  </si>
  <si>
    <t>Gama |  Requerimiento Soporte VDC Global - Accesos por RDP</t>
  </si>
  <si>
    <t>06/02/2024 15:04:15</t>
  </si>
  <si>
    <t>06/02/2024 17:35:19</t>
  </si>
  <si>
    <t>PREVENTIVO: NO
CODIGO DE SERVICIO:10.68.136.199
DIRECCION:
QUIEN REPORTA:Moisés Eduardo Montero Ramos +56 9 4273 2135
CONTACTO EN TERRENO:
PROBLEMA:
REQUERIMIENTO:
Favor su acostumbrado apoyo en revisar si el usuario
VDC-CL\wvK3AftyeCpjgg tiene habilita</t>
  </si>
  <si>
    <t>se agrego al usuario al grupo que permite la conexión remota.
Con este permiso puede entrar remoto y poder llegar a los servidores de interés</t>
  </si>
  <si>
    <t>INC000002598926</t>
  </si>
  <si>
    <t>GESTION DATACENTER/ ACCESOS / TELEFONICA CYBERSECURITY TECH CHILE SPA</t>
  </si>
  <si>
    <t>06/02/2024 15:04:19</t>
  </si>
  <si>
    <t>06/02/2024 15:05:32</t>
  </si>
  <si>
    <t>06/02/2024 15:29:14</t>
  </si>
  <si>
    <t>EMPRESA: TELEFONICA CYBERSECURITY TECH CHILE SPA
CÓDIGO DE SERVICIO: 
DIRECCIÓN:Av. Apoquindo #7071, Las Condes, Santiago
NOMBRE DE QUIEN REPORTA:Michael Gonzalez
TELÉFONO DE QUIEN REPORTA:  56992435694
NOMBRE DE CONTACTO EN TERRENO: 
REQUERIMIENTO : Cam</t>
  </si>
  <si>
    <t>INC000002598932</t>
  </si>
  <si>
    <t>06/02/2024 15:12:27</t>
  </si>
  <si>
    <t>06/02/2024 15:13:32</t>
  </si>
  <si>
    <t>06/02/2024 16:00:39</t>
  </si>
  <si>
    <t>EMPRESA: TELEFONICA CYBERSECURITY TECH CHILE SPA
CÓDIGO DE SERVICIO: 
DIRECCIÓN:Calle San Martin #50, Santiago Centro, Santiago
NOMBRE DE QUIEN REPORTA:Michael Gonzalez
TELÉFONO DE QUIEN REPORTA:  56992435694
NOMBRE DE CONTACTO EN TERRENO: 
REQUERIMIENTO</t>
  </si>
  <si>
    <t>INC000002598946</t>
  </si>
  <si>
    <t>HD | TCCT - [Cloud Portal] – Restore - CL - MANTOS COPPER S.A.</t>
  </si>
  <si>
    <t>06/02/2024 15:51:27</t>
  </si>
  <si>
    <t>06/02/2024 15:56:17</t>
  </si>
  <si>
    <t>09/02/2024 15:40:32</t>
  </si>
  <si>
    <t>PREVENTIVO: NO
CODIGO DE SERVICIO:
DIRECCION:
QUIEN REPORTA:Jesús José Nelo Petaquero +56 9 9229 0203
CONTACTO EN TERRENO:
PROBLEMA:
REQUERIMIENTO:
Estimado equipo Cloud, por favor su acostumbrado apoyo en la revisión
del
error indicado en correo anteri</t>
  </si>
  <si>
    <t>Se efectúa contacto con cliente: Jesus Nelo
Teléfono de contacto: Via correo 
Acciones realizadas: Luego de la revision se modifica time out en plataforma VDC. Se mantiene en observacion de forma interna por el area Cloud.
Acciones de Mejora, Recomendaci</t>
  </si>
  <si>
    <t>INC000002598966</t>
  </si>
  <si>
    <t>06/02/2024 16:31:32</t>
  </si>
  <si>
    <t>06/02/2024 16:33:29</t>
  </si>
  <si>
    <t>06/02/2024 17:22:12</t>
  </si>
  <si>
    <t>EMPRESA: TELEFONICA EMPRESAS DE CHILE SA
CÓDIGO DE SERVICIO: 
DIRECCIÓN:Av. Apoquindo #7071, Las Condes, Santiago
NOMBRE DE QUIEN REPORTA:Manuel Maita
TELÉFONO DE QUIEN REPORTA:  56974138322
NOMBRE DE CONTACTO EN TERRENO: 
REQUERIMIENTO : Revision Switch</t>
  </si>
  <si>
    <t>INC000002598970</t>
  </si>
  <si>
    <t>HD | Importar a VDC de CLIENTE TERRASOL vm restauradas</t>
  </si>
  <si>
    <t>06/02/2024 16:33:18</t>
  </si>
  <si>
    <t>06/02/2024 16:36:37</t>
  </si>
  <si>
    <t>07/02/2024 10:20:12</t>
  </si>
  <si>
    <t>PREVENTIVO: NO
CODIGO DE SERVICIO:
DIRECCION:
QUIEN REPORTA:Rodrigo Vásquez Muñoz +56 97411 3060
CONTACTO EN TERRENO:
PROBLEMA:
REQUERIMIENTO:
Se necesita importar a VDC de cliente TERRASOL las siguientes VM que
fueron ya recuperadas en el vcenter las v</t>
  </si>
  <si>
    <t>FASE RESOLUCIÓN Y RECUPERACIÓN
Se efectúa contacto con cliente: NA
Teléfono de contacto: NA
Acciones realizadas: Importar VMs solicitadas a VDC
Solución paliativa o definitiva: Definitiva
Acciones de Mejora, Recomendaciones: NA
Causa Raíz: NA</t>
  </si>
  <si>
    <t>INC000002598991</t>
  </si>
  <si>
    <t>06/02/2024 17:01:02</t>
  </si>
  <si>
    <t>06/02/2024 17:02:47</t>
  </si>
  <si>
    <t>06/02/2024 17:18:17</t>
  </si>
  <si>
    <t>EMPRESA: CAJA DE COMPENSACION DE ASIGNACION FAMILIAR LOS HEROES
CÓDIGO DE SERVICIO: 
DIRECCIÓN:Calle San Martin #50, Santiago Centro, Santiago
NOMBRE DE QUIEN REPORTA:Jose Monteverde
TELÉFONO DE QUIEN REPORTA:  56992367859
NOMBRE DE CONTACTO EN TERRENO:</t>
  </si>
  <si>
    <t>INC000002599144</t>
  </si>
  <si>
    <t>Revisión gpo con cliente duoc</t>
  </si>
  <si>
    <t>06/02/2024 16:49:50</t>
  </si>
  <si>
    <t>06/02/2024 16:50:06</t>
  </si>
  <si>
    <t>06/02/2024 16:51:51</t>
  </si>
  <si>
    <t>INC000002599146</t>
  </si>
  <si>
    <t>Revisión reinicio automático servidor APPL cliente Coagra</t>
  </si>
  <si>
    <t>06/02/2024 16:50:11</t>
  </si>
  <si>
    <t>06/02/2024 16:50:25</t>
  </si>
  <si>
    <t>06/02/2024 16:52:50</t>
  </si>
  <si>
    <t>INC000002599148</t>
  </si>
  <si>
    <t>Sesión de trabajo por revisión navegación equipos plataforma Wizard</t>
  </si>
  <si>
    <t>06/02/2024 16:50:32</t>
  </si>
  <si>
    <t>06/02/2024 16:50:49</t>
  </si>
  <si>
    <t>06/02/2024 16:53:28</t>
  </si>
  <si>
    <t>INC000002599155</t>
  </si>
  <si>
    <t>HD/Importar a VDC de CLIENTE TERRAOESTE vm restauradas</t>
  </si>
  <si>
    <t>06/02/2024 17:05:32</t>
  </si>
  <si>
    <t>06/02/2024 17:09:30</t>
  </si>
  <si>
    <t>06/02/2024 17:37:54</t>
  </si>
  <si>
    <t>PREVENTIVO: NO
CODIGO DE SERVICIO:
DIRECCION:
QUIEN REPORTA:Rodrigo Vásquez Muñoz +56 97411 3060 
CONTACTO EN TERRENO:Rodrigo Vásquez Muñoz +56 97411 3060 
PROBLEMA:
REQUERIMIENTO:Solicito de vuestro apoyo para crear ticket como
REQUERIMIENTO y en estado</t>
  </si>
  <si>
    <t>FASE RESOLUCIÓN Y RECUPERACIÓN
Se efectúa contacto con cliente:N/A
Teléfono de contacto:N/A
Acciones realizadas: Se realiza la importacion de las maquinas al VDC y se envia las capturas por correo
Solución paliativa o definitiva:N/A
Acciones de Mejo</t>
  </si>
  <si>
    <t>INC000002599164</t>
  </si>
  <si>
    <t>GAMA / Requerimiento Respaldo Completo Servidores SharePoint IPCHILE</t>
  </si>
  <si>
    <t>06/02/2024 17:30:45</t>
  </si>
  <si>
    <t>06/02/2024 17:32:09</t>
  </si>
  <si>
    <t>10/02/2024 10:01:42</t>
  </si>
  <si>
    <t>10/02/2024 23:50:00</t>
  </si>
  <si>
    <t>PREVENTIVO: NO
CODIGO DE SERVICIO:
DIRECCION:
QUIEN REPORTA: Juan Carlos Dupuy
CONTACTO EN TERRENO:
PROBLEMA:
REQUERIMIENTO:
Buenas tardes, junto con saludar solicito respaldo completo (Respaldo VM completa) de los siguientes servidores:
    SALAMAN</t>
  </si>
  <si>
    <t>FASE RESOLUCIÓN Y RECUPERACIÓN
Se efectúa contacto con cliente: N/A
Teléfono de contacto: N/A
Acciones realizadas: respaldos ejecutados
Solución paliativa o definitiva: respaldos ejecutados
Acciones de Mejora, Recomendaciones: N/A
Causa Raíz: clien</t>
  </si>
  <si>
    <t>INC000002599349</t>
  </si>
  <si>
    <t>06/02/2024 15:36:17</t>
  </si>
  <si>
    <t>06/02/2024 17:17:44</t>
  </si>
  <si>
    <t>FASE RESOLUCIÓN Y RECUPERACIÓN
Se efectúa contacto con cliente: Isaias Contreras &lt;isaias.contreras@audiomusica.com&gt;
Teléfono de contacto: Isaias Contreras &lt;isaias.contreras@audiomusica.com&gt;
Acciones realizadas: Se ingresa a servidor, se encuentra en c</t>
  </si>
  <si>
    <t>INC000002599385</t>
  </si>
  <si>
    <t>INGENIERIA E INVERSIONES RILEC LIMITADA</t>
  </si>
  <si>
    <t>MESA/CALL CENTER/PROBLEMA CON CORREOS</t>
  </si>
  <si>
    <t>06/02/2024 16:12:30</t>
  </si>
  <si>
    <t>06/02/2024 16:19:24</t>
  </si>
  <si>
    <t>08/02/2024 10:20:42</t>
  </si>
  <si>
    <t>PREVENTIVO: NO
CODIGO DE SERVICIO:OFFICE365
DIRECCION:Balmaceda 1095, temuco
QUIEN REPORTA:RICARDO LEPE  - 968356068
CONTACTO EN TERRENO:RICARDO LEPE  - 968356068
PROBLEMA:PROBLEMA CON CORREOS
REQUERIMIENTO:
EQUIPOS ENERGIZADO/REINICIADO:SÍ
HORARIO DE AT</t>
  </si>
  <si>
    <t>FASE RESOLUCIÓN Y RECUPERACIÓN
Se efectúa contacto con cliente: RICARDO LEPE 
Teléfono de contacto: 968356068
Acciones realizadas:
Quisiera informar que el problema se ocasiona porque el dominio rilec.cl no tiene su DNS habilitado, lo cual es necesar</t>
  </si>
  <si>
    <t>INC000002599425</t>
  </si>
  <si>
    <t>(ASIGNAR A LUIS VILLASMIL) Permitir conexión hacia IP Latam10.184.11.100:8008 desde vpn maimónides</t>
  </si>
  <si>
    <t>06/02/2024 16:28:00</t>
  </si>
  <si>
    <t>06/02/2024 16:30:25</t>
  </si>
  <si>
    <t>07/02/2024 16:43:14</t>
  </si>
  <si>
    <t>Permitir conexión hacia IP Latam10.184.11.100:8008 desde vpn maimónides</t>
  </si>
  <si>
    <t>INC000002599434</t>
  </si>
  <si>
    <t>06/02/2024 16:46:16</t>
  </si>
  <si>
    <t>06/02/2024 16:47:07</t>
  </si>
  <si>
    <t>06/02/2024 17:07:49</t>
  </si>
  <si>
    <t>INC000002599453</t>
  </si>
  <si>
    <t>ACCIONA ENERGIA CHILE S.P.A.</t>
  </si>
  <si>
    <t>GESTION DATACENTER/ ACCESOS /ACCIONA ENERGIA CHILE S.P.A.</t>
  </si>
  <si>
    <t>06/02/2024 17:12:37</t>
  </si>
  <si>
    <t>06/02/2024 17:13:46</t>
  </si>
  <si>
    <t>06/02/2024 17:36:20</t>
  </si>
  <si>
    <t>EMPRESA:ACCIONA ENERGIA CHILE S.P.A.
CÓDIGO DE SERVICIO: 
DIRECCIÓN:Calle San Martin #50, Santiago Centro, Santiago
NOMBRE DE QUIEN REPORTA:Nicolas Martinez
TELÉFONO DE QUIEN REPORTA:56989006253
NOMBRE DE CONTACTO EN TERRENO: 
REQUERIMIENTO:Instalacion d</t>
  </si>
  <si>
    <t>INC000002599461</t>
  </si>
  <si>
    <t>GESTION DATACENTER/ ACCESOS /EMPRESA NACIONAL DE CERTIFICACIONES</t>
  </si>
  <si>
    <t>06/02/2024 17:50:32</t>
  </si>
  <si>
    <t>06/02/2024 17:52:32</t>
  </si>
  <si>
    <t>06/02/2024 19:04:37</t>
  </si>
  <si>
    <t>EMPRESA:EMPRESA NACIONAL DE CERTIFICACIONES
CÓDIGO DE SERVICIO: 
DIRECCIÓN:Av. Apoquindo #7071, Las Condes, Santiago
NOMBRE DE QUIEN REPORTA:Juan José Fuentealba
TELÉFONO DE QUIEN REPORTA:961627267
NOMBRE DE CONTACTO EN TERRENO: 
REQUERIMIENTO:Retiro de</t>
  </si>
  <si>
    <t>Se efectúa contacto con cliente: N/A
Teléfono de contacto: N/A
Acciones realizadas: Accesos denegados. Actividad con CRQ no aprobada
Solución paliativa o definitiva: N/A
Acciones de Mejora, Recomendaciones: N/A
Causa Raíz: N/A</t>
  </si>
  <si>
    <t>INC000002599500</t>
  </si>
  <si>
    <t>06/02/2024 21:19:57</t>
  </si>
  <si>
    <t>06/02/2024 21:21:21</t>
  </si>
  <si>
    <t>07/02/2024 6:35:04</t>
  </si>
  <si>
    <t>EMPRESA: TELEFONICA EMPRESAS DE CHILE SA
CÓDIGO DE SERVICIO: 
DIRECCIÓN:AV. Presidente Prieto #226, Paine, Santiago
NOMBRE DE QUIEN REPORTA:Ramón Garcés
TELÉFONO DE QUIEN REPORTA:  56992239270
NOMBRE DE CONTACTO EN TERRENO: 
REQUERIMIENTO : Falla PRD7160</t>
  </si>
  <si>
    <t>INC000002599534</t>
  </si>
  <si>
    <t>SE GENERA TICKET DE SUPERVISOR PARA CLIENTE DXC</t>
  </si>
  <si>
    <t>06/02/2024 17:01:10</t>
  </si>
  <si>
    <t>06/02/2024 17:08:34</t>
  </si>
  <si>
    <t>06/02/2024 17:14:01</t>
  </si>
  <si>
    <t>Estimados; INICIA SUPERVICION 	
Cliente: DXC
Proveedor: HPE
Tipo Requerimiento: INCIDENCIA	
N° Ticket Acceso : 2598681
N° CRQ:	81786
Estado CRQ: APROBADO
TKT: 	TKT-006080
Actividad realizada:		
CAMBIO DE DISCO POR ROTURA Y REVICION DE HW
SALA:	SALA 50</t>
  </si>
  <si>
    <t>SUPERVICION REALIZADA</t>
  </si>
  <si>
    <t>INC000002599556</t>
  </si>
  <si>
    <t>VICTOR SEPULVEDA GAMARRA</t>
  </si>
  <si>
    <t>fiprdu01 - lpacolegium TICKET AUTOMATICO</t>
  </si>
  <si>
    <t>06/02/2024 17:14:04</t>
  </si>
  <si>
    <t>PREVENTIVO=SI
CODIGO DE SERVICIO=LPACOLEGIUM
DIRECCION=NULL
CIUDAD=NULL
COMUNA LOCAL=
REGION=NULL
QUIEN REPORTA=Ticket automático
CONTACTO EN TERRENO=
PROBLEMA=Node FIPRDU01 - LPACOLEGIUM is Down
REQUERIMIENTO=
EQUIPOS ENERGIZADO O REINICIADO=
HORARIO DE</t>
  </si>
  <si>
    <t>Se desconectaron tarjetas de red del servidor, ya que será dado de baja.</t>
  </si>
  <si>
    <t>INC000002599640</t>
  </si>
  <si>
    <t>06/02/2024 18:36:13</t>
  </si>
  <si>
    <t>06/02/2024 18:45:00</t>
  </si>
  <si>
    <t>SERVIDORES FISICOS</t>
  </si>
  <si>
    <t>07/02/2024 5:02:44</t>
  </si>
  <si>
    <t>EMPRESA:TELEFONICA GLOBAL TECHNOLOGY S.A.AGENCIA EN CHILE
CÓDIGO DE SERVICIO: 
DIRECCIÓN:Calle San Martin #50, Santiago Centro, Santiago
NOMBRE DE QUIEN REPORTA:Luis Villasmil Castillo
TELÉFONO DE QUIEN REPORTA:56993970486
NOMBRE DE CONTACTO EN TERRENO:</t>
  </si>
  <si>
    <t>INC000002599675</t>
  </si>
  <si>
    <t>BACKUP ON DEMAND</t>
  </si>
  <si>
    <t>tct_gmendo</t>
  </si>
  <si>
    <t>CAIDA NETBACKUP PAINE</t>
  </si>
  <si>
    <t>07/02/2024 4:20:32</t>
  </si>
  <si>
    <t>07/02/2024 4:25:00</t>
  </si>
  <si>
    <t>07/02/2024 16:30:50</t>
  </si>
  <si>
    <t>Se solicita a administrador en guardia ayuda con la revisión de la consola netbackup de Paine debido a que esta con intermitencias en su funcionamiento, llegando a fallar los backups por las inestabilidad en la plataforma</t>
  </si>
  <si>
    <t>FASE RESOLUCIÓN Y RECUPERACIÓN
Se efectúa contacto con cliente: Axel Andrade
Teléfono de contacto: 56 9 5639 8654 
Acciones realizadas: se reinicia appliance por baja performance de esta, se retoma respaldos posteriormente, incidencia superada.
Soluc</t>
  </si>
  <si>
    <t>INC000002599948</t>
  </si>
  <si>
    <t>gpschi01 - wnprdb_gps10 TICKET AUTOMATICO</t>
  </si>
  <si>
    <t>06/02/2024 21:08:56</t>
  </si>
  <si>
    <t>06/02/2024 22:54:14</t>
  </si>
  <si>
    <t>PREVENTIVO=SI
CODIGO DE SERVICIO=WNPRDB_GPS10
DIRECCION=NULL
CIUDAD=NULL
COMUNA LOCAL=Santiago
REGION=NULL
QUIEN REPORTA=Ticket automático
CONTACTO EN TERRENO=
PROBLEMA=Node GPSCHI01 - WNPRDB_GPS10 is Down
REQUERIMIENTO=
EQUIPOS ENERGIZADO O REINICIADO=</t>
  </si>
  <si>
    <t>Equipo se encuentra apagado por trabajos realizados en INC000002542903 equipo fue apagado por cliente para poder realizar estos mismos.</t>
  </si>
  <si>
    <t>INC000002600058</t>
  </si>
  <si>
    <t>JUAN P SEGURA VARGAS</t>
  </si>
  <si>
    <t>CAMARA DE COMERCIO DE SANTIAGO A G</t>
  </si>
  <si>
    <t>HD | [CCS] RESPALDO DE CINTAS DC SM | Enero 2024 | CINTAS CLONES SAN MARTIN</t>
  </si>
  <si>
    <t>07/02/2024 8:48:06</t>
  </si>
  <si>
    <t>07/02/2024 8:51:13</t>
  </si>
  <si>
    <t>09/02/2024 15:21:23</t>
  </si>
  <si>
    <t>PREVENTIVO: NO
CODIGO DE SERVICIO:
DIRECCION:
QUIEN REPORTA:Fabián Aguilar +56 9 7128 9709 / C: fabian.aguilar@fractalia.es
CONTACTO EN TERRENO:
PROBLEMA:
REQUERIMIENTO:
Buenos dias, favor su apoyo para abrir un folio de requerimiento con el
fin de aten</t>
  </si>
  <si>
    <t>INC000002600067</t>
  </si>
  <si>
    <t>SE CREA TICKET POR RONDA Y REVISION EN SALAS TECNICAS</t>
  </si>
  <si>
    <t>07/02/2024 9:28:37</t>
  </si>
  <si>
    <t>07/02/2024 9:34:10</t>
  </si>
  <si>
    <t>07/02/2024 9:35:22</t>
  </si>
  <si>
    <t>INC000002600149</t>
  </si>
  <si>
    <t>Homologar Firmware Servidores Cluster01 VDC</t>
  </si>
  <si>
    <t>06/02/2024 22:55:21</t>
  </si>
  <si>
    <t>06/02/2024 22:58:00</t>
  </si>
  <si>
    <t>07/02/2024 0:03:50</t>
  </si>
  <si>
    <t>PREVENTIVO: NO
CODIGO DE SERVICIO: NN
DIRECCION: 
COMUNA:
CIUDAD: 
NOMBRE QUIEN REPORTA:  Deiby Yoel Santoyo Monterola
TELEFONO QUIEN REPORTA:   +56 9 9343 3681 | deiby.santoyomonteorla@telefonica.com
NOMBRE CONTACTO EN TERRENO: 
TELEFONO1 CONTACTO EN TE</t>
  </si>
  <si>
    <t>FASE RESOLUCIÓN Y RECUPERACIÓN
Se efectúa contacto con cliente: Pablo Meza
Teléfono de contacto: N/A
Acciones realizadas: Se realiza upgrade de BIOS, IBMC y CLPD de los servidores del cluster01 para homologar las versiones
Solución paliativa o defini</t>
  </si>
  <si>
    <t>INC000002600207</t>
  </si>
  <si>
    <t>Clonacion VM 192.168.190.4</t>
  </si>
  <si>
    <t>07/02/2024 0:12:06</t>
  </si>
  <si>
    <t>07/02/2024 0:14:08</t>
  </si>
  <si>
    <t>07/02/2024 9:08:43</t>
  </si>
  <si>
    <t>PREVENTIVO: NO
CODIGO DE SERVICIO: VPF1878084
DIRECCION: San Martin # 50 Stgo.
COMUNA:
CIUDAD: 
NOMBRE QUIEN REPORTA:  Camilo Manriquez +56 971661219
Rafael Henriquez +56 962280154
NOMBRE CONTACTO EN TERRENO: 
TELEFONO1 CONTACTO EN TERRENO: 
TELEFONO2</t>
  </si>
  <si>
    <t>Actividad es llevada por implantación, cliente no ha sido entregado a operación</t>
  </si>
  <si>
    <t>INC000002600399</t>
  </si>
  <si>
    <t>07/02/2024 6:45:45</t>
  </si>
  <si>
    <t>07/02/2024 6:46:39</t>
  </si>
  <si>
    <t>07/02/2024 6:46:56</t>
  </si>
  <si>
    <t>INC000002600401</t>
  </si>
  <si>
    <t>07/02/2024 6:47:09</t>
  </si>
  <si>
    <t>07/02/2024 6:48:05</t>
  </si>
  <si>
    <t>07/02/2024 6:48:24</t>
  </si>
  <si>
    <t>INC000002600409</t>
  </si>
  <si>
    <t>07/02/2024 6:35:13</t>
  </si>
  <si>
    <t>07/02/2024 6:40:09</t>
  </si>
  <si>
    <t>INC000002600410</t>
  </si>
  <si>
    <t>07/02/2024 6:40:17</t>
  </si>
  <si>
    <t>07/02/2024 6:41:34</t>
  </si>
  <si>
    <t>INC000002600416</t>
  </si>
  <si>
    <t>Checklist Diario Clientes 07.02.24</t>
  </si>
  <si>
    <t>07/02/2024 7:23:40</t>
  </si>
  <si>
    <t>07/02/2024 7:24:34</t>
  </si>
  <si>
    <t>07/02/2024 7:25:00</t>
  </si>
  <si>
    <t>INC000002600421</t>
  </si>
  <si>
    <t>07/02/2024 8:26:04</t>
  </si>
  <si>
    <t>07/02/2024 8:29:12</t>
  </si>
  <si>
    <t>07/02/2024 9:12:47</t>
  </si>
  <si>
    <t>EMPRESA:TELEFONICA EMPRESAS DE CHILE SA
CÓDIGO DE SERVICIO: 
DIRECCIÓN:AV. Presidente Prieto #226, Paine, Santiago
NOMBRE DE QUIEN REPORTA:Leonardo Vilches
TELÉFONO DE QUIEN REPORTA:987685102
NOMBRE DE CONTACTO EN TERRENO: 
PROBLEMA:
"Cambio de disco por</t>
  </si>
  <si>
    <t>INC000002600433</t>
  </si>
  <si>
    <t>JUAN PABLO PAZ GOMPERTZ</t>
  </si>
  <si>
    <t>SIN ACCESO A https://10.83.9.26:8080/arsys/</t>
  </si>
  <si>
    <t>07/02/2024 9:25:35</t>
  </si>
  <si>
    <t>07/02/2024 9:29:22</t>
  </si>
  <si>
    <t>SWITCHES</t>
  </si>
  <si>
    <t>07/02/2024 10:03:56</t>
  </si>
  <si>
    <t>manuel maita no logra loguearse en remedy</t>
  </si>
  <si>
    <t>Se reestablece acceso a Remedy</t>
  </si>
  <si>
    <t>INC000002600436</t>
  </si>
  <si>
    <t>MENSAJES DENTRO DE LA ORGANIZACIÓN implantacion.tcct@tic.cl</t>
  </si>
  <si>
    <t>07/02/2024 9:32:09</t>
  </si>
  <si>
    <t>07/02/2024 9:35:16</t>
  </si>
  <si>
    <t>07/02/2024 13:16:53</t>
  </si>
  <si>
    <t>CORREGIR RESTRICCIÓN DE ENVÍO DE CORREOS Y ENVIAR EL LISTADO DE LOS INTEGRANTES</t>
  </si>
  <si>
    <t>INC000002600473</t>
  </si>
  <si>
    <t>GESTION DATACENTER/ ACCESOS /INELCOM</t>
  </si>
  <si>
    <t>07/02/2024 10:23:57</t>
  </si>
  <si>
    <t>07/02/2024 10:25:46</t>
  </si>
  <si>
    <t>07/02/2024 10:32:48</t>
  </si>
  <si>
    <t>EMPRESA:INELCOM
CÓDIGO DE SERVICIO: 
DIRECCIÓN:Calle San Martin #50, Santiago Centro, Santiago
NOMBRE DE QUIEN REPORTA:Rene Villegas
TELÉFONO DE QUIEN REPORTA:+56 9 6210 7339
NOMBRE DE CONTACTO EN TERRENO: 
PROBLEMA:
VISITA SALA DE OPERACIONES
EQUIPOS E</t>
  </si>
  <si>
    <t>INC000002600569</t>
  </si>
  <si>
    <t>RONDA TOMA DE TEMPERATURAS SALAS TIC 08:30</t>
  </si>
  <si>
    <t>07/02/2024 8:15:11</t>
  </si>
  <si>
    <t>07/02/2024 8:16:02</t>
  </si>
  <si>
    <t>07/02/2024 9:27:12</t>
  </si>
  <si>
    <t>INC000002600716</t>
  </si>
  <si>
    <t>SUPERVISION ADELCO/CRQ 81608</t>
  </si>
  <si>
    <t>07/02/2024 10:38:53</t>
  </si>
  <si>
    <t>07/02/2024 10:38:54</t>
  </si>
  <si>
    <t>07/02/2024 10:50:14</t>
  </si>
  <si>
    <t>PREVENTIVO: NO
CÓDIGO DE SERVICIO:
DIRECCIÓN:  DCSM
QUIEN REPORTA: RENE VILLEGAS
CONTACTO EN TERRENO: DC OPERADOR N1
PROBLEMA: RETIRO EQUIPO
REQUERIMIENTO: RETIRO DE EQUIPAMIENTO TIC 4 RACK J91</t>
  </si>
  <si>
    <t>SE EFECTÚA CONTACTO CON CLIENTE: NO APLICA
TELÉFONO DE CONTACTO: NO APLICA
ACCIONES REALIZADAS: SUPERVISION REALIZADA
SOLUCIÓN PALIATIVA O DEFINITIVA: NO APLICA
ACCIONES DE MEJORA, RECOMENDACIONES: NO APLICA</t>
  </si>
  <si>
    <t>INC000002600720</t>
  </si>
  <si>
    <t>LEVANTAMIENTO Y ACTUALIZACIÓN DE INVENTARIO DE SALAS</t>
  </si>
  <si>
    <t>07/02/2024 10:42:29</t>
  </si>
  <si>
    <t>07/02/2024 10:42:31</t>
  </si>
  <si>
    <t>08/02/2024 9:21:21</t>
  </si>
  <si>
    <t>PREVENTIVO: SI
CÓDIGO DE SERVICIO:
DIRECCIÓN:  DCSM
QUIEN REPORTA: RENE VILLEGAS
CONTACTO EN TERRENO: DC OPERADOR N1
PROBLEMA: INVENTARIO
REQUERIMIENTO: ACTUALIZACION DE INVENTARIO EN SALAS</t>
  </si>
  <si>
    <t>se procede a resolver levantamiento exitoso</t>
  </si>
  <si>
    <t>INC000002600741</t>
  </si>
  <si>
    <t>07/02/2024 11:37:28</t>
  </si>
  <si>
    <t>07/02/2024 11:38:18</t>
  </si>
  <si>
    <t>07/02/2024 12:22:39</t>
  </si>
  <si>
    <t>INC000002600751</t>
  </si>
  <si>
    <t>07/02/2024 11:54:06</t>
  </si>
  <si>
    <t>07/02/2024 11:54:33</t>
  </si>
  <si>
    <t>07/02/2024 13:49:15</t>
  </si>
  <si>
    <t>INC000002600775</t>
  </si>
  <si>
    <t>RESET DE CONTRASEÑA EMAIL</t>
  </si>
  <si>
    <t>07/02/2024 12:27:49</t>
  </si>
  <si>
    <t>07/02/2024 12:38:24</t>
  </si>
  <si>
    <t>07/02/2024 13:10:42</t>
  </si>
  <si>
    <t>INC000002600790</t>
  </si>
  <si>
    <t>PATRICIO A CASTILLO GONZALEZ</t>
  </si>
  <si>
    <t>DIRECTV CHILE TELEVISION LTDA</t>
  </si>
  <si>
    <t>GESTION DATACENTER/ ACCESOS /DIRECTV CHILE TELEVISION LTDA</t>
  </si>
  <si>
    <t>07/02/2024 12:58:11</t>
  </si>
  <si>
    <t>07/02/2024 12:59:21</t>
  </si>
  <si>
    <t>07/02/2024 13:25:10</t>
  </si>
  <si>
    <t>EMPRESA:DIRECTV CHILE TELEVISION LTDA
CÓDIGO DE SERVICIO: 
DIRECCIÓN:Calle San Martin #50, Santiago Centro, Santiago
NOMBRE DE QUIEN REPORTA:Edgardo Mosca
TELÉFONO DE QUIEN REPORTA:56 9 6190 6275
NOMBRE DE CONTACTO EN TERRENO: 
REQUERIMIENTO:Se requiere</t>
  </si>
  <si>
    <t>INC000002600804</t>
  </si>
  <si>
    <t>DUOC|REQ|Solicitud de Maquina</t>
  </si>
  <si>
    <t>07/02/2024 14:02:01</t>
  </si>
  <si>
    <t>07/02/2024 14:03:25</t>
  </si>
  <si>
    <t>07/02/2024 15:40:09</t>
  </si>
  <si>
    <t>debe ver con la parte de proyectos y comercial</t>
  </si>
  <si>
    <t>INC000002600835</t>
  </si>
  <si>
    <t>HD/Clonacion de VM en el VDC</t>
  </si>
  <si>
    <t>07/02/2024 11:21:22</t>
  </si>
  <si>
    <t>07/02/2024 11:23:33</t>
  </si>
  <si>
    <t>07/02/2024 14:44:57</t>
  </si>
  <si>
    <t>PREVENTIVO: NO
CODIGO DE SERVICIO:
DIRECCION:
QUIEN REPORTA:Carlos Garate Echegaray +56 9 9069 6011 
CONTACTO EN TERRENO:Carlos Garate Echegaray +56 9 9069 6011 
PROBLEMA:
REQUERIMIENTO:Necesito que clonen la maquina 192.168.190.4 en el VDC y envien las</t>
  </si>
  <si>
    <t>actividad es para implantación</t>
  </si>
  <si>
    <t>INC000002600931</t>
  </si>
  <si>
    <t>HD | Cambiar usuarios VDC y AD</t>
  </si>
  <si>
    <t>07/02/2024 11:31:56</t>
  </si>
  <si>
    <t>07/02/2024 11:35:38</t>
  </si>
  <si>
    <t>12/02/2024 10:37:15</t>
  </si>
  <si>
    <t>12/02/2024 23:50:00</t>
  </si>
  <si>
    <t>PREVENTIVO: NO
CODIGO DE SERVICIO:
DIRECCION:
QUIEN REPORTA:Javier Andres Cuevas Flores +56 9 9535 4350
CONTACTO EN TERRENO:
PROBLEMA:
REQUERIMIENTO:Favor su ayuda para asignar según carga a equipo MS
Buenas tardes estimado @JUAN CARLOS UZCATEGUI FUGUET</t>
  </si>
  <si>
    <t>se envian correo a cada persona con la informacion de su nueva clave y usuario. Se reenvia informacion a jefatura para respaldo</t>
  </si>
  <si>
    <t>INC000002600934</t>
  </si>
  <si>
    <t>HD/
Falla Disco Duro Servidor Columbia02</t>
  </si>
  <si>
    <t>07/02/2024 11:33:43</t>
  </si>
  <si>
    <t>07/02/2024 11:35:35</t>
  </si>
  <si>
    <t>07/02/2024 17:38:38</t>
  </si>
  <si>
    <t>PREVENTIVO: NO
CODIGO DE SERVICIO:
DIRECCION:
QUIEN REPORTA: Deiby Yoel Santoyo Monterola +56 9 9343 3681 
CONTACTO EN TERRENO: Deiby Yoel Santoyo Monterola +56 9 9343 3681 
PROBLEMA: Por favor su acostumbrado apoyo en generar ticket de incidente y asign</t>
  </si>
  <si>
    <t>FASE RESOLUCIÓN Y RECUPERACIÓN
Se efectúa contacto con cliente:  Deiby Yoel Santoyo Montero
Teléfono de contacto: 56 9 9343 3681 
Acciones realizadas:CRQ000000081821 en curso para ejecutar cambio de pieza
Solución paliativa o definitiva: Definitiva</t>
  </si>
  <si>
    <t>INC000002600953</t>
  </si>
  <si>
    <t>07/02/2024 12:07:05</t>
  </si>
  <si>
    <t>07/02/2024 12:14:33</t>
  </si>
  <si>
    <t>07/02/2024 12:27:52</t>
  </si>
  <si>
    <t>SUPERVISION CRQ /OK</t>
  </si>
  <si>
    <t>INC000002600970</t>
  </si>
  <si>
    <t>HD | Factibilidad virtualizar Nodos DB</t>
  </si>
  <si>
    <t>07/02/2024 12:40:47</t>
  </si>
  <si>
    <t>07/02/2024 12:43:15</t>
  </si>
  <si>
    <t>08/02/2024 15:50:06</t>
  </si>
  <si>
    <t>PREVENTIVO: NO
CODIGO DE SERVICIO:
DIRECCION:Monjitas 392, piso 17 – Santiago – Chile
QUIEN REPORTA:Manuel Benítez Román (+56 9) 62975459
CONTACTO EN TERRENO:
PROBLEMA:
REQUERIMIENTO:Buenas tardes, favor su ayuda para ver factibilidad de virtualizar los</t>
  </si>
  <si>
    <t>FASE RESOLUCIÓN Y RECUPERACIÓN
Se efectúa contacto con cliente: Manuel Benitez
Teléfono de contacto: NA
Acciones realizadas: Se verifican opciones de migracion. Debe ser via proyecto
Solución paliativa o definitiva: Paliativa
Acciones de Mejora, Rec</t>
  </si>
  <si>
    <t>INC000002600973</t>
  </si>
  <si>
    <t>07/02/2024 12:30:39</t>
  </si>
  <si>
    <t>07/02/2024 12:31:42</t>
  </si>
  <si>
    <t>07/02/2024 12:51:16</t>
  </si>
  <si>
    <t>INC000002600976</t>
  </si>
  <si>
    <t>FACTIBILIDAD 81948</t>
  </si>
  <si>
    <t>07/02/2024 12:32:58</t>
  </si>
  <si>
    <t>07/02/2024 12:34:59</t>
  </si>
  <si>
    <t>07/02/2024 12:53:43</t>
  </si>
  <si>
    <t>factibilidad enviada</t>
  </si>
  <si>
    <t>INC000002600978</t>
  </si>
  <si>
    <t>FACTIBILIDAD 81773</t>
  </si>
  <si>
    <t>07/02/2024 12:36:05</t>
  </si>
  <si>
    <t>07/02/2024 12:37:17</t>
  </si>
  <si>
    <t>07/02/2024 15:37:27</t>
  </si>
  <si>
    <t>factiblidad enviada</t>
  </si>
  <si>
    <t>INC000002601004</t>
  </si>
  <si>
    <t>SUPERVISION CAJA LOS HEORES/CRQ 81922</t>
  </si>
  <si>
    <t>07/02/2024 13:58:57</t>
  </si>
  <si>
    <t>07/02/2024 13:58:58</t>
  </si>
  <si>
    <t>07/02/2024 15:28:46</t>
  </si>
  <si>
    <t>PREVENTIVO: NO
CÓDIGO DE SERVICIO:
DIRECCIÓN:  DCSM
QUIEN REPORTA: RENE VILLEGAS
CONTACTO EN TERRENO: DC OPERADOR N1
PROBLEMA: INGRESO EQUIPO
REQUERIMIENTO: INGRESO DE EQUIPAMIENTO TIC 2 RACK B23</t>
  </si>
  <si>
    <t>INC000002601050</t>
  </si>
  <si>
    <t>tct_jacuev</t>
  </si>
  <si>
    <t>vDC REQUERIMIENTO</t>
  </si>
  <si>
    <t>07/02/2024 12:29:33</t>
  </si>
  <si>
    <t>07/02/2024 12:31:16</t>
  </si>
  <si>
    <t>07/02/2024 12:32:25</t>
  </si>
  <si>
    <t>ACCIÓN REALIZADA EXITOSAMENTE</t>
  </si>
  <si>
    <t>INC000002601053</t>
  </si>
  <si>
    <t>PASO A Operacion abilitación de Cuentas: 2 Licencias Microsoft STANDARD| Cliente: EMPRESA DE</t>
  </si>
  <si>
    <t>07/02/2024 12:33:15</t>
  </si>
  <si>
    <t>07/02/2024 12:34:18</t>
  </si>
  <si>
    <t>07/02/2024 12:52:32</t>
  </si>
  <si>
    <t>Folio generado automáticamente para atender requerimiento del cliente. La solicitud fue realizada directamente al área resolutoria sin pasar por el flujo de mesa de ayuda PASO A IMPLANTACIÓN - Habilitación de Cuentas: 1 Licencias Microsoft POWER BI PRO</t>
  </si>
  <si>
    <t>REALIZADO EXITOSAMENTE</t>
  </si>
  <si>
    <t>INC000002601055</t>
  </si>
  <si>
    <t>Requerimiento solicitado sin el flujo correspondiente</t>
  </si>
  <si>
    <t>07/02/2024 12:35:15</t>
  </si>
  <si>
    <t>07/02/2024 12:36:02</t>
  </si>
  <si>
    <t>07/02/2024 12:39:09</t>
  </si>
  <si>
    <t>Folio generado automáticamente para atender requerimiento del cliente. La solicitud fue realizada directamente al área resolutoria sin pasar por el flujo de mesa de ayuda REALIZADO EXITOSAMENTE</t>
  </si>
  <si>
    <t>INC000002601057</t>
  </si>
  <si>
    <t>ANALISIS clientes</t>
  </si>
  <si>
    <t>07/02/2024 12:36:24</t>
  </si>
  <si>
    <t>07/02/2024 12:37:32</t>
  </si>
  <si>
    <t>07/02/2024 12:39:36</t>
  </si>
  <si>
    <t>Folio generado automáticamente para atender requerimiento del cliente. La solicitud fue realizada directamente al área resolutoria sin pasar por el flujo de mesa de ayuda</t>
  </si>
  <si>
    <t>INC000002601059</t>
  </si>
  <si>
    <t>licencias 365</t>
  </si>
  <si>
    <t>07/02/2024 12:37:47</t>
  </si>
  <si>
    <t>07/02/2024 12:38:39</t>
  </si>
  <si>
    <t>07/02/2024 12:40:02</t>
  </si>
  <si>
    <t>INC000002601064</t>
  </si>
  <si>
    <t>tct_jumana</t>
  </si>
  <si>
    <t>Reportes de facturación Microsoft 365 y Azure</t>
  </si>
  <si>
    <t>07/02/2024 12:45:06</t>
  </si>
  <si>
    <t>07/02/2024 12:47:33</t>
  </si>
  <si>
    <t>07/02/2024 13:12:01</t>
  </si>
  <si>
    <t>INC000002601067</t>
  </si>
  <si>
    <t>AYUDA_CAMBIO DE ADMINISTRADOR- CLIENTE IM DE GRANEROS</t>
  </si>
  <si>
    <t>07/02/2024 12:49:02</t>
  </si>
  <si>
    <t>07/02/2024 12:50:03</t>
  </si>
  <si>
    <t>07/02/2024 13:13:37</t>
  </si>
  <si>
    <t>Hola Javiera, buenas tardes
Favor tu ayuda nos informa Luis Retamal de IM de Graneros que aún no puede acceder a su Tenat 365 y que no pueden cambiar la contraseña del correo soporte, ya que esa contraseña solo la manejaba el antiguo
encargado de infor</t>
  </si>
  <si>
    <t>INC000002601069</t>
  </si>
  <si>
    <t>CORREO</t>
  </si>
  <si>
    <t>GOOGLE WORKSPACE</t>
  </si>
  <si>
    <t>REPORTES PROYECTO GOOGLE WORKSPACE CLIENTE slephuasco.cl</t>
  </si>
  <si>
    <t>07/02/2024 12:50:36</t>
  </si>
  <si>
    <t>07/02/2024 12:52:59</t>
  </si>
  <si>
    <t>07/02/2024 13:15:33</t>
  </si>
  <si>
    <t>Desde implantación se solicita apoyo para enviar el reporte de los usuarios creados y migrados asociados al proyecto de Google Workspace del cliente slephuasco.cl</t>
  </si>
  <si>
    <t>INC000002601074</t>
  </si>
  <si>
    <t>Licencias Office 365 - AUTER</t>
  </si>
  <si>
    <t>07/02/2024 12:55:27</t>
  </si>
  <si>
    <t>07/02/2024 12:56:54</t>
  </si>
  <si>
    <t>07/02/2024 13:22:33</t>
  </si>
  <si>
    <t>Hola Javiera, buenas tardes,
Espero te encuentres bien. El siguiente es con la finalidad de pedir tu ayuda, el cliente AUTER – AUTOMATICA Y REGULACIÓN S A – RUT 87606700-5 nos está pidiendo dar de baja las licencias de Office vencidas. Según registro d</t>
  </si>
  <si>
    <t>INC000002601078</t>
  </si>
  <si>
    <t>Consulta por bloqueos SmartScreen de Microsoft Defender</t>
  </si>
  <si>
    <t>07/02/2024 13:01:52</t>
  </si>
  <si>
    <t>07/02/2024 13:01:54</t>
  </si>
  <si>
    <t>07/02/2024 13:21:12</t>
  </si>
  <si>
    <t>Se reportan problemas con el bloqueo de URLs enviadas mediante correo por compañas de phishing en DUOC</t>
  </si>
  <si>
    <t>INC000002601082</t>
  </si>
  <si>
    <t>ANALISIS PAM G ROCCO</t>
  </si>
  <si>
    <t>07/02/2024 13:02:37</t>
  </si>
  <si>
    <t>07/02/2024 13:03:28</t>
  </si>
  <si>
    <t>07/02/2024 13:08:24</t>
  </si>
  <si>
    <t>se modifican permisos</t>
  </si>
  <si>
    <t>INC000002601087</t>
  </si>
  <si>
    <t>tct_vsepul</t>
  </si>
  <si>
    <t>Revisión de requerimiento: Alta usuario par sftp</t>
  </si>
  <si>
    <t>07/02/2024 13:10:58</t>
  </si>
  <si>
    <t>07/02/2024 13:11:29</t>
  </si>
  <si>
    <t>07/02/2024 17:06:12</t>
  </si>
  <si>
    <t>Folio automático para revisión de requerimiento:</t>
  </si>
  <si>
    <t>Se crean y configuran los usuarios DOCENTE e INVITADO para sftp en integración con DataStage</t>
  </si>
  <si>
    <t>INC000002601090</t>
  </si>
  <si>
    <t>Revisión de requerimiento: Reporte EZProxy</t>
  </si>
  <si>
    <t>07/02/2024 13:12:32</t>
  </si>
  <si>
    <t>07/02/2024 13:13:00</t>
  </si>
  <si>
    <t>07/02/2024 15:56:47</t>
  </si>
  <si>
    <t>Se envía reporte de EZProxy Enero 2024 a cliente.</t>
  </si>
  <si>
    <t>INC000002601173</t>
  </si>
  <si>
    <t>07/02/2024 12:10:49</t>
  </si>
  <si>
    <t>07/02/2024 14:03:02</t>
  </si>
  <si>
    <t>Se realiza estabilización de equipo por alarma de memoria quedando al 45% de ocupación</t>
  </si>
  <si>
    <t>INC000002601245</t>
  </si>
  <si>
    <t>07/02/2024 12:58:28</t>
  </si>
  <si>
    <t>07/02/2024 16:10:14</t>
  </si>
  <si>
    <t>Se revisa el servidor sin encontrar la alarma reportada. Se revisa disco sin encontrar saturación.</t>
  </si>
  <si>
    <t>INC000002601260</t>
  </si>
  <si>
    <t>HD/Error de Sysprep en clon // Cliente XInergia Laboral</t>
  </si>
  <si>
    <t>07/02/2024 13:23:17</t>
  </si>
  <si>
    <t>07/02/2024 13:25:39</t>
  </si>
  <si>
    <t>08/02/2024 13:50:52</t>
  </si>
  <si>
    <t>PREVENTIVO: NO
CODIGO DE SERVICIO:
DIRECCION:
QUIEN REPORTA:+56 9 5382 2565 Jorge Romero Romero
CONTACTO EN TERRENO:
REQUERIMIENTO:Se solicita la generación de un ticket asociado a Folio: INC000002600207 y derivar al área de Operaciones &gt; Virtualizacion,</t>
  </si>
  <si>
    <t>Controler informa cerrar ticket por cliente escala internamente.</t>
  </si>
  <si>
    <t>INC000002601295</t>
  </si>
  <si>
    <t>gpschi01 - wnprap_cap02 TICKET AUTOMATICO</t>
  </si>
  <si>
    <t>07/02/2024 13:53:56</t>
  </si>
  <si>
    <t>07/02/2024 16:20:57</t>
  </si>
  <si>
    <t>PREVENTIVO=SI
CODIGO DE SERVICIO=WNPRAP_CAP02
DIRECCION=NULL
CIUDAD=NULL
COMUNA LOCAL=Santiago
REGION=NULL
QUIEN REPORTA=Ticket automático
CONTACTO EN TERRENO=
PROBLEMA=Node GPSCHI01 - WNPRAP_CAP02 CPU Load at 90 % Exceeds Threshold
REQUERIMIENTO=
EQUIPO</t>
  </si>
  <si>
    <t>INC000002601323</t>
  </si>
  <si>
    <t>07/02/2024 14:20:58</t>
  </si>
  <si>
    <t>07/02/2024 14:23:42</t>
  </si>
  <si>
    <t>07/02/2024 16:42:38</t>
  </si>
  <si>
    <t>EMPRESA:TELEFONICA EMPRESAS DE CHILE SA
CÓDIGO DE SERVICIO: 
DIRECCIÓN: AV. Presidente Prieto #226, Paine, Santiago
NOMBRE DE QUIEN REPORTA: Bastian Gauna
TELÉFONO DE QUIEN REPORTA: 56 9 8954 5018
NOMBRE DE CONTACTO EN TERRENO: 
REQUERIMIENTO: Visita de</t>
  </si>
  <si>
    <t>INC000002601364</t>
  </si>
  <si>
    <t>REQ / SOC / Levantar servicio en servidor</t>
  </si>
  <si>
    <t>07/02/2024 16:05:00</t>
  </si>
  <si>
    <t>07/02/2024 16:06:15</t>
  </si>
  <si>
    <t>08/02/2024 10:32:02</t>
  </si>
  <si>
    <t>PREVENTIVO: NO
CODIGO DE SERVICIO:
DIRECCION:      
CIUDAD:             
COMUNA:
NOMBRE QUIEN REPORTA: Juan Díaz Astudillo
TELEFONO QUIEN REPORTA:Cel: +56 9 5016 6137
NOMBRE CONTACTO EN TERRENO:        
TELEFONO 1 CONTACTO EN TERRENO:
TELEFONO 2 CONTACTO</t>
  </si>
  <si>
    <t>INC000002601366</t>
  </si>
  <si>
    <t>07/02/2024 16:19:18</t>
  </si>
  <si>
    <t>07/02/2024 16:20:33</t>
  </si>
  <si>
    <t>07/02/2024 19:38:14</t>
  </si>
  <si>
    <t>EMPRESA:TELEFONICA GLOBAL TECHNOLOGY S.A.AGENCIA EN CHILE
CÓDIGO DE SERVICIO: 
DIRECCIÓN: Av. Apoquindo #7071, Las Condes, Santiago
NOMBRE DE QUIEN REPORTA:Deiby Santoyo
TELÉFONO DE QUIEN REPORTA: 
NOMBRE DE CONTACTO EN TERRENO: 
REQUERIMIENTO: 
EQUIPOS</t>
  </si>
  <si>
    <t>INC000002601371</t>
  </si>
  <si>
    <t>TRANSUNION SOLUCIONES DE INFORMACION CHILE S.A.</t>
  </si>
  <si>
    <t>GESTION DATACENTER/ ACCESOS /TRANSUNION SOLUCIONES DE INFORMACION CHILE S.A.</t>
  </si>
  <si>
    <t>07/02/2024 16:36:44</t>
  </si>
  <si>
    <t>07/02/2024 16:38:00</t>
  </si>
  <si>
    <t>07/02/2024 16:44:16</t>
  </si>
  <si>
    <t>EMPRESA:TRANSUNION SOLUCIONES DE INFORMACION CHILE S.A.
CÓDIGO DE SERVICIO: 
DIRECCIÓN: Calle San Martin #50, Santiago Centro, Santiago
NOMBRE DE QUIEN REPORTA:Claudio Villalobos
TELÉFONO DE QUIEN REPORTA: 56994694355
NOMBRE DE CONTACTO EN TERRENO: 
REQU</t>
  </si>
  <si>
    <t>INC000002601400</t>
  </si>
  <si>
    <t>GAMA / Instalación de Agente AV | PDTE HORARIO HÁBIL</t>
  </si>
  <si>
    <t>07/02/2024 18:40:45</t>
  </si>
  <si>
    <t>07/02/2024 18:45:28</t>
  </si>
  <si>
    <t>08/02/2024 20:15:06</t>
  </si>
  <si>
    <t>PREVENTIVO: NO
CODIGO DE SERVICIO:-
DIRECCION:-
QUIEN REPORTA: Miguel Vera V. / Tel. +56 2 2657 3300 / Cel. +56 9 7643 9415
CONTACTO EN TERRENO:-
PROBLEMA:-
REQUERIMIENTO:
Estimados, necesito que se realice la instalación de un agente AV en los servidor</t>
  </si>
  <si>
    <t>FASE RESOLUCIÓN Y RECUPERACIÓN
Se efectúa contacto con cliente: Miguel Vera
Teléfono de contacto:+56 9 7643 9415
Acciones realizadas: Se contacta al cliente y el mismo suministra el agente. Se pasa a un archivo ISO, luego se sube al catalogo del tenan</t>
  </si>
  <si>
    <t>INC000002601404</t>
  </si>
  <si>
    <t>ZERTO - servicio se cae</t>
  </si>
  <si>
    <t>07/02/2024 18:55:54</t>
  </si>
  <si>
    <t>07/02/2024 18:56:51</t>
  </si>
  <si>
    <t>07/02/2024 19:20:54</t>
  </si>
  <si>
    <t>Revisión en conjunto con equipo de virtualizacion por caida de servicios zerto</t>
  </si>
  <si>
    <t>bases de datos LOG llenos. se ayuda con bakcup de log para que las bases de datos sigan funcionando.
Escalar a BD</t>
  </si>
  <si>
    <t>INC000002601413</t>
  </si>
  <si>
    <t>DESAN SPA</t>
  </si>
  <si>
    <t>HD/
Acceso a ambiente virtualizado de Rentokil en Movistar</t>
  </si>
  <si>
    <t>07/02/2024 14:14:36</t>
  </si>
  <si>
    <t>07/02/2024 14:19:26</t>
  </si>
  <si>
    <t>08/02/2024 12:16:16</t>
  </si>
  <si>
    <t>PREVENTIVO: NO
CODIGO DE SERVICIO: 
DIRECCION:
QUIEN REPORTA  Jose Luis Beldaño  jose-luis.beldano@rentokil-initial.com
CONTACTO EN TERRENO:  Jose Luis Beldaño jose-luis.beldano@rentokil-initial.com
PROBLEMA:  
REQUERIMIENTO:
 Necesito acceso al ambient</t>
  </si>
  <si>
    <t>Se efectúa contacto con cliente: Jose Beldaño
Teléfono de contacto: Via correo 
Acciones realizadas: Se crea usuario, se envian credenciales por correo cerrado. Cliente logra acceso al portal VDC
Acciones de Mejora, Recomendaciones: N/A
Causa Raíz: N/A</t>
  </si>
  <si>
    <t>INC000002601457</t>
  </si>
  <si>
    <t>HD/
Solicitud de servidores en respaldo GPS.</t>
  </si>
  <si>
    <t>07/02/2024 16:20:30</t>
  </si>
  <si>
    <t>07/02/2024 16:21:38</t>
  </si>
  <si>
    <t>08/02/2024 16:19:57</t>
  </si>
  <si>
    <t>PREVENTIVO: NO
CODIGO DE SERVICIO:
DIRECCION:
QUIEN REPORTA:
CONTACTO EN TERRENO:
PROBLEMA:
REQUERIMIENTO: 
por favor su apoyo para generar un folio de requerimiento con la finalidad
de cursar lo solicitado a continuación. El folio debe ser asignado a l</t>
  </si>
  <si>
    <t>Se adjunta informe de servidores GPS solicitado por Sebastián Acuña</t>
  </si>
  <si>
    <t>INC000002601472</t>
  </si>
  <si>
    <t>REQ/
Eliminar Organización POC Eléctrica Puente Alto</t>
  </si>
  <si>
    <t>07/02/2024 16:48:24</t>
  </si>
  <si>
    <t>07/02/2024 16:49:47</t>
  </si>
  <si>
    <t>13/02/2024 11:11:06</t>
  </si>
  <si>
    <t>13/02/2024 23:50:00</t>
  </si>
  <si>
    <t>PREVENTIVO: NO
CODIGO DE SERVICIO:
DIRECCION:
QUIEN REPORTA:
CONTACTO EN TERRENO:
PROBLEMA:
REQUERIMIENTO:
Buenas Tardes Estimado equipo @Help Desk,
Por favor su acostumbrado apoyo en generar ticket de requerimiento y
asignar a mi bandeja TELEFONICA GL</t>
  </si>
  <si>
    <t>FASE RESOLUCIÓN Y RECUPERACIÓN
Se efectúa contacto con cliente:N/A
Teléfono de contacto:N/A
Acciones realizadas: Se realiza borrado de la POC del Cliente Electrica Puente Alto y se liberan los recursos asociados
Solución paliativa o definitiva:N/A
A</t>
  </si>
  <si>
    <t>INC000002601474</t>
  </si>
  <si>
    <t>GASMAR S A</t>
  </si>
  <si>
    <t>REQ/
Servidor GASMARNAS2 IP 10.67.130.2 - Recuperación de archivos - Plataforma Netbackup</t>
  </si>
  <si>
    <t>07/02/2024 16:51:53</t>
  </si>
  <si>
    <t>07/02/2024 16:54:40</t>
  </si>
  <si>
    <t>07/02/2024 18:23:36</t>
  </si>
  <si>
    <t>PREVENTIVO: NO
CODIGO DE SERVICIO:
DIRECCION:
QUIEN REPORTA: : Antonino Zambelli +569 8385 2252
CONTACTO EN TERRENO: : Antonino Zambelli +569 8385 2252
PROBLEMA:
REQUERIMIENTO:
avor vuestra ayuda con restauración de archivo, el detalle se encuentra
a co</t>
  </si>
  <si>
    <t>FASE RESOLUCIÓN Y RECUPERACIÓN
Se efectúa contacto con cliente: N/A
Teléfono de contacto: N/A
Acciones realizadas: se realiza restauración solicitada, se envia correo informando.
Solución paliativa o definitiva: definitiva
Acciones de Mejora, Recome</t>
  </si>
  <si>
    <t>INC000002601487</t>
  </si>
  <si>
    <t>HD | Informe Mensual SAP Enero 2024</t>
  </si>
  <si>
    <t>07/02/2024 17:32:23</t>
  </si>
  <si>
    <t>07/02/2024 17:34:15</t>
  </si>
  <si>
    <t>08/02/2024 7:35:24</t>
  </si>
  <si>
    <t>PREVENTIVO: NO
CODIGO DE SERVICIO:
DIRECCION:
QUIEN REPORTA:Nicolás Saavedra Eguiluz +56 9 6187 5469
CONTACTO EN TERRENO:
PROBLEMA:
REQUERIMIENTO:
Estimados Help Desk
Favor generar ticket en base a requerimiento de cliente TELEFONICA
Dejar en bandeja</t>
  </si>
  <si>
    <t>Se adjunta informe mensual de clientes SAP para el período enero de 2024</t>
  </si>
  <si>
    <t>INC000002601500</t>
  </si>
  <si>
    <t>07/02/2024 18:09:32</t>
  </si>
  <si>
    <t>07/02/2024 18:12:31</t>
  </si>
  <si>
    <t>08/02/2024 17:03:08</t>
  </si>
  <si>
    <t>PREVENTIVO: NO
CODIGO DE SERVICIO:
DIRECCION:
QUIEN REPORTA:
CONTACTO EN TERRENO:
PROBLEMA:
REQUERIMIENTO:
Junto con saludar, favor de su ayuda generar un folio para la revisión y
replicación de recursos del listado adjunto. Estas máquinas se migrarán e</t>
  </si>
  <si>
    <t>INC000002601609</t>
  </si>
  <si>
    <t>MEGASALUD SPA</t>
  </si>
  <si>
    <t>GESTION DATACENTER/ ACCESOS /MEGASALUD SPA</t>
  </si>
  <si>
    <t>07/02/2024 14:08:52</t>
  </si>
  <si>
    <t>07/02/2024 14:09:59</t>
  </si>
  <si>
    <t>07/02/2024 14:17:14</t>
  </si>
  <si>
    <t>EMPRESA:MEGASALUD SPA
CÓDIGO DE SERVICIO: 
DIRECCIÓN:Calle San Martin #50, Santiago Centro, Santiago
NOMBRE DE QUIEN REPORTA:Javier Utrera
TELÉFONO DE QUIEN REPORTA:981565472
NOMBRE DE CONTACTO EN TERRENO: 
REQUERIMIENTO:cambio de disco duro
EQUIPOS ENER</t>
  </si>
  <si>
    <t>INC000002601613</t>
  </si>
  <si>
    <t>07/02/2024 14:21:00</t>
  </si>
  <si>
    <t>07/02/2024 14:21:59</t>
  </si>
  <si>
    <t>07/02/2024 18:57:18</t>
  </si>
  <si>
    <t>EMPRESA:BANCO SANTANDER CHILE
CÓDIGO DE SERVICIO: 
DIRECCIÓN:Av. Apoquindo #7071, Las Condes, Santiago
NOMBRE DE QUIEN REPORTA:Christian Tapia
TELÉFONO DE QUIEN REPORTA:56981568202
NOMBRE DE CONTACTO EN TERRENO: 
REQUERIMIENTO:Decomiso de firewall dado d</t>
  </si>
  <si>
    <t>INC000002601657</t>
  </si>
  <si>
    <t>FACTIBILIDAD 81912</t>
  </si>
  <si>
    <t>07/02/2024 15:57:41</t>
  </si>
  <si>
    <t>07/02/2024 15:58:25</t>
  </si>
  <si>
    <t>07/02/2024 16:18:42</t>
  </si>
  <si>
    <t>INC000002601671</t>
  </si>
  <si>
    <t>FACTIBILIDAD 81977</t>
  </si>
  <si>
    <t>07/02/2024 16:51:05</t>
  </si>
  <si>
    <t>07/02/2024 16:52:11</t>
  </si>
  <si>
    <t>07/02/2024 18:18:38</t>
  </si>
  <si>
    <t>INC000002601676</t>
  </si>
  <si>
    <t>CHILENA CONSOLIDADA SEGUROS DE VIDA S.A.</t>
  </si>
  <si>
    <t>GESTION DATACENTER/ ACCESOS /CHILENA CONSOLIDADA SEGUROS DE VIDA S.A.</t>
  </si>
  <si>
    <t>07/02/2024 16:59:29</t>
  </si>
  <si>
    <t>07/02/2024 17:01:22</t>
  </si>
  <si>
    <t>07/02/2024 17:09:00</t>
  </si>
  <si>
    <t>EMPRESA:CHILENA CONSOLIDADA SEGUROS DE VIDA S.A.
CÓDIGO DE SERVICIO: 
DIRECCIÓN:Calle San Martin #50, Santiago Centro, Santiago
NOMBRE DE QUIEN REPORTA:Roxana Jara 
TELÉFONO DE QUIEN REPORTA:9 94372663
NOMBRE DE CONTACTO EN TERRENO: 
REQUERIMIENTO:Se req</t>
  </si>
  <si>
    <t>INC000002601686</t>
  </si>
  <si>
    <t>07/02/2024 17:32:57</t>
  </si>
  <si>
    <t>07/02/2024 17:35:18</t>
  </si>
  <si>
    <t>07/02/2024 17:46:25</t>
  </si>
  <si>
    <t>EMPRESA:DXC
CÓDIGO DE SERVICIO: 
DIRECCIÓN:AV. Presidente Prieto #226, Paine, Santiago
NOMBRE DE QUIEN REPORTA:Ferney Garzon
TELÉFONO DE QUIEN REPORTA:56 2 25774418
NOMBRE DE CONTACTO EN TERRENO: 
REQUERIMIENTO:Traslado y retiro de cintas
EQUIPOS ENERGIZ</t>
  </si>
  <si>
    <t>INC000002601701</t>
  </si>
  <si>
    <t>ANALISIS ST 2B</t>
  </si>
  <si>
    <t>07/02/2024 17:52:49</t>
  </si>
  <si>
    <t>07/02/2024 17:53:50</t>
  </si>
  <si>
    <t>07/02/2024 17:58:08</t>
  </si>
  <si>
    <t>EJECUTADO SIN EXITO</t>
  </si>
  <si>
    <t>INC000002601868</t>
  </si>
  <si>
    <t>RONDA TOMA DE TEMPERATURAS SALAS TIC 16:30</t>
  </si>
  <si>
    <t>07/02/2024 15:47:26</t>
  </si>
  <si>
    <t>07/02/2024 15:47:59</t>
  </si>
  <si>
    <t>07/02/2024 16:40:56</t>
  </si>
  <si>
    <t>INC000002601986</t>
  </si>
  <si>
    <t>07/02/2024 16:55:12</t>
  </si>
  <si>
    <t>07/02/2024 16:56:06</t>
  </si>
  <si>
    <t>07/02/2024 18:10:13</t>
  </si>
  <si>
    <t>INC000002602041</t>
  </si>
  <si>
    <t>TENDIDO DE FIBRA TECH/CRQ 81523</t>
  </si>
  <si>
    <t>07/02/2024 17:19:01</t>
  </si>
  <si>
    <t>07/02/2024 17:19:03</t>
  </si>
  <si>
    <t>07/02/2024 17:21:15</t>
  </si>
  <si>
    <t>PREVENTIVO: NO
CÓDIGO DE SERVICIO: INC000002602041
DIRECCIÓN:  DCSM
QUIEN REPORTA: LUIS VILLASMIL
CONTACTO EN TERRENO: DC OPERADOR N1
PROBLEMA: CRUZADA
REQUERIMIENTO: TENDIDO DE FIBRA TIC 4 ENTRE RACK D37 A RACK I82</t>
  </si>
  <si>
    <t>SE EFECTÚA CONTACTO CON CLIENTE: NO APLICA
TELÉFONO DE CONTACTO: NO APLICA
ACCIONES REALIZADAS: CRUZADA REALIZADA
SOLUCIÓN PALIATIVA O DEFINITIVA: NO APLICA
ACCIONES DE MEJORA, RECOMENDACIONES: NO APLICA
CAUSA RAÍZ: INSTALACION DE NUEVA CRUZADA DE FIBRA</t>
  </si>
  <si>
    <t>INC000002602044</t>
  </si>
  <si>
    <t>fiprdu01 - duoc_esxi03 TICKET AUTOMATICO</t>
  </si>
  <si>
    <t>07/02/2024 17:16:21</t>
  </si>
  <si>
    <t>07/02/2024 17:52:15</t>
  </si>
  <si>
    <t>PREVENTIVO=SI
CODIGO DE SERVICIO=DUOC_ESXI03
DIRECCION=NULL
CIUDAD=NULL
COMUNA LOCAL=
REGION=NULL
QUIEN REPORTA=Ticket automático
CONTACTO EN TERRENO=
PROBLEMA=Node FIPRDU01 - DUOC_ESXI03 is Down
REQUERIMIENTO=
EQUIPOS ENERGIZADO O REINICIADO=
HORARIO DE</t>
  </si>
  <si>
    <t>FASE RESOLUCIÓN Y RECUPERACIÓN
Se efectúa contacto con cliente:N/A
Teléfono de contacto:N/A
Acciones realizadas: Se solicita al personal de monitoreo dejar el servidor en mantenimiento ya que se estan efectuando labores de mantenimiento preventivos.</t>
  </si>
  <si>
    <t>INC000002602094</t>
  </si>
  <si>
    <t>07/02/2024 18:01:30</t>
  </si>
  <si>
    <t>07/02/2024 18:20:13</t>
  </si>
  <si>
    <t>07/02/2024 18:21:35</t>
  </si>
  <si>
    <t>Estimados; INICIA TOMA DE ALARMAS DE CLIENTES	
Cliente: T.EMPRESAS	
Proveedor: INELCOM	
Tipo Requerimiento:TOMA DE ALARMAS DE CLIENTES	
N° Ticket Acceso : Personal de planta INELCOM	
N° CRQ:	NO APLICA	
Estado CRQ: NO APLICA	
TKT: NO APLICA	
Actividad</t>
  </si>
  <si>
    <t>INC000002602120</t>
  </si>
  <si>
    <t>SUPERVISION ENERGIZACION EQUIPOS HUAWEI</t>
  </si>
  <si>
    <t>07/02/2024 19:01:13</t>
  </si>
  <si>
    <t>07/02/2024 19:02:19</t>
  </si>
  <si>
    <t>07/02/2024 19:03:32</t>
  </si>
  <si>
    <t>SUPERVISION CRQ/OK</t>
  </si>
  <si>
    <t>INC000002602156</t>
  </si>
  <si>
    <t>FARMACIAS AHUMADA S.A.</t>
  </si>
  <si>
    <t>GAMA/ Subir manualmente servidor CL01PRDSWITCH02</t>
  </si>
  <si>
    <t>08/02/2024 0:02:10</t>
  </si>
  <si>
    <t>08/02/2024 0:05:13</t>
  </si>
  <si>
    <t>08/02/2024 9:05:49</t>
  </si>
  <si>
    <t>PREVENTIVO: NO
CODIGO DE SERVICIO:
DIRECCION:
QUIEN REPORTA: Nelson Báez
CONTACTO EN TERRENO:
REQUERIMIENTO: subir manualmente el servidor CL01PRDSWITCH02 - 150.10.252.65, debido  a que no subió después de un reinicio programado.
EQUIPOS ENERGIZADO/REINI</t>
  </si>
  <si>
    <t>MANO REMOTA</t>
  </si>
  <si>
    <t>INC000002602171</t>
  </si>
  <si>
    <t>Movimiento de blade / DXC-TBK</t>
  </si>
  <si>
    <t>08/02/2024 6:19:34</t>
  </si>
  <si>
    <t>08/02/2024 6:21:31</t>
  </si>
  <si>
    <t>INC000002602172</t>
  </si>
  <si>
    <t>08/02/2024 6:21:38</t>
  </si>
  <si>
    <t>08/02/2024 6:23:00</t>
  </si>
  <si>
    <t>INC000002602173</t>
  </si>
  <si>
    <t>08/02/2024 6:23:06</t>
  </si>
  <si>
    <t>08/02/2024 6:24:23</t>
  </si>
  <si>
    <t>INC000002602175</t>
  </si>
  <si>
    <t>Checklist Diario Clientes 08.02.24</t>
  </si>
  <si>
    <t>08/02/2024 7:32:47</t>
  </si>
  <si>
    <t>08/02/2024 7:33:49</t>
  </si>
  <si>
    <t>08/02/2024 7:34:10</t>
  </si>
  <si>
    <t>INC000002602179</t>
  </si>
  <si>
    <t>08/02/2024 9:17:03</t>
  </si>
  <si>
    <t>08/02/2024 9:18:04</t>
  </si>
  <si>
    <t>08/02/2024 11:30:29</t>
  </si>
  <si>
    <t>EMPRESA: TELEFONICA EMPRESAS DE CHILE SA
CÓDIGO DE SERVICIO: 
DIRECCIÓN:AV. Presidente Prieto #226, Paine, Santiago
NOMBRE DE QUIEN REPORTA:Jorge Pozo P.
TELÉFONO DE QUIEN REPORTA:  +56991951090
NOMBRE DE CONTACTO EN TERRENO: 
REQUERIMIENTO : Conexión de</t>
  </si>
  <si>
    <t>INC000002602312</t>
  </si>
  <si>
    <t>GESTION DATACENTER/ ACCESOS /HDI SEGUROS</t>
  </si>
  <si>
    <t>07/02/2024 18:28:43</t>
  </si>
  <si>
    <t>07/02/2024 18:31:51</t>
  </si>
  <si>
    <t>07/02/2024 19:47:38</t>
  </si>
  <si>
    <t>EMPRESA:HDI SEGUROS
CÓDIGO DE SERVICIO: 
DIRECCIÓN:Av. Apoquindo #7071, Las Condes, Santiago
NOMBRE DE QUIEN REPORTA:Álvaro Ulloa Figueroa
TELÉFONO DE QUIEN REPORTA:
NOMBRE DE CONTACTO EN TERRENO: 
PROBLEMA:
Cambio de cintas
EQUIPOS ENERGIZADO/REINICIADO</t>
  </si>
  <si>
    <t>INC000002602327</t>
  </si>
  <si>
    <t>REQ/
Problemas BBDD Aplicativo Zerto</t>
  </si>
  <si>
    <t>07/02/2024 19:26:32</t>
  </si>
  <si>
    <t>07/02/2024 19:27:54</t>
  </si>
  <si>
    <t>08/02/2024 16:06:32</t>
  </si>
  <si>
    <t>PREVENTIVO: NO
CODIGO DE SERVICIO:
DIRECCION: 
QUIEN REPORTA:Moisés Eduardo Montero Ramos 56 9 4273 2135
CONTACTO EN TERRENO: Moisés Eduardo Montero Ramos 56 9 4273 2135
PROBLEMA:
REQUERIMIENTO:
Requerimiento: Revisar la BBDD correspondiente al aplicati</t>
  </si>
  <si>
    <t>Se resuelve problematica, luego de realizar shrink al segmento transaccional</t>
  </si>
  <si>
    <t>INC000002602329</t>
  </si>
  <si>
    <t>TICKET DIARIO RONDAS PREVENTIVAS Y LECTURA DE TEMPERATURAS EN SALAS TIC</t>
  </si>
  <si>
    <t>07/02/2024 21:02:03</t>
  </si>
  <si>
    <t>07/02/2024 21:05:56</t>
  </si>
  <si>
    <t>08/02/2024 7:25:50</t>
  </si>
  <si>
    <t>PREVENTIVO: SI
CODIGO DE SERVICIO: N/A
DIRECCION:  DCSM
QUIEN REPORTA: FRANCISCO FELIU
CONTACTO EN TERRENO: FRANCISCO FELIU
PROBLEMA: N/A
REQUERIMIENTO: TICKET DIARIO RONDAS PREVENTIVAS Y LECTURA DE TEMPERATURAS EN SALAS TIC</t>
  </si>
  <si>
    <t>Fase de resolución y recuperación: INFORMACION
Se efectúa contacto con cliente: N/A
Teléfono de contacto: N/A
Acciones realizadas: RONDA REALIZADA
Solución paliativa o definitiva: N/A
Acciones de Mejora, Recomendaciones: N/A
Causa Raíz: (si aplica) N/A</t>
  </si>
  <si>
    <t>INC000002602331</t>
  </si>
  <si>
    <t>TICKET SUPERVISION INC000002601609 CLIENTE REDSALUD</t>
  </si>
  <si>
    <t>07/02/2024 21:06:58</t>
  </si>
  <si>
    <t>07/02/2024 21:09:44</t>
  </si>
  <si>
    <t>08/02/2024 0:56:57</t>
  </si>
  <si>
    <t>PREVENTIVO: NO
CODIGO DE SERVICIO: N/A
DIRECCION:  SAN MARTIN 50
QUIEN REPORTA: FRANCISCO FELIU
CONTACTO EN TERRENO: FRANCISCO FELIU
PROBLEMA: N/A
REQUERIMIENTO: TICKET SUPERVISION INC000002601609 CLIENTE REDSALUD</t>
  </si>
  <si>
    <t>Fase de resolución y recuperación: INFORMACION
Se efectúa contacto con cliente: N/A
Teléfono de contacto: N/A
Acciones realizadas: SUPERVISION / OK
Solución paliativa o definitiva: N/A
Acciones de Mejora, Recomendaciones: N/A
Causa Raíz: (si aplica) N/A</t>
  </si>
  <si>
    <t>INC000002602335</t>
  </si>
  <si>
    <t>TICKET SUPERVISION INC000002599640 CLIENTE TCCT</t>
  </si>
  <si>
    <t>07/02/2024 22:14:38</t>
  </si>
  <si>
    <t>07/02/2024 22:17:25</t>
  </si>
  <si>
    <t>FIREWALL</t>
  </si>
  <si>
    <t>08/02/2024 1:15:30</t>
  </si>
  <si>
    <t>PREVENTIVO: NO
CODIGO DE SERVICIO: N/A
DIRECCION:  SAN MARTIN 50
QUIEN REPORTA: FRANCISCO FELIU
CONTACTO EN TERRENO: FRANCISCO FELIU
PROBLEMA: N/A
REQUERIMIENTO: TICKET SUPERVISION INC000002599640 CLIENTE TCCT</t>
  </si>
  <si>
    <t>Fase de resolución y recuperación: INFORMACION
Se efectúa contacto con cliente: N/A
Teléfono de contacto: N/A
Acciones realizadas: SUPERVISION CRQ / OK
Solución paliativa o definitiva: N/A
Acciones de Mejora, Recomendaciones: N/A
Causa Raíz: (si aplica)</t>
  </si>
  <si>
    <t>INC000002602350</t>
  </si>
  <si>
    <t>08/02/2024 8:09:39</t>
  </si>
  <si>
    <t>08/02/2024 8:29:46</t>
  </si>
  <si>
    <t>08/02/2024 8:59:01</t>
  </si>
  <si>
    <t>INC000002602357</t>
  </si>
  <si>
    <t>SE CREA TICKET POR RONDA Y REVISION DE SALAS TECNICAS</t>
  </si>
  <si>
    <t>08/02/2024 8:38:13</t>
  </si>
  <si>
    <t>08/02/2024 8:58:06</t>
  </si>
  <si>
    <t>08/02/2024 9:59:39</t>
  </si>
  <si>
    <t>INC000002602364</t>
  </si>
  <si>
    <t>08/02/2024 9:02:57</t>
  </si>
  <si>
    <t>08/02/2024 9:09:05</t>
  </si>
  <si>
    <t>08/02/2024 9:55:11</t>
  </si>
  <si>
    <t>INC000002602368</t>
  </si>
  <si>
    <t>08/02/2024 9:10:27</t>
  </si>
  <si>
    <t>08/02/2024 9:11:10</t>
  </si>
  <si>
    <t>08/02/2024 9:55:55</t>
  </si>
  <si>
    <t>INC000002602382</t>
  </si>
  <si>
    <t>HD |  Campo clase de pedidos clientes Tx Va01</t>
  </si>
  <si>
    <t>08/02/2024 9:35:28</t>
  </si>
  <si>
    <t>08/02/2024 9:38:06</t>
  </si>
  <si>
    <t>08/02/2024 15:45:49</t>
  </si>
  <si>
    <t>PREVENTIVO: NO
CODIGO DE SERVICIO:
DIRECCION:
QUIEN REPORTA:Ewald Galaz Millaleo +56 9 8510 0702 
CONTACTO EN TERRENO:
PROBLEMA:
REQUERIMIENTO:
Estimados Help Desk
Favor generar ticket en base a requerimiento de cliente Inchalam.
Dejar en bandeja de T</t>
  </si>
  <si>
    <t>INC000002602409</t>
  </si>
  <si>
    <t>TIC.CL PAINE pruebas migracion SO</t>
  </si>
  <si>
    <t>07/02/2024 19:22:37</t>
  </si>
  <si>
    <t>07/02/2024 19:22:38</t>
  </si>
  <si>
    <t>07/02/2024 19:30:13</t>
  </si>
  <si>
    <t>TIC.CL PAINE pruebas migracion SO 
se realizan nuevas pruebas de la actualizacion realizada a los serrvidor. se reporto un errrorr de zerrto  al momento de realizarr las pruebas. (no relacionado)
Se agendara nueva ventana</t>
  </si>
  <si>
    <t>INC000002602411</t>
  </si>
  <si>
    <t>CLOUDCO - cambio password juan uzcategui</t>
  </si>
  <si>
    <t>07/02/2024 19:23:39</t>
  </si>
  <si>
    <t>07/02/2024 19:24:15</t>
  </si>
  <si>
    <t>07/02/2024 19:30:41</t>
  </si>
  <si>
    <t>se realiza cambio de pass para usuario</t>
  </si>
  <si>
    <t>INC000002602412</t>
  </si>
  <si>
    <t>Correccion usuario VDC-CL</t>
  </si>
  <si>
    <t>07/02/2024 19:24:36</t>
  </si>
  <si>
    <t>07/02/2024 19:25:33</t>
  </si>
  <si>
    <t>07/02/2024 19:31:23</t>
  </si>
  <si>
    <t>Usuario vdc-cl wvK3AftyeCpjgg tiene un espacio en blanco en el nombre.
se corrige</t>
  </si>
  <si>
    <t>usuario wvK3AftyeCpjgg  tenia un espacio delante del usuario por lo que estaba produciendo problemas para login. se corrige</t>
  </si>
  <si>
    <t>INC000002602413</t>
  </si>
  <si>
    <t>seguimiento INC000002596066</t>
  </si>
  <si>
    <t>07/02/2024 19:26:05</t>
  </si>
  <si>
    <t>07/02/2024 19:26:49</t>
  </si>
  <si>
    <t>07/02/2024 19:31:49</t>
  </si>
  <si>
    <t>seguimiento con cliente INC000002596066 
les comento que ese comando debe ejecutarse correctamente para que cargue las políticas. El inconveniente de sincronización debe ser revisado con su soporte interno ya que nuestro ámbito de acción es hasta la conf</t>
  </si>
  <si>
    <t>les comento que ese comando debe ejecutarse correctamente para que cargue las políticas. El inconveniente de sincronización debe ser revisado con su soporte interno ya que nuestro ámbito de acción es hasta la configuración del AD.
Otra manera de validar</t>
  </si>
  <si>
    <t>INC000002602415</t>
  </si>
  <si>
    <t>ECERT - Consulta Clúster DB</t>
  </si>
  <si>
    <t>07/02/2024 19:27:20</t>
  </si>
  <si>
    <t>07/02/2024 19:27:59</t>
  </si>
  <si>
    <t>07/02/2024 19:32:22</t>
  </si>
  <si>
    <t>Consulta Clúster DB
Hola Paul
Buenos días, te escribo para hacerte una consulta referente al cluster DB.
Nosotros tenemos un servidor virtual que es testigo del cluster (IP:192.168.1.120), necesitamos apagarlo para sacar un respaldo, sabes si se generar</t>
  </si>
  <si>
    <t>se responde a cliente:
no debería existir inconveniente siempre y cuando el resto de los servidores se encuentren encendidos y disponibles</t>
  </si>
  <si>
    <t>INC000002602417</t>
  </si>
  <si>
    <t>credenciales del servidor m_audioapps01</t>
  </si>
  <si>
    <t>07/02/2024 19:28:32</t>
  </si>
  <si>
    <t>07/02/2024 19:29:46</t>
  </si>
  <si>
    <t>07/02/2024 19:33:00</t>
  </si>
  <si>
    <t>credenciales del servidor m_audioapps01 sin conexion usuario admres</t>
  </si>
  <si>
    <t>usuario no estaba usando dominio audiomusica\ para login,.
Conexion OK</t>
  </si>
  <si>
    <t>INC000002602425</t>
  </si>
  <si>
    <t>HORTIFRUT S.A</t>
  </si>
  <si>
    <t>HD / Solicitud de información</t>
  </si>
  <si>
    <t>07/02/2024 20:36:36</t>
  </si>
  <si>
    <t>07/02/2024 20:39:34</t>
  </si>
  <si>
    <t>08/02/2024 15:35:50</t>
  </si>
  <si>
    <t>PREVENTIVO: NO
CODIGO DE SERVICIO:-
DIRECCION:-
QUIEN REPORTA: rodrigo von hausen / +56 957139471
CONTACTO EN TERRENO:-
PROBLEMA:-
REQUERIMIENTO:
Favor su ayuda para contar con el listado de las cuentas VPN que se
encuentran activas al día de hoy, desde</t>
  </si>
  <si>
    <t>Se envían usuarios via correo, se cierra ticket.</t>
  </si>
  <si>
    <t>INC000002602449</t>
  </si>
  <si>
    <t>08/02/2024 8:11:35</t>
  </si>
  <si>
    <t>08/02/2024 8:12:08</t>
  </si>
  <si>
    <t>08/02/2024 9:06:20</t>
  </si>
  <si>
    <t>INC000002602451</t>
  </si>
  <si>
    <t>DUOC TICKET PENDIENTES</t>
  </si>
  <si>
    <t>frp_josama</t>
  </si>
  <si>
    <t>DUOC | REQ | RV: Redirección - observatorio.duoc.cl</t>
  </si>
  <si>
    <t>08/02/2024 8:17:49</t>
  </si>
  <si>
    <t>08/02/2024 8:24:59</t>
  </si>
  <si>
    <t>13/02/2024 10:58:23</t>
  </si>
  <si>
    <t>PREVENTIVO: NO
CODIGO DE SERVICIO:
DIRECCION:
QUIEN REPORTA:
CONTACTO EN TERRENO:
PROBLEMA:
REQUERIMIENTO:
EQUIPOS ENERGIZADO/REINICIADO:
HORARIO DE ATENCION:
OBSERVACION:
ANI:
MARCA CENTRAL TELEFONICA: 
EMPRESA:
RUT:
CORREO: 
COORDENADAS:
Victor, Buen</t>
  </si>
  <si>
    <t>Se realiza configuración de sitio observatorio.duoc.cl en servidor CENTOS79_OCI-PRE y se modifican registros DNS interno. Sitio queda operativo.Se realiza configuración de sitio observatorio.duoc.cl en servidor CENTOS79_OCI-PRE y se modifican registros D</t>
  </si>
  <si>
    <t>INC000002603245</t>
  </si>
  <si>
    <t>08/02/2024 9:37:32</t>
  </si>
  <si>
    <t>08/02/2024 14:22:19</t>
  </si>
  <si>
    <t>Se efectúa contacto con cliente: N/A
Teléfono de contacto: N/A
Acciones realizadas: Se cierran sesiones desconectadas y libera memoria de servidor, alarma ya no está presente.
Solución paliativa o definitiva: Comportamiento normal.
Acciones de Mejora, Re</t>
  </si>
  <si>
    <t>INC000002603282</t>
  </si>
  <si>
    <t>HD/
RV: Transporte a PRD</t>
  </si>
  <si>
    <t>08/02/2024 10:06:17</t>
  </si>
  <si>
    <t>08/02/2024 10:13:01</t>
  </si>
  <si>
    <t>08/02/2024 10:34:44</t>
  </si>
  <si>
    <t>PREVENTIVO: NO
CODIGO DE SERVICIO:
DIRECCION:
QUIEN REPORTA: Freddy Cortés Díaz 56 9 6605 6481
CONTACTO EN TERRENO: Freddy Cortés Díaz 56 9 6605 6481
REQUERIMIENTO: Favor su ayuda con el transporte de la orden a PRD según archivo adjunto.
EQUIPOS ENERGI</t>
  </si>
  <si>
    <t>INC000002603289</t>
  </si>
  <si>
    <t>GAMA/ Requerimiento Respaldo servidor Arauco - IPCHILE</t>
  </si>
  <si>
    <t>08/02/2024 10:41:40</t>
  </si>
  <si>
    <t>08/02/2024 10:43:27</t>
  </si>
  <si>
    <t>08/02/2024 20:08:45</t>
  </si>
  <si>
    <t>PREVENTIVO: NO
CODIGO DE SERVICIO: ARAUCO
DIRECCION:
QUIEN REPORTA: Juan Carlos Dupuy -+56 979778332
CONTACTO EN TERRENO:
PROBLEMA:
REQUERIMIENTO:
Buenos días, junto con saludar solicito agregar a la política de respaldo de IPCHILE el servidor ARAUCO, f</t>
  </si>
  <si>
    <t>FASE RESOLUCIÓN Y RECUPERACIÓN
Se efectúa contacto con cliente: N/A
Teléfono de contacto: N/A
Acciones realizadas: se procede a ingresar servidor arauco en respaldo de maquina virtual.
Solución paliativa o definitiva: definitiva
Acciones de Mejora,</t>
  </si>
  <si>
    <t>INC000002603321</t>
  </si>
  <si>
    <t>Jorge Romero solicita apoyo con cliente AMISOFT para prestarle apoyo en configuracion de tunel IPSEC</t>
  </si>
  <si>
    <t>08/02/2024 10:51:48</t>
  </si>
  <si>
    <t>08/02/2024 10:53:58</t>
  </si>
  <si>
    <t>08/02/2024 10:55:24</t>
  </si>
  <si>
    <t>Se genera teams junto con jorge romero y cliente amisoft, donde se le entrega instrucciones a cliente para realizar las configuraciones del tunel, los cuales resultan satisfactorias levantando tanto la fase 1 como la fase 2 y obteniendo la comunicacion n</t>
  </si>
  <si>
    <t>INC000002603341</t>
  </si>
  <si>
    <t>LISTA implantacion.tcct@tic.cl</t>
  </si>
  <si>
    <t>08/02/2024 11:34:34</t>
  </si>
  <si>
    <t>08/02/2024 11:34:35</t>
  </si>
  <si>
    <t>08/02/2024 12:02:00</t>
  </si>
  <si>
    <t>CORREGIR MIEMBRO
Correcto:
JORGE DOMINGO ROMERO ROMERO 
jorge.romeror@telefonica.com</t>
  </si>
  <si>
    <t>INC000002603383</t>
  </si>
  <si>
    <t>HD | FORUM | Cotizaciones SAP</t>
  </si>
  <si>
    <t>08/02/2024 13:14:33</t>
  </si>
  <si>
    <t>08/02/2024 13:17:21</t>
  </si>
  <si>
    <t>08/02/2024 15:14:45</t>
  </si>
  <si>
    <t>PREVENTIVO: NO
CODIGO DE SERVICIO:
DIRECCION:
QUIEN REPORTA:Freddy Cortés Díaz +56 9 6605 6481 
CONTACTO EN TERRENO:
PROBLEMA:
REQUERIMIENTO:Favor generar ticket en base a requerimiento de cliente INCHALAM según
correo de más abajo
Favor pasar a PRD ord</t>
  </si>
  <si>
    <t>INC000002603388</t>
  </si>
  <si>
    <t>HD | Mejora en tx que nuestra los despachos ZESD_0044</t>
  </si>
  <si>
    <t>08/02/2024 13:33:27</t>
  </si>
  <si>
    <t>08/02/2024 13:34:26</t>
  </si>
  <si>
    <t>08/02/2024 15:11:51</t>
  </si>
  <si>
    <t>PREVENTIVO: NO
CODIGO DE SERVICIO:
DIRECCION:
QUIEN REPORTA:Freddy Cortés Díaz +56 9 6605 6481
CONTACTO EN TERRENO:
PROBLEMA:
REQUERIMIENTO:
Favor generar ticket en base a requerimiento de cliente INCHALAM según
correo de más abajo
Favor pasar a PRD ord</t>
  </si>
  <si>
    <t>INC000002603413</t>
  </si>
  <si>
    <t>FALLA EN PDU TIC 4 RACK D37</t>
  </si>
  <si>
    <t>08/02/2024 10:29:11</t>
  </si>
  <si>
    <t>08/02/2024 10:30:25</t>
  </si>
  <si>
    <t>13/02/2024 11:10:37</t>
  </si>
  <si>
    <t>Se efectúa contacto con cliente:si 
Teléfono de contacto:965732414
Acciones realizadas:personal de ICETEL revisa circuitos los cuales están sin ningún tipo de problema, se detecta que PDU tiene algún tipo de falla y no pueden manipular o subir los interr</t>
  </si>
  <si>
    <t>INC000002603417</t>
  </si>
  <si>
    <t>SUPERVISION COCACOLA EMBONOR/CRQ 81574</t>
  </si>
  <si>
    <t>08/02/2024 10:35:48</t>
  </si>
  <si>
    <t>08/02/2024 10:35:49</t>
  </si>
  <si>
    <t>08/02/2024 12:54:36</t>
  </si>
  <si>
    <t>PREVENTIVO: NO
CÓDIGO DE SERVICIO:
DIRECCIÓN:  DCSM
QUIEN REPORTA: RENE VILLEGAS
CONTACTO EN TERRENO: DC OPERADOR N1
PROBLEMA: INGRESO EQUIPO
REQUERIMIENTO: INGRESO DE EQUIPAMIENTO TIC 4 RACK I86</t>
  </si>
  <si>
    <t>INC000002603437</t>
  </si>
  <si>
    <t>INSTALACIÓN PATCH PANEL RACK E06 TIC7</t>
  </si>
  <si>
    <t>08/02/2024 11:31:04</t>
  </si>
  <si>
    <t>08/02/2024 11:32:29</t>
  </si>
  <si>
    <t>08/02/2024 13:22:29</t>
  </si>
  <si>
    <t>Se efectúa contacto con cliente: N/A
Teléfono de contacto: N/A
Acciones realizadas:Se instala patch panel en rack E09.y se desplazan los rieles para dar margen al  próximo cableado.
Solución paliativa o definitiva: N/A
Acciones de Mejora, Recomendaci</t>
  </si>
  <si>
    <t>INC000002603438</t>
  </si>
  <si>
    <t>SUPERVISION TECH PROYECTO MIA/CRQ 81626</t>
  </si>
  <si>
    <t>08/02/2024 11:35:20</t>
  </si>
  <si>
    <t>08/02/2024 11:35:22</t>
  </si>
  <si>
    <t>09/02/2024 9:18:06</t>
  </si>
  <si>
    <t>PREVENTIVO: NO
CÓDIGO DE SERVICIO:
DIRECCIÓN:  DCSM
QUIEN REPORTA: RENE VILLEGAS
CONTACTO EN TERRENO: DC OPERADOR N1
PROBLEMA: INGRESO EQUIPO
REQUERIMIENTO: INGRESO DE EQUIPAMIENTO TIC 6 RACK F53 Y F54</t>
  </si>
  <si>
    <t>INC000002603448</t>
  </si>
  <si>
    <t>FACTIBILIDAD SIGDO KOOERS/CRQ 81725</t>
  </si>
  <si>
    <t>08/02/2024 11:46:58</t>
  </si>
  <si>
    <t>08/02/2024 11:48:04</t>
  </si>
  <si>
    <t>08/02/2024 12:55:54</t>
  </si>
  <si>
    <t>PREVENTIVO: SI
CÓDIGO DE SERVICIO:
DIRECCIÓN:  DCSM
QUIEN REPORTA: KATHERINE DIAZ
CONTACTO EN TERRENO: DC OPERADOR N1
PROBLEMA: FACTIBILIDAD
REQUERIMIENTO: INGRESO Y EGRESO DE EQUIPOS</t>
  </si>
  <si>
    <t>INC000002603451</t>
  </si>
  <si>
    <t>08/02/2024 11:53:17</t>
  </si>
  <si>
    <t>08/02/2024 11:54:07</t>
  </si>
  <si>
    <t>08/02/2024 13:17:13</t>
  </si>
  <si>
    <t>INC000002603520</t>
  </si>
  <si>
    <t>PASO A PRD</t>
  </si>
  <si>
    <t>08/02/2024 10:30:27</t>
  </si>
  <si>
    <t>08/02/2024 10:31:22</t>
  </si>
  <si>
    <t>08/02/2024 10:32:30</t>
  </si>
  <si>
    <t>RV: MUNICIPALIDAD DE TIERRA AMARILLA  // CHI-004025572-1  /  CHI-0000134261</t>
  </si>
  <si>
    <t>OK</t>
  </si>
  <si>
    <t>INC000002603526</t>
  </si>
  <si>
    <t>stalación de paquetería Windows y reinicio la... - TrackingID#2402020040011077</t>
  </si>
  <si>
    <t>08/02/2024 10:40:45</t>
  </si>
  <si>
    <t>08/02/2024 10:41:36</t>
  </si>
  <si>
    <t>08/02/2024 10:43:25</t>
  </si>
  <si>
    <t>SOLICITUD FOLIO PROVEEDOR</t>
  </si>
  <si>
    <t>SOLICITUD OK</t>
  </si>
  <si>
    <t>INC000002603565</t>
  </si>
  <si>
    <t>REQ/
Desbloqueo de IP</t>
  </si>
  <si>
    <t>08/02/2024 11:03:51</t>
  </si>
  <si>
    <t>08/02/2024 11:07:22</t>
  </si>
  <si>
    <t>09/02/2024 15:54:20</t>
  </si>
  <si>
    <t>PREVENTIVO: NO
CODIGO DE SERVICIO:
DIRECCION:
QUIEN REPORTA: 	Carlos Garate Echegaray 56 9 9069 6011
CONTACTO EN TERRENO: 	Carlos Garate Echegaray 56 9 9069 6011
PROBLEMA: 
REQUERIMIENTO:
Buenos dias,
El fortinet me esta dando problemas de conexión con</t>
  </si>
  <si>
    <t>INC000002603566</t>
  </si>
  <si>
    <t>telefonicainf - telefonicam04 TICKET AUTOMATICO</t>
  </si>
  <si>
    <t>08/02/2024 11:06:21</t>
  </si>
  <si>
    <t>09/02/2024 10:07:46</t>
  </si>
  <si>
    <t>PREVENTIVO=SI
CODIGO DE SERVICIO=Telefonicam04
DIRECCION=NULL
CIUDAD=NULL
COMUNA LOCAL=
REGION=NULL
QUIEN REPORTA=Ticket automático
CONTACTO EN TERRENO=
PROBLEMA=High RAM Usage Alert for Node TELEFONICAINF - Telefonicam04
REQUERIMIENTO=
EQUIPOS ENERGIZAD</t>
  </si>
  <si>
    <t>alza en consumo por proceso sql server en ejecucion en el servidoir.
se recupera memoria desde sesion desconectada.
Se mantendra en observacion su comportamiento.</t>
  </si>
  <si>
    <t>INC000002603701</t>
  </si>
  <si>
    <t>08/02/2024 14:23:10</t>
  </si>
  <si>
    <t>08/02/2024 14:23:54</t>
  </si>
  <si>
    <t>08/02/2024 14:35:08</t>
  </si>
  <si>
    <t>EMPRESA:TELEFONICA GLOBAL TECHNOLOGY S.A.AGENCIA EN CHILE
CÓDIGO DE SERVICIO: 
DIRECCIÓN: Calle San Martin #50, Santiago Centro, Santiago
NOMBRE DE QUIEN REPORTA:Miguel Hernandez
TELÉFONO DE QUIEN REPORTA: 52 656 2571591
NOMBRE DE CONTACTO EN TERRENO: 
R</t>
  </si>
  <si>
    <t>INC000002603723</t>
  </si>
  <si>
    <t>REQ/
RV: C-19872400069 // CLOUD // CC-CHI-0000108868 // TELEFONICA CHILE:: Paso a Implantación</t>
  </si>
  <si>
    <t>08/02/2024 12:29:10</t>
  </si>
  <si>
    <t>08/02/2024 12:38:13</t>
  </si>
  <si>
    <t>09/02/2024 16:53:34</t>
  </si>
  <si>
    <t>PREVENTIVO: NO
CODIGO DE SERVICIO:
DIRECCION:
QUIEN REPORTA:
CONTACTO EN TERRENO:
PROBLEMA:
REQUERIMIENTO: Buenas tardes junto con saludar, favor su apoyo indicando
cual fue el ultimo upgrade realizado a la máquina virtual SISONDESA
(Backup, monitoreo de</t>
  </si>
  <si>
    <t>Estimados. 
Buenas Tardes. Se adjunta evidencia. Según lo informado.</t>
  </si>
  <si>
    <t>INC000002603744</t>
  </si>
  <si>
    <t>08/02/2024 11:55:19</t>
  </si>
  <si>
    <t>08/02/2024 11:55:48</t>
  </si>
  <si>
    <t>08/02/2024 12:13:29</t>
  </si>
  <si>
    <t>INC000002603881</t>
  </si>
  <si>
    <t>Reunión revision alerta seguridad ip 10.186.228.226</t>
  </si>
  <si>
    <t>08/02/2024 14:02:31</t>
  </si>
  <si>
    <t>08/02/2024 14:02:49</t>
  </si>
  <si>
    <t>08/02/2024 14:05:31</t>
  </si>
  <si>
    <t>INC000002603884</t>
  </si>
  <si>
    <t>Reunion de coordinacion area MS</t>
  </si>
  <si>
    <t>08/02/2024 14:02:56</t>
  </si>
  <si>
    <t>08/02/2024 14:03:10</t>
  </si>
  <si>
    <t>08/02/2024 14:06:21</t>
  </si>
  <si>
    <t>INC000002603885</t>
  </si>
  <si>
    <t>Duoc - 09:00 - Reunion de coordinacion y avances servidores deprecados</t>
  </si>
  <si>
    <t>08/02/2024 14:03:15</t>
  </si>
  <si>
    <t>08/02/2024 14:03:29</t>
  </si>
  <si>
    <t>08/02/2024 14:07:00</t>
  </si>
  <si>
    <t>INC000002603886</t>
  </si>
  <si>
    <t>Apoyo técnico a R.Olmos por acceso a servidor S.Bernardo ACAD.</t>
  </si>
  <si>
    <t>08/02/2024 14:03:36</t>
  </si>
  <si>
    <t>08/02/2024 14:03:56</t>
  </si>
  <si>
    <t>08/02/2024 14:07:35</t>
  </si>
  <si>
    <t>INC000002603888</t>
  </si>
  <si>
    <t>Reunión revisión y presentación plataforma ARC</t>
  </si>
  <si>
    <t>08/02/2024 14:04:01</t>
  </si>
  <si>
    <t>08/02/2024 14:04:17</t>
  </si>
  <si>
    <t>08/02/2024 14:08:15</t>
  </si>
  <si>
    <t>INC000002603889</t>
  </si>
  <si>
    <t>HD/
VERIFICACIÓN DE PROBLEMAS</t>
  </si>
  <si>
    <t>08/02/2024 14:04:16</t>
  </si>
  <si>
    <t>08/02/2024 14:06:33</t>
  </si>
  <si>
    <t>08/02/2024 17:05:35</t>
  </si>
  <si>
    <t>PREVENTIVO: NO
CODIGO DE SERVICIO:
DIRECCION:
QUIEN REPORTA: Eduardo José Camacho Urdaneta +56 9 4135 5459 
CONTACTO EN TERRENO:Eduardo José Camacho Urdaneta +56 9 4135 5459 
PROBLEMA:
REQUERIMIENTO:Por favor abrir folio de requerimiento para verificació</t>
  </si>
  <si>
    <t>Se efectúa contacto con cliente: N/A
Teléfono de contacto: N/A
Acciones realizadas: Se realiza sesión con Eduardo logrando encender el servidor WZH-INDEXER-02 realizando un reconnect al vcloud.
Solución paliativa o definitiva:definitivo
Acciones de Mejor</t>
  </si>
  <si>
    <t>INC000002603890</t>
  </si>
  <si>
    <t>Reunión revisión plataforma ARC y revisión guardias por vacaciones</t>
  </si>
  <si>
    <t>08/02/2024 14:04:22</t>
  </si>
  <si>
    <t>08/02/2024 14:04:40</t>
  </si>
  <si>
    <t>08/02/2024 14:09:01</t>
  </si>
  <si>
    <t>INC000002603913</t>
  </si>
  <si>
    <t>HD |  Modificación de registros en DNS Movistar</t>
  </si>
  <si>
    <t>08/02/2024 14:17:17</t>
  </si>
  <si>
    <t>08/02/2024 14:21:00</t>
  </si>
  <si>
    <t>08/02/2024 15:12:54</t>
  </si>
  <si>
    <t>PREVENTIVO: NO
CODIGO DE SERVICIO:
DIRECCION:
QUIEN REPORTA:Claudio Pulquillanca. +56 2 2677 1902
CONTACTO EN TERRENO:
PROBLEMA:
REQUERIMIENTO:
Estimados,
Junto con saludar, favor derivar este requerimiento al área de
administración DNS Movistar.
Solici</t>
  </si>
  <si>
    <t>Se revisa requerimiento y se comentan registros solicitados en la zona DNS teleton.cl. Se adjunta zona para su revisión.
En los DNS autoritativos de la zona ya se refleja el cambio, para el resto de servidores se debe esperar el tiempo de refresco/propa</t>
  </si>
  <si>
    <t>INC000002603944</t>
  </si>
  <si>
    <t>HD | baja de respaldo /Artikos Chile S.A. bases: RFQDWarehouse y netchecker</t>
  </si>
  <si>
    <t>08/02/2024 15:15:21</t>
  </si>
  <si>
    <t>08/02/2024 15:17:02</t>
  </si>
  <si>
    <t>10/02/2024 10:00:05</t>
  </si>
  <si>
    <t>PREVENTIVO: NO
CODIGO DE SERVICIO:
DIRECCION:
QUIEN REPORTA:Raúl Ahumada Z.  +56223955448
CONTACTO EN TERRENO:
PROBLEMA:
REQUERIMIENTO:
Estimados por favor crear ticket para baja de respaldos de las siguientes
bases según información de archivo adjunto,</t>
  </si>
  <si>
    <t>FASE RESOLUCIÓN Y RECUPERACIÓN
Se efectúa contacto con cliente: N/A
Teléfono de contacto: N/A
Acciones realizadas: bd de datos indicadas , dadas de baja
Solución paliativa o definitiva: bd de datos indicadas , dadas de baja
Acciones de Mejora, Recom</t>
  </si>
  <si>
    <t>INC000002603950</t>
  </si>
  <si>
    <t>(ASIGNA A JP PAZ) Configurar nuevo segmento IPs a VPN Forticlient (DC)</t>
  </si>
  <si>
    <t>08/02/2024 15:12:55</t>
  </si>
  <si>
    <t>08/02/2024 15:17:39</t>
  </si>
  <si>
    <t>08/02/2024 16:33:58</t>
  </si>
  <si>
    <t>Se adjunta correo con solicitud del caso.</t>
  </si>
  <si>
    <t>Se habilita segmento ip para permitir conectividad VPN para el usuario desde Mexico</t>
  </si>
  <si>
    <t>INC000002603959</t>
  </si>
  <si>
    <t>HD | Importar a VDC de CLIENTE IPCHILE vm restauradas</t>
  </si>
  <si>
    <t>08/02/2024 15:27:04</t>
  </si>
  <si>
    <t>08/02/2024 15:29:11</t>
  </si>
  <si>
    <t>09/02/2024 12:26:18</t>
  </si>
  <si>
    <t>PREVENTIVO: NO
CODIGO DE SERVICIO:
DIRECCION:
QUIEN REPORTA:Rodrigo Vásquez Muñoz +56 97411 3060
CONTACTO EN TERRENO:
PROBLEMA:
REQUERIMIENTO:
Sres. mesa de ayuda,
Junto con saludar, Solicito de vuestro apoyo para crear ticket como
REQUERIMIENTO y en es</t>
  </si>
  <si>
    <t>FASE RESOLUCIÓN Y RECUPERACIÓN
Se efectúa contacto con cliente: NA
Teléfono de contacto: NA
Acciones realizadas: Importacion de VMs
Solución paliativa o definitiva: definitiva
Acciones de Mejora, Recomendaciones: NA
Causa Raíz: NA</t>
  </si>
  <si>
    <t>INC000002603962</t>
  </si>
  <si>
    <t>08/02/2024 15:38:59</t>
  </si>
  <si>
    <t>08/02/2024 15:39:49</t>
  </si>
  <si>
    <t>08/02/2024 16:19:39</t>
  </si>
  <si>
    <t>INC000002603995</t>
  </si>
  <si>
    <t>08/02/2024 16:37:40</t>
  </si>
  <si>
    <t>08/02/2024 16:39:16</t>
  </si>
  <si>
    <t>08/02/2024 17:02:46</t>
  </si>
  <si>
    <t>EMPRESA:DXC
CÓDIGO DE SERVICIO: 
DIRECCIÓN:AV. Presidente Prieto #226, Paine, Santiago
NOMBRE DE QUIEN REPORTA:Ferney Garzon
TELÉFONO DE QUIEN REPORTA:56 2 25774418
NOMBRE DE CONTACTO EN TERRENO: 
PROBLEMA:
Pruebas de conectividad nuevo enlace MasterCard</t>
  </si>
  <si>
    <t>INC000002604068</t>
  </si>
  <si>
    <t>DUMP PAM sT</t>
  </si>
  <si>
    <t>08/02/2024 15:15:17</t>
  </si>
  <si>
    <t>08/02/2024 15:16:00</t>
  </si>
  <si>
    <t>08/02/2024 15:16:52</t>
  </si>
  <si>
    <t>INC000002604142</t>
  </si>
  <si>
    <t>SUPERVISION CHILENA CONSOLIDADA/CRQ 81930</t>
  </si>
  <si>
    <t>08/02/2024 15:41:52</t>
  </si>
  <si>
    <t>08/02/2024 15:43:05</t>
  </si>
  <si>
    <t>08/02/2024 17:22:50</t>
  </si>
  <si>
    <t>PREVENTIVO: NO
CÓDIGO DE SERVICIO:
DIRECCIÓN:  DCSM
QUIEN REPORTA: RENE VILLEGAS
CONTACTO EN TERRENO: DC OPERADOR N1
PROBLEMA: INGRESO EQUIPO
REQUERIMIENTO: INGRESO DE EQUIPAMIENTO TIC 6 RACK F52
PREVENTIVO: NO
CÓDIGO DE SERVICIO:
DIRECCIÓN:  DCSM
QUIEN</t>
  </si>
  <si>
    <t>FINALIZA TRABAJO</t>
  </si>
  <si>
    <t>INC000002604168</t>
  </si>
  <si>
    <t>08/02/2024 16:13:14</t>
  </si>
  <si>
    <t>08/02/2024 16:14:59</t>
  </si>
  <si>
    <t>08/02/2024 17:23:20</t>
  </si>
  <si>
    <t>EMPRESA:TELEFONICA GLOBAL TECHNOLOGY S.A.AGENCIA EN CHILE
CÓDIGO DE SERVICIO: 
DIRECCIÓN: Calle San Martin #50, Santiago Centro, Santiago
NOMBRE DE QUIEN REPORTA:Manuel Maita
TELÉFONO DE QUIEN REPORTA: 56974138322
NOMBRE DE CONTACTO EN TERRENO: 
REQUERIM</t>
  </si>
  <si>
    <t>INC000002604174</t>
  </si>
  <si>
    <t>08/02/2024 16:42:56</t>
  </si>
  <si>
    <t>08/02/2024 16:43:45</t>
  </si>
  <si>
    <t>08/02/2024 17:25:36</t>
  </si>
  <si>
    <t>Se efectúa contacto con cliente: N/A
Teléfono de contacto: N/A
Acciones realizadas: Ronda en salas TIC realizada sin novedad
Solución paliativa o definitiva: N/A
Acciones de Mejora, Recomendaciones: N/A
Causa Raíz: N/A</t>
  </si>
  <si>
    <t>INC000002604220</t>
  </si>
  <si>
    <t>AGENTES OFFLINE CEPECH</t>
  </si>
  <si>
    <t>08/02/2024 15:40:17</t>
  </si>
  <si>
    <t>08/02/2024 15:42:34</t>
  </si>
  <si>
    <t>09/02/2024 17:12:41</t>
  </si>
  <si>
    <t>FAVOR VALIDAR Y BAJA SI CORRESPONDE
10.69.130.40 (VENUS)	10.0.0.4043	Microsoft Windows Server 2003 (32 bit)	Offline
10.69.131.3 (PALERMO)	20.0.0.5512	Microsoft Windows Server 2012 R2 (64 bit)	Offline
10.69.130.82 (SIENA)	20.0.0.5512	Microsoft Windows Se</t>
  </si>
  <si>
    <t>se realiza verificacion de agentes y se solicita credenciales, se escala con soc los casos que deben ser eliminados</t>
  </si>
  <si>
    <t>INC000002604228</t>
  </si>
  <si>
    <t>BBVA PROCUREMENT SERVICES AMERICA DEL SUR SPA</t>
  </si>
  <si>
    <t>Apoyo con enlaces activos BBVA PROCUREMENT 76430244-3</t>
  </si>
  <si>
    <t>08/02/2024 16:09:12</t>
  </si>
  <si>
    <t>08/02/2024 16:10:44</t>
  </si>
  <si>
    <t>08/02/2024 16:33:32</t>
  </si>
  <si>
    <t>Necesitamos saber si hay y cuales son los enlaces activos en San Martin 50 a nombre de BBVA PROCUREMENT 76430244-3. Esto por un tema con TGS y TIWS y que se está revisando con España.
Desde ya, les agradezco el apoyo.
Saludos.
Karen Añez Torres
Servi</t>
  </si>
  <si>
    <t>para el cliente BBVA Procurement, existe un VDOM en el Firewall Perimetral correspondiente a la solicitud S151731-1 / Sin código de servicio, el cual posee el segmento publico 200.54.27.16/29 y actualmente está entregando navegación a la VLAN 3078 – red</t>
  </si>
  <si>
    <t>INC000002604236</t>
  </si>
  <si>
    <t>DUOC | REQ | Solicitud homologación BD</t>
  </si>
  <si>
    <t>08/02/2024 16:32:50</t>
  </si>
  <si>
    <t>08/02/2024 16:34:20</t>
  </si>
  <si>
    <t>08/02/2024 18:33:34</t>
  </si>
  <si>
    <t>De: Patricio Faundez H. &lt;pfaundez@duoc.cl&gt; 
Enviado el: jueves, 8 de febrero de 2024 16:29
Para: Victor Sepulveda G &lt;victor.sepulvedag@telefonica.com&gt;; Mesa TI &lt;mesa.ti@movistar.cl&gt;; David Mateluna Telef &lt;luis.mateluna@telefonica.com&gt;; ALVARO RAINIER ORT</t>
  </si>
  <si>
    <t>se realiza la homologacion solicitada por cliente</t>
  </si>
  <si>
    <t>INC000002604246</t>
  </si>
  <si>
    <t>GESTION DATACENTER/ ACCESOS / FARMACIA AHUMADA S.A.</t>
  </si>
  <si>
    <t>08/02/2024 17:07:55</t>
  </si>
  <si>
    <t>08/02/2024 17:08:57</t>
  </si>
  <si>
    <t>08/02/2024 17:18:49</t>
  </si>
  <si>
    <t>EMPRESA: FARMACIA AHUMADA S.A.
CÓDIGO DE SERVICIO: 
DIRECCIÓN:Calle San Martin #50, Santiago Centro, Santiago
NOMBRE DE QUIEN REPORTA:Farmacias Ahumada / EYC
TELÉFONO DE QUIEN REPORTA:  569 42495256
NOMBRE DE CONTACTO EN TERRENO: 
REQUERIMIENTO : Inspecc</t>
  </si>
  <si>
    <t>INC000002604255</t>
  </si>
  <si>
    <t>FACTIBILIDAD USS/CRQ 81791</t>
  </si>
  <si>
    <t>08/02/2024 17:50:03</t>
  </si>
  <si>
    <t>08/02/2024 17:50:04</t>
  </si>
  <si>
    <t>09/02/2024 9:15:13</t>
  </si>
  <si>
    <t>PREVENTIVO: SI
CÓDIGO DE SERVICIO:
DIRECCIÓN:  DCSM
QUIEN REPORTA: KATHERINE DIAZ
CONTACTO EN TERRENO: DC OPERADOR N1
PROBLEMA: FACTIBILIDAD
REQUERIMIENTO: EGRESO DE EQUIPOS</t>
  </si>
  <si>
    <t>INC000002604282</t>
  </si>
  <si>
    <t>GAMA / RE: Recuperación De datos</t>
  </si>
  <si>
    <t>08/02/2024 19:18:21</t>
  </si>
  <si>
    <t>08/02/2024 19:22:39</t>
  </si>
  <si>
    <t>08/02/2024 20:07:11</t>
  </si>
  <si>
    <t>PREVENTIVO: NO
CODIGO DE SERVICIO:-
DIRECCION:-
QUIEN REPORTA: Axel Andrade Llano  / +56 9 5639 8654
CONTACTO EN TERRENO:-
PROBLEMA:-
REQUERIMIENTO:
Favor crear El folio de requerimiento y asignar asignado a la bandeja TELEFONICA GLOBAL TECNOLOGY S.A. A</t>
  </si>
  <si>
    <t>FASE RESOLUCIÓN Y RECUPERACIÓN
Se efectúa contacto con cliente: N/A
Teléfono de contacto: N/A
Acciones realizadas: se restauran carpeta de servidor ftpfrusan y se dejan en disco E.
Solución paliativa o definitiva: definitiva
Acciones de Mejora, Reco</t>
  </si>
  <si>
    <t>INC000002604286</t>
  </si>
  <si>
    <t>REQ | Problema al respaldar maquina virtual vmmeru-xi-Hy3Y</t>
  </si>
  <si>
    <t>08/02/2024 20:58:21</t>
  </si>
  <si>
    <t>08/02/2024 21:01:00</t>
  </si>
  <si>
    <t>12/02/2024 10:02:36</t>
  </si>
  <si>
    <t>Junto con saludar, solicito de vuestro apoyo para crear ticket como Requerimiento y en estado PENDIENTE.
Bandeja TELEFONICA GLOBAL TECNOLOGY S.A. AGENCIA EN CHILE -&gt; CLOUD -&gt;  PREFERENTEMENTE DEJAR EN  “VDC”
A nombre de: Deiby Santoyo
ESTADO: PENDI</t>
  </si>
  <si>
    <t>FASE RESOLUCIÓN Y RECUPERACIÓN
Se efectúa contacto con cliente: N/A
Teléfono de contacto:N/A
Acciones realizadas: Se realiza renovacion de certificados del vcenter y el host mismo quedo operativo.
Solución paliativa o definitiva:N/A
Acciones de Mejo</t>
  </si>
  <si>
    <t>INC000002604329</t>
  </si>
  <si>
    <t>08/02/2024 16:11:01</t>
  </si>
  <si>
    <t>08/02/2024 16:11:50</t>
  </si>
  <si>
    <t>08/02/2024 16:26:39</t>
  </si>
  <si>
    <t>INC000002604425</t>
  </si>
  <si>
    <t>GESTION DATACENTER/ ACCESOS /Sigdo koppers</t>
  </si>
  <si>
    <t>08/02/2024 17:41:20</t>
  </si>
  <si>
    <t>08/02/2024 17:45:03</t>
  </si>
  <si>
    <t>08/02/2024 17:56:00</t>
  </si>
  <si>
    <t>EMPRESA:Sigdo koppers
CÓDIGO DE SERVICIO: 
DIRECCIÓN:Calle San Martin #50, Santiago Centro, Santiago
NOMBRE DE QUIEN REPORTA:Eduardo Góngora
TELÉFONO DE QUIEN REPORTA:56971637591
NOMBRE DE CONTACTO EN TERRENO: 
PROBLEMA:
RMA FAZ SK 
EQUIPOS ENERGIZADO/RE</t>
  </si>
  <si>
    <t>INC000002604455</t>
  </si>
  <si>
    <t>TICKET DIARIO PARA RONDAS PREVENTIVAS Y TOMA DE TEMPERATURAS EN SALAS TIC</t>
  </si>
  <si>
    <t>08/02/2024 20:41:18</t>
  </si>
  <si>
    <t>08/02/2024 20:44:50</t>
  </si>
  <si>
    <t>09/02/2024 7:17:12</t>
  </si>
  <si>
    <t>PREVENTIVO: SI
CODIGO DE SERVICIO: N/A
DIRECCION:  SAN MARTIN 50
QUIEN REPORTA: FRANCISCO FELIU
CONTACTO EN TERRENO: FRANCISCO FELIU
PROBLEMA: N/A
REQUERIMIENTO: TICKET DIARIO PARA RONDAS PREVENTIVAS Y TOMA DE TEMPERATURAS EN SALAS TIC</t>
  </si>
  <si>
    <t>Fase de resolución y recuperación: INFORMACION 
Se efectúa contacto con cliente: N/A
Teléfono de contacto: N/A
Acciones realizadas: RONDA REALIZADA
Solución paliativa o definitiva: N/A
Acciones de Mejora, Recomendaciones: N/A
Causa Raíz: (si aplica) N/A</t>
  </si>
  <si>
    <t>INC000002604480</t>
  </si>
  <si>
    <t>TICKET SUPERVISION INC000002604811 CLIENTE FASA</t>
  </si>
  <si>
    <t>08/02/2024 22:08:56</t>
  </si>
  <si>
    <t>08/02/2024 22:11:32</t>
  </si>
  <si>
    <t>08/02/2024 23:54:29</t>
  </si>
  <si>
    <t>PREVENTIVO: NO
CODIGO DE SERVICIO: N/A
DIRECCION:  SAN MARTIN 50
QUIEN REPORTA: FRANCISCO FELIU
CONTACTO EN TERRENO: FRANCISCO FELIU
PROBLEMA: N/A
REQUERIMIENTO: TICKET SUPERVISION INC000002604811 CLIENTE FASA</t>
  </si>
  <si>
    <t>INC000002604498</t>
  </si>
  <si>
    <t>09/02/2024 8:59:25</t>
  </si>
  <si>
    <t>09/02/2024 9:00:12</t>
  </si>
  <si>
    <t>09/02/2024 9:20:02</t>
  </si>
  <si>
    <t>INC000002604519</t>
  </si>
  <si>
    <t>PRODINSA 2</t>
  </si>
  <si>
    <t>prodin01 - apposv_vm TICKET AUTOMATICO</t>
  </si>
  <si>
    <t>08/02/2024 17:36:36</t>
  </si>
  <si>
    <t>08/02/2024 18:47:44</t>
  </si>
  <si>
    <t>PREVENTIVO=SI
CODIGO DE SERVICIO=apposv_VM
DIRECCION=NULL
CIUDAD=NULL
COMUNA LOCAL=
REGION=NULL
QUIEN REPORTA=Ticket automático
CONTACTO EN TERRENO=
PROBLEMA=High RAM Usage Alert for Node PRODIN01 - apposv_VM
REQUERIMIENTO=
EQUIPOS ENERGIZADO O REINICIAD</t>
  </si>
  <si>
    <t>Se realiza limpieza de memoria quedando equipo estabilizado con alarma liberada</t>
  </si>
  <si>
    <t>INC000002604570</t>
  </si>
  <si>
    <t>08/02/2024 18:30:14</t>
  </si>
  <si>
    <t>08/02/2024 18:31:31</t>
  </si>
  <si>
    <t>08/02/2024 18:53:07</t>
  </si>
  <si>
    <t>EMPRESA:COCA COLA EMBONOR S A
CÓDIGO DE SERVICIO: 
DIRECCIÓN: Calle San Martin #50, Santiago Centro, Santiago
NOMBRE DE QUIEN REPORTA:Alvaro Tobar
TELÉFONO DE QUIEN REPORTA: 995487433
NOMBRE DE CONTACTO EN TERRENO: 
REQUERIMIENTO: contruccion f.o
EQUIPOS</t>
  </si>
  <si>
    <t>INC000002604605</t>
  </si>
  <si>
    <t>08/02/2024 17:53:07</t>
  </si>
  <si>
    <t>08/02/2024 18:02:55</t>
  </si>
  <si>
    <t>08/02/2024 18:09:44</t>
  </si>
  <si>
    <t>Estimados:	Inicia Supervisión 
Cliente:	DXC
Proveedor:	Personal de planta DXC
Tipo Requerimiento:	TRABAJO CON CRQ
N° Ticket Acceso:	PERSONAL DE PLANTA DXC
N° CRQ:	81745
Estado CRQ:	APROBADO
TKT:	TKT-006052
Actividad a realizar:	Levantamiento Puertos Ca</t>
  </si>
  <si>
    <t>SUPERVICION CRQ/OK</t>
  </si>
  <si>
    <t>INC000002604616</t>
  </si>
  <si>
    <t>REUNIÓN COORDINACIÓN</t>
  </si>
  <si>
    <t>08/02/2024 18:25:17</t>
  </si>
  <si>
    <t>08/02/2024 18:26:02</t>
  </si>
  <si>
    <t>08/02/2024 18:26:35</t>
  </si>
  <si>
    <t>ok</t>
  </si>
  <si>
    <t>INC000002604618</t>
  </si>
  <si>
    <t>Building Blocks: Licencias Micro</t>
  </si>
  <si>
    <t>08/02/2024 18:27:13</t>
  </si>
  <si>
    <t>08/02/2024 18:27:44</t>
  </si>
  <si>
    <t>08/02/2024 18:28:17</t>
  </si>
  <si>
    <t>RUNION CORDINACION</t>
  </si>
  <si>
    <t>INC000002604620</t>
  </si>
  <si>
    <t>GESTION AV IPCHILE</t>
  </si>
  <si>
    <t>08/02/2024 18:28:29</t>
  </si>
  <si>
    <t>08/02/2024 18:29:07</t>
  </si>
  <si>
    <t>08/02/2024 18:30:43</t>
  </si>
  <si>
    <t>INC000002604621</t>
  </si>
  <si>
    <t>GESTION AV CONSOLAS</t>
  </si>
  <si>
    <t>08/02/2024 18:29:16</t>
  </si>
  <si>
    <t>08/02/2024 18:29:42</t>
  </si>
  <si>
    <t>08/02/2024 18:30:12</t>
  </si>
  <si>
    <t>INC000002604623</t>
  </si>
  <si>
    <t>GESTION PARQUE ADMINISTRADO</t>
  </si>
  <si>
    <t>08/02/2024 18:31:15</t>
  </si>
  <si>
    <t>08/02/2024 18:31:52</t>
  </si>
  <si>
    <t>08/02/2024 18:33:23</t>
  </si>
  <si>
    <t>ENTREGADO A EDUARDO</t>
  </si>
  <si>
    <t>INC000002604625</t>
  </si>
  <si>
    <t>ACTUALZIACIÓN DE SERVICIOS MICROSOFT</t>
  </si>
  <si>
    <t>08/02/2024 18:32:23</t>
  </si>
  <si>
    <t>08/02/2024 18:32:51</t>
  </si>
  <si>
    <t>08/02/2024 18:34:22</t>
  </si>
  <si>
    <t>ENTRREGADO</t>
  </si>
  <si>
    <t>INC000002604627</t>
  </si>
  <si>
    <t>NOTIFICACIÓN PREVIA: Lanzamiento de actualización de seguridad de Microsoft</t>
  </si>
  <si>
    <t>08/02/2024 18:35:29</t>
  </si>
  <si>
    <t>08/02/2024 18:35:59</t>
  </si>
  <si>
    <t>08/02/2024 18:36:22</t>
  </si>
  <si>
    <t>INC000002604633</t>
  </si>
  <si>
    <t>HD/
RV: desbloquear usuario de base de datos Hana PRD</t>
  </si>
  <si>
    <t>08/02/2024 19:12:07</t>
  </si>
  <si>
    <t>08/02/2024 19:14:13</t>
  </si>
  <si>
    <t>09/02/2024 9:49:01</t>
  </si>
  <si>
    <t>PREVENTIVO: NO
CODIGO DE SERVICIO:
DIRECCION:
QUIEN REPORTA:Cristian.neira+564122649464
CONTACTO EN TERRENO: Cristian.neira+564122649464
PROBLEMA:
REQUERIMIENTO:Estimados, buenas tardes.
Favor desbloquear usuario de base de datos Hana PRD.
Usuario: bl</t>
  </si>
  <si>
    <t>Se realiza con éxito desbloqueo de usuario. Se conversa con cliente para que valide acceso e informa que acceso opera correctamente</t>
  </si>
  <si>
    <t>INC000002604636</t>
  </si>
  <si>
    <t>tct_axandr</t>
  </si>
  <si>
    <t>recopilación y redaccion de informes mensuales</t>
  </si>
  <si>
    <t>08/02/2024 19:17:09</t>
  </si>
  <si>
    <t>08/02/2024 19:44:05</t>
  </si>
  <si>
    <t>INC000002604661</t>
  </si>
  <si>
    <t>Checklist Diario Clientes 09.02.24</t>
  </si>
  <si>
    <t>09/02/2024 7:10:32</t>
  </si>
  <si>
    <t>09/02/2024 7:11:54</t>
  </si>
  <si>
    <t>09/02/2024 7:12:17</t>
  </si>
  <si>
    <t>INC000002604706</t>
  </si>
  <si>
    <t>fiprdu01- qa_services_01 TICKET AUTOMATICO</t>
  </si>
  <si>
    <t>08/02/2024 18:51:59</t>
  </si>
  <si>
    <t>09/02/2024 2:10:23</t>
  </si>
  <si>
    <t>PREVENTIVO=SI
CODIGO DE SERVICIO=qa_services_01
DIRECCION=NULL
CIUDAD=NULL
COMUNA LOCAL=
REGION=NULL
QUIEN REPORTA=Ticket automático
CONTACTO EN TERRENO=
PROBLEMA=High RAM Usage Alert for Node FIPRDU01- qa_services_01
REQUERIMIENTO=
EQUIPOS ENERGIZADO O</t>
  </si>
  <si>
    <t>Se revisa el servidor alarmado, encontrando que el alto consumo de memoria corresponde a procesos mysql y mtdd.
No se ven problemas de rendimiento en el servidor.</t>
  </si>
  <si>
    <t>INC000002604724</t>
  </si>
  <si>
    <t>08/02/2024 19:25:03</t>
  </si>
  <si>
    <t>08/02/2024 19:26:22</t>
  </si>
  <si>
    <t>09/02/2024 5:04:59</t>
  </si>
  <si>
    <t>EMPRESA:TELEFONICA EMPRESAS DE CHILE SA
CÓDIGO DE SERVICIO: 
DIRECCIÓN: AV. Presidente Prieto #226, Paine, Santiago
NOMBRE DE QUIEN REPORTA:Ramón Garcés
TELÉFONO DE QUIEN REPORTA: 56992239270
NOMBRE DE CONTACTO EN TERRENO: 
REQUERIMIENTO: Incidente en pr</t>
  </si>
  <si>
    <t>ACCESOS RECHAZADOS.</t>
  </si>
  <si>
    <t>INC000002604811</t>
  </si>
  <si>
    <t>GESTION DATACENTER/ ACCESOS /FARMACIA AHUMADA S.A.</t>
  </si>
  <si>
    <t>08/02/2024 21:14:43</t>
  </si>
  <si>
    <t>08/02/2024 21:16:04</t>
  </si>
  <si>
    <t>08/02/2024 21:22:40</t>
  </si>
  <si>
    <t>EMPRESA:FARMACIA AHUMADA S.A.
CÓDIGO DE SERVICIO: 
DIRECCIÓN: Calle San Martin #50, Santiago Centro, Santiago
NOMBRE DE QUIEN REPORTA:Farmacias Ahumada / EYC
TELÉFONO DE QUIEN REPORTA: 569 42495256
NOMBRE DE CONTACTO EN TERRENO: 
REQUERIMIENTO: Inspeccio</t>
  </si>
  <si>
    <t>INC000002604873</t>
  </si>
  <si>
    <t>08/02/2024 22:40:36</t>
  </si>
  <si>
    <t>08/02/2024 22:42:55</t>
  </si>
  <si>
    <t>08/02/2024 22:46:58</t>
  </si>
  <si>
    <t>EMPRESA:TELEFONICA EMPRESAS DE CHILE SA
CÓDIGO DE SERVICIO: 
DIRECCIÓN: AV. Presidente Prieto #226, Paine, Santiago
NOMBRE DE QUIEN REPORTA:Leonardo Vilches
TELÉFONO DE QUIEN REPORTA: 987685102
NOMBRE DE CONTACTO EN TERRENO: 
REQUERIMIENTO: "Cambio de di</t>
  </si>
  <si>
    <t>INC000002605008</t>
  </si>
  <si>
    <t>TOMA DE ALARMAS CLIENTE EN SALAS TIC</t>
  </si>
  <si>
    <t>09/02/2024 2:01:22</t>
  </si>
  <si>
    <t>09/02/2024 2:04:03</t>
  </si>
  <si>
    <t>09/02/2024 3:39:50</t>
  </si>
  <si>
    <t>PREVENTIVO: NO
CODIGO DE SERVICIO: N/A
DIRECCION:  SAN MARTIN 50
QUIEN REPORTA: FRANCISCO FELIU
CONTACTO EN TERRENO: FRANCISCO FELIU
PROBLEMA: N/A
REQUERIMIENTO: TOMA DE ALARMAS CLIENTE EN SALAS TIC</t>
  </si>
  <si>
    <t>Fase de resolución y recuperación: INFORMACION
Se efectúa contacto con cliente: N/A
Teléfono de contacto: N/A
Acciones realizadas: TOMA DE ALARMAS REALIZADA
Solución paliativa o definitiva: N/A
Acciones de Mejora, Recomendaciones: N/A
Causa Raíz: (si apl</t>
  </si>
  <si>
    <t>INC000002605021</t>
  </si>
  <si>
    <t>INCIDENTE / Cambio de discos con falla  en servidor de Desarrollo RBC / DXC-RBC</t>
  </si>
  <si>
    <t>09/02/2024 7:23:19</t>
  </si>
  <si>
    <t>09/02/2024 7:24:40</t>
  </si>
  <si>
    <t>INC000002605022</t>
  </si>
  <si>
    <t>CONEXION DE FO</t>
  </si>
  <si>
    <t>09/02/2024 7:24:47</t>
  </si>
  <si>
    <t>09/02/2024 7:26:06</t>
  </si>
  <si>
    <t>INC000002605024</t>
  </si>
  <si>
    <t>09/02/2024 7:26:31</t>
  </si>
  <si>
    <t>09/02/2024 7:27:53</t>
  </si>
  <si>
    <t>INC000002605025</t>
  </si>
  <si>
    <t>09/02/2024 7:27:59</t>
  </si>
  <si>
    <t>09/02/2024 7:29:06</t>
  </si>
  <si>
    <t>INC000002605031</t>
  </si>
  <si>
    <t>RONDA SALAS TIC POR ENTREGA DE TURNO</t>
  </si>
  <si>
    <t>09/02/2024 8:21:04</t>
  </si>
  <si>
    <t>09/02/2024 8:21:32</t>
  </si>
  <si>
    <t>09/02/2024 8:35:24</t>
  </si>
  <si>
    <t>INC000002605032</t>
  </si>
  <si>
    <t>09/02/2024 8:21:51</t>
  </si>
  <si>
    <t>09/02/2024 8:22:17</t>
  </si>
  <si>
    <t>09/02/2024 8:35:45</t>
  </si>
  <si>
    <t>INC000002605046</t>
  </si>
  <si>
    <t>SOC PUNTA DEL COBRE S A</t>
  </si>
  <si>
    <t>HD/Problemas con VDC (URGENTE)</t>
  </si>
  <si>
    <t>09/02/2024 9:18:39</t>
  </si>
  <si>
    <t>09/02/2024 9:20:40</t>
  </si>
  <si>
    <t>09/02/2024 12:22:08</t>
  </si>
  <si>
    <t>PREVENTIVO: NO
CODIGO DE SERVICIO:
DIRECCION:
QUIEN REPORTA:Eloy Castro Cifuentes +56 52 220 583
CONTACTO EN TERRENO:Eloy Castro Cifuentes +56 52 220 583
PROBLEMA:En estos momentos nos encontramos con problemas en VDC, a nivel de ping
hacia la IP llegamo</t>
  </si>
  <si>
    <t>FASE RESOLUCIÓN Y RECUPERACIÓN
Se efectúa contacto con cliente: Eloy Castro
Teléfono de contacto: NA
Acciones realizadas: Se revisa platforma VDC, restaurando conexion de consola
Solución paliativa o definitiva: definitiva
Acciones de Mejora, Recome</t>
  </si>
  <si>
    <t>INC000002605051</t>
  </si>
  <si>
    <t>frp_ybenit</t>
  </si>
  <si>
    <t>HD/ CAMBIO DE MEDIOS MAGNETICOS</t>
  </si>
  <si>
    <t>09/02/2024 9:51:00</t>
  </si>
  <si>
    <t>09/02/2024 10:08:21</t>
  </si>
  <si>
    <t>09/02/2024 11:48:37</t>
  </si>
  <si>
    <t>PREVENTIVO: NO
CODIGO DE SERVICIO: NO TIENE
DIRECCION: SAN MARTIN 50, 2DO PISO SANTIAGO
QUIEN REPORTA: VICTOR ALTAMIRANO 9581091881
CONTACTO EN TERRENO: VICTOR ALTAMIRANO 9581091881
PROBLEMA: 
REQUERIMIENTO: CAMBIO DE MEDIOS MAGNETICOS
EQUIPOS ENERGIZADO</t>
  </si>
  <si>
    <t>CAMBIÓ DE CINTA OK</t>
  </si>
  <si>
    <t>INC000002605090</t>
  </si>
  <si>
    <t>HD/Problemas con VM 192.168.190.15</t>
  </si>
  <si>
    <t>09/02/2024 11:35:50</t>
  </si>
  <si>
    <t>09/02/2024 11:38:34</t>
  </si>
  <si>
    <t>13/02/2024 19:05:55</t>
  </si>
  <si>
    <t>PREVENTIVO: NO
CODIGO DE SERVICIO:
DIRECCION:
QUIEN REPORTA:Camilo Esteban Manriquez Sepulveda 600 588 6000
CONTACTO EN TERRENO:Camilo Esteban Manriquez Sepulveda 600 588 6000
PROBLEMA:
REQUERIMIENTO:junto con saludar solicitamos su apoyo para la revisió</t>
  </si>
  <si>
    <t>Se efectúa contacto con cliente: Esteban Manriquez
Teléfono de contacto: Via correo
Acciones realizadas: Se envia correo a cliente para la revision de maquina virtual a nivel S.O
Acciones de Mejora, Recomendaciones: N/A
Causa Raíz: N/A</t>
  </si>
  <si>
    <t>INC000002605615</t>
  </si>
  <si>
    <t>TOMA DE ALARMAS APQ</t>
  </si>
  <si>
    <t>09/02/2024 9:32:55</t>
  </si>
  <si>
    <t>09/02/2024 9:33:49</t>
  </si>
  <si>
    <t>09/02/2024 9:50:40</t>
  </si>
  <si>
    <t>INC000002605097</t>
  </si>
  <si>
    <t>HD/CAMARA DE COMERCIO SANTIAGO] Documentación DRP - ISO 27001 | Planes de</t>
  </si>
  <si>
    <t>09/02/2024 11:53:41</t>
  </si>
  <si>
    <t>09/02/2024 11:54:31</t>
  </si>
  <si>
    <t>15/02/2024 17:49:31</t>
  </si>
  <si>
    <t>15/02/2024 23:50:00</t>
  </si>
  <si>
    <t>PREVENTIVO: NO
CODIGO DE SERVICIO:
DIRECCION:
QUIEN REPORTA:Fabián Aguilar  +56 9 7128 9709
CONTACTO EN TERRENO:Fabián Aguilar  +56 9 7128 9709
PROBLEMA:
REQUERIMIENTO:favor generar folio de requerimiento, para atender la siguiente solicitud hacia client</t>
  </si>
  <si>
    <t>FASE RESOLUCIÓN Y RECUPERACIÓN
Se efectúa contacto con cliente: N/A
Teléfono de contacto: N/A
Acciones realizadas: se enviara resultado de revision de lo indicado en el documento via correo
Solución paliativa o definitiva: se enviara resultado de rev</t>
  </si>
  <si>
    <t>INC000002605099</t>
  </si>
  <si>
    <t>CLAUDIO A GAJARDO GARRIDO</t>
  </si>
  <si>
    <t>HD/[CAMARA DE COMERCIO SANTIAGO] Documentación DRP - ISO 270</t>
  </si>
  <si>
    <t>09/02/2024 11:57:03</t>
  </si>
  <si>
    <t>09/02/2024 11:59:17</t>
  </si>
  <si>
    <t>12/02/2024 19:32:30</t>
  </si>
  <si>
    <t>Se realiza revisión de documentos solicitados en conjunto con el area de BD. se informa que no hay correciones que realizar.</t>
  </si>
  <si>
    <t>INC000002605336</t>
  </si>
  <si>
    <t>prod-ar-apirest02 TICKET AUTOMATICO</t>
  </si>
  <si>
    <t>09/02/2024 0:58:20</t>
  </si>
  <si>
    <t>09/02/2024 2:11:17</t>
  </si>
  <si>
    <t>PREVENTIVO=SI
CODIGO DE SERVICIO=prod-ar-apirest02
DIRECCION=DC
CIUDAD=SANTIAGO
COMUNA LOCAL=
REGION=REGIÃ“N METROPOLITANA DE SANTIAGO
QUIEN REPORTA=Ticket automático
CONTACTO EN TERRENO=
PROBLEMA=High RAM Usage Alert for Node RMDY - prod_ar_apirest02
RE</t>
  </si>
  <si>
    <t>Se revisa el servidor alarmado, encontrando que el alto consumo de memoria corresponde a procesos java. No se ven problemas de rendimiento en el servidor.</t>
  </si>
  <si>
    <t>INC000002605553</t>
  </si>
  <si>
    <t>SE CREA TICKET POR REVISION Y TOMA DE ALARMA DE CLIENTES</t>
  </si>
  <si>
    <t>09/02/2024 8:36:31</t>
  </si>
  <si>
    <t>09/02/2024 8:40:43</t>
  </si>
  <si>
    <t>09/02/2024 9:09:13</t>
  </si>
  <si>
    <t>INC000002605595</t>
  </si>
  <si>
    <t>09/02/2024 9:13:00</t>
  </si>
  <si>
    <t>09/02/2024 9:16:53</t>
  </si>
  <si>
    <t>09/02/2024 10:35:33</t>
  </si>
  <si>
    <t>INC000002605607</t>
  </si>
  <si>
    <t>FACTIBILIDAD 81983</t>
  </si>
  <si>
    <t>09/02/2024 9:20:12</t>
  </si>
  <si>
    <t>09/02/2024 9:21:58</t>
  </si>
  <si>
    <t>09/02/2024 9:32:04</t>
  </si>
  <si>
    <t>INC000002605664</t>
  </si>
  <si>
    <t>GAMA / Nueva solicitud respaldo diario - IPCHILE</t>
  </si>
  <si>
    <t>09/02/2024 11:16:08</t>
  </si>
  <si>
    <t>09/02/2024 11:20:31</t>
  </si>
  <si>
    <t>13/02/2024 18:41:24</t>
  </si>
  <si>
    <t>PREVENTIVO: NO
CODIGO DE SERVICIO:
DIRECCION:
QUIEN REPORTA: Raúl Fernández Ogalde +56 9 5410 9101 
CONTACTO EN TERRENO:
PROBLEMA:
REQUERIMIENTO:
Mis más cordiales saludos
Se solicita agregar al respaldo diario, las siguientes bases de datos del servid</t>
  </si>
  <si>
    <t>FASE RESOLUCIÓN Y RECUPERACIÓN
Se efectúa contacto con cliente: N/A
Teléfono de contacto: N/A
Acciones realizadas: respaldos de bd  mysql de servidor arauco habilitados
Solución paliativa o definitiva: respaldos de bd  mysql de servidor arauco habili</t>
  </si>
  <si>
    <t>INC000002605669</t>
  </si>
  <si>
    <t>GESTION DATA CENTER</t>
  </si>
  <si>
    <t>GAMA | Nueva solicitud respaldo diario - IPCHILE</t>
  </si>
  <si>
    <t>09/02/2024 11:26:15</t>
  </si>
  <si>
    <t>09/02/2024 11:30:29</t>
  </si>
  <si>
    <t>09/02/2024 11:33:31</t>
  </si>
  <si>
    <t>PREVENTIVO: NO
CODIGO DE SERVICIO: ARAUCO.
DIRECCION:
QUIEN REPORTA: 	Raúl Fernández Ogalde | +56 9 5410 9101
CONTACTO EN TERRENO: 	Raúl Fernández Ogalde | +56 9 5410 9101
PROBLEMA:
REQUERIMIENTO:
Mis más cordiales saludos
Se solicita agregar al respal</t>
  </si>
  <si>
    <t>INC000002605680</t>
  </si>
  <si>
    <t>09/02/2024 11:36:05</t>
  </si>
  <si>
    <t>09/02/2024 11:36:33</t>
  </si>
  <si>
    <t>09/02/2024 11:47:57</t>
  </si>
  <si>
    <t>INC000002605691</t>
  </si>
  <si>
    <t>MUNICIPALIDAD DE NUNOA</t>
  </si>
  <si>
    <t>GAMA | solicitud de creación de TXT en dominio</t>
  </si>
  <si>
    <t>09/02/2024 11:55:55</t>
  </si>
  <si>
    <t>09/02/2024 12:02:26</t>
  </si>
  <si>
    <t>09/02/2024 13:03:20</t>
  </si>
  <si>
    <t>PREVENTIVO: NO
CÓDIGO DE SERVICIO: _dmarc
DIRECCIÓN: - 
QUIEN REPORTA: Alejandra Carvajal Pimienta |  + 569 8900 4615
CONTACTO EN TERRENO: Alejandra Carvajal Pimienta |  + 569 8900 4615
PROBLEMA:
REQUERIMIENTO:
Junto con saludar solicito de tú ayuda par</t>
  </si>
  <si>
    <t>Se solicita a los administradores de redip.cl la creación del registro solicitado.
Cliente y dominio no administrados.</t>
  </si>
  <si>
    <t>INC000002605701</t>
  </si>
  <si>
    <t>Checklist diario clientes 01.02.2024</t>
  </si>
  <si>
    <t>09/02/2024 11:59:00</t>
  </si>
  <si>
    <t>09/02/2024 12:00:19</t>
  </si>
  <si>
    <t>09/02/2024 12:01:26</t>
  </si>
  <si>
    <t>INC000002605703</t>
  </si>
  <si>
    <t>Checklist diario clientes 02.02.2024</t>
  </si>
  <si>
    <t>09/02/2024 12:02:21</t>
  </si>
  <si>
    <t>09/02/2024 12:03:05</t>
  </si>
  <si>
    <t>09/02/2024 12:04:10</t>
  </si>
  <si>
    <t>INC000002605724</t>
  </si>
  <si>
    <t>DUOC|REQ|Usuario no puede instalar nueva versión Teams</t>
  </si>
  <si>
    <t>09/02/2024 9:47:02</t>
  </si>
  <si>
    <t>09/02/2024 9:49:33</t>
  </si>
  <si>
    <t>14/02/2024 10:10:28</t>
  </si>
  <si>
    <t>INC000002605732</t>
  </si>
  <si>
    <t>09/02/2024 9:51:06</t>
  </si>
  <si>
    <t>09/02/2024 12:59:51</t>
  </si>
  <si>
    <t>Se revisa el servidor reportado, encontrando que el proceso java, ejecutado por el usuario remedy se encuentra utilizando la mayor cantidad de ram, como se ve a continuación.
Debido a lo periódico del escalamiento de esta alarma en los últimos días, es</t>
  </si>
  <si>
    <t>INC000002605744</t>
  </si>
  <si>
    <t>tct_fcorte</t>
  </si>
  <si>
    <t>CHECKLIST SAP ECC PRD 01.02.2024</t>
  </si>
  <si>
    <t>09/02/2024 10:05:58</t>
  </si>
  <si>
    <t>09/02/2024 10:08:22</t>
  </si>
  <si>
    <t>09/02/2024 10:14:25</t>
  </si>
  <si>
    <t>CHECKLIST SAP ECC PRD 01.02.2024 INCHALAM-BLUMAR</t>
  </si>
  <si>
    <t>Se ejecuta con éxito checklist diario con fecha 01.02.2024</t>
  </si>
  <si>
    <t>INC000002605747</t>
  </si>
  <si>
    <t>CHECKLIST SAP ECC PRD 02.02.2024</t>
  </si>
  <si>
    <t>09/02/2024 10:08:47</t>
  </si>
  <si>
    <t>09/02/2024 10:09:53</t>
  </si>
  <si>
    <t>09/02/2024 10:13:35</t>
  </si>
  <si>
    <t>CHECKLIST SAP ECC PRD 02.02.2024 INCHALAM-BLUMAR</t>
  </si>
  <si>
    <t>Se ejecuta con éxito checklist diario con fecha 02.02.2024</t>
  </si>
  <si>
    <t>INC000002605752</t>
  </si>
  <si>
    <t>CHECKLIST SAP ECC PRD 03.02.2024</t>
  </si>
  <si>
    <t>09/02/2024 10:15:14</t>
  </si>
  <si>
    <t>09/02/2024 10:16:19</t>
  </si>
  <si>
    <t>09/02/2024 10:20:32</t>
  </si>
  <si>
    <t>CHECKLIST SAP ECC PRD 03.02.2024 TODOS LOS CLIENTES SAP</t>
  </si>
  <si>
    <t>Se ejecuta con éxito checklist diario con fecha 03.02.2024</t>
  </si>
  <si>
    <t>INC000002605757</t>
  </si>
  <si>
    <t>CHECKLIST SAP ECC PRD 04.02.2024</t>
  </si>
  <si>
    <t>09/02/2024 10:16:48</t>
  </si>
  <si>
    <t>09/02/2024 10:17:40</t>
  </si>
  <si>
    <t>09/02/2024 10:22:32</t>
  </si>
  <si>
    <t>CHECKLIST SAP ECC PRD 04.02.2024 TODOS LOS CLIENTES SAP</t>
  </si>
  <si>
    <t>Se ejecuta con éxito checklist diario con fecha 04.02.2024</t>
  </si>
  <si>
    <t>INC000002605773</t>
  </si>
  <si>
    <t>09/02/2024 10:29:31</t>
  </si>
  <si>
    <t>09/02/2024 10:30:52</t>
  </si>
  <si>
    <t>09/02/2024 10:49:34</t>
  </si>
  <si>
    <t>INC000002605781</t>
  </si>
  <si>
    <t>DUOC|REQ| Restore Servidor PRD-FUSE-02</t>
  </si>
  <si>
    <t>09/02/2024 10:41:23</t>
  </si>
  <si>
    <t>09/02/2024 10:43:13</t>
  </si>
  <si>
    <t>13/02/2024 17:10:25</t>
  </si>
  <si>
    <t>FASE RESOLUCIÓN Y RECUPERACIÓN
Se efectúa contacto con cliente: victor sepulveda
Teléfono de contacto: N/A
Acciones realizadas: restaurada correctamente vm del dia 27-01-2024
Solución paliativa o definitiva: restaurada correctamente vm del dia 27-01-</t>
  </si>
  <si>
    <t>INC000002605801</t>
  </si>
  <si>
    <t>tct_patcag</t>
  </si>
  <si>
    <t>SUPERVISION ACCIONA/CRQ 81723</t>
  </si>
  <si>
    <t>09/02/2024 11:13:12</t>
  </si>
  <si>
    <t>09/02/2024 11:14:26</t>
  </si>
  <si>
    <t>09/02/2024 15:40:12</t>
  </si>
  <si>
    <t>PREVENTIVO: NO
CÓDIGO DE SERVICIO:
DIRECCIÓN:  DCSM
QUIEN REPORTA: RENE VILLEGAS
CONTACTO EN TERRENO: DC OPERADOR N1
PROBLEMA: INGRESO EQUIPO
REQUERIMIENTO: INGRESO DE EQUIPAMIENTO TIC 4 RACK A02</t>
  </si>
  <si>
    <t>INC000002605933</t>
  </si>
  <si>
    <t>09/02/2024 11:52:17</t>
  </si>
  <si>
    <t>09/02/2024 11:54:18</t>
  </si>
  <si>
    <t>09/02/2024 12:07:20</t>
  </si>
  <si>
    <t>EMPRESA:TELEFONICA EMPRESAS DE CHILE SA
CÓDIGO DE SERVICIO: 
DIRECCIÓN: Calle San Martin #50, Santiago Centro, Santiago
NOMBRE DE QUIEN REPORTA:Jean Paul Jara
TELÉFONO DE QUIEN REPORTA: +569 83828137
NOMBRE DE CONTACTO EN TERRENO: 
REQUERIMIENTO: Inspecc</t>
  </si>
  <si>
    <t>INC000002605973</t>
  </si>
  <si>
    <t>RONDA Y MEDICIÓN DE TEMPERATURAS EN SALAS TIC  18:30</t>
  </si>
  <si>
    <t>09/02/2024 12:18:31</t>
  </si>
  <si>
    <t>09/02/2024 12:20:24</t>
  </si>
  <si>
    <t>09/02/2024 19:44:02</t>
  </si>
  <si>
    <t>INC000002605979</t>
  </si>
  <si>
    <t>DUOC|REQ | Eliminar Restore de VDC</t>
  </si>
  <si>
    <t>09/02/2024 12:25:15</t>
  </si>
  <si>
    <t>09/02/2024 12:27:53</t>
  </si>
  <si>
    <t>12/02/2024 10:03:44</t>
  </si>
  <si>
    <t>FASE RESOLUCIÓN Y RECUPERACIÓN
Se efectúa contacto con cliente:N/A
Teléfono de contacto:N/A
Acciones realizadas: Se realiza el borrado de la maquina solicitada
Solución paliativa o definitiva:N/A
Acciones de Mejora, Recomendaciones:N/A
Causa Raíz:N</t>
  </si>
  <si>
    <t>INC000002606007</t>
  </si>
  <si>
    <t>Checklist diario clientes 05.02.2024</t>
  </si>
  <si>
    <t>09/02/2024 12:05:19</t>
  </si>
  <si>
    <t>09/02/2024 12:06:03</t>
  </si>
  <si>
    <t>09/02/2024 12:07:45</t>
  </si>
  <si>
    <t>INC000002606011</t>
  </si>
  <si>
    <t>Informe Mensual clientes Mes de Enero 2024</t>
  </si>
  <si>
    <t>09/02/2024 12:08:44</t>
  </si>
  <si>
    <t>09/02/2024 12:09:50</t>
  </si>
  <si>
    <t>09/02/2024 12:11:18</t>
  </si>
  <si>
    <t>Se adjunta Informe Mensual de los clientes; 
- Acma ECC
- HCUA ECC
- Sugal ECC</t>
  </si>
  <si>
    <t>INC000002606013</t>
  </si>
  <si>
    <t>Checklist diario clientes 06.02.2024</t>
  </si>
  <si>
    <t>09/02/2024 12:11:46</t>
  </si>
  <si>
    <t>09/02/2024 12:12:36</t>
  </si>
  <si>
    <t>09/02/2024 12:13:31</t>
  </si>
  <si>
    <t>INC000002606017</t>
  </si>
  <si>
    <t>Checklist diario clientes 07.02.2024</t>
  </si>
  <si>
    <t>09/02/2024 12:19:48</t>
  </si>
  <si>
    <t>09/02/2024 12:21:57</t>
  </si>
  <si>
    <t>09/02/2024 12:24:07</t>
  </si>
  <si>
    <t>INC000002606019</t>
  </si>
  <si>
    <t>Checklist diario clientes 08.02.2024</t>
  </si>
  <si>
    <t>09/02/2024 12:25:19</t>
  </si>
  <si>
    <t>09/02/2024 12:25:21</t>
  </si>
  <si>
    <t>09/02/2024 12:25:58</t>
  </si>
  <si>
    <t>INC000002606021</t>
  </si>
  <si>
    <t>Checklist diario clientes 09.02.2024</t>
  </si>
  <si>
    <t>09/02/2024 12:26:21</t>
  </si>
  <si>
    <t>09/02/2024 12:27:03</t>
  </si>
  <si>
    <t>09/02/2024 12:28:11</t>
  </si>
  <si>
    <t>INC000002606038</t>
  </si>
  <si>
    <t>rEQUERIMIENTO sOC dEEP sECURITY</t>
  </si>
  <si>
    <t>09/02/2024 12:48:32</t>
  </si>
  <si>
    <t>09/02/2024 12:49:37</t>
  </si>
  <si>
    <t>12/02/2024 10:52:51</t>
  </si>
  <si>
    <t>INC000002606055</t>
  </si>
  <si>
    <t>09/02/2024 13:33:56</t>
  </si>
  <si>
    <t>09/02/2024 13:35:57</t>
  </si>
  <si>
    <t>09/02/2024 13:47:50</t>
  </si>
  <si>
    <t>EMPRESA: DXC
CÓDIGO DE SERVICIO: 
DIRECCIÓN:AV. Presidente Prieto #226, Paine, Santiago
NOMBRE DE QUIEN REPORTA:Ferney Garzon
TELÉFONO DE QUIEN REPORTA:  56 2 25774418
NOMBRE DE CONTACTO EN TERRENO: 
REQUERIMIENTO :  Cambio de disco por rotura de HW
EQUI</t>
  </si>
  <si>
    <t>INC000002606117</t>
  </si>
  <si>
    <t>ASF LOGISTICA SPA</t>
  </si>
  <si>
    <t>HD/Clonación maquina ARANDA_APP01</t>
  </si>
  <si>
    <t>09/02/2024 12:36:14</t>
  </si>
  <si>
    <t>09/02/2024 12:37:01</t>
  </si>
  <si>
    <t>09/02/2024 17:07:58</t>
  </si>
  <si>
    <t>PREVENTIVO: NO
CODIGO DE SERVICIO:
DIRECCION:
QUIEN REPORTA:(56) 2-26773175 ((56) 9-91879518 Juan Esteban Puente Cox
CONTACTO EN TERRENO:(56) 2-26773175 ((56) 9-91879518 Juan Esteban Puente Cox
PROBLEMA:
REQUERIMIENTO:Favor ver la posibilidad de clonar l</t>
  </si>
  <si>
    <t>FASE RESOLUCIÓN Y RECUPERACIÓN
Se efectúa contacto con cliente: Juan Puente
Teléfono de contacto: NA
Acciones realizadas: Se informa a cliente de procedimiento para realizar la clonacion de manera autogestionada, ademas de que debe contar con ventana</t>
  </si>
  <si>
    <t>INC000002606122</t>
  </si>
  <si>
    <t>HD/Accesos Consola Deep</t>
  </si>
  <si>
    <t>09/02/2024 12:51:41</t>
  </si>
  <si>
    <t>09/02/2024 12:53:32</t>
  </si>
  <si>
    <t>09/02/2024 13:14:04</t>
  </si>
  <si>
    <t>PREVENTIVO: NO
CODIGO DE SERVICIO:
DIRECCION:
QUIEN REPORTA:+56 9 9535 4350  Javier Andres Cuevas Flores
CONTACTO EN TERRENO:
PROBLEMA:
REQUERIMIENTO:Favor crear folio a @SOC Empresas 
Necesitamos  usuario en Consolas Deep Solo Lectura  para ver esta</t>
  </si>
  <si>
    <t>ticket creado por SOC
Estimado JAVIER ANDRES CUEVAS FLORES: 
Junto con saludar, le informamos que su requerimiento está siendo atendido según folio INC000002605878
Con el fin de asegurar la calidad de la atención, le solicitamos por favor mantener el n</t>
  </si>
  <si>
    <t>INC000002606178</t>
  </si>
  <si>
    <t>FACTIBILIDAD CAJA LOS HEROES/CRQ 82131</t>
  </si>
  <si>
    <t>09/02/2024 15:35:35</t>
  </si>
  <si>
    <t>09/02/2024 15:35:55</t>
  </si>
  <si>
    <t>09/02/2024 15:41:16</t>
  </si>
  <si>
    <t>PREVENTIVO: SI
CÓDIGO DE SERVICIO:
DIRECCIÓN:  DCSM
QUIEN REPORTA: KATHERINE DIAZ
CONTACTO EN TERRENO: DC OPERADOR N1
PROBLEMA: FACTIBILIDAD
REQUERIMIENTO: TENDIDO DE FIBRA OPTICA</t>
  </si>
  <si>
    <t>INC000002606183</t>
  </si>
  <si>
    <t>FACTIBILIDAD 82107</t>
  </si>
  <si>
    <t>09/02/2024 15:42:24</t>
  </si>
  <si>
    <t>09/02/2024 15:44:02</t>
  </si>
  <si>
    <t>09/02/2024 18:11:59</t>
  </si>
  <si>
    <t>INC000002606309</t>
  </si>
  <si>
    <t>fiprdu01 - srvbackhomeprd01_vm TICKET AUTOMATICO</t>
  </si>
  <si>
    <t>09/02/2024 14:21:38</t>
  </si>
  <si>
    <t>09/02/2024 16:25:24</t>
  </si>
  <si>
    <t>PREVENTIVO=SI
CODIGO DE SERVICIO=srvbackhomeprd01_VM
DIRECCION=NULL
CIUDAD=NULL
COMUNA LOCAL=
REGION=NULL
QUIEN REPORTA=Ticket automático
CONTACTO EN TERRENO=
PROBLEMA=High RAM Usage Alert for Node FIPRDU01 - srvbackhomeprd01_VM
REQUERIMIENTO=
EQUIPOS EN</t>
  </si>
  <si>
    <t>Se revisa servidor SRVBACKHOMEPRD01, encontrando peaks de consumo por parte de AV Sophos, servicio apache se encuentra operativo y no se aprecia afectación de servicio.</t>
  </si>
  <si>
    <t>INC000002606389</t>
  </si>
  <si>
    <t>09/02/2024 15:39:42</t>
  </si>
  <si>
    <t>09/02/2024 17:16:33</t>
  </si>
  <si>
    <t>INC000002606458</t>
  </si>
  <si>
    <t>09/02/2024 19:17:57</t>
  </si>
  <si>
    <t>09/02/2024 19:23:34</t>
  </si>
  <si>
    <t>09/02/2024 20:20:43</t>
  </si>
  <si>
    <t>EMPRESA:HUAWEI CHILE S A
CÓDIGO DE SERVICIO: 
DIRECCIÓN:AV. Presidente Prieto #226, Paine, Santiago
NOMBRE DE QUIEN REPORTA:Ronald Alayo
TELÉFONO DE QUIEN REPORTA:56935662382
NOMBRE DE CONTACTO EN TERRENO: 
REQUERIMIENTO:Realizacion de trabajos  y ticket</t>
  </si>
  <si>
    <t>INC000002606467</t>
  </si>
  <si>
    <t>09/02/2024 19:33:10</t>
  </si>
  <si>
    <t>09/02/2024 19:34:35</t>
  </si>
  <si>
    <t>09/02/2024 20:21:07</t>
  </si>
  <si>
    <t>INC000002606469</t>
  </si>
  <si>
    <t>09/02/2024 19:36:47</t>
  </si>
  <si>
    <t>09/02/2024 19:38:12</t>
  </si>
  <si>
    <t>09/02/2024 20:21:30</t>
  </si>
  <si>
    <t>INC000002606500</t>
  </si>
  <si>
    <t>10/02/2024 9:20:14</t>
  </si>
  <si>
    <t>10/02/2024 9:21:47</t>
  </si>
  <si>
    <t>10/02/2024 9:36:55</t>
  </si>
  <si>
    <t>EMPRESA: TELEFONICA EMPRESAS DE CHILE SA
CÓDIGO DE SERVICIO: 
DIRECCIÓN:Av. Apoquindo #7071, Las Condes, Santiago
NOMBRE DE QUIEN REPORTA:Eduardo Farías (Nabiax)
TELÉFONO DE QUIEN REPORTA:  992982563
NOMBRE DE CONTACTO EN TERRENO: 
REQUERIMIENTO : CRQ492</t>
  </si>
  <si>
    <t>INC000002606503</t>
  </si>
  <si>
    <t>10/02/2024 9:40:03</t>
  </si>
  <si>
    <t>10/02/2024 9:43:02</t>
  </si>
  <si>
    <t>10/02/2024 9:54:21</t>
  </si>
  <si>
    <t>INC000002606510</t>
  </si>
  <si>
    <t>09/02/2024 15:56:46</t>
  </si>
  <si>
    <t>09/02/2024 15:57:10</t>
  </si>
  <si>
    <t>09/02/2024 16:36:04</t>
  </si>
  <si>
    <t>INC000002606524</t>
  </si>
  <si>
    <t>REVISION DE CORREO, NO RECIBE CORREOS</t>
  </si>
  <si>
    <t>09/02/2024 16:26:36</t>
  </si>
  <si>
    <t>09/02/2024 16:31:49</t>
  </si>
  <si>
    <t>10/02/2024 1:11:30</t>
  </si>
  <si>
    <t>PREVENTIVO: SI/NO
CODIGO DE SERVICIO: NO APLICA
DIRECCION:  NO APLICA
QUIEN REPORTA: KATHERINE DIAZ
CONTACTO EN TERRENO: OPERACIONES DATA CENTER 
PROBLEMA: PROBLEMAS EN LA RECEPCION DE CORREO, DOMINIO @TELEFONICA.COM, Y ALGUNOS DOMINIOS  @tic.cl CORREOS</t>
  </si>
  <si>
    <t>Síntoma:  Usuarios reciben un NDR al enviar correos a externos. El flujo de correos a externos esté bloqueado.
Causa:  La organización esté enviando correos en masa. 
Resolución:  Comentamos en llamada que el flujo de correo de la organización está b</t>
  </si>
  <si>
    <t>INC000002606650</t>
  </si>
  <si>
    <t>HD/ Creación de Folio</t>
  </si>
  <si>
    <t>09/02/2024 19:19:51</t>
  </si>
  <si>
    <t>09/02/2024 19:21:15</t>
  </si>
  <si>
    <t>09/02/2024 20:35:46</t>
  </si>
  <si>
    <t>PREVENTIVO: NO
CODIGO DE SERVICIO: CUENTA
DIRECCION:
QUIEN REPORTA:  Alejandro Acevedo
CONTACTO EN TERRENO:
PROBLEMA:
REQUERIMIENTO:
Buenas Tardes
Se requiere de su acostumbrado apoyo para la creación de folio el mismo
consiste en habilitación de cuenta</t>
  </si>
  <si>
    <t>cuenta nuevamente habilitada a nivel de vpn. usuario verifica quedando operativo.</t>
  </si>
  <si>
    <t>INC000002606651</t>
  </si>
  <si>
    <t>09/02/2024 19:14:35</t>
  </si>
  <si>
    <t>09/02/2024 19:17:37</t>
  </si>
  <si>
    <t>09/02/2024 20:21:58</t>
  </si>
  <si>
    <t>EMPRESA: HUAWEI CHILE S A
CÓDIGO DE SERVICIO: 
DIRECCIÓN: Av. Presidente Prieto #226, Paine, Santiago
NOMBRE DE QUIEN REPORTA: Axel Tamayo
TELÉFONO DE QUIEN REPORTA: +56968528930
NOMBRE DE CONTACTO EN TERRENO: 
PROBLEMA: Realizacion de trabajos  y ticket</t>
  </si>
  <si>
    <t>INC000002606655</t>
  </si>
  <si>
    <t>tct_aaceve</t>
  </si>
  <si>
    <t>Procedimiento de Bloqueo / Desbloqueo de VPN</t>
  </si>
  <si>
    <t>09/02/2024 19:22:08</t>
  </si>
  <si>
    <t>09/02/2024 19:24:19</t>
  </si>
  <si>
    <t>12/02/2024 15:43:17</t>
  </si>
  <si>
    <t>Procedimiento de Bloqueo / Desbloqueo de VPN realizado exitosamente.</t>
  </si>
  <si>
    <t>INC000002606660</t>
  </si>
  <si>
    <t>09/02/2024 19:29:47</t>
  </si>
  <si>
    <t>09/02/2024 19:31:07</t>
  </si>
  <si>
    <t>09/02/2024 20:22:23</t>
  </si>
  <si>
    <t>INC000002606663</t>
  </si>
  <si>
    <t>09/02/2024 19:38:20</t>
  </si>
  <si>
    <t>09/02/2024 19:39:26</t>
  </si>
  <si>
    <t>09/02/2024 20:22:47</t>
  </si>
  <si>
    <t>INC000002606712</t>
  </si>
  <si>
    <t>FACTIBILIDAD NSG SERVICIOS/CRQ 82135</t>
  </si>
  <si>
    <t>09/02/2024 17:25:41</t>
  </si>
  <si>
    <t>09/02/2024 17:27:22</t>
  </si>
  <si>
    <t>09/02/2024 17:44:37</t>
  </si>
  <si>
    <t>INC000002606717</t>
  </si>
  <si>
    <t>SE CREA TICKET POR SUPERVISOR A CLIENTE DXC</t>
  </si>
  <si>
    <t>09/02/2024 18:24:08</t>
  </si>
  <si>
    <t>09/02/2024 18:27:24</t>
  </si>
  <si>
    <t>09/02/2024 18:28:57</t>
  </si>
  <si>
    <t>*Estimados:*	Se realiza Supervisión
*Cliente:*	DXC
*Proveedor:*	Personal de planta DXC
*Tipo Requerimiento:*	TRABAJO SIN CRQ
*N° Ticket Acceso:*	2606055
*N° CRQ:*	NO APLICA
*Estado CRQ:*	NO APLICA
*TKT:*	NO APLICA
*Actividad a realizar:*	Cambio de disc</t>
  </si>
  <si>
    <t>SUPERVISION SIN CRQ/ OK</t>
  </si>
  <si>
    <t>INC000002606719</t>
  </si>
  <si>
    <t>09/02/2024 19:17:23</t>
  </si>
  <si>
    <t>09/02/2024 19:20:10</t>
  </si>
  <si>
    <t>09/02/2024 20:23:08</t>
  </si>
  <si>
    <t>EMPRESA:HUAWEI CHILE S A
CÓDIGO DE SERVICIO: 
DIRECCIÓN: Av. Presidente Prieto #226, Paine, Santiago
NOMBRE DE QUIEN REPORTA:Ronald Alayo
TELÉFONO DE QUIEN REPORTA: 56935662382
NOMBRE DE CONTACTO EN TERRENO: 
REQUERIMIENTO: Realizacion de trabajos  y tic</t>
  </si>
  <si>
    <t>INC000002606727</t>
  </si>
  <si>
    <t>tct_jsegur</t>
  </si>
  <si>
    <t>Problemas para respaldar servidor payroll-06-7-dhy // XINERGIA - VM-Desconectada.</t>
  </si>
  <si>
    <t>10/02/2024 0:45:45</t>
  </si>
  <si>
    <t>10/02/2024 0:50:04</t>
  </si>
  <si>
    <t>12/02/2024 10:52:13</t>
  </si>
  <si>
    <t>Se efectúa contacto con cliente: Juan Segura
Teléfono de contacto: Via correo
Acciones realizadas: Actualmente respaldo se encuentra deshabilitado, hasta que el cliente realice un chequeo de discos en servidor virtual.
Acciones de Mejora, Recomendaciones</t>
  </si>
  <si>
    <t>INC000002606748</t>
  </si>
  <si>
    <t>Pruebas en nueva cruzada MasterCard-DC Paine / DXC-NXS</t>
  </si>
  <si>
    <t>10/02/2024 7:03:47</t>
  </si>
  <si>
    <t>10/02/2024 7:06:01</t>
  </si>
  <si>
    <t>INC000002606749</t>
  </si>
  <si>
    <t>10/02/2024 7:06:07</t>
  </si>
  <si>
    <t>10/02/2024 7:09:22</t>
  </si>
  <si>
    <t>INC000002606750</t>
  </si>
  <si>
    <t>10/02/2024 7:09:28</t>
  </si>
  <si>
    <t>10/02/2024 7:10:54</t>
  </si>
  <si>
    <t>INC000002606767</t>
  </si>
  <si>
    <t>RONDA Y MEDICIÓN DE TEMPERATURAS EN SALAS TIC 19:30</t>
  </si>
  <si>
    <t>10/02/2024 10:34:12</t>
  </si>
  <si>
    <t>10/02/2024 10:36:03</t>
  </si>
  <si>
    <t>10/02/2024 19:32:14</t>
  </si>
  <si>
    <t>INC000002607183</t>
  </si>
  <si>
    <t>TICKET DIARIO RONDAS PREVENTIVAS Y TOMA DE TEMPERATURAS EN SALAS TIC</t>
  </si>
  <si>
    <t>09/02/2024 21:10:05</t>
  </si>
  <si>
    <t>09/02/2024 21:14:24</t>
  </si>
  <si>
    <t>10/02/2024 7:25:07</t>
  </si>
  <si>
    <t>PREVENTIVO: SI
CODIGO DE SERVICIO: N/A
DIRECCION:  SAN MARTIN 50
QUIEN REPORTA: FRANCISCO FELIU
CONTACTO EN TERRENO: FRANCISCO FELIU
PROBLEMA: N/A
REQUERIMIENTO: TICKET DIARIO RONDAS PREVENTIVAS Y TOMA DE TEMPERATURAS EN SALAS TIC</t>
  </si>
  <si>
    <t>INC000002607259</t>
  </si>
  <si>
    <t>09/02/2024 22:35:13</t>
  </si>
  <si>
    <t>10/02/2024 1:05:41</t>
  </si>
  <si>
    <t>INC000002607305</t>
  </si>
  <si>
    <t>TELEFONICA CHILE S.A.</t>
  </si>
  <si>
    <t>REQ / Requerimiento TCCT - Baja de usuario - Soporte VDC Global - Diego Ruiz Gomez</t>
  </si>
  <si>
    <t>09/02/2024 23:31:03</t>
  </si>
  <si>
    <t>09/02/2024 23:32:24</t>
  </si>
  <si>
    <t>11/02/2024 16:10:15</t>
  </si>
  <si>
    <t>11/02/2024 23:50:00</t>
  </si>
  <si>
    <t>PREVENTIVO:
CODIGO DE SERVICIO:
DIRECCION:      
CIUDAD:             
COMUNA:
NOMBRE QUIEN REPORTA: Jesús José Nelo Petaquero
TELEFONO QUIEN REPORTA: +56 9 9229 0203
NOMBRE CONTACTO EN TERRENO:        
TELEFONO 1 CONTACTO EN TERRENO:
TELEFONO 2</t>
  </si>
  <si>
    <t>Buen día. Se procede a dar de baja usuario diego.ruizgomez.ext@telefonica.com</t>
  </si>
  <si>
    <t>INC000002607341</t>
  </si>
  <si>
    <t>tct_rvasqu</t>
  </si>
  <si>
    <t>revision estado de plataformas veritas</t>
  </si>
  <si>
    <t>10/02/2024 10:07:18</t>
  </si>
  <si>
    <t>10/02/2024 10:08:27</t>
  </si>
  <si>
    <t>11/02/2024 18:18:58</t>
  </si>
  <si>
    <t>revision estado de plataformas veritas, espacios de almacenamiento, cintas. respaldos fallidos</t>
  </si>
  <si>
    <t>FASE RESOLUCIÓN Y RECUPERACIÓN
Se efectúa contacto con cliente: N/A
Teléfono de contacto: N/A
Acciones realizadas: plataformas revisadas completamente dias sabado y domingo para asegurar operacion 24/7
Solución paliativa o definitiva: plataformas rev</t>
  </si>
  <si>
    <t>INC000002607376</t>
  </si>
  <si>
    <t>10/02/2024 15:52:54</t>
  </si>
  <si>
    <t>10/02/2024 15:54:16</t>
  </si>
  <si>
    <t>10/02/2024 17:34:01</t>
  </si>
  <si>
    <t>INC000002607403</t>
  </si>
  <si>
    <t>TICKET DIARIO RONDA PREVENTIVAS Y LECTURA DE TEMPERATURAS EN SALAS TIC</t>
  </si>
  <si>
    <t>10/02/2024 20:36:14</t>
  </si>
  <si>
    <t>10/02/2024 20:38:54</t>
  </si>
  <si>
    <t>11/02/2024 7:22:24</t>
  </si>
  <si>
    <t>PREVENTIVO: SI
CODIGO DE SERVICIO: N/A
DIRECCION:  SAN MARTIN 50
QUIEN REPORTA: FRANCISCO FELIU
CONTACTO EN TERRENO: FRANCISCO FELIU
PROBLEMA: N/A
REQUERIMIENTO: TICKET DIARIO RONDA PREVENTIVAS Y LECTURA DE TEMPERATURAS EN SALAS TIC</t>
  </si>
  <si>
    <t>INC000002607526</t>
  </si>
  <si>
    <t>10/02/2024 1:31:47</t>
  </si>
  <si>
    <t>10/02/2024 2:48:49</t>
  </si>
  <si>
    <t>Se revisa servidor soc-splunk-master y no se observan Filesystem alertados o alto consumo de memoria.</t>
  </si>
  <si>
    <t>INC000002607604</t>
  </si>
  <si>
    <t>10/02/2024 5:18:16</t>
  </si>
  <si>
    <t>10/02/2024 9:43:57</t>
  </si>
  <si>
    <t>Se realiza estabilización de equipo por alarma de memoria quedando al 60% de ocupación</t>
  </si>
  <si>
    <t>INC000002607702</t>
  </si>
  <si>
    <t>Checklist Diario Cliente 10.02.24</t>
  </si>
  <si>
    <t>10/02/2024 9:09:37</t>
  </si>
  <si>
    <t>10/02/2024 9:11:12</t>
  </si>
  <si>
    <t>10/02/2024 9:11:49</t>
  </si>
  <si>
    <t>INC000002607707</t>
  </si>
  <si>
    <t>frp_jreyna</t>
  </si>
  <si>
    <t>GESTION DATACENTER/ ACCESOS  / FORUM</t>
  </si>
  <si>
    <t>10/02/2024 9:23:40</t>
  </si>
  <si>
    <t>10/02/2024 9:24:56</t>
  </si>
  <si>
    <t>10/02/2024 17:31:33</t>
  </si>
  <si>
    <t>EMPRESA:    	FORUM
CÓDIGO DE SERVICIO:
DIRECCIÓN
NOMBRE DE QUIEN REPORTA:  Roxana Jara Quezada
TELÉFONO DE QUIEN REPORTA:   +569 94372663
NOMBRE DE CONTACTO EN TERRENO: Roxana Jara / 9 94372663
se requiere ventana para trabajar en rack CA27 en conexione</t>
  </si>
  <si>
    <t>INC000002607811</t>
  </si>
  <si>
    <t>RONDA INSPECTIVA SALAS</t>
  </si>
  <si>
    <t>10/02/2024 10:12:54</t>
  </si>
  <si>
    <t>10/02/2024 10:14:09</t>
  </si>
  <si>
    <t>10/02/2024 10:45:58</t>
  </si>
  <si>
    <t>RONDA SALAS REALIZADA</t>
  </si>
  <si>
    <t>INC000002607813</t>
  </si>
  <si>
    <t>ICETEL SERVICIOS S.A.</t>
  </si>
  <si>
    <t>GESTION DATACENTER/ ACCESOS / ICETEL SERVICIOS S.A.</t>
  </si>
  <si>
    <t>10/02/2024 10:35:34</t>
  </si>
  <si>
    <t>10/02/2024 10:37:03</t>
  </si>
  <si>
    <t>10/02/2024 11:06:45</t>
  </si>
  <si>
    <t>EMPRESA: ICETEL SERVICIOS S.A.
CÓDIGO DE SERVICIO: 
DIRECCIÓN:Av. Apoquindo #7071, Las Condes, Santiago
NOMBRE DE QUIEN REPORTA:Francisco Chávez
TELÉFONO DE QUIEN REPORTA:  972802533
NOMBRE DE CONTACTO EN TERRENO: 
REQUERIMIENTO :  Tecnico clima apoyo ro</t>
  </si>
  <si>
    <t>INC000002607822</t>
  </si>
  <si>
    <t>RONDA TOMA TEMPERATURA SALAS TIC</t>
  </si>
  <si>
    <t>10/02/2024 11:58:31</t>
  </si>
  <si>
    <t>10/02/2024 11:59:54</t>
  </si>
  <si>
    <t>10/02/2024 13:04:56</t>
  </si>
  <si>
    <t>RONDA CLIMA FINALIZADA</t>
  </si>
  <si>
    <t>INC000002607834</t>
  </si>
  <si>
    <t>10/02/2024 13:19:54</t>
  </si>
  <si>
    <t>10/02/2024 13:21:41</t>
  </si>
  <si>
    <t>10/02/2024 15:50:21</t>
  </si>
  <si>
    <t>INC000002607857</t>
  </si>
  <si>
    <t>DUOC | INC | Alerta Global: Monitoreo Atentus</t>
  </si>
  <si>
    <t>11/02/2024 0:01:05</t>
  </si>
  <si>
    <t>11/02/2024 0:10:53</t>
  </si>
  <si>
    <t>11/02/2024 0:30:47</t>
  </si>
  <si>
    <t>PREVENTIVO: NO
CODIGO DE SERVICIO:
DIRECCION:
QUIEN REPORTA:
CONTACTO EN TERRENO:
PROBLEMA:
REQUERIMIENTO:
EQUIPOS ENERGIZADO/REINICIADO:
HORARIO DE ATENCION:
OBSERVACION:
ANI:
MARCA CENTRAL TELEFONICA: 
EMPRESA:
RUT:
CORREO: 
COORDENADAS:
Estimados  
J</t>
  </si>
  <si>
    <t>Se revisa sitio y se logra realizar login correctamente.
Se están realizando trabajos de migración de servidores Windows, lo que pudo provocar intermitencia.</t>
  </si>
  <si>
    <t>INC000002607859</t>
  </si>
  <si>
    <t>SUPERVISION:  Migración CORE  || Proyecto 202018177-1 || Cliente FORUM</t>
  </si>
  <si>
    <t>11/02/2024 1:35:34</t>
  </si>
  <si>
    <t>11/02/2024 1:37:00</t>
  </si>
  <si>
    <t>11/02/2024 1:38:49</t>
  </si>
  <si>
    <t>Migración CORE  || Proyecto 202018177-1 || Cliente FORUM</t>
  </si>
  <si>
    <t>ACTIVIDAD CANCELADA POR CLIENTE</t>
  </si>
  <si>
    <t>INC000002608151</t>
  </si>
  <si>
    <t>RONDAS POR SALAS TIC</t>
  </si>
  <si>
    <t>10/02/2024 18:13:31</t>
  </si>
  <si>
    <t>10/02/2024 18:14:55</t>
  </si>
  <si>
    <t>10/02/2024 18:38:18</t>
  </si>
  <si>
    <t>RONDA SALAS TIC FINALIZADA</t>
  </si>
  <si>
    <t>INC000002608224</t>
  </si>
  <si>
    <t>10/02/2024 20:00:13</t>
  </si>
  <si>
    <t>10/02/2024 20:48:32</t>
  </si>
  <si>
    <t>Se revisa servidor y no se observan Filesystem alertados o alto consumo de memoria. Se revisa servidor y no se observan Filesystem alertados o alto consumo de memoria.</t>
  </si>
  <si>
    <t>INC000002608326</t>
  </si>
  <si>
    <t>11/02/2024 9:05:49</t>
  </si>
  <si>
    <t>11/02/2024 9:07:26</t>
  </si>
  <si>
    <t>11/02/2024 9:50:52</t>
  </si>
  <si>
    <t>INC000002608366</t>
  </si>
  <si>
    <t>RONDA Y MEDICION DE TEMPERATURAS EN SALAS TIC 16:30</t>
  </si>
  <si>
    <t>11/02/2024 16:24:26</t>
  </si>
  <si>
    <t>11/02/2024 16:25:31</t>
  </si>
  <si>
    <t>11/02/2024 16:40:32</t>
  </si>
  <si>
    <t>INC000002608379</t>
  </si>
  <si>
    <t>HD/Importar a VDC de CLIENTE IPCHILE vm restauradas</t>
  </si>
  <si>
    <t>11/02/2024 18:31:19</t>
  </si>
  <si>
    <t>11/02/2024 18:32:58</t>
  </si>
  <si>
    <t>12/02/2024 18:42:02</t>
  </si>
  <si>
    <t>PREVENTIVO: NO
CODIGO DE SERVICIO:vcenter 
DIRECCION:
QUIEN REPORTA: Rodrigo Vásquez Muñoz
CONTACTO EN TERRENO: 	Raúl Fernández Ogalde +56 9 5410 9101
PROBLEMA:
REQUERIMIENTO:Solicitud restauraciones - IPCHILE
Sres. mesa de ayuda,
Junto con saludar, So</t>
  </si>
  <si>
    <t>Estimados, se importan las maquinas solicitadas en el VDC de cliente.</t>
  </si>
  <si>
    <t>INC000002608387</t>
  </si>
  <si>
    <t>RONDAS DATACENTER SM</t>
  </si>
  <si>
    <t>11/02/2024 20:29:09</t>
  </si>
  <si>
    <t>11/02/2024 20:30:41</t>
  </si>
  <si>
    <t>11/02/2024 20:31:37</t>
  </si>
  <si>
    <t>INC000002608411</t>
  </si>
  <si>
    <t>11/02/2024 3:46:39</t>
  </si>
  <si>
    <t>11/02/2024 3:47:41</t>
  </si>
  <si>
    <t>11/02/2024 3:50:53</t>
  </si>
  <si>
    <t>INC000002608413</t>
  </si>
  <si>
    <t>SUPERVISION: DRP RBI DESDE LIRAY HACIA PAINE</t>
  </si>
  <si>
    <t>11/02/2024 3:52:28</t>
  </si>
  <si>
    <t>11/02/2024 4:00:08</t>
  </si>
  <si>
    <t>11/02/2024 4:05:07</t>
  </si>
  <si>
    <t>DRP RBI DESDE LIRAY HACIA PAINE POST MIGRACION SDWAN REDBANC / DXC-RBC</t>
  </si>
  <si>
    <t>INC000002608415</t>
  </si>
  <si>
    <t>11/02/2024 4:12:42</t>
  </si>
  <si>
    <t>11/02/2024 4:13:20</t>
  </si>
  <si>
    <t>11/02/2024 7:13:41</t>
  </si>
  <si>
    <t>INC000002608422</t>
  </si>
  <si>
    <t>Checklist diario Clientes 11.02.24</t>
  </si>
  <si>
    <t>11/02/2024 5:09:06</t>
  </si>
  <si>
    <t>11/02/2024 5:10:20</t>
  </si>
  <si>
    <t>11/02/2024 5:10:48</t>
  </si>
  <si>
    <t>Se realiza Checklist Diario de los clientes; 
ACMA
BLUMAR
COAGRA
FRUSAN
HCUA
HDC
INCHALAM
NUTRISCO
SUGAL</t>
  </si>
  <si>
    <t>INC000002608428</t>
  </si>
  <si>
    <t>11/02/2024 10:43:53</t>
  </si>
  <si>
    <t>11/02/2024 10:44:59</t>
  </si>
  <si>
    <t>11/02/2024 11:54:17</t>
  </si>
  <si>
    <t>INC000002608939</t>
  </si>
  <si>
    <t>11/02/2024 12:30:30</t>
  </si>
  <si>
    <t>11/02/2024 12:31:38</t>
  </si>
  <si>
    <t>11/02/2024 19:46:01</t>
  </si>
  <si>
    <t>INC000002609299</t>
  </si>
  <si>
    <t>HD  | Correccion estrategia datos incompletos</t>
  </si>
  <si>
    <t>12/02/2024 11:32:14</t>
  </si>
  <si>
    <t>12/02/2024 11:35:23</t>
  </si>
  <si>
    <t>12/02/2024 11:57:32</t>
  </si>
  <si>
    <t>PREVENTIVO: NO
CODIGO DE SERVICIO:
DIRECCION:
QUIEN REPORTA:Freddy Cortés Díaz +56 9 6605 6481
CONTACTO EN TERRENO:
PROBLEMA:
REQUERIMIENTO:Favor llevar a PRD orden indicada en archivo adjunto.
Gracias
EQUIPOS ENERGIZADO/REINICIADO:
HORARIO DE ATENCION:</t>
  </si>
  <si>
    <t>INC000002609301</t>
  </si>
  <si>
    <t>Baja parcial -  Suscripciones Manpower Chile</t>
  </si>
  <si>
    <t>12/02/2024 10:51:29</t>
  </si>
  <si>
    <t>12/02/2024 10:52:10</t>
  </si>
  <si>
    <t>12/02/2024 10:53:34</t>
  </si>
  <si>
    <t>INC000002609452</t>
  </si>
  <si>
    <t>GAMA/RV: Transporte OT // Lunes 12 Febrero 07 hrs</t>
  </si>
  <si>
    <t>12/02/2024 7:06:09</t>
  </si>
  <si>
    <t>12/02/2024 7:08:14</t>
  </si>
  <si>
    <t>12/02/2024 9:05:16</t>
  </si>
  <si>
    <t>La orden OEDK925492 se a importado exitosamente en PRD</t>
  </si>
  <si>
    <t>INC000002609480</t>
  </si>
  <si>
    <t>12/02/2024 9:28:27</t>
  </si>
  <si>
    <t>12/02/2024 9:30:55</t>
  </si>
  <si>
    <t>12/02/2024 9:43:44</t>
  </si>
  <si>
    <t>INC000002609502</t>
  </si>
  <si>
    <t>GESTION DATACENTER/ ACCESOS / NEXTSTREAM</t>
  </si>
  <si>
    <t>12/02/2024 9:44:38</t>
  </si>
  <si>
    <t>12/02/2024 9:46:04</t>
  </si>
  <si>
    <t>12/02/2024 10:31:46</t>
  </si>
  <si>
    <t>EMPRESA: NEXTSTREAM
CÓDIGO DE SERVICIO: 
DIRECCIÓN:Calle San Martin #50, Santiago Centro, Santiago
NOMBRE DE QUIEN REPORTA:Daniel Rodriguez
TELÉFONO DE QUIEN REPORTA:  5697829 7978
NOMBRE DE CONTACTO EN TERRENO: 
REQUERIMIENTO : Mantenimiento correctivo</t>
  </si>
  <si>
    <t>INC000002609590</t>
  </si>
  <si>
    <t>12/02/2024 1:56:57</t>
  </si>
  <si>
    <t>12/02/2024 1:57:37</t>
  </si>
  <si>
    <t>12/02/2024 1:59:09</t>
  </si>
  <si>
    <t>INC000002609592</t>
  </si>
  <si>
    <t>12/02/2024 1:59:32</t>
  </si>
  <si>
    <t>12/02/2024 2:00:15</t>
  </si>
  <si>
    <t>12/02/2024 2:01:35</t>
  </si>
  <si>
    <t>INC000002609599</t>
  </si>
  <si>
    <t>SUPERVISION: Tendido de cableado UTP</t>
  </si>
  <si>
    <t>12/02/2024 2:05:29</t>
  </si>
  <si>
    <t>12/02/2024 2:06:17</t>
  </si>
  <si>
    <t>12/02/2024 2:07:30</t>
  </si>
  <si>
    <t>Tendido de cableado UTP</t>
  </si>
  <si>
    <t>INC000002609607</t>
  </si>
  <si>
    <t>Checklist Diarios Clientes 12.02.24</t>
  </si>
  <si>
    <t>12/02/2024 6:41:59</t>
  </si>
  <si>
    <t>12/02/2024 6:43:09</t>
  </si>
  <si>
    <t>12/02/2024 6:43:33</t>
  </si>
  <si>
    <t>Se realiza Checklist Diario de los clientes; 
HDC
NUTRISCO
FRUSAN</t>
  </si>
  <si>
    <t>INC000002609630</t>
  </si>
  <si>
    <t>TOMA DE ALARMAS TECH</t>
  </si>
  <si>
    <t>12/02/2024 10:05:05</t>
  </si>
  <si>
    <t>12/02/2024 10:06:44</t>
  </si>
  <si>
    <t>12/02/2024 13:36:49</t>
  </si>
  <si>
    <t>PREVENTIVO: SI
CÓDIGO DE SERVICIO:
DIRECCIÓN:  DCSM
QUIEN REPORTA: RAMON DIAZ
CONTACTO EN TERRENO: DC OPERADOR N1
PROBLEMA: TOMA DE ALARMAS
REQUERIMIENTO: TOMA DE ALARMAS CLIENTE TECH</t>
  </si>
  <si>
    <t>SE EFECTÚA CONTACTO CON CLIENTE: NO APLICA
TELÉFONO DE CONTACTO: NO APLICA
ACCIONES REALIZADAS: TOMA DE ALARMAS
SOLUCIÓN PALIATIVA O DEFINITIVA: NO APLICA
ACCIONES DE MEJORA, RECOMENDACIONES: NO APLICA
CAUSA RAÍZ: ALARMAS TECH</t>
  </si>
  <si>
    <t>INC000002609643</t>
  </si>
  <si>
    <t>GESTION DATACENTER/ ACCESOS / HDI SEGUROS S.A.</t>
  </si>
  <si>
    <t>12/02/2024 10:47:09</t>
  </si>
  <si>
    <t>12/02/2024 10:53:09</t>
  </si>
  <si>
    <t>12/02/2024 12:22:42</t>
  </si>
  <si>
    <t>EMPRESA: HDI SEGUROS S.A.
CÓDIGO DE SERVICIO: 
DIRECCIÓN: Av. Apoquindo #7071, Las Condes, Santiago
NOMBRE DE QUIEN REPORTA: Álvaro Ulloa Figueroa
TELÉFONO DE QUIEN REPORTA: 962464224
NOMBRE DE CONTACTO EN TERRENO: Álvaro Ulloa Figueroa
PROBLEMA: trabajo</t>
  </si>
  <si>
    <t>INC000002609661</t>
  </si>
  <si>
    <t>HD/FUND INSTITUTO PROFESIONAL DUOC UC // Migración de maquinas con sistema operativo W</t>
  </si>
  <si>
    <t>12/02/2024 11:55:41</t>
  </si>
  <si>
    <t>12/02/2024 11:57:28</t>
  </si>
  <si>
    <t>12/02/2024 16:34:18</t>
  </si>
  <si>
    <t>PREVENTIVO: NO
CODIGO DE SERVICIO: 
DIRECCION:
QUIEN REPORTA: Andres Gudiño Peña 56 9 9040 2570
CONTACTO EN TERRENO: Andres Gudiño Peña 56 9 9040 2570
REQUERIMIENTO:
Junto con saludar, favor de su ayuda en asignar aun especialista de SO
para poder revi</t>
  </si>
  <si>
    <t>Se conectó la interfaz de la VLAN 1823 y se configuró la IP 10.20.2.101 (provisoria) a nivel de vCloud, dado que la red es máscara 22.</t>
  </si>
  <si>
    <t>INC000002609691</t>
  </si>
  <si>
    <t>HD/RE: Solicitud: No alertar bases habilitadas para respaldos.</t>
  </si>
  <si>
    <t>12/02/2024 13:34:29</t>
  </si>
  <si>
    <t>12/02/2024 13:36:04</t>
  </si>
  <si>
    <t>15/02/2024 22:41:44</t>
  </si>
  <si>
    <t>PREVENTIVO: NO
CODIGO DE SERVICIO:
DIRECCION:
QUIEN REPORTA: Denise Cruzat Etcheberry 56 9 93378009
CONTACTO EN TERRENO: Denise Cruzat Etcheberry 56 9 93378009
REQUERIMIENTO:
De acuerdo a lo conversado se solicita provisoriamente no considerar
fallas</t>
  </si>
  <si>
    <t>INC000002609742</t>
  </si>
  <si>
    <t>12/02/2024 4:00:45</t>
  </si>
  <si>
    <t>12/02/2024 5:46:58</t>
  </si>
  <si>
    <t>INC000002609861</t>
  </si>
  <si>
    <t>Permiso root a cuenta de SO para servidores de integración de Remedy 20</t>
  </si>
  <si>
    <t>12/02/2024 9:01:28</t>
  </si>
  <si>
    <t>12/02/2024 9:04:55</t>
  </si>
  <si>
    <t>12/02/2024 11:09:14</t>
  </si>
  <si>
    <t>Se requiere poder obtener permisos root (sudo su -) a través de la cuenta de SO luis.molina en los siguientes servidores del site de integraciones de Remedy 20, para la administración de directorios propios del app:
rmdy-prod-ar-apirest01 - 10.84.101.27</t>
  </si>
  <si>
    <t>Se habilita permisos de superusuario según lo solicitado.
Se validará con solicitante.</t>
  </si>
  <si>
    <t>INC000002609873</t>
  </si>
  <si>
    <t>12/02/2024 9:16:24</t>
  </si>
  <si>
    <t>12/02/2024 9:19:01</t>
  </si>
  <si>
    <t>12/02/2024 9:43:16</t>
  </si>
  <si>
    <t>EMPRESA: TELEFONICA EMPRESAS DE CHILE SA
CÓDIGO DE SERVICIO: 
DIRECCIÓN: Av. Apoquindo #7071, Las Condes, Santiago
NOMBRE DE QUIEN REPORTA: Operador DataCenter Sites
TELÉFONO DE QUIEN REPORTA: +56 222025776 / 981290517 
NOMBRE DE CONTACTO EN TERRENO: Ren</t>
  </si>
  <si>
    <t>INC000002609910</t>
  </si>
  <si>
    <t>DUOC | REQ | reinicio JBOSS FUSE QA</t>
  </si>
  <si>
    <t>12/02/2024 9:51:57</t>
  </si>
  <si>
    <t>12/02/2024 9:54:46</t>
  </si>
  <si>
    <t>12/02/2024 15:35:47</t>
  </si>
  <si>
    <t>Se reinicia servicio jboss en servidor QA-FUSE-01</t>
  </si>
  <si>
    <t>INC000002610045</t>
  </si>
  <si>
    <t>12/02/2024 10:54:43</t>
  </si>
  <si>
    <t>12/02/2024 10:56:16</t>
  </si>
  <si>
    <t>12/02/2024 11:42:10</t>
  </si>
  <si>
    <t>EMPRESA:TELEFONICA EMPRESAS DE CHILE SA
CÓDIGO DE SERVICIO: 
DIRECCIÓN:Calle San Martin #50, Santiago Centro, Santiago
NOMBRE DE QUIEN REPORTA:RENE VILLEGAS
TELÉFONO DE QUIEN REPORTA:56992278586
NOMBRE DE CONTACTO EN TERRENO: 
REQUERIMIENTO:VISITA DATACE</t>
  </si>
  <si>
    <t>INC000002610059</t>
  </si>
  <si>
    <t>I MUNICIPALIDAD DE MEJILLONES</t>
  </si>
  <si>
    <t>REQ / TraficoLImpio / Bloqueo de Ip</t>
  </si>
  <si>
    <t>12/02/2024 11:51:53</t>
  </si>
  <si>
    <t>12/02/2024 11:52:49</t>
  </si>
  <si>
    <t>13/02/2024 13:44:28</t>
  </si>
  <si>
    <t>PREVENTIVO: NO
CODIGO DE SERVICIO: VPF1667299 
DIRECCION:      
CIUDAD:             
COMUNA:
NOMBRE QUIEN REPORTA:Luis Osorio
TELEFONO QUIEN REPORTA: +56 2 557314 
NOMBRE CONTACTO EN TERRENO:        
TELEFONO 1 CONTACTO EN TERRENO:
TELEFONO 2 CONTACTO EN</t>
  </si>
  <si>
    <t>Se liberan IP solicitadas por cliente y servicio funciona correctamente.</t>
  </si>
  <si>
    <t>INC000002610092</t>
  </si>
  <si>
    <t>SE GENERA TICKET POR REVISON Y TOMA DE ALARMA DE CLIENTES</t>
  </si>
  <si>
    <t>12/02/2024 12:16:05</t>
  </si>
  <si>
    <t>12/02/2024 12:17:19</t>
  </si>
  <si>
    <t>12/02/2024 12:18:50</t>
  </si>
  <si>
    <t>INC000002610094</t>
  </si>
  <si>
    <t>RONDA Y MEDICIÓN DE TEMPERATURAS EN SALAS TIC 18:30</t>
  </si>
  <si>
    <t>12/02/2024 12:17:07</t>
  </si>
  <si>
    <t>12/02/2024 12:18:30</t>
  </si>
  <si>
    <t>12/02/2024 20:05:26</t>
  </si>
  <si>
    <t>AC REALIZADA SIN NOVEDAD 18:30</t>
  </si>
  <si>
    <t>INC000002610147</t>
  </si>
  <si>
    <t>tct_pabmaf</t>
  </si>
  <si>
    <t>Favor resetear clave de correo</t>
  </si>
  <si>
    <t>12/02/2024 12:11:06</t>
  </si>
  <si>
    <t>12/02/2024 12:13:33</t>
  </si>
  <si>
    <t>12/02/2024 18:36:02</t>
  </si>
  <si>
    <t>Favor resetear clave de correo
Móvil: +56 9 96491740</t>
  </si>
  <si>
    <t>INC000002610177</t>
  </si>
  <si>
    <t>GESTION DATACENTER / ACCESOS / HDI SEGUROS S.A.</t>
  </si>
  <si>
    <t>12/02/2024 12:58:41</t>
  </si>
  <si>
    <t>12/02/2024 13:04:19</t>
  </si>
  <si>
    <t>12/02/2024 13:24:45</t>
  </si>
  <si>
    <t>EMPRESA: HDI SEGUROS S.A.
CÓDIGO DE SERVICIO: 
DIRECCIÓN: Av. Apoquindo #7071, Las Condes, Santiago
NOMBRE DE QUIEN REPORTA: Álvaro Ulloa Figueroa
TELÉFONO DE QUIEN REPORTA: 962464224
NOMBRE DE CONTACTO EN TERRENO: Álvaro Ulloa Figueroa
PROBLEMA: Trabajo</t>
  </si>
  <si>
    <t>INC000002610184</t>
  </si>
  <si>
    <t>Sesión de trabajo en linea por error flujo de correo boletas de honorario DUOC</t>
  </si>
  <si>
    <t>12/02/2024 13:03:13</t>
  </si>
  <si>
    <t>12/02/2024 13:03:35</t>
  </si>
  <si>
    <t>12/02/2024 13:05:53</t>
  </si>
  <si>
    <t>INC000002610192</t>
  </si>
  <si>
    <t>Gestion con SOC para integracion especialista comunicaciones en revisión flujo SAP DUOC</t>
  </si>
  <si>
    <t>12/02/2024 13:09:26</t>
  </si>
  <si>
    <t>12/02/2024 13:09:36</t>
  </si>
  <si>
    <t>12/02/2024 13:11:27</t>
  </si>
  <si>
    <t>INC000002610193</t>
  </si>
  <si>
    <t>Reunión coordinación servidores deprecados Cliente Duoc</t>
  </si>
  <si>
    <t>12/02/2024 13:09:42</t>
  </si>
  <si>
    <t>12/02/2024 13:09:54</t>
  </si>
  <si>
    <t>12/02/2024 13:13:37</t>
  </si>
  <si>
    <t>INC000002610194</t>
  </si>
  <si>
    <t>Sesión de trabajo por error acceso ST en PAM</t>
  </si>
  <si>
    <t>12/02/2024 13:10:01</t>
  </si>
  <si>
    <t>12/02/2024 13:10:12</t>
  </si>
  <si>
    <t>12/02/2024 13:14:24</t>
  </si>
  <si>
    <t>INC000002610196</t>
  </si>
  <si>
    <t>Entrega de información Snapshots a cliente Axity por trabajos de actualización programados.</t>
  </si>
  <si>
    <t>12/02/2024 13:10:19</t>
  </si>
  <si>
    <t>12/02/2024 13:10:31</t>
  </si>
  <si>
    <t>12/02/2024 13:15:17</t>
  </si>
  <si>
    <t>Entrega de información referente a Snapshots a cliente Axity por trabajos de actualización programados.</t>
  </si>
  <si>
    <t>INC000002610197</t>
  </si>
  <si>
    <t>Reunión interna MS</t>
  </si>
  <si>
    <t>12/02/2024 13:10:37</t>
  </si>
  <si>
    <t>12/02/2024 13:10:48</t>
  </si>
  <si>
    <t>12/02/2024 13:16:03</t>
  </si>
  <si>
    <t>INC000002610301</t>
  </si>
  <si>
    <t>DUOC  | REQ | Cuenta de usuario externo no recibe correos</t>
  </si>
  <si>
    <t>12/02/2024 12:49:38</t>
  </si>
  <si>
    <t>12/02/2024 12:52:55</t>
  </si>
  <si>
    <t>13/02/2024 10:35:56</t>
  </si>
  <si>
    <t>INC000002610306</t>
  </si>
  <si>
    <t>SEBASTIAN VILLENA</t>
  </si>
  <si>
    <t>Gama | Requerimiento Respaldo VM Completa - Servidor CORONEL - IPCHILE</t>
  </si>
  <si>
    <t>12/02/2024 12:38:43</t>
  </si>
  <si>
    <t>12/02/2024 12:41:04</t>
  </si>
  <si>
    <t>12/02/2024 16:59:37</t>
  </si>
  <si>
    <t>PREVENTIVO: NO
CÓDIGO DE SERVICIO: Servidor CORONEL
DIRECCIÓN: - 
QUIEN REPORTA: Juan Carlos Dupuy | +56 979778332
CONTACTO EN TERRENO: Juan Carlos Dupuy | +56 979778332
PROBLEMA:
REQUERIMIENTO:
Buenas tardes, junto con saludar, solicito respaldo comple</t>
  </si>
  <si>
    <t>FASE RESOLUCIÓN Y RECUPERACIÓN
Se efectúa contacto con cliente: N/A
Teléfono de contacto: N/A
Acciones realizadas: Respaldo vm snpshot servidor coronel ejecutado correctamente
Solución paliativa o definitiva: N/A
Acciones de Mejora, Recomendaciones:</t>
  </si>
  <si>
    <t>INC000002610315</t>
  </si>
  <si>
    <t>12/02/2024 12:58:01</t>
  </si>
  <si>
    <t>12/02/2024 12:59:22</t>
  </si>
  <si>
    <t>12/02/2024 13:37:34</t>
  </si>
  <si>
    <t>EMPRESA:TELEFONICA EMPRESAS DE CHILE SA
CÓDIGO DE SERVICIO: 
DIRECCIÓN:Av. Apoquindo #7071, Las Condes, Santiago
NOMBRE DE QUIEN REPORTA:Eduardo Farías (Nabiax)
TELÉFONO DE QUIEN REPORTA:992982563
NOMBRE DE CONTACTO EN TERRENO: 
REQUERIMIENTO:REUNION DE</t>
  </si>
  <si>
    <t>INC000002610321</t>
  </si>
  <si>
    <t>12/02/2024 13:00:47</t>
  </si>
  <si>
    <t>12/02/2024 13:03:02</t>
  </si>
  <si>
    <t>12/02/2024 13:41:44</t>
  </si>
  <si>
    <t>EMPRESA:TELEFONICA EMPRESAS DE CHILE SA
CÓDIGO DE SERVICIO: 
DIRECCIÓN:Av. Apoquindo #7071, Las Condes, Santiago
NOMBRE DE QUIEN REPORTA:Eduardo Farías (Nabiax)
TELÉFONO DE QUIEN REPORTA:992982563
NOMBRE DE CONTACTO EN TERRENO: 
REQUERIMIENTO:CRQ492117_M</t>
  </si>
  <si>
    <t>INC000002610323</t>
  </si>
  <si>
    <t>12/02/2024 13:04:50</t>
  </si>
  <si>
    <t>12/02/2024 13:06:05</t>
  </si>
  <si>
    <t>12/02/2024 13:46:10</t>
  </si>
  <si>
    <t>ACCESOS AUORIZADOS</t>
  </si>
  <si>
    <t>INC000002610327</t>
  </si>
  <si>
    <t>Usuarios y permisos sudo en rmdy-prod-ar-apirest0*</t>
  </si>
  <si>
    <t>12/02/2024 13:16:21</t>
  </si>
  <si>
    <t>12/02/2024 13:17:12</t>
  </si>
  <si>
    <t>12/02/2024 13:29:42</t>
  </si>
  <si>
    <t>Se deben retirar permisos especiales y eliminar cuentas según lo solicitado por Luis Molina.</t>
  </si>
  <si>
    <t>Se eliminan usuarios según solicitud</t>
  </si>
  <si>
    <t>INC000002610364</t>
  </si>
  <si>
    <t>GESTION DATACENTER/ ACCESOS /ARTIKOS CHILE S A</t>
  </si>
  <si>
    <t>12/02/2024 15:05:10</t>
  </si>
  <si>
    <t>12/02/2024 15:06:47</t>
  </si>
  <si>
    <t>12/02/2024 15:17:21</t>
  </si>
  <si>
    <t>EMPRESA:ARTIKOS CHILE S A
CÓDIGO DE SERVICIO: 
DIRECCIÓN: Calle San Martin #50, Santiago Centro, Santiago
NOMBRE DE QUIEN REPORTA:Marco Paulete
TELÉFONO DE QUIEN REPORTA:56995492219
NOMBRE DE CONTACTO EN TERRENO: 
REQUERIMIENTO: Reinicio manual de servid</t>
  </si>
  <si>
    <t>INC000002610378</t>
  </si>
  <si>
    <t>12/02/2024 15:23:45</t>
  </si>
  <si>
    <t>12/02/2024 15:24:57</t>
  </si>
  <si>
    <t>12/02/2024 15:39:46</t>
  </si>
  <si>
    <t>EMPRESA:TELEFONICA GLOBAL TECHNOLOGY S.A.AGENCIA EN CHILE
CÓDIGO DE SERVICIO: 
DIRECCIÓN: Calle San Martin #50, Santiago Centro, Santiago
NOMBRE DE QUIEN REPORTA:Luis Villasmil Castillo
TELÉFONO DE QUIEN REPORTA:56993970486
NOMBRE DE CONTACTO EN TERRENO:</t>
  </si>
  <si>
    <t>INC000002610384</t>
  </si>
  <si>
    <t>12/02/2024 15:33:28</t>
  </si>
  <si>
    <t>12/02/2024 15:34:36</t>
  </si>
  <si>
    <t>12/02/2024 15:43:22</t>
  </si>
  <si>
    <t>EMPRESA:TELEFONICA EMPRESAS DE CHILE SA
CÓDIGO DE SERVICIO: 
DIRECCIÓN: Calle San Martin #50, Santiago Centro, Santiago
NOMBRE DE QUIEN REPORTA:Daniel Rodriguez
TELÉFONO DE QUIEN REPORTA:5697829 7978
NOMBRE DE CONTACTO EN TERRENO: 
REQUERIMIENTO: Levanta</t>
  </si>
  <si>
    <t>INC000002610395</t>
  </si>
  <si>
    <t>12/02/2024 15:46:05</t>
  </si>
  <si>
    <t>12/02/2024 15:49:15</t>
  </si>
  <si>
    <t>12/02/2024 15:56:42</t>
  </si>
  <si>
    <t>EMPRESA: NEXTSTREAM
CÓDIGO DE SERVICIO: 
DIRECCIÓN: Calle San Martin #50, Santiago Centro, Santiago
NOMBRE DE QUIEN REPORTA: Javiera Rojas O.
TELÉFONO DE QUIEN REPORTA: +56 9 8187 2715
NOMBRE DE CONTACTO EN TERRENO: Daniel Rodriguez 5697829 7978
PROBLEMA</t>
  </si>
  <si>
    <t>INC000002610417</t>
  </si>
  <si>
    <t>GESTION DATACENTER/ ACCESOS /ICETEL SERVICIOS S.A.</t>
  </si>
  <si>
    <t>12/02/2024 13:05:10</t>
  </si>
  <si>
    <t>12/02/2024 13:06:51</t>
  </si>
  <si>
    <t>12/02/2024 13:16:42</t>
  </si>
  <si>
    <t>EMPRESA:ICETEL SERVICIOS S.A.
CÓDIGO DE SERVICIO: 
DIRECCIÓN: Av. Apoquindo #7071, Las Condes, Santiago
NOMBRE DE QUIEN REPORTA:Francisco Chávez
TELÉFONO DE QUIEN REPORTA:972802533
NOMBRE DE CONTACTO EN TERRENO: 
REQUERIMIENTO:  Habilitación Inrow E2
EQU</t>
  </si>
  <si>
    <t>INC000002610457</t>
  </si>
  <si>
    <t>FACTIBILIDAD TECH/CRQ 82303</t>
  </si>
  <si>
    <t>12/02/2024 13:28:51</t>
  </si>
  <si>
    <t>12/02/2024 13:28:52</t>
  </si>
  <si>
    <t>12/02/2024 13:35:38</t>
  </si>
  <si>
    <t>INC000002610510</t>
  </si>
  <si>
    <t>HD | Paso a productivo DEEK952964</t>
  </si>
  <si>
    <t>12/02/2024 13:34:09</t>
  </si>
  <si>
    <t>12/02/2024 13:37:56</t>
  </si>
  <si>
    <t>12/02/2024 15:50:24</t>
  </si>
  <si>
    <t>PREVENTIVO: NO
CODIGO DE SERVICIO:
DIRECCION:
QUIEN REPORTA:Nicolás Saavedra Eguiluz +56 9 6187 5469 
CONTACTO EN TERRENO:
PROBLEMA:
REQUERIMIENTO: Paso a productivo DEEK952964
La orden DEEK952964 fue importada exitosamente en PRD
Por favor pasar a pr</t>
  </si>
  <si>
    <t>La orden DEEK952964  fue importada exitosamente en PRD</t>
  </si>
  <si>
    <t>INC000002610548</t>
  </si>
  <si>
    <t>EMPRESAS RED SALUD S.A.</t>
  </si>
  <si>
    <t>HD/RE: [REDSALUD] Estado Recursos VDC</t>
  </si>
  <si>
    <t>12/02/2024 15:03:17</t>
  </si>
  <si>
    <t>12/02/2024 15:04:47</t>
  </si>
  <si>
    <t>13/02/2024 16:05:29</t>
  </si>
  <si>
    <t>PREVENTIVO: NO
CODIGO DE SERVICIO:
DIRECCION:
QUIEN REPORTA:Denise Cruzat Etcheberry   +56 9 93378009
CONTACTO EN TERRENO:ALBERTO JAVIER BEZARES OVALLE +56 9 71268048 /
PROBLEMA:
REQUERIMIENTO:Agradeceré su apoyo generando folio como requerimiento para o</t>
  </si>
  <si>
    <t>Se efectúa contacto con cliente: N/A
Teléfono de contacto: N/A
Acciones realizadas:Se envia el detalle de los recursos que tiene el cliente en el VDC.
Solución paliativa o definitiva: Definitiva
Acciones de Mejora, Recomendaciones:N/A
Causa Raíz:  N/A</t>
  </si>
  <si>
    <t>INC000002610561</t>
  </si>
  <si>
    <t>SERVIEX S A</t>
  </si>
  <si>
    <t>HD | Eliminación de servidores VDC</t>
  </si>
  <si>
    <t>12/02/2024 16:41:21</t>
  </si>
  <si>
    <t>12/02/2024 16:43:23</t>
  </si>
  <si>
    <t>13/02/2024 19:04:14</t>
  </si>
  <si>
    <t>PREVENTIVO: NO
CODIGO DE SERVICIO:
DIRECCION:
QUIEN REPORTA:José Alejandro Leal Lizana (56-9) 46115156
CONTACTO EN TERRENO:
PROBLEMA:
REQUERIMIENTO:
Requerimos la eliminación de los servidores: WWKS20021P y Serviex_App_02,
favor su orientación para real</t>
  </si>
  <si>
    <t>Se efectúa contacto con cliente: Jose Leal
Teléfono de contacto: Via correo
Acciones realizadas: Se envia informacion a cliente via correo
Acciones de Mejora, Recomendaciones: N/A
Causa Raíz: N/A</t>
  </si>
  <si>
    <t>INC000002610580</t>
  </si>
  <si>
    <t>MICHAEL H GONZALEZ OLIVARES</t>
  </si>
  <si>
    <t>ALERTA MONITOREO</t>
  </si>
  <si>
    <t>12/02/2024 17:00:07</t>
  </si>
  <si>
    <t>12/02/2024 17:02:08</t>
  </si>
  <si>
    <t>12/02/2024 17:38:36</t>
  </si>
  <si>
    <t>Nombre Alerta	Nodo Afectado	Objeto Afectado	Tipo de Objeto	 Direccion IP
GestionEventos_AlertaRAM_max_Principal	FIPRDU01 - srvjenkinslab	FIPRDU01 - srvjenkinslab	Node	172.16.206.7</t>
  </si>
  <si>
    <t>Se efectúa contacto con cliente: N/A
Teléfono de contacto: N/A 
Acciones realizadas: ingreso via ssh a servidor afectado, se confirma procesos normales en sistema.
Solución paliativa o definitiva: alerta generada por procesos productivos de cliente final</t>
  </si>
  <si>
    <t>INC000002610594</t>
  </si>
  <si>
    <t>consulta key de activación</t>
  </si>
  <si>
    <t>12/02/2024 17:51:17</t>
  </si>
  <si>
    <t>12/02/2024 17:52:40</t>
  </si>
  <si>
    <t>14/02/2024 14:56:35</t>
  </si>
  <si>
    <t>Apoyar como activar licencia en un servidor
quisiera consultar de donde es posible obtener la key de activación de Windows Server 2022 y de SQL para una VM que debo crear.
Saludos cordiales.
Cristian Bustos Rivas
Administrador de Servidores Cpech
Ala</t>
  </si>
  <si>
    <t>Se efectúa contacto con cliente:  N/A
Teléfono de contacto:  N/A
Acciones realizadas: Se le entrega a cliente los pasos necesario para la activacion a traves del KMS
Solución paliativa o definitiva: definitiva
Acciones de Mejora, Recomendaciones:  N/A
Ca</t>
  </si>
  <si>
    <t>INC000002610599</t>
  </si>
  <si>
    <t>zabbix revision servel03</t>
  </si>
  <si>
    <t>12/02/2024 17:57:44</t>
  </si>
  <si>
    <t>12/02/2024 18:00:08</t>
  </si>
  <si>
    <t>12/02/2024 18:15:47</t>
  </si>
  <si>
    <t>zabbix revision servel03 sin respuesta</t>
  </si>
  <si>
    <t>zabbix revision servel03
servidor con servicio abajo. se reinicia servicio, metricas vuelven a zabbix</t>
  </si>
  <si>
    <t>INC000002610600</t>
  </si>
  <si>
    <t>zabbix revision servel03 Disco C por sobre el 90%</t>
  </si>
  <si>
    <t>12/02/2024 18:00:27</t>
  </si>
  <si>
    <t>12/02/2024 18:01:33</t>
  </si>
  <si>
    <t>12/02/2024 18:16:12</t>
  </si>
  <si>
    <t>zabbix revision servel03 Disco C por sobre el 90%.
se realiza liberacionde espacio desde carpeta softwaredistribution. ademas se deshabilita servicio de windows update windows 2003</t>
  </si>
  <si>
    <t>INC000002610603</t>
  </si>
  <si>
    <t>Zabbix no responde servidor TELEFONICA</t>
  </si>
  <si>
    <t>12/02/2024 18:02:00</t>
  </si>
  <si>
    <t>12/02/2024 18:03:45</t>
  </si>
  <si>
    <t>12/02/2024 18:16:29</t>
  </si>
  <si>
    <t>Zabbix no responde servidor TELEFONICA
El servidor tenía el servicio abajo, se sube y se retoman metricas</t>
  </si>
  <si>
    <t>INC000002610628</t>
  </si>
  <si>
    <t>DUOC | REQ | [DUOC]Actualizaciones MS período Febrero 2024</t>
  </si>
  <si>
    <t>12/02/2024 14:25:43</t>
  </si>
  <si>
    <t>12/02/2024 14:27:54</t>
  </si>
  <si>
    <t>13/02/2024 16:16:58</t>
  </si>
  <si>
    <t>De: GERMAN IGNACIO BAEZA GONZALEZ &lt;german.baeza@fractalia.es&gt; 
Enviado el: lunes, 12 de febrero de 2024 14:12
Para: Mesa ti &lt;mesa.ti@movistar.cl&gt;; DENISE CRUZAT ETCHEBERRY &lt;denise.cruzat@telefonica.com&gt;
CC: Victor Sepulveda G &lt;victor.sepulvedag@telefonic</t>
  </si>
  <si>
    <t>se realiza creación de cambios correspondiente para aplicar actualizaciones del cliente DUOC.
CRQ000000082411 – Actualizaciones generales de servidores
CRQ000000082412 – Actualizaciones plataforma EXCHANGE</t>
  </si>
  <si>
    <t>INC000002610710</t>
  </si>
  <si>
    <t>HD/Acceso Cloud Portal</t>
  </si>
  <si>
    <t>12/02/2024 14:20:24</t>
  </si>
  <si>
    <t>12/02/2024 14:22:16</t>
  </si>
  <si>
    <t>12/02/2024 15:19:00</t>
  </si>
  <si>
    <t>PREVENTIVO: NO
CODIGO DE SERVICIO:
DIRECCION:
QUIEN REPORTA: Javier Codesido Garcia
CONTACTO EN TERRENO: Javier Codesido Garcia
REQUERIMIENTO:
por favor, necesitamos además un nuevo usuario para:
Felipe Carmoega Santiso
Nuevo usuario:
felipecs
Funció</t>
  </si>
  <si>
    <t>FASE RESOLUCIÓN Y RECUPERACIÓN
Se efectúa contacto con cliente:N/A
Teléfono de contacto:N/A
Acciones realizadas: Se crean los accesos solicitado al usuario Felipe Carmoega Santiso y se le envian los datos a su correo
Solución paliativa o definitiva:N</t>
  </si>
  <si>
    <t>INC000002610715</t>
  </si>
  <si>
    <t>FACTIBILIDAD EYC/CRQ 82145</t>
  </si>
  <si>
    <t>12/02/2024 15:07:31</t>
  </si>
  <si>
    <t>12/02/2024 15:09:10</t>
  </si>
  <si>
    <t>12/02/2024 15:24:02</t>
  </si>
  <si>
    <t>PREVENTIVO: SI
CÓDIGO DE SERVICIO:
DIRECCIÓN:  DCSM
QUIEN REPORTA: KATHERINE DIAZ
CONTACTO EN TERRENO: DC OPERADOR N1
PROBLEMA: FACTIBILIDAD
REQUERIMIENTO: INGRESO DE EQUIPOS</t>
  </si>
  <si>
    <t>SE EFECTÚA CONTACTO CON CLIENTE: NO APLICA
TELÉFONO DE CONTACTO: NO APLICA
ACCIONES REALIZADAS: LEVANTAMIENTO DE INFORMACIÓN RACK
SOLUCIÓN PALIATIVA O DEFINITIVA: INFORMACIÓN ESPACIOS Y
PDUS LEVANTADA
ACCIONES DE MEJORA, RECOMENDACIONES: NO APLICA
CAUSA</t>
  </si>
  <si>
    <t>INC000002610720</t>
  </si>
  <si>
    <t>12/02/2024 15:46:53</t>
  </si>
  <si>
    <t>12/02/2024 15:48:42</t>
  </si>
  <si>
    <t>12/02/2024 16:06:16</t>
  </si>
  <si>
    <t>INC000002610731</t>
  </si>
  <si>
    <t>GESTION DATACENTER/ ACCESOS /EcertChile SpA</t>
  </si>
  <si>
    <t>12/02/2024 16:36:05</t>
  </si>
  <si>
    <t>12/02/2024 16:38:40</t>
  </si>
  <si>
    <t>12/02/2024 17:19:03</t>
  </si>
  <si>
    <t>EMPRESA:EcertChile SpA
CÓDIGO DE SERVICIO: 
DIRECCIÓN:Av. Apoquindo #7071, Las Condes, Santiago
NOMBRE DE QUIEN REPORTA:Juan José Fuentealba
TELÉFONO DE QUIEN REPORTA:961627267
NOMBRE DE CONTACTO EN TERRENO: 
PROBLEMA:
Retiro de equipos
EQUIPOS ENERGIZAD</t>
  </si>
  <si>
    <t>INC000002610738</t>
  </si>
  <si>
    <t>HD/SOLICITUD IP PVLAN TCCT DESARROLLO</t>
  </si>
  <si>
    <t>12/02/2024 16:48:58</t>
  </si>
  <si>
    <t>12/02/2024 16:50:11</t>
  </si>
  <si>
    <t>13/02/2024 10:22:17</t>
  </si>
  <si>
    <t>PREVENTIVO: NO
CODIGO DE SERVICIO:
DIRECCION:
QUIEN REPORTA:+56 9 4135 5459 Eduardo José Camacho Urdaneta
CONTACTO EN TERRENO:
PROBLEMA:
REQUERIMIENTO:Por favor su apoyo en crear folio de requerimiento para cursar asignación de PVLAN. El folio de requeri</t>
  </si>
  <si>
    <t>Se genera IP PVLAN 10.67.128.98 con monitoreo, respaldo y proxy, se cierra ticket.</t>
  </si>
  <si>
    <t>INC000002610740</t>
  </si>
  <si>
    <t>12/02/2024 16:53:31</t>
  </si>
  <si>
    <t>12/02/2024 16:55:11</t>
  </si>
  <si>
    <t>12/02/2024 16:56:36</t>
  </si>
  <si>
    <t>INC000002610784</t>
  </si>
  <si>
    <t>RIPLEY CHILE S.A.</t>
  </si>
  <si>
    <t>GESTION DATACENTER/ ACCESOS /RIPLEY CHILE S.A.</t>
  </si>
  <si>
    <t>12/02/2024 21:19:14</t>
  </si>
  <si>
    <t>12/02/2024 21:20:42</t>
  </si>
  <si>
    <t>12/02/2024 21:28:12</t>
  </si>
  <si>
    <t>EMPRESA:RIPLEY CHILE S.A.
CÓDIGO DE SERVICIO: 
DIRECCIÓN: Calle San Martin #50, Santiago Centro, Santiago
NOMBRE DE QUIEN REPORTA:Marco Gutierrez
TELÉFONO DE QUIEN REPORTA:56 9 94497727
NOMBRE DE CONTACTO EN TERRENO: 
REQUERIMIENTO:  revision de enlace s</t>
  </si>
  <si>
    <t>INC000002610892</t>
  </si>
  <si>
    <t>TELECOMUNICACIONES VOZ Y DATOS SPA</t>
  </si>
  <si>
    <t>REQ / Solicitud manos remotas reinicio maquina  | HD</t>
  </si>
  <si>
    <t>12/02/2024 16:32:09</t>
  </si>
  <si>
    <t>12/02/2024 16:35:22</t>
  </si>
  <si>
    <t>12/02/2024 17:50:29</t>
  </si>
  <si>
    <t>PREVENTIVO:
CODIGO DE SERVICIO: Solicitud manos remotas reinicio maquina 
DIRECCION:      
CIUDAD:             
COMUNA:
NOMBRE QUIEN REPORTA: Luis Santibanez
TELEFONO QUIEN REPORTA:
NOMBRE CONTACTO EN TERRENO:         Luis Santibanez
TELEFONO 1 C</t>
  </si>
  <si>
    <t>INC000002610917</t>
  </si>
  <si>
    <t>GESTION DATACENTER/ ACCESOS /NEXTSTREAM</t>
  </si>
  <si>
    <t>12/02/2024 16:32:42</t>
  </si>
  <si>
    <t>12/02/2024 16:35:28</t>
  </si>
  <si>
    <t>12/02/2024 17:15:56</t>
  </si>
  <si>
    <t>EMPRESA:NEXTSTREAM
CÓDIGO DE SERVICIO: 
DIRECCIÓN:Calle San Martin #50, Santiago Centro, Santiago
NOMBRE DE QUIEN REPORTA:Daniel Rodriguez
TELÉFONO DE QUIEN REPORTA:5697829 7978
NOMBRE DE CONTACTO EN TERRENO: 
REQUERIMIENTO:visita de inspeccion a sistema</t>
  </si>
  <si>
    <t>INC000002610936</t>
  </si>
  <si>
    <t>GESTION DATACENTER/ ACCESOS /UNION AEREA LTDA</t>
  </si>
  <si>
    <t>12/02/2024 16:49:56</t>
  </si>
  <si>
    <t>12/02/2024 16:51:08</t>
  </si>
  <si>
    <t>12/02/2024 17:06:56</t>
  </si>
  <si>
    <t>EMPRESA:UNION AEREA LTDA
CÓDIGO DE SERVICIO: 
DIRECCIÓN: Calle San Martin #50, Santiago Centro, Santiago
NOMBRE DE QUIEN REPORTA:Alejandro Gárate
TELÉFONO DE QUIEN REPORTA:956785765
NOMBRE DE CONTACTO EN TERRENO: 
REQUERIMIENTO: Revisión Data Center 
EQU</t>
  </si>
  <si>
    <t>INC000002610975</t>
  </si>
  <si>
    <t>CAMBIOS SERVICE HUB 365</t>
  </si>
  <si>
    <t>12/02/2024 17:28:17</t>
  </si>
  <si>
    <t>12/02/2024 17:28:50</t>
  </si>
  <si>
    <t>12/02/2024 17:32:20</t>
  </si>
  <si>
    <t>INC000002610976</t>
  </si>
  <si>
    <t>Assessment AD Security CONF INICIALES</t>
  </si>
  <si>
    <t>12/02/2024 17:29:00</t>
  </si>
  <si>
    <t>12/02/2024 17:30:26</t>
  </si>
  <si>
    <t>12/02/2024 17:34:14</t>
  </si>
  <si>
    <t>INC000002610979</t>
  </si>
  <si>
    <t>ALERTA pertura - [TCCT-CHILE-CLOUD][AC]TCCT-CHILE-CLOUD-EX-AD-003-T1059.001 Scripts</t>
  </si>
  <si>
    <t>12/02/2024 17:30:59</t>
  </si>
  <si>
    <t>12/02/2024 17:31:42</t>
  </si>
  <si>
    <t>13/02/2024 9:54:41</t>
  </si>
  <si>
    <t>INC000002611220</t>
  </si>
  <si>
    <t>GESTION DATACENTER/ ACCESOS /soisa</t>
  </si>
  <si>
    <t>12/02/2024 18:56:21</t>
  </si>
  <si>
    <t>12/02/2024 18:58:08</t>
  </si>
  <si>
    <t>13/02/2024 11:52:42</t>
  </si>
  <si>
    <t>EMPRESA:soisa
CÓDIGO DE SERVICIO: 
DIRECCIÓN:Av. Apoquindo #7071, Las Condes, Santiago
NOMBRE DE QUIEN REPORTA:Eduardo Farías (Nabiax)
TELÉFONO DE QUIEN REPORTA:992982563
NOMBRE DE CONTACTO EN TERRENO: 
REQUERIMIENTO:VISITA POR TODO EL DATACENTER Y SALAS</t>
  </si>
  <si>
    <t>Se efectúa contacto con cliente: N/A
Teléfono de contacto: N/A
Acciones realizadas: Accesos autorizados para personal descrito en planilla
Solución paliativa o definitiva: N/A
Acciones de Mejora, Recomendaciones: N/A
Causa Raíz: N/A</t>
  </si>
  <si>
    <t>INC000002611238</t>
  </si>
  <si>
    <t>12/02/2024 19:35:22</t>
  </si>
  <si>
    <t>12/02/2024 19:38:34</t>
  </si>
  <si>
    <t>12/02/2024 20:03:31</t>
  </si>
  <si>
    <t>EMPRESA:FORUM SERVICIOS FINANCIEROS SA
CÓDIGO DE SERVICIO: 
DIRECCIÓN:Av. Apoquindo #7071, Las Condes, Santiago
NOMBRE DE QUIEN REPORTA:Juan Ampuero Farias
TELÉFONO DE QUIEN REPORTA:56997331881
NOMBRE DE CONTACTO EN TERRENO: 
REQUERIMIENTO:inspección vis</t>
  </si>
  <si>
    <t>INC000002611241</t>
  </si>
  <si>
    <t>12/02/2024 19:40:43</t>
  </si>
  <si>
    <t>12/02/2024 19:42:28</t>
  </si>
  <si>
    <t>12/02/2024 23:16:38</t>
  </si>
  <si>
    <t>EMPRESA:FORUM SERVICIOS FINANCIEROS SA
CÓDIGO DE SERVICIO: 
DIRECCIÓN:AV. Presidente Prieto #226, Paine, Santiago
NOMBRE DE QUIEN REPORTA:Juan Ampuero Farias
TELÉFONO DE QUIEN REPORTA:56997331881
NOMBRE DE CONTACTO EN TERRENO: 
REQUERIMIENTO:inspección v</t>
  </si>
  <si>
    <t>INC000002611260</t>
  </si>
  <si>
    <t>Ronda salas Tic entrega de turno</t>
  </si>
  <si>
    <t>12/02/2024 20:39:13</t>
  </si>
  <si>
    <t>12/02/2024 20:39:56</t>
  </si>
  <si>
    <t>12/02/2024 21:14:04</t>
  </si>
  <si>
    <t>INC000002611261</t>
  </si>
  <si>
    <t>RONDA TOMA DE TEMPERATURAS SALAS TIC 20:30</t>
  </si>
  <si>
    <t>12/02/2024 20:40:10</t>
  </si>
  <si>
    <t>12/02/2024 20:40:52</t>
  </si>
  <si>
    <t>12/02/2024 21:13:44</t>
  </si>
  <si>
    <t>INC000002611262</t>
  </si>
  <si>
    <t>RONDA TOMA DE TEMPERATURAS SALAS TIC 00:30</t>
  </si>
  <si>
    <t>12/02/2024 20:41:19</t>
  </si>
  <si>
    <t>12/02/2024 20:41:51</t>
  </si>
  <si>
    <t>12/02/2024 21:13:26</t>
  </si>
  <si>
    <t>INC000002611263</t>
  </si>
  <si>
    <t>12/02/2024 20:42:09</t>
  </si>
  <si>
    <t>12/02/2024 20:42:40</t>
  </si>
  <si>
    <t>12/02/2024 21:13:04</t>
  </si>
  <si>
    <t>INC000002611274</t>
  </si>
  <si>
    <t>13/02/2024 0:40:37</t>
  </si>
  <si>
    <t>13/02/2024 0:41:11</t>
  </si>
  <si>
    <t>13/02/2024 0:42:43</t>
  </si>
  <si>
    <t>INC000002611276</t>
  </si>
  <si>
    <t>13/02/2024 0:43:03</t>
  </si>
  <si>
    <t>13/02/2024 0:43:39</t>
  </si>
  <si>
    <t>13/02/2024 0:44:43</t>
  </si>
  <si>
    <t>INC000002611280</t>
  </si>
  <si>
    <t>DUOC |  GestionEventos_AlertaUPDOWN_Server | Masiva</t>
  </si>
  <si>
    <t>13/02/2024 1:44:30</t>
  </si>
  <si>
    <t>13/02/2024 2:10:41</t>
  </si>
  <si>
    <t>13/02/2024 8:30:11</t>
  </si>
  <si>
    <t>PREVENTIVO: NO
CODIGO DE SERVICIO:
DIRECCION:
QUIEN REPORTA:
CONTACTO EN TERRENO:
PROBLEMA:
REQUERIMIENTO:
EQUIPOS ENERGIZADO/REINICIADO:
HORARIO DE ATENCION:
OBSERVACION:
ANI:
MARCA CENTRAL TELEFONICA: 
EMPRESA:
RUT:
CORREO: 
COORDENADAS:
Estimados,</t>
  </si>
  <si>
    <t>. Se realiza verificación de todas las sedes de Duoc. Encontrándose todas operativas. Se procede a cierre de ticket Masivo.</t>
  </si>
  <si>
    <t>INC000002611290</t>
  </si>
  <si>
    <t>REQ / Test de correo fallido en Duoc</t>
  </si>
  <si>
    <t>13/02/2024 6:55:29</t>
  </si>
  <si>
    <t>13/02/2024 6:57:30</t>
  </si>
  <si>
    <t>13/02/2024 8:48:44</t>
  </si>
  <si>
    <t>PREVENTIVO:
CODIGO DE SERVICIO:
DIRECCION:      
CIUDAD:             
COMUNA:
NOMBRE QUIEN REPORTA: Victor Bravo Orrego
TELEFONO QUIEN REPORTA: +56 9 89787201 
NOMBRE CONTACTO EN TERRENO:        
TELEFONO 1 CONTACTO EN TERRENO:
TELEFONO 2 CONTAC</t>
  </si>
  <si>
    <t>Se realiza verificación de correo entrada y salida correos operativos. Verificación de nodos Exchange no presentando encolamiento. Se realiza verificación a la cuenta TestN2@duoc.cl en forma interna pero se descarta problemas masivos de correos.</t>
  </si>
  <si>
    <t>INC000002611372</t>
  </si>
  <si>
    <t>frp_jsanti</t>
  </si>
  <si>
    <t>FRONT CTC /HELP DESK / Cuantos son las UP del RACK cuantos disponibles</t>
  </si>
  <si>
    <t>12/02/2024 19:16:53</t>
  </si>
  <si>
    <t>12/02/2024 19:17:39</t>
  </si>
  <si>
    <t>12/02/2024 20:26:49</t>
  </si>
  <si>
    <t>FRONT CTC /HELP DESK / Cuantos son las UP del RACK cuantos disponibles
PREVENTIVO: NO
EMPRESA: marcos.paulete@artikos.cl
CÓDIGO DE SERVICIO:VPF1133648
DIRECCIÓN:San Martin 50 Sala TIC,,Santiago,Santiago
COMUNA:Santiago
CIUDAD:Santiago
NOMBRE DE QUIEN REP</t>
  </si>
  <si>
    <t>Informativo enviado</t>
  </si>
  <si>
    <t>INC000002611405</t>
  </si>
  <si>
    <t>zabbix no responde svr-web02</t>
  </si>
  <si>
    <t>12/02/2024 18:04:12</t>
  </si>
  <si>
    <t>12/02/2024 18:05:07</t>
  </si>
  <si>
    <t>12/02/2024 18:16:44</t>
  </si>
  <si>
    <t>zabbix no responde svr-web02
servidor apagado por cliente, proyecto migracion servicios</t>
  </si>
  <si>
    <t>INC000002611406</t>
  </si>
  <si>
    <t>zabbix no responde c3-fileserver</t>
  </si>
  <si>
    <t>12/02/2024 18:05:39</t>
  </si>
  <si>
    <t>12/02/2024 18:06:39</t>
  </si>
  <si>
    <t>12/02/2024 18:17:05</t>
  </si>
  <si>
    <t>zabbix no responde c3-fileserver.
Servidor con inconveniente de conectividad. se reinicia tarjeta PVLAN y serivcio zabbix. conectividad retomada correctamente</t>
  </si>
  <si>
    <t>INC000002611408</t>
  </si>
  <si>
    <t>Zabbix - GPSTFOUNDATION no responde</t>
  </si>
  <si>
    <t>12/02/2024 18:07:27</t>
  </si>
  <si>
    <t>12/02/2024 18:08:50</t>
  </si>
  <si>
    <t>12/02/2024 18:17:25</t>
  </si>
  <si>
    <t>Zabbix - GPSTFOUNDATION no responde
Servidor con servicio zabbix abajo. se inicia servicio y se comprueba conectividad</t>
  </si>
  <si>
    <t>INC000002611409</t>
  </si>
  <si>
    <t>zabbix DC-VeeamOne-App no responde</t>
  </si>
  <si>
    <t>12/02/2024 18:09:47</t>
  </si>
  <si>
    <t>12/02/2024 18:10:37</t>
  </si>
  <si>
    <t>12/02/2024 18:17:43</t>
  </si>
  <si>
    <t>zabbix DC-VeeamOne-App no responde.
se reestablecen rutas a zabbix, reinicio de servicio. se comprueba conectividad</t>
  </si>
  <si>
    <t>INC000002611411</t>
  </si>
  <si>
    <t>Envio credenciales 34 usuarios via email</t>
  </si>
  <si>
    <t>12/02/2024 18:10:58</t>
  </si>
  <si>
    <t>12/02/2024 18:12:08</t>
  </si>
  <si>
    <t>12/02/2024 18:18:00</t>
  </si>
  <si>
    <t>Envio credenciales 34 usuarios via email uno a uno</t>
  </si>
  <si>
    <t>Envio credenciales 34 usuarios via email uno a uno.
se envia correo privado con credenciales nuevas segun requerimiento.</t>
  </si>
  <si>
    <t>INC000002611412</t>
  </si>
  <si>
    <t>Cuentas nuevas sin ingreso RUBEN MARTINEZ GARCIA</t>
  </si>
  <si>
    <t>12/02/2024 18:12:21</t>
  </si>
  <si>
    <t>12/02/2024 18:13:39</t>
  </si>
  <si>
    <t>12/02/2024 18:18:21</t>
  </si>
  <si>
    <t>Hola Paul
Sobre las credenciales, he verificado que las credenciales para Apoquindo y paine funcionan correctamente.
El problema, es que no tengo permisos para iniciar sesión con este nuevo usuario en las maquinas de salto que utilizamos a través de sd</t>
  </si>
  <si>
    <t>Estimado @RUBEN MARTINEZ GARCIA,
Buen día, esperando te encuentres bien, mis comentarios,
172.20.200.70 -Paine (sin permisos rdp)
                Le di permisos a tu usuario zc01327 para conexión remota.
172.20.198.194 - Apoquindo (sin permisos rdp)</t>
  </si>
  <si>
    <t>INC000002611413</t>
  </si>
  <si>
    <t>Nueva cuenta sin ingreso Manuel Maita</t>
  </si>
  <si>
    <t>12/02/2024 18:13:56</t>
  </si>
  <si>
    <t>12/02/2024 18:15:09</t>
  </si>
  <si>
    <t>12/02/2024 18:18:39</t>
  </si>
  <si>
    <t>Buenos Días
Estimado no me funciona el cloudtic portal vcenter</t>
  </si>
  <si>
    <t>Los permisos en portal vdc deben ser entregados por virtualizcion, se envia solicitud a Jesus Nelo</t>
  </si>
  <si>
    <t>INC000002611461</t>
  </si>
  <si>
    <t>Checklist Diario Clientes 13.02.24</t>
  </si>
  <si>
    <t>13/02/2024 7:32:43</t>
  </si>
  <si>
    <t>13/02/2024 7:33:41</t>
  </si>
  <si>
    <t>13/02/2024 7:35:36</t>
  </si>
  <si>
    <t>INC000002611469</t>
  </si>
  <si>
    <t>FACTIBILIDAD MASISA/CRQ 82150</t>
  </si>
  <si>
    <t>13/02/2024 9:12:54</t>
  </si>
  <si>
    <t>13/02/2024 9:16:10</t>
  </si>
  <si>
    <t>13/02/2024 9:43:08</t>
  </si>
  <si>
    <t>INC000002611484</t>
  </si>
  <si>
    <t>HD/RE: Ajuste cuenta VPN</t>
  </si>
  <si>
    <t>13/02/2024 9:33:56</t>
  </si>
  <si>
    <t>13/02/2024 9:35:46</t>
  </si>
  <si>
    <t>13/02/2024 15:55:34</t>
  </si>
  <si>
    <t>PREVENTIVO: NO
CODIGO DE SERVICIO:
DIRECCION:
QUIEN REPORTA:
CONTACTO EN TERRENO:
PROBLEMA:
REQUERIMIENTO: Favor su ayuda para agregar a la cuenta VPN del usuario pjimenez acceso al host 10.247.5.254. quedo atento a su pronta respuesta.
EQUIPOS ENERGIZA</t>
  </si>
  <si>
    <t>INC000002611642</t>
  </si>
  <si>
    <t>TIC CL Paine pruebas DC02</t>
  </si>
  <si>
    <t>12/02/2024 20:21:21</t>
  </si>
  <si>
    <t>12/02/2024 20:22:53</t>
  </si>
  <si>
    <t>12/02/2024 20:59:21</t>
  </si>
  <si>
    <t>TIC CL Paine pruebas DC02
Generar pruebas de conectividad al vcenter de paine dominio tic.cl desconectando servidor c4-dc02-pa y solo trabajando con el resto de servidores que componen el AD c4-dc01-pa y c4-dc03-pa</t>
  </si>
  <si>
    <t>Generar pruebas de conectividad al vcenter de paine dominio tic.cl desconectando servidor c4-dc02-pa y solo trabajando con el resto de servidores que componen el AD c4-dc01-pa y c4-dc03-pa</t>
  </si>
  <si>
    <t>INC000002612120</t>
  </si>
  <si>
    <t>13/02/2024 8:25:32</t>
  </si>
  <si>
    <t>13/02/2024 8:26:59</t>
  </si>
  <si>
    <t>13/02/2024 9:59:35</t>
  </si>
  <si>
    <t>INC000002612123</t>
  </si>
  <si>
    <t>13/02/2024 8:46:25</t>
  </si>
  <si>
    <t>13/02/2024 8:48:29</t>
  </si>
  <si>
    <t>13/02/2024 8:58:04</t>
  </si>
  <si>
    <t>EMPRESA: TELEFONICA EMPRESAS DE CHILE SA
CÓDIGO DE SERVICIO: 
DIRECCIÓN: Calle San Martin #50, Santiago Centro, Santiago
NOMBRE DE QUIEN REPORTA: Operador DataCenter Sites
TELÉFONO DE QUIEN REPORTA: +56 222025776 / 981290517 
NOMBRE DE CONTACTO EN TERREN</t>
  </si>
  <si>
    <t>INC000002612137</t>
  </si>
  <si>
    <t>UNIVERSIDAD SAN SEBASTIAN</t>
  </si>
  <si>
    <t>GESTION DATACENTER/ ACCESOS /UNIVERSIDAD SAN SEBASTIAN</t>
  </si>
  <si>
    <t>13/02/2024 9:15:59</t>
  </si>
  <si>
    <t>13/02/2024 9:19:35</t>
  </si>
  <si>
    <t>13/02/2024 11:09:02</t>
  </si>
  <si>
    <t>EMPRESA:UNIVERSIDAD SAN SEBASTIAN
CÓDIGO DE SERVICIO: 
DIRECCIÓN:Calle San Martin #50, Santiago Centro, Santiago
NOMBRE DE QUIEN REPORTA:José Nuñez
TELÉFONO DE QUIEN REPORTA:56_9_62198631
NOMBRE DE CONTACTO EN TERRENO: 
PROBLEMA:
Revision Host Fisicos 
E</t>
  </si>
  <si>
    <t>INC000002612143</t>
  </si>
  <si>
    <t>13/02/2024 9:34:30</t>
  </si>
  <si>
    <t>13/02/2024 9:39:06</t>
  </si>
  <si>
    <t>13/02/2024 10:08:03</t>
  </si>
  <si>
    <t>INC000002612157</t>
  </si>
  <si>
    <t>PAINE INFRAESTRUCTURA</t>
  </si>
  <si>
    <t>13/02/2024 9:58:53</t>
  </si>
  <si>
    <t>13/02/2024 10:00:40</t>
  </si>
  <si>
    <t>13/02/2024 10:12:52</t>
  </si>
  <si>
    <t>EMPRESA: DXC
CÓDIGO DE SERVICIO: 
DIRECCIÓN:AV. Presidente Prieto #226, Paine, Santiago
NOMBRE DE QUIEN REPORTA:Ferney Garzon
TELÉFONO DE QUIEN REPORTA:  56 2 25774418
NOMBRE DE CONTACTO EN TERRENO: 
REQUERIMIENTO: Limpieza de Rack DB.25 Cliente DXC
EQUI</t>
  </si>
  <si>
    <t>INC000002612317</t>
  </si>
  <si>
    <t>GESTION DATACENTER/ ACCESOS /PESQUERA TRANS ANTARTIC LIMITADA</t>
  </si>
  <si>
    <t>13/02/2024 9:25:47</t>
  </si>
  <si>
    <t>13/02/2024 9:27:19</t>
  </si>
  <si>
    <t>13/02/2024 10:23:38</t>
  </si>
  <si>
    <t>EMPRESA:PESQUERA TRANS ANTARTIC LIMITADA
CÓDIGO DE SERVICIO: 
DIRECCIÓN:Av. Apoquindo #7071, Las Condes, Santiago
NOMBRE DE QUIEN REPORTA:Pablo Obregon
TELÉFONO DE QUIEN REPORTA:56968397817
NOMBRE DE CONTACTO EN TERRENO: 
REQUERIMIENTO:Traslado y retiro</t>
  </si>
  <si>
    <t>INC000002612411</t>
  </si>
  <si>
    <t>gpschi01 - lnprap_gps01 TICKET AUTOMATICO</t>
  </si>
  <si>
    <t>13/02/2024 9:42:57</t>
  </si>
  <si>
    <t>13/02/2024 11:12:49</t>
  </si>
  <si>
    <t>PREVENTIVO=SI
CODIGO DE SERVICIO=LNPRAP_GPS01
DIRECCION=NULL
CIUDAD=NULL
COMUNA LOCAL=Santiago
REGION=NULL
QUIEN REPORTA=Ticket automático
CONTACTO EN TERRENO=
PROBLEMA=Node GPSCHI01 - LNPRAP_GPS01 CPU Load at 100 % Exceeds Threshold
REQUERIMIENTO=
EQUIP</t>
  </si>
  <si>
    <t>Se revisa el servidor alarmado, encontrando un alto consumo de CPU producida por el proceso Java, ejecutado con el usuario root, como se ve a continuación.
Pongo en copia a @Pablo Meza, a quien solicito una revisión del servidor y el proceso en particul</t>
  </si>
  <si>
    <t>INC000002612472</t>
  </si>
  <si>
    <t>HD/RE: duoccl0.onmicrosoft.com: Synchronization has stopped for at least 24 hours.</t>
  </si>
  <si>
    <t>13/02/2024 10:29:35</t>
  </si>
  <si>
    <t>13/02/2024 10:31:15</t>
  </si>
  <si>
    <t>13/02/2024 11:59:06</t>
  </si>
  <si>
    <t>PREVENTIVO: NO
CODIGO DE SERVICIO:
DIRECCION:
QUIEN REPORTA:+56 9 9535 4350 Javier Andres Cuevas Flores
CONTACTO EN TERRENO:
PROBLEMA:
REQUERIMIENTO:Synchronization to Microsoft Entra ID appears to have been stopped for at least 24 hours. As a result, da</t>
  </si>
  <si>
    <t>Se sincroniza ADConnect y valida sincronización en O365</t>
  </si>
  <si>
    <t>INC000002612501</t>
  </si>
  <si>
    <t>HD/Problemas Vshield Transbank APQ</t>
  </si>
  <si>
    <t>13/02/2024 10:41:07</t>
  </si>
  <si>
    <t>13/02/2024 10:43:38</t>
  </si>
  <si>
    <t>13/02/2024 11:12:45</t>
  </si>
  <si>
    <t>PREVENTIVO: NO
CODIGO DE SERVICIO:
DIRECCION:
QUIEN REPORTA:+56 9 5382 2565 Jorge Romero Romero
CONTACTO EN TERRENO:
PROBLEMA:
REQUERIMIENTO:Solicito generar folio al área de virtualización con el siguiente reporte
de error
Al intentar crear una nueva re</t>
  </si>
  <si>
    <t>FASE RESOLUCIÓN Y RECUPERACIÓN
Se efectúa contacto con cliente: Jorge Romero
Teléfono de contacto: +56944897456
Acciones realizadas: Se realiza un reconnect al vCenter y se logra crear la red solicitada.
Solución paliativa o definitiva:N/A
Acciones</t>
  </si>
  <si>
    <t>INC000002612554</t>
  </si>
  <si>
    <t>13/02/2024 11:40:37</t>
  </si>
  <si>
    <t>13/02/2024 11:41:28</t>
  </si>
  <si>
    <t>13/02/2024 12:40:30</t>
  </si>
  <si>
    <t>INC000002612566</t>
  </si>
  <si>
    <t>DUOC|REQ| Homologar BDD desde PRD a DEV</t>
  </si>
  <si>
    <t>13/02/2024 12:14:27</t>
  </si>
  <si>
    <t>13/02/2024 12:18:14</t>
  </si>
  <si>
    <t>15/02/2024 18:18:19</t>
  </si>
  <si>
    <t>Homologacion realizada con exito</t>
  </si>
  <si>
    <t>INC000002612571</t>
  </si>
  <si>
    <t>DUOC|REQ| Coordinar actividad programada OCI Ocpu a Ecpu</t>
  </si>
  <si>
    <t>13/02/2024 12:30:13</t>
  </si>
  <si>
    <t>13/02/2024 12:32:01</t>
  </si>
  <si>
    <t>14/02/2024 18:13:07</t>
  </si>
  <si>
    <t>Se realizan los cambios en DEVB y QAS</t>
  </si>
  <si>
    <t>INC000002612587</t>
  </si>
  <si>
    <t>DUOC|REQ|DESCARGA DE BHE DESDE CASILLA PKRAMM A SAPVIM</t>
  </si>
  <si>
    <t>13/02/2024 13:12:42</t>
  </si>
  <si>
    <t>13/02/2024 13:14:28</t>
  </si>
  <si>
    <t>14/02/2024 9:47:24</t>
  </si>
  <si>
    <t>INC000002612594</t>
  </si>
  <si>
    <t>DUOC|REQ|Clientes RADIUS WIFI 6</t>
  </si>
  <si>
    <t>13/02/2024 13:27:26</t>
  </si>
  <si>
    <t>13/02/2024 13:30:39</t>
  </si>
  <si>
    <t>14/02/2024 11:09:01</t>
  </si>
  <si>
    <t>Se crean clientes radius según solicitud.</t>
  </si>
  <si>
    <t>INC000002612624</t>
  </si>
  <si>
    <t>HD |  Soporte Correo dominio loteria.cl Office365</t>
  </si>
  <si>
    <t>13/02/2024 10:39:28</t>
  </si>
  <si>
    <t>13/02/2024 10:43:08</t>
  </si>
  <si>
    <t>19/02/2024 13:04:30</t>
  </si>
  <si>
    <t>19/02/2024 23:50:00</t>
  </si>
  <si>
    <t>PREVENTIVO: NO
CODIGO DE SERVICIO:
DIRECCION:
QUIEN REPORTA:CRISTIAN PABLO NASER SALAZAR 26913231 /  99097593
CONTACTO EN TERRENO:
PROBLEMA:cliente se mantiene con problema de entrega de Google.
REQUERIMIENTO:
EQUIPOS ENERGIZADO/REINICIADO:
HORARIO DE AT</t>
  </si>
  <si>
    <t>FASE RESOLUCIÓN Y RECUPERACIÓN
Se efectúa contacto con cliente: David Araya
Teléfono de contacto: +56412266354
Acciones realizadas: 
Espero se encuentre bien, a nivel de Microsoft identificamos que todo esta bien, hay un proceso que puedes realizar a</t>
  </si>
  <si>
    <t>INC000002612630</t>
  </si>
  <si>
    <t>Apoyo INC000002606524 REVISIÓN DE CORREO, NO RECIBE CORREOS</t>
  </si>
  <si>
    <t>13/02/2024 10:41:19</t>
  </si>
  <si>
    <t>13/02/2024 10:42:21</t>
  </si>
  <si>
    <t>13/02/2024 10:45:48</t>
  </si>
  <si>
    <t>PROBLEMA: PROBLEMAS EN LA RECEPCION DE CORREO, DOMINIO @TELEFONICA.COM, Y ALGUNOS DOMINIOS  @tic.cl CORREOS REBOTAN
!Su mensaje no fue entregado porque el proveedor de correo electrónico del destinatario lo rechazó.!
- SE MANDA CORREO A DOMINIO E</t>
  </si>
  <si>
    <t>INC000002612633</t>
  </si>
  <si>
    <t>Apoyo Test de correo fallido en Duoc  | Folio N° INC000002611290 | Apertura</t>
  </si>
  <si>
    <t>13/02/2024 10:44:24</t>
  </si>
  <si>
    <t>13/02/2024 10:44:26</t>
  </si>
  <si>
    <t>14/02/2024 10:09:22</t>
  </si>
  <si>
    <t>El Test Falla debido a que la casilla de correo Duoc TCCT TEST TestN2@duoc.cl  no logra recibir correos , falla la entrada del Exchange.
LA salida de esta no tiene inconveniente debido a que logran salir los correos de pruebas a sus destinatarios.</t>
  </si>
  <si>
    <t>INC000002612649</t>
  </si>
  <si>
    <t>JUAN CARLOS UZCATEGUI FUGUETT</t>
  </si>
  <si>
    <t>HD/
RE: [REDSALUD] Usuarios VDC</t>
  </si>
  <si>
    <t>13/02/2024 11:20:04</t>
  </si>
  <si>
    <t>13/02/2024 11:24:23</t>
  </si>
  <si>
    <t>13/02/2024 13:19:56</t>
  </si>
  <si>
    <t>PREVENTIVO: NO
CODIGO DE SERVICIO:
DIRECCION:
QUIEN REPORTA: Alberto Bezares Ovalle  9 71268048
CONTACTO EN TERRENO: Alberto Bezares Ovalle   9 71268048
REQUERIMIENTO:
Junto con saludar, agradeceré su apoyo generando folio como requerimiento
para obte</t>
  </si>
  <si>
    <t>Requerimiento gestionado de acuerdo a lo solicitado , se adjunta evidencia.</t>
  </si>
  <si>
    <t>INC000002612710</t>
  </si>
  <si>
    <t>RONDA INSPECTIVA DATA CENTER</t>
  </si>
  <si>
    <t>13/02/2024 10:36:08</t>
  </si>
  <si>
    <t>13/02/2024 10:37:58</t>
  </si>
  <si>
    <t>13/02/2024 12:26:08</t>
  </si>
  <si>
    <t>PREVENTIVO: SI
CÓDIGO DE SERVICIO:
DIRECCIÓN:  DCSM
QUIEN REPORTA: KATHERINE DIAZ
CONTACTO EN TERRENO: DC OPERADOR N1
PROBLEMA: RONDA INSPECCION
REQUERIMIENTO: RONDA INSPECTIVA PARA TODO EL DATA CENTER</t>
  </si>
  <si>
    <t>PREVENTIVO: SI
CÓDIGO DE SERVICIO:
DIRECCIÓN:  DCSM
QUIEN REPORTA: RENE VILLEGAS
CONTACTO EN TERRENO: DC OPERADOR N1
PROBLEMA: INSPECCION
REQUERIMIENTO: RONDA INSPECTIVA DC</t>
  </si>
  <si>
    <t>INC000002612730</t>
  </si>
  <si>
    <t>13/02/2024 11:10:24</t>
  </si>
  <si>
    <t>13/02/2024 11:11:54</t>
  </si>
  <si>
    <t>13/02/2024 11:59:29</t>
  </si>
  <si>
    <t>EMPRESA: TELEFONICA CYBERSECURITY TECH CHILE SPA CÓDIGO DE SERVICIO: 
DIRECCIÓN:Calle San Martin #50, Santiago Centro, Santiago
NOMBRE DE QUIEN REPORTA:Gonzalo Mendoza
TELÉFONO DE QUIEN REPORTA:  56992435694
NOMBRE DE CONTACTO EN TERRENO: 
REQUERIMIENTO</t>
  </si>
  <si>
    <t>INC000002612731</t>
  </si>
  <si>
    <t>13/02/2024 11:11:44</t>
  </si>
  <si>
    <t>13/02/2024 11:13:30</t>
  </si>
  <si>
    <t>13/02/2024 11:20:30</t>
  </si>
  <si>
    <t>INC000002612735</t>
  </si>
  <si>
    <t>REUNION COORDINACION INTERNA</t>
  </si>
  <si>
    <t>13/02/2024 11:14:04</t>
  </si>
  <si>
    <t>13/02/2024 11:14:47</t>
  </si>
  <si>
    <t>13/02/2024 11:16:03</t>
  </si>
  <si>
    <t>INC000002612738</t>
  </si>
  <si>
    <t>13/02/2024 11:52:21</t>
  </si>
  <si>
    <t>13/02/2024 11:54:24</t>
  </si>
  <si>
    <t>13/02/2024 12:02:02</t>
  </si>
  <si>
    <t>EMPRESA: Nabiax
CÓDIGO DE SERVICIO: 
DIRECCIÓN:Calle San Martin #50, Santiago Centro, Santiago
NOMBRE DE QUIEN REPORTA:Daniel Rodriguez
TELÉFONO DE QUIEN REPORTA:  5697829 7978
NOMBRE DE CONTACTO EN TERRENO: 
REQUERIMIENTO : Levantamiento de grifería sen</t>
  </si>
  <si>
    <t>INC000002612769</t>
  </si>
  <si>
    <t>Reseller order - Google Workspace for dev.tic.cl</t>
  </si>
  <si>
    <t>13/02/2024 12:53:15</t>
  </si>
  <si>
    <t>13/02/2024 12:54:05</t>
  </si>
  <si>
    <t>14/02/2024 10:07:03</t>
  </si>
  <si>
    <t>INC000002612859</t>
  </si>
  <si>
    <t>13/02/2024 11:22:36</t>
  </si>
  <si>
    <t>13/02/2024 11:23:43</t>
  </si>
  <si>
    <t>13/02/2024 19:01:38</t>
  </si>
  <si>
    <t>PREVENTIVO: NO
CODIGO DE SERVICIO:
DIRECCION:
QUIEN REPORTA:+56 97411 3060 Rodrigo Vásquez Muñoz
CONTACTO EN TERRENO:+56 97411 3060 Rodrigo Vásquez Muñoz
PROBLEMA:
REQUERIMIENTO: Solicito de vuestro apoyo para crear ticket como REQUERIMIENTO y en estado</t>
  </si>
  <si>
    <t>Se efectúa contacto con cliente: Rodrigo Vasquez
Teléfono de contacto: Via correo
Acciones realizadas: Se importan maquinas virtuales solicitadas
Acciones de Mejora, Recomendaciones: N/A
Causa Raíz: N/A</t>
  </si>
  <si>
    <t>INC000002612952</t>
  </si>
  <si>
    <t>MASISA S.A. 1</t>
  </si>
  <si>
    <t>GESTION DATACENTER/ ACCESOS /MASISA S.A. 1</t>
  </si>
  <si>
    <t>13/02/2024 12:37:44</t>
  </si>
  <si>
    <t>13/02/2024 12:38:56</t>
  </si>
  <si>
    <t>13/02/2024 17:38:39</t>
  </si>
  <si>
    <t>EMPRESA:MASISA S.A. 1
CÓDIGO DE SERVICIO: 
DIRECCIÓN:Calle San Martin #50, Santiago Centro, Santiago
NOMBRE DE QUIEN REPORTA:Diego Palacios
TELÉFONO DE QUIEN REPORTA:56 9 53971265
NOMBRE DE CONTACTO EN TERRENO: 
REQUERIMIENTO:CRUZADA ENTRE SALA 1 RACK A1</t>
  </si>
  <si>
    <t>INC000002613020</t>
  </si>
  <si>
    <t>GESTION DATACENTER/ ACCESOS / Rom-mayer</t>
  </si>
  <si>
    <t>13/02/2024 13:14:15</t>
  </si>
  <si>
    <t>13/02/2024 13:15:18</t>
  </si>
  <si>
    <t>13/02/2024 17:29:47</t>
  </si>
  <si>
    <t>EMPRESA: Rom-mayer
CÓDIGO DE SERVICIO: 
DIRECCIÓN: AV. Presidente Prieto #226, Paine, Santiago
NOMBRE DE QUIEN REPORTA:Bastian Gauna
TELÉFONO DE QUIEN REPORTA:  56 9 8954 5018
NOMBRE DE CONTACTO EN TERRENO: 
REQUERIMIENTO : Visita de ing. revision de cru</t>
  </si>
  <si>
    <t>INC000002613127</t>
  </si>
  <si>
    <t>HD/
RE: Creación de Folio/</t>
  </si>
  <si>
    <t>13/02/2024 13:30:29</t>
  </si>
  <si>
    <t>13/02/2024 13:31:35</t>
  </si>
  <si>
    <t>13/02/2024 13:59:43</t>
  </si>
  <si>
    <t>PREVENTIVO: NO
CODIGO DE SERVICIO:
DIRECCION:
QUIEN REPORTA: 
CONTACTO EN TERRENO:
REQUERIMIENTO:
e requiere de su acostumbrado apoyo para la creación de folio el mismo
consiste en facilitar seriales de switches Aruba 6200M almacenados en
Bodega del da</t>
  </si>
  <si>
    <t>PREVENTIVO: NO
CÓDIGO DE SERVICIO:
DIRECCIÓN:  DCSM
QUIEN REPORTA: MANUEL MAITA
CONTACTO EN TERRENO: DC OPERADOR N1
PROBLEMA: SOLICITUD DE INFORMACION
REQUERIMIENTO: VERIFICAR Y ENVIAR INFORMACION SERIES EQUIPOS ARUBA</t>
  </si>
  <si>
    <t>INC000002613133</t>
  </si>
  <si>
    <t>PRIMER SINDICATO NACIONAL DE TRABAJADORES REDSALUD</t>
  </si>
  <si>
    <t>HD | [REDSALUD] Nuevo usuario vdc</t>
  </si>
  <si>
    <t>13/02/2024 13:39:00</t>
  </si>
  <si>
    <t>13/02/2024 13:42:01</t>
  </si>
  <si>
    <t>15/02/2024 10:22:28</t>
  </si>
  <si>
    <t>PREVENTIVO: NO
CODIGO DE SERVICIO:
DIRECCION:
QUIEN REPORTA:Alberto Bezares Ovalle  +56 9 71268048
CONTACTO EN TERRENO:
PROBLEMA:
REQUERIMIENTO:
Junto con saludar, agradeceré generar folio como requerimiento para crear
nueva cuenta en vdc para usuario J</t>
  </si>
  <si>
    <t>Requerimiento gestionado con exito, se adjunta evidencia.</t>
  </si>
  <si>
    <t>INC000002613144</t>
  </si>
  <si>
    <t>HD | solicitud.</t>
  </si>
  <si>
    <t>13/02/2024 14:26:49</t>
  </si>
  <si>
    <t>13/02/2024 14:30:44</t>
  </si>
  <si>
    <t>13/02/2024 16:24:22</t>
  </si>
  <si>
    <t>PREVENTIVO: NO
CODIGO DE SERVICIO:
DIRECCION:
QUIEN REPORTA:Sebastián Acuña Guzmán  +56 97257 1796 
CONTACTO EN TERRENO:
PROBLEMA:
REQUERIMIENTO:
Junto con saludar, por favor su apoyo para generar un folio de
requerimiento con la finalidad de cursar lo</t>
  </si>
  <si>
    <t>Se cierra folio por error.  Se mantiene respuesta de cliente.
Por otra parte, dominio es administrado por redip. dominio no administrado por nuestra área.</t>
  </si>
  <si>
    <t>INC000002613147</t>
  </si>
  <si>
    <t>HD/Backup Snapshot Xinergia Laboral // Faltantes 13-02-2024</t>
  </si>
  <si>
    <t>13/02/2024 14:08:34</t>
  </si>
  <si>
    <t>13/02/2024 14:10:56</t>
  </si>
  <si>
    <t>14/02/2024 18:13:41</t>
  </si>
  <si>
    <t>PREVENTIVO: NO
CODIGO DE SERVICIO: 
DIRECCION: 
QUIEN REPORTA: Jorge Romero Romero +56 9 5382 2565
CONTACTO EN TERRENO: Jorge Romero Romero +56 9 5382 2565
PROBLEMA:
REQUERIMIENTO:
Asignar ticket al área de Backup, con el siguiente requerimiento.
Subir</t>
  </si>
  <si>
    <t>FASE RESOLUCIÓN Y RECUPERACIÓN
Se efectúa contacto con cliente: N/A
Teléfono de contacto: N/A
Acciones realizadas: Altas de respaldo ejecutadas correctamente
Solución paliativa o definitiva: N/A
Acciones de Mejora, Recomendaciones: N/A
Causa Raíz:</t>
  </si>
  <si>
    <t>INC000002613162</t>
  </si>
  <si>
    <t>HD | Problemas VM 192.168.190.3</t>
  </si>
  <si>
    <t>13/02/2024 15:04:35</t>
  </si>
  <si>
    <t>13/02/2024 15:07:54</t>
  </si>
  <si>
    <t>13/02/2024 17:05:33</t>
  </si>
  <si>
    <t>PREVENTIVO: NO
CODIGO DE SERVICIO:VPF1878084
DIRECCION:San Martin 50, TIC,Santiago,Santiago,Santiago
QUIEN REPORTA:Camilo Manriquez +56 971661219 / camilo.manriquez@xinerlink.cl
CONTACTO EN TERRENO:Camilo Manriquez +56 971661219 / camilo.manriquez@xinerl</t>
  </si>
  <si>
    <t>FASE RESOLUCIÓN Y RECUPERACIÓN
Se efectúa contacto con cliente: Camilo Manriquez
Teléfono de contacto: +56 971661219 
Acciones realizadas: Se reconecta el vCenter de H30APQ y se valida que la maquina esta operativa, debido a que no se tiene acceso por</t>
  </si>
  <si>
    <t>INC000002613172</t>
  </si>
  <si>
    <t>HD/Agregar Registro DNS</t>
  </si>
  <si>
    <t>13/02/2024 15:31:45</t>
  </si>
  <si>
    <t>13/02/2024 15:40:52</t>
  </si>
  <si>
    <t>13/02/2024 16:26:33</t>
  </si>
  <si>
    <t>PREVENTIVO: NO
CODIGO DE SERVICIO: 
DIRECCION:
QUIEN REPORTA: Claudio Pulquillanca +56 2 2677 1902
CONTACTO EN TERRENO: Claudio Pulquillanca  +56 2 2677 1902
REQUERIMIENTO:
Código de servicio: no aplica es un servicio datacenter, derivar a bandeja Cont</t>
  </si>
  <si>
    <t>Se crean los registros dns solicitados, como se ve a continuación.
En los dns autoritativos ya se ve el cambio reflejado, para el resto de los servidores se debe esperar el tiempo/propagación correspondiente.</t>
  </si>
  <si>
    <t>INC000002613230</t>
  </si>
  <si>
    <t>DUOC|REQ|Problemas de sincronización azure</t>
  </si>
  <si>
    <t>13/02/2024 15:39:25</t>
  </si>
  <si>
    <t>13/02/2024 15:47:45</t>
  </si>
  <si>
    <t>14/02/2024 10:13:46</t>
  </si>
  <si>
    <t>ejú lo reunion sostenido vía teams con cliente DUOC, los errores se presentaron y fueron solucionados los 3 errores, en cuanto al 4 corresponde a un warning no es un error es una advertencia. Además informo que todos los usuarios se realizó verificación</t>
  </si>
  <si>
    <t>INC000002613236</t>
  </si>
  <si>
    <t>DUOC|REQ| Homologación de base de datos PROD a QA</t>
  </si>
  <si>
    <t>13/02/2024 15:58:46</t>
  </si>
  <si>
    <t>13/02/2024 16:00:17</t>
  </si>
  <si>
    <t>16/02/2024 9:48:40</t>
  </si>
  <si>
    <t>16/02/2024 23:50:00</t>
  </si>
  <si>
    <t>Se finaliza homologación solicitada.</t>
  </si>
  <si>
    <t>INC000002613238</t>
  </si>
  <si>
    <t>13/02/2024 16:01:05</t>
  </si>
  <si>
    <t>13/02/2024 16:03:48</t>
  </si>
  <si>
    <t>13/02/2024 18:43:24</t>
  </si>
  <si>
    <t>INC000002613245</t>
  </si>
  <si>
    <t>FACTIBILIDAD TECH (MIA)/CRQ 82409</t>
  </si>
  <si>
    <t>13/02/2024 16:39:09</t>
  </si>
  <si>
    <t>13/02/2024 16:39:12</t>
  </si>
  <si>
    <t>13/02/2024 17:08:25</t>
  </si>
  <si>
    <t>INC000002613253</t>
  </si>
  <si>
    <t>FACTIBILIDAD ARTIKOS/CRQ 82501</t>
  </si>
  <si>
    <t>13/02/2024 16:55:19</t>
  </si>
  <si>
    <t>13/02/2024 16:55:21</t>
  </si>
  <si>
    <t>13/02/2024 17:09:07</t>
  </si>
  <si>
    <t>PREVENTIVO: SI
CÓDIGO DE SERVICIO:
DIRECCIÓN:  DCSM
QUIEN REPORTA: KATHERINE DIAZ
CONTACTO EN TERRENO: DC OPERADOR N1
PROBLEMA: FACTIBILIDAD
REQUERIMIENTO: CAMBIO DE COMPONENTE</t>
  </si>
  <si>
    <t>INC000002613260</t>
  </si>
  <si>
    <t>FACTIBILIDAD TECH (MIA)/CRQ 82701</t>
  </si>
  <si>
    <t>13/02/2024 17:13:56</t>
  </si>
  <si>
    <t>13/02/2024 17:13:58</t>
  </si>
  <si>
    <t>13/02/2024 17:38:20</t>
  </si>
  <si>
    <t>INC000002613274</t>
  </si>
  <si>
    <t>13/02/2024 18:08:04</t>
  </si>
  <si>
    <t>13/02/2024 18:09:41</t>
  </si>
  <si>
    <t>13/02/2024 18:48:22</t>
  </si>
  <si>
    <t>EMPRESA:ARTIKOS CHILE S A
CÓDIGO DE SERVICIO: 
DIRECCIÓN: Calle San Martin #50, Santiago Centro, Santiago
NOMBRE DE QUIEN REPORTA:Marco Paulete
TELÉFONO DE QUIEN REPORTA:56995492219
NOMBRE DE CONTACTO EN TERRENO: 
REQUERIMIENTO: 
EQUIPOS ENERGIZADO/REINI</t>
  </si>
  <si>
    <t>INC000002613278</t>
  </si>
  <si>
    <t>HD | Sow Automatización Posición de Cambio DEEK952968</t>
  </si>
  <si>
    <t>13/02/2024 18:21:18</t>
  </si>
  <si>
    <t>13/02/2024 18:24:24</t>
  </si>
  <si>
    <t>14/02/2024 11:58:10</t>
  </si>
  <si>
    <t>PREVENTIVO: NO
CODIGO DE SERVICIO:
DIRECCION:
QUIEN REPORTA:Nicolás Saavedra Eguiluz +56 9 6187 5469 
CONTACTO EN TERRENO:
PROBLEMA:
REQUERIMIENTO:
Favor generar ticket en base a requerimiento de cliente COAGRA
Dejar en bandeja CLOUD SAP HANA y asignar</t>
  </si>
  <si>
    <t>La orden DEEK952968 fue importada exitosamente en PRD</t>
  </si>
  <si>
    <t>INC000002613314</t>
  </si>
  <si>
    <t>GESTION DATACENTER/ ACCESOS /EYC</t>
  </si>
  <si>
    <t>13/02/2024 14:37:30</t>
  </si>
  <si>
    <t>13/02/2024 14:39:28</t>
  </si>
  <si>
    <t>13/02/2024 14:56:24</t>
  </si>
  <si>
    <t>EMPRESA:EYC
CÓDIGO DE SERVICIO: 
DIRECCIÓN:Calle San Martin #50, Santiago Centro, Santiago
NOMBRE DE QUIEN REPORTA:Ariel Mendez
TELÉFONO DE QUIEN REPORTA:56989295514
NOMBRE DE CONTACTO EN TERRENO: 
REQUERIMIENTO:Ingreso de expansión de storage por falla</t>
  </si>
  <si>
    <t>INC000002613380</t>
  </si>
  <si>
    <t>MANAGEMENT</t>
  </si>
  <si>
    <t>tct_evilla</t>
  </si>
  <si>
    <t>SOC/Actualización de agentes en DSM San Martin</t>
  </si>
  <si>
    <t>13/02/2024 15:58:54</t>
  </si>
  <si>
    <t>13/02/2024 15:59:58</t>
  </si>
  <si>
    <t>15/02/2024 10:45:16</t>
  </si>
  <si>
    <t>Problema aun no se soluciona, se realizan pruebas a nivel de Firewall, detectando que a nivel LAN tampoco existe conectividad al puerto deseado, por lo que se le solicita a Miguel Lopez que revise a nivel de servidor si existe algun bloqueo local, en esp</t>
  </si>
  <si>
    <t>INC000002613449</t>
  </si>
  <si>
    <t>SE GENERA TICKET DE SUPERVISION PARA CLIENTE DERCO</t>
  </si>
  <si>
    <t>13/02/2024 16:58:06</t>
  </si>
  <si>
    <t>13/02/2024 16:59:31</t>
  </si>
  <si>
    <t>13/02/2024 17:25:17</t>
  </si>
  <si>
    <t>*Estimados:*		Actividad realizada
*Cliente:*		DERCO
*Proveedor:*		ROM MAYER
*Tipo Requerimiento:*	TRABAJO CON CRQ
*N° Ticket Acceso:*	2613020
*N° CRQ:*		82204
*Estado CRQ:*		APROBADO
*TKT:*			TKT-006101
*Actividad a realizar:*	Se requiere revisión de c</t>
  </si>
  <si>
    <t>SUPERVISION CRQ, OK</t>
  </si>
  <si>
    <t>INC000002613478</t>
  </si>
  <si>
    <t>V: Proyecto Empresa: CHI-004158419-1 DE LA FUENTE Y CARPANETTI LIMITADA</t>
  </si>
  <si>
    <t>13/02/2024 18:31:28</t>
  </si>
  <si>
    <t>13/02/2024 18:31:54</t>
  </si>
  <si>
    <t>13/02/2024 18:47:56</t>
  </si>
  <si>
    <t>INC000002613513</t>
  </si>
  <si>
    <t>GESTION DATACENTER/ ACCESOS /NCG Servicios</t>
  </si>
  <si>
    <t>13/02/2024 16:30:32</t>
  </si>
  <si>
    <t>13/02/2024 16:48:49</t>
  </si>
  <si>
    <t>13/02/2024 19:48:17</t>
  </si>
  <si>
    <t>EMPRESA:NCG Servicios
CÓDIGO DE SERVICIO: 
DIRECCIÓN:Calle San Martin #50, Santiago Centro, Santiago
NOMBRE DE QUIEN REPORTA:Alfredo Naranjo
TELÉFONO DE QUIEN REPORTA:994479877
NOMBRE DE CONTACTO EN TERRENO: 
PROBLEMA:
Retiro Servidores Rack NCG Servicio</t>
  </si>
  <si>
    <t>INC000002613558</t>
  </si>
  <si>
    <t>RV: Bajas de licencias OF365//Fwd: Enviar facturación Movistar - Camanchaca 2024</t>
  </si>
  <si>
    <t>13/02/2024 16:54:59</t>
  </si>
  <si>
    <t>13/02/2024 16:55:50</t>
  </si>
  <si>
    <t>13/02/2024 18:48:45</t>
  </si>
  <si>
    <t>BAJA LICENCIA 365</t>
  </si>
  <si>
    <t>INC000002613559</t>
  </si>
  <si>
    <t>RV: MALTEXCO // CHI-004166394 - CC-CHI-0000147480 // 10+4 ADICIONALES</t>
  </si>
  <si>
    <t>13/02/2024 16:56:54</t>
  </si>
  <si>
    <t>13/02/2024 16:57:28</t>
  </si>
  <si>
    <t>13/02/2024 18:38:00</t>
  </si>
  <si>
    <t>PASO A PRD OK</t>
  </si>
  <si>
    <t>INC000002613561</t>
  </si>
  <si>
    <t>RV: GRANDE - PARES Y ALVAREZ CHI OB CHI-OB 004189620/</t>
  </si>
  <si>
    <t>13/02/2024 16:57:53</t>
  </si>
  <si>
    <t>13/02/2024 16:58:20</t>
  </si>
  <si>
    <t>13/02/2024 18:37:22</t>
  </si>
  <si>
    <t>INC000002613631</t>
  </si>
  <si>
    <t>13/02/2024 18:02:29</t>
  </si>
  <si>
    <t>13/02/2024 18:04:55</t>
  </si>
  <si>
    <t>13/02/2024 18:53:18</t>
  </si>
  <si>
    <t>EMPRESA:UNIVERSIDAD SAN SEBASTIAN
CÓDIGO DE SERVICIO: 
DIRECCIÓN:Calle San Martin #50, Santiago Centro, Santiago
NOMBRE DE QUIEN REPORTA:José Nuñez
TELÉFONO DE QUIEN REPORTA:56_9_62198631
NOMBRE DE CONTACTO EN TERRENO: 
REQUERIMIENTO:Revision Host Fisico</t>
  </si>
  <si>
    <t>INC000002613642</t>
  </si>
  <si>
    <t>tct_cgajar</t>
  </si>
  <si>
    <t>Incidencia de bases de datos reportada sin el flujo correspondiente.</t>
  </si>
  <si>
    <t>13/02/2024 18:16:45</t>
  </si>
  <si>
    <t>13/02/2024 18:16:46</t>
  </si>
  <si>
    <t>13/02/2024 18:21:56</t>
  </si>
  <si>
    <t>Folio generado automáticamente para atender incidencia del cliente. El reporte fue notificado directamente al área resolutoria sin pasar por el flujo de mesa de ayuda.
Por llamado de SyA a las 06:16 hrs se solicita revision de job que no se ha ejecutado</t>
  </si>
  <si>
    <t>Se realiza revisión de job no iniciado y se envía evidencia que de job no partio debido a otro job con estado abortado. Job abortado no deja iniciar job siguiente.</t>
  </si>
  <si>
    <t>INC000002613757</t>
  </si>
  <si>
    <t>SONACOL SA</t>
  </si>
  <si>
    <t>HD / Estado incoherente del servidor CYXAPPM</t>
  </si>
  <si>
    <t>13/02/2024 20:56:24</t>
  </si>
  <si>
    <t>13/02/2024 21:07:25</t>
  </si>
  <si>
    <t>14/02/2024 13:22:13</t>
  </si>
  <si>
    <t>PREVENTIVO: NO
CODIGO DE SERVICIO:
DIRECCION:
QUIEN REPORTA: Sebastián Rudloff +56 9 9934 7748
CONTACTO EN TERRENO:
PROBLEMA:
REQUERIMIENTO:
Para tenant SONACOL, la MV CTXAPPM me aparece como “Estado Incoherente” y no la puedo encender.
SE ADJUNTA FOTO</t>
  </si>
  <si>
    <t>Se efectúa contacto con cliente: N/A
Teléfono de contacto:  N/A
Acciones realizadas:Estimados, en relación a lo conversado con cliente, se realiza el encendido del servidor de manera correcta y validada por el cliente
Solución paliativa o definitiva: Def</t>
  </si>
  <si>
    <t>INC000002613805</t>
  </si>
  <si>
    <t>SONDA S A</t>
  </si>
  <si>
    <t>GESTION DATACENTER/ ACCESOS /SONDA S A</t>
  </si>
  <si>
    <t>13/02/2024 19:25:31</t>
  </si>
  <si>
    <t>13/02/2024 19:26:41</t>
  </si>
  <si>
    <t>13/02/2024 23:43:44</t>
  </si>
  <si>
    <t>EMPRESA:SONDA S A
CÓDIGO DE SERVICIO: 
DIRECCIÓN: AV. Presidente Prieto #226, Paine, Santiago
NOMBRE DE QUIEN REPORTA: Victor Herrera
TELÉFONO DE QUIEN REPORTA: 57 318 3535535
NOMBRE DE CONTACTO EN TERRENO: 
REQUERIMIENTO: Problemas con acceso a Service</t>
  </si>
  <si>
    <t>INC000002614159</t>
  </si>
  <si>
    <t>vos_eperez</t>
  </si>
  <si>
    <t>Revisión redireccionamiento anomalo en monitorizacion.tic.cl</t>
  </si>
  <si>
    <t>14/02/2024 9:56:32</t>
  </si>
  <si>
    <t>14/02/2024 10:06:08</t>
  </si>
  <si>
    <t>14/02/2024 17:24:16</t>
  </si>
  <si>
    <t>Señores
Favor su colaboración en revisión de caso de direccionamiento anonalo presente en enlace monitorizacion.tic.cl, en especifico el siguiente enlace:
https://monitorizacion.tic.cl:10443/remote/login?lang=en
Cabe señalar que monitorizacion.tic.cl e</t>
  </si>
  <si>
    <t>Se elimina registro según lo solicitado.</t>
  </si>
  <si>
    <t>INC000002614185</t>
  </si>
  <si>
    <t>Nuevos desarrollos para control de planta Gestionada/Administrada</t>
  </si>
  <si>
    <t>14/02/2024 10:59:49</t>
  </si>
  <si>
    <t>14/02/2024 11:00:29</t>
  </si>
  <si>
    <t>14/02/2024 11:04:53</t>
  </si>
  <si>
    <t>INC000002614187</t>
  </si>
  <si>
    <t>[JORQUERA TRANSPORTE S.A] Solicitud de Paso a Producción CHI-003857572 / C-19872300156</t>
  </si>
  <si>
    <t>14/02/2024 11:01:36</t>
  </si>
  <si>
    <t>14/02/2024 11:03:08</t>
  </si>
  <si>
    <t>14/02/2024 11:05:22</t>
  </si>
  <si>
    <t>INC000002614188</t>
  </si>
  <si>
    <t>o CC-CHI-0000137866 // CHI-004061000 // - AGUAS ANTOFAGASTA - Licitación O365</t>
  </si>
  <si>
    <t>14/02/2024 11:03:16</t>
  </si>
  <si>
    <t>14/02/2024 11:03:40</t>
  </si>
  <si>
    <t>14/02/2024 11:04:29</t>
  </si>
  <si>
    <t>INC000002614197</t>
  </si>
  <si>
    <t>‎Caso DUOC - Validar configuración conector correo Exchange &gt; Microsoft 365‎</t>
  </si>
  <si>
    <t>14/02/2024 11:25:48</t>
  </si>
  <si>
    <t>14/02/2024 11:26:53</t>
  </si>
  <si>
    <t>16/02/2024 12:24:01</t>
  </si>
  <si>
    <t>INC000002614231</t>
  </si>
  <si>
    <t>HD/Restaurar VM 192.168.190.20.</t>
  </si>
  <si>
    <t>14/02/2024 9:09:37</t>
  </si>
  <si>
    <t>14/02/2024 9:10:39</t>
  </si>
  <si>
    <t>17/02/2024 12:17:11</t>
  </si>
  <si>
    <t>17/02/2024 23:50:00</t>
  </si>
  <si>
    <t>PREVENTIVO: NO
CODIGO DE SERVICIO:
DIRECCION:
QUIEN REPORTA:600 588 6000  Rafael Cristian Henriquez Bazaes
CONTACTO EN TERRENO:600 588 6000  Rafael Cristian Henriquez Bazaes
PROBLEMA:
REQUERIMIENTO:Solicito restaurar VM 192.168.190.20, con respaldo del d</t>
  </si>
  <si>
    <t>FASE RESOLUCIÓN Y RECUPERACIÓN
Se efectúa contacto con cliente: correo
Teléfono de contacto: N/A
Acciones realizadas: se restaura servidor solicitado
Solución paliativa o definitiva: se restaura servidor solicitado
Acciones de Mejora, Recomendacione</t>
  </si>
  <si>
    <t>INC000002614409</t>
  </si>
  <si>
    <t>SUPERVISION: Problema con Service Processor</t>
  </si>
  <si>
    <t>14/02/2024 3:49:22</t>
  </si>
  <si>
    <t>14/02/2024 3:50:25</t>
  </si>
  <si>
    <t>14/02/2024 3:53:37</t>
  </si>
  <si>
    <t>Problema con Service Processor que impide administración de Storage 3Par Paine</t>
  </si>
  <si>
    <t>Incidencia restablecida.</t>
  </si>
  <si>
    <t>INC000002614411</t>
  </si>
  <si>
    <t>14/02/2024 3:55:12</t>
  </si>
  <si>
    <t>14/02/2024 3:55:56</t>
  </si>
  <si>
    <t>14/02/2024 3:57:19</t>
  </si>
  <si>
    <t>INC000002614413</t>
  </si>
  <si>
    <t>14/02/2024 3:57:40</t>
  </si>
  <si>
    <t>14/02/2024 3:58:19</t>
  </si>
  <si>
    <t>14/02/2024 3:59:32</t>
  </si>
  <si>
    <t>INC000002614429</t>
  </si>
  <si>
    <t>BARRICK SERVICIOS MINEROS LTDA.</t>
  </si>
  <si>
    <t>GESTION DATACENTER/ ACCESOS / BARRICK SERVICIOS MINEROS LTDA.</t>
  </si>
  <si>
    <t>14/02/2024 8:46:33</t>
  </si>
  <si>
    <t>14/02/2024 8:48:16</t>
  </si>
  <si>
    <t>14/02/2024 8:58:40</t>
  </si>
  <si>
    <t>EMPRESA: BARRICK SERVICIOS MINEROS LTDA.
CÓDIGO DE SERVICIO: 
DIRECCIÓN:Calle San Martin #50, Santiago Centro, Santiago
NOMBRE DE QUIEN REPORTA:Vratislav Kostak
TELÉFONO DE QUIEN REPORTA:  981570521
NOMBRE DE CONTACTO EN TERRENO: 
REQUERIMIENTO : Revisio</t>
  </si>
  <si>
    <t>INC000002614450</t>
  </si>
  <si>
    <t>14/02/2024 10:12:34</t>
  </si>
  <si>
    <t>14/02/2024 10:13:57</t>
  </si>
  <si>
    <t>14/02/2024 12:06:31</t>
  </si>
  <si>
    <t>MPRESA: TELEFONICA CYBERSECURITY TECH CHILE SPA
CÓDIGO DE SERVICIO: 
DIRECCIÓN:Av. Apoquindo #7071, Las Condes, Santiago
NOMBRE DE QUIEN REPORTA:José Ñanculef Contreras
TELÉFONO DE QUIEN REPORTA:  56968466938
NOMBRE DE CONTACTO EN TERRENO: 
REQUERIMIENTO</t>
  </si>
  <si>
    <t>INC000002614462</t>
  </si>
  <si>
    <t>14/02/2024 10:27:36</t>
  </si>
  <si>
    <t>14/02/2024 10:29:00</t>
  </si>
  <si>
    <t>14/02/2024 10:38:13</t>
  </si>
  <si>
    <t>EMPRESA: TELEFONICA EMPRESAS DE CHILE SA
CÓDIGO DE SERVICIO: 
DIRECCIÓN:Calle San Martin #50, Santiago Centro, Santiago
NOMBRE DE QUIEN REPORTA:RENE VILLEGAS
TELÉFONO DE QUIEN REPORTA:  56995442858
NOMBRE DE CONTACTO EN TERRENO: 
REQUERIMIENTO : personal</t>
  </si>
  <si>
    <t>INC000002614466</t>
  </si>
  <si>
    <t>BAJA DE RESPALDO</t>
  </si>
  <si>
    <t>14/02/2024 10:32:56</t>
  </si>
  <si>
    <t>14/02/2024 10:34:36</t>
  </si>
  <si>
    <t>14/02/2024 18:15:33</t>
  </si>
  <si>
    <t>Fueron eliminadas 2 máquinas,WWKS20021P y Serviex_App_02</t>
  </si>
  <si>
    <t>FASE RESOLUCIÓN Y RECUPERACIÓN
Se efectúa contacto con cliente: N/A
Teléfono de contacto: N/A
Acciones realizadas:  Bajas de respaldo son ejecutadas correctamente, se envia detalle a cliente via mail, adjunto mail.
Solución paliativa o definitiva: N/</t>
  </si>
  <si>
    <t>INC000002614484</t>
  </si>
  <si>
    <t>HD/Revisión Servidor Calipso</t>
  </si>
  <si>
    <t>14/02/2024 10:59:18</t>
  </si>
  <si>
    <t>14/02/2024 11:00:34</t>
  </si>
  <si>
    <t>16/02/2024 12:30:18</t>
  </si>
  <si>
    <t>PREVENTIVO: NO
CODIGO DE SERVICIO:
DIRECCION:
QUIEN REPORTA:+56 9 9343 3681 Deiby Yoel Santoyo Monterola
CONTACTO EN TERRENO:+56 9 9343 3681 Deiby Yoel Santoyo Monterola
PROBLEMA:
REQUERIMIENTO:Por favor su acostumbrado apoyo en generar folio de requerim</t>
  </si>
  <si>
    <t>FASE RESOLUCIÓN Y RECUPERACIÓN
Se efectúa contacto con cliente:N/A
Teléfono de contacto:N/A
Acciones realizadas: Se genera requerimiento de cambio de pieza a Evernex con el ticket 01559804 por lo que se espera que llegue la pieza, por lo tanto se cier</t>
  </si>
  <si>
    <t>INC000002614497</t>
  </si>
  <si>
    <t>MARITIMA VALPARAISO CHILE</t>
  </si>
  <si>
    <t>HD/Agregar registros en Servidor DNS</t>
  </si>
  <si>
    <t>14/02/2024 11:22:41</t>
  </si>
  <si>
    <t>14/02/2024 11:22:49</t>
  </si>
  <si>
    <t>14/02/2024 11:58:32</t>
  </si>
  <si>
    <t>PREVENTIVO: NO
CODIGO DE SERVICIO:
DIRECCION:
QUIEN REPORTA: +56 (32) 260 7124   -   Anexo 7124 Héctor Sandoval
CONTACTO EN TERRENO:+56 (32) 260 7124   -   Anexo 7124 Héctor Sandoval
PROBLEMA:
REQUERIMIENTO:buenas tardes,
Nos podrían ayudar para agregar</t>
  </si>
  <si>
    <t>Se envía requerimiento a administradores de redip.cl.
Dominio no administrado, se procede con el cierre del folio.</t>
  </si>
  <si>
    <t>INC000002614501</t>
  </si>
  <si>
    <t>14/02/2024 11:29:10</t>
  </si>
  <si>
    <t>14/02/2024 11:30:21</t>
  </si>
  <si>
    <t>14/02/2024 11:44:35</t>
  </si>
  <si>
    <t>EMPRESA: TELEFONICA EMPRESAS DE CHILE SA
CÓDIGO DE SERVICIO: 
DIRECCIÓN:Av. Apoquindo #7071, Las Condes, Santiago
NOMBRE DE QUIEN REPORTA:RENE VILLEGAS
TELÉFONO DE QUIEN REPORTA:  56995442858
NOMBRE DE CONTACTO EN TERRENO: 
REQUERIMIENTO : personal de in</t>
  </si>
  <si>
    <t>INC000002614563</t>
  </si>
  <si>
    <t>problemas al conectar mi VPN</t>
  </si>
  <si>
    <t>14/02/2024 0:57:03</t>
  </si>
  <si>
    <t>14/02/2024 1:00:24</t>
  </si>
  <si>
    <t>14/02/2024 1:08:49</t>
  </si>
  <si>
    <t>PREVENTIVO: 
CODIGO DE SERVICIO: NN
DIRECCION:  
NOMBRE QUIEN REPORTA:  wVictor Bravo Orrego  | 56 9 89787201
PROBLEMA: 
REQUERIMIENTO:   Junto con saludar, solicito de vuestro apoyo para crear ticket como Requerimiento y en estado PENDIENTE.
Bande</t>
  </si>
  <si>
    <t>Se realizan pruebas de conexión vpn asociada a usuario Victor.bravo  la cual conecta sin problemas, después de varios intentos  y  reinicio del pc del usuario se restablece conexión vpn Ok por lo cual se procede al cierre del caso, validado con Victor Br</t>
  </si>
  <si>
    <t>INC000002614782</t>
  </si>
  <si>
    <t>Checklist Diario Clientes 10.02.24</t>
  </si>
  <si>
    <t>14/02/2024 7:32:15</t>
  </si>
  <si>
    <t>14/02/2024 7:33:29</t>
  </si>
  <si>
    <t>14/02/2024 7:34:10</t>
  </si>
  <si>
    <t>INC000002614867</t>
  </si>
  <si>
    <t>cacost01 - testosbweb TICKET AUTOMATICO</t>
  </si>
  <si>
    <t>14/02/2024 9:11:58</t>
  </si>
  <si>
    <t>14/02/2024 10:49:27</t>
  </si>
  <si>
    <t>PREVENTIVO=SI
CODIGO DE SERVICIO=testosbweb
DIRECCION=SAN MARTÃ�N 50, SANTIAGO, REGIÃ“N METROPOLITANA, CHILE
CIUDAD=SANTIAGO
COMUNA LOCAL=Santiago
REGION=REGIÃ“N METROPOLITANA DE SANTIAGO
QUIEN REPORTA=Ticket automático
CONTACTO EN TERRENO=
PROBLEMA=Node</t>
  </si>
  <si>
    <t>Se revisa el servidor alarmado, encontrando que el alto consumo de CPU corresponde a proceso Java, ejecutado por el usuario wls12214 (Oracle Weblogic 12.2.1.4).
Por lo mencionado, es que pongo en copia a @Rene Oyarzun, para que, en caso de ser necesario</t>
  </si>
  <si>
    <t>INC000002615015</t>
  </si>
  <si>
    <t>HD/
RE: Creación cuenta VPN ST-104219</t>
  </si>
  <si>
    <t>14/02/2024 11:01:38</t>
  </si>
  <si>
    <t>14/02/2024 11:04:12</t>
  </si>
  <si>
    <t>14/02/2024 11:42:01</t>
  </si>
  <si>
    <t>PREVENTIVO: NO
CODIGO DE SERVICIO:
DIRECCION:
QUIEN REPORTA:  rodrigo von hausen +56 957139471
CONTACTO EN TERRENO:  rodrigo von hausen +56 957139471
REQUERIMIENTO:
Solicito su ayuda para crear una nueva cuenta VPN para el usuario Ismael
Abachra (iabra</t>
  </si>
  <si>
    <t>INC000002615023</t>
  </si>
  <si>
    <t>HD/C-19872300193 // FUND INSTITUTO PROFESIONAL DUOC UC // Migracion de maquinas</t>
  </si>
  <si>
    <t>14/02/2024 11:17:21</t>
  </si>
  <si>
    <t>14/02/2024 11:23:02</t>
  </si>
  <si>
    <t>15/02/2024 18:40:29</t>
  </si>
  <si>
    <t>PREVENTIVO: NO
CODIGO DE SERVICIO:
DIRECCION:
QUIEN REPORTA: Jefe de Proyecto
CONTACTO EN TERRENO: Jefe de Proyecto
REQUERIMIENTO:
Estimados, buenos días.
Junto con saludar, favor de su ayuda generar un folio para la revisión y
replicación de recursos</t>
  </si>
  <si>
    <t>Se efectúa contacto con cliente:  N/A
Teléfono de contacto:  N/A
Acciones realizadas:Se valida los recursos requeridos para la migración de las máquinas de DUOC hacia VDC y se procede a crear los nuevos VPG en Zerto.
 Solución paliativa o definitiva: Def</t>
  </si>
  <si>
    <t>INC000002615035</t>
  </si>
  <si>
    <t>HD/
RV: Creación Usuario SAP PRD y QAS// LCORTEZ</t>
  </si>
  <si>
    <t>14/02/2024 11:44:00</t>
  </si>
  <si>
    <t>14/02/2024 11:46:32</t>
  </si>
  <si>
    <t>14/02/2024 12:21:04</t>
  </si>
  <si>
    <t>PREVENTIVO: NO
CODIGO DE SERVICIO:
DIRECCION:
QUIEN REPORTA:
CONTACTO EN TERRENO:
PROBLEMA:
REQUERIMIENTO:He creado el usuario LCORTEZ en PRD y QAS según lo indicado.
Clave: Inicio01. (I mayúscula y finaliza en punto).
A modo informativo, tuve que desc</t>
  </si>
  <si>
    <t>He creado el usuario LCORTEZ en PRD y QAS según lo indicado.
La orden OEDK925522 fue importada exitosamente en PRD</t>
  </si>
  <si>
    <t>INC000002615075</t>
  </si>
  <si>
    <t>HD/
TCCT - CLOUD - Requerimiento extensión PVLAN 1460</t>
  </si>
  <si>
    <t>14/02/2024 13:05:01</t>
  </si>
  <si>
    <t>14/02/2024 13:06:55</t>
  </si>
  <si>
    <t>16/02/2024 16:38:53</t>
  </si>
  <si>
    <t>PREVENTIVO: NO
CODIGO DE SERVICIO:
DIRECCION:
QUIEN REPORTA: Jesús José Nelo Petaquero 56 9 9229 020
CONTACTO EN TERRENO: Jesús José Nelo Petaquero 56 9 9229 020
REQUERIMIENTO:
Estimado equipo de Comunicaciones DC, por favor su acostumbrado apoyo en
val</t>
  </si>
  <si>
    <t>Se realiza extensión bajo RFC aprobado por gestion del cambio, extendiendo PVLAN 1460 del SOC desde San Martin a Paine de manera éxitosa, se cierra ticket.</t>
  </si>
  <si>
    <t>INC000002615079</t>
  </si>
  <si>
    <t>14/02/2024 12:57:37</t>
  </si>
  <si>
    <t>14/02/2024 12:58:59</t>
  </si>
  <si>
    <t>14/02/2024 13:16:14</t>
  </si>
  <si>
    <t>EMPRESA:TELEFONICA EMPRESAS DE CHILE SA
CÓDIGO DE SERVICIO: 
DIRECCIÓN:Calle San Martin #50, Santiago Centro, Santiago
NOMBRE DE QUIEN REPORTA:Deiby Santoyo
TELÉFONO DE QUIEN REPORTA:56992214664
NOMBRE DE CONTACTO EN TERRENO: 
REQUERIMIENTO:Revisión Serv</t>
  </si>
  <si>
    <t>INC000002615092</t>
  </si>
  <si>
    <t>DUOC  | REQ |  Urgencia: Media | Perdida de conexión Azure-OCI DEV y QA</t>
  </si>
  <si>
    <t>14/02/2024 13:13:42</t>
  </si>
  <si>
    <t>14/02/2024 13:16:19</t>
  </si>
  <si>
    <t>14/02/2024 15:43:32</t>
  </si>
  <si>
    <t>De: Antonio Martinez Diaz &lt;amartinezdi@duoc.cl&gt; 
Enviado el: miércoles, 14 de febrero de 2024 13:02
Para: Mesa TI &lt;mesa.ti@movistar.cl&gt;
CC: GERMÁN IGNACIO BAEZA GONZÁLEZ &lt;german.baeza@fractalia.es&gt;; Victor Sepulveda G &lt;victor.sepulvedag@telefonica.com&gt;
A</t>
  </si>
  <si>
    <t>INC000002615230</t>
  </si>
  <si>
    <t>HD/RV: MM/FI: Mejoras reporte posicion de cambio ~ GTY</t>
  </si>
  <si>
    <t>14/02/2024 12:57:16</t>
  </si>
  <si>
    <t>14/02/2024 12:59:29</t>
  </si>
  <si>
    <t>14/02/2024 14:23:34</t>
  </si>
  <si>
    <t>PREVENTIVO: NO
CODIGO DE SERVICIO:
DIRECCION:
QUIEN REPORTA:+56 9 6187 5469   Nicolás Saavedra Eguiluz
CONTACTO EN TERRENO:
PROBLEMA:
REQUERIMIENTO:Favor generar ticket en base a requerimiento de cliente COAGRA
Dejar en bandeja CLOUD SAP HANA y asignar</t>
  </si>
  <si>
    <t>La orden DEEK952988 fue importada exitosamente en PRD</t>
  </si>
  <si>
    <t>INC000002615231</t>
  </si>
  <si>
    <t>Reunión coordinación interna MS</t>
  </si>
  <si>
    <t>14/02/2024 12:53:20</t>
  </si>
  <si>
    <t>14/02/2024 12:53:32</t>
  </si>
  <si>
    <t>14/02/2024 12:55:36</t>
  </si>
  <si>
    <t>INC000002615232</t>
  </si>
  <si>
    <t>Extracción RvTools PAI y APQ cliente Duoc, Formateo de información y entrega a are solicitante.</t>
  </si>
  <si>
    <t>14/02/2024 12:53:38</t>
  </si>
  <si>
    <t>14/02/2024 12:53:47</t>
  </si>
  <si>
    <t>14/02/2024 12:56:19</t>
  </si>
  <si>
    <t>INC000002615233</t>
  </si>
  <si>
    <t>15:00 - Reu grupo MS con TeamLeader</t>
  </si>
  <si>
    <t>14/02/2024 12:53:54</t>
  </si>
  <si>
    <t>14/02/2024 12:54:13</t>
  </si>
  <si>
    <t>14/02/2024 12:57:12</t>
  </si>
  <si>
    <t>INC000002615234</t>
  </si>
  <si>
    <t>Gestión con área de virtualización por extracción RvTools C4 Duoc</t>
  </si>
  <si>
    <t>14/02/2024 12:54:19</t>
  </si>
  <si>
    <t>14/02/2024 12:54:32</t>
  </si>
  <si>
    <t>14/02/2024 12:57:48</t>
  </si>
  <si>
    <t>INC000002615235</t>
  </si>
  <si>
    <t>Revisión de servidores win marcados como lnx en vdc con area de virtualizacion</t>
  </si>
  <si>
    <t>14/02/2024 12:54:38</t>
  </si>
  <si>
    <t>14/02/2024 12:54:51</t>
  </si>
  <si>
    <t>14/02/2024 12:58:28</t>
  </si>
  <si>
    <t>INC000002615236</t>
  </si>
  <si>
    <t>Revisión incidente desarrollo pagina mira con ingeniero residente duoc</t>
  </si>
  <si>
    <t>14/02/2024 12:54:57</t>
  </si>
  <si>
    <t>14/02/2024 12:55:08</t>
  </si>
  <si>
    <t>14/02/2024 12:59:14</t>
  </si>
  <si>
    <t>INC000002615246</t>
  </si>
  <si>
    <t>HD/Cruzadas FO DC Apoquindo en Sala 7</t>
  </si>
  <si>
    <t>14/02/2024 13:13:44</t>
  </si>
  <si>
    <t>14/02/2024 13:15:57</t>
  </si>
  <si>
    <t>14/02/2024 15:41:10</t>
  </si>
  <si>
    <t>PREVENTIVO: NO
CODIGO DE SERVICIO:
DIRECCION:
QUIEN REPORTA:+56 9 41786904 Oscar Ramirez Soto 
CONTACTO EN TERRENO:
PROBLEMA:
REQUERIMIENTO:Favor de su ayuda en la creación de ticket para OPERACIONES APOQUINDO, con el objetivo de solicitar las siguientes</t>
  </si>
  <si>
    <t>Se efectúa contacto con cliente: N/A
Teléfono de contacto: N/A
Acciones realizadas: Mano Remota no se realiza por falta de info, además actividad no cuenta con RFC y CRQ aprobado
Solución paliativa o definitiva: N/A
Acciones de Mejora, Recomendacione</t>
  </si>
  <si>
    <t>INC000002615262</t>
  </si>
  <si>
    <t>HD/Solicitud Toma Fotografías Rack E7-E8 Tic 7 DC Apoquindo</t>
  </si>
  <si>
    <t>14/02/2024 14:07:15</t>
  </si>
  <si>
    <t>14/02/2024 14:12:36</t>
  </si>
  <si>
    <t>14/02/2024 18:42:30</t>
  </si>
  <si>
    <t>PREVENTIVO: NO
CODIGO DE SERVICIO:
DIRECCION:
QUIEN REPORTA:Operador DataCenter Sites
CONTACTO EN TERRENO:Contacto Data Center Apoquindo: +56 2 22025776 / +56 9 81290517
PROBLEMA:
REQUERIMIENTO:Se solicita ayuda para crear ticket de requerimiento  para t</t>
  </si>
  <si>
    <t>Se efectúa contacto con cliente: N/A
Teléfono de contacto: N/A
Acciones realizadas: Mano remotta realizada según indicaciones de cliente
Solución paliativa o definitiva: N/A
Acciones de Mejora, Recomendaciones: N/A
Causa Raíz: N/A</t>
  </si>
  <si>
    <t>INC000002615285</t>
  </si>
  <si>
    <t>HD/RV: SD: Código de responsable QC DEEK952991</t>
  </si>
  <si>
    <t>14/02/2024 14:52:42</t>
  </si>
  <si>
    <t>14/02/2024 14:54:59</t>
  </si>
  <si>
    <t>14/02/2024 22:59:53</t>
  </si>
  <si>
    <t>PREVENTIVO: NO
CODIGO DE SERVICIO:
DIRECCION:
QUIEN REPORTA:+56 9 6187 5469 Nicolás Saavedra Eguiluz
CONTACTO EN TERRENO:
PROBLEMA:
REQUERIMIENTO:Favor generar ticket en base a requerimiento de cliente COAGRA
Dejar en bandeja CLOUD SAP HANA y asignar a</t>
  </si>
  <si>
    <t>La orden DEEK952991 fue importada exitosamente en PRD</t>
  </si>
  <si>
    <t>INC000002615287</t>
  </si>
  <si>
    <t>CEMENTOS BIO BIO S.A.</t>
  </si>
  <si>
    <t>GESTION DATACENTER/ ACCESOS /CEMENTOS BIO BIO S.A.</t>
  </si>
  <si>
    <t>14/02/2024 14:53:13</t>
  </si>
  <si>
    <t>14/02/2024 14:54:35</t>
  </si>
  <si>
    <t>14/02/2024 16:58:48</t>
  </si>
  <si>
    <t>EMPRESA:CEMENTOS BIO BIO S.A.
CÓDIGO DE SERVICIO: 
DIRECCIÓN: Calle San Martin #50, Santiago Centro, Santiago
NOMBRE DE QUIEN REPORTA: Angelo Lagos
TELÉFONO DE QUIEN REPORTA: 989030860
NOMBRE DE CONTACTO EN TERRENO: 
REQUERIMIENTO: "Se solicita apoyo par</t>
  </si>
  <si>
    <t>INC000002615299</t>
  </si>
  <si>
    <t>14/02/2024 15:31:23</t>
  </si>
  <si>
    <t>14/02/2024 15:36:17</t>
  </si>
  <si>
    <t>14/02/2024 19:08:07</t>
  </si>
  <si>
    <t>EMPRESA: BANCO SANTANDER CHILE
CÓDIGO DE SERVICIO: 
DIRECCIÓN:Av. Apoquindo #7071, Las Condes, Santiago
NOMBRE DE QUIEN REPORTA:Christian Tapia
TELÉFONO DE QUIEN REPORTA:  56981568202
NOMBRE DE CONTACTO EN TERRENO: 
REQUERIMIENTO : Instalacion Equipo Rou</t>
  </si>
  <si>
    <t>INC000002615318</t>
  </si>
  <si>
    <t>FACTIBILIDAD 81839</t>
  </si>
  <si>
    <t>14/02/2024 12:01:26</t>
  </si>
  <si>
    <t>14/02/2024 12:03:56</t>
  </si>
  <si>
    <t>14/02/2024 12:59:54</t>
  </si>
  <si>
    <t>INC000002615331</t>
  </si>
  <si>
    <t>Solicitud lista de usuarios sin inicio de sesión</t>
  </si>
  <si>
    <t>14/02/2024 12:39:20</t>
  </si>
  <si>
    <t>14/02/2024 12:39:49</t>
  </si>
  <si>
    <t>14/02/2024 12:40:20</t>
  </si>
  <si>
    <t>INC000002615341</t>
  </si>
  <si>
    <t>HD | Activar OS</t>
  </si>
  <si>
    <t>14/02/2024 13:29:07</t>
  </si>
  <si>
    <t>14/02/2024 13:31:12</t>
  </si>
  <si>
    <t>19/02/2024 11:51:40</t>
  </si>
  <si>
    <t>PREVENTIVO: NO
CODIGO DE SERVICIO:
DIRECCION:
QUIEN REPORTA:Manuel Benítez Román (+56 9) 62975459
CONTACTO EN TERRENO:
PROBLEMA:
REQUERIMIENTO:
Estimados
Buenas tardes, favor su ayuda para activar el OS de los siguientes
servidores
VM: ECERT-ST6
IP: 1</t>
  </si>
  <si>
    <t>corresponde a equipos nuevos los cuales yo no están en nuestro VDC.  No es viable técnica y comercialmente instalación de licencias. Se procede a cierre de ticket.</t>
  </si>
  <si>
    <t>INC000002615356</t>
  </si>
  <si>
    <t>HD | Entrega de Clon Ecert: Enero 2024</t>
  </si>
  <si>
    <t>14/02/2024 14:21:37</t>
  </si>
  <si>
    <t>14/02/2024 14:25:27</t>
  </si>
  <si>
    <t>14/02/2024 15:34:48</t>
  </si>
  <si>
    <t>PREVENTIVO: NO
CODIGO DE SERVICIO:
DIRECCION:
QUIEN REPORTA:Rodrigo Vásquez Muñoz +56 97411 3060
CONTACTO EN TERRENO:
PROBLEMA:
REQUERIMIENTO:
Estimados,
Junto con saludar, adjunto planilla correspondiente a entrega de Clon
ECERT &amp;#8211; enero 2024, So</t>
  </si>
  <si>
    <t>INC000002615548</t>
  </si>
  <si>
    <t>DUOC  | REQ |  RE: DUOC | Solicitud de ventana de reinicio servidor DC-ACDSNBDOWS2022</t>
  </si>
  <si>
    <t>14/02/2024 16:59:36</t>
  </si>
  <si>
    <t>14/02/2024 17:01:30</t>
  </si>
  <si>
    <t>15/02/2024 6:58:07</t>
  </si>
  <si>
    <t>Realizado reinicio Exitosamente.</t>
  </si>
  <si>
    <t>INC000002615554</t>
  </si>
  <si>
    <t>GESTION DATACENTER/ ACCESOS / ARTIKOS CHILE S A</t>
  </si>
  <si>
    <t>14/02/2024 17:12:09</t>
  </si>
  <si>
    <t>14/02/2024 17:13:52</t>
  </si>
  <si>
    <t>14/02/2024 17:22:23</t>
  </si>
  <si>
    <t>EMPRESA: ARTIKOS CHILE S A
CÓDIGO DE SERVICIO: 
DIRECCIÓN:Calle San Martin #50, Santiago Centro, Santiago
NOMBRE DE QUIEN REPORTA:Sebastian Poblete
TELÉFONO DE QUIEN REPORTA:  56992171974
NOMBRE DE CONTACTO EN TERRENO: 
REQUERIMIENTO : Acceso para revisi</t>
  </si>
  <si>
    <t>INC000002615560</t>
  </si>
  <si>
    <t>14/02/2024 17:52:37</t>
  </si>
  <si>
    <t>14/02/2024 17:53:42</t>
  </si>
  <si>
    <t>15/02/2024 9:43:25</t>
  </si>
  <si>
    <t>EMPRESA: dxc
CÓDIGO DE SERVICIO: 
DIRECCIÓN:AV. Presidente Prieto #226, Paine, Santiago
NOMBRE DE QUIEN REPORTA:Ferney Garzon
TELÉFONO DE QUIEN REPORTA:  56 2 25774418
NOMBRE DE CONTACTO EN TERRENO: 
REQUERIMIENTO : Cambio de disco Storeonce 5200 
EQUIPO</t>
  </si>
  <si>
    <t>INC000002615569</t>
  </si>
  <si>
    <t>HD/Reset cuentas gestor documental.</t>
  </si>
  <si>
    <t>14/02/2024 17:56:39</t>
  </si>
  <si>
    <t>14/02/2024 17:57:47</t>
  </si>
  <si>
    <t>15/02/2024 13:00:55</t>
  </si>
  <si>
    <t>PREVENTIVO: NO
CODIGO DE SERVICIO:
DIRECCION:
QUIEN REPORTA:Móvil: +56 9 65732414 Rene Villegas Carreño
CONTACTO EN TERRENO:
PROBLEMA:
REQUERIMIENTO:Estimados @Help Desk,
Junto con saludar, favor de su ayuda para la creación de folio y asignarlo a contro</t>
  </si>
  <si>
    <t>Se resetean claves segun solicitud y envía a usuarios.</t>
  </si>
  <si>
    <t>INC000002615598</t>
  </si>
  <si>
    <t>HD / Revisión H30APQ</t>
  </si>
  <si>
    <t>14/02/2024 20:39:21</t>
  </si>
  <si>
    <t>14/02/2024 20:43:06</t>
  </si>
  <si>
    <t>15/02/2024 11:46:09</t>
  </si>
  <si>
    <t>PREVENTIVO: NO
CODIGO DE SERVICIO:-
DIRECCION:-
QUIEN REPORTA: Deiby Yoel Santoyo Monterola / +56 9 9343 3681
CONTACTO EN TERRENO:-
PROBLEMA:-
REQUERIMIENTO:
Por favor su acostumbrado apoyo en generar ticket de requerimiento y asignar a mi bandeja TELEF</t>
  </si>
  <si>
    <t>FASE RESOLUCIÓN Y RECUPERACIÓN
Se efectúa contacto con cliente:N/A
Teléfono de contacto:N/A
Acciones realizadas: Se realiza evacuación de las maquinas del resto de los clientes y se deja host aislado, se procede a abrir caso con vmware pero debido a q</t>
  </si>
  <si>
    <t>INC000002615673</t>
  </si>
  <si>
    <t>GAMA/ Requerimiento Acceso VPN Servidores VDC CEPECH.</t>
  </si>
  <si>
    <t>14/02/2024 16:51:35</t>
  </si>
  <si>
    <t>14/02/2024 16:54:14</t>
  </si>
  <si>
    <t>15/02/2024 10:57:59</t>
  </si>
  <si>
    <t>PREVENTIVO: NO
CODIGO DE SERVICIO:  CEPECH 
DIRECCION:
QUIEN REPORTA: Juan Carlos Dupuy
CONTACTO EN TERRENO:
PROBLEMA:
REQUERIMIENTO:
Estimados
Buenas tardes, junto con saludar, solicito agregar acceso VPN hacia el VDC  de CEPECH (Fortinet) a Cristian</t>
  </si>
  <si>
    <t>INC000002615735</t>
  </si>
  <si>
    <t>14/02/2024 16:36:51</t>
  </si>
  <si>
    <t>14/02/2024 16:38:34</t>
  </si>
  <si>
    <t>14/02/2024 17:00:48</t>
  </si>
  <si>
    <t>INC000002615790</t>
  </si>
  <si>
    <t>14/02/2024 18:09:11</t>
  </si>
  <si>
    <t>14/02/2024 18:11:09</t>
  </si>
  <si>
    <t>15/02/2024 9:43:51</t>
  </si>
  <si>
    <t>EMPRESA:DXC
CÓDIGO DE SERVICIO: 
DIRECCIÓN:AV. Presidente Prieto #226, Paine, Santiago
NOMBRE DE QUIEN REPORTA:Ferney Garzon
TELÉFONO DE QUIEN REPORTA:56 2 25774418
NOMBRE DE CONTACTO EN TERRENO: 
REQUERIMIENTO:Reinicio por consola de equipo ASR 920, deb</t>
  </si>
  <si>
    <t>INC000002615796</t>
  </si>
  <si>
    <t>14/02/2024 18:44:45</t>
  </si>
  <si>
    <t>14/02/2024 18:46:24</t>
  </si>
  <si>
    <t>15/02/2024 0:37:11</t>
  </si>
  <si>
    <t>EMPRESA: TELEFONICA EMPRESAS DE CHILE SA
CÓDIGO DE SERVICIO: 
DIRECCIÓN:AV. Presidente Prieto #226, Paine, Santiago
NOMBRE DE QUIEN REPORTA:Ramón Garcés
TELÉFONO DE QUIEN REPORTA:56992239270
NOMBRE DE CONTACTO EN TERRENO: 
REQUERIMIENTO:" identify server</t>
  </si>
  <si>
    <t>ACCESO RECHAZADO   
Personal y empresa consignados no se encuentran acreditados para el ingreso.</t>
  </si>
  <si>
    <t>INC000002615802</t>
  </si>
  <si>
    <t>DC Apoquindo SIN AGUA</t>
  </si>
  <si>
    <t>14/02/2024 19:17:33</t>
  </si>
  <si>
    <t>14/02/2024 19:30:47</t>
  </si>
  <si>
    <t>14/02/2024 21:57:39</t>
  </si>
  <si>
    <t>Se detecta a las 16:45 que el agua esta cortada en gran parte de las dependencias del DC</t>
  </si>
  <si>
    <t>se restablece agua en DC APOQUINDO</t>
  </si>
  <si>
    <t>INC000002615810</t>
  </si>
  <si>
    <t>14/02/2024 16:21:07</t>
  </si>
  <si>
    <t>14/02/2024 16:22:40</t>
  </si>
  <si>
    <t>14/02/2024 17:25:55</t>
  </si>
  <si>
    <t>EMPRESA:TELEFONICA EMPRESAS DE CHILE SA
CÓDIGO DE SERVICIO: 
DIRECCIÓN: AV. Presidente Prieto #226, Paine, Santiago
NOMBRE DE QUIEN REPORTA: Fernando Sepulveda
TELÉFONO DE QUIEN REPORTA: 993211880
NOMBRE DE CONTACTO EN TERRENO: 
REQUERIMIENTO: 
EQUIPOS E</t>
  </si>
  <si>
    <t>INC000002615832</t>
  </si>
  <si>
    <t>] Publicada PoC del fallo de seguridad en Bluetooth</t>
  </si>
  <si>
    <t>14/02/2024 16:39:00</t>
  </si>
  <si>
    <t>14/02/2024 16:50:30</t>
  </si>
  <si>
    <t>14/02/2024 16:54:30</t>
  </si>
  <si>
    <t>INC000002615846</t>
  </si>
  <si>
    <t>Oracle linux empresas.</t>
  </si>
  <si>
    <t>14/02/2024 16:50:39</t>
  </si>
  <si>
    <t>14/02/2024 16:51:27</t>
  </si>
  <si>
    <t>INC000002615925</t>
  </si>
  <si>
    <t>Reporte correos 09-02-2024 dominio tic.cl</t>
  </si>
  <si>
    <t>14/02/2024 17:19:46</t>
  </si>
  <si>
    <t>14/02/2024 17:20:54</t>
  </si>
  <si>
    <t>21/02/2024 17:43:21</t>
  </si>
  <si>
    <t>21/02/2024 23:50:00</t>
  </si>
  <si>
    <t>INC000002615936</t>
  </si>
  <si>
    <t>REQ | DUOC | DESCARGA DE BHE DESDE CASILLA PKRAMM A SAPVIM</t>
  </si>
  <si>
    <t>14/02/2024 18:00:24</t>
  </si>
  <si>
    <t>14/02/2024 18:01:33</t>
  </si>
  <si>
    <t>21/02/2024 15:43:09</t>
  </si>
  <si>
    <t>Enviado el: miércoles, 14 de febrero de 2024 17:46
Para: Mesa TI &lt;mesa.ti@movistar.cl&gt;
CC: Victor Sepulveda G &lt;victor.sepulvedag@telefonica.com&gt;
Asunto: DESCARGA DE BHE DESDE CASILLA PKRAMM A SAPVIM
Estimados,
Solicito nuevamente su apoyo, ya que al ig</t>
  </si>
  <si>
    <t>INC000002615952</t>
  </si>
  <si>
    <t>14/02/2024 19:42:39</t>
  </si>
  <si>
    <t>14/02/2024 19:44:16</t>
  </si>
  <si>
    <t>INC000002615954</t>
  </si>
  <si>
    <t>14/02/2024 19:45:25</t>
  </si>
  <si>
    <t>14/02/2024 19:46:37</t>
  </si>
  <si>
    <t>INC000002615967</t>
  </si>
  <si>
    <t>REQ / RV: OT a transportar PRD // 14 de Febrero // 23 horas</t>
  </si>
  <si>
    <t>14/02/2024 23:06:46</t>
  </si>
  <si>
    <t>14/02/2024 23:08:36</t>
  </si>
  <si>
    <t>15/02/2024 7:37:43</t>
  </si>
  <si>
    <t>PREVENTIVO: si
CODIGO DE SERVICIO:
DIRECCION:      
CIUDAD:             
COMUNA:
NOMBRE QUIEN REPORTA : Nicolás Saavedra Eguiluz
TELEFONO QUIEN REPORTA: +56 9 6187 5469
NOMBRE CONTACTO EN TERRENO:        
TELEFONO 1 CONTACTO EN TERRENO:
TELEFONO</t>
  </si>
  <si>
    <t>La orden OEDK925311 fue importada exitosamente en PRD</t>
  </si>
  <si>
    <t>INC000002616054</t>
  </si>
  <si>
    <t>GESTION DATACENTER/ ACCESOS /CAJA DE COMPENSACION DE ASIGNACION FAMILIAR LOS HEROES</t>
  </si>
  <si>
    <t>14/02/2024 18:12:20</t>
  </si>
  <si>
    <t>14/02/2024 18:14:04</t>
  </si>
  <si>
    <t>14/02/2024 19:02:19</t>
  </si>
  <si>
    <t>EMPRESA:CAJA DE COMPENSACION DE ASIGNACION FAMILIAR LOS HEROES
CÓDIGO DE SERVICIO: 
DIRECCIÓN: Av. Apoquindo #7071, Las Condes, Santiago
NOMBRE DE QUIEN REPORTA: José Monteverde
TELÉFONO DE QUIEN REPORTA: 569 9236 7859
NOMBRE DE CONTACTO EN TERRENO: 
REQ</t>
  </si>
  <si>
    <t>INC000002616060</t>
  </si>
  <si>
    <t>14/02/2024 18:24:43</t>
  </si>
  <si>
    <t>14/02/2024 18:30:23</t>
  </si>
  <si>
    <t>14/02/2024 20:03:30</t>
  </si>
  <si>
    <t>EMPRESA:CEMENTOS BIO BIO S.A.
CÓDIGO DE SERVICIO: 
DIRECCIÓN: Calle San Martin #50, Santiago Centro, Santiago
NOMBRE DE QUIEN REPORTA: Angelo Lagos
TELÉFONO DE QUIEN REPORTA: 989030860
NOMBRE DE CONTACTO EN TERRENO: 
REQUERIMIENTO: Movimiento de cruzadas</t>
  </si>
  <si>
    <t>INC000002616093</t>
  </si>
  <si>
    <t>14/02/2024 18:43:53</t>
  </si>
  <si>
    <t>14/02/2024 18:45:18</t>
  </si>
  <si>
    <t>14/02/2024 20:00:45</t>
  </si>
  <si>
    <t>EMPRESA:CAJA DE COMPENSACION DE ASIGNACION FAMILIAR LOS HEROES
CÓDIGO DE SERVICIO: 
DIRECCIÓN: Calle San Martin #50, Santiago Centro, Santiago
NOMBRE DE QUIEN REPORTA: Jose Monteverde
TELÉFONO DE QUIEN REPORTA: 56992367859
NOMBRE DE CONTACTO EN TERRENO:</t>
  </si>
  <si>
    <t>ACCESOS RECHAZADOS</t>
  </si>
  <si>
    <t>INC000002616106</t>
  </si>
  <si>
    <t>14/02/2024 19:20:49</t>
  </si>
  <si>
    <t>14/02/2024 19:22:26</t>
  </si>
  <si>
    <t>14/02/2024 19:30:09</t>
  </si>
  <si>
    <t>EMPRESA:TELEFONICA EMPRESAS DE CHILE SA
CÓDIGO DE SERVICIO: 
DIRECCIÓN: AV. Presidente Prieto #226, Paine, Santiago
NOMBRE DE QUIEN REPORTA:Esteban Garrido 
TELÉFONO DE QUIEN REPORTA: 987685102
NOMBRE DE CONTACTO EN TERRENO: 
REQUERIMIENTO: Reemplazo de</t>
  </si>
  <si>
    <t>INC000002616111</t>
  </si>
  <si>
    <t>14/02/2024 19:29:41</t>
  </si>
  <si>
    <t>14/02/2024 19:31:01</t>
  </si>
  <si>
    <t>15/02/2024 0:07:08</t>
  </si>
  <si>
    <t>EMPRESA:TELEFONICA EMPRESAS DE CHILE SA
CÓDIGO DE SERVICIO: 
DIRECCIÓN: AV. Presidente Prieto #226, Paine, Santiago
NOMBRE DE QUIEN REPORTA:Ramón Garcés
TELÉFONO DE QUIEN REPORTA: 56992239270
NOMBRE DE CONTACTO EN TERRENO: 
REQUERIMIENTO: 
"1.- Identific</t>
  </si>
  <si>
    <t>RECHAZADO FALTA RFC</t>
  </si>
  <si>
    <t>INC000002616161</t>
  </si>
  <si>
    <t>14/02/2024 20:34:12</t>
  </si>
  <si>
    <t>14/02/2024 20:35:47</t>
  </si>
  <si>
    <t>14/02/2024 21:33:39</t>
  </si>
  <si>
    <t>EMPRESA:CAJA DE COMPENSACION DE ASIGNACION FAMILIAR LOS HEROES
CÓDIGO DE SERVICIO: 
DIRECCIÓN:Calle San Martin #50, Santiago Centro, Santiago
NOMBRE DE QUIEN REPORTA:Jose Monteverde
TELÉFONO DE QUIEN REPORTA: 56992367859
NOMBRE DE CONTACTO EN TERRENO: 
R</t>
  </si>
  <si>
    <t>INC000002616236</t>
  </si>
  <si>
    <t>Checklist Diario Clientes 15.02.24</t>
  </si>
  <si>
    <t>15/02/2024 7:38:16</t>
  </si>
  <si>
    <t>15/02/2024 7:40:01</t>
  </si>
  <si>
    <t>15/02/2024 7:40:27</t>
  </si>
  <si>
    <t>INC000002616260</t>
  </si>
  <si>
    <t>GAMA | Requerimiento Restauración Replicas Servidores IPCHILE</t>
  </si>
  <si>
    <t>15/02/2024 10:10:22</t>
  </si>
  <si>
    <t>15/02/2024 10:17:16</t>
  </si>
  <si>
    <t>15/02/2024 18:42:08</t>
  </si>
  <si>
    <t>PREVENTIVO: NO
CODIGO DE SERVICIO: SERVIDORES 
DIRECCION: - 
QUIEN REPORTA: Juan Carlos Dupuy |  +56 979778332
CONTACTO EN TERRENO: Juan Carlos Dupuy |  +56 979778332
PROBLEMA:
REQUERIMIENTO:
Buenos días, junto con saludar, solicito ejecutar la restaura</t>
  </si>
  <si>
    <t>Se efectúa contacto con cliente:  N/A
Teléfono de contacto: N/A
Acciones realizadas: Se realiza los test failover indicados y quedan validados por el cliente.
Solución paliativa o definitiva: definitiva
Acciones de Mejora, Recomendaciones:  N/A
Causa Raí</t>
  </si>
  <si>
    <t>INC000002616276</t>
  </si>
  <si>
    <t>15/02/2024 10:26:51</t>
  </si>
  <si>
    <t>15/02/2024 10:32:44</t>
  </si>
  <si>
    <t>OTROS ENLACES</t>
  </si>
  <si>
    <t>15/02/2024 10:43:42</t>
  </si>
  <si>
    <t>EMPRESA:MASISA S.A. 1
CÓDIGO DE SERVICIO: 
DIRECCIÓN:Calle San Martin #50, Santiago Centro, Santiago
NOMBRE DE QUIEN REPORTA:Claudina Tardon
TELÉFONO DE QUIEN REPORTA:56 9 57503585
NOMBRE DE CONTACTO EN TERRENO: 
PROBLEMA:
REVISION DE CPE ENTEL, SALA 1 R</t>
  </si>
  <si>
    <t>INC000002616290</t>
  </si>
  <si>
    <t>GRANDE - LOTERIA DE CONCEPCION CHI-004134205-1 // CC-CHI-0000143403</t>
  </si>
  <si>
    <t>15/02/2024 10:44:19</t>
  </si>
  <si>
    <t>15/02/2024 10:45:52</t>
  </si>
  <si>
    <t>15/02/2024 11:08:45</t>
  </si>
  <si>
    <t>INC000002616293</t>
  </si>
  <si>
    <t>RV: Cliente PACIFICBLU SPA CHI-004158236-1;CC-CHI-0000149948</t>
  </si>
  <si>
    <t>15/02/2024 11:06:19</t>
  </si>
  <si>
    <t>15/02/2024 11:06:59</t>
  </si>
  <si>
    <t>15/02/2024 11:08:02</t>
  </si>
  <si>
    <t>INC000002616587</t>
  </si>
  <si>
    <t>ALDO P VALENZUELA MUJICA</t>
  </si>
  <si>
    <t>tct_avalen</t>
  </si>
  <si>
    <t>SUPERVISION limpieza de Rack</t>
  </si>
  <si>
    <t>15/02/2024 2:31:51</t>
  </si>
  <si>
    <t>15/02/2024 2:34:18</t>
  </si>
  <si>
    <t>15/02/2024 2:37:27</t>
  </si>
  <si>
    <t>SUPERVISION limpieza involucra la eliminacion de restos de materiales y polvo que tienen algunos rack , equipamientos, frotal y trasera.</t>
  </si>
  <si>
    <t>SE REALIZA SUPERVISION</t>
  </si>
  <si>
    <t>INC000002616590</t>
  </si>
  <si>
    <t>SUPERVISION CAMBIO DE DISCO POR ROTURA</t>
  </si>
  <si>
    <t>15/02/2024 2:38:09</t>
  </si>
  <si>
    <t>15/02/2024 2:40:18</t>
  </si>
  <si>
    <t>15/02/2024 2:42:52</t>
  </si>
  <si>
    <t>INC000002616594</t>
  </si>
  <si>
    <t>15/02/2024 2:44:02</t>
  </si>
  <si>
    <t>15/02/2024 2:47:40</t>
  </si>
  <si>
    <t>15/02/2024 2:49:12</t>
  </si>
  <si>
    <t>INC000002616600</t>
  </si>
  <si>
    <t>15/02/2024 2:51:26</t>
  </si>
  <si>
    <t>15/02/2024 2:53:23</t>
  </si>
  <si>
    <t>15/02/2024 2:55:13</t>
  </si>
  <si>
    <t>INC000002616604</t>
  </si>
  <si>
    <t>SUPERVISION Decomiso de equipos Servidores Blade DXC</t>
  </si>
  <si>
    <t>15/02/2024 2:55:55</t>
  </si>
  <si>
    <t>15/02/2024 2:57:18</t>
  </si>
  <si>
    <t>15/02/2024 2:58:50</t>
  </si>
  <si>
    <t>INC000002616649</t>
  </si>
  <si>
    <t>15/02/2024 4:57:42</t>
  </si>
  <si>
    <t>15/02/2024 6:59:32</t>
  </si>
  <si>
    <t>Se realiza limpieza de memoria residual quedando con 47%. alarma superada.</t>
  </si>
  <si>
    <t>INC000002616788</t>
  </si>
  <si>
    <t>BANCO SANTANDER CHILE 1</t>
  </si>
  <si>
    <t>GESTION DATACENTER/ ACCESOS / BANCO SANTANDER CHILE 1</t>
  </si>
  <si>
    <t>15/02/2024 9:09:12</t>
  </si>
  <si>
    <t>15/02/2024 9:11:09</t>
  </si>
  <si>
    <t>15/02/2024 9:37:20</t>
  </si>
  <si>
    <t>EMPRESA: BANCO SANTANDER CHILE 1
CÓDIGO DE SERVICIO: 
DIRECCIÓN: Av. Apoquindo #7071, Las Condes, Santiago
NOMBRE DE QUIEN REPORTA: Christian Tapia Torres
TELÉFONO DE QUIEN REPORTA: 56-9-81568202
NOMBRE DE CONTACTO EN TERRENO: Marcelo Aravena Boza 569815</t>
  </si>
  <si>
    <t>INC000002616907</t>
  </si>
  <si>
    <t>AUTOSUMMIT CHILE S.A.</t>
  </si>
  <si>
    <t>HD/Proyecto: C-19872400075; AUTO SUMMIT CHILE S A</t>
  </si>
  <si>
    <t>15/02/2024 9:44:58</t>
  </si>
  <si>
    <t>15/02/2024 9:47:25</t>
  </si>
  <si>
    <t>15/02/2024 15:35:13</t>
  </si>
  <si>
    <t>PREVENTIVO: NO
CODIGO DE SERVICIO:
DIRECCION:
QUIEN REPORTA:+56 9 9343 3824 Willians José Arenas Zarraga
CONTACTO EN TERRENO:
PROBLEMA:
REQUERIMIENTO:informo que proyecto consiste
en una auto renovación de servicio, para esto solicito de su apoyo
enviand</t>
  </si>
  <si>
    <t>Se realiza requerimiento de acuerdo a lo solicitado</t>
  </si>
  <si>
    <t>INC000002616913</t>
  </si>
  <si>
    <t>HD/Proyecto C-19872400072; ARTIKOS CHILE S A</t>
  </si>
  <si>
    <t>15/02/2024 9:58:43</t>
  </si>
  <si>
    <t>15/02/2024 10:00:19</t>
  </si>
  <si>
    <t>15/02/2024 15:34:40</t>
  </si>
  <si>
    <t>PREVENTIVO: NO
CODIGO DE SERVICIO:
DIRECCION:
QUIEN REPORTA:+56 9 9343 3824 Willians José Arenas Zarraga 
CONTACTO EN TERRENO:
PROBLEMA:
REQUERIMIENTO:junto con saludar, informo que proyecto consiste
en una auto renovación de servicio, para esto solicito</t>
  </si>
  <si>
    <t>INC000002616923</t>
  </si>
  <si>
    <t>HD/RV: C-19872400077 // RV: URGENTE: CLOUD // CC-CHI-0000133</t>
  </si>
  <si>
    <t>15/02/2024 10:20:28</t>
  </si>
  <si>
    <t>15/02/2024 10:21:40</t>
  </si>
  <si>
    <t>16/02/2024 9:58:13</t>
  </si>
  <si>
    <t>PREVENTIVO: NO
CODIGO DE SERVICIO:
DIRECCION:
QUIEN REPORTA:+56 9 9343 3824Willians José Arenas Zarraga
CONTACTO EN TERRENO:
PROBLEMA:
REQUERIMIENTO: junto con saludar, informo que proyecto consiste
en una auto renovación de servicio, para esto solicito</t>
  </si>
  <si>
    <t>Se efectúa contacto con cliente: Williams Arenas
Teléfono de contacto: Via correo 
Acciones realizadas: Se envía información vía correo. Se escala a nivel comercial.
Acciones de Mejora, Recomendaciones: N/A
Causa Raíz: N/A</t>
  </si>
  <si>
    <t>INC000002617030</t>
  </si>
  <si>
    <t>rabie001 - aranda_app01 TICKET AUTOMATICO</t>
  </si>
  <si>
    <t>15/02/2024 10:32:03</t>
  </si>
  <si>
    <t>15/02/2024 13:03:38</t>
  </si>
  <si>
    <t>PREVENTIVO=SI
CODIGO DE SERVICIO=ARANDA_APP01
DIRECCION=NULL
CIUDAD=NULL
COMUNA LOCAL=
REGION=NULL
QUIEN REPORTA=Ticket automático
CONTACTO EN TERRENO=
PROBLEMA=Critical Hard Drive Space Alert for Node RABIE001 - ARANDA_APP01
REQUERIMIENTO=
EQUIPOS ENERG</t>
  </si>
  <si>
    <t>Teléfono de contacto: N/A
Acciones realizadas: Alarma por alto uso de recursos, alarma liberada, servidor responde correctamente.
Solución paliativa o definitiva: Comportamiento normal.
Acciones de Mejora, Recomendaciones: N/A
Causa Raíz: N/A</t>
  </si>
  <si>
    <t>INC000002617179</t>
  </si>
  <si>
    <t>Revisión en conjunto a grupo MS por desincronización AdConnect</t>
  </si>
  <si>
    <t>15/02/2024 12:58:23</t>
  </si>
  <si>
    <t>15/02/2024 13:00:02</t>
  </si>
  <si>
    <t>15/02/2024 17:31:20</t>
  </si>
  <si>
    <t>INC000002617182</t>
  </si>
  <si>
    <t>Reunión interna de area MS</t>
  </si>
  <si>
    <t>15/02/2024 13:05:37</t>
  </si>
  <si>
    <t>15/02/2024 13:06:00</t>
  </si>
  <si>
    <t>15/02/2024 17:32:52</t>
  </si>
  <si>
    <t>INC000002617185</t>
  </si>
  <si>
    <t>Sesión de trabajo por error recepción correos exchange on premise</t>
  </si>
  <si>
    <t>15/02/2024 13:06:09</t>
  </si>
  <si>
    <t>15/02/2024 13:07:02</t>
  </si>
  <si>
    <t>15/02/2024 17:34:19</t>
  </si>
  <si>
    <t>INC000002617273</t>
  </si>
  <si>
    <t>CENTRO DE COMPENSACION AUTOMATIZADO S A</t>
  </si>
  <si>
    <t>GESTION DATACENTER/ ACCESOS / CENTRO DE COMPENSACION AUTOMATIZADO S A</t>
  </si>
  <si>
    <t>15/02/2024 12:38:40</t>
  </si>
  <si>
    <t>15/02/2024 12:40:27</t>
  </si>
  <si>
    <t>15/02/2024 16:42:35</t>
  </si>
  <si>
    <t>EMPRESA: CENTRO DE COMPENSACION AUTOMATIZADO S A
CÓDIGO DE SERVICIO: 
DIRECCIÓN: AV. Presidente Prieto #226, Paine, Santiago
NOMBRE DE QUIEN REPORTA: José Cartes M
TELÉFONO DE QUIEN REPORTA: 939363411
NOMBRE DE CONTACTO EN TERRENO: José Cartes M 93936341</t>
  </si>
  <si>
    <t>INC000002617328</t>
  </si>
  <si>
    <t>tct_didala</t>
  </si>
  <si>
    <t>Alta Usuario AD nuevo colaborador SOC</t>
  </si>
  <si>
    <t>15/02/2024 14:30:23</t>
  </si>
  <si>
    <t>15/02/2024 14:31:46</t>
  </si>
  <si>
    <t>15/02/2024 17:21:27</t>
  </si>
  <si>
    <t>Nos solicita apoyo con : Alta Usuario AD nuevo colaborador SOC
Se notifica el ingreso de nuevo personal con los siguientes datos:
•	Rut: 19.431.096-K
•	Nombres: Mario Angel
•	Aprellidos: Fernandez Gonzalez
•	Cargo: Pentester
•	Telefono: +56996944338
•	I</t>
  </si>
  <si>
    <t>Se crea usuario según solicitud.</t>
  </si>
  <si>
    <t>INC000002617482</t>
  </si>
  <si>
    <t>15/02/2024 14:30:11</t>
  </si>
  <si>
    <t>15/02/2024 14:33:03</t>
  </si>
  <si>
    <t>15/02/2024 14:45:40</t>
  </si>
  <si>
    <t>EMPRESA: CAJA DE COMPENSACION DE ASIGNACION FAMILIAR LOS HEROES
CÓDIGO DE SERVICIO: 
DIRECCIÓN: Calle San Martin #50, Santiago Centro, Santiago
NOMBRE DE QUIEN REPORTA: Jose Monteverde
TELÉFONO DE QUIEN REPORTA: 56992367859
NOMBRE DE CONTACTO EN TERRENO:</t>
  </si>
  <si>
    <t>Fase de resolución y recuperación: INFORMACION
Se efectúa contacto con cliente: N/A
Teléfono de contacto: N/A
Acciones realizadas: ACCESOS RECHAZADOS / EXTENSION HORARIA NO APROBADA
Solución paliativa o definitiva: N/A
Acciones de Mejora, Recomendaciones</t>
  </si>
  <si>
    <t>INC000002617495</t>
  </si>
  <si>
    <t>15/02/2024 14:41:28</t>
  </si>
  <si>
    <t>15/02/2024 14:43:59</t>
  </si>
  <si>
    <t>PLATAFORMAS INTERNAS</t>
  </si>
  <si>
    <t>ALMACENAMIENTO</t>
  </si>
  <si>
    <t>15/02/2024 15:46:16</t>
  </si>
  <si>
    <t>EMPRESA: TELEFONICA EMPRESAS DE CHILE SA
CÓDIGO DE SERVICIO: 
DIRECCIÓN: Calle San Martin #50, Santiago Centro, Santiago
NOMBRE DE QUIEN REPORTA: Manuel Maita
TELÉFONO DE QUIEN REPORTA: 56974138322
NOMBRE DE CONTACTO EN TERRENO: Manuel Maita 56974138322</t>
  </si>
  <si>
    <t>INC000002617502</t>
  </si>
  <si>
    <t>config hibrido</t>
  </si>
  <si>
    <t>15/02/2024 14:45:56</t>
  </si>
  <si>
    <t>15/02/2024 14:46:30</t>
  </si>
  <si>
    <t>INC000002617509</t>
  </si>
  <si>
    <t>HD/ACMA - Respaldo de Transaction Log servidor ACP</t>
  </si>
  <si>
    <t>15/02/2024 13:30:07</t>
  </si>
  <si>
    <t>15/02/2024 13:32:06</t>
  </si>
  <si>
    <t>17/02/2024 12:21:22</t>
  </si>
  <si>
    <t>PREVENTIVO: NO
CODIGO DE SERVICIO:
DIRECCION:
QUIEN REPORTA:+56 9 8510 0702 Ewald Galaz Millaleo
CONTACTO EN TERRENO:
PROBLEMA:
REQUERIMIENTO:Favor generar ticket en base a requerimiento de cliente ACMA.
Por favor indicar, si está configurado el respald</t>
  </si>
  <si>
    <t>FASE RESOLUCIÓN Y RECUPERACIÓN
Se efectúa contacto con cliente: N/A
Teléfono de contacto: N/A
Acciones realizadas: trxlog estaba habilitado la bd debia no estar en modo simple
Solución paliativa o definitiva: trxlog estaba habilitado la bd debia no e</t>
  </si>
  <si>
    <t>INC000002617556</t>
  </si>
  <si>
    <t>DUOC|REQ| Añadir segmentos nuevos a OCI</t>
  </si>
  <si>
    <t>15/02/2024 15:23:26</t>
  </si>
  <si>
    <t>15/02/2024 15:26:21</t>
  </si>
  <si>
    <t>15/02/2024 17:56:20</t>
  </si>
  <si>
    <t>Se realiza el cambio solicitad. Se envia correo con evidencia de los trabajos.</t>
  </si>
  <si>
    <t>INC000002617558</t>
  </si>
  <si>
    <t>DUOC|REQ| Homologar BDD de PRD a QA</t>
  </si>
  <si>
    <t>15/02/2024 15:31:28</t>
  </si>
  <si>
    <t>15/02/2024 15:35:00</t>
  </si>
  <si>
    <t>16/02/2024 17:19:15</t>
  </si>
  <si>
    <t>Se cancela ticket, en espera de validaciones por parte de cliente antes de proceder a su ejecución... Realizadas las válidacione se abrira un nueco ticket para proceder.</t>
  </si>
  <si>
    <t>INC000002617592</t>
  </si>
  <si>
    <t>15/02/2024 17:34:01</t>
  </si>
  <si>
    <t>15/02/2024 17:35:54</t>
  </si>
  <si>
    <t>15/02/2024 17:46:01</t>
  </si>
  <si>
    <t>EMPRESA: CAJA DE COMPENSACION DE ASIGNACION FAMILIAR LOS HEROES
CÓDIGO DE SERVICIO: 
DIRECCIÓN: Av. Apoquindo #7071, Las Condes, Santiago
NOMBRE DE QUIEN REPORTA: José Monteverde
TELÉFONO DE QUIEN REPORTA: 569 9236 7859
NOMBRE DE CONTACTO EN TERRENO: Jos</t>
  </si>
  <si>
    <t>INC000002617598</t>
  </si>
  <si>
    <t>HD/RE: Actualizacion de Certificado</t>
  </si>
  <si>
    <t>15/02/2024 18:22:02</t>
  </si>
  <si>
    <t>15/02/2024 18:26:06</t>
  </si>
  <si>
    <t>16/02/2024 9:09:21</t>
  </si>
  <si>
    <t>PREVENTIVO: NO
CODIGO DE SERVICIO:
DIRECCION:
QUIEN REPORTA:+56 9 8510 0702  Ewald Galaz Millaleo
CONTACTO EN TERRENO:
PROBLEMA:
REQUERIMIENTO:Favor generar ticket en base a requerimiento de cliente Acma.
Dejar en bandeja de Telefónica Global Technology</t>
  </si>
  <si>
    <t>INC000002617616</t>
  </si>
  <si>
    <t>GAMA | RE: Solarwinds TTECH - Eventos actuales.</t>
  </si>
  <si>
    <t>15/02/2024 14:05:46</t>
  </si>
  <si>
    <t>15/02/2024 14:08:47</t>
  </si>
  <si>
    <t>15/02/2024 18:23:31</t>
  </si>
  <si>
    <t>PREVENTIVO: NO
CODIGO DE SERVICIO: SW-DB01-V3
DIRECCION: - 
QUIEN REPORTA: Cristobal Reyes Delgado | +56 9 6664 3831
CONTACTO EN TERRENO: Cristobal Reyes Delgado |  +56 9 6664 3831
PROBLEMA:
REQUERIMIENTO:
Actualmente presenta problemas de espacio el di</t>
  </si>
  <si>
    <t>FASE RESOLUCIÓN Y RECUPERACIÓN
Se efectúa contacto con cliente:N/A
Teléfono de contacto:N/A
Acciones realizadas: Se realiza la expansion del disco de 32GB a 52GB segun lo solicitado. el Disco asociado es el SCSI 2:9
Solución paliativa o definitiva: N</t>
  </si>
  <si>
    <t>INC000002617660</t>
  </si>
  <si>
    <t>REPORTE DUOC EXCHANGE</t>
  </si>
  <si>
    <t>15/02/2024 16:37:03</t>
  </si>
  <si>
    <t>15/02/2024 16:38:04</t>
  </si>
  <si>
    <t>INC000002617787</t>
  </si>
  <si>
    <t>15/02/2024 15:36:43</t>
  </si>
  <si>
    <t>15/02/2024 22:27:25</t>
  </si>
  <si>
    <t>INC000002617817</t>
  </si>
  <si>
    <t>fiprdu01 - srvctcasino-2k23 TICKET AUTOMATICO</t>
  </si>
  <si>
    <t>15/02/2024 16:11:23</t>
  </si>
  <si>
    <t>15/02/2024 16:44:42</t>
  </si>
  <si>
    <t>PREVENTIVO=SI
CODIGO DE SERVICIO=FIPRDU01 - SRVCTCASINO-2K23
DIRECCION=NULL
CIUDAD=NULL
COMUNA LOCAL=
REGION=NULL
QUIEN REPORTA=Ticket automático
CONTACTO EN TERRENO=
PROBLEMA=Down for node FIPRDU01 - SRVCTCASINO-2K23
REQUERIMIENTO=
EQUIPOS ENERGIZADO O</t>
  </si>
  <si>
    <t>El servidor SRVCTCASINO-2k23 fue apagado y eliminado, ya que este se utilizó solo para una migración. Se solicitar la baja de monitoreo.</t>
  </si>
  <si>
    <t>INC000002617928</t>
  </si>
  <si>
    <t>GAMA | E: Información de respaldos</t>
  </si>
  <si>
    <t>15/02/2024 17:37:07</t>
  </si>
  <si>
    <t>15/02/2024 17:41:13</t>
  </si>
  <si>
    <t>16/02/2024 20:09:53</t>
  </si>
  <si>
    <t>PREVENTIVO: NO
CODIGO DE SERVICIO: Respaldos 
DIRECCION: - 
QUIEN REPORTA: Cristian Bahamondes Miranda
CONTACTO EN TERRENO:  Cristian Bahamondes Miranda
PROBLEMA:
REQUERIMIENTO:
Buenos días, junto con saludar, mucho agradeceré puedas enviarnos la sigui</t>
  </si>
  <si>
    <t>FASE RESOLUCIÓN Y RECUPERACIÓN
Se efectúa contacto con cliente: cristian bahamondes
Teléfono de contacto: N/A
Acciones realizadas: Se envia informacion de respaldos solicitada
Solución paliativa o definitiva: N/A
Acciones de Mejora, Recomendaciones:</t>
  </si>
  <si>
    <t>INC000002617990</t>
  </si>
  <si>
    <t>Revisión y reinicio de equipo DXC-ARAUCO</t>
  </si>
  <si>
    <t>15/02/2024 19:12:55</t>
  </si>
  <si>
    <t>15/02/2024 19:14:34</t>
  </si>
  <si>
    <t>INC000002617991</t>
  </si>
  <si>
    <t>Cambio de disco DXC</t>
  </si>
  <si>
    <t>15/02/2024 19:14:43</t>
  </si>
  <si>
    <t>15/02/2024 19:16:08</t>
  </si>
  <si>
    <t>INC000002617992</t>
  </si>
  <si>
    <t>15/02/2024 19:16:16</t>
  </si>
  <si>
    <t>15/02/2024 19:18:30</t>
  </si>
  <si>
    <t>INC000002617993</t>
  </si>
  <si>
    <t>15/02/2024 19:18:37</t>
  </si>
  <si>
    <t>15/02/2024 19:19:28</t>
  </si>
  <si>
    <t>INC000002617997</t>
  </si>
  <si>
    <t>fiprdu01 - srvsharepro1_vm TICKET AUTOMATICO</t>
  </si>
  <si>
    <t>15/02/2024 19:29:07</t>
  </si>
  <si>
    <t>16/02/2024 21:40:18</t>
  </si>
  <si>
    <t>PREVENTIVO=SI
CODIGO DE SERVICIO=SRVSHAREPRO1_VM
DIRECCION=NULL
CIUDAD=NULL
COMUNA LOCAL=
REGION=NULL
QUIEN REPORTA=Ticket automático
CONTACTO EN TERRENO=
PROBLEMA=High RAM Usage Alert for Node FIPRDU01 - SRVSHAREPRO1_VM
REQUERIMIENTO=
EQUIPOS ENERGIZADO</t>
  </si>
  <si>
    <t>Se efectúa contacto con cliente: N/A
Teléfono de contacto: N/A
Acciones realizadas: Alarma por alto uso de recursos, alarma liberada, servidor responde correctamente.
Solución paliativa o definitiva: Comportamiento normal.
Acciones de Mejora, Recomendaci</t>
  </si>
  <si>
    <t>INC000002618052</t>
  </si>
  <si>
    <t>15/02/2024 20:17:19</t>
  </si>
  <si>
    <t>15/02/2024 20:17:48</t>
  </si>
  <si>
    <t>15/02/2024 21:52:54</t>
  </si>
  <si>
    <t>INC000002618053</t>
  </si>
  <si>
    <t>15/02/2024 20:18:06</t>
  </si>
  <si>
    <t>15/02/2024 20:18:32</t>
  </si>
  <si>
    <t>15/02/2024 21:52:37</t>
  </si>
  <si>
    <t>INC000002618054</t>
  </si>
  <si>
    <t>15/02/2024 20:19:21</t>
  </si>
  <si>
    <t>15/02/2024 20:20:34</t>
  </si>
  <si>
    <t>15/02/2024 21:52:21</t>
  </si>
  <si>
    <t>INC000002618055</t>
  </si>
  <si>
    <t>15/02/2024 20:20:55</t>
  </si>
  <si>
    <t>15/02/2024 20:21:23</t>
  </si>
  <si>
    <t>15/02/2024 21:52:04</t>
  </si>
  <si>
    <t>INC000002618068</t>
  </si>
  <si>
    <t>CEMENTOS BIO BIO S.A.C.I.</t>
  </si>
  <si>
    <t>15/02/2024 22:32:42</t>
  </si>
  <si>
    <t>15/02/2024 22:34:54</t>
  </si>
  <si>
    <t>15/02/2024 22:54:52</t>
  </si>
  <si>
    <t>EMPRESA:CEMENTOS BIO BIO S.A.
CÓDIGO DE SERVICIO: 
DIRECCIÓN:Calle San Martin #50, Santiago Centro, Santiago
NOMBRE DE QUIEN REPORTA:Angelo Lagos
TELÉFONO DE QUIEN REPORTA:989030860
NOMBRE DE CONTACTO EN TERRENO: 
REQUERIMIENTO:Movimiento de cruzadas ent</t>
  </si>
  <si>
    <t>INC000002618092</t>
  </si>
  <si>
    <t>Checklist Diario Clientes 16.02.24</t>
  </si>
  <si>
    <t>16/02/2024 7:36:19</t>
  </si>
  <si>
    <t>16/02/2024 7:37:18</t>
  </si>
  <si>
    <t>16/02/2024 7:37:48</t>
  </si>
  <si>
    <t>INC000002618099</t>
  </si>
  <si>
    <t>Generar registros TXT dominio jeria.cl</t>
  </si>
  <si>
    <t>16/02/2024 7:57:26</t>
  </si>
  <si>
    <t>16/02/2024 8:42:54</t>
  </si>
  <si>
    <t>16/02/2024 12:40:32</t>
  </si>
  <si>
    <t>PREVENTIVO: NO
CODIGO DE SERVICIO:
DIRECCION:
QUIEN REPORTA:Miguel Bolivar  (+56) 2 2236 2306
CONTACTO EN TERRENO:
PROBLEMA:
REQUERIMIENTO
Estimados, favor realizar el siguiente ajuste para el dominio jeria.cl:
Crear el siguiente registro TXT:
je</t>
  </si>
  <si>
    <t>Se crea registro solicitado, el cual responde correctamente desde los dns autoritativos e internet. Para el resto de DNS's es necesario esperar el tiempo de propagación/refresco correspondiente.</t>
  </si>
  <si>
    <t>INC000002618142</t>
  </si>
  <si>
    <t>16/02/2024 3:57:34</t>
  </si>
  <si>
    <t>16/02/2024 3:59:09</t>
  </si>
  <si>
    <t>16/02/2024 4:01:13</t>
  </si>
  <si>
    <t>SE REALIZA RONDA</t>
  </si>
  <si>
    <t>INC000002618144</t>
  </si>
  <si>
    <t>16/02/2024 4:02:32</t>
  </si>
  <si>
    <t>16/02/2024 4:03:42</t>
  </si>
  <si>
    <t>16/02/2024 4:05:24</t>
  </si>
  <si>
    <t>SE REALIZA TOMA DE ALARMAS</t>
  </si>
  <si>
    <t>INC000002618154</t>
  </si>
  <si>
    <t>Checklist diario clientes 12.02.2024</t>
  </si>
  <si>
    <t>16/02/2024 9:34:16</t>
  </si>
  <si>
    <t>16/02/2024 9:38:23</t>
  </si>
  <si>
    <t>16/02/2024 9:55:22</t>
  </si>
  <si>
    <t>INC000002618159</t>
  </si>
  <si>
    <t>Checklist diario clientes 13.02.2024</t>
  </si>
  <si>
    <t>16/02/2024 9:55:43</t>
  </si>
  <si>
    <t>16/02/2024 9:56:55</t>
  </si>
  <si>
    <t>16/02/2024 10:57:37</t>
  </si>
  <si>
    <t>INC000002618173</t>
  </si>
  <si>
    <t>ELIMINAR REPORTE DE RESPALDO</t>
  </si>
  <si>
    <t>16/02/2024 10:48:16</t>
  </si>
  <si>
    <t>16/02/2024 10:50:12</t>
  </si>
  <si>
    <t>17/02/2024 12:19:16</t>
  </si>
  <si>
    <t>Reporte de respaldo Cliente Mosaico</t>
  </si>
  <si>
    <t>FASE RESOLUCIÓN Y RECUPERACIÓN
Se efectúa contacto con cliente: N/A
Teléfono de contacto: N/A
Acciones realizadas: se elimina reporte de cliente mosaico
Solución paliativa o definitiva: se elimina reporte de cliente mosaico
Acciones de Mejora, Reco</t>
  </si>
  <si>
    <t>INC000002618539</t>
  </si>
  <si>
    <t>INCIDENTE - DATACENTER SAN MARTIN  - PANEL SISTEMA CONTRA INCENDIOS CON ALARMA CON FALLA DE BATERIA</t>
  </si>
  <si>
    <t>16/02/2024 9:30:09</t>
  </si>
  <si>
    <t>16/02/2024 9:35:06</t>
  </si>
  <si>
    <t>16/02/2024 12:19:29</t>
  </si>
  <si>
    <t>PREVENTIVO: SI
CODIGO DE SERVICIO: N/A
DIRECCION:  SAN MARTIN 50
QUIEN REPORTA: FRANCISCO FELIU
CONTACTO EN TERRENO: OPERACIONES DC SM / 995442858
PROBLEMA: INCIDENTE - DATACENTER SAN MARTIN  - PANEL SISTEMA CONTRA INCENDIOS CON ALARMA CON FALLA DE BATER</t>
  </si>
  <si>
    <t>Fase de resolución y recuperación: INFORMACION
Se efectúa contacto con cliente: N/A
Teléfono de contacto: N/A
Acciones realizadas: INCIDENCIA RESTABLECIDA
Solución paliativa o definitiva: N/A
Acciones de Mejora, Recomendaciones: N/A
Causa Raíz: (si aplic</t>
  </si>
  <si>
    <t>INC000002618572</t>
  </si>
  <si>
    <t>Checklist diario clientes 14.02.2024</t>
  </si>
  <si>
    <t>16/02/2024 10:53:23</t>
  </si>
  <si>
    <t>16/02/2024 10:54:32</t>
  </si>
  <si>
    <t>16/02/2024 10:59:24</t>
  </si>
  <si>
    <t>INC000002618574</t>
  </si>
  <si>
    <t>Checklist diario clientes 15.02.2024</t>
  </si>
  <si>
    <t>16/02/2024 11:02:24</t>
  </si>
  <si>
    <t>16/02/2024 11:05:29</t>
  </si>
  <si>
    <t>16/02/2024 11:06:19</t>
  </si>
  <si>
    <t>INC000002618579</t>
  </si>
  <si>
    <t>Checklist diario clientes 16.02.2024</t>
  </si>
  <si>
    <t>16/02/2024 11:25:43</t>
  </si>
  <si>
    <t>16/02/2024 11:27:12</t>
  </si>
  <si>
    <t>19/02/2024 7:20:45</t>
  </si>
  <si>
    <t>INC000002618635</t>
  </si>
  <si>
    <t>16/02/2024 7:39:41</t>
  </si>
  <si>
    <t>16/02/2024 8:56:39</t>
  </si>
  <si>
    <t>FASE RESOLUCIÓN Y RECUPERACIÓN
Se efectúa contacto con cliente: gama.duoc@movistar.cl
Teléfono de contacto: No aplica.
Acciones realizadas: Se revisa caso a nivel SOLARWINDS, informo que la alarma se restablece sin intervención.  Se resuelve folio.
S</t>
  </si>
  <si>
    <t>INC000002618760</t>
  </si>
  <si>
    <t>I MUNICIPALIDAD DE GRANEROS</t>
  </si>
  <si>
    <t>SSPP/ACCESO A HOSTING</t>
  </si>
  <si>
    <t>16/02/2024 11:11:33</t>
  </si>
  <si>
    <t>16/02/2024 11:21:32</t>
  </si>
  <si>
    <t>19/02/2024 13:21:23</t>
  </si>
  <si>
    <t>PREVENTIVO: NO
CODIGO DE SERVICIO:VPF2296927-L3
DIRECCION:Plaza de Armas S/N,Graneros,Rancagua
QUIEN REPORTA:Luis Retamal  932966299
CONTACTO EN TERRENO:Luis Retamal   932966299
PROBLEMA:
REQUERIMIENTO:ACCESO A HOSTING
EQUIPOS ENERGIZADO/REINICIADO:SI
HO</t>
  </si>
  <si>
    <t>TEL-25032 RE: TEL-25027 INC000002618760 PERMISO DE ADMIN
Miguel Bolivar comentó\: Estimada,
Según se pudo verificar, el caso fue atendido el día 16/02/24 en el ticket de atención interno 41233 en el cual se dio el nuevo acceso a la administración del cpa</t>
  </si>
  <si>
    <t>INC000002618844</t>
  </si>
  <si>
    <t>HD/Solicitud de creación de ticket / baja de respaldo /Artikos Chile S.A. varias bases</t>
  </si>
  <si>
    <t>16/02/2024 9:45:48</t>
  </si>
  <si>
    <t>16/02/2024 9:50:51</t>
  </si>
  <si>
    <t>17/02/2024 12:22:52</t>
  </si>
  <si>
    <t>PREVENTIVO: NO
CODIGO DE SERVICIO:
DIRECCION:
QUIEN REPORTA: Raúl Ahumada Z.   +56223955448
CONTACTO EN TERRENO: Raúl Ahumada Z.   +56223955448
REQUERIMIENTO:
Estimados por favor crear ticket para baja de respaldos de las siguientes
bases según informa</t>
  </si>
  <si>
    <t>FASE RESOLUCIÓN Y RECUPERACIÓN
Se efectúa contacto con cliente: N/A
Teléfono de contacto: N/A
Acciones realizadas: bd solicitadas dadas de baja en respaldo
Solución paliativa o definitiva: bd solicitadas dadas de baja en respaldo
Acciones de Mejora,</t>
  </si>
  <si>
    <t>INC000002618867</t>
  </si>
  <si>
    <t>HD/
Formulario de Solicitud de IPvlan 2.0 ipchile</t>
  </si>
  <si>
    <t>16/02/2024 10:06:49</t>
  </si>
  <si>
    <t>16/02/2024 10:09:06</t>
  </si>
  <si>
    <t>16/02/2024 11:23:29</t>
  </si>
  <si>
    <t>PREVENTIVO: NO
CODIGO DE SERVICIO:
DIRECCION:
QUIEN REPORTA: Juan Carlos Uzcategui Fuguett 56 9 9742 0921
CONTACTO EN TERRENO: Juan Carlos Uzcategui Fuguett 56 9 9742 0921
REQUERIMIENTO:
Junto con saludar, favor crear ticket y derivar a controller par</t>
  </si>
  <si>
    <t>Se asigna IP PVLAN y se notifica a los solicitantes.</t>
  </si>
  <si>
    <t>INC000002618935</t>
  </si>
  <si>
    <t>HD |  DUMP QAS // 16 de febrero de 2024 // Acción creación usuario SAP</t>
  </si>
  <si>
    <t>16/02/2024 11:37:10</t>
  </si>
  <si>
    <t>16/02/2024 11:40:26</t>
  </si>
  <si>
    <t>16/02/2024 11:59:22</t>
  </si>
  <si>
    <t>PREVENTIVO: NO
CODIGO DE SERVICIO:
DIRECCION:
QUIEN REPORTA:Nicolás Saavedra Eguiluz +56 9 6187 5469
CONTACTO EN TERRENO:
PROBLEMA:
REQUERIMIENTO:
Mesa de ayuda de Estimados
Favor generar ticket en base a requerimiento de cliente NUTRISCO
Dejar en ban</t>
  </si>
  <si>
    <t>Este error se produce debido al borrado de usuarios que se realiza en el
sistema SAP. La recomendación entregada por SAP es copiar el usuario sin
marcar la opción
Los datos asociados al tab comenzaran a ser creados a medida que el
nuevo usuario utilice e</t>
  </si>
  <si>
    <t>INC000002619038</t>
  </si>
  <si>
    <t>JORGE S LORCA LEIVA</t>
  </si>
  <si>
    <t>16/02/2024 11:46:18</t>
  </si>
  <si>
    <t>16/02/2024 11:48:47</t>
  </si>
  <si>
    <t>16/02/2024 13:26:45</t>
  </si>
  <si>
    <t>EMPRESA:HUAWEI CHILE S A
CÓDIGO DE SERVICIO: 
DIRECCIÓN:AV. Presidente Prieto #226, Paine, Santiago
NOMBRE DE QUIEN REPORTA:Ronald Alayo
TELÉFONO DE QUIEN REPORTA:56935662382
NOMBRE DE CONTACTO EN TERRENO: 
PROBLEMA:
Realizacion de trabajos  y ticket int</t>
  </si>
  <si>
    <t>INC000002619039</t>
  </si>
  <si>
    <t>16/02/2024 11:46:38</t>
  </si>
  <si>
    <t>16/02/2024 11:50:24</t>
  </si>
  <si>
    <t>16/02/2024 13:27:05</t>
  </si>
  <si>
    <t>INC000002619040</t>
  </si>
  <si>
    <t>16/02/2024 11:46:54</t>
  </si>
  <si>
    <t>16/02/2024 11:51:55</t>
  </si>
  <si>
    <t>16/02/2024 13:27:29</t>
  </si>
  <si>
    <t>INC000002619051</t>
  </si>
  <si>
    <t>16/02/2024 11:52:33</t>
  </si>
  <si>
    <t>16/02/2024 11:55:09</t>
  </si>
  <si>
    <t>16/02/2024 13:27:56</t>
  </si>
  <si>
    <t>INC000002619053</t>
  </si>
  <si>
    <t>16/02/2024 11:53:17</t>
  </si>
  <si>
    <t>16/02/2024 11:55:29</t>
  </si>
  <si>
    <t>16/02/2024 13:28:22</t>
  </si>
  <si>
    <t>INC000002619059</t>
  </si>
  <si>
    <t>16/02/2024 11:56:48</t>
  </si>
  <si>
    <t>16/02/2024 12:00:44</t>
  </si>
  <si>
    <t>16/02/2024 18:01:19</t>
  </si>
  <si>
    <t>EMPRESA: CENTRO DE COMPENSACION AUTOMATIZADO S A
CÓDIGO DE SERVICIO: 
DIRECCIÓN: AV. Presidente Prieto #226, Paine, Santiago
NOMBRE DE QUIEN REPORTA: Mario Ruiz
TELÉFONO DE QUIEN REPORTA: 983200696
NOMBRE DE CONTACTO EN TERRENO: Mario Ruiz 983200696
PROB</t>
  </si>
  <si>
    <t>INC000002619121</t>
  </si>
  <si>
    <t>16/02/2024 13:06:02</t>
  </si>
  <si>
    <t>16/02/2024 13:06:50</t>
  </si>
  <si>
    <t>16/02/2024 17:33:11</t>
  </si>
  <si>
    <t>EMPRESA:HUAWEI CHILE S A
CÓDIGO DE SERVICIO: 
DIRECCIÓN:AV. Presidente Prieto #226, Paine, Santiago
NOMBRE DE QUIEN REPORTA:Ronald Alayo
TELÉFONO DE QUIEN REPORTA: 56935662382
NOMBRE DE CONTACTO EN TERRENO: 
REQUERIMIENTO: 
Proyecto PD20230928001 
EQUIPO</t>
  </si>
  <si>
    <t>INC000002619122</t>
  </si>
  <si>
    <t>16/02/2024 13:10:35</t>
  </si>
  <si>
    <t>16/02/2024 13:12:04</t>
  </si>
  <si>
    <t>16/02/2024 17:33:32</t>
  </si>
  <si>
    <t>INC000002619123</t>
  </si>
  <si>
    <t>16/02/2024 13:12:37</t>
  </si>
  <si>
    <t>16/02/2024 13:14:09</t>
  </si>
  <si>
    <t>16/02/2024 17:33:54</t>
  </si>
  <si>
    <t>INC000002619124</t>
  </si>
  <si>
    <t>16/02/2024 13:14:46</t>
  </si>
  <si>
    <t>16/02/2024 13:16:15</t>
  </si>
  <si>
    <t>16/02/2024 17:34:21</t>
  </si>
  <si>
    <t>INC000002619125</t>
  </si>
  <si>
    <t>16/02/2024 13:17:12</t>
  </si>
  <si>
    <t>16/02/2024 13:18:49</t>
  </si>
  <si>
    <t>16/02/2024 17:35:03</t>
  </si>
  <si>
    <t>INC000002619206</t>
  </si>
  <si>
    <t>HD/
Solicitud de cuentas VPN XMS</t>
  </si>
  <si>
    <t>16/02/2024 12:25:49</t>
  </si>
  <si>
    <t>16/02/2024 12:27:33</t>
  </si>
  <si>
    <t>19/02/2024 9:55:16</t>
  </si>
  <si>
    <t>PREVENTIVO: NO
CODIGO DE SERVICIO:
DIRECCION:
QUIEN REPORTA:  rodrigo von hausen 957139471
CONTACTO EN TERRENO:  rodrigo von hausen 957139471
REQUERIMIENTO:
Favor su ayuda para crear cuenta VPN para los siguientes usuarios y
accesos.
Usuarios:
bboza_x</t>
  </si>
  <si>
    <t>Se genera usuario vpn ssl con los accesos solicitados, se envían ususarios por correo de manera privda se cierra ticket.</t>
  </si>
  <si>
    <t>INC000002619246</t>
  </si>
  <si>
    <t>16/02/2024 12:50:02</t>
  </si>
  <si>
    <t>16/02/2024 16:42:21</t>
  </si>
  <si>
    <t>Se revisa sitio reportado y este se encuentra operativo y redireccionando a sitio final. Se adjunta evidencia.</t>
  </si>
  <si>
    <t>INC000002619404</t>
  </si>
  <si>
    <t>16/02/2024 19:06:14</t>
  </si>
  <si>
    <t>16/02/2024 19:07:35</t>
  </si>
  <si>
    <t>16/02/2024 19:24:16</t>
  </si>
  <si>
    <t>EMPRESA:CAJA DE COMPENSACION DE ASIGNACION FAMILIAR LOS HEROES
CÓDIGO DE SERVICIO: 
DIRECCIÓN:Av. Apoquindo #7071, Las Condes, Santiago
NOMBRE DE QUIEN REPORTA: José Monteverde
TELÉFONO DE QUIEN REPORTA: 569 9236 7859
NOMBRE DE CONTACTO EN TERRENO: 
REQU</t>
  </si>
  <si>
    <t>INC000002619609</t>
  </si>
  <si>
    <t>frp_jancha</t>
  </si>
  <si>
    <t>HD/CAMBIO DE MEDIOS MAGNETICOS</t>
  </si>
  <si>
    <t>16/02/2024 15:01:35</t>
  </si>
  <si>
    <t>16/02/2024 15:02:33</t>
  </si>
  <si>
    <t>16/02/2024 19:59:03</t>
  </si>
  <si>
    <t>PREVENTIVO: NO
CODIGO DE SERVICIO:No tiene 
DIRECCION:SAN MARTIN 50, 2DO PISO SANTIAGO
QUIEN REPORTA:Victor Altamirano
CONTACTO EN TERRENO:Victor Altamirano - 958191881
PROBLEMA:
REQUERIMIENTO:CAMBIO DE MEDIOS MAGNETICOS
EQUIPOS ENERGIZADO/REINICIADO:no</t>
  </si>
  <si>
    <t>INC000002619635</t>
  </si>
  <si>
    <t>BRINK S CHILE S A</t>
  </si>
  <si>
    <t>GESTION DATACENTER/ ACCESOS /BRINK S CHILE S A</t>
  </si>
  <si>
    <t>16/02/2024 15:59:58</t>
  </si>
  <si>
    <t>16/02/2024 16:01:53</t>
  </si>
  <si>
    <t>16/02/2024 16:54:46</t>
  </si>
  <si>
    <t>EMPRESA:BRINK S CHILE S A
CÓDIGO DE SERVICIO: 
DIRECCIÓN:Calle San Martin #50, Santiago Centro, Santiago
NOMBRE DE QUIEN REPORTA: Guillermo Henríquez González
TELÉFONO DE QUIEN REPORTA: 956670632
NOMBRE DE CONTACTO EN TERRENO: 
REQUERIMIENTO:  
EQUIPOS E</t>
  </si>
  <si>
    <t>INC000002619658</t>
  </si>
  <si>
    <t>16/02/2024 20:11:09</t>
  </si>
  <si>
    <t>16/02/2024 20:12:20</t>
  </si>
  <si>
    <t>16/02/2024 21:33:49</t>
  </si>
  <si>
    <t>EMPRESA:BANCO SANTANDER CHILE
CÓDIGO DE SERVICIO: 
DIRECCIÓN:Av. Apoquindo #7071, Las Condes, Santiago
NOMBRE DE QUIEN REPORTA: Christian Tapia
TELÉFONO DE QUIEN REPORTA: 56981568202
NOMBRE DE CONTACTO EN TERRENO: 
REQUERIMIENTO:Reemplazo Dimm Rack 1 en</t>
  </si>
  <si>
    <t>INC000002619681</t>
  </si>
  <si>
    <t>17/02/2024 4:57:13</t>
  </si>
  <si>
    <t>17/02/2024 4:58:19</t>
  </si>
  <si>
    <t>17/02/2024 5:00:58</t>
  </si>
  <si>
    <t>INC000002619683</t>
  </si>
  <si>
    <t>17/02/2024 5:01:23</t>
  </si>
  <si>
    <t>17/02/2024 5:02:23</t>
  </si>
  <si>
    <t>17/02/2024 5:04:31</t>
  </si>
  <si>
    <t>INC000002619866</t>
  </si>
  <si>
    <t>sesión de trabajo por error recepción correos exchange apremiase</t>
  </si>
  <si>
    <t>16/02/2024 17:21:31</t>
  </si>
  <si>
    <t>16/02/2024 17:21:44</t>
  </si>
  <si>
    <t>16/02/2024 17:23:32</t>
  </si>
  <si>
    <t>INC000002619867</t>
  </si>
  <si>
    <t>Reunión de coordinación en conjunto a JP proyecto migración servidores Duoc a VDC.</t>
  </si>
  <si>
    <t>16/02/2024 17:21:49</t>
  </si>
  <si>
    <t>16/02/2024 17:22:00</t>
  </si>
  <si>
    <t>16/02/2024 17:38:45</t>
  </si>
  <si>
    <t>INC000002619868</t>
  </si>
  <si>
    <t>Levantamiento y revisión servidores a migrar a VDC en conjunto a ingeniero residente DUOC</t>
  </si>
  <si>
    <t>16/02/2024 17:22:06</t>
  </si>
  <si>
    <t>16/02/2024 17:22:20</t>
  </si>
  <si>
    <t>16/02/2024 17:39:22</t>
  </si>
  <si>
    <t>INC000002619894</t>
  </si>
  <si>
    <t>16/02/2024 18:05:37</t>
  </si>
  <si>
    <t>18/02/2024 16:03:50</t>
  </si>
  <si>
    <t>18/02/2024 23:50:00</t>
  </si>
  <si>
    <t>INC000002619943</t>
  </si>
  <si>
    <t>16/02/2024 19:57:03</t>
  </si>
  <si>
    <t>16/02/2024 19:57:32</t>
  </si>
  <si>
    <t>16/02/2024 21:28:47</t>
  </si>
  <si>
    <t>INC000002619944</t>
  </si>
  <si>
    <t>16/02/2024 19:57:50</t>
  </si>
  <si>
    <t>16/02/2024 19:58:29</t>
  </si>
  <si>
    <t>16/02/2024 21:28:31</t>
  </si>
  <si>
    <t>INC000002619946</t>
  </si>
  <si>
    <t>16/02/2024 19:59:30</t>
  </si>
  <si>
    <t>16/02/2024 19:59:59</t>
  </si>
  <si>
    <t>16/02/2024 21:28:16</t>
  </si>
  <si>
    <t>INC000002619947</t>
  </si>
  <si>
    <t>16/02/2024 20:00:12</t>
  </si>
  <si>
    <t>16/02/2024 20:00:44</t>
  </si>
  <si>
    <t>16/02/2024 21:27:59</t>
  </si>
  <si>
    <t>INC000002619980</t>
  </si>
  <si>
    <t>17/02/2024 8:41:46</t>
  </si>
  <si>
    <t>17/02/2024 8:43:28</t>
  </si>
  <si>
    <t>19/02/2024 12:58:32</t>
  </si>
  <si>
    <t>revision estado de plataformas veritas, fin de semana, gestion respaldos fallidos, estado discos, espacios, revision procesos</t>
  </si>
  <si>
    <t>FASE RESOLUCIÓN Y RECUPERACIÓN
Se efectúa contacto con cliente: N/A
Teléfono de contacto: N/A
Acciones realizadas: plataformas revisadas en su totalidad los dias sabado y domingo para asegurar continuidad operativa 24/7
Solución paliativa o definitiv</t>
  </si>
  <si>
    <t>INC000002620015</t>
  </si>
  <si>
    <t>Pdte Horario hábil HD/  Creación VPN site to Site Telefónica AWS UK |</t>
  </si>
  <si>
    <t>16/02/2024 19:18:04</t>
  </si>
  <si>
    <t>16/02/2024 19:21:08</t>
  </si>
  <si>
    <t>21/02/2024 16:36:39</t>
  </si>
  <si>
    <t>PREVENTIVO: NO
CODIGO DE SERVICIO: VPN
DIRECCION: 
NOMBRE QUIEN REPORTA: Tech Corporate Lead IT +56 957139471
NOMBRE CONTACTO EN TERRENO:  
PROBLEMA: 
REQUERIMIENTO:
Junto con saludar, solicito de su ayuda dado que es necesario establecer
una VPN site t</t>
  </si>
  <si>
    <t>Estimados, se resuelve ticket sin acción, ya que se le solicitó a cliente en más de una ocasión por correo corregir archivo word y información para poder realizar la configuración por el lado de TCCT.</t>
  </si>
  <si>
    <t>INC000002620106</t>
  </si>
  <si>
    <t>16/02/2024 19:24:05</t>
  </si>
  <si>
    <t>16/02/2024 19:25:20</t>
  </si>
  <si>
    <t>INC000002620107</t>
  </si>
  <si>
    <t>16/02/2024 19:25:29</t>
  </si>
  <si>
    <t>16/02/2024 19:26:54</t>
  </si>
  <si>
    <t>INC000002620286</t>
  </si>
  <si>
    <t>16/02/2024 22:22:10</t>
  </si>
  <si>
    <t>18/02/2024 16:01:50</t>
  </si>
  <si>
    <t>INC000002620739</t>
  </si>
  <si>
    <t>GESTION DATACENTER/ ACCESOS / REDBANC-DXC</t>
  </si>
  <si>
    <t>17/02/2024 17:48:19</t>
  </si>
  <si>
    <t>17/02/2024 17:50:50</t>
  </si>
  <si>
    <t>17/02/2024 18:26:22</t>
  </si>
  <si>
    <t>EMPRESA: REDBANC-DXC
CÓDIGO DE SERVICIO: 
DIRECCIÓN: Av. Presidente Prieto #226, Paine, Santiago
NOMBRE DE QUIEN REPORTA: Operador Data Center Sites
TELÉFONO DE QUIEN REPORTA: Dcpaine.operaciones@tic.cl
NOMBRE DE CONTACTO EN TERRENO: Luis Miguel Sierra 9</t>
  </si>
  <si>
    <t>INC000002620740</t>
  </si>
  <si>
    <t>HD/RV: Procesos DATASTAGE Director 17/02/2024</t>
  </si>
  <si>
    <t>17/02/2024 17:50:29</t>
  </si>
  <si>
    <t>17/02/2024 17:51:44</t>
  </si>
  <si>
    <t>17/02/2024 21:47:50</t>
  </si>
  <si>
    <t>PREVENTIVO: NO
CODIGO DE SERVICIO:
DIRECCION:
QUIEN REPORTA: Cristobal Reyes Delgado  9 6664 3831
CONTACTO EN TERRENO: Cristobal Reyes Delgado  9 6664 3831
REQUERIMIENTO:
Buenas tardes. Favor su apoyo en la creación de un ticket por la revisión
realiza</t>
  </si>
  <si>
    <t>Buenos dias. Se informa que las tareas informadas han finalizado. Se adjunta evidencia.</t>
  </si>
  <si>
    <t>INC000002620913</t>
  </si>
  <si>
    <t>HD/
Creacion cuenta VPN</t>
  </si>
  <si>
    <t>17/02/2024 11:32:16</t>
  </si>
  <si>
    <t>17/02/2024 11:33:43</t>
  </si>
  <si>
    <t>19/02/2024 11:59:14</t>
  </si>
  <si>
    <t>PREVENTIVO: NO
CODIGO DE SERVICIO:
DIRECCION:
QUIEN REPORTA:
CONTACTO EN TERRENO:
PROBLEMA:
REQUERIMIENTO:
Favor su ayuda para activar cuenta VPN de usuario isecurion con los mismos
accesos por un periodo de 1 mes, quedo atento a su pronta respuesta.</t>
  </si>
  <si>
    <t>INC000002620978</t>
  </si>
  <si>
    <t>RONDA  Y MEDICIÓN DE TEMPERATURAS EN SALAS TIC 07:30</t>
  </si>
  <si>
    <t>18/02/2024 0:18:38</t>
  </si>
  <si>
    <t>18/02/2024 0:19:52</t>
  </si>
  <si>
    <t>18/02/2024 7:34:30</t>
  </si>
  <si>
    <t>INC000002621216</t>
  </si>
  <si>
    <t>17/02/2024 19:19:20</t>
  </si>
  <si>
    <t>17/02/2024 19:21:00</t>
  </si>
  <si>
    <t>INC000002621217</t>
  </si>
  <si>
    <t>17/02/2024 19:21:06</t>
  </si>
  <si>
    <t>17/02/2024 19:22:20</t>
  </si>
  <si>
    <t>INC000002621232</t>
  </si>
  <si>
    <t>18/02/2024 3:39:31</t>
  </si>
  <si>
    <t>18/02/2024 3:41:04</t>
  </si>
  <si>
    <t>18/02/2024 3:42:38</t>
  </si>
  <si>
    <t>INC000002621234</t>
  </si>
  <si>
    <t>18/02/2024 3:42:59</t>
  </si>
  <si>
    <t>18/02/2024 3:44:01</t>
  </si>
  <si>
    <t>18/02/2024 3:45:29</t>
  </si>
  <si>
    <t>INC000002621476</t>
  </si>
  <si>
    <t>fiprdu01 - srvfs02_vm TICKET AUTOMATICO</t>
  </si>
  <si>
    <t>18/02/2024 0:10:29</t>
  </si>
  <si>
    <t>18/02/2024 16:05:59</t>
  </si>
  <si>
    <t>PREVENTIVO=SI
CODIGO DE SERVICIO=SRVFS02_VM
DIRECCION=NULL
CIUDAD=NULL
COMUNA LOCAL=
REGION=NULL
QUIEN REPORTA=Ticket automático
CONTACTO EN TERRENO=
PROBLEMA=High RAM Usage Alert for Node FIPRDU01 - SRVFS02_VM
REQUERIMIENTO=
EQUIPOS ENERGIZADO O REINICI</t>
  </si>
  <si>
    <t>INC000002621484</t>
  </si>
  <si>
    <t>GESTION DATACENTER/ ACCESOS  / ICETEL</t>
  </si>
  <si>
    <t>18/02/2024 0:22:49</t>
  </si>
  <si>
    <t>18/02/2024 0:24:39</t>
  </si>
  <si>
    <t>18/02/2024 0:53:37</t>
  </si>
  <si>
    <t>EMPRESA:    	ICETEL
CÓDIGO DE SERVICIO:
DIRECCIÓN
NOMBRE DE QUIEN REPORTA:  Caroline Aróstica Q.
TELÉFONO DE QUIEN REPORTA:  +56 9 8187 2715
NOMBRE DE CONTACTO EN TERRENO: Francisco Chávez / 972802533
REQUERIMIENTO:  
Rondas por salas equipos de clima</t>
  </si>
  <si>
    <t>INC000002621780</t>
  </si>
  <si>
    <t>fiprdu01 - ilo_ptealto TICKET AUTOMATICO</t>
  </si>
  <si>
    <t>18/02/2024 9:46:33</t>
  </si>
  <si>
    <t>18/02/2024 15:56:29</t>
  </si>
  <si>
    <t>PREVENTIVO=SI
CODIGO DE SERVICIO=ILO_PTEALTO
DIRECCION=NULL
CIUDAD=NULL
COMUNA LOCAL=
REGION=NULL
QUIEN REPORTA=Ticket automático
CONTACTO EN TERRENO=
PROBLEMA=Node FIPRDU01 - ILO_PTEALTO is Down
REQUERIMIENTO=
EQUIPOS ENERGIZADO O REINICIADO=
HORARIO DE</t>
  </si>
  <si>
    <t>Se efectúa contacto con cliente: N/A
Teléfono de contacto: N/A
Acciones realizadas: Se revisa servidor y este opera normalmente, alarma ya no esta presente en plataforma de monitoreo. Apagado controlado y ejecutado por cliente.
Solución paliativa o defin</t>
  </si>
  <si>
    <t>INC000002621781</t>
  </si>
  <si>
    <t>fiprdu01 - dcadmptealto TICKET AUTOMATICO</t>
  </si>
  <si>
    <t>18/02/2024 15:55:26</t>
  </si>
  <si>
    <t>PREVENTIVO=SI
CODIGO DE SERVICIO=DCADMPTEALTO
DIRECCION=NULL
CIUDAD=NULL
COMUNA LOCAL=
REGION=NULL
QUIEN REPORTA=Ticket automático
CONTACTO EN TERRENO=
PROBLEMA=Node FIPRDU01 - DCADMPTEALTO is Down
REQUERIMIENTO=
EQUIPOS ENERGIZADO O REINICIADO=
HORARIO</t>
  </si>
  <si>
    <t>INC000002621782</t>
  </si>
  <si>
    <t>fiprdu01 - hyp_ptealto TICKET AUTOMATICO</t>
  </si>
  <si>
    <t>18/02/2024 15:55:52</t>
  </si>
  <si>
    <t>PREVENTIVO=SI
CODIGO DE SERVICIO=HYP_PTEALTO
DIRECCION=NULL
CIUDAD=NULL
COMUNA LOCAL=
REGION=NULL
QUIEN REPORTA=Ticket automático
CONTACTO EN TERRENO=
PROBLEMA=Node FIPRDU01 - HYP_PTEALTO is Down
REQUERIMIENTO=
EQUIPOS ENERGIZADO O REINICIADO=
HORARIO DE</t>
  </si>
  <si>
    <t>INC000002621783</t>
  </si>
  <si>
    <t>fiprdu01 - dcacdptealto TICKET AUTOMATICO</t>
  </si>
  <si>
    <t>18/02/2024 9:46:34</t>
  </si>
  <si>
    <t>18/02/2024 15:54:58</t>
  </si>
  <si>
    <t>PREVENTIVO=SI
CODIGO DE SERVICIO=DCACDPTEALTO
DIRECCION=NULL
CIUDAD=NULL
COMUNA LOCAL=
REGION=NULL
QUIEN REPORTA=Ticket automático
CONTACTO EN TERRENO=
PROBLEMA=Node FIPRDU01 - DCACDPTEALTO is Down
REQUERIMIENTO=
EQUIPOS ENERGIZADO O REINICIADO=
HORARIO</t>
  </si>
  <si>
    <t>INC000002621829</t>
  </si>
  <si>
    <t>18/02/2024 14:44:27</t>
  </si>
  <si>
    <t>18/02/2024 14:45:14</t>
  </si>
  <si>
    <t>18/02/2024 14:47:03</t>
  </si>
  <si>
    <t>INC000002621831</t>
  </si>
  <si>
    <t>18/02/2024 14:48:36</t>
  </si>
  <si>
    <t>18/02/2024 14:49:17</t>
  </si>
  <si>
    <t>18/02/2024 14:50:35</t>
  </si>
  <si>
    <t>INC000002621855</t>
  </si>
  <si>
    <t>RONDA Y MEDICIÓN DE TEMPERATURAS EN SALAS TIC 07:30</t>
  </si>
  <si>
    <t>19/02/2024 0:40:23</t>
  </si>
  <si>
    <t>19/02/2024 0:41:35</t>
  </si>
  <si>
    <t>19/02/2024 7:43:19</t>
  </si>
  <si>
    <t>INC000002621873</t>
  </si>
  <si>
    <t>INCIDENTE Cambio Tarjeta</t>
  </si>
  <si>
    <t>19/02/2024 7:01:04</t>
  </si>
  <si>
    <t>19/02/2024 7:21:00</t>
  </si>
  <si>
    <t>INC000002621879</t>
  </si>
  <si>
    <t>19/02/2024 7:21:12</t>
  </si>
  <si>
    <t>19/02/2024 7:22:29</t>
  </si>
  <si>
    <t>INC000002621880</t>
  </si>
  <si>
    <t>19/02/2024 7:22:36</t>
  </si>
  <si>
    <t>19/02/2024 7:23:44</t>
  </si>
  <si>
    <t>INC000002622028</t>
  </si>
  <si>
    <t>18/02/2024 15:40:58</t>
  </si>
  <si>
    <t>18/02/2024 15:43:25</t>
  </si>
  <si>
    <t>18/02/2024 16:32:31</t>
  </si>
  <si>
    <t>INC000002622060</t>
  </si>
  <si>
    <t>18/02/2024 18:03:43</t>
  </si>
  <si>
    <t>18/02/2024 18:08:43</t>
  </si>
  <si>
    <t>18/02/2024 18:24:32</t>
  </si>
  <si>
    <t>EMPRESA:TRANSUNION SOLUCIONES DE INFORMACION CHILE S.A.
CÓDIGO DE SERVICIO: 
DIRECCIÓN:Calle San Martin #50, Santiago Centro, Santiago
NOMBRE DE QUIEN REPORTA:Claudio Villalobos
TELÉFONO DE QUIEN REPORTA:56994694355
NOMBRE DE CONTACTO EN TERRENO: 
PROBLE</t>
  </si>
  <si>
    <t>INC000002622064</t>
  </si>
  <si>
    <t>18/02/2024 18:25:47</t>
  </si>
  <si>
    <t>18/02/2024 18:29:38</t>
  </si>
  <si>
    <t>18/02/2024 18:37:33</t>
  </si>
  <si>
    <t>EMPRESA:TELEFONICA EMPRESAS DE CHILE SA
CÓDIGO DE SERVICIO: 
DIRECCIÓN:AV. Presidente Prieto #226, Paine, Santiago
NOMBRE DE QUIEN REPORTA:Luis Sierra 
TELÉFONO DE QUIEN REPORTA:987685102
NOMBRE DE CONTACTO EN TERRENO: 
PROBLEMA:
Cambio Tarjeta 52SCC Pai</t>
  </si>
  <si>
    <t>INC000002622144</t>
  </si>
  <si>
    <t>ciausp01 - retailproweb TICKET AUTOMATICO</t>
  </si>
  <si>
    <t>18/02/2024 14:27:53</t>
  </si>
  <si>
    <t>18/02/2024 16:16:51</t>
  </si>
  <si>
    <t>PREVENTIVO=SI
CODIGO DE SERVICIO=RetailProWeb
DIRECCION=NULL
CIUDAD=NULL
COMUNA LOCAL=
REGION=REGIÃ“N METROPOLITANA DE SANTIAGO
QUIEN REPORTA=Ticket automático
CONTACTO EN TERRENO=
PROBLEMA=High RAM Usage Alert for Node CIAUSP01 - RetailProWeb
REQUERIMIE</t>
  </si>
  <si>
    <t>INC000002622154</t>
  </si>
  <si>
    <t>frp_yynfan</t>
  </si>
  <si>
    <t>HOTELERA MIRADOR DEL CERRO LIMITADA</t>
  </si>
  <si>
    <t>CALLCENTER/NO PUEDE INGRESAR AL CORREO</t>
  </si>
  <si>
    <t>18/02/2024 14:48:06</t>
  </si>
  <si>
    <t>18/02/2024 14:48:58</t>
  </si>
  <si>
    <t>20/02/2024 18:50:01</t>
  </si>
  <si>
    <t>20/02/2024 23:50:00</t>
  </si>
  <si>
    <t>PREVENTIVO: NO
CODIGO DE SERVICIO:PSITIE23567
DIRECCION:Av Libertador Bernardo Hoggins 136 
QUIEN REPORTA:MANUEL BOBADILLA 996269595
CONTACTO EN TERRENO:MANUEL BOBADILLA 996269595
PROBLEMA: NO PUEDE INGRESAR AL CORREO
REQUERIMIENTO:
EQUIPOS ENERGIZADO/RE</t>
  </si>
  <si>
    <t>FASE RESOLUCIÓN Y RECUPERACIÓN
Se efectúa contacto con cliente: Manuel Bobadilla
Teléfono de contacto: 996269595
Acciones realizadas:
Se verifica que el problema ocurre porque las licencias fueron canceladas automáticamente, por lo que se derivó al á</t>
  </si>
  <si>
    <t>INC000002622171</t>
  </si>
  <si>
    <t>18/02/2024 15:07:02</t>
  </si>
  <si>
    <t>18/02/2024 18:09:47</t>
  </si>
  <si>
    <t>Buenas tardes. Se informa que la alarma de espacio en disco F ya no se encuentra activa.</t>
  </si>
  <si>
    <t>INC000002622314</t>
  </si>
  <si>
    <t>18/02/2024 18:51:52</t>
  </si>
  <si>
    <t>18/02/2024 22:44:25</t>
  </si>
  <si>
    <t>Se normaliza alarma reportada, luego de realizar shrink al segmento de datos y logs.</t>
  </si>
  <si>
    <t>INC000002622412</t>
  </si>
  <si>
    <t>18/02/2024 22:15:06</t>
  </si>
  <si>
    <t>19/02/2024 13:30:51</t>
  </si>
  <si>
    <t>INC000002622451</t>
  </si>
  <si>
    <t>telefonica - lnxq003_localhost.vm TICKET AUTOMATICO</t>
  </si>
  <si>
    <t>18/02/2024 23:45:58</t>
  </si>
  <si>
    <t>19/02/2024 1:13:55</t>
  </si>
  <si>
    <t>PREVENTIVO=SI
CODIGO DE SERVICIO=LNXQ003_localhost.VM
DIRECCION=NULL
CIUDAD=SANTIAGO
COMUNA LOCAL=
REGION=REGIÃ“N METROPOLITANA DE SANTIAGO
QUIEN REPORTA=Ticket automático
CONTACTO EN TERRENO=
PROBLEMA=High RAM Usage Alert for Node TELEFONICA - LNXQ003_l</t>
  </si>
  <si>
    <t>Se revisa el servidor sin encontrar la alarma reportada.
El servidor tiene 1.5GB disponibles. Al revisar las gráficas, se ve que es un comportamiento normal del servidor en el transcurso del mes en curso.</t>
  </si>
  <si>
    <t>INC000002622620</t>
  </si>
  <si>
    <t>DUOC | REQ |  Permisos Nuevo Integrante Operaciones</t>
  </si>
  <si>
    <t>19/02/2024 9:02:32</t>
  </si>
  <si>
    <t>19/02/2024 9:06:26</t>
  </si>
  <si>
    <t>19/02/2024 12:03:24</t>
  </si>
  <si>
    <t>Se gestionará agregar a usuario a L</t>
  </si>
  <si>
    <t>INC000002622809</t>
  </si>
  <si>
    <t>REQ /  Transporte OT // OEDK925461 // OEDK925513</t>
  </si>
  <si>
    <t>19/02/2024 7:30:28</t>
  </si>
  <si>
    <t>19/02/2024 7:33:10</t>
  </si>
  <si>
    <t>19/02/2024 10:21:54</t>
  </si>
  <si>
    <t>PREVENTIVO: si
CODIGO DE SERVICIO:
DIRECCION:      
CIUDAD:             
COMUNA:
NOMBRE QUIEN REPORTA: Ewald Galaz Millaleo
TELEFONO QUIEN REPORTA: +56 9 8510 0702
NOMBRE CONTACTO EN TERRENO:        
TELEFONO 1 CONTACTO EN TERRENO:
TELEFONO 2 CO</t>
  </si>
  <si>
    <t>INC000002622815</t>
  </si>
  <si>
    <t>19/02/2024 8:27:53</t>
  </si>
  <si>
    <t>19/02/2024 8:29:58</t>
  </si>
  <si>
    <t>19/02/2024 9:23:52</t>
  </si>
  <si>
    <t>EMPRESA: TELEFONICA EMPRESAS DE CHILE SA
CÓDIGO DE SERVICIO: 
DIRECCIÓN:Calle San Martin #50, Santiago Centro, Santiago
NOMBRE DE QUIEN REPORTA:Manuel Maita
TELÉFONO DE QUIEN REPORTA:  56974138322
NOMBRE DE CONTACTO EN TERRENO: 
REQUERIMIENTO : Revision</t>
  </si>
  <si>
    <t>INC000002622903</t>
  </si>
  <si>
    <t>REQ / SOC/SOC/ INC000002615057 / Notificación Nuevo Personal</t>
  </si>
  <si>
    <t>19/02/2024 11:35:18</t>
  </si>
  <si>
    <t>19/02/2024 11:36:23</t>
  </si>
  <si>
    <t>20/02/2024 15:42:50</t>
  </si>
  <si>
    <t>PREVENTIVO: NO
CODIGO DE SERVICIO:  
DIRECCION:      
CIUDAD:             
COMUNA:
NOMBRE QUIEN REPORTA:LEONARDO ALBERTO GUERRA LAWRY
TELEFONO QUIEN REPORTA:+56 9 49209782 
NOMBRE CONTACTO EN TERRENO:        
TELEFONO 1 CONTACTO EN TERRENO:
TELEFONO 2 CO</t>
  </si>
  <si>
    <t>INC000002622968</t>
  </si>
  <si>
    <t>19/02/2024 9:29:04</t>
  </si>
  <si>
    <t>19/02/2024 9:29:41</t>
  </si>
  <si>
    <t>19/02/2024 9:31:21</t>
  </si>
  <si>
    <t>INC000002623018</t>
  </si>
  <si>
    <t>HD/VM VDC APOQUINDO</t>
  </si>
  <si>
    <t>19/02/2024 9:06:21</t>
  </si>
  <si>
    <t>19/02/2024 9:09:34</t>
  </si>
  <si>
    <t>20/02/2024 11:23:13</t>
  </si>
  <si>
    <t>PREVENTIVO: NO
CODIGO DE SERVICIO:
DIRECCION:
QUIEN REPORTA: Manuel Benítez Román (+56 9) 62975459
CONTACTO EN TERRENO: Manuel Benítez Román (+56 9) 62975459
REQUERIMIENTO:
Buenos días, favor su ayuda para identificar las VM que se encuentran en
VDC Ap</t>
  </si>
  <si>
    <t>Se entrega informacion solicitada por cliente.</t>
  </si>
  <si>
    <t>INC000002623032</t>
  </si>
  <si>
    <t>JOSE A SANTIS SERRANO</t>
  </si>
  <si>
    <t>HD/ // CC-CHI-0000136324 // CELMEDIA S A: Paso a implantación //CHI-004033804</t>
  </si>
  <si>
    <t>19/02/2024 9:56:53</t>
  </si>
  <si>
    <t>19/02/2024 9:59:53</t>
  </si>
  <si>
    <t>20/02/2024 16:51:39</t>
  </si>
  <si>
    <t>PREVENTIVO: NO
CODIGO DE SERVICIO:
DIRECCION:
QUIEN REPORTA: Willians José Arenas Zarraga 56 9 9343 3824
CONTACTO EN TERRENO: Willians José Arenas Zarraga 56 9 9343 3824
PROBLEMA:
REQUERIMIENTO:
 Buenos dias junto con saludar, proyecto consiste en una
r</t>
  </si>
  <si>
    <t>Se efectúa contacto con cliente:  N/A 
Teléfono de contacto: N/A
Acciones realizadas: Se envia informacion solicitada segun los recursos que mantiene cliente celmedia en plataforma VDC
Solución paliativa o definitiva:  N/A
Acciones de Mejora, Recomendaci</t>
  </si>
  <si>
    <t>INC000002623064</t>
  </si>
  <si>
    <t>19/02/2024 10:01:44</t>
  </si>
  <si>
    <t>19/02/2024 10:03:26</t>
  </si>
  <si>
    <t>20/02/2024 12:07:38</t>
  </si>
  <si>
    <t>EMPRESA: TIWS CHILE II SPA
CÓDIGO DE SERVICIO: 
DIRECCIÓN:AV. Presidente Prieto #226, Paine, Santiago
NOMBRE DE QUIEN REPORTA:Roxana Mateluna
TELÉFONO DE QUIEN REPORTA:  961887911
NOMBRE DE CONTACTO EN TERRENO: 
REQUERIMIENTO : Se requiere realizar cruza</t>
  </si>
  <si>
    <t>INC000002623127</t>
  </si>
  <si>
    <t>19/02/2024 10:09:11</t>
  </si>
  <si>
    <t>19/02/2024 10:10:19</t>
  </si>
  <si>
    <t>19/02/2024 10:23:14</t>
  </si>
  <si>
    <t>INC000002623129</t>
  </si>
  <si>
    <t>FERROVIAL // M365 // CHI-004158307 / CC-CHI-0000146495</t>
  </si>
  <si>
    <t>19/02/2024 10:10:49</t>
  </si>
  <si>
    <t>19/02/2024 10:11:19</t>
  </si>
  <si>
    <t>19/02/2024 10:23:41</t>
  </si>
  <si>
    <t>INC000002623131</t>
  </si>
  <si>
    <t>rmulario aceptación licencias offioce365 // CHI-004189587</t>
  </si>
  <si>
    <t>19/02/2024 10:11:43</t>
  </si>
  <si>
    <t>19/02/2024 10:12:11</t>
  </si>
  <si>
    <t>19/02/2024 10:24:11</t>
  </si>
  <si>
    <t>INC000002623133</t>
  </si>
  <si>
    <t>renovación licencias// SAPAG Y GONZALEZ ABOGADOS SPA</t>
  </si>
  <si>
    <t>19/02/2024 10:13:26</t>
  </si>
  <si>
    <t>19/02/2024 10:13:54</t>
  </si>
  <si>
    <t>19/02/2024 10:24:39</t>
  </si>
  <si>
    <t>INC000002623134</t>
  </si>
  <si>
    <t>checklist Diario Clientes 19.02.24</t>
  </si>
  <si>
    <t>19/02/2024 10:12:51</t>
  </si>
  <si>
    <t>19/02/2024 10:13:53</t>
  </si>
  <si>
    <t>19/02/2024 10:14:18</t>
  </si>
  <si>
    <t>INC000002623205</t>
  </si>
  <si>
    <t>HD | Acceder a una VPN IP</t>
  </si>
  <si>
    <t>19/02/2024 10:17:26</t>
  </si>
  <si>
    <t>19/02/2024 10:18:48</t>
  </si>
  <si>
    <t>19/02/2024 11:27:55</t>
  </si>
  <si>
    <t>PREVENTIVO: NO
CODIGO DE SERVICIO:192.168.250.111
DIRECCION:
QUIEN REPORTA: Bryan santander  +56 993352975
CONTACTO EN TERRENO:
PROBLEMA:
REQUERIMIENTO:
Estimados,
Buenos días, solicita su ayuda para ampliar los accesos del
usuario gestrada a la IP 192.</t>
  </si>
  <si>
    <t>INC000002623206</t>
  </si>
  <si>
    <t>NS AGRO S.A.</t>
  </si>
  <si>
    <t>HD | REQUERIMIENTO // ELIMINAR VLANS 3014 - 3015 DE CLUSTER ENDEAVOUR // BAJA DE CLIENTE NS AGRO</t>
  </si>
  <si>
    <t>19/02/2024 10:33:01</t>
  </si>
  <si>
    <t>19/02/2024 10:35:25</t>
  </si>
  <si>
    <t>20/02/2024 13:53:40</t>
  </si>
  <si>
    <t>PREVENTIVO: NO
CODIGO DE SERVICIO:
DIRECCION:
QUIEN REPORTA:Angel Castro Cabrera  + 56 9 9538 2013
CONTACTO EN TERRENO:
PROBLEMA:
REQUERIMIENTO:
Estimado equipo @Help Desk,
Junto con saludar solicito de su apoyo para crear ticket de requerimiento
y asi</t>
  </si>
  <si>
    <t>INC000002623253</t>
  </si>
  <si>
    <t>HD |  Programa de borrado de comisiones ~ GTY DEEK953006</t>
  </si>
  <si>
    <t>19/02/2024 12:01:18</t>
  </si>
  <si>
    <t>19/02/2024 12:03:55</t>
  </si>
  <si>
    <t>19/02/2024 15:16:40</t>
  </si>
  <si>
    <t>PREVENTIVO: NO
CODIGO DE SERVICIO:
DIRECCION:
QUIEN REPORTA:Nicolás Saavedra Eguiluz +56 9 6187 5469
CONTACTO EN TERRENO:
PROBLEMA:
REQUERIMIENTO:
Estimados Help Desk
Favor generar ticket en base a requerimiento de cliente COAGRA
Dejar en bandeja CLOU</t>
  </si>
  <si>
    <t>La orden DEEK953006 fue importada en PRD exitosamente.</t>
  </si>
  <si>
    <t>INC000002623313</t>
  </si>
  <si>
    <t>frp_rvilel</t>
  </si>
  <si>
    <t>CELMEDIA S A</t>
  </si>
  <si>
    <t>CALL CENTER / REQUERIMIENTO</t>
  </si>
  <si>
    <t>19/02/2024 10:42:21</t>
  </si>
  <si>
    <t>19/02/2024 10:43:44</t>
  </si>
  <si>
    <t>19/02/2024 14:51:46</t>
  </si>
  <si>
    <t>PREVENTIVO: NO
CODIGO DE SERVICIO: VPF1563316
DIRECCION: San Martin # 50 datacenter TIC,Santiago,Santiago
QUIEN REPORTA: FELIPE - 939204559
CONTACTO EN TERRENO: FELIPE - 939204559
PROBLEMA: 
REQUERIMIENTO: CONFIGURACION DE ROUTER 
EQUIPOS ENERGIZADO/REIN</t>
  </si>
  <si>
    <t>Se trabajó con cliente en linea Felipe Acevedo en sesion Teams, recuperando comunición de tunel mencionado, (Claro) se revisó  y según las pruebas realizadas sniffer y debug, se determinó que la comunicación estaba bloqueada por política ID799  se proced</t>
  </si>
  <si>
    <t>INC000002623333</t>
  </si>
  <si>
    <t>Requerimiento de bases de datos solicitado sin el flujo correspondiente.</t>
  </si>
  <si>
    <t>19/02/2024 11:22:29</t>
  </si>
  <si>
    <t>19/02/2024 11:26:33</t>
  </si>
  <si>
    <t>19/02/2024 11:27:17</t>
  </si>
  <si>
    <t>Folio generado automáticamente para atender requerimiento del cliente. La solicitud fue realizada directamente al área resolutoria sin pasar por el flujo de mesa de ayuda.
Por solicitud de Cliente DUOC Antonio Martinez, se realiza vuelta atrás de homolo</t>
  </si>
  <si>
    <t>Se realiza vuelta atrás de Homologación de schema CORPORATIVO solicitada en ticket INC000002612566</t>
  </si>
  <si>
    <t>INC000002623342</t>
  </si>
  <si>
    <t>HD/
RV: FI: Posición de cambio - Mejoras ~ GTY DEEK952997</t>
  </si>
  <si>
    <t>19/02/2024 12:01:08</t>
  </si>
  <si>
    <t>19/02/2024 12:02:50</t>
  </si>
  <si>
    <t>19/02/2024 15:17:16</t>
  </si>
  <si>
    <t>PREVENTIVO: NO
CODIGO DE SERVICIO:
DIRECCION:
QUIEN REPORTA: Nicolás Saavedra Eguiluz 56 9 6187 5469
CONTACTO EN TERRENO: Nicolás Saavedra Eguiluz 56 9 6187 5469
REQUERIMIENTO:
Por favor pasar a productivo las siguientes ordenes, DEEK952997
Descripción</t>
  </si>
  <si>
    <t>La orden DEEK952997 fue importada exitosamente en PRD</t>
  </si>
  <si>
    <t>INC000002623360</t>
  </si>
  <si>
    <t>HD/
RE: TCCT - SOC - Requerimiento extension de PVLAN RE: [Solicitud] Toma de Control Zabbix SOC</t>
  </si>
  <si>
    <t>19/02/2024 12:18:01</t>
  </si>
  <si>
    <t>19/02/2024 12:19:33</t>
  </si>
  <si>
    <t>19/02/2024 12:36:51</t>
  </si>
  <si>
    <t>PREVENTIVO: NO
CODIGO DE SERVICIO:
DIRECCION:
QUIEN REPORTA:
CONTACTO EN TERRENO:
REQUERIMIENTO:
Estimado equipo Cloud, por favor su acostumbrado apoyo en extender la
PVLAN 1460 a la plataforma MSSP Paine, por contexto OOB.
PVLAN
1460 Primary
1461 Isol</t>
  </si>
  <si>
    <t>se trabaja con INC000002623706</t>
  </si>
  <si>
    <t>INC000002623367</t>
  </si>
  <si>
    <t>HD/Solicitud de creación VPN</t>
  </si>
  <si>
    <t>19/02/2024 12:31:20</t>
  </si>
  <si>
    <t>19/02/2024 12:32:54</t>
  </si>
  <si>
    <t>19/02/2024 13:33:33</t>
  </si>
  <si>
    <t>PREVENTIVO: NO
CODIGO DE SERVICIO:
DIRECCION:
QUIEN REPORTA:+56 956688004 Benjamin Baier Aguirre
CONTACTO EN TERRENO:
PROBLEMA:
REQUERIMIENTO:avor su ayuda con la creación de usuario VPN para "Maria Jose Gonzalez" / "mjgonzalez@hortifrut.com"
Acceso a la</t>
  </si>
  <si>
    <t>Se generan credenciales solicitadas</t>
  </si>
  <si>
    <t>INC000002623397</t>
  </si>
  <si>
    <t>MARIO A BARRIENTOS RUIZ</t>
  </si>
  <si>
    <t>GESTION DATACENTER/ ACCESOS /FARMACIAS AHUMADA S.A.</t>
  </si>
  <si>
    <t>19/02/2024 13:05:42</t>
  </si>
  <si>
    <t>19/02/2024 13:11:09</t>
  </si>
  <si>
    <t>19/02/2024 13:19:01</t>
  </si>
  <si>
    <t>EMPRESA:FARMACIAS AHUMADA S.A.
CÓDIGO DE SERVICIO: 
DIRECCIÓN:Av. Apoquindo #7071, Las Condes, Santiago
NOMBRE DE QUIEN REPORTA:Farmacias Ahumada
TELÉFONO DE QUIEN REPORTA:569 85608952
NOMBRE DE CONTACTO EN TERRENO: 
PROBLEMA:
Visita inspectiva para revi</t>
  </si>
  <si>
    <t>INC000002623492</t>
  </si>
  <si>
    <t>19/02/2024 11:48:15</t>
  </si>
  <si>
    <t>19/02/2024 11:49:08</t>
  </si>
  <si>
    <t>19/02/2024 11:50:31</t>
  </si>
  <si>
    <t>INC000002623522</t>
  </si>
  <si>
    <t>19/02/2024 12:33:14</t>
  </si>
  <si>
    <t>19/02/2024 12:34:36</t>
  </si>
  <si>
    <t>19/02/2024 12:41:59</t>
  </si>
  <si>
    <t>EMPRESA:ECERT
CÓDIGO DE SERVICIO: 
DIRECCIÓN:Calle San Martin #50, Santiago Centro, Santiago
NOMBRE DE QUIEN REPORTA:Ignacio Vásquez
TELÉFONO DE QUIEN REPORTA:56996115447
NOMBRE DE CONTACTO EN TERRENO: 
REQUERIMIENTO:Levantemiento Servers
EQUIPOS ENERGIZ</t>
  </si>
  <si>
    <t>INC000002623543</t>
  </si>
  <si>
    <t>TEST</t>
  </si>
  <si>
    <t>19/02/2024 13:38:20</t>
  </si>
  <si>
    <t>19/02/2024 13:39:08</t>
  </si>
  <si>
    <t>ACCESO</t>
  </si>
  <si>
    <t>19/02/2024 13:39:30</t>
  </si>
  <si>
    <t>INC000002623554</t>
  </si>
  <si>
    <t>frp_lcurit</t>
  </si>
  <si>
    <t>SOC DE INGENIERIA ELECTRICA DEL SUR LIMITADA</t>
  </si>
  <si>
    <t>MESA/CALLCENTER/ACCESO AL TENANT DE GOOGLE PARA PODER  ADMINISTRAR SUS LICENCIAS</t>
  </si>
  <si>
    <t>19/02/2024 14:48:36</t>
  </si>
  <si>
    <t>19/02/2024 14:50:28</t>
  </si>
  <si>
    <t>20/02/2024 15:42:25</t>
  </si>
  <si>
    <t>PREVENTIVO:NO 
CODIGO DE SERVICIO:PSITIE16670
DIRECCION:LORD COKRANNE centro 1108,,Osorno,Osorno
QUIEN REPORTA:ANA DUERTO 932812966
CONTACTO EN TERRENO:MARCELA KIEFER 974708765
PROBLEMA:
REQUERIMIENTO:ACCESO AL TENANT DE GOOGLE PARA PODER  ADMINISTRAR SU</t>
  </si>
  <si>
    <t>INC000002623592</t>
  </si>
  <si>
    <t>INC0000430888][EDR][TCCT_SERVERS][CL-VL-AD-02]PowershellCommandsDecodedDesofusRule Critical</t>
  </si>
  <si>
    <t>19/02/2024 17:42:34</t>
  </si>
  <si>
    <t>19/02/2024 17:43:22</t>
  </si>
  <si>
    <t>ALERTA SEG</t>
  </si>
  <si>
    <t>INC000002623595</t>
  </si>
  <si>
    <t>PDTE HORARIO HÁBIL 20/2/2024 | DUOC | REQ |  Urgencia: Alta | Homologación BDD PRD hacia DEV</t>
  </si>
  <si>
    <t>19/02/2024 17:50:06</t>
  </si>
  <si>
    <t>19/02/2024 17:53:01</t>
  </si>
  <si>
    <t>22/02/2024 14:19:07</t>
  </si>
  <si>
    <t>22/02/2024 23:50:00</t>
  </si>
  <si>
    <t>Se finaliza homlogación, realizando carga de tablas restantes, habilitacion de FK's, recreacion de SEQUENCES. Se informa a cliente Homologacion finalizada.</t>
  </si>
  <si>
    <t>INC000002623706</t>
  </si>
  <si>
    <t>HD | CCT - SOC - Requerimiento extension de PVLAN RE: [Solicitud] Toma de Control Zabbix SOC</t>
  </si>
  <si>
    <t>19/02/2024 12:11:29</t>
  </si>
  <si>
    <t>19/02/2024 12:13:47</t>
  </si>
  <si>
    <t>20/02/2024 12:25:00</t>
  </si>
  <si>
    <t>PREVENTIVO: NO
CODIGO DE SERVICIO:
DIRECCION:
QUIEN REPORTA:Jesús José Nelo Petaquero +56 9 9229 0203
CONTACTO EN TERRENO:
PROBLEMA:
REQUERIMIENTO:
Buenas tardes estimado equipo @Help Desk, por favor su acostumbrado apoyo
en generar ticket de requerimi</t>
  </si>
  <si>
    <t>Se efectúa contacto con cliente: Jesus Nelo
Teléfono de contacto: Via correo
Acciones realizadas: Se configuran las VLANs 1460, 1461 y 1462 en vCenter MSSP.
Acciones de Mejora, Recomendaciones: N/A
Causa Raíz: N/A</t>
  </si>
  <si>
    <t>INC000002623720</t>
  </si>
  <si>
    <t>HD | SOLICITUD PVLAN SOC</t>
  </si>
  <si>
    <t>19/02/2024 12:18:22</t>
  </si>
  <si>
    <t>19/02/2024 12:20:55</t>
  </si>
  <si>
    <t>19/02/2024 17:42:28</t>
  </si>
  <si>
    <t>PREVENTIVO: NO
CODIGO DE SERVICIO:
DIRECCION:
QUIEN REPORTA:Eduardo José Camacho Urdaneta +56 9 4135 5459
CONTACTO EN TERRENO:
PROBLEMA:
REQUERIMIENTO:
Estimado @Help Desk,
Por favor su apoyo en crear un folio de requerimiento para asignación de
dos IP</t>
  </si>
  <si>
    <t>Se asignan las siguientes IP PVLAN, según lo solicitado.
10.69.131.154
10.69.131.155</t>
  </si>
  <si>
    <t>INC000002623728</t>
  </si>
  <si>
    <t>HD | cambio contraseña VPN</t>
  </si>
  <si>
    <t>19/02/2024 12:41:15</t>
  </si>
  <si>
    <t>19/02/2024 12:43:09</t>
  </si>
  <si>
    <t>19/02/2024 14:55:09</t>
  </si>
  <si>
    <t>PREVENTIVO: NO
CODIGO DE SERVICIO:
DIRECCION:
QUIEN REPORTA:Denny Antonio Gonzalez Olivares +56 9 8509 9149
CONTACTO EN TERRENO:
PROBLEMA:
REQUERIMIENTO:
Estimados,
Favor necesito resetear y enviar nueva contraseña para VPN Fortinet para
el usuario im.d</t>
  </si>
  <si>
    <t>Se envia nueva credencial a usuario</t>
  </si>
  <si>
    <t>INC000002623752</t>
  </si>
  <si>
    <t>ENCARE INGENIERIA Y GESTION EMPRESARIAL LIMITADA</t>
  </si>
  <si>
    <t>Gestión baja de licencias cliente ENCARE INGENIERÍA Y GESTIÓN EMPRESARIAL LIMITADA</t>
  </si>
  <si>
    <t>19/02/2024 12:58:08</t>
  </si>
  <si>
    <t>19/02/2024 12:58:15</t>
  </si>
  <si>
    <t>22/02/2024 10:25:08</t>
  </si>
  <si>
    <t>SISON 202400158
Favor gestionar bajas O365.
RRCC 278327 solicita baja del servicio
Servicio: 7 LICENCIAS PLAN OFFICE 365 BUSINESS
Proyecto: CHI-003281563
FA: 802354353
OOFF: 7597(50)
Renta a bajar: 1,26 UF
ENCARE INGENIERIA Y GESTION EMPRESARIAL LIM</t>
  </si>
  <si>
    <t>INC000002623794</t>
  </si>
  <si>
    <t>Modificacion descripcion usuario SOC a SG_RESEARCH_LAB por solicitud Diego Labarca</t>
  </si>
  <si>
    <t>19/02/2024 14:50:10</t>
  </si>
  <si>
    <t>19/02/2024 14:50:22</t>
  </si>
  <si>
    <t>19/02/2024 14:52:38</t>
  </si>
  <si>
    <t>INC000002623796</t>
  </si>
  <si>
    <t>Modificacion nombre cuenta usuario SOC  a mfernandez por solicitud Diego Labarca</t>
  </si>
  <si>
    <t>19/02/2024 14:50:49</t>
  </si>
  <si>
    <t>19/02/2024 14:53:48</t>
  </si>
  <si>
    <t>INC000002623798</t>
  </si>
  <si>
    <t>Revisión cuenta jose santis en dominio CloudCO por acceso a VPN</t>
  </si>
  <si>
    <t>19/02/2024 14:50:54</t>
  </si>
  <si>
    <t>19/02/2024 14:51:04</t>
  </si>
  <si>
    <t>19/02/2024 14:55:37</t>
  </si>
  <si>
    <t>INC000002623804</t>
  </si>
  <si>
    <t>Bloqueo cuentas VPN en dominio CloudCo por procedimiento de seguridad.</t>
  </si>
  <si>
    <t>19/02/2024 15:03:29</t>
  </si>
  <si>
    <t>19/02/2024 15:03:39</t>
  </si>
  <si>
    <t>19/02/2024 15:06:07</t>
  </si>
  <si>
    <t>INC000002623841</t>
  </si>
  <si>
    <t>ALARMAS DE MONITOREO</t>
  </si>
  <si>
    <t>19/02/2024 15:08:37</t>
  </si>
  <si>
    <t>19/02/2024 15:10:29</t>
  </si>
  <si>
    <t>19/02/2024 19:12:24</t>
  </si>
  <si>
    <t>GestionEventos_AlertaRAM_max_Principal	FIPRDU01- qa_services_01	FIPRDU01- qa_services_01	Node	172.16.207.53	Grupo Linux</t>
  </si>
  <si>
    <t>INC000002623855</t>
  </si>
  <si>
    <t>Apertura - [TCCT-CHILE-CLOUD][AC]TCCT-CHILE-CLOUD-EX-AD-003-T1059.001 Scripts en Pow</t>
  </si>
  <si>
    <t>19/02/2024 16:11:48</t>
  </si>
  <si>
    <t>19/02/2024 16:12:37</t>
  </si>
  <si>
    <t>19/02/2024 16:13:24</t>
  </si>
  <si>
    <t>ALERTA SEGURIDAD</t>
  </si>
  <si>
    <t>INC000002623983</t>
  </si>
  <si>
    <t>19/02/2024 15:13:30</t>
  </si>
  <si>
    <t>19/02/2024 15:14:55</t>
  </si>
  <si>
    <t>19/02/2024 16:25:44</t>
  </si>
  <si>
    <t>EMPRESA:TELEFONICA EMPRESAS DE CHILE SA
CÓDIGO DE SERVICIO: 
DIRECCIÓN:Av. Apoquindo #7071, Las Condes, Santiago
NOMBRE DE QUIEN REPORTA: Eduardo Farías (Nabiax)
TELÉFONO DE QUIEN REPORTA: 992982563
NOMBRE DE CONTACTO EN TERRENO: 
REQUERIMIENTO:CRQ492117</t>
  </si>
  <si>
    <t>INC000002623984</t>
  </si>
  <si>
    <t>19/02/2024 15:15:54</t>
  </si>
  <si>
    <t>19/02/2024 15:17:13</t>
  </si>
  <si>
    <t>19/02/2024 16:24:53</t>
  </si>
  <si>
    <t>EMPRESA:TELEFONICA EMPRESAS DE CHILE SA
CÓDIGO DE SERVICIO: 
DIRECCIÓN:Av. Apoquindo #7071, Las Condes, Santiago
NOMBRE DE QUIEN REPORTA: Eduardo Farías (Nabiax)
TELÉFONO DE QUIEN REPORTA: 992982563
NOMBRE DE CONTACTO EN TERRENO: 
REQUERIMIENTO:REUNION D</t>
  </si>
  <si>
    <t>INC000002624002</t>
  </si>
  <si>
    <t>cacost01 - testbatbic TICKET AUTOMATICO</t>
  </si>
  <si>
    <t>19/02/2024 15:28:17</t>
  </si>
  <si>
    <t>19/02/2024 19:22:23</t>
  </si>
  <si>
    <t>PREVENTIVO=SI
CODIGO DE SERVICIO=testbatbic
DIRECCION=SAN MARTÃ�N 50, SANTIAGO, REGIÃ“N METROPOLITANA, CHILE
CIUDAD=SANTIAGO
COMUNA LOCAL=Santiago
REGION=REGIÃ“N METROPOLITANA DE SANTIAGO
QUIEN REPORTA=Ticket automático
CONTACTO EN TERRENO=
PROBLEMA=Node</t>
  </si>
  <si>
    <t>INC000002624008</t>
  </si>
  <si>
    <t>Habilitacion cuentas VPN en dominio CloudCo por procedimiento de seguridad.</t>
  </si>
  <si>
    <t>19/02/2024 15:03:46</t>
  </si>
  <si>
    <t>19/02/2024 15:04:00</t>
  </si>
  <si>
    <t>19/02/2024 15:07:20</t>
  </si>
  <si>
    <t>INC000002624009</t>
  </si>
  <si>
    <t>Operador escala error en recepción de correos.reinicia plataforma y soluciona incidente.</t>
  </si>
  <si>
    <t>19/02/2024 15:04:06</t>
  </si>
  <si>
    <t>19/02/2024 15:04:30</t>
  </si>
  <si>
    <t>19/02/2024 15:13:52</t>
  </si>
  <si>
    <t>Operador Victor escala error en recepcion de correos Exchange. Se reinicia plataforma y soluciona incidente.</t>
  </si>
  <si>
    <t>INC000002624027</t>
  </si>
  <si>
    <t>19/02/2024 15:22:17</t>
  </si>
  <si>
    <t>19/02/2024 15:26:37</t>
  </si>
  <si>
    <t>19/02/2024 15:50:44</t>
  </si>
  <si>
    <t>EMPRESA: TELEFONICA EMPRESAS DE CHILE SA
CÓDIGO DE SERVICIO: 
DIRECCIÓN: Av. Apoquindo #7071, Las Condes, Santiago
NOMBRE DE QUIEN REPORTA:Eduardo Farías (Nabiax)
TELÉFONO DE QUIEN REPORTA:  992982563
NOMBRE DE CONTACTO EN TERRENO: 
REQUERIMIENTO : REUNI</t>
  </si>
  <si>
    <t>INC000002624036</t>
  </si>
  <si>
    <t>19/02/2024 15:33:17</t>
  </si>
  <si>
    <t>19/02/2024 15:35:47</t>
  </si>
  <si>
    <t>19/02/2024 16:31:37</t>
  </si>
  <si>
    <t>EMPRESA: BANCO SANTANDER CHILE
CÓDIGO DE SERVICIO: 
DIRECCIÓN: Av. Apoquindo #7071, Las Condes, Santiago
NOMBRE DE QUIEN REPORTA: Jose Luis Cordero Quiroga
TELÉFONO DE QUIEN REPORTA: 56 974827580
NOMBRE DE CONTACTO EN TERRENO: Christian Tapia 56981568202</t>
  </si>
  <si>
    <t>INC000002624061</t>
  </si>
  <si>
    <t>REQ | DUOC | Reinicio Sanidad Servidores QA-SERVICES-01 // SRVJENKINSLAB</t>
  </si>
  <si>
    <t>19/02/2024 16:33:20</t>
  </si>
  <si>
    <t>19/02/2024 16:36:00</t>
  </si>
  <si>
    <t>20/02/2024 8:20:44</t>
  </si>
  <si>
    <t>Estimados @Mesa TI, buenas tardes.
Junto con saludar, favor su apoyo para generar folio de requerimiento.
•	Se solicita reinicio de sanidad de los siguientes servidores hoy a las 23 hrs.
o	QA-SERVICES-01 (10.10.100.37 // 172.16.207.53).
o	SRVJENKINSLAB</t>
  </si>
  <si>
    <t>Se finaliza actividad correctamente. Finalizado 00:00 20-02</t>
  </si>
  <si>
    <t>INC000002624068</t>
  </si>
  <si>
    <t>HD | Transporte de Órdenes a PRD - INCHALAM - COPA</t>
  </si>
  <si>
    <t>19/02/2024 16:46:27</t>
  </si>
  <si>
    <t>19/02/2024 16:48:51</t>
  </si>
  <si>
    <t>19/02/2024 17:01:22</t>
  </si>
  <si>
    <t>PREVENTIVO: NO
CODIGO DE SERVICIO:
DIRECCION:
QUIEN REPORTA:Freddy Cortés Díaz +56 9 6605 6481 
CONTACTO EN TERRENO:
PROBLEMA:
REQUERIMIENTO:
Estimados Help Desk
Favor generar ticket en base a requerimiento de cliente INCHALAM según
correo de más abajo</t>
  </si>
  <si>
    <t>INC000002624086</t>
  </si>
  <si>
    <t>SUPERVISION PROYECTO HUAWEI</t>
  </si>
  <si>
    <t>19/02/2024 17:12:15</t>
  </si>
  <si>
    <t>19/02/2024 17:13:42</t>
  </si>
  <si>
    <t>19/02/2024 17:16:31</t>
  </si>
  <si>
    <t>INC000002624092</t>
  </si>
  <si>
    <t>Gustavo avila cambio de contraseña</t>
  </si>
  <si>
    <t>19/02/2024 17:18:04</t>
  </si>
  <si>
    <t>19/02/2024 17:18:47</t>
  </si>
  <si>
    <t>19/02/2024 17:31:06</t>
  </si>
  <si>
    <t>Gustavo avila cambio de contraseña cuenta vpn</t>
  </si>
  <si>
    <t>INC000002624093</t>
  </si>
  <si>
    <t>LDAP vcenter paine - revision de caso</t>
  </si>
  <si>
    <t>19/02/2024 17:19:05</t>
  </si>
  <si>
    <t>19/02/2024 17:19:40</t>
  </si>
  <si>
    <t>19/02/2024 17:32:52</t>
  </si>
  <si>
    <t>se validan configuraciones en dc01 antiguo, se evidencia cambios en certificados y se prepara plan de accion para mitigacion</t>
  </si>
  <si>
    <t>INC000002624095</t>
  </si>
  <si>
    <t>zabbix toma control CSERVERPRD</t>
  </si>
  <si>
    <t>19/02/2024 17:20:02</t>
  </si>
  <si>
    <t>19/02/2024 17:21:09</t>
  </si>
  <si>
    <t>19/02/2024 17:29:59</t>
  </si>
  <si>
    <t>zabbix toma control CSERVERPRD 
GRUPO-BEKAERT, PRODINSA, SO-WINDOWS	CSERVERPRD		Windows CSERVERPRD 6.1.7601 Microsoft Windows Server 2008 R2 Enterprise Service Pack 1 x64</t>
  </si>
  <si>
    <t>se agrega servidor en zabbix y se actualizan contrraseñas de ingreso</t>
  </si>
  <si>
    <t>INC000002624100</t>
  </si>
  <si>
    <t>zabbix toma control CSERVERQAS</t>
  </si>
  <si>
    <t>19/02/2024 17:21:21</t>
  </si>
  <si>
    <t>19/02/2024 17:22:00</t>
  </si>
  <si>
    <t>19/02/2024 17:30:18</t>
  </si>
  <si>
    <t>zabbix toma control CSERVERQAS
GRUPO-BEKAERT, PRODINSA, SO-WINDOWS	CSERVERQAS		Windows CSERVERQAS 6.1.7601 Microsoft Windows Server 2008 R2 Enterprise Service Pack 1 x64</t>
  </si>
  <si>
    <t>INC000002624101</t>
  </si>
  <si>
    <t>zabbix toma control WEBINCHALAM</t>
  </si>
  <si>
    <t>19/02/2024 17:22:14</t>
  </si>
  <si>
    <t>19/02/2024 17:22:49</t>
  </si>
  <si>
    <t>19/02/2024 17:30:38</t>
  </si>
  <si>
    <t>zabbix toma control WEBINCHALAM
GRUPO-BEKAERT, INCHALAM, SO-WINDOWS	WEBINCHALAM		Windows WEBINCHALAM 6.1.7601 Microsoft Windows Server 2008 R2 Enterprise Service Pack 1 x64</t>
  </si>
  <si>
    <t>INC000002624102</t>
  </si>
  <si>
    <t>ANSIBLE creacion y pruebas playbook cambio clave</t>
  </si>
  <si>
    <t>19/02/2024 17:24:08</t>
  </si>
  <si>
    <t>19/02/2024 17:24:48</t>
  </si>
  <si>
    <t>19/02/2024 17:33:37</t>
  </si>
  <si>
    <t>se realiza creacion de playbook en ansible y pruebas de ejecucion correcta para cambio de clavbe 2024</t>
  </si>
  <si>
    <t>INC000002624104</t>
  </si>
  <si>
    <t>SMU - cambio de clave ADM en servidores</t>
  </si>
  <si>
    <t>19/02/2024 17:25:02</t>
  </si>
  <si>
    <t>19/02/2024 17:25:41</t>
  </si>
  <si>
    <t>19/02/2024 17:34:12</t>
  </si>
  <si>
    <t>se ejecuta cambio de clave en servidor, se valida acceso</t>
  </si>
  <si>
    <t>INC000002624105</t>
  </si>
  <si>
    <t>Descarga e instalación de parches de SO en servidores de TrueSight (Febrero 2024)</t>
  </si>
  <si>
    <t>19/02/2024 15:20:54</t>
  </si>
  <si>
    <t>21/02/2024 9:50:27</t>
  </si>
  <si>
    <t>Se requiere del apoyo correspondiente del equipo de MS, para realizar las coordinaciones necesarias para ejecutar las descargar e instalación de parches de SO correspondientes al mes de Febrero en los servidores de la plataforma TrueSight en sus ambiente</t>
  </si>
  <si>
    <t>Se crea y gestiona trabajo mediante CRQ000000083310</t>
  </si>
  <si>
    <t>INC000002624234</t>
  </si>
  <si>
    <t>19/02/2024 15:56:32</t>
  </si>
  <si>
    <t>19/02/2024 20:05:20</t>
  </si>
  <si>
    <t>PREVENTIVO=SI
CODIGO DE SERVICIO=SRVSHAREPRO1_VM
DIRECCION=NULL
CIUDAD=NULL
COMUNA LOCAL=
REGION=NULL
QUIEN REPORTA=Ticket automático
CONTACTO EN TERRENO=
PROBLEMA=Critical Hard Drive Space Alert for Node FIPRDU01 - SRVSHAREPRO1_VM
REQUERIMIENTO=
EQUIPOS</t>
  </si>
  <si>
    <t>Se efectúa contacto con cliente: N/A
Teléfono de contacto: N/A
Acciones realizadas: Se libera espacio en disco, alarma ya no esta presente en plataforma de monitoreo, servidor opera normalmente.
Solución paliativa o definitiva: Comportamiento normal.
Acc</t>
  </si>
  <si>
    <t>INC000002624250</t>
  </si>
  <si>
    <t>fiprdu01 - srvshp13qasql_vm TICKET AUTOMATICO</t>
  </si>
  <si>
    <t>19/02/2024 16:11:32</t>
  </si>
  <si>
    <t>19/02/2024 19:24:44</t>
  </si>
  <si>
    <t>PREVENTIVO=SI
CODIGO DE SERVICIO=SRVSHP13QASQL_VM
DIRECCION=NULL
CIUDAD=NULL
COMUNA LOCAL=
REGION=NULL
QUIEN REPORTA=Ticket automático
CONTACTO EN TERRENO=
PROBLEMA=Node FIPRDU01 - SRVSHP13QASQL_VM is Down
REQUERIMIENTO=
EQUIPOS ENERGIZADO O REINICIADO=</t>
  </si>
  <si>
    <t>INC000002624338</t>
  </si>
  <si>
    <t>HD/
RE: Electrica Puente Alto//Recursos VDC|| FOLIO INC000002576883 || APERTURA</t>
  </si>
  <si>
    <t>19/02/2024 17:23:43</t>
  </si>
  <si>
    <t>19/02/2024 17:25:23</t>
  </si>
  <si>
    <t>20/02/2024 9:29:46</t>
  </si>
  <si>
    <t>PREVENTIVO: NO
CODIGO DE SERVICIO:
DIRECCION:
QUIEN REPORTA: Deiby Yoel Santoyo Monterola 56 9 9343 3681
CONTACTO EN TERRENO: Deiby Yoel Santoyo Monterola 56 9 9343 3681
REQUERIMIENTO:
Junto con saludar, informo que cliente asigna el siguiente segmento</t>
  </si>
  <si>
    <t>FASE RESOLUCIÓN Y RECUPERACIÓN
Se efectúa contacto con cliente:N/A
Teléfono de contacto:N/A
Acciones realizadas:Se configura la VLAN en el Enterprise, posterior a eso se configura en el vCenter y se configura en el VDC con la red 20.20.1.0/24
Solució</t>
  </si>
  <si>
    <t>INC000002624342</t>
  </si>
  <si>
    <t>GUSTAVO AVILA VERA</t>
  </si>
  <si>
    <t>HD/
Validar licencias Suse</t>
  </si>
  <si>
    <t>19/02/2024 17:27:45</t>
  </si>
  <si>
    <t>19/02/2024 17:29:20</t>
  </si>
  <si>
    <t>20/02/2024 10:09:12</t>
  </si>
  <si>
    <t>PREVENTIVO: NO
CODIGO DE SERVICIO:
DIRECCION:
QUIEN REPORTA:  Freddy Cortés Díaz 56 9 6605 6481
CONTACTO EN TERRENO: Freddy Cortés Díaz 56 9 6605 6481
REQUERIMIENTO:
Dejar en bandeja de Telefonica Global Technology &amp;#8211; Cloud &amp;#8211;
Controller y as</t>
  </si>
  <si>
    <t>Se valida la información solicitada</t>
  </si>
  <si>
    <t>INC000002624386</t>
  </si>
  <si>
    <t>cacost01 - prodtuxmoluno TICKET AUTOMATICO</t>
  </si>
  <si>
    <t>19/02/2024 18:05:13</t>
  </si>
  <si>
    <t>19/02/2024 20:45:35</t>
  </si>
  <si>
    <t>PREVENTIVO=SI
CODIGO DE SERVICIO=prodtuxmoluno
DIRECCION=SAN MARTÃ�N 50, SANTIAGO, REGIÃ“N METROPOLITANA, CHILE
CIUDAD=SANTIAGO
COMUNA LOCAL=Santiago
REGION=REGIÃ“N METROPOLITANA DE SANTIAGO
QUIEN REPORTA=Ticket automático
CONTACTO EN TERRENO=
PROBLEMA=N</t>
  </si>
  <si>
    <t>Se revisa el servidor según lo solicitado, encontrando en el momento de la revisión que el proceso con más uso de CPU corresponde a sqr, ejecutado por el usuario molprod.
Como se ve en la gráfica de más adelante, el consumo de CPU tuvo un alza al moment</t>
  </si>
  <si>
    <t>INC000002624406</t>
  </si>
  <si>
    <t>SOC - cambio de clave ADM en servidores</t>
  </si>
  <si>
    <t>19/02/2024 17:25:52</t>
  </si>
  <si>
    <t>19/02/2024 17:26:18</t>
  </si>
  <si>
    <t>19/02/2024 17:34:31</t>
  </si>
  <si>
    <t>INC000002624407</t>
  </si>
  <si>
    <t>TCCT ADMINISTRACION - cambio de clave ADM en servidores</t>
  </si>
  <si>
    <t>19/02/2024 17:26:46</t>
  </si>
  <si>
    <t>19/02/2024 17:27:16</t>
  </si>
  <si>
    <t>19/02/2024 17:34:50</t>
  </si>
  <si>
    <t>INC000002624408</t>
  </si>
  <si>
    <t>SUPERVISION INCIDENTE HUAWEI-CAMBIO DE FUENTE DE PODER</t>
  </si>
  <si>
    <t>19/02/2024 17:26:56</t>
  </si>
  <si>
    <t>19/02/2024 17:28:29</t>
  </si>
  <si>
    <t>19/02/2024 17:48:15</t>
  </si>
  <si>
    <t>INC000002624410</t>
  </si>
  <si>
    <t>Planilla. actualizacion de datos desde inventario</t>
  </si>
  <si>
    <t>19/02/2024 17:27:41</t>
  </si>
  <si>
    <t>19/02/2024 17:28:12</t>
  </si>
  <si>
    <t>19/02/2024 17:32:06</t>
  </si>
  <si>
    <t>se realiza actualizacion de dns name y estado de vm (apagada-encendida) en planilla</t>
  </si>
  <si>
    <t>INC000002624412</t>
  </si>
  <si>
    <t>TRUESIGHT - cambio clave servidores</t>
  </si>
  <si>
    <t>19/02/2024 17:28:36</t>
  </si>
  <si>
    <t>19/02/2024 17:29:05</t>
  </si>
  <si>
    <t>19/02/2024 17:35:10</t>
  </si>
  <si>
    <t>INC000002624416</t>
  </si>
  <si>
    <t>SUPERVISION INCIDENTE HUAWEI-CAMBIO DE MEMORIA RAM</t>
  </si>
  <si>
    <t>19/02/2024 17:29:44</t>
  </si>
  <si>
    <t>19/02/2024 17:31:23</t>
  </si>
  <si>
    <t>19/02/2024 18:11:31</t>
  </si>
  <si>
    <t>INC000002624422</t>
  </si>
  <si>
    <t>Revision alerta seguridad por ejecucion de comandos</t>
  </si>
  <si>
    <t>19/02/2024 17:35:28</t>
  </si>
  <si>
    <t>19/02/2024 17:36:05</t>
  </si>
  <si>
    <t>19/02/2024 17:36:42</t>
  </si>
  <si>
    <t>Revision alerta seguridad por ejecucion de comandos en servidores debido a acciones de cambio de clave</t>
  </si>
  <si>
    <t>comportamiento esperado por ejecucion de cambios de clave en varias cuentas</t>
  </si>
  <si>
    <t>INC000002624436</t>
  </si>
  <si>
    <t>WAZUH - configuracion de politica en servidor</t>
  </si>
  <si>
    <t>19/02/2024 18:05:31</t>
  </si>
  <si>
    <t>19/02/2024 18:06:30</t>
  </si>
  <si>
    <t>19/02/2024 18:06:50</t>
  </si>
  <si>
    <t>WAZUH - configuracion de politica en servidor para registrar comandos de powershell</t>
  </si>
  <si>
    <t>INC000002624454</t>
  </si>
  <si>
    <t>19/02/2024 18:36:10</t>
  </si>
  <si>
    <t>19/02/2024 18:37:16</t>
  </si>
  <si>
    <t>19/02/2024 18:56:42</t>
  </si>
  <si>
    <t>EMPRESA:HDI SEGUROS S.A.
CÓDIGO DE SERVICIO: 
DIRECCIÓN:Av. Apoquindo #7071, Las Condes, Santiago
NOMBRE DE QUIEN REPORTA: Álvaro Ulloa Figueroa
TELÉFONO DE QUIEN REPORTA: 962464224
NOMBRE DE CONTACTO EN TERRENO: 
REQUERIMIENTO:Cambio de cintas
EQUIPOS E</t>
  </si>
  <si>
    <t>INC000002624611</t>
  </si>
  <si>
    <t>Problemas de conexion con servidor telefonicam04 -10.68.131.252</t>
  </si>
  <si>
    <t>19/02/2024 22:28:56</t>
  </si>
  <si>
    <t>19/02/2024 22:31:26</t>
  </si>
  <si>
    <t>19/02/2024 23:09:23</t>
  </si>
  <si>
    <t>Se efectúa contacto con cliente: Operador N1
Teléfono de contacto: N/A
Acciones realizadas: Reinicio de servidor.
Solución paliativa o definitiva: N/A
Acciones de Mejora, Recomendaciones: N/A
Causa Raíz: N/A</t>
  </si>
  <si>
    <t>INC000002624623</t>
  </si>
  <si>
    <t>Checklist Diario Clientes 20.02.24</t>
  </si>
  <si>
    <t>20/02/2024 7:35:12</t>
  </si>
  <si>
    <t>20/02/2024 7:36:16</t>
  </si>
  <si>
    <t>20/02/2024 7:36:40</t>
  </si>
  <si>
    <t>INC000002624652</t>
  </si>
  <si>
    <t>RONDA Y REVISION DE SALAS 08:30</t>
  </si>
  <si>
    <t>20/02/2024 9:39:39</t>
  </si>
  <si>
    <t>20/02/2024 9:40:37</t>
  </si>
  <si>
    <t>20/02/2024 9:44:18</t>
  </si>
  <si>
    <t>INC000002624704</t>
  </si>
  <si>
    <t>20/02/2024 10:51:10</t>
  </si>
  <si>
    <t>20/02/2024 10:52:33</t>
  </si>
  <si>
    <t>20/02/2024 11:12:05</t>
  </si>
  <si>
    <t>EMPRESA:FARMACIAS AHUMADA S.A.
CÓDIGO DE SERVICIO: 
DIRECCIÓN:Av. Apoquindo #7071, Las Condes, Santiago
NOMBRE DE QUIEN REPORTA:Farmacias Ahumada / Silica
TELÉFONO DE QUIEN REPORTA:569 85608952
NOMBRE DE CONTACTO EN TERRENO: 
REQUERIMIENTO:Visita inspect</t>
  </si>
  <si>
    <t>INC000002624779</t>
  </si>
  <si>
    <t>19/02/2024 22:30:55</t>
  </si>
  <si>
    <t>20/02/2024 10:11:24</t>
  </si>
  <si>
    <t>INC000002624919</t>
  </si>
  <si>
    <t>20/02/2024 7:07:34</t>
  </si>
  <si>
    <t>20/02/2024 7:13:32</t>
  </si>
  <si>
    <t>RONDA REALIZADO.</t>
  </si>
  <si>
    <t>INC000002624920</t>
  </si>
  <si>
    <t>20/02/2024 7:13:41</t>
  </si>
  <si>
    <t>20/02/2024 7:15:05</t>
  </si>
  <si>
    <t>INC000002624939</t>
  </si>
  <si>
    <t>JANSSEN S.A.</t>
  </si>
  <si>
    <t>CALL CENTER/CONFIGUARACION IP (INC) | INC000002623552</t>
  </si>
  <si>
    <t>20/02/2024 10:00:29</t>
  </si>
  <si>
    <t>20/02/2024 10:06:00</t>
  </si>
  <si>
    <t>20/02/2024 12:29:02</t>
  </si>
  <si>
    <t>PREVENTIVO: NO
CODIGO DE SERVICIO: F040380 / L-37838
DIRECCION: Panamericana Norte 5353, Conchali, Santiago
QUIEN REPORTA: Sebastian Morales - 988866599
CONTACTO EN TERRENO: Sebastian Morales - 988866599 
PROBLEMA: Cliente no tiene conectividad con una</t>
  </si>
  <si>
    <t>FASE RESOLUCIÓN Y RECUPERACIÓN
Se efectúa contacto con cliente: Sebastian Morales 
Teléfono de contacto: 988866599
Acciones realizadas: Se detecta fallas de conectividad entre GW e IP 10.1.100.6, se modifica la IP del GW y se recupera la conectividad.</t>
  </si>
  <si>
    <t>INC000002624982</t>
  </si>
  <si>
    <t>Planificación MS y apoyo acceso VDC</t>
  </si>
  <si>
    <t>20/02/2024 11:53:26</t>
  </si>
  <si>
    <t>20/02/2024 11:54:56</t>
  </si>
  <si>
    <t>20/02/2024 15:44:18</t>
  </si>
  <si>
    <t>INC000002625213</t>
  </si>
  <si>
    <t>20/02/2024 8:45:51</t>
  </si>
  <si>
    <t>20/02/2024 8:47:01</t>
  </si>
  <si>
    <t>20/02/2024 9:43:49</t>
  </si>
  <si>
    <t>EMPRESA: TELEFONICA EMPRESAS DE CHILE SA
CÓDIGO DE SERVICIO: 
DIRECCIÓN:Calle San Martin #50, Santiago Centro, Santiago
NOMBRE DE QUIEN REPORTA:Manuel Maita
TELÉFONO DE QUIEN REPORTA:  56974138322
NOMBRE DE CONTACTO EN TERRENO: 
REQUERIMIENTO : Rackeo Sw</t>
  </si>
  <si>
    <t>Fase de resolución y recuperación: INFORMACION
Se efectúa contacto con cliente: N/A
Teléfono de contacto: N/A
Acciones realizadas: ACCESOS RECHAZADOS / CRQ NOI APROBADO
Solución paliativa o definitiva: N/A
Acciones de Mejora, Recomendaciones: N/A
Causa R</t>
  </si>
  <si>
    <t>INC000002625260</t>
  </si>
  <si>
    <t>asc_fgonza</t>
  </si>
  <si>
    <t>[PANDA] - ALERTA THREAT HUNTING SEVERIDAD MEDIA</t>
  </si>
  <si>
    <t>20/02/2024 9:29:13</t>
  </si>
  <si>
    <t>20/02/2024 9:33:00</t>
  </si>
  <si>
    <t>20/02/2024 18:02:51</t>
  </si>
  <si>
    <t>Hola buenas tardes Denise;
Por favor me ayuda a validar si alguien del equipo de Cloud recientemente realizó lo indicado por CSIRT en el equipo INFORMESGES02, no tengo mayor detalle:
Quedo atento,
Jonathan Tochon Reyes
J. Centro Control | Ingeniero</t>
  </si>
  <si>
    <t>se realiza revisión de servidor. El aplicativo involucrado en la alerta es parte de la suite de office instalada en el servidor. Se realiza análisis sobre el fichero alertado y no se encontró código malicioso.
Por otro lado, se valido que no existan méto</t>
  </si>
  <si>
    <t>INC000002625270</t>
  </si>
  <si>
    <t>Restauración de máquina virtual de plataforma MGMT-VDC - Evidencias Certificación SOC1 y SOC2</t>
  </si>
  <si>
    <t>20/02/2024 9:57:50</t>
  </si>
  <si>
    <t>20/02/2024 10:00:26</t>
  </si>
  <si>
    <t>26/02/2024 17:40:51</t>
  </si>
  <si>
    <t>26/02/2024 23:50:00</t>
  </si>
  <si>
    <t>Estimado equipo Operaciones Backups, se requiere de su acostumbrado apoyo en restaurar el ultimo respaldo, de cualquier de las VM listadas a continuación, las maquinas se encuentran en la plataforma SM c3-vcsmgmt.cloudtic.cl</t>
  </si>
  <si>
    <t>FASE RESOLUCIÓN Y RECUPERACIÓN
Se efectúa contacto con cliente: N/A
Teléfono de contacto: N/A
Acciones realizadas: restauracion  y proceso todo ok, se cierra folio
Solución paliativa o definitiva: restauracion  y proceso todo ok, se cierra folio
Acc</t>
  </si>
  <si>
    <t>INC000002625413</t>
  </si>
  <si>
    <t>RV: solicitud restauración - Shanghai y Melipilla</t>
  </si>
  <si>
    <t>20/02/2024 9:11:13</t>
  </si>
  <si>
    <t>20/02/2024 9:15:00</t>
  </si>
  <si>
    <t>21/02/2024 15:43:19</t>
  </si>
  <si>
    <t>PREVENTIVO: NO
CODIGO DE SERVICIO: Restauraciones 
DIRECCIÓN: Alameda N° 2150 piso 2 · Santiago
QUIEN REPORTA: Cristian Bustos Rivas 
CONTACTO EN TERRENO: Cristian Bustos Rivas 
PROBLEMA:
REQUERIMIENTO:
Estimados, junto con saludar les solicito por favo</t>
  </si>
  <si>
    <t>FASE RESOLUCIÓN Y RECUPERACIÓN
Se efectúa contacto con cliente: N/A
Teléfono de contacto: N/A
Acciones realizadas: se restauran ambos servidores solicitados
Solución paliativa o definitiva: se restauran ambos servidores solicitados
Acciones de Mejor</t>
  </si>
  <si>
    <t>INC000002625415</t>
  </si>
  <si>
    <t>HD/
Solicitud Artikos Chile // Eliminar y agregar registros DNS</t>
  </si>
  <si>
    <t>20/02/2024 9:12:02</t>
  </si>
  <si>
    <t>20/02/2024 9:14:12</t>
  </si>
  <si>
    <t>20/02/2024 11:16:11</t>
  </si>
  <si>
    <t>PREVENTIVO: NO
CODIGO DE SERVICIO:
DIRECCION:
QUIEN REPORTA: Sebastian Poblete C.  +56 992171974
CONTACTO EN TERRENO: Sebastian Poblete C.  +56 992171974
REQUERIMIENTO:
Junto con saludar, solicito eliminar el siguiente registro:
_dmarc.artikos.cl. IN</t>
  </si>
  <si>
    <t>INC000002625423</t>
  </si>
  <si>
    <t>HD/ Restablecer copia DB SCO-PBC_Dev</t>
  </si>
  <si>
    <t>20/02/2024 9:20:30</t>
  </si>
  <si>
    <t>20/02/2024 9:22:34</t>
  </si>
  <si>
    <t>22/02/2024 10:43:29</t>
  </si>
  <si>
    <t>PREVENTIVO: NO
CODIGO DE SERVICIO:
DIRECCION:
QUIEN REPORTA:
CONTACTO EN TERRENO:
PROBLEMA:
REQUERIMIENTO:
Favor su apoyo en restablecer copia de base de datos con nombre
SCO-PBC_Dev en el servidor PUC-DB-01-02 IP 172.16.162.93, esta debe de
quedar con</t>
  </si>
  <si>
    <t>FASE RESOLUCIÓN Y RECUPERACIÓN
Se efectúa contacto con cliente: N/A
Teléfono de contacto: N/A
Acciones realizadas: restauracion realizada correctamente
Solución paliativa o definitiva: restauracion realizada correctamente
Acciones de Mejora, Recomen</t>
  </si>
  <si>
    <t>INC000002625465</t>
  </si>
  <si>
    <t>20/02/2024 9:57:15</t>
  </si>
  <si>
    <t>20/02/2024 15:23:53</t>
  </si>
  <si>
    <t>Se desconectaron las tarjetas de red del servidor SRVSHP13QASQL (10.10.100.59 // 172.16.206.170), ya que será dado de baja. Se gestionará que se deje en mantención, mientras se gestiona el CRQ de baja.</t>
  </si>
  <si>
    <t>INC000002625499</t>
  </si>
  <si>
    <t>HD/
Comunicación entre MV</t>
  </si>
  <si>
    <t>20/02/2024 10:11:48</t>
  </si>
  <si>
    <t>20/02/2024 10:16:06</t>
  </si>
  <si>
    <t>21/02/2024 15:33:27</t>
  </si>
  <si>
    <t>PREVENTIVO: NO
CODIGO DE SERVICIO:
DIRECCION:
QUIEN REPORTA: Freddy Asenjo Ramírez +56 9 8969 3164
CONTACTO EN TERRENO: Freddy Asenjo Ramírez +56 9 8969 3164
REQUERIMIENTO:
Se requiere que la máquina virtual SOC-SISTEMA-INFORMES-QA
(192.168.129.14) pue</t>
  </si>
  <si>
    <t>se habilita nueva comunicación para lo requerido, se configuró  nueva política ID 176 en FW-SM-DC_TCCT
Rodrigo Acevedo</t>
  </si>
  <si>
    <t>INC000002625544</t>
  </si>
  <si>
    <t>HD/
[RENTOKIL] Entrega de servidores RHEL</t>
  </si>
  <si>
    <t>20/02/2024 10:49:05</t>
  </si>
  <si>
    <t>20/02/2024 10:54:14</t>
  </si>
  <si>
    <t>20/02/2024 11:02:24</t>
  </si>
  <si>
    <t>PREVENTIVO: NO
CODIGO DE SERVICIO:
DIRECCION:
QUIEN REPORTA: Eduardo José Camacho Urdaneta 56 9 4135 5459 
CONTACTO EN TERRENO: Eduardo José Camacho Urdaneta 56 9 4135 5459 
PROBLEMA:
REQUERIMIENTO:
Quien nos puede ayudar debido a que Jorge se encuentra</t>
  </si>
  <si>
    <t>Los servidores ya cuentan con salida a internet</t>
  </si>
  <si>
    <t>INC000002625547</t>
  </si>
  <si>
    <t>HD | Redondeo en orden centralizada, por cantidad STD registro info. DEEK952788</t>
  </si>
  <si>
    <t>20/02/2024 11:19:43</t>
  </si>
  <si>
    <t>20/02/2024 11:21:41</t>
  </si>
  <si>
    <t>20/02/2024 15:26:12</t>
  </si>
  <si>
    <t>La orden DEEK952788 fue importada en PRD exitosamente.</t>
  </si>
  <si>
    <t>INC000002625556</t>
  </si>
  <si>
    <t>20/02/2024 10:53:13</t>
  </si>
  <si>
    <t>20/02/2024 10:57:47</t>
  </si>
  <si>
    <t>20/02/2024 11:13:03</t>
  </si>
  <si>
    <t>EMPRESA:FARMACIA AHUMADA S.A.
CÓDIGO DE SERVICIO: 
DIRECCIÓN:Calle San Martin #50, Santiago Centro, Santiago
NOMBRE DE QUIEN REPORTA:Farmacias Ahumada / Silica
TELÉFONO DE QUIEN REPORTA:569 42495256
NOMBRE DE CONTACTO EN TERRENO: 
PROBLEMA:
Visita inspec</t>
  </si>
  <si>
    <t>INC000002625618</t>
  </si>
  <si>
    <t>INSTALACION F.O. TECH/CRQ 82701</t>
  </si>
  <si>
    <t>20/02/2024 11:14:45</t>
  </si>
  <si>
    <t>20/02/2024 11:15:11</t>
  </si>
  <si>
    <t>21/02/2024 16:08:37</t>
  </si>
  <si>
    <t>SE EFECTÚA CONTACTO CON CLIENTE: NO APLICA
TELÉFONO DE CONTACTO: NO APLICA
ACCIONES REALIZADAS: TRABAJO REALIZADO
SOLUCIÓN PALIATIVA O DEFINITIVA: NO APLICA
ACCIONES DE MEJORA, RECOMENDACIONES: NO APLICA
CAUSA RAÍZ: INSTALACION DE NUEVA CRUZADA DE FIBRA</t>
  </si>
  <si>
    <t>INC000002625631</t>
  </si>
  <si>
    <t>20/02/2024 11:41:23</t>
  </si>
  <si>
    <t>20/02/2024 11:42:03</t>
  </si>
  <si>
    <t>20/02/2024 11:43:23</t>
  </si>
  <si>
    <t>INC000002625656</t>
  </si>
  <si>
    <t>SUPERVISION MASISA/CRQ 82150</t>
  </si>
  <si>
    <t>20/02/2024 13:20:11</t>
  </si>
  <si>
    <t>20/02/2024 13:20:12</t>
  </si>
  <si>
    <t>20/02/2024 15:27:20</t>
  </si>
  <si>
    <t>PREVENTIVO: NO
CÓDIGO DE SERVICIO:
DIRECCIÓN:  DCSM
QUIEN REPORTA: RENE VILLEGAS
CONTACTO EN TERRENO: DC OPERADOR N1
PROBLEMA: CRUZADA
REQUERIMIENTO: TENDIDO DE UTP</t>
  </si>
  <si>
    <t>SE EFECTÚA CONTACTO CON CLIENTE: NO APLICA
TELÉFONO DE CONTACTO: NO APLICA
ACCIONES REALIZADAS: SUPERVISION REALIZADA
SOLUCIÓN PALIATIVA O DEFINITIVA: NO APLICA
ACCIONES DE MEJORA, RECOMENDACIONES: NO APLICA
CAUSA RAÍZ: INSTALACION DE NUEVA CRUZADA DE UT</t>
  </si>
  <si>
    <t>INC000002625729</t>
  </si>
  <si>
    <t>DERCO S.A.</t>
  </si>
  <si>
    <t>GESTION DATACENTER/ ACCESOS /DERCO S.A.</t>
  </si>
  <si>
    <t>20/02/2024 11:47:08</t>
  </si>
  <si>
    <t>20/02/2024 11:49:33</t>
  </si>
  <si>
    <t>20/02/2024 17:00:12</t>
  </si>
  <si>
    <t>EMPRESA:DERCO S.A.
CÓDIGO DE SERVICIO: 
DIRECCIÓN:AV. Presidente Prieto #226, Paine, Santiago
NOMBRE DE QUIEN REPORTA:Luis Núñez / John Benavides
TELÉFONO DE QUIEN REPORTA:56 991733418
NOMBRE DE CONTACTO EN TERRENO: 
REQUERIMIENTO:Instalación de SFPs en</t>
  </si>
  <si>
    <t>INC000002625781</t>
  </si>
  <si>
    <t>CONSULTORES DE PROYECTOS EMPRESARIALES S A</t>
  </si>
  <si>
    <t>MESA/CALL CENTER/PROBLEMA OFFICE 365</t>
  </si>
  <si>
    <t>20/02/2024 13:19:28</t>
  </si>
  <si>
    <t>20/02/2024 13:21:58</t>
  </si>
  <si>
    <t>21/02/2024 17:42:45</t>
  </si>
  <si>
    <t>PREVENTIVO: NO
CODIGO DE SERVICIO:OFFICE 365
DIRECCION:ROSAL 331,PISO4 
QUIEN REPORTA:CLAUDIA CORNEJO-992364698
CONTACTO EN TERRENO:CLAUDIA CORNEJO-992364698
PROBLEMA:
REQUERIMIENTO:PROBLEMA DE OFFICE 365
EQUIPOS ENERGIZADO/REINICIADO:NO APLICA
HORARIO D</t>
  </si>
  <si>
    <t>FASE RESOLUCIÓN Y RECUPERACIÓN
Se efectúa contacto con cliente: Claudia Cornejo
Teléfono de contacto: 992364698
Acciones realizadas:
-Detectamos que la cuenta afectada había sido modificada/recreada y no estaba actualziada en el sitio privado afectado</t>
  </si>
  <si>
    <t>INC000002625823</t>
  </si>
  <si>
    <t>CLUB HIPICO DE SANTIAGO S.A.</t>
  </si>
  <si>
    <t>GESTION DATACENTER/ ACCESOS /CLUB HIPICO DE SANTIAGO S.A.</t>
  </si>
  <si>
    <t>20/02/2024 11:43:19</t>
  </si>
  <si>
    <t>20/02/2024 11:45:17</t>
  </si>
  <si>
    <t>20/02/2024 11:54:50</t>
  </si>
  <si>
    <t>EMPRESA:CLUB HIPICO DE SANTIAGO S.A.
CÓDIGO DE SERVICIO: 
DIRECCIÓN:Calle San Martin #50, Santiago Centro, Santiago 
NOMBRE DE QUIEN REPORTA:Salvador Romero 
TELÉFONO DE QUIEN REPORTA:968462059
NOMBRE DE CONTACTO EN TERRENO: 
PROBLEMA:
Inspección visual</t>
  </si>
  <si>
    <t>INC000002625826</t>
  </si>
  <si>
    <t>gpschi01 - wnprws_gps02 TICKET AUTOMATICO</t>
  </si>
  <si>
    <t>20/02/2024 11:44:07</t>
  </si>
  <si>
    <t>20/02/2024 15:04:14</t>
  </si>
  <si>
    <t>PREVENTIVO=SI
CODIGO DE SERVICIO=WNPRWS_GPS02
DIRECCION=NULL
CIUDAD=NULL
COMUNA LOCAL=Santiago
REGION=NULL
QUIEN REPORTA=Ticket automático
CONTACTO EN TERRENO=
PROBLEMA=High RAM Usage Alert for Node GPSCHI01 - WNPRWS_GPS02
REQUERIMIENTO=
EQUIPOS ENERGIZA</t>
  </si>
  <si>
    <t>Estimados
Buenas tardes. Se realiza limpieza de memoria residual, quedando un 47% de consumó de memoria Ram.</t>
  </si>
  <si>
    <t>INC000002625845</t>
  </si>
  <si>
    <t>20/02/2024 11:58:30</t>
  </si>
  <si>
    <t>20/02/2024 12:02:58</t>
  </si>
  <si>
    <t>20/02/2024 12:40:38</t>
  </si>
  <si>
    <t>EMPRESA:MASISA S.A. 1
CÓDIGO DE SERVICIO: 
DIRECCIÓN:Calle San Martin #50, Santiago Centro, Santiago 
NOMBRE DE QUIEN REPORTA:Diego Palacios
TELÉFONO DE QUIEN REPORTA:56 9 53971265
NOMBRE DE CONTACTO EN TERRENO: 
PROBLEMA:
CRUZADA ENTRE SALA 1 RACK A11 Y</t>
  </si>
  <si>
    <t>INC000002625848</t>
  </si>
  <si>
    <t>HD | [MEGASALUD] Induccion portal vdc</t>
  </si>
  <si>
    <t>20/02/2024 12:04:39</t>
  </si>
  <si>
    <t>20/02/2024 12:07:28</t>
  </si>
  <si>
    <t>22/02/2024 10:10:13</t>
  </si>
  <si>
    <t>PREVENTIVO: NO
CODIGO DE SERVICIO:
DIRECCION:
QUIEN REPORTA:Alberto Bezares Ovalle +56 9 71268048 
CONTACTO EN TERRENO:
PROBLEMA:
REQUERIMIENTO:
Junto con saludar, agradceré generar folio como requerimiento con area
cloud, para inducción del portal vdc</t>
  </si>
  <si>
    <t>Se efectúa contacto con cliente:  N/A
Teléfono de contacto: N/A
Acciones realizadas: Se informa que se realiza la inducción a cliente al Cloud Portal, donde se le detalla cómo administrar sus recursos que tiene en su virtual data center, así como también</t>
  </si>
  <si>
    <t>INC000002625875</t>
  </si>
  <si>
    <t>SERVICIOS E INVERSIONES FRANCISCO JAVIER GUIDI MOGGIA E.I.R.L.</t>
  </si>
  <si>
    <t>HD/
Solicitud paara reverso DNS</t>
  </si>
  <si>
    <t>20/02/2024 12:13:18</t>
  </si>
  <si>
    <t>20/02/2024 12:15:31</t>
  </si>
  <si>
    <t>20/02/2024 20:27:07</t>
  </si>
  <si>
    <t>PREVENTIVO: NO
CODIGO DE SERVICIO:
DIRECCION:
QUIEN REPORTA:  Diego Vergara.  +56 9 3231 4955
CONTACTO EN TERRENO: Diego Vergara.  +56 9 3231 4955
REQUERIMIENTO:
 Mi nombre es Diego Vergara rut 17.354.112-0. Los contacto a nombre de
Servicios e inversi</t>
  </si>
  <si>
    <t>El area encargada realizo el reverso</t>
  </si>
  <si>
    <t>INC000002625881</t>
  </si>
  <si>
    <t>COORDINACIÓN INTERNA EQUIPO</t>
  </si>
  <si>
    <t>20/02/2024 12:17:06</t>
  </si>
  <si>
    <t>20/02/2024 12:17:47</t>
  </si>
  <si>
    <t>20/02/2024 12:21:55</t>
  </si>
  <si>
    <t>SD MS</t>
  </si>
  <si>
    <t>INC000002625882</t>
  </si>
  <si>
    <t>HD/
Importar a VDC de CLIENTE Cpech vm restauradas</t>
  </si>
  <si>
    <t>20/02/2024 12:17:40</t>
  </si>
  <si>
    <t>20/02/2024 12:23:04</t>
  </si>
  <si>
    <t>20/02/2024 15:43:11</t>
  </si>
  <si>
    <t>PREVENTIVO: NO
CODIGO DE SERVICIO:
DIRECCION:
QUIEN REPORTA:
CONTACTO EN TERRENO:
REQUERIMIENTO:
Junto con saludar, Solicito de vuestro apoyo para crear ticket como
REQUERIMIENTO y en estado PENDIENTE.
BANDEJA: TELEFONICA GLOBAL TECNOLOGY S.A. AGENCIA</t>
  </si>
  <si>
    <t>Se efectúa contacto con cliente: Sebastian Villena
Teléfono de contacto: Via correo
Acciones realizadas: Se importan maquinas virtuales en tenant CEPECH PAINE
Acciones de Mejora, Recomendaciones: N/A
Causa Raíz: N/A</t>
  </si>
  <si>
    <t>INC000002625883</t>
  </si>
  <si>
    <t>LISTADO USER</t>
  </si>
  <si>
    <t>20/02/2024 12:17:55</t>
  </si>
  <si>
    <t>20/02/2024 12:18:33</t>
  </si>
  <si>
    <t>20/02/2024 12:21:30</t>
  </si>
  <si>
    <t>INV REQ DUOC</t>
  </si>
  <si>
    <t>INC000002625884</t>
  </si>
  <si>
    <t>365 LICENCIAS</t>
  </si>
  <si>
    <t>20/02/2024 12:18:43</t>
  </si>
  <si>
    <t>20/02/2024 12:19:18</t>
  </si>
  <si>
    <t>20/02/2024 12:21:04</t>
  </si>
  <si>
    <t>CADUCADAS</t>
  </si>
  <si>
    <t>INC000002625887</t>
  </si>
  <si>
    <t>INTERNO HE</t>
  </si>
  <si>
    <t>20/02/2024 12:19:27</t>
  </si>
  <si>
    <t>20/02/2024 12:20:04</t>
  </si>
  <si>
    <t>20/02/2024 12:20:36</t>
  </si>
  <si>
    <t>INC000002625940</t>
  </si>
  <si>
    <t>DUOC|REQ| Obtener credenciales Consulta</t>
  </si>
  <si>
    <t>20/02/2024 12:40:18</t>
  </si>
  <si>
    <t>20/02/2024 12:41:37</t>
  </si>
  <si>
    <t>20/02/2024 15:35:17</t>
  </si>
  <si>
    <t>Cliente confirma que credenciales entregadas son las correctas, se resuelve ticket.</t>
  </si>
  <si>
    <t>INC000002625948</t>
  </si>
  <si>
    <t>DUOC|REQ| Cambio BBD PRD</t>
  </si>
  <si>
    <t>20/02/2024 12:45:12</t>
  </si>
  <si>
    <t>20/02/2024 12:47:18</t>
  </si>
  <si>
    <t>20/02/2024 18:55:09</t>
  </si>
  <si>
    <t>Se realiza el cambio de OCPU a ECPU con exito</t>
  </si>
  <si>
    <t>INC000002626052</t>
  </si>
  <si>
    <t>GESTION DATACENTER/ ACCESOS / FARMACIAS AHUMADA S.A.</t>
  </si>
  <si>
    <t>20/02/2024 15:00:15</t>
  </si>
  <si>
    <t>20/02/2024 15:03:53</t>
  </si>
  <si>
    <t>20/02/2024 15:21:37</t>
  </si>
  <si>
    <t>EMPRESA: FARMACIAS AHUMADA S.A.
CÓDIGO DE SERVICIO: 
DIRECCIÓN: Av. Apoquindo #7071, Las Condes, Santiago
NOMBRE DE QUIEN REPORTA: Nelson Báez
TELÉFONO DE QUIEN REPORTA: 942099097
NOMBRE DE CONTACTO EN TERRENO: Nelson Báez 942099097
REQUERIMIENTO: montad</t>
  </si>
  <si>
    <t>INC000002626189</t>
  </si>
  <si>
    <t>RONDA Y REVISION DE SALAS 12:30</t>
  </si>
  <si>
    <t>20/02/2024 14:32:36</t>
  </si>
  <si>
    <t>20/02/2024 14:33:30</t>
  </si>
  <si>
    <t>20/02/2024 14:34:39</t>
  </si>
  <si>
    <t>INC000002626219</t>
  </si>
  <si>
    <t>HD/
RE: SOLARWINDS - Solicitud ventana mantenimiento BD</t>
  </si>
  <si>
    <t>20/02/2024 15:27:54</t>
  </si>
  <si>
    <t>20/02/2024 15:31:12</t>
  </si>
  <si>
    <t>20/02/2024 22:48:26</t>
  </si>
  <si>
    <t>PREVENTIVO: NO
CODIGO DE SERVICIO:
DIRECCION:
QUIEN REPORTA:
CONTACTO EN TERRENO:
PROBLEMA:
REQUERIMIENTO:
Favor su apoyo en la creación de un ticket como requerimiento, para hoy a
las 20:00, por lo siguiente:
Realizar el mantenimiento de índices y es</t>
  </si>
  <si>
    <t>Buenas noches. Se informa que ha terminado el proceso de mantenimiento. Adjunto evidencia respectiva.</t>
  </si>
  <si>
    <t>INC000002626224</t>
  </si>
  <si>
    <t>TCCT-CHILE-CLOUD-IA-VPN-002-T1078.002 Viaje Imposible de luis.villasmil</t>
  </si>
  <si>
    <t>20/02/2024 15:43:19</t>
  </si>
  <si>
    <t>20/02/2024 15:43:55</t>
  </si>
  <si>
    <t>20/02/2024 15:58:36</t>
  </si>
  <si>
    <t>ANALISIS</t>
  </si>
  <si>
    <t>INC000002626243</t>
  </si>
  <si>
    <t>Reset contraseña VPN Usuario p.wsuazo en dominio vpndc.tic.cl</t>
  </si>
  <si>
    <t>20/02/2024 16:57:58</t>
  </si>
  <si>
    <t>20/02/2024 16:59:59</t>
  </si>
  <si>
    <t>SOLARWINDS</t>
  </si>
  <si>
    <t>21/02/2024 10:07:03</t>
  </si>
  <si>
    <t>Señores,
Junto con saludarles hoy, les escribo para solicitar de su colaboración en la reactivación de la cuenta de VPN indicada en el asunto de este correo (p.wsuazo) que pertenece a nuestro proveedor de plataforma SolarWinds @'William Suazo'  hacia la</t>
  </si>
  <si>
    <t>Se resetea clave según solicitud.</t>
  </si>
  <si>
    <t>INC000002626247</t>
  </si>
  <si>
    <t>HD/ RV: NUTRISCO: JOB CANCELADOS EN PRD</t>
  </si>
  <si>
    <t>20/02/2024 17:50:25</t>
  </si>
  <si>
    <t>20/02/2024 17:54:12</t>
  </si>
  <si>
    <t>21/02/2024 8:21:33</t>
  </si>
  <si>
    <t>PREVENTIVO: NO
CODIGO DE SERVICIO:
DIRECCION:
QUIEN REPORTA:Nicolás Saavedra Eguiluz
CONTACTO EN TERRENO:Nicolás Saavedra Eguiluz  +56 9 6187 5469 
PROBLEMA:
REQUERIMIENTO: 
Hola Jorge buenas tardes,
El Job RBDAPP01 aún se sigue cancelando por el mismo</t>
  </si>
  <si>
    <t>El Job RBDAPP01 aún se sigue cancelando por el mismo motivo, usuario ejecutor ALIBERONA se encuentra bloqueado.
El job ZHCM_ENVIO_PORTAL_1 no se ha vuelto a cancelar ni ejecutar, pero igualmente el usuario ejecutor JVILLAVICENC también se encuentra b</t>
  </si>
  <si>
    <t>INC000002626280</t>
  </si>
  <si>
    <t>Informe interno Maniobra en sistema de MT transferencia abierta a GPS1-M</t>
  </si>
  <si>
    <t>20/02/2024 21:46:25</t>
  </si>
  <si>
    <t>20/02/2024 21:50:09</t>
  </si>
  <si>
    <t>21/02/2024 3:15:45</t>
  </si>
  <si>
    <t>INC000002626284</t>
  </si>
  <si>
    <t>RONDA Y REVISION DE SALAS TECNICAS 20:30</t>
  </si>
  <si>
    <t>20/02/2024 21:55:14</t>
  </si>
  <si>
    <t>20/02/2024 21:57:55</t>
  </si>
  <si>
    <t>20/02/2024 21:58:45</t>
  </si>
  <si>
    <t>INC000002626298</t>
  </si>
  <si>
    <t>REQ / RE: Transporte OT a PRD // 20 Febrero 23 horas</t>
  </si>
  <si>
    <t>20/02/2024 23:33:38</t>
  </si>
  <si>
    <t>20/02/2024 23:36:20</t>
  </si>
  <si>
    <t>21/02/2024 1:09:32</t>
  </si>
  <si>
    <t>PREVENTIVO:  NO
CODIGO DE SERVICIO: NN
DIRECCION: 
COMUNA:
CIUDAD: 
NOMBRE QUIEN REPORTA:    Ewald Galaz Millaleo |+56 9 8510 0702 | ewald.galazmillaleo@telefonica.com
NOMBRE CONTACTO EN TERRENO:  
PROBLEMA: 
REQUERIMIENTO:  
Favor generar ticket en b</t>
  </si>
  <si>
    <t>INC000002626347</t>
  </si>
  <si>
    <t>20/02/2024 15:37:17</t>
  </si>
  <si>
    <t>20/02/2024 15:38:51</t>
  </si>
  <si>
    <t>20/02/2024 15:40:12</t>
  </si>
  <si>
    <t>Folio generado automáticamente para atender requerimiento del cliente. La solicitud fue realizada directamente al área resolutoria sin pasar por el flujo de mesa de ayuda.
Cliente solicita Vuelta atrás de homologación de schema CORPORATIVO en Base de D</t>
  </si>
  <si>
    <t>Se realiza vuelta atrás de homologación de schema CORPORATIVO en Base de Datos ADBQAS solicitado anteriormente en ticket INC000002613236</t>
  </si>
  <si>
    <t>INC000002626371</t>
  </si>
  <si>
    <t>GAMA / Requerimiento Respaldo VM Completo Servidor Taltal CPECH</t>
  </si>
  <si>
    <t>20/02/2024 15:53:36</t>
  </si>
  <si>
    <t>20/02/2024 15:55:32</t>
  </si>
  <si>
    <t>22/02/2024 10:41:54</t>
  </si>
  <si>
    <t>PREVENTIVO: NO
CODIGO DE SERVICIO:
DIRECCION: 
QUIEN REPORTA:  Cristian Bustos Rivas
CONTACTO EN TERRENO:
PROBLEMA:
REQUERIMIENTO:
Estimados, junto con saludar les solicito el respaldo de VM completa para servidor Taltal CPECH, la máquina actualmente se</t>
  </si>
  <si>
    <t>FASE RESOLUCIÓN Y RECUPERACIÓN
Se efectúa contacto con cliente: N/A
Teléfono de contacto: N/A
Acciones realizadas:  respaldo ejecutado correctamente
Solución paliativa o definitiva:  respaldo ejecutado correctamente
Acciones de Mejora, Recomendacion</t>
  </si>
  <si>
    <t>INC000002626379</t>
  </si>
  <si>
    <t>Requerimiento Respaldo VM Completo Servidor Guayacán CPECH | Folio: INC000002626379 | Apertura</t>
  </si>
  <si>
    <t>20/02/2024 16:04:34</t>
  </si>
  <si>
    <t>20/02/2024 16:04:57</t>
  </si>
  <si>
    <t>22/02/2024 10:40:45</t>
  </si>
  <si>
    <t>PREVENTIVO: NO
CODIGO DE SERVICIO: Servidor 
DIRECCION: Alameda N° 2150 piso 2 · Santiago
QUIEN REPORTA: Cristian Bustos Rivas
CONTACTO EN TERRENO: Cristian Bustos Rivas
PROBLEMA:
REQUERIMIENTO:
Estimados, junto con saludar les solicito el respaldo de V</t>
  </si>
  <si>
    <t>FASE RESOLUCIÓN Y RECUPERACIÓN
Se efectúa contacto con cliente: N/A
Teléfono de contacto: N/A
Acciones realizadas: respaldo ejecutado correctamente
Solución paliativa o definitiva: respaldo ejecutado correctamente
Acciones de Mejora, Recomendaciones</t>
  </si>
  <si>
    <t>INC000002626419</t>
  </si>
  <si>
    <t>RONDA Y REVISION DE SALAS 15:30</t>
  </si>
  <si>
    <t>20/02/2024 15:37:43</t>
  </si>
  <si>
    <t>20/02/2024 15:38:23</t>
  </si>
  <si>
    <t>20/02/2024 15:39:38</t>
  </si>
  <si>
    <t>INC000002626443</t>
  </si>
  <si>
    <t>20/02/2024 16:26:33</t>
  </si>
  <si>
    <t>20/02/2024 16:30:07</t>
  </si>
  <si>
    <t>20/02/2024 18:15:14</t>
  </si>
  <si>
    <t>EMPRESA:TELEFONICA GLOBAL TECHNOLOGY S.A.AGENCIA EN CHILE
CÓDIGO DE SERVICIO: 
DIRECCIÓN:AV. Presidente Prieto #226, Paine, Santiago
NOMBRE DE QUIEN REPORTA:Roberto Campillay
TELÉFONO DE QUIEN REPORTA:56974761635
NOMBRE DE CONTACTO EN TERRENO: 
PROBLEMA:</t>
  </si>
  <si>
    <t>INC000002626457</t>
  </si>
  <si>
    <t>COMPANIA AGROPECUARIA COPEVAL S A</t>
  </si>
  <si>
    <t>GESTION DATACENTER/ ACCESOS /COMPANIA AGROPECUARIA COPEVAL S A</t>
  </si>
  <si>
    <t>20/02/2024 16:50:57</t>
  </si>
  <si>
    <t>20/02/2024 16:53:40</t>
  </si>
  <si>
    <t>20/02/2024 17:04:15</t>
  </si>
  <si>
    <t>EMPRESA:COMPANIA AGROPECUARIA COPEVAL S A
CÓDIGO DE SERVICIO: 
DIRECCIÓN:Calle San Martin #50, Santiago Centro, Santiago
NOMBRE DE QUIEN REPORTA:Diego Garay
TELÉFONO DE QUIEN REPORTA:56989679216
NOMBRE DE CONTACTO EN TERRENO: 
PROBLEMA:
Ordamiento Rack C</t>
  </si>
  <si>
    <t>INC000002626469</t>
  </si>
  <si>
    <t>GDA</t>
  </si>
  <si>
    <t>GESTION DE ACCESO</t>
  </si>
  <si>
    <t>asc_atoled</t>
  </si>
  <si>
    <t>Consulta servidor GDA</t>
  </si>
  <si>
    <t>20/02/2024 17:16:16</t>
  </si>
  <si>
    <t>20/02/2024 17:23:32</t>
  </si>
  <si>
    <t>E-HEALTH</t>
  </si>
  <si>
    <t>20/02/2024 18:08:06</t>
  </si>
  <si>
    <t>Estimados,
necesitamos validar si hay alguno de los servidores de GDA que tenga asociada la ip pública 200.68.7.122 debido a que estamos realizando pruebas y vemos que el backend no carga, al hacer ping nos resuelve esa ip
contacto: Oscar Villarrolel
t</t>
  </si>
  <si>
    <t>Adjunto información encontrada con respecto a la IP.
10.68.132.87	172.20.80.50	10.66.23.250	200.68.7.122	10.6.246.7	1	GDA_CIC_01.gda.local	VIRTUAL	2	vcs-sm60.local&gt;San Martin H1.0&gt;vm	GDA_CIC_01	Microsoft Windows Server 2008 R2 (64-bit)</t>
  </si>
  <si>
    <t>INC000002626490</t>
  </si>
  <si>
    <t>20/02/2024 18:02:44</t>
  </si>
  <si>
    <t>20/02/2024 18:03:27</t>
  </si>
  <si>
    <t>20/02/2024 19:45:02</t>
  </si>
  <si>
    <t>EMPRESA:TELEFONICA EMPRESAS DE CHILE SA
CÓDIGO DE SERVICIO: 
DIRECCIÓN:AV. Presidente Prieto #226, Paine, Santiago
NOMBRE DE QUIEN REPORTA: Fernando Sepulveda
TELÉFONO DE QUIEN REPORTA: 993211880
NOMBRE DE CONTACTO EN TERRENO: 
REQUERIMIENTO:Tendido y co</t>
  </si>
  <si>
    <t>INC000002626497</t>
  </si>
  <si>
    <t>GESTION DATACENTER/ ACCESOS /CELULOSA ARAUCO Y CONSTITUCION S A</t>
  </si>
  <si>
    <t>20/02/2024 18:32:23</t>
  </si>
  <si>
    <t>20/02/2024 18:34:26</t>
  </si>
  <si>
    <t>20/02/2024 19:01:10</t>
  </si>
  <si>
    <t>EMPRESA:CELULOSA ARAUCO Y CONSTITUCION S A
CÓDIGO DE SERVICIO: 
DIRECCIÓN:Calle San Martin #50, Santiago Centro, Santiago
NOMBRE DE QUIEN REPORTA:Michael Hernandez
TELÉFONO DE QUIEN REPORTA:(569) 41176303
NOMBRE DE CONTACTO EN TERRENO: 
PROBLEMA:
Revisio</t>
  </si>
  <si>
    <t>INC000002626500</t>
  </si>
  <si>
    <t>GAMA | Requerimiento Problemas de Acceso Servidor TUMBES03 - IPCHILE</t>
  </si>
  <si>
    <t>20/02/2024 18:40:11</t>
  </si>
  <si>
    <t>20/02/2024 18:43:33</t>
  </si>
  <si>
    <t>21/02/2024 14:53:20</t>
  </si>
  <si>
    <t>PREVENTIVO: NO
CÓDIGO DE SERVICIO:  TUMBES03
DIRECCIÓN: - 
QUIEN REPORTA: 	Juan Carlos Dupuy | +56 979778332
CONTACTO EN TERRENO: 	Juan Carlos Dupuy |  +56 979778332
PROBLEMA:
REQUERIMIENTO:
Buenas tardes, junto con saludar, solicito revisar el servido</t>
  </si>
  <si>
    <t>Se realizaron validaciones y se confirma acceso al servidor, juan carlos dupuy valida con exito.</t>
  </si>
  <si>
    <t>INC000002626515</t>
  </si>
  <si>
    <t>HD/
RV: Descripción: Asigna cuentas a Balance. DEEK953024</t>
  </si>
  <si>
    <t>20/02/2024 16:23:28</t>
  </si>
  <si>
    <t>20/02/2024 16:27:55</t>
  </si>
  <si>
    <t>20/02/2024 17:48:43</t>
  </si>
  <si>
    <t>PREVENTIVO: NO
CODIGO DE SERVICIO:
DIRECCION:
QUIEN REPORTA:
CONTACTO EN TERRENO:
PROBLEMA:
REQUERIMIENTO:
Corrigo información de encabezado del correo
Estimados buenas tardes.
Por favor pasar a productivo las siguientes ordenes, DEEK953024.
Descripci</t>
  </si>
  <si>
    <t>La orden DEEK953024 se importo exitosamente en PRD</t>
  </si>
  <si>
    <t>INC000002626522</t>
  </si>
  <si>
    <t>HD/
Revisión de alarma en cluster de recursos C4-PAINE host esxr04.</t>
  </si>
  <si>
    <t>20/02/2024 16:33:21</t>
  </si>
  <si>
    <t>20/02/2024 16:35:19</t>
  </si>
  <si>
    <t>20/02/2024 17:37:33</t>
  </si>
  <si>
    <t>PREVENTIVO: NO
CODIGO DE SERVICIO:
DIRECCION: 
QUIEN REPORTA:  José Andrés Santis Serrano  56 9 9221 4664
CONTACTO EN TERRENO:  José Andrés Santis Serrano  56 9 9221 4664
PROBLEMA:
REQUERIMIENTO:
Requerimiento: Revisión de alarma (Host hardware system b</t>
  </si>
  <si>
    <t>Se efectúa contacto con cliente:  N/A 
Teléfono de contacto: N/A
Acciones realizadas: Se revisa alarma en host exsi04 de recursos paine donde presenta una alarma de sensor la cual quedo activa desde la actualizacion del host se procede a solventar alarma</t>
  </si>
  <si>
    <t>INC000002626566</t>
  </si>
  <si>
    <t>20/02/2024 18:10:56</t>
  </si>
  <si>
    <t>20/02/2024 18:13:24</t>
  </si>
  <si>
    <t>20/02/2024 18:15:15</t>
  </si>
  <si>
    <t>INC000002626584</t>
  </si>
  <si>
    <t>ANALISTAS NSM N1</t>
  </si>
  <si>
    <t>tct_vnavea</t>
  </si>
  <si>
    <t>L1 - RE: Apertura - [TCCT-CHILE-CLOUD][AC]TCCT-CHILE-CLOUD-DS-FW-001-T1046</t>
  </si>
  <si>
    <t>20/02/2024 19:09:46</t>
  </si>
  <si>
    <t>20/02/2024 19:12:03</t>
  </si>
  <si>
    <t>20/02/2024 19:40:57</t>
  </si>
  <si>
    <t>TCCT-CHILE-CLOUD-DS-FW-001-T1046 Escaneo local mediante protocolo RDP desde 10.212.51.10</t>
  </si>
  <si>
    <t>FASE RESOLUCIÓN Y RECUPERACIÓN
Se efectúa contacto con cliente: Se revisa internamente y se escala con Jefatura Jose Angelo Fuentes
Teléfono de contacto: 940753516
Acciones realizadas: Se analiza usuarios creados en el FW según los log enviados y este</t>
  </si>
  <si>
    <t>INC000002626722</t>
  </si>
  <si>
    <t>HD | Eliminar vApp en estatus desconocido cliente DUOC DC DUOCUCPA</t>
  </si>
  <si>
    <t>20/02/2024 17:35:09</t>
  </si>
  <si>
    <t>20/02/2024 17:37:15</t>
  </si>
  <si>
    <t>22/02/2024 10:26:44</t>
  </si>
  <si>
    <t>PREVENTIVO: NO
CODIGO DE SERVICIO:
DIRECCION:
QUIEN REPORTA: Moisés Eduardo Montero Ramos +56 9 4273 2135
CONTACTO EN TERRENO:
PROBLEMA:
REQUERIMIENTO:
Buenas tardes equipo @Help Desk, por favor su acostumbrado apoyo en
generar ticket de requerimiento y</t>
  </si>
  <si>
    <t>Se efectúa contacto con cliente:  N/A
Teléfono de contacto:  N/A
Acciones realizadas: se realiza la eliminacion de 2 vApp en estatus desconocidos para cliente DUOC de manera correcta.
Solución paliativa o definitiva: definitiva
Acciones de Mejora, Recome</t>
  </si>
  <si>
    <t>INC000002626800</t>
  </si>
  <si>
    <t>20/02/2024 19:00:44</t>
  </si>
  <si>
    <t>20/02/2024 19:01:22</t>
  </si>
  <si>
    <t>20/02/2024 19:02:31</t>
  </si>
  <si>
    <t>INC000002626813</t>
  </si>
  <si>
    <t>20/02/2024 19:38:08</t>
  </si>
  <si>
    <t>20/02/2024 19:40:27</t>
  </si>
  <si>
    <t>20/02/2024 19:45:57</t>
  </si>
  <si>
    <t>EMPRESA:CELULOSA ARAUCO Y CONSTITUCION S A
CÓDIGO DE SERVICIO: 
DIRECCIÓN: Calle San Martin #50, Santiago Centro, Santiago
NOMBRE DE QUIEN REPORTA: Michael Hernandez
TELÉFONO DE QUIEN REPORTA: (569) 41176303
NOMBRE DE CONTACTO EN TERRENO: 
REQUERIMIENTO:</t>
  </si>
  <si>
    <t>Fase de resolución y recuperación: INFORMACION
Se efectúa contacto con cliente: N/A
Teléfono de contacto: N/A
Acciones realizadas: ACCESOS AUTORIZADOS
Solución paliativa o definitiva: N/A
Acciones de Mejora, Recomendaciones N/A
Causa Raíz: (si aplica) N/</t>
  </si>
  <si>
    <t>INC000002626842</t>
  </si>
  <si>
    <t>RONDA Y REVISION DE SALAS TECNICAS 06:30</t>
  </si>
  <si>
    <t>21/02/2024 7:33:27</t>
  </si>
  <si>
    <t>21/02/2024 7:35:11</t>
  </si>
  <si>
    <t>INC000002626864</t>
  </si>
  <si>
    <t>INELCOM CHILE SA</t>
  </si>
  <si>
    <t>GESTION DATACENTER/ ACCESOS  / INELCOM CHILE SA</t>
  </si>
  <si>
    <t>21/02/2024 8:53:42</t>
  </si>
  <si>
    <t>21/02/2024 8:54:58</t>
  </si>
  <si>
    <t>21/02/2024 9:08:20</t>
  </si>
  <si>
    <t>EMPRESA:    	INELCOM CHILE SA
CÓDIGO DE SERVICIO:
DIRECCIÓN
NOMBRE DE QUIEN REPORTA:  Operador DataCenter Sites
TELÉFONO DE QUIEN REPORTA:  +56 995442858  / +56 981290517 
NOMBRE DE CONTACTO EN TERRENO:RENE VILLEGAS / 56965732414
REQUERIMIENTO:  
APOYO</t>
  </si>
  <si>
    <t>INC000002626880</t>
  </si>
  <si>
    <t>CONSTRUCTORA DE PAVIMENTOS ASFALTICOS BITUMIX S.A</t>
  </si>
  <si>
    <t>HD/Agregar registros DNS</t>
  </si>
  <si>
    <t>21/02/2024 9:13:39</t>
  </si>
  <si>
    <t>21/02/2024 9:14:28</t>
  </si>
  <si>
    <t>21/02/2024 10:53:36</t>
  </si>
  <si>
    <t>PREVENTIVO: NO
CODIGO DE SERVICIO:
DIRECCION:
QUIEN REPORTA:+56932669715 Felipe Ardiles
CONTACTO EN TERRENO:
PROBLEMA:
REQUERIMIENTO:Favor agregar los siguientes registros DNS a nuestras zonas:
Domain : bitumix.cl
_9823255C9781609CCD1F42A7B228B734.bitumi</t>
  </si>
  <si>
    <t>Se configuran los registros DNS</t>
  </si>
  <si>
    <t>INC000002626989</t>
  </si>
  <si>
    <t>cacost01 - contbatbic TICKET AUTOMATICO</t>
  </si>
  <si>
    <t>20/02/2024 20:07:15</t>
  </si>
  <si>
    <t>21/02/2024 9:52:34</t>
  </si>
  <si>
    <t>PREVENTIVO=SI
CODIGO DE SERVICIO=contbatbic
DIRECCION=SAN MARTÃ�N 50, SANTIAGO, REGIÃ“N METROPOLITANA, CHILE
CIUDAD=SANTIAGO
COMUNA LOCAL=Santiago
REGION=REGIÃ“N METROPOLITANA DE SANTIAGO
QUIEN REPORTA=Ticket automático
CONTACTO EN TERRENO=
PROBLEMA=Crit</t>
  </si>
  <si>
    <t>Se presenta alarma en el servidor 'CONTBATBIC,172.29.160.32' alarmado por filesystem /u01 al 96% de uso.
Al revisar los archivos, pertenecen a aplicativo. Se solicita a cliente revisión del servidor.</t>
  </si>
  <si>
    <t>INC000002627049</t>
  </si>
  <si>
    <t>20/02/2024 22:08:04</t>
  </si>
  <si>
    <t>21/02/2024 9:48:36</t>
  </si>
  <si>
    <t>INC000002627072</t>
  </si>
  <si>
    <t>Buenas noches.
Junto con saludar informo problemas para ingresar a veritas. Contraseña expirada.</t>
  </si>
  <si>
    <t>20/02/2024 22:59:29</t>
  </si>
  <si>
    <t>20/02/2024 23:01:09</t>
  </si>
  <si>
    <t>21/02/2024 12:35:24</t>
  </si>
  <si>
    <t>FASE RESOLUCIÓN Y RECUPERACIÓN
Se efectúa contacto con cliente: N/A
Teléfono de contacto: N/A
Acciones realizadas: credenciales renovadas, acceso a plataformas validado
Solución paliativa o definitiva: credenciales renovadas, acceso a plataformas val</t>
  </si>
  <si>
    <t>INC000002627403</t>
  </si>
  <si>
    <t>RONDA Y REVISION DE SALAS TECNICAS 04:30</t>
  </si>
  <si>
    <t>21/02/2024 5:49:26</t>
  </si>
  <si>
    <t>21/02/2024 6:05:11</t>
  </si>
  <si>
    <t>INC000002627408</t>
  </si>
  <si>
    <t>21/02/2024 6:05:30</t>
  </si>
  <si>
    <t>21/02/2024 6:06:52</t>
  </si>
  <si>
    <t>INC000002627410</t>
  </si>
  <si>
    <t>SUPERVISION Tendido de cables y conexión</t>
  </si>
  <si>
    <t>21/02/2024 6:07:03</t>
  </si>
  <si>
    <t>21/02/2024 6:10:53</t>
  </si>
  <si>
    <t>INC000002627505</t>
  </si>
  <si>
    <t>Checklist Diario Clientes 21.02.24</t>
  </si>
  <si>
    <t>21/02/2024 8:18:31</t>
  </si>
  <si>
    <t>21/02/2024 8:19:52</t>
  </si>
  <si>
    <t>21/02/2024 8:20:13</t>
  </si>
  <si>
    <t>INC000002627559</t>
  </si>
  <si>
    <t>CONSOLA certificados de Entrust</t>
  </si>
  <si>
    <t>21/02/2024 11:03:07</t>
  </si>
  <si>
    <t>21/02/2024 11:04:19</t>
  </si>
  <si>
    <t>21/02/2024 11:06:17</t>
  </si>
  <si>
    <t>CONSULTAS CONSOLA</t>
  </si>
  <si>
    <t>INC000002627560</t>
  </si>
  <si>
    <t>RE: Av Offline Deep Security</t>
  </si>
  <si>
    <t>21/02/2024 11:04:27</t>
  </si>
  <si>
    <t>21/02/2024 11:05:03</t>
  </si>
  <si>
    <t>21/02/2024 11:05:47</t>
  </si>
  <si>
    <t>INC000002627588</t>
  </si>
  <si>
    <t>Información sobre respaldo de servidores del servicio Portal de Fallas Masivas.</t>
  </si>
  <si>
    <t>21/02/2024 12:14:20</t>
  </si>
  <si>
    <t>21/02/2024 12:17:53</t>
  </si>
  <si>
    <t>22/02/2024 10:38:49</t>
  </si>
  <si>
    <t>Por temas de auditoria de la OB, se requiere contar con información de respaldo de los servidores indicados a continuación:
Front-end = 172.25.184.143
BD = 172.25.184.140
Quedo atento a sus comentarios.
Slds.,
Luis Molina.</t>
  </si>
  <si>
    <t>FASE RESOLUCIÓN Y RECUPERACIÓN
Se efectúa contacto con cliente: N/A
Teléfono de contacto: N/A
Acciones realizadas: servidores  no estan en regimen de respaldo, se envia correo informando
Solución paliativa o definitiva: servidores  no estan en regime</t>
  </si>
  <si>
    <t>INC000002627589</t>
  </si>
  <si>
    <t>HD/RE: Exchange Server Health Report - 02/21/2024 12:00:02 DuocN7</t>
  </si>
  <si>
    <t>21/02/2024 12:16:27</t>
  </si>
  <si>
    <t>21/02/2024 12:18:43</t>
  </si>
  <si>
    <t>21/02/2024 18:32:52</t>
  </si>
  <si>
    <t>PREVENTIVO: NO
CODIGO DE SERVICIO:
DIRECCION: 
QUIEN REPORTA:  Javier Andres Cuevas Flores 56 9 9535 4350 
CONTACTO EN TERRENO:  Javier Andres Cuevas Flores 56 9 9535 4350 
PROBLEMA:
REQUERIMIENTO: Help Desk favor crear folio a Grupo Ms
EQUIPOS ENERGIZAD</t>
  </si>
  <si>
    <t>sin problemas en cola. ultimo reporte llega sin inconvenientes</t>
  </si>
  <si>
    <t>INC000002627622</t>
  </si>
  <si>
    <t>Actualización de parche de AV-Panda en servidores productivos TrueSight</t>
  </si>
  <si>
    <t>26/02/2024 17:29:41</t>
  </si>
  <si>
    <t>26/02/2024 17:35:37</t>
  </si>
  <si>
    <t>27/02/2024 10:41:09</t>
  </si>
  <si>
    <t>27/02/2024 23:50:00</t>
  </si>
  <si>
    <t>Según información de CSIRT, se requiere actualizar la versión del AV-Panda de los siguiente servidores productivos de TrueSight:
TRUE-PRD-TSPS01
TRUES-TSIM01
TRUES-PROD-EMAIL_REP
TRUES-PROD-CR01
Favor coordinar con Luis Molina la fecha/hora de la activ</t>
  </si>
  <si>
    <t>según conversado los servidores mencionados ya se encuentran actualizados. Estos fueron parchados el día de ayer en la actividad realizada con Ricardo.
CSIRT nos solicitaba las actualizaciones de febrero, te adjunto las evidencias de su instalación</t>
  </si>
  <si>
    <t>INC000002627626</t>
  </si>
  <si>
    <t>(ASIGNAR A PAUL SEPULVEDA) Actualización de parche de SO en servidores productivos del app Alfresco</t>
  </si>
  <si>
    <t>27/02/2024 12:04:51</t>
  </si>
  <si>
    <t>27/02/2024 12:11:38</t>
  </si>
  <si>
    <t>SOFTWARE</t>
  </si>
  <si>
    <t>29/02/2024 0:06:17</t>
  </si>
  <si>
    <t>29/02/2024 23:50:00</t>
  </si>
  <si>
    <t>Según información de CSIRT, se requiere actualizar parches de SO de los siguiente servidores productivos del app Alfresco:
ALFRESCO - 172.25.184.149
ALFRESCO-BD - 172.25.184.150
ALFRESCO-CONT - 172.25.184.152
Se requiere que la actividad se lleve a cab</t>
  </si>
  <si>
    <t>actualizacion realizada con folio de cambio CRQ000000083476</t>
  </si>
  <si>
    <t>INC000002627797</t>
  </si>
  <si>
    <t>Creacion nuevo usuario deiby santoyo</t>
  </si>
  <si>
    <t>21/02/2024 10:02:49</t>
  </si>
  <si>
    <t>21/02/2024 10:03:58</t>
  </si>
  <si>
    <t>21/02/2024 18:30:09</t>
  </si>
  <si>
    <t>Buenas Tardes @PAUL ALEXANDER SEPULVEDA ALVAREZ,
Según lo conversado te hago llegar mi usuario zf701431 para la creación en cloudtic.cl, tic.cl APQ y Paine</t>
  </si>
  <si>
    <t>usuario creado y enviado a usuario</t>
  </si>
  <si>
    <t>INC000002627799</t>
  </si>
  <si>
    <t>c4-pivote-apq usuarios nuevos RDP</t>
  </si>
  <si>
    <t>21/02/2024 10:04:14</t>
  </si>
  <si>
    <t>21/02/2024 10:05:13</t>
  </si>
  <si>
    <t>21/02/2024 18:30:41</t>
  </si>
  <si>
    <t>Agregar nuevos usuarios en pivote apq para conecion remota
172.20.198.194 c4-pivote-apq</t>
  </si>
  <si>
    <t>se dan permisos a nuevos usuarios</t>
  </si>
  <si>
    <t>INC000002627803</t>
  </si>
  <si>
    <t>c4-pivote-pa regularizar nuevos usuarios RDP</t>
  </si>
  <si>
    <t>21/02/2024 10:05:30</t>
  </si>
  <si>
    <t>21/02/2024 10:06:40</t>
  </si>
  <si>
    <t>21/02/2024 18:31:06</t>
  </si>
  <si>
    <t>Regularizar nuevos usuarios de dominio tic.cl en pivote paine.
RDP
172.20.200.70 c4-pivote-pa</t>
  </si>
  <si>
    <t>INC000002627806</t>
  </si>
  <si>
    <t>21/02/2024 9:44:08</t>
  </si>
  <si>
    <t>21/02/2024 9:46:00</t>
  </si>
  <si>
    <t>21/02/2024 9:58:39</t>
  </si>
  <si>
    <t>EMPRESA:EMPRESA NACIONAL DE CERTIFICACIONES
CÓDIGO DE SERVICIO: 
DIRECCIÓN:Calle San Martin #50, Santiago Centro, Santiago
NOMBRE DE QUIEN REPORTA:Juan Carlos Isla Rodriguez
TELÉFONO DE QUIEN REPORTA:945912923
NOMBRE DE CONTACTO EN TERRENO: 
PROBLEMA:
re</t>
  </si>
  <si>
    <t>INC000002627823</t>
  </si>
  <si>
    <t>RONDA Y REVISION DE SALAS 8:30</t>
  </si>
  <si>
    <t>21/02/2024 10:07:41</t>
  </si>
  <si>
    <t>21/02/2024 10:08:20</t>
  </si>
  <si>
    <t>21/02/2024 10:09:24</t>
  </si>
  <si>
    <t>INC000002627850</t>
  </si>
  <si>
    <t>21/02/2024 10:35:00</t>
  </si>
  <si>
    <t>21/02/2024 10:37:08</t>
  </si>
  <si>
    <t>21/02/2024 10:58:25</t>
  </si>
  <si>
    <t>EMPRESA:CELULOSA ARAUCO Y CONSTITUCION S A
CÓDIGO DE SERVICIO: 
DIRECCIÓN:Calle San Martin #50, Santiago Centro, Santiago
NOMBRE DE QUIEN REPORTA:Michael Hernandez
TELÉFONO DE QUIEN REPORTA:(569) 41176303
NOMBRE DE CONTACTO EN TERRENO: 
PROBLEMA:
Reempla</t>
  </si>
  <si>
    <t>Fase de resolución y recuperación: INFORMACION
Se efectúa contacto con cliente: N/A
Teléfono de contacto: N/A
Acciones realizadas: TICKET DUPLICADO
Solución paliativa o definitiva: N/A
Acciones de Mejora, Recomendaciones: N/A
Causa Raíz: (si aplica) N/A</t>
  </si>
  <si>
    <t>INC000002627928</t>
  </si>
  <si>
    <t>21/02/2024 10:29:22</t>
  </si>
  <si>
    <t>21/02/2024 10:30:46</t>
  </si>
  <si>
    <t>21/02/2024 17:35:07</t>
  </si>
  <si>
    <t>EMPRESA: CENTRO DE COMPENSACION AUTOMATIZADO S A
CÓDIGO DE SERVICIO: 
DIRECCIÓN:AV. Presidente Prieto #226, Paine, Santiago
NOMBRE DE QUIEN REPORTA:José Cartes M
TELÉFONO DE QUIEN REPORTA:  939363411
NOMBRE DE CONTACTO EN TERRENO: 
REQUERIMIENTO : Ingres</t>
  </si>
  <si>
    <t>INC000002627941</t>
  </si>
  <si>
    <t>Cambio claves adm server respaldo</t>
  </si>
  <si>
    <t>21/02/2024 10:31:19</t>
  </si>
  <si>
    <t>21/02/2024 10:33:06</t>
  </si>
  <si>
    <t>21/02/2024 18:31:43</t>
  </si>
  <si>
    <t>Cambio claves adm server respaldo
172.20.71.34	#¡VALOR!	MORRISON
172.20.71.5	#¡VALOR!	PAUL
172.31.250.100	1	WIN-NCB2EJ7LJ6J (Pivote_ITBroker)</t>
  </si>
  <si>
    <t>Se realiza cambio de claves en servidores en cuentas de administracion</t>
  </si>
  <si>
    <t>INC000002627949</t>
  </si>
  <si>
    <t>tct_rmelar</t>
  </si>
  <si>
    <t>Acceso ronald.melaraserrano@telefonica.com</t>
  </si>
  <si>
    <t>21/02/2024 10:45:39</t>
  </si>
  <si>
    <t>21/02/2024 10:47:22</t>
  </si>
  <si>
    <t>21/02/2024 11:26:44</t>
  </si>
  <si>
    <t>Acceso  como admin a Server Tools IP 172.31.235.100 para mi usuario ronald.melaraserrano@telefonica.com. Actualmente no me permite conectarme.</t>
  </si>
  <si>
    <t>Acceso a servidor ST_ext08B habilitado recordar que ingreso es con cuente @cloudco.cl</t>
  </si>
  <si>
    <t>INC000002628033</t>
  </si>
  <si>
    <t>HD/MODIFICAR ZONA DNS VENTAS-ARIZTIA.CL</t>
  </si>
  <si>
    <t>21/02/2024 11:50:06</t>
  </si>
  <si>
    <t>21/02/2024 11:51:13</t>
  </si>
  <si>
    <t>21/02/2024 12:34:06</t>
  </si>
  <si>
    <t>PREVENTIVO: NO
CODIGO DE SERVICIO:
DIRECCION:
QUIEN REPORTA:Tel: +56 2 2637 8108  Cel: +56 9 7499 2449 Osvaldo Mardones
CONTACTO EN TERRENO:
PROBLEMA:
REQUERIMIENTO:agregar el siguiente registro a Zona Dns ventas-ariztia.cl  . Desde ya gracias.
ventas-ar</t>
  </si>
  <si>
    <t>se realiza requerimiento. Los cambios se ven reflejados desde los dns autoritativos e internet.</t>
  </si>
  <si>
    <t>INC000002628064</t>
  </si>
  <si>
    <t>HD/RV: JOB ERRONEOS SAP ECC PRD</t>
  </si>
  <si>
    <t>21/02/2024 12:50:03</t>
  </si>
  <si>
    <t>21/02/2024 12:53:07</t>
  </si>
  <si>
    <t>21/02/2024 16:39:37</t>
  </si>
  <si>
    <t>PREVENTIVO: NO
CODIGO DE SERVICIO:
DIRECCION:
QUIEN REPORTA:+56 9 6605 6481  Freddy Cortés Díaz
CONTACTO EN TERRENO:
PROBLEMA:
REQUERIMIENTO:Favor generar ticket en base a requerimiento de cliente INCHALAM según correo de más abajo
Dejar en bandeja CLOUD</t>
  </si>
  <si>
    <t>Se procede a detener los jobs solicitados. Se informa a cliente vía mail</t>
  </si>
  <si>
    <t>INC000002628088</t>
  </si>
  <si>
    <t>HD/RV: Transporte OT - ROL // OEDK925572 // 21 Febrero // Inmediatamente</t>
  </si>
  <si>
    <t>21/02/2024 14:23:12</t>
  </si>
  <si>
    <t>21/02/2024 14:24:17</t>
  </si>
  <si>
    <t>21/02/2024 16:53:22</t>
  </si>
  <si>
    <t>PREVENTIVO: NO
CODIGO DE SERVICIO:
DIRECCION:
QUIEN REPORTA:+56 9 6187 5469 Nicolás Saavedra Eguiluz
CONTACTO EN TERRENO:
PROBLEMA:
REQUERIMIENTO:Favor generar ticket en base a requerimiento de cliente NUTRISCO
Dejar en bandeja CLOUD SAP HANA y asignar a</t>
  </si>
  <si>
    <t>La orden OEDK925572 se importó exitosamente en PRD</t>
  </si>
  <si>
    <t>INC000002628100</t>
  </si>
  <si>
    <t>HD/RE: URGENTE_CARGA FOLIOS TIPO DOC 33 EN PRODUCTIVO</t>
  </si>
  <si>
    <t>21/02/2024 15:02:34</t>
  </si>
  <si>
    <t>21/02/2024 15:03:26</t>
  </si>
  <si>
    <t>21/02/2024 15:59:50</t>
  </si>
  <si>
    <t>PREVENTIVO: NO
CODIGO DE SERVICIO:
DIRECCION:
QUIEN REPORTA:+56 9 9243 5706  Geraldy Chámara Lázaro
CONTACTO EN TERRENO:
PROBLEMA:
REQUERIMIENTO:Por favor subir archivo adjunto a la bandeja
TELEFONICA GLOBAL TECNOLOGY S.A. AGENCIA EN CHILE &gt;&gt; CLOUD &gt;</t>
  </si>
  <si>
    <t>Se carga el archivo en el directorio indicado</t>
  </si>
  <si>
    <t>INC000002628164</t>
  </si>
  <si>
    <t>HD | Requerimiento Baja de servicios servidor Guayacan - CPECH</t>
  </si>
  <si>
    <t>21/02/2024 12:14:04</t>
  </si>
  <si>
    <t>21/02/2024 12:16:41</t>
  </si>
  <si>
    <t>21/02/2024 12:45:41</t>
  </si>
  <si>
    <t>PREVENTIVO: NO
CODIGO DE SERVICIO:
DIRECCION:
QUIEN REPORTA:Cristian Bustos Rivas
CONTACTO EN TERRENO:
PROBLEMA:
REQUERIMIENTO:Estimados, junto con saludar les solicito por favor la baja de los Servicios asociados al servidor Guayacan – CPECH, los servic</t>
  </si>
  <si>
    <t>ticket incorrecto para gestionar baja de servidor</t>
  </si>
  <si>
    <t>INC000002628181</t>
  </si>
  <si>
    <t>GESTION DATACENTER/ ACCESOS / TELEFONICA GLOBAL TECHNOLOGY S.A.AGENCIA EN CHILE</t>
  </si>
  <si>
    <t>21/02/2024 12:30:29</t>
  </si>
  <si>
    <t>21/02/2024 12:32:04</t>
  </si>
  <si>
    <t>21/02/2024 12:57:56</t>
  </si>
  <si>
    <t>EMPRESA: TELEFONICA GLOBAL TECHNOLOGY S.A.AGENCIA EN CHILE
CÓDIGO DE SERVICIO: 
DIRECCIÓN:Calle San Martin #50, Santiago Centro, Santiago
NOMBRE DE QUIEN REPORTA:Luis Villasmil Castillo
TELÉFONO DE QUIEN REPORTA:  56993970486
NOMBRE DE CONTACTO EN TERREN</t>
  </si>
  <si>
    <t>Fase de resolución y recuperación: INFORMACION
Se efectúa contacto con cliente: N/A
Teléfono de contacto: N/A
Acciones realizadas: ACCESO RECHAZADO / CRQ NO APROBADO
Solución paliativa o definitiva: N/A
Acciones de Mejora, Recomendaciones: N/A
Causa Raíz</t>
  </si>
  <si>
    <t>INC000002628241</t>
  </si>
  <si>
    <t>GESTION DATACENTER/ ACCESOS /CELMEDIA S A</t>
  </si>
  <si>
    <t>21/02/2024 13:40:39</t>
  </si>
  <si>
    <t>21/02/2024 13:45:08</t>
  </si>
  <si>
    <t>21/02/2024 13:54:41</t>
  </si>
  <si>
    <t>EMPRESA:CELMEDIA S A
CÓDIGO DE SERVICIO: 
DIRECCIÓN:Calle San Martin #50, Santiago Centro, Santiago
NOMBRE DE QUIEN REPORTA:Felipe Acevedo
TELÉFONO DE QUIEN REPORTA:966520119
NOMBRE DE CONTACTO EN TERRENO: 
PROBLEMA:
Inspección RACK D40, Sala 4
EQUIPOS E</t>
  </si>
  <si>
    <t>INC000002628320</t>
  </si>
  <si>
    <t>HD/
RV: Ticket #19018 - Embalaje facilitado a proveedor</t>
  </si>
  <si>
    <t>21/02/2024 12:45:57</t>
  </si>
  <si>
    <t>21/02/2024 12:54:29</t>
  </si>
  <si>
    <t>21/02/2024 16:37:58</t>
  </si>
  <si>
    <t>PREVENTIVO: NO
CODIGO DE SERVICIO:
DIRECCION: 
QUIEN REPORTA: Freddy Cortés Díaz +56 9 6605 6481
CONTACTO EN TERRENO: Freddy Cortés Díaz +56 9 6605 6481
REQUERIMIENTO:
Favor llevar a PRD orden indicada em archivo adjunto.
Quedo atenta
Johanna García R</t>
  </si>
  <si>
    <t>INC000002628352</t>
  </si>
  <si>
    <t>HD/
RV: NUTRISCO: Presentación Informe Mensual</t>
  </si>
  <si>
    <t>21/02/2024 14:12:41</t>
  </si>
  <si>
    <t>21/02/2024 14:14:54</t>
  </si>
  <si>
    <t>21/02/2024 16:54:08</t>
  </si>
  <si>
    <t>PREVENTIVO: NO
CODIGO DE SERVICIO:
DIRECCION:
QUIEN REPORTA: Nicolás Saavedra Eguiluz  56 9 6187 5469
CONTACTO EN TERRENO: Nicolás Saavedra Eguiluz  56 9 6187 5469
REQUERIMIENTO:
Hola Jorge,
Según lo conversado, adjunto presentación e informe mensual</t>
  </si>
  <si>
    <t>Según lo conversado, adjunto presentación e informe mensual correspondiente al mes de enero 2024</t>
  </si>
  <si>
    <t>INC000002628366</t>
  </si>
  <si>
    <t>HD/RV: Agregar a un rol las tx asociadas a la exclusión de materiales por clienteFavio P.</t>
  </si>
  <si>
    <t>21/02/2024 15:34:05</t>
  </si>
  <si>
    <t>21/02/2024 15:35:32</t>
  </si>
  <si>
    <t>21/02/2024 16:42:51</t>
  </si>
  <si>
    <t>PREVENTIVO: NO
CODIGO DE SERVICIO:
DIRECCION:
QUIEN REPORTA:
CONTACTO EN TERRENO:
PROBLEMA:
REQUERIMIENTO:
Hola Johanna,
La OT que contienen el nuevo rol de autorizaciones ZERP_SD_ADMLISEXCMAT (SD - Administrador Listas Exclusión de Materiales) es:
DE</t>
  </si>
  <si>
    <t>INC000002628383</t>
  </si>
  <si>
    <t>21/02/2024 16:13:14</t>
  </si>
  <si>
    <t>21/02/2024 16:15:44</t>
  </si>
  <si>
    <t>21/02/2024 18:10:39</t>
  </si>
  <si>
    <t>INC000002628396</t>
  </si>
  <si>
    <t>ELIMINACION EXCHANGE DEPRECADOS</t>
  </si>
  <si>
    <t>21/02/2024 16:50:32</t>
  </si>
  <si>
    <t>21/02/2024 16:52:23</t>
  </si>
  <si>
    <t>REU COORDINACION</t>
  </si>
  <si>
    <t>INC000002628423</t>
  </si>
  <si>
    <t>21/02/2024 12:54:07</t>
  </si>
  <si>
    <t>21/02/2024 12:55:29</t>
  </si>
  <si>
    <t>21/02/2024 12:57:00</t>
  </si>
  <si>
    <t>INC000002628439</t>
  </si>
  <si>
    <t>21/02/2024 13:06:05</t>
  </si>
  <si>
    <t>21/02/2024 13:07:47</t>
  </si>
  <si>
    <t>21/02/2024 13:09:00</t>
  </si>
  <si>
    <t>INC000002628671</t>
  </si>
  <si>
    <t>Solicitud de Paso a Producción CHI-003685378-1/C-19872300191</t>
  </si>
  <si>
    <t>21/02/2024 17:44:41</t>
  </si>
  <si>
    <t>21/02/2024 17:44:43</t>
  </si>
  <si>
    <t>21/02/2024 17:46:27</t>
  </si>
  <si>
    <t>@JAVIERA ANGELICA UMAÑA YEVENES favor tu apoyo para revisar este proyecto referente a google workspace y darnos el feedback si es acepto en continuidad operacional.</t>
  </si>
  <si>
    <t>INC000002628703</t>
  </si>
  <si>
    <t>HD/ACMA - Ejecutar respaldo FULL servidor ACP</t>
  </si>
  <si>
    <t>21/02/2024 20:07:41</t>
  </si>
  <si>
    <t>21/02/2024 20:11:50</t>
  </si>
  <si>
    <t>24/02/2024 8:34:22</t>
  </si>
  <si>
    <t>24/02/2024 23:50:00</t>
  </si>
  <si>
    <t>PREVENTIVO: NO
CODIGO DE SERVICIO:
DIRECCION:
QUIEN REPORTA:56 9 8510 0702 Ewald Galaz Millaleo
CONTACTO EN TERRENO:
PROBLEMA:
REQUERIMIENTO:Favor generar ticket en base a requerimiento de cliente Acma.
Dejar en bandeja de Telefónica Global Technology -</t>
  </si>
  <si>
    <t>FASE RESOLUCIÓN Y RECUPERACIÓN
Se efectúa contacto con cliente: N/A
Teléfono de contacto: N/A
Acciones realizadas: respaldo ejecutado correctamente e informado
Solución paliativa o definitiva: respaldo ejecutado correctamente e informado
Acciones de</t>
  </si>
  <si>
    <t>INC000002628938</t>
  </si>
  <si>
    <t>21/02/2024 17:09:04</t>
  </si>
  <si>
    <t>21/02/2024 18:33:44</t>
  </si>
  <si>
    <t>trabajo remoto, sin intervención.
Se efectúa contacto con cliente:  Se envía correo a cliente para revisión.
Teléfono de contacto: N/A
Acciones realizadas: Ingreso ssh a servidor afectado, problema de espacio en filesystem /u01 debe ser resuelto por clie</t>
  </si>
  <si>
    <t>INC000002628949</t>
  </si>
  <si>
    <t>HD/RE: C-19872400085 // RV: CLOUD  //  CC-CHI-0000136324  //</t>
  </si>
  <si>
    <t>21/02/2024 17:15:29</t>
  </si>
  <si>
    <t>21/02/2024 17:18:24</t>
  </si>
  <si>
    <t>22/02/2024 12:51:12</t>
  </si>
  <si>
    <t>PREVENTIVO: NO
CODIGO DE SERVICIO:
DIRECCION:
QUIEN REPORTA:+56 9 9343 3824 Willians José Arenas Zarraga 
CONTACTO EN TERRENO:
PROBLEMA:
REQUERIMIENTO:@Help Desk favor su apoyo asignando un especialista de comunicaciones de acuerdo lo indicado por @ONIAS</t>
  </si>
  <si>
    <t>INC000002628971</t>
  </si>
  <si>
    <t>HD/Aumento RAM VM</t>
  </si>
  <si>
    <t>21/02/2024 17:38:02</t>
  </si>
  <si>
    <t>21/02/2024 17:38:56</t>
  </si>
  <si>
    <t>22/02/2024 0:10:04</t>
  </si>
  <si>
    <t>PREVENTIVO: NO
CODIGO DE SERVICIO:
DIRECCION:
QUIEN REPORTA:(+56 9) 62975459 Manuel Benítez Román
CONTACTO EN TERRENO:
PROBLEMA:
REQUERIMIENTO: favor tu ayuda urgente para gestionar el aumento de ram a 80GB del siguiente servidor
VM: s4d34ecertdb3
IP: 19</t>
  </si>
  <si>
    <t>FASE RESOLUCIÓN Y RECUPERACIÓN
Se efectúa contacto con cliente: Manuel Benitez
Teléfono de contacto:NA
Acciones realizadas: Aumento de ram a 80Gb y habiltiacion de cambio en caliente
Solución paliativa o definitiva: Definitiva
Acciones de Mejora, Re</t>
  </si>
  <si>
    <t>INC000002629027</t>
  </si>
  <si>
    <t>21/02/2024 18:03:29</t>
  </si>
  <si>
    <t>21/02/2024 18:04:34</t>
  </si>
  <si>
    <t>21/02/2024 18:23:41</t>
  </si>
  <si>
    <t>EMPRESA: CELULOSA ARAUCO Y CONSTITUCION S A
CÓDIGO DE SERVICIO: 
DIRECCIÓN:Calle San Martin #50, Santiago Centro, Santiago
NOMBRE DE QUIEN REPORTA:Michael Hernandez
TELÉFONO DE QUIEN REPORTA:  (569) 41176303
NOMBRE DE CONTACTO EN TERRENO: 
REQUERIMIENTO</t>
  </si>
  <si>
    <t>INC000002629032</t>
  </si>
  <si>
    <t>Acceso a Servidor GDA</t>
  </si>
  <si>
    <t>21/02/2024 18:12:36</t>
  </si>
  <si>
    <t>21/02/2024 18:16:26</t>
  </si>
  <si>
    <t>22/02/2024 12:27:11</t>
  </si>
  <si>
    <t>Necesitamos validar los servicios montados en el servidor “webserver” (10.68.132.69), el cual se encuentra en la infraestructura interna de Telefonica, tratamos de acceder con la vpn que tenemos pero sin éxito, por lo cual necesitamos de Su apoyo para po</t>
  </si>
  <si>
    <t>Se revisa caso en sesión teams junto a Oscar Villaroel (Sixbell) y Rocardo Gallegos (especialista MS) quien revisa la configuración a nivel de SO, proveedor indicaba que no podía tener conexión con servidor 10.68.132.69, pero al revisar servidor Ricardo</t>
  </si>
  <si>
    <t>INC000002629052</t>
  </si>
  <si>
    <t>21/02/2024 19:04:08</t>
  </si>
  <si>
    <t>21/02/2024 19:04:56</t>
  </si>
  <si>
    <t>21/02/2024 19:06:10</t>
  </si>
  <si>
    <t>INC000002629054</t>
  </si>
  <si>
    <t>RONDA Y REVISION DE SALAS 18:30</t>
  </si>
  <si>
    <t>21/02/2024 19:06:28</t>
  </si>
  <si>
    <t>21/02/2024 19:07:11</t>
  </si>
  <si>
    <t>21/02/2024 19:08:20</t>
  </si>
  <si>
    <t>INC000002629114</t>
  </si>
  <si>
    <t>HD/NUEVO REQUERIMIENTO PRUEBAS DE ENLACES HACIA DATA CENTER</t>
  </si>
  <si>
    <t>21/02/2024 18:09:35</t>
  </si>
  <si>
    <t>21/02/2024 18:10:52</t>
  </si>
  <si>
    <t>28/02/2024 10:06:55</t>
  </si>
  <si>
    <t>28/02/2024 23:50:00</t>
  </si>
  <si>
    <t>PREVENTIVO: NO
CODIGO DE SERVICIO:
DIRECCION:
QUIEN REPORTA:Fono   226900063  Cel.    991296870 Marco Valdivia Pastén
CONTACTO EN TERRENO:
PROBLEMA:
REQUERIMIENTO:ecesitamos nuevamente realizar pruebas de enlace.
Favor si es posible reabrir el folio o ap</t>
  </si>
  <si>
    <t>Pruebas realizadas entre cliente y proveedores Huawei  y Entel terminar</t>
  </si>
  <si>
    <t>INC000002629136</t>
  </si>
  <si>
    <t>21/02/2024 18:39:53</t>
  </si>
  <si>
    <t>22/02/2024 0:25:00</t>
  </si>
  <si>
    <t>INC000002629179</t>
  </si>
  <si>
    <t>21/02/2024 19:51:56</t>
  </si>
  <si>
    <t>22/02/2024 0:22:48</t>
  </si>
  <si>
    <t>PREVENTIVO=SI
CODIGO DE SERVICIO=WNPRDB_GPS10
DIRECCION=NULL
CIUDAD=NULL
COMUNA LOCAL=Santiago
REGION=NULL
QUIEN REPORTA=Ticket automático
CONTACTO EN TERRENO=
PROBLEMA=High RAM Usage Alert for Node GPSCHI01 - WNPRDB_GPS10
REQUERIMIENTO=
EQUIPOS ENERGIZA</t>
  </si>
  <si>
    <t>INC000002629255</t>
  </si>
  <si>
    <t>Tendido de cableado para cliente RBC-DXC</t>
  </si>
  <si>
    <t>22/02/2024 6:47:13</t>
  </si>
  <si>
    <t>22/02/2024 6:57:31</t>
  </si>
  <si>
    <t>INC000002629256</t>
  </si>
  <si>
    <t>PROYECTOS INTERNOS HUAWEI</t>
  </si>
  <si>
    <t>22/02/2024 6:57:37</t>
  </si>
  <si>
    <t>22/02/2024 7:01:01</t>
  </si>
  <si>
    <t>INC000002629257</t>
  </si>
  <si>
    <t>22/02/2024 7:01:12</t>
  </si>
  <si>
    <t>22/02/2024 7:06:12</t>
  </si>
  <si>
    <t>INC000002629258</t>
  </si>
  <si>
    <t>22/02/2024 7:06:24</t>
  </si>
  <si>
    <t>22/02/2024 7:09:30</t>
  </si>
  <si>
    <t>INC000002629260</t>
  </si>
  <si>
    <t>22/02/2024 7:30:47</t>
  </si>
  <si>
    <t>22/02/2024 7:32:41</t>
  </si>
  <si>
    <t>INC000002629299</t>
  </si>
  <si>
    <t>22/02/2024 9:46:04</t>
  </si>
  <si>
    <t>22/02/2024 9:46:52</t>
  </si>
  <si>
    <t>22/02/2024 9:48:03</t>
  </si>
  <si>
    <t>INC000002629371</t>
  </si>
  <si>
    <t>21/02/2024 22:11:48</t>
  </si>
  <si>
    <t>22/02/2024 0:16:32</t>
  </si>
  <si>
    <t>INC000002629406</t>
  </si>
  <si>
    <t>fiprdu01 - srvinfra_vm TICKET AUTOMATICO</t>
  </si>
  <si>
    <t>21/02/2024 23:41:09</t>
  </si>
  <si>
    <t>22/02/2024 11:56:59</t>
  </si>
  <si>
    <t>PREVENTIVO=SI
CODIGO DE SERVICIO=SRVINFRA_VM
DIRECCION=NULL
CIUDAD=NULL
COMUNA LOCAL=
REGION=NULL
QUIEN REPORTA=Ticket automático
CONTACTO EN TERRENO=
PROBLEMA=Node FIPRDU01 - SRVINFRA_VM CPU Load at 100 % Exceeds Threshold
REQUERIMIENTO=
EQUIPOS ENERGIZ</t>
  </si>
  <si>
    <t>INC000002629520</t>
  </si>
  <si>
    <t>Checklist Diario clientes 22.02.24</t>
  </si>
  <si>
    <t>22/02/2024 7:49:03</t>
  </si>
  <si>
    <t>22/02/2024 7:50:12</t>
  </si>
  <si>
    <t>22/02/2024 7:50:36</t>
  </si>
  <si>
    <t>INC000002629769</t>
  </si>
  <si>
    <t>frp_jcruzy</t>
  </si>
  <si>
    <t>GESTION DATACENTER/ ACCESOS  / TELEFONICA EMPRESAS DE CHILE SA</t>
  </si>
  <si>
    <t>22/02/2024 7:53:51</t>
  </si>
  <si>
    <t>22/02/2024 8:20:06</t>
  </si>
  <si>
    <t>22/02/2024 8:37:57</t>
  </si>
  <si>
    <t>EMPRESA:    	TELEFONICA EMPRESAS DE CHILE SA
CÓDIGO DE SERVICIO:
DIRECCIÓN: Av. presidente Prieto #226, Paine, Santiago
NOMBRE DE QUIEN REPORTA:  Sebastian Contreras
TELÉFONO DE QUIEN REPORTA:  987685102
NOMBRE DE CONTACTO EN TERRENO: **
REQUERIMIENTO:</t>
  </si>
  <si>
    <t>INC000002629915</t>
  </si>
  <si>
    <t>22/02/2024 10:03:27</t>
  </si>
  <si>
    <t>22/02/2024 10:04:47</t>
  </si>
  <si>
    <t>22/02/2024 10:20:50</t>
  </si>
  <si>
    <t>EMPRESA:BANCO SANTANDER CHILE
CÓDIGO DE SERVICIO: 
DIRECCIÓN:Av. Apoquindo #7071, Las Condes, Santiago
NOMBRE DE QUIEN REPORTA:Christian Tapia
TELÉFONO DE QUIEN REPORTA:56981568202
NOMBRE DE CONTACTO EN TERRENO: 
REQUERIMIENTO:configuracion equipo datapo</t>
  </si>
  <si>
    <t>INC000002629922</t>
  </si>
  <si>
    <t>DUOC | REQ |  Levantamiento Exchange 2007</t>
  </si>
  <si>
    <t>22/02/2024 10:27:04</t>
  </si>
  <si>
    <t>22/02/2024 10:28:59</t>
  </si>
  <si>
    <t>27/02/2024 17:54:13</t>
  </si>
  <si>
    <t>PREVENTIVO:
CODIGO DE SERVICIO:
DIRECCION:      
CIUDAD:             
COMUNA:
NOMBRE QUIEN REPORTA:
TELEFONO QUIEN REPORTA:
NOMBRE CONTACTO EN TERRENO:        
TELEFONO 1 CONTACTO EN TERRENO:
TELEFONO 2 CONTACTO EN TERRENO: 
REQUERIMIENTO: Levantamiento</t>
  </si>
  <si>
    <t>Actividad en ejecución junto a cliente.</t>
  </si>
  <si>
    <t>INC000002629926</t>
  </si>
  <si>
    <t>DUOC | REQ | Conector Exchange 2016</t>
  </si>
  <si>
    <t>22/02/2024 10:30:49</t>
  </si>
  <si>
    <t>22/02/2024 10:32:14</t>
  </si>
  <si>
    <t>23/02/2024 11:58:27</t>
  </si>
  <si>
    <t>23/02/2024 23:50:00</t>
  </si>
  <si>
    <t>PREVENTIVO:
CODIGO DE SERVICIO:
DIRECCION:      
CIUDAD:             
COMUNA:
NOMBRE QUIEN REPORTA:
TELEFONO QUIEN REPORTA:
NOMBRE CONTACTO EN TERRENO:        
TELEFONO 1 CONTACTO EN TERRENO:
TELEFONO 2 CONTACTO EN TERRENO: 
REQUERIMIENTO: Conector Exch</t>
  </si>
  <si>
    <t>INC000002629947</t>
  </si>
  <si>
    <t>22/02/2024 11:18:36</t>
  </si>
  <si>
    <t>22/02/2024 11:21:37</t>
  </si>
  <si>
    <t>22/02/2024 11:40:33</t>
  </si>
  <si>
    <t>Estimados. 
Accesos se encuentran gestionados y autorizados para personal descrito en planilla adjunta. 
Nota: Favor de asistir con sus elementos de seguridad según aplique. 
Nota 2: Recordar que el acceso a salas MULTIPORTADOR, SDH o M8 estan fuera</t>
  </si>
  <si>
    <t>INC000002630013</t>
  </si>
  <si>
    <t>HD/servidor testbatbic no permite comunicación de agente de respaldo veritas a través de firewall</t>
  </si>
  <si>
    <t>22/02/2024 10:02:06</t>
  </si>
  <si>
    <t>22/02/2024 10:03:56</t>
  </si>
  <si>
    <t>22/02/2024 16:01:54</t>
  </si>
  <si>
    <t>PREVENTIVO: NO
CODIGO DE SERVICIO:
DIRECCION:
QUIEN REPORTA:+56 97411 3060 | Rodrigo Vásquez Muñoz
CONTACTO EN TERRENO:
PROBLEMA:
REQUERIMIENTO:Solicito de vuestro apoyo para crear ticket como
REQUERIMIENTO y en estado PENDIENTE asignarlo a Sebastian Acu</t>
  </si>
  <si>
    <t>Se permite en el firewall de sistema operativo los puertos 1556, 13724. Se valida funcionamiento con solicitante.</t>
  </si>
  <si>
    <t>INC000002630021</t>
  </si>
  <si>
    <t>HD/RE: Hortifrut - Software de IPS/IDS utilizado</t>
  </si>
  <si>
    <t>22/02/2024 10:20:15</t>
  </si>
  <si>
    <t>22/02/2024 10:22:41</t>
  </si>
  <si>
    <t>22/02/2024 15:08:17</t>
  </si>
  <si>
    <t>PREVENTIVO: NO
CODIGO DE SERVICIO:
DIRECCION:
QUIEN REPORTA:Carlos Bahamonde Reyes
CONTACTO EN TERRENO:
PROBLEMA:
REQUERIMIENTO:Por auditorías nos solicitando evidencia del software de
detección/prevención de intrusos que tiene Hortifrut en Telefonica.</t>
  </si>
  <si>
    <t>Cliente no cuenta con servicio IPS/IDS y debe ser solicitado a nivel comercial entre cliente y Service Manager. se da cierre al folio posterior a la entrega de esta informacion solicitada.</t>
  </si>
  <si>
    <t>INC000002630053</t>
  </si>
  <si>
    <t>HD/RE: REPORTE OPENSCAP -CCS- SEGURIDAD DE SISTEMA OPERATIVO BASE.</t>
  </si>
  <si>
    <t>22/02/2024 11:22:23</t>
  </si>
  <si>
    <t>22/02/2024 11:24:57</t>
  </si>
  <si>
    <t>23/02/2024 11:08:50</t>
  </si>
  <si>
    <t>PREVENTIVO: NO
CODIGO DE SERVICIO:
DIRECCION:
QUIEN REPORTA:Sebastián Acuña Guzmán +56 97257 1796
CONTACTO EN TERRENO:
PROBLEMA:
REQUERIMIENTO:Estoy tratando de levantar weblogic en el servidor TESTOSBWEB y da un
error.
om.oracle.classloader.weblogic.La</t>
  </si>
  <si>
    <t>Se procederá a dejar sin efecto las revisiones futuras sobre este servidor, esto debido a que se levantará por parte de cliente un servidor nuevo, con Oracle Linux 9 en su última versión, al igual que weblogic 14.</t>
  </si>
  <si>
    <t>INC000002630070</t>
  </si>
  <si>
    <t>HD/Proyecto C-19872300047; FARMACIA AHUMADA S.A.</t>
  </si>
  <si>
    <t>22/02/2024 12:01:15</t>
  </si>
  <si>
    <t>22/02/2024 12:02:33</t>
  </si>
  <si>
    <t>26/02/2024 16:21:04</t>
  </si>
  <si>
    <t>PREVENTIVO: NO
CODIGO DE SERVICIO:
DIRECCION:
QUIEN REPORTA:+56 9 9343 3824 Willians José Arenas Zarraga
CONTACTO EN TERRENO:
PROBLEMA:
REQUERIMIENTO:Favor enviar informacion
con respecto a los recursos actuales en VDC San Martin y VDC Apoquindo,
proyect</t>
  </si>
  <si>
    <t>Se efectúa contacto con cliente: N/A
Teléfono de contacto: N/A
Acciones realizadas: , adjunto los recursos que tiene el cliente Farmacia Ahumada en el VDC.
•	Recursos VDC:
•	Organización: Ahumada-DCSM
•	Virtual Data Center: fasa_sm_vdc , fasa_apq_vdc_</t>
  </si>
  <si>
    <t>INC000002630077</t>
  </si>
  <si>
    <t>HD/INDUSTRIAS CHILENAS DE ALAMBRE INCHALAM S.</t>
  </si>
  <si>
    <t>22/02/2024 12:18:01</t>
  </si>
  <si>
    <t>22/02/2024 12:27:33</t>
  </si>
  <si>
    <t>23/02/2024 10:19:04</t>
  </si>
  <si>
    <t>PREVENTIVO: NO
CODIGO DE SERVICIO:
DIRECCION:
QUIEN REPORTA:56 9 9040 2570 Andres Gudiño
CONTACTO EN TERRENO:
PROBLEMA:
REQUERIMIENTO:favor de su ayuda en generar un ticket de requerimiento
para poder eliminar dos maquinas que se encuentran en el tennat</t>
  </si>
  <si>
    <t>Se efectúa contacto con cliente: Andres Gudiño
Teléfono de contacto: Via correo 
Acciones realizadas: Se crea actividad CRQ000000083525 para realizar baja de servidor APP-OSV (Servicio de telefonía IP) - 10.67.133.62. Servidor SBXINCHALAM fue eliminado c</t>
  </si>
  <si>
    <t>INC000002630498</t>
  </si>
  <si>
    <t>22/02/2024 16:42:20</t>
  </si>
  <si>
    <t>22/02/2024 16:44:03</t>
  </si>
  <si>
    <t>22/02/2024 19:01:52</t>
  </si>
  <si>
    <t>EMPRESA: COCA COLA EMBONOR S A
CÓDIGO DE SERVICIO: 
DIRECCIÓN:Calle San Martin #50, Santiago Centro, Santiago
NOMBRE DE QUIEN REPORTA:Alvaro Tobar
TELÉFONO DE QUIEN REPORTA: 995487433 
NOMBRE DE CONTACTO EN TERRENO: 
REQUERIMIENTO :  contruccion f.o
EQUI</t>
  </si>
  <si>
    <t>Fase de resolución y recuperación: INFORMACION
Se efectúa contacto con cliente:N/A
Teléfono de contacto: N/A
Acciones realizadas: ACCESOS RECHAZADOS / INFORMACION ENTREGADA AMBIGUA
Solución paliativa o definitiva: N/A
Acciones de Mejora, Recomendaciones:</t>
  </si>
  <si>
    <t>INC000002630085</t>
  </si>
  <si>
    <t>HD/RE: SOC/REQ INSTITUTO PROFESIONAL DE CHILE SA/INC000002626216/Albacete // AV - IPCHILE/ APERTURA</t>
  </si>
  <si>
    <t>22/02/2024 12:55:38</t>
  </si>
  <si>
    <t>22/02/2024 13:02:05</t>
  </si>
  <si>
    <t>22/02/2024 13:55:53</t>
  </si>
  <si>
    <t>PREVENTIVO: NO
CODIGO DE SERVICIO:
DIRECCION:
QUIEN REPORTA:+56 9 9742 0921 Juan Carlos Uzcategui Fuguett
CONTACTO EN TERRENO:
PROBLEMA:
REQUERIMIENTO:
@Help Desk,
Favor crear ticket y asignar a controller, de acuerdo a correo precedente
para que sea as</t>
  </si>
  <si>
    <t>Se corrige IP de acceso ya que se estaba apuntando a DeepSecurity San Martin y no a Paine, por lo que se solicita a Juan Carlos cambiar el enrutamiento y se reestablece la comunicacion a nivel de capa 3 con el servicio.</t>
  </si>
  <si>
    <t>INC000002630291</t>
  </si>
  <si>
    <t>22/02/2024 15:15:29</t>
  </si>
  <si>
    <t>22/02/2024 15:18:06</t>
  </si>
  <si>
    <t>22/02/2024 15:50:38</t>
  </si>
  <si>
    <t>EMPRESA:RIPLEY CHILE S.A.
CÓDIGO DE SERVICIO: 
DIRECCIÓN: Calle San Martin #50, Santiago Centro, Santiago
NOMBRE DE QUIEN REPORTA: Marco Gutierrez
TELÉFONO DE QUIEN REPORTA: 56 9 47309040
NOMBRE DE CONTACTO EN TERRENO: 
REQUERIMIENTO:Auditoria de Certifi</t>
  </si>
  <si>
    <t>INC000002630405</t>
  </si>
  <si>
    <t>22/02/2024 12:29:45</t>
  </si>
  <si>
    <t>22/02/2024 12:34:05</t>
  </si>
  <si>
    <t>22/02/2024 13:28:36</t>
  </si>
  <si>
    <t>EMPRESA: TELEFONICA EMPRESAS DE CHILE SA
CÓDIGO DE SERVICIO: 
DIRECCIÓN:Av. Apoquindo #7071, Las Condes, Santiago
NOMBRE DE QUIEN REPORTA:Eduardo Farías (Nabiax)
TELÉFONO DE QUIEN REPORTA:  992982563
NOMBRE DE CONTACTO EN TERRENO: 
REQUERIMIENTO :  
REUN</t>
  </si>
  <si>
    <t>INC000002630412</t>
  </si>
  <si>
    <t>22/02/2024 12:43:26</t>
  </si>
  <si>
    <t>22/02/2024 12:45:01</t>
  </si>
  <si>
    <t>22/02/2024 17:14:44</t>
  </si>
  <si>
    <t>EMPRESA: TELEFONICA GLOBAL TECHNOLOGY S.A.AGENCIA EN CHILE
CÓDIGO DE SERVICIO: 
DIRECCIÓN:AV. Presidente Prieto #226, Paine, Santiago
NOMBRE DE QUIEN REPORTA:Roberto Campillay
TELÉFONO DE QUIEN REPORTA:  56974761635
NOMBRE DE CONTACTO EN TERRENO: 
REQUER</t>
  </si>
  <si>
    <t>INC000002630420</t>
  </si>
  <si>
    <t>EQUIPOS ELECTRONICOS Y COMPUTACION SA</t>
  </si>
  <si>
    <t>GESTION DATACENTER/ ACCESOS / EQUIPOS ELECTRONICOS Y COMPUTACION SA</t>
  </si>
  <si>
    <t>22/02/2024 12:56:32</t>
  </si>
  <si>
    <t>22/02/2024 12:57:56</t>
  </si>
  <si>
    <t>22/02/2024 13:06:41</t>
  </si>
  <si>
    <t>EMPRESA: EQUIPOS ELECTRONICOS Y COMPUTACION SA
CÓDIGO DE SERVICIO: 
DIRECCIÓN:Calle San Martin #50, Santiago Centro, Santiago
NOMBRE DE QUIEN REPORTA:JESUS FERNANDEZ
TELÉFONO DE QUIEN REPORTA:  +56 952497573
NOMBRE DE CONTACTO EN TERRENO: 
REQUERIMIENTO</t>
  </si>
  <si>
    <t>INC000002630605</t>
  </si>
  <si>
    <t>HD/Server Cluster DB</t>
  </si>
  <si>
    <t>22/02/2024 13:44:28</t>
  </si>
  <si>
    <t>22/02/2024 13:47:09</t>
  </si>
  <si>
    <t>23/02/2024 11:40:07</t>
  </si>
  <si>
    <t>PREVENTIVO: NO
CODIGO DE SERVICIO:
DIRECCION:
QUIEN REPORTA:(+56 9) 62975459 Manuel Benítez Román
CONTACTO EN TERRENO:
PROBLEMA:
REQUERIMIENTO:hoy a partir de las 17:00 tenemos una actividad en los nodos
físicos del cluster DB, en dicha actividad necesit</t>
  </si>
  <si>
    <t>Cliente informa trabajos finalizados correctamente.</t>
  </si>
  <si>
    <t>INC000002630638</t>
  </si>
  <si>
    <t>HD/SOLICITUD PVLAN - SERVER_LIMA // CEPECH</t>
  </si>
  <si>
    <t>22/02/2024 14:27:42</t>
  </si>
  <si>
    <t>22/02/2024 14:28:40</t>
  </si>
  <si>
    <t>22/02/2024 16:33:22</t>
  </si>
  <si>
    <t>PREVENTIVO: NO
CODIGO DE SERVICIO:
DIRECCION:
QUIEN REPORTA:+56 9 9742 0921 Juan Carlos Uzcategui Fuguett
CONTACTO EN TERRENO:
PROBLEMA:
REQUERIMIENTO:@Help Desk,
Favor crear ticket y asignar a controller con el objetivo de gestionar
según carga.
EQUIPOS</t>
  </si>
  <si>
    <t>se realiza asignación de IP pvlan-PAINE para cliente CPECH; se envió evidencia por correo electrónico.
Rodrigo Acevedo</t>
  </si>
  <si>
    <t>INC000002630655</t>
  </si>
  <si>
    <t>HD/RV: creación impresora</t>
  </si>
  <si>
    <t>22/02/2024 15:06:14</t>
  </si>
  <si>
    <t>22/02/2024 15:11:29</t>
  </si>
  <si>
    <t>22/02/2024 16:13:57</t>
  </si>
  <si>
    <t>PREVENTIVO: NO
CODIGO DE SERVICIO:
DIRECCION:
QUIEN REPORTA:+56 9 6605 6481 Freddy Cortés Díaz
CONTACTO EN TERRENO:
PROBLEMA:
REQUERIMIENTO:Favor generar ticket en base a requerimiento de cliente INCHALAM según
correo de más abajo
Dejar en bandeja CLOUD</t>
  </si>
  <si>
    <t>Se crea con éxito la impresora solicitada. Se informa a cliente vía mail</t>
  </si>
  <si>
    <t>INC000002630661</t>
  </si>
  <si>
    <t>GESTION DATACENTER/ ACCESOS /TCCT</t>
  </si>
  <si>
    <t>22/02/2024 15:18:25</t>
  </si>
  <si>
    <t>22/02/2024 15:19:52</t>
  </si>
  <si>
    <t>22/02/2024 15:37:04</t>
  </si>
  <si>
    <t>INC000002630877</t>
  </si>
  <si>
    <t>HD / DUOC | Solicitud de ventana de reinicio HYP-RENCA -&gt; ADM-DCRENCA</t>
  </si>
  <si>
    <t>22/02/2024 16:19:46</t>
  </si>
  <si>
    <t>22/02/2024 16:22:28</t>
  </si>
  <si>
    <t>23/02/2024 8:57:07</t>
  </si>
  <si>
    <t>PREVENTIVO: NO
CODIGO DE SERVICIO:
DIRECCION:
QUIEN REPORTA: Víctor Sepúlveda Gamarra +56 9 4351 0688
CONTACTO EN TERRENO:
PROBLEMA:
REQUERIMIENTO:
Junto con saludar, les comento que presentamos error en respaldo de Hyper-V sede Renca detalladas con el</t>
  </si>
  <si>
    <t>Estimados, buenas noches.
Se reinician y valida funcionamiento servidores sede renca, favor retomar respaldos.
Saludos.</t>
  </si>
  <si>
    <t>INC000002630884</t>
  </si>
  <si>
    <t>HD / Recuperación de maquina virtual - Cliente COCA COLA EMBONOR S A.</t>
  </si>
  <si>
    <t>22/02/2024 16:27:21</t>
  </si>
  <si>
    <t>22/02/2024 16:29:05</t>
  </si>
  <si>
    <t>27/02/2024 12:25:02</t>
  </si>
  <si>
    <t>PREVENTIVO: NO
CODIGO DE SERVICIO: RESPALDOS
DIRECCION:
QUIEN REPORTA: Rodrigo Quiroz Silva +56 9 4110 7479
CONTACTO EN TERRENO:
PROBLEMA:
REQUERIMIENTO:
Favor derivar requerimiento al área de respaldo para recuperar maquina virtual, es muy importante q</t>
  </si>
  <si>
    <t>FASE RESOLUCIÓN Y RECUPERACIÓN
Se efectúa contacto con cliente: N/A
Teléfono de contacto: N/A
Acciones realizadas: se restaura VM de acuerdo con solicitud
Solución paliativa o definitiva:  se restaura VM de acuerdo con solicitud
Acciones de Mejora,</t>
  </si>
  <si>
    <t>INC000002630895</t>
  </si>
  <si>
    <t>HD / ACMA - Ejecutar respaldo FULL servidor ACQ</t>
  </si>
  <si>
    <t>22/02/2024 16:33:20</t>
  </si>
  <si>
    <t>22/02/2024 16:37:50</t>
  </si>
  <si>
    <t>24/02/2024 8:35:53</t>
  </si>
  <si>
    <t>PREVENTIVO: NO
CODIGO DE SERVICIO: respaldos
DIRECCION:
QUIEN REPORTA: Ewald Galaz Millaleo
CONTACTO EN TERRENO:
PROBLEMA:
REQUERIMIENTO:
Favor generar ticket en base a requerimiento de cliente Acma.
Dejar en bandeja de Telefónica Global Technology</t>
  </si>
  <si>
    <t>FASE RESOLUCIÓN Y RECUPERACIÓN
Se efectúa contacto con cliente: N/A
Teléfono de contacto: N/A
Acciones realizadas: respaldo ejecutado correctamente e informado
Solución paliativa o definitiva: respaldo ejecutado correctamente e informado
Acciones de</t>
  </si>
  <si>
    <t>INC000002630908</t>
  </si>
  <si>
    <t>GESTION DATACENTER/ ACCESOS /CENTRO DE COMPENSACION AUTOMATIZADO S A</t>
  </si>
  <si>
    <t>22/02/2024 16:20:36</t>
  </si>
  <si>
    <t>22/02/2024 16:23:20</t>
  </si>
  <si>
    <t>22/02/2024 17:30:28</t>
  </si>
  <si>
    <t>EMPRESA:CENTRO DE COMPENSACION AUTOMATIZADO S A
CÓDIGO DE SERVICIO: 
DIRECCIÓN: AV. Presidente Prieto #226, Paine, Santiago
NOMBRE DE QUIEN REPORTA: José Cartes M
TELÉFONO DE QUIEN REPORTA: 939363411
NOMBRE DE CONTACTO EN TERRENO: 
REQUERIMIENTO:Ingreso</t>
  </si>
  <si>
    <t>INC000002630934</t>
  </si>
  <si>
    <t>REQ / SOC/ IMPORTANTE: Baja de Servidor MDM</t>
  </si>
  <si>
    <t>22/02/2024 18:11:00</t>
  </si>
  <si>
    <t>22/02/2024 18:11:47</t>
  </si>
  <si>
    <t>23/02/2024 11:40:34</t>
  </si>
  <si>
    <t>PREVENTIVO: NO
CODIGO DE SERVICIO:  
DIRECCION:      
CIUDAD:             
COMUNA:
NOMBRE QUIEN REPORTA:SAMANTHA MICHELLE MARTINEZ NUÑEZ
TELEFONO QUIEN REPORTA:+56 9 7242 3694
NOMBRE CONTACTO EN TERRENO:        
TELEFONO 1 CONTACTO EN TERRENO:
TELEFONO 2</t>
  </si>
  <si>
    <t>detalle enviado a solicitante</t>
  </si>
  <si>
    <t>INC000002630941</t>
  </si>
  <si>
    <t>22/02/2024 18:45:42</t>
  </si>
  <si>
    <t>22/02/2024 18:47:07</t>
  </si>
  <si>
    <t>22/02/2024 19:04:22</t>
  </si>
  <si>
    <t>EMPRESA:BANCO SANTANDER CHILE
CÓDIGO DE SERVICIO: 
DIRECCIÓN:Av. Apoquindo #7071, Las Condes, Santiago
NOMBRE DE QUIEN REPORTA:Christian Tapia
TELÉFONO DE QUIEN REPORTA:56981568202
NOMBRE DE CONTACTO EN TERRENO: 
REQUERIMIENTO:Upgrade de equipos switches</t>
  </si>
  <si>
    <t>INC000002630971</t>
  </si>
  <si>
    <t>HD | Creación Usuario SAP PRD</t>
  </si>
  <si>
    <t>23/02/2024 9:31:40</t>
  </si>
  <si>
    <t>23/02/2024 9:34:02</t>
  </si>
  <si>
    <t>23/02/2024 9:41:10</t>
  </si>
  <si>
    <t>PREVENTIVO: NO
CODIGO DE SERVICIO:
DIRECCION:
QUIEN REPORTA:Nicolás Saavedra Eguiluz +56 9 6187 5469
CONTACTO EN TERRENO:
PROBLEMA:
REQUERIMIENTO:
Favor generar ticket en base a requerimiento de cliente NUTRISCO
Dejar en bandeja CONTROLLER
Desde ya me</t>
  </si>
  <si>
    <t>He creado ambos usuarios según lo indicado.</t>
  </si>
  <si>
    <t>INC000002630978</t>
  </si>
  <si>
    <t>23/02/2024 8:48:52</t>
  </si>
  <si>
    <t>23/02/2024 8:51:44</t>
  </si>
  <si>
    <t>23/02/2024 9:10:07</t>
  </si>
  <si>
    <t>EMPRESA: BANCO SANTANDER CHILE 1
CÓDIGO DE SERVICIO: 
DIRECCIÓN: Av. Apoquindo #7071, Las Condes, Santiago
NOMBRE DE QUIEN REPORTA: Christian Tapia Torres
TELÉFONO DE QUIEN REPORTA: 56981568202
NOMBRE DE CONTACTO EN TERRENO: Christian Tapia 56981568202
R</t>
  </si>
  <si>
    <t>INC000002630992</t>
  </si>
  <si>
    <t>ZAMBONI INGENIEROS ASOCIADOS LIMITADA</t>
  </si>
  <si>
    <t>HD | Cliente ZAMBONI y ASOCIADOS LTDA - Plataforma VDC - Regularizar cuenta ERUIZ a la brevedad.</t>
  </si>
  <si>
    <t>23/02/2024 10:01:15</t>
  </si>
  <si>
    <t>23/02/2024 10:04:47</t>
  </si>
  <si>
    <t>23/02/2024 17:10:29</t>
  </si>
  <si>
    <t>PREVENTIVO: NO
CODIGO DE SERVICIO:
DIRECCION:
QUIEN REPORTA:Denise Cruzat Etcheberry +56 9 93378009
CONTACTO EN TERRENO:
PROBLEMA:
REQUERIMIENTO:
Del requerimiento creación de cuentas de administración solicitado, faltó
la creación de la cuenta para Em</t>
  </si>
  <si>
    <t>Buenas tardes estimado Emmnauel Ruiz, 
Informo que fue creado nuevamente su usuario para el ingreso a la plataforma VDC, a su correo fueron enviados los pasos para realizar el cambio de clave.
Favor de informar si logro el correcto ingreso.
Saludos,</t>
  </si>
  <si>
    <t>INC000002631002</t>
  </si>
  <si>
    <t>CHAMPION S.A.</t>
  </si>
  <si>
    <t>HD | DISPONIBILIDAD DE UNIDADES DE RACK</t>
  </si>
  <si>
    <t>23/02/2024 10:19:55</t>
  </si>
  <si>
    <t>23/02/2024 10:25:14</t>
  </si>
  <si>
    <t>23/02/2024 11:14:11</t>
  </si>
  <si>
    <t>PREVENTIVO: NO
CODIGO DE SERVICIO:
DIRECCION:
QUIEN REPORTA:Angel Mavares +56 9 5410 3153
CONTACTO EN TERRENO:
PROBLEMA:
REQUERIMIENTO:Buenos dias @Help Desk, se requiere confirmar/reservar 4 U de Rack para
equipos de comunicaciones: FW, Router, Swicht y</t>
  </si>
  <si>
    <t>INFORMATIVO ENVIADO</t>
  </si>
  <si>
    <t>INC000002631114</t>
  </si>
  <si>
    <t>REQ / SOC/RV: IMPORTANTE: Baja de Servidores</t>
  </si>
  <si>
    <t>22/02/2024 17:40:00</t>
  </si>
  <si>
    <t>22/02/2024 17:41:15</t>
  </si>
  <si>
    <t>23/02/2024 11:40:08</t>
  </si>
  <si>
    <t>PREVENTIVO: NO
CODIGO DE SERVICIO:
DIRECCION:      
CIUDAD:             
COMUNA:
NOMBRE QUIEN REPORTA:SAMANTHA MICHELLE MARTINEZ NUÑEZ
TELEFONO QUIEN REPORTA: +56 9 7242 3694
NOMBRE CONTACTO EN TERRENO:        
REQUERIMIENTO: 
Estimados @SOC Empresas bue</t>
  </si>
  <si>
    <t>INC000002631176</t>
  </si>
  <si>
    <t>23/02/2024 9:27:09</t>
  </si>
  <si>
    <t>23/02/2024 9:28:01</t>
  </si>
  <si>
    <t>23/02/2024 9:31:47</t>
  </si>
  <si>
    <t>INC000002631209</t>
  </si>
  <si>
    <t>22/02/2024 17:13:35</t>
  </si>
  <si>
    <t>22/02/2024 17:15:50</t>
  </si>
  <si>
    <t>22/02/2024 17:52:30</t>
  </si>
  <si>
    <t>INC000002631227</t>
  </si>
  <si>
    <t>rEUNION COORDINACION OOB</t>
  </si>
  <si>
    <t>22/02/2024 18:19:51</t>
  </si>
  <si>
    <t>22/02/2024 18:20:41</t>
  </si>
  <si>
    <t>22/02/2024 18:22:37</t>
  </si>
  <si>
    <t>AUDITORIA</t>
  </si>
  <si>
    <t>INC000002631231</t>
  </si>
  <si>
    <t>REUNION SD MS</t>
  </si>
  <si>
    <t>22/02/2024 18:20:55</t>
  </si>
  <si>
    <t>22/02/2024 18:21:48</t>
  </si>
  <si>
    <t>COORDINACION</t>
  </si>
  <si>
    <t>INC000002631235</t>
  </si>
  <si>
    <t>MAQUINAS SOC</t>
  </si>
  <si>
    <t>22/02/2024 18:23:16</t>
  </si>
  <si>
    <t>22/02/2024 18:24:04</t>
  </si>
  <si>
    <t>ESTADO PARA APAGAR</t>
  </si>
  <si>
    <t>INC000002631244</t>
  </si>
  <si>
    <t>22/02/2024 19:11:47</t>
  </si>
  <si>
    <t>22/02/2024 19:12:28</t>
  </si>
  <si>
    <t>22/02/2024 19:13:28</t>
  </si>
  <si>
    <t>INC000002631246</t>
  </si>
  <si>
    <t>RONDA Y REVISION DE SALAS 12:00</t>
  </si>
  <si>
    <t>22/02/2024 19:16:03</t>
  </si>
  <si>
    <t>22/02/2024 19:16:42</t>
  </si>
  <si>
    <t>22/02/2024 19:17:58</t>
  </si>
  <si>
    <t>INC000002631248</t>
  </si>
  <si>
    <t>22/02/2024 19:18:24</t>
  </si>
  <si>
    <t>22/02/2024 19:19:09</t>
  </si>
  <si>
    <t>22/02/2024 19:20:16</t>
  </si>
  <si>
    <t>INC000002631250</t>
  </si>
  <si>
    <t>22/02/2024 19:20:32</t>
  </si>
  <si>
    <t>22/02/2024 19:21:29</t>
  </si>
  <si>
    <t>22/02/2024 19:22:32</t>
  </si>
  <si>
    <t>INC000002631264</t>
  </si>
  <si>
    <t>SUPERVISION Ingreso de nuevo HSM - CCA</t>
  </si>
  <si>
    <t>23/02/2024 0:36:06</t>
  </si>
  <si>
    <t>23/02/2024 0:36:08</t>
  </si>
  <si>
    <t>23/02/2024 0:37:45</t>
  </si>
  <si>
    <t>INC000002631266</t>
  </si>
  <si>
    <t>SUPERVISION INCIDENTE /Movimiento de servidores Stand alone / NXS</t>
  </si>
  <si>
    <t>23/02/2024 0:39:05</t>
  </si>
  <si>
    <t>23/02/2024 0:40:41</t>
  </si>
  <si>
    <t>23/02/2024 0:42:32</t>
  </si>
  <si>
    <t>INC000002631268</t>
  </si>
  <si>
    <t>23/02/2024 0:48:51</t>
  </si>
  <si>
    <t>23/02/2024 0:51:31</t>
  </si>
  <si>
    <t>23/02/2024 0:53:36</t>
  </si>
  <si>
    <t>INC000002631270</t>
  </si>
  <si>
    <t>23/02/2024 0:54:02</t>
  </si>
  <si>
    <t>23/02/2024 0:55:03</t>
  </si>
  <si>
    <t>23/02/2024 0:56:28</t>
  </si>
  <si>
    <t>INC000002631289</t>
  </si>
  <si>
    <t>Checklist Diario Clientes 23.02.24</t>
  </si>
  <si>
    <t>23/02/2024 8:18:28</t>
  </si>
  <si>
    <t>23/02/2024 8:19:34</t>
  </si>
  <si>
    <t>23/02/2024 8:20:49</t>
  </si>
  <si>
    <t>INC000002631322</t>
  </si>
  <si>
    <t>ERROR EN REPORTE Exchange Server Health Report - 02/22/2024 17:10:02 DuocN7</t>
  </si>
  <si>
    <t>22/02/2024 17:23:52</t>
  </si>
  <si>
    <t>22/02/2024 17:27:11</t>
  </si>
  <si>
    <t>22/02/2024 22:02:01</t>
  </si>
  <si>
    <t>PRO-EXCH-07	CasaCentral	Mailbox	Exchange 2016	Pass	Pass	101	Could not test service health. 	Could not test service health. 	Could not test service health. 	Could not test service health.</t>
  </si>
  <si>
    <t>. Se realiza verificación nodo7 realizándose reinicio de servicios  Exchange quedando operativo. Informe Exchange server Health Report exitoso.</t>
  </si>
  <si>
    <t>INC000002631355</t>
  </si>
  <si>
    <t>HD / Celmedia//drp 3 vms</t>
  </si>
  <si>
    <t>22/02/2024 17:28:34</t>
  </si>
  <si>
    <t>22/02/2024 17:30:33</t>
  </si>
  <si>
    <t>23/02/2024 16:32:12</t>
  </si>
  <si>
    <t>PREVENTIVO: NO
CODIGO DE SERVICIO:
DIRECCION:
QUIEN REPORTA: ONIAS DEL CARMEN
CONTACTO EN TERRENO:
PROBLEMA:
REQUERIMIENTO:
Buenas tardes favor crear ticket para cliente Celmedia a fin de aprovisionar organización para 3 virtual machine que serán replic</t>
  </si>
  <si>
    <t>FASE RESOLUCIÓN Y RECUPERACIÓN
Se efectúa contacto con cliente:N/A
Teléfono de contacto:N/A
Acciones realizadas: Se realiza la carga del contrato en el cliente y se valida los recursos solicitados.
Solución paliativa o definitiva:N/A
Acciones de Mej</t>
  </si>
  <si>
    <t>INC000002631416</t>
  </si>
  <si>
    <t>HD/Importar a VDC de CLIENTE embonor vm restaurada</t>
  </si>
  <si>
    <t>22/02/2024 17:55:59</t>
  </si>
  <si>
    <t>22/02/2024 17:56:53</t>
  </si>
  <si>
    <t>26/02/2024 18:30:25</t>
  </si>
  <si>
    <t>PREVENTIVO: NO
CODIGO DE SERVICIO:
DIRECCION:
QUIEN REPORTA:
Rodrigo Vásquez Muñoz +56 97411 3060 
CONTACTO EN TERRENO:
PROBLEMA:
REQUERIMIENTO: Solicito de vuestro apoyo para crear ticket como REQUERIMIENTO y en estado PENDIENTE.
BANDEJA:  TELEFONIC</t>
  </si>
  <si>
    <t>Se efectúa contacto con cliente: Rodrigo Vasquez - Rodrigo Quiroz
Teléfono de contacto: Via correo
Acciones realizadas: Se configuran 8 CPU y  8 GB RAM para importar servidor, ya se encuentra en tenant de cliente. Se destaca que servidor restaurado no pr</t>
  </si>
  <si>
    <t>INC000002631418</t>
  </si>
  <si>
    <t>22/02/2024 17:56:33</t>
  </si>
  <si>
    <t>23/02/2024 14:33:57</t>
  </si>
  <si>
    <t>PREVENTIVO=SI
CODIGO DE SERVICIO=apposv_VM
DIRECCION=NULL
CIUDAD=NULL
COMUNA LOCAL=
REGION=NULL
QUIEN REPORTA=Ticket automático
CONTACTO EN TERRENO=
PROBLEMA=Node PRODIN01 - apposv_VM is Down
REQUERIMIENTO=
EQUIPOS ENERGIZADO O REINICIADO=
HORARIO DE ATE</t>
  </si>
  <si>
    <t>Se efectúa contacto con cliente: N/A
Teléfono de contacto: N/A
Acciones realizadas: Apagado controlado y ejecutado area de Virtualización a solicitud de TAM por baja de servicios.
Solución paliativa o definitiva: N/A
Acciones de Mejora, Recomendaciones:</t>
  </si>
  <si>
    <t>INC000002631779</t>
  </si>
  <si>
    <t>22/02/2024 22:14:09</t>
  </si>
  <si>
    <t>23/02/2024 2:26:45</t>
  </si>
  <si>
    <t>INC000002631819</t>
  </si>
  <si>
    <t>cmdb - aii_soc_01_clone TICKET AUTOMATICO</t>
  </si>
  <si>
    <t>22/02/2024 22:26:12</t>
  </si>
  <si>
    <t>22/02/2024 23:48:26</t>
  </si>
  <si>
    <t>PREVENTIVO=SI
CODIGO DE SERVICIO=aii_soc_01_clone
DIRECCION=NULL
CIUDAD=Santiago
COMUNA LOCAL=
REGION=REGIÃ“N METROPOLITANA DE SANTIAGO
QUIEN REPORTA=Ticket automático
CONTACTO EN TERRENO=
PROBLEMA=High RAM Usage Alert for Node CMDB - aii_soc_01_clone
RE</t>
  </si>
  <si>
    <t>se revisa el servidor alarmado, encontrando que el proceso con más uso de ram corresponde a uwsgi.
Se ve un alto consumo de ram sostenido en el tiempo, pero este no supera el 90% según la gráfica adjunta.
No se ven problemas de rendimiento en el servid</t>
  </si>
  <si>
    <t>INC000002632109</t>
  </si>
  <si>
    <t>fiprdu01 - controlver01-2k23 TICKET AUTOMATICO</t>
  </si>
  <si>
    <t>23/02/2024 4:06:31</t>
  </si>
  <si>
    <t>23/02/2024 11:31:26</t>
  </si>
  <si>
    <t>PREVENTIVO=SI
CODIGO DE SERVICIO=FIPRDU01 - CONTROLVER01-2K23
DIRECCION=NULL
CIUDAD=NULL
COMUNA LOCAL=
REGION=NULL
QUIEN REPORTA=Ticket automático
CONTACTO EN TERRENO=
PROBLEMA=High RAM Usage Alert for Node FIPRDU01 - CONTROLVER01-2K23
REQUERIMIENTO=
EQU</t>
  </si>
  <si>
    <t>Se efectúa contacto con cliente: N/A
Teléfono de contacto: N/A
Acciones realizadas: Reinicio de servidor controlado, servidor responde correctamente, alarma liberada.
Solución paliativa o definitiva: Comportamiento normal.
Acciones de Mejora, Recomendaci</t>
  </si>
  <si>
    <t>INC000002632320</t>
  </si>
  <si>
    <t>EXPORTADORES DEL AGRO S A</t>
  </si>
  <si>
    <t>23/02/2024 9:21:33</t>
  </si>
  <si>
    <t>23/02/2024 9:22:58</t>
  </si>
  <si>
    <t>26/02/2024 16:07:46</t>
  </si>
  <si>
    <t>PREVENTIVO: NO
CODIGO DE SERVICIO: VPF1879080
DIRECCION: Senador Jaime Guzmán Errazuriz 3180,Renca,Santiago	
QUIEN REPORTA: MOISES GONZALEZ - 954237769
CONTACTO EN TERRENO: MOISES GONZALEZ - 954237769
PROBLEMA: 
REQUERIMIENTO: OFFICE 365
EQUIPOS ENERGIZA</t>
  </si>
  <si>
    <t>FASE RESOLUCIÓN Y RECUPERACIÓN
Se efectúa contacto con cliente: Patricio Aranibar
Teléfono de contacto: (56 2) 25307700 - Anexo 715
Acciones realizadas: sin acciones realizadas, normalizado sin intervención
Solución paliativa o definitiva: definitiva</t>
  </si>
  <si>
    <t>INC000002632325</t>
  </si>
  <si>
    <t>23/02/2024 10:16:38</t>
  </si>
  <si>
    <t>23/02/2024 10:22:08</t>
  </si>
  <si>
    <t>23/02/2024 11:15:53</t>
  </si>
  <si>
    <t>EMPRESA: Nabiax
CÓDIGO DE SERVICIO: 
DIRECCIÓN: Calle San Martin #50, Santiago Centro, Santiago
NOMBRE DE QUIEN REPORTA: Daniel Rodriguez
TELÉFONO DE QUIEN REPORTA:   5697829 7978
NOMBRE DE CONTACTO EN TERRENO: 
REQUERIMIENTO :   Arreglo de palmeta piso</t>
  </si>
  <si>
    <t>INC000002632434</t>
  </si>
  <si>
    <t>23/02/2024 9:45:51</t>
  </si>
  <si>
    <t>23/02/2024 9:47:44</t>
  </si>
  <si>
    <t>23/02/2024 10:07:01</t>
  </si>
  <si>
    <t>EMPRESA:DXC
CÓDIGO DE SERVICIO: 
DIRECCIÓN:AV. Presidente Prieto #226, Paine, Santiago
NOMBRE DE QUIEN REPORTA:Ferney Garzon
TELÉFONO DE QUIEN REPORTA:56 2 25774418
NOMBRE DE CONTACTO EN TERRENO: 
REQUERIMIENTO:Ingreso de FW Internet DC Paine 
EQUIPOS EN</t>
  </si>
  <si>
    <t>INC000002632456</t>
  </si>
  <si>
    <t>23/02/2024 10:10:05</t>
  </si>
  <si>
    <t>23/02/2024 10:11:24</t>
  </si>
  <si>
    <t>23/02/2024 10:34:46</t>
  </si>
  <si>
    <t>EMPRESA:FARMACIA AHUMADA S.A.
CÓDIGO DE SERVICIO: 
DIRECCIÓN:Av. Apoquindo #7071, Las Condes, Santiago
NOMBRE DE QUIEN REPORTA:Farmacias Ahumada
TELÉFONO DE QUIEN REPORTA:569 8560 8952
NOMBRE DE CONTACTO EN TERRENO: 
REQUERIMIENTO:Reinicio controlador de</t>
  </si>
  <si>
    <t>Estimados. 
Accesos se encuentran gestionados y autorizados para personal descrito en planilla adjunta. 
Nota: Favor de asistir con sus elementos de seguridad según aplique. 
Nota 2: Recordar que el acceso a salas MULTIPORTADOR, SDH o M8 estan fuera d</t>
  </si>
  <si>
    <t>INC000002632590</t>
  </si>
  <si>
    <t>mdm - mdm_sql_srss TICKET AUTOMATICO</t>
  </si>
  <si>
    <t>23/02/2024 11:52:48</t>
  </si>
  <si>
    <t>23/02/2024 15:09:33</t>
  </si>
  <si>
    <t>PREVENTIVO=SI
CODIGO DE SERVICIO=MDM_SQL_SRSS
DIRECCION=NULL
CIUDAD=NULL
COMUNA LOCAL=
REGION=NULL
QUIEN REPORTA=Ticket automático
CONTACTO EN TERRENO=
PROBLEMA=Node MDM - MDM_SQL_SRSS is Down
REQUERIMIENTO=
EQUIPOS ENERGIZADO O REINICIADO=
HORARIO DE AT</t>
  </si>
  <si>
    <t>Cliente solicita apagado de equipo.
se solicita mantencion del punto en monitoreo con folio INC000002633217</t>
  </si>
  <si>
    <t>INC000002632608</t>
  </si>
  <si>
    <t>HD/
RV: SAP intermitente</t>
  </si>
  <si>
    <t>23/02/2024 10:35:53</t>
  </si>
  <si>
    <t>23/02/2024 10:37:46</t>
  </si>
  <si>
    <t>23/02/2024 11:13:11</t>
  </si>
  <si>
    <t>PREVENTIVO: NO
CODIGO DE SERVICIO: 
DIRECCION:
QUIEN REPORTA: Nicolás Saavedra Eguiluz  56 9 6187 5469
CONTACTO EN TERRENO: Nicolás Saavedra Eguiluz  56 9 6187 5469
REQUERIMIENTO:
Tenemos problemas para acceder al ambiente desarrollo de Sap.
Si nos pu</t>
  </si>
  <si>
    <t>Te cuento que ya fue corregido este dump.</t>
  </si>
  <si>
    <t>INC000002632617</t>
  </si>
  <si>
    <t>HD | Mensaje de SAP</t>
  </si>
  <si>
    <t>23/02/2024 11:01:37</t>
  </si>
  <si>
    <t>23/02/2024 11:03:29</t>
  </si>
  <si>
    <t>23/02/2024 11:42:14</t>
  </si>
  <si>
    <t>PREVENTIVO: NO
CODIGO DE SERVICIO:
DIRECCION:
QUIEN REPORTA:Nicolás Saavedra Eguiluz +56 9 6187 5469
CONTACTO EN TERRENO:
PROBLEMA:
REQUERIMIENTO:Estimados Help Desk
Favor generar ticket en base a requerimiento de cliente HOGAR DE CRISTYO
Dejar en band</t>
  </si>
  <si>
    <t>Ya corregí este error, esto se debía a que próximamente caducaría un certificado, el cual ya actualice.</t>
  </si>
  <si>
    <t>INC000002632619</t>
  </si>
  <si>
    <t>HD/
RV: Descripción: Asigna cuentas a Balance. DEEK953022</t>
  </si>
  <si>
    <t>23/02/2024 11:04:21</t>
  </si>
  <si>
    <t>23/02/2024 11:06:04</t>
  </si>
  <si>
    <t>23/02/2024 11:40:46</t>
  </si>
  <si>
    <t>PREVENTIVO: NO
CODIGO DE SERVICIO:
DIRECCION:
QUIEN REPORTA: Nicolás Saavedra Eguiluz  56 9 6187 5469
CONTACTO EN TERRENO: Nicolás Saavedra Eguiluz  56 9 6187 5469
REQUERIMIENTO:
Por favor pasar a productivo las siguientes ordenes, DEEK953022
Descripci</t>
  </si>
  <si>
    <t>La orden DEEK953022 fue importada exitosamente en PRD</t>
  </si>
  <si>
    <t>INC000002632622</t>
  </si>
  <si>
    <t>frp_jceval</t>
  </si>
  <si>
    <t>MESA/</t>
  </si>
  <si>
    <t>23/02/2024 11:08:02</t>
  </si>
  <si>
    <t>23/02/2024 11:10:35</t>
  </si>
  <si>
    <t>23/02/2024 11:51:48</t>
  </si>
  <si>
    <t>PREVENTIVO: NO
CODIGO DE SERVICIO: -
DIRECCION:SAN MARTIN 50, 2DO PISO SANTIAGO
QUIEN REPORTA: Roberto Aton - 979487645
CONTACTO EN TERRENO: Roberto Aton - 979487645
PROBLEMA:
REQUERIMIENTO:CAMBIO DE MEDIOS MAGNETICOS
EQUIPOS ENERGIZADO/REINICIADO:no apl</t>
  </si>
  <si>
    <t>INC000002632628</t>
  </si>
  <si>
    <t>HD | Agregar registro a servidor DNS</t>
  </si>
  <si>
    <t>23/02/2024 11:25:08</t>
  </si>
  <si>
    <t>23/02/2024 11:27:04</t>
  </si>
  <si>
    <t>23/02/2024 14:36:22</t>
  </si>
  <si>
    <t>PREVENTIVO: NO
CODIGO DE SERVICIO:
DIRECCION:
QUIEN REPORTA:Héctor Sandoval  +56 (32) 260 7124 - Anexo 7124
CONTACTO EN TERRENO:
PROBLEMA:
REQUERIMIENTO:Estimados(as) buenos días,
Por favor su ayuda para agregar los siguientes registros al servidor DNS</t>
  </si>
  <si>
    <t>Se configura los registros DNS</t>
  </si>
  <si>
    <t>INC000002632636</t>
  </si>
  <si>
    <t>23/02/2024 11:29:17</t>
  </si>
  <si>
    <t>23/02/2024 16:47:46</t>
  </si>
  <si>
    <t>PREVENTIVO: NO
CODIGO DE SERVICIO:
DIRECCION:
QUIEN REPORTA:
CONTACTO EN TERRENO:
REQUERIMIENTO:
Favor realzar las configuraciones Openscan en el nuevo servidor de
pruebas weblogic.
Se configuró una VM con Oracle Linux 9.3 y se instaló weblogic 14.1.1.</t>
  </si>
  <si>
    <t>Se responden todas las consultas realizadas por cliente. Se adjunta correo con toda la información.</t>
  </si>
  <si>
    <t>INC000002632644</t>
  </si>
  <si>
    <t>HD | Ejecutar respaldo FULL servidor ACP</t>
  </si>
  <si>
    <t>23/02/2024 11:42:48</t>
  </si>
  <si>
    <t>23/02/2024 11:44:49</t>
  </si>
  <si>
    <t>24/02/2024 8:37:26</t>
  </si>
  <si>
    <t>PREVENTIVO: NO
CODIGO DE SERVICIO:10.68.133.174
DIRECCION:
QUIEN REPORTA:Ewald Galaz Millaleo +56 9 8510 0702 
CONTACTO EN TERRENO:
PROBLEMA:
REQUERIMIENTO:Estimados Help Desk
Favor generar ticket en base a requerimiento de cliente Acma.
Dejar en bande</t>
  </si>
  <si>
    <t>INC000002632661</t>
  </si>
  <si>
    <t>SECURITY MANAGER</t>
  </si>
  <si>
    <t>tct_smmart</t>
  </si>
  <si>
    <t>Validar Servidores SOC Windows - INC000002632661</t>
  </si>
  <si>
    <t>23/02/2024 12:30:05</t>
  </si>
  <si>
    <t>23/02/2024 12:31:38</t>
  </si>
  <si>
    <t>26/02/2024 12:27:13</t>
  </si>
  <si>
    <t>Estimada @DENISE CRUZAT ETCHEBERRY buena tarde, 
Favor requiero de tu ayuda para que nos puedan entregar el listado completo de servidores Windows que nos administran a SOC con la siguiente informacion:
-	Nombre de equipo
-	S.O
-	Ip´s Configuradas</t>
  </si>
  <si>
    <t>Se adjunta información solicitada información de servidores administrados SOC.</t>
  </si>
  <si>
    <t>INC000002632663</t>
  </si>
  <si>
    <t>HD/
RE: SOLICITUD DE REESTABLECIMIENTO DE CLAVE VPN</t>
  </si>
  <si>
    <t>23/02/2024 12:32:26</t>
  </si>
  <si>
    <t>23/02/2024 12:35:30</t>
  </si>
  <si>
    <t>23/02/2024 14:30:24</t>
  </si>
  <si>
    <t>PREVENTIVO: NO
CODIGO DE SERVICIO:
DIRECCION:
QUIEN REPORTA: Denise Cruzat Etcheberry 56 9 9337800
CONTACTO EN TERRENO: Denise Cruzat Etcheberry 56 9 9337800
REQUERIMIENTO:
Requerimiento
Restablecer contraseña VPN
No aplica código de servicio.
Se de</t>
  </si>
  <si>
    <t>Se resetea cave y envía a usuario según solicitud.</t>
  </si>
  <si>
    <t>INC000002632664</t>
  </si>
  <si>
    <t>Validar Servidores SOC Linux - INC000002632664</t>
  </si>
  <si>
    <t>23/02/2024 12:33:27</t>
  </si>
  <si>
    <t>23/02/2024 12:34:14</t>
  </si>
  <si>
    <t>23/02/2024 12:57:47</t>
  </si>
  <si>
    <t>Se envia la informacion solicitada</t>
  </si>
  <si>
    <t>INC000002632719</t>
  </si>
  <si>
    <t>23/02/2024 11:17:50</t>
  </si>
  <si>
    <t>23/02/2024 11:18:50</t>
  </si>
  <si>
    <t>23/02/2024 11:20:34</t>
  </si>
  <si>
    <t>INC000002632725</t>
  </si>
  <si>
    <t>Re: CHI-003784374 // TRANSCOM WORLDWIDE CHILE LIMITADA // Licencias Google</t>
  </si>
  <si>
    <t>23/02/2024 11:44:00</t>
  </si>
  <si>
    <t>23/02/2024 11:44:10</t>
  </si>
  <si>
    <t>23/02/2024 14:22:42</t>
  </si>
  <si>
    <t>Apoyo implantación reunión de coordinación para migración de cuentas Google Workspace</t>
  </si>
  <si>
    <t>INC000002632747</t>
  </si>
  <si>
    <t>23/02/2024 12:26:29</t>
  </si>
  <si>
    <t>23/02/2024 12:28:05</t>
  </si>
  <si>
    <t>23/02/2024 15:59:02</t>
  </si>
  <si>
    <t>EMPRESA: TELEFONICA EMPRESAS DE CHILE SA
CÓDIGO DE SERVICIO: 
DIRECCIÓN: AV. Presidente Prieto #226, Paine, Santiago
NOMBRE DE QUIEN REPORTA:Ramón Garcés 
TELÉFONO DE QUIEN REPORTA:  56992239270
NOMBRE DE CONTACTO EN TERRENO: 
REQUERIMIENTO :  Revision S</t>
  </si>
  <si>
    <t>INC000002632770</t>
  </si>
  <si>
    <t>AGUAS DEL VALLE S A</t>
  </si>
  <si>
    <t>GESTION DATACENTER/ ACCESOS / AGUAS DEL VALLE S A</t>
  </si>
  <si>
    <t>23/02/2024 14:14:19</t>
  </si>
  <si>
    <t>23/02/2024 14:15:48</t>
  </si>
  <si>
    <t>23/02/2024 14:28:42</t>
  </si>
  <si>
    <t>EMPRESA: AGUAS DEL VALLE S A
CÓDIGO DE SERVICIO: 
DIRECCIÓN:Calle San Martin #50, Santiago Centro, Santiago
NOMBRE DE QUIEN REPORTA:Roberto Vera
TELÉFONO DE QUIEN REPORTA:  995291707
NOMBRE DE CONTACTO EN TERRENO: 
REQUERIMIENTO :  Levantamiento de IDD
E</t>
  </si>
  <si>
    <t>INC000002632953</t>
  </si>
  <si>
    <t>Creación cuentas de usuario // Proyecto GW // CHI-003784374  TRANSCOM WORLDWIDE CHILE LIMITADA</t>
  </si>
  <si>
    <t>23/02/2024 14:23:24</t>
  </si>
  <si>
    <t>23/02/2024 14:24:15</t>
  </si>
  <si>
    <t>26/02/2024 16:11:38</t>
  </si>
  <si>
    <t>Apoyo implantación: creación de cuentas de usuario</t>
  </si>
  <si>
    <t>INC000002632964</t>
  </si>
  <si>
    <t>23/02/2024 14:57:54</t>
  </si>
  <si>
    <t>23/02/2024 15:01:41</t>
  </si>
  <si>
    <t>23/02/2024 15:08:20</t>
  </si>
  <si>
    <t>EMPRESA:TELEFONICA EMPRESAS DE CHILE SA
CÓDIGO DE SERVICIO: 
DIRECCIÓN: Calle San Martin #50, Santiago Centro, Santiago
NOMBRE DE QUIEN REPORTA: Rene Villegas
TELÉFONO DE QUIEN REPORTA: 995291707
NOMBRE DE CONTACTO EN TERRENO: 
REQUERIMIENTO: Reemplazo G</t>
  </si>
  <si>
    <t>INC000002632998</t>
  </si>
  <si>
    <t>Desbloquear cuentas VPN</t>
  </si>
  <si>
    <t>23/02/2024 20:47:37</t>
  </si>
  <si>
    <t>23/02/2024 20:49:04</t>
  </si>
  <si>
    <t>23/02/2024 20:58:41</t>
  </si>
  <si>
    <t>Hola Paul,
Olvidé pedir desbloquear las VPN.  
Por favor, necesito desbloquear las VPN de:
ewald.galaz
nicolas.saavedra
oscar.guzman
Desde ya, muchas gracias.</t>
  </si>
  <si>
    <t>se confirma ingreso de las cuentas</t>
  </si>
  <si>
    <t>INC000002633063</t>
  </si>
  <si>
    <t>23/02/2024 13:31:15</t>
  </si>
  <si>
    <t>23/02/2024 13:32:02</t>
  </si>
  <si>
    <t>23/02/2024 13:33:24</t>
  </si>
  <si>
    <t>INC000002633208</t>
  </si>
  <si>
    <t>HD | TCCT - VDC- Accesso a tenant PRESALE</t>
  </si>
  <si>
    <t>23/02/2024 14:54:21</t>
  </si>
  <si>
    <t>23/02/2024 14:56:37</t>
  </si>
  <si>
    <t>26/02/2024 10:18:50</t>
  </si>
  <si>
    <t>PREVENTIVO: NO
CODIGO DE SERVICIO:
DIRECCION:
QUIEN REPORTA:Jesús José Nelo Petaquero +56 9 9229 0203 
CONTACTO EN TERRENO:
PROBLEMA:
REQUERIMIENTO:Buenas tardes estimado equipo @Help Desk, por favor su acostumbrado apoyo
en generar ticket de requerimien</t>
  </si>
  <si>
    <t>Requerimiento gestionado de acuerdo a lo solicitado.  Se adj8nta evidencia.</t>
  </si>
  <si>
    <t>INC000002633238</t>
  </si>
  <si>
    <t>HD | Celmedia//drp 3 vms | FOLIO: INC000002631355 | APERTURA</t>
  </si>
  <si>
    <t>23/02/2024 16:32:40</t>
  </si>
  <si>
    <t>23/02/2024 16:34:39</t>
  </si>
  <si>
    <t>26/02/2024 18:03:39</t>
  </si>
  <si>
    <t>PREVENTIVO: NO
CODIGO DE SERVICIO:
DIRECCION:
QUIEN REPORTA:Deiby Yoel Santoyo Monterola +56 9 9343 3681 
CONTACTO EN TERRENO:
PROBLEMA:
REQUERIMIENTO:Se agrega el contrato al cliente según lo solicitado. Estimado @ONIAS DEL
CARMEN HERRERA AYALA los resp</t>
  </si>
  <si>
    <t>Se efectúa contacto con cliente: N/A
Teléfono de contacto: N/A 
Acciones realizadas: Se crea nueva OrgVdc de contingencia en DC de APQ segun propuesta entregada 
Solución paliativa o definitiva: Definitiva
Acciones de Mejora, Recomendaciones: N/A
Causa R</t>
  </si>
  <si>
    <t>INC000002633242</t>
  </si>
  <si>
    <t>SUPERVISION: CRUZADA DE FIBRA OPTICA TIWS CHILE</t>
  </si>
  <si>
    <t>23/02/2024 16:33:24</t>
  </si>
  <si>
    <t>23/02/2024 16:34:52</t>
  </si>
  <si>
    <t>23/02/2024 16:38:21</t>
  </si>
  <si>
    <t>CRUZADA DE FIBRA OPTICA TIWS CHILE</t>
  </si>
  <si>
    <t>INC000002633249</t>
  </si>
  <si>
    <t>HD | Creación Usuario Comunicacion SAP PRD y QAS</t>
  </si>
  <si>
    <t>23/02/2024 16:52:19</t>
  </si>
  <si>
    <t>23/02/2024 16:53:59</t>
  </si>
  <si>
    <t>24/02/2024 15:38:14</t>
  </si>
  <si>
    <t>PREVENTIVO: NO
CODIGO DE SERVICIO:
DIRECCION:
QUIEN REPORTA:Nicolás Saavedra Eguiluz +56 9 6187 5469 
CONTACTO EN TERRENO:
PROBLEMA:
REQUERIMIENTO:Creación Usuario Comunicacion SAP PRD y QAS
Estimados Help Desk
Favor generar ticket en base a requerimien</t>
  </si>
  <si>
    <t>He creado los usuarios según lo indicado,</t>
  </si>
  <si>
    <t>INC000002633263</t>
  </si>
  <si>
    <t>23/02/2024 17:28:23</t>
  </si>
  <si>
    <t>23/02/2024 17:29:14</t>
  </si>
  <si>
    <t>23/02/2024 17:30:23</t>
  </si>
  <si>
    <t>INC000002633287</t>
  </si>
  <si>
    <t>HD |  FRUTERA SAN FERNANDO SOCIEDAD ANONIMA Backup</t>
  </si>
  <si>
    <t>23/02/2024 18:32:11</t>
  </si>
  <si>
    <t>23/02/2024 18:34:21</t>
  </si>
  <si>
    <t>29/02/2024 19:35:25</t>
  </si>
  <si>
    <t>PREVENTIVO: NO
CODIGO DE SERVICIO:
DIRECCION:
QUIEN REPORTA:Jesús José Nelo Petaquero +56 9 9229 0203
CONTACTO EN TERRENO:
PROBLEMA:
REQUERIMIENTO:Buenas tardes estimado equipo @Help Desk, por favor su acostumbrado apoyo
en generar ticket de requerimient</t>
  </si>
  <si>
    <t>FASE RESOLUCIÓN Y RECUPERACIÓN
Se efectúa contacto con cliente: N/A
Teléfono de contacto: N/A
Acciones realizadas: se entregan politicas de respaldo para cliente frusan
Solución paliativa o definitiva: N/A
Acciones de Mejora, Recomendaciones: N/A
C</t>
  </si>
  <si>
    <t>INC000002633356</t>
  </si>
  <si>
    <t>23/02/2024 16:08:11</t>
  </si>
  <si>
    <t>23/02/2024 16:09:32</t>
  </si>
  <si>
    <t>23/02/2024 16:17:26</t>
  </si>
  <si>
    <t>EMPRESA:DXC
CÓDIGO DE SERVICIO: 
DIRECCIÓN:AV. Presidente Prieto #226, Paine, Santiago
NOMBRE DE QUIEN REPORTA:Josue Salinas
TELÉFONO DE QUIEN REPORTA:987685102
NOMBRE DE CONTACTO EN TERRENO: 
REQUERIMIENTO:"Salida Internet para Servicios -RBC / Reemplaz</t>
  </si>
  <si>
    <t>INC000002633529</t>
  </si>
  <si>
    <t>23/02/2024 19:21:01</t>
  </si>
  <si>
    <t>23/02/2024 19:21:57</t>
  </si>
  <si>
    <t>23/02/2024 19:23:16</t>
  </si>
  <si>
    <t>INC000002633624</t>
  </si>
  <si>
    <t>23/02/2024 18:34:57</t>
  </si>
  <si>
    <t>23/02/2024 18:35:48</t>
  </si>
  <si>
    <t>23/02/2024 20:51:20</t>
  </si>
  <si>
    <t>EMPRESA:HUAWEI CHILE S A
CÓDIGO DE SERVICIO: 
DIRECCIÓN: AV. Presidente Prieto #226, Paine, Santiago
NOMBRE DE QUIEN REPORTA: Ronald Alayo
TELÉFONO DE QUIEN REPORTA: 56935662382
NOMBRE DE CONTACTO EN TERRENO: 
REQUERIMIENTO: Realizacion de trabajos  y ti</t>
  </si>
  <si>
    <t>INC000002633625</t>
  </si>
  <si>
    <t>23/02/2024 18:35:58</t>
  </si>
  <si>
    <t>23/02/2024 18:37:43</t>
  </si>
  <si>
    <t>23/02/2024 20:52:22</t>
  </si>
  <si>
    <t>INC000002633627</t>
  </si>
  <si>
    <t>23/02/2024 18:38:05</t>
  </si>
  <si>
    <t>23/02/2024 18:39:19</t>
  </si>
  <si>
    <t>23/02/2024 20:53:08</t>
  </si>
  <si>
    <t>INC000002633628</t>
  </si>
  <si>
    <t>23/02/2024 18:39:29</t>
  </si>
  <si>
    <t>23/02/2024 18:40:12</t>
  </si>
  <si>
    <t>23/02/2024 20:54:10</t>
  </si>
  <si>
    <t>INC000002633629</t>
  </si>
  <si>
    <t>23/02/2024 18:40:23</t>
  </si>
  <si>
    <t>23/02/2024 18:41:02</t>
  </si>
  <si>
    <t>23/02/2024 20:55:02</t>
  </si>
  <si>
    <t>INC000002633630</t>
  </si>
  <si>
    <t>23/02/2024 18:41:14</t>
  </si>
  <si>
    <t>23/02/2024 18:42:00</t>
  </si>
  <si>
    <t>23/02/2024 20:55:57</t>
  </si>
  <si>
    <t>INC000002633631</t>
  </si>
  <si>
    <t>23/02/2024 18:42:08</t>
  </si>
  <si>
    <t>23/02/2024 18:42:53</t>
  </si>
  <si>
    <t>23/02/2024 20:56:48</t>
  </si>
  <si>
    <t>INC000002633710</t>
  </si>
  <si>
    <t>bloqueo usuarios VPN</t>
  </si>
  <si>
    <t>23/02/2024 19:25:54</t>
  </si>
  <si>
    <t>23/02/2024 19:26:44</t>
  </si>
  <si>
    <t>23/02/2024 19:28:23</t>
  </si>
  <si>
    <t>se realiza bloqueo de usuarios VPN</t>
  </si>
  <si>
    <t>INC000002633718</t>
  </si>
  <si>
    <t>23/02/2024 19:36:50</t>
  </si>
  <si>
    <t>23/02/2024 19:38:55</t>
  </si>
  <si>
    <t>23/02/2024 21:34:54</t>
  </si>
  <si>
    <t>EMPRESA:TELEFONICA EMPRESAS DE CHILE SA
CÓDIGO DE SERVICIO: 
DIRECCIÓN: AV. Presidente Prieto #226, Paine, Santiago
NOMBRE DE QUIEN REPORTA: Ramón Garcés
TELÉFONO DE QUIEN REPORTA: 56992239270
NOMBRE DE CONTACTO EN TERRENO: 
REQUERIMIENTO: Falla prd7164</t>
  </si>
  <si>
    <t>INC000002633739</t>
  </si>
  <si>
    <t>23/02/2024 20:09:48</t>
  </si>
  <si>
    <t>23/02/2024 20:12:22</t>
  </si>
  <si>
    <t>23/02/2024 23:11:28</t>
  </si>
  <si>
    <t>EMPRESA:TELEFONICA EMPRESAS DE CHILE SA
CÓDIGO DE SERVICIO: 
DIRECCIÓN: AV. Presidente Prieto #226, Paine, Santiago
NOMBRE DE QUIEN REPORTA: Ramón Garcés
TELÉFONO DE QUIEN REPORTA: 56992239270
NOMBRE DE CONTACTO EN TERRENO: 
REQUERIMIENTO: actualización</t>
  </si>
  <si>
    <t>INC000002633944</t>
  </si>
  <si>
    <t>fbhocr01 - nw-v-test-hdc TICKET AUTOMATICO</t>
  </si>
  <si>
    <t>23/02/2024 22:22:39</t>
  </si>
  <si>
    <t>24/02/2024 22:55:14</t>
  </si>
  <si>
    <t>PREVENTIVO=SI
CODIGO DE SERVICIO=nw-v-test-hdc
DIRECCION=NULL
CIUDAD=NULL
COMUNA LOCAL=
REGION=NULL
QUIEN REPORTA=Ticket automático
CONTACTO EN TERRENO=
PROBLEMA=Node FBHOCR01 - nw-v-test-hdc CPU Load at 94 % Exceeds Threshold
REQUERIMIENTO=
EQUIPOS ENER</t>
  </si>
  <si>
    <t>alza de recursos en servidor debido a uso de procesos sap. se mantiene en observacion servidor</t>
  </si>
  <si>
    <t>INC000002634108</t>
  </si>
  <si>
    <t>SUPERVISION realizar upgrade de router Cisco,</t>
  </si>
  <si>
    <t>24/02/2024 2:57:46</t>
  </si>
  <si>
    <t>24/02/2024 2:59:27</t>
  </si>
  <si>
    <t>24/02/2024 3:00:54</t>
  </si>
  <si>
    <t>INC000002634111</t>
  </si>
  <si>
    <t>SUPERVISION WBS 6.1589007 Salida Internet para Servicios</t>
  </si>
  <si>
    <t>24/02/2024 3:09:49</t>
  </si>
  <si>
    <t>24/02/2024 3:11:43</t>
  </si>
  <si>
    <t>24/02/2024 3:14:00</t>
  </si>
  <si>
    <t>SUPERVISION WBS 6.1589007 Salida Internet para Servicios -RBC / Reemplazo equipos</t>
  </si>
  <si>
    <t>INC000002634113</t>
  </si>
  <si>
    <t>SUPERVISION INCIDENTE actualización de NAS ISILON PAINE</t>
  </si>
  <si>
    <t>24/02/2024 3:30:09</t>
  </si>
  <si>
    <t>24/02/2024 3:31:38</t>
  </si>
  <si>
    <t>24/02/2024 3:33:18</t>
  </si>
  <si>
    <t>INC000002634116</t>
  </si>
  <si>
    <t>SUPERVISION Revisión Switch HP 5900 SN:CN65FZL0F2</t>
  </si>
  <si>
    <t>24/02/2024 3:47:58</t>
  </si>
  <si>
    <t>24/02/2024 3:49:32</t>
  </si>
  <si>
    <t>24/02/2024 3:52:04</t>
  </si>
  <si>
    <t>INC000002634118</t>
  </si>
  <si>
    <t>SUPERVISION INCIDENTE  Falla prd7164</t>
  </si>
  <si>
    <t>24/02/2024 3:53:44</t>
  </si>
  <si>
    <t>24/02/2024 3:55:12</t>
  </si>
  <si>
    <t>24/02/2024 3:55:59</t>
  </si>
  <si>
    <t>INC000002634120</t>
  </si>
  <si>
    <t>24/02/2024 4:02:19</t>
  </si>
  <si>
    <t>24/02/2024 4:02:21</t>
  </si>
  <si>
    <t>24/02/2024 4:04:04</t>
  </si>
  <si>
    <t>INC000002634122</t>
  </si>
  <si>
    <t>TOMA D ALARMAS DE CLIENTE</t>
  </si>
  <si>
    <t>24/02/2024 4:04:20</t>
  </si>
  <si>
    <t>24/02/2024 4:05:59</t>
  </si>
  <si>
    <t>24/02/2024 4:06:51</t>
  </si>
  <si>
    <t>INC000002634130</t>
  </si>
  <si>
    <t>24/02/2024 8:38:17</t>
  </si>
  <si>
    <t>24/02/2024 8:40:08</t>
  </si>
  <si>
    <t>28/02/2024 10:50:43</t>
  </si>
  <si>
    <t>revision estado de plataformas veritas, fin de semana</t>
  </si>
  <si>
    <t>FASE RESOLUCIÓN Y RECUPERACIÓN
Se efectúa contacto con cliente: N/A
Teléfono de contacto: N/A
Acciones realizadas: plataformas, revisadas y en funcionamiento OK
Solución paliativa o definitiva: plataformas, revisadas y en funcionamiento OK
Acciones</t>
  </si>
  <si>
    <t>INC000002634179</t>
  </si>
  <si>
    <t>24/02/2024 17:18:05</t>
  </si>
  <si>
    <t>24/02/2024 17:18:57</t>
  </si>
  <si>
    <t>24/02/2024 17:20:25</t>
  </si>
  <si>
    <t>INC000002634181</t>
  </si>
  <si>
    <t>24/02/2024 17:20:43</t>
  </si>
  <si>
    <t>24/02/2024 17:21:32</t>
  </si>
  <si>
    <t>24/02/2024 17:22:37</t>
  </si>
  <si>
    <t>INC000002634183</t>
  </si>
  <si>
    <t>24/02/2024 17:22:52</t>
  </si>
  <si>
    <t>24/02/2024 17:23:43</t>
  </si>
  <si>
    <t>24/02/2024 17:25:05</t>
  </si>
  <si>
    <t>INC000002634185</t>
  </si>
  <si>
    <t>24/02/2024 17:25:38</t>
  </si>
  <si>
    <t>24/02/2024 17:26:34</t>
  </si>
  <si>
    <t>24/02/2024 17:27:28</t>
  </si>
  <si>
    <t>INC000002634425</t>
  </si>
  <si>
    <t>fiprdu01 - noedesa TICKET AUTOMATICO</t>
  </si>
  <si>
    <t>24/02/2024 2:41:48</t>
  </si>
  <si>
    <t>24/02/2024 4:36:48</t>
  </si>
  <si>
    <t>PREVENTIVO=SI
CODIGO DE SERVICIO=noedesa
DIRECCION=NULL
CIUDAD=NULL
COMUNA LOCAL=
REGION=NULL
QUIEN REPORTA=Ticket automático
CONTACTO EN TERRENO=
PROBLEMA=Node FIPRDU01 - noedesa is Down
REQUERIMIENTO=
EQUIPOS ENERGIZADO O REINICIADO=
HORARIO DE ATENCIO</t>
  </si>
  <si>
    <t>Se efectúa contacto con cliente: Si, por correo
Teléfono de contacto:N/A
Acciones realizadas:Se revisa el servidor y se observa que no se tiene conexión ssh por la red de administracion ni por la red productiva del cliente, se procedió a verificar el ser</t>
  </si>
  <si>
    <t>INC000002634452</t>
  </si>
  <si>
    <t>24/02/2024 3:03:27</t>
  </si>
  <si>
    <t>24/02/2024 10:41:00</t>
  </si>
  <si>
    <t>se mantiene observacion sobre servidor. Memoria ram liberada desde sesiones descoenctadas y memoria cache.
Alerta superada</t>
  </si>
  <si>
    <t>INC000002634925</t>
  </si>
  <si>
    <t>24/02/2024 19:14:29</t>
  </si>
  <si>
    <t>24/02/2024 19:15:19</t>
  </si>
  <si>
    <t>24/02/2024 19:16:18</t>
  </si>
  <si>
    <t>INC000002634977</t>
  </si>
  <si>
    <t>activar cuentas vpn</t>
  </si>
  <si>
    <t>26/02/2024 8:58:20</t>
  </si>
  <si>
    <t>26/02/2024 8:58:50</t>
  </si>
  <si>
    <t>26/02/2024 8:59:36</t>
  </si>
  <si>
    <t>Cuentas VPN activadas</t>
  </si>
  <si>
    <t>INC000002635001</t>
  </si>
  <si>
    <t>HD |  Acceso Cloud Portal</t>
  </si>
  <si>
    <t>26/02/2024 9:57:28</t>
  </si>
  <si>
    <t>26/02/2024 9:59:43</t>
  </si>
  <si>
    <t>26/02/2024 10:45:58</t>
  </si>
  <si>
    <t>PREVENTIVO: NO
CODIGO DE SERVICIO:
DIRECCION:
QUIEN REPORTA:Deiby Yoel Santoyo Monterola +56 9 9343 3681 
CONTACTO EN TERRENO:
PROBLEMA:
REQUERIMIENTO:@Help Desk para generar el folio de requerimiento a mi bandeja
TELEFONICA GLOBAL &amp;#8211; CLOUD &amp;#8211;</t>
  </si>
  <si>
    <t>FASE RESOLUCIÓN Y RECUPERACIÓN
Se efectúa contacto con cliente:N/A
Teléfono de contacto:N/A
Acciones realizadas: Se crea el usuario de Perfecto Mariño y se envia por correo sus credenciales...
Solución paliativa o definitiva:N/A
Acciones de Mejora,</t>
  </si>
  <si>
    <t>INC000002635551</t>
  </si>
  <si>
    <t>24/02/2024 22:08:08</t>
  </si>
  <si>
    <t>26/02/2024 8:56:55</t>
  </si>
  <si>
    <t>alza de utilizacion de ram por utilizacion de procesos SAP en servidor. 
Comportamiento esperado</t>
  </si>
  <si>
    <t>INC000002635562</t>
  </si>
  <si>
    <t>gpschi01 - wnprws_med04 TICKET AUTOMATICO</t>
  </si>
  <si>
    <t>24/02/2024 22:18:41</t>
  </si>
  <si>
    <t>26/02/2024 8:57:09</t>
  </si>
  <si>
    <t>PREVENTIVO=SI
CODIGO DE SERVICIO=WNPRWS_MED04
DIRECCION=NULL
CIUDAD=NULL
COMUNA LOCAL=Santiago
REGION=NULL
QUIEN REPORTA=Ticket automático
CONTACTO EN TERRENO=
PROBLEMA=Node GPSCHI01 - WNPRWS_MED04 CPU Load at 100 % Exceeds Threshold
REQUERIMIENTO=
EQUIP</t>
  </si>
  <si>
    <t>utilizacion de recursos en servidor normalizada. se mantiene en monitoreo.
Servidor operativo</t>
  </si>
  <si>
    <t>INC000002635563</t>
  </si>
  <si>
    <t>gpschi01 - wnprdb_gps04 TICKET AUTOMATICO</t>
  </si>
  <si>
    <t>24/02/2024 22:19:45</t>
  </si>
  <si>
    <t>26/02/2024 8:57:26</t>
  </si>
  <si>
    <t>PREVENTIVO=SI
CODIGO DE SERVICIO=WNPRDB_GPS04
DIRECCION=NULL
CIUDAD=NULL
COMUNA LOCAL=Santiago
REGION=NULL
QUIEN REPORTA=Ticket automático
CONTACTO EN TERRENO=
PROBLEMA=Node GPSCHI01 - WNPRDB_GPS04 CPU Load at 99 % Exceeds Threshold
REQUERIMIENTO=
EQUIPO</t>
  </si>
  <si>
    <t>alza de cpu temporal en proceso de base de datos SQL SERVER. 
Alerta superada en servidor</t>
  </si>
  <si>
    <t>INC000002635564</t>
  </si>
  <si>
    <t>gpschi01 - wnprap_cap06 TICKET AUTOMATICO</t>
  </si>
  <si>
    <t>24/02/2024 22:19:47</t>
  </si>
  <si>
    <t>26/02/2024 8:57:42</t>
  </si>
  <si>
    <t>PREVENTIVO=SI
CODIGO DE SERVICIO=WNPRAP_CAP06
DIRECCION=NULL
CIUDAD=NULL
COMUNA LOCAL=Santiago
REGION=NULL
QUIEN REPORTA=Ticket automático
CONTACTO EN TERRENO=
PROBLEMA=Node GPSCHI01 - WNPRAP_CAP06 CPU Load at 95 % Exceeds Threshold
REQUERIMIENTO=
EQUIPO</t>
  </si>
  <si>
    <t>alza de cpu en proceso de antivirus. 
Alerta superada en servidor</t>
  </si>
  <si>
    <t>INC000002635565</t>
  </si>
  <si>
    <t>24/02/2024 23:06:05</t>
  </si>
  <si>
    <t>PREVENTIVO=SI
CODIGO DE SERVICIO=WNPRAP_CAP02
DIRECCION=NULL
CIUDAD=NULL
COMUNA LOCAL=Santiago
REGION=NULL
QUIEN REPORTA=Ticket automático
CONTACTO EN TERRENO=
PROBLEMA=Node GPSCHI01 - WNPRAP_CAP02 CPU Load at 95 % Exceeds Threshold
REQUERIMIENTO=
EQUIPO</t>
  </si>
  <si>
    <t>alerta de cpu superada en servidor. se mantendra en monitoreo. 
se realiza liberacion de memoria desde sesiones desconectadas</t>
  </si>
  <si>
    <t>INC000002635595</t>
  </si>
  <si>
    <t>gpschi01 - wnprdb_int01 TICKET AUTOMATICO</t>
  </si>
  <si>
    <t>24/02/2024 22:59:26</t>
  </si>
  <si>
    <t>26/02/2024 8:57:58</t>
  </si>
  <si>
    <t>PREVENTIVO=SI
CODIGO DE SERVICIO=WNPRDB_INT01
DIRECCION=NULL
CIUDAD=NULL
COMUNA LOCAL=Santiago
REGION=NULL
QUIEN REPORTA=Ticket automático
CONTACTO EN TERRENO=
PROBLEMA=High RAM Usage Alert for Node GPSCHI01 - WNPRDB_INT01
REQUERIMIENTO=
EQUIPOS ENERGIZA</t>
  </si>
  <si>
    <t>servidor con alza de utilizacion en recursos debido a procesos SQL server en ejecucion. comportamiento esperado en servidor, se mantendra en monitoreo</t>
  </si>
  <si>
    <t>INC000002635887</t>
  </si>
  <si>
    <t>SUPERVISION Ingreso de equipo FW + Migracion de 2 servicios.</t>
  </si>
  <si>
    <t>25/02/2024 3:52:36</t>
  </si>
  <si>
    <t>25/02/2024 3:52:38</t>
  </si>
  <si>
    <t>25/02/2024 3:54:40</t>
  </si>
  <si>
    <t>25/02/2024 23:50:00</t>
  </si>
  <si>
    <t>INC000002635894</t>
  </si>
  <si>
    <t>25/02/2024 3:57:09</t>
  </si>
  <si>
    <t>25/02/2024 3:58:40</t>
  </si>
  <si>
    <t>25/02/2024 4:01:01</t>
  </si>
  <si>
    <t>ONDA Y REVISION DE SALAS TECNICAS 20:30</t>
  </si>
  <si>
    <t>INC000002635899</t>
  </si>
  <si>
    <t>25/02/2024 4:02:35</t>
  </si>
  <si>
    <t>25/02/2024 4:03:39</t>
  </si>
  <si>
    <t>25/02/2024 4:05:08</t>
  </si>
  <si>
    <t>INC000002635902</t>
  </si>
  <si>
    <t>RONDA Y REVISION DE SALAS TECNICAS 0:30</t>
  </si>
  <si>
    <t>25/02/2024 4:05:34</t>
  </si>
  <si>
    <t>25/02/2024 4:07:32</t>
  </si>
  <si>
    <t>25/02/2024 4:09:31</t>
  </si>
  <si>
    <t>INC000002635907</t>
  </si>
  <si>
    <t>25/02/2024 4:09:56</t>
  </si>
  <si>
    <t>25/02/2024 4:11:35</t>
  </si>
  <si>
    <t>25/02/2024 4:13:29</t>
  </si>
  <si>
    <t>INC000002635912</t>
  </si>
  <si>
    <t>RONDA Y REVISION DE SALAS TECNICAS 6:30</t>
  </si>
  <si>
    <t>25/02/2024 4:16:43</t>
  </si>
  <si>
    <t>25/02/2024 4:18:27</t>
  </si>
  <si>
    <t>25/02/2024 4:20:20</t>
  </si>
  <si>
    <t>INC000002636132</t>
  </si>
  <si>
    <t>25/02/2024 17:12:54</t>
  </si>
  <si>
    <t>25/02/2024 17:13:42</t>
  </si>
  <si>
    <t>25/02/2024 17:14:37</t>
  </si>
  <si>
    <t>INC000002636135</t>
  </si>
  <si>
    <t>25/02/2024 17:15:08</t>
  </si>
  <si>
    <t>25/02/2024 17:16:11</t>
  </si>
  <si>
    <t>25/02/2024 17:17:19</t>
  </si>
  <si>
    <t>INC000002636138</t>
  </si>
  <si>
    <t>25/02/2024 17:17:34</t>
  </si>
  <si>
    <t>25/02/2024 17:18:24</t>
  </si>
  <si>
    <t>25/02/2024 17:19:17</t>
  </si>
  <si>
    <t>INC000002636143</t>
  </si>
  <si>
    <t>25/02/2024 17:19:38</t>
  </si>
  <si>
    <t>25/02/2024 17:20:22</t>
  </si>
  <si>
    <t>25/02/2024 17:21:26</t>
  </si>
  <si>
    <t>INC000002636150</t>
  </si>
  <si>
    <t>25/02/2024 19:11:14</t>
  </si>
  <si>
    <t>25/02/2024 19:12:22</t>
  </si>
  <si>
    <t>25/02/2024 19:13:36</t>
  </si>
  <si>
    <t>INC000002636185</t>
  </si>
  <si>
    <t>26/02/2024 9:28:53</t>
  </si>
  <si>
    <t>26/02/2024 9:31:24</t>
  </si>
  <si>
    <t>26/02/2024 9:49:06</t>
  </si>
  <si>
    <t>EMPRESA: TELEFONICA EMPRESAS DE CHILE SA
CÓDIGO DE SERVICIO: 
DIRECCIÓN:Av. Apoquindo #7071, Las Condes, Santiago
NOMBRE DE QUIEN REPORTA:Eduardo Farías (Nabiax)
TELÉFONO DE QUIEN REPORTA:  992982563
NOMBRE DE CONTACTO EN TERRENO: 
REQUERIMIENTO :  REUNI</t>
  </si>
  <si>
    <t>INC000002636190</t>
  </si>
  <si>
    <t>SITRANS SERVICIOS INTEGRADOS DE TRANSPORTES LIMITADA</t>
  </si>
  <si>
    <t>HD/RE:  Housing Data center  San Martin  48  Cliente SITRANS // Proyecto CHI-004050624-1</t>
  </si>
  <si>
    <t>26/02/2024 9:40:20</t>
  </si>
  <si>
    <t>26/02/2024 9:45:46</t>
  </si>
  <si>
    <t>26/02/2024 17:11:06</t>
  </si>
  <si>
    <t>PREVENTIVO: NO
CODIGO DE SERVICIO:
DIRECCION:
QUIEN REPORTA:+569 6843 8102 Ariel Pereira Catalán
CONTACTO EN TERRENO:Cesar Avalos
Número telefónico contacto cliente:  959307033
PROBLEMA:
REQUERIMIENTO:agradeceré su ayuda para procesar la solicitud de asi</t>
  </si>
  <si>
    <t>INC000002636201</t>
  </si>
  <si>
    <t>26/02/2024 9:47:52</t>
  </si>
  <si>
    <t>26/02/2024 9:49:43</t>
  </si>
  <si>
    <t>26/02/2024 10:17:22</t>
  </si>
  <si>
    <t>EMPRESA: Nabiax
CÓDIGO DE SERVICIO: 
DIRECCIÓN:Calle San Martin #50, Santiago Centro, Santiago
NOMBRE DE QUIEN REPORTA:Felipe Torres
TELÉFONO DE QUIEN REPORTA:  +56 9 7381 7726
NOMBRE DE CONTACTO EN TERRENO: 
REQUERIMIENTO :  Revisión de equipamiento de</t>
  </si>
  <si>
    <t>INC000002636338</t>
  </si>
  <si>
    <t>RONDA Y REVISION DE SALAS TECNICAS  20:30</t>
  </si>
  <si>
    <t>26/02/2024 2:28:30</t>
  </si>
  <si>
    <t>26/02/2024 2:30:57</t>
  </si>
  <si>
    <t>26/02/2024 2:32:41</t>
  </si>
  <si>
    <t>INC000002636340</t>
  </si>
  <si>
    <t>26/02/2024 2:33:13</t>
  </si>
  <si>
    <t>26/02/2024 2:34:22</t>
  </si>
  <si>
    <t>26/02/2024 2:35:48</t>
  </si>
  <si>
    <t>INC000002636342</t>
  </si>
  <si>
    <t>26/02/2024 2:36:04</t>
  </si>
  <si>
    <t>26/02/2024 2:37:26</t>
  </si>
  <si>
    <t>26/02/2024 2:40:15</t>
  </si>
  <si>
    <t>INC000002636344</t>
  </si>
  <si>
    <t>RONDA Y REVISION DE SALAS TECNICAS 4:30</t>
  </si>
  <si>
    <t>26/02/2024 2:41:02</t>
  </si>
  <si>
    <t>26/02/2024 2:44:01</t>
  </si>
  <si>
    <t>26/02/2024 2:45:16</t>
  </si>
  <si>
    <t>INC000002636346</t>
  </si>
  <si>
    <t>26/02/2024 2:46:31</t>
  </si>
  <si>
    <t>26/02/2024 2:48:00</t>
  </si>
  <si>
    <t>26/02/2024 2:49:51</t>
  </si>
  <si>
    <t>INC000002636349</t>
  </si>
  <si>
    <t>RONDA Y REVISION DE SALAS TECNICAS 08:30</t>
  </si>
  <si>
    <t>26/02/2024 8:16:59</t>
  </si>
  <si>
    <t>26/02/2024 8:18:17</t>
  </si>
  <si>
    <t>26/02/2024 9:20:06</t>
  </si>
  <si>
    <t>INC000002637153</t>
  </si>
  <si>
    <t>Checklist Diario Clientes 26.02.24</t>
  </si>
  <si>
    <t>26/02/2024 7:44:24</t>
  </si>
  <si>
    <t>26/02/2024 7:46:27</t>
  </si>
  <si>
    <t>26/02/2024 7:46:49</t>
  </si>
  <si>
    <t>INC000002637306</t>
  </si>
  <si>
    <t>HD/Cliente GASMAR - Servidor GASMARNAS2 IP 10.67.130.2 - Recuperación de arch</t>
  </si>
  <si>
    <t>26/02/2024 9:55:54</t>
  </si>
  <si>
    <t>26/02/2024 9:58:52</t>
  </si>
  <si>
    <t>27/02/2024 11:36:06</t>
  </si>
  <si>
    <t>PREVENTIVO: NO
CODIGO DE SERVICIO:
DIRECCION:
QUIEN REPORTA: Celular:  +56 9 83852252      Anexo:    +56 22 3283227 Antonino Zambelli Corral
CONTACTO EN TERRENO:Antonino Zambelli Teléfono: +569 8385 2252
PROBLEMA:
REQUERIMIENTO:Favor vuestra ayuda con re</t>
  </si>
  <si>
    <t>FASE RESOLUCIÓN Y RECUPERACIÓN
Se efectúa contacto con cliente: antonino zambelli
Teléfono de contacto: N/A
Acciones realizadas: Recuperacion ejecutada correctamente
Solución paliativa o definitiva: N/A
Acciones de Mejora, Recomendaciones: N/A
Caus</t>
  </si>
  <si>
    <t>INC000002637347</t>
  </si>
  <si>
    <t>Gestionar actualizaciones servidor TEMPRESAS</t>
  </si>
  <si>
    <t>26/02/2024 10:44:28</t>
  </si>
  <si>
    <t>26/02/2024 10:45:08</t>
  </si>
  <si>
    <t>26/02/2024 18:16:09</t>
  </si>
  <si>
    <t>Gestionar actualizaciones servidor TEMPRESAS
febrero 2024</t>
  </si>
  <si>
    <t>actividad aprobada con crq CRQ000000083542</t>
  </si>
  <si>
    <t>INC000002637351</t>
  </si>
  <si>
    <t>REQ / SOC/Restauración clave VPN</t>
  </si>
  <si>
    <t>26/02/2024 10:48:15</t>
  </si>
  <si>
    <t>26/02/2024 10:49:26</t>
  </si>
  <si>
    <t>26/02/2024 13:41:00</t>
  </si>
  <si>
    <t>PREVENTIVO: NO
CODIGO DE SERVICIO:
DIRECCION:      
CIUDAD:             
COMUNA:
NOMBRE QUIEN REPORTA:ANDRES RODRIGO PEZO ESTAY
TELEFONO QUIEN REPORTA: +56 9 61212688
NOMBRE CONTACTO EN TERRENO:        
REQUERIMIENTO:
Buenos días, estimados @SOC Empresas</t>
  </si>
  <si>
    <t>se realiza reset de password y se reliza envio via teams</t>
  </si>
  <si>
    <t>INC000002637352</t>
  </si>
  <si>
    <t>TOMA DE ALARMA DE CLIENTES 10:30</t>
  </si>
  <si>
    <t>26/02/2024 10:49:17</t>
  </si>
  <si>
    <t>26/02/2024 10:51:27</t>
  </si>
  <si>
    <t>26/02/2024 11:34:28</t>
  </si>
  <si>
    <t>INC000002637474</t>
  </si>
  <si>
    <t>26/02/2024 10:41:01</t>
  </si>
  <si>
    <t>26/02/2024 10:42:53</t>
  </si>
  <si>
    <t>26/02/2024 12:38:48</t>
  </si>
  <si>
    <t>EMPRESA:TELEFONICA EMPRESAS DE CHILE SA
CÓDIGO DE SERVICIO: 
DIRECCIÓN:Calle San Martin #50, Santiago Centro, Santiago
NOMBRE DE QUIEN REPORTA:Deiby Santoyo
TELÉFONO DE QUIEN REPORTA:56992214664
NOMBRE DE CONTACTO EN TERRENO: 
REQUERIMIENTO:Cambio de OnB</t>
  </si>
  <si>
    <t>INC000002637503</t>
  </si>
  <si>
    <t>GESTION DATACENTER/ ACCESOS /NCG SERVICIOS S.A.</t>
  </si>
  <si>
    <t>26/02/2024 10:51:47</t>
  </si>
  <si>
    <t>26/02/2024 10:53:45</t>
  </si>
  <si>
    <t>26/02/2024 17:43:27</t>
  </si>
  <si>
    <t>EMPRESA:NCG SERVICIOS S.A.
CÓDIGO DE SERVICIO: 
DIRECCIÓN:Calle San Martin #50, Santiago Centro, Santiago
NOMBRE DE QUIEN REPORTA:Alfredo Naranjo
TELÉFONO DE QUIEN REPORTA:994479877
NOMBRE DE CONTACTO EN TERRENO: 
REQUERIMIENTO:Revisión Servidores sin Us</t>
  </si>
  <si>
    <t>INC000002637529</t>
  </si>
  <si>
    <t>Gestión y coordinación para instalación actualizaciones S.O. plataforma TrueSight</t>
  </si>
  <si>
    <t>26/02/2024 11:26:26</t>
  </si>
  <si>
    <t>26/02/2024 11:26:41</t>
  </si>
  <si>
    <t>26/02/2024 11:30:05</t>
  </si>
  <si>
    <t>INC000002637530</t>
  </si>
  <si>
    <t>Revision, analisis y correccion información parque MS cliente DUOC</t>
  </si>
  <si>
    <t>26/02/2024 11:26:47</t>
  </si>
  <si>
    <t>26/02/2024 11:26:57</t>
  </si>
  <si>
    <t>26/02/2024 11:30:55</t>
  </si>
  <si>
    <t>INC000002637531</t>
  </si>
  <si>
    <t>Gestion CRQ y confeccion RFC para instalación actualizaciones plataforma TrueSight</t>
  </si>
  <si>
    <t>26/02/2024 11:27:04</t>
  </si>
  <si>
    <t>26/02/2024 11:27:28</t>
  </si>
  <si>
    <t>26/02/2024 11:31:31</t>
  </si>
  <si>
    <t>INC000002637532</t>
  </si>
  <si>
    <t>Reu interna MS: Revisión parque Duoc, HHEE y vacaciones.</t>
  </si>
  <si>
    <t>26/02/2024 11:27:35</t>
  </si>
  <si>
    <t>26/02/2024 11:27:46</t>
  </si>
  <si>
    <t>26/02/2024 11:32:37</t>
  </si>
  <si>
    <t>INC000002637534</t>
  </si>
  <si>
    <t>Reunión de coordinación con cliente Duoc por proyecto baja servidores plataforma Exchange 2007</t>
  </si>
  <si>
    <t>26/02/2024 11:28:00</t>
  </si>
  <si>
    <t>26/02/2024 11:28:10</t>
  </si>
  <si>
    <t>26/02/2024 11:33:39</t>
  </si>
  <si>
    <t>16:00 - reunión de coordinación con cliente Duoc por proyecto baja servidores plataforma Exchange 2007</t>
  </si>
  <si>
    <t>INC000002637535</t>
  </si>
  <si>
    <t>Reunión semanal de coordinación grupo MS junto Team Leader</t>
  </si>
  <si>
    <t>26/02/2024 11:28:15</t>
  </si>
  <si>
    <t>26/02/2024 11:28:25</t>
  </si>
  <si>
    <t>26/02/2024 11:34:50</t>
  </si>
  <si>
    <t>INC000002637537</t>
  </si>
  <si>
    <t>Reunión con Sixbell y comunicación por información de IP publica  servidor GDA-Portales-Web</t>
  </si>
  <si>
    <t>26/02/2024 11:28:30</t>
  </si>
  <si>
    <t>26/02/2024 11:28:41</t>
  </si>
  <si>
    <t>26/02/2024 11:36:07</t>
  </si>
  <si>
    <t>12:00 - Reunión con proveedor Sixbell y área de comunicación por información de IP publica  servidor GDA-Portales-Web</t>
  </si>
  <si>
    <t>INC000002637538</t>
  </si>
  <si>
    <t>Revisión servidor GDA-Portales-Web de GDA con especialista comunicaciones Rodrigo Acevedo</t>
  </si>
  <si>
    <t>26/02/2024 11:28:46</t>
  </si>
  <si>
    <t>26/02/2024 11:28:59</t>
  </si>
  <si>
    <t>26/02/2024 11:36:49</t>
  </si>
  <si>
    <t>INC000002637539</t>
  </si>
  <si>
    <t>Asistencia técnica a ingeniera Javiera Umaña por configuraciones de red en VDC</t>
  </si>
  <si>
    <t>26/02/2024 11:29:06</t>
  </si>
  <si>
    <t>26/02/2024 11:29:15</t>
  </si>
  <si>
    <t>26/02/2024 11:37:44</t>
  </si>
  <si>
    <t>INC000002637581</t>
  </si>
  <si>
    <t>RONDA Y REVISION DE SALAS TECNICAS 12:30</t>
  </si>
  <si>
    <t>26/02/2024 12:37:00</t>
  </si>
  <si>
    <t>26/02/2024 12:38:51</t>
  </si>
  <si>
    <t>26/02/2024 14:14:19</t>
  </si>
  <si>
    <t>INC000002637680</t>
  </si>
  <si>
    <t>HD | Baja Personal Permanente DXC</t>
  </si>
  <si>
    <t>26/02/2024 12:11:25</t>
  </si>
  <si>
    <t>26/02/2024 12:14:09</t>
  </si>
  <si>
    <t>26/02/2024 15:49:53</t>
  </si>
  <si>
    <t>PREVENTIVO: NO
CODIGO DE SERVICIO:
DIRECCION:
QUIEN REPORTA:Sergio Marsiglia Rodríguez. T +56 2 2581 8560 /8561  M +56 9 42657806
CONTACTO EN TERRENO:Sergio Marsiglia Rodríguez. T +56 2 2581 8560 /8561  M +56 942657806
PROBLEMA:
REQUERIMIENTO:Baja Person</t>
  </si>
  <si>
    <t>INC000002637681</t>
  </si>
  <si>
    <t>HD/RV: Solicitud de configuración de DNS en San Martin . Zurich: Requerimiento subdominio externo.</t>
  </si>
  <si>
    <t>26/02/2024 12:32:00</t>
  </si>
  <si>
    <t>26/02/2024 12:36:50</t>
  </si>
  <si>
    <t>26/02/2024 17:19:03</t>
  </si>
  <si>
    <t>PREVENTIVO: NO
CODIGO DE SERVICIO:
DIRECCION:
QUIEN REPORTA:  Eduardo José Camacho Urdaneta +56 9 4135 5459
CONTACTO EN TERRENO: Eduardo José Camacho Urdaneta +56 9 4135 5459
REQUERIMIENTO:
INFORMACIÓN PARA ESPECIALISTA
* Crear subdominio zurich.tempre</t>
  </si>
  <si>
    <t>se crea la zona zurich.tempresas.cl junto con los registros A PTR y SRV según solicitud, los cuales responden correctamente desde sus dns autoritativos e internet. Para el resto de DNS's es necesario esperar el tiempo de propagación/refresco correspondie</t>
  </si>
  <si>
    <t>INC000002637699</t>
  </si>
  <si>
    <t>HD/RV: Verificación Acceso cuenta TIPER a BD</t>
  </si>
  <si>
    <t>26/02/2024 12:59:32</t>
  </si>
  <si>
    <t>26/02/2024 13:05:42</t>
  </si>
  <si>
    <t>26/02/2024 17:12:39</t>
  </si>
  <si>
    <t>PREVENTIVO: NO
CODIGO DE SERVICIO:
DIRECCION:
QUIEN REPORTA: Nicolás Saavedra Eguiluz  +56 9 6187 5469
CONTACTO EN TERRENO: Nicolás Saavedra Eguiluz  +56 9 6187 5469
REQUERIMIENTO:
He creado el usuario TIPER_DB en la Base de Datos OEP según lo indicado</t>
  </si>
  <si>
    <t>He creado el usuario TIPER_DB en la Base de Datos OEP según lo indicado</t>
  </si>
  <si>
    <t>INC000002637711</t>
  </si>
  <si>
    <t>26/02/2024 11:10:37</t>
  </si>
  <si>
    <t>26/02/2024 11:14:56</t>
  </si>
  <si>
    <t>26/02/2024 11:45:07</t>
  </si>
  <si>
    <t>INC000002637736</t>
  </si>
  <si>
    <t>26/02/2024 11:17:50</t>
  </si>
  <si>
    <t>26/02/2024 11:19:10</t>
  </si>
  <si>
    <t>26/02/2024 11:48:28</t>
  </si>
  <si>
    <t>INC000002637745</t>
  </si>
  <si>
    <t>26/02/2024 11:21:06</t>
  </si>
  <si>
    <t>26/02/2024 11:23:49</t>
  </si>
  <si>
    <t>26/02/2024 11:49:21</t>
  </si>
  <si>
    <t>EMPRESA:soisa
CÓDIGO DE SERVICIO: 
DIRECCIÓN:Av. Apoquindo #7071, Las Condes, Santiago
NOMBRE DE QUIEN REPORTA:Eduardo Farías (Nabiax)
TELÉFONO DE QUIEN REPORTA:992982563
NOMBRE DE CONTACTO EN TERRENO: 
REQUERIMIENTO:REUNION DE OBRA, INSPECCION VISUAL EN</t>
  </si>
  <si>
    <t>INC000002637779</t>
  </si>
  <si>
    <t>Cambio contraseña usuarios microsoft TCCT-CLOUDTIC</t>
  </si>
  <si>
    <t>26/02/2024 11:58:05</t>
  </si>
  <si>
    <t>26/02/2024 11:58:57</t>
  </si>
  <si>
    <t>26/02/2024 18:16:39</t>
  </si>
  <si>
    <t>Cambio realizado en servidores, se actualiza planilla</t>
  </si>
  <si>
    <t>INC000002637786</t>
  </si>
  <si>
    <t>Cambio contraseña usuarios microsoft TCCT-VDC-CL</t>
  </si>
  <si>
    <t>26/02/2024 11:59:11</t>
  </si>
  <si>
    <t>26/02/2024 11:59:33</t>
  </si>
  <si>
    <t>26/02/2024 18:16:55</t>
  </si>
  <si>
    <t>INC000002637833</t>
  </si>
  <si>
    <t>HD/Solicitud Artikos Chile // Agregar registros DNS</t>
  </si>
  <si>
    <t>26/02/2024 13:54:07</t>
  </si>
  <si>
    <t>26/02/2024 13:57:13</t>
  </si>
  <si>
    <t>26/02/2024 16:16:56</t>
  </si>
  <si>
    <t>PREVENTIVO: NO
CODIGO DE SERVICIO:
DIRECCION:
QUIEN REPORTA:+56.2.2.395 5474 Celular: +56 992171974 Sebastian Poblete C
CONTACTO EN TERRENO:
PROBLEMA:
REQUERIMIENTO:solicito agregar el siguiente registro DNS para artikos.cl:
mail.artikos.cl</t>
  </si>
  <si>
    <t>Se configura el registro DNS</t>
  </si>
  <si>
    <t>INC000002638012</t>
  </si>
  <si>
    <t>26/02/2024 14:13:52</t>
  </si>
  <si>
    <t>26/02/2024 14:16:48</t>
  </si>
  <si>
    <t>26/02/2024 14:28:41</t>
  </si>
  <si>
    <t>EMPRESA:UNIVERSIDAD SAN SEBASTIAN
CÓDIGO DE SERVICIO: 
DIRECCIÓN: Calle San Martin #50, Santiago Centro, Santiago
NOMBRE DE QUIEN REPORTA: José Nuñez
TELÉFONO DE QUIEN REPORTA: 56_9_62198631
NOMBRE DE CONTACTO EN TERRENO: 
REQUERIMIENTO: Retiro de equipo</t>
  </si>
  <si>
    <t>INC000002638028</t>
  </si>
  <si>
    <t>RE: Apertura - [TCCT-CHILE-CLOUD][AC]TCCT-CHILE-CLOUD-EX-AD-003-T1059.001 Scri</t>
  </si>
  <si>
    <t>26/02/2024 15:27:40</t>
  </si>
  <si>
    <t>26/02/2024 15:28:14</t>
  </si>
  <si>
    <t>26/02/2024 15:28:41</t>
  </si>
  <si>
    <t>INC000002638080</t>
  </si>
  <si>
    <t>GESTION DATACENTER/ ACCESOS / CEMENTOS BIO BIO S.A.C.I.</t>
  </si>
  <si>
    <t>26/02/2024 17:50:16</t>
  </si>
  <si>
    <t>26/02/2024 17:52:18</t>
  </si>
  <si>
    <t>26/02/2024 18:07:21</t>
  </si>
  <si>
    <t>EMPRESA: CEMENTOS BIO BIO S.A.C.I.
CÓDIGO DE SERVICIO: 
DIRECCIÓN:Av. Apoquindo #7071, Las Condes, Santiago
NOMBRE DE QUIEN REPORTA:Angelo Lagos
TELÉFONO DE QUIEN REPORTA:  989030860
NOMBRE DE CONTACTO EN TERRENO: 
REQUERIMIENTO :  actividad de visita in</t>
  </si>
  <si>
    <t>INC000002638083</t>
  </si>
  <si>
    <t>Solicitud de actualización de antivirus panda sobre equipos de parque SolarWinds</t>
  </si>
  <si>
    <t>26/02/2024 17:37:28</t>
  </si>
  <si>
    <t>26/02/2024 17:41:51</t>
  </si>
  <si>
    <t>29/02/2024 0:07:09</t>
  </si>
  <si>
    <t>Señores,
Junto con saludarles hoy, se requiere de su colaboración para solicitar la actualización de antivirus panda debido a solicitud de CSIRT indicando:
"Servidores posiblemente expuestos a malware, ya que no cuentan con las últimas firmas de virus i</t>
  </si>
  <si>
    <t>actualizaciones se gestionan con folio de cambio CRQ000000083478</t>
  </si>
  <si>
    <t>INC000002638141</t>
  </si>
  <si>
    <t>COOPERATIVA AGRICOLA LECHERA SANTIAGO LTDA</t>
  </si>
  <si>
    <t>MESA/HD/ACTUALIZACIÓN DE HOSTING</t>
  </si>
  <si>
    <t>26/02/2024 15:47:04</t>
  </si>
  <si>
    <t>26/02/2024 15:50:03</t>
  </si>
  <si>
    <t>28/02/2024 14:49:48</t>
  </si>
  <si>
    <t>PREVENTIVO: NO
CODIGO DE SERVICIO:VPF23101593
DIRECCION:San Borja 1305,Estacion Central,Santiago
QUIEN REPORTA:NICOLAS LISANA-989389090
CONTACTO EN TERRENO:NICOLAS LISANA-989389090
PROBLEMA:
REQUERIMIENTO:ACTUALIZACIÓN DE HOSTING
EQUIPOS ENERGIZADO/REINI</t>
  </si>
  <si>
    <t>por el caso del cliente con dominio cals.cl que requiere tener disponible la versión PHP 7.4 o superior en el servicio de Webhosting Plesk que tiene IP pública (200.91.27.166), éste no permite la instalación de dichas versiones producto que el producto P</t>
  </si>
  <si>
    <t>INC000002638183</t>
  </si>
  <si>
    <t>HD/Generación de nombre de dominio DNS - Transbank - SBC</t>
  </si>
  <si>
    <t>26/02/2024 18:02:47</t>
  </si>
  <si>
    <t>26/02/2024 18:04:16</t>
  </si>
  <si>
    <t>27/02/2024 11:10:29</t>
  </si>
  <si>
    <t>PREVENTIVO: NO
CODIGO DE SERVICIO:
DIRECCION:
QUIEN REPORTA:+56 9 4110 7479  Rodrigo Quiroz Silva
CONTACTO EN TERRENO:
PROBLEMA:
REQUERIMIENTO:Favor su ayuda en generar nuevos registros DNS, según proveedor switch.cl.
IP publica SMT: 181.118.174.165 &amp;#8</t>
  </si>
  <si>
    <t>Se crean registros solicitados, los cuales responden correctamente desde los dns autoritativos e internet. Para el resto de DNS's es necesario esperar el tiempo de propagación/refresco correspondiente.</t>
  </si>
  <si>
    <t>INC000002638185</t>
  </si>
  <si>
    <t>SERVIDORES EMPRESAS CON PARCHES CRÍTICOS PENDIENTE</t>
  </si>
  <si>
    <t>26/02/2024 18:02:05</t>
  </si>
  <si>
    <t>26/02/2024 18:02:45</t>
  </si>
  <si>
    <t>26/02/2024 18:03:17</t>
  </si>
  <si>
    <t>INC000002638197</t>
  </si>
  <si>
    <t>HD/C-19872300193 // FUND INSTITUTO PROFESIONAL DUOC UC // migracion de maquinas</t>
  </si>
  <si>
    <t>26/02/2024 18:41:37</t>
  </si>
  <si>
    <t>26/02/2024 18:44:30</t>
  </si>
  <si>
    <t>27/02/2024 17:49:39</t>
  </si>
  <si>
    <t>PREVENTIVO: NO
CODIGO DE SERVICIO:
DIRECCION:
QUIEN REPORTA:l +56 9 9040 2570   Andres Gudiño
CONTACTO EN TERRENO:
PROBLEMA:
REQUERIMIENTO:favor de su ayuda generar un folio para la revisión y replicación de recursos de la siguiente maquina. Esta máquina</t>
  </si>
  <si>
    <t>Se efectúa contacto con cliente:  N/A
Teléfono de contacto:  N/A
Acciones realizadas: Se valida los recursos requeridos para la migración del servidor SRVBACKHOMEQA01_25032023 IP: 10.10.1.164 172.16.207.30 desde dedicada DUOC hacia VDC y se procede a cre</t>
  </si>
  <si>
    <t>INC000002638397</t>
  </si>
  <si>
    <t>SERGIO ORELLANA</t>
  </si>
  <si>
    <t>26/02/2024 15:50:25</t>
  </si>
  <si>
    <t>26/02/2024 15:53:25</t>
  </si>
  <si>
    <t>29/02/2024 19:54:21</t>
  </si>
  <si>
    <t>GestionEventos_AlertaUPDOWN_Server_Principal	RICHSP01 - TEST-FRANCO	RICHSP01 - TEST-FRANCO	Node	10.68.136.81
GestionEventos_AlertaUPDOWN_Server_Principal	RICHSP01 - FRANCO	RICHSP01 - FRANCO	Node	10.68.136.80
GestionEventos_AlertaCPU_max_Principal	GPSCH</t>
  </si>
  <si>
    <t>Alertas gestionadas.</t>
  </si>
  <si>
    <t>INC000002638456</t>
  </si>
  <si>
    <t>CHECKLIST SAP ECC PRD 05.02.2024</t>
  </si>
  <si>
    <t>26/02/2024 17:05:56</t>
  </si>
  <si>
    <t>26/02/2024 17:07:02</t>
  </si>
  <si>
    <t>26/02/2024 17:25:11</t>
  </si>
  <si>
    <t>CHECKLIST SAP ECC PRD 05.02.2024 BLUMAR - INCHALAM - FRUSAN</t>
  </si>
  <si>
    <t>Se ejecuta con éxito checklist diario con fecha 05.02.2024</t>
  </si>
  <si>
    <t>INC000002638459</t>
  </si>
  <si>
    <t>CHECKLIST SAP ECC PRD 06.02.2024</t>
  </si>
  <si>
    <t>26/02/2024 17:08:08</t>
  </si>
  <si>
    <t>26/02/2024 17:09:12</t>
  </si>
  <si>
    <t>26/02/2024 17:23:34</t>
  </si>
  <si>
    <t>CHECKLIST SAP ECC PRD 06.02.2024 BLUMAR - INCHALAM - FRUSAN</t>
  </si>
  <si>
    <t>Se ejecuta con éxito checklist diario con fecha 06.02.2024</t>
  </si>
  <si>
    <t>INC000002638463</t>
  </si>
  <si>
    <t>CHECKLIST SAP ECC PRD 07.02.2024</t>
  </si>
  <si>
    <t>26/02/2024 17:10:09</t>
  </si>
  <si>
    <t>26/02/2024 17:11:05</t>
  </si>
  <si>
    <t>26/02/2024 17:20:20</t>
  </si>
  <si>
    <t>CHECKLIST SAP ECC PRD 07.02.2024 BLUMAR - INCHALAM - FRUSAN</t>
  </si>
  <si>
    <t>Se ejecuta con éxito checklist diario con fecha 07.02.2024</t>
  </si>
  <si>
    <t>INC000002638468</t>
  </si>
  <si>
    <t>CHECKLIST SAP ECC PRD 08.02.2024</t>
  </si>
  <si>
    <t>26/02/2024 17:12:12</t>
  </si>
  <si>
    <t>26/02/2024 17:13:20</t>
  </si>
  <si>
    <t>26/02/2024 17:18:50</t>
  </si>
  <si>
    <t>CHECKLIST SAP ECC PRD 08.02.2024 BLUMAR - INCHALAM - FRUSAN</t>
  </si>
  <si>
    <t>Se ejecuta con éxito checklist diario con fecha 08.02.2024</t>
  </si>
  <si>
    <t>INC000002638473</t>
  </si>
  <si>
    <t>CHECKLIST SAP ECC PRD 09.02.2024</t>
  </si>
  <si>
    <t>26/02/2024 17:14:23</t>
  </si>
  <si>
    <t>26/02/2024 17:15:27</t>
  </si>
  <si>
    <t>26/02/2024 17:27:45</t>
  </si>
  <si>
    <t>CHECKLIST SAP ECC PRD 09.02.2024 BLUMAR - INCHALAM - FRUSAN</t>
  </si>
  <si>
    <t>Se ejecuta con éxito checklist diario con fecha 09.02.2024</t>
  </si>
  <si>
    <t>INC000002638475</t>
  </si>
  <si>
    <t>RONDA Y REVISION DE SALAS TECNICAS 16:30</t>
  </si>
  <si>
    <t>26/02/2024 17:15:59</t>
  </si>
  <si>
    <t>26/02/2024 17:17:27</t>
  </si>
  <si>
    <t>26/02/2024 17:27:36</t>
  </si>
  <si>
    <t>INC000002638484</t>
  </si>
  <si>
    <t>CHECKLIST SAP ECC PRD 21.02.2024</t>
  </si>
  <si>
    <t>26/02/2024 17:28:48</t>
  </si>
  <si>
    <t>26/02/2024 17:43:39</t>
  </si>
  <si>
    <t>26/02/2024 17:52:43</t>
  </si>
  <si>
    <t>CHECKLIST SAP ECC PRD 21.02.2024 BLUMAR - INCHALAM</t>
  </si>
  <si>
    <t>Se ejecuta con éxito checklist diario con fecha 21.02.2024</t>
  </si>
  <si>
    <t>INC000002638488</t>
  </si>
  <si>
    <t>CHECKLIST SAP ECC PRD 22.02.2024</t>
  </si>
  <si>
    <t>26/02/2024 17:45:05</t>
  </si>
  <si>
    <t>26/02/2024 17:45:07</t>
  </si>
  <si>
    <t>26/02/2024 17:50:44</t>
  </si>
  <si>
    <t>CHECKLIST SAP ECC PRD 22.02.2024 BLUMAR - INCHALAM</t>
  </si>
  <si>
    <t>Se ejecuta con éxito checklist diario con fecha 22.02.2024</t>
  </si>
  <si>
    <t>INC000002638491</t>
  </si>
  <si>
    <t>CHECKLIST SAP ECC PRD 23.02.2024</t>
  </si>
  <si>
    <t>26/02/2024 17:45:36</t>
  </si>
  <si>
    <t>26/02/2024 17:46:32</t>
  </si>
  <si>
    <t>26/02/2024 17:49:02</t>
  </si>
  <si>
    <t>CHECKLIST SAP ECC PRD 23.02.2024 BLUMAR - INCHALAM</t>
  </si>
  <si>
    <t>Se ejecuta con éxito checklist diario con fecha 23.02.2024</t>
  </si>
  <si>
    <t>INC000002638539</t>
  </si>
  <si>
    <t>26/02/2024 16:13:42</t>
  </si>
  <si>
    <t>26/02/2024 16:16:08</t>
  </si>
  <si>
    <t>26/02/2024 17:46:00</t>
  </si>
  <si>
    <t>EMPRESA: CENTRO DE COMPENSACION AUTOMATIZADO S A
CÓDIGO DE SERVICIO: 
DIRECCIÓN: Av. Presidente Prieto #226, Paine, Santiago
NOMBRE DE QUIEN REPORTA: Gonzalo Quijada 
TELÉFONO DE QUIEN REPORTA: 934580228
NOMBRE DE CONTACTO EN TERRENO: Gonzalo Quijada  93</t>
  </si>
  <si>
    <t>INC000002638581</t>
  </si>
  <si>
    <t>SUPERVISION REALIZACION TICKETS INTERNOS HUAWEI</t>
  </si>
  <si>
    <t>26/02/2024 16:45:08</t>
  </si>
  <si>
    <t>26/02/2024 16:46:28</t>
  </si>
  <si>
    <t>26/02/2024 16:56:23</t>
  </si>
  <si>
    <t>INC000002638668</t>
  </si>
  <si>
    <t>Checklist Diarios 01.02.2024</t>
  </si>
  <si>
    <t>26/02/2024 17:56:54</t>
  </si>
  <si>
    <t>26/02/2024 17:56:57</t>
  </si>
  <si>
    <t>SERVICIOS DE HOSTING</t>
  </si>
  <si>
    <t>26/02/2024 18:16:51</t>
  </si>
  <si>
    <t>ACMA-COAGRA</t>
  </si>
  <si>
    <t>Checklist enviados</t>
  </si>
  <si>
    <t>INC000002638670</t>
  </si>
  <si>
    <t>Checklist Diarios 02.02.2024</t>
  </si>
  <si>
    <t>26/02/2024 17:57:17</t>
  </si>
  <si>
    <t>26/02/2024 17:58:21</t>
  </si>
  <si>
    <t>26/02/2024 18:19:10</t>
  </si>
  <si>
    <t>ACMA-COAGRA-FRUSAN</t>
  </si>
  <si>
    <t>INC000002638671</t>
  </si>
  <si>
    <t>Checklist Diarios 05.02.2024</t>
  </si>
  <si>
    <t>26/02/2024 17:58:54</t>
  </si>
  <si>
    <t>26/02/2024 18:00:03</t>
  </si>
  <si>
    <t>26/02/2024 18:21:10</t>
  </si>
  <si>
    <t>INC000002638712</t>
  </si>
  <si>
    <t>26/02/2024 18:07:15</t>
  </si>
  <si>
    <t>26/02/2024 18:11:40</t>
  </si>
  <si>
    <t>26/02/2024 18:26:13</t>
  </si>
  <si>
    <t>EMPRESA: CEMENTOS BIO BIO S.A.C.I.
CÓDIGO DE SERVICIO: 
DIRECCIÓN: Calle San Martin #50, Santiago Centro, Santiago
NOMBRE DE QUIEN REPORTA:Angelo Lagos
TELÉFONO DE QUIEN REPORTA:  989030860
NOMBRE DE CONTACTO EN TERRENO: 
REQUERIMIENTO :  actividad de vi</t>
  </si>
  <si>
    <t>Se efectúa contacto con cliente:no aplica
Teléfono de contacto:no aplica
Acciones realizadas: accesos autorizados
Solución paliativa o definitiva:no aplica
Acciones de Mejora, Recomendaciones: no aplica
Causa Raíz: (si aplica)</t>
  </si>
  <si>
    <t>INC000002638739</t>
  </si>
  <si>
    <t>SUPERVISION: INCIDENTE REVISIÓN Y RESET DE FUENTE DE PODER</t>
  </si>
  <si>
    <t>26/02/2024 23:50:36</t>
  </si>
  <si>
    <t>26/02/2024 23:51:51</t>
  </si>
  <si>
    <t>26/02/2024 23:53:22</t>
  </si>
  <si>
    <t>INCIDENTE REVISIÓN Y RESET DE FUENTE DE PODER POR FALLA DXC</t>
  </si>
  <si>
    <t>INCIDENCIA NO RESTABLECIDA.</t>
  </si>
  <si>
    <t>INC000002638741</t>
  </si>
  <si>
    <t>SUPERVISION: Instalación PDU en rack AH20</t>
  </si>
  <si>
    <t>26/02/2024 23:53:59</t>
  </si>
  <si>
    <t>26/02/2024 23:54:40</t>
  </si>
  <si>
    <t>26/02/2024 23:55:50</t>
  </si>
  <si>
    <t>Instalación PDU en rack AH20</t>
  </si>
  <si>
    <t>INC000002638743</t>
  </si>
  <si>
    <t>27/02/2024 0:05:40</t>
  </si>
  <si>
    <t>27/02/2024 0:06:27</t>
  </si>
  <si>
    <t>27/02/2024 0:07:42</t>
  </si>
  <si>
    <t>INC000002638745</t>
  </si>
  <si>
    <t>27/02/2024 0:09:58</t>
  </si>
  <si>
    <t>27/02/2024 0:11:38</t>
  </si>
  <si>
    <t>27/02/2024 0:12:43</t>
  </si>
  <si>
    <t>INC000002638753</t>
  </si>
  <si>
    <t>27/02/2024 7:09:53</t>
  </si>
  <si>
    <t>27/02/2024 7:10:48</t>
  </si>
  <si>
    <t>27/02/2024 7:12:00</t>
  </si>
  <si>
    <t>INC000002638755</t>
  </si>
  <si>
    <t>27/02/2024 7:12:37</t>
  </si>
  <si>
    <t>27/02/2024 7:13:26</t>
  </si>
  <si>
    <t>27/02/2024 7:14:29</t>
  </si>
  <si>
    <t>INC000002638762</t>
  </si>
  <si>
    <t>27/02/2024 8:32:38</t>
  </si>
  <si>
    <t>27/02/2024 8:34:07</t>
  </si>
  <si>
    <t>27/02/2024 9:32:40</t>
  </si>
  <si>
    <t>INC000002638791</t>
  </si>
  <si>
    <t>ACADEMIA POLITECNICA NAVAL</t>
  </si>
  <si>
    <t>HD/Solicitud de folio: Crear zonas DNS</t>
  </si>
  <si>
    <t>27/02/2024 10:04:46</t>
  </si>
  <si>
    <t>27/02/2024 10:06:20</t>
  </si>
  <si>
    <t>27/02/2024 18:16:34</t>
  </si>
  <si>
    <t>PREVENTIVO: NO
CODIGO DE SERVICIO: VPF2190727
DIRECCION:Jorge Montt 2400, Viña del Mar, Valparaiso,Valparaiso,Valparaiso
QUIEN REPORTA:Informática APOLINAV
CONTACTO EN TERRENO:
PROBLEMA:
REQUERIMIENTO:Se solicita la CREACIÓN DE ZONAS DNS
Actualmente toda</t>
  </si>
  <si>
    <t>INC000002638874</t>
  </si>
  <si>
    <t>CONSEJO DE DEFENSA DEL ESTADO</t>
  </si>
  <si>
    <t>GESTION DATACENTER/ ACCESOS / CONSEJO DE DEFENSA DEL ESTADO</t>
  </si>
  <si>
    <t>27/02/2024 9:23:41</t>
  </si>
  <si>
    <t>27/02/2024 9:25:12</t>
  </si>
  <si>
    <t>27/02/2024 10:15:56</t>
  </si>
  <si>
    <t>EMPRESA: CONSEJO DE DEFENSA DEL ESTADO
CÓDIGO DE SERVICIO: 
DIRECCIÓN: Av. Apoquindo #7071, Las Condes, Santiago
NOMBRE DE QUIEN REPORTA:Juan Pablo Adaro
TELÉFONO DE QUIEN REPORTA:  56994780387
NOMBRE DE CONTACTO EN TERRENO: 
REQUERIMIENTO :  Cambio de d</t>
  </si>
  <si>
    <t>INC000002638882</t>
  </si>
  <si>
    <t>27/02/2024 9:35:41</t>
  </si>
  <si>
    <t>27/02/2024 9:37:11</t>
  </si>
  <si>
    <t>27/02/2024 10:20:29</t>
  </si>
  <si>
    <t>EMPRESA: TELEFONICA EMPRESAS DE CHILE SA
CÓDIGO DE SERVICIO: 
DIRECCIÓN:Av. Apoquindo #7071, Las Condes, Santiago
NOMBRE DE QUIEN REPORTA:Manuel Maita
TELÉFONO DE QUIEN REPORTA:  56974138322
NOMBRE DE CONTACTO EN TERRENO: 
REQUERIMIENTO :  Reemplazo Disc</t>
  </si>
  <si>
    <t>INC000002638886</t>
  </si>
  <si>
    <t>REQ / SOC / Reactivar Acceso VPN</t>
  </si>
  <si>
    <t>27/02/2024 10:00:44</t>
  </si>
  <si>
    <t>27/02/2024 10:02:15</t>
  </si>
  <si>
    <t>27/02/2024 12:49:40</t>
  </si>
  <si>
    <t>PREVENTIVO: NO
CODIGO DE SERVICIO:
DIRECCION:     
CIUDAD:     
COMUNA:
NOMBRE QUIEN REPORTA: Catherine A. Carvajal Aguayo
TELEFONO QUIEN REPORTA: +56 9 9332 7533
NOMBRE CONTACTO EN TERRENO:        
TELEFONO 1 CONTACTO EN TERRENO:
TELEFONO 2 CONTACTO EN</t>
  </si>
  <si>
    <t>cuenta habilitada y verificada por usuario.</t>
  </si>
  <si>
    <t>INC000002638903</t>
  </si>
  <si>
    <t>ANSIBLE c3-fileserver.cloudtic.cl</t>
  </si>
  <si>
    <t>27/02/2024 10:17:10</t>
  </si>
  <si>
    <t>27/02/2024 10:18:29</t>
  </si>
  <si>
    <t>28/02/2024 1:42:35</t>
  </si>
  <si>
    <t>ANSIBLE regularizar conexion c3-fileserver.cloudtic.cl</t>
  </si>
  <si>
    <t>servidor conectado y operativo</t>
  </si>
  <si>
    <t>INC000002638904</t>
  </si>
  <si>
    <t>ANSIBLE regularizar c3-camicrosoft.vdc-cl.cloud.telefonica</t>
  </si>
  <si>
    <t>27/02/2024 10:18:40</t>
  </si>
  <si>
    <t>27/02/2024 10:19:45</t>
  </si>
  <si>
    <t>28/02/2024 1:43:00</t>
  </si>
  <si>
    <t>ANSIBLE regularizar c3-camicrosoft.vdc-cl.cloud.telefonica, DC-VeeamOne-App.cloudtic.cl</t>
  </si>
  <si>
    <t>INC000002638908</t>
  </si>
  <si>
    <t>26/02/2024 18:25:54</t>
  </si>
  <si>
    <t>26/02/2024 18:28:34</t>
  </si>
  <si>
    <t>26/02/2024 19:55:10</t>
  </si>
  <si>
    <t>EMPRESA:TELEFONICA EMPRESAS DE CHILE SA
CÓDIGO DE SERVICIO: 
DIRECCIÓN: AV. Presidente Prieto #226, Paine, Santiago
NOMBRE DE QUIEN REPORTA: Fernando Sepulveda
TELÉFONO DE QUIEN REPORTA: 993211880
NOMBRE DE CONTACTO EN TERRENO: 
REQUERIMIENTO: Instalació</t>
  </si>
  <si>
    <t>INC000002638957</t>
  </si>
  <si>
    <t>RONDA Y REVISION DE SALAS TECNICAS 18:30</t>
  </si>
  <si>
    <t>26/02/2024 19:38:44</t>
  </si>
  <si>
    <t>26/02/2024 19:41:02</t>
  </si>
  <si>
    <t>26/02/2024 19:52:22</t>
  </si>
  <si>
    <t>INC000002638985</t>
  </si>
  <si>
    <t>26/02/2024 20:17:20</t>
  </si>
  <si>
    <t>27/02/2024 9:48:14</t>
  </si>
  <si>
    <t>PREVENTIVO=SI
CODIGO DE SERVICIO=LONQUIMAY
DIRECCION=NULL
CIUDAD=NULL
COMUNA LOCAL=
REGION=NULL
QUIEN REPORTA=Ticket automático
CONTACTO EN TERRENO=
PROBLEMA=Node RABIE001 - LONQUIMAY CPU Load at 100 % Exceeds Threshold
REQUERIMIENTO=
EQUIPOS ENERGIZADO</t>
  </si>
  <si>
    <t>alza de cpu superada en servidor. utilizacion en 12%.
Se mantiene en monitoreo servidor</t>
  </si>
  <si>
    <t>INC000002639026</t>
  </si>
  <si>
    <t>Checklist Diario Clientes 27.02.24</t>
  </si>
  <si>
    <t>27/02/2024 7:58:34</t>
  </si>
  <si>
    <t>27/02/2024 7:59:50</t>
  </si>
  <si>
    <t>27/02/2024 8:00:15</t>
  </si>
  <si>
    <t>INC000002639062</t>
  </si>
  <si>
    <t>HD/
RV: Verificación Acceso cuenta TIPER a BD</t>
  </si>
  <si>
    <t>27/02/2024 11:43:16</t>
  </si>
  <si>
    <t>27/02/2024 11:46:41</t>
  </si>
  <si>
    <t>27/02/2024 12:04:09</t>
  </si>
  <si>
    <t>PREVENTIVO: NO
CODIGO DE SERVICIO:
DIRECCION:
QUIEN REPORTA:
CONTACTO EN TERRENO:
PROBLEMA:
REQUERIMIENTO:
Por favor revisar en en HANA Studio si para QAS existe el usuario
TIPER_DB, el cual accede a Server=10.251.35.107 mediante puerto 30015
Si el usu</t>
  </si>
  <si>
    <t>INC000002639101</t>
  </si>
  <si>
    <t>I MUNICIPALIDAD DE YERBAS BUENAS</t>
  </si>
  <si>
    <t>/CALLCENTER/PROBLEMAS CON LA CASILLA DE MICROSOFT OFFICE 365</t>
  </si>
  <si>
    <t>27/02/2024 15:22:42</t>
  </si>
  <si>
    <t>27/02/2024 15:28:22</t>
  </si>
  <si>
    <t>28/02/2024 16:02:30</t>
  </si>
  <si>
    <t>PREVENTIVO:NO 
CODIGO DE SERVICIO:OFFICE 365
DIRECCION:AV. CENTENARIO 101 YERBAS BUENAS
QUIEN REPORTA:IGNACIO LOYOLA   732620503 / 996215779
CONTACTO EN TERRENO:IGNACIO LOYOLA   732620503 / 996215779
PROBLEMA:PROBLEMAS CON LA CASILLA DE MICROSOFT OFFICE</t>
  </si>
  <si>
    <t>FASE RESOLUCIÓN Y RECUPERACIÓN
Se efectúa contacto con cliente: Ignacio Loyola
Teléfono de contacto: 732620503 / 996215779
Acciones realizadas: Se detectan problemas en el servicio DNS del cliente, se sugiere contactar al proveedor correspondiente
So</t>
  </si>
  <si>
    <t>INC000002639140</t>
  </si>
  <si>
    <t>26/02/2024 20:41:24</t>
  </si>
  <si>
    <t>27/02/2024 9:48:26</t>
  </si>
  <si>
    <t>PREVENTIVO=SI
CODIGO DE SERVICIO=WNPRAP_CAP02
DIRECCION=NULL
CIUDAD=NULL
COMUNA LOCAL=Santiago
REGION=NULL
QUIEN REPORTA=Ticket automático
CONTACTO EN TERRENO=
PROBLEMA=Node GPSCHI01 - WNPRAP_CAP02 CPU Load at 89 % Exceeds Threshold
REQUERIMIENTO=
EQUIPO</t>
  </si>
  <si>
    <t>alza de cpu superada en servidor. utilizacion en 60%.
Se mantiene en monitoreo servidor</t>
  </si>
  <si>
    <t>INC000002639223</t>
  </si>
  <si>
    <t>26/02/2024 23:02:19</t>
  </si>
  <si>
    <t>26/02/2024 23:03:05</t>
  </si>
  <si>
    <t>26/02/2024 23:04:37</t>
  </si>
  <si>
    <t>INC000002639414</t>
  </si>
  <si>
    <t>HD | [ECERT] Cluster DB</t>
  </si>
  <si>
    <t>27/02/2024 9:18:00</t>
  </si>
  <si>
    <t>27/02/2024 9:21:01</t>
  </si>
  <si>
    <t>28/02/2024 9:43:49</t>
  </si>
  <si>
    <t>PREVENTIVO: NO
CODIGO DE SERVICIO:
DIRECCION:
QUIEN REPORTA:Fabián Aguilar +56 9 7128 9709
CONTACTO EN TERRENO:
PROBLEMA:
REQUERIMIENTO:Equipo @Help Desk
Buen dia, favor su apoyo para generar folio de requerimiento, para
gestionar lo indicado por client</t>
  </si>
  <si>
    <t>Requerimiento será continuado en el ticket INC000002641014</t>
  </si>
  <si>
    <t>INC000002639652</t>
  </si>
  <si>
    <t>27/02/2024 11:43:01</t>
  </si>
  <si>
    <t>27/02/2024 11:43:41</t>
  </si>
  <si>
    <t>27/02/2024 11:57:59</t>
  </si>
  <si>
    <t>EMPRESA: CELULOSA ARAUCO Y CONSTITUCION S A
CÓDIGO DE SERVICIO: 
DIRECCIÓN: Calle San Martin #50, Santiago Centro, Santiago
NOMBRE DE QUIEN REPORTA: Diego Mora
TELÉFONO DE QUIEN REPORTA: 56971080075
NOMBRE DE CONTACTO EN TERRENO: Diego Mora 56971080075
R</t>
  </si>
  <si>
    <t>INC000002639683</t>
  </si>
  <si>
    <t>REVISION Y TOMA DE ALARMA DE CLIENTES 10:30</t>
  </si>
  <si>
    <t>27/02/2024 12:29:05</t>
  </si>
  <si>
    <t>27/02/2024 12:31:27</t>
  </si>
  <si>
    <t>27/02/2024 12:32:46</t>
  </si>
  <si>
    <t>INC000002639688</t>
  </si>
  <si>
    <t>27/02/2024 12:33:41</t>
  </si>
  <si>
    <t>27/02/2024 12:35:14</t>
  </si>
  <si>
    <t>27/02/2024 16:59:04</t>
  </si>
  <si>
    <t>INC000002639689</t>
  </si>
  <si>
    <t>GESTION DATACENTER/ ACCESOS /Nabiax</t>
  </si>
  <si>
    <t>27/02/2024 12:35:41</t>
  </si>
  <si>
    <t>27/02/2024 12:37:48</t>
  </si>
  <si>
    <t>27/02/2024 12:54:10</t>
  </si>
  <si>
    <t>EMPRESA:TELEFONICA EMPRESAS DE CHILE SA
CÓDIGO DE SERVICIO: 
DIRECCIÓN: Calle San Martin #50, Santiago Centro, Santiago
NOMBRE DE QUIEN REPORTA: Felipe Torres
TELÉFONO DE QUIEN REPORTA: +56 9 7381 7726
NOMBRE DE CONTACTO EN TERRENO: 
REQUERIMIENTO: Revis</t>
  </si>
  <si>
    <t>INC000002639731</t>
  </si>
  <si>
    <t>GESTION DATACENTER/ ACCESOS / TRANSUNION</t>
  </si>
  <si>
    <t>27/02/2024 11:05:14</t>
  </si>
  <si>
    <t>27/02/2024 11:07:41</t>
  </si>
  <si>
    <t>27/02/2024 11:13:23</t>
  </si>
  <si>
    <t>EMPRESA: TRANSUNION SOLUCIONES DE INFORMACION CHILE S.A.
CÓDIGO DE SERVICIO: 
DIRECCIÓN:Calle San Martin #50, Santiago Centro, Santiago
NOMBRE DE QUIEN REPORTA:Mario Cornejo
TELÉFONO DE QUIEN REPORTA:  56994694355
NOMBRE DE CONTACTO EN TERRENO: 
REQUERIM</t>
  </si>
  <si>
    <t>INC000002639732</t>
  </si>
  <si>
    <t>GAMA /  Problemas de Acceso Servidor LOTA01 - IPCHILE</t>
  </si>
  <si>
    <t>27/02/2024 11:04:18</t>
  </si>
  <si>
    <t>27/02/2024 11:06:35</t>
  </si>
  <si>
    <t>28/02/2024 9:58:56</t>
  </si>
  <si>
    <t>PREVENTIVO: NO
CODIGO DE SERVICIO: Lota01 de IPCHILE
DIRECCION:
QUIEN REPORTA: Juan Carlos Dupuy  +56 979778332
CONTACTO EN TERRENO:
PROBLEMA:
Buenos días, informo que presentamos problemas con el servidor Lota01 de IPCHILE, para restablecer la conexión</t>
  </si>
  <si>
    <t>falto el banner FASE RESOLUCIÓN Y RECUPERACIÓN
Se efectúa contacto con cliente: NO, EQUIPO NO ADMINISTRADO
Teléfono de contacto: SIN CONTACTO CON CLIENTE
Acciones realizadas: SE VERIFICA SI PVLAN SE ENCUENTRA DUPLCIADA POR LO CUAL TENGA ALGUN INCONVEN</t>
  </si>
  <si>
    <t>INC000002639744</t>
  </si>
  <si>
    <t>Reunion de coordinacion interna MS</t>
  </si>
  <si>
    <t>27/02/2024 11:31:20</t>
  </si>
  <si>
    <t>27/02/2024 11:31:30</t>
  </si>
  <si>
    <t>27/02/2024 11:32:35</t>
  </si>
  <si>
    <t>INC000002639746</t>
  </si>
  <si>
    <t>Correo y ticket a Monitoreo para dejar en Mantención servidor apposv de Prodalam.</t>
  </si>
  <si>
    <t>27/02/2024 11:33:01</t>
  </si>
  <si>
    <t>27/02/2024 11:33:21</t>
  </si>
  <si>
    <t>27/02/2024 17:48:07</t>
  </si>
  <si>
    <t>INC000002639747</t>
  </si>
  <si>
    <t>Apoyo técnico a Controler por error en proceso generación de informes mensuales.</t>
  </si>
  <si>
    <t>27/02/2024 11:33:26</t>
  </si>
  <si>
    <t>27/02/2024 11:33:36</t>
  </si>
  <si>
    <t>27/02/2024 17:49:50</t>
  </si>
  <si>
    <t>Apoyo técnico en configuración aplicativo Excel a Controler por error en proceso generación de informes mensuales.</t>
  </si>
  <si>
    <t>INC000002639775</t>
  </si>
  <si>
    <t>HD/TTECH: Resetear password VPN TTECH usuario</t>
  </si>
  <si>
    <t>27/02/2024 12:19:03</t>
  </si>
  <si>
    <t>27/02/2024 12:20:05</t>
  </si>
  <si>
    <t>27/02/2024 12:50:52</t>
  </si>
  <si>
    <t>PREVENTIVO: NO
CODIGO DE SERVICIO:
DIRECCION:
QUIEN REPORTA:+56 9 5817 0038 Oscar Guzmán Medic
CONTACTO EN TERRENO:
PROBLEMA:
REQUERIMIENTO:Por favor, solicito crear ticket para restear password del usuario
oscar.guzman en VPN TTECH y asignar a equipo es</t>
  </si>
  <si>
    <t>cuenta vpn password reiniciada.</t>
  </si>
  <si>
    <t>INC000002639778</t>
  </si>
  <si>
    <t>HORTIFRUT CHILE S A</t>
  </si>
  <si>
    <t>HD/Incidente comunicación VPN Site to Site Data Center y AWS</t>
  </si>
  <si>
    <t>27/02/2024 12:30:13</t>
  </si>
  <si>
    <t>27/02/2024 12:32:39</t>
  </si>
  <si>
    <t>27/02/2024 18:45:47</t>
  </si>
  <si>
    <t>PREVENTIVO: NO
CODIGO DE SERVICIO:
DIRECCION:
QUIEN REPORTA:  rodrigo von hausen +56 957139471
CONTACTO EN TERRENO: rodrigo von hausen +56 957139471
PROBLEMA:
Equipo, buenas tardes:
Informo que estamos presentando problemas de comunicación entre AWS y D</t>
  </si>
  <si>
    <t>****Fase de resolución *****
Se efectúa contacto con cliente:Rodrigo Von Hausen 
Teléfono de contacto: +56 957139471
Acciones realizadas: trabajo remoto junto a cliente Rodrigo Von Hausen y soporte de AWS, logrando finalmente levantar conexión por tunel</t>
  </si>
  <si>
    <t>INC000002639787</t>
  </si>
  <si>
    <t>GESTION DE INFORMES</t>
  </si>
  <si>
    <t>CAROLINA MONCADA PIZARRO</t>
  </si>
  <si>
    <t>BRITISH AMERICAN TOBACCO CHILE OPERACIONES S.A.</t>
  </si>
  <si>
    <t>HD/Informe de servicio BAT</t>
  </si>
  <si>
    <t>27/02/2024 12:40:29</t>
  </si>
  <si>
    <t>27/02/2024 12:47:21</t>
  </si>
  <si>
    <t>28/02/2024 10:34:44</t>
  </si>
  <si>
    <t>PREVENTIVO: NO
CODIGO DE SERVICIO:
DIRECCION:
QUIEN REPORTA:Eleazar Garrido - 950089390
CONTACTO EN TERRENO: Eleazar Garrido - 950089390
PROBLEMA:
REQUERIMIENTO:
Favor enviar un informe con todas las caídas y consumo de BW de los
siguientes servicios que</t>
  </si>
  <si>
    <t>Solicitud debe ser canalizada mediante SM</t>
  </si>
  <si>
    <t>INC000002639826</t>
  </si>
  <si>
    <t>GAMA | Aumento Disco - Servidor ATACAMA-Fkmp IPCHILE</t>
  </si>
  <si>
    <t>27/02/2024 11:18:32</t>
  </si>
  <si>
    <t>27/02/2024 11:20:58</t>
  </si>
  <si>
    <t>27/02/2024 13:41:48</t>
  </si>
  <si>
    <t>PREVENTIVO: NO
CODIGO DE SERVICIO: Servidor ATACAMA
DIRECCION: - 
QUIEN REPORTA: Jorge Sepúlveda Aguirre | +56-958804000
CONTACTO EN TERRENO: Jorge Sepúlveda Aguirre | +56-958804000
PROBLEMA:
REQUERIMIENTO:Junto con saludar, solicito aumento de Disco par</t>
  </si>
  <si>
    <t>INC000002640036</t>
  </si>
  <si>
    <t>GESTION DATACENTER/ ACCESOS / ACCIONA ENERGIA CHILE S.P.A.</t>
  </si>
  <si>
    <t>27/02/2024 13:10:20</t>
  </si>
  <si>
    <t>27/02/2024 13:13:38</t>
  </si>
  <si>
    <t>27/02/2024 13:20:58</t>
  </si>
  <si>
    <t>EMPRESA: ACCIONA ENERGIA CHILE S.P.A.
CÓDIGO DE SERVICIO: 
DIRECCIÓN: Calle San Martin #50, Santiago Centro, Santiago
NOMBRE DE QUIEN REPORTA: Nicolás Martínez
TELÉFONO DE QUIEN REPORTA: 569-89006253
NOMBRE DE CONTACTO EN TERRENO: Nicolas Martinez Fredes</t>
  </si>
  <si>
    <t>INC000002640040</t>
  </si>
  <si>
    <t>BRUNO FRITSCH S.A.</t>
  </si>
  <si>
    <t>GESTION DATACENTER/ ACCESOS / BRUNO FRITSCH S.A.</t>
  </si>
  <si>
    <t>27/02/2024 13:12:55</t>
  </si>
  <si>
    <t>27/02/2024 13:21:08</t>
  </si>
  <si>
    <t>27/02/2024 13:47:00</t>
  </si>
  <si>
    <t>EMPRESA: BRUNO FRITSCH S.A.
CÓDIGO DE SERVICIO: 
DIRECCIÓN:Calle San Martin #50, Santiago Centro, Santiago
NOMBRE DE QUIEN REPORTA:JORGE SIERRA
TELÉFONO DE QUIEN REPORTA:  982290888
NOMBRE DE CONTACTO EN TERRENO: 
REQUERIMIENTO :  LEVANTAMIENTO EQUIPOS
E</t>
  </si>
  <si>
    <t>INC000002640087</t>
  </si>
  <si>
    <t>CLARO CHILE SA</t>
  </si>
  <si>
    <t>GESTION DATACENTER/ ACCESOS / CLARO - REDBANC</t>
  </si>
  <si>
    <t>27/02/2024 15:29:47</t>
  </si>
  <si>
    <t>27/02/2024 15:31:53</t>
  </si>
  <si>
    <t>27/02/2024 15:57:43</t>
  </si>
  <si>
    <t>EMPRESA: CLARO - REDBANC
CÓDIGO DE SERVICIO: 
DIRECCIÓN: Av. Presidente Prieto #226, Paine, Santiago
NOMBRE DE QUIEN REPORTA: Roxana Mateluna Martínez
TELÉFONO DE QUIEN REPORTA: +56 961887911
NOMBRE DE CONTACTO EN TERRENO: Roxana Mateluna 961887911
REQUE</t>
  </si>
  <si>
    <t>INC000002640241</t>
  </si>
  <si>
    <t>Checklist Diarios 06.02.2024</t>
  </si>
  <si>
    <t>27/02/2024 15:02:37</t>
  </si>
  <si>
    <t>27/02/2024 15:12:58</t>
  </si>
  <si>
    <t>27/02/2024 17:00:33</t>
  </si>
  <si>
    <t>INC000002640245</t>
  </si>
  <si>
    <t>Checklist Diarios 07.02.2024</t>
  </si>
  <si>
    <t>27/02/2024 15:17:17</t>
  </si>
  <si>
    <t>27/02/2024 15:17:29</t>
  </si>
  <si>
    <t>27/02/2024 17:03:43</t>
  </si>
  <si>
    <t>INC000002640249</t>
  </si>
  <si>
    <t>Checklist Diarios 08.02.2024</t>
  </si>
  <si>
    <t>27/02/2024 15:20:42</t>
  </si>
  <si>
    <t>27/02/2024 15:21:57</t>
  </si>
  <si>
    <t>27/02/2024 17:07:33</t>
  </si>
  <si>
    <t>INC000002640255</t>
  </si>
  <si>
    <t>Checklist Diarios 09.02.2024</t>
  </si>
  <si>
    <t>27/02/2024 15:24:46</t>
  </si>
  <si>
    <t>27/02/2024 15:25:49</t>
  </si>
  <si>
    <t>27/02/2024 17:13:06</t>
  </si>
  <si>
    <t>INC000002640263</t>
  </si>
  <si>
    <t>DUOC | REQ | Revisión Job pegado Datastage</t>
  </si>
  <si>
    <t>27/02/2024 15:35:45</t>
  </si>
  <si>
    <t>27/02/2024 15:39:35</t>
  </si>
  <si>
    <t>27/02/2024 17:22:39</t>
  </si>
  <si>
    <t>PREVENTIVO:
CODIGO DE SERVICIO:
DIRECCION:      
CIUDAD:             
COMUNA:
NOMBRE QUIEN REPORTA:
TELEFONO QUIEN REPORTA:
NOMBRE CONTACTO EN TERRENO:        
TELEFONO 1 CONTACTO EN TERRENO:
TELEFONO 2 CONTACTO EN TERRENO: 
REQUERIMIENTO:
De: Eduardo M</t>
  </si>
  <si>
    <t>Fase de resolución (trabajo remoto o terreno) y recuperación (sin intervencion): trabajo remoto
Se efectúa contacto con cliente: Eduardo Meza
Teléfono de contacto: +56 9 7609 5373
Acciones realizadas: se realiza tuning y se aplica manualmente indices con</t>
  </si>
  <si>
    <t>INC000002640408</t>
  </si>
  <si>
    <t>27/02/2024 15:18:00</t>
  </si>
  <si>
    <t>27/02/2024 15:20:07</t>
  </si>
  <si>
    <t>27/02/2024 16:05:08</t>
  </si>
  <si>
    <t>EMPRESA:FARMACIAS AHUMADA S.A.
CÓDIGO DE SERVICIO: 
DIRECCIÓN: Av. Apoquindo #7071, Las Condes, Santiago
NOMBRE DE QUIEN REPORTA: Farmacias Ahumada
TELÉFONO DE QUIEN REPORTA:569 8560 8952
NOMBRE DE CONTACTO EN TERRENO: 
REQUERIMIENTO: Revision de enlace</t>
  </si>
  <si>
    <t>INC000002640409</t>
  </si>
  <si>
    <t>REQ / SOC / Restablecer credenciales VPN</t>
  </si>
  <si>
    <t>27/02/2024 15:17:49</t>
  </si>
  <si>
    <t>27/02/2024 15:19:46</t>
  </si>
  <si>
    <t>27/02/2024 15:33:21</t>
  </si>
  <si>
    <t>PREVENTIVO: NO
CODIGO DE SERVICIO:
DIRECCION:      
CIUDAD:             
COMUNA:
NOMBRE QUIEN REPORTA:MARCO ANTONIO CABELLO CESPEDES
TELEFONO QUIEN REPORTA:+56 9 6136 9927
NOMBRE CONTACTO EN TERRENO:        
TELEFONO 1 CONTACTO EN TERRENO:
TELEFONO 2 CON</t>
  </si>
  <si>
    <t>Buenas tardes. Password reiniciada. validada por usuario.</t>
  </si>
  <si>
    <t>INC000002640456</t>
  </si>
  <si>
    <t>27/02/2024 15:46:06</t>
  </si>
  <si>
    <t>27/02/2024 17:12:05</t>
  </si>
  <si>
    <t>PREVENTIVO=SI
CODIGO DE SERVICIO=WNPRAP_CAP02
DIRECCION=NULL
CIUDAD=NULL
COMUNA LOCAL=Santiago
REGION=NULL
QUIEN REPORTA=Ticket automático
CONTACTO EN TERRENO=
PROBLEMA=Node GPSCHI01 - WNPRAP_CAP02 CPU Load at 92 % Exceeds Threshold
REQUERIMIENTO=
EQUIPO</t>
  </si>
  <si>
    <t>Buenas tardes estimados.
Junto con saludar, al momento de realizar revisión del servidor wnprap_cap02, se detecta un 99% de consumo de CPU, 
el proceso que consume mayor recurso corresponde a servicio capturador.exe
Se adjunta evidencia.</t>
  </si>
  <si>
    <t>INC000002640510</t>
  </si>
  <si>
    <t>Revisión/Modificación cuenta validaciones@soc-chile.telefonica.com&gt;</t>
  </si>
  <si>
    <t>27/02/2024 16:44:31</t>
  </si>
  <si>
    <t>27/02/2024 16:45:24</t>
  </si>
  <si>
    <t>27/02/2024 20:23:14</t>
  </si>
  <si>
    <t>Nos solicita apoyo con: Revisión/Modificación cuenta validaciones@soc-chile.telefonica.com
Favor su ayuda en revisar que dentro del grupo validaciones@soc-chile.telefonica.com no este como cuenta destinataria la cuenta jose.alonsob@telefonica.com.
Si e</t>
  </si>
  <si>
    <t>se indica que la casilla indicada correspondiente a Jose alonso, no se encuentra en la lista de distribicion</t>
  </si>
  <si>
    <t>INC000002640520</t>
  </si>
  <si>
    <t>Checklist Diarios 12.02.2024</t>
  </si>
  <si>
    <t>27/02/2024 17:18:28</t>
  </si>
  <si>
    <t>27/02/2024 17:21:28</t>
  </si>
  <si>
    <t>27/02/2024 17:27:42</t>
  </si>
  <si>
    <t>INC000002640522</t>
  </si>
  <si>
    <t>Checklist Diarios 13.02.2024</t>
  </si>
  <si>
    <t>27/02/2024 17:22:19</t>
  </si>
  <si>
    <t>27/02/2024 17:26:33</t>
  </si>
  <si>
    <t>27/02/2024 18:04:54</t>
  </si>
  <si>
    <t>INC000002640524</t>
  </si>
  <si>
    <t>Checklist Diarios 14.02.2024</t>
  </si>
  <si>
    <t>27/02/2024 17:29:11</t>
  </si>
  <si>
    <t>27/02/2024 17:31:15</t>
  </si>
  <si>
    <t>27/02/2024 18:08:42</t>
  </si>
  <si>
    <t>INC000002640528</t>
  </si>
  <si>
    <t>Checklist Diarios 15.02.2024</t>
  </si>
  <si>
    <t>27/02/2024 17:39:21</t>
  </si>
  <si>
    <t>27/02/2024 17:42:20</t>
  </si>
  <si>
    <t>27/02/2024 18:10:47</t>
  </si>
  <si>
    <t>INC000002640529</t>
  </si>
  <si>
    <t>Checklist Diarios 16.02.2024</t>
  </si>
  <si>
    <t>27/02/2024 17:44:43</t>
  </si>
  <si>
    <t>27/02/2024 17:45:58</t>
  </si>
  <si>
    <t>27/02/2024 18:14:44</t>
  </si>
  <si>
    <t>INC000002640530</t>
  </si>
  <si>
    <t>Checklist Diarios 19.02.2024</t>
  </si>
  <si>
    <t>27/02/2024 17:48:06</t>
  </si>
  <si>
    <t>27/02/2024 17:48:09</t>
  </si>
  <si>
    <t>27/02/2024 18:32:01</t>
  </si>
  <si>
    <t>INC000002640531</t>
  </si>
  <si>
    <t>Checklist Diarios 20.02.2024</t>
  </si>
  <si>
    <t>27/02/2024 17:49:25</t>
  </si>
  <si>
    <t>27/02/2024 17:51:08</t>
  </si>
  <si>
    <t>27/02/2024 18:54:58</t>
  </si>
  <si>
    <t>INC000002640533</t>
  </si>
  <si>
    <t>Checklist Diarios 21.02.2024</t>
  </si>
  <si>
    <t>27/02/2024 17:52:03</t>
  </si>
  <si>
    <t>27/02/2024 17:56:31</t>
  </si>
  <si>
    <t>27/02/2024 18:57:19</t>
  </si>
  <si>
    <t>INC000002640534</t>
  </si>
  <si>
    <t>Checklist Diarios 22.02.2024</t>
  </si>
  <si>
    <t>27/02/2024 17:59:47</t>
  </si>
  <si>
    <t>27/02/2024 18:02:07</t>
  </si>
  <si>
    <t>27/02/2024 18:59:17</t>
  </si>
  <si>
    <t>INC000002640538</t>
  </si>
  <si>
    <t>27/02/2024 18:51:11</t>
  </si>
  <si>
    <t>27/02/2024 18:53:41</t>
  </si>
  <si>
    <t>27/02/2024 19:51:23</t>
  </si>
  <si>
    <t>EMPRESA:HUAWEI CHILE S A
CÓDIGO DE SERVICIO: 
DIRECCIÓN: AV. Presidente Prieto #226, Paine, Santiago
NOMBRE DE QUIEN REPORTA: Ronald Alayo
TELÉFONO DE QUIEN REPORTA:56935662382
NOMBRE DE CONTACTO EN TERRENO: 
REQUERIMIENTO:  Entrega de materiales 
EQUIPO</t>
  </si>
  <si>
    <t>INC000002640540</t>
  </si>
  <si>
    <t>27/02/2024 19:07:23</t>
  </si>
  <si>
    <t>27/02/2024 19:09:57</t>
  </si>
  <si>
    <t>27/02/2024 20:42:56</t>
  </si>
  <si>
    <t>EMPRESA:CEMENTOS BIO BIO S.A.
CÓDIGO DE SERVICIO: 
DIRECCIÓN: Calle San Martin #50, Santiago Centro, Santiago
NOMBRE DE QUIEN REPORTA: Angelo Lagos
TELÉFONO DE QUIEN REPORTA:989030860
NOMBRE DE CONTACTO EN TERRENO: 
REQUERIMIENTO: Instalación Fortinet 20</t>
  </si>
  <si>
    <t>INC000002640550</t>
  </si>
  <si>
    <t>SUPERVISION: Apagado y retiro de equipos para cliente NXS-DXC</t>
  </si>
  <si>
    <t>27/02/2024 23:30:07</t>
  </si>
  <si>
    <t>27/02/2024 23:31:35</t>
  </si>
  <si>
    <t>27/02/2024 23:33:22</t>
  </si>
  <si>
    <t>Apagado y retiro de equipos para cliente NXS-DXC</t>
  </si>
  <si>
    <t>INC000002640552</t>
  </si>
  <si>
    <t>27/02/2024 23:40:24</t>
  </si>
  <si>
    <t>27/02/2024 23:41:18</t>
  </si>
  <si>
    <t>27/02/2024 23:51:46</t>
  </si>
  <si>
    <t>INC000002640554</t>
  </si>
  <si>
    <t>27/02/2024 23:56:46</t>
  </si>
  <si>
    <t>27/02/2024 23:58:25</t>
  </si>
  <si>
    <t>28/02/2024 0:05:16</t>
  </si>
  <si>
    <t>INC000002640595</t>
  </si>
  <si>
    <t>Checklist Diarios 23.02.2024</t>
  </si>
  <si>
    <t>28/02/2024 10:34:01</t>
  </si>
  <si>
    <t>28/02/2024 10:39:10</t>
  </si>
  <si>
    <t>28/02/2024 11:41:02</t>
  </si>
  <si>
    <t>INC000002640603</t>
  </si>
  <si>
    <t>(ASIGNAR A LUIS R. ACEVEDO) Habilitar puerto específico en VPN IPSec - Proveedor 2080</t>
  </si>
  <si>
    <t>28/02/2024 10:50:53</t>
  </si>
  <si>
    <t>28/02/2024 10:53:09</t>
  </si>
  <si>
    <t>28/02/2024 17:29:35</t>
  </si>
  <si>
    <t>Se requiere habilitar puerto 8008 en VPN IPSec existente con proveedor 2080, para nuevo proyecto de integración entre la plataforma RDA y Remedy Empresas.</t>
  </si>
  <si>
    <t>Se procede con cierre de ticket según lo informado por Luis Molina.
Rodrigo Acevedo</t>
  </si>
  <si>
    <t>INC000002640632</t>
  </si>
  <si>
    <t>27/02/2024 16:45:59</t>
  </si>
  <si>
    <t>27/02/2024 16:47:10</t>
  </si>
  <si>
    <t>27/02/2024 16:49:54</t>
  </si>
  <si>
    <t>INC000002640637</t>
  </si>
  <si>
    <t>27/02/2024 16:50:28</t>
  </si>
  <si>
    <t>27/02/2024 16:52:41</t>
  </si>
  <si>
    <t>27/02/2024 20:05:06</t>
  </si>
  <si>
    <t>EMPRESA:TELEFONICA GLOBAL TECHNOLOGY S.A.AGENCIA EN CHILE
CÓDIGO DE SERVICIO: 
DIRECCIÓN: Calle San Martin #50, Santiago Centro, Santiago
NOMBRE DE QUIEN REPORTA: Luis Villasmil Castillo
TELÉFONO DE QUIEN REPORTA:56993970486
NOMBRE DE CONTACTO EN TERRENO</t>
  </si>
  <si>
    <t>INC000002640688</t>
  </si>
  <si>
    <t>SUPERVISION LEVANTAMIENTO DE PUERTOS OBSOLETOS</t>
  </si>
  <si>
    <t>27/02/2024 16:54:41</t>
  </si>
  <si>
    <t>27/02/2024 16:56:02</t>
  </si>
  <si>
    <t>27/02/2024 17:52:14</t>
  </si>
  <si>
    <t>INC000002640697</t>
  </si>
  <si>
    <t>27/02/2024 17:02:37</t>
  </si>
  <si>
    <t>27/02/2024 17:03:31</t>
  </si>
  <si>
    <t>27/02/2024 17:35:06</t>
  </si>
  <si>
    <t>INC000002640733</t>
  </si>
  <si>
    <t>HD/ RV: C-19872400079 // RV: CLOUD // CC-CHI-0000132488 // RENDIC HERMANOS S A: (SMU):</t>
  </si>
  <si>
    <t>27/02/2024 19:23:56</t>
  </si>
  <si>
    <t>27/02/2024 19:26:03</t>
  </si>
  <si>
    <t>28/02/2024 12:50:47</t>
  </si>
  <si>
    <t>PREVENTIVO: NO
CODIGO DE SERVICIO: VDC 
DIRECCION:
QUIEN REPORTA: Rodrigo Quiroz Silva +56 9 4110 7479 
CONTACTO EN TERRENO:
PROBLEMA:
REQUERIMIENTO:
Favor derivar a operaciones cloud TCCT aumento de recursos en VDC del
cliente en asunto. Favor abrir co</t>
  </si>
  <si>
    <t>Se efectúa contacto con cliente: Rodrigo Quiroz
Teléfono de contacto: Via correo
Acciones realizadas: Se valida la asignación de los recursos solicitados.
Acciones de Mejora, Recomendaciones: N/A
Causa Raíz: N/A</t>
  </si>
  <si>
    <t>INC000002640740</t>
  </si>
  <si>
    <t>HD/ Respaldo bases de datos servidor LICANCABUR3</t>
  </si>
  <si>
    <t>27/02/2024 20:41:22</t>
  </si>
  <si>
    <t>27/02/2024 20:43:34</t>
  </si>
  <si>
    <t>29/02/2024 19:09:23</t>
  </si>
  <si>
    <t>PREVENTIVO: NO
CODIGO DE SERVICIO: LICANCABUR3
DIRECCION:
QUIEN REPORTA: Rogelio Castillo
CONTACTO EN TERRENO:
PROBLEMA:
REQUERIMIENTO:
Favor realizar un respaldo de las bases de datos del servidor LICANCABUR3
hoy a las 01 am esto debido a un paso a pro</t>
  </si>
  <si>
    <t>FASE RESOLUCIÓN Y RECUPERACIÓN
Se efectúa contacto con cliente: N/A
Teléfono de contacto: N/A
Acciones realizadas: respaldo de bd ejecutado correctamente
Solución paliativa o definitiva: respaldo de bd ejecutado correctamente
Acciones de Mejora, Reco</t>
  </si>
  <si>
    <t>INC000002640784</t>
  </si>
  <si>
    <t>28/02/2024 7:10:19</t>
  </si>
  <si>
    <t>28/02/2024 7:11:10</t>
  </si>
  <si>
    <t>28/02/2024 7:12:30</t>
  </si>
  <si>
    <t>INC000002640786</t>
  </si>
  <si>
    <t>28/02/2024 7:12:53</t>
  </si>
  <si>
    <t>28/02/2024 7:13:44</t>
  </si>
  <si>
    <t>28/02/2024 7:15:06</t>
  </si>
  <si>
    <t>INC000002640788</t>
  </si>
  <si>
    <t>28/02/2024 7:15:29</t>
  </si>
  <si>
    <t>28/02/2024 7:16:20</t>
  </si>
  <si>
    <t>28/02/2024 7:17:29</t>
  </si>
  <si>
    <t>INC000002640907</t>
  </si>
  <si>
    <t>EDUARDO J CAMACHO URDANETA</t>
  </si>
  <si>
    <t>HD/RE: [SOC] SERVIDORES PLATAFORMA ZABBIX</t>
  </si>
  <si>
    <t>27/02/2024 17:32:13</t>
  </si>
  <si>
    <t>27/02/2024 17:39:09</t>
  </si>
  <si>
    <t>27/02/2024 18:14:27</t>
  </si>
  <si>
    <t>PREVENTIVO: NO
CODIGO DE SERVICIO:
DIRECCION:
QUIEN REPORTA:+56 9 4135 5459 |  Eduardo José Camacho Urdaneta
CONTACTO EN TERRENO:
PROBLEMA:
REQUERIMIENTO:en crear folio de requerimiento para cursar lo descrito
en correo histórico. El folio de requerimien</t>
  </si>
  <si>
    <t>SE REALIZAN LAS CONFIGURACIONES PROPUESTAS Y APROBADAS POR EL EL RESPONSABLE FUNCIONAL</t>
  </si>
  <si>
    <t>INC000002640917</t>
  </si>
  <si>
    <t>CHECKLIST SAP ECC PRD 12.02.2024</t>
  </si>
  <si>
    <t>27/02/2024 17:45:05</t>
  </si>
  <si>
    <t>27/02/2024 17:46:22</t>
  </si>
  <si>
    <t>27/02/2024 18:02:01</t>
  </si>
  <si>
    <t>CHECKLIST SAP ECC PRD 12.02.2024 INCHALAM - BLUMAR</t>
  </si>
  <si>
    <t>Se ejecuta con éxito checklist diario con fecha 12.02.2024</t>
  </si>
  <si>
    <t>INC000002640922</t>
  </si>
  <si>
    <t>CHECKLIST SAP ECC PRD 13.02.2024</t>
  </si>
  <si>
    <t>27/02/2024 17:46:46</t>
  </si>
  <si>
    <t>27/02/2024 17:47:46</t>
  </si>
  <si>
    <t>27/02/2024 18:00:43</t>
  </si>
  <si>
    <t>CHECKLIST SAP ECC PRD 13.02.2024 INCHALAM - BLUMAR</t>
  </si>
  <si>
    <t>Se ejecuta con éxito checklist diario con fecha 13.02.2024</t>
  </si>
  <si>
    <t>INC000002640924</t>
  </si>
  <si>
    <t>CHECKLIST SAP ECC PRD 14.02.2024</t>
  </si>
  <si>
    <t>27/02/2024 17:48:12</t>
  </si>
  <si>
    <t>27/02/2024 17:49:12</t>
  </si>
  <si>
    <t>27/02/2024 18:04:00</t>
  </si>
  <si>
    <t>CHECKLIST SAP ECC PRD 14.02.2024 INCHALAM - BLUMAR</t>
  </si>
  <si>
    <t>Se ejecuta con éxito checklist diario con fecha 14.02.2024</t>
  </si>
  <si>
    <t>INC000002640926</t>
  </si>
  <si>
    <t>CHECKLIST SAP ECC PRD 16.02.2024</t>
  </si>
  <si>
    <t>27/02/2024 17:50:01</t>
  </si>
  <si>
    <t>27/02/2024 17:50:57</t>
  </si>
  <si>
    <t>27/02/2024 17:58:48</t>
  </si>
  <si>
    <t>CHECKLIST SAP ECC PRD 16.02.2024 INCHALAM - BLUMAR</t>
  </si>
  <si>
    <t>Se ejecuta con éxito checklist diario con fecha 16.02.2024</t>
  </si>
  <si>
    <t>INC000002640931</t>
  </si>
  <si>
    <t>CHECKLIST SAP ECC PRD 15.02.2024</t>
  </si>
  <si>
    <t>27/02/2024 17:52:01</t>
  </si>
  <si>
    <t>27/02/2024 17:52:59</t>
  </si>
  <si>
    <t>27/02/2024 17:56:38</t>
  </si>
  <si>
    <t>CHECKLIST SAP ECC PRD 15.02.2024 INCHALAM - BLUMAR</t>
  </si>
  <si>
    <t>Se ejecuta con éxito checklist diario con fecha 15.02.2024</t>
  </si>
  <si>
    <t>INC000002640936</t>
  </si>
  <si>
    <t>CHECKLIST SAP ECC PRD 26.02.2024</t>
  </si>
  <si>
    <t>27/02/2024 18:05:48</t>
  </si>
  <si>
    <t>27/02/2024 18:07:00</t>
  </si>
  <si>
    <t>27/02/2024 18:09:16</t>
  </si>
  <si>
    <t>CHECKLIST SAP ECC PRD 26.02.2024 INCHALAM - BLUMAR</t>
  </si>
  <si>
    <t>Se ejecuta con éxito checklist diario con fecha 26.02.2024</t>
  </si>
  <si>
    <t>INC000002640939</t>
  </si>
  <si>
    <t>CHECKLIST SAP ECC PRD 20.02.2024</t>
  </si>
  <si>
    <t>27/02/2024 18:10:04</t>
  </si>
  <si>
    <t>27/02/2024 18:11:08</t>
  </si>
  <si>
    <t>27/02/2024 18:13:58</t>
  </si>
  <si>
    <t>CHECKLIST SAP ECC PRD 20.02.2024 INCHALAM - BLUMAR</t>
  </si>
  <si>
    <t>Se ejecuta con éxito checklist diario con fecha 20.02.2024</t>
  </si>
  <si>
    <t>INC000002641014</t>
  </si>
  <si>
    <t>Pdte derivacion en horario hábil |HD | Nodo 3 Clúster DB</t>
  </si>
  <si>
    <t>27/02/2024 18:26:13</t>
  </si>
  <si>
    <t>27/02/2024 18:27:43</t>
  </si>
  <si>
    <t>28/02/2024 14:47:00</t>
  </si>
  <si>
    <t>PREVENTIVO: NO
CODIGO DE SERVICIO:192.168.1.124
DIRECCION:
QUIEN REPORTA:Manuel Benítez Román (+56 9) 62975459
CONTACTO EN TERRENO:
PROBLEMA:
REQUERIMIENTO:Estimados
Buenas tardes, favor su ayuda con levantamiento de la configuración del
nodo 3 del clus</t>
  </si>
  <si>
    <t>Correo informativo enviado a cliente con los datos solicitados.</t>
  </si>
  <si>
    <t>INC000002641224</t>
  </si>
  <si>
    <t>27/02/2024 22:15:25</t>
  </si>
  <si>
    <t>28/02/2024 9:24:06</t>
  </si>
  <si>
    <t>utilizacion por procesos sap en ejecucion en servidor. se mantiene en observacion comportamiento</t>
  </si>
  <si>
    <t>INC000002641603</t>
  </si>
  <si>
    <t>28/02/2024 8:03:55</t>
  </si>
  <si>
    <t>28/02/2024 8:05:05</t>
  </si>
  <si>
    <t>28/02/2024 9:10:53</t>
  </si>
  <si>
    <t>INC000002641609</t>
  </si>
  <si>
    <t>Checklist Diario Clientes 28.02.24</t>
  </si>
  <si>
    <t>28/02/2024 7:33:04</t>
  </si>
  <si>
    <t>28/02/2024 7:33:59</t>
  </si>
  <si>
    <t>28/02/2024 7:34:24</t>
  </si>
  <si>
    <t>INC000002641658</t>
  </si>
  <si>
    <t>28/02/2024 10:30:14</t>
  </si>
  <si>
    <t>28/02/2024 10:31:03</t>
  </si>
  <si>
    <t>28/02/2024 11:45:51</t>
  </si>
  <si>
    <t>EMPRESA: TELEFONICA EMPRESAS DE CHILE SA
CÓDIGO DE SERVICIO: 
DIRECCIÓN: Av. Presidente Prieto #226, Paine, Santiago
NOMBRE DE QUIEN REPORTA: Larry Frank Peña Gonzalez
TELÉFONO DE QUIEN REPORTA: +569 9467 1976
NOMBRE DE CONTACTO EN TERRENO: Jorge Pozo P.</t>
  </si>
  <si>
    <t>INC000002641691</t>
  </si>
  <si>
    <t>VIRGIN MOBILE CHILE SPA</t>
  </si>
  <si>
    <t>GESTION DATACENTER/ ACCESOS / VIRGIN MOBILE CHILE SPA</t>
  </si>
  <si>
    <t>28/02/2024 11:59:26</t>
  </si>
  <si>
    <t>28/02/2024 12:01:30</t>
  </si>
  <si>
    <t>28/02/2024 12:33:03</t>
  </si>
  <si>
    <t>EMPRESA: VIRGIN MOBILE CHILE SPA
CÓDIGO DE SERVICIO: 
DIRECCIÓN: Calle San Martin #50, Santiago Centro, Santiago
NOMBRE DE QUIEN REPORTA: JOSE GREGORIO HERNANDEZ
TELÉFONO DE QUIEN REPORTA: 56943945947
NOMBRE DE CONTACTO EN TERRENO: JOSE GREGORIO HERNANDE</t>
  </si>
  <si>
    <t>INC000002641693</t>
  </si>
  <si>
    <t>tct_sjarav</t>
  </si>
  <si>
    <t>SUPERVISION USS/CRQ 81791</t>
  </si>
  <si>
    <t>28/02/2024 11:48:55</t>
  </si>
  <si>
    <t>28/02/2024 11:50:54</t>
  </si>
  <si>
    <t>28/02/2024 16:10:06</t>
  </si>
  <si>
    <t>PREVENTIVO: NO
CÓDIGO DE SERVICIO:
DIRECCIÓN:  DCSM
QUIEN REPORTA: RENE VILLEGAS
CONTACTO EN TERRENO: DC OPERADOR N1
PROBLEMA: RETIRO EQUIPO
REQUERIMIENTO: INGRESO DE EQUIPAMIENTO EN TIC 1 RACK USS2 - RETIRO DE EQUIPAMIENTO TIC 1 RACK USS1</t>
  </si>
  <si>
    <t>INC000002641758</t>
  </si>
  <si>
    <t>28/02/2024 9:29:08</t>
  </si>
  <si>
    <t>28/02/2024 9:30:49</t>
  </si>
  <si>
    <t>28/02/2024 10:18:58</t>
  </si>
  <si>
    <t>INC000002641821</t>
  </si>
  <si>
    <t>HD/
Lentitud Motor BD 10.233.49.6</t>
  </si>
  <si>
    <t>28/02/2024 9:34:39</t>
  </si>
  <si>
    <t>28/02/2024 9:37:44</t>
  </si>
  <si>
    <t>28/02/2024 14:45:46</t>
  </si>
  <si>
    <t>PREVENTIVO: NO
CODIGO DE SERVICIO: 
DIRECCION:
QUIEN REPORTA: Sergio Cáceres Zapata +569 9905 6794
CONTACTO EN TERRENO: Sergio Cáceres Zapata +569 9905 6794
REQUERIMIENTO:
Buen día, es posible que nos ayuden a revisar que proceso del SQL Server
tiene t</t>
  </si>
  <si>
    <t>Se normaliza estado de la instancia BD afectada por lentitud. Esto se debió a sesiones que generaban bloqueos constantes, afectando la perfonmance. Se enviaron todos los antecedentes via correo.</t>
  </si>
  <si>
    <t>INC000002641871</t>
  </si>
  <si>
    <t>HD |  Lentitud Motor BD 10.233.49.6</t>
  </si>
  <si>
    <t>28/02/2024 10:48:44</t>
  </si>
  <si>
    <t>28/02/2024 10:51:48</t>
  </si>
  <si>
    <t>28/02/2024 11:01:52</t>
  </si>
  <si>
    <t>PREVENTIVO: NO
CODIGO DE SERVICIO:
DIRECCION:
QUIEN REPORTA:Sergio Cáceres Zapata +569 9905 6794
CONTACTO EN TERRENO:
PROBLEMA:Lentitud Motor BD 10.233.49.6
Buen día, es posible que nos ayuden a revisar que proceso del SQL Server
tiene tomado el servidor</t>
  </si>
  <si>
    <t>folio duplicado
se trabaja con  Lentitud Motor BD 10.233.49.6||FOLIO INC000002641821||APERTURA</t>
  </si>
  <si>
    <t>INC000002641890</t>
  </si>
  <si>
    <t>REQ / SOC/Reset Pass usuario Catherine</t>
  </si>
  <si>
    <t>28/02/2024 11:02:10</t>
  </si>
  <si>
    <t>28/02/2024 11:03:19</t>
  </si>
  <si>
    <t>28/02/2024 13:48:22</t>
  </si>
  <si>
    <t>PREVENTIVO: NO
CODIGO DE SERVICIO:
DIRECCION:      
CIUDAD:             
COMUNA:
NOMBRE QUIEN REPORTA:SAMANTHA MICHELLE MARTINEZ NUÑEZ
TELEFONO QUIEN REPORTA: +56 9 7242 3694
NOMBRE CONTACTO EN TERRENO:        
REQUERIMIENTO:
@SOC Empresas
Favor generar</t>
  </si>
  <si>
    <t>se realiza reseteo de password segun lo solicitado, se envia de forma interna y se valida correctamente</t>
  </si>
  <si>
    <t>INC000002642005</t>
  </si>
  <si>
    <t>Checklist Diarios 24.02.2024</t>
  </si>
  <si>
    <t>28/02/2024 10:55:16</t>
  </si>
  <si>
    <t>28/02/2024 10:58:00</t>
  </si>
  <si>
    <t>28/02/2024 11:53:46</t>
  </si>
  <si>
    <t>ACMA-COAGRA-NUTRISCO-FUSAN-SUGAL-HDC-BLUMAR-INCHALAM-HCUA</t>
  </si>
  <si>
    <t>INC000002642007</t>
  </si>
  <si>
    <t>Checklist Diarios 25.02.2024</t>
  </si>
  <si>
    <t>28/02/2024 10:59:53</t>
  </si>
  <si>
    <t>28/02/2024 11:00:27</t>
  </si>
  <si>
    <t>28/02/2024 12:29:20</t>
  </si>
  <si>
    <t>INC000002642011</t>
  </si>
  <si>
    <t>Transporte OT // Lunes 26 de Febrero a las 07 horas</t>
  </si>
  <si>
    <t>28/02/2024 11:08:34</t>
  </si>
  <si>
    <t>28/02/2024 11:10:40</t>
  </si>
  <si>
    <t>28/02/2024 12:41:26</t>
  </si>
  <si>
    <t>NUTRISCO</t>
  </si>
  <si>
    <t>Se informa que las OT han sido transportadas según solicitud de forma satisfactoria.</t>
  </si>
  <si>
    <t>INC000002642012</t>
  </si>
  <si>
    <t>Problemas de Acceso Servidor</t>
  </si>
  <si>
    <t>28/02/2024 11:02:34</t>
  </si>
  <si>
    <t>28/02/2024 11:02:56</t>
  </si>
  <si>
    <t>28/02/2024 11:09:20</t>
  </si>
  <si>
    <t>INC000002642013</t>
  </si>
  <si>
    <t>Lentitud Motor BD</t>
  </si>
  <si>
    <t>28/02/2024 11:03:03</t>
  </si>
  <si>
    <t>28/02/2024 11:03:17</t>
  </si>
  <si>
    <t>28/02/2024 11:08:14</t>
  </si>
  <si>
    <t>Lentitud Motor BD FOLIO</t>
  </si>
  <si>
    <t>INC000002642014</t>
  </si>
  <si>
    <t>SEGUMIENTO VULNERAVILIDADES ESPAÑA</t>
  </si>
  <si>
    <t>28/02/2024 11:03:25</t>
  </si>
  <si>
    <t>28/02/2024 11:03:56</t>
  </si>
  <si>
    <t>28/02/2024 11:07:21</t>
  </si>
  <si>
    <t>INC000002642015</t>
  </si>
  <si>
    <t>SD MS  SEGURIDADAD</t>
  </si>
  <si>
    <t>28/02/2024 11:04:08</t>
  </si>
  <si>
    <t>28/02/2024 11:04:34</t>
  </si>
  <si>
    <t>28/02/2024 11:06:29</t>
  </si>
  <si>
    <t>SD MS  SEGURIDADADatender requerimiento del cliente. La solicitud fue realizada directamente al área resolutoria sin pasar por el flujo de mesa de ayuda</t>
  </si>
  <si>
    <t>INC000002642016</t>
  </si>
  <si>
    <t>REUNION COOORDINACION</t>
  </si>
  <si>
    <t>28/02/2024 11:04:42</t>
  </si>
  <si>
    <t>28/02/2024 11:04:54</t>
  </si>
  <si>
    <t>28/02/2024 11:05:42</t>
  </si>
  <si>
    <t>INC000002642018</t>
  </si>
  <si>
    <t>Checklist Diarios 26.02.2024</t>
  </si>
  <si>
    <t>28/02/2024 11:12:58</t>
  </si>
  <si>
    <t>28/02/2024 11:13:00</t>
  </si>
  <si>
    <t>28/02/2024 12:45:41</t>
  </si>
  <si>
    <t>INC000002642020</t>
  </si>
  <si>
    <t>Transporte OT // Lunes 26 de Febrero a las 23 horas</t>
  </si>
  <si>
    <t>28/02/2024 11:13:48</t>
  </si>
  <si>
    <t>28/02/2024 11:20:03</t>
  </si>
  <si>
    <t>28/02/2024 13:01:03</t>
  </si>
  <si>
    <t>Se ejecuta el transporte de OT a productivo de forma correcta.  
Se observa la OT OEDK925140 con warning, al parecer solo advertencia, pero no se observan errores en el log.  
Por favor, verifiquen que los cambios de la OT hayan quedado ajustados corre</t>
  </si>
  <si>
    <t>INC000002642022</t>
  </si>
  <si>
    <t>Checklist Diarios 27.02.2024</t>
  </si>
  <si>
    <t>28/02/2024 11:31:01</t>
  </si>
  <si>
    <t>28/02/2024 11:31:37</t>
  </si>
  <si>
    <t>28/02/2024 14:36:33</t>
  </si>
  <si>
    <t>INC000002642027</t>
  </si>
  <si>
    <t>Transporte OT // Martes 27 de Febrero a las 23 horas</t>
  </si>
  <si>
    <t>28/02/2024 11:36:56</t>
  </si>
  <si>
    <t>28/02/2024 11:38:54</t>
  </si>
  <si>
    <t>28/02/2024 14:39:41</t>
  </si>
  <si>
    <t>De acuerdo a lo solicitado solo fue importada la OT OEDK925497 Freesap - LO NU 016 ZSD014 - RO correctamente.</t>
  </si>
  <si>
    <t>INC000002642098</t>
  </si>
  <si>
    <t>28/02/2024 16:21:33</t>
  </si>
  <si>
    <t>28/02/2024 16:24:26</t>
  </si>
  <si>
    <t>28/02/2024 16:40:44</t>
  </si>
  <si>
    <t>PREVENTIVO: NO
CODIGO DE SERVICIO:
DIRECCION:
QUIEN REPORTA:Nicolás Saavedra Eguiluz +56 9 6187 5469
CONTACTO EN TERRENO: 
PROBLEMA:
REQUERIMIENTO:Creación Usuario SAP PRD 
Estimados Help Desk
Favor generar ticket en base a requerimiento de cliente NUTR</t>
  </si>
  <si>
    <t>He creado el usuario según lo indicado.</t>
  </si>
  <si>
    <t>INC000002642154</t>
  </si>
  <si>
    <t>HD | Eliminación de usuarios VPN SSL</t>
  </si>
  <si>
    <t>28/02/2024 13:11:19</t>
  </si>
  <si>
    <t>28/02/2024 13:16:12</t>
  </si>
  <si>
    <t>28/02/2024 15:53:10</t>
  </si>
  <si>
    <t>PREVENTIVO: NO
CODIGO DE SERVICIO:
DIRECCION:
QUIEN REPORTA:Juan Carlos Isla Rodriguez (+56 9) 45912923
CONTACTO EN TERRENO:Juan Carlos Isla Rodriguez (+56 9) 45912923
REQUERIMIENTO:Favor, dar de baja los usuarios del siguiente listado.
Usuario VPN
joh</t>
  </si>
  <si>
    <t>Se realiza la eliminacion completa de los usuarios VPN SSL solicitados de nuestro FW perimetral.</t>
  </si>
  <si>
    <t>INC000002642161</t>
  </si>
  <si>
    <t>HD/
Actualización de nombre de dominio DNS - Transba</t>
  </si>
  <si>
    <t>28/02/2024 12:32:14</t>
  </si>
  <si>
    <t>28/02/2024 12:33:09</t>
  </si>
  <si>
    <t>28/02/2024 15:20:52</t>
  </si>
  <si>
    <t>PREVENTIVO: NO
CODIGO DE SERVICIO:
DIRECCION:
QUIEN REPORTA: Rodrigo Quiroz Silva 56 9 4110 7479
CONTACTO EN TERRENO: Rodrigo Quiroz Silva 56 9 4110 7479
REQUERIMIENTO:
Estimado Help Desk, buenas tardes.
Favor su ayuda en actualizar los registros DNS</t>
  </si>
  <si>
    <t>INC000002642208</t>
  </si>
  <si>
    <t>28/02/2024 12:14:39</t>
  </si>
  <si>
    <t>28/02/2024 12:16:43</t>
  </si>
  <si>
    <t>28/02/2024 12:32:46</t>
  </si>
  <si>
    <t>INC000002642239</t>
  </si>
  <si>
    <t>Checklist Diarios 28.02.2024</t>
  </si>
  <si>
    <t>28/02/2024 14:41:12</t>
  </si>
  <si>
    <t>28/02/2024 14:41:44</t>
  </si>
  <si>
    <t>28/02/2024 15:18:17</t>
  </si>
  <si>
    <t>INC000002642259</t>
  </si>
  <si>
    <t>GESTION DATACENTER/ ACCESOS / TRANSUNION SOLUCIONES DE INFORMACION CHILE S.A.</t>
  </si>
  <si>
    <t>28/02/2024 15:54:58</t>
  </si>
  <si>
    <t>28/02/2024 15:59:03</t>
  </si>
  <si>
    <t>28/02/2024 16:03:29</t>
  </si>
  <si>
    <t>INC000002642274</t>
  </si>
  <si>
    <t>REQ | DUOC | Urgencia: Media | Homologar BDD desde PRD a DEV y QA</t>
  </si>
  <si>
    <t>28/02/2024 17:08:29</t>
  </si>
  <si>
    <t>28/02/2024 17:10:32</t>
  </si>
  <si>
    <t>29/02/2024 15:58:21</t>
  </si>
  <si>
    <t>De: Antonio Martinez Diaz &lt;amartinezdi@duoc.cl&gt; 
Enviado el: miércoles, 28 de febrero de 2024 17:07
Para: Mesa TI &lt;mesa.ti@movistar.cl&gt;
CC: GERMÁN IGNACIO BAEZA GONZÁLEZ &lt;german.baeza@fractalia.es&gt;; Victor Sepulveda G &lt;victor.sepulvedag@telefonica.com&gt;
A</t>
  </si>
  <si>
    <t>Se realiza homologación de schema SAI_DWHBI desde ADBDWHBIPRD a  bases de datos ADBDWHBIDEV y ADBDWHBIQAS</t>
  </si>
  <si>
    <t>INC000002642276</t>
  </si>
  <si>
    <t>28/02/2024 17:16:26</t>
  </si>
  <si>
    <t>28/02/2024 17:17:41</t>
  </si>
  <si>
    <t>28/02/2024 20:45:47</t>
  </si>
  <si>
    <t>EMPRESA: TELEFONICA EMPRESAS DE CHILE SA
CÓDIGO DE SERVICIO: 
DIRECCIÓN:AV. Presidente Prieto #226, Paine, Santiago
NOMBRE DE QUIEN REPORTA:Ramón Garcés
TELÉFONO DE QUIEN REPORTA: 56992239270
NOMBRE DE CONTACTO EN TERRENO: 
REQUERIMIENTO :  
 identificar</t>
  </si>
  <si>
    <t>INC000002642496</t>
  </si>
  <si>
    <t>28/02/2024 13:48:05</t>
  </si>
  <si>
    <t>29/02/2024 15:34:49</t>
  </si>
  <si>
    <t>se solicita liberacion por parte de cliente ya que archivos corresponden a aplicativo de cliente</t>
  </si>
  <si>
    <t>INC000002642543</t>
  </si>
  <si>
    <t>28/02/2024 15:05:52</t>
  </si>
  <si>
    <t>28/02/2024 15:08:23</t>
  </si>
  <si>
    <t>28/02/2024 17:07:03</t>
  </si>
  <si>
    <t>EMPRESA:HDI SEGUROS S.A.
CÓDIGO DE SERVICIO: 
DIRECCIÓN:Av. Apoquindo #7071, Las Condes, Santiago
NOMBRE DE QUIEN REPORTA:Álvaro Ulloa Figueroa
TELÉFONO DE QUIEN REPORTA:962464224
NOMBRE DE CONTACTO EN TERRENO: 
REQUERIMIENTO:Cambio de cintas
EQUIPOS ENE</t>
  </si>
  <si>
    <t>INC000002642562</t>
  </si>
  <si>
    <t>28/02/2024 14:57:33</t>
  </si>
  <si>
    <t>28/02/2024 16:37:13</t>
  </si>
  <si>
    <t>Buenas tardes estimados,
Junto con saludar, al momento de realizar revisión del servidor aii soc 01 clone, se detecta un 80.1% de consumo de RAM, 
el proceso que consume mayor recurso corresponde a socdbad+, adjunto evidencia.</t>
  </si>
  <si>
    <t>INC000002642602</t>
  </si>
  <si>
    <t>28/02/2024 15:41:40</t>
  </si>
  <si>
    <t>28/02/2024 15:42:56</t>
  </si>
  <si>
    <t>28/02/2024 16:00:40</t>
  </si>
  <si>
    <t>EMPRESA:TELEFONICA GLOBAL TECHNOLOGY S.A.AGENCIA EN CHILE
CÓDIGO DE SERVICIO: 
DIRECCIÓN:Calle San Martin #50, Santiago Centro, Santiago
NOMBRE DE QUIEN REPORTA:Manuel Maita
TELÉFONO DE QUIEN REPORTA:56974138322
NOMBRE DE CONTACTO EN TERRENO: 
REQUERIMIE</t>
  </si>
  <si>
    <t>INC000002642642</t>
  </si>
  <si>
    <t>Creación VPN site to Site Telefónica AWS UK</t>
  </si>
  <si>
    <t>28/02/2024 15:53:23</t>
  </si>
  <si>
    <t>28/02/2024 15:55:15</t>
  </si>
  <si>
    <t>28/02/2024 17:39:22</t>
  </si>
  <si>
    <t>Se genera nuevo tunel IPSEC hacia AWS IRLANDA a ambas ips publicas solicitadas, se realizan pruebas en conjunto con cliente de manera éxitosa, se cierra ticket.</t>
  </si>
  <si>
    <t>INC000002642672</t>
  </si>
  <si>
    <t>REPLICACIÓN AD PAINE</t>
  </si>
  <si>
    <t>28/02/2024 17:22:23</t>
  </si>
  <si>
    <t>28/02/2024 17:23:13</t>
  </si>
  <si>
    <t>INC000002642689</t>
  </si>
  <si>
    <t>GAMA | Restauración Winper</t>
  </si>
  <si>
    <t>28/02/2024 18:12:41</t>
  </si>
  <si>
    <t>28/02/2024 18:15:07</t>
  </si>
  <si>
    <t>29/02/2024 17:41:41</t>
  </si>
  <si>
    <t>PREVENTIVO: NO
CODIGO DE SERVICIO: RESTAURACIONES.
DIRECCION: -
QUIEN REPORTA: Cristian Peña |  (56 2) 2722 4842 | 569 9744 9576
CONTACTO EN TERRENO: Cristian Peña |   (56 2) 2722 4842  | 569 9744 9576
PROBLEMA: 
REQUERIMIENTO:
Buenas tardes, favor nece</t>
  </si>
  <si>
    <t>FASE RESOLUCIÓN Y RECUPERACIÓN
Se efectúa contacto con cliente: Cristian Peña
Teléfono de contacto: N/A
Acciones realizadas: Se entrega infomacion de respaldos activos
Solución paliativa o definitiva: N/A
Acciones de Mejora, Recomendaciones: N/A
Ca</t>
  </si>
  <si>
    <t>INC000002642696</t>
  </si>
  <si>
    <t>GESTION DATACENTER/ ACCESOS /TOD  Overtech</t>
  </si>
  <si>
    <t>28/02/2024 18:49:00</t>
  </si>
  <si>
    <t>28/02/2024 18:50:39</t>
  </si>
  <si>
    <t>28/02/2024 19:08:36</t>
  </si>
  <si>
    <t>EMPRESA:TOD  Overtech
CÓDIGO DE SERVICIO: 
DIRECCIÓN:Calle San Martin #50, Santiago Centro, Santiago
NOMBRE DE QUIEN REPORTA:Roxana Gonzalez
TELÉFONO DE QUIEN REPORTA:961110921
NOMBRE DE CONTACTO EN TERRENO: 
REQUERIMIENTO:revision de acceso Tarificador</t>
  </si>
  <si>
    <t>INC000002642699</t>
  </si>
  <si>
    <t>28/02/2024 19:00:28</t>
  </si>
  <si>
    <t>28/02/2024 19:02:43</t>
  </si>
  <si>
    <t>28/02/2024 20:45:12</t>
  </si>
  <si>
    <t>INC000002642717</t>
  </si>
  <si>
    <t>28/02/2024 15:53:20</t>
  </si>
  <si>
    <t>28/02/2024 15:54:34</t>
  </si>
  <si>
    <t>28/02/2024 16:00:28</t>
  </si>
  <si>
    <t>EMPRESA:DXC
CÓDIGO DE SERVICIO: 
DIRECCIÓN:AV. Presidente Prieto #226, Paine, Santiago
NOMBRE DE QUIEN REPORTA:Ferney Garzon
TELÉFONO DE QUIEN REPORTA:56 2 25774418
NOMBRE DE CONTACTO EN TERRENO: 
REQUERIMIENTO:Traslado de caja con cintas 
EQUIPOS ENERGI</t>
  </si>
  <si>
    <t>INC000002642806</t>
  </si>
  <si>
    <t>SUPERVISION Cruzada y mediciones opticas</t>
  </si>
  <si>
    <t>28/02/2024 16:16:33</t>
  </si>
  <si>
    <t>28/02/2024 16:18:53</t>
  </si>
  <si>
    <t>28/02/2024 16:20:09</t>
  </si>
  <si>
    <t>INC000002642808</t>
  </si>
  <si>
    <t>28/02/2024 16:22:32</t>
  </si>
  <si>
    <t>28/02/2024 16:23:38</t>
  </si>
  <si>
    <t>28/02/2024 16:25:43</t>
  </si>
  <si>
    <t>INC000002642810</t>
  </si>
  <si>
    <t>HD | Configuración permiso VPN site to Site</t>
  </si>
  <si>
    <t>28/02/2024 18:10:25</t>
  </si>
  <si>
    <t>28/02/2024 18:12:30</t>
  </si>
  <si>
    <t>29/02/2024 10:31:51</t>
  </si>
  <si>
    <t>PREVENTIVO: NO
CODIGO DE SERVICIO:
DIRECCION:
QUIEN REPORTA:Rodrigo von hausen +56 957139471
CONTACTO EN TERRENO:
PROBLEMA:
REQUERIMIENTO:Equipo, buenas tardes:
Junto con saludar, solicito de su ayuda para agregar nueva política para
que los usuarios VP</t>
  </si>
  <si>
    <t>Estimados se genera nueva politica para que usuarios VPN SSL puedan alcanzar servidor 172.31.21.12 desde Hortifrut hacia AWS en Irlanda.</t>
  </si>
  <si>
    <t>INC000002642812</t>
  </si>
  <si>
    <t>28/02/2024 16:27:48</t>
  </si>
  <si>
    <t>28/02/2024 16:29:42</t>
  </si>
  <si>
    <t>28/02/2024 16:31:29</t>
  </si>
  <si>
    <t>INC000002642814</t>
  </si>
  <si>
    <t>HD/
Crear folio - Accesos permanentes sitios Movistar / Febrero 2024</t>
  </si>
  <si>
    <t>28/02/2024 16:40:59</t>
  </si>
  <si>
    <t>28/02/2024 16:44:00</t>
  </si>
  <si>
    <t>28/02/2024 17:57:36</t>
  </si>
  <si>
    <t>PREVENTIVO: NO
CODIGO DE SERVICIO:
DIRECCION:
QUIEN REPORTA: Dayana Leiva Valenzuela +56 9 9451 9024
CONTACTO EN TERRENO: Dayana Leiva Valenzuela  +56 9 9451 9024
PROBLEMA:
REQUERIMIENTO:
Por favor crear folio de requerimiento para el cliente Comercial</t>
  </si>
  <si>
    <t>Desde el 01 de enero de 2023, la figura de accesos permanentes no se deberá actualizar mas para clientes, salvo caso particulares como clientes residentes como Santander o clientes de uso de oficinas como SINACOFI, pero acogiéndonos al nuevo modelo de ac</t>
  </si>
  <si>
    <t>INC000002642823</t>
  </si>
  <si>
    <t>RONDA Y REVISION DE SALAS TECNICAS 17:00</t>
  </si>
  <si>
    <t>28/02/2024 16:59:27</t>
  </si>
  <si>
    <t>28/02/2024 17:00:52</t>
  </si>
  <si>
    <t>28/02/2024 18:31:44</t>
  </si>
  <si>
    <t>INC000002642830</t>
  </si>
  <si>
    <t>HD/RV: Recursos Expedition // C-19872399999_PROYECTO INTERNO // Mesa Automatización</t>
  </si>
  <si>
    <t>28/02/2024 17:10:15</t>
  </si>
  <si>
    <t>28/02/2024 17:12:20</t>
  </si>
  <si>
    <t>29/02/2024 21:06:09</t>
  </si>
  <si>
    <t>PREVENTIVO: NO
CODIGO DE SERVICIO:
DIRECCION:
QUIEN REPORTA: Eduardo José Camacho Urdaneta 56 9 4135 5459
CONTACTO EN TERRENO: Eduardo José Camacho Urdaneta 56 9 4135 5459
PROBLEMA:
REQUERIMIENTO:
@EDUARDO JOSE CAMACHO URDANETA, según lo conversado en s</t>
  </si>
  <si>
    <t>SERVIDOR FUE ENTREGADO EL DÍA DE HOY</t>
  </si>
  <si>
    <t>INC000002642835</t>
  </si>
  <si>
    <t>DUOC|REQ|: Solicitud homologación tablas</t>
  </si>
  <si>
    <t>28/02/2024 17:27:58</t>
  </si>
  <si>
    <t>28/02/2024 17:33:08</t>
  </si>
  <si>
    <t>28/02/2024 19:47:50</t>
  </si>
  <si>
    <t>se realiza la homologacion solicitada por cliente.</t>
  </si>
  <si>
    <t>INC000002642877</t>
  </si>
  <si>
    <t>REQ / SOC / Alarma de inactividad</t>
  </si>
  <si>
    <t>29/02/2024 3:46:41</t>
  </si>
  <si>
    <t>29/02/2024 3:48:15</t>
  </si>
  <si>
    <t>29/02/2024 10:50:42</t>
  </si>
  <si>
    <t>PREVENTIVO: NO
CODIGO DE SERVICIO
DIRECCION:
COMUNA:
NOMBRE QUIEN REPORTA: Luciano Orellana Caniuqueo
TELEFONO QUIEN REPORTA: 56 9 8477 3982|
NOMBRE CONTACTO EN TERRENO:
TEFEFONO 1 CONTACTO EN TERRENO:
TELEFONO 2 CONTACTO EN TERRENO:
REQUERIMIENTO:Estima</t>
  </si>
  <si>
    <t>Buenos Días.
Según lo verificado, el equipo cuenta con comunicación hacia QRADAR, ip 10.10.100.84, la poca eventualidad de este, es por lo cual se ve con pocos “eventos” hacia Qradar. Lo recomendado para próximas solicitudes es que al menos podamos ver</t>
  </si>
  <si>
    <t>INC000002643013</t>
  </si>
  <si>
    <t>GESTION DATACENTER/ ACCESOS / RIPLEY CHILE S.A.</t>
  </si>
  <si>
    <t>28/02/2024 18:49:40</t>
  </si>
  <si>
    <t>28/02/2024 18:52:31</t>
  </si>
  <si>
    <t>29/02/2024 1:12:05</t>
  </si>
  <si>
    <t>EMPRESA: RIPLEY CHILE S.A.
CÓDIGO DE SERVICIO: 
DIRECCIÓN:Calle San Martin #50, Santiago Centro, Santiago
NOMBRE DE QUIEN REPORTA:juan castro
TELÉFONO DE QUIEN REPORTA:994497727
NOMBRE DE CONTACTO EN TERRENO: 
REQUERIMIENTO :  
Revision de equipo switch</t>
  </si>
  <si>
    <t>INC000002643042</t>
  </si>
  <si>
    <t>SUPERVISION: Conectar cable de red de Atalla</t>
  </si>
  <si>
    <t>28/02/2024 22:55:11</t>
  </si>
  <si>
    <t>28/02/2024 22:56:50</t>
  </si>
  <si>
    <t>29/02/2024 0:07:04</t>
  </si>
  <si>
    <t>Conectar cable de red de Atalla</t>
  </si>
  <si>
    <t>INC000002643044</t>
  </si>
  <si>
    <t>SUPERVISION: REVISIÓN, DESCONEXIÓN Y CONEXIÓN DE CABLEADO UTP, FO, POR PÉRDIDA DE CONEXIÓN</t>
  </si>
  <si>
    <t>28/02/2024 23:06:36</t>
  </si>
  <si>
    <t>28/02/2024 23:07:24</t>
  </si>
  <si>
    <t>29/02/2024 4:05:45</t>
  </si>
  <si>
    <t>REVISIÓN, DESCONEXIÓN Y CONEXIÓN DE CABLEADO UTP, FO, POR PÉRDIDA DE CONEXIÓN</t>
  </si>
  <si>
    <t>INC000002643046</t>
  </si>
  <si>
    <t>29/02/2024 0:27:06</t>
  </si>
  <si>
    <t>29/02/2024 0:27:43</t>
  </si>
  <si>
    <t>29/02/2024 0:28:49</t>
  </si>
  <si>
    <t>INC000002643051</t>
  </si>
  <si>
    <t>29/02/2024 7:19:30</t>
  </si>
  <si>
    <t>29/02/2024 7:20:30</t>
  </si>
  <si>
    <t>29/02/2024 7:21:45</t>
  </si>
  <si>
    <t>INC000002643107</t>
  </si>
  <si>
    <t>28/02/2024 19:19:16</t>
  </si>
  <si>
    <t>28/02/2024 19:20:19</t>
  </si>
  <si>
    <t>28/02/2024 20:44:37</t>
  </si>
  <si>
    <t>EMPRESA:DXC
CÓDIGO DE SERVICIO: 
DIRECCIÓN:AV. Presidente Prieto #226, Paine, Santiago
NOMBRE DE QUIEN REPORTA:Cristóbal Reyes
TELÉFONO DE QUIEN REPORTA:987685102
NOMBRE DE CONTACTO EN TERRENO: 
REQUERIMIENTO:REVISIÓN, DESCONEXIÓN Y CONEXIÓN DE CABLEADO</t>
  </si>
  <si>
    <t>INC000002643138</t>
  </si>
  <si>
    <t>SUPERVISION: Incidente Telefonica Chile-cambio de modulo cach</t>
  </si>
  <si>
    <t>28/02/2024 22:12:38</t>
  </si>
  <si>
    <t>28/02/2024 22:13:24</t>
  </si>
  <si>
    <t>29/02/2024 0:18:37</t>
  </si>
  <si>
    <t>Incidente Telefonica Chile-cambio de modulo cach</t>
  </si>
  <si>
    <t>INCIDENCIA RESTABLECIDA.</t>
  </si>
  <si>
    <t>INC000002643144</t>
  </si>
  <si>
    <t>29/02/2024 4:08:09</t>
  </si>
  <si>
    <t>29/02/2024 4:08:53</t>
  </si>
  <si>
    <t>29/02/2024 4:10:08</t>
  </si>
  <si>
    <t>INC000002643148</t>
  </si>
  <si>
    <t>Checklist Diario Clientes 29.02.24</t>
  </si>
  <si>
    <t>29/02/2024 7:28:38</t>
  </si>
  <si>
    <t>29/02/2024 7:30:00</t>
  </si>
  <si>
    <t>29/02/2024 7:30:32</t>
  </si>
  <si>
    <t>INC000002643150</t>
  </si>
  <si>
    <t>Ronda y revisión de salas técnicas 08:00</t>
  </si>
  <si>
    <t>29/02/2024 8:05:46</t>
  </si>
  <si>
    <t>29/02/2024 8:07:03</t>
  </si>
  <si>
    <t>29/02/2024 9:10:09</t>
  </si>
  <si>
    <t>INC000002643262</t>
  </si>
  <si>
    <t>28/02/2024 22:06:37</t>
  </si>
  <si>
    <t>29/02/2024 11:54:02</t>
  </si>
  <si>
    <t>Alza de recursos por ejecucion de procesos SAP en servidor. comportamiento esperado, se mantiene en observacion.
se solicita modificacion de umbral a objetos de monitoreo con folio INC000002643771</t>
  </si>
  <si>
    <t>INC000002643507</t>
  </si>
  <si>
    <t>29/02/2024 8:45:46</t>
  </si>
  <si>
    <t>29/02/2024 8:48:01</t>
  </si>
  <si>
    <t>29/02/2024 8:58:20</t>
  </si>
  <si>
    <t>EMPRESA: TELEFONICA GLOBAL TECHNOLOGY S.A.AGENCIA EN CHILE
CÓDIGO DE SERVICIO: 
DIRECCIÓN:Calle San Martin #50, Santiago Centro, Santiago
NOMBRE DE QUIEN REPORTA:Manuel Maita
TELÉFONO DE QUIEN REPORTA:  56974138322
NOMBRE DE CONTACTO EN TERRENO: 
REQUERI</t>
  </si>
  <si>
    <t>INC000002643551</t>
  </si>
  <si>
    <t>HD/Re: Lentitud Motor BD 10.233.49.6||FOLIO INC000002641821||APERTURA</t>
  </si>
  <si>
    <t>29/02/2024 10:18:56</t>
  </si>
  <si>
    <t>29/02/2024 10:20:13</t>
  </si>
  <si>
    <t>29/02/2024 17:03:32</t>
  </si>
  <si>
    <t>PREVENTIVO: NO
CODIGO DE SERVICIO:
DIRECCION:
QUIEN REPORTA: cristobal.reyes
CONTACTO EN TERRENO:
PROBLEMA:
REQUERIMIENTO:Favor su apoyo en la creación de un ticket por el siguiente
requerimiento:
“Necesitamos un nuevo estatus porque la máquina TGESTION</t>
  </si>
  <si>
    <t>Se envió analisis durante la mañana con todo el detalle encontrado de la lentitud reportada y las recomendaciones que pueden ser aplicadas. A no obtener feedback, se cierra ticket.</t>
  </si>
  <si>
    <t>INC000002643564</t>
  </si>
  <si>
    <t>GESTION DATACENTER/ ACCESOS /BANCO SANTANDER CHILE 1</t>
  </si>
  <si>
    <t>29/02/2024 10:39:37</t>
  </si>
  <si>
    <t>29/02/2024 10:40:49</t>
  </si>
  <si>
    <t>29/02/2024 12:45:04</t>
  </si>
  <si>
    <t>EMPRESA:BANCO SANTANDER CHILE 1
CÓDIGO DE SERVICIO: 
DIRECCIÓN:Av. Apoquindo #7071, Las Condes, Santiago
NOMBRE DE QUIEN REPORTA:Christian Tapia
TELÉFONO DE QUIEN REPORTA:56981568202
NOMBRE DE CONTACTO EN TERRENO: 
REQUERIMIENTO:Decomiso equipo rack J2,H</t>
  </si>
  <si>
    <t>Se efectúa contacto con cliente: no aplica
Teléfono de contacto:no aplica
Acciones realizadas: accesos autorizados
Solución paliativa o definitiva: no aplica
Acciones de Mejora, Recomendaciones:no aplica</t>
  </si>
  <si>
    <t>INC000002643590</t>
  </si>
  <si>
    <t>29/02/2024 11:09:18</t>
  </si>
  <si>
    <t>29/02/2024 11:11:18</t>
  </si>
  <si>
    <t>29/02/2024 15:34:51</t>
  </si>
  <si>
    <t>EMPRESA: CENTRO DE COMPENSACION AUTOMATIZADO S A
CÓDIGO DE SERVICIO: 
DIRECCIÓN: Av. Presidente Prieto #226, Paine, Santiago
NOMBRE DE QUIEN REPORTA: Jorge Mascaró V.
TELÉFONO DE QUIEN REPORTA: 56 9 84182315
NOMBRE DE CONTACTO EN TERRENO: Jorge Mascaró V</t>
  </si>
  <si>
    <t>INC000002643596</t>
  </si>
  <si>
    <t>29/02/2024 11:08:29</t>
  </si>
  <si>
    <t>29/02/2024 11:09:41</t>
  </si>
  <si>
    <t>29/02/2024 12:44:28</t>
  </si>
  <si>
    <t>Se efectúa contacto con cliente: no aplica
Teléfono de contacto:no aplica
Acciones realizadas:accesos autorizados
Solución paliativa o definitiva:no aplica
Acciones de Mejora, Recomendaciones:no aplica</t>
  </si>
  <si>
    <t>INC000002643600</t>
  </si>
  <si>
    <t>HD/
RE: Requerimiento Basis SAP</t>
  </si>
  <si>
    <t>29/02/2024 11:10:01</t>
  </si>
  <si>
    <t>29/02/2024 11:13:00</t>
  </si>
  <si>
    <t>29/02/2024 15:28:33</t>
  </si>
  <si>
    <t>PREVENTIVO: NO
CODIGO DE SERVICIO:
DIRECCION:
QUIEN REPORTA: Ewald Galaz Millaleo  Ewald Galaz Millaleo 
CONTACTO EN TERRENO: Ewald Galaz Millaleo  Ewald Galaz Millaleo 
REQUERIMIENTO:
Solicito soporte para SAP. En DEV hay un desarrollo que no puedo</t>
  </si>
  <si>
    <t>INC000002643604</t>
  </si>
  <si>
    <t>29/02/2024 11:18:02</t>
  </si>
  <si>
    <t>29/02/2024 11:19:17</t>
  </si>
  <si>
    <t>29/02/2024 11:33:52</t>
  </si>
  <si>
    <t>INC000002643609</t>
  </si>
  <si>
    <t>TOMDA DE ALARMAS DE CLIENTES 09:00</t>
  </si>
  <si>
    <t>29/02/2024 9:10:21</t>
  </si>
  <si>
    <t>29/02/2024 9:11:26</t>
  </si>
  <si>
    <t>29/02/2024 11:11:09</t>
  </si>
  <si>
    <t>INC000002643614</t>
  </si>
  <si>
    <t>REQ / SOC / Solicitud de cambio de clave d VPN</t>
  </si>
  <si>
    <t>29/02/2024 10:07:14</t>
  </si>
  <si>
    <t>29/02/2024 10:08:41</t>
  </si>
  <si>
    <t>29/02/2024 12:48:08</t>
  </si>
  <si>
    <t>PREVENTIVO: NO
CODIGO DE SERVICIO:
DIRECCION:      
CIUDAD:             
COMUNA:
NOMBRE QUIEN REPORTA: Rodrigo Navea Marinao
TELEFONO QUIEN REPORTA: +56 9 6567 9444
NOMBRE CONTACTO EN TERRENO:        
TELEFONO 1 CONTACTO EN TERRENO:
TELEFONO 2 CONTACTO E</t>
  </si>
  <si>
    <t>realizado Reseteo de password usuario. se verifica con usuario el cual informa que se encuentra operativo. se procede a cierre de ticket.</t>
  </si>
  <si>
    <t>INC000002643617</t>
  </si>
  <si>
    <t>frp_ylaraq</t>
  </si>
  <si>
    <t>MESA/GAMA/RETIRO DE CINTAS MAGNETICA</t>
  </si>
  <si>
    <t>29/02/2024 11:14:52</t>
  </si>
  <si>
    <t>29/02/2024 11:16:59</t>
  </si>
  <si>
    <t>29/02/2024 17:18:30</t>
  </si>
  <si>
    <t>PREVENTIVO: 
CODIGO DE SERVICIO:VPF1562656
DIRECCION: San Martin 50, Santiago, Santiago
QUIEN REPORTA:JOSE MALDONADO 995388913
CONTACTO EN TERRENO:JOSE MALDONADO 995388913
PROBLEMA:
REQUERIMIENTO:RETIRO DE CINTAS MAGNETICAS
EQUIPOS ENERGIZADO/REINICIADO:</t>
  </si>
  <si>
    <t>INC000002643623</t>
  </si>
  <si>
    <t>DUOC|REQ|Eliminar sesión pegada en SEQUENCER_GENERAL_INTEGRACION</t>
  </si>
  <si>
    <t>29/02/2024 10:31:39</t>
  </si>
  <si>
    <t>29/02/2024 10:33:12</t>
  </si>
  <si>
    <t>29/02/2024 13:40:55</t>
  </si>
  <si>
    <t>se elimina la session pegada.</t>
  </si>
  <si>
    <t>INC000002643691</t>
  </si>
  <si>
    <t>SUPERVISION INCIDENTE HUAWEI 12:05</t>
  </si>
  <si>
    <t>29/02/2024 13:43:30</t>
  </si>
  <si>
    <t>29/02/2024 13:45:25</t>
  </si>
  <si>
    <t>29/02/2024 13:47:17</t>
  </si>
  <si>
    <t>INC000002643742</t>
  </si>
  <si>
    <t>29/02/2024 10:11:12</t>
  </si>
  <si>
    <t>29/02/2024 10:22:40</t>
  </si>
  <si>
    <t>29/02/2024 11:13:27</t>
  </si>
  <si>
    <t>TIC 7, 8 Y MDA</t>
  </si>
  <si>
    <t>TICKET CREADO POR ERROR</t>
  </si>
  <si>
    <t>INC000002643746</t>
  </si>
  <si>
    <t>SUPERVISION TECH/CRQ 83435</t>
  </si>
  <si>
    <t>29/02/2024 10:29:20</t>
  </si>
  <si>
    <t>29/02/2024 10:30:03</t>
  </si>
  <si>
    <t>29/02/2024 17:22:11</t>
  </si>
  <si>
    <t>PREVENTIVO: NO
CÓDIGO DE SERVICIO:
DIRECCIÓN:  DCSM
QUIEN REPORTA: RENE VILLEGAS
CONTACTO EN TERRENO: DC OPERADOR N1
PROBLEMA: INGRESO EQUIPO
REQUERIMIENTO: INGRESO DE EQUIPAMIENTO TIC 6 RACK F53</t>
  </si>
  <si>
    <t>INC000002643777</t>
  </si>
  <si>
    <t>Reemplazo de clientes en regimen de respaldo VDC</t>
  </si>
  <si>
    <t>29/02/2024 12:21:24</t>
  </si>
  <si>
    <t>29/02/2024 12:25:53</t>
  </si>
  <si>
    <t>29/02/2024 14:10:22</t>
  </si>
  <si>
    <t>Debido a renombre de servidores virtuales, a petición de Ángel Castro, se añade nuevos clientes a respaldo c4-dc01-pa.tic.cl - c4-dc02-pa.tic.cl - c4-dc03-pa.tic.cl</t>
  </si>
  <si>
    <t>FASE RESOLUCIÓN Y RECUPERACIÓN
Se efectúa contacto con cliente: NN
Teléfono de contacto: NN
Acciones realizadas: Eliminación y posterior adición de cliente a politica de respaldo, debido a renombramiento de cliente en regimen de respaldo
Solución pal</t>
  </si>
  <si>
    <t>INC000002643788</t>
  </si>
  <si>
    <t>PROBLEMAS UPDATE</t>
  </si>
  <si>
    <t>29/02/2024 12:59:03</t>
  </si>
  <si>
    <t>29/02/2024 12:59:21</t>
  </si>
  <si>
    <t>29/02/2024 13:01:41</t>
  </si>
  <si>
    <t>INC000002643789</t>
  </si>
  <si>
    <t>:ACTUALIZACIÓN DE HOSTING INC000002638141</t>
  </si>
  <si>
    <t>29/02/2024 12:59:30</t>
  </si>
  <si>
    <t>29/02/2024 12:59:45</t>
  </si>
  <si>
    <t>29/02/2024 13:02:46</t>
  </si>
  <si>
    <t>INC000002643790</t>
  </si>
  <si>
    <t>Server Health Report</t>
  </si>
  <si>
    <t>29/02/2024 12:59:54</t>
  </si>
  <si>
    <t>29/02/2024 13:00:20</t>
  </si>
  <si>
    <t>29/02/2024 13:04:59</t>
  </si>
  <si>
    <t>INC000002643791</t>
  </si>
  <si>
    <t>Partnership g</t>
  </si>
  <si>
    <t>29/02/2024 13:00:31</t>
  </si>
  <si>
    <t>29/02/2024 13:00:54</t>
  </si>
  <si>
    <t>29/02/2024 13:04:08</t>
  </si>
  <si>
    <t>Partnership</t>
  </si>
  <si>
    <t>INC000002643870</t>
  </si>
  <si>
    <t>29/02/2024 9:48:14</t>
  </si>
  <si>
    <t>29/02/2024 11:45:02</t>
  </si>
  <si>
    <t>Se revisa el servidor sin problemas de performance, se libera memoria ram supernado la alarma</t>
  </si>
  <si>
    <t>INC000002643964</t>
  </si>
  <si>
    <t>29/02/2024 11:21:16</t>
  </si>
  <si>
    <t>29/02/2024 11:23:27</t>
  </si>
  <si>
    <t>29/02/2024 12:02:27</t>
  </si>
  <si>
    <t>TELEFONO DE CONTACTO:
ACCIONES REALIZADAS:SE ACTUALIZAN ALARMAS REGISTRADAS EN SALAS, SE PROCEDE A SUBIR ARCHIVO A GESTOR DOCUMENTAL
SOLUCION PALIATIVA O DEFINITIVA:
ACCIONES DE MEJORA, RECOMENDACIONES:
CAUZA RAIZ:</t>
  </si>
  <si>
    <t>INC000002644004</t>
  </si>
  <si>
    <t>29/02/2024 12:00:18</t>
  </si>
  <si>
    <t>29/02/2024 15:49:42</t>
  </si>
  <si>
    <t>PREVENTIVO=SI
CODIGO DE SERVICIO=testosbweb
DIRECCION=SAN MARTÃ�N 50, SANTIAGO, REGIÃ“N METROPOLITANA, CHILE
CIUDAD=SANTIAGO
COMUNA LOCAL=Santiago
REGION=REGIÃ“N METROPOLITANA DE SANTIAGO
QUIEN REPORTA=Ticket automático
CONTACTO EN TERRENO=
PROBLEMA=Crit</t>
  </si>
  <si>
    <t>Se solicita quitar de monitoreo los trigger “cached memory” y “shared memory” de los servidores 172.29.160.35 y 172.29.160.38.
Se procederá con el cierre de los folios ya que no se realizan acciones sobre estas alarmas.</t>
  </si>
  <si>
    <t>INC000002644012</t>
  </si>
  <si>
    <t>29/02/2024 11:44:47</t>
  </si>
  <si>
    <t>29/02/2024 11:45:53</t>
  </si>
  <si>
    <t>29/02/2024 11:55:03</t>
  </si>
  <si>
    <t>EMPRESA:CEMENTOS BIO BIO S.A.
CÓDIGO DE SERVICIO: 
DIRECCIÓN:Calle San Martin #50, Santiago Centro, Santiago
NOMBRE DE QUIEN REPORTA:Angelo Lagos
TELÉFONO DE QUIEN REPORTA:989030860
NOMBRE DE CONTACTO EN TERRENO: 
REQUERIMIENTO:instalación Fortinet 200F</t>
  </si>
  <si>
    <t>INC000002644029</t>
  </si>
  <si>
    <t>29/02/2024 11:56:01</t>
  </si>
  <si>
    <t>29/02/2024 11:58:01</t>
  </si>
  <si>
    <t>29/02/2024 12:14:42</t>
  </si>
  <si>
    <t>EMPRESA: NABIAX
CÓDIGO DE SERVICIO: 
DIRECCIÓN: Calle San Martin #50, Santiago Centro, Santiago
NOMBRE DE QUIEN REPORTA: Javiera Rojas O.
TELÉFONO DE QUIEN REPORTA: +56 9 8187 2715
NOMBRE DE CONTACTO EN TERRENO: Daniel Rodriguez 5697829 7978
REQUERIMIENT</t>
  </si>
  <si>
    <t>INC000002644037</t>
  </si>
  <si>
    <t>HD/Acceso VPN</t>
  </si>
  <si>
    <t>29/02/2024 12:02:39</t>
  </si>
  <si>
    <t>29/02/2024 12:06:23</t>
  </si>
  <si>
    <t>29/02/2024 19:57:08</t>
  </si>
  <si>
    <t>PREVENTIVO: NO
CODIGO DE SERVICIO: VPF1775058
DIRECCION: Luis Thayer Ojeda 1955,Providencia,Santiago
QUIEN REPORTA: Patricio
CONTACTO EN TERRENO: Patricio
REQUERIMIENTO: Junto con saludar favor generar ticket para creación de cuenta VPN a
nombre de, Sop</t>
  </si>
  <si>
    <t>INC000002644055</t>
  </si>
  <si>
    <t>29/02/2024 12:17:29</t>
  </si>
  <si>
    <t>29/02/2024 12:18:30</t>
  </si>
  <si>
    <t>29/02/2024 12:24:44</t>
  </si>
  <si>
    <t>EMPRESA:UNIVERSIDAD SAN SEBASTIAN
CÓDIGO DE SERVICIO: 
DIRECCIÓN:Calle San Martin #50, Santiago Centro, Santiago
NOMBRE DE QUIEN REPORTA:José Nuñez
TELÉFONO DE QUIEN REPORTA:56_9_62198631
NOMBRE DE CONTACTO EN TERRENO: 
REQUERIMIENTO:Revision y reinicio</t>
  </si>
  <si>
    <t>INC000002644076</t>
  </si>
  <si>
    <t>HD/: C-19872400084 // RV: CLOUD // CC-CHI-0000148360 // ELECNOR CHILE S</t>
  </si>
  <si>
    <t>29/02/2024 12:43:32</t>
  </si>
  <si>
    <t>29/02/2024 12:45:25</t>
  </si>
  <si>
    <t>29/02/2024 14:07:01</t>
  </si>
  <si>
    <t>PREVENTIVO: NO
CODIGO DE SERVICIO:
DIRECCION: 
QUIEN REPORTA: Rodrigo Quiroz Silva 56 9 4110 7479 
CONTACTO EN TERRENO: Rodrigo Quiroz Silva 56 9 4110 7479 
PROBLEMA:
REQUERIMIENTO:
RV: C-19872400084 // RV: CLOUD  //  CC-CHI-0000148360  //  ELECNOR CHIL</t>
  </si>
  <si>
    <t>FASE RESOLUCIÓN Y RECUPERACIÓN
Se efectúa contacto con cliente:N/A
Teléfono de contacto:N/A
Acciones realizadas: Se crea el cliente en H30APQ y se aprovisionan los recursos solicitados:
vCPU:4
vRAM:32
SAN:500
Lic.WindowsServer:4
Lic.SQLStandard:2
vSh</t>
  </si>
  <si>
    <t>INC000002644117</t>
  </si>
  <si>
    <t>cacost01 - desaosbweb TICKET AUTOMATICO</t>
  </si>
  <si>
    <t>29/02/2024 12:12:21</t>
  </si>
  <si>
    <t>29/02/2024 15:50:25</t>
  </si>
  <si>
    <t>PREVENTIVO=SI
CODIGO DE SERVICIO=desaosbweb
DIRECCION=SAN MARTÃ�N 50, SANTIAGO, REGIÃ“N METROPOLITANA, CHILE
CIUDAD=SANTIAGO
COMUNA LOCAL=Santiago
REGION=REGIÃ“N METROPOLITANA DE SANTIAGO
QUIEN REPORTA=Ticket automático
CONTACTO EN TERRENO=
PROBLEMA=Crit</t>
  </si>
  <si>
    <t>INC000002644194</t>
  </si>
  <si>
    <t>Cambio de SFP de cobre quemado.</t>
  </si>
  <si>
    <t>29/02/2024 13:03:07</t>
  </si>
  <si>
    <t>29/02/2024 13:07:36</t>
  </si>
  <si>
    <t>29/02/2024 13:42:47</t>
  </si>
  <si>
    <t>Cambio de SFP de cobre quemado</t>
  </si>
  <si>
    <t>INC000002644202</t>
  </si>
  <si>
    <t>ENTREGA DE MATERIALES</t>
  </si>
  <si>
    <t>29/02/2024 13:10:18</t>
  </si>
  <si>
    <t>29/02/2024 13:12:37</t>
  </si>
  <si>
    <t>29/02/2024 13:15:51</t>
  </si>
  <si>
    <t>INC000002644211</t>
  </si>
  <si>
    <t>29/02/2024 13:16:20</t>
  </si>
  <si>
    <t>29/02/2024 15:21:36</t>
  </si>
  <si>
    <t>Alarma superada sin intervención. Se realiza verificación CPU en un 53%</t>
  </si>
  <si>
    <t>INC000002644286</t>
  </si>
  <si>
    <t>fiprdu01 - hyp_melipilla TICKET AUTOMATICO</t>
  </si>
  <si>
    <t>29/02/2024 14:17:01</t>
  </si>
  <si>
    <t>29/02/2024 16:36:25</t>
  </si>
  <si>
    <t>PREVENTIVO=SI
CODIGO DE SERVICIO=HYP_MELIPILLA
DIRECCION=NULL
CIUDAD=NULL
COMUNA LOCAL=
REGION=NULL
QUIEN REPORTA=Ticket automático
CONTACTO EN TERRENO=
PROBLEMA=Node FIPRDU01 - HYP_MELIPILLA is Down
REQUERIMIENTO=
EQUIPOS ENERGIZADO O REINICIADO=
HORARI</t>
  </si>
  <si>
    <t>Alerta reestablecidas en monitoreo y servidores operativos</t>
  </si>
  <si>
    <t>INC000002644287</t>
  </si>
  <si>
    <t>fiprdu01 - ilo_melipilla TICKET AUTOMATICO</t>
  </si>
  <si>
    <t>29/02/2024 16:36:48</t>
  </si>
  <si>
    <t>PREVENTIVO=SI
CODIGO DE SERVICIO=ILO_MELIPILLA
DIRECCION=NULL
CIUDAD=NULL
COMUNA LOCAL=
REGION=NULL
QUIEN REPORTA=Ticket automático
CONTACTO EN TERRENO=
PROBLEMA=Node FIPRDU01 - ILO_MELIPILLA is Down
REQUERIMIENTO=
EQUIPOS ENERGIZADO O REINICIADO=
HORARI</t>
  </si>
  <si>
    <t>INC000002644288</t>
  </si>
  <si>
    <t>fiprdu01 - dcadmmelipilla TICKET AUTOMATICO</t>
  </si>
  <si>
    <t>29/02/2024 14:17:02</t>
  </si>
  <si>
    <t>29/02/2024 16:37:11</t>
  </si>
  <si>
    <t>PREVENTIVO=SI
CODIGO DE SERVICIO=DCADMMELIPILLA
DIRECCION=NULL
CIUDAD=NULL
COMUNA LOCAL=
REGION=NULL
QUIEN REPORTA=Ticket automático
CONTACTO EN TERRENO=
PROBLEMA=Node FIPRDU01 - DCADMMELIPILLA is Down
REQUERIMIENTO=
EQUIPOS ENERGIZADO O REINICIADO=
HORA</t>
  </si>
  <si>
    <t>INC000002644289</t>
  </si>
  <si>
    <t>fiprdu01 - dcacdmelipilla TICKET AUTOMATICO</t>
  </si>
  <si>
    <t>29/02/2024 14:17:03</t>
  </si>
  <si>
    <t>29/02/2024 16:37:29</t>
  </si>
  <si>
    <t>PREVENTIVO=SI
CODIGO DE SERVICIO=DCACDMELIPILLA
DIRECCION=NULL
CIUDAD=NULL
COMUNA LOCAL=
REGION=NULL
QUIEN REPORTA=Ticket automático
CONTACTO EN TERRENO=
PROBLEMA=Node FIPRDU01 - DCACDMELIPILLA is Down
REQUERIMIENTO=
EQUIPOS ENERGIZADO O REINICIADO=
HORA</t>
  </si>
  <si>
    <t>INC000002644355</t>
  </si>
  <si>
    <t>29/02/2024 16:09:08</t>
  </si>
  <si>
    <t>29/02/2024 16:11:31</t>
  </si>
  <si>
    <t>29/02/2024 16:15:27</t>
  </si>
  <si>
    <t>EMPRESA:TELEFONICA EMPRESAS DE CHILE SA
CÓDIGO DE SERVICIO: 
DIRECCIÓN: AV. Presidente Prieto #226, Paine, Santiago
NOMBRE DE QUIEN REPORTA: Ferney Garzon
TELÉFONO DE QUIEN REPORTA:56 2 25774418
NOMBRE DE CONTACTO EN TERRENO: 
REQUERIMIENTO: Traslado de</t>
  </si>
  <si>
    <t>INC000002644365</t>
  </si>
  <si>
    <t>RONDA Y REVISION DE SALAS TECNICAS 15:00</t>
  </si>
  <si>
    <t>29/02/2024 16:32:46</t>
  </si>
  <si>
    <t>29/02/2024 16:34:20</t>
  </si>
  <si>
    <t>29/02/2024 16:36:14</t>
  </si>
  <si>
    <t>INC000002644378</t>
  </si>
  <si>
    <t>ronda y revisión de salas tecnicas 17:00</t>
  </si>
  <si>
    <t>29/02/2024 16:58:12</t>
  </si>
  <si>
    <t>29/02/2024 17:00:32</t>
  </si>
  <si>
    <t>29/02/2024 18:20:17</t>
  </si>
  <si>
    <t>INC000002644552</t>
  </si>
  <si>
    <t>SUPERVISION LEVANTAMIENTO DE PUERTOS OBSOLETOS DXC 15:40</t>
  </si>
  <si>
    <t>29/02/2024 15:41:15</t>
  </si>
  <si>
    <t>29/02/2024 15:42:41</t>
  </si>
  <si>
    <t>29/02/2024 17:24:47</t>
  </si>
  <si>
    <t>INC000002644601</t>
  </si>
  <si>
    <t>29/02/2024 17:04:26</t>
  </si>
  <si>
    <t>29/02/2024 17:07:51</t>
  </si>
  <si>
    <t>29/02/2024 17:42:21</t>
  </si>
  <si>
    <t>INC000002644652</t>
  </si>
  <si>
    <t>RONDA Y REVISION DE SALAS TECNICAS 12:00</t>
  </si>
  <si>
    <t>29/02/2024 14:49:01</t>
  </si>
  <si>
    <t>29/02/2024 14:50:42</t>
  </si>
  <si>
    <t>29/02/2024 14:53:36</t>
  </si>
  <si>
    <t>INC000002644911</t>
  </si>
  <si>
    <t>REQ / SOC / RE: Alarma de inactividad Equipos DUOC 1 hora Fired</t>
  </si>
  <si>
    <t>29/02/2024 15:58:06</t>
  </si>
  <si>
    <t>29/02/2024 16:00:42</t>
  </si>
  <si>
    <t>29/02/2024 16:46:13</t>
  </si>
  <si>
    <t>PREVENTIVO: NO
CODIGO DE SERVICIO:
DIRECCION:      
CIUDAD:             
COMUNA:
NOMBRE QUIEN REPORTA:Sebastián Castillo Pérez
TELEFONO QUIEN REPORTA: sebastian.castillo@telefonica.coml
NOMBRE CONTACTO EN TERRENO:        
TELEFONO 1 CONTACTO EN TERRENO:</t>
  </si>
  <si>
    <t>El Servidor se encuentra en proceso de dar de baja</t>
  </si>
  <si>
    <t>INC000002644954</t>
  </si>
  <si>
    <t>Eduardo camacho solicita nueva IP PVLAN del SOC 1460</t>
  </si>
  <si>
    <t>29/02/2024 16:38:38</t>
  </si>
  <si>
    <t>29/02/2024 16:40:12</t>
  </si>
  <si>
    <t>29/02/2024 16:40:45</t>
  </si>
  <si>
    <t>Se asigna IP PVLAN 10.37.240.114 para el uso que estime conveniente, se cierra ticket.</t>
  </si>
  <si>
    <t>INC000002645007</t>
  </si>
  <si>
    <t>29/02/2024 17:08:56</t>
  </si>
  <si>
    <t>29/02/2024 17:10:24</t>
  </si>
  <si>
    <t>29/02/2024 17:54:04</t>
  </si>
  <si>
    <t>EMPRESA: HUAWEI CHILE S A
CÓDIGO DE SERVICIO: 
DIRECCIÓN:AV. Presidente Prieto #226, Paine, Santiago
NOMBRE DE QUIEN REPORTA:Ronald Alayo
TELÉFONO DE QUIEN REPORTA:  56935662382
NOMBRE DE CONTACTO EN TERRENO: 
REQUERIMIENTO :  Entrega de materiales 
EQUI</t>
  </si>
  <si>
    <t>INC000002645009</t>
  </si>
  <si>
    <t>29/02/2024 17:10:31</t>
  </si>
  <si>
    <t>29/02/2024 17:11:52</t>
  </si>
  <si>
    <t>29/02/2024 17:54:35</t>
  </si>
  <si>
    <t>INC000002645350</t>
  </si>
  <si>
    <t>REQ | DUOC | RV: [DUOC] INC000002568481 - Publicación 10.10.100.27 - 181.118.166.223</t>
  </si>
  <si>
    <t>29/02/2024 19:24:07</t>
  </si>
  <si>
    <t>29/02/2024 19:25:50</t>
  </si>
  <si>
    <t>29/02/2024 23:37:36</t>
  </si>
  <si>
    <t>De: GERMAN IGNACIO BAEZA GONZALEZ &lt;german.baeza@fractalia.es&gt; 
Enviado el: jueves, 29 de febrero de 2024 19:23
Para: Mesa ti &lt;mesa.ti@movistar.cl&gt;; DENISE CRUZAT ETCHEBERRY &lt;denise.cruzat@telefonica.com&gt;
CC: Victor Sepulveda G &lt;victor.sepulvedag@telefoni</t>
  </si>
  <si>
    <t>Se realizan cambios a nivel de puertos de servicio de SSO y a nivel de F5 en los nodos PRD-SSO-03/04</t>
  </si>
  <si>
    <t>INC000002645658</t>
  </si>
  <si>
    <t>fiprdu01 - prd_sso_03 TICKET AUTOMATICO</t>
  </si>
  <si>
    <t>29/02/2024 21:52:17</t>
  </si>
  <si>
    <t>29/02/2024 22:46:06</t>
  </si>
  <si>
    <t>PREVENTIVO=SI
CODIGO DE SERVICIO=PRD_SSO_03
DIRECCION=NULL
CIUDAD=NULL
COMUNA LOCAL=
REGION=NULL
QUIEN REPORTA=Ticket automático
CONTACTO EN TERRENO=
PROBLEMA=Process launch.sh(Down), standalone.sh(Down), java (1)(Down) on Node FIPRDU01 - PRD_SSO_03
REQU</t>
  </si>
  <si>
    <t>Buenas estimados, esta alarma se debe a los trabajos que estamos realizando con el cliente, todos los servicios que involucra son los servidores de SSO</t>
  </si>
  <si>
    <t>INCIDENTES Y REQUERIMIENTOS</t>
  </si>
  <si>
    <t>TD REQUERIMIENTOS POR GRUPO</t>
  </si>
  <si>
    <t>TD INCIDENCIAS POR GRUPO</t>
  </si>
  <si>
    <t>Etiquetas de fila</t>
  </si>
  <si>
    <t>Cuenta de GRUPO ASIGNADO</t>
  </si>
  <si>
    <t>Etiquetas de columna</t>
  </si>
  <si>
    <t>Cuenta de ESTADO</t>
  </si>
  <si>
    <t>Total general</t>
  </si>
  <si>
    <t>Total Cumplido</t>
  </si>
  <si>
    <t>%SLA</t>
  </si>
  <si>
    <t>TIEMPO DE RESTAURACIÓN DE INCIDENTES Y REQUERIMIENTOS</t>
  </si>
  <si>
    <t xml:space="preserve">TIEMPO DE RESTAURACIÓN DE INCIDENTES Y REQUERIMIENTOS </t>
  </si>
  <si>
    <t>TIEMPO DE RESTAURACIÓN DE INCIDENTES Y REQUERIMIENTOS MANAGED</t>
  </si>
  <si>
    <t>TIEMPO DE RESTAURACIÓN DE INCIDENTES Y REQUERIMIENTOS SERVICES DELIVERY</t>
  </si>
  <si>
    <t>Promedio de SLA</t>
  </si>
  <si>
    <t>MIN INC</t>
  </si>
  <si>
    <t>MIN REQ</t>
  </si>
  <si>
    <t>Tickets Sites</t>
  </si>
  <si>
    <t>TD TOTAL POR PRIORIDAD</t>
  </si>
  <si>
    <t>MSA CRÍTICO</t>
  </si>
  <si>
    <t>MSA ALTO</t>
  </si>
  <si>
    <t>MSA MEDIO</t>
  </si>
  <si>
    <t>MSA BAJO</t>
  </si>
  <si>
    <t>URGENCIA INCIDENTES Y REQUERIMIENTOS CLOUD</t>
  </si>
  <si>
    <t>REQ INC</t>
  </si>
  <si>
    <t>URGENCIA INCIDENTES Y REQUERIMIENTOS SERVICE DELIVERY</t>
  </si>
  <si>
    <t>URGENCIA INCIDENTES Y REQUERIMIENTOS  MANAGED</t>
  </si>
  <si>
    <t>Cuenta de URGENCIA</t>
  </si>
  <si>
    <t>CLOUD MEDICIÓN TIEMPOS SLA GLOBAL MARZO 2022</t>
  </si>
  <si>
    <t>INCIDENCIAS</t>
  </si>
  <si>
    <t>Tiempo en horas</t>
  </si>
  <si>
    <t>Cantidad de tickets</t>
  </si>
  <si>
    <t>Porcentaje</t>
  </si>
  <si>
    <t>Tiempo &gt; 8 horas y &lt; 24 horas:</t>
  </si>
  <si>
    <t>TOTAL</t>
  </si>
  <si>
    <t>REQUERIMIENTOS</t>
  </si>
  <si>
    <t xml:space="preserve">Cuenta de Tiempo  &lt; 1 hora: </t>
  </si>
  <si>
    <t>CUMPLE</t>
  </si>
  <si>
    <t>(Varios elementos)</t>
  </si>
  <si>
    <t xml:space="preserve">Cuenta de Tiempo  &gt; 1 hora y &lt; 4 horas: </t>
  </si>
  <si>
    <t>Cuenta de Tiempo  &gt; 4 horas y &lt; 8 horas</t>
  </si>
  <si>
    <t xml:space="preserve">Cuenta de Tiempo &gt; 8 horas y &lt; 24 horas: </t>
  </si>
  <si>
    <t>Cuenta de Tiempo  &gt; 24 horas</t>
  </si>
  <si>
    <t>CLOUD MEDICIÓN TIEMPOS E2E GLOBAL MARZO 2022</t>
  </si>
  <si>
    <t xml:space="preserve">Cuenta de *Tiempo  &lt; 1 hora: </t>
  </si>
  <si>
    <t xml:space="preserve">Cuenta de *Tiempo  &gt; 1 hora y &lt; 4 horas: </t>
  </si>
  <si>
    <t>Cuenta de *Tiempo  &gt; 4 horas y &lt; 8 horas</t>
  </si>
  <si>
    <t xml:space="preserve">Cuenta de *Tiempo &gt; 8 horas y &lt; 24 horas: </t>
  </si>
  <si>
    <t>Cuenta de *Tiempo  &gt; 24 horas</t>
  </si>
  <si>
    <t>TIPS</t>
  </si>
  <si>
    <t>Filtro desmarcado para en SLA GLOBAL y E2E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</si>
</sst>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h:mm:ss;@"/>
    <numFmt numFmtId="165" formatCode="[$-F400]h:mm:ss\ AM/PM"/>
    <numFmt numFmtId="166" formatCode="0.0"/>
    <numFmt numFmtId="167" formatCode="hh:mm:ss;@"/>
    <numFmt numFmtId="168" formatCode="dd/mm/yyyy;@"/>
  </numFmts>
  <fonts count="16" x14ac:knownFonts="1">
    <font>
      <sz val="11"/>
      <color theme="1"/>
      <name val="Calibri"/>
      <family val="2"/>
      <scheme val="minor"/>
    </font>
    <font>
      <sz val="10"/>
      <name val="Arial"/>
      <family val="2"/>
    </font>
    <font>
      <b/>
      <sz val="10"/>
      <color theme="0"/>
      <name val="Calibri"/>
      <family val="2"/>
      <scheme val="minor"/>
    </font>
    <font>
      <sz val="10"/>
      <color theme="1"/>
      <name val="Calibri"/>
      <family val="2"/>
      <scheme val="minor"/>
    </font>
    <font>
      <b/>
      <sz val="10"/>
      <name val="Arial"/>
      <family val="2"/>
    </font>
    <font>
      <sz val="10"/>
      <name val="Calibri"/>
      <family val="2"/>
      <scheme val="minor"/>
    </font>
    <font>
      <b/>
      <sz val="10"/>
      <color theme="1"/>
      <name val="Calibri"/>
      <family val="2"/>
      <scheme val="minor"/>
    </font>
    <font>
      <sz val="10"/>
      <color rgb="FFFF0000"/>
      <name val="Calibri"/>
      <family val="2"/>
      <scheme val="minor"/>
    </font>
    <font>
      <b/>
      <sz val="11"/>
      <color theme="1"/>
      <name val="Calibri"/>
      <family val="2"/>
      <scheme val="minor"/>
    </font>
    <font>
      <sz val="9"/>
      <color theme="1"/>
      <name val="Calibri"/>
      <family val="2"/>
      <scheme val="minor"/>
    </font>
    <font>
      <sz val="10"/>
      <color indexed="12"/>
      <name val="Arial"/>
      <family val="2"/>
    </font>
    <font>
      <sz val="9"/>
      <name val="Arial"/>
      <family val="2"/>
    </font>
    <font>
      <sz val="11"/>
      <color theme="1"/>
      <name val="Calibri"/>
      <family val="2"/>
      <scheme val="minor"/>
    </font>
    <font>
      <sz val="10"/>
      <color theme="0"/>
      <name val="Calibri"/>
      <family val="2"/>
      <scheme val="minor"/>
    </font>
    <font>
      <b/>
      <sz val="11"/>
      <color theme="0"/>
      <name val="Calibri"/>
      <family val="2"/>
      <scheme val="minor"/>
    </font>
    <font>
      <sz val="11"/>
      <color theme="0"/>
      <name val="Calibri"/>
      <family val="2"/>
      <scheme val="minor"/>
    </font>
  </fonts>
  <fills count="22">
    <fill>
      <patternFill patternType="none"/>
    </fill>
    <fill>
      <patternFill patternType="gray125"/>
    </fill>
    <fill>
      <patternFill patternType="solid">
        <fgColor rgb="FF002060"/>
        <bgColor indexed="64"/>
      </patternFill>
    </fill>
    <fill>
      <patternFill patternType="solid">
        <fgColor theme="9" tint="0.59999389629810485"/>
        <bgColor indexed="64"/>
      </patternFill>
    </fill>
    <fill>
      <patternFill patternType="solid">
        <fgColor theme="0"/>
        <bgColor indexed="64"/>
      </patternFill>
    </fill>
    <fill>
      <patternFill patternType="solid">
        <fgColor rgb="FFFF0000"/>
        <bgColor indexed="64"/>
      </patternFill>
    </fill>
    <fill>
      <patternFill patternType="solid">
        <fgColor rgb="FFFFFF00"/>
        <bgColor indexed="64"/>
      </patternFill>
    </fill>
    <fill>
      <patternFill patternType="solid">
        <fgColor theme="4" tint="-0.499984740745262"/>
        <bgColor theme="4" tint="-0.499984740745262"/>
      </patternFill>
    </fill>
    <fill>
      <patternFill patternType="solid">
        <fgColor theme="9" tint="-0.499984740745262"/>
        <bgColor theme="9" tint="-0.499984740745262"/>
      </patternFill>
    </fill>
    <fill>
      <patternFill patternType="solid">
        <fgColor theme="6" tint="-0.499984740745262"/>
        <bgColor theme="6" tint="-0.499984740745262"/>
      </patternFill>
    </fill>
    <fill>
      <patternFill patternType="solid">
        <fgColor rgb="FF00B050"/>
        <bgColor indexed="64"/>
      </patternFill>
    </fill>
    <fill>
      <patternFill patternType="solid">
        <fgColor theme="4" tint="0.39997558519241921"/>
        <bgColor indexed="64"/>
      </patternFill>
    </fill>
    <fill>
      <patternFill patternType="solid">
        <fgColor theme="4" tint="0.59999389629810485"/>
        <bgColor indexed="64"/>
      </patternFill>
    </fill>
    <fill>
      <patternFill patternType="solid">
        <fgColor theme="9" tint="0.79998168889431442"/>
        <bgColor indexed="64"/>
      </patternFill>
    </fill>
    <fill>
      <patternFill patternType="solid">
        <fgColor theme="5" tint="0.59999389629810485"/>
        <bgColor indexed="64"/>
      </patternFill>
    </fill>
    <fill>
      <patternFill patternType="solid">
        <fgColor theme="5" tint="-0.249977111117893"/>
        <bgColor theme="5" tint="-0.249977111117893"/>
      </patternFill>
    </fill>
    <fill>
      <patternFill patternType="solid">
        <fgColor theme="5" tint="0.79998168889431442"/>
        <bgColor theme="5" tint="0.79998168889431442"/>
      </patternFill>
    </fill>
    <fill>
      <patternFill patternType="solid">
        <fgColor theme="9" tint="0.79998168889431442"/>
        <bgColor theme="5" tint="0.79998168889431442"/>
      </patternFill>
    </fill>
    <fill>
      <patternFill patternType="solid">
        <fgColor theme="7" tint="0.79998168889431442"/>
        <bgColor indexed="64"/>
      </patternFill>
    </fill>
    <fill>
      <patternFill patternType="solid">
        <fgColor theme="9" tint="-0.499984740745262"/>
        <bgColor indexed="64"/>
      </patternFill>
    </fill>
    <fill>
      <patternFill patternType="solid">
        <fgColor theme="4" tint="-0.499984740745262"/>
        <bgColor indexed="64"/>
      </patternFill>
    </fill>
    <fill>
      <patternFill patternType="solid">
        <fgColor theme="5" tint="0.79998168889431442"/>
        <bgColor indexed="64"/>
      </patternFill>
    </fill>
  </fills>
  <borders count="49">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bottom style="medium">
        <color indexed="64"/>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right/>
      <top style="thin">
        <color theme="5" tint="-0.249977111117893"/>
      </top>
      <bottom style="thin">
        <color theme="5" tint="0.79998168889431442"/>
      </bottom>
      <diagonal/>
    </border>
    <border>
      <left/>
      <right style="thin">
        <color theme="5" tint="-0.249977111117893"/>
      </right>
      <top/>
      <bottom/>
      <diagonal/>
    </border>
    <border>
      <left style="thin">
        <color theme="5" tint="-0.249977111117893"/>
      </left>
      <right style="thin">
        <color theme="5" tint="-0.249977111117893"/>
      </right>
      <top/>
      <bottom/>
      <diagonal/>
    </border>
    <border>
      <left/>
      <right/>
      <top style="thin">
        <color theme="5" tint="-0.249977111117893"/>
      </top>
      <bottom/>
      <diagonal/>
    </border>
    <border>
      <left style="thin">
        <color theme="5" tint="-0.249977111117893"/>
      </left>
      <right/>
      <top/>
      <bottom/>
      <diagonal/>
    </border>
    <border>
      <left style="thin">
        <color indexed="64"/>
      </left>
      <right style="thin">
        <color theme="5" tint="-0.249977111117893"/>
      </right>
      <top style="thin">
        <color theme="5" tint="0.79998168889431442"/>
      </top>
      <bottom/>
      <diagonal/>
    </border>
    <border>
      <left style="thin">
        <color indexed="64"/>
      </left>
      <right style="thin">
        <color theme="5" tint="-0.249977111117893"/>
      </right>
      <top/>
      <bottom/>
      <diagonal/>
    </border>
    <border>
      <left style="thin">
        <color theme="5" tint="-0.249977111117893"/>
      </left>
      <right style="thin">
        <color theme="5" tint="-0.249977111117893"/>
      </right>
      <top style="thin">
        <color theme="5" tint="0.79998168889431442"/>
      </top>
      <bottom/>
      <diagonal/>
    </border>
    <border>
      <left style="thin">
        <color theme="5" tint="-0.249977111117893"/>
      </left>
      <right/>
      <top style="thin">
        <color theme="5" tint="0.59999389629810485"/>
      </top>
      <bottom/>
      <diagonal/>
    </border>
    <border>
      <left style="thin">
        <color indexed="64"/>
      </left>
      <right/>
      <top/>
      <bottom/>
      <diagonal/>
    </border>
    <border>
      <left/>
      <right style="thin">
        <color theme="5" tint="-0.249977111117893"/>
      </right>
      <top style="thin">
        <color theme="5" tint="0.59999389629810485"/>
      </top>
      <bottom/>
      <diagonal/>
    </border>
    <border>
      <left style="thin">
        <color theme="5" tint="0.59999389629810485"/>
      </left>
      <right/>
      <top/>
      <bottom/>
      <diagonal/>
    </border>
    <border>
      <left style="thin">
        <color theme="5" tint="-0.249977111117893"/>
      </left>
      <right style="thin">
        <color theme="5" tint="0.59999389629810485"/>
      </right>
      <top style="thin">
        <color theme="5" tint="0.59999389629810485"/>
      </top>
      <bottom style="thin">
        <color theme="5" tint="0.59999389629810485"/>
      </bottom>
      <diagonal/>
    </border>
    <border>
      <left/>
      <right/>
      <top/>
      <bottom style="thin">
        <color theme="5" tint="0.59999389629810485"/>
      </bottom>
      <diagonal/>
    </border>
    <border>
      <left/>
      <right/>
      <top style="thin">
        <color theme="9" tint="0.39997558519241921"/>
      </top>
      <bottom/>
      <diagonal/>
    </border>
    <border>
      <left/>
      <right style="thin">
        <color theme="5" tint="0.59999389629810485"/>
      </right>
      <top/>
      <bottom style="thin">
        <color theme="5" tint="0.59999389629810485"/>
      </bottom>
      <diagonal/>
    </border>
    <border>
      <left/>
      <right/>
      <top/>
      <bottom style="thin">
        <color theme="9" tint="0.39997558519241921"/>
      </bottom>
      <diagonal/>
    </border>
    <border>
      <left/>
      <right style="thin">
        <color theme="5" tint="0.59999389629810485"/>
      </right>
      <top style="thin">
        <color theme="9" tint="0.39997558519241921"/>
      </top>
      <bottom style="thin">
        <color theme="9" tint="0.39997558519241921"/>
      </bottom>
      <diagonal/>
    </border>
    <border>
      <left/>
      <right style="thin">
        <color theme="9" tint="0.39997558519241921"/>
      </right>
      <top style="thin">
        <color theme="9" tint="0.39997558519241921"/>
      </top>
      <bottom/>
      <diagonal/>
    </border>
    <border>
      <left/>
      <right style="thin">
        <color theme="9" tint="0.39997558519241921"/>
      </right>
      <top/>
      <bottom/>
      <diagonal/>
    </border>
    <border>
      <left/>
      <right style="thin">
        <color theme="9" tint="0.39997558519241921"/>
      </right>
      <top/>
      <bottom style="thin">
        <color theme="9" tint="0.39997558519241921"/>
      </bottom>
      <diagonal/>
    </border>
    <border>
      <left style="thin">
        <color indexed="64"/>
      </left>
      <right/>
      <top style="thin">
        <color indexed="64"/>
      </top>
      <bottom/>
      <diagonal/>
    </border>
    <border>
      <left style="thin">
        <color indexed="64"/>
      </left>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indexed="64"/>
      </left>
      <right style="thin">
        <color indexed="64"/>
      </right>
      <top style="thin">
        <color indexed="64"/>
      </top>
      <bottom style="thin">
        <color theme="5" tint="-0.249977111117893"/>
      </bottom>
      <diagonal/>
    </border>
    <border>
      <left style="thin">
        <color indexed="64"/>
      </left>
      <right style="thin">
        <color theme="5" tint="-0.249977111117893"/>
      </right>
      <top style="thin">
        <color indexed="64"/>
      </top>
      <bottom style="thin">
        <color theme="5" tint="-0.249977111117893"/>
      </bottom>
      <diagonal/>
    </border>
  </borders>
  <cellStyleXfs count="4">
    <xf numFmtId="0" fontId="0" fillId="0" borderId="0"/>
    <xf numFmtId="0" fontId="1" fillId="0" borderId="0"/>
    <xf numFmtId="0" fontId="10" fillId="0" borderId="0" applyNumberFormat="0" applyFill="0" applyBorder="0" applyAlignment="0" applyProtection="0"/>
    <xf numFmtId="9" fontId="12" fillId="0" borderId="0" applyFont="0" applyFill="0" applyBorder="0" applyAlignment="0" applyProtection="0"/>
  </cellStyleXfs>
  <cellXfs count="158">
    <xf numFmtId="0" fontId="0" fillId="0" borderId="0" xfId="0"/>
    <xf numFmtId="0" fontId="2" fillId="2" borderId="0" xfId="0" applyFont="1" applyFill="1" applyAlignment="1">
      <alignment horizontal="center" vertical="center"/>
    </xf>
    <xf numFmtId="0" fontId="3" fillId="0" borderId="0" xfId="0" applyFont="1"/>
    <xf numFmtId="164" fontId="3" fillId="0" borderId="0" xfId="0" applyNumberFormat="1" applyFont="1"/>
    <xf numFmtId="46" fontId="5" fillId="4" borderId="1" xfId="1" applyNumberFormat="1" applyFont="1" applyFill="1" applyBorder="1"/>
    <xf numFmtId="0" fontId="5" fillId="0" borderId="1" xfId="1" applyFont="1" applyBorder="1"/>
    <xf numFmtId="0" fontId="3" fillId="0" borderId="0" xfId="0" pivotButton="1" applyFont="1"/>
    <xf numFmtId="0" fontId="3" fillId="0" borderId="0" xfId="0" applyFont="1" applyAlignment="1">
      <alignment horizontal="left"/>
    </xf>
    <xf numFmtId="21" fontId="3" fillId="0" borderId="0" xfId="0" applyNumberFormat="1" applyFont="1"/>
    <xf numFmtId="0" fontId="3" fillId="0" borderId="1" xfId="0" applyFont="1" applyBorder="1"/>
    <xf numFmtId="0" fontId="2" fillId="10" borderId="0" xfId="0" applyFont="1" applyFill="1" applyAlignment="1">
      <alignment horizontal="center" vertical="center"/>
    </xf>
    <xf numFmtId="2" fontId="2" fillId="0" borderId="0" xfId="0" applyNumberFormat="1" applyFont="1"/>
    <xf numFmtId="0" fontId="3" fillId="0" borderId="11" xfId="0" applyFont="1" applyBorder="1"/>
    <xf numFmtId="0" fontId="9" fillId="0" borderId="0" xfId="0" applyFont="1"/>
    <xf numFmtId="0" fontId="3" fillId="0" borderId="2" xfId="0" applyFont="1" applyBorder="1"/>
    <xf numFmtId="0" fontId="3" fillId="0" borderId="3" xfId="0" applyFont="1" applyBorder="1"/>
    <xf numFmtId="0" fontId="3" fillId="0" borderId="4" xfId="0" applyFont="1" applyBorder="1"/>
    <xf numFmtId="0" fontId="3" fillId="0" borderId="5" xfId="0" applyFont="1" applyBorder="1"/>
    <xf numFmtId="0" fontId="3" fillId="0" borderId="10" xfId="0" applyFont="1" applyBorder="1"/>
    <xf numFmtId="0" fontId="3" fillId="0" borderId="9" xfId="0" applyFont="1" applyBorder="1"/>
    <xf numFmtId="0" fontId="3" fillId="0" borderId="12" xfId="0" applyFont="1" applyBorder="1"/>
    <xf numFmtId="164" fontId="3" fillId="0" borderId="16" xfId="0" applyNumberFormat="1" applyFont="1" applyBorder="1"/>
    <xf numFmtId="164" fontId="3" fillId="0" borderId="17" xfId="0" applyNumberFormat="1" applyFont="1" applyBorder="1"/>
    <xf numFmtId="46" fontId="3" fillId="0" borderId="13" xfId="0" applyNumberFormat="1" applyFont="1" applyBorder="1"/>
    <xf numFmtId="0" fontId="0" fillId="0" borderId="0" xfId="0" pivotButton="1"/>
    <xf numFmtId="0" fontId="0" fillId="0" borderId="0" xfId="0" applyAlignment="1">
      <alignment horizontal="left"/>
    </xf>
    <xf numFmtId="0" fontId="3" fillId="0" borderId="16" xfId="0" applyFont="1" applyBorder="1"/>
    <xf numFmtId="0" fontId="3" fillId="0" borderId="17" xfId="0" applyFont="1" applyBorder="1"/>
    <xf numFmtId="0" fontId="3" fillId="0" borderId="13" xfId="0" applyFont="1" applyBorder="1"/>
    <xf numFmtId="0" fontId="6" fillId="11" borderId="15" xfId="0" applyFont="1" applyFill="1" applyBorder="1"/>
    <xf numFmtId="0" fontId="3" fillId="12" borderId="6" xfId="0" applyFont="1" applyFill="1" applyBorder="1"/>
    <xf numFmtId="0" fontId="3" fillId="12" borderId="7" xfId="0" applyFont="1" applyFill="1" applyBorder="1"/>
    <xf numFmtId="0" fontId="3" fillId="12" borderId="8" xfId="0" applyFont="1" applyFill="1" applyBorder="1"/>
    <xf numFmtId="0" fontId="3" fillId="12" borderId="14" xfId="0" applyFont="1" applyFill="1" applyBorder="1"/>
    <xf numFmtId="165" fontId="3" fillId="0" borderId="0" xfId="0" applyNumberFormat="1" applyFont="1"/>
    <xf numFmtId="2" fontId="2" fillId="0" borderId="0" xfId="0" applyNumberFormat="1" applyFont="1" applyAlignment="1">
      <alignment horizontal="center"/>
    </xf>
    <xf numFmtId="0" fontId="4" fillId="6" borderId="1" xfId="1" applyFont="1" applyFill="1" applyBorder="1" applyAlignment="1">
      <alignment horizontal="center"/>
    </xf>
    <xf numFmtId="0" fontId="4" fillId="5" borderId="1" xfId="1" applyFont="1" applyFill="1" applyBorder="1" applyAlignment="1">
      <alignment horizontal="center"/>
    </xf>
    <xf numFmtId="0" fontId="7" fillId="0" borderId="0" xfId="0" applyFont="1"/>
    <xf numFmtId="46" fontId="3" fillId="0" borderId="0" xfId="0" applyNumberFormat="1" applyFont="1"/>
    <xf numFmtId="46" fontId="0" fillId="0" borderId="0" xfId="0" applyNumberFormat="1"/>
    <xf numFmtId="0" fontId="11" fillId="0" borderId="0" xfId="0" applyFont="1"/>
    <xf numFmtId="14" fontId="0" fillId="0" borderId="0" xfId="0" applyNumberFormat="1"/>
    <xf numFmtId="0" fontId="3" fillId="0" borderId="0" xfId="0" applyFont="1" applyAlignment="1">
      <alignment horizontal="left" indent="1"/>
    </xf>
    <xf numFmtId="0" fontId="9" fillId="0" borderId="1" xfId="0" applyFont="1" applyBorder="1"/>
    <xf numFmtId="0" fontId="6" fillId="0" borderId="1" xfId="0" applyFont="1" applyBorder="1"/>
    <xf numFmtId="46" fontId="9" fillId="0" borderId="1" xfId="0" applyNumberFormat="1" applyFont="1" applyBorder="1"/>
    <xf numFmtId="0" fontId="5" fillId="0" borderId="0" xfId="0" applyFont="1"/>
    <xf numFmtId="0" fontId="4" fillId="3" borderId="1" xfId="1" applyFont="1" applyFill="1" applyBorder="1" applyAlignment="1">
      <alignment horizontal="center"/>
    </xf>
    <xf numFmtId="0" fontId="3" fillId="14" borderId="1" xfId="0" applyFont="1" applyFill="1" applyBorder="1"/>
    <xf numFmtId="0" fontId="13" fillId="15" borderId="18" xfId="0" applyFont="1" applyFill="1" applyBorder="1" applyAlignment="1">
      <alignment horizontal="center"/>
    </xf>
    <xf numFmtId="0" fontId="6" fillId="0" borderId="0" xfId="0" applyFont="1"/>
    <xf numFmtId="2" fontId="3" fillId="0" borderId="0" xfId="0" applyNumberFormat="1" applyFont="1" applyAlignment="1">
      <alignment horizontal="center"/>
    </xf>
    <xf numFmtId="166" fontId="3" fillId="0" borderId="23" xfId="0" applyNumberFormat="1" applyFont="1" applyBorder="1" applyAlignment="1">
      <alignment horizontal="center"/>
    </xf>
    <xf numFmtId="166" fontId="3" fillId="0" borderId="25" xfId="0" applyNumberFormat="1" applyFont="1" applyBorder="1" applyAlignment="1">
      <alignment horizontal="center"/>
    </xf>
    <xf numFmtId="166" fontId="3" fillId="0" borderId="24" xfId="0" applyNumberFormat="1" applyFont="1" applyBorder="1" applyAlignment="1">
      <alignment horizontal="center"/>
    </xf>
    <xf numFmtId="166" fontId="3" fillId="0" borderId="20" xfId="0" applyNumberFormat="1" applyFont="1" applyBorder="1" applyAlignment="1">
      <alignment horizontal="center"/>
    </xf>
    <xf numFmtId="2" fontId="6" fillId="0" borderId="0" xfId="0" applyNumberFormat="1" applyFont="1" applyAlignment="1">
      <alignment horizontal="center"/>
    </xf>
    <xf numFmtId="0" fontId="3" fillId="0" borderId="0" xfId="0" applyFont="1" applyAlignment="1">
      <alignment wrapText="1"/>
    </xf>
    <xf numFmtId="2" fontId="3" fillId="0" borderId="0" xfId="0" applyNumberFormat="1" applyFont="1"/>
    <xf numFmtId="2" fontId="3" fillId="0" borderId="22" xfId="0" applyNumberFormat="1" applyFont="1" applyBorder="1" applyAlignment="1">
      <alignment horizontal="center"/>
    </xf>
    <xf numFmtId="0" fontId="8" fillId="0" borderId="0" xfId="0" applyFont="1"/>
    <xf numFmtId="0" fontId="6" fillId="16" borderId="22" xfId="0" applyFont="1" applyFill="1" applyBorder="1"/>
    <xf numFmtId="0" fontId="6" fillId="16" borderId="19" xfId="0" applyFont="1" applyFill="1" applyBorder="1"/>
    <xf numFmtId="0" fontId="6" fillId="16" borderId="0" xfId="0" applyFont="1" applyFill="1"/>
    <xf numFmtId="0" fontId="6" fillId="16" borderId="27" xfId="0" applyFont="1" applyFill="1" applyBorder="1"/>
    <xf numFmtId="0" fontId="3" fillId="0" borderId="29" xfId="0" applyFont="1" applyBorder="1" applyAlignment="1">
      <alignment horizontal="left"/>
    </xf>
    <xf numFmtId="0" fontId="6" fillId="16" borderId="30" xfId="0" applyFont="1" applyFill="1" applyBorder="1"/>
    <xf numFmtId="2" fontId="3" fillId="0" borderId="31" xfId="0" applyNumberFormat="1" applyFont="1" applyBorder="1"/>
    <xf numFmtId="0" fontId="0" fillId="0" borderId="32" xfId="0" applyBorder="1"/>
    <xf numFmtId="2" fontId="6" fillId="17" borderId="33" xfId="0" applyNumberFormat="1" applyFont="1" applyFill="1" applyBorder="1"/>
    <xf numFmtId="0" fontId="0" fillId="0" borderId="34" xfId="0" applyBorder="1"/>
    <xf numFmtId="0" fontId="6" fillId="17" borderId="35" xfId="0" applyFont="1" applyFill="1" applyBorder="1"/>
    <xf numFmtId="2" fontId="0" fillId="0" borderId="36" xfId="0" applyNumberFormat="1" applyBorder="1"/>
    <xf numFmtId="2" fontId="0" fillId="0" borderId="37" xfId="0" applyNumberFormat="1" applyBorder="1"/>
    <xf numFmtId="2" fontId="0" fillId="0" borderId="38" xfId="0" applyNumberFormat="1" applyBorder="1"/>
    <xf numFmtId="166" fontId="3" fillId="0" borderId="0" xfId="0" applyNumberFormat="1" applyFont="1" applyAlignment="1">
      <alignment horizontal="center"/>
    </xf>
    <xf numFmtId="0" fontId="13" fillId="15" borderId="21" xfId="0" applyFont="1" applyFill="1" applyBorder="1" applyAlignment="1">
      <alignment horizontal="center"/>
    </xf>
    <xf numFmtId="0" fontId="13" fillId="15" borderId="0" xfId="0" applyFont="1" applyFill="1" applyAlignment="1">
      <alignment horizontal="center"/>
    </xf>
    <xf numFmtId="46" fontId="2" fillId="2" borderId="0" xfId="0" applyNumberFormat="1" applyFont="1" applyFill="1" applyAlignment="1">
      <alignment horizontal="center" vertical="center"/>
    </xf>
    <xf numFmtId="2" fontId="3" fillId="0" borderId="39" xfId="0" applyNumberFormat="1" applyFont="1" applyBorder="1"/>
    <xf numFmtId="2" fontId="3" fillId="0" borderId="27" xfId="0" applyNumberFormat="1" applyFont="1" applyBorder="1"/>
    <xf numFmtId="2" fontId="3" fillId="0" borderId="41" xfId="0" applyNumberFormat="1" applyFont="1" applyBorder="1"/>
    <xf numFmtId="2" fontId="3" fillId="0" borderId="42" xfId="0" applyNumberFormat="1" applyFont="1" applyBorder="1"/>
    <xf numFmtId="2" fontId="6" fillId="0" borderId="40" xfId="0" applyNumberFormat="1" applyFont="1" applyBorder="1"/>
    <xf numFmtId="2" fontId="6" fillId="0" borderId="43" xfId="0" applyNumberFormat="1" applyFont="1" applyBorder="1"/>
    <xf numFmtId="0" fontId="6" fillId="0" borderId="0" xfId="0" applyFont="1" applyAlignment="1">
      <alignment horizontal="center"/>
    </xf>
    <xf numFmtId="0" fontId="6" fillId="0" borderId="1" xfId="0" applyFont="1" applyBorder="1" applyAlignment="1">
      <alignment horizontal="center"/>
    </xf>
    <xf numFmtId="0" fontId="6" fillId="13" borderId="1" xfId="0" applyFont="1" applyFill="1" applyBorder="1" applyAlignment="1">
      <alignment horizontal="center"/>
    </xf>
    <xf numFmtId="1" fontId="3" fillId="0" borderId="1" xfId="3" applyNumberFormat="1" applyFont="1" applyBorder="1"/>
    <xf numFmtId="1" fontId="3" fillId="0" borderId="1" xfId="0" applyNumberFormat="1" applyFont="1" applyBorder="1"/>
    <xf numFmtId="10" fontId="3" fillId="0" borderId="1" xfId="3" applyNumberFormat="1" applyFont="1" applyBorder="1"/>
    <xf numFmtId="10" fontId="6" fillId="0" borderId="1" xfId="0" applyNumberFormat="1" applyFont="1" applyBorder="1"/>
    <xf numFmtId="10" fontId="6" fillId="0" borderId="1" xfId="3" applyNumberFormat="1" applyFont="1" applyBorder="1"/>
    <xf numFmtId="2" fontId="6" fillId="0" borderId="44" xfId="0" applyNumberFormat="1" applyFont="1" applyBorder="1"/>
    <xf numFmtId="2" fontId="6" fillId="0" borderId="45" xfId="0" applyNumberFormat="1" applyFont="1" applyBorder="1"/>
    <xf numFmtId="2" fontId="6" fillId="0" borderId="0" xfId="0" applyNumberFormat="1" applyFont="1"/>
    <xf numFmtId="14" fontId="3" fillId="0" borderId="0" xfId="0" applyNumberFormat="1" applyFont="1"/>
    <xf numFmtId="0" fontId="2" fillId="2" borderId="1" xfId="0" applyFont="1" applyFill="1" applyBorder="1" applyAlignment="1">
      <alignment horizontal="center" vertical="center"/>
    </xf>
    <xf numFmtId="0" fontId="2" fillId="2" borderId="1" xfId="0" applyFont="1" applyFill="1" applyBorder="1" applyAlignment="1">
      <alignment vertical="center"/>
    </xf>
    <xf numFmtId="0" fontId="3" fillId="18" borderId="1" xfId="0" applyFont="1" applyFill="1" applyBorder="1"/>
    <xf numFmtId="1" fontId="3" fillId="0" borderId="0" xfId="0" applyNumberFormat="1" applyFont="1"/>
    <xf numFmtId="2" fontId="6" fillId="16" borderId="27" xfId="0" applyNumberFormat="1" applyFont="1" applyFill="1" applyBorder="1"/>
    <xf numFmtId="21" fontId="7" fillId="0" borderId="0" xfId="0" applyNumberFormat="1" applyFont="1"/>
    <xf numFmtId="167" fontId="5" fillId="0" borderId="0" xfId="0" applyNumberFormat="1" applyFont="1"/>
    <xf numFmtId="10" fontId="6" fillId="0" borderId="0" xfId="0" applyNumberFormat="1" applyFont="1"/>
    <xf numFmtId="10" fontId="6" fillId="0" borderId="0" xfId="3" applyNumberFormat="1" applyFont="1" applyBorder="1"/>
    <xf numFmtId="0" fontId="14" fillId="19" borderId="0" xfId="0" applyFont="1" applyFill="1" applyAlignment="1">
      <alignment horizontal="center"/>
    </xf>
    <xf numFmtId="0" fontId="2" fillId="8" borderId="0" xfId="0" applyFont="1" applyFill="1" applyAlignment="1">
      <alignment horizontal="center"/>
    </xf>
    <xf numFmtId="2" fontId="3" fillId="4" borderId="39" xfId="0" applyNumberFormat="1" applyFont="1" applyFill="1" applyBorder="1"/>
    <xf numFmtId="2" fontId="3" fillId="4" borderId="41" xfId="0" applyNumberFormat="1" applyFont="1" applyFill="1" applyBorder="1"/>
    <xf numFmtId="2" fontId="3" fillId="4" borderId="27" xfId="0" applyNumberFormat="1" applyFont="1" applyFill="1" applyBorder="1"/>
    <xf numFmtId="2" fontId="3" fillId="4" borderId="42" xfId="0" applyNumberFormat="1" applyFont="1" applyFill="1" applyBorder="1"/>
    <xf numFmtId="2" fontId="6" fillId="4" borderId="40" xfId="0" applyNumberFormat="1" applyFont="1" applyFill="1" applyBorder="1"/>
    <xf numFmtId="2" fontId="6" fillId="4" borderId="43" xfId="0" applyNumberFormat="1" applyFont="1" applyFill="1" applyBorder="1"/>
    <xf numFmtId="2" fontId="6" fillId="4" borderId="44" xfId="0" applyNumberFormat="1" applyFont="1" applyFill="1" applyBorder="1"/>
    <xf numFmtId="2" fontId="6" fillId="4" borderId="45" xfId="0" applyNumberFormat="1" applyFont="1" applyFill="1" applyBorder="1"/>
    <xf numFmtId="2" fontId="6" fillId="16" borderId="30" xfId="0" applyNumberFormat="1" applyFont="1" applyFill="1" applyBorder="1"/>
    <xf numFmtId="0" fontId="2" fillId="8" borderId="0" xfId="0" applyFont="1" applyFill="1"/>
    <xf numFmtId="2" fontId="3" fillId="0" borderId="26" xfId="0" applyNumberFormat="1" applyFont="1" applyBorder="1" applyAlignment="1">
      <alignment horizontal="left" indent="1"/>
    </xf>
    <xf numFmtId="2" fontId="3" fillId="0" borderId="28" xfId="0" applyNumberFormat="1" applyFont="1" applyBorder="1" applyAlignment="1">
      <alignment horizontal="left" indent="1"/>
    </xf>
    <xf numFmtId="2" fontId="3" fillId="0" borderId="22" xfId="0" applyNumberFormat="1" applyFont="1" applyBorder="1" applyAlignment="1">
      <alignment horizontal="left" indent="1"/>
    </xf>
    <xf numFmtId="2" fontId="3" fillId="0" borderId="19" xfId="0" applyNumberFormat="1" applyFont="1" applyBorder="1" applyAlignment="1">
      <alignment horizontal="left" indent="1"/>
    </xf>
    <xf numFmtId="2" fontId="6" fillId="21" borderId="22" xfId="0" applyNumberFormat="1" applyFont="1" applyFill="1" applyBorder="1" applyAlignment="1">
      <alignment horizontal="center"/>
    </xf>
    <xf numFmtId="46" fontId="5" fillId="0" borderId="0" xfId="0" applyNumberFormat="1" applyFont="1" applyAlignment="1">
      <alignment horizontal="center"/>
    </xf>
    <xf numFmtId="0" fontId="15" fillId="20" borderId="0" xfId="0" applyFont="1" applyFill="1" applyAlignment="1">
      <alignment horizontal="center"/>
    </xf>
    <xf numFmtId="0" fontId="13" fillId="20" borderId="0" xfId="0" applyFont="1" applyFill="1" applyAlignment="1">
      <alignment horizontal="center"/>
    </xf>
    <xf numFmtId="168" fontId="0" fillId="0" borderId="0" xfId="0" applyNumberFormat="1"/>
    <xf numFmtId="2" fontId="6" fillId="0" borderId="42" xfId="0" applyNumberFormat="1" applyFont="1" applyBorder="1"/>
    <xf numFmtId="2" fontId="6" fillId="0" borderId="27" xfId="0" applyNumberFormat="1" applyFont="1" applyBorder="1"/>
    <xf numFmtId="2" fontId="3" fillId="0" borderId="46" xfId="0" applyNumberFormat="1" applyFont="1" applyBorder="1"/>
    <xf numFmtId="166" fontId="6" fillId="0" borderId="47" xfId="0" applyNumberFormat="1" applyFont="1" applyBorder="1" applyAlignment="1">
      <alignment horizontal="center"/>
    </xf>
    <xf numFmtId="166" fontId="6" fillId="0" borderId="48" xfId="0" applyNumberFormat="1" applyFont="1" applyBorder="1" applyAlignment="1">
      <alignment horizontal="center"/>
    </xf>
    <xf numFmtId="2" fontId="6" fillId="0" borderId="39" xfId="0" applyNumberFormat="1" applyFont="1" applyBorder="1"/>
    <xf numFmtId="2" fontId="6" fillId="0" borderId="41" xfId="0" applyNumberFormat="1" applyFont="1" applyBorder="1"/>
    <xf numFmtId="2" fontId="3" fillId="4" borderId="40" xfId="0" applyNumberFormat="1" applyFont="1" applyFill="1" applyBorder="1"/>
    <xf numFmtId="2" fontId="3" fillId="4" borderId="43" xfId="0" applyNumberFormat="1" applyFont="1" applyFill="1" applyBorder="1"/>
    <xf numFmtId="0" fontId="6" fillId="11" borderId="15" xfId="0" applyFont="1" applyFill="1" applyBorder="1" applyAlignment="1">
      <alignment horizontal="center"/>
    </xf>
    <xf numFmtId="0" fontId="4" fillId="3" borderId="1" xfId="1" applyFont="1" applyFill="1" applyBorder="1" applyAlignment="1">
      <alignment horizontal="center"/>
    </xf>
    <xf numFmtId="0" fontId="4" fillId="4" borderId="1" xfId="1" applyFont="1" applyFill="1" applyBorder="1"/>
    <xf numFmtId="0" fontId="2" fillId="9" borderId="0" xfId="0" applyFont="1" applyFill="1" applyAlignment="1">
      <alignment horizontal="center"/>
    </xf>
    <xf numFmtId="0" fontId="6" fillId="0" borderId="0" xfId="0" applyFont="1" applyAlignment="1">
      <alignment horizontal="center" wrapText="1"/>
    </xf>
    <xf numFmtId="0" fontId="2" fillId="7" borderId="0" xfId="0" applyFont="1" applyFill="1" applyAlignment="1">
      <alignment horizontal="center"/>
    </xf>
    <xf numFmtId="0" fontId="2" fillId="0" borderId="0" xfId="0" applyFont="1" applyAlignment="1">
      <alignment horizontal="center" vertical="center"/>
    </xf>
    <xf numFmtId="0" fontId="6" fillId="13" borderId="1" xfId="0" applyFont="1" applyFill="1" applyBorder="1" applyAlignment="1">
      <alignment horizontal="center"/>
    </xf>
    <xf numFmtId="0" fontId="3" fillId="0" borderId="0" xfId="0" applyNumberFormat="1" applyFont="1"/>
    <xf numFmtId="0" fontId="3" fillId="0" borderId="0" xfId="0" applyFont="1" applyBorder="1"/>
    <xf numFmtId="0" fontId="0" fillId="6" borderId="0" xfId="0" applyFill="1"/>
    <xf numFmtId="46" fontId="0" fillId="6" borderId="0" xfId="0" applyNumberFormat="1" applyFill="1"/>
    <xf numFmtId="0" fontId="3" fillId="6" borderId="0" xfId="0" applyFont="1" applyFill="1"/>
    <xf numFmtId="0" fontId="5" fillId="6" borderId="0" xfId="0" applyFont="1" applyFill="1"/>
    <xf numFmtId="21" fontId="3" fillId="6" borderId="0" xfId="0" applyNumberFormat="1" applyFont="1" applyFill="1"/>
    <xf numFmtId="14" fontId="0" fillId="6" borderId="0" xfId="0" applyNumberFormat="1" applyFill="1"/>
    <xf numFmtId="0" fontId="9" fillId="6" borderId="0" xfId="0" applyFont="1" applyFill="1"/>
    <xf numFmtId="1" fontId="3" fillId="6" borderId="1" xfId="3" applyNumberFormat="1" applyFont="1" applyFill="1" applyBorder="1"/>
    <xf numFmtId="0" fontId="6" fillId="6" borderId="1" xfId="0" applyFont="1" applyFill="1" applyBorder="1"/>
    <xf numFmtId="1" fontId="6" fillId="6" borderId="1" xfId="0" applyNumberFormat="1" applyFont="1" applyFill="1" applyBorder="1"/>
    <xf numFmtId="1" fontId="13" fillId="5" borderId="1" xfId="3" applyNumberFormat="1" applyFont="1" applyFill="1" applyBorder="1"/>
  </cellXfs>
  <cellStyles count="4">
    <cellStyle name="Hyperlink" xfId="2" xr:uid="{0476B4B4-0F2D-4973-BC27-28F46667FA56}"/>
    <cellStyle name="Normal" xfId="0" builtinId="0"/>
    <cellStyle name="Normal 2" xfId="1" xr:uid="{41CE76E3-4DAB-4578-BE64-C0D01CF9DC09}"/>
    <cellStyle name="Porcentaje" xfId="3" builtinId="5"/>
  </cellStyles>
  <dxfs count="167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 formatCode="0"/>
    </dxf>
    <dxf>
      <numFmt numFmtId="1" formatCode="0"/>
    </dxf>
    <dxf>
      <numFmt numFmtId="1" formatCode="0"/>
    </dxf>
    <dxf>
      <numFmt numFmtId="1" formatCode="0"/>
    </dxf>
    <dxf>
      <numFmt numFmtId="1" formatCode="0"/>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border>
        <right/>
      </border>
    </dxf>
    <dxf>
      <font>
        <sz val="10"/>
      </font>
    </dxf>
    <dxf>
      <font>
        <sz val="10"/>
      </font>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border>
        <right/>
      </border>
    </dxf>
    <dxf>
      <font>
        <sz val="10"/>
      </font>
    </dxf>
    <dxf>
      <font>
        <sz val="10"/>
      </font>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 formatCode="0"/>
    </dxf>
    <dxf>
      <numFmt numFmtId="1" formatCode="0"/>
    </dxf>
    <dxf>
      <numFmt numFmtId="1" formatCode="0"/>
    </dxf>
    <dxf>
      <numFmt numFmtId="1" formatCode="0"/>
    </dxf>
    <dxf>
      <numFmt numFmtId="1"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 formatCode="0"/>
    </dxf>
    <dxf>
      <numFmt numFmtId="1" formatCode="0"/>
    </dxf>
    <dxf>
      <numFmt numFmtId="1" formatCode="0"/>
    </dxf>
    <dxf>
      <numFmt numFmtId="1" formatCode="0"/>
    </dxf>
    <dxf>
      <numFmt numFmtId="1" formatCode="0"/>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border>
        <right/>
      </border>
    </dxf>
    <dxf>
      <font>
        <sz val="10"/>
      </font>
    </dxf>
    <dxf>
      <font>
        <sz val="10"/>
      </font>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1" formatCode="0"/>
    </dxf>
    <dxf>
      <numFmt numFmtId="1" formatCode="0"/>
    </dxf>
    <dxf>
      <numFmt numFmtId="1" formatCode="0"/>
    </dxf>
    <dxf>
      <numFmt numFmtId="1" formatCode="0"/>
    </dxf>
    <dxf>
      <numFmt numFmtId="1" formatCode="0"/>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font>
        <sz val="10"/>
      </font>
    </dxf>
    <dxf>
      <font>
        <sz val="10"/>
      </font>
    </dxf>
    <dxf>
      <border>
        <right/>
      </border>
    </dxf>
    <dxf>
      <numFmt numFmtId="31" formatCode="[h]:mm:ss"/>
    </dxf>
    <dxf>
      <numFmt numFmtId="31" formatCode="[h]:mm:ss"/>
    </dxf>
    <dxf>
      <numFmt numFmtId="31" formatCode="[h]:mm:ss"/>
    </dxf>
    <dxf>
      <font>
        <sz val="10"/>
      </font>
    </dxf>
    <dxf>
      <font>
        <sz val="10"/>
      </font>
    </dxf>
    <dxf>
      <font>
        <sz val="10"/>
      </font>
    </dxf>
    <dxf>
      <font>
        <sz val="10"/>
      </font>
    </dxf>
    <dxf>
      <font>
        <sz val="10"/>
      </font>
    </dxf>
    <dxf>
      <font>
        <sz val="10"/>
      </font>
    </dxf>
    <dxf>
      <font>
        <sz val="10"/>
      </font>
    </dxf>
    <dxf>
      <font>
        <sz val="10"/>
      </font>
    </dxf>
    <dxf>
      <font>
        <sz val="10"/>
      </font>
    </dxf>
    <dxf>
      <numFmt numFmtId="31" formatCode="[h]:mm:ss"/>
    </dxf>
    <dxf>
      <numFmt numFmtId="31" formatCode="[h]:mm:ss"/>
    </dxf>
    <dxf>
      <numFmt numFmtId="31" formatCode="[h]:mm:ss"/>
    </dxf>
    <dxf>
      <font>
        <sz val="10"/>
      </font>
    </dxf>
    <dxf>
      <font>
        <sz val="1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pivotCacheDefinition" Target="pivotCache/pivotCacheDefinition6.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pivotCacheDefinition" Target="pivotCache/pivotCacheDefinition5.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10" Type="http://schemas.openxmlformats.org/officeDocument/2006/relationships/pivotCacheDefinition" Target="pivotCache/pivotCacheDefinition3.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180974</xdr:rowOff>
    </xdr:from>
    <xdr:to>
      <xdr:col>3</xdr:col>
      <xdr:colOff>236937</xdr:colOff>
      <xdr:row>7</xdr:row>
      <xdr:rowOff>146049</xdr:rowOff>
    </xdr:to>
    <xdr:pic>
      <xdr:nvPicPr>
        <xdr:cNvPr id="2" name="Imagen 1">
          <a:extLst>
            <a:ext uri="{FF2B5EF4-FFF2-40B4-BE49-F238E27FC236}">
              <a16:creationId xmlns:a16="http://schemas.microsoft.com/office/drawing/2014/main" id="{28F5570F-4FBE-F8D6-89DA-B63C98C95A59}"/>
            </a:ext>
          </a:extLst>
        </xdr:cNvPr>
        <xdr:cNvPicPr>
          <a:picLocks noChangeAspect="1"/>
        </xdr:cNvPicPr>
      </xdr:nvPicPr>
      <xdr:blipFill>
        <a:blip xmlns:r="http://schemas.openxmlformats.org/officeDocument/2006/relationships" r:embed="rId1"/>
        <a:stretch>
          <a:fillRect/>
        </a:stretch>
      </xdr:blipFill>
      <xdr:spPr>
        <a:xfrm>
          <a:off x="762000" y="361949"/>
          <a:ext cx="1757762" cy="866775"/>
        </a:xfrm>
        <a:prstGeom prst="rect">
          <a:avLst/>
        </a:prstGeom>
      </xdr:spPr>
    </xdr:pic>
    <xdr:clientData/>
  </xdr:twoCellAnchor>
  <xdr:twoCellAnchor editAs="oneCell">
    <xdr:from>
      <xdr:col>4</xdr:col>
      <xdr:colOff>0</xdr:colOff>
      <xdr:row>3</xdr:row>
      <xdr:rowOff>76200</xdr:rowOff>
    </xdr:from>
    <xdr:to>
      <xdr:col>6</xdr:col>
      <xdr:colOff>125087</xdr:colOff>
      <xdr:row>8</xdr:row>
      <xdr:rowOff>0</xdr:rowOff>
    </xdr:to>
    <xdr:pic>
      <xdr:nvPicPr>
        <xdr:cNvPr id="4" name="Imagen 3">
          <a:extLst>
            <a:ext uri="{FF2B5EF4-FFF2-40B4-BE49-F238E27FC236}">
              <a16:creationId xmlns:a16="http://schemas.microsoft.com/office/drawing/2014/main" id="{23CCDF58-D586-46AD-904F-FB2C97D44045}"/>
            </a:ext>
          </a:extLst>
        </xdr:cNvPr>
        <xdr:cNvPicPr>
          <a:picLocks noChangeAspect="1"/>
        </xdr:cNvPicPr>
      </xdr:nvPicPr>
      <xdr:blipFill>
        <a:blip xmlns:r="http://schemas.openxmlformats.org/officeDocument/2006/relationships" r:embed="rId2"/>
        <a:stretch>
          <a:fillRect/>
        </a:stretch>
      </xdr:blipFill>
      <xdr:spPr>
        <a:xfrm>
          <a:off x="3048000" y="438150"/>
          <a:ext cx="1652262" cy="828675"/>
        </a:xfrm>
        <a:prstGeom prst="rect">
          <a:avLst/>
        </a:prstGeom>
      </xdr:spPr>
    </xdr:pic>
    <xdr:clientData/>
  </xdr:twoCellAnchor>
  <xdr:twoCellAnchor editAs="oneCell">
    <xdr:from>
      <xdr:col>5</xdr:col>
      <xdr:colOff>761999</xdr:colOff>
      <xdr:row>3</xdr:row>
      <xdr:rowOff>0</xdr:rowOff>
    </xdr:from>
    <xdr:to>
      <xdr:col>8</xdr:col>
      <xdr:colOff>616957</xdr:colOff>
      <xdr:row>7</xdr:row>
      <xdr:rowOff>95250</xdr:rowOff>
    </xdr:to>
    <xdr:pic>
      <xdr:nvPicPr>
        <xdr:cNvPr id="5" name="Imagen 4">
          <a:extLst>
            <a:ext uri="{FF2B5EF4-FFF2-40B4-BE49-F238E27FC236}">
              <a16:creationId xmlns:a16="http://schemas.microsoft.com/office/drawing/2014/main" id="{FDA75528-1D0E-C541-F3A0-19C94F279F76}"/>
            </a:ext>
          </a:extLst>
        </xdr:cNvPr>
        <xdr:cNvPicPr>
          <a:picLocks noChangeAspect="1"/>
        </xdr:cNvPicPr>
      </xdr:nvPicPr>
      <xdr:blipFill>
        <a:blip xmlns:r="http://schemas.openxmlformats.org/officeDocument/2006/relationships" r:embed="rId3"/>
        <a:stretch>
          <a:fillRect/>
        </a:stretch>
      </xdr:blipFill>
      <xdr:spPr>
        <a:xfrm>
          <a:off x="4571999" y="361950"/>
          <a:ext cx="2137783" cy="819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telefonicacorp-my.sharepoint.com/personal/denise_cruzat_telefonica_com/Documents/REMEDY/2024%20INCIDENTES/02-2024/02-%202024%20Acumulado%20SLA%20Cloud.xlsx" TargetMode="External"/><Relationship Id="rId1" Type="http://schemas.openxmlformats.org/officeDocument/2006/relationships/externalLinkPath" Target="https://telefonicacorp-my.sharepoint.com/personal/denise_cruzat_telefonica_com/Documents/REMEDY/2024%20INCIDENTES/02-2024/02-%202024%20Acumulado%20SLA%20Clou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sumen"/>
      <sheetName val="tickets"/>
      <sheetName val="Grafico clientes"/>
      <sheetName val="+ pending"/>
      <sheetName val="Hoja1"/>
      <sheetName val="Hoja2"/>
    </sheetNames>
    <sheetDataSet>
      <sheetData sheetId="0"/>
      <sheetData sheetId="1">
        <row r="1">
          <cell r="L1" t="str">
            <v>Nombre reporte: "INC Diario - Ingeniería de Sistemas”</v>
          </cell>
          <cell r="S1" t="str">
            <v>tiempo</v>
          </cell>
          <cell r="T1" t="str">
            <v>horas</v>
          </cell>
          <cell r="U1"/>
          <cell r="V1">
            <v>24</v>
          </cell>
        </row>
        <row r="2">
          <cell r="S2"/>
          <cell r="T2"/>
          <cell r="U2"/>
          <cell r="V2">
            <v>1440</v>
          </cell>
        </row>
        <row r="3">
          <cell r="S3">
            <v>1240</v>
          </cell>
          <cell r="T3">
            <v>0.86111111111111116</v>
          </cell>
          <cell r="U3"/>
          <cell r="V3">
            <v>86400</v>
          </cell>
        </row>
        <row r="6">
          <cell r="A6" t="str">
            <v>ID de la incidencia*+</v>
          </cell>
          <cell r="B6" t="str">
            <v>Impacto*</v>
          </cell>
          <cell r="C6" t="str">
            <v>Urgencia*</v>
          </cell>
          <cell r="D6" t="str">
            <v>Prioridad*</v>
          </cell>
          <cell r="E6" t="str">
            <v>Estado*</v>
          </cell>
          <cell r="F6" t="str">
            <v>Empresa*+</v>
          </cell>
          <cell r="G6" t="str">
            <v>Fecha de notificación+</v>
          </cell>
          <cell r="H6" t="str">
            <v>Fecha de envío</v>
          </cell>
          <cell r="I6" t="str">
            <v>Fecha de última resolución</v>
          </cell>
          <cell r="J6" t="str">
            <v>Fecha de cierre</v>
          </cell>
          <cell r="K6" t="str">
            <v>Grupo asignado*+</v>
          </cell>
          <cell r="L6" t="str">
            <v>Usuario asignado+</v>
          </cell>
          <cell r="M6" t="str">
            <v>Resumen*</v>
          </cell>
          <cell r="N6" t="str">
            <v>Servicio+</v>
          </cell>
          <cell r="O6" t="str">
            <v>Remitente*</v>
          </cell>
          <cell r="P6" t="str">
            <v>Tipo de incidencia*</v>
          </cell>
          <cell r="Q6" t="str">
            <v>Estado de SLM</v>
          </cell>
          <cell r="R6" t="str">
            <v>Fecha</v>
          </cell>
          <cell r="S6" t="str">
            <v>Tiempo Resolución</v>
          </cell>
          <cell r="T6" t="str">
            <v>PENDIENTE</v>
          </cell>
          <cell r="U6" t="str">
            <v>E2E</v>
          </cell>
          <cell r="V6" t="str">
            <v>SLA</v>
          </cell>
          <cell r="W6" t="str">
            <v>EST. INC</v>
          </cell>
          <cell r="X6" t="str">
            <v xml:space="preserve">EST. REQ </v>
          </cell>
          <cell r="Y6" t="str">
            <v>OBSERVACIONES</v>
          </cell>
        </row>
        <row r="7">
          <cell r="A7" t="str">
            <v>INC000002583967</v>
          </cell>
          <cell r="B7" t="str">
            <v>4-Menor/Localizado</v>
          </cell>
          <cell r="C7" t="str">
            <v>4-Baja</v>
          </cell>
          <cell r="D7" t="str">
            <v>Baja</v>
          </cell>
          <cell r="E7" t="str">
            <v>Cerrado</v>
          </cell>
          <cell r="F7" t="str">
            <v>TELEFONICA EMPRESAS DE CHILE SA</v>
          </cell>
          <cell r="G7" t="str">
            <v>01/02/2024 7:42:24</v>
          </cell>
          <cell r="H7" t="str">
            <v>01/02/2024 7:43:50</v>
          </cell>
          <cell r="I7" t="str">
            <v>01/02/2024 7:44:17</v>
          </cell>
          <cell r="J7" t="str">
            <v>01/02/2024 23:50:00</v>
          </cell>
          <cell r="K7" t="str">
            <v>CLOUD SAP HANA</v>
          </cell>
          <cell r="L7" t="str">
            <v>NICOLAS A SAAVEDRA EGUILUZ</v>
          </cell>
          <cell r="M7" t="str">
            <v>Checklist Diario clientes 01.02.24</v>
          </cell>
          <cell r="N7" t="str">
            <v>SAP</v>
          </cell>
          <cell r="O7" t="str">
            <v>tct_nsaave</v>
          </cell>
          <cell r="P7" t="str">
            <v>Requerimiento de cliente</v>
          </cell>
          <cell r="Q7" t="str">
            <v>Dentro del Objetivo de servicio</v>
          </cell>
          <cell r="R7">
            <v>45323</v>
          </cell>
          <cell r="S7">
            <v>3.125000002910383E-4</v>
          </cell>
          <cell r="T7">
            <v>0</v>
          </cell>
          <cell r="U7">
            <v>1.3078703703703705E-3</v>
          </cell>
          <cell r="V7">
            <v>1.3078703703703705E-3</v>
          </cell>
          <cell r="W7" t="str">
            <v/>
          </cell>
          <cell r="X7" t="str">
            <v>Cumplido</v>
          </cell>
        </row>
        <row r="8">
          <cell r="A8" t="str">
            <v>INC000002582598</v>
          </cell>
          <cell r="B8" t="str">
            <v>3-Moderado/Limitado</v>
          </cell>
          <cell r="C8" t="str">
            <v>4-Baja</v>
          </cell>
          <cell r="D8" t="str">
            <v>Baja</v>
          </cell>
          <cell r="E8" t="str">
            <v>Cerrado</v>
          </cell>
          <cell r="F8" t="str">
            <v>ACMA S.A.</v>
          </cell>
          <cell r="G8" t="str">
            <v>31/01/2024 18:14:20</v>
          </cell>
          <cell r="H8" t="str">
            <v>31/01/2024 18:16:40</v>
          </cell>
          <cell r="I8" t="str">
            <v>01/02/2024 9:17:18</v>
          </cell>
          <cell r="J8" t="str">
            <v>01/02/2024 23:50:00</v>
          </cell>
          <cell r="K8" t="str">
            <v>CLOUD SAP HANA</v>
          </cell>
          <cell r="L8" t="str">
            <v>EWALD R GALAZ MILLALEO</v>
          </cell>
          <cell r="M8" t="str">
            <v>Bloqueo masivo de usuarios fin de mes</v>
          </cell>
          <cell r="N8" t="str">
            <v>SAP</v>
          </cell>
          <cell r="O8" t="str">
            <v>tct_oguzma</v>
          </cell>
          <cell r="P8" t="str">
            <v>Requerimiento de cliente</v>
          </cell>
          <cell r="Q8" t="str">
            <v>Dentro del Objetivo de servicio</v>
          </cell>
          <cell r="R8">
            <v>45323</v>
          </cell>
          <cell r="S8">
            <v>0.62543981481576338</v>
          </cell>
          <cell r="T8">
            <v>0.56883101851851847</v>
          </cell>
          <cell r="U8">
            <v>0.62706018518518525</v>
          </cell>
          <cell r="V8">
            <v>5.8229166666666665E-2</v>
          </cell>
          <cell r="W8" t="str">
            <v/>
          </cell>
          <cell r="X8" t="str">
            <v>Cumplido</v>
          </cell>
        </row>
        <row r="9">
          <cell r="A9" t="str">
            <v>INC000002584220</v>
          </cell>
          <cell r="B9" t="str">
            <v>4-Menor/Localizado</v>
          </cell>
          <cell r="C9" t="str">
            <v>4-Baja</v>
          </cell>
          <cell r="D9" t="str">
            <v>Baja</v>
          </cell>
          <cell r="E9" t="str">
            <v>Cerrado</v>
          </cell>
          <cell r="F9" t="str">
            <v>TELEFONICA GLOBAL TECHNOLOGY S.A.AGENCIA EN CHILE</v>
          </cell>
          <cell r="G9" t="str">
            <v>01/02/2024 9:23:47</v>
          </cell>
          <cell r="H9" t="str">
            <v>01/02/2024 9:25:24</v>
          </cell>
          <cell r="I9" t="str">
            <v>01/02/2024 9:26:27</v>
          </cell>
          <cell r="J9" t="str">
            <v>01/02/2024 23:50:00</v>
          </cell>
          <cell r="K9" t="str">
            <v>CLOUD SAP HANA</v>
          </cell>
          <cell r="L9" t="str">
            <v>EWALD R GALAZ MILLALEO</v>
          </cell>
          <cell r="M9" t="str">
            <v>Checklist diario clientes 23.01.2024</v>
          </cell>
          <cell r="N9" t="str">
            <v>SAP</v>
          </cell>
          <cell r="O9" t="str">
            <v>tct_egalaz</v>
          </cell>
          <cell r="P9" t="str">
            <v>Requerimiento de cliente</v>
          </cell>
          <cell r="Q9" t="str">
            <v>Dentro del Objetivo de servicio</v>
          </cell>
          <cell r="R9">
            <v>45323</v>
          </cell>
          <cell r="S9">
            <v>7.2916666977107525E-4</v>
          </cell>
          <cell r="T9">
            <v>0</v>
          </cell>
          <cell r="U9">
            <v>1.8518518518518517E-3</v>
          </cell>
          <cell r="V9">
            <v>1.8518518518518517E-3</v>
          </cell>
          <cell r="W9" t="str">
            <v/>
          </cell>
          <cell r="X9" t="str">
            <v>Cumplido</v>
          </cell>
        </row>
        <row r="10">
          <cell r="A10" t="str">
            <v>INC000002584222</v>
          </cell>
          <cell r="B10" t="str">
            <v>4-Menor/Localizado</v>
          </cell>
          <cell r="C10" t="str">
            <v>4-Baja</v>
          </cell>
          <cell r="D10" t="str">
            <v>Baja</v>
          </cell>
          <cell r="E10" t="str">
            <v>Cerrado</v>
          </cell>
          <cell r="F10" t="str">
            <v>TELEFONICA GLOBAL TECHNOLOGY S.A.AGENCIA EN CHILE</v>
          </cell>
          <cell r="G10" t="str">
            <v>01/02/2024 9:26:53</v>
          </cell>
          <cell r="H10" t="str">
            <v>01/02/2024 9:27:36</v>
          </cell>
          <cell r="I10" t="str">
            <v>01/02/2024 9:28:55</v>
          </cell>
          <cell r="J10" t="str">
            <v>01/02/2024 23:50:00</v>
          </cell>
          <cell r="K10" t="str">
            <v>CLOUD SAP HANA</v>
          </cell>
          <cell r="L10" t="str">
            <v>EWALD R GALAZ MILLALEO</v>
          </cell>
          <cell r="M10" t="str">
            <v>Checklist diario clientes 24.01.2024</v>
          </cell>
          <cell r="N10" t="str">
            <v>SAP</v>
          </cell>
          <cell r="O10" t="str">
            <v>tct_egalaz</v>
          </cell>
          <cell r="P10" t="str">
            <v>Requerimiento de cliente</v>
          </cell>
          <cell r="Q10" t="str">
            <v>Dentro del Objetivo de servicio</v>
          </cell>
          <cell r="R10">
            <v>45323</v>
          </cell>
          <cell r="S10">
            <v>9.1435185458976775E-4</v>
          </cell>
          <cell r="T10">
            <v>0</v>
          </cell>
          <cell r="U10">
            <v>1.4120370370370369E-3</v>
          </cell>
          <cell r="V10">
            <v>1.4120370370370369E-3</v>
          </cell>
          <cell r="W10" t="str">
            <v/>
          </cell>
          <cell r="X10" t="str">
            <v>Cumplido</v>
          </cell>
        </row>
        <row r="11">
          <cell r="A11" t="str">
            <v>INC000002584225</v>
          </cell>
          <cell r="B11" t="str">
            <v>4-Menor/Localizado</v>
          </cell>
          <cell r="C11" t="str">
            <v>4-Baja</v>
          </cell>
          <cell r="D11" t="str">
            <v>Baja</v>
          </cell>
          <cell r="E11" t="str">
            <v>Cerrado</v>
          </cell>
          <cell r="F11" t="str">
            <v>TELEFONICA GLOBAL TECHNOLOGY S.A.AGENCIA EN CHILE</v>
          </cell>
          <cell r="G11" t="str">
            <v>01/02/2024 9:29:12</v>
          </cell>
          <cell r="H11" t="str">
            <v>01/02/2024 9:30:02</v>
          </cell>
          <cell r="I11" t="str">
            <v>01/02/2024 9:31:01</v>
          </cell>
          <cell r="J11" t="str">
            <v>01/02/2024 23:50:00</v>
          </cell>
          <cell r="K11" t="str">
            <v>CLOUD SAP HANA</v>
          </cell>
          <cell r="L11" t="str">
            <v>EWALD R GALAZ MILLALEO</v>
          </cell>
          <cell r="M11" t="str">
            <v>Checklist diario clientes 25.01.2024</v>
          </cell>
          <cell r="N11" t="str">
            <v>SAP</v>
          </cell>
          <cell r="O11" t="str">
            <v>tct_egalaz</v>
          </cell>
          <cell r="P11" t="str">
            <v>Requerimiento de cliente</v>
          </cell>
          <cell r="Q11" t="str">
            <v>Dentro del Objetivo de servicio</v>
          </cell>
          <cell r="R11">
            <v>45323</v>
          </cell>
          <cell r="S11">
            <v>6.8287036992842332E-4</v>
          </cell>
          <cell r="T11">
            <v>0</v>
          </cell>
          <cell r="U11">
            <v>1.261574074074074E-3</v>
          </cell>
          <cell r="V11">
            <v>1.261574074074074E-3</v>
          </cell>
          <cell r="W11" t="str">
            <v/>
          </cell>
          <cell r="X11" t="str">
            <v>Cumplido</v>
          </cell>
        </row>
        <row r="12">
          <cell r="A12" t="str">
            <v>INC000002584228</v>
          </cell>
          <cell r="B12" t="str">
            <v>4-Menor/Localizado</v>
          </cell>
          <cell r="C12" t="str">
            <v>4-Baja</v>
          </cell>
          <cell r="D12" t="str">
            <v>Baja</v>
          </cell>
          <cell r="E12" t="str">
            <v>Cerrado</v>
          </cell>
          <cell r="F12" t="str">
            <v>TELEFONICA GLOBAL TECHNOLOGY S.A.AGENCIA EN CHILE</v>
          </cell>
          <cell r="G12" t="str">
            <v>01/02/2024 9:31:47</v>
          </cell>
          <cell r="H12" t="str">
            <v>01/02/2024 9:32:43</v>
          </cell>
          <cell r="I12" t="str">
            <v>01/02/2024 9:33:46</v>
          </cell>
          <cell r="J12" t="str">
            <v>01/02/2024 23:50:00</v>
          </cell>
          <cell r="K12" t="str">
            <v>CLOUD SAP HANA</v>
          </cell>
          <cell r="L12" t="str">
            <v>EWALD R GALAZ MILLALEO</v>
          </cell>
          <cell r="M12" t="str">
            <v>Checklist diario clientes 26.01.2024</v>
          </cell>
          <cell r="N12" t="str">
            <v>SAP</v>
          </cell>
          <cell r="O12" t="str">
            <v>tct_egalaz</v>
          </cell>
          <cell r="P12" t="str">
            <v>Requerimiento de cliente</v>
          </cell>
          <cell r="Q12" t="str">
            <v>Dentro del Objetivo de servicio</v>
          </cell>
          <cell r="R12">
            <v>45323</v>
          </cell>
          <cell r="S12">
            <v>7.2916666977107525E-4</v>
          </cell>
          <cell r="T12">
            <v>0</v>
          </cell>
          <cell r="U12">
            <v>1.3773148148148147E-3</v>
          </cell>
          <cell r="V12">
            <v>1.3773148148148147E-3</v>
          </cell>
          <cell r="W12" t="str">
            <v/>
          </cell>
          <cell r="X12" t="str">
            <v>Cumplido</v>
          </cell>
        </row>
        <row r="13">
          <cell r="A13" t="str">
            <v>INC000002583658</v>
          </cell>
          <cell r="B13" t="str">
            <v>1-Extenso/Generalizado</v>
          </cell>
          <cell r="C13" t="str">
            <v>4-Baja</v>
          </cell>
          <cell r="D13" t="str">
            <v>Baja</v>
          </cell>
          <cell r="E13" t="str">
            <v>Cerrado</v>
          </cell>
          <cell r="F13" t="str">
            <v>COAGRA S A</v>
          </cell>
          <cell r="G13" t="str">
            <v>31/01/2024 22:08:57</v>
          </cell>
          <cell r="H13" t="str">
            <v>31/01/2024 22:08:57</v>
          </cell>
          <cell r="I13" t="str">
            <v>01/02/2024 11:00:04</v>
          </cell>
          <cell r="J13" t="str">
            <v>01/02/2024 23:50:00</v>
          </cell>
          <cell r="K13" t="str">
            <v>SISTEMA OPERATIVO MICROSOFT</v>
          </cell>
          <cell r="L13" t="str">
            <v>PAUL A SEPULVEDA ALVAREZ</v>
          </cell>
          <cell r="M13" t="str">
            <v>coagra01 - sap_prod_e_vm TICKET AUTOMATICO</v>
          </cell>
          <cell r="N13" t="str">
            <v>TICKET-INTELIGENTE</v>
          </cell>
          <cell r="O13" t="str">
            <v>USR_TSIGHT</v>
          </cell>
          <cell r="P13" t="str">
            <v>Incidencia de cliente</v>
          </cell>
          <cell r="Q13" t="str">
            <v>Dentro del Objetivo de servicio</v>
          </cell>
          <cell r="R13">
            <v>45323</v>
          </cell>
          <cell r="S13">
            <v>0.53549768518132623</v>
          </cell>
          <cell r="T13">
            <v>0.53471064814814817</v>
          </cell>
          <cell r="U13">
            <v>0.53549768518518526</v>
          </cell>
          <cell r="V13">
            <v>7.8703703703703705E-4</v>
          </cell>
          <cell r="W13" t="str">
            <v>Cumplido</v>
          </cell>
          <cell r="X13" t="str">
            <v xml:space="preserve"> </v>
          </cell>
        </row>
        <row r="14">
          <cell r="A14" t="str">
            <v>INC000002582094</v>
          </cell>
          <cell r="B14" t="str">
            <v>3-Moderado/Limitado</v>
          </cell>
          <cell r="C14" t="str">
            <v>3-Medio</v>
          </cell>
          <cell r="D14" t="str">
            <v>Media</v>
          </cell>
          <cell r="E14" t="str">
            <v>Cerrado</v>
          </cell>
          <cell r="F14" t="str">
            <v>FUND DE BENEFICENCIA HOGAR DE CRISTO</v>
          </cell>
          <cell r="G14" t="str">
            <v>31/01/2024 12:52:14</v>
          </cell>
          <cell r="H14" t="str">
            <v>31/01/2024 12:57:35</v>
          </cell>
          <cell r="I14" t="str">
            <v>01/02/2024 11:00:29</v>
          </cell>
          <cell r="J14" t="str">
            <v>01/02/2024 23:50:00</v>
          </cell>
          <cell r="K14" t="str">
            <v>SISTEMA OPERATIVO MICROSOFT</v>
          </cell>
          <cell r="L14" t="str">
            <v>PAUL A SEPULVEDA ALVAREZ</v>
          </cell>
          <cell r="M14" t="str">
            <v>REQ/HOGAR DE CRISTO: Dar salida internet y telnet</v>
          </cell>
          <cell r="N14" t="str">
            <v>VPN IP - MPLS</v>
          </cell>
          <cell r="O14" t="str">
            <v>frp_fpetro</v>
          </cell>
          <cell r="P14" t="str">
            <v>Requerimiento de cliente</v>
          </cell>
          <cell r="Q14" t="str">
            <v>Objetivos de servicio incumplidos</v>
          </cell>
          <cell r="R14">
            <v>45323</v>
          </cell>
          <cell r="S14">
            <v>0.91868055555823958</v>
          </cell>
          <cell r="T14">
            <v>0.86091435185185183</v>
          </cell>
          <cell r="U14">
            <v>0.9223958333333333</v>
          </cell>
          <cell r="V14">
            <v>6.1481481481481477E-2</v>
          </cell>
          <cell r="W14" t="str">
            <v/>
          </cell>
          <cell r="X14" t="str">
            <v>Cumplido</v>
          </cell>
        </row>
        <row r="15">
          <cell r="A15" t="str">
            <v>INC000002584161</v>
          </cell>
          <cell r="B15" t="str">
            <v>1-Extenso/Generalizado</v>
          </cell>
          <cell r="C15" t="str">
            <v>4-Baja</v>
          </cell>
          <cell r="D15" t="str">
            <v>Baja</v>
          </cell>
          <cell r="E15" t="str">
            <v>Cerrado</v>
          </cell>
          <cell r="F15" t="str">
            <v>TELEFONICA EMPRESAS DE CHILE SA</v>
          </cell>
          <cell r="G15" t="str">
            <v>01/02/2024 9:38:23</v>
          </cell>
          <cell r="H15" t="str">
            <v>01/02/2024 9:38:23</v>
          </cell>
          <cell r="I15" t="str">
            <v>01/02/2024 11:06:51</v>
          </cell>
          <cell r="J15" t="str">
            <v>01/02/2024 23:50:00</v>
          </cell>
          <cell r="K15" t="str">
            <v>SISTEMA OPERATIVO MICROSOFT</v>
          </cell>
          <cell r="L15" t="str">
            <v>ALEJANDRO ACEVEDO VALENZUELA</v>
          </cell>
          <cell r="M15" t="str">
            <v>gda - bda_gda50 TICKET AUTOMATICO</v>
          </cell>
          <cell r="N15" t="str">
            <v>TICKET-INTELIGENTE</v>
          </cell>
          <cell r="O15" t="str">
            <v>USR_TSIGHT</v>
          </cell>
          <cell r="P15" t="str">
            <v>Incidencia de cliente</v>
          </cell>
          <cell r="Q15" t="str">
            <v>Dentro del Objetivo de servicio</v>
          </cell>
          <cell r="R15">
            <v>45323</v>
          </cell>
          <cell r="S15">
            <v>6.1435185183654539E-2</v>
          </cell>
          <cell r="T15">
            <v>3.2627314814814817E-2</v>
          </cell>
          <cell r="U15">
            <v>6.1435185185185183E-2</v>
          </cell>
          <cell r="V15">
            <v>2.8807870370370373E-2</v>
          </cell>
          <cell r="W15" t="str">
            <v>Cumplido</v>
          </cell>
          <cell r="X15" t="str">
            <v xml:space="preserve"> </v>
          </cell>
        </row>
        <row r="16">
          <cell r="A16" t="str">
            <v>INC000002579819</v>
          </cell>
          <cell r="B16" t="str">
            <v>3-Moderado/Limitado</v>
          </cell>
          <cell r="C16" t="str">
            <v>3-Medio</v>
          </cell>
          <cell r="D16" t="str">
            <v>Media</v>
          </cell>
          <cell r="E16" t="str">
            <v>Cerrado</v>
          </cell>
          <cell r="F16" t="str">
            <v>TELEFONICA EMPRESAS DE CHILE SA</v>
          </cell>
          <cell r="G16" t="str">
            <v>30/01/2024 11:03:26</v>
          </cell>
          <cell r="H16" t="str">
            <v>30/01/2024 11:04:36</v>
          </cell>
          <cell r="I16" t="str">
            <v>01/02/2024 11:13:10</v>
          </cell>
          <cell r="J16" t="str">
            <v>01/02/2024 23:50:00</v>
          </cell>
          <cell r="K16" t="str">
            <v>SISTEMA OPERATIVO MICROSOFT</v>
          </cell>
          <cell r="L16" t="str">
            <v>RICARDO R GALLEGOS OYANEDER</v>
          </cell>
          <cell r="M16" t="str">
            <v>HD/Auditoría Procesos y Sistemas B2B</v>
          </cell>
          <cell r="N16" t="str">
            <v>VPN IP - MPLS</v>
          </cell>
          <cell r="O16" t="str">
            <v>frp_pcamay</v>
          </cell>
          <cell r="P16" t="str">
            <v>Requerimiento de cliente</v>
          </cell>
          <cell r="Q16" t="str">
            <v>Objetivos de servicio incumplidos</v>
          </cell>
          <cell r="R16">
            <v>45323</v>
          </cell>
          <cell r="S16">
            <v>2.0059490740750334</v>
          </cell>
          <cell r="T16">
            <v>1.9516898148148147</v>
          </cell>
          <cell r="U16">
            <v>2.0067592592592591</v>
          </cell>
          <cell r="V16">
            <v>5.5069444444444449E-2</v>
          </cell>
          <cell r="W16" t="str">
            <v/>
          </cell>
          <cell r="X16" t="str">
            <v>Cumplido</v>
          </cell>
        </row>
        <row r="17">
          <cell r="A17" t="str">
            <v>INC000002583141</v>
          </cell>
          <cell r="B17" t="str">
            <v>4-Menor/Localizado</v>
          </cell>
          <cell r="C17" t="str">
            <v>4-Baja</v>
          </cell>
          <cell r="D17" t="str">
            <v>Baja</v>
          </cell>
          <cell r="E17" t="str">
            <v>Cerrado</v>
          </cell>
          <cell r="F17" t="str">
            <v>TELEFONICA CYBERSECURITY TECH CHILE SPA</v>
          </cell>
          <cell r="G17" t="str">
            <v>31/01/2024 18:14:13</v>
          </cell>
          <cell r="H17" t="str">
            <v>31/01/2024 18:17:51</v>
          </cell>
          <cell r="I17" t="str">
            <v>01/02/2024 11:28:25</v>
          </cell>
          <cell r="J17" t="str">
            <v>01/02/2024 23:50:00</v>
          </cell>
          <cell r="K17" t="str">
            <v>SISTEMA OPERATIVO MICROSOFT</v>
          </cell>
          <cell r="L17" t="str">
            <v>GIOVANNI D ROCCO VALENZUELA</v>
          </cell>
          <cell r="M17" t="str">
            <v>REQ / SOC/Notificación Desvinculación de Personal en Curso</v>
          </cell>
          <cell r="N17" t="str">
            <v>VPN IP - MPLS</v>
          </cell>
          <cell r="O17" t="str">
            <v>frp_jcarri</v>
          </cell>
          <cell r="P17" t="str">
            <v>Requerimiento de cliente</v>
          </cell>
          <cell r="Q17" t="str">
            <v>Dentro del Objetivo de servicio</v>
          </cell>
          <cell r="R17">
            <v>45323</v>
          </cell>
          <cell r="S17">
            <v>0.71567129629693227</v>
          </cell>
          <cell r="T17">
            <v>0.57954861111111111</v>
          </cell>
          <cell r="U17">
            <v>0.71819444444444447</v>
          </cell>
          <cell r="V17">
            <v>0.13864583333333333</v>
          </cell>
          <cell r="W17" t="str">
            <v/>
          </cell>
          <cell r="X17" t="str">
            <v>Cumplido</v>
          </cell>
        </row>
        <row r="18">
          <cell r="A18" t="str">
            <v>INC000002583195</v>
          </cell>
          <cell r="B18" t="str">
            <v>4-Menor/Localizado</v>
          </cell>
          <cell r="C18" t="str">
            <v>2-Alta</v>
          </cell>
          <cell r="D18" t="str">
            <v>Media</v>
          </cell>
          <cell r="E18" t="str">
            <v>Cerrado</v>
          </cell>
          <cell r="F18" t="str">
            <v>AGRICOLA ARIZTIA LIMITADA</v>
          </cell>
          <cell r="G18" t="str">
            <v>01/02/2024 8:24:14</v>
          </cell>
          <cell r="H18" t="str">
            <v>01/02/2024 8:26:14</v>
          </cell>
          <cell r="I18" t="str">
            <v>01/02/2024 11:35:26</v>
          </cell>
          <cell r="J18" t="str">
            <v>01/02/2024 23:50:00</v>
          </cell>
          <cell r="K18" t="str">
            <v>SISTEMA OPERATIVO UNIX</v>
          </cell>
          <cell r="L18" t="str">
            <v>SEBASTIAN I ACUÑA GUZMAN</v>
          </cell>
          <cell r="M18" t="str">
            <v>HD/URGENTE - AGREGAR REGISTROS A 3 ZONAS DNS DISTINTAS</v>
          </cell>
          <cell r="N18" t="str">
            <v>VPN IP - MPLS</v>
          </cell>
          <cell r="O18" t="str">
            <v>frp_jesanc</v>
          </cell>
          <cell r="P18" t="str">
            <v>Requerimiento de cliente</v>
          </cell>
          <cell r="Q18" t="str">
            <v>Dentro del Objetivo de servicio</v>
          </cell>
          <cell r="R18">
            <v>45323</v>
          </cell>
          <cell r="S18">
            <v>0.13138888889079681</v>
          </cell>
          <cell r="T18">
            <v>0</v>
          </cell>
          <cell r="U18">
            <v>0.13277777777777777</v>
          </cell>
          <cell r="V18">
            <v>0.13277777777777777</v>
          </cell>
          <cell r="W18" t="str">
            <v/>
          </cell>
          <cell r="X18" t="str">
            <v>Cumplido</v>
          </cell>
        </row>
        <row r="19">
          <cell r="A19" t="str">
            <v>INC000002582140</v>
          </cell>
          <cell r="B19" t="str">
            <v>4-Menor/Localizado</v>
          </cell>
          <cell r="C19" t="str">
            <v>2-Alta</v>
          </cell>
          <cell r="D19" t="str">
            <v>Media</v>
          </cell>
          <cell r="E19" t="str">
            <v>Cerrado</v>
          </cell>
          <cell r="F19" t="str">
            <v>UNION AEREA LTDA</v>
          </cell>
          <cell r="G19" t="str">
            <v>31/01/2024 11:52:32</v>
          </cell>
          <cell r="H19" t="str">
            <v>31/01/2024 11:53:32</v>
          </cell>
          <cell r="I19" t="str">
            <v>01/02/2024 12:19:44</v>
          </cell>
          <cell r="J19" t="str">
            <v>01/02/2024 23:50:00</v>
          </cell>
          <cell r="K19" t="str">
            <v>SISTEMA OPERATIVO UNIX</v>
          </cell>
          <cell r="L19" t="str">
            <v>SEBASTIAN I ACUÑA GUZMAN</v>
          </cell>
          <cell r="M19" t="str">
            <v>modificar registro SPF</v>
          </cell>
          <cell r="N19" t="str">
            <v>SERVICIOS DIGITALES</v>
          </cell>
          <cell r="O19" t="str">
            <v>tct_decruz</v>
          </cell>
          <cell r="P19" t="str">
            <v>Requerimiento de cliente</v>
          </cell>
          <cell r="Q19" t="str">
            <v>Objetivos de servicio incumplidos</v>
          </cell>
          <cell r="R19">
            <v>45323</v>
          </cell>
          <cell r="S19">
            <v>1.0181944444484543</v>
          </cell>
          <cell r="T19">
            <v>0.96700231481481491</v>
          </cell>
          <cell r="U19">
            <v>1.018888888888889</v>
          </cell>
          <cell r="V19">
            <v>5.1886574074074071E-2</v>
          </cell>
          <cell r="W19" t="str">
            <v/>
          </cell>
          <cell r="X19" t="str">
            <v>Cumplido</v>
          </cell>
        </row>
        <row r="20">
          <cell r="A20" t="str">
            <v>INC000002584615</v>
          </cell>
          <cell r="B20" t="str">
            <v>2-Significativo/Amplio</v>
          </cell>
          <cell r="C20" t="str">
            <v>3-Medio</v>
          </cell>
          <cell r="D20" t="str">
            <v>Media</v>
          </cell>
          <cell r="E20" t="str">
            <v>Cerrado</v>
          </cell>
          <cell r="F20" t="str">
            <v>FUNDACION INSTITUTO PROFESIONAL DUOC UC</v>
          </cell>
          <cell r="G20" t="str">
            <v>01/02/2024 12:29:00</v>
          </cell>
          <cell r="H20" t="str">
            <v>01/02/2024 12:33:16</v>
          </cell>
          <cell r="I20" t="str">
            <v>01/02/2024 12:39:36</v>
          </cell>
          <cell r="J20" t="str">
            <v>01/02/2024 23:50:00</v>
          </cell>
          <cell r="K20" t="str">
            <v>BASE DE DATOS</v>
          </cell>
          <cell r="L20" t="str">
            <v>DAVID MATELUNA</v>
          </cell>
          <cell r="M20" t="str">
            <v>[DUOC] OCI - Baja de VPN Site to Site SIN USO : VPN_DUOC_OCI03</v>
          </cell>
          <cell r="N20" t="str">
            <v>HOSTING VIRTUAL</v>
          </cell>
          <cell r="O20" t="str">
            <v>tct_lumate</v>
          </cell>
          <cell r="P20" t="str">
            <v>Requerimiento de cliente</v>
          </cell>
          <cell r="Q20" t="str">
            <v>Dentro del Objetivo de servicio</v>
          </cell>
          <cell r="R20">
            <v>45323</v>
          </cell>
          <cell r="S20">
            <v>4.3981481430819258E-3</v>
          </cell>
          <cell r="T20">
            <v>0</v>
          </cell>
          <cell r="U20">
            <v>7.3611111111111108E-3</v>
          </cell>
          <cell r="V20">
            <v>7.3611111111111108E-3</v>
          </cell>
          <cell r="W20" t="str">
            <v/>
          </cell>
          <cell r="X20" t="str">
            <v>Cumplido</v>
          </cell>
        </row>
        <row r="21">
          <cell r="A21" t="str">
            <v>INC000002584380</v>
          </cell>
          <cell r="B21" t="str">
            <v>3-Moderado/Limitado</v>
          </cell>
          <cell r="C21" t="str">
            <v>3-Medio</v>
          </cell>
          <cell r="D21" t="str">
            <v>Media</v>
          </cell>
          <cell r="E21" t="str">
            <v>Cerrado</v>
          </cell>
          <cell r="F21" t="str">
            <v>INDUSTRIAS CHILENAS DE ALAMBRE INCHALAM S.A.</v>
          </cell>
          <cell r="G21" t="str">
            <v>01/02/2024 10:50:43</v>
          </cell>
          <cell r="H21" t="str">
            <v>01/02/2024 10:52:40</v>
          </cell>
          <cell r="I21" t="str">
            <v>01/02/2024 12:44:56</v>
          </cell>
          <cell r="J21" t="str">
            <v>01/02/2024 23:50:00</v>
          </cell>
          <cell r="K21" t="str">
            <v>SISTEMA OPERATIVO MICROSOFT</v>
          </cell>
          <cell r="L21" t="str">
            <v>RICARDO R GALLEGOS OYANEDER</v>
          </cell>
          <cell r="M21" t="str">
            <v>HD / Validación Windows Servidor webinchalam.inchalam.cl</v>
          </cell>
          <cell r="N21" t="str">
            <v>VPN IP - MPLS</v>
          </cell>
          <cell r="O21" t="str">
            <v>frp_rreyes</v>
          </cell>
          <cell r="P21" t="str">
            <v>Requerimiento de cliente</v>
          </cell>
          <cell r="Q21" t="str">
            <v>Dentro del Objetivo de servicio</v>
          </cell>
          <cell r="R21">
            <v>45323</v>
          </cell>
          <cell r="S21">
            <v>7.7962962961464655E-2</v>
          </cell>
          <cell r="T21">
            <v>0</v>
          </cell>
          <cell r="U21">
            <v>7.9317129629629626E-2</v>
          </cell>
          <cell r="V21">
            <v>7.9317129629629626E-2</v>
          </cell>
          <cell r="W21" t="str">
            <v/>
          </cell>
          <cell r="X21" t="str">
            <v>Cumplido</v>
          </cell>
        </row>
        <row r="22">
          <cell r="A22" t="str">
            <v>INC000002584259</v>
          </cell>
          <cell r="B22" t="str">
            <v>3-Moderado/Limitado</v>
          </cell>
          <cell r="C22" t="str">
            <v>3-Medio</v>
          </cell>
          <cell r="D22" t="str">
            <v>Media</v>
          </cell>
          <cell r="E22" t="str">
            <v>Cerrado</v>
          </cell>
          <cell r="F22" t="str">
            <v>INDUSTRIAS CHILENAS DE ALAMBRE INCHALAM S.A.</v>
          </cell>
          <cell r="G22" t="str">
            <v>01/02/2024 10:24:46</v>
          </cell>
          <cell r="H22" t="str">
            <v>01/02/2024 10:26:09</v>
          </cell>
          <cell r="I22" t="str">
            <v>01/02/2024 13:06:46</v>
          </cell>
          <cell r="J22" t="str">
            <v>01/02/2024 23:50:00</v>
          </cell>
          <cell r="K22" t="str">
            <v>CLOUD SAP HANA</v>
          </cell>
          <cell r="L22" t="str">
            <v>NICOLAS A SAAVEDRA EGUILUZ</v>
          </cell>
          <cell r="M22" t="str">
            <v>HD/Transacción ZESD_0113</v>
          </cell>
          <cell r="N22" t="str">
            <v>VPN IP - MPLS</v>
          </cell>
          <cell r="O22" t="str">
            <v>frp_pcamay</v>
          </cell>
          <cell r="P22" t="str">
            <v>Requerimiento de cliente</v>
          </cell>
          <cell r="Q22" t="str">
            <v>Dentro del Objetivo de servicio</v>
          </cell>
          <cell r="R22">
            <v>45323</v>
          </cell>
          <cell r="S22">
            <v>0.11153935184847796</v>
          </cell>
          <cell r="T22">
            <v>0</v>
          </cell>
          <cell r="U22">
            <v>0.1125</v>
          </cell>
          <cell r="V22">
            <v>0.1125</v>
          </cell>
          <cell r="W22" t="str">
            <v/>
          </cell>
          <cell r="X22" t="str">
            <v>Cumplido</v>
          </cell>
        </row>
        <row r="23">
          <cell r="A23" t="str">
            <v>INC000002584509</v>
          </cell>
          <cell r="B23" t="str">
            <v>3-Moderado/Limitado</v>
          </cell>
          <cell r="C23" t="str">
            <v>3-Medio</v>
          </cell>
          <cell r="D23" t="str">
            <v>Media</v>
          </cell>
          <cell r="E23" t="str">
            <v>Cerrado</v>
          </cell>
          <cell r="F23" t="str">
            <v>INDUSTRIAS CHILENAS DE ALAMBRE INCHALAM S.A.</v>
          </cell>
          <cell r="G23" t="str">
            <v>01/02/2024 12:02:01</v>
          </cell>
          <cell r="H23" t="str">
            <v>01/02/2024 12:02:54</v>
          </cell>
          <cell r="I23" t="str">
            <v>01/02/2024 13:07:30</v>
          </cell>
          <cell r="J23" t="str">
            <v>01/02/2024 23:50:00</v>
          </cell>
          <cell r="K23" t="str">
            <v>CLOUD SAP HANA</v>
          </cell>
          <cell r="L23" t="str">
            <v>NICOLAS A SAAVEDRA EGUILUZ</v>
          </cell>
          <cell r="M23" t="str">
            <v>HD/RV: solicitud desarrollo RFC</v>
          </cell>
          <cell r="N23" t="str">
            <v>VPN IP - MPLS</v>
          </cell>
          <cell r="O23" t="str">
            <v>frp_pcamay</v>
          </cell>
          <cell r="P23" t="str">
            <v>Requerimiento de cliente</v>
          </cell>
          <cell r="Q23" t="str">
            <v>Dentro del Objetivo de servicio</v>
          </cell>
          <cell r="R23">
            <v>45323</v>
          </cell>
          <cell r="S23">
            <v>4.486111111327773E-2</v>
          </cell>
          <cell r="T23">
            <v>0</v>
          </cell>
          <cell r="U23">
            <v>4.5474537037037042E-2</v>
          </cell>
          <cell r="V23">
            <v>4.5474537037037042E-2</v>
          </cell>
          <cell r="W23" t="str">
            <v/>
          </cell>
          <cell r="X23" t="str">
            <v>Cumplido</v>
          </cell>
        </row>
        <row r="24">
          <cell r="A24" t="str">
            <v>INC000002584035</v>
          </cell>
          <cell r="B24" t="str">
            <v>3-Moderado/Limitado</v>
          </cell>
          <cell r="C24" t="str">
            <v>4-Baja</v>
          </cell>
          <cell r="D24" t="str">
            <v>Baja</v>
          </cell>
          <cell r="E24" t="str">
            <v>Cerrado</v>
          </cell>
          <cell r="F24" t="str">
            <v>TELEFONICA GLOBAL TECHNOLOGY S.A.AGENCIA EN CHILE</v>
          </cell>
          <cell r="G24" t="str">
            <v>01/02/2024 10:15:15</v>
          </cell>
          <cell r="H24" t="str">
            <v>01/02/2024 10:17:41</v>
          </cell>
          <cell r="I24" t="str">
            <v>01/02/2024 14:44:00</v>
          </cell>
          <cell r="J24" t="str">
            <v>01/02/2024 23:50:00</v>
          </cell>
          <cell r="K24" t="str">
            <v>CLOUD SAP HANA</v>
          </cell>
          <cell r="L24" t="str">
            <v>OSCAR A GUZMAN MEDIC</v>
          </cell>
          <cell r="M24" t="str">
            <v>Transporte OT PRD - 29 enero - 7 horas</v>
          </cell>
          <cell r="N24" t="str">
            <v>SAP</v>
          </cell>
          <cell r="O24" t="str">
            <v>tct_oguzma</v>
          </cell>
          <cell r="P24" t="str">
            <v>Requerimiento de cliente</v>
          </cell>
          <cell r="Q24" t="str">
            <v>Dentro del Objetivo de servicio</v>
          </cell>
          <cell r="R24">
            <v>45323</v>
          </cell>
          <cell r="S24">
            <v>0.18494212962832535</v>
          </cell>
          <cell r="T24">
            <v>0</v>
          </cell>
          <cell r="U24">
            <v>0.18663194444444445</v>
          </cell>
          <cell r="V24">
            <v>0.18663194444444445</v>
          </cell>
          <cell r="W24" t="str">
            <v/>
          </cell>
          <cell r="X24" t="str">
            <v>Cumplido</v>
          </cell>
        </row>
        <row r="25">
          <cell r="A25" t="str">
            <v>INC000002584676</v>
          </cell>
          <cell r="B25" t="str">
            <v>1-Extenso/Generalizado</v>
          </cell>
          <cell r="C25" t="str">
            <v>4-Baja</v>
          </cell>
          <cell r="D25" t="str">
            <v>Baja</v>
          </cell>
          <cell r="E25" t="str">
            <v>Cerrado</v>
          </cell>
          <cell r="F25" t="str">
            <v>RABIE HNOSLTDA</v>
          </cell>
          <cell r="G25" t="str">
            <v>01/02/2024 13:21:47</v>
          </cell>
          <cell r="H25" t="str">
            <v>01/02/2024 13:21:47</v>
          </cell>
          <cell r="I25" t="str">
            <v>01/02/2024 15:55:26</v>
          </cell>
          <cell r="J25" t="str">
            <v>01/02/2024 23:50:00</v>
          </cell>
          <cell r="K25" t="str">
            <v>SISTEMA OPERATIVO MICROSOFT</v>
          </cell>
          <cell r="L25" t="str">
            <v>GIOVANNI D ROCCO VALENZUELA</v>
          </cell>
          <cell r="M25" t="str">
            <v>rabie001 - tocorpuri_vm TICKET AUTOMATICO</v>
          </cell>
          <cell r="N25" t="str">
            <v>TICKET-INTELIGENTE</v>
          </cell>
          <cell r="O25" t="str">
            <v>USR_TSIGHT</v>
          </cell>
          <cell r="P25" t="str">
            <v>Incidencia de cliente</v>
          </cell>
          <cell r="Q25" t="str">
            <v>Dentro del Objetivo de servicio</v>
          </cell>
          <cell r="R25">
            <v>45323</v>
          </cell>
          <cell r="S25">
            <v>0.10670138888963265</v>
          </cell>
          <cell r="T25">
            <v>2.9537037037037039E-2</v>
          </cell>
          <cell r="U25">
            <v>0.10670138888888887</v>
          </cell>
          <cell r="V25">
            <v>7.7164351851851845E-2</v>
          </cell>
          <cell r="W25" t="str">
            <v>Cumplido</v>
          </cell>
          <cell r="X25" t="str">
            <v xml:space="preserve"> </v>
          </cell>
        </row>
        <row r="26">
          <cell r="A26" t="str">
            <v>INC000002584854</v>
          </cell>
          <cell r="B26" t="str">
            <v>3-Moderado/Limitado</v>
          </cell>
          <cell r="C26" t="str">
            <v>3-Medio</v>
          </cell>
          <cell r="D26" t="str">
            <v>Media</v>
          </cell>
          <cell r="E26" t="str">
            <v>Cerrado</v>
          </cell>
          <cell r="F26" t="str">
            <v>TELEFONICA GLOBAL TECHNOLOGY S.A.AGENCIA EN CHILE</v>
          </cell>
          <cell r="G26" t="str">
            <v>01/02/2024 16:04:02</v>
          </cell>
          <cell r="H26" t="str">
            <v>01/02/2024 16:06:07</v>
          </cell>
          <cell r="I26" t="str">
            <v>01/02/2024 16:17:30</v>
          </cell>
          <cell r="J26" t="str">
            <v>01/02/2024 23:50:00</v>
          </cell>
          <cell r="K26" t="str">
            <v>COMUNICACIONES DC</v>
          </cell>
          <cell r="L26" t="str">
            <v>OSCAR A RAMIREZ SOTO</v>
          </cell>
          <cell r="M26" t="str">
            <v>Luis molina de la OB y cliente SMU, solicitan realizar la migración de tunel vpn s2s</v>
          </cell>
          <cell r="N26" t="str">
            <v>COMUNICACIONES</v>
          </cell>
          <cell r="O26" t="str">
            <v>tct_oramir</v>
          </cell>
          <cell r="P26" t="str">
            <v>Requerimiento de cliente</v>
          </cell>
          <cell r="Q26" t="str">
            <v>Dentro del Objetivo de servicio</v>
          </cell>
          <cell r="R26">
            <v>45323</v>
          </cell>
          <cell r="S26">
            <v>7.9050925924093463E-3</v>
          </cell>
          <cell r="T26">
            <v>0</v>
          </cell>
          <cell r="U26">
            <v>9.3518518518518525E-3</v>
          </cell>
          <cell r="V26">
            <v>9.3518518518518525E-3</v>
          </cell>
          <cell r="W26" t="str">
            <v/>
          </cell>
          <cell r="X26" t="str">
            <v>Cumplido</v>
          </cell>
        </row>
        <row r="27">
          <cell r="A27" t="str">
            <v>INC000002584536</v>
          </cell>
          <cell r="B27" t="str">
            <v>3-Moderado/Limitado</v>
          </cell>
          <cell r="C27" t="str">
            <v>3-Medio</v>
          </cell>
          <cell r="D27" t="str">
            <v>Media</v>
          </cell>
          <cell r="E27" t="str">
            <v>Cerrado</v>
          </cell>
          <cell r="F27" t="str">
            <v>EMPRESA ELECTRICA PUENTE ALTO</v>
          </cell>
          <cell r="G27" t="str">
            <v>01/02/2024 13:19:16</v>
          </cell>
          <cell r="H27" t="str">
            <v>01/02/2024 13:20:53</v>
          </cell>
          <cell r="I27" t="str">
            <v>01/02/2024 16:34:26</v>
          </cell>
          <cell r="J27" t="str">
            <v>01/02/2024 23:50:00</v>
          </cell>
          <cell r="K27" t="str">
            <v>COMUNICACIONES DC</v>
          </cell>
          <cell r="L27" t="str">
            <v>MARIO PARADA DUARTE</v>
          </cell>
          <cell r="M27" t="str">
            <v>HD/Electrica Puente Alta //Firewall virtual</v>
          </cell>
          <cell r="N27" t="str">
            <v>VPN IP - MPLS</v>
          </cell>
          <cell r="O27" t="str">
            <v>frp_pcamay</v>
          </cell>
          <cell r="P27" t="str">
            <v>Requerimiento de cliente</v>
          </cell>
          <cell r="Q27" t="str">
            <v>Dentro del Objetivo de servicio</v>
          </cell>
          <cell r="R27">
            <v>45323</v>
          </cell>
          <cell r="S27">
            <v>0.13440972222451819</v>
          </cell>
          <cell r="T27">
            <v>0</v>
          </cell>
          <cell r="U27">
            <v>0.13553240740740741</v>
          </cell>
          <cell r="V27">
            <v>0.13553240740740741</v>
          </cell>
          <cell r="W27" t="str">
            <v/>
          </cell>
          <cell r="X27" t="str">
            <v>Cumplido</v>
          </cell>
        </row>
        <row r="28">
          <cell r="A28" t="str">
            <v>INC000002586111</v>
          </cell>
          <cell r="B28" t="str">
            <v>3-Moderado/Limitado</v>
          </cell>
          <cell r="C28" t="str">
            <v>3-Medio</v>
          </cell>
          <cell r="D28" t="str">
            <v>Media</v>
          </cell>
          <cell r="E28" t="str">
            <v>Cerrado</v>
          </cell>
          <cell r="F28" t="str">
            <v>BLUMAR S.A.</v>
          </cell>
          <cell r="G28" t="str">
            <v>01/02/2024 17:07:08</v>
          </cell>
          <cell r="H28" t="str">
            <v>01/02/2024 17:09:25</v>
          </cell>
          <cell r="I28" t="str">
            <v>01/02/2024 17:25:59</v>
          </cell>
          <cell r="J28" t="str">
            <v>01/02/2024 23:50:00</v>
          </cell>
          <cell r="K28" t="str">
            <v>CLOUD SAP HANA</v>
          </cell>
          <cell r="L28" t="str">
            <v>FREDDY O CORTES DIAZ</v>
          </cell>
          <cell r="M28" t="str">
            <v>HD / A priority 'Very High' SAP Note/KBA has just been released on component BC-XI-CON-SFT</v>
          </cell>
          <cell r="N28" t="str">
            <v>SAP</v>
          </cell>
          <cell r="O28" t="str">
            <v>frp_rreyes</v>
          </cell>
          <cell r="P28" t="str">
            <v>Requerimiento de cliente</v>
          </cell>
          <cell r="Q28" t="str">
            <v>Dentro del Objetivo de servicio</v>
          </cell>
          <cell r="R28">
            <v>45323</v>
          </cell>
          <cell r="S28">
            <v>1.1504629626870155E-2</v>
          </cell>
          <cell r="T28">
            <v>0</v>
          </cell>
          <cell r="U28">
            <v>1.3090277777777779E-2</v>
          </cell>
          <cell r="V28">
            <v>1.3090277777777779E-2</v>
          </cell>
          <cell r="W28" t="str">
            <v/>
          </cell>
          <cell r="X28" t="str">
            <v>Cumplido</v>
          </cell>
        </row>
        <row r="29">
          <cell r="A29" t="str">
            <v>INC000002585152</v>
          </cell>
          <cell r="B29" t="str">
            <v>2-Significativo/Amplio</v>
          </cell>
          <cell r="C29" t="str">
            <v>3-Medio</v>
          </cell>
          <cell r="D29" t="str">
            <v>Media</v>
          </cell>
          <cell r="E29" t="str">
            <v>Cerrado</v>
          </cell>
          <cell r="F29" t="str">
            <v>FUNDACION INSTITUTO PROFESIONAL DUOC UC</v>
          </cell>
          <cell r="G29" t="str">
            <v>01/02/2024 17:39:29</v>
          </cell>
          <cell r="H29" t="str">
            <v>01/02/2024 17:43:29</v>
          </cell>
          <cell r="I29" t="str">
            <v>01/02/2024 17:51:38</v>
          </cell>
          <cell r="J29" t="str">
            <v>01/02/2024 23:50:00</v>
          </cell>
          <cell r="K29" t="str">
            <v>BASE DE DATOS</v>
          </cell>
          <cell r="L29" t="str">
            <v>DAVID MATELUNA</v>
          </cell>
          <cell r="M29" t="str">
            <v>Crear usuario de bd en ADB_QAS</v>
          </cell>
          <cell r="N29" t="str">
            <v>HOSTING VIRTUAL</v>
          </cell>
          <cell r="O29" t="str">
            <v>tct_lumate</v>
          </cell>
          <cell r="P29" t="str">
            <v>Requerimiento de cliente</v>
          </cell>
          <cell r="Q29" t="str">
            <v>Dentro del Objetivo de servicio</v>
          </cell>
          <cell r="R29">
            <v>45323</v>
          </cell>
          <cell r="S29">
            <v>5.6597222210257314E-3</v>
          </cell>
          <cell r="T29">
            <v>0</v>
          </cell>
          <cell r="U29">
            <v>8.4375000000000006E-3</v>
          </cell>
          <cell r="V29">
            <v>8.4375000000000006E-3</v>
          </cell>
          <cell r="W29" t="str">
            <v/>
          </cell>
          <cell r="X29" t="str">
            <v>Cumplido</v>
          </cell>
        </row>
        <row r="30">
          <cell r="A30" t="str">
            <v>INC000002586127</v>
          </cell>
          <cell r="B30" t="str">
            <v>3-Moderado/Limitado</v>
          </cell>
          <cell r="C30" t="str">
            <v>3-Medio</v>
          </cell>
          <cell r="D30" t="str">
            <v>Media</v>
          </cell>
          <cell r="E30" t="str">
            <v>Cerrado</v>
          </cell>
          <cell r="F30" t="str">
            <v>TELEFONICA GLOBAL TECHNOLOGY S.A.AGENCIA EN CHILE</v>
          </cell>
          <cell r="G30" t="str">
            <v>01/02/2024 17:28:06</v>
          </cell>
          <cell r="H30" t="str">
            <v>01/02/2024 17:29:59</v>
          </cell>
          <cell r="I30" t="str">
            <v>01/02/2024 18:04:33</v>
          </cell>
          <cell r="J30" t="str">
            <v>01/02/2024 23:50:00</v>
          </cell>
          <cell r="K30" t="str">
            <v>BACK UP DATA CENTER (BACKUP ON DEMAND)</v>
          </cell>
          <cell r="L30" t="str">
            <v>AXEL ANDRADE</v>
          </cell>
          <cell r="M30" t="str">
            <v>HD / CONFIGURAR RESPALDO EN SERVIDORES</v>
          </cell>
          <cell r="N30" t="str">
            <v>VPN IP - MPLS</v>
          </cell>
          <cell r="O30" t="str">
            <v>frp_rreyes</v>
          </cell>
          <cell r="P30" t="str">
            <v>Requerimiento de cliente</v>
          </cell>
          <cell r="Q30" t="str">
            <v>Dentro del Objetivo de servicio</v>
          </cell>
          <cell r="R30">
            <v>45323</v>
          </cell>
          <cell r="S30">
            <v>2.4004629623959772E-2</v>
          </cell>
          <cell r="T30">
            <v>0</v>
          </cell>
          <cell r="U30">
            <v>2.5312500000000002E-2</v>
          </cell>
          <cell r="V30">
            <v>2.5312500000000002E-2</v>
          </cell>
          <cell r="W30" t="str">
            <v/>
          </cell>
          <cell r="X30" t="str">
            <v>Cumplido</v>
          </cell>
        </row>
        <row r="31">
          <cell r="A31" t="str">
            <v>INC000002584235</v>
          </cell>
          <cell r="B31" t="str">
            <v>3-Moderado/Limitado</v>
          </cell>
          <cell r="C31" t="str">
            <v>3-Medio</v>
          </cell>
          <cell r="D31" t="str">
            <v>Media</v>
          </cell>
          <cell r="E31" t="str">
            <v>Cerrado</v>
          </cell>
          <cell r="F31" t="str">
            <v>ARTIKOS CHILE S A</v>
          </cell>
          <cell r="G31" t="str">
            <v>01/02/2024 9:48:00</v>
          </cell>
          <cell r="H31" t="str">
            <v>01/02/2024 9:50:24</v>
          </cell>
          <cell r="I31" t="str">
            <v>01/02/2024 18:11:29</v>
          </cell>
          <cell r="J31" t="str">
            <v>01/02/2024 23:50:00</v>
          </cell>
          <cell r="K31" t="str">
            <v>BACK UP DATA CENTER (BACKUP ON DEMAND)</v>
          </cell>
          <cell r="L31" t="str">
            <v>AXEL ANDRADE</v>
          </cell>
          <cell r="M31" t="str">
            <v>HD/Solicitud de creación de ticket / alta de respaldo /Artikos Chile S.A. base: VerticalSalud</v>
          </cell>
          <cell r="N31" t="str">
            <v>VPN IP - MPLS</v>
          </cell>
          <cell r="O31" t="str">
            <v>frp_pcamay</v>
          </cell>
          <cell r="P31" t="str">
            <v>Requerimiento de cliente</v>
          </cell>
          <cell r="Q31" t="str">
            <v>Dentro del Objetivo de servicio</v>
          </cell>
          <cell r="R31">
            <v>45323</v>
          </cell>
          <cell r="S31">
            <v>0.34797453703504289</v>
          </cell>
          <cell r="T31">
            <v>9.1909722222222226E-2</v>
          </cell>
          <cell r="U31">
            <v>0.34964120370370372</v>
          </cell>
          <cell r="V31">
            <v>0.25773148148148145</v>
          </cell>
          <cell r="W31" t="str">
            <v/>
          </cell>
          <cell r="X31" t="str">
            <v>Cumplido</v>
          </cell>
        </row>
        <row r="32">
          <cell r="A32" t="str">
            <v>INC000002586138</v>
          </cell>
          <cell r="B32" t="str">
            <v>4-Menor/Localizado</v>
          </cell>
          <cell r="C32" t="str">
            <v>4-Baja</v>
          </cell>
          <cell r="D32" t="str">
            <v>Baja</v>
          </cell>
          <cell r="E32" t="str">
            <v>Cerrado</v>
          </cell>
          <cell r="F32" t="str">
            <v>CEPECH S.A.</v>
          </cell>
          <cell r="G32" t="str">
            <v>01/02/2024 17:43:26</v>
          </cell>
          <cell r="H32" t="str">
            <v>01/02/2024 17:47:39</v>
          </cell>
          <cell r="I32" t="str">
            <v>01/02/2024 18:13:53</v>
          </cell>
          <cell r="J32" t="str">
            <v>01/02/2024 23:50:00</v>
          </cell>
          <cell r="K32" t="str">
            <v>BACK UP DATA CENTER (BACKUP ON DEMAND)</v>
          </cell>
          <cell r="L32" t="str">
            <v>AXEL ANDRADE</v>
          </cell>
          <cell r="M32" t="str">
            <v>GAMA | solicitud de restauración carpeta</v>
          </cell>
          <cell r="N32" t="str">
            <v>VPN IP - MPLS</v>
          </cell>
          <cell r="O32" t="str">
            <v>frp_joflor</v>
          </cell>
          <cell r="P32" t="str">
            <v>Requerimiento de cliente</v>
          </cell>
          <cell r="Q32" t="str">
            <v>Dentro del Objetivo de servicio</v>
          </cell>
          <cell r="R32">
            <v>45323</v>
          </cell>
          <cell r="S32">
            <v>1.8217592587461695E-2</v>
          </cell>
          <cell r="T32">
            <v>0</v>
          </cell>
          <cell r="U32">
            <v>2.1145833333333332E-2</v>
          </cell>
          <cell r="V32">
            <v>2.1145833333333332E-2</v>
          </cell>
          <cell r="W32" t="str">
            <v/>
          </cell>
          <cell r="X32" t="str">
            <v>Cumplido</v>
          </cell>
        </row>
        <row r="33">
          <cell r="A33" t="str">
            <v>INC000002584933</v>
          </cell>
          <cell r="B33" t="str">
            <v>4-Menor/Localizado</v>
          </cell>
          <cell r="C33" t="str">
            <v>4-Baja</v>
          </cell>
          <cell r="D33" t="str">
            <v>Baja</v>
          </cell>
          <cell r="E33" t="str">
            <v>Cerrado</v>
          </cell>
          <cell r="F33" t="str">
            <v>TELEFONICA CYBERSECURITY TECH CHILE SPA</v>
          </cell>
          <cell r="G33" t="str">
            <v>01/02/2024 14:21:09</v>
          </cell>
          <cell r="H33" t="str">
            <v>01/02/2024 14:24:28</v>
          </cell>
          <cell r="I33" t="str">
            <v>01/02/2024 18:25:44</v>
          </cell>
          <cell r="J33" t="str">
            <v>01/02/2024 23:50:00</v>
          </cell>
          <cell r="K33" t="str">
            <v>SISTEMA OPERATIVO MICROSOFT</v>
          </cell>
          <cell r="L33" t="str">
            <v>GIOVANNI D ROCCO VALENZUELA</v>
          </cell>
          <cell r="M33" t="str">
            <v>REQ / SOC / [DUOC] - Alarma de indisponibilidad</v>
          </cell>
          <cell r="N33" t="str">
            <v>VPN IP - MPLS</v>
          </cell>
          <cell r="O33" t="str">
            <v>frp_jugonz</v>
          </cell>
          <cell r="P33" t="str">
            <v>Requerimiento de cliente</v>
          </cell>
          <cell r="Q33" t="str">
            <v>Dentro del Objetivo de servicio</v>
          </cell>
          <cell r="R33">
            <v>45323</v>
          </cell>
          <cell r="S33">
            <v>0.16754629629576812</v>
          </cell>
          <cell r="T33">
            <v>2.7314814814814816E-2</v>
          </cell>
          <cell r="U33">
            <v>0.16984953703703706</v>
          </cell>
          <cell r="V33">
            <v>0.14253472222222222</v>
          </cell>
          <cell r="W33" t="str">
            <v/>
          </cell>
          <cell r="X33" t="str">
            <v>Cumplido</v>
          </cell>
        </row>
        <row r="34">
          <cell r="A34" t="str">
            <v>INC000002584343</v>
          </cell>
          <cell r="B34" t="str">
            <v>3-Moderado/Limitado</v>
          </cell>
          <cell r="C34" t="str">
            <v>3-Medio</v>
          </cell>
          <cell r="D34" t="str">
            <v>Media</v>
          </cell>
          <cell r="E34" t="str">
            <v>Cerrado</v>
          </cell>
          <cell r="F34" t="str">
            <v>TRANSBANK S.A.</v>
          </cell>
          <cell r="G34" t="str">
            <v>01/02/2024 10:26:52</v>
          </cell>
          <cell r="H34" t="str">
            <v>01/02/2024 10:28:45</v>
          </cell>
          <cell r="I34" t="str">
            <v>01/02/2024 18:27:08</v>
          </cell>
          <cell r="J34" t="str">
            <v>01/02/2024 23:50:00</v>
          </cell>
          <cell r="K34" t="str">
            <v>VDC</v>
          </cell>
          <cell r="L34" t="str">
            <v>PABLO N OLIVA ALARCON</v>
          </cell>
          <cell r="M34" t="str">
            <v>HD / Deploy OVA Transbank // CHI-0000134105</v>
          </cell>
          <cell r="N34" t="str">
            <v>VPN IP - MPLS</v>
          </cell>
          <cell r="O34" t="str">
            <v>frp_rreyes</v>
          </cell>
          <cell r="P34" t="str">
            <v>Requerimiento de cliente</v>
          </cell>
          <cell r="Q34" t="str">
            <v>Dentro del Objetivo de servicio</v>
          </cell>
          <cell r="R34">
            <v>45323</v>
          </cell>
          <cell r="S34">
            <v>0.33221064815006685</v>
          </cell>
          <cell r="T34">
            <v>3.9699074074074072E-3</v>
          </cell>
          <cell r="U34">
            <v>0.33351851851851855</v>
          </cell>
          <cell r="V34">
            <v>0.32954861111111111</v>
          </cell>
          <cell r="W34" t="str">
            <v/>
          </cell>
          <cell r="X34" t="str">
            <v>Cumplido</v>
          </cell>
        </row>
        <row r="35">
          <cell r="A35" t="str">
            <v>INC000002582521</v>
          </cell>
          <cell r="B35" t="str">
            <v>4-Menor/Localizado</v>
          </cell>
          <cell r="C35" t="str">
            <v>4-Baja</v>
          </cell>
          <cell r="D35" t="str">
            <v>Baja</v>
          </cell>
          <cell r="E35" t="str">
            <v>Cerrado</v>
          </cell>
          <cell r="F35" t="str">
            <v>FUNDACION INSTITUTO PROFESIONAL DUOC UC</v>
          </cell>
          <cell r="G35" t="str">
            <v>31/01/2024 16:04:38</v>
          </cell>
          <cell r="H35" t="str">
            <v>31/01/2024 16:07:05</v>
          </cell>
          <cell r="I35" t="str">
            <v>01/02/2024 18:29:33</v>
          </cell>
          <cell r="J35" t="str">
            <v>01/02/2024 23:50:00</v>
          </cell>
          <cell r="K35" t="str">
            <v>VDC</v>
          </cell>
          <cell r="L35" t="str">
            <v>PABLO N OLIVA ALARCON</v>
          </cell>
          <cell r="M35" t="str">
            <v>DUOC / REQ /  RE: Solicitud de maquinas en VDC</v>
          </cell>
          <cell r="N35" t="str">
            <v>HOSTING VIRTUAL</v>
          </cell>
          <cell r="O35" t="str">
            <v>frp_lmosqu</v>
          </cell>
          <cell r="P35" t="str">
            <v>Requerimiento de cliente</v>
          </cell>
          <cell r="Q35" t="str">
            <v>Objetivos de servicio incumplidos</v>
          </cell>
          <cell r="R35">
            <v>45323</v>
          </cell>
          <cell r="S35">
            <v>1.0989351851894753</v>
          </cell>
          <cell r="T35">
            <v>0.95324074074074072</v>
          </cell>
          <cell r="U35">
            <v>1.100636574074074</v>
          </cell>
          <cell r="V35">
            <v>0.14739583333333334</v>
          </cell>
          <cell r="W35" t="str">
            <v/>
          </cell>
          <cell r="X35" t="str">
            <v>Cumplido</v>
          </cell>
        </row>
        <row r="36">
          <cell r="A36" t="str">
            <v>INC000002588535</v>
          </cell>
          <cell r="B36" t="str">
            <v>2-Significativo/Amplio</v>
          </cell>
          <cell r="C36" t="str">
            <v>2-Alta</v>
          </cell>
          <cell r="D36" t="str">
            <v>Alta</v>
          </cell>
          <cell r="E36" t="str">
            <v>Cerrado</v>
          </cell>
          <cell r="F36" t="str">
            <v>TELEFONICA GLOBAL TECHNOLOGY S.A.AGENCIA EN CHILE</v>
          </cell>
          <cell r="G36" t="str">
            <v>01/02/2024 18:43:00</v>
          </cell>
          <cell r="H36" t="str">
            <v>01/02/2024 18:52:54</v>
          </cell>
          <cell r="I36" t="str">
            <v>01/02/2024 19:02:29</v>
          </cell>
          <cell r="J36" t="str">
            <v>01/02/2024 23:50:00</v>
          </cell>
          <cell r="K36" t="str">
            <v>COMUNICACIONES DC</v>
          </cell>
          <cell r="L36" t="str">
            <v>LUIS A VILLASMIL CASTILLO</v>
          </cell>
          <cell r="M36" t="str">
            <v>Falla en equipo secundario de Firewall OOB San Martin</v>
          </cell>
          <cell r="N36" t="str">
            <v>INFRAESTRUCTURA DC</v>
          </cell>
          <cell r="O36" t="str">
            <v>tct_lvilla</v>
          </cell>
          <cell r="P36" t="str">
            <v>Incidencia de cliente</v>
          </cell>
          <cell r="Q36" t="str">
            <v>Dentro del Objetivo de servicio</v>
          </cell>
          <cell r="R36">
            <v>45323</v>
          </cell>
          <cell r="S36">
            <v>6.655092591245193E-3</v>
          </cell>
          <cell r="T36">
            <v>0</v>
          </cell>
          <cell r="U36">
            <v>1.3530092592592594E-2</v>
          </cell>
          <cell r="V36">
            <v>1.3530092592592594E-2</v>
          </cell>
          <cell r="W36" t="str">
            <v>Cumplido</v>
          </cell>
          <cell r="X36" t="str">
            <v xml:space="preserve"> </v>
          </cell>
        </row>
        <row r="37">
          <cell r="A37" t="str">
            <v>INC000002584058</v>
          </cell>
          <cell r="B37" t="str">
            <v>4-Menor/Localizado</v>
          </cell>
          <cell r="C37" t="str">
            <v>4-Baja</v>
          </cell>
          <cell r="D37" t="str">
            <v>Baja</v>
          </cell>
          <cell r="E37" t="str">
            <v>Cerrado</v>
          </cell>
          <cell r="F37" t="str">
            <v>INSTITUTO PROFESIONAL DE CHILE SA</v>
          </cell>
          <cell r="G37" t="str">
            <v>01/02/2024 11:20:34</v>
          </cell>
          <cell r="H37" t="str">
            <v>01/02/2024 11:24:41</v>
          </cell>
          <cell r="I37" t="str">
            <v>01/02/2024 19:19:02</v>
          </cell>
          <cell r="J37" t="str">
            <v>01/02/2024 23:50:00</v>
          </cell>
          <cell r="K37" t="str">
            <v>DISASTER RECOVERY - (ZERTO, VCLOUD HA, INEX)</v>
          </cell>
          <cell r="L37" t="str">
            <v>MOISES E MONTERO RAMOS</v>
          </cell>
          <cell r="M37" t="str">
            <v>GAMA | Requerimiento Restauración Replicas Servidores IPCHILE | INC000002544195 | Apertura</v>
          </cell>
          <cell r="N37" t="str">
            <v>VPN IP - MPLS</v>
          </cell>
          <cell r="O37" t="str">
            <v>frp_joflor</v>
          </cell>
          <cell r="P37" t="str">
            <v>Requerimiento de cliente</v>
          </cell>
          <cell r="Q37" t="str">
            <v>Dentro del Objetivo de servicio</v>
          </cell>
          <cell r="R37">
            <v>45323</v>
          </cell>
          <cell r="S37">
            <v>0.32940972222422715</v>
          </cell>
          <cell r="T37">
            <v>0.12261574074074073</v>
          </cell>
          <cell r="U37">
            <v>0.33226851851851852</v>
          </cell>
          <cell r="V37">
            <v>0.20965277777777777</v>
          </cell>
          <cell r="W37" t="str">
            <v/>
          </cell>
          <cell r="X37" t="str">
            <v>Cumplido</v>
          </cell>
        </row>
        <row r="38">
          <cell r="A38" t="str">
            <v>INC000002589108</v>
          </cell>
          <cell r="B38" t="str">
            <v>4-Menor/Localizado</v>
          </cell>
          <cell r="C38" t="str">
            <v>4-Baja</v>
          </cell>
          <cell r="D38" t="str">
            <v>Baja</v>
          </cell>
          <cell r="E38" t="str">
            <v>Cerrado</v>
          </cell>
          <cell r="F38" t="str">
            <v>TELEFONICA EMPRESAS DE CHILE SA</v>
          </cell>
          <cell r="G38" t="str">
            <v>02/02/2024 6:33:10</v>
          </cell>
          <cell r="H38" t="str">
            <v>02/02/2024 6:36:11</v>
          </cell>
          <cell r="I38" t="str">
            <v>02/02/2024 6:36:35</v>
          </cell>
          <cell r="J38" t="str">
            <v>02/02/2024 23:50:00</v>
          </cell>
          <cell r="K38" t="str">
            <v>CLOUD SAP HANA</v>
          </cell>
          <cell r="L38" t="str">
            <v>NICOLAS A SAAVEDRA EGUILUZ</v>
          </cell>
          <cell r="M38" t="str">
            <v>Checklist Diario Clientes 02.02.24</v>
          </cell>
          <cell r="N38" t="str">
            <v>SAP</v>
          </cell>
          <cell r="O38" t="str">
            <v>tct_nsaave</v>
          </cell>
          <cell r="P38" t="str">
            <v>Requerimiento de cliente</v>
          </cell>
          <cell r="Q38" t="str">
            <v>Dentro del Objetivo de servicio</v>
          </cell>
          <cell r="R38">
            <v>45324</v>
          </cell>
          <cell r="S38">
            <v>2.7777777722803876E-4</v>
          </cell>
          <cell r="T38">
            <v>0</v>
          </cell>
          <cell r="U38">
            <v>2.3726851851851851E-3</v>
          </cell>
          <cell r="V38">
            <v>2.3726851851851851E-3</v>
          </cell>
          <cell r="W38" t="str">
            <v/>
          </cell>
          <cell r="X38" t="str">
            <v>Cumplido</v>
          </cell>
        </row>
        <row r="39">
          <cell r="A39" t="str">
            <v>INC000002580259</v>
          </cell>
          <cell r="B39" t="str">
            <v>3-Moderado/Limitado</v>
          </cell>
          <cell r="C39" t="str">
            <v>3-Medio</v>
          </cell>
          <cell r="D39" t="str">
            <v>Media</v>
          </cell>
          <cell r="E39" t="str">
            <v>Cerrado</v>
          </cell>
          <cell r="F39" t="str">
            <v>INDUSTRIAS CHILENAS DE ALAMBRE INCHALAM S.A.</v>
          </cell>
          <cell r="G39" t="str">
            <v>30/01/2024 15:45:56</v>
          </cell>
          <cell r="H39" t="str">
            <v>30/01/2024 15:47:53</v>
          </cell>
          <cell r="I39" t="str">
            <v>02/02/2024 6:39:37</v>
          </cell>
          <cell r="J39" t="str">
            <v>02/02/2024 23:50:00</v>
          </cell>
          <cell r="K39" t="str">
            <v>SISTEMA OPERATIVO MICROSOFT</v>
          </cell>
          <cell r="L39" t="str">
            <v>ALEJANDRO ACEVEDO VALENZUELA</v>
          </cell>
          <cell r="M39" t="str">
            <v>HD/Sin acceso a url en el servidor pivote A</v>
          </cell>
          <cell r="N39" t="str">
            <v>VPN IP - MPLS</v>
          </cell>
          <cell r="O39" t="str">
            <v>frp_pcamay</v>
          </cell>
          <cell r="P39" t="str">
            <v>Requerimiento de cliente</v>
          </cell>
          <cell r="Q39" t="str">
            <v>Objetivos de servicio incumplidos</v>
          </cell>
          <cell r="R39">
            <v>45324</v>
          </cell>
          <cell r="S39">
            <v>2.6192592592560686</v>
          </cell>
          <cell r="T39">
            <v>2.559872685185185</v>
          </cell>
          <cell r="U39">
            <v>2.6206134259259257</v>
          </cell>
          <cell r="V39">
            <v>6.0740740740740741E-2</v>
          </cell>
          <cell r="W39" t="str">
            <v/>
          </cell>
          <cell r="X39" t="str">
            <v>Cumplido</v>
          </cell>
        </row>
        <row r="40">
          <cell r="A40" t="str">
            <v>INC000002584745</v>
          </cell>
          <cell r="B40" t="str">
            <v>4-Menor/Localizado</v>
          </cell>
          <cell r="C40" t="str">
            <v>4-Baja</v>
          </cell>
          <cell r="D40" t="str">
            <v>Baja</v>
          </cell>
          <cell r="E40" t="str">
            <v>Cerrado</v>
          </cell>
          <cell r="F40" t="str">
            <v>TELEFONICA CYBERSECURITY TECH CHILE SPA</v>
          </cell>
          <cell r="G40" t="str">
            <v>01/02/2024 15:07:36</v>
          </cell>
          <cell r="H40" t="str">
            <v>01/02/2024 15:10:20</v>
          </cell>
          <cell r="I40" t="str">
            <v>02/02/2024 10:15:56</v>
          </cell>
          <cell r="J40" t="str">
            <v>02/02/2024 23:50:00</v>
          </cell>
          <cell r="K40" t="str">
            <v>SISTEMA OPERATIVO MICROSOFT</v>
          </cell>
          <cell r="L40" t="str">
            <v>PAUL A SEPULVEDA ALVAREZ</v>
          </cell>
          <cell r="M40" t="str">
            <v>REQ / SOC /Problemas casilla analistas-nsm@soc-chile.telefonica.com</v>
          </cell>
          <cell r="N40" t="str">
            <v>VPN IP - MPLS</v>
          </cell>
          <cell r="O40" t="str">
            <v>frp_jcarri</v>
          </cell>
          <cell r="P40" t="str">
            <v>Requerimiento de cliente</v>
          </cell>
          <cell r="Q40" t="str">
            <v>Dentro del Objetivo de servicio</v>
          </cell>
          <cell r="R40">
            <v>45324</v>
          </cell>
          <cell r="S40">
            <v>0.79555555555998581</v>
          </cell>
          <cell r="T40">
            <v>0.78239583333333329</v>
          </cell>
          <cell r="U40">
            <v>0.79745370370370372</v>
          </cell>
          <cell r="V40">
            <v>1.5057870370370369E-2</v>
          </cell>
          <cell r="W40" t="str">
            <v/>
          </cell>
          <cell r="X40" t="str">
            <v>Cumplido</v>
          </cell>
        </row>
        <row r="41">
          <cell r="A41" t="str">
            <v>INC000002589060</v>
          </cell>
          <cell r="B41" t="str">
            <v>1-Extenso/Generalizado</v>
          </cell>
          <cell r="C41" t="str">
            <v>4-Baja</v>
          </cell>
          <cell r="D41" t="str">
            <v>Baja</v>
          </cell>
          <cell r="E41" t="str">
            <v>Cerrado</v>
          </cell>
          <cell r="F41" t="str">
            <v>FUNDACION INSTITUTO PROFESIONAL DUOC UC</v>
          </cell>
          <cell r="G41" t="str">
            <v>02/02/2024 4:53:59</v>
          </cell>
          <cell r="H41" t="str">
            <v>02/02/2024 4:53:59</v>
          </cell>
          <cell r="I41" t="str">
            <v>02/02/2024 10:28:09</v>
          </cell>
          <cell r="J41" t="str">
            <v>02/02/2024 23:50:00</v>
          </cell>
          <cell r="K41" t="str">
            <v>SISTEMA OPERATIVO MICROSOFT</v>
          </cell>
          <cell r="L41" t="str">
            <v>PAUL A SEPULVEDA ALVAREZ</v>
          </cell>
          <cell r="M41" t="str">
            <v>fiprdu01 - srvfs01_vm TICKET AUTOMATICO</v>
          </cell>
          <cell r="N41" t="str">
            <v>TICKET-INTELIGENTE</v>
          </cell>
          <cell r="O41" t="str">
            <v>USR_TSIGHT</v>
          </cell>
          <cell r="P41" t="str">
            <v>Incidencia de cliente</v>
          </cell>
          <cell r="Q41" t="str">
            <v>Dentro del Objetivo de servicio</v>
          </cell>
          <cell r="R41">
            <v>45324</v>
          </cell>
          <cell r="S41">
            <v>0.23206018518249039</v>
          </cell>
          <cell r="T41">
            <v>0.23133101851851853</v>
          </cell>
          <cell r="U41">
            <v>0.2320601851851852</v>
          </cell>
          <cell r="V41">
            <v>7.291666666666667E-4</v>
          </cell>
          <cell r="W41" t="str">
            <v>Cumplido</v>
          </cell>
          <cell r="X41" t="str">
            <v xml:space="preserve"> </v>
          </cell>
        </row>
        <row r="42">
          <cell r="A42" t="str">
            <v>INC000002585192</v>
          </cell>
          <cell r="B42" t="str">
            <v>3-Moderado/Limitado</v>
          </cell>
          <cell r="C42" t="str">
            <v>3-Medio</v>
          </cell>
          <cell r="D42" t="str">
            <v>Media</v>
          </cell>
          <cell r="E42" t="str">
            <v>Cerrado</v>
          </cell>
          <cell r="F42" t="str">
            <v>PALUMBO S.A.</v>
          </cell>
          <cell r="G42" t="str">
            <v>01/02/2024 21:06:53</v>
          </cell>
          <cell r="H42" t="str">
            <v>01/02/2024 21:11:44</v>
          </cell>
          <cell r="I42" t="str">
            <v>02/02/2024 10:36:31</v>
          </cell>
          <cell r="J42" t="str">
            <v>02/02/2024 23:50:00</v>
          </cell>
          <cell r="K42" t="str">
            <v>COMUNICACIONES DC</v>
          </cell>
          <cell r="L42" t="str">
            <v>LUIS A VILLASMIL CASTILLO</v>
          </cell>
          <cell r="M42" t="str">
            <v>GAMA / Deshabilitar usuario de VPN / VPF0920319</v>
          </cell>
          <cell r="N42" t="str">
            <v>VPN IP - MPLS</v>
          </cell>
          <cell r="O42" t="str">
            <v>frp_kaldor</v>
          </cell>
          <cell r="P42" t="str">
            <v>Requerimiento de cliente</v>
          </cell>
          <cell r="Q42" t="str">
            <v>Objetivos de servicio incumplidos</v>
          </cell>
          <cell r="R42">
            <v>45324</v>
          </cell>
          <cell r="S42">
            <v>0.55887731481925584</v>
          </cell>
          <cell r="T42">
            <v>0.48653935185185188</v>
          </cell>
          <cell r="U42">
            <v>0.56224537037037037</v>
          </cell>
          <cell r="V42">
            <v>7.570601851851852E-2</v>
          </cell>
          <cell r="W42" t="str">
            <v/>
          </cell>
          <cell r="X42" t="str">
            <v>Cumplido</v>
          </cell>
        </row>
        <row r="43">
          <cell r="A43" t="str">
            <v>INC000002589449</v>
          </cell>
          <cell r="B43" t="str">
            <v>3-Moderado/Limitado</v>
          </cell>
          <cell r="C43" t="str">
            <v>3-Medio</v>
          </cell>
          <cell r="D43" t="str">
            <v>Media</v>
          </cell>
          <cell r="E43" t="str">
            <v>Cerrado</v>
          </cell>
          <cell r="F43" t="str">
            <v>CEPECH S.A.</v>
          </cell>
          <cell r="G43" t="str">
            <v>02/02/2024 10:07:37</v>
          </cell>
          <cell r="H43" t="str">
            <v>02/02/2024 10:09:03</v>
          </cell>
          <cell r="I43" t="str">
            <v>02/02/2024 10:50:10</v>
          </cell>
          <cell r="J43" t="str">
            <v>02/02/2024 23:50:00</v>
          </cell>
          <cell r="K43" t="str">
            <v>BACK UP DATA CENTER (BACKUP ON DEMAND)</v>
          </cell>
          <cell r="L43" t="str">
            <v>AXEL ANDRADE</v>
          </cell>
          <cell r="M43" t="str">
            <v>GAMA/ Requerimiento Respaldo VM Completo Servidor Shanghai CPECH</v>
          </cell>
          <cell r="N43" t="str">
            <v>VPN IP - MPLS</v>
          </cell>
          <cell r="O43" t="str">
            <v>frp_cnavar</v>
          </cell>
          <cell r="P43" t="str">
            <v>Requerimiento de cliente</v>
          </cell>
          <cell r="Q43" t="str">
            <v>Dentro del Objetivo de servicio</v>
          </cell>
          <cell r="R43">
            <v>45324</v>
          </cell>
          <cell r="S43">
            <v>2.8553240743349306E-2</v>
          </cell>
          <cell r="T43">
            <v>0</v>
          </cell>
          <cell r="U43">
            <v>2.9548611111111109E-2</v>
          </cell>
          <cell r="V43">
            <v>2.9548611111111109E-2</v>
          </cell>
          <cell r="W43" t="str">
            <v/>
          </cell>
          <cell r="X43" t="str">
            <v>Cumplido</v>
          </cell>
        </row>
        <row r="44">
          <cell r="A44" t="str">
            <v>INC000002585177</v>
          </cell>
          <cell r="B44" t="str">
            <v>3-Moderado/Limitado</v>
          </cell>
          <cell r="C44" t="str">
            <v>3-Medio</v>
          </cell>
          <cell r="D44" t="str">
            <v>Media</v>
          </cell>
          <cell r="E44" t="str">
            <v>Cerrado</v>
          </cell>
          <cell r="F44" t="str">
            <v>INGENIERIA SERVICIOS Y COMUNICACIONES S A</v>
          </cell>
          <cell r="G44" t="str">
            <v>01/02/2024 18:41:46</v>
          </cell>
          <cell r="H44" t="str">
            <v>01/02/2024 18:43:12</v>
          </cell>
          <cell r="I44" t="str">
            <v>02/02/2024 10:52:52</v>
          </cell>
          <cell r="J44" t="str">
            <v>02/02/2024 23:50:00</v>
          </cell>
          <cell r="K44" t="str">
            <v>SISTEMA OPERATIVO UNIX</v>
          </cell>
          <cell r="L44" t="str">
            <v>SEBASTIAN I ACUÑA GUZMAN</v>
          </cell>
          <cell r="M44" t="str">
            <v>HD/Creación de registro SPF - jeria.cl</v>
          </cell>
          <cell r="N44" t="str">
            <v>VPN IP - MPLS</v>
          </cell>
          <cell r="O44" t="str">
            <v>frp_pcamay</v>
          </cell>
          <cell r="P44" t="str">
            <v>Requerimiento de cliente</v>
          </cell>
          <cell r="Q44" t="str">
            <v>Objetivos de servicio incumplidos</v>
          </cell>
          <cell r="R44">
            <v>45324</v>
          </cell>
          <cell r="S44">
            <v>0.67337962963210884</v>
          </cell>
          <cell r="T44">
            <v>0.48554398148148148</v>
          </cell>
          <cell r="U44">
            <v>0.67437499999999995</v>
          </cell>
          <cell r="V44">
            <v>0.1888310185185185</v>
          </cell>
          <cell r="W44" t="str">
            <v/>
          </cell>
          <cell r="X44" t="str">
            <v>Cumplido</v>
          </cell>
        </row>
        <row r="45">
          <cell r="A45" t="str">
            <v>INC000002577650</v>
          </cell>
          <cell r="B45" t="str">
            <v>3-Moderado/Limitado</v>
          </cell>
          <cell r="C45" t="str">
            <v>3-Medio</v>
          </cell>
          <cell r="D45" t="str">
            <v>Media</v>
          </cell>
          <cell r="E45" t="str">
            <v>Cerrado</v>
          </cell>
          <cell r="F45" t="str">
            <v>TELEFONICA GLOBAL TECHNOLOGY S.A.AGENCIA EN CHILE</v>
          </cell>
          <cell r="G45" t="str">
            <v>29/01/2024 12:25:51</v>
          </cell>
          <cell r="H45" t="str">
            <v>29/01/2024 12:27:50</v>
          </cell>
          <cell r="I45" t="str">
            <v>02/02/2024 11:11:47</v>
          </cell>
          <cell r="J45" t="str">
            <v>02/02/2024 23:50:00</v>
          </cell>
          <cell r="K45" t="str">
            <v>VDC</v>
          </cell>
          <cell r="L45" t="str">
            <v>ANGEL CASTRO CABRERA</v>
          </cell>
          <cell r="M45" t="str">
            <v>REQ/Problemas con relay de correo C4-SMTP, uso de dominio tic.cl.</v>
          </cell>
          <cell r="N45" t="str">
            <v>VPN IP - MPLS</v>
          </cell>
          <cell r="O45" t="str">
            <v>frp_fpetro</v>
          </cell>
          <cell r="P45" t="str">
            <v>Requerimiento de cliente</v>
          </cell>
          <cell r="Q45" t="str">
            <v>Objetivos de servicio incumplidos</v>
          </cell>
          <cell r="R45">
            <v>45324</v>
          </cell>
          <cell r="S45">
            <v>3.9471875000017462</v>
          </cell>
          <cell r="T45">
            <v>3.7587731481481481</v>
          </cell>
          <cell r="U45">
            <v>3.9485648148148145</v>
          </cell>
          <cell r="V45">
            <v>0.18979166666666666</v>
          </cell>
          <cell r="W45" t="str">
            <v/>
          </cell>
          <cell r="X45" t="str">
            <v>Cumplido</v>
          </cell>
        </row>
        <row r="46">
          <cell r="A46" t="str">
            <v>INC000002583154</v>
          </cell>
          <cell r="B46" t="str">
            <v>4-Menor/Localizado</v>
          </cell>
          <cell r="C46" t="str">
            <v>4-Baja</v>
          </cell>
          <cell r="D46" t="str">
            <v>Baja</v>
          </cell>
          <cell r="E46" t="str">
            <v>Cerrado</v>
          </cell>
          <cell r="F46" t="str">
            <v>TELEFONICA GLOBAL TECHNOLOGY S.A.AGENCIA EN CHILE</v>
          </cell>
          <cell r="G46" t="str">
            <v>31/01/2024 19:05:33</v>
          </cell>
          <cell r="H46" t="str">
            <v>31/01/2024 19:07:24</v>
          </cell>
          <cell r="I46" t="str">
            <v>02/02/2024 11:14:13</v>
          </cell>
          <cell r="J46" t="str">
            <v>02/02/2024 23:50:00</v>
          </cell>
          <cell r="K46" t="str">
            <v>VDC</v>
          </cell>
          <cell r="L46" t="str">
            <v>ANGEL CASTRO CABRERA</v>
          </cell>
          <cell r="M46" t="str">
            <v>REQ | Deploy OVA transbank APQ</v>
          </cell>
          <cell r="N46" t="str">
            <v>VPN IP - MPLS</v>
          </cell>
          <cell r="O46" t="str">
            <v>frp_disilv</v>
          </cell>
          <cell r="P46" t="str">
            <v>Requerimiento de cliente</v>
          </cell>
          <cell r="Q46" t="str">
            <v>Objetivos de servicio incumplidos</v>
          </cell>
          <cell r="R46">
            <v>45324</v>
          </cell>
          <cell r="S46">
            <v>1.6714004629611736</v>
          </cell>
          <cell r="T46">
            <v>1.649537037037037</v>
          </cell>
          <cell r="U46">
            <v>1.6726851851851852</v>
          </cell>
          <cell r="V46">
            <v>2.314814814814815E-2</v>
          </cell>
          <cell r="W46" t="str">
            <v/>
          </cell>
          <cell r="X46" t="str">
            <v>Cumplido</v>
          </cell>
        </row>
        <row r="47">
          <cell r="A47" t="str">
            <v>INC000002584355</v>
          </cell>
          <cell r="B47" t="str">
            <v>3-Moderado/Limitado</v>
          </cell>
          <cell r="C47" t="str">
            <v>3-Medio</v>
          </cell>
          <cell r="D47" t="str">
            <v>Media</v>
          </cell>
          <cell r="E47" t="str">
            <v>Cerrado</v>
          </cell>
          <cell r="F47" t="str">
            <v>TELEFONICA GLOBAL TECHNOLOGY S.A.AGENCIA EN CHILE</v>
          </cell>
          <cell r="G47" t="str">
            <v>01/02/2024 10:43:36</v>
          </cell>
          <cell r="H47" t="str">
            <v>01/02/2024 10:44:37</v>
          </cell>
          <cell r="I47" t="str">
            <v>02/02/2024 11:24:33</v>
          </cell>
          <cell r="J47" t="str">
            <v>02/02/2024 23:50:00</v>
          </cell>
          <cell r="K47" t="str">
            <v>VDC</v>
          </cell>
          <cell r="L47" t="str">
            <v>ANGEL CASTRO CABRERA</v>
          </cell>
          <cell r="M47" t="str">
            <v>HD / TCCT - ToD - Caida Comunicación Apoquindo - Revision de Logs</v>
          </cell>
          <cell r="N47" t="str">
            <v>VPN IP - MPLS</v>
          </cell>
          <cell r="O47" t="str">
            <v>frp_rreyes</v>
          </cell>
          <cell r="P47" t="str">
            <v>Requerimiento de cliente</v>
          </cell>
          <cell r="Q47" t="str">
            <v>Objetivos de servicio incumplidos</v>
          </cell>
          <cell r="R47">
            <v>45324</v>
          </cell>
          <cell r="S47">
            <v>1.0277314814811689</v>
          </cell>
          <cell r="T47">
            <v>0.93533564814814818</v>
          </cell>
          <cell r="U47">
            <v>1.0284375000000001</v>
          </cell>
          <cell r="V47">
            <v>9.3101851851851838E-2</v>
          </cell>
          <cell r="W47" t="str">
            <v/>
          </cell>
          <cell r="X47" t="str">
            <v>Cumplido</v>
          </cell>
        </row>
        <row r="48">
          <cell r="A48" t="str">
            <v>INC000002588464</v>
          </cell>
          <cell r="B48" t="str">
            <v>3-Moderado/Limitado</v>
          </cell>
          <cell r="C48" t="str">
            <v>3-Medio</v>
          </cell>
          <cell r="D48" t="str">
            <v>Media</v>
          </cell>
          <cell r="E48" t="str">
            <v>Cerrado</v>
          </cell>
          <cell r="F48" t="str">
            <v>FRACTALIA</v>
          </cell>
          <cell r="G48" t="str">
            <v>02/02/2024 9:45:02</v>
          </cell>
          <cell r="H48" t="str">
            <v>02/02/2024 9:48:07</v>
          </cell>
          <cell r="I48" t="str">
            <v>02/02/2024 12:01:56</v>
          </cell>
          <cell r="J48" t="str">
            <v>02/02/2024 23:50:00</v>
          </cell>
          <cell r="K48" t="str">
            <v>BASE DE DATOS</v>
          </cell>
          <cell r="L48" t="str">
            <v>ALVARO ORTIZ</v>
          </cell>
          <cell r="M48" t="str">
            <v>Validación de BD de ambiente de DEV/QA de Remedy v20 (WIRIN)</v>
          </cell>
          <cell r="N48" t="str">
            <v>HELP DESK TICKETING</v>
          </cell>
          <cell r="O48" t="str">
            <v>lmolcont</v>
          </cell>
          <cell r="P48" t="str">
            <v>Requerimiento de cliente</v>
          </cell>
          <cell r="Q48" t="str">
            <v>Dentro del Objetivo de servicio</v>
          </cell>
          <cell r="R48">
            <v>45324</v>
          </cell>
          <cell r="S48">
            <v>9.2928240745095536E-2</v>
          </cell>
          <cell r="T48">
            <v>1.3333333333333334E-2</v>
          </cell>
          <cell r="U48">
            <v>9.5069444444444443E-2</v>
          </cell>
          <cell r="V48">
            <v>8.1736111111111107E-2</v>
          </cell>
          <cell r="W48" t="str">
            <v/>
          </cell>
          <cell r="X48" t="str">
            <v>Cumplido</v>
          </cell>
        </row>
        <row r="49">
          <cell r="A49" t="str">
            <v>INC000002584322</v>
          </cell>
          <cell r="B49" t="str">
            <v>3-Moderado/Limitado</v>
          </cell>
          <cell r="C49" t="str">
            <v>3-Medio</v>
          </cell>
          <cell r="D49" t="str">
            <v>Media</v>
          </cell>
          <cell r="E49" t="str">
            <v>Cerrado</v>
          </cell>
          <cell r="F49" t="str">
            <v>INDUSTRIAS CHILENAS DE ALAMBRE INCHALAM S.A.</v>
          </cell>
          <cell r="G49" t="str">
            <v>01/02/2024 10:13:00</v>
          </cell>
          <cell r="H49" t="str">
            <v>01/02/2024 10:15:20</v>
          </cell>
          <cell r="I49" t="str">
            <v>02/02/2024 12:07:48</v>
          </cell>
          <cell r="J49" t="str">
            <v>02/02/2024 23:50:00</v>
          </cell>
          <cell r="K49" t="str">
            <v>CLOUD SAP HANA</v>
          </cell>
          <cell r="L49" t="str">
            <v>EWALD R GALAZ MILLALEO</v>
          </cell>
          <cell r="M49" t="str">
            <v>HD / RE: Permisos Sap</v>
          </cell>
          <cell r="N49" t="str">
            <v>VPN IP - MPLS</v>
          </cell>
          <cell r="O49" t="str">
            <v>frp_rreyes</v>
          </cell>
          <cell r="P49" t="str">
            <v>Requerimiento de cliente</v>
          </cell>
          <cell r="Q49" t="str">
            <v>Dentro del Objetivo de servicio</v>
          </cell>
          <cell r="R49">
            <v>45324</v>
          </cell>
          <cell r="S49">
            <v>1.0781018518537167</v>
          </cell>
          <cell r="T49">
            <v>0.73957175925925922</v>
          </cell>
          <cell r="U49">
            <v>1.0797222222222222</v>
          </cell>
          <cell r="V49">
            <v>0.34015046296296297</v>
          </cell>
          <cell r="W49" t="str">
            <v/>
          </cell>
          <cell r="X49" t="str">
            <v>Cumplido</v>
          </cell>
        </row>
        <row r="50">
          <cell r="A50" t="str">
            <v>INC000002584765</v>
          </cell>
          <cell r="B50" t="str">
            <v>4-Menor/Localizado</v>
          </cell>
          <cell r="C50" t="str">
            <v>4-Baja</v>
          </cell>
          <cell r="D50" t="str">
            <v>Baja</v>
          </cell>
          <cell r="E50" t="str">
            <v>Cerrado</v>
          </cell>
          <cell r="F50" t="str">
            <v>FUNDACION INSTITUTO PROFESIONAL DUOC UC</v>
          </cell>
          <cell r="G50" t="str">
            <v>01/02/2024 17:17:39</v>
          </cell>
          <cell r="H50" t="str">
            <v>01/02/2024 17:19:34</v>
          </cell>
          <cell r="I50" t="str">
            <v>02/02/2024 12:26:43</v>
          </cell>
          <cell r="J50" t="str">
            <v>02/02/2024 23:50:00</v>
          </cell>
          <cell r="K50" t="str">
            <v>SISTEMA OPERATIVO MICROSOFT</v>
          </cell>
          <cell r="L50" t="str">
            <v>RICARDO R GALLEGOS OYANEDER</v>
          </cell>
          <cell r="M50" t="str">
            <v>DUOC | REQ | Urgencia: Media | Errores de sincronización entre AD y Entra ID</v>
          </cell>
          <cell r="N50" t="str">
            <v>HOSTING VIRTUAL</v>
          </cell>
          <cell r="O50" t="str">
            <v>frp_lmosqu</v>
          </cell>
          <cell r="P50" t="str">
            <v>Requerimiento de cliente</v>
          </cell>
          <cell r="Q50" t="str">
            <v>Dentro del Objetivo de servicio</v>
          </cell>
          <cell r="R50">
            <v>45324</v>
          </cell>
          <cell r="S50">
            <v>0.79663194444583496</v>
          </cell>
          <cell r="T50">
            <v>0.75386574074074064</v>
          </cell>
          <cell r="U50">
            <v>0.79796296296296287</v>
          </cell>
          <cell r="V50">
            <v>4.4097222222222225E-2</v>
          </cell>
          <cell r="W50" t="str">
            <v/>
          </cell>
          <cell r="X50" t="str">
            <v>Cumplido</v>
          </cell>
        </row>
        <row r="51">
          <cell r="A51" t="str">
            <v>INC000002588940</v>
          </cell>
          <cell r="B51" t="str">
            <v>3-Moderado/Limitado</v>
          </cell>
          <cell r="C51" t="str">
            <v>3-Medio</v>
          </cell>
          <cell r="D51" t="str">
            <v>Media</v>
          </cell>
          <cell r="E51" t="str">
            <v>Cerrado</v>
          </cell>
          <cell r="F51" t="str">
            <v>INDUSTRIAS CHILENAS DE ALAMBRE INCHALAM S.A.</v>
          </cell>
          <cell r="G51" t="str">
            <v>02/02/2024 9:43:37</v>
          </cell>
          <cell r="H51" t="str">
            <v>02/02/2024 9:46:18</v>
          </cell>
          <cell r="I51" t="str">
            <v>02/02/2024 12:58:15</v>
          </cell>
          <cell r="J51" t="str">
            <v>02/02/2024 23:50:00</v>
          </cell>
          <cell r="K51" t="str">
            <v>SISTEMA OPERATIVO MICROSOFT</v>
          </cell>
          <cell r="L51" t="str">
            <v>GIOVANNI D ROCCO VALENZUELA</v>
          </cell>
          <cell r="M51" t="str">
            <v>HD/Crear Nueva Unidad TEMPLOG (S:\) en Servidor URSUS-DVQA cliente INCHALAM</v>
          </cell>
          <cell r="N51" t="str">
            <v>VPN IP - MPLS</v>
          </cell>
          <cell r="O51" t="str">
            <v>frp_pcamay</v>
          </cell>
          <cell r="P51" t="str">
            <v>Requerimiento de cliente</v>
          </cell>
          <cell r="Q51" t="str">
            <v>Dentro del Objetivo de servicio</v>
          </cell>
          <cell r="R51">
            <v>45324</v>
          </cell>
          <cell r="S51">
            <v>0.13329861110833008</v>
          </cell>
          <cell r="T51">
            <v>0</v>
          </cell>
          <cell r="U51">
            <v>0.13516203703703702</v>
          </cell>
          <cell r="V51">
            <v>0.13516203703703702</v>
          </cell>
          <cell r="W51" t="str">
            <v/>
          </cell>
          <cell r="X51" t="str">
            <v>Cumplido</v>
          </cell>
        </row>
        <row r="52">
          <cell r="A52" t="str">
            <v>INC000002580715</v>
          </cell>
          <cell r="B52" t="str">
            <v>2-Significativo/Amplio</v>
          </cell>
          <cell r="C52" t="str">
            <v>2-Alta</v>
          </cell>
          <cell r="D52" t="str">
            <v>Alta</v>
          </cell>
          <cell r="E52" t="str">
            <v>Cerrado</v>
          </cell>
          <cell r="F52" t="str">
            <v>TELEFONICA CYBERSECURITY TECH CHILE SPA</v>
          </cell>
          <cell r="G52" t="str">
            <v>30/01/2024 16:51:35</v>
          </cell>
          <cell r="H52" t="str">
            <v>30/01/2024 16:51:49</v>
          </cell>
          <cell r="I52" t="str">
            <v>02/02/2024 13:12:25</v>
          </cell>
          <cell r="J52" t="str">
            <v>02/02/2024 23:50:00</v>
          </cell>
          <cell r="K52" t="str">
            <v>VDC</v>
          </cell>
          <cell r="L52" t="str">
            <v>DEIBY Y SANTOYO MONTEROLA</v>
          </cell>
          <cell r="M52" t="str">
            <v>Solicitud Nuevo Servidor</v>
          </cell>
          <cell r="N52" t="str">
            <v>SEGURIDAD</v>
          </cell>
          <cell r="O52" t="str">
            <v>tct_lfrome</v>
          </cell>
          <cell r="P52" t="str">
            <v>Requerimiento de cliente</v>
          </cell>
          <cell r="Q52" t="str">
            <v>Objetivos de servicio incumplidos</v>
          </cell>
          <cell r="R52">
            <v>45324</v>
          </cell>
          <cell r="S52">
            <v>2.8476388888884685</v>
          </cell>
          <cell r="T52">
            <v>2.7868750000000002</v>
          </cell>
          <cell r="U52">
            <v>2.847800925925926</v>
          </cell>
          <cell r="V52">
            <v>6.0925925925925932E-2</v>
          </cell>
          <cell r="W52" t="str">
            <v/>
          </cell>
          <cell r="X52" t="str">
            <v>Cumplido</v>
          </cell>
        </row>
        <row r="53">
          <cell r="A53" t="str">
            <v>INC000002588991</v>
          </cell>
          <cell r="B53" t="str">
            <v>3-Moderado/Limitado</v>
          </cell>
          <cell r="C53" t="str">
            <v>3-Medio</v>
          </cell>
          <cell r="D53" t="str">
            <v>Media</v>
          </cell>
          <cell r="E53" t="str">
            <v>Cerrado</v>
          </cell>
          <cell r="F53" t="str">
            <v>INDUSTRIAS CHILENAS DE ALAMBRE INCHALAM S.A.</v>
          </cell>
          <cell r="G53" t="str">
            <v>02/02/2024 11:48:10</v>
          </cell>
          <cell r="H53" t="str">
            <v>02/02/2024 11:50:39</v>
          </cell>
          <cell r="I53" t="str">
            <v>02/02/2024 13:49:33</v>
          </cell>
          <cell r="J53" t="str">
            <v>02/02/2024 23:50:00</v>
          </cell>
          <cell r="K53" t="str">
            <v>CLOUD SAP HANA</v>
          </cell>
          <cell r="L53" t="str">
            <v>FREDDY O CORTES DIAZ</v>
          </cell>
          <cell r="M53" t="str">
            <v>HD/RV: Consumo con error Urgente</v>
          </cell>
          <cell r="N53" t="str">
            <v>SAP</v>
          </cell>
          <cell r="O53" t="str">
            <v>frp_pcamay</v>
          </cell>
          <cell r="P53" t="str">
            <v>Requerimiento de cliente</v>
          </cell>
          <cell r="Q53" t="str">
            <v>Dentro del Objetivo de servicio</v>
          </cell>
          <cell r="R53">
            <v>45324</v>
          </cell>
          <cell r="S53">
            <v>8.2569444442924578E-2</v>
          </cell>
          <cell r="T53">
            <v>0</v>
          </cell>
          <cell r="U53">
            <v>8.4293981481481484E-2</v>
          </cell>
          <cell r="V53">
            <v>8.4293981481481484E-2</v>
          </cell>
          <cell r="W53" t="str">
            <v/>
          </cell>
          <cell r="X53" t="str">
            <v>Cumplido</v>
          </cell>
        </row>
        <row r="54">
          <cell r="A54" t="str">
            <v>INC000002584572</v>
          </cell>
          <cell r="B54" t="str">
            <v>3-Moderado/Limitado</v>
          </cell>
          <cell r="C54" t="str">
            <v>3-Medio</v>
          </cell>
          <cell r="D54" t="str">
            <v>Media</v>
          </cell>
          <cell r="E54" t="str">
            <v>Cerrado</v>
          </cell>
          <cell r="F54" t="str">
            <v>TELEFONICA GLOBAL TECHNOLOGY S.A.AGENCIA EN CHILE</v>
          </cell>
          <cell r="G54" t="str">
            <v>01/02/2024 15:00:51</v>
          </cell>
          <cell r="H54" t="str">
            <v>01/02/2024 15:03:28</v>
          </cell>
          <cell r="I54" t="str">
            <v>02/02/2024 14:34:22</v>
          </cell>
          <cell r="J54" t="str">
            <v>02/02/2024 23:50:00</v>
          </cell>
          <cell r="K54" t="str">
            <v>VDC</v>
          </cell>
          <cell r="L54" t="str">
            <v>DEIBY Y SANTOYO MONTEROLA</v>
          </cell>
          <cell r="M54" t="str">
            <v>HD/Regularizar Catálogos VDC</v>
          </cell>
          <cell r="N54" t="str">
            <v>VPN IP - MPLS</v>
          </cell>
          <cell r="O54" t="str">
            <v>frp_pcamay</v>
          </cell>
          <cell r="P54" t="str">
            <v>Requerimiento de cliente</v>
          </cell>
          <cell r="Q54" t="str">
            <v>Objetivos de servicio incumplidos</v>
          </cell>
          <cell r="R54">
            <v>45324</v>
          </cell>
          <cell r="S54">
            <v>0.97979166666482342</v>
          </cell>
          <cell r="T54">
            <v>0.84196759259259257</v>
          </cell>
          <cell r="U54">
            <v>0.98160879629629638</v>
          </cell>
          <cell r="V54">
            <v>0.1396412037037037</v>
          </cell>
          <cell r="W54" t="str">
            <v/>
          </cell>
          <cell r="X54" t="str">
            <v>Cumplido</v>
          </cell>
        </row>
        <row r="55">
          <cell r="A55" t="str">
            <v>INC000002588983</v>
          </cell>
          <cell r="B55" t="str">
            <v>3-Moderado/Limitado</v>
          </cell>
          <cell r="C55" t="str">
            <v>3-Medio</v>
          </cell>
          <cell r="D55" t="str">
            <v>Media</v>
          </cell>
          <cell r="E55" t="str">
            <v>Cerrado</v>
          </cell>
          <cell r="F55" t="str">
            <v>XINERGIA LABORAL S A</v>
          </cell>
          <cell r="G55" t="str">
            <v>02/02/2024 11:33:29</v>
          </cell>
          <cell r="H55" t="str">
            <v>02/02/2024 11:34:51</v>
          </cell>
          <cell r="I55" t="str">
            <v>02/02/2024 14:37:07</v>
          </cell>
          <cell r="J55" t="str">
            <v>02/02/2024 23:50:00</v>
          </cell>
          <cell r="K55" t="str">
            <v>COMUNICACIONES DC</v>
          </cell>
          <cell r="L55" t="str">
            <v>OSCAR A RAMIREZ SOTO</v>
          </cell>
          <cell r="M55" t="str">
            <v>HD/Nueva cuenta admin en el Firewall</v>
          </cell>
          <cell r="N55" t="str">
            <v>VPN IP - MPLS</v>
          </cell>
          <cell r="O55" t="str">
            <v>frp_pcamay</v>
          </cell>
          <cell r="P55" t="str">
            <v>Requerimiento de cliente</v>
          </cell>
          <cell r="Q55" t="str">
            <v>Dentro del Objetivo de servicio</v>
          </cell>
          <cell r="R55">
            <v>45324</v>
          </cell>
          <cell r="S55">
            <v>0.12657407407823484</v>
          </cell>
          <cell r="T55">
            <v>0</v>
          </cell>
          <cell r="U55">
            <v>0.12752314814814816</v>
          </cell>
          <cell r="V55">
            <v>0.12752314814814816</v>
          </cell>
          <cell r="W55" t="str">
            <v/>
          </cell>
          <cell r="X55" t="str">
            <v>Cumplido</v>
          </cell>
        </row>
        <row r="56">
          <cell r="A56" t="str">
            <v>INC000002589175</v>
          </cell>
          <cell r="B56" t="str">
            <v>3-Moderado/Limitado</v>
          </cell>
          <cell r="C56" t="str">
            <v>3-Medio</v>
          </cell>
          <cell r="D56" t="str">
            <v>Media</v>
          </cell>
          <cell r="E56" t="str">
            <v>Cerrado</v>
          </cell>
          <cell r="F56" t="str">
            <v>TELEFONICA GLOBAL TECHNOLOGY S.A.AGENCIA EN CHILE</v>
          </cell>
          <cell r="G56" t="str">
            <v>02/02/2024 12:03:56</v>
          </cell>
          <cell r="H56" t="str">
            <v>02/02/2024 12:08:15</v>
          </cell>
          <cell r="I56" t="str">
            <v>02/02/2024 15:58:31</v>
          </cell>
          <cell r="J56" t="str">
            <v>02/02/2024 23:50:00</v>
          </cell>
          <cell r="K56" t="str">
            <v>SISTEMA OPERATIVO MICROSOFT</v>
          </cell>
          <cell r="L56" t="str">
            <v>JAVIER CUEVAS</v>
          </cell>
          <cell r="M56" t="str">
            <v>REQ/
Requerimiento - TCCT - Chile - Estudio de los directorios activos del VDC Global</v>
          </cell>
          <cell r="N56" t="str">
            <v>VPN IP - MPLS</v>
          </cell>
          <cell r="O56" t="str">
            <v>frp_fpetro</v>
          </cell>
          <cell r="P56" t="str">
            <v>Requerimiento de cliente</v>
          </cell>
          <cell r="Q56" t="str">
            <v>Dentro del Objetivo de servicio</v>
          </cell>
          <cell r="R56">
            <v>45324</v>
          </cell>
          <cell r="S56">
            <v>0.15990740740380716</v>
          </cell>
          <cell r="T56">
            <v>0</v>
          </cell>
          <cell r="U56">
            <v>0.16290509259259259</v>
          </cell>
          <cell r="V56">
            <v>0.16290509259259259</v>
          </cell>
          <cell r="W56" t="str">
            <v/>
          </cell>
          <cell r="X56" t="str">
            <v>Cumplido</v>
          </cell>
        </row>
        <row r="57">
          <cell r="A57" t="str">
            <v>INC000002589781</v>
          </cell>
          <cell r="B57" t="str">
            <v>3-Moderado/Limitado</v>
          </cell>
          <cell r="C57" t="str">
            <v>3-Medio</v>
          </cell>
          <cell r="D57" t="str">
            <v>Media</v>
          </cell>
          <cell r="E57" t="str">
            <v>Cerrado</v>
          </cell>
          <cell r="F57" t="str">
            <v>NUTRISCO CHILE SA</v>
          </cell>
          <cell r="G57" t="str">
            <v>02/02/2024 15:32:25</v>
          </cell>
          <cell r="H57" t="str">
            <v>02/02/2024 15:33:52</v>
          </cell>
          <cell r="I57" t="str">
            <v>02/02/2024 16:08:13</v>
          </cell>
          <cell r="J57" t="str">
            <v>02/02/2024 23:50:00</v>
          </cell>
          <cell r="K57" t="str">
            <v>CLOUD SAP HANA</v>
          </cell>
          <cell r="L57" t="str">
            <v>NICOLAS A SAAVEDRA EGUILUZ</v>
          </cell>
          <cell r="M57" t="str">
            <v>HD/RV: Crear Usuario SAP PRD</v>
          </cell>
          <cell r="N57" t="str">
            <v>VPN IP - MPLS</v>
          </cell>
          <cell r="O57" t="str">
            <v>frp_pcamay</v>
          </cell>
          <cell r="P57" t="str">
            <v>Requerimiento de cliente</v>
          </cell>
          <cell r="Q57" t="str">
            <v>Dentro del Objetivo de servicio</v>
          </cell>
          <cell r="R57">
            <v>45324</v>
          </cell>
          <cell r="S57">
            <v>2.3854166669480037E-2</v>
          </cell>
          <cell r="T57">
            <v>0</v>
          </cell>
          <cell r="U57">
            <v>2.4861111111111108E-2</v>
          </cell>
          <cell r="V57">
            <v>2.4861111111111108E-2</v>
          </cell>
          <cell r="W57" t="str">
            <v/>
          </cell>
          <cell r="X57" t="str">
            <v>Cumplido</v>
          </cell>
        </row>
        <row r="58">
          <cell r="A58" t="str">
            <v>INC000002588995</v>
          </cell>
          <cell r="B58" t="str">
            <v>3-Moderado/Limitado</v>
          </cell>
          <cell r="C58" t="str">
            <v>3-Medio</v>
          </cell>
          <cell r="D58" t="str">
            <v>Media</v>
          </cell>
          <cell r="E58" t="str">
            <v>Cerrado</v>
          </cell>
          <cell r="F58" t="str">
            <v>INDUSTRIAS CHILENAS DE ALAMBRE INCHALAM S.A.</v>
          </cell>
          <cell r="G58" t="str">
            <v>02/02/2024 11:56:45</v>
          </cell>
          <cell r="H58" t="str">
            <v>02/02/2024 11:58:17</v>
          </cell>
          <cell r="I58" t="str">
            <v>02/02/2024 16:32:33</v>
          </cell>
          <cell r="J58" t="str">
            <v>02/02/2024 23:50:00</v>
          </cell>
          <cell r="K58" t="str">
            <v>SISTEMA OPERATIVO MICROSOFT</v>
          </cell>
          <cell r="L58" t="str">
            <v>PAUL A SEPULVEDA ALVAREZ</v>
          </cell>
          <cell r="M58" t="str">
            <v>HD/Extender a 100 GB disco SWAP (O:\) de Servidor URSUS-DVQA cliente INCHALAM</v>
          </cell>
          <cell r="N58" t="str">
            <v>VPN IP - MPLS</v>
          </cell>
          <cell r="O58" t="str">
            <v>frp_pcamay</v>
          </cell>
          <cell r="P58" t="str">
            <v>Requerimiento de cliente</v>
          </cell>
          <cell r="Q58" t="str">
            <v>Dentro del Objetivo de servicio</v>
          </cell>
          <cell r="R58">
            <v>45324</v>
          </cell>
          <cell r="S58">
            <v>0.19046296296437504</v>
          </cell>
          <cell r="T58">
            <v>4.5520833333333337E-2</v>
          </cell>
          <cell r="U58">
            <v>0.19152777777777777</v>
          </cell>
          <cell r="V58">
            <v>0.14600694444444443</v>
          </cell>
          <cell r="W58" t="str">
            <v/>
          </cell>
          <cell r="X58" t="str">
            <v>Cumplido</v>
          </cell>
        </row>
        <row r="59">
          <cell r="A59" t="str">
            <v>INC000002576883</v>
          </cell>
          <cell r="B59" t="str">
            <v>3-Moderado/Limitado</v>
          </cell>
          <cell r="C59" t="str">
            <v>3-Medio</v>
          </cell>
          <cell r="D59" t="str">
            <v>Media</v>
          </cell>
          <cell r="E59" t="str">
            <v>Cerrado</v>
          </cell>
          <cell r="F59" t="str">
            <v>EMPRESA ELECTRICA PUENTE ALTO</v>
          </cell>
          <cell r="G59" t="str">
            <v>29/01/2024 10:42:37</v>
          </cell>
          <cell r="H59" t="str">
            <v>29/01/2024 10:45:33</v>
          </cell>
          <cell r="I59" t="str">
            <v>02/02/2024 17:08:11</v>
          </cell>
          <cell r="J59" t="str">
            <v>02/02/2024 23:50:00</v>
          </cell>
          <cell r="K59" t="str">
            <v>VDC</v>
          </cell>
          <cell r="L59" t="str">
            <v>DEIBY Y SANTOYO MONTEROLA</v>
          </cell>
          <cell r="M59" t="str">
            <v>HD/Electrica Puente Alto//Recursos VDC</v>
          </cell>
          <cell r="N59" t="str">
            <v>VPN IP - MPLS</v>
          </cell>
          <cell r="O59" t="str">
            <v>frp_fpetro</v>
          </cell>
          <cell r="P59" t="str">
            <v>Requerimiento de cliente</v>
          </cell>
          <cell r="Q59" t="str">
            <v>Objetivos de servicio incumplidos</v>
          </cell>
          <cell r="R59">
            <v>45324</v>
          </cell>
          <cell r="S59">
            <v>4.2657175925924093</v>
          </cell>
          <cell r="T59">
            <v>4.1767476851851848</v>
          </cell>
          <cell r="U59">
            <v>4.2677546296296294</v>
          </cell>
          <cell r="V59">
            <v>9.1006944444444446E-2</v>
          </cell>
          <cell r="W59" t="str">
            <v/>
          </cell>
          <cell r="X59" t="str">
            <v>Cumplido</v>
          </cell>
        </row>
        <row r="60">
          <cell r="A60" t="str">
            <v>INC000002590186</v>
          </cell>
          <cell r="B60" t="str">
            <v>3-Moderado/Limitado</v>
          </cell>
          <cell r="C60" t="str">
            <v>3-Medio</v>
          </cell>
          <cell r="D60" t="str">
            <v>Media</v>
          </cell>
          <cell r="E60" t="str">
            <v>Cerrado</v>
          </cell>
          <cell r="F60" t="str">
            <v>INSTITUTO PROFESIONAL DE CHILE SA</v>
          </cell>
          <cell r="G60" t="str">
            <v>02/02/2024 16:20:11</v>
          </cell>
          <cell r="H60" t="str">
            <v>02/02/2024 16:23:46</v>
          </cell>
          <cell r="I60" t="str">
            <v>02/02/2024 17:26:18</v>
          </cell>
          <cell r="J60" t="str">
            <v>02/02/2024 23:50:00</v>
          </cell>
          <cell r="K60" t="str">
            <v>VDC</v>
          </cell>
          <cell r="L60" t="str">
            <v>PABLO N OLIVA ALARCON</v>
          </cell>
          <cell r="M60" t="str">
            <v>GAMA / Requerimiento - Falla Acceso VDC</v>
          </cell>
          <cell r="N60" t="str">
            <v>VPN IP - MPLS</v>
          </cell>
          <cell r="O60" t="str">
            <v>frp_kaldor</v>
          </cell>
          <cell r="P60" t="str">
            <v>Requerimiento de cliente</v>
          </cell>
          <cell r="Q60" t="str">
            <v>Dentro del Objetivo de servicio</v>
          </cell>
          <cell r="R60">
            <v>45324</v>
          </cell>
          <cell r="S60">
            <v>4.3425925927294884E-2</v>
          </cell>
          <cell r="T60">
            <v>1.6134259259259261E-2</v>
          </cell>
          <cell r="U60">
            <v>4.5914351851851852E-2</v>
          </cell>
          <cell r="V60">
            <v>2.9780092592592594E-2</v>
          </cell>
          <cell r="W60" t="str">
            <v/>
          </cell>
          <cell r="X60" t="str">
            <v>Cumplido</v>
          </cell>
        </row>
        <row r="61">
          <cell r="A61" t="str">
            <v>INC000002589158</v>
          </cell>
          <cell r="B61" t="str">
            <v>4-Menor/Localizado</v>
          </cell>
          <cell r="C61" t="str">
            <v>4-Baja</v>
          </cell>
          <cell r="D61" t="str">
            <v>Baja</v>
          </cell>
          <cell r="E61" t="str">
            <v>Cerrado</v>
          </cell>
          <cell r="F61" t="str">
            <v>INSTITUTO PROFESIONAL DE CHILE SA</v>
          </cell>
          <cell r="G61" t="str">
            <v>02/02/2024 11:18:20</v>
          </cell>
          <cell r="H61" t="str">
            <v>02/02/2024 11:20:38</v>
          </cell>
          <cell r="I61" t="str">
            <v>02/02/2024 17:31:54</v>
          </cell>
          <cell r="J61" t="str">
            <v>02/02/2024 23:50:00</v>
          </cell>
          <cell r="K61" t="str">
            <v>DISASTER RECOVERY - (ZERTO, VCLOUD HA, INEX)</v>
          </cell>
          <cell r="L61" t="str">
            <v>MOISES E MONTERO RAMOS</v>
          </cell>
          <cell r="M61" t="str">
            <v>GAMA | Requerimiento Políticas de Replicas Febrero 2024</v>
          </cell>
          <cell r="N61" t="str">
            <v>VPN IP - MPLS</v>
          </cell>
          <cell r="O61" t="str">
            <v>frp_joflor</v>
          </cell>
          <cell r="P61" t="str">
            <v>Requerimiento de cliente</v>
          </cell>
          <cell r="Q61" t="str">
            <v>Dentro del Objetivo de servicio</v>
          </cell>
          <cell r="R61">
            <v>45324</v>
          </cell>
          <cell r="S61">
            <v>0.25782407407677965</v>
          </cell>
          <cell r="T61">
            <v>0.22399305555555557</v>
          </cell>
          <cell r="U61">
            <v>0.25942129629629629</v>
          </cell>
          <cell r="V61">
            <v>3.5428240740740739E-2</v>
          </cell>
          <cell r="W61" t="str">
            <v/>
          </cell>
          <cell r="X61" t="str">
            <v>Cumplido</v>
          </cell>
        </row>
        <row r="62">
          <cell r="A62" t="str">
            <v>INC000002590828</v>
          </cell>
          <cell r="B62" t="str">
            <v>1-Extenso/Generalizado</v>
          </cell>
          <cell r="C62" t="str">
            <v>4-Baja</v>
          </cell>
          <cell r="D62" t="str">
            <v>Baja</v>
          </cell>
          <cell r="E62" t="str">
            <v>Cerrado</v>
          </cell>
          <cell r="F62" t="str">
            <v>COAGRA S A</v>
          </cell>
          <cell r="G62" t="str">
            <v>02/02/2024 16:23:36</v>
          </cell>
          <cell r="H62" t="str">
            <v>02/02/2024 16:23:36</v>
          </cell>
          <cell r="I62" t="str">
            <v>02/02/2024 18:16:05</v>
          </cell>
          <cell r="J62" t="str">
            <v>02/02/2024 23:50:00</v>
          </cell>
          <cell r="K62" t="str">
            <v>SISTEMA OPERATIVO MICROSOFT</v>
          </cell>
          <cell r="L62" t="str">
            <v>GIOVANNI D ROCCO VALENZUELA</v>
          </cell>
          <cell r="M62" t="str">
            <v>coagra01 - sap_ep_e_vm TICKET AUTOMATICO</v>
          </cell>
          <cell r="N62" t="str">
            <v>TICKET-INTELIGENTE</v>
          </cell>
          <cell r="O62" t="str">
            <v>USR_TSIGHT</v>
          </cell>
          <cell r="P62" t="str">
            <v>Incidencia de cliente</v>
          </cell>
          <cell r="Q62" t="str">
            <v>Dentro del Objetivo de servicio</v>
          </cell>
          <cell r="R62">
            <v>45324</v>
          </cell>
          <cell r="S62">
            <v>7.8113425923220348E-2</v>
          </cell>
          <cell r="T62">
            <v>6.9108796296296293E-2</v>
          </cell>
          <cell r="U62">
            <v>7.8113425925925919E-2</v>
          </cell>
          <cell r="V62">
            <v>9.0046296296296298E-3</v>
          </cell>
          <cell r="W62" t="str">
            <v>Cumplido</v>
          </cell>
          <cell r="X62" t="str">
            <v xml:space="preserve"> </v>
          </cell>
        </row>
        <row r="63">
          <cell r="A63" t="str">
            <v>INC000002577681</v>
          </cell>
          <cell r="B63" t="str">
            <v>4-Menor/Localizado</v>
          </cell>
          <cell r="C63" t="str">
            <v>4-Baja</v>
          </cell>
          <cell r="D63" t="str">
            <v>Baja</v>
          </cell>
          <cell r="E63" t="str">
            <v>Cerrado</v>
          </cell>
          <cell r="F63" t="str">
            <v>AGRICOLA LAS VERTIENTES LIMITADA</v>
          </cell>
          <cell r="G63" t="str">
            <v>29/01/2024 13:24:28</v>
          </cell>
          <cell r="H63" t="str">
            <v>29/01/2024 13:29:49</v>
          </cell>
          <cell r="I63" t="str">
            <v>02/02/2024 19:10:00</v>
          </cell>
          <cell r="J63" t="str">
            <v>02/02/2024 23:50:00</v>
          </cell>
          <cell r="K63" t="str">
            <v>O365</v>
          </cell>
          <cell r="L63" t="str">
            <v>JAVIERA A UMAÑA YEVENES</v>
          </cell>
          <cell r="M63" t="str">
            <v>MESA/CALL CENTER/PROBLEMA CON CORREO OFFICE365</v>
          </cell>
          <cell r="N63" t="str">
            <v>OFFICE365</v>
          </cell>
          <cell r="O63" t="str">
            <v>frp_mdomin</v>
          </cell>
          <cell r="P63" t="str">
            <v>Incidencia de cliente</v>
          </cell>
          <cell r="Q63" t="str">
            <v>Dentro del Objetivo de servicio</v>
          </cell>
          <cell r="R63">
            <v>45324</v>
          </cell>
          <cell r="S63">
            <v>4.2362384259249666</v>
          </cell>
          <cell r="T63">
            <v>4.2002546296296295</v>
          </cell>
          <cell r="U63">
            <v>4.2399537037037041</v>
          </cell>
          <cell r="V63">
            <v>3.9699074074074074E-2</v>
          </cell>
          <cell r="W63" t="str">
            <v>Cumplido</v>
          </cell>
          <cell r="X63" t="str">
            <v xml:space="preserve"> </v>
          </cell>
        </row>
        <row r="64">
          <cell r="A64" t="str">
            <v>INC000002592058</v>
          </cell>
          <cell r="B64" t="str">
            <v>4-Menor/Localizado</v>
          </cell>
          <cell r="C64" t="str">
            <v>4-Baja</v>
          </cell>
          <cell r="D64" t="str">
            <v>Baja</v>
          </cell>
          <cell r="E64" t="str">
            <v>Cerrado</v>
          </cell>
          <cell r="F64" t="str">
            <v>TELEFONICA GLOBAL TECHNOLOGY S.A.AGENCIA EN CHILE</v>
          </cell>
          <cell r="G64" t="str">
            <v>02/02/2024 20:04:22</v>
          </cell>
          <cell r="H64" t="str">
            <v>02/02/2024 20:05:12</v>
          </cell>
          <cell r="I64" t="str">
            <v>02/02/2024 20:06:24</v>
          </cell>
          <cell r="J64" t="str">
            <v>02/02/2024 23:50:00</v>
          </cell>
          <cell r="K64" t="str">
            <v>SISTEMA OPERATIVO MICROSOFT</v>
          </cell>
          <cell r="L64" t="str">
            <v>GIOVANNI D ROCCO VALENZUELA</v>
          </cell>
          <cell r="M64" t="str">
            <v>DESHABILITAR CUENTAS TCCT</v>
          </cell>
          <cell r="N64" t="str">
            <v>COMUNICACIONES</v>
          </cell>
          <cell r="O64" t="str">
            <v>tct_grocco</v>
          </cell>
          <cell r="P64" t="str">
            <v>Requerimiento de cliente</v>
          </cell>
          <cell r="Q64" t="str">
            <v>Dentro del Objetivo de servicio</v>
          </cell>
          <cell r="R64">
            <v>45324</v>
          </cell>
          <cell r="S64">
            <v>8.3333333168411627E-4</v>
          </cell>
          <cell r="T64">
            <v>0</v>
          </cell>
          <cell r="U64">
            <v>1.4120370370370369E-3</v>
          </cell>
          <cell r="V64">
            <v>1.4120370370370369E-3</v>
          </cell>
          <cell r="W64" t="str">
            <v/>
          </cell>
          <cell r="X64" t="str">
            <v>Cumplido</v>
          </cell>
        </row>
        <row r="65">
          <cell r="A65" t="str">
            <v>INC000002592784</v>
          </cell>
          <cell r="B65" t="str">
            <v>1-Extenso/Generalizado</v>
          </cell>
          <cell r="C65" t="str">
            <v>4-Baja</v>
          </cell>
          <cell r="D65" t="str">
            <v>Baja</v>
          </cell>
          <cell r="E65" t="str">
            <v>Cerrado</v>
          </cell>
          <cell r="F65" t="str">
            <v>FUNDACION INSTITUTO PROFESIONAL DUOC UC</v>
          </cell>
          <cell r="G65" t="str">
            <v>02/02/2024 22:40:09</v>
          </cell>
          <cell r="H65" t="str">
            <v>02/02/2024 22:40:09</v>
          </cell>
          <cell r="I65" t="str">
            <v>03/02/2024 0:28:55</v>
          </cell>
          <cell r="J65" t="str">
            <v>03/02/2024 23:50:00</v>
          </cell>
          <cell r="K65" t="str">
            <v>SISTEMA OPERATIVO MICROSOFT</v>
          </cell>
          <cell r="L65" t="str">
            <v>GIOVANNI D ROCCO VALENZUELA</v>
          </cell>
          <cell r="M65" t="str">
            <v>fiprdu01 - ilo_valpo1 TICKET AUTOMATICO</v>
          </cell>
          <cell r="N65" t="str">
            <v>TICKET-INTELIGENTE</v>
          </cell>
          <cell r="O65" t="str">
            <v>USR_TSIGHT</v>
          </cell>
          <cell r="P65" t="str">
            <v>Incidencia de cliente</v>
          </cell>
          <cell r="Q65" t="str">
            <v>Dentro del Objetivo de servicio</v>
          </cell>
          <cell r="R65">
            <v>45325</v>
          </cell>
          <cell r="S65">
            <v>7.5532407405262347E-2</v>
          </cell>
          <cell r="T65">
            <v>6.8541666666666667E-2</v>
          </cell>
          <cell r="U65">
            <v>7.5532407407407409E-2</v>
          </cell>
          <cell r="V65">
            <v>6.9907407407407409E-3</v>
          </cell>
          <cell r="W65" t="str">
            <v>Cumplido</v>
          </cell>
          <cell r="X65" t="str">
            <v xml:space="preserve"> </v>
          </cell>
        </row>
        <row r="66">
          <cell r="A66" t="str">
            <v>INC000002592779</v>
          </cell>
          <cell r="B66" t="str">
            <v>1-Extenso/Generalizado</v>
          </cell>
          <cell r="C66" t="str">
            <v>4-Baja</v>
          </cell>
          <cell r="D66" t="str">
            <v>Baja</v>
          </cell>
          <cell r="E66" t="str">
            <v>Cerrado</v>
          </cell>
          <cell r="F66" t="str">
            <v>FUNDACION INSTITUTO PROFESIONAL DUOC UC</v>
          </cell>
          <cell r="G66" t="str">
            <v>02/02/2024 22:37:08</v>
          </cell>
          <cell r="H66" t="str">
            <v>02/02/2024 22:37:08</v>
          </cell>
          <cell r="I66" t="str">
            <v>03/02/2024 0:39:58</v>
          </cell>
          <cell r="J66" t="str">
            <v>03/02/2024 23:50:00</v>
          </cell>
          <cell r="K66" t="str">
            <v>SISTEMA OPERATIVO MICROSOFT</v>
          </cell>
          <cell r="L66" t="str">
            <v>GIOVANNI D ROCCO VALENZUELA</v>
          </cell>
          <cell r="M66" t="str">
            <v>fiprdu01 - hyp_valpo1 TICKET AUTOMATICO</v>
          </cell>
          <cell r="N66" t="str">
            <v>TICKET-INTELIGENTE</v>
          </cell>
          <cell r="O66" t="str">
            <v>USR_TSIGHT</v>
          </cell>
          <cell r="P66" t="str">
            <v>Incidencia de cliente</v>
          </cell>
          <cell r="Q66" t="str">
            <v>Dentro del Objetivo de servicio</v>
          </cell>
          <cell r="R66">
            <v>45325</v>
          </cell>
          <cell r="S66">
            <v>8.5300925922638271E-2</v>
          </cell>
          <cell r="T66">
            <v>8.2754629629629636E-2</v>
          </cell>
          <cell r="U66">
            <v>8.5300925925925919E-2</v>
          </cell>
          <cell r="V66">
            <v>2.5462962962962961E-3</v>
          </cell>
          <cell r="W66" t="str">
            <v>Cumplido</v>
          </cell>
          <cell r="X66" t="str">
            <v xml:space="preserve"> </v>
          </cell>
        </row>
        <row r="67">
          <cell r="A67" t="str">
            <v>INC000002592780</v>
          </cell>
          <cell r="B67" t="str">
            <v>1-Extenso/Generalizado</v>
          </cell>
          <cell r="C67" t="str">
            <v>4-Baja</v>
          </cell>
          <cell r="D67" t="str">
            <v>Baja</v>
          </cell>
          <cell r="E67" t="str">
            <v>Cerrado</v>
          </cell>
          <cell r="F67" t="str">
            <v>FUNDACION INSTITUTO PROFESIONAL DUOC UC</v>
          </cell>
          <cell r="G67" t="str">
            <v>02/02/2024 22:38:08</v>
          </cell>
          <cell r="H67" t="str">
            <v>02/02/2024 22:38:08</v>
          </cell>
          <cell r="I67" t="str">
            <v>03/02/2024 0:40:31</v>
          </cell>
          <cell r="J67" t="str">
            <v>03/02/2024 23:50:00</v>
          </cell>
          <cell r="K67" t="str">
            <v>SISTEMA OPERATIVO MICROSOFT</v>
          </cell>
          <cell r="L67" t="str">
            <v>GIOVANNI D ROCCO VALENZUELA</v>
          </cell>
          <cell r="M67" t="str">
            <v>fiprdu01 - dcadmvalpo1_duoc_cl TICKET AUTOMATICO</v>
          </cell>
          <cell r="N67" t="str">
            <v>TICKET-INTELIGENTE</v>
          </cell>
          <cell r="O67" t="str">
            <v>USR_TSIGHT</v>
          </cell>
          <cell r="P67" t="str">
            <v>Incidencia de cliente</v>
          </cell>
          <cell r="Q67" t="str">
            <v>Dentro del Objetivo de servicio</v>
          </cell>
          <cell r="R67">
            <v>45325</v>
          </cell>
          <cell r="S67">
            <v>8.4988425922347233E-2</v>
          </cell>
          <cell r="T67">
            <v>8.082175925925926E-2</v>
          </cell>
          <cell r="U67">
            <v>8.4988425925925926E-2</v>
          </cell>
          <cell r="V67">
            <v>4.1666666666666666E-3</v>
          </cell>
          <cell r="W67" t="str">
            <v>Cumplido</v>
          </cell>
          <cell r="X67" t="str">
            <v xml:space="preserve"> </v>
          </cell>
        </row>
        <row r="68">
          <cell r="A68" t="str">
            <v>INC000002593805</v>
          </cell>
          <cell r="B68" t="str">
            <v>1-Extenso/Generalizado</v>
          </cell>
          <cell r="C68" t="str">
            <v>4-Baja</v>
          </cell>
          <cell r="D68" t="str">
            <v>Baja</v>
          </cell>
          <cell r="E68" t="str">
            <v>Cerrado</v>
          </cell>
          <cell r="F68" t="str">
            <v>FUNDACION INSTITUTO PROFESIONAL DUOC UC</v>
          </cell>
          <cell r="G68" t="str">
            <v>03/02/2024 13:56:05</v>
          </cell>
          <cell r="H68" t="str">
            <v>03/02/2024 13:56:05</v>
          </cell>
          <cell r="I68" t="str">
            <v>03/02/2024 16:54:38</v>
          </cell>
          <cell r="J68" t="str">
            <v>03/02/2024 23:50:00</v>
          </cell>
          <cell r="K68" t="str">
            <v>SISTEMA OPERATIVO MICROSOFT</v>
          </cell>
          <cell r="L68" t="str">
            <v>GIOVANNI D ROCCO VALENZUELA</v>
          </cell>
          <cell r="M68" t="str">
            <v>fiprdu01 - hyp_econtinua TICKET AUTOMATICO</v>
          </cell>
          <cell r="N68" t="str">
            <v>TICKET-INTELIGENTE</v>
          </cell>
          <cell r="O68" t="str">
            <v>USR_TSIGHT</v>
          </cell>
          <cell r="P68" t="str">
            <v>Incidencia de cliente</v>
          </cell>
          <cell r="Q68" t="str">
            <v>Dentro del Objetivo de servicio</v>
          </cell>
          <cell r="R68">
            <v>45325</v>
          </cell>
          <cell r="S68">
            <v>0.12399305555300089</v>
          </cell>
          <cell r="T68">
            <v>0.12209490740740742</v>
          </cell>
          <cell r="U68">
            <v>0.12399305555555555</v>
          </cell>
          <cell r="V68">
            <v>1.8981481481481482E-3</v>
          </cell>
          <cell r="W68" t="str">
            <v>Cumplido</v>
          </cell>
          <cell r="X68" t="str">
            <v xml:space="preserve"> </v>
          </cell>
        </row>
        <row r="69">
          <cell r="A69" t="str">
            <v>INC000002593806</v>
          </cell>
          <cell r="B69" t="str">
            <v>1-Extenso/Generalizado</v>
          </cell>
          <cell r="C69" t="str">
            <v>4-Baja</v>
          </cell>
          <cell r="D69" t="str">
            <v>Baja</v>
          </cell>
          <cell r="E69" t="str">
            <v>Cerrado</v>
          </cell>
          <cell r="F69" t="str">
            <v>FUNDACION INSTITUTO PROFESIONAL DUOC UC</v>
          </cell>
          <cell r="G69" t="str">
            <v>03/02/2024 13:56:05</v>
          </cell>
          <cell r="H69" t="str">
            <v>03/02/2024 13:56:05</v>
          </cell>
          <cell r="I69" t="str">
            <v>03/02/2024 16:55:13</v>
          </cell>
          <cell r="J69" t="str">
            <v>03/02/2024 23:50:00</v>
          </cell>
          <cell r="K69" t="str">
            <v>SISTEMA OPERATIVO MICROSOFT</v>
          </cell>
          <cell r="L69" t="str">
            <v>GIOVANNI D ROCCO VALENZUELA</v>
          </cell>
          <cell r="M69" t="str">
            <v>fiprdu01 - ilo_econtinua TICKET AUTOMATICO</v>
          </cell>
          <cell r="N69" t="str">
            <v>TICKET-INTELIGENTE</v>
          </cell>
          <cell r="O69" t="str">
            <v>USR_TSIGHT</v>
          </cell>
          <cell r="P69" t="str">
            <v>Incidencia de cliente</v>
          </cell>
          <cell r="Q69" t="str">
            <v>Dentro del Objetivo de servicio</v>
          </cell>
          <cell r="R69">
            <v>45325</v>
          </cell>
          <cell r="S69">
            <v>0.12439814814570127</v>
          </cell>
          <cell r="T69">
            <v>0.1219675925925926</v>
          </cell>
          <cell r="U69">
            <v>0.12439814814814815</v>
          </cell>
          <cell r="V69">
            <v>2.4305555555555556E-3</v>
          </cell>
          <cell r="W69" t="str">
            <v>Cumplido</v>
          </cell>
          <cell r="X69" t="str">
            <v xml:space="preserve"> </v>
          </cell>
        </row>
        <row r="70">
          <cell r="A70" t="str">
            <v>INC000002593804</v>
          </cell>
          <cell r="B70" t="str">
            <v>1-Extenso/Generalizado</v>
          </cell>
          <cell r="C70" t="str">
            <v>4-Baja</v>
          </cell>
          <cell r="D70" t="str">
            <v>Baja</v>
          </cell>
          <cell r="E70" t="str">
            <v>Cerrado</v>
          </cell>
          <cell r="F70" t="str">
            <v>FUNDACION INSTITUTO PROFESIONAL DUOC UC</v>
          </cell>
          <cell r="G70" t="str">
            <v>03/02/2024 13:55:04</v>
          </cell>
          <cell r="H70" t="str">
            <v>03/02/2024 13:55:04</v>
          </cell>
          <cell r="I70" t="str">
            <v>03/02/2024 16:55:53</v>
          </cell>
          <cell r="J70" t="str">
            <v>03/02/2024 23:50:00</v>
          </cell>
          <cell r="K70" t="str">
            <v>SISTEMA OPERATIVO MICROSOFT</v>
          </cell>
          <cell r="L70" t="str">
            <v>GIOVANNI D ROCCO VALENZUELA</v>
          </cell>
          <cell r="M70" t="str">
            <v>fiprdu01 - dc_acdecontinua TICKET AUTOMATICO</v>
          </cell>
          <cell r="N70" t="str">
            <v>TICKET-INTELIGENTE</v>
          </cell>
          <cell r="O70" t="str">
            <v>USR_TSIGHT</v>
          </cell>
          <cell r="P70" t="str">
            <v>Incidencia de cliente</v>
          </cell>
          <cell r="Q70" t="str">
            <v>Dentro del Objetivo de servicio</v>
          </cell>
          <cell r="R70">
            <v>45325</v>
          </cell>
          <cell r="S70">
            <v>0.12556712963123573</v>
          </cell>
          <cell r="T70">
            <v>0.12366898148148148</v>
          </cell>
          <cell r="U70">
            <v>0.12556712962962963</v>
          </cell>
          <cell r="V70">
            <v>1.8981481481481482E-3</v>
          </cell>
          <cell r="W70" t="str">
            <v>Cumplido</v>
          </cell>
          <cell r="X70" t="str">
            <v xml:space="preserve"> </v>
          </cell>
        </row>
        <row r="71">
          <cell r="A71" t="str">
            <v>INC000002593803</v>
          </cell>
          <cell r="B71" t="str">
            <v>1-Extenso/Generalizado</v>
          </cell>
          <cell r="C71" t="str">
            <v>4-Baja</v>
          </cell>
          <cell r="D71" t="str">
            <v>Baja</v>
          </cell>
          <cell r="E71" t="str">
            <v>Cerrado</v>
          </cell>
          <cell r="F71" t="str">
            <v>FUNDACION INSTITUTO PROFESIONAL DUOC UC</v>
          </cell>
          <cell r="G71" t="str">
            <v>03/02/2024 13:54:00</v>
          </cell>
          <cell r="H71" t="str">
            <v>03/02/2024 13:54:00</v>
          </cell>
          <cell r="I71" t="str">
            <v>03/02/2024 16:56:38</v>
          </cell>
          <cell r="J71" t="str">
            <v>03/02/2024 23:50:00</v>
          </cell>
          <cell r="K71" t="str">
            <v>SISTEMA OPERATIVO MICROSOFT</v>
          </cell>
          <cell r="L71" t="str">
            <v>GIOVANNI D ROCCO VALENZUELA</v>
          </cell>
          <cell r="M71" t="str">
            <v>fiprdu01 - dcadmecontinua2 TICKET AUTOMATICO</v>
          </cell>
          <cell r="N71" t="str">
            <v>TICKET-INTELIGENTE</v>
          </cell>
          <cell r="O71" t="str">
            <v>USR_TSIGHT</v>
          </cell>
          <cell r="P71" t="str">
            <v>Incidencia de cliente</v>
          </cell>
          <cell r="Q71" t="str">
            <v>Dentro del Objetivo de servicio</v>
          </cell>
          <cell r="R71">
            <v>45325</v>
          </cell>
          <cell r="S71">
            <v>0.12682870370190358</v>
          </cell>
          <cell r="T71">
            <v>0.12469907407407409</v>
          </cell>
          <cell r="U71">
            <v>0.12682870370370372</v>
          </cell>
          <cell r="V71">
            <v>2.1296296296296298E-3</v>
          </cell>
          <cell r="W71" t="str">
            <v>Cumplido</v>
          </cell>
          <cell r="X71" t="str">
            <v xml:space="preserve"> </v>
          </cell>
        </row>
        <row r="72">
          <cell r="A72" t="str">
            <v>INC000002593945</v>
          </cell>
          <cell r="B72" t="str">
            <v>1-Extenso/Generalizado</v>
          </cell>
          <cell r="C72" t="str">
            <v>4-Baja</v>
          </cell>
          <cell r="D72" t="str">
            <v>Baja</v>
          </cell>
          <cell r="E72" t="str">
            <v>Cerrado</v>
          </cell>
          <cell r="F72" t="str">
            <v>FUNDACION INSTITUTO PROFESIONAL DUOC UC</v>
          </cell>
          <cell r="G72" t="str">
            <v>03/02/2024 15:20:42</v>
          </cell>
          <cell r="H72" t="str">
            <v>03/02/2024 15:20:42</v>
          </cell>
          <cell r="I72" t="str">
            <v>03/02/2024 17:14:17</v>
          </cell>
          <cell r="J72" t="str">
            <v>03/02/2024 23:50:00</v>
          </cell>
          <cell r="K72" t="str">
            <v>SISTEMA OPERATIVO MICROSOFT</v>
          </cell>
          <cell r="L72" t="str">
            <v>GIOVANNI D ROCCO VALENZUELA</v>
          </cell>
          <cell r="M72" t="str">
            <v>fiprdu01 - srvfs01_vm TICKET AUTOMATICO</v>
          </cell>
          <cell r="N72" t="str">
            <v>TICKET-INTELIGENTE</v>
          </cell>
          <cell r="O72" t="str">
            <v>USR_TSIGHT</v>
          </cell>
          <cell r="P72" t="str">
            <v>Incidencia de cliente</v>
          </cell>
          <cell r="Q72" t="str">
            <v>Dentro del Objetivo de servicio</v>
          </cell>
          <cell r="R72">
            <v>45325</v>
          </cell>
          <cell r="S72">
            <v>7.8877314816054422E-2</v>
          </cell>
          <cell r="T72">
            <v>7.7106481481481484E-2</v>
          </cell>
          <cell r="U72">
            <v>7.8877314814814817E-2</v>
          </cell>
          <cell r="V72">
            <v>2.7777777777777779E-3</v>
          </cell>
          <cell r="W72" t="str">
            <v>Cumplido</v>
          </cell>
          <cell r="X72" t="str">
            <v xml:space="preserve"> </v>
          </cell>
        </row>
        <row r="73">
          <cell r="A73" t="str">
            <v>INC000002594081</v>
          </cell>
          <cell r="B73" t="str">
            <v>1-Extenso/Generalizado</v>
          </cell>
          <cell r="C73" t="str">
            <v>4-Baja</v>
          </cell>
          <cell r="D73" t="str">
            <v>Baja</v>
          </cell>
          <cell r="E73" t="str">
            <v>Cerrado</v>
          </cell>
          <cell r="F73" t="str">
            <v>FUNDACION INSTITUTO PROFESIONAL DUOC UC</v>
          </cell>
          <cell r="G73" t="str">
            <v>03/02/2024 16:43:01</v>
          </cell>
          <cell r="H73" t="str">
            <v>03/02/2024 16:43:01</v>
          </cell>
          <cell r="I73" t="str">
            <v>03/02/2024 18:08:21</v>
          </cell>
          <cell r="J73" t="str">
            <v>03/02/2024 23:50:00</v>
          </cell>
          <cell r="K73" t="str">
            <v>SISTEMA OPERATIVO UNIX</v>
          </cell>
          <cell r="L73" t="str">
            <v>SEBASTIAN I ACUÑA GUZMAN</v>
          </cell>
          <cell r="M73" t="str">
            <v>fiprdu01 - srvjenkinslab TICKET AUTOMATICO</v>
          </cell>
          <cell r="N73" t="str">
            <v>TICKET-INTELIGENTE</v>
          </cell>
          <cell r="O73" t="str">
            <v>USR_TSIGHT</v>
          </cell>
          <cell r="P73" t="str">
            <v>Incidencia de cliente</v>
          </cell>
          <cell r="Q73" t="str">
            <v>Dentro del Objetivo de servicio</v>
          </cell>
          <cell r="R73">
            <v>45325</v>
          </cell>
          <cell r="S73">
            <v>5.9259259258396924E-2</v>
          </cell>
          <cell r="T73">
            <v>5.724537037037037E-2</v>
          </cell>
          <cell r="U73">
            <v>5.9259259259259262E-2</v>
          </cell>
          <cell r="V73">
            <v>2.0138888888888888E-3</v>
          </cell>
          <cell r="W73" t="str">
            <v>Cumplido</v>
          </cell>
          <cell r="X73" t="str">
            <v xml:space="preserve"> </v>
          </cell>
        </row>
        <row r="74">
          <cell r="A74" t="str">
            <v>INC000002594411</v>
          </cell>
          <cell r="B74" t="str">
            <v>4-Menor/Localizado</v>
          </cell>
          <cell r="C74" t="str">
            <v>4-Baja</v>
          </cell>
          <cell r="D74" t="str">
            <v>Baja</v>
          </cell>
          <cell r="E74" t="str">
            <v>Cerrado</v>
          </cell>
          <cell r="F74" t="str">
            <v>TELEFONICA GLOBAL TECHNOLOGY S.A.AGENCIA EN CHILE</v>
          </cell>
          <cell r="G74" t="str">
            <v>03/02/2024 19:18:25</v>
          </cell>
          <cell r="H74" t="str">
            <v>03/02/2024 19:23:09</v>
          </cell>
          <cell r="I74" t="str">
            <v>03/02/2024 19:25:01</v>
          </cell>
          <cell r="J74" t="str">
            <v>03/02/2024 23:50:00</v>
          </cell>
          <cell r="K74" t="str">
            <v>SISTEMA OPERATIVO MICROSOFT</v>
          </cell>
          <cell r="L74" t="str">
            <v>GIOVANNI D ROCCO VALENZUELA</v>
          </cell>
          <cell r="M74" t="str">
            <v>Habilitacion cuenta Manuel Maita</v>
          </cell>
          <cell r="N74" t="str">
            <v>COMUNICACIONES</v>
          </cell>
          <cell r="O74" t="str">
            <v>tct_grocco</v>
          </cell>
          <cell r="P74" t="str">
            <v>Requerimiento de cliente</v>
          </cell>
          <cell r="Q74" t="str">
            <v>Dentro del Objetivo de servicio</v>
          </cell>
          <cell r="R74">
            <v>45325</v>
          </cell>
          <cell r="S74">
            <v>1.2962962937308475E-3</v>
          </cell>
          <cell r="T74">
            <v>0</v>
          </cell>
          <cell r="U74">
            <v>4.5833333333333334E-3</v>
          </cell>
          <cell r="V74">
            <v>4.5833333333333334E-3</v>
          </cell>
          <cell r="W74" t="str">
            <v/>
          </cell>
          <cell r="X74" t="str">
            <v>Cumplido</v>
          </cell>
        </row>
        <row r="75">
          <cell r="A75" t="str">
            <v>INC000002584890</v>
          </cell>
          <cell r="B75" t="str">
            <v>3-Moderado/Limitado</v>
          </cell>
          <cell r="C75" t="str">
            <v>3-Medio</v>
          </cell>
          <cell r="D75" t="str">
            <v>Media</v>
          </cell>
          <cell r="E75" t="str">
            <v>Cerrado</v>
          </cell>
          <cell r="F75" t="str">
            <v>INDUSTRIAS CHILENAS DE ALAMBRE INCHALAM S.A.</v>
          </cell>
          <cell r="G75" t="str">
            <v>01/02/2024 16:42:34</v>
          </cell>
          <cell r="H75" t="str">
            <v>01/02/2024 16:44:21</v>
          </cell>
          <cell r="I75" t="str">
            <v>03/02/2024 23:11:10</v>
          </cell>
          <cell r="J75" t="str">
            <v>03/02/2024 23:50:00</v>
          </cell>
          <cell r="K75" t="str">
            <v>CLOUD SAP HANA</v>
          </cell>
          <cell r="L75" t="str">
            <v>FREDDY O CORTES DIAZ</v>
          </cell>
          <cell r="M75" t="str">
            <v>HD / Renovación Certificado SSL</v>
          </cell>
          <cell r="N75" t="str">
            <v>SAP</v>
          </cell>
          <cell r="O75" t="str">
            <v>frp_rreyes</v>
          </cell>
          <cell r="P75" t="str">
            <v>Requerimiento de cliente</v>
          </cell>
          <cell r="Q75" t="str">
            <v>Dentro del Objetivo de servicio</v>
          </cell>
          <cell r="R75">
            <v>45325</v>
          </cell>
          <cell r="S75">
            <v>2.268622685187438</v>
          </cell>
          <cell r="T75">
            <v>2.2126736111111112</v>
          </cell>
          <cell r="U75">
            <v>2.2698611111111111</v>
          </cell>
          <cell r="V75">
            <v>5.7187500000000002E-2</v>
          </cell>
          <cell r="W75" t="str">
            <v/>
          </cell>
          <cell r="X75" t="str">
            <v>Cumplido</v>
          </cell>
        </row>
        <row r="76">
          <cell r="A76" t="str">
            <v>INC000002584895</v>
          </cell>
          <cell r="B76" t="str">
            <v>3-Moderado/Limitado</v>
          </cell>
          <cell r="C76" t="str">
            <v>3-Medio</v>
          </cell>
          <cell r="D76" t="str">
            <v>Media</v>
          </cell>
          <cell r="E76" t="str">
            <v>Cerrado</v>
          </cell>
          <cell r="F76" t="str">
            <v>ACMA S.A.</v>
          </cell>
          <cell r="G76" t="str">
            <v>01/02/2024 16:48:29</v>
          </cell>
          <cell r="H76" t="str">
            <v>01/02/2024 16:50:29</v>
          </cell>
          <cell r="I76" t="str">
            <v>03/02/2024 23:44:04</v>
          </cell>
          <cell r="J76" t="str">
            <v>03/02/2024 23:50:00</v>
          </cell>
          <cell r="K76" t="str">
            <v>CLOUD SAP HANA</v>
          </cell>
          <cell r="L76" t="str">
            <v>FREDDY O CORTES DIAZ</v>
          </cell>
          <cell r="M76" t="str">
            <v>HD / RV: Renovación Certificado SSL</v>
          </cell>
          <cell r="N76" t="str">
            <v>SAP</v>
          </cell>
          <cell r="O76" t="str">
            <v>frp_rreyes</v>
          </cell>
          <cell r="P76" t="str">
            <v>Requerimiento de cliente</v>
          </cell>
          <cell r="Q76" t="str">
            <v>Dentro del Objetivo de servicio</v>
          </cell>
          <cell r="R76">
            <v>45325</v>
          </cell>
          <cell r="S76">
            <v>2.2872106481445371</v>
          </cell>
          <cell r="T76">
            <v>2.204814814814815</v>
          </cell>
          <cell r="U76">
            <v>2.2885995370370371</v>
          </cell>
          <cell r="V76">
            <v>8.3784722222222219E-2</v>
          </cell>
          <cell r="W76" t="str">
            <v/>
          </cell>
          <cell r="X76" t="str">
            <v>Cumplido</v>
          </cell>
        </row>
        <row r="77">
          <cell r="A77" t="str">
            <v>INC000002594539</v>
          </cell>
          <cell r="B77" t="str">
            <v>1-Extenso/Generalizado</v>
          </cell>
          <cell r="C77" t="str">
            <v>4-Baja</v>
          </cell>
          <cell r="D77" t="str">
            <v>Baja</v>
          </cell>
          <cell r="E77" t="str">
            <v>Cerrado</v>
          </cell>
          <cell r="F77" t="str">
            <v>COAGRA S A</v>
          </cell>
          <cell r="G77" t="str">
            <v>03/02/2024 22:16:15</v>
          </cell>
          <cell r="H77" t="str">
            <v>03/02/2024 22:16:15</v>
          </cell>
          <cell r="I77" t="str">
            <v>04/02/2024 1:14:17</v>
          </cell>
          <cell r="J77" t="str">
            <v>04/02/2024 23:50:00</v>
          </cell>
          <cell r="K77" t="str">
            <v>SISTEMA OPERATIVO MICROSOFT</v>
          </cell>
          <cell r="L77" t="str">
            <v>GIOVANNI D ROCCO VALENZUELA</v>
          </cell>
          <cell r="M77" t="str">
            <v>coagra01 - sap_prod_e_vm TICKET AUTOMATICO</v>
          </cell>
          <cell r="N77" t="str">
            <v>TICKET-INTELIGENTE</v>
          </cell>
          <cell r="O77" t="str">
            <v>USR_TSIGHT</v>
          </cell>
          <cell r="P77" t="str">
            <v>Incidencia de cliente</v>
          </cell>
          <cell r="Q77" t="str">
            <v>Dentro del Objetivo de servicio</v>
          </cell>
          <cell r="R77">
            <v>45326</v>
          </cell>
          <cell r="S77">
            <v>0.12363425926014315</v>
          </cell>
          <cell r="T77">
            <v>0.12234953703703703</v>
          </cell>
          <cell r="U77">
            <v>0.12363425925925926</v>
          </cell>
          <cell r="V77">
            <v>1.2847222222222223E-3</v>
          </cell>
          <cell r="W77" t="str">
            <v>Cumplido</v>
          </cell>
          <cell r="X77" t="str">
            <v xml:space="preserve"> </v>
          </cell>
        </row>
        <row r="78">
          <cell r="A78" t="str">
            <v>INC000002594826</v>
          </cell>
          <cell r="B78" t="str">
            <v>1-Extenso/Generalizado</v>
          </cell>
          <cell r="C78" t="str">
            <v>4-Baja</v>
          </cell>
          <cell r="D78" t="str">
            <v>Baja</v>
          </cell>
          <cell r="E78" t="str">
            <v>Cerrado</v>
          </cell>
          <cell r="F78" t="str">
            <v>FUNDACION INSTITUTO PROFESIONAL DUOC UC</v>
          </cell>
          <cell r="G78" t="str">
            <v>04/02/2024 9:11:30</v>
          </cell>
          <cell r="H78" t="str">
            <v>04/02/2024 9:11:30</v>
          </cell>
          <cell r="I78" t="str">
            <v>04/02/2024 10:51:12</v>
          </cell>
          <cell r="J78" t="str">
            <v>04/02/2024 23:50:00</v>
          </cell>
          <cell r="K78" t="str">
            <v>SISTEMA OPERATIVO UNIX</v>
          </cell>
          <cell r="L78" t="str">
            <v>SEBASTIAN I ACUÑA GUZMAN</v>
          </cell>
          <cell r="M78" t="str">
            <v>fiprdu01 - liceo_andes TICKET AUTOMATICO</v>
          </cell>
          <cell r="N78" t="str">
            <v>TICKET-INTELIGENTE</v>
          </cell>
          <cell r="O78" t="str">
            <v>USR_TSIGHT</v>
          </cell>
          <cell r="P78" t="str">
            <v>Incidencia de cliente</v>
          </cell>
          <cell r="Q78" t="str">
            <v>Dentro del Objetivo de servicio</v>
          </cell>
          <cell r="R78">
            <v>45326</v>
          </cell>
          <cell r="S78">
            <v>6.9236111114150845E-2</v>
          </cell>
          <cell r="T78">
            <v>6.6203703703703709E-2</v>
          </cell>
          <cell r="U78">
            <v>6.9236111111111109E-2</v>
          </cell>
          <cell r="V78">
            <v>0.16666666666666666</v>
          </cell>
          <cell r="W78" t="str">
            <v>Cumplido</v>
          </cell>
          <cell r="X78" t="str">
            <v xml:space="preserve"> </v>
          </cell>
        </row>
        <row r="79">
          <cell r="A79" t="str">
            <v>INC000002594897</v>
          </cell>
          <cell r="B79" t="str">
            <v>1-Extenso/Generalizado</v>
          </cell>
          <cell r="C79" t="str">
            <v>4-Baja</v>
          </cell>
          <cell r="D79" t="str">
            <v>Baja</v>
          </cell>
          <cell r="E79" t="str">
            <v>Cerrado</v>
          </cell>
          <cell r="F79" t="str">
            <v>FUNDACION INSTITUTO PROFESIONAL DUOC UC</v>
          </cell>
          <cell r="G79" t="str">
            <v>04/02/2024 11:14:14</v>
          </cell>
          <cell r="H79" t="str">
            <v>04/02/2024 11:14:14</v>
          </cell>
          <cell r="I79" t="str">
            <v>04/02/2024 13:34:54</v>
          </cell>
          <cell r="J79" t="str">
            <v>04/02/2024 23:50:00</v>
          </cell>
          <cell r="K79" t="str">
            <v>SISTEMA OPERATIVO MICROSOFT</v>
          </cell>
          <cell r="L79" t="str">
            <v>GIOVANNI D ROCCO VALENZUELA</v>
          </cell>
          <cell r="M79" t="str">
            <v>fiprdu01 - dc_acdecontinua TICKET AUTOMATICO</v>
          </cell>
          <cell r="N79" t="str">
            <v>TICKET-INTELIGENTE</v>
          </cell>
          <cell r="O79" t="str">
            <v>USR_TSIGHT</v>
          </cell>
          <cell r="P79" t="str">
            <v>Incidencia de cliente</v>
          </cell>
          <cell r="Q79" t="str">
            <v>Dentro del Objetivo de servicio</v>
          </cell>
          <cell r="R79">
            <v>45326</v>
          </cell>
          <cell r="S79">
            <v>9.7685185188311152E-2</v>
          </cell>
          <cell r="T79">
            <v>9.6192129629629627E-2</v>
          </cell>
          <cell r="U79">
            <v>9.7685185185185194E-2</v>
          </cell>
          <cell r="V79">
            <v>1.4930555555555556E-3</v>
          </cell>
          <cell r="W79" t="str">
            <v>Cumplido</v>
          </cell>
          <cell r="X79" t="str">
            <v xml:space="preserve"> </v>
          </cell>
        </row>
        <row r="80">
          <cell r="A80" t="str">
            <v>INC000002595419</v>
          </cell>
          <cell r="B80" t="str">
            <v>1-Extenso/Generalizado</v>
          </cell>
          <cell r="C80" t="str">
            <v>4-Baja</v>
          </cell>
          <cell r="D80" t="str">
            <v>Baja</v>
          </cell>
          <cell r="E80" t="str">
            <v>Cerrado</v>
          </cell>
          <cell r="F80" t="str">
            <v>FUNDACION INSTITUTO PROFESIONAL DUOC UC</v>
          </cell>
          <cell r="G80" t="str">
            <v>04/02/2024 16:19:54</v>
          </cell>
          <cell r="H80" t="str">
            <v>04/02/2024 16:19:54</v>
          </cell>
          <cell r="I80" t="str">
            <v>04/02/2024 17:42:45</v>
          </cell>
          <cell r="J80" t="str">
            <v>04/02/2024 23:50:00</v>
          </cell>
          <cell r="K80" t="str">
            <v>SISTEMA OPERATIVO MICROSOFT</v>
          </cell>
          <cell r="L80" t="str">
            <v>GIOVANNI D ROCCO VALENZUELA</v>
          </cell>
          <cell r="M80" t="str">
            <v>fiprdu01 - dcadmecontinua2 TICKET AUTOMATICO</v>
          </cell>
          <cell r="N80" t="str">
            <v>TICKET-INTELIGENTE</v>
          </cell>
          <cell r="O80" t="str">
            <v>USR_TSIGHT</v>
          </cell>
          <cell r="P80" t="str">
            <v>Incidencia de cliente</v>
          </cell>
          <cell r="Q80" t="str">
            <v>Dentro del Objetivo de servicio</v>
          </cell>
          <cell r="R80">
            <v>45326</v>
          </cell>
          <cell r="S80">
            <v>5.7534722225682344E-2</v>
          </cell>
          <cell r="T80">
            <v>5.6365740740740744E-2</v>
          </cell>
          <cell r="U80">
            <v>5.7534722222222223E-2</v>
          </cell>
          <cell r="V80">
            <v>1.1689814814814816E-3</v>
          </cell>
          <cell r="W80" t="str">
            <v>Cumplido</v>
          </cell>
          <cell r="X80" t="str">
            <v xml:space="preserve"> </v>
          </cell>
        </row>
        <row r="81">
          <cell r="A81" t="str">
            <v>INC000002595505</v>
          </cell>
          <cell r="B81" t="str">
            <v>1-Extenso/Generalizado</v>
          </cell>
          <cell r="C81" t="str">
            <v>4-Baja</v>
          </cell>
          <cell r="D81" t="str">
            <v>Baja</v>
          </cell>
          <cell r="E81" t="str">
            <v>Cerrado</v>
          </cell>
          <cell r="F81" t="str">
            <v>RABIE HNOSLTDA</v>
          </cell>
          <cell r="G81" t="str">
            <v>04/02/2024 18:14:35</v>
          </cell>
          <cell r="H81" t="str">
            <v>04/02/2024 18:14:35</v>
          </cell>
          <cell r="I81" t="str">
            <v>04/02/2024 19:05:30</v>
          </cell>
          <cell r="J81" t="str">
            <v>04/02/2024 23:50:00</v>
          </cell>
          <cell r="K81" t="str">
            <v>SISTEMA OPERATIVO MICROSOFT</v>
          </cell>
          <cell r="L81" t="str">
            <v>GIOVANNI D ROCCO VALENZUELA</v>
          </cell>
          <cell r="M81" t="str">
            <v>rabie001 - lonquimay TICKET AUTOMATICO</v>
          </cell>
          <cell r="N81" t="str">
            <v>TICKET-INTELIGENTE</v>
          </cell>
          <cell r="O81" t="str">
            <v>USR_TSIGHT</v>
          </cell>
          <cell r="P81" t="str">
            <v>Incidencia de cliente</v>
          </cell>
          <cell r="Q81" t="str">
            <v>Dentro del Objetivo de servicio</v>
          </cell>
          <cell r="R81">
            <v>45326</v>
          </cell>
          <cell r="S81">
            <v>3.5358796296350192E-2</v>
          </cell>
          <cell r="T81">
            <v>3.4432870370370371E-2</v>
          </cell>
          <cell r="U81">
            <v>3.5358796296296298E-2</v>
          </cell>
          <cell r="V81">
            <v>9.2592592592592585E-4</v>
          </cell>
          <cell r="W81" t="str">
            <v>Cumplido</v>
          </cell>
          <cell r="X81" t="str">
            <v xml:space="preserve"> </v>
          </cell>
        </row>
        <row r="82">
          <cell r="A82" t="str">
            <v>INC000002595709</v>
          </cell>
          <cell r="B82" t="str">
            <v>1-Extenso/Generalizado</v>
          </cell>
          <cell r="C82" t="str">
            <v>4-Baja</v>
          </cell>
          <cell r="D82" t="str">
            <v>Baja</v>
          </cell>
          <cell r="E82" t="str">
            <v>Cerrado</v>
          </cell>
          <cell r="F82" t="str">
            <v>COMERCIAL E IMPORTADORA AUDIOMUSICA SPA</v>
          </cell>
          <cell r="G82" t="str">
            <v>05/02/2024 0:23:04</v>
          </cell>
          <cell r="H82" t="str">
            <v>05/02/2024 0:23:04</v>
          </cell>
          <cell r="I82" t="str">
            <v>05/02/2024 3:09:59</v>
          </cell>
          <cell r="J82" t="str">
            <v>05/02/2024 23:50:00</v>
          </cell>
          <cell r="K82" t="str">
            <v>SISTEMA OPERATIVO MICROSOFT</v>
          </cell>
          <cell r="L82" t="str">
            <v>GIOVANNI D ROCCO VALENZUELA</v>
          </cell>
          <cell r="M82" t="str">
            <v>ciausp01 - m_audioapps01 TICKET AUTOMATICO</v>
          </cell>
          <cell r="N82" t="str">
            <v>TICKET-INTELIGENTE</v>
          </cell>
          <cell r="O82" t="str">
            <v>USR_TSIGHT</v>
          </cell>
          <cell r="P82" t="str">
            <v>Incidencia de cliente</v>
          </cell>
          <cell r="Q82" t="str">
            <v>Dentro del Objetivo de servicio</v>
          </cell>
          <cell r="R82">
            <v>45327</v>
          </cell>
          <cell r="S82">
            <v>0.1159143518525525</v>
          </cell>
          <cell r="T82">
            <v>0.11341435185185185</v>
          </cell>
          <cell r="U82">
            <v>0.11591435185185185</v>
          </cell>
          <cell r="V82">
            <v>2.5000000000000001E-3</v>
          </cell>
          <cell r="W82" t="str">
            <v>Cumplido</v>
          </cell>
          <cell r="X82" t="str">
            <v xml:space="preserve"> </v>
          </cell>
        </row>
        <row r="83">
          <cell r="A83" t="str">
            <v>INC000002595776</v>
          </cell>
          <cell r="B83" t="str">
            <v>1-Extenso/Generalizado</v>
          </cell>
          <cell r="C83" t="str">
            <v>4-Baja</v>
          </cell>
          <cell r="D83" t="str">
            <v>Baja</v>
          </cell>
          <cell r="E83" t="str">
            <v>Cerrado</v>
          </cell>
          <cell r="F83" t="str">
            <v>TELEFONICA CYBERSECURITY TECH CHILE SPA</v>
          </cell>
          <cell r="G83" t="str">
            <v>05/02/2024 3:58:23</v>
          </cell>
          <cell r="H83" t="str">
            <v>05/02/2024 3:58:23</v>
          </cell>
          <cell r="I83" t="str">
            <v>05/02/2024 4:50:52</v>
          </cell>
          <cell r="J83" t="str">
            <v>05/02/2024 23:50:00</v>
          </cell>
          <cell r="K83" t="str">
            <v>SISTEMA OPERATIVO UNIX</v>
          </cell>
          <cell r="L83" t="str">
            <v>SEBASTIAN I ACUÑA GUZMAN</v>
          </cell>
          <cell r="M83" t="str">
            <v>tctcsp01 - soc-splunk-master TICKET AUTOMATICO</v>
          </cell>
          <cell r="N83" t="str">
            <v>TICKET-INTELIGENTE</v>
          </cell>
          <cell r="O83" t="str">
            <v>USR_TSIGHT</v>
          </cell>
          <cell r="P83" t="str">
            <v>Incidencia de cliente</v>
          </cell>
          <cell r="Q83" t="str">
            <v>Dentro del Objetivo de servicio</v>
          </cell>
          <cell r="R83">
            <v>45327</v>
          </cell>
          <cell r="S83">
            <v>3.6446759258979E-2</v>
          </cell>
          <cell r="T83">
            <v>2.7928240740740743E-2</v>
          </cell>
          <cell r="U83">
            <v>3.6446759259259262E-2</v>
          </cell>
          <cell r="V83">
            <v>8.518518518518519E-3</v>
          </cell>
          <cell r="W83" t="str">
            <v>Cumplido</v>
          </cell>
          <cell r="X83" t="str">
            <v xml:space="preserve"> </v>
          </cell>
        </row>
        <row r="84">
          <cell r="A84" t="str">
            <v>INC000002592618</v>
          </cell>
          <cell r="B84" t="str">
            <v>4-Menor/Localizado</v>
          </cell>
          <cell r="C84" t="str">
            <v>4-Baja</v>
          </cell>
          <cell r="D84" t="str">
            <v>Baja</v>
          </cell>
          <cell r="E84" t="str">
            <v>Cerrado</v>
          </cell>
          <cell r="F84" t="str">
            <v>CENTRAL DE RESTAURANTES ARAMARK LTDA.</v>
          </cell>
          <cell r="G84" t="str">
            <v>02/02/2024 22:32:29</v>
          </cell>
          <cell r="H84" t="str">
            <v>02/02/2024 22:34:31</v>
          </cell>
          <cell r="I84" t="str">
            <v>05/02/2024 9:56:00</v>
          </cell>
          <cell r="J84" t="str">
            <v>05/02/2024 23:50:00</v>
          </cell>
          <cell r="K84" t="str">
            <v>SISTEMA OPERATIVO UNIX</v>
          </cell>
          <cell r="L84" t="str">
            <v>SEBASTIAN I ACUÑA GUZMAN</v>
          </cell>
          <cell r="M84" t="str">
            <v>HD/Solicitud de registros DNS dominio aramark.cl - Folio F081160 - QAD</v>
          </cell>
          <cell r="N84" t="str">
            <v>VPN IP - MPLS</v>
          </cell>
          <cell r="O84" t="str">
            <v>frp_jnunez</v>
          </cell>
          <cell r="P84" t="str">
            <v>Requerimiento de cliente</v>
          </cell>
          <cell r="Q84" t="str">
            <v>Objetivos de servicio incumplidos</v>
          </cell>
          <cell r="R84">
            <v>45327</v>
          </cell>
          <cell r="S84">
            <v>2.4732523148195469</v>
          </cell>
          <cell r="T84">
            <v>2.4272800925925924</v>
          </cell>
          <cell r="U84">
            <v>2.4746643518518519</v>
          </cell>
          <cell r="V84">
            <v>4.7384259259259258E-2</v>
          </cell>
          <cell r="W84" t="str">
            <v/>
          </cell>
          <cell r="X84" t="str">
            <v>Cumplido</v>
          </cell>
        </row>
        <row r="85">
          <cell r="A85" t="str">
            <v>INC000002595385</v>
          </cell>
          <cell r="B85" t="str">
            <v>3-Moderado/Limitado</v>
          </cell>
          <cell r="C85" t="str">
            <v>3-Medio</v>
          </cell>
          <cell r="D85" t="str">
            <v>Media</v>
          </cell>
          <cell r="E85" t="str">
            <v>Cerrado</v>
          </cell>
          <cell r="F85" t="str">
            <v>PESQUERA TRANS ANTARTIC LIMITADA</v>
          </cell>
          <cell r="G85" t="str">
            <v>05/02/2024 9:05:43</v>
          </cell>
          <cell r="H85" t="str">
            <v>05/02/2024 9:09:07</v>
          </cell>
          <cell r="I85" t="str">
            <v>05/02/2024 10:06:15</v>
          </cell>
          <cell r="J85" t="str">
            <v>05/02/2024 23:50:00</v>
          </cell>
          <cell r="K85" t="str">
            <v>VDC</v>
          </cell>
          <cell r="L85" t="str">
            <v>DEIBY Y SANTOYO MONTEROLA</v>
          </cell>
          <cell r="M85" t="str">
            <v>HD/RE: Solicitud alta nuevo usuario para Gestión-Administración VCloud Telefonica c</v>
          </cell>
          <cell r="N85" t="str">
            <v>VPN IP - MPLS</v>
          </cell>
          <cell r="O85" t="str">
            <v>frp_pcamay</v>
          </cell>
          <cell r="P85" t="str">
            <v>Requerimiento de cliente</v>
          </cell>
          <cell r="Q85" t="str">
            <v>Dentro del Objetivo de servicio</v>
          </cell>
          <cell r="R85">
            <v>45327</v>
          </cell>
          <cell r="S85">
            <v>3.9675925923802424E-2</v>
          </cell>
          <cell r="T85">
            <v>0</v>
          </cell>
          <cell r="U85">
            <v>4.2037037037037039E-2</v>
          </cell>
          <cell r="V85">
            <v>4.2037037037037039E-2</v>
          </cell>
          <cell r="W85" t="str">
            <v/>
          </cell>
          <cell r="X85" t="str">
            <v>Cumplido</v>
          </cell>
        </row>
        <row r="86">
          <cell r="A86" t="str">
            <v>INC000002596240</v>
          </cell>
          <cell r="B86" t="str">
            <v>4-Menor/Localizado</v>
          </cell>
          <cell r="C86" t="str">
            <v>4-Baja</v>
          </cell>
          <cell r="D86" t="str">
            <v>Baja</v>
          </cell>
          <cell r="E86" t="str">
            <v>Cerrado</v>
          </cell>
          <cell r="F86" t="str">
            <v>TELEFONICA EMPRESAS DE CHILE SA</v>
          </cell>
          <cell r="G86" t="str">
            <v>05/02/2024 10:07:27</v>
          </cell>
          <cell r="H86" t="str">
            <v>05/02/2024 10:08:35</v>
          </cell>
          <cell r="I86" t="str">
            <v>05/02/2024 10:09:01</v>
          </cell>
          <cell r="J86" t="str">
            <v>05/02/2024 23:50:00</v>
          </cell>
          <cell r="K86" t="str">
            <v>CLOUD SAP HANA</v>
          </cell>
          <cell r="L86" t="str">
            <v>NICOLAS A SAAVEDRA EGUILUZ</v>
          </cell>
          <cell r="M86" t="str">
            <v>Checklist Diario Clientes 05.02.24</v>
          </cell>
          <cell r="N86" t="str">
            <v>SAP</v>
          </cell>
          <cell r="O86" t="str">
            <v>tct_nsaave</v>
          </cell>
          <cell r="P86" t="str">
            <v>Requerimiento de cliente</v>
          </cell>
          <cell r="Q86" t="str">
            <v>Dentro del Objetivo de servicio</v>
          </cell>
          <cell r="R86">
            <v>45327</v>
          </cell>
          <cell r="S86">
            <v>3.0092592351138592E-4</v>
          </cell>
          <cell r="T86">
            <v>0</v>
          </cell>
          <cell r="U86">
            <v>1.0879629629629629E-3</v>
          </cell>
          <cell r="V86">
            <v>1.0879629629629629E-3</v>
          </cell>
          <cell r="W86" t="str">
            <v/>
          </cell>
          <cell r="X86" t="str">
            <v>Cumplido</v>
          </cell>
        </row>
        <row r="87">
          <cell r="A87" t="str">
            <v>INC000002594307</v>
          </cell>
          <cell r="B87" t="str">
            <v>3-Moderado/Limitado</v>
          </cell>
          <cell r="C87" t="str">
            <v>3-Medio</v>
          </cell>
          <cell r="D87" t="str">
            <v>Media</v>
          </cell>
          <cell r="E87" t="str">
            <v>Cerrado</v>
          </cell>
          <cell r="F87" t="str">
            <v>TELEFONICA GLOBAL TECHNOLOGY S.A.AGENCIA EN CHILE</v>
          </cell>
          <cell r="G87" t="str">
            <v>03/02/2024 18:48:24</v>
          </cell>
          <cell r="H87" t="str">
            <v>03/02/2024 18:49:50</v>
          </cell>
          <cell r="I87" t="str">
            <v>05/02/2024 10:12:24</v>
          </cell>
          <cell r="J87" t="str">
            <v>05/02/2024 23:50:00</v>
          </cell>
          <cell r="K87" t="str">
            <v>SISTEMA OPERATIVO MICROSOFT</v>
          </cell>
          <cell r="L87" t="str">
            <v>GIOVANNI D ROCCO VALENZUELA</v>
          </cell>
          <cell r="M87" t="str">
            <v>HD/ RE: Creación de Folio</v>
          </cell>
          <cell r="N87" t="str">
            <v>VPN IP - MPLS</v>
          </cell>
          <cell r="O87" t="str">
            <v>frp_cnavar</v>
          </cell>
          <cell r="P87" t="str">
            <v>Requerimiento de cliente</v>
          </cell>
          <cell r="Q87" t="str">
            <v>Objetivos de servicio incumplidos</v>
          </cell>
          <cell r="R87">
            <v>45327</v>
          </cell>
          <cell r="S87">
            <v>1.6406712962998427</v>
          </cell>
          <cell r="T87">
            <v>1.5175810185185183</v>
          </cell>
          <cell r="U87">
            <v>1.6416666666666666</v>
          </cell>
          <cell r="V87">
            <v>0.12408564814814815</v>
          </cell>
          <cell r="W87" t="str">
            <v/>
          </cell>
          <cell r="X87" t="str">
            <v>Cumplido</v>
          </cell>
        </row>
        <row r="88">
          <cell r="A88" t="str">
            <v>INC000002595956</v>
          </cell>
          <cell r="B88" t="str">
            <v>1-Extenso/Generalizado</v>
          </cell>
          <cell r="C88" t="str">
            <v>4-Baja</v>
          </cell>
          <cell r="D88" t="str">
            <v>Baja</v>
          </cell>
          <cell r="E88" t="str">
            <v>Cerrado</v>
          </cell>
          <cell r="F88" t="str">
            <v>FUNDACION INSTITUTO PROFESIONAL DUOC UC</v>
          </cell>
          <cell r="G88" t="str">
            <v>05/02/2024 7:52:46</v>
          </cell>
          <cell r="H88" t="str">
            <v>05/02/2024 7:52:46</v>
          </cell>
          <cell r="I88" t="str">
            <v>05/02/2024 10:20:10</v>
          </cell>
          <cell r="J88" t="str">
            <v>05/02/2024 23:50:00</v>
          </cell>
          <cell r="K88" t="str">
            <v>SISTEMA OPERATIVO MICROSOFT</v>
          </cell>
          <cell r="L88" t="str">
            <v>GIOVANNI D ROCCO VALENZUELA</v>
          </cell>
          <cell r="M88" t="str">
            <v>fiprdu01 - hyp_sncarlos TICKET AUTOMATICO</v>
          </cell>
          <cell r="N88" t="str">
            <v>TICKET-INTELIGENTE</v>
          </cell>
          <cell r="O88" t="str">
            <v>USR_TSIGHT</v>
          </cell>
          <cell r="P88" t="str">
            <v>Incidencia de cliente</v>
          </cell>
          <cell r="Q88" t="str">
            <v>Dentro del Objetivo de servicio</v>
          </cell>
          <cell r="R88">
            <v>45327</v>
          </cell>
          <cell r="S88">
            <v>0.10236111110862112</v>
          </cell>
          <cell r="T88">
            <v>0.10020833333333334</v>
          </cell>
          <cell r="U88">
            <v>0.10236111111111111</v>
          </cell>
          <cell r="V88">
            <v>2.1527777777777778E-3</v>
          </cell>
          <cell r="W88" t="str">
            <v>Cumplido</v>
          </cell>
          <cell r="X88" t="str">
            <v xml:space="preserve"> </v>
          </cell>
        </row>
        <row r="89">
          <cell r="A89" t="str">
            <v>INC000002595954</v>
          </cell>
          <cell r="B89" t="str">
            <v>1-Extenso/Generalizado</v>
          </cell>
          <cell r="C89" t="str">
            <v>4-Baja</v>
          </cell>
          <cell r="D89" t="str">
            <v>Baja</v>
          </cell>
          <cell r="E89" t="str">
            <v>Cerrado</v>
          </cell>
          <cell r="F89" t="str">
            <v>FUNDACION INSTITUTO PROFESIONAL DUOC UC</v>
          </cell>
          <cell r="G89" t="str">
            <v>05/02/2024 7:52:45</v>
          </cell>
          <cell r="H89" t="str">
            <v>05/02/2024 7:52:45</v>
          </cell>
          <cell r="I89" t="str">
            <v>05/02/2024 10:22:31</v>
          </cell>
          <cell r="J89" t="str">
            <v>05/02/2024 23:50:00</v>
          </cell>
          <cell r="K89" t="str">
            <v>SISTEMA OPERATIVO MICROSOFT</v>
          </cell>
          <cell r="L89" t="str">
            <v>GIOVANNI D ROCCO VALENZUELA</v>
          </cell>
          <cell r="M89" t="str">
            <v>fiprdu01 - ilo_sncarlos TICKET AUTOMATICO</v>
          </cell>
          <cell r="N89" t="str">
            <v>TICKET-INTELIGENTE</v>
          </cell>
          <cell r="O89" t="str">
            <v>USR_TSIGHT</v>
          </cell>
          <cell r="P89" t="str">
            <v>Incidencia de cliente</v>
          </cell>
          <cell r="Q89" t="str">
            <v>Dentro del Objetivo de servicio</v>
          </cell>
          <cell r="R89">
            <v>45327</v>
          </cell>
          <cell r="S89">
            <v>0.10400462963298196</v>
          </cell>
          <cell r="T89">
            <v>0.10165509259259259</v>
          </cell>
          <cell r="U89">
            <v>0.10400462962962963</v>
          </cell>
          <cell r="V89">
            <v>2.3495370370370371E-3</v>
          </cell>
          <cell r="W89" t="str">
            <v>Cumplido</v>
          </cell>
          <cell r="X89" t="str">
            <v xml:space="preserve"> </v>
          </cell>
        </row>
        <row r="90">
          <cell r="A90" t="str">
            <v>INC000002595955</v>
          </cell>
          <cell r="B90" t="str">
            <v>1-Extenso/Generalizado</v>
          </cell>
          <cell r="C90" t="str">
            <v>4-Baja</v>
          </cell>
          <cell r="D90" t="str">
            <v>Baja</v>
          </cell>
          <cell r="E90" t="str">
            <v>Cerrado</v>
          </cell>
          <cell r="F90" t="str">
            <v>FUNDACION INSTITUTO PROFESIONAL DUOC UC</v>
          </cell>
          <cell r="G90" t="str">
            <v>05/02/2024 7:52:46</v>
          </cell>
          <cell r="H90" t="str">
            <v>05/02/2024 7:52:46</v>
          </cell>
          <cell r="I90" t="str">
            <v>05/02/2024 10:24:57</v>
          </cell>
          <cell r="J90" t="str">
            <v>05/02/2024 23:50:00</v>
          </cell>
          <cell r="K90" t="str">
            <v>SISTEMA OPERATIVO MICROSOFT</v>
          </cell>
          <cell r="L90" t="str">
            <v>GIOVANNI D ROCCO VALENZUELA</v>
          </cell>
          <cell r="M90" t="str">
            <v>fiprdu01 - dcadmscarlosapq TICKET AUTOMATICO</v>
          </cell>
          <cell r="N90" t="str">
            <v>TICKET-INTELIGENTE</v>
          </cell>
          <cell r="O90" t="str">
            <v>USR_TSIGHT</v>
          </cell>
          <cell r="P90" t="str">
            <v>Incidencia de cliente</v>
          </cell>
          <cell r="Q90" t="str">
            <v>Dentro del Objetivo de servicio</v>
          </cell>
          <cell r="R90">
            <v>45327</v>
          </cell>
          <cell r="S90">
            <v>0.10568287037312984</v>
          </cell>
          <cell r="T90">
            <v>0.10342592592592592</v>
          </cell>
          <cell r="U90">
            <v>0.10568287037037037</v>
          </cell>
          <cell r="V90">
            <v>2.2569444444444447E-3</v>
          </cell>
          <cell r="W90" t="str">
            <v>Cumplido</v>
          </cell>
          <cell r="X90" t="str">
            <v xml:space="preserve"> </v>
          </cell>
        </row>
        <row r="91">
          <cell r="A91" t="str">
            <v>INC000002584664</v>
          </cell>
          <cell r="B91" t="str">
            <v>3-Moderado/Limitado</v>
          </cell>
          <cell r="C91" t="str">
            <v>3-Medio</v>
          </cell>
          <cell r="D91" t="str">
            <v>Media</v>
          </cell>
          <cell r="E91" t="str">
            <v>Cerrado</v>
          </cell>
          <cell r="F91" t="str">
            <v>MOSAICO SA</v>
          </cell>
          <cell r="G91" t="str">
            <v>01/02/2024 13:12:47</v>
          </cell>
          <cell r="H91" t="str">
            <v>01/02/2024 13:16:12</v>
          </cell>
          <cell r="I91" t="str">
            <v>05/02/2024 10:48:06</v>
          </cell>
          <cell r="J91" t="str">
            <v>05/02/2024 23:50:00</v>
          </cell>
          <cell r="K91" t="str">
            <v>VDC</v>
          </cell>
          <cell r="L91" t="str">
            <v>PABLO N OLIVA ALARCON</v>
          </cell>
          <cell r="M91" t="str">
            <v>HD / CONFIRMACIÓN BAJA VDC CONTRATO CLIENTE 780305002 - CLTE: MOSAICO S A</v>
          </cell>
          <cell r="N91" t="str">
            <v>VPN IP - MPLS</v>
          </cell>
          <cell r="O91" t="str">
            <v>frp_rreyes</v>
          </cell>
          <cell r="P91" t="str">
            <v>Requerimiento de cliente</v>
          </cell>
          <cell r="Q91" t="str">
            <v>Objetivos de servicio incumplidos</v>
          </cell>
          <cell r="R91">
            <v>45327</v>
          </cell>
          <cell r="S91">
            <v>3.8971527777757728</v>
          </cell>
          <cell r="T91">
            <v>3.6845717592592595</v>
          </cell>
          <cell r="U91">
            <v>3.8995254629629628</v>
          </cell>
          <cell r="V91">
            <v>0.2149537037037037</v>
          </cell>
          <cell r="W91" t="str">
            <v/>
          </cell>
          <cell r="X91" t="str">
            <v>Cumplido</v>
          </cell>
        </row>
        <row r="92">
          <cell r="A92" t="str">
            <v>INC000002578154</v>
          </cell>
          <cell r="B92" t="str">
            <v>4-Menor/Localizado</v>
          </cell>
          <cell r="C92" t="str">
            <v>4-Baja</v>
          </cell>
          <cell r="D92" t="str">
            <v>Baja</v>
          </cell>
          <cell r="E92" t="str">
            <v>Cerrado</v>
          </cell>
          <cell r="F92" t="str">
            <v>TELEFONICA GLOBAL TECHNOLOGY S.A.AGENCIA EN CHILE</v>
          </cell>
          <cell r="G92" t="str">
            <v>29/01/2024 16:29:06</v>
          </cell>
          <cell r="H92" t="str">
            <v>29/01/2024 16:30:16</v>
          </cell>
          <cell r="I92" t="str">
            <v>05/02/2024 11:14:39</v>
          </cell>
          <cell r="J92" t="str">
            <v>05/02/2024 23:50:00</v>
          </cell>
          <cell r="K92" t="str">
            <v>OPERACION N1</v>
          </cell>
          <cell r="L92" t="str">
            <v>VICTOR BRAVO ORREGO</v>
          </cell>
          <cell r="M92" t="str">
            <v>ALERTAS DE MONITOREO</v>
          </cell>
          <cell r="N92" t="str">
            <v>SERVICIOS DIGITALES</v>
          </cell>
          <cell r="O92" t="str">
            <v>tct_decruz</v>
          </cell>
          <cell r="P92" t="str">
            <v>Requerimiento de cliente</v>
          </cell>
          <cell r="Q92" t="str">
            <v>Objetivos de servicio incumplidos</v>
          </cell>
          <cell r="R92">
            <v>45327</v>
          </cell>
          <cell r="S92">
            <v>6.7808217592610163</v>
          </cell>
          <cell r="T92">
            <v>0</v>
          </cell>
          <cell r="U92">
            <v>0</v>
          </cell>
          <cell r="V92">
            <v>0</v>
          </cell>
          <cell r="W92" t="str">
            <v/>
          </cell>
          <cell r="X92" t="str">
            <v>Cumplido</v>
          </cell>
        </row>
        <row r="93">
          <cell r="A93" t="str">
            <v>INC000002596244</v>
          </cell>
          <cell r="B93" t="str">
            <v>3-Moderado/Limitado</v>
          </cell>
          <cell r="C93" t="str">
            <v>3-Medio</v>
          </cell>
          <cell r="D93" t="str">
            <v>Media</v>
          </cell>
          <cell r="E93" t="str">
            <v>Cerrado</v>
          </cell>
          <cell r="F93" t="str">
            <v>NUTRISCO CHILE SA</v>
          </cell>
          <cell r="G93" t="str">
            <v>05/02/2024 10:19:09</v>
          </cell>
          <cell r="H93" t="str">
            <v>05/02/2024 10:20:13</v>
          </cell>
          <cell r="I93" t="str">
            <v>05/02/2024 11:38:10</v>
          </cell>
          <cell r="J93" t="str">
            <v>05/02/2024 23:50:00</v>
          </cell>
          <cell r="K93" t="str">
            <v>CLOUD SAP HANA</v>
          </cell>
          <cell r="L93" t="str">
            <v>NICOLAS A SAAVEDRA EGUILUZ</v>
          </cell>
          <cell r="M93" t="str">
            <v>HD/RV: Creación Usuario SAP QAS</v>
          </cell>
          <cell r="N93" t="str">
            <v>VPN IP - MPLS</v>
          </cell>
          <cell r="O93" t="str">
            <v>frp_pcamay</v>
          </cell>
          <cell r="P93" t="str">
            <v>Requerimiento de cliente</v>
          </cell>
          <cell r="Q93" t="str">
            <v>Dentro del Objetivo de servicio</v>
          </cell>
          <cell r="R93">
            <v>45327</v>
          </cell>
          <cell r="S93">
            <v>5.4131944445543922E-2</v>
          </cell>
          <cell r="T93">
            <v>0</v>
          </cell>
          <cell r="U93">
            <v>5.4872685185185184E-2</v>
          </cell>
          <cell r="V93">
            <v>5.4872685185185184E-2</v>
          </cell>
          <cell r="W93" t="str">
            <v/>
          </cell>
          <cell r="X93" t="str">
            <v>Cumplido</v>
          </cell>
        </row>
        <row r="94">
          <cell r="A94" t="str">
            <v>INC000002589922</v>
          </cell>
          <cell r="B94" t="str">
            <v>3-Moderado/Limitado</v>
          </cell>
          <cell r="C94" t="str">
            <v>4-Baja</v>
          </cell>
          <cell r="D94" t="str">
            <v>Baja</v>
          </cell>
          <cell r="E94" t="str">
            <v>Cerrado</v>
          </cell>
          <cell r="F94" t="str">
            <v>FUNDACION INSTITUTO PROFESIONAL DUOC UC</v>
          </cell>
          <cell r="G94" t="str">
            <v>02/02/2024 15:38:01</v>
          </cell>
          <cell r="H94" t="str">
            <v>02/02/2024 15:39:36</v>
          </cell>
          <cell r="I94" t="str">
            <v>05/02/2024 13:17:43</v>
          </cell>
          <cell r="J94" t="str">
            <v>05/02/2024 23:50:00</v>
          </cell>
          <cell r="K94" t="str">
            <v>VDC</v>
          </cell>
          <cell r="L94" t="str">
            <v>DEIBY Y SANTOYO MONTEROLA</v>
          </cell>
          <cell r="M94" t="str">
            <v>DUOC|REQ|Clonar Maquina</v>
          </cell>
          <cell r="N94" t="str">
            <v>HOSTING VIRTUAL</v>
          </cell>
          <cell r="O94" t="str">
            <v>frp_eavend</v>
          </cell>
          <cell r="P94" t="str">
            <v>Requerimiento de cliente</v>
          </cell>
          <cell r="Q94" t="str">
            <v>Objetivos de servicio incumplidos</v>
          </cell>
          <cell r="R94">
            <v>45327</v>
          </cell>
          <cell r="S94">
            <v>2.901469907410501</v>
          </cell>
          <cell r="T94">
            <v>0</v>
          </cell>
          <cell r="U94">
            <v>0</v>
          </cell>
          <cell r="V94">
            <v>0</v>
          </cell>
          <cell r="W94" t="str">
            <v/>
          </cell>
          <cell r="X94" t="str">
            <v>Cumplido</v>
          </cell>
        </row>
        <row r="95">
          <cell r="A95" t="str">
            <v>INC000002589186</v>
          </cell>
          <cell r="B95" t="str">
            <v>4-Menor/Localizado</v>
          </cell>
          <cell r="C95" t="str">
            <v>4-Baja</v>
          </cell>
          <cell r="D95" t="str">
            <v>Baja</v>
          </cell>
          <cell r="E95" t="str">
            <v>Cerrado</v>
          </cell>
          <cell r="F95" t="str">
            <v>CEPECH S.A.</v>
          </cell>
          <cell r="G95" t="str">
            <v>02/02/2024 12:29:34</v>
          </cell>
          <cell r="H95" t="str">
            <v>02/02/2024 12:33:06</v>
          </cell>
          <cell r="I95" t="str">
            <v>05/02/2024 13:56:29</v>
          </cell>
          <cell r="J95" t="str">
            <v>05/02/2024 23:50:00</v>
          </cell>
          <cell r="K95" t="str">
            <v>BACK UP DATA CENTER (BACKUP ON DEMAND)</v>
          </cell>
          <cell r="L95" t="str">
            <v>AXEL ANDRADE</v>
          </cell>
          <cell r="M95" t="str">
            <v>GAMA | Requerimiento Respaldo VM Completo Servidor Melipilla CPECH</v>
          </cell>
          <cell r="N95" t="str">
            <v>VPN IP - MPLS</v>
          </cell>
          <cell r="O95" t="str">
            <v>frp_joflor</v>
          </cell>
          <cell r="P95" t="str">
            <v>Requerimiento de cliente</v>
          </cell>
          <cell r="Q95" t="str">
            <v>Objetivos de servicio incumplidos</v>
          </cell>
          <cell r="R95">
            <v>45327</v>
          </cell>
          <cell r="S95">
            <v>3.0579050925880438</v>
          </cell>
          <cell r="T95">
            <v>2.9146759259259256</v>
          </cell>
          <cell r="U95">
            <v>3.0603587962962959</v>
          </cell>
          <cell r="V95">
            <v>0.14568287037037037</v>
          </cell>
          <cell r="W95" t="str">
            <v/>
          </cell>
          <cell r="X95" t="str">
            <v>Cumplido</v>
          </cell>
        </row>
        <row r="96">
          <cell r="A96" t="str">
            <v>INC000002595961</v>
          </cell>
          <cell r="B96" t="str">
            <v>1-Extenso/Generalizado</v>
          </cell>
          <cell r="C96" t="str">
            <v>4-Baja</v>
          </cell>
          <cell r="D96" t="str">
            <v>Baja</v>
          </cell>
          <cell r="E96" t="str">
            <v>Cerrado</v>
          </cell>
          <cell r="F96" t="str">
            <v>FUNDACION INSTITUTO PROFESIONAL DUOC UC</v>
          </cell>
          <cell r="G96" t="str">
            <v>05/02/2024 7:55:45</v>
          </cell>
          <cell r="H96" t="str">
            <v>05/02/2024 7:55:45</v>
          </cell>
          <cell r="I96" t="str">
            <v>05/02/2024 14:45:25</v>
          </cell>
          <cell r="J96" t="str">
            <v>05/02/2024 23:50:00</v>
          </cell>
          <cell r="K96" t="str">
            <v>SISTEMA OPERATIVO MICROSOFT</v>
          </cell>
          <cell r="L96" t="str">
            <v>GIOVANNI D ROCCO VALENZUELA</v>
          </cell>
          <cell r="M96" t="str">
            <v>fiprdu01 - dcacdsncarlos TICKET AUTOMATICO</v>
          </cell>
          <cell r="N96" t="str">
            <v>TICKET-INTELIGENTE</v>
          </cell>
          <cell r="O96" t="str">
            <v>USR_TSIGHT</v>
          </cell>
          <cell r="P96" t="str">
            <v>Incidencia de cliente</v>
          </cell>
          <cell r="Q96" t="str">
            <v>Dentro del Objetivo de servicio</v>
          </cell>
          <cell r="R96">
            <v>45327</v>
          </cell>
          <cell r="S96">
            <v>0.28449074074160308</v>
          </cell>
          <cell r="T96">
            <v>0.28234953703703702</v>
          </cell>
          <cell r="U96">
            <v>0.28449074074074071</v>
          </cell>
          <cell r="V96">
            <v>2.1412037037037038E-3</v>
          </cell>
          <cell r="W96" t="str">
            <v>Cumplido</v>
          </cell>
          <cell r="X96" t="str">
            <v xml:space="preserve"> </v>
          </cell>
        </row>
        <row r="97">
          <cell r="A97" t="str">
            <v>INC000002596599</v>
          </cell>
          <cell r="B97" t="str">
            <v>1-Extenso/Generalizado</v>
          </cell>
          <cell r="C97" t="str">
            <v>4-Baja</v>
          </cell>
          <cell r="D97" t="str">
            <v>Baja</v>
          </cell>
          <cell r="E97" t="str">
            <v>Cerrado</v>
          </cell>
          <cell r="F97" t="str">
            <v>TELEFONICA EMPRESAS DE CHILE SA</v>
          </cell>
          <cell r="G97" t="str">
            <v>05/02/2024 13:08:03</v>
          </cell>
          <cell r="H97" t="str">
            <v>05/02/2024 13:08:03</v>
          </cell>
          <cell r="I97" t="str">
            <v>05/02/2024 15:38:00</v>
          </cell>
          <cell r="J97" t="str">
            <v>05/02/2024 23:50:00</v>
          </cell>
          <cell r="K97" t="str">
            <v>SISTEMA OPERATIVO UNIX</v>
          </cell>
          <cell r="L97" t="str">
            <v>SEBASTIAN I ACUÑA GUZMAN</v>
          </cell>
          <cell r="M97" t="str">
            <v>prod-ar-apirest01 TICKET AUTOMATICO</v>
          </cell>
          <cell r="N97" t="str">
            <v>TICKET-INTELIGENTE</v>
          </cell>
          <cell r="O97" t="str">
            <v>USR_TSIGHT</v>
          </cell>
          <cell r="P97" t="str">
            <v>Incidencia de cliente</v>
          </cell>
          <cell r="Q97" t="str">
            <v>Dentro del Objetivo de servicio</v>
          </cell>
          <cell r="R97">
            <v>45327</v>
          </cell>
          <cell r="S97">
            <v>0.10413194444117835</v>
          </cell>
          <cell r="T97">
            <v>5.7384259259259253E-2</v>
          </cell>
          <cell r="U97">
            <v>0.10413194444444444</v>
          </cell>
          <cell r="V97">
            <v>4.6747685185185184E-2</v>
          </cell>
          <cell r="W97" t="str">
            <v>Cumplido</v>
          </cell>
          <cell r="X97" t="str">
            <v xml:space="preserve"> </v>
          </cell>
        </row>
        <row r="98">
          <cell r="A98" t="str">
            <v>INC000002596189</v>
          </cell>
          <cell r="B98" t="str">
            <v>4-Menor/Localizado</v>
          </cell>
          <cell r="C98" t="str">
            <v>4-Baja</v>
          </cell>
          <cell r="D98" t="str">
            <v>Baja</v>
          </cell>
          <cell r="E98" t="str">
            <v>Cerrado</v>
          </cell>
          <cell r="F98" t="str">
            <v>TELEFONICA EMPRESAS DE CHILE SA</v>
          </cell>
          <cell r="G98" t="str">
            <v>05/02/2024 10:19:04</v>
          </cell>
          <cell r="H98" t="str">
            <v>05/02/2024 10:20:01</v>
          </cell>
          <cell r="I98" t="str">
            <v>05/02/2024 15:40:58</v>
          </cell>
          <cell r="J98" t="str">
            <v>05/02/2024 23:50:00</v>
          </cell>
          <cell r="K98" t="str">
            <v>SISTEMA OPERATIVO UNIX</v>
          </cell>
          <cell r="L98" t="str">
            <v>SEBASTIAN I ACUÑA GUZMAN</v>
          </cell>
          <cell r="M98" t="str">
            <v>Revisión reporte de filesystem</v>
          </cell>
          <cell r="N98" t="str">
            <v>HOSTING VIRTUAL</v>
          </cell>
          <cell r="O98" t="str">
            <v>tct_sacuna</v>
          </cell>
          <cell r="P98" t="str">
            <v>Requerimiento de cliente</v>
          </cell>
          <cell r="Q98" t="str">
            <v>Dentro del Objetivo de servicio</v>
          </cell>
          <cell r="R98">
            <v>45327</v>
          </cell>
          <cell r="S98">
            <v>0.22288194444263354</v>
          </cell>
          <cell r="T98">
            <v>0</v>
          </cell>
          <cell r="U98">
            <v>0</v>
          </cell>
          <cell r="V98">
            <v>0</v>
          </cell>
          <cell r="W98" t="str">
            <v/>
          </cell>
          <cell r="X98" t="str">
            <v>Cumplido</v>
          </cell>
        </row>
        <row r="99">
          <cell r="A99" t="str">
            <v>INC000002596888</v>
          </cell>
          <cell r="B99" t="str">
            <v>3-Moderado/Limitado</v>
          </cell>
          <cell r="C99" t="str">
            <v>3-Medio</v>
          </cell>
          <cell r="D99" t="str">
            <v>Media</v>
          </cell>
          <cell r="E99" t="str">
            <v>Cerrado</v>
          </cell>
          <cell r="F99" t="str">
            <v>TELEFONICA EMPRESAS DE CHILE SA</v>
          </cell>
          <cell r="G99" t="str">
            <v>05/02/2024 14:17:50</v>
          </cell>
          <cell r="H99" t="str">
            <v>05/02/2024 14:17:50</v>
          </cell>
          <cell r="I99" t="str">
            <v>05/02/2024 15:52:50</v>
          </cell>
          <cell r="J99" t="str">
            <v>05/02/2024 23:50:00</v>
          </cell>
          <cell r="K99" t="str">
            <v>SISTEMA OPERATIVO MICROSOFT</v>
          </cell>
          <cell r="L99" t="str">
            <v>ALEJANDRO ACEVEDO VALENZUELA</v>
          </cell>
          <cell r="M99" t="str">
            <v>REINICIO PASSWORD VPN</v>
          </cell>
          <cell r="N99" t="str">
            <v>COMUNICACIONES</v>
          </cell>
          <cell r="O99" t="str">
            <v>lmolcont</v>
          </cell>
          <cell r="P99" t="str">
            <v>Requerimiento de cliente</v>
          </cell>
          <cell r="Q99" t="str">
            <v>Dentro del Objetivo de servicio</v>
          </cell>
          <cell r="R99">
            <v>45327</v>
          </cell>
          <cell r="S99">
            <v>6.5972222218988463E-2</v>
          </cell>
          <cell r="T99">
            <v>0</v>
          </cell>
          <cell r="U99">
            <v>6.5972222222222224E-2</v>
          </cell>
          <cell r="V99">
            <v>6.5972222222222224E-2</v>
          </cell>
          <cell r="W99" t="str">
            <v/>
          </cell>
          <cell r="X99" t="str">
            <v>Cumplido</v>
          </cell>
        </row>
        <row r="100">
          <cell r="A100" t="str">
            <v>INC000002596510</v>
          </cell>
          <cell r="B100" t="str">
            <v>1-Extenso/Generalizado</v>
          </cell>
          <cell r="C100" t="str">
            <v>4-Baja</v>
          </cell>
          <cell r="D100" t="str">
            <v>Baja</v>
          </cell>
          <cell r="E100" t="str">
            <v>Cerrado</v>
          </cell>
          <cell r="F100" t="str">
            <v>FUNDACION INSTITUTO PROFESIONAL DUOC UC</v>
          </cell>
          <cell r="G100" t="str">
            <v>05/02/2024 11:48:19</v>
          </cell>
          <cell r="H100" t="str">
            <v>05/02/2024 11:48:19</v>
          </cell>
          <cell r="I100" t="str">
            <v>05/02/2024 15:59:28</v>
          </cell>
          <cell r="J100" t="str">
            <v>05/02/2024 23:50:00</v>
          </cell>
          <cell r="K100" t="str">
            <v>VDC</v>
          </cell>
          <cell r="L100" t="str">
            <v>MOISES E MONTERO RAMOS</v>
          </cell>
          <cell r="M100" t="str">
            <v>fiprdu01 - ilo_pmontt TICKET AUTOMATICO</v>
          </cell>
          <cell r="N100" t="str">
            <v>TICKET-INTELIGENTE</v>
          </cell>
          <cell r="O100" t="str">
            <v>USR_TSIGHT</v>
          </cell>
          <cell r="P100" t="str">
            <v>Incidencia de cliente</v>
          </cell>
          <cell r="Q100" t="str">
            <v>Dentro del Objetivo de servicio</v>
          </cell>
          <cell r="R100">
            <v>45327</v>
          </cell>
          <cell r="S100">
            <v>0.17440972221811535</v>
          </cell>
          <cell r="T100">
            <v>7.8599537037037037E-2</v>
          </cell>
          <cell r="U100">
            <v>0.1744097222222222</v>
          </cell>
          <cell r="V100">
            <v>9.5810185185185179E-2</v>
          </cell>
          <cell r="W100" t="str">
            <v>Cumplido</v>
          </cell>
          <cell r="X100" t="str">
            <v xml:space="preserve"> </v>
          </cell>
        </row>
        <row r="101">
          <cell r="A101" t="str">
            <v>INC000002596344</v>
          </cell>
          <cell r="B101" t="str">
            <v>4-Menor/Localizado</v>
          </cell>
          <cell r="C101" t="str">
            <v>4-Baja</v>
          </cell>
          <cell r="D101" t="str">
            <v>Baja</v>
          </cell>
          <cell r="E101" t="str">
            <v>Cerrado</v>
          </cell>
          <cell r="F101" t="str">
            <v>FUNDACION INSTITUTO PROFESIONAL DUOC UC</v>
          </cell>
          <cell r="G101" t="str">
            <v>05/02/2024 12:56:05</v>
          </cell>
          <cell r="H101" t="str">
            <v>05/02/2024 12:59:32</v>
          </cell>
          <cell r="I101" t="str">
            <v>05/02/2024 16:25:12</v>
          </cell>
          <cell r="J101" t="str">
            <v>05/02/2024 23:50:00</v>
          </cell>
          <cell r="K101" t="str">
            <v>SISTEMA OPERATIVO MICROSOFT</v>
          </cell>
          <cell r="L101" t="str">
            <v>ALEJANDRO ACEVEDO VALENZUELA</v>
          </cell>
          <cell r="M101" t="str">
            <v>DUOC  | REQ  |  Solicitud lista de usuarios sin inicio de sesión</v>
          </cell>
          <cell r="N101" t="str">
            <v>HOSTING VIRTUAL</v>
          </cell>
          <cell r="O101" t="str">
            <v>frp_lmosqu</v>
          </cell>
          <cell r="P101" t="str">
            <v>Requerimiento de cliente</v>
          </cell>
          <cell r="Q101" t="str">
            <v>Dentro del Objetivo de servicio</v>
          </cell>
          <cell r="R101">
            <v>45327</v>
          </cell>
          <cell r="S101">
            <v>0.14282407407154096</v>
          </cell>
          <cell r="T101">
            <v>7.8703703703703705E-4</v>
          </cell>
          <cell r="U101">
            <v>0.14521990740740739</v>
          </cell>
          <cell r="V101">
            <v>0.14443287037037036</v>
          </cell>
          <cell r="W101" t="str">
            <v/>
          </cell>
          <cell r="X101" t="str">
            <v>Cumplido</v>
          </cell>
        </row>
        <row r="102">
          <cell r="A102" t="str">
            <v>INC000002597108</v>
          </cell>
          <cell r="B102" t="str">
            <v>4-Menor/Localizado</v>
          </cell>
          <cell r="C102" t="str">
            <v>4-Baja</v>
          </cell>
          <cell r="D102" t="str">
            <v>Baja</v>
          </cell>
          <cell r="E102" t="str">
            <v>Cerrado</v>
          </cell>
          <cell r="F102" t="str">
            <v>TELEFONICA GLOBAL TECHNOLOGY S.A.AGENCIA EN CHILE</v>
          </cell>
          <cell r="G102" t="str">
            <v>05/02/2024 16:33:51</v>
          </cell>
          <cell r="H102" t="str">
            <v>05/02/2024 16:34:23</v>
          </cell>
          <cell r="I102" t="str">
            <v>05/02/2024 16:35:45</v>
          </cell>
          <cell r="J102" t="str">
            <v>05/02/2024 23:50:00</v>
          </cell>
          <cell r="K102" t="str">
            <v>SISTEMA OPERATIVO MICROSOFT</v>
          </cell>
          <cell r="L102" t="str">
            <v>RICARDO R GALLEGOS OYANEDER</v>
          </cell>
          <cell r="M102" t="str">
            <v>Revisión con ing residente por desconeccion tarjeta de red programada para servidores deprecados</v>
          </cell>
          <cell r="N102" t="str">
            <v>HOSTING VIRTUAL</v>
          </cell>
          <cell r="O102" t="str">
            <v>tct_rgalle</v>
          </cell>
          <cell r="P102" t="str">
            <v>Requerimiento de cliente</v>
          </cell>
          <cell r="Q102" t="str">
            <v>Dentro del Objetivo de servicio</v>
          </cell>
          <cell r="R102">
            <v>45327</v>
          </cell>
          <cell r="S102">
            <v>9.490740776527673E-4</v>
          </cell>
          <cell r="T102">
            <v>0</v>
          </cell>
          <cell r="U102">
            <v>1.3194444444444443E-3</v>
          </cell>
          <cell r="V102">
            <v>1.3194444444444443E-3</v>
          </cell>
          <cell r="W102" t="str">
            <v/>
          </cell>
          <cell r="X102" t="str">
            <v>Cumplido</v>
          </cell>
        </row>
        <row r="103">
          <cell r="A103" t="str">
            <v>INC000002597109</v>
          </cell>
          <cell r="B103" t="str">
            <v>4-Menor/Localizado</v>
          </cell>
          <cell r="C103" t="str">
            <v>4-Baja</v>
          </cell>
          <cell r="D103" t="str">
            <v>Baja</v>
          </cell>
          <cell r="E103" t="str">
            <v>Cerrado</v>
          </cell>
          <cell r="F103" t="str">
            <v>TELEFONICA GLOBAL TECHNOLOGY S.A.AGENCIA EN CHILE</v>
          </cell>
          <cell r="G103" t="str">
            <v>05/02/2024 16:34:30</v>
          </cell>
          <cell r="H103" t="str">
            <v>05/02/2024 16:34:45</v>
          </cell>
          <cell r="I103" t="str">
            <v>05/02/2024 16:39:55</v>
          </cell>
          <cell r="J103" t="str">
            <v>05/02/2024 23:50:00</v>
          </cell>
          <cell r="K103" t="str">
            <v>SISTEMA OPERATIVO MICROSOFT</v>
          </cell>
          <cell r="L103" t="str">
            <v>RICARDO R GALLEGOS OYANEDER</v>
          </cell>
          <cell r="M103" t="str">
            <v>Revisión gpo fondo pantalla con cliente duoc</v>
          </cell>
          <cell r="N103" t="str">
            <v>HOSTING VIRTUAL</v>
          </cell>
          <cell r="O103" t="str">
            <v>tct_rgalle</v>
          </cell>
          <cell r="P103" t="str">
            <v>Requerimiento de cliente</v>
          </cell>
          <cell r="Q103" t="str">
            <v>Dentro del Objetivo de servicio</v>
          </cell>
          <cell r="R103">
            <v>45327</v>
          </cell>
          <cell r="S103">
            <v>3.5879629649571143E-3</v>
          </cell>
          <cell r="T103">
            <v>0</v>
          </cell>
          <cell r="U103">
            <v>3.7615740740740739E-3</v>
          </cell>
          <cell r="V103">
            <v>3.7615740740740739E-3</v>
          </cell>
          <cell r="W103" t="str">
            <v/>
          </cell>
          <cell r="X103" t="str">
            <v>Cumplido</v>
          </cell>
        </row>
        <row r="104">
          <cell r="A104" t="str">
            <v>INC000002597111</v>
          </cell>
          <cell r="B104" t="str">
            <v>4-Menor/Localizado</v>
          </cell>
          <cell r="C104" t="str">
            <v>4-Baja</v>
          </cell>
          <cell r="D104" t="str">
            <v>Baja</v>
          </cell>
          <cell r="E104" t="str">
            <v>Cerrado</v>
          </cell>
          <cell r="F104" t="str">
            <v>TELEFONICA GLOBAL TECHNOLOGY S.A.AGENCIA EN CHILE</v>
          </cell>
          <cell r="G104" t="str">
            <v>05/02/2024 16:34:52</v>
          </cell>
          <cell r="H104" t="str">
            <v>05/02/2024 16:35:08</v>
          </cell>
          <cell r="I104" t="str">
            <v>05/02/2024 16:40:40</v>
          </cell>
          <cell r="J104" t="str">
            <v>05/02/2024 23:50:00</v>
          </cell>
          <cell r="K104" t="str">
            <v>SISTEMA OPERATIVO MICROSOFT</v>
          </cell>
          <cell r="L104" t="str">
            <v>RICARDO R GALLEGOS OYANEDER</v>
          </cell>
          <cell r="M104" t="str">
            <v>Sesión de trabajo migración licencias TEKLA entre servidores 2012 a 2022</v>
          </cell>
          <cell r="N104" t="str">
            <v>HOSTING VIRTUAL</v>
          </cell>
          <cell r="O104" t="str">
            <v>tct_rgalle</v>
          </cell>
          <cell r="P104" t="str">
            <v>Requerimiento de cliente</v>
          </cell>
          <cell r="Q104" t="str">
            <v>Dentro del Objetivo de servicio</v>
          </cell>
          <cell r="R104">
            <v>45327</v>
          </cell>
          <cell r="S104">
            <v>3.8425925959018059E-3</v>
          </cell>
          <cell r="T104">
            <v>0</v>
          </cell>
          <cell r="U104">
            <v>4.0277777777777777E-3</v>
          </cell>
          <cell r="V104">
            <v>0.16666666666666666</v>
          </cell>
          <cell r="W104" t="str">
            <v/>
          </cell>
          <cell r="X104" t="str">
            <v>Cumplido</v>
          </cell>
        </row>
        <row r="105">
          <cell r="A105" t="str">
            <v>INC000002597090</v>
          </cell>
          <cell r="B105" t="str">
            <v>4-Menor/Localizado</v>
          </cell>
          <cell r="C105" t="str">
            <v>4-Baja</v>
          </cell>
          <cell r="D105" t="str">
            <v>Baja</v>
          </cell>
          <cell r="E105" t="str">
            <v>Cerrado</v>
          </cell>
          <cell r="F105" t="str">
            <v>TELEFONICA GLOBAL TECHNOLOGY S.A.AGENCIA EN CHILE</v>
          </cell>
          <cell r="G105" t="str">
            <v>05/02/2024 18:25:40</v>
          </cell>
          <cell r="H105" t="str">
            <v>05/02/2024 18:26:38</v>
          </cell>
          <cell r="I105" t="str">
            <v>05/02/2024 18:30:10</v>
          </cell>
          <cell r="J105" t="str">
            <v>05/02/2024 23:50:00</v>
          </cell>
          <cell r="K105" t="str">
            <v>SISTEMA OPERATIVO MICROSOFT</v>
          </cell>
          <cell r="L105" t="str">
            <v>PAUL A SEPULVEDA ALVAREZ</v>
          </cell>
          <cell r="M105" t="str">
            <v>Solarwinds - actualizar inventario</v>
          </cell>
          <cell r="N105" t="str">
            <v>HOSTING VIRTUAL</v>
          </cell>
          <cell r="O105" t="str">
            <v>tct_psepul</v>
          </cell>
          <cell r="P105" t="str">
            <v>Requerimiento de cliente</v>
          </cell>
          <cell r="Q105" t="str">
            <v>Dentro del Objetivo de servicio</v>
          </cell>
          <cell r="R105">
            <v>45327</v>
          </cell>
          <cell r="S105">
            <v>2.4537037024856545E-3</v>
          </cell>
          <cell r="T105">
            <v>0</v>
          </cell>
          <cell r="U105">
            <v>3.1249999999999997E-3</v>
          </cell>
          <cell r="V105">
            <v>3.1249999999999997E-3</v>
          </cell>
          <cell r="W105" t="str">
            <v/>
          </cell>
          <cell r="X105" t="str">
            <v>Cumplido</v>
          </cell>
        </row>
        <row r="106">
          <cell r="A106" t="str">
            <v>INC000002597089</v>
          </cell>
          <cell r="B106" t="str">
            <v>4-Menor/Localizado</v>
          </cell>
          <cell r="C106" t="str">
            <v>4-Baja</v>
          </cell>
          <cell r="D106" t="str">
            <v>Baja</v>
          </cell>
          <cell r="E106" t="str">
            <v>Cerrado</v>
          </cell>
          <cell r="F106" t="str">
            <v>TELEFONICA GLOBAL TECHNOLOGY S.A.AGENCIA EN CHILE</v>
          </cell>
          <cell r="G106" t="str">
            <v>05/02/2024 18:24:05</v>
          </cell>
          <cell r="H106" t="str">
            <v>05/02/2024 18:25:11</v>
          </cell>
          <cell r="I106" t="str">
            <v>05/02/2024 18:30:35</v>
          </cell>
          <cell r="J106" t="str">
            <v>05/02/2024 23:50:00</v>
          </cell>
          <cell r="K106" t="str">
            <v>SISTEMA OPERATIVO MICROSOFT</v>
          </cell>
          <cell r="L106" t="str">
            <v>PAUL A SEPULVEDA ALVAREZ</v>
          </cell>
          <cell r="M106" t="str">
            <v>c4-tic-cl paine unir a dominio nuevo servidor</v>
          </cell>
          <cell r="N106" t="str">
            <v>HOSTING VIRTUAL</v>
          </cell>
          <cell r="O106" t="str">
            <v>tct_psepul</v>
          </cell>
          <cell r="P106" t="str">
            <v>Requerimiento de cliente</v>
          </cell>
          <cell r="Q106" t="str">
            <v>Dentro del Objetivo de servicio</v>
          </cell>
          <cell r="R106">
            <v>45327</v>
          </cell>
          <cell r="S106">
            <v>3.7500000034924597E-3</v>
          </cell>
          <cell r="T106">
            <v>0</v>
          </cell>
          <cell r="U106">
            <v>4.5138888888888893E-3</v>
          </cell>
          <cell r="V106">
            <v>4.5138888888888893E-3</v>
          </cell>
          <cell r="W106" t="str">
            <v/>
          </cell>
          <cell r="X106" t="str">
            <v>Cumplido</v>
          </cell>
        </row>
        <row r="107">
          <cell r="A107" t="str">
            <v>INC000002597091</v>
          </cell>
          <cell r="B107" t="str">
            <v>4-Menor/Localizado</v>
          </cell>
          <cell r="C107" t="str">
            <v>4-Baja</v>
          </cell>
          <cell r="D107" t="str">
            <v>Baja</v>
          </cell>
          <cell r="E107" t="str">
            <v>Cerrado</v>
          </cell>
          <cell r="F107" t="str">
            <v>TELEFONICA GLOBAL TECHNOLOGY S.A.AGENCIA EN CHILE</v>
          </cell>
          <cell r="G107" t="str">
            <v>05/02/2024 18:27:02</v>
          </cell>
          <cell r="H107" t="str">
            <v>05/02/2024 18:27:52</v>
          </cell>
          <cell r="I107" t="str">
            <v>05/02/2024 18:31:04</v>
          </cell>
          <cell r="J107" t="str">
            <v>05/02/2024 23:50:00</v>
          </cell>
          <cell r="K107" t="str">
            <v>SISTEMA OPERATIVO MICROSOFT</v>
          </cell>
          <cell r="L107" t="str">
            <v>PAUL A SEPULVEDA ALVAREZ</v>
          </cell>
          <cell r="M107" t="str">
            <v>ECERT - servidores apagados</v>
          </cell>
          <cell r="N107" t="str">
            <v>HOSTING VIRTUAL</v>
          </cell>
          <cell r="O107" t="str">
            <v>tct_psepul</v>
          </cell>
          <cell r="P107" t="str">
            <v>Requerimiento de cliente</v>
          </cell>
          <cell r="Q107" t="str">
            <v>Dentro del Objetivo de servicio</v>
          </cell>
          <cell r="R107">
            <v>45327</v>
          </cell>
          <cell r="S107">
            <v>2.2222222251002677E-3</v>
          </cell>
          <cell r="T107">
            <v>0</v>
          </cell>
          <cell r="U107">
            <v>2.8009259259259259E-3</v>
          </cell>
          <cell r="V107">
            <v>2.8009259259259259E-3</v>
          </cell>
          <cell r="W107" t="str">
            <v/>
          </cell>
          <cell r="X107" t="str">
            <v>Cumplido</v>
          </cell>
        </row>
        <row r="108">
          <cell r="A108" t="str">
            <v>INC000002597094</v>
          </cell>
          <cell r="B108" t="str">
            <v>4-Menor/Localizado</v>
          </cell>
          <cell r="C108" t="str">
            <v>4-Baja</v>
          </cell>
          <cell r="D108" t="str">
            <v>Baja</v>
          </cell>
          <cell r="E108" t="str">
            <v>Cerrado</v>
          </cell>
          <cell r="F108" t="str">
            <v>TELEFONICA GLOBAL TECHNOLOGY S.A.AGENCIA EN CHILE</v>
          </cell>
          <cell r="G108" t="str">
            <v>05/02/2024 18:28:15</v>
          </cell>
          <cell r="H108" t="str">
            <v>05/02/2024 18:29:25</v>
          </cell>
          <cell r="I108" t="str">
            <v>05/02/2024 18:32:04</v>
          </cell>
          <cell r="J108" t="str">
            <v>05/02/2024 23:50:00</v>
          </cell>
          <cell r="K108" t="str">
            <v>SISTEMA OPERATIVO MICROSOFT</v>
          </cell>
          <cell r="L108" t="str">
            <v>PAUL A SEPULVEDA ALVAREZ</v>
          </cell>
          <cell r="M108" t="str">
            <v>Sistema inventario - revision de JOB con fallas</v>
          </cell>
          <cell r="N108" t="str">
            <v>HOSTING VIRTUAL</v>
          </cell>
          <cell r="O108" t="str">
            <v>tct_psepul</v>
          </cell>
          <cell r="P108" t="str">
            <v>Requerimiento de cliente</v>
          </cell>
          <cell r="Q108" t="str">
            <v>Dentro del Objetivo de servicio</v>
          </cell>
          <cell r="R108">
            <v>45327</v>
          </cell>
          <cell r="S108">
            <v>1.8402777786832303E-3</v>
          </cell>
          <cell r="T108">
            <v>0</v>
          </cell>
          <cell r="U108">
            <v>2.6504629629629625E-3</v>
          </cell>
          <cell r="V108">
            <v>2.6504629629629625E-3</v>
          </cell>
          <cell r="W108" t="str">
            <v/>
          </cell>
          <cell r="X108" t="str">
            <v>Cumplido</v>
          </cell>
        </row>
        <row r="109">
          <cell r="A109" t="str">
            <v>INC000002596066</v>
          </cell>
          <cell r="B109" t="str">
            <v>3-Moderado/Limitado</v>
          </cell>
          <cell r="C109" t="str">
            <v>4-Baja</v>
          </cell>
          <cell r="D109" t="str">
            <v>Baja</v>
          </cell>
          <cell r="E109" t="str">
            <v>Cerrado</v>
          </cell>
          <cell r="F109" t="str">
            <v>FUNDACION INSTITUTO PROFESIONAL DUOC UC</v>
          </cell>
          <cell r="G109" t="str">
            <v>05/02/2024 10:55:08</v>
          </cell>
          <cell r="H109" t="str">
            <v>05/02/2024 10:57:35</v>
          </cell>
          <cell r="I109" t="str">
            <v>05/02/2024 18:33:12</v>
          </cell>
          <cell r="J109" t="str">
            <v>05/02/2024 23:50:00</v>
          </cell>
          <cell r="K109" t="str">
            <v>SISTEMA OPERATIVO MICROSOFT</v>
          </cell>
          <cell r="L109" t="str">
            <v>PAUL A SEPULVEDA ALVAREZ</v>
          </cell>
          <cell r="M109" t="str">
            <v>DUOC|REQ|SmartScreen</v>
          </cell>
          <cell r="N109" t="str">
            <v>HOSTING VIRTUAL</v>
          </cell>
          <cell r="O109" t="str">
            <v>frp_eavend</v>
          </cell>
          <cell r="P109" t="str">
            <v>Requerimiento de cliente</v>
          </cell>
          <cell r="Q109" t="str">
            <v>Dentro del Objetivo de servicio</v>
          </cell>
          <cell r="R109">
            <v>45327</v>
          </cell>
          <cell r="S109">
            <v>0.31640046295797219</v>
          </cell>
          <cell r="T109">
            <v>0.3122685185185185</v>
          </cell>
          <cell r="U109">
            <v>0.31810185185185186</v>
          </cell>
          <cell r="V109">
            <v>5.8333333333333336E-3</v>
          </cell>
          <cell r="W109" t="str">
            <v/>
          </cell>
          <cell r="X109" t="str">
            <v>Cumplido</v>
          </cell>
        </row>
        <row r="110">
          <cell r="A110" t="str">
            <v>INC000002597440</v>
          </cell>
          <cell r="B110" t="str">
            <v>1-Extenso/Generalizado</v>
          </cell>
          <cell r="C110" t="str">
            <v>4-Baja</v>
          </cell>
          <cell r="D110" t="str">
            <v>Baja</v>
          </cell>
          <cell r="E110" t="str">
            <v>Cerrado</v>
          </cell>
          <cell r="F110" t="str">
            <v>PESQUERA CAMANCHACA</v>
          </cell>
          <cell r="G110" t="str">
            <v>05/02/2024 18:07:58</v>
          </cell>
          <cell r="H110" t="str">
            <v>05/02/2024 18:07:58</v>
          </cell>
          <cell r="I110" t="str">
            <v>05/02/2024 19:36:55</v>
          </cell>
          <cell r="J110" t="str">
            <v>05/02/2024 23:50:00</v>
          </cell>
          <cell r="K110" t="str">
            <v>SISTEMA OPERATIVO MICROSOFT</v>
          </cell>
          <cell r="L110" t="str">
            <v>GIOVANNI D ROCCO VALENZUELA</v>
          </cell>
          <cell r="M110" t="str">
            <v>pescam01 - svrad1_camanchaca.cl_srv TICKET AUTOMATICO</v>
          </cell>
          <cell r="N110" t="str">
            <v>TICKET-INTELIGENTE</v>
          </cell>
          <cell r="O110" t="str">
            <v>USR_TSIGHT</v>
          </cell>
          <cell r="P110" t="str">
            <v>Incidencia de cliente</v>
          </cell>
          <cell r="Q110" t="str">
            <v>Dentro del Objetivo de servicio</v>
          </cell>
          <cell r="R110">
            <v>45327</v>
          </cell>
          <cell r="S110">
            <v>6.1770833337504882E-2</v>
          </cell>
          <cell r="T110">
            <v>6.1041666666666661E-2</v>
          </cell>
          <cell r="U110">
            <v>6.177083333333333E-2</v>
          </cell>
          <cell r="V110">
            <v>7.291666666666667E-4</v>
          </cell>
          <cell r="W110" t="str">
            <v>Cumplido</v>
          </cell>
          <cell r="X110" t="str">
            <v xml:space="preserve"> </v>
          </cell>
        </row>
        <row r="111">
          <cell r="A111" t="str">
            <v>INC000002597493</v>
          </cell>
          <cell r="B111" t="str">
            <v>1-Extenso/Generalizado</v>
          </cell>
          <cell r="C111" t="str">
            <v>4-Baja</v>
          </cell>
          <cell r="D111" t="str">
            <v>Baja</v>
          </cell>
          <cell r="E111" t="str">
            <v>Cerrado</v>
          </cell>
          <cell r="F111" t="str">
            <v>COMERCIAL E IMPORTADORA AUDIOMUSICA SPA</v>
          </cell>
          <cell r="G111" t="str">
            <v>05/02/2024 19:14:21</v>
          </cell>
          <cell r="H111" t="str">
            <v>05/02/2024 19:14:21</v>
          </cell>
          <cell r="I111" t="str">
            <v>05/02/2024 21:00:45</v>
          </cell>
          <cell r="J111" t="str">
            <v>05/02/2024 23:50:00</v>
          </cell>
          <cell r="K111" t="str">
            <v>SISTEMA OPERATIVO MICROSOFT</v>
          </cell>
          <cell r="L111" t="str">
            <v>GIOVANNI D ROCCO VALENZUELA</v>
          </cell>
          <cell r="M111" t="str">
            <v>ciausp01 - m_audioapps01 TICKET AUTOMATICO</v>
          </cell>
          <cell r="N111" t="str">
            <v>TICKET-INTELIGENTE</v>
          </cell>
          <cell r="O111" t="str">
            <v>USR_TSIGHT</v>
          </cell>
          <cell r="P111" t="str">
            <v>Incidencia de cliente</v>
          </cell>
          <cell r="Q111" t="str">
            <v>Dentro del Objetivo de servicio</v>
          </cell>
          <cell r="R111">
            <v>45327</v>
          </cell>
          <cell r="S111">
            <v>7.3888888888177462E-2</v>
          </cell>
          <cell r="T111">
            <v>7.2037037037037038E-2</v>
          </cell>
          <cell r="U111">
            <v>7.3888888888888893E-2</v>
          </cell>
          <cell r="V111">
            <v>1.8518518518518517E-3</v>
          </cell>
          <cell r="W111" t="str">
            <v>Cumplido</v>
          </cell>
          <cell r="X111" t="str">
            <v xml:space="preserve"> </v>
          </cell>
        </row>
        <row r="112">
          <cell r="A112" t="str">
            <v>INC000002597183</v>
          </cell>
          <cell r="B112" t="str">
            <v>4-Menor/Localizado</v>
          </cell>
          <cell r="C112" t="str">
            <v>4-Baja</v>
          </cell>
          <cell r="D112" t="str">
            <v>Baja</v>
          </cell>
          <cell r="E112" t="str">
            <v>Cerrado</v>
          </cell>
          <cell r="F112" t="str">
            <v>TELEFONICA GLOBAL TECHNOLOGY S.A.AGENCIA EN CHILE</v>
          </cell>
          <cell r="G112" t="str">
            <v>05/02/2024 23:23:07</v>
          </cell>
          <cell r="H112" t="str">
            <v>05/02/2024 23:26:32</v>
          </cell>
          <cell r="I112" t="str">
            <v>05/02/2024 23:27:40</v>
          </cell>
          <cell r="J112" t="str">
            <v>05/02/2024 23:50:00</v>
          </cell>
          <cell r="K112" t="str">
            <v>SISTEMA OPERATIVO MICROSOFT</v>
          </cell>
          <cell r="L112" t="str">
            <v>GIOVANNI D ROCCO VALENZUELA</v>
          </cell>
          <cell r="M112" t="str">
            <v>RESET PASS VPN JOSE ÑANCULEF</v>
          </cell>
          <cell r="N112" t="str">
            <v>HOSTING VIRTUAL</v>
          </cell>
          <cell r="O112" t="str">
            <v>tct_grocco</v>
          </cell>
          <cell r="P112" t="str">
            <v>Requerimiento de cliente</v>
          </cell>
          <cell r="Q112" t="str">
            <v>Dentro del Objetivo de servicio</v>
          </cell>
          <cell r="R112">
            <v>45327</v>
          </cell>
          <cell r="S112">
            <v>7.8703703184146434E-4</v>
          </cell>
          <cell r="T112">
            <v>0</v>
          </cell>
          <cell r="U112">
            <v>3.1597222222222222E-3</v>
          </cell>
          <cell r="V112">
            <v>3.1597222222222222E-3</v>
          </cell>
          <cell r="W112" t="str">
            <v/>
          </cell>
          <cell r="X112" t="str">
            <v>Cumplido</v>
          </cell>
        </row>
        <row r="113">
          <cell r="A113" t="str">
            <v>INC000002597908</v>
          </cell>
          <cell r="B113" t="str">
            <v>4-Menor/Localizado</v>
          </cell>
          <cell r="C113" t="str">
            <v>4-Baja</v>
          </cell>
          <cell r="D113" t="str">
            <v>Baja</v>
          </cell>
          <cell r="E113" t="str">
            <v>Cerrado</v>
          </cell>
          <cell r="F113" t="str">
            <v>TELEFONICA GLOBAL TECHNOLOGY S.A.AGENCIA EN CHILE</v>
          </cell>
          <cell r="G113" t="str">
            <v>06/02/2024 1:16:57</v>
          </cell>
          <cell r="H113" t="str">
            <v>06/02/2024 1:20:11</v>
          </cell>
          <cell r="I113" t="str">
            <v>06/02/2024 1:51:55</v>
          </cell>
          <cell r="J113" t="str">
            <v>06/02/2024 23:50:00</v>
          </cell>
          <cell r="K113" t="str">
            <v>VDC</v>
          </cell>
          <cell r="L113" t="str">
            <v>DEIBY Y SANTOYO MONTEROLA</v>
          </cell>
          <cell r="M113" t="str">
            <v>MESA/Cambio de Mac Address Santander WorkCafe</v>
          </cell>
          <cell r="N113" t="str">
            <v>VPN IP - MPLS</v>
          </cell>
          <cell r="O113" t="str">
            <v>frp_dalcap</v>
          </cell>
          <cell r="P113" t="str">
            <v>Requerimiento de cliente</v>
          </cell>
          <cell r="Q113" t="str">
            <v>Dentro del Objetivo de servicio</v>
          </cell>
          <cell r="R113">
            <v>45328</v>
          </cell>
          <cell r="S113">
            <v>2.2037037037080154E-2</v>
          </cell>
          <cell r="T113">
            <v>1.9745370370370371E-2</v>
          </cell>
          <cell r="U113">
            <v>2.4282407407407409E-2</v>
          </cell>
          <cell r="V113">
            <v>4.5370370370370365E-3</v>
          </cell>
          <cell r="W113" t="str">
            <v/>
          </cell>
          <cell r="X113" t="str">
            <v>Cumplido</v>
          </cell>
        </row>
        <row r="114">
          <cell r="A114" t="str">
            <v>INC000002598011</v>
          </cell>
          <cell r="B114" t="str">
            <v>4-Menor/Localizado</v>
          </cell>
          <cell r="C114" t="str">
            <v>4-Baja</v>
          </cell>
          <cell r="D114" t="str">
            <v>Baja</v>
          </cell>
          <cell r="E114" t="str">
            <v>Cerrado</v>
          </cell>
          <cell r="F114" t="str">
            <v>TELEFONICA EMPRESAS DE CHILE SA</v>
          </cell>
          <cell r="G114" t="str">
            <v>06/02/2024 8:03:17</v>
          </cell>
          <cell r="H114" t="str">
            <v>06/02/2024 8:04:22</v>
          </cell>
          <cell r="I114" t="str">
            <v>06/02/2024 8:04:46</v>
          </cell>
          <cell r="J114" t="str">
            <v>06/02/2024 23:50:00</v>
          </cell>
          <cell r="K114" t="str">
            <v>CLOUD SAP HANA</v>
          </cell>
          <cell r="L114" t="str">
            <v>NICOLAS A SAAVEDRA EGUILUZ</v>
          </cell>
          <cell r="M114" t="str">
            <v>Checkñlist Diario Clientes 06.02.24</v>
          </cell>
          <cell r="N114" t="str">
            <v>SAP</v>
          </cell>
          <cell r="O114" t="str">
            <v>tct_nsaave</v>
          </cell>
          <cell r="P114" t="str">
            <v>Requerimiento de cliente</v>
          </cell>
          <cell r="Q114" t="str">
            <v>Dentro del Objetivo de servicio</v>
          </cell>
          <cell r="R114">
            <v>45328</v>
          </cell>
          <cell r="S114">
            <v>2.7777777722803876E-4</v>
          </cell>
          <cell r="T114">
            <v>0</v>
          </cell>
          <cell r="U114">
            <v>1.0300925925925926E-3</v>
          </cell>
          <cell r="V114">
            <v>1.0300925925925926E-3</v>
          </cell>
          <cell r="W114" t="str">
            <v/>
          </cell>
          <cell r="X114" t="str">
            <v>Cumplido</v>
          </cell>
        </row>
        <row r="115">
          <cell r="A115" t="str">
            <v>INC000002598018</v>
          </cell>
          <cell r="B115" t="str">
            <v>3-Moderado/Limitado</v>
          </cell>
          <cell r="C115" t="str">
            <v>3-Medio</v>
          </cell>
          <cell r="D115" t="str">
            <v>Media</v>
          </cell>
          <cell r="E115" t="str">
            <v>Cancelado</v>
          </cell>
          <cell r="F115" t="str">
            <v>TELEFONICA GLOBAL TECHNOLOGY S.A.AGENCIA EN CHILE</v>
          </cell>
          <cell r="G115" t="str">
            <v>06/02/2024 8:59:09</v>
          </cell>
          <cell r="H115" t="str">
            <v>06/02/2024 9:00:37</v>
          </cell>
          <cell r="I115" t="str">
            <v>06/02/2024 9:04:10</v>
          </cell>
          <cell r="J115" t="str">
            <v>06/02/2024 9:04:10</v>
          </cell>
          <cell r="K115" t="str">
            <v>COMUNICACIONES DC</v>
          </cell>
          <cell r="L115" t="str">
            <v>JOSE E ÑANCULEF CONTRERAS</v>
          </cell>
          <cell r="M115" t="str">
            <v>Revisión Eventos Sospechosos</v>
          </cell>
          <cell r="N115" t="str">
            <v>MONITOREO</v>
          </cell>
          <cell r="O115" t="str">
            <v>tct_decruz</v>
          </cell>
          <cell r="P115" t="str">
            <v>Requerimiento de cliente</v>
          </cell>
          <cell r="Q115" t="str">
            <v>Dentro del Objetivo de servicio</v>
          </cell>
          <cell r="R115">
            <v>45328</v>
          </cell>
          <cell r="S115">
            <v>2.4652777792653069E-3</v>
          </cell>
          <cell r="T115">
            <v>0</v>
          </cell>
          <cell r="U115">
            <v>0</v>
          </cell>
          <cell r="V115">
            <v>0</v>
          </cell>
          <cell r="W115" t="str">
            <v/>
          </cell>
          <cell r="X115" t="str">
            <v>Cumplido</v>
          </cell>
        </row>
        <row r="116">
          <cell r="A116" t="str">
            <v>INC000002597310</v>
          </cell>
          <cell r="B116" t="str">
            <v>3-Moderado/Limitado</v>
          </cell>
          <cell r="C116" t="str">
            <v>3-Medio</v>
          </cell>
          <cell r="D116" t="str">
            <v>Media</v>
          </cell>
          <cell r="E116" t="str">
            <v>Cerrado</v>
          </cell>
          <cell r="F116" t="str">
            <v>EMPRESA NACIONAL DE CERTIFICACIONES</v>
          </cell>
          <cell r="G116" t="str">
            <v>05/02/2024 16:41:21</v>
          </cell>
          <cell r="H116" t="str">
            <v>05/02/2024 16:44:55</v>
          </cell>
          <cell r="I116" t="str">
            <v>06/02/2024 9:40:20</v>
          </cell>
          <cell r="J116" t="str">
            <v>06/02/2024 23:50:00</v>
          </cell>
          <cell r="K116" t="str">
            <v>SISTEMA OPERATIVO MICROSOFT</v>
          </cell>
          <cell r="L116" t="str">
            <v>PAUL A SEPULVEDA ALVAREZ</v>
          </cell>
          <cell r="M116" t="str">
            <v>HD/
Activar OS</v>
          </cell>
          <cell r="N116" t="str">
            <v>VPN IP - MPLS</v>
          </cell>
          <cell r="O116" t="str">
            <v>frp_fpetro</v>
          </cell>
          <cell r="P116" t="str">
            <v>Requerimiento de cliente</v>
          </cell>
          <cell r="Q116" t="str">
            <v>Objetivos de servicio incumplidos</v>
          </cell>
          <cell r="R116">
            <v>45328</v>
          </cell>
          <cell r="S116">
            <v>0.70515046296350192</v>
          </cell>
          <cell r="T116">
            <v>0.6746875</v>
          </cell>
          <cell r="U116">
            <v>0.70762731481481478</v>
          </cell>
          <cell r="V116">
            <v>3.2939814814814811E-2</v>
          </cell>
          <cell r="W116" t="str">
            <v/>
          </cell>
          <cell r="X116" t="str">
            <v>Cumplido</v>
          </cell>
        </row>
        <row r="117">
          <cell r="A117" t="str">
            <v>INC000002597443</v>
          </cell>
          <cell r="B117" t="str">
            <v>3-Moderado/Limitado</v>
          </cell>
          <cell r="C117" t="str">
            <v>3-Medio</v>
          </cell>
          <cell r="D117" t="str">
            <v>Media</v>
          </cell>
          <cell r="E117" t="str">
            <v>Cerrado</v>
          </cell>
          <cell r="F117" t="str">
            <v>SOC PRO AYUDA DEL NINO LISIADO</v>
          </cell>
          <cell r="G117" t="str">
            <v>05/02/2024 18:13:58</v>
          </cell>
          <cell r="H117" t="str">
            <v>05/02/2024 18:15:59</v>
          </cell>
          <cell r="I117" t="str">
            <v>06/02/2024 10:02:05</v>
          </cell>
          <cell r="J117" t="str">
            <v>06/02/2024 23:50:00</v>
          </cell>
          <cell r="K117" t="str">
            <v>SISTEMA OPERATIVO UNIX</v>
          </cell>
          <cell r="L117" t="str">
            <v>SEBASTIAN I ACUÑA GUZMAN</v>
          </cell>
          <cell r="M117" t="str">
            <v>HD/ Configuración en DNS Movistar</v>
          </cell>
          <cell r="N117" t="str">
            <v>VPN IP - MPLS</v>
          </cell>
          <cell r="O117" t="str">
            <v>frp_cnavar</v>
          </cell>
          <cell r="P117" t="str">
            <v>Requerimiento de cliente</v>
          </cell>
          <cell r="Q117" t="str">
            <v>Objetivos de servicio incumplidos</v>
          </cell>
          <cell r="R117">
            <v>45328</v>
          </cell>
          <cell r="S117">
            <v>0.65701388889283407</v>
          </cell>
          <cell r="T117">
            <v>0.49767361111111108</v>
          </cell>
          <cell r="U117">
            <v>0.65841435185185182</v>
          </cell>
          <cell r="V117">
            <v>0.16074074074074074</v>
          </cell>
          <cell r="W117" t="str">
            <v/>
          </cell>
          <cell r="X117" t="str">
            <v>Cumplido</v>
          </cell>
        </row>
        <row r="118">
          <cell r="A118" t="str">
            <v>INC000002595391</v>
          </cell>
          <cell r="B118" t="str">
            <v>3-Moderado/Limitado</v>
          </cell>
          <cell r="C118" t="str">
            <v>3-Medio</v>
          </cell>
          <cell r="D118" t="str">
            <v>Media</v>
          </cell>
          <cell r="E118" t="str">
            <v>Cerrado</v>
          </cell>
          <cell r="F118" t="str">
            <v>TRANSBANK S.A.</v>
          </cell>
          <cell r="G118" t="str">
            <v>05/02/2024 9:12:39</v>
          </cell>
          <cell r="H118" t="str">
            <v>05/02/2024 9:15:48</v>
          </cell>
          <cell r="I118" t="str">
            <v>06/02/2024 10:31:03</v>
          </cell>
          <cell r="J118" t="str">
            <v>06/02/2024 23:50:00</v>
          </cell>
          <cell r="K118" t="str">
            <v>VDC</v>
          </cell>
          <cell r="L118" t="str">
            <v>ANGEL CASTRO CABRERA</v>
          </cell>
          <cell r="M118" t="str">
            <v>HD/Creación de port Group transbank // MPLS // CHI-0000134105</v>
          </cell>
          <cell r="N118" t="str">
            <v>VPN IP - MPLS</v>
          </cell>
          <cell r="O118" t="str">
            <v>frp_pcamay</v>
          </cell>
          <cell r="P118" t="str">
            <v>Requerimiento de cliente</v>
          </cell>
          <cell r="Q118" t="str">
            <v>Objetivos de servicio incumplidos</v>
          </cell>
          <cell r="R118">
            <v>45328</v>
          </cell>
          <cell r="S118">
            <v>1.0522569444510737</v>
          </cell>
          <cell r="T118">
            <v>1.0312037037037036</v>
          </cell>
          <cell r="U118">
            <v>1.0544444444444443</v>
          </cell>
          <cell r="V118">
            <v>2.3240740740740742E-2</v>
          </cell>
          <cell r="W118" t="str">
            <v/>
          </cell>
          <cell r="X118" t="str">
            <v>Cumplido</v>
          </cell>
        </row>
        <row r="119">
          <cell r="A119" t="str">
            <v>INC000002592613</v>
          </cell>
          <cell r="B119" t="str">
            <v>4-Menor/Localizado</v>
          </cell>
          <cell r="C119" t="str">
            <v>4-Baja</v>
          </cell>
          <cell r="D119" t="str">
            <v>Baja</v>
          </cell>
          <cell r="E119" t="str">
            <v>Cerrado</v>
          </cell>
          <cell r="F119" t="str">
            <v>METS S A</v>
          </cell>
          <cell r="G119" t="str">
            <v>02/02/2024 21:42:40</v>
          </cell>
          <cell r="H119" t="str">
            <v>02/02/2024 21:45:10</v>
          </cell>
          <cell r="I119" t="str">
            <v>06/02/2024 11:20:00</v>
          </cell>
          <cell r="J119" t="str">
            <v>06/02/2024 23:50:00</v>
          </cell>
          <cell r="K119" t="str">
            <v>COMUNICACIONES DC</v>
          </cell>
          <cell r="L119" t="str">
            <v>LUIS RODRIGO ACEVEDO COLLIPAL</v>
          </cell>
          <cell r="M119" t="str">
            <v>HD/Consultas Tecnicas</v>
          </cell>
          <cell r="N119" t="str">
            <v>VPN IP - MPLS</v>
          </cell>
          <cell r="O119" t="str">
            <v>frp_jnunez</v>
          </cell>
          <cell r="P119" t="str">
            <v>Requerimiento de cliente</v>
          </cell>
          <cell r="Q119" t="str">
            <v>Objetivos de servicio incumplidos</v>
          </cell>
          <cell r="R119">
            <v>45328</v>
          </cell>
          <cell r="S119">
            <v>3.5658564814802958</v>
          </cell>
          <cell r="T119">
            <v>3.5247222222222221</v>
          </cell>
          <cell r="U119">
            <v>3.5675925925925926</v>
          </cell>
          <cell r="V119">
            <v>4.2870370370370371E-2</v>
          </cell>
          <cell r="W119" t="str">
            <v/>
          </cell>
          <cell r="X119" t="str">
            <v>Cumplido</v>
          </cell>
        </row>
        <row r="120">
          <cell r="A120" t="str">
            <v>INC000002578636</v>
          </cell>
          <cell r="B120" t="str">
            <v>3-Moderado/Limitado</v>
          </cell>
          <cell r="C120" t="str">
            <v>3-Medio</v>
          </cell>
          <cell r="D120" t="str">
            <v>Media</v>
          </cell>
          <cell r="E120" t="str">
            <v>Cerrado</v>
          </cell>
          <cell r="F120" t="str">
            <v>ELECTRICIDAD GOBANTES S.A.</v>
          </cell>
          <cell r="G120" t="str">
            <v>29/01/2024 18:28:12</v>
          </cell>
          <cell r="H120" t="str">
            <v>29/01/2024 18:29:23</v>
          </cell>
          <cell r="I120" t="str">
            <v>06/02/2024 11:46:19</v>
          </cell>
          <cell r="J120" t="str">
            <v>06/02/2024 23:50:00</v>
          </cell>
          <cell r="K120" t="str">
            <v>COMUNICACIONES DC</v>
          </cell>
          <cell r="L120" t="str">
            <v>MARIO PARADA DUARTE</v>
          </cell>
          <cell r="M120" t="str">
            <v>HD/RE: REQUERIMIENTO SOLICITU DE REUNION ENTRE ESPECIALISTAS DE MOVISTAR ENTEL</v>
          </cell>
          <cell r="N120" t="str">
            <v>VPN IP - MPLS</v>
          </cell>
          <cell r="O120" t="str">
            <v>frp_pcamay</v>
          </cell>
          <cell r="P120" t="str">
            <v>Requerimiento de cliente</v>
          </cell>
          <cell r="Q120" t="str">
            <v>Objetivos de servicio incumplidos</v>
          </cell>
          <cell r="R120">
            <v>45328</v>
          </cell>
          <cell r="S120">
            <v>7.7200925925935735</v>
          </cell>
          <cell r="T120">
            <v>6.6258101851851849</v>
          </cell>
          <cell r="U120">
            <v>7.7209143518518522</v>
          </cell>
          <cell r="V120">
            <v>1.0951041666666665</v>
          </cell>
          <cell r="W120" t="str">
            <v/>
          </cell>
          <cell r="X120" t="str">
            <v>Cumplido</v>
          </cell>
        </row>
        <row r="121">
          <cell r="A121" t="str">
            <v>INC000002590823</v>
          </cell>
          <cell r="B121" t="str">
            <v>2-Significativo/Amplio</v>
          </cell>
          <cell r="C121" t="str">
            <v>2-Alta</v>
          </cell>
          <cell r="D121" t="str">
            <v>Alta</v>
          </cell>
          <cell r="E121" t="str">
            <v>Cerrado</v>
          </cell>
          <cell r="F121" t="str">
            <v>TELEFONICA GLOBAL TECHNOLOGY S.A.AGENCIA EN CHILE</v>
          </cell>
          <cell r="G121" t="str">
            <v>02/02/2024 16:23:14</v>
          </cell>
          <cell r="H121" t="str">
            <v>02/02/2024 16:29:57</v>
          </cell>
          <cell r="I121" t="str">
            <v>06/02/2024 11:47:56</v>
          </cell>
          <cell r="J121" t="str">
            <v>06/02/2024 23:50:00</v>
          </cell>
          <cell r="K121" t="str">
            <v>BACK UP DATA CENTER (BACKUP ON DEMAND)</v>
          </cell>
          <cell r="L121" t="str">
            <v>JUAN P BERRIOS STUARDO</v>
          </cell>
          <cell r="M121" t="str">
            <v>Error de Disco y fuente de poder en Storage Shelf SHT1012651GCNV8 Data Center Apoquindo</v>
          </cell>
          <cell r="N121" t="str">
            <v>INFRAESTRUCTURA DC</v>
          </cell>
          <cell r="O121" t="str">
            <v>tct_jberri</v>
          </cell>
          <cell r="P121" t="str">
            <v>Incidencia de cliente</v>
          </cell>
          <cell r="Q121" t="str">
            <v>Objetivos de servicio incumplidos</v>
          </cell>
          <cell r="R121">
            <v>45328</v>
          </cell>
          <cell r="S121">
            <v>3.8041550925918273</v>
          </cell>
          <cell r="T121">
            <v>3.7823958333333336</v>
          </cell>
          <cell r="U121">
            <v>3.8088194444444441</v>
          </cell>
          <cell r="V121">
            <v>2.642361111111111E-2</v>
          </cell>
          <cell r="W121" t="str">
            <v>Cumplido</v>
          </cell>
          <cell r="X121" t="str">
            <v xml:space="preserve"> </v>
          </cell>
        </row>
        <row r="122">
          <cell r="A122" t="str">
            <v>INC000002589567</v>
          </cell>
          <cell r="B122" t="str">
            <v>3-Moderado/Limitado</v>
          </cell>
          <cell r="C122" t="str">
            <v>3-Medio</v>
          </cell>
          <cell r="D122" t="str">
            <v>Media</v>
          </cell>
          <cell r="E122" t="str">
            <v>Cerrado</v>
          </cell>
          <cell r="F122" t="str">
            <v>INSTITUTO PROFESIONAL DE CHILE SA</v>
          </cell>
          <cell r="G122" t="str">
            <v>02/02/2024 12:37:02</v>
          </cell>
          <cell r="H122" t="str">
            <v>02/02/2024 12:41:14</v>
          </cell>
          <cell r="I122" t="str">
            <v>06/02/2024 12:17:33</v>
          </cell>
          <cell r="J122" t="str">
            <v>06/02/2024 23:50:00</v>
          </cell>
          <cell r="K122" t="str">
            <v>BACK UP DATA CENTER (BACKUP ON DEMAND)</v>
          </cell>
          <cell r="L122" t="str">
            <v>AXEL ANDRADE</v>
          </cell>
          <cell r="M122" t="str">
            <v>GAMA/Solicitud respaldo VM - IPCHILE</v>
          </cell>
          <cell r="N122" t="str">
            <v>VPN IP - MPLS</v>
          </cell>
          <cell r="O122" t="str">
            <v>frp_cnavar</v>
          </cell>
          <cell r="P122" t="str">
            <v>Requerimiento de cliente</v>
          </cell>
          <cell r="Q122" t="str">
            <v>Objetivos de servicio incumplidos</v>
          </cell>
          <cell r="R122">
            <v>45328</v>
          </cell>
          <cell r="S122">
            <v>3.9835532407378196</v>
          </cell>
          <cell r="T122">
            <v>3.8458333333333332</v>
          </cell>
          <cell r="U122">
            <v>3.9864699074074075</v>
          </cell>
          <cell r="V122">
            <v>0.14063657407407407</v>
          </cell>
          <cell r="W122" t="str">
            <v/>
          </cell>
          <cell r="X122" t="str">
            <v>Cumplido</v>
          </cell>
        </row>
        <row r="123">
          <cell r="A123" t="str">
            <v>INC000002596624</v>
          </cell>
          <cell r="B123" t="str">
            <v>3-Moderado/Limitado</v>
          </cell>
          <cell r="C123" t="str">
            <v>3-Medio</v>
          </cell>
          <cell r="D123" t="str">
            <v>Media</v>
          </cell>
          <cell r="E123" t="str">
            <v>Cerrado</v>
          </cell>
          <cell r="F123" t="str">
            <v>ACMA S.A.</v>
          </cell>
          <cell r="G123" t="str">
            <v>05/02/2024 12:35:55</v>
          </cell>
          <cell r="H123" t="str">
            <v>05/02/2024 12:39:21</v>
          </cell>
          <cell r="I123" t="str">
            <v>06/02/2024 14:10:53</v>
          </cell>
          <cell r="J123" t="str">
            <v>06/02/2024 23:50:00</v>
          </cell>
          <cell r="K123" t="str">
            <v>CLOUD SAP HANA</v>
          </cell>
          <cell r="L123" t="str">
            <v>EWALD R GALAZ MILLALEO</v>
          </cell>
          <cell r="M123" t="str">
            <v>REQ/
RE: ACMA - RE: envio repetitivo de oc</v>
          </cell>
          <cell r="N123" t="str">
            <v>VPN IP - MPLS</v>
          </cell>
          <cell r="O123" t="str">
            <v>frp_fpetro</v>
          </cell>
          <cell r="P123" t="str">
            <v>Requerimiento de cliente</v>
          </cell>
          <cell r="Q123" t="str">
            <v>Dentro del Objetivo de servicio</v>
          </cell>
          <cell r="R123">
            <v>45328</v>
          </cell>
          <cell r="S123">
            <v>1.0635648148163455</v>
          </cell>
          <cell r="T123">
            <v>0.70537037037037031</v>
          </cell>
          <cell r="U123">
            <v>1.065949074074074</v>
          </cell>
          <cell r="V123">
            <v>0.36057870370370365</v>
          </cell>
          <cell r="W123" t="str">
            <v/>
          </cell>
          <cell r="X123" t="str">
            <v>Cumplido</v>
          </cell>
        </row>
        <row r="124">
          <cell r="A124" t="str">
            <v>INC000002589440</v>
          </cell>
          <cell r="B124" t="str">
            <v>4-Menor/Localizado</v>
          </cell>
          <cell r="C124" t="str">
            <v>4-Baja</v>
          </cell>
          <cell r="D124" t="str">
            <v>Baja</v>
          </cell>
          <cell r="E124" t="str">
            <v>Cerrado</v>
          </cell>
          <cell r="F124" t="str">
            <v>MINERIA Y EXPLORACIONES KGHM INTERNATIONAL SPA</v>
          </cell>
          <cell r="G124" t="str">
            <v>02/02/2024 9:50:24</v>
          </cell>
          <cell r="H124" t="str">
            <v>02/02/2024 9:50:25</v>
          </cell>
          <cell r="I124" t="str">
            <v>06/02/2024 14:16:45</v>
          </cell>
          <cell r="J124" t="str">
            <v>06/02/2024 23:50:00</v>
          </cell>
          <cell r="K124" t="str">
            <v>VDC</v>
          </cell>
          <cell r="L124" t="str">
            <v>ANGEL CASTRO CABRERA</v>
          </cell>
          <cell r="M124" t="str">
            <v>BAJA CLIENTE KGHM Sison 202400108</v>
          </cell>
          <cell r="N124" t="str">
            <v>HOSTING VIRTUAL</v>
          </cell>
          <cell r="O124" t="str">
            <v>tct_decruz</v>
          </cell>
          <cell r="P124" t="str">
            <v>Requerimiento de cliente</v>
          </cell>
          <cell r="Q124" t="str">
            <v>Objetivos de servicio incumplidos</v>
          </cell>
          <cell r="R124">
            <v>45328</v>
          </cell>
          <cell r="S124">
            <v>4.184953703705105</v>
          </cell>
          <cell r="T124">
            <v>4.1733564814814814</v>
          </cell>
          <cell r="U124">
            <v>4.1849652777777777</v>
          </cell>
          <cell r="V124">
            <v>1.1608796296296296E-2</v>
          </cell>
          <cell r="W124" t="str">
            <v/>
          </cell>
          <cell r="X124" t="str">
            <v>Cumplido</v>
          </cell>
        </row>
        <row r="125">
          <cell r="A125" t="str">
            <v>INC000002598574</v>
          </cell>
          <cell r="B125" t="str">
            <v>3-Moderado/Limitado</v>
          </cell>
          <cell r="C125" t="str">
            <v>3-Medio</v>
          </cell>
          <cell r="D125" t="str">
            <v>Media</v>
          </cell>
          <cell r="E125" t="str">
            <v>Cerrado</v>
          </cell>
          <cell r="F125" t="str">
            <v>INDUSTRIAS CHILENAS DE ALAMBRE INCHALAM S.A.</v>
          </cell>
          <cell r="G125" t="str">
            <v>06/02/2024 13:18:28</v>
          </cell>
          <cell r="H125" t="str">
            <v>06/02/2024 13:22:01</v>
          </cell>
          <cell r="I125" t="str">
            <v>06/02/2024 14:24:15</v>
          </cell>
          <cell r="J125" t="str">
            <v>06/02/2024 23:50:00</v>
          </cell>
          <cell r="K125" t="str">
            <v>CLOUD SAP HANA</v>
          </cell>
          <cell r="L125" t="str">
            <v>FREDDY O CORTES DIAZ</v>
          </cell>
          <cell r="M125" t="str">
            <v>HD/RV: INCHALAM - Estado de cuenta clientes</v>
          </cell>
          <cell r="N125" t="str">
            <v>SAP</v>
          </cell>
          <cell r="O125" t="str">
            <v>frp_pcamay</v>
          </cell>
          <cell r="P125" t="str">
            <v>Requerimiento de cliente</v>
          </cell>
          <cell r="Q125" t="str">
            <v>Dentro del Objetivo de servicio</v>
          </cell>
          <cell r="R125">
            <v>45328</v>
          </cell>
          <cell r="S125">
            <v>4.3217592596192844E-2</v>
          </cell>
          <cell r="T125">
            <v>0</v>
          </cell>
          <cell r="U125">
            <v>4.5682870370370367E-2</v>
          </cell>
          <cell r="V125">
            <v>4.5682870370370367E-2</v>
          </cell>
          <cell r="W125" t="str">
            <v/>
          </cell>
          <cell r="X125" t="str">
            <v>Cumplido</v>
          </cell>
        </row>
        <row r="126">
          <cell r="A126" t="str">
            <v>INC000002598777</v>
          </cell>
          <cell r="B126" t="str">
            <v>3-Moderado/Limitado</v>
          </cell>
          <cell r="C126" t="str">
            <v>3-Medio</v>
          </cell>
          <cell r="D126" t="str">
            <v>Media</v>
          </cell>
          <cell r="E126" t="str">
            <v>Cerrado</v>
          </cell>
          <cell r="F126" t="str">
            <v>INDUSTRIAS CHILENAS DE ALAMBRE INCHALAM S.A.</v>
          </cell>
          <cell r="G126" t="str">
            <v>06/02/2024 15:06:42</v>
          </cell>
          <cell r="H126" t="str">
            <v>06/02/2024 15:08:20</v>
          </cell>
          <cell r="I126" t="str">
            <v>06/02/2024 15:33:41</v>
          </cell>
          <cell r="J126" t="str">
            <v>06/02/2024 23:50:00</v>
          </cell>
          <cell r="K126" t="str">
            <v>CLOUD SAP HANA</v>
          </cell>
          <cell r="L126" t="str">
            <v>FREDDY O CORTES DIAZ</v>
          </cell>
          <cell r="M126" t="str">
            <v>HD/
RV: Paso a PRD</v>
          </cell>
          <cell r="N126" t="str">
            <v>VPN IP - MPLS</v>
          </cell>
          <cell r="O126" t="str">
            <v>frp_fpetro</v>
          </cell>
          <cell r="P126" t="str">
            <v>Requerimiento de cliente</v>
          </cell>
          <cell r="Q126" t="str">
            <v>Dentro del Objetivo de servicio</v>
          </cell>
          <cell r="R126">
            <v>45328</v>
          </cell>
          <cell r="S126">
            <v>1.7604166663659271E-2</v>
          </cell>
          <cell r="T126">
            <v>0</v>
          </cell>
          <cell r="U126">
            <v>1.8738425925925926E-2</v>
          </cell>
          <cell r="V126">
            <v>1.8738425925925926E-2</v>
          </cell>
          <cell r="W126" t="str">
            <v/>
          </cell>
          <cell r="X126" t="str">
            <v>Cumplido</v>
          </cell>
        </row>
        <row r="127">
          <cell r="A127" t="str">
            <v>INC000002599144</v>
          </cell>
          <cell r="B127" t="str">
            <v>4-Menor/Localizado</v>
          </cell>
          <cell r="C127" t="str">
            <v>4-Baja</v>
          </cell>
          <cell r="D127" t="str">
            <v>Baja</v>
          </cell>
          <cell r="E127" t="str">
            <v>Cerrado</v>
          </cell>
          <cell r="F127" t="str">
            <v>TELEFONICA GLOBAL TECHNOLOGY S.A.AGENCIA EN CHILE</v>
          </cell>
          <cell r="G127" t="str">
            <v>06/02/2024 16:49:50</v>
          </cell>
          <cell r="H127" t="str">
            <v>06/02/2024 16:50:06</v>
          </cell>
          <cell r="I127" t="str">
            <v>06/02/2024 16:51:51</v>
          </cell>
          <cell r="J127" t="str">
            <v>06/02/2024 23:50:00</v>
          </cell>
          <cell r="K127" t="str">
            <v>SISTEMA OPERATIVO MICROSOFT</v>
          </cell>
          <cell r="L127" t="str">
            <v>RICARDO R GALLEGOS OYANEDER</v>
          </cell>
          <cell r="M127" t="str">
            <v>Revisión gpo con cliente duoc</v>
          </cell>
          <cell r="N127" t="str">
            <v>HOSTING VIRTUAL</v>
          </cell>
          <cell r="O127" t="str">
            <v>tct_rgalle</v>
          </cell>
          <cell r="P127" t="str">
            <v>Requerimiento de cliente</v>
          </cell>
          <cell r="Q127" t="str">
            <v>Dentro del Objetivo de servicio</v>
          </cell>
          <cell r="R127">
            <v>45328</v>
          </cell>
          <cell r="S127">
            <v>1.2152777781011537E-3</v>
          </cell>
          <cell r="T127">
            <v>0</v>
          </cell>
          <cell r="U127">
            <v>1.4004629629629629E-3</v>
          </cell>
          <cell r="V127">
            <v>1.4004629629629629E-3</v>
          </cell>
          <cell r="W127" t="str">
            <v/>
          </cell>
          <cell r="X127" t="str">
            <v>Cumplido</v>
          </cell>
        </row>
        <row r="128">
          <cell r="A128" t="str">
            <v>INC000002599146</v>
          </cell>
          <cell r="B128" t="str">
            <v>4-Menor/Localizado</v>
          </cell>
          <cell r="C128" t="str">
            <v>4-Baja</v>
          </cell>
          <cell r="D128" t="str">
            <v>Baja</v>
          </cell>
          <cell r="E128" t="str">
            <v>Cerrado</v>
          </cell>
          <cell r="F128" t="str">
            <v>TELEFONICA GLOBAL TECHNOLOGY S.A.AGENCIA EN CHILE</v>
          </cell>
          <cell r="G128" t="str">
            <v>06/02/2024 16:50:11</v>
          </cell>
          <cell r="H128" t="str">
            <v>06/02/2024 16:50:25</v>
          </cell>
          <cell r="I128" t="str">
            <v>06/02/2024 16:52:50</v>
          </cell>
          <cell r="J128" t="str">
            <v>06/02/2024 23:50:00</v>
          </cell>
          <cell r="K128" t="str">
            <v>SISTEMA OPERATIVO MICROSOFT</v>
          </cell>
          <cell r="L128" t="str">
            <v>RICARDO R GALLEGOS OYANEDER</v>
          </cell>
          <cell r="M128" t="str">
            <v>Revisión reinicio automático servidor APPL cliente Coagra</v>
          </cell>
          <cell r="N128" t="str">
            <v>HOSTING VIRTUAL</v>
          </cell>
          <cell r="O128" t="str">
            <v>tct_rgalle</v>
          </cell>
          <cell r="P128" t="str">
            <v>Requerimiento de cliente</v>
          </cell>
          <cell r="Q128" t="str">
            <v>Dentro del Objetivo de servicio</v>
          </cell>
          <cell r="R128">
            <v>45328</v>
          </cell>
          <cell r="S128">
            <v>1.6782407474238425E-3</v>
          </cell>
          <cell r="T128">
            <v>0</v>
          </cell>
          <cell r="U128">
            <v>1.8402777777777777E-3</v>
          </cell>
          <cell r="V128">
            <v>1.8402777777777777E-3</v>
          </cell>
          <cell r="W128" t="str">
            <v/>
          </cell>
          <cell r="X128" t="str">
            <v>Cumplido</v>
          </cell>
        </row>
        <row r="129">
          <cell r="A129" t="str">
            <v>INC000002599148</v>
          </cell>
          <cell r="B129" t="str">
            <v>4-Menor/Localizado</v>
          </cell>
          <cell r="C129" t="str">
            <v>4-Baja</v>
          </cell>
          <cell r="D129" t="str">
            <v>Baja</v>
          </cell>
          <cell r="E129" t="str">
            <v>Cerrado</v>
          </cell>
          <cell r="F129" t="str">
            <v>TELEFONICA GLOBAL TECHNOLOGY S.A.AGENCIA EN CHILE</v>
          </cell>
          <cell r="G129" t="str">
            <v>06/02/2024 16:50:32</v>
          </cell>
          <cell r="H129" t="str">
            <v>06/02/2024 16:50:49</v>
          </cell>
          <cell r="I129" t="str">
            <v>06/02/2024 16:53:28</v>
          </cell>
          <cell r="J129" t="str">
            <v>06/02/2024 23:50:00</v>
          </cell>
          <cell r="K129" t="str">
            <v>SISTEMA OPERATIVO MICROSOFT</v>
          </cell>
          <cell r="L129" t="str">
            <v>RICARDO R GALLEGOS OYANEDER</v>
          </cell>
          <cell r="M129" t="str">
            <v>Sesión de trabajo por revisión navegación equipos plataforma Wizard</v>
          </cell>
          <cell r="N129" t="str">
            <v>HOSTING VIRTUAL</v>
          </cell>
          <cell r="O129" t="str">
            <v>tct_rgalle</v>
          </cell>
          <cell r="P129" t="str">
            <v>Requerimiento de cliente</v>
          </cell>
          <cell r="Q129" t="str">
            <v>Dentro del Objetivo de servicio</v>
          </cell>
          <cell r="R129">
            <v>45328</v>
          </cell>
          <cell r="S129">
            <v>1.8402777714072727E-3</v>
          </cell>
          <cell r="T129">
            <v>0</v>
          </cell>
          <cell r="U129">
            <v>2.0370370370370373E-3</v>
          </cell>
          <cell r="V129">
            <v>2.0370370370370373E-3</v>
          </cell>
          <cell r="W129" t="str">
            <v/>
          </cell>
          <cell r="X129" t="str">
            <v>Cumplido</v>
          </cell>
        </row>
        <row r="130">
          <cell r="A130" t="str">
            <v>INC000002597374</v>
          </cell>
          <cell r="B130" t="str">
            <v>4-Menor/Localizado</v>
          </cell>
          <cell r="C130" t="str">
            <v>2-Alta</v>
          </cell>
          <cell r="D130" t="str">
            <v>Media</v>
          </cell>
          <cell r="E130" t="str">
            <v>Cerrado</v>
          </cell>
          <cell r="F130" t="str">
            <v>INMOBILIARIA FRUSAN S.A.</v>
          </cell>
          <cell r="G130" t="str">
            <v>06/02/2024 8:11:57</v>
          </cell>
          <cell r="H130" t="str">
            <v>06/02/2024 8:17:28</v>
          </cell>
          <cell r="I130" t="str">
            <v>06/02/2024 16:53:44</v>
          </cell>
          <cell r="J130" t="str">
            <v>06/02/2024 23:50:00</v>
          </cell>
          <cell r="K130" t="str">
            <v>BACK UP DATA CENTER (BACKUP ON DEMAND)</v>
          </cell>
          <cell r="L130" t="str">
            <v>AXEL ANDRADE</v>
          </cell>
          <cell r="M130" t="str">
            <v>GAMA/Re: ataque de Virus - URGENTE | Folio N° INC000002597624 | Avance</v>
          </cell>
          <cell r="N130" t="str">
            <v>VPN IP - MPLS</v>
          </cell>
          <cell r="O130" t="str">
            <v>frp_jesanc</v>
          </cell>
          <cell r="P130" t="str">
            <v>Requerimiento de cliente</v>
          </cell>
          <cell r="Q130" t="str">
            <v>Dentro del Objetivo de servicio</v>
          </cell>
          <cell r="R130">
            <v>45328</v>
          </cell>
          <cell r="S130">
            <v>0.35851851851475658</v>
          </cell>
          <cell r="T130">
            <v>0.31631944444444443</v>
          </cell>
          <cell r="U130">
            <v>0.36234953703703704</v>
          </cell>
          <cell r="V130">
            <v>4.6030092592592588E-2</v>
          </cell>
          <cell r="W130" t="str">
            <v/>
          </cell>
          <cell r="X130" t="str">
            <v>Cumplido</v>
          </cell>
        </row>
        <row r="131">
          <cell r="A131" t="str">
            <v>INC000002596403</v>
          </cell>
          <cell r="B131" t="str">
            <v>3-Moderado/Limitado</v>
          </cell>
          <cell r="C131" t="str">
            <v>3-Medio</v>
          </cell>
          <cell r="D131" t="str">
            <v>Media</v>
          </cell>
          <cell r="E131" t="str">
            <v>Cerrado</v>
          </cell>
          <cell r="F131" t="str">
            <v>XINERGIA LABORAL S A</v>
          </cell>
          <cell r="G131" t="str">
            <v>05/02/2024 16:24:43</v>
          </cell>
          <cell r="H131" t="str">
            <v>05/02/2024 16:27:02</v>
          </cell>
          <cell r="I131" t="str">
            <v>06/02/2024 17:14:30</v>
          </cell>
          <cell r="J131" t="str">
            <v>06/02/2024 23:50:00</v>
          </cell>
          <cell r="K131" t="str">
            <v>VDC</v>
          </cell>
          <cell r="L131" t="str">
            <v>PABLO N OLIVA ALARCON</v>
          </cell>
          <cell r="M131" t="str">
            <v>HD/
Clonar VM 192.168.190.4 Xinerlink-SQL</v>
          </cell>
          <cell r="N131" t="str">
            <v>VPN IP - MPLS</v>
          </cell>
          <cell r="O131" t="str">
            <v>frp_fpetro</v>
          </cell>
          <cell r="P131" t="str">
            <v>Requerimiento de cliente</v>
          </cell>
          <cell r="Q131" t="str">
            <v>Objetivos de servicio incumplidos</v>
          </cell>
          <cell r="R131">
            <v>45328</v>
          </cell>
          <cell r="S131">
            <v>1.0329629629632109</v>
          </cell>
          <cell r="T131">
            <v>0.61759259259259258</v>
          </cell>
          <cell r="U131">
            <v>1.0345717592592594</v>
          </cell>
          <cell r="V131">
            <v>0.41697916666666668</v>
          </cell>
          <cell r="W131" t="str">
            <v/>
          </cell>
          <cell r="X131" t="str">
            <v>Cumplido</v>
          </cell>
        </row>
        <row r="132">
          <cell r="A132" t="str">
            <v>INC000002599349</v>
          </cell>
          <cell r="B132" t="str">
            <v>1-Extenso/Generalizado</v>
          </cell>
          <cell r="C132" t="str">
            <v>4-Baja</v>
          </cell>
          <cell r="D132" t="str">
            <v>Baja</v>
          </cell>
          <cell r="E132" t="str">
            <v>Cerrado</v>
          </cell>
          <cell r="F132" t="str">
            <v>COMERCIAL E IMPORTADORA AUDIOMUSICA SPA</v>
          </cell>
          <cell r="G132" t="str">
            <v>06/02/2024 15:36:17</v>
          </cell>
          <cell r="H132" t="str">
            <v>06/02/2024 15:36:17</v>
          </cell>
          <cell r="I132" t="str">
            <v>06/02/2024 17:17:44</v>
          </cell>
          <cell r="J132" t="str">
            <v>06/02/2024 23:50:00</v>
          </cell>
          <cell r="K132" t="str">
            <v>OPERACION N1</v>
          </cell>
          <cell r="L132" t="str">
            <v>GONZALO MENDOZA MARTINEZ</v>
          </cell>
          <cell r="M132" t="str">
            <v>ciausp01 - m_audioapps01 TICKET AUTOMATICO</v>
          </cell>
          <cell r="N132" t="str">
            <v>TICKET-INTELIGENTE</v>
          </cell>
          <cell r="O132" t="str">
            <v>USR_TSIGHT</v>
          </cell>
          <cell r="P132" t="str">
            <v>Incidencia de cliente</v>
          </cell>
          <cell r="Q132" t="str">
            <v>Dentro del Objetivo de servicio</v>
          </cell>
          <cell r="R132">
            <v>45328</v>
          </cell>
          <cell r="S132">
            <v>7.0451388892251998E-2</v>
          </cell>
          <cell r="T132">
            <v>4.8055555555555553E-2</v>
          </cell>
          <cell r="U132">
            <v>7.0451388888888897E-2</v>
          </cell>
          <cell r="V132">
            <v>2.2395833333333334E-2</v>
          </cell>
          <cell r="W132" t="str">
            <v>Cumplido</v>
          </cell>
          <cell r="X132" t="str">
            <v xml:space="preserve"> </v>
          </cell>
        </row>
        <row r="133">
          <cell r="A133" t="str">
            <v>INC000002598912</v>
          </cell>
          <cell r="B133" t="str">
            <v>3-Moderado/Limitado</v>
          </cell>
          <cell r="C133" t="str">
            <v>3-Medio</v>
          </cell>
          <cell r="D133" t="str">
            <v>Media</v>
          </cell>
          <cell r="E133" t="str">
            <v>Cerrado</v>
          </cell>
          <cell r="F133" t="str">
            <v>TELEFONICA GLOBAL TECHNOLOGY S.A.AGENCIA EN CHILE</v>
          </cell>
          <cell r="G133" t="str">
            <v>06/02/2024 15:04:15</v>
          </cell>
          <cell r="H133" t="str">
            <v>06/02/2024 15:08:20</v>
          </cell>
          <cell r="I133" t="str">
            <v>06/02/2024 17:35:19</v>
          </cell>
          <cell r="J133" t="str">
            <v>06/02/2024 23:50:00</v>
          </cell>
          <cell r="K133" t="str">
            <v>SISTEMA OPERATIVO MICROSOFT</v>
          </cell>
          <cell r="L133" t="str">
            <v>PAUL A SEPULVEDA ALVAREZ</v>
          </cell>
          <cell r="M133" t="str">
            <v>Gama |  Requerimiento Soporte VDC Global - Accesos por RDP</v>
          </cell>
          <cell r="N133" t="str">
            <v>VPN IP - MPLS</v>
          </cell>
          <cell r="O133" t="str">
            <v>frp_kefern</v>
          </cell>
          <cell r="P133" t="str">
            <v>Requerimiento de cliente</v>
          </cell>
          <cell r="Q133" t="str">
            <v>Dentro del Objetivo de servicio</v>
          </cell>
          <cell r="R133">
            <v>45328</v>
          </cell>
          <cell r="S133">
            <v>0.10207175926188938</v>
          </cell>
          <cell r="T133">
            <v>1.4432870370370372E-2</v>
          </cell>
          <cell r="U133">
            <v>0.10490740740740741</v>
          </cell>
          <cell r="V133">
            <v>9.0474537037037048E-2</v>
          </cell>
          <cell r="W133" t="str">
            <v/>
          </cell>
          <cell r="X133" t="str">
            <v>Cumplido</v>
          </cell>
        </row>
        <row r="134">
          <cell r="A134" t="str">
            <v>INC000002599556</v>
          </cell>
          <cell r="B134" t="str">
            <v>1-Extenso/Generalizado</v>
          </cell>
          <cell r="C134" t="str">
            <v>4-Baja</v>
          </cell>
          <cell r="D134" t="str">
            <v>Baja</v>
          </cell>
          <cell r="E134" t="str">
            <v>Cerrado</v>
          </cell>
          <cell r="F134" t="str">
            <v>FUNDACION INSTITUTO PROFESIONAL DUOC UC</v>
          </cell>
          <cell r="G134" t="str">
            <v>06/02/2024 17:14:04</v>
          </cell>
          <cell r="H134" t="str">
            <v>06/02/2024 17:14:04</v>
          </cell>
          <cell r="I134" t="str">
            <v>06/02/2024 17:35:19</v>
          </cell>
          <cell r="J134" t="str">
            <v>06/02/2024 23:50:00</v>
          </cell>
          <cell r="K134" t="str">
            <v>SISTEMA OPERATIVO UNIX</v>
          </cell>
          <cell r="L134" t="str">
            <v>VICTOR SEPULVEDA GAMARRA</v>
          </cell>
          <cell r="M134" t="str">
            <v>fiprdu01 - lpacolegium TICKET AUTOMATICO</v>
          </cell>
          <cell r="N134" t="str">
            <v>TICKET-INTELIGENTE</v>
          </cell>
          <cell r="O134" t="str">
            <v>USR_TSIGHT</v>
          </cell>
          <cell r="P134" t="str">
            <v>Incidencia de cliente</v>
          </cell>
          <cell r="Q134" t="str">
            <v>Dentro del Objetivo de servicio</v>
          </cell>
          <cell r="R134">
            <v>45328</v>
          </cell>
          <cell r="S134">
            <v>1.4756944445252884E-2</v>
          </cell>
          <cell r="T134">
            <v>5.115740740740741E-3</v>
          </cell>
          <cell r="U134">
            <v>1.4756944444444446E-2</v>
          </cell>
          <cell r="V134">
            <v>9.6412037037037039E-3</v>
          </cell>
          <cell r="W134" t="str">
            <v>Cumplido</v>
          </cell>
          <cell r="X134" t="str">
            <v xml:space="preserve"> </v>
          </cell>
        </row>
        <row r="135">
          <cell r="A135" t="str">
            <v>INC000002599155</v>
          </cell>
          <cell r="B135" t="str">
            <v>3-Moderado/Limitado</v>
          </cell>
          <cell r="C135" t="str">
            <v>3-Medio</v>
          </cell>
          <cell r="D135" t="str">
            <v>Media</v>
          </cell>
          <cell r="E135" t="str">
            <v>Cerrado</v>
          </cell>
          <cell r="F135" t="str">
            <v>TELEFONICA GLOBAL TECHNOLOGY S.A.AGENCIA EN CHILE</v>
          </cell>
          <cell r="G135" t="str">
            <v>06/02/2024 17:05:32</v>
          </cell>
          <cell r="H135" t="str">
            <v>06/02/2024 17:09:30</v>
          </cell>
          <cell r="I135" t="str">
            <v>06/02/2024 17:37:54</v>
          </cell>
          <cell r="J135" t="str">
            <v>06/02/2024 23:50:00</v>
          </cell>
          <cell r="K135" t="str">
            <v>VDC</v>
          </cell>
          <cell r="L135" t="str">
            <v>DEIBY Y SANTOYO MONTEROLA</v>
          </cell>
          <cell r="M135" t="str">
            <v>HD/Importar a VDC de CLIENTE TERRAOESTE vm restauradas</v>
          </cell>
          <cell r="N135" t="str">
            <v>VPN IP - MPLS</v>
          </cell>
          <cell r="O135" t="str">
            <v>frp_pcamay</v>
          </cell>
          <cell r="P135" t="str">
            <v>Requerimiento de cliente</v>
          </cell>
          <cell r="Q135" t="str">
            <v>Dentro del Objetivo de servicio</v>
          </cell>
          <cell r="R135">
            <v>45328</v>
          </cell>
          <cell r="S135">
            <v>1.972222221957054E-2</v>
          </cell>
          <cell r="T135">
            <v>0</v>
          </cell>
          <cell r="U135">
            <v>2.2476851851851855E-2</v>
          </cell>
          <cell r="V135">
            <v>2.2476851851851855E-2</v>
          </cell>
          <cell r="W135" t="str">
            <v/>
          </cell>
          <cell r="X135" t="str">
            <v>Cumplido</v>
          </cell>
        </row>
        <row r="136">
          <cell r="A136" t="str">
            <v>INC000002578148</v>
          </cell>
          <cell r="B136" t="str">
            <v>4-Menor/Localizado</v>
          </cell>
          <cell r="C136" t="str">
            <v>4-Baja</v>
          </cell>
          <cell r="D136" t="str">
            <v>Baja</v>
          </cell>
          <cell r="E136" t="str">
            <v>Cerrado</v>
          </cell>
          <cell r="F136" t="str">
            <v>INVERSIONES Y RENTAS SENDERO LIMITADA</v>
          </cell>
          <cell r="G136" t="str">
            <v>29/01/2024 16:20:40</v>
          </cell>
          <cell r="H136" t="str">
            <v>29/01/2024 16:21:16</v>
          </cell>
          <cell r="I136" t="str">
            <v>06/02/2024 17:49:32</v>
          </cell>
          <cell r="J136" t="str">
            <v>06/02/2024 23:50:00</v>
          </cell>
          <cell r="K136" t="str">
            <v>O365</v>
          </cell>
          <cell r="L136" t="str">
            <v>JAVIERA A UMAÑA YEVENES</v>
          </cell>
          <cell r="M136" t="str">
            <v>MESA/CALL CENTER/ PROBLEMA CON OFFICE 365</v>
          </cell>
          <cell r="N136" t="str">
            <v>OFFICE365</v>
          </cell>
          <cell r="O136" t="str">
            <v>frp_mdomin</v>
          </cell>
          <cell r="P136" t="str">
            <v>Incidencia de cliente</v>
          </cell>
          <cell r="Q136" t="str">
            <v>Dentro del Objetivo de servicio</v>
          </cell>
          <cell r="R136">
            <v>45328</v>
          </cell>
          <cell r="S136">
            <v>8.0612962962986785</v>
          </cell>
          <cell r="T136">
            <v>8.0171875000000004</v>
          </cell>
          <cell r="U136">
            <v>8.0617129629629627</v>
          </cell>
          <cell r="V136">
            <v>4.4525462962962968E-2</v>
          </cell>
          <cell r="W136" t="str">
            <v>Cumplido</v>
          </cell>
          <cell r="X136" t="str">
            <v xml:space="preserve"> </v>
          </cell>
        </row>
        <row r="137">
          <cell r="A137" t="str">
            <v>INC000002596070</v>
          </cell>
          <cell r="B137" t="str">
            <v>3-Moderado/Limitado</v>
          </cell>
          <cell r="C137" t="str">
            <v>3-Medio</v>
          </cell>
          <cell r="D137" t="str">
            <v>Media</v>
          </cell>
          <cell r="E137" t="str">
            <v>Cerrado</v>
          </cell>
          <cell r="F137" t="str">
            <v>RABIE HNOSLTDA</v>
          </cell>
          <cell r="G137" t="str">
            <v>05/02/2024 11:04:13</v>
          </cell>
          <cell r="H137" t="str">
            <v>05/02/2024 11:04:50</v>
          </cell>
          <cell r="I137" t="str">
            <v>06/02/2024 18:10:08</v>
          </cell>
          <cell r="J137" t="str">
            <v>06/02/2024 23:50:00</v>
          </cell>
          <cell r="K137" t="str">
            <v>SISTEMA OPERATIVO MICROSOFT</v>
          </cell>
          <cell r="L137" t="str">
            <v>RICARDO R GALLEGOS OYANEDER</v>
          </cell>
          <cell r="M137" t="str">
            <v>HD/
[RABIE] Actualizaciones parches mensuales VM / SO MS / Enero</v>
          </cell>
          <cell r="N137" t="str">
            <v>VPN IP - MPLS</v>
          </cell>
          <cell r="O137" t="str">
            <v>frp_fpetro</v>
          </cell>
          <cell r="P137" t="str">
            <v>Requerimiento de cliente</v>
          </cell>
          <cell r="Q137" t="str">
            <v>Objetivos de servicio incumplidos</v>
          </cell>
          <cell r="R137">
            <v>45328</v>
          </cell>
          <cell r="S137">
            <v>1.2953472222216078</v>
          </cell>
          <cell r="T137">
            <v>1.0686111111111112</v>
          </cell>
          <cell r="U137">
            <v>1.295775462962963</v>
          </cell>
          <cell r="V137">
            <v>0.22716435185185183</v>
          </cell>
          <cell r="W137" t="str">
            <v/>
          </cell>
          <cell r="X137" t="str">
            <v>Cumplido</v>
          </cell>
        </row>
        <row r="138">
          <cell r="A138" t="str">
            <v>INC000002598721</v>
          </cell>
          <cell r="B138" t="str">
            <v>3-Moderado/Limitado</v>
          </cell>
          <cell r="C138" t="str">
            <v>3-Medio</v>
          </cell>
          <cell r="D138" t="str">
            <v>Media</v>
          </cell>
          <cell r="E138" t="str">
            <v>Cerrado</v>
          </cell>
          <cell r="F138" t="str">
            <v>TELEFONICA GLOBAL TECHNOLOGY S.A.AGENCIA EN CHILE</v>
          </cell>
          <cell r="G138" t="str">
            <v>06/02/2024 12:56:32</v>
          </cell>
          <cell r="H138" t="str">
            <v>06/02/2024 12:59:16</v>
          </cell>
          <cell r="I138" t="str">
            <v>06/02/2024 18:13:05</v>
          </cell>
          <cell r="J138" t="str">
            <v>06/02/2024 23:50:00</v>
          </cell>
          <cell r="K138" t="str">
            <v>VDC</v>
          </cell>
          <cell r="L138" t="str">
            <v>MOISES E MONTERO RAMOS</v>
          </cell>
          <cell r="M138" t="str">
            <v>REQ/
TCCT - Requerimiento Soporte VDC Global - Accesos AD</v>
          </cell>
          <cell r="N138" t="str">
            <v>VPN IP - MPLS</v>
          </cell>
          <cell r="O138" t="str">
            <v>frp_fpetro</v>
          </cell>
          <cell r="P138" t="str">
            <v>Requerimiento de cliente</v>
          </cell>
          <cell r="Q138" t="str">
            <v>Dentro del Objetivo de servicio</v>
          </cell>
          <cell r="R138">
            <v>45328</v>
          </cell>
          <cell r="S138">
            <v>0.21792824073781958</v>
          </cell>
          <cell r="T138">
            <v>0.13140046296296296</v>
          </cell>
          <cell r="U138">
            <v>0.21982638888888886</v>
          </cell>
          <cell r="V138">
            <v>8.8425925925925922E-2</v>
          </cell>
          <cell r="W138" t="str">
            <v/>
          </cell>
          <cell r="X138" t="str">
            <v>Cumplido</v>
          </cell>
        </row>
        <row r="139">
          <cell r="A139" t="str">
            <v>INC000002597624</v>
          </cell>
          <cell r="B139" t="str">
            <v>4-Menor/Localizado</v>
          </cell>
          <cell r="C139" t="str">
            <v>4-Baja</v>
          </cell>
          <cell r="D139" t="str">
            <v>Baja</v>
          </cell>
          <cell r="E139" t="str">
            <v>Cerrado</v>
          </cell>
          <cell r="F139" t="str">
            <v>INMOBILIARIA FRUSAN S.A.</v>
          </cell>
          <cell r="G139" t="str">
            <v>06/02/2024 1:23:32</v>
          </cell>
          <cell r="H139" t="str">
            <v>06/02/2024 1:26:58</v>
          </cell>
          <cell r="I139" t="str">
            <v>06/02/2024 18:22:45</v>
          </cell>
          <cell r="J139" t="str">
            <v>06/02/2024 23:50:00</v>
          </cell>
          <cell r="K139" t="str">
            <v>VDC</v>
          </cell>
          <cell r="L139" t="str">
            <v>DEIBY Y SANTOYO MONTEROLA</v>
          </cell>
          <cell r="M139" t="str">
            <v>GAMA/ataque de Virus - URGENTE</v>
          </cell>
          <cell r="N139" t="str">
            <v>VPN IP - MPLS</v>
          </cell>
          <cell r="O139" t="str">
            <v>frp_jesanc</v>
          </cell>
          <cell r="P139" t="str">
            <v>Requerimiento de cliente</v>
          </cell>
          <cell r="Q139" t="str">
            <v>Dentro del Objetivo de servicio</v>
          </cell>
          <cell r="R139">
            <v>45328</v>
          </cell>
          <cell r="S139">
            <v>0.70540509258717066</v>
          </cell>
          <cell r="T139">
            <v>0.68269675925925932</v>
          </cell>
          <cell r="U139">
            <v>0.70778935185185177</v>
          </cell>
          <cell r="V139">
            <v>2.5092592592592593E-2</v>
          </cell>
          <cell r="W139" t="str">
            <v/>
          </cell>
          <cell r="X139" t="str">
            <v>Cumplido</v>
          </cell>
        </row>
        <row r="140">
          <cell r="A140" t="str">
            <v>INC000002599948</v>
          </cell>
          <cell r="B140" t="str">
            <v>1-Extenso/Generalizado</v>
          </cell>
          <cell r="C140" t="str">
            <v>4-Baja</v>
          </cell>
          <cell r="D140" t="str">
            <v>Baja</v>
          </cell>
          <cell r="E140" t="str">
            <v>Cerrado</v>
          </cell>
          <cell r="F140" t="str">
            <v>GPS CHILE SPA</v>
          </cell>
          <cell r="G140" t="str">
            <v>06/02/2024 21:08:56</v>
          </cell>
          <cell r="H140" t="str">
            <v>06/02/2024 21:08:56</v>
          </cell>
          <cell r="I140" t="str">
            <v>06/02/2024 22:54:14</v>
          </cell>
          <cell r="J140" t="str">
            <v>06/02/2024 23:50:00</v>
          </cell>
          <cell r="K140" t="str">
            <v>SISTEMA OPERATIVO MICROSOFT</v>
          </cell>
          <cell r="L140" t="str">
            <v>GIOVANNI D ROCCO VALENZUELA</v>
          </cell>
          <cell r="M140" t="str">
            <v>gpschi01 - wnprdb_gps10 TICKET AUTOMATICO</v>
          </cell>
          <cell r="N140" t="str">
            <v>TICKET-INTELIGENTE</v>
          </cell>
          <cell r="O140" t="str">
            <v>USR_TSIGHT</v>
          </cell>
          <cell r="P140" t="str">
            <v>Incidencia de cliente</v>
          </cell>
          <cell r="Q140" t="str">
            <v>Dentro del Objetivo de servicio</v>
          </cell>
          <cell r="R140">
            <v>45328</v>
          </cell>
          <cell r="S140">
            <v>7.3124999995343387E-2</v>
          </cell>
          <cell r="T140">
            <v>6.9606481481481478E-2</v>
          </cell>
          <cell r="U140">
            <v>7.3124999999999996E-2</v>
          </cell>
          <cell r="V140">
            <v>3.5185185185185185E-3</v>
          </cell>
          <cell r="W140" t="str">
            <v>Cumplido</v>
          </cell>
          <cell r="X140" t="str">
            <v xml:space="preserve"> </v>
          </cell>
        </row>
        <row r="141">
          <cell r="A141" t="str">
            <v>INC000002600149</v>
          </cell>
          <cell r="B141" t="str">
            <v>4-Menor/Localizado</v>
          </cell>
          <cell r="C141" t="str">
            <v>4-Baja</v>
          </cell>
          <cell r="D141" t="str">
            <v>Baja</v>
          </cell>
          <cell r="E141" t="str">
            <v>Cerrado</v>
          </cell>
          <cell r="F141" t="str">
            <v>TELEFONICA GLOBAL TECHNOLOGY S.A.AGENCIA EN CHILE</v>
          </cell>
          <cell r="G141" t="str">
            <v>06/02/2024 22:55:21</v>
          </cell>
          <cell r="H141" t="str">
            <v>06/02/2024 22:58:00</v>
          </cell>
          <cell r="I141" t="str">
            <v>07/02/2024 0:03:50</v>
          </cell>
          <cell r="J141" t="str">
            <v>07/02/2024 23:50:00</v>
          </cell>
          <cell r="K141" t="str">
            <v>VDC</v>
          </cell>
          <cell r="L141" t="str">
            <v>DEIBY Y SANTOYO MONTEROLA</v>
          </cell>
          <cell r="M141" t="str">
            <v>Homologar Firmware Servidores Cluster01 VDC</v>
          </cell>
          <cell r="N141" t="str">
            <v>VPN IP - MPLS</v>
          </cell>
          <cell r="O141" t="str">
            <v>frp_dalcap</v>
          </cell>
          <cell r="P141" t="str">
            <v>Requerimiento de cliente</v>
          </cell>
          <cell r="Q141" t="str">
            <v>Dentro del Objetivo de servicio</v>
          </cell>
          <cell r="R141">
            <v>45329</v>
          </cell>
          <cell r="S141">
            <v>4.5717592591245193E-2</v>
          </cell>
          <cell r="T141">
            <v>2.4444444444444446E-2</v>
          </cell>
          <cell r="U141">
            <v>4.7557870370370368E-2</v>
          </cell>
          <cell r="V141">
            <v>2.3113425925925926E-2</v>
          </cell>
          <cell r="W141" t="str">
            <v/>
          </cell>
          <cell r="X141" t="str">
            <v>Cumplido</v>
          </cell>
        </row>
        <row r="142">
          <cell r="A142" t="str">
            <v>INC000002600416</v>
          </cell>
          <cell r="B142" t="str">
            <v>4-Menor/Localizado</v>
          </cell>
          <cell r="C142" t="str">
            <v>4-Baja</v>
          </cell>
          <cell r="D142" t="str">
            <v>Baja</v>
          </cell>
          <cell r="E142" t="str">
            <v>Cerrado</v>
          </cell>
          <cell r="F142" t="str">
            <v>TELEFONICA EMPRESAS DE CHILE SA</v>
          </cell>
          <cell r="G142" t="str">
            <v>07/02/2024 7:23:40</v>
          </cell>
          <cell r="H142" t="str">
            <v>07/02/2024 7:24:34</v>
          </cell>
          <cell r="I142" t="str">
            <v>07/02/2024 7:25:00</v>
          </cell>
          <cell r="J142" t="str">
            <v>07/02/2024 23:50:00</v>
          </cell>
          <cell r="K142" t="str">
            <v>CLOUD SAP HANA</v>
          </cell>
          <cell r="L142" t="str">
            <v>NICOLAS A SAAVEDRA EGUILUZ</v>
          </cell>
          <cell r="M142" t="str">
            <v>Checklist Diario Clientes 07.02.24</v>
          </cell>
          <cell r="N142" t="str">
            <v>SAP</v>
          </cell>
          <cell r="O142" t="str">
            <v>tct_nsaave</v>
          </cell>
          <cell r="P142" t="str">
            <v>Requerimiento de cliente</v>
          </cell>
          <cell r="Q142" t="str">
            <v>Dentro del Objetivo de servicio</v>
          </cell>
          <cell r="R142">
            <v>45329</v>
          </cell>
          <cell r="S142">
            <v>3.0092593078734353E-4</v>
          </cell>
          <cell r="T142">
            <v>0</v>
          </cell>
          <cell r="U142">
            <v>9.2592592592592585E-4</v>
          </cell>
          <cell r="V142">
            <v>9.2592592592592585E-4</v>
          </cell>
          <cell r="W142" t="str">
            <v/>
          </cell>
          <cell r="X142" t="str">
            <v>Cumplido</v>
          </cell>
        </row>
        <row r="143">
          <cell r="A143" t="str">
            <v>INC000002600207</v>
          </cell>
          <cell r="B143" t="str">
            <v>4-Menor/Localizado</v>
          </cell>
          <cell r="C143" t="str">
            <v>4-Baja</v>
          </cell>
          <cell r="D143" t="str">
            <v>Baja</v>
          </cell>
          <cell r="E143" t="str">
            <v>Cerrado</v>
          </cell>
          <cell r="F143" t="str">
            <v>XINERGIA LABORAL S A</v>
          </cell>
          <cell r="G143" t="str">
            <v>07/02/2024 0:12:06</v>
          </cell>
          <cell r="H143" t="str">
            <v>07/02/2024 0:14:08</v>
          </cell>
          <cell r="I143" t="str">
            <v>07/02/2024 9:08:43</v>
          </cell>
          <cell r="J143" t="str">
            <v>07/02/2024 23:50:00</v>
          </cell>
          <cell r="K143" t="str">
            <v>CONTROLLER</v>
          </cell>
          <cell r="L143" t="str">
            <v>DENISE CRUZAT ETCHEBERRY</v>
          </cell>
          <cell r="M143" t="str">
            <v>Clonacion VM 192.168.190.4</v>
          </cell>
          <cell r="N143" t="str">
            <v>VPN IP - MPLS</v>
          </cell>
          <cell r="O143" t="str">
            <v>frp_dalcap</v>
          </cell>
          <cell r="P143" t="str">
            <v>Requerimiento de cliente</v>
          </cell>
          <cell r="Q143" t="str">
            <v>Dentro del Objetivo de servicio</v>
          </cell>
          <cell r="R143">
            <v>45329</v>
          </cell>
          <cell r="S143">
            <v>0.37123842592700385</v>
          </cell>
          <cell r="T143">
            <v>0.3460300925925926</v>
          </cell>
          <cell r="U143">
            <v>0.37265046296296295</v>
          </cell>
          <cell r="V143">
            <v>2.6620370370370374E-2</v>
          </cell>
          <cell r="W143" t="str">
            <v/>
          </cell>
          <cell r="X143" t="str">
            <v>Cumplido</v>
          </cell>
        </row>
        <row r="144">
          <cell r="A144" t="str">
            <v>INC000002583571</v>
          </cell>
          <cell r="B144" t="str">
            <v>4-Menor/Localizado</v>
          </cell>
          <cell r="C144" t="str">
            <v>4-Baja</v>
          </cell>
          <cell r="D144" t="str">
            <v>Baja</v>
          </cell>
          <cell r="E144" t="str">
            <v>Cerrado</v>
          </cell>
          <cell r="F144" t="str">
            <v>GPS CHILE SPA</v>
          </cell>
          <cell r="G144" t="str">
            <v>01/02/2024 11:30:56</v>
          </cell>
          <cell r="H144" t="str">
            <v>01/02/2024 11:32:04</v>
          </cell>
          <cell r="I144" t="str">
            <v>07/02/2024 9:54:26</v>
          </cell>
          <cell r="J144" t="str">
            <v>07/02/2024 23:50:00</v>
          </cell>
          <cell r="K144" t="str">
            <v>CONTROLLER</v>
          </cell>
          <cell r="L144" t="str">
            <v>DENISE CRUZAT ETCHEBERRY</v>
          </cell>
          <cell r="M144" t="str">
            <v>COMPLETAR PLANILLA POR ACTUALIZACIÓN DE DATOS</v>
          </cell>
          <cell r="N144" t="str">
            <v>HOSTING VIRTUAL</v>
          </cell>
          <cell r="O144" t="str">
            <v>tct_decruz</v>
          </cell>
          <cell r="P144" t="str">
            <v>Requerimiento de cliente</v>
          </cell>
          <cell r="Q144" t="str">
            <v>Objetivos de servicio incumplidos</v>
          </cell>
          <cell r="R144">
            <v>45329</v>
          </cell>
          <cell r="S144">
            <v>5.932199074079108</v>
          </cell>
          <cell r="T144">
            <v>5.8071296296296291</v>
          </cell>
          <cell r="U144">
            <v>5.932986111111112</v>
          </cell>
          <cell r="V144">
            <v>0.12585648148148149</v>
          </cell>
          <cell r="W144" t="str">
            <v/>
          </cell>
          <cell r="X144" t="str">
            <v>Cumplido</v>
          </cell>
        </row>
        <row r="145">
          <cell r="A145" t="str">
            <v>INC000002600433</v>
          </cell>
          <cell r="B145" t="str">
            <v>4-Menor/Localizado</v>
          </cell>
          <cell r="C145" t="str">
            <v>2-Alta</v>
          </cell>
          <cell r="D145" t="str">
            <v>Media</v>
          </cell>
          <cell r="E145" t="str">
            <v>Cerrado</v>
          </cell>
          <cell r="F145" t="str">
            <v>TELEFONICA GLOBAL TECHNOLOGY S.A.AGENCIA EN CHILE</v>
          </cell>
          <cell r="G145" t="str">
            <v>07/02/2024 9:25:35</v>
          </cell>
          <cell r="H145" t="str">
            <v>07/02/2024 9:29:22</v>
          </cell>
          <cell r="I145" t="str">
            <v>07/02/2024 10:03:56</v>
          </cell>
          <cell r="J145" t="str">
            <v>07/02/2024 23:50:00</v>
          </cell>
          <cell r="K145" t="str">
            <v>COMUNICACIONES DC</v>
          </cell>
          <cell r="L145" t="str">
            <v>JUAN PABLO PAZ GOMPERTZ</v>
          </cell>
          <cell r="M145" t="str">
            <v>SIN ACCESO A https://10.83.9.26:8080/arsys/</v>
          </cell>
          <cell r="N145" t="str">
            <v>VPN IP - MPLS</v>
          </cell>
          <cell r="O145" t="str">
            <v>tct_decruz</v>
          </cell>
          <cell r="P145" t="str">
            <v>Requerimiento de cliente</v>
          </cell>
          <cell r="Q145" t="str">
            <v>Dentro del Objetivo de servicio</v>
          </cell>
          <cell r="R145">
            <v>45329</v>
          </cell>
          <cell r="S145">
            <v>2.400462963123573E-2</v>
          </cell>
          <cell r="T145">
            <v>0</v>
          </cell>
          <cell r="U145">
            <v>0</v>
          </cell>
          <cell r="V145">
            <v>0</v>
          </cell>
          <cell r="W145" t="str">
            <v/>
          </cell>
          <cell r="X145" t="str">
            <v>Cumplido</v>
          </cell>
        </row>
        <row r="146">
          <cell r="A146" t="str">
            <v>INC000002598747</v>
          </cell>
          <cell r="B146" t="str">
            <v>3-Moderado/Limitado</v>
          </cell>
          <cell r="C146" t="str">
            <v>3-Medio</v>
          </cell>
          <cell r="D146" t="str">
            <v>Media</v>
          </cell>
          <cell r="E146" t="str">
            <v>Cerrado</v>
          </cell>
          <cell r="F146" t="str">
            <v>GASVALPO SPA</v>
          </cell>
          <cell r="G146" t="str">
            <v>06/02/2024 13:37:02</v>
          </cell>
          <cell r="H146" t="str">
            <v>06/02/2024 13:38:50</v>
          </cell>
          <cell r="I146" t="str">
            <v>07/02/2024 10:10:08</v>
          </cell>
          <cell r="J146" t="str">
            <v>07/02/2024 23:50:00</v>
          </cell>
          <cell r="K146" t="str">
            <v>SISTEMA OPERATIVO UNIX</v>
          </cell>
          <cell r="L146" t="str">
            <v>SEBASTIAN I ACUÑA GUZMAN</v>
          </cell>
          <cell r="M146" t="str">
            <v>REQ/
Comentar DNS Urgente</v>
          </cell>
          <cell r="N146" t="str">
            <v>VPN IP - MPLS</v>
          </cell>
          <cell r="O146" t="str">
            <v>frp_fpetro</v>
          </cell>
          <cell r="P146" t="str">
            <v>Requerimiento de cliente</v>
          </cell>
          <cell r="Q146" t="str">
            <v>Objetivos de servicio incumplidos</v>
          </cell>
          <cell r="R146">
            <v>45329</v>
          </cell>
          <cell r="S146">
            <v>0.85506944444205146</v>
          </cell>
          <cell r="T146">
            <v>0.53172453703703704</v>
          </cell>
          <cell r="U146">
            <v>0.85631944444444441</v>
          </cell>
          <cell r="V146">
            <v>0.32459490740740743</v>
          </cell>
          <cell r="W146" t="str">
            <v/>
          </cell>
          <cell r="X146" t="str">
            <v>Cumplido</v>
          </cell>
        </row>
        <row r="147">
          <cell r="A147" t="str">
            <v>INC000002598065</v>
          </cell>
          <cell r="B147" t="str">
            <v>3-Moderado/Limitado</v>
          </cell>
          <cell r="C147" t="str">
            <v>3-Medio</v>
          </cell>
          <cell r="D147" t="str">
            <v>Media</v>
          </cell>
          <cell r="E147" t="str">
            <v>Cerrado</v>
          </cell>
          <cell r="F147" t="str">
            <v>FARMACIA AHUMADA S.A.</v>
          </cell>
          <cell r="G147" t="str">
            <v>06/02/2024 12:19:43</v>
          </cell>
          <cell r="H147" t="str">
            <v>06/02/2024 12:24:18</v>
          </cell>
          <cell r="I147" t="str">
            <v>07/02/2024 10:11:20</v>
          </cell>
          <cell r="J147" t="str">
            <v>07/02/2024 23:50:00</v>
          </cell>
          <cell r="K147" t="str">
            <v>VDC</v>
          </cell>
          <cell r="L147" t="str">
            <v>PABLO N OLIVA ALARCON</v>
          </cell>
          <cell r="M147" t="str">
            <v>Gama | Nuevo usuario para VDC Telefónica</v>
          </cell>
          <cell r="N147" t="str">
            <v>VPN IP - MPLS</v>
          </cell>
          <cell r="O147" t="str">
            <v>frp_kefern</v>
          </cell>
          <cell r="P147" t="str">
            <v>Requerimiento de cliente</v>
          </cell>
          <cell r="Q147" t="str">
            <v>Objetivos de servicio incumplidos</v>
          </cell>
          <cell r="R147">
            <v>45329</v>
          </cell>
          <cell r="S147">
            <v>0.90766203703242354</v>
          </cell>
          <cell r="T147">
            <v>0.53190972222222221</v>
          </cell>
          <cell r="U147">
            <v>0.91084490740740742</v>
          </cell>
          <cell r="V147">
            <v>0.37893518518518521</v>
          </cell>
          <cell r="W147" t="str">
            <v/>
          </cell>
          <cell r="X147" t="str">
            <v>Cumplido</v>
          </cell>
        </row>
        <row r="148">
          <cell r="A148" t="str">
            <v>INC000002598970</v>
          </cell>
          <cell r="B148" t="str">
            <v>3-Moderado/Limitado</v>
          </cell>
          <cell r="C148" t="str">
            <v>3-Medio</v>
          </cell>
          <cell r="D148" t="str">
            <v>Media</v>
          </cell>
          <cell r="E148" t="str">
            <v>Cerrado</v>
          </cell>
          <cell r="F148" t="str">
            <v>TELEFONICA GLOBAL TECHNOLOGY S.A.AGENCIA EN CHILE</v>
          </cell>
          <cell r="G148" t="str">
            <v>06/02/2024 16:33:18</v>
          </cell>
          <cell r="H148" t="str">
            <v>06/02/2024 16:36:37</v>
          </cell>
          <cell r="I148" t="str">
            <v>07/02/2024 10:20:12</v>
          </cell>
          <cell r="J148" t="str">
            <v>07/02/2024 23:50:00</v>
          </cell>
          <cell r="K148" t="str">
            <v>VDC</v>
          </cell>
          <cell r="L148" t="str">
            <v>PABLO N OLIVA ALARCON</v>
          </cell>
          <cell r="M148" t="str">
            <v>HD | Importar a VDC de CLIENTE TERRASOL vm restauradas</v>
          </cell>
          <cell r="N148" t="str">
            <v>VPN IP - MPLS</v>
          </cell>
          <cell r="O148" t="str">
            <v>frp_kefern</v>
          </cell>
          <cell r="P148" t="str">
            <v>Requerimiento de cliente</v>
          </cell>
          <cell r="Q148" t="str">
            <v>Objetivos de servicio incumplidos</v>
          </cell>
          <cell r="R148">
            <v>45329</v>
          </cell>
          <cell r="S148">
            <v>0.73859953704231884</v>
          </cell>
          <cell r="T148">
            <v>0.53792824074074075</v>
          </cell>
          <cell r="U148">
            <v>0.7409027777777778</v>
          </cell>
          <cell r="V148">
            <v>0.20297453703703705</v>
          </cell>
          <cell r="W148" t="str">
            <v/>
          </cell>
          <cell r="X148" t="str">
            <v>Cumplido</v>
          </cell>
        </row>
        <row r="149">
          <cell r="A149" t="str">
            <v>INC000002589753</v>
          </cell>
          <cell r="B149" t="str">
            <v>3-Moderado/Limitado</v>
          </cell>
          <cell r="C149" t="str">
            <v>3-Medio</v>
          </cell>
          <cell r="D149" t="str">
            <v>Media</v>
          </cell>
          <cell r="E149" t="str">
            <v>Cerrado</v>
          </cell>
          <cell r="F149" t="str">
            <v>XINERGIA LABORAL S A</v>
          </cell>
          <cell r="G149" t="str">
            <v>02/02/2024 14:16:47</v>
          </cell>
          <cell r="H149" t="str">
            <v>02/02/2024 14:20:44</v>
          </cell>
          <cell r="I149" t="str">
            <v>07/02/2024 10:34:00</v>
          </cell>
          <cell r="J149" t="str">
            <v>07/02/2024 23:50:00</v>
          </cell>
          <cell r="K149" t="str">
            <v>COMUNICACIONES DC</v>
          </cell>
          <cell r="L149" t="str">
            <v>LUIS RODRIGO ACEVEDO COLLIPAL</v>
          </cell>
          <cell r="M149" t="str">
            <v>HD/SOLICITUD: DIsponibilidad de recurso técnico</v>
          </cell>
          <cell r="N149" t="str">
            <v>VPN IP - MPLS</v>
          </cell>
          <cell r="O149" t="str">
            <v>frp_pcamay</v>
          </cell>
          <cell r="P149" t="str">
            <v>Requerimiento de cliente</v>
          </cell>
          <cell r="Q149" t="str">
            <v>Objetivos de servicio incumplidos</v>
          </cell>
          <cell r="R149">
            <v>45329</v>
          </cell>
          <cell r="S149">
            <v>4.8425462962986785</v>
          </cell>
          <cell r="T149">
            <v>4.8345370370370366</v>
          </cell>
          <cell r="U149">
            <v>4.8452893518518518</v>
          </cell>
          <cell r="V149">
            <v>1.0752314814814814E-2</v>
          </cell>
          <cell r="W149" t="str">
            <v/>
          </cell>
          <cell r="X149" t="str">
            <v>Cumplido</v>
          </cell>
        </row>
        <row r="150">
          <cell r="A150" t="str">
            <v>INC000002598251</v>
          </cell>
          <cell r="B150" t="str">
            <v>1-Extenso/Generalizado</v>
          </cell>
          <cell r="C150" t="str">
            <v>4-Baja</v>
          </cell>
          <cell r="D150" t="str">
            <v>Baja</v>
          </cell>
          <cell r="E150" t="str">
            <v>Cerrado</v>
          </cell>
          <cell r="F150" t="str">
            <v>GPS CHILE SPA</v>
          </cell>
          <cell r="G150" t="str">
            <v>06/02/2024 9:35:50</v>
          </cell>
          <cell r="H150" t="str">
            <v>06/02/2024 9:35:50</v>
          </cell>
          <cell r="I150" t="str">
            <v>07/02/2024 11:19:11</v>
          </cell>
          <cell r="J150" t="str">
            <v>07/02/2024 23:50:00</v>
          </cell>
          <cell r="K150" t="str">
            <v>SISTEMA OPERATIVO MICROSOFT</v>
          </cell>
          <cell r="L150" t="str">
            <v>ALEJANDRO ACEVEDO VALENZUELA</v>
          </cell>
          <cell r="M150" t="str">
            <v>gpschi01 - wnprdb_gps09 TICKET AUTOMATICO</v>
          </cell>
          <cell r="N150" t="str">
            <v>TICKET-INTELIGENTE</v>
          </cell>
          <cell r="O150" t="str">
            <v>USR_TSIGHT</v>
          </cell>
          <cell r="P150" t="str">
            <v>Incidencia de cliente</v>
          </cell>
          <cell r="Q150" t="str">
            <v>Objetivos de servicio incumplidos</v>
          </cell>
          <cell r="R150">
            <v>45329</v>
          </cell>
          <cell r="S150">
            <v>1.0717708333322662</v>
          </cell>
          <cell r="T150">
            <v>1.0206944444444443</v>
          </cell>
          <cell r="U150">
            <v>1.0717708333333333</v>
          </cell>
          <cell r="V150">
            <v>5.1076388888888886E-2</v>
          </cell>
          <cell r="W150" t="str">
            <v>Cumplido</v>
          </cell>
          <cell r="X150" t="str">
            <v xml:space="preserve"> </v>
          </cell>
        </row>
        <row r="151">
          <cell r="A151" t="str">
            <v>INC000002601050</v>
          </cell>
          <cell r="B151" t="str">
            <v>4-Menor/Localizado</v>
          </cell>
          <cell r="C151" t="str">
            <v>4-Baja</v>
          </cell>
          <cell r="D151" t="str">
            <v>Baja</v>
          </cell>
          <cell r="E151" t="str">
            <v>Cerrado</v>
          </cell>
          <cell r="F151" t="str">
            <v>TELEFONICA GLOBAL TECHNOLOGY S.A.AGENCIA EN CHILE</v>
          </cell>
          <cell r="G151" t="str">
            <v>07/02/2024 12:29:33</v>
          </cell>
          <cell r="H151" t="str">
            <v>07/02/2024 12:31:16</v>
          </cell>
          <cell r="I151" t="str">
            <v>07/02/2024 12:32:25</v>
          </cell>
          <cell r="J151" t="str">
            <v>07/02/2024 23:50:00</v>
          </cell>
          <cell r="K151" t="str">
            <v>SISTEMA OPERATIVO MICROSOFT</v>
          </cell>
          <cell r="L151" t="str">
            <v>JAVIER CUEVAS</v>
          </cell>
          <cell r="M151" t="str">
            <v>vDC REQUERIMIENTO</v>
          </cell>
          <cell r="N151" t="str">
            <v>HOSTING VIRTUAL</v>
          </cell>
          <cell r="O151" t="str">
            <v>tct_jacuev</v>
          </cell>
          <cell r="P151" t="str">
            <v>Requerimiento de cliente</v>
          </cell>
          <cell r="Q151" t="str">
            <v>Dentro del Objetivo de servicio</v>
          </cell>
          <cell r="R151">
            <v>45329</v>
          </cell>
          <cell r="S151">
            <v>7.9861111589707434E-4</v>
          </cell>
          <cell r="T151">
            <v>0</v>
          </cell>
          <cell r="U151">
            <v>1.9907407407407408E-3</v>
          </cell>
          <cell r="V151">
            <v>1.9907407407407408E-3</v>
          </cell>
          <cell r="W151" t="str">
            <v/>
          </cell>
          <cell r="X151" t="str">
            <v>Cumplido</v>
          </cell>
        </row>
        <row r="152">
          <cell r="A152" t="str">
            <v>INC000002601055</v>
          </cell>
          <cell r="B152" t="str">
            <v>4-Menor/Localizado</v>
          </cell>
          <cell r="C152" t="str">
            <v>4-Baja</v>
          </cell>
          <cell r="D152" t="str">
            <v>Baja</v>
          </cell>
          <cell r="E152" t="str">
            <v>Cerrado</v>
          </cell>
          <cell r="F152" t="str">
            <v>TELEFONICA GLOBAL TECHNOLOGY S.A.AGENCIA EN CHILE</v>
          </cell>
          <cell r="G152" t="str">
            <v>07/02/2024 12:35:15</v>
          </cell>
          <cell r="H152" t="str">
            <v>07/02/2024 12:36:02</v>
          </cell>
          <cell r="I152" t="str">
            <v>07/02/2024 12:39:09</v>
          </cell>
          <cell r="J152" t="str">
            <v>07/02/2024 23:50:00</v>
          </cell>
          <cell r="K152" t="str">
            <v>SISTEMA OPERATIVO MICROSOFT</v>
          </cell>
          <cell r="L152" t="str">
            <v>JAVIER CUEVAS</v>
          </cell>
          <cell r="M152" t="str">
            <v>Requerimiento solicitado sin el flujo correspondiente</v>
          </cell>
          <cell r="N152" t="str">
            <v>HOSTING VIRTUAL</v>
          </cell>
          <cell r="O152" t="str">
            <v>tct_jacuev</v>
          </cell>
          <cell r="P152" t="str">
            <v>Requerimiento de cliente</v>
          </cell>
          <cell r="Q152" t="str">
            <v>Dentro del Objetivo de servicio</v>
          </cell>
          <cell r="R152">
            <v>45329</v>
          </cell>
          <cell r="S152">
            <v>2.164351855753921E-3</v>
          </cell>
          <cell r="T152">
            <v>0</v>
          </cell>
          <cell r="U152">
            <v>2.7083333333333334E-3</v>
          </cell>
          <cell r="V152">
            <v>2.7083333333333334E-3</v>
          </cell>
          <cell r="W152" t="str">
            <v/>
          </cell>
          <cell r="X152" t="str">
            <v>Cumplido</v>
          </cell>
        </row>
        <row r="153">
          <cell r="A153" t="str">
            <v>INC000002601057</v>
          </cell>
          <cell r="B153" t="str">
            <v>4-Menor/Localizado</v>
          </cell>
          <cell r="C153" t="str">
            <v>4-Baja</v>
          </cell>
          <cell r="D153" t="str">
            <v>Baja</v>
          </cell>
          <cell r="E153" t="str">
            <v>Cerrado</v>
          </cell>
          <cell r="F153" t="str">
            <v>TELEFONICA GLOBAL TECHNOLOGY S.A.AGENCIA EN CHILE</v>
          </cell>
          <cell r="G153" t="str">
            <v>07/02/2024 12:36:24</v>
          </cell>
          <cell r="H153" t="str">
            <v>07/02/2024 12:37:32</v>
          </cell>
          <cell r="I153" t="str">
            <v>07/02/2024 12:39:36</v>
          </cell>
          <cell r="J153" t="str">
            <v>07/02/2024 23:50:00</v>
          </cell>
          <cell r="K153" t="str">
            <v>SISTEMA OPERATIVO MICROSOFT</v>
          </cell>
          <cell r="L153" t="str">
            <v>JAVIER CUEVAS</v>
          </cell>
          <cell r="M153" t="str">
            <v>ANALISIS clientes</v>
          </cell>
          <cell r="N153" t="str">
            <v>HOSTING VIRTUAL</v>
          </cell>
          <cell r="O153" t="str">
            <v>tct_jacuev</v>
          </cell>
          <cell r="P153" t="str">
            <v>Requerimiento de cliente</v>
          </cell>
          <cell r="Q153" t="str">
            <v>Dentro del Objetivo de servicio</v>
          </cell>
          <cell r="R153">
            <v>45329</v>
          </cell>
          <cell r="S153">
            <v>1.4351851787068881E-3</v>
          </cell>
          <cell r="T153">
            <v>0</v>
          </cell>
          <cell r="U153">
            <v>2.2222222222222222E-3</v>
          </cell>
          <cell r="V153">
            <v>2.2222222222222222E-3</v>
          </cell>
          <cell r="W153" t="str">
            <v/>
          </cell>
          <cell r="X153" t="str">
            <v>Cumplido</v>
          </cell>
        </row>
        <row r="154">
          <cell r="A154" t="str">
            <v>INC000002601059</v>
          </cell>
          <cell r="B154" t="str">
            <v>4-Menor/Localizado</v>
          </cell>
          <cell r="C154" t="str">
            <v>4-Baja</v>
          </cell>
          <cell r="D154" t="str">
            <v>Baja</v>
          </cell>
          <cell r="E154" t="str">
            <v>Cerrado</v>
          </cell>
          <cell r="F154" t="str">
            <v>TELEFONICA GLOBAL TECHNOLOGY S.A.AGENCIA EN CHILE</v>
          </cell>
          <cell r="G154" t="str">
            <v>07/02/2024 12:37:47</v>
          </cell>
          <cell r="H154" t="str">
            <v>07/02/2024 12:38:39</v>
          </cell>
          <cell r="I154" t="str">
            <v>07/02/2024 12:40:02</v>
          </cell>
          <cell r="J154" t="str">
            <v>07/02/2024 23:50:00</v>
          </cell>
          <cell r="K154" t="str">
            <v>SISTEMA OPERATIVO MICROSOFT</v>
          </cell>
          <cell r="L154" t="str">
            <v>JAVIER CUEVAS</v>
          </cell>
          <cell r="M154" t="str">
            <v>licencias 365</v>
          </cell>
          <cell r="N154" t="str">
            <v>HOSTING VIRTUAL</v>
          </cell>
          <cell r="O154" t="str">
            <v>tct_jacuev</v>
          </cell>
          <cell r="P154" t="str">
            <v>Requerimiento de cliente</v>
          </cell>
          <cell r="Q154" t="str">
            <v>Dentro del Objetivo de servicio</v>
          </cell>
          <cell r="R154">
            <v>45329</v>
          </cell>
          <cell r="S154">
            <v>9.6064814715646207E-4</v>
          </cell>
          <cell r="T154">
            <v>0</v>
          </cell>
          <cell r="U154">
            <v>1.5624999999999999E-3</v>
          </cell>
          <cell r="V154">
            <v>1.5624999999999999E-3</v>
          </cell>
          <cell r="W154" t="str">
            <v/>
          </cell>
          <cell r="X154" t="str">
            <v>Cumplido</v>
          </cell>
        </row>
        <row r="155">
          <cell r="A155" t="str">
            <v>INC000002601053</v>
          </cell>
          <cell r="B155" t="str">
            <v>4-Menor/Localizado</v>
          </cell>
          <cell r="C155" t="str">
            <v>4-Baja</v>
          </cell>
          <cell r="D155" t="str">
            <v>Baja</v>
          </cell>
          <cell r="E155" t="str">
            <v>Cerrado</v>
          </cell>
          <cell r="F155" t="str">
            <v>TELEFONICA GLOBAL TECHNOLOGY S.A.AGENCIA EN CHILE</v>
          </cell>
          <cell r="G155" t="str">
            <v>07/02/2024 12:33:15</v>
          </cell>
          <cell r="H155" t="str">
            <v>07/02/2024 12:34:18</v>
          </cell>
          <cell r="I155" t="str">
            <v>07/02/2024 12:52:32</v>
          </cell>
          <cell r="J155" t="str">
            <v>07/02/2024 23:50:00</v>
          </cell>
          <cell r="K155" t="str">
            <v>SISTEMA OPERATIVO MICROSOFT</v>
          </cell>
          <cell r="L155" t="str">
            <v>JAVIER CUEVAS</v>
          </cell>
          <cell r="M155" t="str">
            <v>PASO A Operacion abilitación de Cuentas: 2 Licencias Microsoft STANDARD| Cliente: EMPRESA DE</v>
          </cell>
          <cell r="N155" t="str">
            <v>HOSTING VIRTUAL</v>
          </cell>
          <cell r="O155" t="str">
            <v>tct_jacuev</v>
          </cell>
          <cell r="P155" t="str">
            <v>Requerimiento de cliente</v>
          </cell>
          <cell r="Q155" t="str">
            <v>Dentro del Objetivo de servicio</v>
          </cell>
          <cell r="R155">
            <v>45329</v>
          </cell>
          <cell r="S155">
            <v>1.2662037035624962E-2</v>
          </cell>
          <cell r="T155">
            <v>0</v>
          </cell>
          <cell r="U155">
            <v>1.3391203703703704E-2</v>
          </cell>
          <cell r="V155">
            <v>1.3391203703703704E-2</v>
          </cell>
          <cell r="W155" t="str">
            <v/>
          </cell>
          <cell r="X155" t="str">
            <v>Cumplido</v>
          </cell>
        </row>
        <row r="156">
          <cell r="A156" t="str">
            <v>INC000002601082</v>
          </cell>
          <cell r="B156" t="str">
            <v>4-Menor/Localizado</v>
          </cell>
          <cell r="C156" t="str">
            <v>4-Baja</v>
          </cell>
          <cell r="D156" t="str">
            <v>Baja</v>
          </cell>
          <cell r="E156" t="str">
            <v>Cerrado</v>
          </cell>
          <cell r="F156" t="str">
            <v>TELEFONICA GLOBAL TECHNOLOGY S.A.AGENCIA EN CHILE</v>
          </cell>
          <cell r="G156" t="str">
            <v>07/02/2024 13:02:37</v>
          </cell>
          <cell r="H156" t="str">
            <v>07/02/2024 13:03:28</v>
          </cell>
          <cell r="I156" t="str">
            <v>07/02/2024 13:08:24</v>
          </cell>
          <cell r="J156" t="str">
            <v>07/02/2024 23:50:00</v>
          </cell>
          <cell r="K156" t="str">
            <v>SISTEMA OPERATIVO MICROSOFT</v>
          </cell>
          <cell r="L156" t="str">
            <v>JAVIER CUEVAS</v>
          </cell>
          <cell r="M156" t="str">
            <v>ANALISIS PAM G ROCCO</v>
          </cell>
          <cell r="N156" t="str">
            <v>HOSTING VIRTUAL</v>
          </cell>
          <cell r="O156" t="str">
            <v>tct_jacuev</v>
          </cell>
          <cell r="P156" t="str">
            <v>Requerimiento de cliente</v>
          </cell>
          <cell r="Q156" t="str">
            <v>Dentro del Objetivo de servicio</v>
          </cell>
          <cell r="R156">
            <v>45329</v>
          </cell>
          <cell r="S156">
            <v>3.425925926421769E-3</v>
          </cell>
          <cell r="T156">
            <v>0</v>
          </cell>
          <cell r="U156">
            <v>4.0162037037037033E-3</v>
          </cell>
          <cell r="V156">
            <v>4.0162037037037033E-3</v>
          </cell>
          <cell r="W156" t="str">
            <v/>
          </cell>
          <cell r="X156" t="str">
            <v>Cumplido</v>
          </cell>
        </row>
        <row r="157">
          <cell r="A157" t="str">
            <v>INC000002600775</v>
          </cell>
          <cell r="B157" t="str">
            <v>4-Menor/Localizado</v>
          </cell>
          <cell r="C157" t="str">
            <v>4-Baja</v>
          </cell>
          <cell r="D157" t="str">
            <v>Baja</v>
          </cell>
          <cell r="E157" t="str">
            <v>Cerrado</v>
          </cell>
          <cell r="F157" t="str">
            <v>TELEFONICA CYBERSECURITY TECH CHILE SPA</v>
          </cell>
          <cell r="G157" t="str">
            <v>07/02/2024 12:27:49</v>
          </cell>
          <cell r="H157" t="str">
            <v>07/02/2024 12:38:24</v>
          </cell>
          <cell r="I157" t="str">
            <v>07/02/2024 13:10:42</v>
          </cell>
          <cell r="J157" t="str">
            <v>07/02/2024 23:50:00</v>
          </cell>
          <cell r="K157" t="str">
            <v>O365</v>
          </cell>
          <cell r="L157" t="str">
            <v>JAVIERA A UMAÑA YEVENES</v>
          </cell>
          <cell r="M157" t="str">
            <v>RESET DE CONTRASEÑA EMAIL</v>
          </cell>
          <cell r="N157" t="str">
            <v>RED INTERNA</v>
          </cell>
          <cell r="O157" t="str">
            <v>tct_javcac</v>
          </cell>
          <cell r="P157" t="str">
            <v>Requerimiento de cliente</v>
          </cell>
          <cell r="Q157" t="str">
            <v>Dentro del Objetivo de servicio</v>
          </cell>
          <cell r="R157">
            <v>45329</v>
          </cell>
          <cell r="S157">
            <v>2.2430555560276844E-2</v>
          </cell>
          <cell r="T157">
            <v>0</v>
          </cell>
          <cell r="U157">
            <v>0</v>
          </cell>
          <cell r="V157">
            <v>0</v>
          </cell>
          <cell r="W157" t="str">
            <v/>
          </cell>
          <cell r="X157" t="str">
            <v>Cumplido</v>
          </cell>
        </row>
        <row r="158">
          <cell r="A158" t="str">
            <v>INC000002601064</v>
          </cell>
          <cell r="B158" t="str">
            <v>4-Menor/Localizado</v>
          </cell>
          <cell r="C158" t="str">
            <v>4-Baja</v>
          </cell>
          <cell r="D158" t="str">
            <v>Baja</v>
          </cell>
          <cell r="E158" t="str">
            <v>Cerrado</v>
          </cell>
          <cell r="F158" t="str">
            <v>TELEFONICA GLOBAL TECHNOLOGY S.A.AGENCIA EN CHILE</v>
          </cell>
          <cell r="G158" t="str">
            <v>07/02/2024 12:45:06</v>
          </cell>
          <cell r="H158" t="str">
            <v>07/02/2024 12:47:33</v>
          </cell>
          <cell r="I158" t="str">
            <v>07/02/2024 13:12:01</v>
          </cell>
          <cell r="J158" t="str">
            <v>07/02/2024 23:50:00</v>
          </cell>
          <cell r="K158" t="str">
            <v>O365</v>
          </cell>
          <cell r="L158" t="str">
            <v>JAVIERA A UMAÑA YEVENES</v>
          </cell>
          <cell r="M158" t="str">
            <v>Reportes de facturación Microsoft 365 y Azure</v>
          </cell>
          <cell r="N158" t="str">
            <v>OFFICE365</v>
          </cell>
          <cell r="O158" t="str">
            <v>tct_jumana</v>
          </cell>
          <cell r="P158" t="str">
            <v>Requerimiento de cliente</v>
          </cell>
          <cell r="Q158" t="str">
            <v>Dentro del Objetivo de servicio</v>
          </cell>
          <cell r="R158">
            <v>45329</v>
          </cell>
          <cell r="S158">
            <v>1.6990740739856847E-2</v>
          </cell>
          <cell r="T158">
            <v>0</v>
          </cell>
          <cell r="U158">
            <v>1.8692129629629631E-2</v>
          </cell>
          <cell r="V158">
            <v>1.8692129629629631E-2</v>
          </cell>
          <cell r="W158" t="str">
            <v/>
          </cell>
          <cell r="X158" t="str">
            <v>Cumplido</v>
          </cell>
        </row>
        <row r="159">
          <cell r="A159" t="str">
            <v>INC000002601067</v>
          </cell>
          <cell r="B159" t="str">
            <v>4-Menor/Localizado</v>
          </cell>
          <cell r="C159" t="str">
            <v>4-Baja</v>
          </cell>
          <cell r="D159" t="str">
            <v>Baja</v>
          </cell>
          <cell r="E159" t="str">
            <v>Cerrado</v>
          </cell>
          <cell r="F159" t="str">
            <v>TELEFONICA GLOBAL TECHNOLOGY S.A.AGENCIA EN CHILE</v>
          </cell>
          <cell r="G159" t="str">
            <v>07/02/2024 12:49:02</v>
          </cell>
          <cell r="H159" t="str">
            <v>07/02/2024 12:50:03</v>
          </cell>
          <cell r="I159" t="str">
            <v>07/02/2024 13:13:37</v>
          </cell>
          <cell r="J159" t="str">
            <v>07/02/2024 23:50:00</v>
          </cell>
          <cell r="K159" t="str">
            <v>O365</v>
          </cell>
          <cell r="L159" t="str">
            <v>JAVIERA A UMAÑA YEVENES</v>
          </cell>
          <cell r="M159" t="str">
            <v>AYUDA_CAMBIO DE ADMINISTRADOR- CLIENTE IM DE GRANEROS</v>
          </cell>
          <cell r="N159" t="str">
            <v>OFFICE365</v>
          </cell>
          <cell r="O159" t="str">
            <v>tct_jumana</v>
          </cell>
          <cell r="P159" t="str">
            <v>Requerimiento de cliente</v>
          </cell>
          <cell r="Q159" t="str">
            <v>Dentro del Objetivo de servicio</v>
          </cell>
          <cell r="R159">
            <v>45329</v>
          </cell>
          <cell r="S159">
            <v>1.6365740746550728E-2</v>
          </cell>
          <cell r="T159">
            <v>1.636574074074074E-2</v>
          </cell>
          <cell r="U159">
            <v>1.7071759259259259E-2</v>
          </cell>
          <cell r="V159">
            <v>7.0601851851851847E-4</v>
          </cell>
          <cell r="W159" t="str">
            <v/>
          </cell>
          <cell r="X159" t="str">
            <v>Cumplido</v>
          </cell>
        </row>
        <row r="160">
          <cell r="A160" t="str">
            <v>INC000002601069</v>
          </cell>
          <cell r="B160" t="str">
            <v>4-Menor/Localizado</v>
          </cell>
          <cell r="C160" t="str">
            <v>4-Baja</v>
          </cell>
          <cell r="D160" t="str">
            <v>Baja</v>
          </cell>
          <cell r="E160" t="str">
            <v>Cerrado</v>
          </cell>
          <cell r="F160" t="str">
            <v>TELEFONICA GLOBAL TECHNOLOGY S.A.AGENCIA EN CHILE</v>
          </cell>
          <cell r="G160" t="str">
            <v>07/02/2024 12:50:36</v>
          </cell>
          <cell r="H160" t="str">
            <v>07/02/2024 12:52:59</v>
          </cell>
          <cell r="I160" t="str">
            <v>07/02/2024 13:15:33</v>
          </cell>
          <cell r="J160" t="str">
            <v>07/02/2024 23:50:00</v>
          </cell>
          <cell r="K160" t="str">
            <v>GOOGLE WORKSPACE</v>
          </cell>
          <cell r="L160" t="str">
            <v>JAVIERA A UMAÑA YEVENES</v>
          </cell>
          <cell r="M160" t="str">
            <v>REPORTES PROYECTO GOOGLE WORKSPACE CLIENTE slephuasco.cl</v>
          </cell>
          <cell r="N160" t="str">
            <v>CORREO</v>
          </cell>
          <cell r="O160" t="str">
            <v>tct_jumana</v>
          </cell>
          <cell r="P160" t="str">
            <v>Requerimiento de cliente</v>
          </cell>
          <cell r="Q160" t="str">
            <v>Dentro del Objetivo de servicio</v>
          </cell>
          <cell r="R160">
            <v>45329</v>
          </cell>
          <cell r="S160">
            <v>1.5671296292566694E-2</v>
          </cell>
          <cell r="T160">
            <v>1.5671296296296298E-2</v>
          </cell>
          <cell r="U160">
            <v>1.7326388888888888E-2</v>
          </cell>
          <cell r="V160">
            <v>1.6550925925925926E-3</v>
          </cell>
          <cell r="W160" t="str">
            <v/>
          </cell>
          <cell r="X160" t="str">
            <v>Cumplido</v>
          </cell>
        </row>
        <row r="161">
          <cell r="A161" t="str">
            <v>INC000002600436</v>
          </cell>
          <cell r="B161" t="str">
            <v>4-Menor/Localizado</v>
          </cell>
          <cell r="C161" t="str">
            <v>4-Baja</v>
          </cell>
          <cell r="D161" t="str">
            <v>Baja</v>
          </cell>
          <cell r="E161" t="str">
            <v>Cerrado</v>
          </cell>
          <cell r="F161" t="str">
            <v>TELEFONICA GLOBAL TECHNOLOGY S.A.AGENCIA EN CHILE</v>
          </cell>
          <cell r="G161" t="str">
            <v>07/02/2024 9:32:09</v>
          </cell>
          <cell r="H161" t="str">
            <v>07/02/2024 9:35:16</v>
          </cell>
          <cell r="I161" t="str">
            <v>07/02/2024 13:16:53</v>
          </cell>
          <cell r="J161" t="str">
            <v>07/02/2024 23:50:00</v>
          </cell>
          <cell r="K161" t="str">
            <v>O365</v>
          </cell>
          <cell r="L161" t="str">
            <v>JAVIERA A UMAÑA YEVENES</v>
          </cell>
          <cell r="M161" t="str">
            <v>MENSAJES DENTRO DE LA ORGANIZACIÓN implantacion.tcct@tic.cl</v>
          </cell>
          <cell r="N161" t="str">
            <v>OFFICE365</v>
          </cell>
          <cell r="O161" t="str">
            <v>tct_decruz</v>
          </cell>
          <cell r="P161" t="str">
            <v>Requerimiento de cliente</v>
          </cell>
          <cell r="Q161" t="str">
            <v>Dentro del Objetivo de servicio</v>
          </cell>
          <cell r="R161">
            <v>45329</v>
          </cell>
          <cell r="S161">
            <v>0.15390046296670334</v>
          </cell>
          <cell r="T161">
            <v>0</v>
          </cell>
          <cell r="U161">
            <v>0</v>
          </cell>
          <cell r="V161">
            <v>0</v>
          </cell>
          <cell r="W161" t="str">
            <v/>
          </cell>
          <cell r="X161" t="str">
            <v>Cumplido</v>
          </cell>
        </row>
        <row r="162">
          <cell r="A162" t="str">
            <v>INC000002601078</v>
          </cell>
          <cell r="B162" t="str">
            <v>4-Menor/Localizado</v>
          </cell>
          <cell r="C162" t="str">
            <v>4-Baja</v>
          </cell>
          <cell r="D162" t="str">
            <v>Baja</v>
          </cell>
          <cell r="E162" t="str">
            <v>Cerrado</v>
          </cell>
          <cell r="F162" t="str">
            <v>TELEFONICA GLOBAL TECHNOLOGY S.A.AGENCIA EN CHILE</v>
          </cell>
          <cell r="G162" t="str">
            <v>07/02/2024 13:01:52</v>
          </cell>
          <cell r="H162" t="str">
            <v>07/02/2024 13:01:54</v>
          </cell>
          <cell r="I162" t="str">
            <v>07/02/2024 13:21:12</v>
          </cell>
          <cell r="J162" t="str">
            <v>07/02/2024 23:50:00</v>
          </cell>
          <cell r="K162" t="str">
            <v>O365</v>
          </cell>
          <cell r="L162" t="str">
            <v>JAVIERA A UMAÑA YEVENES</v>
          </cell>
          <cell r="M162" t="str">
            <v>Consulta por bloqueos SmartScreen de Microsoft Defender</v>
          </cell>
          <cell r="N162" t="str">
            <v>CORREO</v>
          </cell>
          <cell r="O162" t="str">
            <v>tct_jumana</v>
          </cell>
          <cell r="P162" t="str">
            <v>Requerimiento de cliente</v>
          </cell>
          <cell r="Q162" t="str">
            <v>Dentro del Objetivo de servicio</v>
          </cell>
          <cell r="R162">
            <v>45329</v>
          </cell>
          <cell r="S162">
            <v>1.3402777774899732E-2</v>
          </cell>
          <cell r="T162">
            <v>1.3402777777777777E-2</v>
          </cell>
          <cell r="U162">
            <v>1.3425925925925924E-2</v>
          </cell>
          <cell r="V162">
            <v>2.3148148148148147E-5</v>
          </cell>
          <cell r="W162" t="str">
            <v/>
          </cell>
          <cell r="X162" t="str">
            <v>Cumplido</v>
          </cell>
        </row>
        <row r="163">
          <cell r="A163" t="str">
            <v>INC000002601074</v>
          </cell>
          <cell r="B163" t="str">
            <v>4-Menor/Localizado</v>
          </cell>
          <cell r="C163" t="str">
            <v>4-Baja</v>
          </cell>
          <cell r="D163" t="str">
            <v>Baja</v>
          </cell>
          <cell r="E163" t="str">
            <v>Cerrado</v>
          </cell>
          <cell r="F163" t="str">
            <v>TELEFONICA GLOBAL TECHNOLOGY S.A.AGENCIA EN CHILE</v>
          </cell>
          <cell r="G163" t="str">
            <v>07/02/2024 12:55:27</v>
          </cell>
          <cell r="H163" t="str">
            <v>07/02/2024 12:56:54</v>
          </cell>
          <cell r="I163" t="str">
            <v>07/02/2024 13:22:33</v>
          </cell>
          <cell r="J163" t="str">
            <v>07/02/2024 23:50:00</v>
          </cell>
          <cell r="K163" t="str">
            <v>O365</v>
          </cell>
          <cell r="L163" t="str">
            <v>JAVIERA A UMAÑA YEVENES</v>
          </cell>
          <cell r="M163" t="str">
            <v>Licencias Office 365 - AUTER</v>
          </cell>
          <cell r="N163" t="str">
            <v>CORREO</v>
          </cell>
          <cell r="O163" t="str">
            <v>tct_jumana</v>
          </cell>
          <cell r="P163" t="str">
            <v>Requerimiento de cliente</v>
          </cell>
          <cell r="Q163" t="str">
            <v>Dentro del Objetivo de servicio</v>
          </cell>
          <cell r="R163">
            <v>45329</v>
          </cell>
          <cell r="S163">
            <v>1.7812500002037268E-2</v>
          </cell>
          <cell r="T163">
            <v>1.7812499999999998E-2</v>
          </cell>
          <cell r="U163">
            <v>1.8819444444444448E-2</v>
          </cell>
          <cell r="V163">
            <v>1.0069444444444444E-3</v>
          </cell>
          <cell r="W163" t="str">
            <v/>
          </cell>
          <cell r="X163" t="str">
            <v>Cumplido</v>
          </cell>
        </row>
        <row r="164">
          <cell r="A164" t="str">
            <v>INC000002601173</v>
          </cell>
          <cell r="B164" t="str">
            <v>1-Extenso/Generalizado</v>
          </cell>
          <cell r="C164" t="str">
            <v>4-Baja</v>
          </cell>
          <cell r="D164" t="str">
            <v>Baja</v>
          </cell>
          <cell r="E164" t="str">
            <v>Cerrado</v>
          </cell>
          <cell r="F164" t="str">
            <v>COMERCIAL E IMPORTADORA AUDIOMUSICA SPA</v>
          </cell>
          <cell r="G164" t="str">
            <v>07/02/2024 12:10:49</v>
          </cell>
          <cell r="H164" t="str">
            <v>07/02/2024 12:10:49</v>
          </cell>
          <cell r="I164" t="str">
            <v>07/02/2024 14:03:02</v>
          </cell>
          <cell r="J164" t="str">
            <v>07/02/2024 23:50:00</v>
          </cell>
          <cell r="K164" t="str">
            <v>SISTEMA OPERATIVO MICROSOFT</v>
          </cell>
          <cell r="L164" t="str">
            <v>GIOVANNI D ROCCO VALENZUELA</v>
          </cell>
          <cell r="M164" t="str">
            <v>ciausp01 - m_audioapps01 TICKET AUTOMATICO</v>
          </cell>
          <cell r="N164" t="str">
            <v>TICKET-INTELIGENTE</v>
          </cell>
          <cell r="O164" t="str">
            <v>USR_TSIGHT</v>
          </cell>
          <cell r="P164" t="str">
            <v>Incidencia de cliente</v>
          </cell>
          <cell r="Q164" t="str">
            <v>Dentro del Objetivo de servicio</v>
          </cell>
          <cell r="R164">
            <v>45329</v>
          </cell>
          <cell r="S164">
            <v>7.7928240738401655E-2</v>
          </cell>
          <cell r="T164">
            <v>2.4884259259259259E-2</v>
          </cell>
          <cell r="U164">
            <v>7.7928240740740742E-2</v>
          </cell>
          <cell r="V164">
            <v>5.3043981481481484E-2</v>
          </cell>
          <cell r="W164" t="str">
            <v>Cumplido</v>
          </cell>
          <cell r="X164" t="str">
            <v xml:space="preserve"> </v>
          </cell>
        </row>
        <row r="165">
          <cell r="A165" t="str">
            <v>INC000002597144</v>
          </cell>
          <cell r="B165" t="str">
            <v>3-Moderado/Limitado</v>
          </cell>
          <cell r="C165" t="str">
            <v>3-Medio</v>
          </cell>
          <cell r="D165" t="str">
            <v>Media</v>
          </cell>
          <cell r="E165" t="str">
            <v>Cerrado</v>
          </cell>
          <cell r="F165" t="str">
            <v>TELEFONICA GLOBAL TECHNOLOGY S.A.AGENCIA EN CHILE</v>
          </cell>
          <cell r="G165" t="str">
            <v>05/02/2024 18:36:38</v>
          </cell>
          <cell r="H165" t="str">
            <v>05/02/2024 18:38:50</v>
          </cell>
          <cell r="I165" t="str">
            <v>07/02/2024 14:32:47</v>
          </cell>
          <cell r="J165" t="str">
            <v>07/02/2024 23:50:00</v>
          </cell>
          <cell r="K165" t="str">
            <v>COMUNICACIONES DC</v>
          </cell>
          <cell r="L165" t="str">
            <v>JOSE E ÑANCULEF CONTRERAS</v>
          </cell>
          <cell r="M165" t="str">
            <v>HD/Revisión Eventos Sospechosos</v>
          </cell>
          <cell r="N165" t="str">
            <v>VPN IP - MPLS</v>
          </cell>
          <cell r="O165" t="str">
            <v>frp_pcamay</v>
          </cell>
          <cell r="P165" t="str">
            <v>Requerimiento de cliente</v>
          </cell>
          <cell r="Q165" t="str">
            <v>Objetivos de servicio incumplidos</v>
          </cell>
          <cell r="R165">
            <v>45329</v>
          </cell>
          <cell r="S165">
            <v>1.8291319444397232</v>
          </cell>
          <cell r="T165">
            <v>1.6533564814814816</v>
          </cell>
          <cell r="U165">
            <v>1.8306597222222223</v>
          </cell>
          <cell r="V165">
            <v>0.17730324074074075</v>
          </cell>
          <cell r="W165" t="str">
            <v/>
          </cell>
          <cell r="X165" t="str">
            <v>Cumplido</v>
          </cell>
        </row>
        <row r="166">
          <cell r="A166" t="str">
            <v>INC000002600835</v>
          </cell>
          <cell r="B166" t="str">
            <v>3-Moderado/Limitado</v>
          </cell>
          <cell r="C166" t="str">
            <v>3-Medio</v>
          </cell>
          <cell r="D166" t="str">
            <v>Media</v>
          </cell>
          <cell r="E166" t="str">
            <v>Cerrado</v>
          </cell>
          <cell r="F166" t="str">
            <v>XINERGIA LABORAL S A</v>
          </cell>
          <cell r="G166" t="str">
            <v>07/02/2024 11:21:22</v>
          </cell>
          <cell r="H166" t="str">
            <v>07/02/2024 11:23:33</v>
          </cell>
          <cell r="I166" t="str">
            <v>07/02/2024 14:44:57</v>
          </cell>
          <cell r="J166" t="str">
            <v>07/02/2024 23:50:00</v>
          </cell>
          <cell r="K166" t="str">
            <v>CONTROLLER</v>
          </cell>
          <cell r="L166" t="str">
            <v>DENISE CRUZAT ETCHEBERRY</v>
          </cell>
          <cell r="M166" t="str">
            <v>HD/Clonacion de VM en el VDC</v>
          </cell>
          <cell r="N166" t="str">
            <v>VPN IP - MPLS</v>
          </cell>
          <cell r="O166" t="str">
            <v>frp_pcamay</v>
          </cell>
          <cell r="P166" t="str">
            <v>Requerimiento de cliente</v>
          </cell>
          <cell r="Q166" t="str">
            <v>Dentro del Objetivo de servicio</v>
          </cell>
          <cell r="R166">
            <v>45329</v>
          </cell>
          <cell r="S166">
            <v>0.13986111111444188</v>
          </cell>
          <cell r="T166">
            <v>0</v>
          </cell>
          <cell r="U166">
            <v>0.14137731481481483</v>
          </cell>
          <cell r="V166">
            <v>0.14137731481481483</v>
          </cell>
          <cell r="W166" t="str">
            <v/>
          </cell>
          <cell r="X166" t="str">
            <v>Cumplido</v>
          </cell>
        </row>
        <row r="167">
          <cell r="A167" t="str">
            <v>INC000002600804</v>
          </cell>
          <cell r="B167" t="str">
            <v>3-Moderado/Limitado</v>
          </cell>
          <cell r="C167" t="str">
            <v>4-Baja</v>
          </cell>
          <cell r="D167" t="str">
            <v>Baja</v>
          </cell>
          <cell r="E167" t="str">
            <v>Cerrado</v>
          </cell>
          <cell r="F167" t="str">
            <v>FUNDACION INSTITUTO PROFESIONAL DUOC UC</v>
          </cell>
          <cell r="G167" t="str">
            <v>07/02/2024 14:02:01</v>
          </cell>
          <cell r="H167" t="str">
            <v>07/02/2024 14:03:25</v>
          </cell>
          <cell r="I167" t="str">
            <v>07/02/2024 15:40:09</v>
          </cell>
          <cell r="J167" t="str">
            <v>07/02/2024 23:50:00</v>
          </cell>
          <cell r="K167" t="str">
            <v>CONTROLLER</v>
          </cell>
          <cell r="L167" t="str">
            <v>DENISE CRUZAT ETCHEBERRY</v>
          </cell>
          <cell r="M167" t="str">
            <v>DUOC|REQ|Solicitud de Maquina</v>
          </cell>
          <cell r="N167" t="str">
            <v>HOSTING VIRTUAL</v>
          </cell>
          <cell r="O167" t="str">
            <v>frp_eavend</v>
          </cell>
          <cell r="P167" t="str">
            <v>Requerimiento de cliente</v>
          </cell>
          <cell r="Q167" t="str">
            <v>Dentro del Objetivo de servicio</v>
          </cell>
          <cell r="R167">
            <v>45329</v>
          </cell>
          <cell r="S167">
            <v>6.7175925927585922E-2</v>
          </cell>
          <cell r="T167">
            <v>1.4814814814814814E-3</v>
          </cell>
          <cell r="U167">
            <v>6.8148148148148138E-2</v>
          </cell>
          <cell r="V167">
            <v>6.6666666666666666E-2</v>
          </cell>
          <cell r="W167" t="str">
            <v/>
          </cell>
          <cell r="X167" t="str">
            <v>Cumplido</v>
          </cell>
        </row>
        <row r="168">
          <cell r="A168" t="str">
            <v>INC000002601090</v>
          </cell>
          <cell r="B168" t="str">
            <v>3-Moderado/Limitado</v>
          </cell>
          <cell r="C168" t="str">
            <v>3-Medio</v>
          </cell>
          <cell r="D168" t="str">
            <v>Media</v>
          </cell>
          <cell r="E168" t="str">
            <v>Cerrado</v>
          </cell>
          <cell r="F168" t="str">
            <v>FUNDACION INSTITUTO PROFESIONAL DUOC UC</v>
          </cell>
          <cell r="G168" t="str">
            <v>07/02/2024 13:12:32</v>
          </cell>
          <cell r="H168" t="str">
            <v>07/02/2024 13:13:00</v>
          </cell>
          <cell r="I168" t="str">
            <v>07/02/2024 15:56:47</v>
          </cell>
          <cell r="J168" t="str">
            <v>07/02/2024 23:50:00</v>
          </cell>
          <cell r="K168" t="str">
            <v>SISTEMA OPERATIVO UNIX</v>
          </cell>
          <cell r="L168" t="str">
            <v>VICTOR SEPULVEDA GAMARRA</v>
          </cell>
          <cell r="M168" t="str">
            <v>Revisión de requerimiento: Reporte EZProxy</v>
          </cell>
          <cell r="N168" t="str">
            <v>HOSTING VIRTUAL</v>
          </cell>
          <cell r="O168" t="str">
            <v>tct_vsepul</v>
          </cell>
          <cell r="P168" t="str">
            <v>Requerimiento de cliente</v>
          </cell>
          <cell r="Q168" t="str">
            <v>Dentro del Objetivo de servicio</v>
          </cell>
          <cell r="R168">
            <v>45329</v>
          </cell>
          <cell r="S168">
            <v>0.11373842592729488</v>
          </cell>
          <cell r="T168">
            <v>0.11373842592592592</v>
          </cell>
          <cell r="U168">
            <v>0.1140625</v>
          </cell>
          <cell r="V168">
            <v>3.2407407407407406E-4</v>
          </cell>
          <cell r="W168" t="str">
            <v/>
          </cell>
          <cell r="X168" t="str">
            <v>Cumplido</v>
          </cell>
        </row>
        <row r="169">
          <cell r="A169" t="str">
            <v>INC000002601245</v>
          </cell>
          <cell r="B169" t="str">
            <v>1-Extenso/Generalizado</v>
          </cell>
          <cell r="C169" t="str">
            <v>4-Baja</v>
          </cell>
          <cell r="D169" t="str">
            <v>Baja</v>
          </cell>
          <cell r="E169" t="str">
            <v>Cerrado</v>
          </cell>
          <cell r="F169" t="str">
            <v>TELEFONICA CYBERSECURITY TECH CHILE SPA</v>
          </cell>
          <cell r="G169" t="str">
            <v>07/02/2024 12:58:28</v>
          </cell>
          <cell r="H169" t="str">
            <v>07/02/2024 12:58:28</v>
          </cell>
          <cell r="I169" t="str">
            <v>07/02/2024 16:10:14</v>
          </cell>
          <cell r="J169" t="str">
            <v>07/02/2024 23:50:00</v>
          </cell>
          <cell r="K169" t="str">
            <v>SISTEMA OPERATIVO UNIX</v>
          </cell>
          <cell r="L169" t="str">
            <v>SEBASTIAN I ACUÑA GUZMAN</v>
          </cell>
          <cell r="M169" t="str">
            <v>tctcsp01 - soc-splunk-master TICKET AUTOMATICO</v>
          </cell>
          <cell r="N169" t="str">
            <v>TICKET-INTELIGENTE</v>
          </cell>
          <cell r="O169" t="str">
            <v>USR_TSIGHT</v>
          </cell>
          <cell r="P169" t="str">
            <v>Incidencia de cliente</v>
          </cell>
          <cell r="Q169" t="str">
            <v>Dentro del Objetivo de servicio</v>
          </cell>
          <cell r="R169">
            <v>45329</v>
          </cell>
          <cell r="S169">
            <v>0.13317129629285773</v>
          </cell>
          <cell r="T169">
            <v>4.7557870370370368E-2</v>
          </cell>
          <cell r="U169">
            <v>0.13317129629629629</v>
          </cell>
          <cell r="V169">
            <v>8.5613425925925926E-2</v>
          </cell>
          <cell r="W169" t="str">
            <v>Cumplido</v>
          </cell>
          <cell r="X169" t="str">
            <v xml:space="preserve"> </v>
          </cell>
        </row>
        <row r="170">
          <cell r="A170" t="str">
            <v>INC000002601295</v>
          </cell>
          <cell r="B170" t="str">
            <v>1-Extenso/Generalizado</v>
          </cell>
          <cell r="C170" t="str">
            <v>4-Baja</v>
          </cell>
          <cell r="D170" t="str">
            <v>Baja</v>
          </cell>
          <cell r="E170" t="str">
            <v>Cerrado</v>
          </cell>
          <cell r="F170" t="str">
            <v>GPS CHILE SPA</v>
          </cell>
          <cell r="G170" t="str">
            <v>07/02/2024 13:53:56</v>
          </cell>
          <cell r="H170" t="str">
            <v>07/02/2024 13:53:56</v>
          </cell>
          <cell r="I170" t="str">
            <v>07/02/2024 16:20:57</v>
          </cell>
          <cell r="J170" t="str">
            <v>07/02/2024 23:50:00</v>
          </cell>
          <cell r="K170" t="str">
            <v>SISTEMA OPERATIVO MICROSOFT</v>
          </cell>
          <cell r="L170" t="str">
            <v>GIOVANNI D ROCCO VALENZUELA</v>
          </cell>
          <cell r="M170" t="str">
            <v>gpschi01 - wnprap_cap02 TICKET AUTOMATICO</v>
          </cell>
          <cell r="N170" t="str">
            <v>TICKET-INTELIGENTE</v>
          </cell>
          <cell r="O170" t="str">
            <v>USR_TSIGHT</v>
          </cell>
          <cell r="P170" t="str">
            <v>Incidencia de cliente</v>
          </cell>
          <cell r="Q170" t="str">
            <v>Dentro del Objetivo de servicio</v>
          </cell>
          <cell r="R170">
            <v>45329</v>
          </cell>
          <cell r="S170">
            <v>0.10209490740817273</v>
          </cell>
          <cell r="T170">
            <v>2.3472222222222217E-2</v>
          </cell>
          <cell r="U170">
            <v>0.10209490740740741</v>
          </cell>
          <cell r="V170">
            <v>7.8622685185185184E-2</v>
          </cell>
          <cell r="W170" t="str">
            <v>Cumplido</v>
          </cell>
          <cell r="X170" t="str">
            <v xml:space="preserve"> </v>
          </cell>
        </row>
        <row r="171">
          <cell r="A171" t="str">
            <v>INC000002599675</v>
          </cell>
          <cell r="B171" t="str">
            <v>3-Moderado/Limitado</v>
          </cell>
          <cell r="C171" t="str">
            <v>3-Medio</v>
          </cell>
          <cell r="D171" t="str">
            <v>Media</v>
          </cell>
          <cell r="E171" t="str">
            <v>Cerrado</v>
          </cell>
          <cell r="F171" t="str">
            <v>TELEFONICA GLOBAL TECHNOLOGY S.A.AGENCIA EN CHILE</v>
          </cell>
          <cell r="G171" t="str">
            <v>07/02/2024 4:20:32</v>
          </cell>
          <cell r="H171" t="str">
            <v>07/02/2024 4:25:00</v>
          </cell>
          <cell r="I171" t="str">
            <v>07/02/2024 16:30:50</v>
          </cell>
          <cell r="J171" t="str">
            <v>07/02/2024 23:50:00</v>
          </cell>
          <cell r="K171" t="str">
            <v>BACK UP DATA CENTER (BACKUP ON DEMAND)</v>
          </cell>
          <cell r="L171" t="str">
            <v>AXEL ANDRADE</v>
          </cell>
          <cell r="M171" t="str">
            <v>CAIDA NETBACKUP PAINE</v>
          </cell>
          <cell r="N171" t="str">
            <v>BACKUP ON DEMAND</v>
          </cell>
          <cell r="O171" t="str">
            <v>tct_gmendo</v>
          </cell>
          <cell r="P171" t="str">
            <v>Incidencia de cliente</v>
          </cell>
          <cell r="Q171" t="str">
            <v>Objetivos de servicio incumplidos</v>
          </cell>
          <cell r="R171">
            <v>45329</v>
          </cell>
          <cell r="S171">
            <v>0.50405092591972789</v>
          </cell>
          <cell r="T171">
            <v>0.50380787037037034</v>
          </cell>
          <cell r="U171">
            <v>0.50715277777777779</v>
          </cell>
          <cell r="V171">
            <v>3.3449074074074071E-3</v>
          </cell>
          <cell r="W171" t="str">
            <v>Cumplido</v>
          </cell>
          <cell r="X171" t="str">
            <v xml:space="preserve"> </v>
          </cell>
        </row>
        <row r="172">
          <cell r="A172" t="str">
            <v>INC000002599425</v>
          </cell>
          <cell r="B172" t="str">
            <v>4-Menor/Localizado</v>
          </cell>
          <cell r="C172" t="str">
            <v>4-Baja</v>
          </cell>
          <cell r="D172" t="str">
            <v>Baja</v>
          </cell>
          <cell r="E172" t="str">
            <v>Cerrado</v>
          </cell>
          <cell r="F172" t="str">
            <v>TELEFONICA EMPRESAS DE CHILE SA</v>
          </cell>
          <cell r="G172" t="str">
            <v>06/02/2024 16:28:00</v>
          </cell>
          <cell r="H172" t="str">
            <v>06/02/2024 16:30:25</v>
          </cell>
          <cell r="I172" t="str">
            <v>07/02/2024 16:43:14</v>
          </cell>
          <cell r="J172" t="str">
            <v>07/02/2024 23:50:00</v>
          </cell>
          <cell r="K172" t="str">
            <v>COMUNICACIONES DC</v>
          </cell>
          <cell r="L172" t="str">
            <v>LUIS A VILLASMIL CASTILLO</v>
          </cell>
          <cell r="M172" t="str">
            <v>(ASIGNAR A LUIS VILLASMIL) Permitir conexión hacia IP Latam10.184.11.100:8008 desde vpn maimónides</v>
          </cell>
          <cell r="N172" t="str">
            <v>COMUNICACIONES</v>
          </cell>
          <cell r="O172" t="str">
            <v>lmolcont</v>
          </cell>
          <cell r="P172" t="str">
            <v>Requerimiento de cliente</v>
          </cell>
          <cell r="Q172" t="str">
            <v>Objetivos de servicio incumplidos</v>
          </cell>
          <cell r="R172">
            <v>45329</v>
          </cell>
          <cell r="S172">
            <v>1.0089004629626288</v>
          </cell>
          <cell r="T172">
            <v>0.89113425925925915</v>
          </cell>
          <cell r="U172">
            <v>1.0105787037037037</v>
          </cell>
          <cell r="V172">
            <v>0.11944444444444445</v>
          </cell>
          <cell r="W172" t="str">
            <v/>
          </cell>
          <cell r="X172" t="str">
            <v>Cumplido</v>
          </cell>
        </row>
        <row r="173">
          <cell r="A173" t="str">
            <v>INC000002596693</v>
          </cell>
          <cell r="B173" t="str">
            <v>4-Menor/Localizado</v>
          </cell>
          <cell r="C173" t="str">
            <v>2-Alta</v>
          </cell>
          <cell r="D173" t="str">
            <v>Media</v>
          </cell>
          <cell r="E173" t="str">
            <v>Cerrado</v>
          </cell>
          <cell r="F173" t="str">
            <v>TELEFONICA GLOBAL TECHNOLOGY S.A.AGENCIA EN CHILE</v>
          </cell>
          <cell r="G173" t="str">
            <v>05/02/2024 15:51:24</v>
          </cell>
          <cell r="H173" t="str">
            <v>05/02/2024 15:55:17</v>
          </cell>
          <cell r="I173" t="str">
            <v>07/02/2024 16:48:07</v>
          </cell>
          <cell r="J173" t="str">
            <v>07/02/2024 23:50:00</v>
          </cell>
          <cell r="K173" t="str">
            <v>OPERACION N1</v>
          </cell>
          <cell r="L173" t="str">
            <v>GONZALO MENDOZA MARTINEZ</v>
          </cell>
          <cell r="M173" t="str">
            <v>ALERTAS DE MONITOREO</v>
          </cell>
          <cell r="N173" t="str">
            <v>MONITOREO</v>
          </cell>
          <cell r="O173" t="str">
            <v>tct_decruz</v>
          </cell>
          <cell r="P173" t="str">
            <v>Requerimiento de cliente</v>
          </cell>
          <cell r="Q173" t="str">
            <v>Objetivos de servicio incumplidos</v>
          </cell>
          <cell r="R173">
            <v>45329</v>
          </cell>
          <cell r="S173">
            <v>2.036689814813144</v>
          </cell>
          <cell r="T173">
            <v>0</v>
          </cell>
          <cell r="U173">
            <v>0</v>
          </cell>
          <cell r="V173">
            <v>0</v>
          </cell>
          <cell r="W173" t="str">
            <v/>
          </cell>
          <cell r="X173" t="str">
            <v>Cumplido</v>
          </cell>
        </row>
        <row r="174">
          <cell r="A174" t="str">
            <v>INC000002601087</v>
          </cell>
          <cell r="B174" t="str">
            <v>3-Moderado/Limitado</v>
          </cell>
          <cell r="C174" t="str">
            <v>3-Medio</v>
          </cell>
          <cell r="D174" t="str">
            <v>Media</v>
          </cell>
          <cell r="E174" t="str">
            <v>Cerrado</v>
          </cell>
          <cell r="F174" t="str">
            <v>FUNDACION INSTITUTO PROFESIONAL DUOC UC</v>
          </cell>
          <cell r="G174" t="str">
            <v>07/02/2024 13:10:58</v>
          </cell>
          <cell r="H174" t="str">
            <v>07/02/2024 13:11:29</v>
          </cell>
          <cell r="I174" t="str">
            <v>07/02/2024 17:06:12</v>
          </cell>
          <cell r="J174" t="str">
            <v>07/02/2024 23:50:00</v>
          </cell>
          <cell r="K174" t="str">
            <v>SISTEMA OPERATIVO UNIX</v>
          </cell>
          <cell r="L174" t="str">
            <v>VICTOR SEPULVEDA GAMARRA</v>
          </cell>
          <cell r="M174" t="str">
            <v>Revisión de requerimiento: Alta usuario par sftp</v>
          </cell>
          <cell r="N174" t="str">
            <v>HOSTING VIRTUAL</v>
          </cell>
          <cell r="O174" t="str">
            <v>tct_vsepul</v>
          </cell>
          <cell r="P174" t="str">
            <v>Requerimiento de cliente</v>
          </cell>
          <cell r="Q174" t="str">
            <v>Dentro del Objetivo de servicio</v>
          </cell>
          <cell r="R174">
            <v>45329</v>
          </cell>
          <cell r="S174">
            <v>0.16299768518365454</v>
          </cell>
          <cell r="T174">
            <v>0.16299768518518518</v>
          </cell>
          <cell r="U174">
            <v>0.16335648148148149</v>
          </cell>
          <cell r="V174">
            <v>3.5879629629629635E-4</v>
          </cell>
          <cell r="W174" t="str">
            <v/>
          </cell>
          <cell r="X174" t="str">
            <v>Cumplido</v>
          </cell>
        </row>
        <row r="175">
          <cell r="A175" t="str">
            <v>INC000002600934</v>
          </cell>
          <cell r="B175" t="str">
            <v>3-Moderado/Limitado</v>
          </cell>
          <cell r="C175" t="str">
            <v>2-Alta</v>
          </cell>
          <cell r="D175" t="str">
            <v>Alta</v>
          </cell>
          <cell r="E175" t="str">
            <v>Cerrado</v>
          </cell>
          <cell r="F175" t="str">
            <v>TELEFONICA GLOBAL TECHNOLOGY S.A.AGENCIA EN CHILE</v>
          </cell>
          <cell r="G175" t="str">
            <v>07/02/2024 11:33:43</v>
          </cell>
          <cell r="H175" t="str">
            <v>07/02/2024 11:35:35</v>
          </cell>
          <cell r="I175" t="str">
            <v>07/02/2024 17:38:38</v>
          </cell>
          <cell r="J175" t="str">
            <v>07/02/2024 23:50:00</v>
          </cell>
          <cell r="K175" t="str">
            <v>VDC</v>
          </cell>
          <cell r="L175" t="str">
            <v>DEIBY Y SANTOYO MONTEROLA</v>
          </cell>
          <cell r="M175" t="str">
            <v>HD/
Falla Disco Duro Servidor Columbia02</v>
          </cell>
          <cell r="N175" t="str">
            <v>VPN IP - MPLS</v>
          </cell>
          <cell r="O175" t="str">
            <v>frp_fpetro</v>
          </cell>
          <cell r="P175" t="str">
            <v>Incidencia de cliente</v>
          </cell>
          <cell r="Q175" t="str">
            <v>Dentro del Objetivo de servicio</v>
          </cell>
          <cell r="R175">
            <v>45329</v>
          </cell>
          <cell r="S175">
            <v>0.25211805555591127</v>
          </cell>
          <cell r="T175">
            <v>0.19578703703703704</v>
          </cell>
          <cell r="U175">
            <v>0.25341435185185185</v>
          </cell>
          <cell r="V175">
            <v>5.7627314814814812E-2</v>
          </cell>
          <cell r="W175" t="str">
            <v>Cumplido</v>
          </cell>
          <cell r="X175" t="str">
            <v xml:space="preserve"> </v>
          </cell>
        </row>
        <row r="176">
          <cell r="A176" t="str">
            <v>INC000002602044</v>
          </cell>
          <cell r="B176" t="str">
            <v>1-Extenso/Generalizado</v>
          </cell>
          <cell r="C176" t="str">
            <v>4-Baja</v>
          </cell>
          <cell r="D176" t="str">
            <v>Baja</v>
          </cell>
          <cell r="E176" t="str">
            <v>Cerrado</v>
          </cell>
          <cell r="F176" t="str">
            <v>FUNDACION INSTITUTO PROFESIONAL DUOC UC</v>
          </cell>
          <cell r="G176" t="str">
            <v>07/02/2024 17:16:21</v>
          </cell>
          <cell r="H176" t="str">
            <v>07/02/2024 17:16:21</v>
          </cell>
          <cell r="I176" t="str">
            <v>07/02/2024 17:52:15</v>
          </cell>
          <cell r="J176" t="str">
            <v>07/02/2024 23:50:00</v>
          </cell>
          <cell r="K176" t="str">
            <v>VDC</v>
          </cell>
          <cell r="L176" t="str">
            <v>DEIBY Y SANTOYO MONTEROLA</v>
          </cell>
          <cell r="M176" t="str">
            <v>fiprdu01 - duoc_esxi03 TICKET AUTOMATICO</v>
          </cell>
          <cell r="N176" t="str">
            <v>TICKET-INTELIGENTE</v>
          </cell>
          <cell r="O176" t="str">
            <v>USR_TSIGHT</v>
          </cell>
          <cell r="P176" t="str">
            <v>Incidencia de cliente</v>
          </cell>
          <cell r="Q176" t="str">
            <v>Dentro del Objetivo de servicio</v>
          </cell>
          <cell r="R176">
            <v>45329</v>
          </cell>
          <cell r="S176">
            <v>2.4930555555329192E-2</v>
          </cell>
          <cell r="T176">
            <v>4.3287037037037035E-3</v>
          </cell>
          <cell r="U176">
            <v>2.4930555555555553E-2</v>
          </cell>
          <cell r="V176">
            <v>2.0601851851851854E-2</v>
          </cell>
          <cell r="W176" t="str">
            <v>Cumplido</v>
          </cell>
          <cell r="X176" t="str">
            <v xml:space="preserve"> </v>
          </cell>
        </row>
        <row r="177">
          <cell r="A177" t="str">
            <v>INC000002601701</v>
          </cell>
          <cell r="B177" t="str">
            <v>4-Menor/Localizado</v>
          </cell>
          <cell r="C177" t="str">
            <v>4-Baja</v>
          </cell>
          <cell r="D177" t="str">
            <v>Baja</v>
          </cell>
          <cell r="E177" t="str">
            <v>Cerrado</v>
          </cell>
          <cell r="F177" t="str">
            <v>TELEFONICA GLOBAL TECHNOLOGY S.A.AGENCIA EN CHILE</v>
          </cell>
          <cell r="G177" t="str">
            <v>07/02/2024 17:52:49</v>
          </cell>
          <cell r="H177" t="str">
            <v>07/02/2024 17:53:50</v>
          </cell>
          <cell r="I177" t="str">
            <v>07/02/2024 17:58:08</v>
          </cell>
          <cell r="J177" t="str">
            <v>07/02/2024 23:50:00</v>
          </cell>
          <cell r="K177" t="str">
            <v>SISTEMA OPERATIVO MICROSOFT</v>
          </cell>
          <cell r="L177" t="str">
            <v>JAVIER CUEVAS</v>
          </cell>
          <cell r="M177" t="str">
            <v>ANALISIS ST 2B</v>
          </cell>
          <cell r="N177" t="str">
            <v>HOSTING VIRTUAL</v>
          </cell>
          <cell r="O177" t="str">
            <v>tct_jacuev</v>
          </cell>
          <cell r="P177" t="str">
            <v>Requerimiento de cliente</v>
          </cell>
          <cell r="Q177" t="str">
            <v>Dentro del Objetivo de servicio</v>
          </cell>
          <cell r="R177">
            <v>45329</v>
          </cell>
          <cell r="S177">
            <v>2.9861111106583849E-3</v>
          </cell>
          <cell r="T177">
            <v>0</v>
          </cell>
          <cell r="U177">
            <v>3.6921296296296298E-3</v>
          </cell>
          <cell r="V177">
            <v>3.6921296296296298E-3</v>
          </cell>
          <cell r="W177" t="str">
            <v/>
          </cell>
          <cell r="X177" t="str">
            <v>Cumplido</v>
          </cell>
        </row>
        <row r="178">
          <cell r="A178" t="str">
            <v>INC000002598588</v>
          </cell>
          <cell r="B178" t="str">
            <v>3-Moderado/Limitado</v>
          </cell>
          <cell r="C178" t="str">
            <v>3-Medio</v>
          </cell>
          <cell r="D178" t="str">
            <v>Media</v>
          </cell>
          <cell r="E178" t="str">
            <v>Cerrado</v>
          </cell>
          <cell r="F178" t="str">
            <v>METS S A</v>
          </cell>
          <cell r="G178" t="str">
            <v>06/02/2024 13:49:12</v>
          </cell>
          <cell r="H178" t="str">
            <v>06/02/2024 13:50:54</v>
          </cell>
          <cell r="I178" t="str">
            <v>07/02/2024 18:07:38</v>
          </cell>
          <cell r="J178" t="str">
            <v>07/02/2024 23:50:00</v>
          </cell>
          <cell r="K178" t="str">
            <v>COMUNICACIONES DC</v>
          </cell>
          <cell r="L178" t="str">
            <v>LUIS RODRIGO ACEVEDO COLLIPAL</v>
          </cell>
          <cell r="M178" t="str">
            <v>HD/RE: RE: RE: RE: Consultas Tecnica</v>
          </cell>
          <cell r="N178" t="str">
            <v>VPN IP - MPLS</v>
          </cell>
          <cell r="O178" t="str">
            <v>frp_pcamay</v>
          </cell>
          <cell r="P178" t="str">
            <v>Requerimiento de cliente</v>
          </cell>
          <cell r="Q178" t="str">
            <v>Objetivos de servicio incumplidos</v>
          </cell>
          <cell r="R178">
            <v>45329</v>
          </cell>
          <cell r="S178">
            <v>1.1782870370370802</v>
          </cell>
          <cell r="T178">
            <v>1.0990393518518518</v>
          </cell>
          <cell r="U178">
            <v>1.1794675925925926</v>
          </cell>
          <cell r="V178">
            <v>8.0428240740740745E-2</v>
          </cell>
          <cell r="W178" t="str">
            <v/>
          </cell>
          <cell r="X178" t="str">
            <v>Cumplido</v>
          </cell>
        </row>
        <row r="179">
          <cell r="A179" t="str">
            <v>INC000002601474</v>
          </cell>
          <cell r="B179" t="str">
            <v>3-Moderado/Limitado</v>
          </cell>
          <cell r="C179" t="str">
            <v>3-Medio</v>
          </cell>
          <cell r="D179" t="str">
            <v>Media</v>
          </cell>
          <cell r="E179" t="str">
            <v>Cerrado</v>
          </cell>
          <cell r="F179" t="str">
            <v>GASMAR S A</v>
          </cell>
          <cell r="G179" t="str">
            <v>07/02/2024 16:51:53</v>
          </cell>
          <cell r="H179" t="str">
            <v>07/02/2024 16:54:40</v>
          </cell>
          <cell r="I179" t="str">
            <v>07/02/2024 18:23:36</v>
          </cell>
          <cell r="J179" t="str">
            <v>07/02/2024 23:50:00</v>
          </cell>
          <cell r="K179" t="str">
            <v>BACK UP DATA CENTER (BACKUP ON DEMAND)</v>
          </cell>
          <cell r="L179" t="str">
            <v>AXEL ANDRADE</v>
          </cell>
          <cell r="M179" t="str">
            <v>REQ/
Servidor GASMARNAS2 IP 10.67.130.2 - Recuperación de archivos - Plataforma Netbackup</v>
          </cell>
          <cell r="N179" t="str">
            <v>VPN IP - MPLS</v>
          </cell>
          <cell r="O179" t="str">
            <v>frp_fpetro</v>
          </cell>
          <cell r="P179" t="str">
            <v>Requerimiento de cliente</v>
          </cell>
          <cell r="Q179" t="str">
            <v>Dentro del Objetivo de servicio</v>
          </cell>
          <cell r="R179">
            <v>45329</v>
          </cell>
          <cell r="S179">
            <v>6.1759259253449272E-2</v>
          </cell>
          <cell r="T179">
            <v>0</v>
          </cell>
          <cell r="U179">
            <v>6.3692129629629626E-2</v>
          </cell>
          <cell r="V179">
            <v>6.3692129629629626E-2</v>
          </cell>
          <cell r="W179" t="str">
            <v/>
          </cell>
          <cell r="X179" t="str">
            <v>Cumplido</v>
          </cell>
        </row>
        <row r="180">
          <cell r="A180" t="str">
            <v>INC000002601404</v>
          </cell>
          <cell r="B180" t="str">
            <v>4-Menor/Localizado</v>
          </cell>
          <cell r="C180" t="str">
            <v>4-Baja</v>
          </cell>
          <cell r="D180" t="str">
            <v>Baja</v>
          </cell>
          <cell r="E180" t="str">
            <v>Cerrado</v>
          </cell>
          <cell r="F180" t="str">
            <v>TELEFONICA GLOBAL TECHNOLOGY S.A.AGENCIA EN CHILE</v>
          </cell>
          <cell r="G180" t="str">
            <v>07/02/2024 18:55:54</v>
          </cell>
          <cell r="H180" t="str">
            <v>07/02/2024 18:56:51</v>
          </cell>
          <cell r="I180" t="str">
            <v>07/02/2024 19:20:54</v>
          </cell>
          <cell r="J180" t="str">
            <v>07/02/2024 23:50:00</v>
          </cell>
          <cell r="K180" t="str">
            <v>SISTEMA OPERATIVO MICROSOFT</v>
          </cell>
          <cell r="L180" t="str">
            <v>PAUL A SEPULVEDA ALVAREZ</v>
          </cell>
          <cell r="M180" t="str">
            <v>ZERTO - servicio se cae</v>
          </cell>
          <cell r="N180" t="str">
            <v>HOSTING VIRTUAL</v>
          </cell>
          <cell r="O180" t="str">
            <v>tct_psepul</v>
          </cell>
          <cell r="P180" t="str">
            <v>Requerimiento de cliente</v>
          </cell>
          <cell r="Q180" t="str">
            <v>Dentro del Objetivo de servicio</v>
          </cell>
          <cell r="R180">
            <v>45329</v>
          </cell>
          <cell r="S180">
            <v>1.6701388885849155E-2</v>
          </cell>
          <cell r="T180">
            <v>0</v>
          </cell>
          <cell r="U180">
            <v>1.7361111111111112E-2</v>
          </cell>
          <cell r="V180">
            <v>1.7361111111111112E-2</v>
          </cell>
          <cell r="W180" t="str">
            <v/>
          </cell>
          <cell r="X180" t="str">
            <v>Cumplido</v>
          </cell>
        </row>
        <row r="181">
          <cell r="A181" t="str">
            <v>INC000002602409</v>
          </cell>
          <cell r="B181" t="str">
            <v>4-Menor/Localizado</v>
          </cell>
          <cell r="C181" t="str">
            <v>4-Baja</v>
          </cell>
          <cell r="D181" t="str">
            <v>Baja</v>
          </cell>
          <cell r="E181" t="str">
            <v>Cerrado</v>
          </cell>
          <cell r="F181" t="str">
            <v>TELEFONICA GLOBAL TECHNOLOGY S.A.AGENCIA EN CHILE</v>
          </cell>
          <cell r="G181" t="str">
            <v>07/02/2024 19:22:37</v>
          </cell>
          <cell r="H181" t="str">
            <v>07/02/2024 19:22:38</v>
          </cell>
          <cell r="I181" t="str">
            <v>07/02/2024 19:30:13</v>
          </cell>
          <cell r="J181" t="str">
            <v>07/02/2024 23:50:00</v>
          </cell>
          <cell r="K181" t="str">
            <v>SISTEMA OPERATIVO MICROSOFT</v>
          </cell>
          <cell r="L181" t="str">
            <v>PAUL A SEPULVEDA ALVAREZ</v>
          </cell>
          <cell r="M181" t="str">
            <v>TIC.CL PAINE pruebas migracion SO</v>
          </cell>
          <cell r="N181" t="str">
            <v>HOSTING VIRTUAL</v>
          </cell>
          <cell r="O181" t="str">
            <v>tct_psepul</v>
          </cell>
          <cell r="P181" t="str">
            <v>Requerimiento de cliente</v>
          </cell>
          <cell r="Q181" t="str">
            <v>Dentro del Objetivo de servicio</v>
          </cell>
          <cell r="R181">
            <v>45329</v>
          </cell>
          <cell r="S181">
            <v>5.2662037051049992E-3</v>
          </cell>
          <cell r="T181">
            <v>0</v>
          </cell>
          <cell r="U181">
            <v>5.2777777777777771E-3</v>
          </cell>
          <cell r="V181">
            <v>5.2777777777777771E-3</v>
          </cell>
          <cell r="W181" t="str">
            <v/>
          </cell>
          <cell r="X181" t="str">
            <v>Cumplido</v>
          </cell>
        </row>
        <row r="182">
          <cell r="A182" t="str">
            <v>INC000002602411</v>
          </cell>
          <cell r="B182" t="str">
            <v>4-Menor/Localizado</v>
          </cell>
          <cell r="C182" t="str">
            <v>4-Baja</v>
          </cell>
          <cell r="D182" t="str">
            <v>Baja</v>
          </cell>
          <cell r="E182" t="str">
            <v>Cerrado</v>
          </cell>
          <cell r="F182" t="str">
            <v>TELEFONICA GLOBAL TECHNOLOGY S.A.AGENCIA EN CHILE</v>
          </cell>
          <cell r="G182" t="str">
            <v>07/02/2024 19:23:39</v>
          </cell>
          <cell r="H182" t="str">
            <v>07/02/2024 19:24:15</v>
          </cell>
          <cell r="I182" t="str">
            <v>07/02/2024 19:30:41</v>
          </cell>
          <cell r="J182" t="str">
            <v>07/02/2024 23:50:00</v>
          </cell>
          <cell r="K182" t="str">
            <v>SISTEMA OPERATIVO MICROSOFT</v>
          </cell>
          <cell r="L182" t="str">
            <v>PAUL A SEPULVEDA ALVAREZ</v>
          </cell>
          <cell r="M182" t="str">
            <v>CLOUDCO - cambio password juan uzcategui</v>
          </cell>
          <cell r="N182" t="str">
            <v>HOSTING VIRTUAL</v>
          </cell>
          <cell r="O182" t="str">
            <v>tct_psepul</v>
          </cell>
          <cell r="P182" t="str">
            <v>Requerimiento de cliente</v>
          </cell>
          <cell r="Q182" t="str">
            <v>Dentro del Objetivo de servicio</v>
          </cell>
          <cell r="R182">
            <v>45329</v>
          </cell>
          <cell r="S182">
            <v>4.4675925964838825E-3</v>
          </cell>
          <cell r="T182">
            <v>0</v>
          </cell>
          <cell r="U182">
            <v>4.8842592592592592E-3</v>
          </cell>
          <cell r="V182">
            <v>4.8842592592592592E-3</v>
          </cell>
          <cell r="W182" t="str">
            <v/>
          </cell>
          <cell r="X182" t="str">
            <v>Cumplido</v>
          </cell>
        </row>
        <row r="183">
          <cell r="A183" t="str">
            <v>INC000002602412</v>
          </cell>
          <cell r="B183" t="str">
            <v>4-Menor/Localizado</v>
          </cell>
          <cell r="C183" t="str">
            <v>4-Baja</v>
          </cell>
          <cell r="D183" t="str">
            <v>Baja</v>
          </cell>
          <cell r="E183" t="str">
            <v>Cerrado</v>
          </cell>
          <cell r="F183" t="str">
            <v>TELEFONICA GLOBAL TECHNOLOGY S.A.AGENCIA EN CHILE</v>
          </cell>
          <cell r="G183" t="str">
            <v>07/02/2024 19:24:36</v>
          </cell>
          <cell r="H183" t="str">
            <v>07/02/2024 19:25:33</v>
          </cell>
          <cell r="I183" t="str">
            <v>07/02/2024 19:31:23</v>
          </cell>
          <cell r="J183" t="str">
            <v>07/02/2024 23:50:00</v>
          </cell>
          <cell r="K183" t="str">
            <v>SISTEMA OPERATIVO MICROSOFT</v>
          </cell>
          <cell r="L183" t="str">
            <v>PAUL A SEPULVEDA ALVAREZ</v>
          </cell>
          <cell r="M183" t="str">
            <v>Correccion usuario VDC-CL</v>
          </cell>
          <cell r="N183" t="str">
            <v>HOSTING VIRTUAL</v>
          </cell>
          <cell r="O183" t="str">
            <v>tct_psepul</v>
          </cell>
          <cell r="P183" t="str">
            <v>Requerimiento de cliente</v>
          </cell>
          <cell r="Q183" t="str">
            <v>Dentro del Objetivo de servicio</v>
          </cell>
          <cell r="R183">
            <v>45329</v>
          </cell>
          <cell r="S183">
            <v>4.0509259270038456E-3</v>
          </cell>
          <cell r="T183">
            <v>0</v>
          </cell>
          <cell r="U183">
            <v>4.7106481481481478E-3</v>
          </cell>
          <cell r="V183">
            <v>4.7106481481481478E-3</v>
          </cell>
          <cell r="W183" t="str">
            <v/>
          </cell>
          <cell r="X183" t="str">
            <v>Cumplido</v>
          </cell>
        </row>
        <row r="184">
          <cell r="A184" t="str">
            <v>INC000002602413</v>
          </cell>
          <cell r="B184" t="str">
            <v>4-Menor/Localizado</v>
          </cell>
          <cell r="C184" t="str">
            <v>4-Baja</v>
          </cell>
          <cell r="D184" t="str">
            <v>Baja</v>
          </cell>
          <cell r="E184" t="str">
            <v>Cerrado</v>
          </cell>
          <cell r="F184" t="str">
            <v>TELEFONICA GLOBAL TECHNOLOGY S.A.AGENCIA EN CHILE</v>
          </cell>
          <cell r="G184" t="str">
            <v>07/02/2024 19:26:05</v>
          </cell>
          <cell r="H184" t="str">
            <v>07/02/2024 19:26:49</v>
          </cell>
          <cell r="I184" t="str">
            <v>07/02/2024 19:31:49</v>
          </cell>
          <cell r="J184" t="str">
            <v>07/02/2024 23:50:00</v>
          </cell>
          <cell r="K184" t="str">
            <v>SISTEMA OPERATIVO MICROSOFT</v>
          </cell>
          <cell r="L184" t="str">
            <v>PAUL A SEPULVEDA ALVAREZ</v>
          </cell>
          <cell r="M184" t="str">
            <v>seguimiento INC000002596066</v>
          </cell>
          <cell r="N184" t="str">
            <v>HOSTING VIRTUAL</v>
          </cell>
          <cell r="O184" t="str">
            <v>tct_psepul</v>
          </cell>
          <cell r="P184" t="str">
            <v>Requerimiento de cliente</v>
          </cell>
          <cell r="Q184" t="str">
            <v>Dentro del Objetivo de servicio</v>
          </cell>
          <cell r="R184">
            <v>45329</v>
          </cell>
          <cell r="S184">
            <v>3.4722222189884633E-3</v>
          </cell>
          <cell r="T184">
            <v>0</v>
          </cell>
          <cell r="U184">
            <v>3.9814814814814817E-3</v>
          </cell>
          <cell r="V184">
            <v>3.9814814814814817E-3</v>
          </cell>
          <cell r="W184" t="str">
            <v/>
          </cell>
          <cell r="X184" t="str">
            <v>Cumplido</v>
          </cell>
        </row>
        <row r="185">
          <cell r="A185" t="str">
            <v>INC000002602415</v>
          </cell>
          <cell r="B185" t="str">
            <v>4-Menor/Localizado</v>
          </cell>
          <cell r="C185" t="str">
            <v>4-Baja</v>
          </cell>
          <cell r="D185" t="str">
            <v>Baja</v>
          </cell>
          <cell r="E185" t="str">
            <v>Cerrado</v>
          </cell>
          <cell r="F185" t="str">
            <v>TELEFONICA GLOBAL TECHNOLOGY S.A.AGENCIA EN CHILE</v>
          </cell>
          <cell r="G185" t="str">
            <v>07/02/2024 19:27:20</v>
          </cell>
          <cell r="H185" t="str">
            <v>07/02/2024 19:27:59</v>
          </cell>
          <cell r="I185" t="str">
            <v>07/02/2024 19:32:22</v>
          </cell>
          <cell r="J185" t="str">
            <v>07/02/2024 23:50:00</v>
          </cell>
          <cell r="K185" t="str">
            <v>SISTEMA OPERATIVO MICROSOFT</v>
          </cell>
          <cell r="L185" t="str">
            <v>PAUL A SEPULVEDA ALVAREZ</v>
          </cell>
          <cell r="M185" t="str">
            <v>ECERT - Consulta Clúster DB</v>
          </cell>
          <cell r="N185" t="str">
            <v>HOSTING VIRTUAL</v>
          </cell>
          <cell r="O185" t="str">
            <v>tct_psepul</v>
          </cell>
          <cell r="P185" t="str">
            <v>Requerimiento de cliente</v>
          </cell>
          <cell r="Q185" t="str">
            <v>Dentro del Objetivo de servicio</v>
          </cell>
          <cell r="R185">
            <v>45329</v>
          </cell>
          <cell r="S185">
            <v>3.0439814800047316E-3</v>
          </cell>
          <cell r="T185">
            <v>0</v>
          </cell>
          <cell r="U185">
            <v>3.4953703703703705E-3</v>
          </cell>
          <cell r="V185">
            <v>3.4953703703703705E-3</v>
          </cell>
          <cell r="W185" t="str">
            <v/>
          </cell>
          <cell r="X185" t="str">
            <v>Cumplido</v>
          </cell>
        </row>
        <row r="186">
          <cell r="A186" t="str">
            <v>INC000002602417</v>
          </cell>
          <cell r="B186" t="str">
            <v>4-Menor/Localizado</v>
          </cell>
          <cell r="C186" t="str">
            <v>4-Baja</v>
          </cell>
          <cell r="D186" t="str">
            <v>Baja</v>
          </cell>
          <cell r="E186" t="str">
            <v>Cerrado</v>
          </cell>
          <cell r="F186" t="str">
            <v>TELEFONICA GLOBAL TECHNOLOGY S.A.AGENCIA EN CHILE</v>
          </cell>
          <cell r="G186" t="str">
            <v>07/02/2024 19:28:32</v>
          </cell>
          <cell r="H186" t="str">
            <v>07/02/2024 19:29:46</v>
          </cell>
          <cell r="I186" t="str">
            <v>07/02/2024 19:33:00</v>
          </cell>
          <cell r="J186" t="str">
            <v>07/02/2024 23:50:00</v>
          </cell>
          <cell r="K186" t="str">
            <v>SISTEMA OPERATIVO MICROSOFT</v>
          </cell>
          <cell r="L186" t="str">
            <v>PAUL A SEPULVEDA ALVAREZ</v>
          </cell>
          <cell r="M186" t="str">
            <v>credenciales del servidor m_audioapps01</v>
          </cell>
          <cell r="N186" t="str">
            <v>HOSTING VIRTUAL</v>
          </cell>
          <cell r="O186" t="str">
            <v>tct_psepul</v>
          </cell>
          <cell r="P186" t="str">
            <v>Requerimiento de cliente</v>
          </cell>
          <cell r="Q186" t="str">
            <v>Dentro del Objetivo de servicio</v>
          </cell>
          <cell r="R186">
            <v>45329</v>
          </cell>
          <cell r="S186">
            <v>2.2453703713836148E-3</v>
          </cell>
          <cell r="T186">
            <v>0</v>
          </cell>
          <cell r="U186">
            <v>3.1018518518518522E-3</v>
          </cell>
          <cell r="V186">
            <v>3.1018518518518522E-3</v>
          </cell>
          <cell r="W186" t="str">
            <v/>
          </cell>
          <cell r="X186" t="str">
            <v>Cumplido</v>
          </cell>
        </row>
        <row r="187">
          <cell r="A187" t="str">
            <v>INC000002602175</v>
          </cell>
          <cell r="B187" t="str">
            <v>4-Menor/Localizado</v>
          </cell>
          <cell r="C187" t="str">
            <v>4-Baja</v>
          </cell>
          <cell r="D187" t="str">
            <v>Baja</v>
          </cell>
          <cell r="E187" t="str">
            <v>Cerrado</v>
          </cell>
          <cell r="F187" t="str">
            <v>TELEFONICA EMPRESAS DE CHILE SA</v>
          </cell>
          <cell r="G187" t="str">
            <v>08/02/2024 7:32:47</v>
          </cell>
          <cell r="H187" t="str">
            <v>08/02/2024 7:33:49</v>
          </cell>
          <cell r="I187" t="str">
            <v>08/02/2024 7:34:10</v>
          </cell>
          <cell r="J187" t="str">
            <v>08/02/2024 23:50:00</v>
          </cell>
          <cell r="K187" t="str">
            <v>CLOUD SAP HANA</v>
          </cell>
          <cell r="L187" t="str">
            <v>NICOLAS A SAAVEDRA EGUILUZ</v>
          </cell>
          <cell r="M187" t="str">
            <v>Checklist Diario Clientes 08.02.24</v>
          </cell>
          <cell r="N187" t="str">
            <v>SAP</v>
          </cell>
          <cell r="O187" t="str">
            <v>tct_nsaave</v>
          </cell>
          <cell r="P187" t="str">
            <v>Requerimiento de cliente</v>
          </cell>
          <cell r="Q187" t="str">
            <v>Dentro del Objetivo de servicio</v>
          </cell>
          <cell r="R187">
            <v>45330</v>
          </cell>
          <cell r="S187">
            <v>2.4305555416503921E-4</v>
          </cell>
          <cell r="T187">
            <v>0</v>
          </cell>
          <cell r="U187">
            <v>9.6064814814814808E-4</v>
          </cell>
          <cell r="V187">
            <v>9.6064814814814808E-4</v>
          </cell>
          <cell r="W187" t="str">
            <v/>
          </cell>
          <cell r="X187" t="str">
            <v>Cumplido</v>
          </cell>
        </row>
        <row r="188">
          <cell r="A188" t="str">
            <v>INC000002601487</v>
          </cell>
          <cell r="B188" t="str">
            <v>3-Moderado/Limitado</v>
          </cell>
          <cell r="C188" t="str">
            <v>3-Medio</v>
          </cell>
          <cell r="D188" t="str">
            <v>Media</v>
          </cell>
          <cell r="E188" t="str">
            <v>Cerrado</v>
          </cell>
          <cell r="F188" t="str">
            <v>TELEFONICA GLOBAL TECHNOLOGY S.A.AGENCIA EN CHILE</v>
          </cell>
          <cell r="G188" t="str">
            <v>07/02/2024 17:32:23</v>
          </cell>
          <cell r="H188" t="str">
            <v>07/02/2024 17:34:15</v>
          </cell>
          <cell r="I188" t="str">
            <v>08/02/2024 7:35:24</v>
          </cell>
          <cell r="J188" t="str">
            <v>08/02/2024 23:50:00</v>
          </cell>
          <cell r="K188" t="str">
            <v>CLOUD SAP HANA</v>
          </cell>
          <cell r="L188" t="str">
            <v>NICOLAS A SAAVEDRA EGUILUZ</v>
          </cell>
          <cell r="M188" t="str">
            <v>HD | Informe Mensual SAP Enero 2024</v>
          </cell>
          <cell r="N188" t="str">
            <v>VPN IP - MPLS</v>
          </cell>
          <cell r="O188" t="str">
            <v>frp_kefern</v>
          </cell>
          <cell r="P188" t="str">
            <v>Requerimiento de cliente</v>
          </cell>
          <cell r="Q188" t="str">
            <v>Dentro del Objetivo de servicio</v>
          </cell>
          <cell r="R188">
            <v>45330</v>
          </cell>
          <cell r="S188">
            <v>0.58413194444437977</v>
          </cell>
          <cell r="T188">
            <v>0.44407407407407407</v>
          </cell>
          <cell r="U188">
            <v>0.58542824074074074</v>
          </cell>
          <cell r="V188">
            <v>0.14135416666666667</v>
          </cell>
          <cell r="W188" t="str">
            <v/>
          </cell>
          <cell r="X188" t="str">
            <v>Cumplido</v>
          </cell>
        </row>
        <row r="189">
          <cell r="A189" t="str">
            <v>INC000002598560</v>
          </cell>
          <cell r="B189" t="str">
            <v>3-Moderado/Limitado</v>
          </cell>
          <cell r="C189" t="str">
            <v>3-Medio</v>
          </cell>
          <cell r="D189" t="str">
            <v>Media</v>
          </cell>
          <cell r="E189" t="str">
            <v>Cerrado</v>
          </cell>
          <cell r="F189" t="str">
            <v>EMPRESA NACIONAL DE CERTIFICACIONES</v>
          </cell>
          <cell r="G189" t="str">
            <v>06/02/2024 12:28:50</v>
          </cell>
          <cell r="H189" t="str">
            <v>06/02/2024 12:30:32</v>
          </cell>
          <cell r="I189" t="str">
            <v>08/02/2024 9:21:52</v>
          </cell>
          <cell r="J189" t="str">
            <v>08/02/2024 23:50:00</v>
          </cell>
          <cell r="K189" t="str">
            <v>BASE DE DATOS</v>
          </cell>
          <cell r="L189" t="str">
            <v>CRISTOBAL I REYES DELGADO</v>
          </cell>
          <cell r="M189" t="str">
            <v>HD/RE: LDF Disco E de 192.168.1.121 y 192.168.1.122</v>
          </cell>
          <cell r="N189" t="str">
            <v>VPN IP - MPLS</v>
          </cell>
          <cell r="O189" t="str">
            <v>frp_pcamay</v>
          </cell>
          <cell r="P189" t="str">
            <v>Requerimiento de cliente</v>
          </cell>
          <cell r="Q189" t="str">
            <v>Dentro del Objetivo de servicio</v>
          </cell>
          <cell r="R189">
            <v>45330</v>
          </cell>
          <cell r="S189">
            <v>1.8689814814788406</v>
          </cell>
          <cell r="T189">
            <v>1.8481249999999998</v>
          </cell>
          <cell r="U189">
            <v>1.8701620370370371</v>
          </cell>
          <cell r="V189">
            <v>2.2037037037037036E-2</v>
          </cell>
          <cell r="W189" t="str">
            <v/>
          </cell>
          <cell r="X189" t="str">
            <v>Cumplido</v>
          </cell>
        </row>
        <row r="190">
          <cell r="A190" t="str">
            <v>INC000002584929</v>
          </cell>
          <cell r="B190" t="str">
            <v>3-Moderado/Limitado</v>
          </cell>
          <cell r="C190" t="str">
            <v>3-Medio</v>
          </cell>
          <cell r="D190" t="str">
            <v>Media</v>
          </cell>
          <cell r="E190" t="str">
            <v>Cerrado</v>
          </cell>
          <cell r="F190" t="str">
            <v>ITALMOD S A</v>
          </cell>
          <cell r="G190" t="str">
            <v>01/02/2024 14:15:43</v>
          </cell>
          <cell r="H190" t="str">
            <v>01/02/2024 14:17:39</v>
          </cell>
          <cell r="I190" t="str">
            <v>08/02/2024 9:28:46</v>
          </cell>
          <cell r="J190" t="str">
            <v>08/02/2024 23:50:00</v>
          </cell>
          <cell r="K190" t="str">
            <v>VDC</v>
          </cell>
          <cell r="L190" t="str">
            <v>MOISES E MONTERO RAMOS</v>
          </cell>
          <cell r="M190" t="str">
            <v>GAMA / Italmod//recursos VDC</v>
          </cell>
          <cell r="N190" t="str">
            <v>VPN IP - MPLS</v>
          </cell>
          <cell r="O190" t="str">
            <v>frp_rreyes</v>
          </cell>
          <cell r="P190" t="str">
            <v>Requerimiento de cliente</v>
          </cell>
          <cell r="Q190" t="str">
            <v>Objetivos de servicio incumplidos</v>
          </cell>
          <cell r="R190">
            <v>45330</v>
          </cell>
          <cell r="S190">
            <v>6.799386574071832</v>
          </cell>
          <cell r="T190">
            <v>6.6291550925925931</v>
          </cell>
          <cell r="U190">
            <v>6.8007291666666667</v>
          </cell>
          <cell r="V190">
            <v>0.17157407407407407</v>
          </cell>
          <cell r="W190" t="str">
            <v/>
          </cell>
          <cell r="X190" t="str">
            <v>Cumplido</v>
          </cell>
        </row>
        <row r="191">
          <cell r="A191" t="str">
            <v>INC000002596803</v>
          </cell>
          <cell r="B191" t="str">
            <v>4-Menor/Localizado</v>
          </cell>
          <cell r="C191" t="str">
            <v>4-Baja</v>
          </cell>
          <cell r="D191" t="str">
            <v>Baja</v>
          </cell>
          <cell r="E191" t="str">
            <v>Cerrado</v>
          </cell>
          <cell r="F191" t="str">
            <v>TELEFONICA CYBERSECURITY TECH CHILE SPA</v>
          </cell>
          <cell r="G191" t="str">
            <v>05/02/2024 14:41:10</v>
          </cell>
          <cell r="H191" t="str">
            <v>05/02/2024 14:43:16</v>
          </cell>
          <cell r="I191" t="str">
            <v>08/02/2024 10:03:33</v>
          </cell>
          <cell r="J191" t="str">
            <v>08/02/2024 23:50:00</v>
          </cell>
          <cell r="K191" t="str">
            <v>SISTEMA OPERATIVO MICROSOFT</v>
          </cell>
          <cell r="L191" t="str">
            <v>GIOVANNI D ROCCO VALENZUELA</v>
          </cell>
          <cell r="M191" t="str">
            <v>Creación de cuentas</v>
          </cell>
          <cell r="N191" t="str">
            <v>RED INTERNA</v>
          </cell>
          <cell r="O191" t="str">
            <v>tct_javcac</v>
          </cell>
          <cell r="P191" t="str">
            <v>Requerimiento de cliente</v>
          </cell>
          <cell r="Q191" t="str">
            <v>Objetivos de servicio incumplidos</v>
          </cell>
          <cell r="R191">
            <v>45330</v>
          </cell>
          <cell r="S191">
            <v>2.8057523148163455</v>
          </cell>
          <cell r="T191">
            <v>0</v>
          </cell>
          <cell r="U191">
            <v>0</v>
          </cell>
          <cell r="V191">
            <v>0</v>
          </cell>
          <cell r="W191" t="str">
            <v/>
          </cell>
          <cell r="X191" t="str">
            <v>Cumplido</v>
          </cell>
        </row>
        <row r="192">
          <cell r="A192" t="str">
            <v>INC000002599385</v>
          </cell>
          <cell r="B192" t="str">
            <v>4-Menor/Localizado</v>
          </cell>
          <cell r="C192" t="str">
            <v>4-Baja</v>
          </cell>
          <cell r="D192" t="str">
            <v>Baja</v>
          </cell>
          <cell r="E192" t="str">
            <v>Cerrado</v>
          </cell>
          <cell r="F192" t="str">
            <v>INGENIERIA E INVERSIONES RILEC LIMITADA</v>
          </cell>
          <cell r="G192" t="str">
            <v>06/02/2024 16:12:30</v>
          </cell>
          <cell r="H192" t="str">
            <v>06/02/2024 16:19:24</v>
          </cell>
          <cell r="I192" t="str">
            <v>08/02/2024 10:20:42</v>
          </cell>
          <cell r="J192" t="str">
            <v>08/02/2024 23:50:00</v>
          </cell>
          <cell r="K192" t="str">
            <v>O365</v>
          </cell>
          <cell r="L192" t="str">
            <v>JAVIERA A UMAÑA YEVENES</v>
          </cell>
          <cell r="M192" t="str">
            <v>MESA/CALL CENTER/PROBLEMA CON CORREOS</v>
          </cell>
          <cell r="N192" t="str">
            <v>OFFICE365</v>
          </cell>
          <cell r="O192" t="str">
            <v>frp_mdomin</v>
          </cell>
          <cell r="P192" t="str">
            <v>Incidencia de cliente</v>
          </cell>
          <cell r="Q192" t="str">
            <v>Dentro del Objetivo de servicio</v>
          </cell>
          <cell r="R192">
            <v>45330</v>
          </cell>
          <cell r="S192">
            <v>1.7509027777778101</v>
          </cell>
          <cell r="T192">
            <v>1.7206944444444445</v>
          </cell>
          <cell r="U192">
            <v>1.7556944444444442</v>
          </cell>
          <cell r="V192">
            <v>3.4999999999999996E-2</v>
          </cell>
          <cell r="W192" t="str">
            <v>Cumplido</v>
          </cell>
          <cell r="X192" t="str">
            <v xml:space="preserve"> </v>
          </cell>
        </row>
        <row r="193">
          <cell r="A193" t="str">
            <v>INC000002572152</v>
          </cell>
          <cell r="B193" t="str">
            <v>3-Moderado/Limitado</v>
          </cell>
          <cell r="C193" t="str">
            <v>3-Medio</v>
          </cell>
          <cell r="D193" t="str">
            <v>Media</v>
          </cell>
          <cell r="E193" t="str">
            <v>Cerrado</v>
          </cell>
          <cell r="F193" t="str">
            <v>LOUISIANA PACIFIC CHILE S A</v>
          </cell>
          <cell r="G193" t="str">
            <v>25/01/2024 12:01:46</v>
          </cell>
          <cell r="H193" t="str">
            <v>25/01/2024 12:09:45</v>
          </cell>
          <cell r="I193" t="str">
            <v>08/02/2024 10:22:52</v>
          </cell>
          <cell r="J193" t="str">
            <v>08/02/2024 23:50:00</v>
          </cell>
          <cell r="K193" t="str">
            <v>O365</v>
          </cell>
          <cell r="L193" t="str">
            <v>JAVIERA A UMAÑA YEVENES</v>
          </cell>
          <cell r="M193" t="str">
            <v>HD/PROBLEMAS CON OFFICE 365</v>
          </cell>
          <cell r="N193" t="str">
            <v>OFFICE365</v>
          </cell>
          <cell r="O193" t="str">
            <v>frp_jserna</v>
          </cell>
          <cell r="P193" t="str">
            <v>Incidencia de cliente</v>
          </cell>
          <cell r="Q193" t="str">
            <v>Dentro del Objetivo de servicio</v>
          </cell>
          <cell r="R193">
            <v>45330</v>
          </cell>
          <cell r="S193">
            <v>13.925775462965248</v>
          </cell>
          <cell r="T193">
            <v>13.871041666666665</v>
          </cell>
          <cell r="U193">
            <v>13.931319444444446</v>
          </cell>
          <cell r="V193">
            <v>6.0277777777777784E-2</v>
          </cell>
          <cell r="W193" t="str">
            <v>Cumplido</v>
          </cell>
          <cell r="X193" t="str">
            <v xml:space="preserve"> </v>
          </cell>
        </row>
        <row r="194">
          <cell r="A194" t="str">
            <v>INC000002601364</v>
          </cell>
          <cell r="B194" t="str">
            <v>4-Menor/Localizado</v>
          </cell>
          <cell r="C194" t="str">
            <v>4-Baja</v>
          </cell>
          <cell r="D194" t="str">
            <v>Baja</v>
          </cell>
          <cell r="E194" t="str">
            <v>Cerrado</v>
          </cell>
          <cell r="F194" t="str">
            <v>TELEFONICA CYBERSECURITY TECH CHILE SPA</v>
          </cell>
          <cell r="G194" t="str">
            <v>07/02/2024 16:05:00</v>
          </cell>
          <cell r="H194" t="str">
            <v>07/02/2024 16:06:15</v>
          </cell>
          <cell r="I194" t="str">
            <v>08/02/2024 10:32:02</v>
          </cell>
          <cell r="J194" t="str">
            <v>08/02/2024 23:50:00</v>
          </cell>
          <cell r="K194" t="str">
            <v>SISTEMA OPERATIVO MICROSOFT</v>
          </cell>
          <cell r="L194" t="str">
            <v>GIOVANNI D ROCCO VALENZUELA</v>
          </cell>
          <cell r="M194" t="str">
            <v>REQ / SOC / Levantar servicio en servidor</v>
          </cell>
          <cell r="N194" t="str">
            <v>VPN IP - MPLS</v>
          </cell>
          <cell r="O194" t="str">
            <v>frp_jolsso</v>
          </cell>
          <cell r="P194" t="str">
            <v>Requerimiento de cliente</v>
          </cell>
          <cell r="Q194" t="str">
            <v>Dentro del Objetivo de servicio</v>
          </cell>
          <cell r="R194">
            <v>45330</v>
          </cell>
          <cell r="S194">
            <v>0.76790509259444661</v>
          </cell>
          <cell r="T194">
            <v>0.56671296296296292</v>
          </cell>
          <cell r="U194">
            <v>0.76877314814814823</v>
          </cell>
          <cell r="V194">
            <v>0.20206018518518518</v>
          </cell>
          <cell r="W194" t="str">
            <v/>
          </cell>
          <cell r="X194" t="str">
            <v>Cumplido</v>
          </cell>
        </row>
        <row r="195">
          <cell r="A195" t="str">
            <v>INC000002603520</v>
          </cell>
          <cell r="B195" t="str">
            <v>4-Menor/Localizado</v>
          </cell>
          <cell r="C195" t="str">
            <v>4-Baja</v>
          </cell>
          <cell r="D195" t="str">
            <v>Baja</v>
          </cell>
          <cell r="E195" t="str">
            <v>Cerrado</v>
          </cell>
          <cell r="F195" t="str">
            <v>TELEFONICA GLOBAL TECHNOLOGY S.A.AGENCIA EN CHILE</v>
          </cell>
          <cell r="G195" t="str">
            <v>08/02/2024 10:30:27</v>
          </cell>
          <cell r="H195" t="str">
            <v>08/02/2024 10:31:22</v>
          </cell>
          <cell r="I195" t="str">
            <v>08/02/2024 10:32:30</v>
          </cell>
          <cell r="J195" t="str">
            <v>08/02/2024 23:50:00</v>
          </cell>
          <cell r="K195" t="str">
            <v>SISTEMA OPERATIVO MICROSOFT</v>
          </cell>
          <cell r="L195" t="str">
            <v>JAVIER CUEVAS</v>
          </cell>
          <cell r="M195" t="str">
            <v>PASO A PRD</v>
          </cell>
          <cell r="N195" t="str">
            <v>HOSTING VIRTUAL</v>
          </cell>
          <cell r="O195" t="str">
            <v>tct_jacuev</v>
          </cell>
          <cell r="P195" t="str">
            <v>Requerimiento de cliente</v>
          </cell>
          <cell r="Q195" t="str">
            <v>Dentro del Objetivo de servicio</v>
          </cell>
          <cell r="R195">
            <v>45330</v>
          </cell>
          <cell r="S195">
            <v>7.8703703184146434E-4</v>
          </cell>
          <cell r="T195">
            <v>0</v>
          </cell>
          <cell r="U195">
            <v>1.423611111111111E-3</v>
          </cell>
          <cell r="V195">
            <v>1.423611111111111E-3</v>
          </cell>
          <cell r="W195" t="str">
            <v/>
          </cell>
          <cell r="X195" t="str">
            <v>Cumplido</v>
          </cell>
        </row>
        <row r="196">
          <cell r="A196" t="str">
            <v>INC000002603282</v>
          </cell>
          <cell r="B196" t="str">
            <v>3-Moderado/Limitado</v>
          </cell>
          <cell r="C196" t="str">
            <v>3-Medio</v>
          </cell>
          <cell r="D196" t="str">
            <v>Media</v>
          </cell>
          <cell r="E196" t="str">
            <v>Cerrado</v>
          </cell>
          <cell r="F196" t="str">
            <v>INDUSTRIAS CHILENAS DE ALAMBRE INCHALAM S.A.</v>
          </cell>
          <cell r="G196" t="str">
            <v>08/02/2024 10:06:17</v>
          </cell>
          <cell r="H196" t="str">
            <v>08/02/2024 10:13:01</v>
          </cell>
          <cell r="I196" t="str">
            <v>08/02/2024 10:34:44</v>
          </cell>
          <cell r="J196" t="str">
            <v>08/02/2024 23:50:00</v>
          </cell>
          <cell r="K196" t="str">
            <v>CLOUD SAP HANA</v>
          </cell>
          <cell r="L196" t="str">
            <v>FREDDY O CORTES DIAZ</v>
          </cell>
          <cell r="M196" t="str">
            <v>HD/
RV: Transporte a PRD</v>
          </cell>
          <cell r="N196" t="str">
            <v>SAP</v>
          </cell>
          <cell r="O196" t="str">
            <v>frp_fpetro</v>
          </cell>
          <cell r="P196" t="str">
            <v>Requerimiento de cliente</v>
          </cell>
          <cell r="Q196" t="str">
            <v>Dentro del Objetivo de servicio</v>
          </cell>
          <cell r="R196">
            <v>45330</v>
          </cell>
          <cell r="S196">
            <v>1.5081018515047617E-2</v>
          </cell>
          <cell r="T196">
            <v>0</v>
          </cell>
          <cell r="U196">
            <v>1.9756944444444445E-2</v>
          </cell>
          <cell r="V196">
            <v>1.9756944444444445E-2</v>
          </cell>
          <cell r="W196" t="str">
            <v/>
          </cell>
          <cell r="X196" t="str">
            <v>Cumplido</v>
          </cell>
        </row>
        <row r="197">
          <cell r="A197" t="str">
            <v>INC000002603526</v>
          </cell>
          <cell r="B197" t="str">
            <v>4-Menor/Localizado</v>
          </cell>
          <cell r="C197" t="str">
            <v>4-Baja</v>
          </cell>
          <cell r="D197" t="str">
            <v>Baja</v>
          </cell>
          <cell r="E197" t="str">
            <v>Cerrado</v>
          </cell>
          <cell r="F197" t="str">
            <v>TELEFONICA GLOBAL TECHNOLOGY S.A.AGENCIA EN CHILE</v>
          </cell>
          <cell r="G197" t="str">
            <v>08/02/2024 10:40:45</v>
          </cell>
          <cell r="H197" t="str">
            <v>08/02/2024 10:41:36</v>
          </cell>
          <cell r="I197" t="str">
            <v>08/02/2024 10:43:25</v>
          </cell>
          <cell r="J197" t="str">
            <v>08/02/2024 23:50:00</v>
          </cell>
          <cell r="K197" t="str">
            <v>SISTEMA OPERATIVO MICROSOFT</v>
          </cell>
          <cell r="L197" t="str">
            <v>JAVIER CUEVAS</v>
          </cell>
          <cell r="M197" t="str">
            <v>stalación de paquetería Windows y reinicio la... - TrackingID#2402020040011077</v>
          </cell>
          <cell r="N197" t="str">
            <v>HOSTING VIRTUAL</v>
          </cell>
          <cell r="O197" t="str">
            <v>tct_jacuev</v>
          </cell>
          <cell r="P197" t="str">
            <v>Requerimiento de cliente</v>
          </cell>
          <cell r="Q197" t="str">
            <v>Dentro del Objetivo de servicio</v>
          </cell>
          <cell r="R197">
            <v>45330</v>
          </cell>
          <cell r="S197">
            <v>1.2615740779438056E-3</v>
          </cell>
          <cell r="T197">
            <v>0</v>
          </cell>
          <cell r="U197">
            <v>1.8518518518518517E-3</v>
          </cell>
          <cell r="V197">
            <v>1.8518518518518517E-3</v>
          </cell>
          <cell r="W197" t="str">
            <v/>
          </cell>
          <cell r="X197" t="str">
            <v>Cumplido</v>
          </cell>
        </row>
        <row r="198">
          <cell r="A198" t="str">
            <v>INC000002603321</v>
          </cell>
          <cell r="B198" t="str">
            <v>3-Moderado/Limitado</v>
          </cell>
          <cell r="C198" t="str">
            <v>3-Medio</v>
          </cell>
          <cell r="D198" t="str">
            <v>Media</v>
          </cell>
          <cell r="E198" t="str">
            <v>Cerrado</v>
          </cell>
          <cell r="F198" t="str">
            <v>TELEFONICA GLOBAL TECHNOLOGY S.A.AGENCIA EN CHILE</v>
          </cell>
          <cell r="G198" t="str">
            <v>08/02/2024 10:51:48</v>
          </cell>
          <cell r="H198" t="str">
            <v>08/02/2024 10:53:58</v>
          </cell>
          <cell r="I198" t="str">
            <v>08/02/2024 10:55:24</v>
          </cell>
          <cell r="J198" t="str">
            <v>08/02/2024 23:50:00</v>
          </cell>
          <cell r="K198" t="str">
            <v>COMUNICACIONES DC</v>
          </cell>
          <cell r="L198" t="str">
            <v>OSCAR A RAMIREZ SOTO</v>
          </cell>
          <cell r="M198" t="str">
            <v>Jorge Romero solicita apoyo con cliente AMISOFT para prestarle apoyo en configuracion de tunel IPSEC</v>
          </cell>
          <cell r="N198" t="str">
            <v>COMUNICACIONES</v>
          </cell>
          <cell r="O198" t="str">
            <v>tct_oramir</v>
          </cell>
          <cell r="P198" t="str">
            <v>Requerimiento de cliente</v>
          </cell>
          <cell r="Q198" t="str">
            <v>Dentro del Objetivo de servicio</v>
          </cell>
          <cell r="R198">
            <v>45330</v>
          </cell>
          <cell r="S198">
            <v>9.9537037021946162E-4</v>
          </cell>
          <cell r="T198">
            <v>0</v>
          </cell>
          <cell r="U198">
            <v>2.5000000000000001E-3</v>
          </cell>
          <cell r="V198">
            <v>2.5000000000000001E-3</v>
          </cell>
          <cell r="W198" t="str">
            <v/>
          </cell>
          <cell r="X198" t="str">
            <v>Cumplido</v>
          </cell>
        </row>
        <row r="199">
          <cell r="A199" t="str">
            <v>INC000002603341</v>
          </cell>
          <cell r="B199" t="str">
            <v>4-Menor/Localizado</v>
          </cell>
          <cell r="C199" t="str">
            <v>2-Alta</v>
          </cell>
          <cell r="D199" t="str">
            <v>Media</v>
          </cell>
          <cell r="E199" t="str">
            <v>Cerrado</v>
          </cell>
          <cell r="F199" t="str">
            <v>TELEFONICA GLOBAL TECHNOLOGY S.A.AGENCIA EN CHILE</v>
          </cell>
          <cell r="G199" t="str">
            <v>08/02/2024 11:34:34</v>
          </cell>
          <cell r="H199" t="str">
            <v>08/02/2024 11:34:35</v>
          </cell>
          <cell r="I199" t="str">
            <v>08/02/2024 12:02:00</v>
          </cell>
          <cell r="J199" t="str">
            <v>08/02/2024 23:50:00</v>
          </cell>
          <cell r="K199" t="str">
            <v>O365</v>
          </cell>
          <cell r="L199" t="str">
            <v>JAVIERA A UMAÑA YEVENES</v>
          </cell>
          <cell r="M199" t="str">
            <v>LISTA implantacion.tcct@tic.cl</v>
          </cell>
          <cell r="N199" t="str">
            <v>OFFICE365</v>
          </cell>
          <cell r="O199" t="str">
            <v>tct_decruz</v>
          </cell>
          <cell r="P199" t="str">
            <v>Requerimiento de cliente</v>
          </cell>
          <cell r="Q199" t="str">
            <v>Dentro del Objetivo de servicio</v>
          </cell>
          <cell r="R199">
            <v>45330</v>
          </cell>
          <cell r="S199">
            <v>1.9039351849642117E-2</v>
          </cell>
          <cell r="T199">
            <v>0</v>
          </cell>
          <cell r="U199">
            <v>0</v>
          </cell>
          <cell r="V199">
            <v>0</v>
          </cell>
          <cell r="W199" t="str">
            <v/>
          </cell>
          <cell r="X199" t="str">
            <v>Cumplido</v>
          </cell>
        </row>
        <row r="200">
          <cell r="A200" t="str">
            <v>INC000002601413</v>
          </cell>
          <cell r="B200" t="str">
            <v>3-Moderado/Limitado</v>
          </cell>
          <cell r="C200" t="str">
            <v>3-Medio</v>
          </cell>
          <cell r="D200" t="str">
            <v>Media</v>
          </cell>
          <cell r="E200" t="str">
            <v>Cerrado</v>
          </cell>
          <cell r="F200" t="str">
            <v>DESAN SPA</v>
          </cell>
          <cell r="G200" t="str">
            <v>07/02/2024 14:14:36</v>
          </cell>
          <cell r="H200" t="str">
            <v>07/02/2024 14:19:26</v>
          </cell>
          <cell r="I200" t="str">
            <v>08/02/2024 12:16:16</v>
          </cell>
          <cell r="J200" t="str">
            <v>08/02/2024 23:50:00</v>
          </cell>
          <cell r="K200" t="str">
            <v>VDC</v>
          </cell>
          <cell r="L200" t="str">
            <v>ANGEL CASTRO CABRERA</v>
          </cell>
          <cell r="M200" t="str">
            <v>HD/
Acceso a ambiente virtualizado de Rentokil en Movistar</v>
          </cell>
          <cell r="N200" t="str">
            <v>VPN IP - MPLS</v>
          </cell>
          <cell r="O200" t="str">
            <v>frp_fpetro</v>
          </cell>
          <cell r="P200" t="str">
            <v>Requerimiento de cliente</v>
          </cell>
          <cell r="Q200" t="str">
            <v>Objetivos de servicio incumplidos</v>
          </cell>
          <cell r="R200">
            <v>45330</v>
          </cell>
          <cell r="S200">
            <v>0.91446759259270038</v>
          </cell>
          <cell r="T200">
            <v>0.63943287037037033</v>
          </cell>
          <cell r="U200">
            <v>0.91782407407407407</v>
          </cell>
          <cell r="V200">
            <v>0.27839120370370368</v>
          </cell>
          <cell r="W200" t="str">
            <v/>
          </cell>
          <cell r="X200" t="str">
            <v>Cumplido</v>
          </cell>
        </row>
        <row r="201">
          <cell r="A201" t="str">
            <v>INC000002584261</v>
          </cell>
          <cell r="B201" t="str">
            <v>3-Moderado/Limitado</v>
          </cell>
          <cell r="C201" t="str">
            <v>3-Medio</v>
          </cell>
          <cell r="D201" t="str">
            <v>Media</v>
          </cell>
          <cell r="E201" t="str">
            <v>Cerrado</v>
          </cell>
          <cell r="F201" t="str">
            <v>GPS CHILE SPA</v>
          </cell>
          <cell r="G201" t="str">
            <v>01/02/2024 10:31:46</v>
          </cell>
          <cell r="H201" t="str">
            <v>01/02/2024 10:35:15</v>
          </cell>
          <cell r="I201" t="str">
            <v>08/02/2024 12:37:01</v>
          </cell>
          <cell r="J201" t="str">
            <v>08/02/2024 23:50:00</v>
          </cell>
          <cell r="K201" t="str">
            <v>SISTEMA OPERATIVO MICROSOFT</v>
          </cell>
          <cell r="L201" t="str">
            <v>ALEJANDRO ACEVEDO VALENZUELA</v>
          </cell>
          <cell r="M201" t="str">
            <v>HD/Alta y Baja de Servicios</v>
          </cell>
          <cell r="N201" t="str">
            <v>VPN IP - MPLS</v>
          </cell>
          <cell r="O201" t="str">
            <v>frp_pcamay</v>
          </cell>
          <cell r="P201" t="str">
            <v>Requerimiento de cliente</v>
          </cell>
          <cell r="Q201" t="str">
            <v>Objetivos de servicio incumplidos</v>
          </cell>
          <cell r="R201">
            <v>45330</v>
          </cell>
          <cell r="S201">
            <v>7.0845601851833635</v>
          </cell>
          <cell r="T201">
            <v>7.010173611111111</v>
          </cell>
          <cell r="U201">
            <v>7.0869791666666666</v>
          </cell>
          <cell r="V201">
            <v>7.6805555555555557E-2</v>
          </cell>
          <cell r="W201" t="str">
            <v/>
          </cell>
          <cell r="X201" t="str">
            <v>Cumplido</v>
          </cell>
        </row>
        <row r="202">
          <cell r="A202" t="str">
            <v>INC000002601260</v>
          </cell>
          <cell r="B202" t="str">
            <v>3-Moderado/Limitado</v>
          </cell>
          <cell r="C202" t="str">
            <v>3-Medio</v>
          </cell>
          <cell r="D202" t="str">
            <v>Media</v>
          </cell>
          <cell r="E202" t="str">
            <v>Cerrado</v>
          </cell>
          <cell r="F202" t="str">
            <v>XINERGIA LABORAL S A</v>
          </cell>
          <cell r="G202" t="str">
            <v>07/02/2024 13:23:17</v>
          </cell>
          <cell r="H202" t="str">
            <v>07/02/2024 13:25:39</v>
          </cell>
          <cell r="I202" t="str">
            <v>08/02/2024 13:50:52</v>
          </cell>
          <cell r="J202" t="str">
            <v>08/02/2024 23:50:00</v>
          </cell>
          <cell r="K202" t="str">
            <v>SISTEMA OPERATIVO MICROSOFT</v>
          </cell>
          <cell r="L202" t="str">
            <v>RICARDO R GALLEGOS OYANEDER</v>
          </cell>
          <cell r="M202" t="str">
            <v>HD/Error de Sysprep en clon // Cliente XInergia Laboral</v>
          </cell>
          <cell r="N202" t="str">
            <v>VPN IP - MPLS</v>
          </cell>
          <cell r="O202" t="str">
            <v>frp_pcamay</v>
          </cell>
          <cell r="P202" t="str">
            <v>Requerimiento de cliente</v>
          </cell>
          <cell r="Q202" t="str">
            <v>Objetivos de servicio incumplidos</v>
          </cell>
          <cell r="R202">
            <v>45330</v>
          </cell>
          <cell r="S202">
            <v>1.0175115740712499</v>
          </cell>
          <cell r="T202">
            <v>0.83034722222222224</v>
          </cell>
          <cell r="U202">
            <v>1.0191550925925925</v>
          </cell>
          <cell r="V202">
            <v>0.18880787037037039</v>
          </cell>
          <cell r="W202" t="str">
            <v/>
          </cell>
          <cell r="X202" t="str">
            <v>Cumplido</v>
          </cell>
        </row>
        <row r="203">
          <cell r="A203" t="str">
            <v>INC000002603881</v>
          </cell>
          <cell r="B203" t="str">
            <v>4-Menor/Localizado</v>
          </cell>
          <cell r="C203" t="str">
            <v>4-Baja</v>
          </cell>
          <cell r="D203" t="str">
            <v>Baja</v>
          </cell>
          <cell r="E203" t="str">
            <v>Cerrado</v>
          </cell>
          <cell r="F203" t="str">
            <v>TELEFONICA GLOBAL TECHNOLOGY S.A.AGENCIA EN CHILE</v>
          </cell>
          <cell r="G203" t="str">
            <v>08/02/2024 14:02:31</v>
          </cell>
          <cell r="H203" t="str">
            <v>08/02/2024 14:02:49</v>
          </cell>
          <cell r="I203" t="str">
            <v>08/02/2024 14:05:31</v>
          </cell>
          <cell r="J203" t="str">
            <v>08/02/2024 23:50:00</v>
          </cell>
          <cell r="K203" t="str">
            <v>SISTEMA OPERATIVO MICROSOFT</v>
          </cell>
          <cell r="L203" t="str">
            <v>RICARDO R GALLEGOS OYANEDER</v>
          </cell>
          <cell r="M203" t="str">
            <v>Reunión revision alerta seguridad ip 10.186.228.226</v>
          </cell>
          <cell r="N203" t="str">
            <v>HOSTING VIRTUAL</v>
          </cell>
          <cell r="O203" t="str">
            <v>tct_rgalle</v>
          </cell>
          <cell r="P203" t="str">
            <v>Requerimiento de cliente</v>
          </cell>
          <cell r="Q203" t="str">
            <v>Dentro del Objetivo de servicio</v>
          </cell>
          <cell r="R203">
            <v>45330</v>
          </cell>
          <cell r="S203">
            <v>1.8750000017462298E-3</v>
          </cell>
          <cell r="T203">
            <v>0</v>
          </cell>
          <cell r="U203">
            <v>2.0833333333333333E-3</v>
          </cell>
          <cell r="V203">
            <v>2.0833333333333333E-3</v>
          </cell>
          <cell r="W203" t="str">
            <v/>
          </cell>
          <cell r="X203" t="str">
            <v>Cumplido</v>
          </cell>
        </row>
        <row r="204">
          <cell r="A204" t="str">
            <v>INC000002603884</v>
          </cell>
          <cell r="B204" t="str">
            <v>4-Menor/Localizado</v>
          </cell>
          <cell r="C204" t="str">
            <v>4-Baja</v>
          </cell>
          <cell r="D204" t="str">
            <v>Baja</v>
          </cell>
          <cell r="E204" t="str">
            <v>Cerrado</v>
          </cell>
          <cell r="F204" t="str">
            <v>TELEFONICA GLOBAL TECHNOLOGY S.A.AGENCIA EN CHILE</v>
          </cell>
          <cell r="G204" t="str">
            <v>08/02/2024 14:02:56</v>
          </cell>
          <cell r="H204" t="str">
            <v>08/02/2024 14:03:10</v>
          </cell>
          <cell r="I204" t="str">
            <v>08/02/2024 14:06:21</v>
          </cell>
          <cell r="J204" t="str">
            <v>08/02/2024 23:50:00</v>
          </cell>
          <cell r="K204" t="str">
            <v>SISTEMA OPERATIVO MICROSOFT</v>
          </cell>
          <cell r="L204" t="str">
            <v>RICARDO R GALLEGOS OYANEDER</v>
          </cell>
          <cell r="M204" t="str">
            <v>Reunion de coordinacion area MS</v>
          </cell>
          <cell r="N204" t="str">
            <v>HOSTING VIRTUAL</v>
          </cell>
          <cell r="O204" t="str">
            <v>tct_rgalle</v>
          </cell>
          <cell r="P204" t="str">
            <v>Requerimiento de cliente</v>
          </cell>
          <cell r="Q204" t="str">
            <v>Dentro del Objetivo de servicio</v>
          </cell>
          <cell r="R204">
            <v>45330</v>
          </cell>
          <cell r="S204">
            <v>2.2106481483206153E-3</v>
          </cell>
          <cell r="T204">
            <v>0</v>
          </cell>
          <cell r="U204">
            <v>2.3726851851851851E-3</v>
          </cell>
          <cell r="V204">
            <v>2.3726851851851851E-3</v>
          </cell>
          <cell r="W204" t="str">
            <v/>
          </cell>
          <cell r="X204" t="str">
            <v>Cumplido</v>
          </cell>
        </row>
        <row r="205">
          <cell r="A205" t="str">
            <v>INC000002603885</v>
          </cell>
          <cell r="B205" t="str">
            <v>4-Menor/Localizado</v>
          </cell>
          <cell r="C205" t="str">
            <v>4-Baja</v>
          </cell>
          <cell r="D205" t="str">
            <v>Baja</v>
          </cell>
          <cell r="E205" t="str">
            <v>Cerrado</v>
          </cell>
          <cell r="F205" t="str">
            <v>TELEFONICA GLOBAL TECHNOLOGY S.A.AGENCIA EN CHILE</v>
          </cell>
          <cell r="G205" t="str">
            <v>08/02/2024 14:03:15</v>
          </cell>
          <cell r="H205" t="str">
            <v>08/02/2024 14:03:29</v>
          </cell>
          <cell r="I205" t="str">
            <v>08/02/2024 14:07:00</v>
          </cell>
          <cell r="J205" t="str">
            <v>08/02/2024 23:50:00</v>
          </cell>
          <cell r="K205" t="str">
            <v>SISTEMA OPERATIVO MICROSOFT</v>
          </cell>
          <cell r="L205" t="str">
            <v>RICARDO R GALLEGOS OYANEDER</v>
          </cell>
          <cell r="M205" t="str">
            <v>Duoc - 09:00 - Reunion de coordinacion y avances servidores deprecados</v>
          </cell>
          <cell r="N205" t="str">
            <v>HOSTING VIRTUAL</v>
          </cell>
          <cell r="O205" t="str">
            <v>tct_rgalle</v>
          </cell>
          <cell r="P205" t="str">
            <v>Requerimiento de cliente</v>
          </cell>
          <cell r="Q205" t="str">
            <v>Dentro del Objetivo de servicio</v>
          </cell>
          <cell r="R205">
            <v>45330</v>
          </cell>
          <cell r="S205">
            <v>2.4421296257060021E-3</v>
          </cell>
          <cell r="T205">
            <v>0</v>
          </cell>
          <cell r="U205">
            <v>2.6041666666666665E-3</v>
          </cell>
          <cell r="V205">
            <v>2.6041666666666665E-3</v>
          </cell>
          <cell r="W205" t="str">
            <v/>
          </cell>
          <cell r="X205" t="str">
            <v>Cumplido</v>
          </cell>
        </row>
        <row r="206">
          <cell r="A206" t="str">
            <v>INC000002603886</v>
          </cell>
          <cell r="B206" t="str">
            <v>4-Menor/Localizado</v>
          </cell>
          <cell r="C206" t="str">
            <v>4-Baja</v>
          </cell>
          <cell r="D206" t="str">
            <v>Baja</v>
          </cell>
          <cell r="E206" t="str">
            <v>Cerrado</v>
          </cell>
          <cell r="F206" t="str">
            <v>TELEFONICA GLOBAL TECHNOLOGY S.A.AGENCIA EN CHILE</v>
          </cell>
          <cell r="G206" t="str">
            <v>08/02/2024 14:03:36</v>
          </cell>
          <cell r="H206" t="str">
            <v>08/02/2024 14:03:56</v>
          </cell>
          <cell r="I206" t="str">
            <v>08/02/2024 14:07:35</v>
          </cell>
          <cell r="J206" t="str">
            <v>08/02/2024 23:50:00</v>
          </cell>
          <cell r="K206" t="str">
            <v>SISTEMA OPERATIVO MICROSOFT</v>
          </cell>
          <cell r="L206" t="str">
            <v>RICARDO R GALLEGOS OYANEDER</v>
          </cell>
          <cell r="M206" t="str">
            <v>Apoyo técnico a R.Olmos por acceso a servidor S.Bernardo ACAD.</v>
          </cell>
          <cell r="N206" t="str">
            <v>HOSTING VIRTUAL</v>
          </cell>
          <cell r="O206" t="str">
            <v>tct_rgalle</v>
          </cell>
          <cell r="P206" t="str">
            <v>Requerimiento de cliente</v>
          </cell>
          <cell r="Q206" t="str">
            <v>Dentro del Objetivo de servicio</v>
          </cell>
          <cell r="R206">
            <v>45330</v>
          </cell>
          <cell r="S206">
            <v>2.5347222181153484E-3</v>
          </cell>
          <cell r="T206">
            <v>0</v>
          </cell>
          <cell r="U206">
            <v>2.7662037037037034E-3</v>
          </cell>
          <cell r="V206">
            <v>2.7662037037037034E-3</v>
          </cell>
          <cell r="W206" t="str">
            <v/>
          </cell>
          <cell r="X206" t="str">
            <v>Cumplido</v>
          </cell>
        </row>
        <row r="207">
          <cell r="A207" t="str">
            <v>INC000002603888</v>
          </cell>
          <cell r="B207" t="str">
            <v>4-Menor/Localizado</v>
          </cell>
          <cell r="C207" t="str">
            <v>4-Baja</v>
          </cell>
          <cell r="D207" t="str">
            <v>Baja</v>
          </cell>
          <cell r="E207" t="str">
            <v>Cerrado</v>
          </cell>
          <cell r="F207" t="str">
            <v>TELEFONICA GLOBAL TECHNOLOGY S.A.AGENCIA EN CHILE</v>
          </cell>
          <cell r="G207" t="str">
            <v>08/02/2024 14:04:01</v>
          </cell>
          <cell r="H207" t="str">
            <v>08/02/2024 14:04:17</v>
          </cell>
          <cell r="I207" t="str">
            <v>08/02/2024 14:08:15</v>
          </cell>
          <cell r="J207" t="str">
            <v>08/02/2024 23:50:00</v>
          </cell>
          <cell r="K207" t="str">
            <v>SISTEMA OPERATIVO MICROSOFT</v>
          </cell>
          <cell r="L207" t="str">
            <v>RICARDO R GALLEGOS OYANEDER</v>
          </cell>
          <cell r="M207" t="str">
            <v>Reunión revisión y presentación plataforma ARC</v>
          </cell>
          <cell r="N207" t="str">
            <v>HOSTING VIRTUAL</v>
          </cell>
          <cell r="O207" t="str">
            <v>tct_rgalle</v>
          </cell>
          <cell r="P207" t="str">
            <v>Requerimiento de cliente</v>
          </cell>
          <cell r="Q207" t="str">
            <v>Dentro del Objetivo de servicio</v>
          </cell>
          <cell r="R207">
            <v>45330</v>
          </cell>
          <cell r="S207">
            <v>2.754629633272998E-3</v>
          </cell>
          <cell r="T207">
            <v>0</v>
          </cell>
          <cell r="U207">
            <v>2.9398148148148148E-3</v>
          </cell>
          <cell r="V207">
            <v>2.9398148148148148E-3</v>
          </cell>
          <cell r="W207" t="str">
            <v/>
          </cell>
          <cell r="X207" t="str">
            <v>Cumplido</v>
          </cell>
        </row>
        <row r="208">
          <cell r="A208" t="str">
            <v>INC000002603890</v>
          </cell>
          <cell r="B208" t="str">
            <v>4-Menor/Localizado</v>
          </cell>
          <cell r="C208" t="str">
            <v>4-Baja</v>
          </cell>
          <cell r="D208" t="str">
            <v>Baja</v>
          </cell>
          <cell r="E208" t="str">
            <v>Cerrado</v>
          </cell>
          <cell r="F208" t="str">
            <v>TELEFONICA GLOBAL TECHNOLOGY S.A.AGENCIA EN CHILE</v>
          </cell>
          <cell r="G208" t="str">
            <v>08/02/2024 14:04:22</v>
          </cell>
          <cell r="H208" t="str">
            <v>08/02/2024 14:04:40</v>
          </cell>
          <cell r="I208" t="str">
            <v>08/02/2024 14:09:01</v>
          </cell>
          <cell r="J208" t="str">
            <v>08/02/2024 23:50:00</v>
          </cell>
          <cell r="K208" t="str">
            <v>SISTEMA OPERATIVO MICROSOFT</v>
          </cell>
          <cell r="L208" t="str">
            <v>RICARDO R GALLEGOS OYANEDER</v>
          </cell>
          <cell r="M208" t="str">
            <v>Reunión revisión plataforma ARC y revisión guardias por vacaciones</v>
          </cell>
          <cell r="N208" t="str">
            <v>HOSTING VIRTUAL</v>
          </cell>
          <cell r="O208" t="str">
            <v>tct_rgalle</v>
          </cell>
          <cell r="P208" t="str">
            <v>Requerimiento de cliente</v>
          </cell>
          <cell r="Q208" t="str">
            <v>Dentro del Objetivo de servicio</v>
          </cell>
          <cell r="R208">
            <v>45330</v>
          </cell>
          <cell r="S208">
            <v>3.0208333264454268E-3</v>
          </cell>
          <cell r="T208">
            <v>0</v>
          </cell>
          <cell r="U208">
            <v>3.2291666666666666E-3</v>
          </cell>
          <cell r="V208">
            <v>3.2291666666666666E-3</v>
          </cell>
          <cell r="W208" t="str">
            <v/>
          </cell>
          <cell r="X208" t="str">
            <v>Cumplido</v>
          </cell>
        </row>
        <row r="209">
          <cell r="A209" t="str">
            <v>INC000002603245</v>
          </cell>
          <cell r="B209" t="str">
            <v>1-Extenso/Generalizado</v>
          </cell>
          <cell r="C209" t="str">
            <v>4-Baja</v>
          </cell>
          <cell r="D209" t="str">
            <v>Baja</v>
          </cell>
          <cell r="E209" t="str">
            <v>Cerrado</v>
          </cell>
          <cell r="F209" t="str">
            <v>COMERCIAL E IMPORTADORA AUDIOMUSICA SPA</v>
          </cell>
          <cell r="G209" t="str">
            <v>08/02/2024 9:37:32</v>
          </cell>
          <cell r="H209" t="str">
            <v>08/02/2024 9:37:32</v>
          </cell>
          <cell r="I209" t="str">
            <v>08/02/2024 14:22:19</v>
          </cell>
          <cell r="J209" t="str">
            <v>08/02/2024 23:50:00</v>
          </cell>
          <cell r="K209" t="str">
            <v>SISTEMA OPERATIVO MICROSOFT</v>
          </cell>
          <cell r="L209" t="str">
            <v>RICARDO R GALLEGOS OYANEDER</v>
          </cell>
          <cell r="M209" t="str">
            <v>ciausp01 - m_audioapps01 TICKET AUTOMATICO</v>
          </cell>
          <cell r="N209" t="str">
            <v>TICKET-INTELIGENTE</v>
          </cell>
          <cell r="O209" t="str">
            <v>USR_TSIGHT</v>
          </cell>
          <cell r="P209" t="str">
            <v>Incidencia de cliente</v>
          </cell>
          <cell r="Q209" t="str">
            <v>Dentro del Objetivo de servicio</v>
          </cell>
          <cell r="R209">
            <v>45330</v>
          </cell>
          <cell r="S209">
            <v>0.19776620370248565</v>
          </cell>
          <cell r="T209">
            <v>0.12813657407407408</v>
          </cell>
          <cell r="U209">
            <v>0.19776620370370371</v>
          </cell>
          <cell r="V209">
            <v>6.9629629629629639E-2</v>
          </cell>
          <cell r="W209" t="str">
            <v>Cumplido</v>
          </cell>
          <cell r="X209" t="str">
            <v xml:space="preserve"> </v>
          </cell>
        </row>
        <row r="210">
          <cell r="A210" t="str">
            <v>INC000002603388</v>
          </cell>
          <cell r="B210" t="str">
            <v>3-Moderado/Limitado</v>
          </cell>
          <cell r="C210" t="str">
            <v>3-Medio</v>
          </cell>
          <cell r="D210" t="str">
            <v>Media</v>
          </cell>
          <cell r="E210" t="str">
            <v>Cerrado</v>
          </cell>
          <cell r="F210" t="str">
            <v>INDUSTRIAS CHILENAS DE ALAMBRE INCHALAM S.A.</v>
          </cell>
          <cell r="G210" t="str">
            <v>08/02/2024 13:33:27</v>
          </cell>
          <cell r="H210" t="str">
            <v>08/02/2024 13:34:26</v>
          </cell>
          <cell r="I210" t="str">
            <v>08/02/2024 15:11:51</v>
          </cell>
          <cell r="J210" t="str">
            <v>08/02/2024 23:50:00</v>
          </cell>
          <cell r="K210" t="str">
            <v>CLOUD SAP HANA</v>
          </cell>
          <cell r="L210" t="str">
            <v>FREDDY O CORTES DIAZ</v>
          </cell>
          <cell r="M210" t="str">
            <v>HD | Mejora en tx que nuestra los despachos ZESD_0044</v>
          </cell>
          <cell r="N210" t="str">
            <v>SAP</v>
          </cell>
          <cell r="O210" t="str">
            <v>frp_kefern</v>
          </cell>
          <cell r="P210" t="str">
            <v>Requerimiento de cliente</v>
          </cell>
          <cell r="Q210" t="str">
            <v>Dentro del Objetivo de servicio</v>
          </cell>
          <cell r="R210">
            <v>45330</v>
          </cell>
          <cell r="S210">
            <v>6.7650462966412306E-2</v>
          </cell>
          <cell r="T210">
            <v>0</v>
          </cell>
          <cell r="U210">
            <v>6.8333333333333343E-2</v>
          </cell>
          <cell r="V210">
            <v>6.8333333333333343E-2</v>
          </cell>
          <cell r="W210" t="str">
            <v/>
          </cell>
          <cell r="X210" t="str">
            <v>Cumplido</v>
          </cell>
        </row>
        <row r="211">
          <cell r="A211" t="str">
            <v>INC000002603913</v>
          </cell>
          <cell r="B211" t="str">
            <v>3-Moderado/Limitado</v>
          </cell>
          <cell r="C211" t="str">
            <v>3-Medio</v>
          </cell>
          <cell r="D211" t="str">
            <v>Media</v>
          </cell>
          <cell r="E211" t="str">
            <v>Cerrado</v>
          </cell>
          <cell r="F211" t="str">
            <v>SOC PRO AYUDA DEL NINO LISIADO</v>
          </cell>
          <cell r="G211" t="str">
            <v>08/02/2024 14:17:17</v>
          </cell>
          <cell r="H211" t="str">
            <v>08/02/2024 14:21:00</v>
          </cell>
          <cell r="I211" t="str">
            <v>08/02/2024 15:12:54</v>
          </cell>
          <cell r="J211" t="str">
            <v>08/02/2024 23:50:00</v>
          </cell>
          <cell r="K211" t="str">
            <v>SISTEMA OPERATIVO UNIX</v>
          </cell>
          <cell r="L211" t="str">
            <v>SEBASTIAN I ACUÑA GUZMAN</v>
          </cell>
          <cell r="M211" t="str">
            <v>HD |  Modificación de registros en DNS Movistar</v>
          </cell>
          <cell r="N211" t="str">
            <v>VPN IP - MPLS</v>
          </cell>
          <cell r="O211" t="str">
            <v>frp_kefern</v>
          </cell>
          <cell r="P211" t="str">
            <v>Requerimiento de cliente</v>
          </cell>
          <cell r="Q211" t="str">
            <v>Dentro del Objetivo de servicio</v>
          </cell>
          <cell r="R211">
            <v>45330</v>
          </cell>
          <cell r="S211">
            <v>3.6041666666278616E-2</v>
          </cell>
          <cell r="T211">
            <v>0</v>
          </cell>
          <cell r="U211">
            <v>3.8622685185185184E-2</v>
          </cell>
          <cell r="V211">
            <v>3.8622685185185184E-2</v>
          </cell>
          <cell r="W211" t="str">
            <v/>
          </cell>
          <cell r="X211" t="str">
            <v>Cumplido</v>
          </cell>
        </row>
        <row r="212">
          <cell r="A212" t="str">
            <v>INC000002603383</v>
          </cell>
          <cell r="B212" t="str">
            <v>3-Moderado/Limitado</v>
          </cell>
          <cell r="C212" t="str">
            <v>3-Medio</v>
          </cell>
          <cell r="D212" t="str">
            <v>Media</v>
          </cell>
          <cell r="E212" t="str">
            <v>Cerrado</v>
          </cell>
          <cell r="F212" t="str">
            <v>INDUSTRIAS CHILENAS DE ALAMBRE INCHALAM S.A.</v>
          </cell>
          <cell r="G212" t="str">
            <v>08/02/2024 13:14:33</v>
          </cell>
          <cell r="H212" t="str">
            <v>08/02/2024 13:17:21</v>
          </cell>
          <cell r="I212" t="str">
            <v>08/02/2024 15:14:45</v>
          </cell>
          <cell r="J212" t="str">
            <v>08/02/2024 23:50:00</v>
          </cell>
          <cell r="K212" t="str">
            <v>CLOUD SAP HANA</v>
          </cell>
          <cell r="L212" t="str">
            <v>FREDDY O CORTES DIAZ</v>
          </cell>
          <cell r="M212" t="str">
            <v>HD | FORUM | Cotizaciones SAP</v>
          </cell>
          <cell r="N212" t="str">
            <v>SAP</v>
          </cell>
          <cell r="O212" t="str">
            <v>frp_kefern</v>
          </cell>
          <cell r="P212" t="str">
            <v>Requerimiento de cliente</v>
          </cell>
          <cell r="Q212" t="str">
            <v>Dentro del Objetivo de servicio</v>
          </cell>
          <cell r="R212">
            <v>45330</v>
          </cell>
          <cell r="S212">
            <v>8.1527777780138422E-2</v>
          </cell>
          <cell r="T212">
            <v>0</v>
          </cell>
          <cell r="U212">
            <v>8.3472222222222225E-2</v>
          </cell>
          <cell r="V212">
            <v>8.3472222222222225E-2</v>
          </cell>
          <cell r="W212" t="str">
            <v/>
          </cell>
          <cell r="X212" t="str">
            <v>Cumplido</v>
          </cell>
        </row>
        <row r="213">
          <cell r="A213" t="str">
            <v>INC000002604068</v>
          </cell>
          <cell r="B213" t="str">
            <v>4-Menor/Localizado</v>
          </cell>
          <cell r="C213" t="str">
            <v>4-Baja</v>
          </cell>
          <cell r="D213" t="str">
            <v>Baja</v>
          </cell>
          <cell r="E213" t="str">
            <v>Cerrado</v>
          </cell>
          <cell r="F213" t="str">
            <v>TELEFONICA GLOBAL TECHNOLOGY S.A.AGENCIA EN CHILE</v>
          </cell>
          <cell r="G213" t="str">
            <v>08/02/2024 15:15:17</v>
          </cell>
          <cell r="H213" t="str">
            <v>08/02/2024 15:16:00</v>
          </cell>
          <cell r="I213" t="str">
            <v>08/02/2024 15:16:52</v>
          </cell>
          <cell r="J213" t="str">
            <v>08/02/2024 23:50:00</v>
          </cell>
          <cell r="K213" t="str">
            <v>SISTEMA OPERATIVO MICROSOFT</v>
          </cell>
          <cell r="L213" t="str">
            <v>JAVIER CUEVAS</v>
          </cell>
          <cell r="M213" t="str">
            <v>DUMP PAM sT</v>
          </cell>
          <cell r="N213" t="str">
            <v>HOSTING VIRTUAL</v>
          </cell>
          <cell r="O213" t="str">
            <v>tct_jacuev</v>
          </cell>
          <cell r="P213" t="str">
            <v>Requerimiento de cliente</v>
          </cell>
          <cell r="Q213" t="str">
            <v>Dentro del Objetivo de servicio</v>
          </cell>
          <cell r="R213">
            <v>45330</v>
          </cell>
          <cell r="S213">
            <v>6.0185185429872945E-4</v>
          </cell>
          <cell r="T213">
            <v>0</v>
          </cell>
          <cell r="U213">
            <v>1.0995370370370371E-3</v>
          </cell>
          <cell r="V213">
            <v>1.0995370370370371E-3</v>
          </cell>
          <cell r="W213" t="str">
            <v/>
          </cell>
          <cell r="X213" t="str">
            <v>Cumplido</v>
          </cell>
        </row>
        <row r="214">
          <cell r="A214" t="str">
            <v>INC000002602425</v>
          </cell>
          <cell r="B214" t="str">
            <v>3-Moderado/Limitado</v>
          </cell>
          <cell r="C214" t="str">
            <v>3-Medio</v>
          </cell>
          <cell r="D214" t="str">
            <v>Media</v>
          </cell>
          <cell r="E214" t="str">
            <v>Cerrado</v>
          </cell>
          <cell r="F214" t="str">
            <v>HORTIFRUT S.A</v>
          </cell>
          <cell r="G214" t="str">
            <v>07/02/2024 20:36:36</v>
          </cell>
          <cell r="H214" t="str">
            <v>07/02/2024 20:39:34</v>
          </cell>
          <cell r="I214" t="str">
            <v>08/02/2024 15:35:50</v>
          </cell>
          <cell r="J214" t="str">
            <v>08/02/2024 23:50:00</v>
          </cell>
          <cell r="K214" t="str">
            <v>COMUNICACIONES DC</v>
          </cell>
          <cell r="L214" t="str">
            <v>OSCAR A RAMIREZ SOTO</v>
          </cell>
          <cell r="M214" t="str">
            <v>HD / Solicitud de información</v>
          </cell>
          <cell r="N214" t="str">
            <v>VPN IP - MPLS</v>
          </cell>
          <cell r="O214" t="str">
            <v>frp_kaldor</v>
          </cell>
          <cell r="P214" t="str">
            <v>Requerimiento de cliente</v>
          </cell>
          <cell r="Q214" t="str">
            <v>Objetivos de servicio incumplidos</v>
          </cell>
          <cell r="R214">
            <v>45330</v>
          </cell>
          <cell r="S214">
            <v>0.78907407407677965</v>
          </cell>
          <cell r="T214">
            <v>0.70751157407407417</v>
          </cell>
          <cell r="U214">
            <v>0.79113425925925929</v>
          </cell>
          <cell r="V214">
            <v>8.3622685185185189E-2</v>
          </cell>
          <cell r="W214" t="str">
            <v/>
          </cell>
          <cell r="X214" t="str">
            <v>Cumplido</v>
          </cell>
        </row>
        <row r="215">
          <cell r="A215" t="str">
            <v>INC000002602382</v>
          </cell>
          <cell r="B215" t="str">
            <v>3-Moderado/Limitado</v>
          </cell>
          <cell r="C215" t="str">
            <v>3-Medio</v>
          </cell>
          <cell r="D215" t="str">
            <v>Media</v>
          </cell>
          <cell r="E215" t="str">
            <v>Cerrado</v>
          </cell>
          <cell r="F215" t="str">
            <v>TELEFONICA GLOBAL TECHNOLOGY S.A.AGENCIA EN CHILE</v>
          </cell>
          <cell r="G215" t="str">
            <v>08/02/2024 9:35:28</v>
          </cell>
          <cell r="H215" t="str">
            <v>08/02/2024 9:38:06</v>
          </cell>
          <cell r="I215" t="str">
            <v>08/02/2024 15:45:49</v>
          </cell>
          <cell r="J215" t="str">
            <v>08/02/2024 23:50:00</v>
          </cell>
          <cell r="K215" t="str">
            <v>CLOUD SAP HANA</v>
          </cell>
          <cell r="L215" t="str">
            <v>EWALD R GALAZ MILLALEO</v>
          </cell>
          <cell r="M215" t="str">
            <v>HD |  Campo clase de pedidos clientes Tx Va01</v>
          </cell>
          <cell r="N215" t="str">
            <v>SAP</v>
          </cell>
          <cell r="O215" t="str">
            <v>frp_kefern</v>
          </cell>
          <cell r="P215" t="str">
            <v>Requerimiento de cliente</v>
          </cell>
          <cell r="Q215" t="str">
            <v>Dentro del Objetivo de servicio</v>
          </cell>
          <cell r="R215">
            <v>45330</v>
          </cell>
          <cell r="S215">
            <v>0.25535879629751435</v>
          </cell>
          <cell r="T215">
            <v>0</v>
          </cell>
          <cell r="U215">
            <v>0.25718750000000001</v>
          </cell>
          <cell r="V215">
            <v>0.25718750000000001</v>
          </cell>
          <cell r="W215" t="str">
            <v/>
          </cell>
          <cell r="X215" t="str">
            <v>Cumplido</v>
          </cell>
        </row>
        <row r="216">
          <cell r="A216" t="str">
            <v>INC000002600970</v>
          </cell>
          <cell r="B216" t="str">
            <v>3-Moderado/Limitado</v>
          </cell>
          <cell r="C216" t="str">
            <v>3-Medio</v>
          </cell>
          <cell r="D216" t="str">
            <v>Media</v>
          </cell>
          <cell r="E216" t="str">
            <v>Cerrado</v>
          </cell>
          <cell r="F216" t="str">
            <v>EMPRESA NACIONAL DE CERTIFICACIONES</v>
          </cell>
          <cell r="G216" t="str">
            <v>07/02/2024 12:40:47</v>
          </cell>
          <cell r="H216" t="str">
            <v>07/02/2024 12:43:15</v>
          </cell>
          <cell r="I216" t="str">
            <v>08/02/2024 15:50:06</v>
          </cell>
          <cell r="J216" t="str">
            <v>08/02/2024 23:50:00</v>
          </cell>
          <cell r="K216" t="str">
            <v>VDC</v>
          </cell>
          <cell r="L216" t="str">
            <v>PABLO N OLIVA ALARCON</v>
          </cell>
          <cell r="M216" t="str">
            <v>HD | Factibilidad virtualizar Nodos DB</v>
          </cell>
          <cell r="N216" t="str">
            <v>VPN IP - MPLS</v>
          </cell>
          <cell r="O216" t="str">
            <v>frp_kefern</v>
          </cell>
          <cell r="P216" t="str">
            <v>Requerimiento de cliente</v>
          </cell>
          <cell r="Q216" t="str">
            <v>Objetivos de servicio incumplidos</v>
          </cell>
          <cell r="R216">
            <v>45330</v>
          </cell>
          <cell r="S216">
            <v>1.1297569444432156</v>
          </cell>
          <cell r="T216">
            <v>0.78746527777777775</v>
          </cell>
          <cell r="U216">
            <v>1.1314699074074073</v>
          </cell>
          <cell r="V216">
            <v>0.34400462962962958</v>
          </cell>
          <cell r="W216" t="str">
            <v/>
          </cell>
          <cell r="X216" t="str">
            <v>Cumplido</v>
          </cell>
        </row>
        <row r="217">
          <cell r="A217" t="str">
            <v>INC000002602327</v>
          </cell>
          <cell r="B217" t="str">
            <v>3-Moderado/Limitado</v>
          </cell>
          <cell r="C217" t="str">
            <v>3-Medio</v>
          </cell>
          <cell r="D217" t="str">
            <v>Media</v>
          </cell>
          <cell r="E217" t="str">
            <v>Cerrado</v>
          </cell>
          <cell r="F217" t="str">
            <v>TELEFONICA GLOBAL TECHNOLOGY S.A.AGENCIA EN CHILE</v>
          </cell>
          <cell r="G217" t="str">
            <v>07/02/2024 19:26:32</v>
          </cell>
          <cell r="H217" t="str">
            <v>07/02/2024 19:27:54</v>
          </cell>
          <cell r="I217" t="str">
            <v>08/02/2024 16:06:32</v>
          </cell>
          <cell r="J217" t="str">
            <v>08/02/2024 23:50:00</v>
          </cell>
          <cell r="K217" t="str">
            <v>BASE DE DATOS</v>
          </cell>
          <cell r="L217" t="str">
            <v>CRISTOBAL I REYES DELGADO</v>
          </cell>
          <cell r="M217" t="str">
            <v>REQ/
Problemas BBDD Aplicativo Zerto</v>
          </cell>
          <cell r="N217" t="str">
            <v>VPN IP - MPLS</v>
          </cell>
          <cell r="O217" t="str">
            <v>frp_fpetro</v>
          </cell>
          <cell r="P217" t="str">
            <v>Requerimiento de cliente</v>
          </cell>
          <cell r="Q217" t="str">
            <v>Dentro del Objetivo de servicio</v>
          </cell>
          <cell r="R217">
            <v>45330</v>
          </cell>
          <cell r="S217">
            <v>0.86016203703911742</v>
          </cell>
          <cell r="T217">
            <v>0.78460648148148149</v>
          </cell>
          <cell r="U217">
            <v>0.86111111111111116</v>
          </cell>
          <cell r="V217">
            <v>7.6504629629629631E-2</v>
          </cell>
          <cell r="W217" t="str">
            <v/>
          </cell>
          <cell r="X217" t="str">
            <v>Cumplido</v>
          </cell>
        </row>
        <row r="218">
          <cell r="A218" t="str">
            <v>INC000002601457</v>
          </cell>
          <cell r="B218" t="str">
            <v>3-Moderado/Limitado</v>
          </cell>
          <cell r="C218" t="str">
            <v>3-Medio</v>
          </cell>
          <cell r="D218" t="str">
            <v>Media</v>
          </cell>
          <cell r="E218" t="str">
            <v>Cerrado</v>
          </cell>
          <cell r="F218" t="str">
            <v>TELEFONICA GLOBAL TECHNOLOGY S.A.AGENCIA EN CHILE</v>
          </cell>
          <cell r="G218" t="str">
            <v>07/02/2024 16:20:30</v>
          </cell>
          <cell r="H218" t="str">
            <v>07/02/2024 16:21:38</v>
          </cell>
          <cell r="I218" t="str">
            <v>08/02/2024 16:19:57</v>
          </cell>
          <cell r="J218" t="str">
            <v>08/02/2024 23:50:00</v>
          </cell>
          <cell r="K218" t="str">
            <v>OPERACION N1</v>
          </cell>
          <cell r="L218" t="str">
            <v>GONZALO MENDOZA MARTINEZ</v>
          </cell>
          <cell r="M218" t="str">
            <v>HD/
Solicitud de servidores en respaldo GPS.</v>
          </cell>
          <cell r="N218" t="str">
            <v>VPN IP - MPLS</v>
          </cell>
          <cell r="O218" t="str">
            <v>frp_fpetro</v>
          </cell>
          <cell r="P218" t="str">
            <v>Requerimiento de cliente</v>
          </cell>
          <cell r="Q218" t="str">
            <v>Objetivos de servicio incumplidos</v>
          </cell>
          <cell r="R218">
            <v>45330</v>
          </cell>
          <cell r="S218">
            <v>0.99883101851446554</v>
          </cell>
          <cell r="T218">
            <v>0.9822685185185186</v>
          </cell>
          <cell r="U218">
            <v>0.99961805555555561</v>
          </cell>
          <cell r="V218">
            <v>1.7349537037037038E-2</v>
          </cell>
          <cell r="W218" t="str">
            <v/>
          </cell>
          <cell r="X218" t="str">
            <v>Cumplido</v>
          </cell>
        </row>
        <row r="219">
          <cell r="A219" t="str">
            <v>INC000002604228</v>
          </cell>
          <cell r="B219" t="str">
            <v>4-Menor/Localizado</v>
          </cell>
          <cell r="C219" t="str">
            <v>4-Baja</v>
          </cell>
          <cell r="D219" t="str">
            <v>Baja</v>
          </cell>
          <cell r="E219" t="str">
            <v>Cerrado</v>
          </cell>
          <cell r="F219" t="str">
            <v>BBVA PROCUREMENT SERVICES AMERICA DEL SUR SPA</v>
          </cell>
          <cell r="G219" t="str">
            <v>08/02/2024 16:09:12</v>
          </cell>
          <cell r="H219" t="str">
            <v>08/02/2024 16:10:44</v>
          </cell>
          <cell r="I219" t="str">
            <v>08/02/2024 16:33:32</v>
          </cell>
          <cell r="J219" t="str">
            <v>08/02/2024 23:50:00</v>
          </cell>
          <cell r="K219" t="str">
            <v>COMUNICACIONES DC</v>
          </cell>
          <cell r="L219" t="str">
            <v>JUAN PABLO PAZ GOMPERTZ</v>
          </cell>
          <cell r="M219" t="str">
            <v>Apoyo con enlaces activos BBVA PROCUREMENT 76430244-3</v>
          </cell>
          <cell r="N219" t="str">
            <v>COMUNICACIONES</v>
          </cell>
          <cell r="O219" t="str">
            <v>tct_decruz</v>
          </cell>
          <cell r="P219" t="str">
            <v>Requerimiento de cliente</v>
          </cell>
          <cell r="Q219" t="str">
            <v>Dentro del Objetivo de servicio</v>
          </cell>
          <cell r="R219">
            <v>45330</v>
          </cell>
          <cell r="S219">
            <v>1.583333333110204E-2</v>
          </cell>
          <cell r="T219">
            <v>0</v>
          </cell>
          <cell r="U219">
            <v>1.6898148148148148E-2</v>
          </cell>
          <cell r="V219">
            <v>1.6898148148148148E-2</v>
          </cell>
          <cell r="W219" t="str">
            <v/>
          </cell>
          <cell r="X219" t="str">
            <v>Cumplido</v>
          </cell>
        </row>
        <row r="220">
          <cell r="A220" t="str">
            <v>INC000002603950</v>
          </cell>
          <cell r="B220" t="str">
            <v>4-Menor/Localizado</v>
          </cell>
          <cell r="C220" t="str">
            <v>4-Baja</v>
          </cell>
          <cell r="D220" t="str">
            <v>Baja</v>
          </cell>
          <cell r="E220" t="str">
            <v>Cerrado</v>
          </cell>
          <cell r="F220" t="str">
            <v>TELEFONICA EMPRESAS DE CHILE SA</v>
          </cell>
          <cell r="G220" t="str">
            <v>08/02/2024 15:12:55</v>
          </cell>
          <cell r="H220" t="str">
            <v>08/02/2024 15:17:39</v>
          </cell>
          <cell r="I220" t="str">
            <v>08/02/2024 16:33:58</v>
          </cell>
          <cell r="J220" t="str">
            <v>08/02/2024 23:50:00</v>
          </cell>
          <cell r="K220" t="str">
            <v>COMUNICACIONES DC</v>
          </cell>
          <cell r="L220" t="str">
            <v>JUAN PABLO PAZ GOMPERTZ</v>
          </cell>
          <cell r="M220" t="str">
            <v>(ASIGNA A JP PAZ) Configurar nuevo segmento IPs a VPN Forticlient (DC)</v>
          </cell>
          <cell r="N220" t="str">
            <v>COMUNICACIONES</v>
          </cell>
          <cell r="O220" t="str">
            <v>lmolcont</v>
          </cell>
          <cell r="P220" t="str">
            <v>Requerimiento de cliente</v>
          </cell>
          <cell r="Q220" t="str">
            <v>Dentro del Objetivo de servicio</v>
          </cell>
          <cell r="R220">
            <v>45330</v>
          </cell>
          <cell r="S220">
            <v>5.2997685183072463E-2</v>
          </cell>
          <cell r="T220">
            <v>0</v>
          </cell>
          <cell r="U220">
            <v>5.6284722222222222E-2</v>
          </cell>
          <cell r="V220">
            <v>5.6284722222222222E-2</v>
          </cell>
          <cell r="W220" t="str">
            <v/>
          </cell>
          <cell r="X220" t="str">
            <v>Cumplido</v>
          </cell>
        </row>
        <row r="221">
          <cell r="A221" t="str">
            <v>INC000002597694</v>
          </cell>
          <cell r="B221" t="str">
            <v>3-Moderado/Limitado</v>
          </cell>
          <cell r="C221" t="str">
            <v>3-Medio</v>
          </cell>
          <cell r="D221" t="str">
            <v>Media</v>
          </cell>
          <cell r="E221" t="str">
            <v>Cerrado</v>
          </cell>
          <cell r="F221" t="str">
            <v>FUNDACION INSTITUTO PROFESIONAL DUOC UC</v>
          </cell>
          <cell r="G221" t="str">
            <v>06/02/2024 10:20:37</v>
          </cell>
          <cell r="H221" t="str">
            <v>06/02/2024 10:22:44</v>
          </cell>
          <cell r="I221" t="str">
            <v>08/02/2024 17:00:42</v>
          </cell>
          <cell r="J221" t="str">
            <v>08/02/2024 23:50:00</v>
          </cell>
          <cell r="K221" t="str">
            <v>VDC</v>
          </cell>
          <cell r="L221" t="str">
            <v>MOISES E MONTERO RAMOS</v>
          </cell>
          <cell r="M221" t="str">
            <v>HD/C-19872300193 // FUND INSTITUTO PROFESIONAL DUOC UC // Migración de maquinas</v>
          </cell>
          <cell r="N221" t="str">
            <v>VPN IP - MPLS</v>
          </cell>
          <cell r="O221" t="str">
            <v>frp_pcamay</v>
          </cell>
          <cell r="P221" t="str">
            <v>Requerimiento de cliente</v>
          </cell>
          <cell r="Q221" t="str">
            <v>Objetivos de servicio incumplidos</v>
          </cell>
          <cell r="R221">
            <v>45330</v>
          </cell>
          <cell r="S221">
            <v>2.276365740741312</v>
          </cell>
          <cell r="T221">
            <v>2.2630787037037039</v>
          </cell>
          <cell r="U221">
            <v>2.2778356481481481</v>
          </cell>
          <cell r="V221">
            <v>1.4756944444444446E-2</v>
          </cell>
          <cell r="W221" t="str">
            <v/>
          </cell>
          <cell r="X221" t="str">
            <v>Cumplido</v>
          </cell>
        </row>
        <row r="222">
          <cell r="A222" t="str">
            <v>INC000002601500</v>
          </cell>
          <cell r="B222" t="str">
            <v>3-Moderado/Limitado</v>
          </cell>
          <cell r="C222" t="str">
            <v>3-Medio</v>
          </cell>
          <cell r="D222" t="str">
            <v>Media</v>
          </cell>
          <cell r="E222" t="str">
            <v>Cerrado</v>
          </cell>
          <cell r="F222" t="str">
            <v>FUNDACION INSTITUTO PROFESIONAL DUOC UC</v>
          </cell>
          <cell r="G222" t="str">
            <v>07/02/2024 18:09:32</v>
          </cell>
          <cell r="H222" t="str">
            <v>07/02/2024 18:12:31</v>
          </cell>
          <cell r="I222" t="str">
            <v>08/02/2024 17:03:08</v>
          </cell>
          <cell r="J222" t="str">
            <v>08/02/2024 23:50:00</v>
          </cell>
          <cell r="K222" t="str">
            <v>DISASTER RECOVERY - (ZERTO, VCLOUD HA, INEX)</v>
          </cell>
          <cell r="L222" t="str">
            <v>MOISES E MONTERO RAMOS</v>
          </cell>
          <cell r="M222" t="str">
            <v>HD/C-19872300193 // FUND INSTITUTO PROFESIONAL DUOC UC // Migración de maquinas</v>
          </cell>
          <cell r="N222" t="str">
            <v>VPN IP - MPLS</v>
          </cell>
          <cell r="O222" t="str">
            <v>frp_fpetro</v>
          </cell>
          <cell r="P222" t="str">
            <v>Requerimiento de cliente</v>
          </cell>
          <cell r="Q222" t="str">
            <v>Objetivos de servicio incumplidos</v>
          </cell>
          <cell r="R222">
            <v>45330</v>
          </cell>
          <cell r="S222">
            <v>0.9518171296294895</v>
          </cell>
          <cell r="T222">
            <v>0.92688657407407404</v>
          </cell>
          <cell r="U222">
            <v>0.9538888888888889</v>
          </cell>
          <cell r="V222">
            <v>2.7002314814814812E-2</v>
          </cell>
          <cell r="W222" t="str">
            <v/>
          </cell>
          <cell r="X222" t="str">
            <v>Cumplido</v>
          </cell>
        </row>
        <row r="223">
          <cell r="A223" t="str">
            <v>INC000002603889</v>
          </cell>
          <cell r="B223" t="str">
            <v>3-Moderado/Limitado</v>
          </cell>
          <cell r="C223" t="str">
            <v>3-Medio</v>
          </cell>
          <cell r="D223" t="str">
            <v>Media</v>
          </cell>
          <cell r="E223" t="str">
            <v>Cerrado</v>
          </cell>
          <cell r="F223" t="str">
            <v>TELEFONICA GLOBAL TECHNOLOGY S.A.AGENCIA EN CHILE</v>
          </cell>
          <cell r="G223" t="str">
            <v>08/02/2024 14:04:16</v>
          </cell>
          <cell r="H223" t="str">
            <v>08/02/2024 14:06:33</v>
          </cell>
          <cell r="I223" t="str">
            <v>08/02/2024 17:05:35</v>
          </cell>
          <cell r="J223" t="str">
            <v>08/02/2024 23:50:00</v>
          </cell>
          <cell r="K223" t="str">
            <v>VDC</v>
          </cell>
          <cell r="L223" t="str">
            <v>MOISES E MONTERO RAMOS</v>
          </cell>
          <cell r="M223" t="str">
            <v>HD/
VERIFICACIÓN DE PROBLEMAS</v>
          </cell>
          <cell r="N223" t="str">
            <v>VPN IP - MPLS</v>
          </cell>
          <cell r="O223" t="str">
            <v>frp_fpetro</v>
          </cell>
          <cell r="P223" t="str">
            <v>Requerimiento de cliente</v>
          </cell>
          <cell r="Q223" t="str">
            <v>Dentro del Objetivo de servicio</v>
          </cell>
          <cell r="R223">
            <v>45330</v>
          </cell>
          <cell r="S223">
            <v>0.12432870369957527</v>
          </cell>
          <cell r="T223">
            <v>0</v>
          </cell>
          <cell r="U223">
            <v>0.12591435185185185</v>
          </cell>
          <cell r="V223">
            <v>0.12591435185185185</v>
          </cell>
          <cell r="W223" t="str">
            <v/>
          </cell>
          <cell r="X223" t="str">
            <v>Cumplido</v>
          </cell>
        </row>
        <row r="224">
          <cell r="A224" t="str">
            <v>INC000002597128</v>
          </cell>
          <cell r="B224" t="str">
            <v>3-Moderado/Limitado</v>
          </cell>
          <cell r="C224" t="str">
            <v>3-Medio</v>
          </cell>
          <cell r="D224" t="str">
            <v>Media</v>
          </cell>
          <cell r="E224" t="str">
            <v>Cerrado</v>
          </cell>
          <cell r="F224" t="str">
            <v>FUNDACION INSTITUTO PROFESIONAL DUOC UC</v>
          </cell>
          <cell r="G224" t="str">
            <v>05/02/2024 17:53:51</v>
          </cell>
          <cell r="H224" t="str">
            <v>05/02/2024 17:55:35</v>
          </cell>
          <cell r="I224" t="str">
            <v>08/02/2024 18:08:06</v>
          </cell>
          <cell r="J224" t="str">
            <v>08/02/2024 23:50:00</v>
          </cell>
          <cell r="K224" t="str">
            <v>SISTEMA OPERATIVO MICROSOFT</v>
          </cell>
          <cell r="L224" t="str">
            <v>RICARDO R GALLEGOS OYANEDER</v>
          </cell>
          <cell r="M224" t="str">
            <v>HD/Análisis parque administrado Cliente Duoc</v>
          </cell>
          <cell r="N224" t="str">
            <v>VPN IP - MPLS</v>
          </cell>
          <cell r="O224" t="str">
            <v>frp_pcamay</v>
          </cell>
          <cell r="P224" t="str">
            <v>Requerimiento de cliente</v>
          </cell>
          <cell r="Q224" t="str">
            <v>Objetivos de servicio incumplidos</v>
          </cell>
          <cell r="R224">
            <v>45330</v>
          </cell>
          <cell r="S224">
            <v>3.0086921296242508</v>
          </cell>
          <cell r="T224">
            <v>2.8713657407407407</v>
          </cell>
          <cell r="U224">
            <v>3.0098958333333332</v>
          </cell>
          <cell r="V224">
            <v>0.13853009259259261</v>
          </cell>
          <cell r="W224" t="str">
            <v/>
          </cell>
          <cell r="X224" t="str">
            <v>Cumplido</v>
          </cell>
        </row>
        <row r="225">
          <cell r="A225" t="str">
            <v>INC000002604616</v>
          </cell>
          <cell r="B225" t="str">
            <v>4-Menor/Localizado</v>
          </cell>
          <cell r="C225" t="str">
            <v>4-Baja</v>
          </cell>
          <cell r="D225" t="str">
            <v>Baja</v>
          </cell>
          <cell r="E225" t="str">
            <v>Cerrado</v>
          </cell>
          <cell r="F225" t="str">
            <v>TELEFONICA GLOBAL TECHNOLOGY S.A.AGENCIA EN CHILE</v>
          </cell>
          <cell r="G225" t="str">
            <v>08/02/2024 18:25:17</v>
          </cell>
          <cell r="H225" t="str">
            <v>08/02/2024 18:26:02</v>
          </cell>
          <cell r="I225" t="str">
            <v>08/02/2024 18:26:35</v>
          </cell>
          <cell r="J225" t="str">
            <v>08/02/2024 23:50:00</v>
          </cell>
          <cell r="K225" t="str">
            <v>SISTEMA OPERATIVO MICROSOFT</v>
          </cell>
          <cell r="L225" t="str">
            <v>JAVIER CUEVAS</v>
          </cell>
          <cell r="M225" t="str">
            <v>REUNIÓN COORDINACIÓN</v>
          </cell>
          <cell r="N225" t="str">
            <v>HOSTING VIRTUAL</v>
          </cell>
          <cell r="O225" t="str">
            <v>tct_jacuev</v>
          </cell>
          <cell r="P225" t="str">
            <v>Requerimiento de cliente</v>
          </cell>
          <cell r="Q225" t="str">
            <v>Dentro del Objetivo de servicio</v>
          </cell>
          <cell r="R225">
            <v>45330</v>
          </cell>
          <cell r="S225">
            <v>3.819444464170374E-4</v>
          </cell>
          <cell r="T225">
            <v>0</v>
          </cell>
          <cell r="U225">
            <v>9.0277777777777784E-4</v>
          </cell>
          <cell r="V225">
            <v>9.0277777777777784E-4</v>
          </cell>
          <cell r="W225" t="str">
            <v/>
          </cell>
          <cell r="X225" t="str">
            <v>Cumplido</v>
          </cell>
        </row>
        <row r="226">
          <cell r="A226" t="str">
            <v>INC000002604618</v>
          </cell>
          <cell r="B226" t="str">
            <v>4-Menor/Localizado</v>
          </cell>
          <cell r="C226" t="str">
            <v>4-Baja</v>
          </cell>
          <cell r="D226" t="str">
            <v>Baja</v>
          </cell>
          <cell r="E226" t="str">
            <v>Cerrado</v>
          </cell>
          <cell r="F226" t="str">
            <v>TELEFONICA GLOBAL TECHNOLOGY S.A.AGENCIA EN CHILE</v>
          </cell>
          <cell r="G226" t="str">
            <v>08/02/2024 18:27:13</v>
          </cell>
          <cell r="H226" t="str">
            <v>08/02/2024 18:27:44</v>
          </cell>
          <cell r="I226" t="str">
            <v>08/02/2024 18:28:17</v>
          </cell>
          <cell r="J226" t="str">
            <v>08/02/2024 23:50:00</v>
          </cell>
          <cell r="K226" t="str">
            <v>O365</v>
          </cell>
          <cell r="L226" t="str">
            <v>JAVIER CUEVAS</v>
          </cell>
          <cell r="M226" t="str">
            <v>Building Blocks: Licencias Micro</v>
          </cell>
          <cell r="N226" t="str">
            <v>HOSTING VIRTUAL</v>
          </cell>
          <cell r="O226" t="str">
            <v>tct_jacuev</v>
          </cell>
          <cell r="P226" t="str">
            <v>Requerimiento de cliente</v>
          </cell>
          <cell r="Q226" t="str">
            <v>Dentro del Objetivo de servicio</v>
          </cell>
          <cell r="R226">
            <v>45330</v>
          </cell>
          <cell r="S226">
            <v>3.819444464170374E-4</v>
          </cell>
          <cell r="T226">
            <v>0</v>
          </cell>
          <cell r="U226">
            <v>7.407407407407407E-4</v>
          </cell>
          <cell r="V226">
            <v>7.407407407407407E-4</v>
          </cell>
          <cell r="W226" t="str">
            <v/>
          </cell>
          <cell r="X226" t="str">
            <v>Cumplido</v>
          </cell>
        </row>
        <row r="227">
          <cell r="A227" t="str">
            <v>INC000002604621</v>
          </cell>
          <cell r="B227" t="str">
            <v>4-Menor/Localizado</v>
          </cell>
          <cell r="C227" t="str">
            <v>4-Baja</v>
          </cell>
          <cell r="D227" t="str">
            <v>Baja</v>
          </cell>
          <cell r="E227" t="str">
            <v>Cerrado</v>
          </cell>
          <cell r="F227" t="str">
            <v>TELEFONICA GLOBAL TECHNOLOGY S.A.AGENCIA EN CHILE</v>
          </cell>
          <cell r="G227" t="str">
            <v>08/02/2024 18:29:16</v>
          </cell>
          <cell r="H227" t="str">
            <v>08/02/2024 18:29:42</v>
          </cell>
          <cell r="I227" t="str">
            <v>08/02/2024 18:30:12</v>
          </cell>
          <cell r="J227" t="str">
            <v>08/02/2024 23:50:00</v>
          </cell>
          <cell r="K227" t="str">
            <v>SISTEMA OPERATIVO MICROSOFT</v>
          </cell>
          <cell r="L227" t="str">
            <v>JAVIER CUEVAS</v>
          </cell>
          <cell r="M227" t="str">
            <v>GESTION AV CONSOLAS</v>
          </cell>
          <cell r="N227" t="str">
            <v>HOSTING VIRTUAL</v>
          </cell>
          <cell r="O227" t="str">
            <v>tct_jacuev</v>
          </cell>
          <cell r="P227" t="str">
            <v>Requerimiento de cliente</v>
          </cell>
          <cell r="Q227" t="str">
            <v>Dentro del Objetivo de servicio</v>
          </cell>
          <cell r="R227">
            <v>45330</v>
          </cell>
          <cell r="S227">
            <v>3.4722222335403785E-4</v>
          </cell>
          <cell r="T227">
            <v>0</v>
          </cell>
          <cell r="U227">
            <v>6.4814814814814813E-4</v>
          </cell>
          <cell r="V227">
            <v>6.4814814814814813E-4</v>
          </cell>
          <cell r="W227" t="str">
            <v/>
          </cell>
          <cell r="X227" t="str">
            <v>Cumplido</v>
          </cell>
        </row>
        <row r="228">
          <cell r="A228" t="str">
            <v>INC000002604620</v>
          </cell>
          <cell r="B228" t="str">
            <v>4-Menor/Localizado</v>
          </cell>
          <cell r="C228" t="str">
            <v>4-Baja</v>
          </cell>
          <cell r="D228" t="str">
            <v>Baja</v>
          </cell>
          <cell r="E228" t="str">
            <v>Cerrado</v>
          </cell>
          <cell r="F228" t="str">
            <v>TELEFONICA GLOBAL TECHNOLOGY S.A.AGENCIA EN CHILE</v>
          </cell>
          <cell r="G228" t="str">
            <v>08/02/2024 18:28:29</v>
          </cell>
          <cell r="H228" t="str">
            <v>08/02/2024 18:29:07</v>
          </cell>
          <cell r="I228" t="str">
            <v>08/02/2024 18:30:43</v>
          </cell>
          <cell r="J228" t="str">
            <v>08/02/2024 23:50:00</v>
          </cell>
          <cell r="K228" t="str">
            <v>SISTEMA OPERATIVO MICROSOFT</v>
          </cell>
          <cell r="L228" t="str">
            <v>JAVIER CUEVAS</v>
          </cell>
          <cell r="M228" t="str">
            <v>GESTION AV IPCHILE</v>
          </cell>
          <cell r="N228" t="str">
            <v>HOSTING VIRTUAL</v>
          </cell>
          <cell r="O228" t="str">
            <v>tct_jacuev</v>
          </cell>
          <cell r="P228" t="str">
            <v>Requerimiento de cliente</v>
          </cell>
          <cell r="Q228" t="str">
            <v>Dentro del Objetivo de servicio</v>
          </cell>
          <cell r="R228">
            <v>45330</v>
          </cell>
          <cell r="S228">
            <v>1.1111111161881126E-3</v>
          </cell>
          <cell r="T228">
            <v>0</v>
          </cell>
          <cell r="U228">
            <v>1.5509259259259261E-3</v>
          </cell>
          <cell r="V228">
            <v>1.5509259259259261E-3</v>
          </cell>
          <cell r="W228" t="str">
            <v/>
          </cell>
          <cell r="X228" t="str">
            <v>Cumplido</v>
          </cell>
        </row>
        <row r="229">
          <cell r="A229" t="str">
            <v>INC000002604623</v>
          </cell>
          <cell r="B229" t="str">
            <v>4-Menor/Localizado</v>
          </cell>
          <cell r="C229" t="str">
            <v>4-Baja</v>
          </cell>
          <cell r="D229" t="str">
            <v>Baja</v>
          </cell>
          <cell r="E229" t="str">
            <v>Cerrado</v>
          </cell>
          <cell r="F229" t="str">
            <v>TELEFONICA GLOBAL TECHNOLOGY S.A.AGENCIA EN CHILE</v>
          </cell>
          <cell r="G229" t="str">
            <v>08/02/2024 18:31:15</v>
          </cell>
          <cell r="H229" t="str">
            <v>08/02/2024 18:31:52</v>
          </cell>
          <cell r="I229" t="str">
            <v>08/02/2024 18:33:23</v>
          </cell>
          <cell r="J229" t="str">
            <v>08/02/2024 23:50:00</v>
          </cell>
          <cell r="K229" t="str">
            <v>SISTEMA OPERATIVO MICROSOFT</v>
          </cell>
          <cell r="L229" t="str">
            <v>JAVIER CUEVAS</v>
          </cell>
          <cell r="M229" t="str">
            <v>GESTION PARQUE ADMINISTRADO</v>
          </cell>
          <cell r="N229" t="str">
            <v>HOSTING VIRTUAL</v>
          </cell>
          <cell r="O229" t="str">
            <v>tct_jacuev</v>
          </cell>
          <cell r="P229" t="str">
            <v>Requerimiento de cliente</v>
          </cell>
          <cell r="Q229" t="str">
            <v>Dentro del Objetivo de servicio</v>
          </cell>
          <cell r="R229">
            <v>45330</v>
          </cell>
          <cell r="S229">
            <v>1.0532407395658083E-3</v>
          </cell>
          <cell r="T229">
            <v>0</v>
          </cell>
          <cell r="U229">
            <v>1.4814814814814814E-3</v>
          </cell>
          <cell r="V229">
            <v>1.4814814814814814E-3</v>
          </cell>
          <cell r="W229" t="str">
            <v/>
          </cell>
          <cell r="X229" t="str">
            <v>Cumplido</v>
          </cell>
        </row>
        <row r="230">
          <cell r="A230" t="str">
            <v>INC000002604236</v>
          </cell>
          <cell r="B230" t="str">
            <v>3-Moderado/Limitado</v>
          </cell>
          <cell r="C230" t="str">
            <v>4-Baja</v>
          </cell>
          <cell r="D230" t="str">
            <v>Baja</v>
          </cell>
          <cell r="E230" t="str">
            <v>Cerrado</v>
          </cell>
          <cell r="F230" t="str">
            <v>FUNDACION INSTITUTO PROFESIONAL DUOC UC</v>
          </cell>
          <cell r="G230" t="str">
            <v>08/02/2024 16:32:50</v>
          </cell>
          <cell r="H230" t="str">
            <v>08/02/2024 16:34:20</v>
          </cell>
          <cell r="I230" t="str">
            <v>08/02/2024 18:33:34</v>
          </cell>
          <cell r="J230" t="str">
            <v>08/02/2024 23:50:00</v>
          </cell>
          <cell r="K230" t="str">
            <v>BASE DE DATOS</v>
          </cell>
          <cell r="L230" t="str">
            <v>ALVARO ORTIZ</v>
          </cell>
          <cell r="M230" t="str">
            <v>DUOC | REQ | Solicitud homologación BD</v>
          </cell>
          <cell r="N230" t="str">
            <v>HOSTING VIRTUAL</v>
          </cell>
          <cell r="O230" t="str">
            <v>frp_disilv</v>
          </cell>
          <cell r="P230" t="str">
            <v>Requerimiento de cliente</v>
          </cell>
          <cell r="Q230" t="str">
            <v>Dentro del Objetivo de servicio</v>
          </cell>
          <cell r="R230">
            <v>45330</v>
          </cell>
          <cell r="S230">
            <v>8.2800925927585922E-2</v>
          </cell>
          <cell r="T230">
            <v>0</v>
          </cell>
          <cell r="U230">
            <v>8.3842592592592594E-2</v>
          </cell>
          <cell r="V230">
            <v>8.3842592592592594E-2</v>
          </cell>
          <cell r="W230" t="str">
            <v/>
          </cell>
          <cell r="X230" t="str">
            <v>Cumplido</v>
          </cell>
        </row>
        <row r="231">
          <cell r="A231" t="str">
            <v>INC000002604625</v>
          </cell>
          <cell r="B231" t="str">
            <v>4-Menor/Localizado</v>
          </cell>
          <cell r="C231" t="str">
            <v>4-Baja</v>
          </cell>
          <cell r="D231" t="str">
            <v>Baja</v>
          </cell>
          <cell r="E231" t="str">
            <v>Cerrado</v>
          </cell>
          <cell r="F231" t="str">
            <v>TELEFONICA GLOBAL TECHNOLOGY S.A.AGENCIA EN CHILE</v>
          </cell>
          <cell r="G231" t="str">
            <v>08/02/2024 18:32:23</v>
          </cell>
          <cell r="H231" t="str">
            <v>08/02/2024 18:32:51</v>
          </cell>
          <cell r="I231" t="str">
            <v>08/02/2024 18:34:22</v>
          </cell>
          <cell r="J231" t="str">
            <v>08/02/2024 23:50:00</v>
          </cell>
          <cell r="K231" t="str">
            <v>SISTEMA OPERATIVO MICROSOFT</v>
          </cell>
          <cell r="L231" t="str">
            <v>JAVIER CUEVAS</v>
          </cell>
          <cell r="M231" t="str">
            <v>ACTUALZIACIÓN DE SERVICIOS MICROSOFT</v>
          </cell>
          <cell r="N231" t="str">
            <v>HOSTING VIRTUAL</v>
          </cell>
          <cell r="O231" t="str">
            <v>tct_jacuev</v>
          </cell>
          <cell r="P231" t="str">
            <v>Requerimiento de cliente</v>
          </cell>
          <cell r="Q231" t="str">
            <v>Dentro del Objetivo de servicio</v>
          </cell>
          <cell r="R231">
            <v>45330</v>
          </cell>
          <cell r="S231">
            <v>1.0532407395658083E-3</v>
          </cell>
          <cell r="T231">
            <v>0</v>
          </cell>
          <cell r="U231">
            <v>1.3773148148148147E-3</v>
          </cell>
          <cell r="V231">
            <v>1.3773148148148147E-3</v>
          </cell>
          <cell r="W231" t="str">
            <v/>
          </cell>
          <cell r="X231" t="str">
            <v>Cumplido</v>
          </cell>
        </row>
        <row r="232">
          <cell r="A232" t="str">
            <v>INC000002604627</v>
          </cell>
          <cell r="B232" t="str">
            <v>4-Menor/Localizado</v>
          </cell>
          <cell r="C232" t="str">
            <v>4-Baja</v>
          </cell>
          <cell r="D232" t="str">
            <v>Baja</v>
          </cell>
          <cell r="E232" t="str">
            <v>Cerrado</v>
          </cell>
          <cell r="F232" t="str">
            <v>TELEFONICA GLOBAL TECHNOLOGY S.A.AGENCIA EN CHILE</v>
          </cell>
          <cell r="G232" t="str">
            <v>08/02/2024 18:35:29</v>
          </cell>
          <cell r="H232" t="str">
            <v>08/02/2024 18:35:59</v>
          </cell>
          <cell r="I232" t="str">
            <v>08/02/2024 18:36:22</v>
          </cell>
          <cell r="J232" t="str">
            <v>08/02/2024 23:50:00</v>
          </cell>
          <cell r="K232" t="str">
            <v>SISTEMA OPERATIVO MICROSOFT</v>
          </cell>
          <cell r="L232" t="str">
            <v>JAVIER CUEVAS</v>
          </cell>
          <cell r="M232" t="str">
            <v>NOTIFICACIÓN PREVIA: Lanzamiento de actualización de seguridad de Microsoft</v>
          </cell>
          <cell r="N232" t="str">
            <v>HOSTING VIRTUAL</v>
          </cell>
          <cell r="O232" t="str">
            <v>tct_jacuev</v>
          </cell>
          <cell r="P232" t="str">
            <v>Requerimiento de cliente</v>
          </cell>
          <cell r="Q232" t="str">
            <v>Dentro del Objetivo de servicio</v>
          </cell>
          <cell r="R232">
            <v>45330</v>
          </cell>
          <cell r="S232">
            <v>2.6620370772434399E-4</v>
          </cell>
          <cell r="T232">
            <v>0</v>
          </cell>
          <cell r="U232">
            <v>6.134259259259259E-4</v>
          </cell>
          <cell r="V232">
            <v>6.134259259259259E-4</v>
          </cell>
          <cell r="W232" t="str">
            <v/>
          </cell>
          <cell r="X232" t="str">
            <v>Cumplido</v>
          </cell>
        </row>
        <row r="233">
          <cell r="A233" t="str">
            <v>INC000002604519</v>
          </cell>
          <cell r="B233" t="str">
            <v>1-Extenso/Generalizado</v>
          </cell>
          <cell r="C233" t="str">
            <v>4-Baja</v>
          </cell>
          <cell r="D233" t="str">
            <v>Baja</v>
          </cell>
          <cell r="E233" t="str">
            <v>Cerrado</v>
          </cell>
          <cell r="F233" t="str">
            <v>PRODINSA 2</v>
          </cell>
          <cell r="G233" t="str">
            <v>08/02/2024 17:36:36</v>
          </cell>
          <cell r="H233" t="str">
            <v>08/02/2024 17:36:36</v>
          </cell>
          <cell r="I233" t="str">
            <v>08/02/2024 18:47:44</v>
          </cell>
          <cell r="J233" t="str">
            <v>08/02/2024 23:50:00</v>
          </cell>
          <cell r="K233" t="str">
            <v>SISTEMA OPERATIVO MICROSOFT</v>
          </cell>
          <cell r="L233" t="str">
            <v>GIOVANNI D ROCCO VALENZUELA</v>
          </cell>
          <cell r="M233" t="str">
            <v>prodin01 - apposv_vm TICKET AUTOMATICO</v>
          </cell>
          <cell r="N233" t="str">
            <v>TICKET-INTELIGENTE</v>
          </cell>
          <cell r="O233" t="str">
            <v>USR_TSIGHT</v>
          </cell>
          <cell r="P233" t="str">
            <v>Incidencia de cliente</v>
          </cell>
          <cell r="Q233" t="str">
            <v>Dentro del Objetivo de servicio</v>
          </cell>
          <cell r="R233">
            <v>45330</v>
          </cell>
          <cell r="S233">
            <v>4.9398148148611654E-2</v>
          </cell>
          <cell r="T233">
            <v>4.8865740740740737E-2</v>
          </cell>
          <cell r="U233">
            <v>4.9398148148148142E-2</v>
          </cell>
          <cell r="V233">
            <v>5.3240740740740744E-4</v>
          </cell>
          <cell r="W233" t="str">
            <v>Cumplido</v>
          </cell>
          <cell r="X233" t="str">
            <v xml:space="preserve"> </v>
          </cell>
        </row>
        <row r="234">
          <cell r="A234" t="str">
            <v>INC000002604636</v>
          </cell>
          <cell r="B234" t="str">
            <v>4-Menor/Localizado</v>
          </cell>
          <cell r="C234" t="str">
            <v>4-Baja</v>
          </cell>
          <cell r="D234" t="str">
            <v>Baja</v>
          </cell>
          <cell r="E234" t="str">
            <v>Cerrado</v>
          </cell>
          <cell r="F234" t="str">
            <v>TELEFONICA GLOBAL TECHNOLOGY S.A.AGENCIA EN CHILE</v>
          </cell>
          <cell r="G234" t="str">
            <v>08/02/2024 19:17:09</v>
          </cell>
          <cell r="H234" t="str">
            <v>08/02/2024 19:44:05</v>
          </cell>
          <cell r="I234" t="str">
            <v>08/02/2024 19:44:05</v>
          </cell>
          <cell r="J234" t="str">
            <v>08/02/2024 23:50:00</v>
          </cell>
          <cell r="K234" t="str">
            <v>BACK UP DATA CENTER (BACKUP ON DEMAND)</v>
          </cell>
          <cell r="L234" t="str">
            <v>AXEL ANDRADE</v>
          </cell>
          <cell r="M234" t="str">
            <v>recopilación y redaccion de informes mensuales</v>
          </cell>
          <cell r="N234" t="str">
            <v>BACKUP ON DEMAND</v>
          </cell>
          <cell r="O234" t="str">
            <v>tct_axandr</v>
          </cell>
          <cell r="P234" t="str">
            <v>Requerimiento de cliente</v>
          </cell>
          <cell r="Q234" t="str">
            <v>Dentro del Objetivo de servicio</v>
          </cell>
          <cell r="R234">
            <v>45330</v>
          </cell>
          <cell r="S234">
            <v>0</v>
          </cell>
          <cell r="T234">
            <v>0</v>
          </cell>
          <cell r="U234">
            <v>1.8703703703703705E-2</v>
          </cell>
          <cell r="V234">
            <v>1.8703703703703705E-2</v>
          </cell>
          <cell r="W234" t="str">
            <v/>
          </cell>
          <cell r="X234" t="str">
            <v>Cumplido</v>
          </cell>
        </row>
        <row r="235">
          <cell r="A235" t="str">
            <v>INC000002604282</v>
          </cell>
          <cell r="B235" t="str">
            <v>3-Moderado/Limitado</v>
          </cell>
          <cell r="C235" t="str">
            <v>3-Medio</v>
          </cell>
          <cell r="D235" t="str">
            <v>Media</v>
          </cell>
          <cell r="E235" t="str">
            <v>Cerrado</v>
          </cell>
          <cell r="F235" t="str">
            <v>TELEFONICA GLOBAL TECHNOLOGY S.A.AGENCIA EN CHILE</v>
          </cell>
          <cell r="G235" t="str">
            <v>08/02/2024 19:18:21</v>
          </cell>
          <cell r="H235" t="str">
            <v>08/02/2024 19:22:39</v>
          </cell>
          <cell r="I235" t="str">
            <v>08/02/2024 20:07:11</v>
          </cell>
          <cell r="J235" t="str">
            <v>08/02/2024 23:50:00</v>
          </cell>
          <cell r="K235" t="str">
            <v>BACK UP DATA CENTER (BACKUP ON DEMAND)</v>
          </cell>
          <cell r="L235" t="str">
            <v>AXEL ANDRADE</v>
          </cell>
          <cell r="M235" t="str">
            <v>GAMA / RE: Recuperación De datos</v>
          </cell>
          <cell r="N235" t="str">
            <v>VPN IP - MPLS</v>
          </cell>
          <cell r="O235" t="str">
            <v>frp_kaldor</v>
          </cell>
          <cell r="P235" t="str">
            <v>Requerimiento de cliente</v>
          </cell>
          <cell r="Q235" t="str">
            <v>Dentro del Objetivo de servicio</v>
          </cell>
          <cell r="R235">
            <v>45330</v>
          </cell>
          <cell r="S235">
            <v>3.0925925922929309E-2</v>
          </cell>
          <cell r="T235">
            <v>1.5763888888888886E-2</v>
          </cell>
          <cell r="U235">
            <v>3.3912037037037039E-2</v>
          </cell>
          <cell r="V235">
            <v>1.8148148148148146E-2</v>
          </cell>
          <cell r="W235" t="str">
            <v/>
          </cell>
          <cell r="X235" t="str">
            <v>Cumplido</v>
          </cell>
        </row>
        <row r="236">
          <cell r="A236" t="str">
            <v>INC000002603289</v>
          </cell>
          <cell r="B236" t="str">
            <v>3-Moderado/Limitado</v>
          </cell>
          <cell r="C236" t="str">
            <v>3-Medio</v>
          </cell>
          <cell r="D236" t="str">
            <v>Media</v>
          </cell>
          <cell r="E236" t="str">
            <v>Cerrado</v>
          </cell>
          <cell r="F236" t="str">
            <v>INSTITUTO PROFESIONAL DE CHILE SA</v>
          </cell>
          <cell r="G236" t="str">
            <v>08/02/2024 10:41:40</v>
          </cell>
          <cell r="H236" t="str">
            <v>08/02/2024 10:43:27</v>
          </cell>
          <cell r="I236" t="str">
            <v>08/02/2024 20:08:45</v>
          </cell>
          <cell r="J236" t="str">
            <v>08/02/2024 23:50:00</v>
          </cell>
          <cell r="K236" t="str">
            <v>BACK UP DATA CENTER (BACKUP ON DEMAND)</v>
          </cell>
          <cell r="L236" t="str">
            <v>AXEL ANDRADE</v>
          </cell>
          <cell r="M236" t="str">
            <v>GAMA/ Requerimiento Respaldo servidor Arauco - IPCHILE</v>
          </cell>
          <cell r="N236" t="str">
            <v>VPN IP - MPLS</v>
          </cell>
          <cell r="O236" t="str">
            <v>frp_cnavar</v>
          </cell>
          <cell r="P236" t="str">
            <v>Requerimiento de cliente</v>
          </cell>
          <cell r="Q236" t="str">
            <v>Dentro del Objetivo de servicio</v>
          </cell>
          <cell r="R236">
            <v>45330</v>
          </cell>
          <cell r="S236">
            <v>0.39256944444059627</v>
          </cell>
          <cell r="T236">
            <v>0</v>
          </cell>
          <cell r="U236">
            <v>0.39380787037037041</v>
          </cell>
          <cell r="V236">
            <v>0.39380787037037041</v>
          </cell>
          <cell r="W236" t="str">
            <v/>
          </cell>
          <cell r="X236" t="str">
            <v>Cumplido</v>
          </cell>
        </row>
        <row r="237">
          <cell r="A237" t="str">
            <v>INC000002601400</v>
          </cell>
          <cell r="B237" t="str">
            <v>3-Moderado/Limitado</v>
          </cell>
          <cell r="C237" t="str">
            <v>3-Medio</v>
          </cell>
          <cell r="D237" t="str">
            <v>Media</v>
          </cell>
          <cell r="E237" t="str">
            <v>Cerrado</v>
          </cell>
          <cell r="F237" t="str">
            <v>INMOBILIARIA FRUSAN S.A.</v>
          </cell>
          <cell r="G237" t="str">
            <v>07/02/2024 18:40:45</v>
          </cell>
          <cell r="H237" t="str">
            <v>07/02/2024 18:45:28</v>
          </cell>
          <cell r="I237" t="str">
            <v>08/02/2024 20:15:06</v>
          </cell>
          <cell r="J237" t="str">
            <v>08/02/2024 23:50:00</v>
          </cell>
          <cell r="K237" t="str">
            <v>VDC</v>
          </cell>
          <cell r="L237" t="str">
            <v>DEIBY Y SANTOYO MONTEROLA</v>
          </cell>
          <cell r="M237" t="str">
            <v>GAMA / Instalación de Agente AV | PDTE HORARIO HÁBIL</v>
          </cell>
          <cell r="N237" t="str">
            <v>VPN IP - MPLS</v>
          </cell>
          <cell r="O237" t="str">
            <v>frp_kaldor</v>
          </cell>
          <cell r="P237" t="str">
            <v>Requerimiento de cliente</v>
          </cell>
          <cell r="Q237" t="str">
            <v>Objetivos de servicio incumplidos</v>
          </cell>
          <cell r="R237">
            <v>45330</v>
          </cell>
          <cell r="S237">
            <v>1.0622453703690553</v>
          </cell>
          <cell r="T237">
            <v>1.0607638888888888</v>
          </cell>
          <cell r="U237">
            <v>1.0655208333333335</v>
          </cell>
          <cell r="V237">
            <v>4.7569444444444447E-3</v>
          </cell>
          <cell r="W237" t="str">
            <v/>
          </cell>
          <cell r="X237" t="str">
            <v>Cumplido</v>
          </cell>
        </row>
        <row r="238">
          <cell r="A238" t="str">
            <v>INC000002604706</v>
          </cell>
          <cell r="B238" t="str">
            <v>1-Extenso/Generalizado</v>
          </cell>
          <cell r="C238" t="str">
            <v>4-Baja</v>
          </cell>
          <cell r="D238" t="str">
            <v>Baja</v>
          </cell>
          <cell r="E238" t="str">
            <v>Cerrado</v>
          </cell>
          <cell r="F238" t="str">
            <v>FUNDACION INSTITUTO PROFESIONAL DUOC UC</v>
          </cell>
          <cell r="G238" t="str">
            <v>08/02/2024 18:51:59</v>
          </cell>
          <cell r="H238" t="str">
            <v>08/02/2024 18:51:59</v>
          </cell>
          <cell r="I238" t="str">
            <v>09/02/2024 2:10:23</v>
          </cell>
          <cell r="J238" t="str">
            <v>09/02/2024 23:50:00</v>
          </cell>
          <cell r="K238" t="str">
            <v>SISTEMA OPERATIVO UNIX</v>
          </cell>
          <cell r="L238" t="str">
            <v>SEBASTIAN I ACUÑA GUZMAN</v>
          </cell>
          <cell r="M238" t="str">
            <v>fiprdu01- qa_services_01 TICKET AUTOMATICO</v>
          </cell>
          <cell r="N238" t="str">
            <v>TICKET-INTELIGENTE</v>
          </cell>
          <cell r="O238" t="str">
            <v>USR_TSIGHT</v>
          </cell>
          <cell r="P238" t="str">
            <v>Incidencia de cliente</v>
          </cell>
          <cell r="Q238" t="str">
            <v>Dentro del Objetivo de servicio</v>
          </cell>
          <cell r="R238">
            <v>45331</v>
          </cell>
          <cell r="S238">
            <v>0.30444444444583496</v>
          </cell>
          <cell r="T238">
            <v>0.30249999999999999</v>
          </cell>
          <cell r="U238">
            <v>0.30444444444444446</v>
          </cell>
          <cell r="V238">
            <v>1.9444444444444442E-3</v>
          </cell>
          <cell r="W238" t="str">
            <v>Cumplido</v>
          </cell>
          <cell r="X238" t="str">
            <v xml:space="preserve"> </v>
          </cell>
        </row>
        <row r="239">
          <cell r="A239" t="str">
            <v>INC000002605336</v>
          </cell>
          <cell r="B239" t="str">
            <v>1-Extenso/Generalizado</v>
          </cell>
          <cell r="C239" t="str">
            <v>4-Baja</v>
          </cell>
          <cell r="D239" t="str">
            <v>Baja</v>
          </cell>
          <cell r="E239" t="str">
            <v>Cerrado</v>
          </cell>
          <cell r="F239" t="str">
            <v>TELEFONICA EMPRESAS DE CHILE SA</v>
          </cell>
          <cell r="G239" t="str">
            <v>09/02/2024 0:58:20</v>
          </cell>
          <cell r="H239" t="str">
            <v>09/02/2024 0:58:20</v>
          </cell>
          <cell r="I239" t="str">
            <v>09/02/2024 2:11:17</v>
          </cell>
          <cell r="J239" t="str">
            <v>09/02/2024 23:50:00</v>
          </cell>
          <cell r="K239" t="str">
            <v>SISTEMA OPERATIVO UNIX</v>
          </cell>
          <cell r="L239" t="str">
            <v>SEBASTIAN I ACUÑA GUZMAN</v>
          </cell>
          <cell r="M239" t="str">
            <v>prod-ar-apirest02 TICKET AUTOMATICO</v>
          </cell>
          <cell r="N239" t="str">
            <v>TICKET-INTELIGENTE</v>
          </cell>
          <cell r="O239" t="str">
            <v>USR_TSIGHT</v>
          </cell>
          <cell r="P239" t="str">
            <v>Incidencia de cliente</v>
          </cell>
          <cell r="Q239" t="str">
            <v>Dentro del Objetivo de servicio</v>
          </cell>
          <cell r="R239">
            <v>45331</v>
          </cell>
          <cell r="S239">
            <v>5.0659722219279502E-2</v>
          </cell>
          <cell r="T239">
            <v>4.7256944444444449E-2</v>
          </cell>
          <cell r="U239">
            <v>5.0659722222222224E-2</v>
          </cell>
          <cell r="V239">
            <v>3.4027777777777784E-3</v>
          </cell>
          <cell r="W239" t="str">
            <v>Cumplido</v>
          </cell>
          <cell r="X239" t="str">
            <v xml:space="preserve"> </v>
          </cell>
        </row>
        <row r="240">
          <cell r="A240" t="str">
            <v>INC000002604661</v>
          </cell>
          <cell r="B240" t="str">
            <v>4-Menor/Localizado</v>
          </cell>
          <cell r="C240" t="str">
            <v>4-Baja</v>
          </cell>
          <cell r="D240" t="str">
            <v>Baja</v>
          </cell>
          <cell r="E240" t="str">
            <v>Cerrado</v>
          </cell>
          <cell r="F240" t="str">
            <v>TELEFONICA EMPRESAS DE CHILE SA</v>
          </cell>
          <cell r="G240" t="str">
            <v>09/02/2024 7:10:32</v>
          </cell>
          <cell r="H240" t="str">
            <v>09/02/2024 7:11:54</v>
          </cell>
          <cell r="I240" t="str">
            <v>09/02/2024 7:12:17</v>
          </cell>
          <cell r="J240" t="str">
            <v>09/02/2024 23:50:00</v>
          </cell>
          <cell r="K240" t="str">
            <v>CLOUD SAP HANA</v>
          </cell>
          <cell r="L240" t="str">
            <v>NICOLAS A SAAVEDRA EGUILUZ</v>
          </cell>
          <cell r="M240" t="str">
            <v>Checklist Diario Clientes 09.02.24</v>
          </cell>
          <cell r="N240" t="str">
            <v>SAP</v>
          </cell>
          <cell r="O240" t="str">
            <v>tct_nsaave</v>
          </cell>
          <cell r="P240" t="str">
            <v>Requerimiento de cliente</v>
          </cell>
          <cell r="Q240" t="str">
            <v>Dentro del Objetivo de servicio</v>
          </cell>
          <cell r="R240">
            <v>45331</v>
          </cell>
          <cell r="S240">
            <v>2.6620370044838637E-4</v>
          </cell>
          <cell r="T240">
            <v>0</v>
          </cell>
          <cell r="U240">
            <v>1.2152777777777778E-3</v>
          </cell>
          <cell r="V240">
            <v>1.2152777777777778E-3</v>
          </cell>
          <cell r="W240" t="str">
            <v/>
          </cell>
          <cell r="X240" t="str">
            <v>Cumplido</v>
          </cell>
        </row>
        <row r="241">
          <cell r="A241" t="str">
            <v>INC000002604633</v>
          </cell>
          <cell r="B241" t="str">
            <v>3-Moderado/Limitado</v>
          </cell>
          <cell r="C241" t="str">
            <v>3-Medio</v>
          </cell>
          <cell r="D241" t="str">
            <v>Media</v>
          </cell>
          <cell r="E241" t="str">
            <v>Cerrado</v>
          </cell>
          <cell r="F241" t="str">
            <v>BLUMAR S.A.</v>
          </cell>
          <cell r="G241" t="str">
            <v>08/02/2024 19:12:07</v>
          </cell>
          <cell r="H241" t="str">
            <v>08/02/2024 19:14:13</v>
          </cell>
          <cell r="I241" t="str">
            <v>09/02/2024 9:49:01</v>
          </cell>
          <cell r="J241" t="str">
            <v>09/02/2024 23:50:00</v>
          </cell>
          <cell r="K241" t="str">
            <v>CLOUD SAP HANA</v>
          </cell>
          <cell r="L241" t="str">
            <v>FREDDY O CORTES DIAZ</v>
          </cell>
          <cell r="M241" t="str">
            <v>HD/
RV: desbloquear usuario de base de datos Hana PRD</v>
          </cell>
          <cell r="N241" t="str">
            <v>SAP</v>
          </cell>
          <cell r="O241" t="str">
            <v>frp_fpetro</v>
          </cell>
          <cell r="P241" t="str">
            <v>Requerimiento de cliente</v>
          </cell>
          <cell r="Q241" t="str">
            <v>Dentro del Objetivo de servicio</v>
          </cell>
          <cell r="R241">
            <v>45331</v>
          </cell>
          <cell r="S241">
            <v>0.60749999999825377</v>
          </cell>
          <cell r="T241">
            <v>0.5041782407407408</v>
          </cell>
          <cell r="U241">
            <v>0.60895833333333338</v>
          </cell>
          <cell r="V241">
            <v>0.10478009259259259</v>
          </cell>
          <cell r="W241" t="str">
            <v/>
          </cell>
          <cell r="X241" t="str">
            <v>Cumplido</v>
          </cell>
        </row>
        <row r="242">
          <cell r="A242" t="str">
            <v>INC000002603566</v>
          </cell>
          <cell r="B242" t="str">
            <v>1-Extenso/Generalizado</v>
          </cell>
          <cell r="C242" t="str">
            <v>4-Baja</v>
          </cell>
          <cell r="D242" t="str">
            <v>Baja</v>
          </cell>
          <cell r="E242" t="str">
            <v>Cerrado</v>
          </cell>
          <cell r="F242" t="str">
            <v>TELEFONICA EMPRESAS DE CHILE SA</v>
          </cell>
          <cell r="G242" t="str">
            <v>08/02/2024 11:06:21</v>
          </cell>
          <cell r="H242" t="str">
            <v>08/02/2024 11:06:21</v>
          </cell>
          <cell r="I242" t="str">
            <v>09/02/2024 10:07:46</v>
          </cell>
          <cell r="J242" t="str">
            <v>09/02/2024 23:50:00</v>
          </cell>
          <cell r="K242" t="str">
            <v>SISTEMA OPERATIVO MICROSOFT</v>
          </cell>
          <cell r="L242" t="str">
            <v>PAUL A SEPULVEDA ALVAREZ</v>
          </cell>
          <cell r="M242" t="str">
            <v>telefonicainf - telefonicam04 TICKET AUTOMATICO</v>
          </cell>
          <cell r="N242" t="str">
            <v>TICKET-INTELIGENTE</v>
          </cell>
          <cell r="O242" t="str">
            <v>USR_TSIGHT</v>
          </cell>
          <cell r="P242" t="str">
            <v>Incidencia de cliente</v>
          </cell>
          <cell r="Q242" t="str">
            <v>Dentro del Objetivo de servicio</v>
          </cell>
          <cell r="R242">
            <v>45331</v>
          </cell>
          <cell r="S242">
            <v>0.95931712962919846</v>
          </cell>
          <cell r="T242">
            <v>0.92923611111111104</v>
          </cell>
          <cell r="U242">
            <v>0.95931712962962967</v>
          </cell>
          <cell r="V242">
            <v>3.0081018518518521E-2</v>
          </cell>
          <cell r="W242" t="str">
            <v>Cumplido</v>
          </cell>
          <cell r="X242" t="str">
            <v xml:space="preserve"> </v>
          </cell>
        </row>
        <row r="243">
          <cell r="A243" t="str">
            <v>INC000002605747</v>
          </cell>
          <cell r="B243" t="str">
            <v>4-Menor/Localizado</v>
          </cell>
          <cell r="C243" t="str">
            <v>4-Baja</v>
          </cell>
          <cell r="D243" t="str">
            <v>Baja</v>
          </cell>
          <cell r="E243" t="str">
            <v>Cerrado</v>
          </cell>
          <cell r="F243" t="str">
            <v>TELEFONICA EMPRESAS DE CHILE SA</v>
          </cell>
          <cell r="G243" t="str">
            <v>09/02/2024 10:08:47</v>
          </cell>
          <cell r="H243" t="str">
            <v>09/02/2024 10:09:53</v>
          </cell>
          <cell r="I243" t="str">
            <v>09/02/2024 10:13:35</v>
          </cell>
          <cell r="J243" t="str">
            <v>09/02/2024 23:50:00</v>
          </cell>
          <cell r="K243" t="str">
            <v>CLOUD SAP HANA</v>
          </cell>
          <cell r="L243" t="str">
            <v>FREDDY O CORTES DIAZ</v>
          </cell>
          <cell r="M243" t="str">
            <v>CHECKLIST SAP ECC PRD 02.02.2024</v>
          </cell>
          <cell r="N243" t="str">
            <v>SAP</v>
          </cell>
          <cell r="O243" t="str">
            <v>tct_fcorte</v>
          </cell>
          <cell r="P243" t="str">
            <v>Requerimiento de cliente</v>
          </cell>
          <cell r="Q243">
            <v>0</v>
          </cell>
          <cell r="R243">
            <v>45331</v>
          </cell>
          <cell r="S243">
            <v>2.5694444411783479E-3</v>
          </cell>
          <cell r="T243">
            <v>0</v>
          </cell>
          <cell r="U243">
            <v>0</v>
          </cell>
          <cell r="V243">
            <v>0</v>
          </cell>
          <cell r="W243" t="str">
            <v/>
          </cell>
          <cell r="X243" t="str">
            <v>Cumplido</v>
          </cell>
        </row>
        <row r="244">
          <cell r="A244" t="str">
            <v>INC000002605744</v>
          </cell>
          <cell r="B244" t="str">
            <v>4-Menor/Localizado</v>
          </cell>
          <cell r="C244" t="str">
            <v>4-Baja</v>
          </cell>
          <cell r="D244" t="str">
            <v>Baja</v>
          </cell>
          <cell r="E244" t="str">
            <v>Cerrado</v>
          </cell>
          <cell r="F244" t="str">
            <v>TELEFONICA EMPRESAS DE CHILE SA</v>
          </cell>
          <cell r="G244" t="str">
            <v>09/02/2024 10:05:58</v>
          </cell>
          <cell r="H244" t="str">
            <v>09/02/2024 10:08:22</v>
          </cell>
          <cell r="I244" t="str">
            <v>09/02/2024 10:14:25</v>
          </cell>
          <cell r="J244" t="str">
            <v>09/02/2024 23:50:00</v>
          </cell>
          <cell r="K244" t="str">
            <v>CLOUD SAP HANA</v>
          </cell>
          <cell r="L244" t="str">
            <v>FREDDY O CORTES DIAZ</v>
          </cell>
          <cell r="M244" t="str">
            <v>CHECKLIST SAP ECC PRD 01.02.2024</v>
          </cell>
          <cell r="N244" t="str">
            <v>SAP</v>
          </cell>
          <cell r="O244" t="str">
            <v>tct_fcorte</v>
          </cell>
          <cell r="P244" t="str">
            <v>Requerimiento de cliente</v>
          </cell>
          <cell r="Q244">
            <v>0</v>
          </cell>
          <cell r="R244">
            <v>45331</v>
          </cell>
          <cell r="S244">
            <v>4.2013888887595385E-3</v>
          </cell>
          <cell r="T244">
            <v>0</v>
          </cell>
          <cell r="U244">
            <v>0</v>
          </cell>
          <cell r="V244">
            <v>0</v>
          </cell>
          <cell r="W244" t="str">
            <v/>
          </cell>
          <cell r="X244" t="str">
            <v>Cumplido</v>
          </cell>
        </row>
        <row r="245">
          <cell r="A245" t="str">
            <v>INC000002605752</v>
          </cell>
          <cell r="B245" t="str">
            <v>4-Menor/Localizado</v>
          </cell>
          <cell r="C245" t="str">
            <v>4-Baja</v>
          </cell>
          <cell r="D245" t="str">
            <v>Baja</v>
          </cell>
          <cell r="E245" t="str">
            <v>Cerrado</v>
          </cell>
          <cell r="F245" t="str">
            <v>TELEFONICA EMPRESAS DE CHILE SA</v>
          </cell>
          <cell r="G245" t="str">
            <v>09/02/2024 10:15:14</v>
          </cell>
          <cell r="H245" t="str">
            <v>09/02/2024 10:16:19</v>
          </cell>
          <cell r="I245" t="str">
            <v>09/02/2024 10:20:32</v>
          </cell>
          <cell r="J245" t="str">
            <v>09/02/2024 23:50:00</v>
          </cell>
          <cell r="K245" t="str">
            <v>CLOUD SAP HANA</v>
          </cell>
          <cell r="L245" t="str">
            <v>FREDDY O CORTES DIAZ</v>
          </cell>
          <cell r="M245" t="str">
            <v>CHECKLIST SAP ECC PRD 03.02.2024</v>
          </cell>
          <cell r="N245" t="str">
            <v>SAP</v>
          </cell>
          <cell r="O245" t="str">
            <v>tct_fcorte</v>
          </cell>
          <cell r="P245" t="str">
            <v>Requerimiento de cliente</v>
          </cell>
          <cell r="Q245">
            <v>0</v>
          </cell>
          <cell r="R245">
            <v>45331</v>
          </cell>
          <cell r="S245">
            <v>2.9282407413120382E-3</v>
          </cell>
          <cell r="T245">
            <v>0</v>
          </cell>
          <cell r="U245">
            <v>0</v>
          </cell>
          <cell r="V245">
            <v>0</v>
          </cell>
          <cell r="W245" t="str">
            <v/>
          </cell>
          <cell r="X245" t="str">
            <v>Cumplido</v>
          </cell>
        </row>
        <row r="246">
          <cell r="A246" t="str">
            <v>INC000002605757</v>
          </cell>
          <cell r="B246" t="str">
            <v>4-Menor/Localizado</v>
          </cell>
          <cell r="C246" t="str">
            <v>4-Baja</v>
          </cell>
          <cell r="D246" t="str">
            <v>Baja</v>
          </cell>
          <cell r="E246" t="str">
            <v>Cerrado</v>
          </cell>
          <cell r="F246" t="str">
            <v>TELEFONICA EMPRESAS DE CHILE SA</v>
          </cell>
          <cell r="G246" t="str">
            <v>09/02/2024 10:16:48</v>
          </cell>
          <cell r="H246" t="str">
            <v>09/02/2024 10:17:40</v>
          </cell>
          <cell r="I246" t="str">
            <v>09/02/2024 10:22:32</v>
          </cell>
          <cell r="J246" t="str">
            <v>09/02/2024 23:50:00</v>
          </cell>
          <cell r="K246" t="str">
            <v>CLOUD SAP HANA</v>
          </cell>
          <cell r="L246" t="str">
            <v>FREDDY O CORTES DIAZ</v>
          </cell>
          <cell r="M246" t="str">
            <v>CHECKLIST SAP ECC PRD 04.02.2024</v>
          </cell>
          <cell r="N246" t="str">
            <v>SAP</v>
          </cell>
          <cell r="O246" t="str">
            <v>tct_fcorte</v>
          </cell>
          <cell r="P246" t="str">
            <v>Requerimiento de cliente</v>
          </cell>
          <cell r="Q246">
            <v>0</v>
          </cell>
          <cell r="R246">
            <v>45331</v>
          </cell>
          <cell r="S246">
            <v>3.3796296338550746E-3</v>
          </cell>
          <cell r="T246">
            <v>0</v>
          </cell>
          <cell r="U246">
            <v>0</v>
          </cell>
          <cell r="V246">
            <v>0</v>
          </cell>
          <cell r="W246" t="str">
            <v/>
          </cell>
          <cell r="X246" t="str">
            <v>Cumplido</v>
          </cell>
        </row>
        <row r="247">
          <cell r="A247" t="str">
            <v>INC000002598529</v>
          </cell>
          <cell r="B247" t="str">
            <v>3-Moderado/Limitado</v>
          </cell>
          <cell r="C247" t="str">
            <v>3-Medio</v>
          </cell>
          <cell r="D247" t="str">
            <v>Media</v>
          </cell>
          <cell r="E247" t="str">
            <v>Cerrado</v>
          </cell>
          <cell r="F247" t="str">
            <v>INSTITUTO PROFESIONAL DE CHILE SA</v>
          </cell>
          <cell r="G247" t="str">
            <v>06/02/2024 12:08:44</v>
          </cell>
          <cell r="H247" t="str">
            <v>06/02/2024 12:13:34</v>
          </cell>
          <cell r="I247" t="str">
            <v>09/02/2024 11:32:27</v>
          </cell>
          <cell r="J247" t="str">
            <v>09/02/2024 23:50:00</v>
          </cell>
          <cell r="K247" t="str">
            <v>BACK UP DATA CENTER (BACKUP ON DEMAND)</v>
          </cell>
          <cell r="L247" t="str">
            <v>RODRIGO VÁSQUEZ MUÑOZ</v>
          </cell>
          <cell r="M247" t="str">
            <v>GAMA/ Solicitud restauraciones - TERRASOL</v>
          </cell>
          <cell r="N247" t="str">
            <v>VPN IP - MPLS</v>
          </cell>
          <cell r="O247" t="str">
            <v>frp_cnavar</v>
          </cell>
          <cell r="P247" t="str">
            <v>Requerimiento de cliente</v>
          </cell>
          <cell r="Q247" t="str">
            <v>Objetivos de servicio incumplidos</v>
          </cell>
          <cell r="R247">
            <v>45331</v>
          </cell>
          <cell r="S247">
            <v>2.9714467592639267</v>
          </cell>
          <cell r="T247">
            <v>2.9656481481481483</v>
          </cell>
          <cell r="U247">
            <v>2.9748032407407408</v>
          </cell>
          <cell r="V247">
            <v>9.1550925925925931E-3</v>
          </cell>
          <cell r="W247" t="str">
            <v/>
          </cell>
          <cell r="X247" t="str">
            <v>Cumplido</v>
          </cell>
        </row>
        <row r="248">
          <cell r="A248" t="str">
            <v>INC000002598547</v>
          </cell>
          <cell r="B248" t="str">
            <v>3-Moderado/Limitado</v>
          </cell>
          <cell r="C248" t="str">
            <v>3-Medio</v>
          </cell>
          <cell r="D248" t="str">
            <v>Media</v>
          </cell>
          <cell r="E248" t="str">
            <v>Cerrado</v>
          </cell>
          <cell r="F248" t="str">
            <v>INSTITUTO PROFESIONAL DE CHILE SA</v>
          </cell>
          <cell r="G248" t="str">
            <v>06/02/2024 12:12:26</v>
          </cell>
          <cell r="H248" t="str">
            <v>06/02/2024 12:14:20</v>
          </cell>
          <cell r="I248" t="str">
            <v>09/02/2024 11:34:12</v>
          </cell>
          <cell r="J248" t="str">
            <v>09/02/2024 23:50:00</v>
          </cell>
          <cell r="K248" t="str">
            <v>BACK UP DATA CENTER (BACKUP ON DEMAND)</v>
          </cell>
          <cell r="L248" t="str">
            <v>RODRIGO VÁSQUEZ MUÑOZ</v>
          </cell>
          <cell r="M248" t="str">
            <v>GAMA / Solicitud restauraciones - TERRAOESTE</v>
          </cell>
          <cell r="N248" t="str">
            <v>VPN IP - MPLS</v>
          </cell>
          <cell r="O248" t="str">
            <v>frp_rreyes</v>
          </cell>
          <cell r="P248" t="str">
            <v>Requerimiento de cliente</v>
          </cell>
          <cell r="Q248" t="str">
            <v>Objetivos de servicio incumplidos</v>
          </cell>
          <cell r="R248">
            <v>45331</v>
          </cell>
          <cell r="S248">
            <v>2.9721296296338551</v>
          </cell>
          <cell r="T248">
            <v>2.9667245370370368</v>
          </cell>
          <cell r="U248">
            <v>2.973449074074074</v>
          </cell>
          <cell r="V248">
            <v>6.7245370370370367E-3</v>
          </cell>
          <cell r="W248" t="str">
            <v/>
          </cell>
          <cell r="X248" t="str">
            <v>Cumplido</v>
          </cell>
        </row>
        <row r="249">
          <cell r="A249" t="str">
            <v>INC000002605701</v>
          </cell>
          <cell r="B249" t="str">
            <v>4-Menor/Localizado</v>
          </cell>
          <cell r="C249" t="str">
            <v>4-Baja</v>
          </cell>
          <cell r="D249" t="str">
            <v>Baja</v>
          </cell>
          <cell r="E249" t="str">
            <v>Cerrado</v>
          </cell>
          <cell r="F249" t="str">
            <v>TELEFONICA GLOBAL TECHNOLOGY S.A.AGENCIA EN CHILE</v>
          </cell>
          <cell r="G249" t="str">
            <v>09/02/2024 11:59:00</v>
          </cell>
          <cell r="H249" t="str">
            <v>09/02/2024 12:00:19</v>
          </cell>
          <cell r="I249" t="str">
            <v>09/02/2024 12:01:26</v>
          </cell>
          <cell r="J249" t="str">
            <v>09/02/2024 23:50:00</v>
          </cell>
          <cell r="K249" t="str">
            <v>CLOUD SAP HANA</v>
          </cell>
          <cell r="L249" t="str">
            <v>EWALD R GALAZ MILLALEO</v>
          </cell>
          <cell r="M249" t="str">
            <v>Checklist diario clientes 01.02.2024</v>
          </cell>
          <cell r="N249" t="str">
            <v>SAP</v>
          </cell>
          <cell r="O249" t="str">
            <v>tct_egalaz</v>
          </cell>
          <cell r="P249" t="str">
            <v>Requerimiento de cliente</v>
          </cell>
          <cell r="Q249" t="str">
            <v>Dentro del Objetivo de servicio</v>
          </cell>
          <cell r="R249">
            <v>45331</v>
          </cell>
          <cell r="S249">
            <v>7.7546296233776957E-4</v>
          </cell>
          <cell r="T249">
            <v>0</v>
          </cell>
          <cell r="U249">
            <v>1.689814814814815E-3</v>
          </cell>
          <cell r="V249">
            <v>1.689814814814815E-3</v>
          </cell>
          <cell r="W249" t="str">
            <v/>
          </cell>
          <cell r="X249" t="str">
            <v>Cumplido</v>
          </cell>
        </row>
        <row r="250">
          <cell r="A250" t="str">
            <v>INC000002605703</v>
          </cell>
          <cell r="B250" t="str">
            <v>4-Menor/Localizado</v>
          </cell>
          <cell r="C250" t="str">
            <v>4-Baja</v>
          </cell>
          <cell r="D250" t="str">
            <v>Baja</v>
          </cell>
          <cell r="E250" t="str">
            <v>Cerrado</v>
          </cell>
          <cell r="F250" t="str">
            <v>TELEFONICA GLOBAL TECHNOLOGY S.A.AGENCIA EN CHILE</v>
          </cell>
          <cell r="G250" t="str">
            <v>09/02/2024 12:02:21</v>
          </cell>
          <cell r="H250" t="str">
            <v>09/02/2024 12:03:05</v>
          </cell>
          <cell r="I250" t="str">
            <v>09/02/2024 12:04:10</v>
          </cell>
          <cell r="J250" t="str">
            <v>09/02/2024 23:50:00</v>
          </cell>
          <cell r="K250" t="str">
            <v>CLOUD SAP HANA</v>
          </cell>
          <cell r="L250" t="str">
            <v>EWALD R GALAZ MILLALEO</v>
          </cell>
          <cell r="M250" t="str">
            <v>Checklist diario clientes 02.02.2024</v>
          </cell>
          <cell r="N250" t="str">
            <v>SAP</v>
          </cell>
          <cell r="O250" t="str">
            <v>tct_egalaz</v>
          </cell>
          <cell r="P250" t="str">
            <v>Requerimiento de cliente</v>
          </cell>
          <cell r="Q250" t="str">
            <v>Dentro del Objetivo de servicio</v>
          </cell>
          <cell r="R250">
            <v>45331</v>
          </cell>
          <cell r="S250">
            <v>7.5231481605442241E-4</v>
          </cell>
          <cell r="T250">
            <v>0</v>
          </cell>
          <cell r="U250">
            <v>1.261574074074074E-3</v>
          </cell>
          <cell r="V250">
            <v>1.261574074074074E-3</v>
          </cell>
          <cell r="W250" t="str">
            <v/>
          </cell>
          <cell r="X250" t="str">
            <v>Cumplido</v>
          </cell>
        </row>
        <row r="251">
          <cell r="A251" t="str">
            <v>INC000002606007</v>
          </cell>
          <cell r="B251" t="str">
            <v>4-Menor/Localizado</v>
          </cell>
          <cell r="C251" t="str">
            <v>4-Baja</v>
          </cell>
          <cell r="D251" t="str">
            <v>Baja</v>
          </cell>
          <cell r="E251" t="str">
            <v>Cerrado</v>
          </cell>
          <cell r="F251" t="str">
            <v>TELEFONICA GLOBAL TECHNOLOGY S.A.AGENCIA EN CHILE</v>
          </cell>
          <cell r="G251" t="str">
            <v>09/02/2024 12:05:19</v>
          </cell>
          <cell r="H251" t="str">
            <v>09/02/2024 12:06:03</v>
          </cell>
          <cell r="I251" t="str">
            <v>09/02/2024 12:07:45</v>
          </cell>
          <cell r="J251" t="str">
            <v>09/02/2024 23:50:00</v>
          </cell>
          <cell r="K251" t="str">
            <v>CLOUD SAP HANA</v>
          </cell>
          <cell r="L251" t="str">
            <v>EWALD R GALAZ MILLALEO</v>
          </cell>
          <cell r="M251" t="str">
            <v>Checklist diario clientes 05.02.2024</v>
          </cell>
          <cell r="N251" t="str">
            <v>SAP</v>
          </cell>
          <cell r="O251" t="str">
            <v>tct_egalaz</v>
          </cell>
          <cell r="P251" t="str">
            <v>Requerimiento de cliente</v>
          </cell>
          <cell r="Q251" t="str">
            <v>Dentro del Objetivo de servicio</v>
          </cell>
          <cell r="R251">
            <v>45331</v>
          </cell>
          <cell r="S251">
            <v>1.1805555550381541E-3</v>
          </cell>
          <cell r="T251">
            <v>0</v>
          </cell>
          <cell r="U251">
            <v>1.689814814814815E-3</v>
          </cell>
          <cell r="V251">
            <v>1.689814814814815E-3</v>
          </cell>
          <cell r="W251" t="str">
            <v/>
          </cell>
          <cell r="X251" t="str">
            <v>Cumplido</v>
          </cell>
        </row>
        <row r="252">
          <cell r="A252" t="str">
            <v>INC000002606011</v>
          </cell>
          <cell r="B252" t="str">
            <v>4-Menor/Localizado</v>
          </cell>
          <cell r="C252" t="str">
            <v>4-Baja</v>
          </cell>
          <cell r="D252" t="str">
            <v>Baja</v>
          </cell>
          <cell r="E252" t="str">
            <v>Cerrado</v>
          </cell>
          <cell r="F252" t="str">
            <v>TELEFONICA GLOBAL TECHNOLOGY S.A.AGENCIA EN CHILE</v>
          </cell>
          <cell r="G252" t="str">
            <v>09/02/2024 12:08:44</v>
          </cell>
          <cell r="H252" t="str">
            <v>09/02/2024 12:09:50</v>
          </cell>
          <cell r="I252" t="str">
            <v>09/02/2024 12:11:18</v>
          </cell>
          <cell r="J252" t="str">
            <v>09/02/2024 23:50:00</v>
          </cell>
          <cell r="K252" t="str">
            <v>CLOUD SAP HANA</v>
          </cell>
          <cell r="L252" t="str">
            <v>EWALD R GALAZ MILLALEO</v>
          </cell>
          <cell r="M252" t="str">
            <v>Informe Mensual clientes Mes de Enero 2024</v>
          </cell>
          <cell r="N252" t="str">
            <v>SAP</v>
          </cell>
          <cell r="O252" t="str">
            <v>tct_egalaz</v>
          </cell>
          <cell r="P252" t="str">
            <v>Requerimiento de cliente</v>
          </cell>
          <cell r="Q252" t="str">
            <v>Dentro del Objetivo de servicio</v>
          </cell>
          <cell r="R252">
            <v>45331</v>
          </cell>
          <cell r="S252">
            <v>1.0185185165028088E-3</v>
          </cell>
          <cell r="T252">
            <v>0</v>
          </cell>
          <cell r="U252">
            <v>1.7824074074074072E-3</v>
          </cell>
          <cell r="V252">
            <v>1.7824074074074072E-3</v>
          </cell>
          <cell r="W252" t="str">
            <v/>
          </cell>
          <cell r="X252" t="str">
            <v>Cumplido</v>
          </cell>
        </row>
        <row r="253">
          <cell r="A253" t="str">
            <v>INC000002606013</v>
          </cell>
          <cell r="B253" t="str">
            <v>4-Menor/Localizado</v>
          </cell>
          <cell r="C253" t="str">
            <v>4-Baja</v>
          </cell>
          <cell r="D253" t="str">
            <v>Baja</v>
          </cell>
          <cell r="E253" t="str">
            <v>Cerrado</v>
          </cell>
          <cell r="F253" t="str">
            <v>TELEFONICA GLOBAL TECHNOLOGY S.A.AGENCIA EN CHILE</v>
          </cell>
          <cell r="G253" t="str">
            <v>09/02/2024 12:11:46</v>
          </cell>
          <cell r="H253" t="str">
            <v>09/02/2024 12:12:36</v>
          </cell>
          <cell r="I253" t="str">
            <v>09/02/2024 12:13:31</v>
          </cell>
          <cell r="J253" t="str">
            <v>09/02/2024 23:50:00</v>
          </cell>
          <cell r="K253" t="str">
            <v>CLOUD SAP HANA</v>
          </cell>
          <cell r="L253" t="str">
            <v>EWALD R GALAZ MILLALEO</v>
          </cell>
          <cell r="M253" t="str">
            <v>Checklist diario clientes 06.02.2024</v>
          </cell>
          <cell r="N253" t="str">
            <v>SAP</v>
          </cell>
          <cell r="O253" t="str">
            <v>tct_egalaz</v>
          </cell>
          <cell r="P253" t="str">
            <v>Requerimiento de cliente</v>
          </cell>
          <cell r="Q253" t="str">
            <v>Dentro del Objetivo de servicio</v>
          </cell>
          <cell r="R253">
            <v>45331</v>
          </cell>
          <cell r="S253">
            <v>6.3657407008577138E-4</v>
          </cell>
          <cell r="T253">
            <v>0</v>
          </cell>
          <cell r="U253">
            <v>1.2152777777777778E-3</v>
          </cell>
          <cell r="V253">
            <v>1.2152777777777778E-3</v>
          </cell>
          <cell r="W253" t="str">
            <v/>
          </cell>
          <cell r="X253" t="str">
            <v>Cumplido</v>
          </cell>
        </row>
        <row r="254">
          <cell r="A254" t="str">
            <v>INC000002605046</v>
          </cell>
          <cell r="B254" t="str">
            <v>3-Moderado/Limitado</v>
          </cell>
          <cell r="C254" t="str">
            <v>3-Medio</v>
          </cell>
          <cell r="D254" t="str">
            <v>Media</v>
          </cell>
          <cell r="E254" t="str">
            <v>Cerrado</v>
          </cell>
          <cell r="F254" t="str">
            <v>SOC PUNTA DEL COBRE S A</v>
          </cell>
          <cell r="G254" t="str">
            <v>09/02/2024 9:18:39</v>
          </cell>
          <cell r="H254" t="str">
            <v>09/02/2024 9:20:40</v>
          </cell>
          <cell r="I254" t="str">
            <v>09/02/2024 12:22:08</v>
          </cell>
          <cell r="J254" t="str">
            <v>09/02/2024 23:50:00</v>
          </cell>
          <cell r="K254" t="str">
            <v>VDC</v>
          </cell>
          <cell r="L254" t="str">
            <v>PABLO N OLIVA ALARCON</v>
          </cell>
          <cell r="M254" t="str">
            <v>HD/Problemas con VDC (URGENTE)</v>
          </cell>
          <cell r="N254" t="str">
            <v>VPN IP - MPLS</v>
          </cell>
          <cell r="O254" t="str">
            <v>frp_pcamay</v>
          </cell>
          <cell r="P254" t="str">
            <v>Incidencia de cliente</v>
          </cell>
          <cell r="Q254" t="str">
            <v>Dentro del Objetivo de servicio</v>
          </cell>
          <cell r="R254">
            <v>45331</v>
          </cell>
          <cell r="S254">
            <v>0.12601851851650281</v>
          </cell>
          <cell r="T254">
            <v>0</v>
          </cell>
          <cell r="U254">
            <v>0.12741898148148148</v>
          </cell>
          <cell r="V254">
            <v>0.12741898148148148</v>
          </cell>
          <cell r="W254" t="str">
            <v>Cumplido</v>
          </cell>
          <cell r="X254" t="str">
            <v xml:space="preserve"> </v>
          </cell>
        </row>
        <row r="255">
          <cell r="A255" t="str">
            <v>INC000002606017</v>
          </cell>
          <cell r="B255" t="str">
            <v>4-Menor/Localizado</v>
          </cell>
          <cell r="C255" t="str">
            <v>4-Baja</v>
          </cell>
          <cell r="D255" t="str">
            <v>Baja</v>
          </cell>
          <cell r="E255" t="str">
            <v>Cerrado</v>
          </cell>
          <cell r="F255" t="str">
            <v>TELEFONICA GLOBAL TECHNOLOGY S.A.AGENCIA EN CHILE</v>
          </cell>
          <cell r="G255" t="str">
            <v>09/02/2024 12:19:48</v>
          </cell>
          <cell r="H255" t="str">
            <v>09/02/2024 12:21:57</v>
          </cell>
          <cell r="I255" t="str">
            <v>09/02/2024 12:24:07</v>
          </cell>
          <cell r="J255" t="str">
            <v>09/02/2024 23:50:00</v>
          </cell>
          <cell r="K255" t="str">
            <v>CLOUD SAP HANA</v>
          </cell>
          <cell r="L255" t="str">
            <v>EWALD R GALAZ MILLALEO</v>
          </cell>
          <cell r="M255" t="str">
            <v>Checklist diario clientes 07.02.2024</v>
          </cell>
          <cell r="N255" t="str">
            <v>SAP</v>
          </cell>
          <cell r="O255" t="str">
            <v>tct_egalaz</v>
          </cell>
          <cell r="P255" t="str">
            <v>Requerimiento de cliente</v>
          </cell>
          <cell r="Q255" t="str">
            <v>Dentro del Objetivo de servicio</v>
          </cell>
          <cell r="R255">
            <v>45331</v>
          </cell>
          <cell r="S255">
            <v>1.5046296321088448E-3</v>
          </cell>
          <cell r="T255">
            <v>0</v>
          </cell>
          <cell r="U255">
            <v>2.9976851851851848E-3</v>
          </cell>
          <cell r="V255">
            <v>2.9976851851851848E-3</v>
          </cell>
          <cell r="W255" t="str">
            <v/>
          </cell>
          <cell r="X255" t="str">
            <v>Cumplido</v>
          </cell>
        </row>
        <row r="256">
          <cell r="A256" t="str">
            <v>INC000002606019</v>
          </cell>
          <cell r="B256" t="str">
            <v>4-Menor/Localizado</v>
          </cell>
          <cell r="C256" t="str">
            <v>4-Baja</v>
          </cell>
          <cell r="D256" t="str">
            <v>Baja</v>
          </cell>
          <cell r="E256" t="str">
            <v>Cerrado</v>
          </cell>
          <cell r="F256" t="str">
            <v>TELEFONICA GLOBAL TECHNOLOGY S.A.AGENCIA EN CHILE</v>
          </cell>
          <cell r="G256" t="str">
            <v>09/02/2024 12:25:19</v>
          </cell>
          <cell r="H256" t="str">
            <v>09/02/2024 12:25:21</v>
          </cell>
          <cell r="I256" t="str">
            <v>09/02/2024 12:25:58</v>
          </cell>
          <cell r="J256" t="str">
            <v>09/02/2024 23:50:00</v>
          </cell>
          <cell r="K256" t="str">
            <v>CLOUD SAP HANA</v>
          </cell>
          <cell r="L256" t="str">
            <v>EWALD R GALAZ MILLALEO</v>
          </cell>
          <cell r="M256" t="str">
            <v>Checklist diario clientes 08.02.2024</v>
          </cell>
          <cell r="N256" t="str">
            <v>SAP</v>
          </cell>
          <cell r="O256" t="str">
            <v>tct_egalaz</v>
          </cell>
          <cell r="P256" t="str">
            <v>Requerimiento de cliente</v>
          </cell>
          <cell r="Q256" t="str">
            <v>Dentro del Objetivo de servicio</v>
          </cell>
          <cell r="R256">
            <v>45331</v>
          </cell>
          <cell r="S256">
            <v>4.2824074625968933E-4</v>
          </cell>
          <cell r="T256">
            <v>0</v>
          </cell>
          <cell r="U256">
            <v>4.5138888888888892E-4</v>
          </cell>
          <cell r="V256">
            <v>4.5138888888888892E-4</v>
          </cell>
          <cell r="W256" t="str">
            <v/>
          </cell>
          <cell r="X256" t="str">
            <v>Cumplido</v>
          </cell>
        </row>
        <row r="257">
          <cell r="A257" t="str">
            <v>INC000002603959</v>
          </cell>
          <cell r="B257" t="str">
            <v>3-Moderado/Limitado</v>
          </cell>
          <cell r="C257" t="str">
            <v>3-Medio</v>
          </cell>
          <cell r="D257" t="str">
            <v>Media</v>
          </cell>
          <cell r="E257" t="str">
            <v>Cerrado</v>
          </cell>
          <cell r="F257" t="str">
            <v>TELEFONICA GLOBAL TECHNOLOGY S.A.AGENCIA EN CHILE</v>
          </cell>
          <cell r="G257" t="str">
            <v>08/02/2024 15:27:04</v>
          </cell>
          <cell r="H257" t="str">
            <v>08/02/2024 15:29:11</v>
          </cell>
          <cell r="I257" t="str">
            <v>09/02/2024 12:26:18</v>
          </cell>
          <cell r="J257" t="str">
            <v>09/02/2024 23:50:00</v>
          </cell>
          <cell r="K257" t="str">
            <v>VDC</v>
          </cell>
          <cell r="L257" t="str">
            <v>PABLO N OLIVA ALARCON</v>
          </cell>
          <cell r="M257" t="str">
            <v>HD | Importar a VDC de CLIENTE IPCHILE vm restauradas</v>
          </cell>
          <cell r="N257" t="str">
            <v>VPN IP - MPLS</v>
          </cell>
          <cell r="O257" t="str">
            <v>frp_kefern</v>
          </cell>
          <cell r="P257" t="str">
            <v>Requerimiento de cliente</v>
          </cell>
          <cell r="Q257" t="str">
            <v>Objetivos de servicio incumplidos</v>
          </cell>
          <cell r="R257">
            <v>45331</v>
          </cell>
          <cell r="S257">
            <v>0.87299768518278142</v>
          </cell>
          <cell r="T257">
            <v>0.64465277777777785</v>
          </cell>
          <cell r="U257">
            <v>0.87446759259259255</v>
          </cell>
          <cell r="V257">
            <v>0.22981481481481481</v>
          </cell>
          <cell r="W257" t="str">
            <v/>
          </cell>
          <cell r="X257" t="str">
            <v>Cumplido</v>
          </cell>
        </row>
        <row r="258">
          <cell r="A258" t="str">
            <v>INC000002606021</v>
          </cell>
          <cell r="B258" t="str">
            <v>4-Menor/Localizado</v>
          </cell>
          <cell r="C258" t="str">
            <v>4-Baja</v>
          </cell>
          <cell r="D258" t="str">
            <v>Baja</v>
          </cell>
          <cell r="E258" t="str">
            <v>Cerrado</v>
          </cell>
          <cell r="F258" t="str">
            <v>TELEFONICA GLOBAL TECHNOLOGY S.A.AGENCIA EN CHILE</v>
          </cell>
          <cell r="G258" t="str">
            <v>09/02/2024 12:26:21</v>
          </cell>
          <cell r="H258" t="str">
            <v>09/02/2024 12:27:03</v>
          </cell>
          <cell r="I258" t="str">
            <v>09/02/2024 12:28:11</v>
          </cell>
          <cell r="J258" t="str">
            <v>09/02/2024 23:50:00</v>
          </cell>
          <cell r="K258" t="str">
            <v>CLOUD SAP HANA</v>
          </cell>
          <cell r="L258" t="str">
            <v>EWALD R GALAZ MILLALEO</v>
          </cell>
          <cell r="M258" t="str">
            <v>Checklist diario clientes 09.02.2024</v>
          </cell>
          <cell r="N258" t="str">
            <v>SAP</v>
          </cell>
          <cell r="O258" t="str">
            <v>tct_egalaz</v>
          </cell>
          <cell r="P258" t="str">
            <v>Requerimiento de cliente</v>
          </cell>
          <cell r="Q258" t="str">
            <v>Dentro del Objetivo de servicio</v>
          </cell>
          <cell r="R258">
            <v>45331</v>
          </cell>
          <cell r="S258">
            <v>7.8703703911742195E-4</v>
          </cell>
          <cell r="T258">
            <v>0</v>
          </cell>
          <cell r="U258">
            <v>1.2731481481481483E-3</v>
          </cell>
          <cell r="V258">
            <v>1.2731481481481483E-3</v>
          </cell>
          <cell r="W258" t="str">
            <v/>
          </cell>
          <cell r="X258" t="str">
            <v>Cumplido</v>
          </cell>
        </row>
        <row r="259">
          <cell r="A259" t="str">
            <v>INC000002605732</v>
          </cell>
          <cell r="B259" t="str">
            <v>1-Extenso/Generalizado</v>
          </cell>
          <cell r="C259" t="str">
            <v>4-Baja</v>
          </cell>
          <cell r="D259" t="str">
            <v>Baja</v>
          </cell>
          <cell r="E259" t="str">
            <v>Cerrado</v>
          </cell>
          <cell r="F259" t="str">
            <v>TELEFONICA EMPRESAS DE CHILE SA</v>
          </cell>
          <cell r="G259" t="str">
            <v>09/02/2024 9:51:06</v>
          </cell>
          <cell r="H259" t="str">
            <v>09/02/2024 9:51:06</v>
          </cell>
          <cell r="I259" t="str">
            <v>09/02/2024 12:59:51</v>
          </cell>
          <cell r="J259" t="str">
            <v>09/02/2024 23:50:00</v>
          </cell>
          <cell r="K259" t="str">
            <v>SISTEMA OPERATIVO UNIX</v>
          </cell>
          <cell r="L259" t="str">
            <v>SEBASTIAN I ACUÑA GUZMAN</v>
          </cell>
          <cell r="M259" t="str">
            <v>prod-ar-apirest02 TICKET AUTOMATICO</v>
          </cell>
          <cell r="N259" t="str">
            <v>TICKET-INTELIGENTE</v>
          </cell>
          <cell r="O259" t="str">
            <v>USR_TSIGHT</v>
          </cell>
          <cell r="P259" t="str">
            <v>Incidencia de cliente</v>
          </cell>
          <cell r="Q259" t="str">
            <v>Dentro del Objetivo de servicio</v>
          </cell>
          <cell r="R259">
            <v>45331</v>
          </cell>
          <cell r="S259">
            <v>0.13107638889050577</v>
          </cell>
          <cell r="T259">
            <v>4.5902777777777772E-2</v>
          </cell>
          <cell r="U259">
            <v>0.1310763888888889</v>
          </cell>
          <cell r="V259">
            <v>8.5173611111111103E-2</v>
          </cell>
          <cell r="W259" t="str">
            <v>Cumplido</v>
          </cell>
          <cell r="X259" t="str">
            <v xml:space="preserve"> </v>
          </cell>
        </row>
        <row r="260">
          <cell r="A260" t="str">
            <v>INC000002605691</v>
          </cell>
          <cell r="B260" t="str">
            <v>4-Menor/Localizado</v>
          </cell>
          <cell r="C260" t="str">
            <v>4-Baja</v>
          </cell>
          <cell r="D260" t="str">
            <v>Baja</v>
          </cell>
          <cell r="E260" t="str">
            <v>Cerrado</v>
          </cell>
          <cell r="F260" t="str">
            <v>MUNICIPALIDAD DE NUNOA</v>
          </cell>
          <cell r="G260" t="str">
            <v>09/02/2024 11:55:55</v>
          </cell>
          <cell r="H260" t="str">
            <v>09/02/2024 12:02:26</v>
          </cell>
          <cell r="I260" t="str">
            <v>09/02/2024 13:03:20</v>
          </cell>
          <cell r="J260" t="str">
            <v>09/02/2024 23:50:00</v>
          </cell>
          <cell r="K260" t="str">
            <v>SISTEMA OPERATIVO UNIX</v>
          </cell>
          <cell r="L260" t="str">
            <v>SEBASTIAN I ACUÑA GUZMAN</v>
          </cell>
          <cell r="M260" t="str">
            <v>GAMA | solicitud de creación de TXT en dominio</v>
          </cell>
          <cell r="N260" t="str">
            <v>VPN IP - MPLS</v>
          </cell>
          <cell r="O260" t="str">
            <v>frp_joflor</v>
          </cell>
          <cell r="P260" t="str">
            <v>Requerimiento de cliente</v>
          </cell>
          <cell r="Q260" t="str">
            <v>Dentro del Objetivo de servicio</v>
          </cell>
          <cell r="R260">
            <v>45331</v>
          </cell>
          <cell r="S260">
            <v>4.2291666664823424E-2</v>
          </cell>
          <cell r="T260">
            <v>0</v>
          </cell>
          <cell r="U260">
            <v>4.6817129629629632E-2</v>
          </cell>
          <cell r="V260">
            <v>4.6817129629629632E-2</v>
          </cell>
          <cell r="W260" t="str">
            <v/>
          </cell>
          <cell r="X260" t="str">
            <v>Cumplido</v>
          </cell>
        </row>
        <row r="261">
          <cell r="A261" t="str">
            <v>INC000002606122</v>
          </cell>
          <cell r="B261" t="str">
            <v>3-Moderado/Limitado</v>
          </cell>
          <cell r="C261" t="str">
            <v>3-Medio</v>
          </cell>
          <cell r="D261" t="str">
            <v>Media</v>
          </cell>
          <cell r="E261" t="str">
            <v>Cancelado</v>
          </cell>
          <cell r="F261" t="str">
            <v>TELEFONICA GLOBAL TECHNOLOGY S.A.AGENCIA EN CHILE</v>
          </cell>
          <cell r="G261" t="str">
            <v>09/02/2024 12:51:41</v>
          </cell>
          <cell r="H261" t="str">
            <v>09/02/2024 12:53:32</v>
          </cell>
          <cell r="I261" t="str">
            <v>09/02/2024 13:14:04</v>
          </cell>
          <cell r="J261" t="str">
            <v>09/02/2024 13:14:04</v>
          </cell>
          <cell r="K261" t="str">
            <v>CONTROLLER</v>
          </cell>
          <cell r="L261" t="str">
            <v>DENISE CRUZAT ETCHEBERRY</v>
          </cell>
          <cell r="M261" t="str">
            <v>HD/Accesos Consola Deep</v>
          </cell>
          <cell r="N261" t="str">
            <v>VPN IP - MPLS</v>
          </cell>
          <cell r="O261" t="str">
            <v>frp_pcamay</v>
          </cell>
          <cell r="P261" t="str">
            <v>Requerimiento de cliente</v>
          </cell>
          <cell r="Q261" t="str">
            <v>Dentro del Objetivo de servicio</v>
          </cell>
          <cell r="R261">
            <v>45331</v>
          </cell>
          <cell r="S261">
            <v>1.4259259252867196E-2</v>
          </cell>
          <cell r="T261">
            <v>0</v>
          </cell>
          <cell r="U261">
            <v>1.554398148148148E-2</v>
          </cell>
          <cell r="V261">
            <v>1.554398148148148E-2</v>
          </cell>
          <cell r="W261" t="str">
            <v/>
          </cell>
          <cell r="X261" t="str">
            <v>Cumplido</v>
          </cell>
        </row>
        <row r="262">
          <cell r="A262" t="str">
            <v>INC000002600058</v>
          </cell>
          <cell r="B262" t="str">
            <v>3-Moderado/Limitado</v>
          </cell>
          <cell r="C262" t="str">
            <v>3-Medio</v>
          </cell>
          <cell r="D262" t="str">
            <v>Media</v>
          </cell>
          <cell r="E262" t="str">
            <v>Cerrado</v>
          </cell>
          <cell r="F262" t="str">
            <v>CAMARA DE COMERCIO DE SANTIAGO A G</v>
          </cell>
          <cell r="G262" t="str">
            <v>07/02/2024 8:48:06</v>
          </cell>
          <cell r="H262" t="str">
            <v>07/02/2024 8:51:13</v>
          </cell>
          <cell r="I262" t="str">
            <v>09/02/2024 15:21:23</v>
          </cell>
          <cell r="J262" t="str">
            <v>09/02/2024 23:50:00</v>
          </cell>
          <cell r="K262" t="str">
            <v>OPERACION N1</v>
          </cell>
          <cell r="L262" t="str">
            <v>JUAN P SEGURA VARGAS</v>
          </cell>
          <cell r="M262" t="str">
            <v>HD | [CCS] RESPALDO DE CINTAS DC SM | Enero 2024 | CINTAS CLONES SAN MARTIN</v>
          </cell>
          <cell r="N262" t="str">
            <v>VPN IP - MPLS</v>
          </cell>
          <cell r="O262" t="str">
            <v>frp_kefern</v>
          </cell>
          <cell r="P262" t="str">
            <v>Requerimiento de cliente</v>
          </cell>
          <cell r="Q262" t="str">
            <v>Objetivos de servicio incumplidos</v>
          </cell>
          <cell r="R262">
            <v>45331</v>
          </cell>
          <cell r="S262">
            <v>2.2709490740744513</v>
          </cell>
          <cell r="T262">
            <v>1.939525462962963</v>
          </cell>
          <cell r="U262">
            <v>2.273113425925926</v>
          </cell>
          <cell r="V262">
            <v>0.33358796296296295</v>
          </cell>
          <cell r="W262" t="str">
            <v/>
          </cell>
          <cell r="X262" t="str">
            <v>Cumplido</v>
          </cell>
        </row>
        <row r="263">
          <cell r="A263" t="str">
            <v>INC000002598946</v>
          </cell>
          <cell r="B263" t="str">
            <v>3-Moderado/Limitado</v>
          </cell>
          <cell r="C263" t="str">
            <v>3-Medio</v>
          </cell>
          <cell r="D263" t="str">
            <v>Media</v>
          </cell>
          <cell r="E263" t="str">
            <v>Cerrado</v>
          </cell>
          <cell r="F263" t="str">
            <v>TELEFONICA GLOBAL TECHNOLOGY S.A.AGENCIA EN CHILE</v>
          </cell>
          <cell r="G263" t="str">
            <v>06/02/2024 15:51:27</v>
          </cell>
          <cell r="H263" t="str">
            <v>06/02/2024 15:56:17</v>
          </cell>
          <cell r="I263" t="str">
            <v>09/02/2024 15:40:32</v>
          </cell>
          <cell r="J263" t="str">
            <v>09/02/2024 23:50:00</v>
          </cell>
          <cell r="K263" t="str">
            <v>VDC</v>
          </cell>
          <cell r="L263" t="str">
            <v>ANGEL CASTRO CABRERA</v>
          </cell>
          <cell r="M263" t="str">
            <v>HD | TCCT - [Cloud Portal] – Restore - CL - MANTOS COPPER S.A.</v>
          </cell>
          <cell r="N263" t="str">
            <v>VPN IP - MPLS</v>
          </cell>
          <cell r="O263" t="str">
            <v>frp_kefern</v>
          </cell>
          <cell r="P263" t="str">
            <v>Requerimiento de cliente</v>
          </cell>
          <cell r="Q263" t="str">
            <v>Objetivos de servicio incumplidos</v>
          </cell>
          <cell r="R263">
            <v>45331</v>
          </cell>
          <cell r="S263">
            <v>2.9890625000043656</v>
          </cell>
          <cell r="T263">
            <v>2.761412037037037</v>
          </cell>
          <cell r="U263">
            <v>2.9924189814814817</v>
          </cell>
          <cell r="V263">
            <v>0.23100694444444445</v>
          </cell>
          <cell r="W263" t="str">
            <v/>
          </cell>
          <cell r="X263" t="str">
            <v>Cumplido</v>
          </cell>
        </row>
        <row r="264">
          <cell r="A264" t="str">
            <v>INC000002603565</v>
          </cell>
          <cell r="B264" t="str">
            <v>3-Moderado/Limitado</v>
          </cell>
          <cell r="C264" t="str">
            <v>3-Medio</v>
          </cell>
          <cell r="D264" t="str">
            <v>Media</v>
          </cell>
          <cell r="E264" t="str">
            <v>Cerrado</v>
          </cell>
          <cell r="F264" t="str">
            <v>XINERGIA LABORAL S A</v>
          </cell>
          <cell r="G264" t="str">
            <v>08/02/2024 11:03:51</v>
          </cell>
          <cell r="H264" t="str">
            <v>08/02/2024 11:07:22</v>
          </cell>
          <cell r="I264" t="str">
            <v>09/02/2024 15:54:20</v>
          </cell>
          <cell r="J264" t="str">
            <v>09/02/2024 23:50:00</v>
          </cell>
          <cell r="K264" t="str">
            <v>COMUNICACIONES DC</v>
          </cell>
          <cell r="L264" t="str">
            <v>LUIS A VILLASMIL CASTILLO</v>
          </cell>
          <cell r="M264" t="str">
            <v>REQ/
Desbloqueo de IP</v>
          </cell>
          <cell r="N264" t="str">
            <v>VPN IP - MPLS</v>
          </cell>
          <cell r="O264" t="str">
            <v>frp_fpetro</v>
          </cell>
          <cell r="P264" t="str">
            <v>Requerimiento de cliente</v>
          </cell>
          <cell r="Q264" t="str">
            <v>Objetivos de servicio incumplidos</v>
          </cell>
          <cell r="R264">
            <v>45331</v>
          </cell>
          <cell r="S264">
            <v>1.1992824074113742</v>
          </cell>
          <cell r="T264">
            <v>1.1358912037037037</v>
          </cell>
          <cell r="U264">
            <v>1.2017245370370371</v>
          </cell>
          <cell r="V264">
            <v>6.5833333333333341E-2</v>
          </cell>
          <cell r="W264" t="str">
            <v/>
          </cell>
          <cell r="X264" t="str">
            <v>Cumplido</v>
          </cell>
        </row>
        <row r="265">
          <cell r="A265" t="str">
            <v>INC000002606309</v>
          </cell>
          <cell r="B265" t="str">
            <v>1-Extenso/Generalizado</v>
          </cell>
          <cell r="C265" t="str">
            <v>4-Baja</v>
          </cell>
          <cell r="D265" t="str">
            <v>Baja</v>
          </cell>
          <cell r="E265" t="str">
            <v>Cerrado</v>
          </cell>
          <cell r="F265" t="str">
            <v>FUNDACION INSTITUTO PROFESIONAL DUOC UC</v>
          </cell>
          <cell r="G265" t="str">
            <v>09/02/2024 14:21:38</v>
          </cell>
          <cell r="H265" t="str">
            <v>09/02/2024 14:21:38</v>
          </cell>
          <cell r="I265" t="str">
            <v>09/02/2024 16:25:24</v>
          </cell>
          <cell r="J265" t="str">
            <v>09/02/2024 23:50:00</v>
          </cell>
          <cell r="K265" t="str">
            <v>SISTEMA OPERATIVO UNIX</v>
          </cell>
          <cell r="L265" t="str">
            <v>VICTOR SEPULVEDA GAMARRA</v>
          </cell>
          <cell r="M265" t="str">
            <v>fiprdu01 - srvbackhomeprd01_vm TICKET AUTOMATICO</v>
          </cell>
          <cell r="N265" t="str">
            <v>TICKET-INTELIGENTE</v>
          </cell>
          <cell r="O265" t="str">
            <v>USR_TSIGHT</v>
          </cell>
          <cell r="P265" t="str">
            <v>Incidencia de cliente</v>
          </cell>
          <cell r="Q265" t="str">
            <v>Dentro del Objetivo de servicio</v>
          </cell>
          <cell r="R265">
            <v>45331</v>
          </cell>
          <cell r="S265">
            <v>8.5949074076779652E-2</v>
          </cell>
          <cell r="T265">
            <v>7.0254629629629625E-2</v>
          </cell>
          <cell r="U265">
            <v>8.5949074074074081E-2</v>
          </cell>
          <cell r="V265">
            <v>1.5694444444444445E-2</v>
          </cell>
          <cell r="W265" t="str">
            <v>Cumplido</v>
          </cell>
          <cell r="X265" t="str">
            <v xml:space="preserve"> </v>
          </cell>
        </row>
        <row r="266">
          <cell r="A266" t="str">
            <v>INC000002603723</v>
          </cell>
          <cell r="B266" t="str">
            <v>3-Moderado/Limitado</v>
          </cell>
          <cell r="C266" t="str">
            <v>3-Medio</v>
          </cell>
          <cell r="D266" t="str">
            <v>Media</v>
          </cell>
          <cell r="E266" t="str">
            <v>Cerrado</v>
          </cell>
          <cell r="F266" t="str">
            <v>TELEFONICA GLOBAL TECHNOLOGY S.A.AGENCIA EN CHILE</v>
          </cell>
          <cell r="G266" t="str">
            <v>08/02/2024 12:29:10</v>
          </cell>
          <cell r="H266" t="str">
            <v>08/02/2024 12:38:13</v>
          </cell>
          <cell r="I266" t="str">
            <v>09/02/2024 16:53:34</v>
          </cell>
          <cell r="J266" t="str">
            <v>09/02/2024 23:50:00</v>
          </cell>
          <cell r="K266" t="str">
            <v>SISTEMA OPERATIVO MICROSOFT</v>
          </cell>
          <cell r="L266" t="str">
            <v>ALEJANDRO ACEVEDO VALENZUELA</v>
          </cell>
          <cell r="M266" t="str">
            <v>REQ/
RV: C-19872400069 // CLOUD // CC-CHI-0000108868 // TELEFONICA CHILE:: Paso a Implantación</v>
          </cell>
          <cell r="N266" t="str">
            <v>VPN IP - MPLS</v>
          </cell>
          <cell r="O266" t="str">
            <v>frp_fpetro</v>
          </cell>
          <cell r="P266" t="str">
            <v>Requerimiento de cliente</v>
          </cell>
          <cell r="Q266" t="str">
            <v>Objetivos de servicio incumplidos</v>
          </cell>
          <cell r="R266">
            <v>45331</v>
          </cell>
          <cell r="S266">
            <v>1.1773263888899237</v>
          </cell>
          <cell r="T266">
            <v>1.0191435185185185</v>
          </cell>
          <cell r="U266">
            <v>1.1836111111111112</v>
          </cell>
          <cell r="V266">
            <v>0.16446759259259261</v>
          </cell>
          <cell r="W266" t="str">
            <v/>
          </cell>
          <cell r="X266" t="str">
            <v>Cumplido</v>
          </cell>
        </row>
        <row r="267">
          <cell r="A267" t="str">
            <v>INC000002606117</v>
          </cell>
          <cell r="B267" t="str">
            <v>3-Moderado/Limitado</v>
          </cell>
          <cell r="C267" t="str">
            <v>3-Medio</v>
          </cell>
          <cell r="D267" t="str">
            <v>Media</v>
          </cell>
          <cell r="E267" t="str">
            <v>Cerrado</v>
          </cell>
          <cell r="F267" t="str">
            <v>ASF LOGISTICA SPA</v>
          </cell>
          <cell r="G267" t="str">
            <v>09/02/2024 12:36:14</v>
          </cell>
          <cell r="H267" t="str">
            <v>09/02/2024 12:37:01</v>
          </cell>
          <cell r="I267" t="str">
            <v>09/02/2024 17:07:58</v>
          </cell>
          <cell r="J267" t="str">
            <v>09/02/2024 23:50:00</v>
          </cell>
          <cell r="K267" t="str">
            <v>VDC</v>
          </cell>
          <cell r="L267" t="str">
            <v>PABLO N OLIVA ALARCON</v>
          </cell>
          <cell r="M267" t="str">
            <v>HD/Clonación maquina ARANDA_APP01</v>
          </cell>
          <cell r="N267" t="str">
            <v>VPN IP - MPLS</v>
          </cell>
          <cell r="O267" t="str">
            <v>frp_pcamay</v>
          </cell>
          <cell r="P267" t="str">
            <v>Requerimiento de cliente</v>
          </cell>
          <cell r="Q267" t="str">
            <v>Dentro del Objetivo de servicio</v>
          </cell>
          <cell r="R267">
            <v>45331</v>
          </cell>
          <cell r="S267">
            <v>0.18815972222364508</v>
          </cell>
          <cell r="T267">
            <v>2.6747685185185183E-2</v>
          </cell>
          <cell r="U267">
            <v>0.18870370370370371</v>
          </cell>
          <cell r="V267">
            <v>0.16195601851851851</v>
          </cell>
          <cell r="W267" t="str">
            <v/>
          </cell>
          <cell r="X267" t="str">
            <v>Cumplido</v>
          </cell>
        </row>
        <row r="268">
          <cell r="A268" t="str">
            <v>INC000002604220</v>
          </cell>
          <cell r="B268" t="str">
            <v>4-Menor/Localizado</v>
          </cell>
          <cell r="C268" t="str">
            <v>4-Baja</v>
          </cell>
          <cell r="D268" t="str">
            <v>Baja</v>
          </cell>
          <cell r="E268" t="str">
            <v>Cerrado</v>
          </cell>
          <cell r="F268" t="str">
            <v>TELEFONICA GLOBAL TECHNOLOGY S.A.AGENCIA EN CHILE</v>
          </cell>
          <cell r="G268" t="str">
            <v>08/02/2024 15:40:17</v>
          </cell>
          <cell r="H268" t="str">
            <v>08/02/2024 15:42:34</v>
          </cell>
          <cell r="I268" t="str">
            <v>09/02/2024 17:12:41</v>
          </cell>
          <cell r="J268" t="str">
            <v>09/02/2024 23:50:00</v>
          </cell>
          <cell r="K268" t="str">
            <v>SISTEMA OPERATIVO MICROSOFT</v>
          </cell>
          <cell r="L268" t="str">
            <v>GIOVANNI D ROCCO VALENZUELA</v>
          </cell>
          <cell r="M268" t="str">
            <v>AGENTES OFFLINE CEPECH</v>
          </cell>
          <cell r="N268" t="str">
            <v>SERVICIOS DIGITALES</v>
          </cell>
          <cell r="O268" t="str">
            <v>tct_decruz</v>
          </cell>
          <cell r="P268" t="str">
            <v>Requerimiento de cliente</v>
          </cell>
          <cell r="Q268" t="str">
            <v>Objetivos de servicio incumplidos</v>
          </cell>
          <cell r="R268">
            <v>45331</v>
          </cell>
          <cell r="S268">
            <v>1.0625810185229057</v>
          </cell>
          <cell r="T268">
            <v>0.97673611111111114</v>
          </cell>
          <cell r="U268">
            <v>1.0641666666666667</v>
          </cell>
          <cell r="V268">
            <v>8.7430555555555553E-2</v>
          </cell>
          <cell r="W268" t="str">
            <v/>
          </cell>
          <cell r="X268" t="str">
            <v>Cumplido</v>
          </cell>
        </row>
        <row r="269">
          <cell r="A269" t="str">
            <v>INC000002606389</v>
          </cell>
          <cell r="B269" t="str">
            <v>1-Extenso/Generalizado</v>
          </cell>
          <cell r="C269" t="str">
            <v>4-Baja</v>
          </cell>
          <cell r="D269" t="str">
            <v>Baja</v>
          </cell>
          <cell r="E269" t="str">
            <v>Cerrado</v>
          </cell>
          <cell r="F269" t="str">
            <v>FUNDACION INSTITUTO PROFESIONAL DUOC UC</v>
          </cell>
          <cell r="G269" t="str">
            <v>09/02/2024 15:39:42</v>
          </cell>
          <cell r="H269" t="str">
            <v>09/02/2024 15:39:42</v>
          </cell>
          <cell r="I269" t="str">
            <v>09/02/2024 17:16:33</v>
          </cell>
          <cell r="J269" t="str">
            <v>09/02/2024 23:50:00</v>
          </cell>
          <cell r="K269" t="str">
            <v>OPERACION N1</v>
          </cell>
          <cell r="L269" t="str">
            <v>JUAN P SEGURA VARGAS</v>
          </cell>
          <cell r="M269" t="str">
            <v>fiprdu01 - srvfs01_vm TICKET AUTOMATICO</v>
          </cell>
          <cell r="N269" t="str">
            <v>TICKET-INTELIGENTE</v>
          </cell>
          <cell r="O269" t="str">
            <v>USR_TSIGHT</v>
          </cell>
          <cell r="P269" t="str">
            <v>Incidencia de cliente</v>
          </cell>
          <cell r="Q269" t="str">
            <v>Dentro del Objetivo de servicio</v>
          </cell>
          <cell r="R269">
            <v>45331</v>
          </cell>
          <cell r="S269">
            <v>6.7256944443215616E-2</v>
          </cell>
          <cell r="T269">
            <v>3.3321759259259259E-2</v>
          </cell>
          <cell r="U269">
            <v>6.7256944444444453E-2</v>
          </cell>
          <cell r="V269">
            <v>3.3935185185185186E-2</v>
          </cell>
          <cell r="W269" t="str">
            <v>Cumplido</v>
          </cell>
          <cell r="X269" t="str">
            <v xml:space="preserve"> </v>
          </cell>
        </row>
        <row r="270">
          <cell r="A270" t="str">
            <v>INC000002606650</v>
          </cell>
          <cell r="B270" t="str">
            <v>3-Moderado/Limitado</v>
          </cell>
          <cell r="C270" t="str">
            <v>3-Medio</v>
          </cell>
          <cell r="D270" t="str">
            <v>Media</v>
          </cell>
          <cell r="E270" t="str">
            <v>Cerrado</v>
          </cell>
          <cell r="F270" t="str">
            <v>TELEFONICA GLOBAL TECHNOLOGY S.A.AGENCIA EN CHILE</v>
          </cell>
          <cell r="G270" t="str">
            <v>09/02/2024 19:19:51</v>
          </cell>
          <cell r="H270" t="str">
            <v>09/02/2024 19:21:15</v>
          </cell>
          <cell r="I270" t="str">
            <v>09/02/2024 20:35:46</v>
          </cell>
          <cell r="J270" t="str">
            <v>09/02/2024 23:50:00</v>
          </cell>
          <cell r="K270" t="str">
            <v>SISTEMA OPERATIVO MICROSOFT</v>
          </cell>
          <cell r="L270" t="str">
            <v>ALEJANDRO ACEVEDO VALENZUELA</v>
          </cell>
          <cell r="M270" t="str">
            <v>HD/ Creación de Folio</v>
          </cell>
          <cell r="N270" t="str">
            <v>VPN IP - MPLS</v>
          </cell>
          <cell r="O270" t="str">
            <v>frp_cnavar</v>
          </cell>
          <cell r="P270" t="str">
            <v>Requerimiento de cliente</v>
          </cell>
          <cell r="Q270" t="str">
            <v>Dentro del Objetivo de servicio</v>
          </cell>
          <cell r="R270">
            <v>45331</v>
          </cell>
          <cell r="S270">
            <v>5.1747685189184267E-2</v>
          </cell>
          <cell r="T270">
            <v>9.6064814814814808E-4</v>
          </cell>
          <cell r="U270">
            <v>5.2719907407407403E-2</v>
          </cell>
          <cell r="V270">
            <v>5.1759259259259262E-2</v>
          </cell>
          <cell r="W270" t="str">
            <v/>
          </cell>
          <cell r="X270" t="str">
            <v>Cumplido</v>
          </cell>
        </row>
        <row r="271">
          <cell r="A271" t="str">
            <v>INC000002607259</v>
          </cell>
          <cell r="B271" t="str">
            <v>1-Extenso/Generalizado</v>
          </cell>
          <cell r="C271" t="str">
            <v>4-Baja</v>
          </cell>
          <cell r="D271" t="str">
            <v>Baja</v>
          </cell>
          <cell r="E271" t="str">
            <v>Cerrado</v>
          </cell>
          <cell r="F271" t="str">
            <v>FUNDACION INSTITUTO PROFESIONAL DUOC UC</v>
          </cell>
          <cell r="G271" t="str">
            <v>09/02/2024 22:35:13</v>
          </cell>
          <cell r="H271" t="str">
            <v>09/02/2024 22:35:13</v>
          </cell>
          <cell r="I271" t="str">
            <v>10/02/2024 1:05:41</v>
          </cell>
          <cell r="J271" t="str">
            <v>10/02/2024 23:50:00</v>
          </cell>
          <cell r="K271" t="str">
            <v>SISTEMA OPERATIVO MICROSOFT</v>
          </cell>
          <cell r="L271" t="str">
            <v>ALEJANDRO ACEVEDO VALENZUELA</v>
          </cell>
          <cell r="M271" t="str">
            <v>fiprdu01 - srvfs01_vm TICKET AUTOMATICO</v>
          </cell>
          <cell r="N271" t="str">
            <v>TICKET-INTELIGENTE</v>
          </cell>
          <cell r="O271" t="str">
            <v>USR_TSIGHT</v>
          </cell>
          <cell r="P271" t="str">
            <v>Incidencia de cliente</v>
          </cell>
          <cell r="Q271" t="str">
            <v>Dentro del Objetivo de servicio</v>
          </cell>
          <cell r="R271">
            <v>45332</v>
          </cell>
          <cell r="S271">
            <v>0.10449074074131204</v>
          </cell>
          <cell r="T271">
            <v>0.10282407407407407</v>
          </cell>
          <cell r="U271">
            <v>0.10449074074074073</v>
          </cell>
          <cell r="V271">
            <v>1.6666666666666668E-3</v>
          </cell>
          <cell r="W271" t="str">
            <v>Cumplido</v>
          </cell>
          <cell r="X271" t="str">
            <v xml:space="preserve"> </v>
          </cell>
        </row>
        <row r="272">
          <cell r="A272" t="str">
            <v>INC000002606524</v>
          </cell>
          <cell r="B272" t="str">
            <v>4-Menor/Localizado</v>
          </cell>
          <cell r="C272" t="str">
            <v>4-Baja</v>
          </cell>
          <cell r="D272" t="str">
            <v>Baja</v>
          </cell>
          <cell r="E272" t="str">
            <v>Cerrado</v>
          </cell>
          <cell r="F272" t="str">
            <v>TELEFONICA CYBERSECURITY TECH CHILE SPA</v>
          </cell>
          <cell r="G272" t="str">
            <v>09/02/2024 16:26:36</v>
          </cell>
          <cell r="H272" t="str">
            <v>09/02/2024 16:31:49</v>
          </cell>
          <cell r="I272" t="str">
            <v>10/02/2024 1:11:30</v>
          </cell>
          <cell r="J272" t="str">
            <v>10/02/2024 23:50:00</v>
          </cell>
          <cell r="K272" t="str">
            <v>SISTEMA OPERATIVO MICROSOFT</v>
          </cell>
          <cell r="L272" t="str">
            <v>ALEJANDRO ACEVEDO VALENZUELA</v>
          </cell>
          <cell r="M272" t="str">
            <v>REVISION DE CORREO, NO RECIBE CORREOS</v>
          </cell>
          <cell r="N272" t="str">
            <v>RED INTERNA</v>
          </cell>
          <cell r="O272" t="str">
            <v>tct_yorhua</v>
          </cell>
          <cell r="P272" t="str">
            <v>Requerimiento de cliente</v>
          </cell>
          <cell r="Q272" t="str">
            <v>Dentro del Objetivo de servicio</v>
          </cell>
          <cell r="R272">
            <v>45332</v>
          </cell>
          <cell r="S272">
            <v>0.3608912037088885</v>
          </cell>
          <cell r="T272">
            <v>0.34612268518518513</v>
          </cell>
          <cell r="U272">
            <v>0.36451388888888886</v>
          </cell>
          <cell r="V272">
            <v>1.8391203703703705E-2</v>
          </cell>
          <cell r="W272" t="str">
            <v/>
          </cell>
          <cell r="X272" t="str">
            <v>Cumplido</v>
          </cell>
        </row>
        <row r="273">
          <cell r="A273" t="str">
            <v>INC000002607526</v>
          </cell>
          <cell r="B273" t="str">
            <v>1-Extenso/Generalizado</v>
          </cell>
          <cell r="C273" t="str">
            <v>4-Baja</v>
          </cell>
          <cell r="D273" t="str">
            <v>Baja</v>
          </cell>
          <cell r="E273" t="str">
            <v>Cerrado</v>
          </cell>
          <cell r="F273" t="str">
            <v>TELEFONICA CYBERSECURITY TECH CHILE SPA</v>
          </cell>
          <cell r="G273" t="str">
            <v>10/02/2024 1:31:47</v>
          </cell>
          <cell r="H273" t="str">
            <v>10/02/2024 1:31:47</v>
          </cell>
          <cell r="I273" t="str">
            <v>10/02/2024 2:48:49</v>
          </cell>
          <cell r="J273" t="str">
            <v>10/02/2024 23:50:00</v>
          </cell>
          <cell r="K273" t="str">
            <v>SISTEMA OPERATIVO UNIX</v>
          </cell>
          <cell r="L273" t="str">
            <v>VICTOR SEPULVEDA GAMARRA</v>
          </cell>
          <cell r="M273" t="str">
            <v>tctcsp01 - soc-splunk-master TICKET AUTOMATICO</v>
          </cell>
          <cell r="N273" t="str">
            <v>TICKET-INTELIGENTE</v>
          </cell>
          <cell r="O273" t="str">
            <v>USR_TSIGHT</v>
          </cell>
          <cell r="P273" t="str">
            <v>Incidencia de cliente</v>
          </cell>
          <cell r="Q273" t="str">
            <v>Dentro del Objetivo de servicio</v>
          </cell>
          <cell r="R273">
            <v>45332</v>
          </cell>
          <cell r="S273">
            <v>5.3495370375458151E-2</v>
          </cell>
          <cell r="T273">
            <v>5.2256944444444446E-2</v>
          </cell>
          <cell r="U273">
            <v>5.3495370370370367E-2</v>
          </cell>
          <cell r="V273">
            <v>1.2384259259259258E-3</v>
          </cell>
          <cell r="W273" t="str">
            <v>Cumplido</v>
          </cell>
          <cell r="X273" t="str">
            <v xml:space="preserve"> </v>
          </cell>
        </row>
        <row r="274">
          <cell r="A274" t="str">
            <v>INC000002607702</v>
          </cell>
          <cell r="B274" t="str">
            <v>4-Menor/Localizado</v>
          </cell>
          <cell r="C274" t="str">
            <v>4-Baja</v>
          </cell>
          <cell r="D274" t="str">
            <v>Baja</v>
          </cell>
          <cell r="E274" t="str">
            <v>Cerrado</v>
          </cell>
          <cell r="F274" t="str">
            <v>TELEFONICA EMPRESAS DE CHILE SA</v>
          </cell>
          <cell r="G274" t="str">
            <v>10/02/2024 9:09:37</v>
          </cell>
          <cell r="H274" t="str">
            <v>10/02/2024 9:11:12</v>
          </cell>
          <cell r="I274" t="str">
            <v>10/02/2024 9:11:49</v>
          </cell>
          <cell r="J274" t="str">
            <v>10/02/2024 23:50:00</v>
          </cell>
          <cell r="K274" t="str">
            <v>CLOUD SAP HANA</v>
          </cell>
          <cell r="L274" t="str">
            <v>NICOLAS A SAAVEDRA EGUILUZ</v>
          </cell>
          <cell r="M274" t="str">
            <v>Checklist Diario Cliente 10.02.24</v>
          </cell>
          <cell r="N274" t="str">
            <v>SAP</v>
          </cell>
          <cell r="O274" t="str">
            <v>tct_nsaave</v>
          </cell>
          <cell r="P274" t="str">
            <v>Requerimiento de cliente</v>
          </cell>
          <cell r="Q274" t="str">
            <v>Dentro del Objetivo de servicio</v>
          </cell>
          <cell r="R274">
            <v>45332</v>
          </cell>
          <cell r="S274">
            <v>4.2824073898373172E-4</v>
          </cell>
          <cell r="T274">
            <v>0</v>
          </cell>
          <cell r="U274">
            <v>1.5277777777777779E-3</v>
          </cell>
          <cell r="V274">
            <v>1.5277777777777779E-3</v>
          </cell>
          <cell r="W274" t="str">
            <v/>
          </cell>
          <cell r="X274" t="str">
            <v>Cumplido</v>
          </cell>
        </row>
        <row r="275">
          <cell r="A275" t="str">
            <v>INC000002607604</v>
          </cell>
          <cell r="B275" t="str">
            <v>1-Extenso/Generalizado</v>
          </cell>
          <cell r="C275" t="str">
            <v>4-Baja</v>
          </cell>
          <cell r="D275" t="str">
            <v>Baja</v>
          </cell>
          <cell r="E275" t="str">
            <v>Cerrado</v>
          </cell>
          <cell r="F275" t="str">
            <v>FUNDACION INSTITUTO PROFESIONAL DUOC UC</v>
          </cell>
          <cell r="G275" t="str">
            <v>10/02/2024 5:18:16</v>
          </cell>
          <cell r="H275" t="str">
            <v>10/02/2024 5:18:16</v>
          </cell>
          <cell r="I275" t="str">
            <v>10/02/2024 9:43:57</v>
          </cell>
          <cell r="J275" t="str">
            <v>10/02/2024 23:50:00</v>
          </cell>
          <cell r="K275" t="str">
            <v>SISTEMA OPERATIVO MICROSOFT</v>
          </cell>
          <cell r="L275" t="str">
            <v>ALEJANDRO ACEVEDO VALENZUELA</v>
          </cell>
          <cell r="M275" t="str">
            <v>fiprdu01 - srvfs01_vm TICKET AUTOMATICO</v>
          </cell>
          <cell r="N275" t="str">
            <v>TICKET-INTELIGENTE</v>
          </cell>
          <cell r="O275" t="str">
            <v>USR_TSIGHT</v>
          </cell>
          <cell r="P275" t="str">
            <v>Incidencia de cliente</v>
          </cell>
          <cell r="Q275" t="str">
            <v>Dentro del Objetivo de servicio</v>
          </cell>
          <cell r="R275">
            <v>45332</v>
          </cell>
          <cell r="S275">
            <v>0.18450231481256196</v>
          </cell>
          <cell r="T275">
            <v>0.1829861111111111</v>
          </cell>
          <cell r="U275">
            <v>0.18450231481481483</v>
          </cell>
          <cell r="V275">
            <v>1.5162037037037036E-3</v>
          </cell>
          <cell r="W275" t="str">
            <v>Cumplido</v>
          </cell>
          <cell r="X275" t="str">
            <v xml:space="preserve"> </v>
          </cell>
        </row>
        <row r="276">
          <cell r="A276" t="str">
            <v>INC000002603944</v>
          </cell>
          <cell r="B276" t="str">
            <v>3-Moderado/Limitado</v>
          </cell>
          <cell r="C276" t="str">
            <v>3-Medio</v>
          </cell>
          <cell r="D276" t="str">
            <v>Media</v>
          </cell>
          <cell r="E276" t="str">
            <v>Cerrado</v>
          </cell>
          <cell r="F276" t="str">
            <v>ARTIKOS CHILE S A</v>
          </cell>
          <cell r="G276" t="str">
            <v>08/02/2024 15:15:21</v>
          </cell>
          <cell r="H276" t="str">
            <v>08/02/2024 15:17:02</v>
          </cell>
          <cell r="I276" t="str">
            <v>10/02/2024 10:00:05</v>
          </cell>
          <cell r="J276" t="str">
            <v>10/02/2024 23:50:00</v>
          </cell>
          <cell r="K276" t="str">
            <v>BACK UP DATA CENTER (BACKUP ON DEMAND)</v>
          </cell>
          <cell r="L276" t="str">
            <v>RODRIGO VÁSQUEZ MUÑOZ</v>
          </cell>
          <cell r="M276" t="str">
            <v>HD | baja de respaldo /Artikos Chile S.A. bases: RFQDWarehouse y netchecker</v>
          </cell>
          <cell r="N276" t="str">
            <v>VPN IP - MPLS</v>
          </cell>
          <cell r="O276" t="str">
            <v>frp_kefern</v>
          </cell>
          <cell r="P276" t="str">
            <v>Requerimiento de cliente</v>
          </cell>
          <cell r="Q276" t="str">
            <v>Objetivos de servicio incumplidos</v>
          </cell>
          <cell r="R276">
            <v>45332</v>
          </cell>
          <cell r="S276">
            <v>1.7798958333296468</v>
          </cell>
          <cell r="T276">
            <v>1.5432060185185186</v>
          </cell>
          <cell r="U276">
            <v>1.7810648148148147</v>
          </cell>
          <cell r="V276">
            <v>0.23785879629629628</v>
          </cell>
          <cell r="W276" t="str">
            <v/>
          </cell>
          <cell r="X276" t="str">
            <v>Cumplido</v>
          </cell>
        </row>
        <row r="277">
          <cell r="A277" t="str">
            <v>INC000002599164</v>
          </cell>
          <cell r="B277" t="str">
            <v>3-Moderado/Limitado</v>
          </cell>
          <cell r="C277" t="str">
            <v>3-Medio</v>
          </cell>
          <cell r="D277" t="str">
            <v>Media</v>
          </cell>
          <cell r="E277" t="str">
            <v>Cerrado</v>
          </cell>
          <cell r="F277" t="str">
            <v>INSTITUTO PROFESIONAL DE CHILE SA</v>
          </cell>
          <cell r="G277" t="str">
            <v>06/02/2024 17:30:45</v>
          </cell>
          <cell r="H277" t="str">
            <v>06/02/2024 17:32:09</v>
          </cell>
          <cell r="I277" t="str">
            <v>10/02/2024 10:01:42</v>
          </cell>
          <cell r="J277" t="str">
            <v>10/02/2024 23:50:00</v>
          </cell>
          <cell r="K277" t="str">
            <v>BACK UP DATA CENTER (BACKUP ON DEMAND)</v>
          </cell>
          <cell r="L277" t="str">
            <v>RODRIGO VÁSQUEZ MUÑOZ</v>
          </cell>
          <cell r="M277" t="str">
            <v>GAMA / Requerimiento Respaldo Completo Servidores SharePoint IPCHILE</v>
          </cell>
          <cell r="N277" t="str">
            <v>VPN IP - MPLS</v>
          </cell>
          <cell r="O277" t="str">
            <v>frp_rreyes</v>
          </cell>
          <cell r="P277" t="str">
            <v>Requerimiento de cliente</v>
          </cell>
          <cell r="Q277" t="str">
            <v>Objetivos de servicio incumplidos</v>
          </cell>
          <cell r="R277">
            <v>45332</v>
          </cell>
          <cell r="S277">
            <v>3.687187499999709</v>
          </cell>
          <cell r="T277">
            <v>3.6703819444444448</v>
          </cell>
          <cell r="U277">
            <v>3.6881597222222222</v>
          </cell>
          <cell r="V277">
            <v>1.7777777777777778E-2</v>
          </cell>
          <cell r="W277" t="str">
            <v/>
          </cell>
          <cell r="X277" t="str">
            <v>Cumplido</v>
          </cell>
        </row>
        <row r="278">
          <cell r="A278" t="str">
            <v>INC000002608224</v>
          </cell>
          <cell r="B278" t="str">
            <v>1-Extenso/Generalizado</v>
          </cell>
          <cell r="C278" t="str">
            <v>4-Baja</v>
          </cell>
          <cell r="D278" t="str">
            <v>Baja</v>
          </cell>
          <cell r="E278" t="str">
            <v>Cerrado</v>
          </cell>
          <cell r="F278" t="str">
            <v>TELEFONICA CYBERSECURITY TECH CHILE SPA</v>
          </cell>
          <cell r="G278" t="str">
            <v>10/02/2024 20:00:13</v>
          </cell>
          <cell r="H278" t="str">
            <v>10/02/2024 20:00:13</v>
          </cell>
          <cell r="I278" t="str">
            <v>10/02/2024 20:48:32</v>
          </cell>
          <cell r="J278" t="str">
            <v>10/02/2024 23:50:00</v>
          </cell>
          <cell r="K278" t="str">
            <v>SISTEMA OPERATIVO UNIX</v>
          </cell>
          <cell r="L278" t="str">
            <v>VICTOR SEPULVEDA GAMARRA</v>
          </cell>
          <cell r="M278" t="str">
            <v>tctcsp01 - soc-splunk-master TICKET AUTOMATICO</v>
          </cell>
          <cell r="N278" t="str">
            <v>TICKET-INTELIGENTE</v>
          </cell>
          <cell r="O278" t="str">
            <v>USR_TSIGHT</v>
          </cell>
          <cell r="P278" t="str">
            <v>Incidencia de cliente</v>
          </cell>
          <cell r="Q278" t="str">
            <v>Dentro del Objetivo de servicio</v>
          </cell>
          <cell r="R278">
            <v>45332</v>
          </cell>
          <cell r="S278">
            <v>3.3553240740729962E-2</v>
          </cell>
          <cell r="T278">
            <v>2.8159722222222221E-2</v>
          </cell>
          <cell r="U278">
            <v>3.3553240740740745E-2</v>
          </cell>
          <cell r="V278">
            <v>5.3935185185185188E-3</v>
          </cell>
          <cell r="W278" t="str">
            <v>Cumplido</v>
          </cell>
          <cell r="X278" t="str">
            <v xml:space="preserve"> </v>
          </cell>
        </row>
        <row r="279">
          <cell r="A279" t="str">
            <v>INC000002607857</v>
          </cell>
          <cell r="B279" t="str">
            <v>3-Moderado/Limitado</v>
          </cell>
          <cell r="C279" t="str">
            <v>4-Baja</v>
          </cell>
          <cell r="D279" t="str">
            <v>Baja</v>
          </cell>
          <cell r="E279" t="str">
            <v>Cerrado</v>
          </cell>
          <cell r="F279" t="str">
            <v>FUNDACION INSTITUTO PROFESIONAL DUOC UC</v>
          </cell>
          <cell r="G279" t="str">
            <v>11/02/2024 0:01:05</v>
          </cell>
          <cell r="H279" t="str">
            <v>11/02/2024 0:10:53</v>
          </cell>
          <cell r="I279" t="str">
            <v>11/02/2024 0:30:47</v>
          </cell>
          <cell r="J279" t="str">
            <v>11/02/2024 23:50:00</v>
          </cell>
          <cell r="K279" t="str">
            <v>SISTEMA OPERATIVO UNIX</v>
          </cell>
          <cell r="L279" t="str">
            <v>VICTOR SEPULVEDA GAMARRA</v>
          </cell>
          <cell r="M279" t="str">
            <v>DUOC | INC | Alerta Global: Monitoreo Atentus</v>
          </cell>
          <cell r="N279" t="str">
            <v>HOSTING VIRTUAL</v>
          </cell>
          <cell r="O279" t="str">
            <v>frp_josama</v>
          </cell>
          <cell r="P279" t="str">
            <v>Incidencia de cliente</v>
          </cell>
          <cell r="Q279" t="str">
            <v>Dentro del Objetivo de servicio</v>
          </cell>
          <cell r="R279">
            <v>45333</v>
          </cell>
          <cell r="S279">
            <v>1.3819444444379769E-2</v>
          </cell>
          <cell r="T279">
            <v>7.858796296296296E-3</v>
          </cell>
          <cell r="U279">
            <v>2.0625000000000001E-2</v>
          </cell>
          <cell r="V279">
            <v>1.2766203703703703E-2</v>
          </cell>
          <cell r="W279" t="str">
            <v>Cumplido</v>
          </cell>
          <cell r="X279" t="str">
            <v xml:space="preserve"> </v>
          </cell>
        </row>
        <row r="280">
          <cell r="A280" t="str">
            <v>INC000002608422</v>
          </cell>
          <cell r="B280" t="str">
            <v>4-Menor/Localizado</v>
          </cell>
          <cell r="C280" t="str">
            <v>4-Baja</v>
          </cell>
          <cell r="D280" t="str">
            <v>Baja</v>
          </cell>
          <cell r="E280" t="str">
            <v>Cerrado</v>
          </cell>
          <cell r="F280" t="str">
            <v>TELEFONICA EMPRESAS DE CHILE SA</v>
          </cell>
          <cell r="G280" t="str">
            <v>11/02/2024 5:09:06</v>
          </cell>
          <cell r="H280" t="str">
            <v>11/02/2024 5:10:20</v>
          </cell>
          <cell r="I280" t="str">
            <v>11/02/2024 5:10:48</v>
          </cell>
          <cell r="J280" t="str">
            <v>11/02/2024 23:50:00</v>
          </cell>
          <cell r="K280" t="str">
            <v>CLOUD SAP HANA</v>
          </cell>
          <cell r="L280" t="str">
            <v>NICOLAS A SAAVEDRA EGUILUZ</v>
          </cell>
          <cell r="M280" t="str">
            <v>Checklist diario Clientes 11.02.24</v>
          </cell>
          <cell r="N280" t="str">
            <v>SAP</v>
          </cell>
          <cell r="O280" t="str">
            <v>tct_nsaave</v>
          </cell>
          <cell r="P280" t="str">
            <v>Requerimiento de cliente</v>
          </cell>
          <cell r="Q280" t="str">
            <v>Dentro del Objetivo de servicio</v>
          </cell>
          <cell r="R280">
            <v>45333</v>
          </cell>
          <cell r="S280">
            <v>3.2407407707069069E-4</v>
          </cell>
          <cell r="T280">
            <v>0</v>
          </cell>
          <cell r="U280">
            <v>1.1805555555555556E-3</v>
          </cell>
          <cell r="V280">
            <v>1.1805555555555556E-3</v>
          </cell>
          <cell r="W280" t="str">
            <v/>
          </cell>
          <cell r="X280" t="str">
            <v>Cumplido</v>
          </cell>
        </row>
        <row r="281">
          <cell r="A281" t="str">
            <v>INC000002607305</v>
          </cell>
          <cell r="B281" t="str">
            <v>4-Menor/Localizado</v>
          </cell>
          <cell r="C281" t="str">
            <v>4-Baja</v>
          </cell>
          <cell r="D281" t="str">
            <v>Baja</v>
          </cell>
          <cell r="E281" t="str">
            <v>Cerrado</v>
          </cell>
          <cell r="F281" t="str">
            <v>TELEFONICA CHILE S.A.</v>
          </cell>
          <cell r="G281" t="str">
            <v>09/02/2024 23:31:03</v>
          </cell>
          <cell r="H281" t="str">
            <v>09/02/2024 23:32:24</v>
          </cell>
          <cell r="I281" t="str">
            <v>11/02/2024 16:10:15</v>
          </cell>
          <cell r="J281" t="str">
            <v>11/02/2024 23:50:00</v>
          </cell>
          <cell r="K281" t="str">
            <v>SISTEMA OPERATIVO MICROSOFT</v>
          </cell>
          <cell r="L281" t="str">
            <v>ALEJANDRO ACEVEDO VALENZUELA</v>
          </cell>
          <cell r="M281" t="str">
            <v>REQ / Requerimiento TCCT - Baja de usuario - Soporte VDC Global - Diego Ruiz Gomez</v>
          </cell>
          <cell r="N281" t="str">
            <v>VPN IP - MPLS</v>
          </cell>
          <cell r="O281" t="str">
            <v>frp_jesanc</v>
          </cell>
          <cell r="P281" t="str">
            <v>Requerimiento de cliente</v>
          </cell>
          <cell r="Q281" t="str">
            <v>Objetivos de servicio incumplidos</v>
          </cell>
          <cell r="R281">
            <v>45333</v>
          </cell>
          <cell r="S281">
            <v>1.6929513888899237</v>
          </cell>
          <cell r="T281">
            <v>1.6909953703703702</v>
          </cell>
          <cell r="U281">
            <v>1.693888888888889</v>
          </cell>
          <cell r="V281">
            <v>2.8935185185185188E-3</v>
          </cell>
          <cell r="W281" t="str">
            <v/>
          </cell>
          <cell r="X281" t="str">
            <v>Cumplido</v>
          </cell>
        </row>
        <row r="282">
          <cell r="A282" t="str">
            <v>INC000002607341</v>
          </cell>
          <cell r="B282" t="str">
            <v>4-Menor/Localizado</v>
          </cell>
          <cell r="C282" t="str">
            <v>4-Baja</v>
          </cell>
          <cell r="D282" t="str">
            <v>Baja</v>
          </cell>
          <cell r="E282" t="str">
            <v>Cerrado</v>
          </cell>
          <cell r="F282" t="str">
            <v>TELEFONICA GLOBAL TECHNOLOGY S.A.AGENCIA EN CHILE</v>
          </cell>
          <cell r="G282" t="str">
            <v>10/02/2024 10:07:18</v>
          </cell>
          <cell r="H282" t="str">
            <v>10/02/2024 10:08:27</v>
          </cell>
          <cell r="I282" t="str">
            <v>11/02/2024 18:18:58</v>
          </cell>
          <cell r="J282" t="str">
            <v>11/02/2024 23:50:00</v>
          </cell>
          <cell r="K282" t="str">
            <v>BACK UP DATA CENTER (BACKUP ON DEMAND)</v>
          </cell>
          <cell r="L282" t="str">
            <v>RODRIGO VÁSQUEZ MUÑOZ</v>
          </cell>
          <cell r="M282" t="str">
            <v>revision estado de plataformas veritas</v>
          </cell>
          <cell r="N282" t="str">
            <v>BACKUP ON DEMAND</v>
          </cell>
          <cell r="O282" t="str">
            <v>tct_rvasqu</v>
          </cell>
          <cell r="P282" t="str">
            <v>Requerimiento de cliente</v>
          </cell>
          <cell r="Q282" t="str">
            <v>Objetivos de servicio incumplidos</v>
          </cell>
          <cell r="R282">
            <v>45333</v>
          </cell>
          <cell r="S282">
            <v>1.3406365740738693</v>
          </cell>
          <cell r="T282">
            <v>1.3406365740740742</v>
          </cell>
          <cell r="U282">
            <v>1.3414351851851851</v>
          </cell>
          <cell r="V282">
            <v>7.9861111111111105E-4</v>
          </cell>
          <cell r="W282" t="str">
            <v/>
          </cell>
          <cell r="X282" t="str">
            <v>Cumplido</v>
          </cell>
        </row>
        <row r="283">
          <cell r="A283" t="str">
            <v>INC000002609742</v>
          </cell>
          <cell r="B283" t="str">
            <v>1-Extenso/Generalizado</v>
          </cell>
          <cell r="C283" t="str">
            <v>4-Baja</v>
          </cell>
          <cell r="D283" t="str">
            <v>Baja</v>
          </cell>
          <cell r="E283" t="str">
            <v>Cerrado</v>
          </cell>
          <cell r="F283" t="str">
            <v>TELEFONICA CYBERSECURITY TECH CHILE SPA</v>
          </cell>
          <cell r="G283" t="str">
            <v>12/02/2024 4:00:45</v>
          </cell>
          <cell r="H283" t="str">
            <v>12/02/2024 4:00:45</v>
          </cell>
          <cell r="I283" t="str">
            <v>12/02/2024 5:46:58</v>
          </cell>
          <cell r="J283" t="str">
            <v>12/02/2024 23:50:00</v>
          </cell>
          <cell r="K283" t="str">
            <v>SISTEMA OPERATIVO UNIX</v>
          </cell>
          <cell r="L283" t="str">
            <v>VICTOR SEPULVEDA GAMARRA</v>
          </cell>
          <cell r="M283" t="str">
            <v>tctcsp01 - soc-splunk-master TICKET AUTOMATICO</v>
          </cell>
          <cell r="N283" t="str">
            <v>TICKET-INTELIGENTE</v>
          </cell>
          <cell r="O283" t="str">
            <v>USR_TSIGHT</v>
          </cell>
          <cell r="P283" t="str">
            <v>Incidencia de cliente</v>
          </cell>
          <cell r="Q283" t="str">
            <v>Dentro del Objetivo de servicio</v>
          </cell>
          <cell r="R283">
            <v>45334</v>
          </cell>
          <cell r="S283">
            <v>7.3761574072705116E-2</v>
          </cell>
          <cell r="T283">
            <v>5.2569444444444446E-2</v>
          </cell>
          <cell r="U283">
            <v>7.3761574074074077E-2</v>
          </cell>
          <cell r="V283">
            <v>2.119212962962963E-2</v>
          </cell>
          <cell r="W283" t="str">
            <v>Cumplido</v>
          </cell>
          <cell r="X283" t="str">
            <v xml:space="preserve"> </v>
          </cell>
        </row>
        <row r="284">
          <cell r="A284" t="str">
            <v>INC000002609607</v>
          </cell>
          <cell r="B284" t="str">
            <v>4-Menor/Localizado</v>
          </cell>
          <cell r="C284" t="str">
            <v>4-Baja</v>
          </cell>
          <cell r="D284" t="str">
            <v>Baja</v>
          </cell>
          <cell r="E284" t="str">
            <v>Cerrado</v>
          </cell>
          <cell r="F284" t="str">
            <v>TELEFONICA EMPRESAS DE CHILE SA</v>
          </cell>
          <cell r="G284" t="str">
            <v>12/02/2024 6:41:59</v>
          </cell>
          <cell r="H284" t="str">
            <v>12/02/2024 6:43:09</v>
          </cell>
          <cell r="I284" t="str">
            <v>12/02/2024 6:43:33</v>
          </cell>
          <cell r="J284" t="str">
            <v>12/02/2024 23:50:00</v>
          </cell>
          <cell r="K284" t="str">
            <v>CLOUD SAP HANA</v>
          </cell>
          <cell r="L284" t="str">
            <v>NICOLAS A SAAVEDRA EGUILUZ</v>
          </cell>
          <cell r="M284" t="str">
            <v>Checklist Diarios Clientes 12.02.24</v>
          </cell>
          <cell r="N284" t="str">
            <v>SAP</v>
          </cell>
          <cell r="O284" t="str">
            <v>tct_nsaave</v>
          </cell>
          <cell r="P284" t="str">
            <v>Requerimiento de cliente</v>
          </cell>
          <cell r="Q284" t="str">
            <v>Dentro del Objetivo de servicio</v>
          </cell>
          <cell r="R284">
            <v>45334</v>
          </cell>
          <cell r="S284">
            <v>2.7777777722803876E-4</v>
          </cell>
          <cell r="T284">
            <v>0</v>
          </cell>
          <cell r="U284">
            <v>1.0879629629629629E-3</v>
          </cell>
          <cell r="V284">
            <v>1.0879629629629629E-3</v>
          </cell>
          <cell r="W284" t="str">
            <v/>
          </cell>
          <cell r="X284" t="str">
            <v>Cumplido</v>
          </cell>
        </row>
        <row r="285">
          <cell r="A285" t="str">
            <v>INC000002609452</v>
          </cell>
          <cell r="B285" t="str">
            <v>4-Menor/Localizado</v>
          </cell>
          <cell r="C285" t="str">
            <v>4-Baja</v>
          </cell>
          <cell r="D285" t="str">
            <v>Baja</v>
          </cell>
          <cell r="E285" t="str">
            <v>Cerrado</v>
          </cell>
          <cell r="F285" t="str">
            <v>NUTRISCO CHILE SA</v>
          </cell>
          <cell r="G285" t="str">
            <v>12/02/2024 7:06:09</v>
          </cell>
          <cell r="H285" t="str">
            <v>12/02/2024 7:08:14</v>
          </cell>
          <cell r="I285" t="str">
            <v>12/02/2024 9:05:16</v>
          </cell>
          <cell r="J285" t="str">
            <v>12/02/2024 23:50:00</v>
          </cell>
          <cell r="K285" t="str">
            <v>CLOUD SAP HANA</v>
          </cell>
          <cell r="L285" t="str">
            <v>NICOLAS A SAAVEDRA EGUILUZ</v>
          </cell>
          <cell r="M285" t="str">
            <v>GAMA/RV: Transporte OT // Lunes 12 Febrero 07 hrs</v>
          </cell>
          <cell r="N285" t="str">
            <v>VPN IP - MPLS</v>
          </cell>
          <cell r="O285" t="str">
            <v>frp_jesanc</v>
          </cell>
          <cell r="P285" t="str">
            <v>Requerimiento de cliente</v>
          </cell>
          <cell r="Q285" t="str">
            <v>Dentro del Objetivo de servicio</v>
          </cell>
          <cell r="R285">
            <v>45334</v>
          </cell>
          <cell r="S285">
            <v>8.1273148141917773E-2</v>
          </cell>
          <cell r="T285">
            <v>0</v>
          </cell>
          <cell r="U285">
            <v>8.2719907407407409E-2</v>
          </cell>
          <cell r="V285">
            <v>8.2719907407407409E-2</v>
          </cell>
          <cell r="W285" t="str">
            <v/>
          </cell>
          <cell r="X285" t="str">
            <v>Cumplido</v>
          </cell>
        </row>
        <row r="286">
          <cell r="A286" t="str">
            <v>INC000002604286</v>
          </cell>
          <cell r="B286" t="str">
            <v>4-Menor/Localizado</v>
          </cell>
          <cell r="C286" t="str">
            <v>4-Baja</v>
          </cell>
          <cell r="D286" t="str">
            <v>Baja</v>
          </cell>
          <cell r="E286" t="str">
            <v>Cerrado</v>
          </cell>
          <cell r="F286" t="str">
            <v>TELEFONICA GLOBAL TECHNOLOGY S.A.AGENCIA EN CHILE</v>
          </cell>
          <cell r="G286" t="str">
            <v>08/02/2024 20:58:21</v>
          </cell>
          <cell r="H286" t="str">
            <v>08/02/2024 21:01:00</v>
          </cell>
          <cell r="I286" t="str">
            <v>12/02/2024 10:02:36</v>
          </cell>
          <cell r="J286" t="str">
            <v>12/02/2024 23:50:00</v>
          </cell>
          <cell r="K286" t="str">
            <v>VDC</v>
          </cell>
          <cell r="L286" t="str">
            <v>DEIBY Y SANTOYO MONTEROLA</v>
          </cell>
          <cell r="M286" t="str">
            <v>REQ | Problema al respaldar maquina virtual vmmeru-xi-Hy3Y</v>
          </cell>
          <cell r="N286" t="str">
            <v>HOSTING VIRTUAL</v>
          </cell>
          <cell r="O286" t="str">
            <v>frp_disilv</v>
          </cell>
          <cell r="P286" t="str">
            <v>Requerimiento de cliente</v>
          </cell>
          <cell r="Q286" t="str">
            <v>Objetivos de servicio incumplidos</v>
          </cell>
          <cell r="R286">
            <v>45334</v>
          </cell>
          <cell r="S286">
            <v>3.5427777777731535</v>
          </cell>
          <cell r="T286">
            <v>3.5390509259259257</v>
          </cell>
          <cell r="U286">
            <v>3.544618055555556</v>
          </cell>
          <cell r="V286">
            <v>5.5671296296296302E-3</v>
          </cell>
          <cell r="W286" t="str">
            <v/>
          </cell>
          <cell r="X286" t="str">
            <v>Cumplido</v>
          </cell>
        </row>
        <row r="287">
          <cell r="A287" t="str">
            <v>INC000002605979</v>
          </cell>
          <cell r="B287" t="str">
            <v>3-Moderado/Limitado</v>
          </cell>
          <cell r="C287" t="str">
            <v>4-Baja</v>
          </cell>
          <cell r="D287" t="str">
            <v>Baja</v>
          </cell>
          <cell r="E287" t="str">
            <v>Cerrado</v>
          </cell>
          <cell r="F287" t="str">
            <v>FUNDACION INSTITUTO PROFESIONAL DUOC UC</v>
          </cell>
          <cell r="G287" t="str">
            <v>09/02/2024 12:25:15</v>
          </cell>
          <cell r="H287" t="str">
            <v>09/02/2024 12:27:53</v>
          </cell>
          <cell r="I287" t="str">
            <v>12/02/2024 10:03:44</v>
          </cell>
          <cell r="J287" t="str">
            <v>12/02/2024 23:50:00</v>
          </cell>
          <cell r="K287" t="str">
            <v>VDC</v>
          </cell>
          <cell r="L287" t="str">
            <v>DEIBY Y SANTOYO MONTEROLA</v>
          </cell>
          <cell r="M287" t="str">
            <v>DUOC|REQ | Eliminar Restore de VDC</v>
          </cell>
          <cell r="N287" t="str">
            <v>HOSTING VIRTUAL</v>
          </cell>
          <cell r="O287" t="str">
            <v>frp_eavend</v>
          </cell>
          <cell r="P287" t="str">
            <v>Requerimiento de cliente</v>
          </cell>
          <cell r="Q287" t="str">
            <v>Objetivos de servicio incumplidos</v>
          </cell>
          <cell r="R287">
            <v>45334</v>
          </cell>
          <cell r="S287">
            <v>2.8998958333322662</v>
          </cell>
          <cell r="T287">
            <v>2.7342013888888892</v>
          </cell>
          <cell r="U287">
            <v>2.9017245370370368</v>
          </cell>
          <cell r="V287">
            <v>0.16752314814814814</v>
          </cell>
          <cell r="W287" t="str">
            <v/>
          </cell>
          <cell r="X287" t="str">
            <v>Cumplido</v>
          </cell>
        </row>
        <row r="288">
          <cell r="A288" t="str">
            <v>INC000002600931</v>
          </cell>
          <cell r="B288" t="str">
            <v>3-Moderado/Limitado</v>
          </cell>
          <cell r="C288" t="str">
            <v>3-Medio</v>
          </cell>
          <cell r="D288" t="str">
            <v>Media</v>
          </cell>
          <cell r="E288" t="str">
            <v>Cerrado</v>
          </cell>
          <cell r="F288" t="str">
            <v>TELEFONICA GLOBAL TECHNOLOGY S.A.AGENCIA EN CHILE</v>
          </cell>
          <cell r="G288" t="str">
            <v>07/02/2024 11:31:56</v>
          </cell>
          <cell r="H288" t="str">
            <v>07/02/2024 11:35:38</v>
          </cell>
          <cell r="I288" t="str">
            <v>12/02/2024 10:37:15</v>
          </cell>
          <cell r="J288" t="str">
            <v>12/02/2024 23:50:00</v>
          </cell>
          <cell r="K288" t="str">
            <v>SISTEMA OPERATIVO MICROSOFT</v>
          </cell>
          <cell r="L288" t="str">
            <v>PAUL A SEPULVEDA ALVAREZ</v>
          </cell>
          <cell r="M288" t="str">
            <v>HD | Cambiar usuarios VDC y AD</v>
          </cell>
          <cell r="N288" t="str">
            <v>VPN IP - MPLS</v>
          </cell>
          <cell r="O288" t="str">
            <v>frp_kefern</v>
          </cell>
          <cell r="P288" t="str">
            <v>Requerimiento de cliente</v>
          </cell>
          <cell r="Q288" t="str">
            <v>Objetivos de servicio incumplidos</v>
          </cell>
          <cell r="R288">
            <v>45334</v>
          </cell>
          <cell r="S288">
            <v>4.9594560185141745</v>
          </cell>
          <cell r="T288">
            <v>4.9465972222222225</v>
          </cell>
          <cell r="U288">
            <v>4.9620254629629628</v>
          </cell>
          <cell r="V288">
            <v>1.5428240740740741E-2</v>
          </cell>
          <cell r="W288" t="str">
            <v/>
          </cell>
          <cell r="X288" t="str">
            <v>Cumplido</v>
          </cell>
        </row>
        <row r="289">
          <cell r="A289" t="str">
            <v>INC000002606727</v>
          </cell>
          <cell r="B289" t="str">
            <v>4-Menor/Localizado</v>
          </cell>
          <cell r="C289" t="str">
            <v>4-Baja</v>
          </cell>
          <cell r="D289" t="str">
            <v>Baja</v>
          </cell>
          <cell r="E289" t="str">
            <v>Cerrado</v>
          </cell>
          <cell r="F289" t="str">
            <v>TELEFONICA GLOBAL TECHNOLOGY S.A.AGENCIA EN CHILE</v>
          </cell>
          <cell r="G289" t="str">
            <v>10/02/2024 0:45:45</v>
          </cell>
          <cell r="H289" t="str">
            <v>10/02/2024 0:50:04</v>
          </cell>
          <cell r="I289" t="str">
            <v>12/02/2024 10:52:13</v>
          </cell>
          <cell r="J289" t="str">
            <v>12/02/2024 23:50:00</v>
          </cell>
          <cell r="K289" t="str">
            <v>VDC</v>
          </cell>
          <cell r="L289" t="str">
            <v>ANGEL CASTRO CABRERA</v>
          </cell>
          <cell r="M289" t="str">
            <v>Problemas para respaldar servidor payroll-06-7-dhy // XINERGIA - VM-Desconectada.</v>
          </cell>
          <cell r="N289" t="str">
            <v>BACKUP ON DEMAND</v>
          </cell>
          <cell r="O289" t="str">
            <v>tct_jsegur</v>
          </cell>
          <cell r="P289" t="str">
            <v>Incidencia de cliente</v>
          </cell>
          <cell r="Q289" t="str">
            <v>Objetivos de servicio incumplidos</v>
          </cell>
          <cell r="R289">
            <v>45334</v>
          </cell>
          <cell r="S289">
            <v>2.4181597222195705</v>
          </cell>
          <cell r="T289">
            <v>2.1527546296296296</v>
          </cell>
          <cell r="U289">
            <v>2.4211574074074074</v>
          </cell>
          <cell r="V289">
            <v>0.16666666666666666</v>
          </cell>
          <cell r="W289" t="str">
            <v>Cumplido</v>
          </cell>
          <cell r="X289" t="str">
            <v xml:space="preserve"> </v>
          </cell>
          <cell r="Y289" t="str">
            <v>este problema se atendión con el ticket   INC000002605090</v>
          </cell>
        </row>
        <row r="290">
          <cell r="A290" t="str">
            <v>INC000002606038</v>
          </cell>
          <cell r="B290" t="str">
            <v>4-Menor/Localizado</v>
          </cell>
          <cell r="C290" t="str">
            <v>4-Baja</v>
          </cell>
          <cell r="D290" t="str">
            <v>Baja</v>
          </cell>
          <cell r="E290" t="str">
            <v>Cerrado</v>
          </cell>
          <cell r="F290" t="str">
            <v>TELEFONICA GLOBAL TECHNOLOGY S.A.AGENCIA EN CHILE</v>
          </cell>
          <cell r="G290" t="str">
            <v>09/02/2024 12:48:32</v>
          </cell>
          <cell r="H290" t="str">
            <v>09/02/2024 12:49:37</v>
          </cell>
          <cell r="I290" t="str">
            <v>12/02/2024 10:52:51</v>
          </cell>
          <cell r="J290" t="str">
            <v>12/02/2024 23:50:00</v>
          </cell>
          <cell r="K290" t="str">
            <v>SISTEMA OPERATIVO MICROSOFT</v>
          </cell>
          <cell r="L290" t="str">
            <v>JAVIER CUEVAS</v>
          </cell>
          <cell r="M290" t="str">
            <v>rEQUERIMIENTO sOC dEEP sECURITY</v>
          </cell>
          <cell r="N290" t="str">
            <v>HOSTING VIRTUAL</v>
          </cell>
          <cell r="O290" t="str">
            <v>tct_jacuev</v>
          </cell>
          <cell r="P290" t="str">
            <v>Requerimiento de cliente</v>
          </cell>
          <cell r="Q290" t="str">
            <v>Objetivos de servicio incumplidos</v>
          </cell>
          <cell r="R290">
            <v>45334</v>
          </cell>
          <cell r="S290">
            <v>2.918912037035625</v>
          </cell>
          <cell r="T290">
            <v>2.7664467592592596</v>
          </cell>
          <cell r="U290">
            <v>2.9196643518518517</v>
          </cell>
          <cell r="V290">
            <v>0.1532175925925926</v>
          </cell>
          <cell r="W290" t="str">
            <v/>
          </cell>
          <cell r="X290" t="str">
            <v>Cumplido</v>
          </cell>
        </row>
        <row r="291">
          <cell r="A291" t="str">
            <v>INC000002609301</v>
          </cell>
          <cell r="B291" t="str">
            <v>4-Menor/Localizado</v>
          </cell>
          <cell r="C291" t="str">
            <v>4-Baja</v>
          </cell>
          <cell r="D291" t="str">
            <v>Baja</v>
          </cell>
          <cell r="E291" t="str">
            <v>Cerrado</v>
          </cell>
          <cell r="F291" t="str">
            <v>TELEFONICA GLOBAL TECHNOLOGY S.A.AGENCIA EN CHILE</v>
          </cell>
          <cell r="G291" t="str">
            <v>12/02/2024 10:51:29</v>
          </cell>
          <cell r="H291" t="str">
            <v>12/02/2024 10:52:10</v>
          </cell>
          <cell r="I291" t="str">
            <v>12/02/2024 10:53:34</v>
          </cell>
          <cell r="J291" t="str">
            <v>12/02/2024 23:50:00</v>
          </cell>
          <cell r="K291" t="str">
            <v>O365</v>
          </cell>
          <cell r="L291" t="str">
            <v>JAVIER CUEVAS</v>
          </cell>
          <cell r="M291" t="str">
            <v>Baja parcial -  Suscripciones Manpower Chile</v>
          </cell>
          <cell r="N291" t="str">
            <v>HOSTING VIRTUAL</v>
          </cell>
          <cell r="O291" t="str">
            <v>tct_jacuev</v>
          </cell>
          <cell r="P291" t="str">
            <v>Requerimiento de cliente</v>
          </cell>
          <cell r="Q291" t="str">
            <v>Dentro del Objetivo de servicio</v>
          </cell>
          <cell r="R291">
            <v>45334</v>
          </cell>
          <cell r="S291">
            <v>9.7222222393611446E-4</v>
          </cell>
          <cell r="T291">
            <v>0</v>
          </cell>
          <cell r="U291">
            <v>1.4467592592592594E-3</v>
          </cell>
          <cell r="V291">
            <v>1.4467592592592594E-3</v>
          </cell>
          <cell r="W291" t="str">
            <v/>
          </cell>
          <cell r="X291" t="str">
            <v>Cumplido</v>
          </cell>
        </row>
        <row r="292">
          <cell r="A292" t="str">
            <v>INC000002609861</v>
          </cell>
          <cell r="B292" t="str">
            <v>3-Moderado/Limitado</v>
          </cell>
          <cell r="C292" t="str">
            <v>3-Medio</v>
          </cell>
          <cell r="D292" t="str">
            <v>Media</v>
          </cell>
          <cell r="E292" t="str">
            <v>Cerrado</v>
          </cell>
          <cell r="F292" t="str">
            <v>TELEFONICA EMPRESAS DE CHILE SA</v>
          </cell>
          <cell r="G292" t="str">
            <v>12/02/2024 9:01:28</v>
          </cell>
          <cell r="H292" t="str">
            <v>12/02/2024 9:04:55</v>
          </cell>
          <cell r="I292" t="str">
            <v>12/02/2024 11:09:14</v>
          </cell>
          <cell r="J292" t="str">
            <v>12/02/2024 23:50:00</v>
          </cell>
          <cell r="K292" t="str">
            <v>SISTEMA OPERATIVO UNIX</v>
          </cell>
          <cell r="L292" t="str">
            <v>SEBASTIAN I ACUÑA GUZMAN</v>
          </cell>
          <cell r="M292" t="str">
            <v>Permiso root a cuenta de SO para servidores de integración de Remedy 20</v>
          </cell>
          <cell r="N292" t="str">
            <v>HELP DESK TICKETING</v>
          </cell>
          <cell r="O292" t="str">
            <v>lmolcont</v>
          </cell>
          <cell r="P292" t="str">
            <v>Requerimiento de cliente</v>
          </cell>
          <cell r="Q292" t="str">
            <v>Dentro del Objetivo de servicio</v>
          </cell>
          <cell r="R292">
            <v>45334</v>
          </cell>
          <cell r="S292">
            <v>8.633101852319669E-2</v>
          </cell>
          <cell r="T292">
            <v>0</v>
          </cell>
          <cell r="U292">
            <v>8.8726851851851848E-2</v>
          </cell>
          <cell r="V292">
            <v>8.8726851851851848E-2</v>
          </cell>
          <cell r="W292" t="str">
            <v/>
          </cell>
          <cell r="X292" t="str">
            <v>Cumplido</v>
          </cell>
        </row>
        <row r="293">
          <cell r="A293" t="str">
            <v>INC000002609299</v>
          </cell>
          <cell r="B293" t="str">
            <v>3-Moderado/Limitado</v>
          </cell>
          <cell r="C293" t="str">
            <v>3-Medio</v>
          </cell>
          <cell r="D293" t="str">
            <v>Media</v>
          </cell>
          <cell r="E293" t="str">
            <v>Cerrado</v>
          </cell>
          <cell r="F293" t="str">
            <v>INDUSTRIAS CHILENAS DE ALAMBRE INCHALAM S.A.</v>
          </cell>
          <cell r="G293" t="str">
            <v>12/02/2024 11:32:14</v>
          </cell>
          <cell r="H293" t="str">
            <v>12/02/2024 11:35:23</v>
          </cell>
          <cell r="I293" t="str">
            <v>12/02/2024 11:57:32</v>
          </cell>
          <cell r="J293" t="str">
            <v>12/02/2024 23:50:00</v>
          </cell>
          <cell r="K293" t="str">
            <v>CLOUD SAP HANA</v>
          </cell>
          <cell r="L293" t="str">
            <v>FREDDY O CORTES DIAZ</v>
          </cell>
          <cell r="M293" t="str">
            <v>HD  | Correccion estrategia datos incompletos</v>
          </cell>
          <cell r="N293" t="str">
            <v>SAP</v>
          </cell>
          <cell r="O293" t="str">
            <v>frp_kefern</v>
          </cell>
          <cell r="P293" t="str">
            <v>Requerimiento de cliente</v>
          </cell>
          <cell r="Q293" t="str">
            <v>Dentro del Objetivo de servicio</v>
          </cell>
          <cell r="R293">
            <v>45334</v>
          </cell>
          <cell r="S293">
            <v>1.5381944445834961E-2</v>
          </cell>
          <cell r="T293">
            <v>0</v>
          </cell>
          <cell r="U293">
            <v>1.7569444444444447E-2</v>
          </cell>
          <cell r="V293">
            <v>1.7569444444444447E-2</v>
          </cell>
          <cell r="W293" t="str">
            <v/>
          </cell>
          <cell r="X293" t="str">
            <v>Cumplido</v>
          </cell>
        </row>
        <row r="294">
          <cell r="A294" t="str">
            <v>INC000002610184</v>
          </cell>
          <cell r="B294" t="str">
            <v>4-Menor/Localizado</v>
          </cell>
          <cell r="C294" t="str">
            <v>4-Baja</v>
          </cell>
          <cell r="D294" t="str">
            <v>Baja</v>
          </cell>
          <cell r="E294" t="str">
            <v>Cerrado</v>
          </cell>
          <cell r="F294" t="str">
            <v>FUNDACION INSTITUTO PROFESIONAL DUOC UC</v>
          </cell>
          <cell r="G294" t="str">
            <v>12/02/2024 13:03:13</v>
          </cell>
          <cell r="H294" t="str">
            <v>12/02/2024 13:03:35</v>
          </cell>
          <cell r="I294" t="str">
            <v>12/02/2024 13:05:53</v>
          </cell>
          <cell r="J294" t="str">
            <v>12/02/2024 23:50:00</v>
          </cell>
          <cell r="K294" t="str">
            <v>SISTEMA OPERATIVO MICROSOFT</v>
          </cell>
          <cell r="L294" t="str">
            <v>RICARDO R GALLEGOS OYANEDER</v>
          </cell>
          <cell r="M294" t="str">
            <v>Sesión de trabajo en linea por error flujo de correo boletas de honorario DUOC</v>
          </cell>
          <cell r="N294" t="str">
            <v>HOSTING VIRTUAL</v>
          </cell>
          <cell r="O294" t="str">
            <v>tct_rgalle</v>
          </cell>
          <cell r="P294" t="str">
            <v>Requerimiento de cliente</v>
          </cell>
          <cell r="Q294" t="str">
            <v>Dentro del Objetivo de servicio</v>
          </cell>
          <cell r="R294">
            <v>45334</v>
          </cell>
          <cell r="S294">
            <v>1.5972222245181911E-3</v>
          </cell>
          <cell r="T294">
            <v>0</v>
          </cell>
          <cell r="U294">
            <v>1.8518518518518517E-3</v>
          </cell>
          <cell r="V294">
            <v>1.8518518518518517E-3</v>
          </cell>
          <cell r="W294" t="str">
            <v/>
          </cell>
          <cell r="X294" t="str">
            <v>Cumplido</v>
          </cell>
        </row>
        <row r="295">
          <cell r="A295" t="str">
            <v>INC000002610192</v>
          </cell>
          <cell r="B295" t="str">
            <v>4-Menor/Localizado</v>
          </cell>
          <cell r="C295" t="str">
            <v>4-Baja</v>
          </cell>
          <cell r="D295" t="str">
            <v>Baja</v>
          </cell>
          <cell r="E295" t="str">
            <v>Cerrado</v>
          </cell>
          <cell r="F295" t="str">
            <v>TELEFONICA GLOBAL TECHNOLOGY S.A.AGENCIA EN CHILE</v>
          </cell>
          <cell r="G295" t="str">
            <v>12/02/2024 13:09:26</v>
          </cell>
          <cell r="H295" t="str">
            <v>12/02/2024 13:09:36</v>
          </cell>
          <cell r="I295" t="str">
            <v>12/02/2024 13:11:27</v>
          </cell>
          <cell r="J295" t="str">
            <v>12/02/2024 23:50:00</v>
          </cell>
          <cell r="K295" t="str">
            <v>SISTEMA OPERATIVO MICROSOFT</v>
          </cell>
          <cell r="L295" t="str">
            <v>RICARDO R GALLEGOS OYANEDER</v>
          </cell>
          <cell r="M295" t="str">
            <v>Gestion con SOC para integracion especialista comunicaciones en revisión flujo SAP DUOC</v>
          </cell>
          <cell r="N295" t="str">
            <v>HOSTING VIRTUAL</v>
          </cell>
          <cell r="O295" t="str">
            <v>tct_rgalle</v>
          </cell>
          <cell r="P295" t="str">
            <v>Requerimiento de cliente</v>
          </cell>
          <cell r="Q295" t="str">
            <v>Dentro del Objetivo de servicio</v>
          </cell>
          <cell r="R295">
            <v>45334</v>
          </cell>
          <cell r="S295">
            <v>1.2847222242271528E-3</v>
          </cell>
          <cell r="T295">
            <v>0</v>
          </cell>
          <cell r="U295">
            <v>1.4004629629629629E-3</v>
          </cell>
          <cell r="V295">
            <v>1.4004629629629629E-3</v>
          </cell>
          <cell r="W295" t="str">
            <v/>
          </cell>
          <cell r="X295" t="str">
            <v>Cumplido</v>
          </cell>
        </row>
        <row r="296">
          <cell r="A296" t="str">
            <v>INC000002610193</v>
          </cell>
          <cell r="B296" t="str">
            <v>4-Menor/Localizado</v>
          </cell>
          <cell r="C296" t="str">
            <v>4-Baja</v>
          </cell>
          <cell r="D296" t="str">
            <v>Baja</v>
          </cell>
          <cell r="E296" t="str">
            <v>Cerrado</v>
          </cell>
          <cell r="F296" t="str">
            <v>TELEFONICA GLOBAL TECHNOLOGY S.A.AGENCIA EN CHILE</v>
          </cell>
          <cell r="G296" t="str">
            <v>12/02/2024 13:09:42</v>
          </cell>
          <cell r="H296" t="str">
            <v>12/02/2024 13:09:54</v>
          </cell>
          <cell r="I296" t="str">
            <v>12/02/2024 13:13:37</v>
          </cell>
          <cell r="J296" t="str">
            <v>12/02/2024 23:50:00</v>
          </cell>
          <cell r="K296" t="str">
            <v>SISTEMA OPERATIVO MICROSOFT</v>
          </cell>
          <cell r="L296" t="str">
            <v>RICARDO R GALLEGOS OYANEDER</v>
          </cell>
          <cell r="M296" t="str">
            <v>Reunión coordinación servidores deprecados Cliente Duoc</v>
          </cell>
          <cell r="N296" t="str">
            <v>HOSTING VIRTUAL</v>
          </cell>
          <cell r="O296" t="str">
            <v>tct_rgalle</v>
          </cell>
          <cell r="P296" t="str">
            <v>Requerimiento de cliente</v>
          </cell>
          <cell r="Q296" t="str">
            <v>Dentro del Objetivo de servicio</v>
          </cell>
          <cell r="R296">
            <v>45334</v>
          </cell>
          <cell r="S296">
            <v>2.5810185252339579E-3</v>
          </cell>
          <cell r="T296">
            <v>0</v>
          </cell>
          <cell r="U296">
            <v>2.7199074074074074E-3</v>
          </cell>
          <cell r="V296">
            <v>2.7199074074074074E-3</v>
          </cell>
          <cell r="W296" t="str">
            <v/>
          </cell>
          <cell r="X296" t="str">
            <v>Cumplido</v>
          </cell>
        </row>
        <row r="297">
          <cell r="A297" t="str">
            <v>INC000002610194</v>
          </cell>
          <cell r="B297" t="str">
            <v>4-Menor/Localizado</v>
          </cell>
          <cell r="C297" t="str">
            <v>4-Baja</v>
          </cell>
          <cell r="D297" t="str">
            <v>Baja</v>
          </cell>
          <cell r="E297" t="str">
            <v>Cerrado</v>
          </cell>
          <cell r="F297" t="str">
            <v>TELEFONICA GLOBAL TECHNOLOGY S.A.AGENCIA EN CHILE</v>
          </cell>
          <cell r="G297" t="str">
            <v>12/02/2024 13:10:01</v>
          </cell>
          <cell r="H297" t="str">
            <v>12/02/2024 13:10:12</v>
          </cell>
          <cell r="I297" t="str">
            <v>12/02/2024 13:14:24</v>
          </cell>
          <cell r="J297" t="str">
            <v>12/02/2024 23:50:00</v>
          </cell>
          <cell r="K297" t="str">
            <v>SISTEMA OPERATIVO MICROSOFT</v>
          </cell>
          <cell r="L297" t="str">
            <v>RICARDO R GALLEGOS OYANEDER</v>
          </cell>
          <cell r="M297" t="str">
            <v>Sesión de trabajo por error acceso ST en PAM</v>
          </cell>
          <cell r="N297" t="str">
            <v>HOSTING VIRTUAL</v>
          </cell>
          <cell r="O297" t="str">
            <v>tct_rgalle</v>
          </cell>
          <cell r="P297" t="str">
            <v>Requerimiento de cliente</v>
          </cell>
          <cell r="Q297" t="str">
            <v>Dentro del Objetivo de servicio</v>
          </cell>
          <cell r="R297">
            <v>45334</v>
          </cell>
          <cell r="S297">
            <v>2.9166666645323858E-3</v>
          </cell>
          <cell r="T297">
            <v>0</v>
          </cell>
          <cell r="U297">
            <v>3.0439814814814821E-3</v>
          </cell>
          <cell r="V297">
            <v>3.0439814814814821E-3</v>
          </cell>
          <cell r="W297" t="str">
            <v/>
          </cell>
          <cell r="X297" t="str">
            <v>Cumplido</v>
          </cell>
        </row>
        <row r="298">
          <cell r="A298" t="str">
            <v>INC000002610196</v>
          </cell>
          <cell r="B298" t="str">
            <v>4-Menor/Localizado</v>
          </cell>
          <cell r="C298" t="str">
            <v>4-Baja</v>
          </cell>
          <cell r="D298" t="str">
            <v>Baja</v>
          </cell>
          <cell r="E298" t="str">
            <v>Cerrado</v>
          </cell>
          <cell r="F298" t="str">
            <v>TELEFONICA GLOBAL TECHNOLOGY S.A.AGENCIA EN CHILE</v>
          </cell>
          <cell r="G298" t="str">
            <v>12/02/2024 13:10:19</v>
          </cell>
          <cell r="H298" t="str">
            <v>12/02/2024 13:10:31</v>
          </cell>
          <cell r="I298" t="str">
            <v>12/02/2024 13:15:17</v>
          </cell>
          <cell r="J298" t="str">
            <v>12/02/2024 23:50:00</v>
          </cell>
          <cell r="K298" t="str">
            <v>SISTEMA OPERATIVO MICROSOFT</v>
          </cell>
          <cell r="L298" t="str">
            <v>RICARDO R GALLEGOS OYANEDER</v>
          </cell>
          <cell r="M298" t="str">
            <v>Entrega de información Snapshots a cliente Axity por trabajos de actualización programados.</v>
          </cell>
          <cell r="N298" t="str">
            <v>HOSTING VIRTUAL</v>
          </cell>
          <cell r="O298" t="str">
            <v>tct_rgalle</v>
          </cell>
          <cell r="P298" t="str">
            <v>Requerimiento de cliente</v>
          </cell>
          <cell r="Q298" t="str">
            <v>Dentro del Objetivo de servicio</v>
          </cell>
          <cell r="R298">
            <v>45334</v>
          </cell>
          <cell r="S298">
            <v>3.3101851804531179E-3</v>
          </cell>
          <cell r="T298">
            <v>0</v>
          </cell>
          <cell r="U298">
            <v>3.4490740740740745E-3</v>
          </cell>
          <cell r="V298">
            <v>3.4490740740740745E-3</v>
          </cell>
          <cell r="W298" t="str">
            <v/>
          </cell>
          <cell r="X298" t="str">
            <v>Cumplido</v>
          </cell>
        </row>
        <row r="299">
          <cell r="A299" t="str">
            <v>INC000002610197</v>
          </cell>
          <cell r="B299" t="str">
            <v>4-Menor/Localizado</v>
          </cell>
          <cell r="C299" t="str">
            <v>4-Baja</v>
          </cell>
          <cell r="D299" t="str">
            <v>Baja</v>
          </cell>
          <cell r="E299" t="str">
            <v>Cerrado</v>
          </cell>
          <cell r="F299" t="str">
            <v>TELEFONICA GLOBAL TECHNOLOGY S.A.AGENCIA EN CHILE</v>
          </cell>
          <cell r="G299" t="str">
            <v>12/02/2024 13:10:37</v>
          </cell>
          <cell r="H299" t="str">
            <v>12/02/2024 13:10:48</v>
          </cell>
          <cell r="I299" t="str">
            <v>12/02/2024 13:16:03</v>
          </cell>
          <cell r="J299" t="str">
            <v>12/02/2024 23:50:00</v>
          </cell>
          <cell r="K299" t="str">
            <v>SISTEMA OPERATIVO MICROSOFT</v>
          </cell>
          <cell r="L299" t="str">
            <v>RICARDO R GALLEGOS OYANEDER</v>
          </cell>
          <cell r="M299" t="str">
            <v>Reunión interna MS</v>
          </cell>
          <cell r="N299" t="str">
            <v>HOSTING VIRTUAL</v>
          </cell>
          <cell r="O299" t="str">
            <v>tct_rgalle</v>
          </cell>
          <cell r="P299" t="str">
            <v>Requerimiento de cliente</v>
          </cell>
          <cell r="Q299" t="str">
            <v>Dentro del Objetivo de servicio</v>
          </cell>
          <cell r="R299">
            <v>45334</v>
          </cell>
          <cell r="S299">
            <v>3.645833334303461E-3</v>
          </cell>
          <cell r="T299">
            <v>0</v>
          </cell>
          <cell r="U299">
            <v>3.7731481481481483E-3</v>
          </cell>
          <cell r="V299">
            <v>3.7731481481481483E-3</v>
          </cell>
          <cell r="W299" t="str">
            <v/>
          </cell>
          <cell r="X299" t="str">
            <v>Cumplido</v>
          </cell>
        </row>
        <row r="300">
          <cell r="A300" t="str">
            <v>INC000002610327</v>
          </cell>
          <cell r="B300" t="str">
            <v>3-Moderado/Limitado</v>
          </cell>
          <cell r="C300" t="str">
            <v>3-Medio</v>
          </cell>
          <cell r="D300" t="str">
            <v>Media</v>
          </cell>
          <cell r="E300" t="str">
            <v>Cerrado</v>
          </cell>
          <cell r="F300" t="str">
            <v>TELEFONICA EMPRESAS DE CHILE SA</v>
          </cell>
          <cell r="G300" t="str">
            <v>12/02/2024 13:16:21</v>
          </cell>
          <cell r="H300" t="str">
            <v>12/02/2024 13:17:12</v>
          </cell>
          <cell r="I300" t="str">
            <v>12/02/2024 13:29:42</v>
          </cell>
          <cell r="J300" t="str">
            <v>12/02/2024 23:50:00</v>
          </cell>
          <cell r="K300" t="str">
            <v>SISTEMA OPERATIVO UNIX</v>
          </cell>
          <cell r="L300" t="str">
            <v>SEBASTIAN I ACUÑA GUZMAN</v>
          </cell>
          <cell r="M300" t="str">
            <v>Usuarios y permisos sudo en rmdy-prod-ar-apirest0*</v>
          </cell>
          <cell r="N300" t="str">
            <v>HOSTING VIRTUAL</v>
          </cell>
          <cell r="O300" t="str">
            <v>tct_sacuna</v>
          </cell>
          <cell r="P300" t="str">
            <v>Requerimiento de cliente</v>
          </cell>
          <cell r="Q300" t="str">
            <v>Dentro del Objetivo de servicio</v>
          </cell>
          <cell r="R300">
            <v>45334</v>
          </cell>
          <cell r="S300">
            <v>8.6805555547471158E-3</v>
          </cell>
          <cell r="T300">
            <v>8.6805555555555559E-3</v>
          </cell>
          <cell r="U300">
            <v>9.2708333333333341E-3</v>
          </cell>
          <cell r="V300">
            <v>5.9027777777777778E-4</v>
          </cell>
          <cell r="W300" t="str">
            <v/>
          </cell>
          <cell r="X300" t="str">
            <v>Cumplido</v>
          </cell>
        </row>
        <row r="301">
          <cell r="A301" t="str">
            <v>INC000002610710</v>
          </cell>
          <cell r="B301" t="str">
            <v>3-Moderado/Limitado</v>
          </cell>
          <cell r="C301" t="str">
            <v>3-Medio</v>
          </cell>
          <cell r="D301" t="str">
            <v>Media</v>
          </cell>
          <cell r="E301" t="str">
            <v>Cerrado</v>
          </cell>
          <cell r="F301" t="str">
            <v>TELEFONICA GLOBAL TECHNOLOGY S.A.AGENCIA EN CHILE</v>
          </cell>
          <cell r="G301" t="str">
            <v>12/02/2024 14:20:24</v>
          </cell>
          <cell r="H301" t="str">
            <v>12/02/2024 14:22:16</v>
          </cell>
          <cell r="I301" t="str">
            <v>12/02/2024 15:19:00</v>
          </cell>
          <cell r="J301" t="str">
            <v>12/02/2024 23:50:00</v>
          </cell>
          <cell r="K301" t="str">
            <v>VDC</v>
          </cell>
          <cell r="L301" t="str">
            <v>DEIBY Y SANTOYO MONTEROLA</v>
          </cell>
          <cell r="M301" t="str">
            <v>HD/Acceso Cloud Portal</v>
          </cell>
          <cell r="N301" t="str">
            <v>VPN IP - MPLS</v>
          </cell>
          <cell r="O301" t="str">
            <v>frp_fpetro</v>
          </cell>
          <cell r="P301" t="str">
            <v>Requerimiento de cliente</v>
          </cell>
          <cell r="Q301" t="str">
            <v>Dentro del Objetivo de servicio</v>
          </cell>
          <cell r="R301">
            <v>45334</v>
          </cell>
          <cell r="S301">
            <v>3.9398148146574385E-2</v>
          </cell>
          <cell r="T301">
            <v>0</v>
          </cell>
          <cell r="U301">
            <v>4.0694444444444443E-2</v>
          </cell>
          <cell r="V301">
            <v>4.0694444444444443E-2</v>
          </cell>
          <cell r="W301" t="str">
            <v/>
          </cell>
          <cell r="X301" t="str">
            <v>Cumplido</v>
          </cell>
        </row>
        <row r="302">
          <cell r="A302" t="str">
            <v>INC000002609910</v>
          </cell>
          <cell r="B302" t="str">
            <v>4-Menor/Localizado</v>
          </cell>
          <cell r="C302" t="str">
            <v>4-Baja</v>
          </cell>
          <cell r="D302" t="str">
            <v>Baja</v>
          </cell>
          <cell r="E302" t="str">
            <v>Cerrado</v>
          </cell>
          <cell r="F302" t="str">
            <v>FUNDACION INSTITUTO PROFESIONAL DUOC UC</v>
          </cell>
          <cell r="G302" t="str">
            <v>12/02/2024 9:51:57</v>
          </cell>
          <cell r="H302" t="str">
            <v>12/02/2024 9:54:46</v>
          </cell>
          <cell r="I302" t="str">
            <v>12/02/2024 15:35:47</v>
          </cell>
          <cell r="J302" t="str">
            <v>12/02/2024 23:50:00</v>
          </cell>
          <cell r="K302" t="str">
            <v>SISTEMA OPERATIVO UNIX</v>
          </cell>
          <cell r="L302" t="str">
            <v>VICTOR SEPULVEDA GAMARRA</v>
          </cell>
          <cell r="M302" t="str">
            <v>DUOC | REQ | reinicio JBOSS FUSE QA</v>
          </cell>
          <cell r="N302" t="str">
            <v>INFRAESTRUCTURA DC</v>
          </cell>
          <cell r="O302" t="str">
            <v>frp_lmosqu</v>
          </cell>
          <cell r="P302" t="str">
            <v>Requerimiento de cliente</v>
          </cell>
          <cell r="Q302" t="str">
            <v>Dentro del Objetivo de servicio</v>
          </cell>
          <cell r="R302">
            <v>45334</v>
          </cell>
          <cell r="S302">
            <v>0.23681712963298196</v>
          </cell>
          <cell r="T302">
            <v>7.4456018518518519E-2</v>
          </cell>
          <cell r="U302">
            <v>0.23877314814814818</v>
          </cell>
          <cell r="V302">
            <v>0.16431712962962963</v>
          </cell>
          <cell r="W302" t="str">
            <v/>
          </cell>
          <cell r="X302" t="str">
            <v>Cumplido</v>
          </cell>
        </row>
        <row r="303">
          <cell r="A303" t="str">
            <v>INC000002606655</v>
          </cell>
          <cell r="B303" t="str">
            <v>4-Menor/Localizado</v>
          </cell>
          <cell r="C303" t="str">
            <v>4-Baja</v>
          </cell>
          <cell r="D303" t="str">
            <v>Baja</v>
          </cell>
          <cell r="E303" t="str">
            <v>Cerrado</v>
          </cell>
          <cell r="F303" t="str">
            <v>TELEFONICA GLOBAL TECHNOLOGY S.A.AGENCIA EN CHILE</v>
          </cell>
          <cell r="G303" t="str">
            <v>09/02/2024 19:22:08</v>
          </cell>
          <cell r="H303" t="str">
            <v>09/02/2024 19:24:19</v>
          </cell>
          <cell r="I303" t="str">
            <v>12/02/2024 15:43:17</v>
          </cell>
          <cell r="J303" t="str">
            <v>12/02/2024 23:50:00</v>
          </cell>
          <cell r="K303" t="str">
            <v>SISTEMA OPERATIVO MICROSOFT</v>
          </cell>
          <cell r="L303" t="str">
            <v>ALEJANDRO ACEVEDO VALENZUELA</v>
          </cell>
          <cell r="M303" t="str">
            <v>Procedimiento de Bloqueo / Desbloqueo de VPN</v>
          </cell>
          <cell r="N303" t="str">
            <v>HOSTING VIRTUAL</v>
          </cell>
          <cell r="O303" t="str">
            <v>tct_aaceve</v>
          </cell>
          <cell r="P303" t="str">
            <v>Requerimiento de cliente</v>
          </cell>
          <cell r="Q303" t="str">
            <v>Objetivos de servicio incumplidos</v>
          </cell>
          <cell r="R303">
            <v>45334</v>
          </cell>
          <cell r="S303">
            <v>2.846504629625997</v>
          </cell>
          <cell r="T303">
            <v>2.8462037037037038</v>
          </cell>
          <cell r="U303">
            <v>2.8480208333333334</v>
          </cell>
          <cell r="V303">
            <v>1.8171296296296297E-3</v>
          </cell>
          <cell r="W303" t="str">
            <v/>
          </cell>
          <cell r="X303" t="str">
            <v>Cumplido</v>
          </cell>
        </row>
        <row r="304">
          <cell r="A304" t="str">
            <v>INC000002610510</v>
          </cell>
          <cell r="B304" t="str">
            <v>3-Moderado/Limitado</v>
          </cell>
          <cell r="C304" t="str">
            <v>3-Medio</v>
          </cell>
          <cell r="D304" t="str">
            <v>Media</v>
          </cell>
          <cell r="E304" t="str">
            <v>Cerrado</v>
          </cell>
          <cell r="F304" t="str">
            <v>COAGRA S A</v>
          </cell>
          <cell r="G304" t="str">
            <v>12/02/2024 13:34:09</v>
          </cell>
          <cell r="H304" t="str">
            <v>12/02/2024 13:37:56</v>
          </cell>
          <cell r="I304" t="str">
            <v>12/02/2024 15:50:24</v>
          </cell>
          <cell r="J304" t="str">
            <v>12/02/2024 23:50:00</v>
          </cell>
          <cell r="K304" t="str">
            <v>CLOUD SAP HANA</v>
          </cell>
          <cell r="L304" t="str">
            <v>NICOLAS A SAAVEDRA EGUILUZ</v>
          </cell>
          <cell r="M304" t="str">
            <v>HD | Paso a productivo DEEK952964</v>
          </cell>
          <cell r="N304" t="str">
            <v>VPN IP - MPLS</v>
          </cell>
          <cell r="O304" t="str">
            <v>frp_kefern</v>
          </cell>
          <cell r="P304" t="str">
            <v>Requerimiento de cliente</v>
          </cell>
          <cell r="Q304" t="str">
            <v>Dentro del Objetivo de servicio</v>
          </cell>
          <cell r="R304">
            <v>45334</v>
          </cell>
          <cell r="S304">
            <v>9.1990740744222421E-2</v>
          </cell>
          <cell r="T304">
            <v>0</v>
          </cell>
          <cell r="U304">
            <v>9.4618055555555566E-2</v>
          </cell>
          <cell r="V304">
            <v>9.4618055555555566E-2</v>
          </cell>
          <cell r="W304" t="str">
            <v/>
          </cell>
          <cell r="X304" t="str">
            <v>Cumplido</v>
          </cell>
        </row>
        <row r="305">
          <cell r="A305" t="str">
            <v>INC000002609661</v>
          </cell>
          <cell r="B305" t="str">
            <v>3-Moderado/Limitado</v>
          </cell>
          <cell r="C305" t="str">
            <v>3-Medio</v>
          </cell>
          <cell r="D305" t="str">
            <v>Media</v>
          </cell>
          <cell r="E305" t="str">
            <v>Cerrado</v>
          </cell>
          <cell r="F305" t="str">
            <v>FUNDACION INSTITUTO PROFESIONAL DUOC UC</v>
          </cell>
          <cell r="G305" t="str">
            <v>12/02/2024 11:55:41</v>
          </cell>
          <cell r="H305" t="str">
            <v>12/02/2024 11:57:28</v>
          </cell>
          <cell r="I305" t="str">
            <v>12/02/2024 16:34:18</v>
          </cell>
          <cell r="J305" t="str">
            <v>12/02/2024 23:50:00</v>
          </cell>
          <cell r="K305" t="str">
            <v>SISTEMA OPERATIVO UNIX</v>
          </cell>
          <cell r="L305" t="str">
            <v>VICTOR SEPULVEDA GAMARRA</v>
          </cell>
          <cell r="M305" t="str">
            <v>HD/FUND INSTITUTO PROFESIONAL DUOC UC // Migración de maquinas con sistema operativo W</v>
          </cell>
          <cell r="N305" t="str">
            <v>VPN IP - MPLS</v>
          </cell>
          <cell r="O305" t="str">
            <v>frp_fpetro</v>
          </cell>
          <cell r="P305" t="str">
            <v>Requerimiento de cliente</v>
          </cell>
          <cell r="Q305" t="str">
            <v>Dentro del Objetivo de servicio</v>
          </cell>
          <cell r="R305">
            <v>45334</v>
          </cell>
          <cell r="S305">
            <v>0.19224537036643596</v>
          </cell>
          <cell r="T305">
            <v>0.11513888888888889</v>
          </cell>
          <cell r="U305">
            <v>0.19348379629629631</v>
          </cell>
          <cell r="V305">
            <v>7.8344907407407405E-2</v>
          </cell>
          <cell r="W305" t="str">
            <v/>
          </cell>
          <cell r="X305" t="str">
            <v>Cumplido</v>
          </cell>
        </row>
        <row r="306">
          <cell r="A306" t="str">
            <v>INC000002610306</v>
          </cell>
          <cell r="B306" t="str">
            <v>3-Moderado/Limitado</v>
          </cell>
          <cell r="C306" t="str">
            <v>3-Medio</v>
          </cell>
          <cell r="D306" t="str">
            <v>Media</v>
          </cell>
          <cell r="E306" t="str">
            <v>Cerrado</v>
          </cell>
          <cell r="F306" t="str">
            <v>INSTITUTO PROFESIONAL DE CHILE SA</v>
          </cell>
          <cell r="G306" t="str">
            <v>12/02/2024 12:38:43</v>
          </cell>
          <cell r="H306" t="str">
            <v>12/02/2024 12:41:04</v>
          </cell>
          <cell r="I306" t="str">
            <v>12/02/2024 16:59:37</v>
          </cell>
          <cell r="J306" t="str">
            <v>12/02/2024 23:50:00</v>
          </cell>
          <cell r="K306" t="str">
            <v>BACK UP DATA CENTER (BACKUP ON DEMAND)</v>
          </cell>
          <cell r="L306" t="str">
            <v>SEBASTIAN VILLENA</v>
          </cell>
          <cell r="M306" t="str">
            <v>Gama | Requerimiento Respaldo VM Completa - Servidor CORONEL - IPCHILE</v>
          </cell>
          <cell r="N306" t="str">
            <v>VPN IP - MPLS</v>
          </cell>
          <cell r="O306" t="str">
            <v>frp_joflor</v>
          </cell>
          <cell r="P306" t="str">
            <v>Requerimiento de cliente</v>
          </cell>
          <cell r="Q306" t="str">
            <v>Dentro del Objetivo de servicio</v>
          </cell>
          <cell r="R306">
            <v>45334</v>
          </cell>
          <cell r="S306">
            <v>0.179548611107748</v>
          </cell>
          <cell r="T306">
            <v>9.5578703703703694E-2</v>
          </cell>
          <cell r="U306">
            <v>0.18118055555555557</v>
          </cell>
          <cell r="V306">
            <v>8.560185185185186E-2</v>
          </cell>
          <cell r="W306" t="str">
            <v/>
          </cell>
          <cell r="X306" t="str">
            <v>Cumplido</v>
          </cell>
        </row>
        <row r="307">
          <cell r="A307" t="str">
            <v>INC000002610975</v>
          </cell>
          <cell r="B307" t="str">
            <v>4-Menor/Localizado</v>
          </cell>
          <cell r="C307" t="str">
            <v>4-Baja</v>
          </cell>
          <cell r="D307" t="str">
            <v>Baja</v>
          </cell>
          <cell r="E307" t="str">
            <v>Cerrado</v>
          </cell>
          <cell r="F307" t="str">
            <v>TELEFONICA GLOBAL TECHNOLOGY S.A.AGENCIA EN CHILE</v>
          </cell>
          <cell r="G307" t="str">
            <v>12/02/2024 17:28:17</v>
          </cell>
          <cell r="H307" t="str">
            <v>12/02/2024 17:28:50</v>
          </cell>
          <cell r="I307" t="str">
            <v>12/02/2024 17:32:20</v>
          </cell>
          <cell r="J307" t="str">
            <v>12/02/2024 23:50:00</v>
          </cell>
          <cell r="K307" t="str">
            <v>SISTEMA OPERATIVO MICROSOFT</v>
          </cell>
          <cell r="L307" t="str">
            <v>JAVIER CUEVAS</v>
          </cell>
          <cell r="M307" t="str">
            <v>CAMBIOS SERVICE HUB 365</v>
          </cell>
          <cell r="N307" t="str">
            <v>HOSTING VIRTUAL</v>
          </cell>
          <cell r="O307" t="str">
            <v>tct_jacuev</v>
          </cell>
          <cell r="P307" t="str">
            <v>Requerimiento de cliente</v>
          </cell>
          <cell r="Q307" t="str">
            <v>Dentro del Objetivo de servicio</v>
          </cell>
          <cell r="R307">
            <v>45334</v>
          </cell>
          <cell r="S307">
            <v>2.4305555562023073E-3</v>
          </cell>
          <cell r="T307">
            <v>0</v>
          </cell>
          <cell r="U307">
            <v>2.8124999999999995E-3</v>
          </cell>
          <cell r="V307">
            <v>2.8124999999999995E-3</v>
          </cell>
          <cell r="W307" t="str">
            <v/>
          </cell>
          <cell r="X307" t="str">
            <v>Cumplido</v>
          </cell>
        </row>
        <row r="308">
          <cell r="A308" t="str">
            <v>INC000002610976</v>
          </cell>
          <cell r="B308" t="str">
            <v>4-Menor/Localizado</v>
          </cell>
          <cell r="C308" t="str">
            <v>4-Baja</v>
          </cell>
          <cell r="D308" t="str">
            <v>Baja</v>
          </cell>
          <cell r="E308" t="str">
            <v>Cerrado</v>
          </cell>
          <cell r="F308" t="str">
            <v>TELEFONICA GLOBAL TECHNOLOGY S.A.AGENCIA EN CHILE</v>
          </cell>
          <cell r="G308" t="str">
            <v>12/02/2024 17:29:00</v>
          </cell>
          <cell r="H308" t="str">
            <v>12/02/2024 17:30:26</v>
          </cell>
          <cell r="I308" t="str">
            <v>12/02/2024 17:34:14</v>
          </cell>
          <cell r="J308" t="str">
            <v>12/02/2024 23:50:00</v>
          </cell>
          <cell r="K308" t="str">
            <v>SISTEMA OPERATIVO MICROSOFT</v>
          </cell>
          <cell r="L308" t="str">
            <v>JAVIER CUEVAS</v>
          </cell>
          <cell r="M308" t="str">
            <v>Assessment AD Security CONF INICIALES</v>
          </cell>
          <cell r="N308" t="str">
            <v>HOSTING VIRTUAL</v>
          </cell>
          <cell r="O308" t="str">
            <v>tct_jacuev</v>
          </cell>
          <cell r="P308" t="str">
            <v>Requerimiento de cliente</v>
          </cell>
          <cell r="Q308" t="str">
            <v>Dentro del Objetivo de servicio</v>
          </cell>
          <cell r="R308">
            <v>45334</v>
          </cell>
          <cell r="S308">
            <v>2.638888887304347E-3</v>
          </cell>
          <cell r="T308">
            <v>0</v>
          </cell>
          <cell r="U308">
            <v>3.6342592592592594E-3</v>
          </cell>
          <cell r="V308">
            <v>3.6342592592592594E-3</v>
          </cell>
          <cell r="W308" t="str">
            <v/>
          </cell>
          <cell r="X308" t="str">
            <v>Cumplido</v>
          </cell>
        </row>
        <row r="309">
          <cell r="A309" t="str">
            <v>INC000002610580</v>
          </cell>
          <cell r="B309" t="str">
            <v>4-Menor/Localizado</v>
          </cell>
          <cell r="C309" t="str">
            <v>4-Baja</v>
          </cell>
          <cell r="D309" t="str">
            <v>Baja</v>
          </cell>
          <cell r="E309" t="str">
            <v>Cerrado</v>
          </cell>
          <cell r="F309" t="str">
            <v>TELEFONICA GLOBAL TECHNOLOGY S.A.AGENCIA EN CHILE</v>
          </cell>
          <cell r="G309" t="str">
            <v>12/02/2024 17:00:07</v>
          </cell>
          <cell r="H309" t="str">
            <v>12/02/2024 17:02:08</v>
          </cell>
          <cell r="I309" t="str">
            <v>12/02/2024 17:38:36</v>
          </cell>
          <cell r="J309" t="str">
            <v>12/02/2024 23:50:00</v>
          </cell>
          <cell r="K309" t="str">
            <v>OPERACION N1</v>
          </cell>
          <cell r="L309" t="str">
            <v>MICHAEL H GONZALEZ OLIVARES</v>
          </cell>
          <cell r="M309" t="str">
            <v>ALERTA MONITOREO</v>
          </cell>
          <cell r="N309" t="str">
            <v>MONITOREO</v>
          </cell>
          <cell r="O309" t="str">
            <v>tct_decruz</v>
          </cell>
          <cell r="P309" t="str">
            <v>Requerimiento de cliente</v>
          </cell>
          <cell r="Q309" t="str">
            <v>Dentro del Objetivo de servicio</v>
          </cell>
          <cell r="R309">
            <v>45334</v>
          </cell>
          <cell r="S309">
            <v>2.5324074071249925E-2</v>
          </cell>
          <cell r="T309">
            <v>0</v>
          </cell>
          <cell r="U309">
            <v>0</v>
          </cell>
          <cell r="V309">
            <v>0</v>
          </cell>
          <cell r="W309" t="str">
            <v/>
          </cell>
          <cell r="X309" t="str">
            <v>Cumplido</v>
          </cell>
        </row>
        <row r="310">
          <cell r="A310" t="str">
            <v>INC000002610599</v>
          </cell>
          <cell r="B310" t="str">
            <v>4-Menor/Localizado</v>
          </cell>
          <cell r="C310" t="str">
            <v>4-Baja</v>
          </cell>
          <cell r="D310" t="str">
            <v>Baja</v>
          </cell>
          <cell r="E310" t="str">
            <v>Cerrado</v>
          </cell>
          <cell r="F310" t="str">
            <v>TELEFONICA GLOBAL TECHNOLOGY S.A.AGENCIA EN CHILE</v>
          </cell>
          <cell r="G310" t="str">
            <v>12/02/2024 17:57:44</v>
          </cell>
          <cell r="H310" t="str">
            <v>12/02/2024 18:00:08</v>
          </cell>
          <cell r="I310" t="str">
            <v>12/02/2024 18:15:47</v>
          </cell>
          <cell r="J310" t="str">
            <v>12/02/2024 23:50:00</v>
          </cell>
          <cell r="K310" t="str">
            <v>SISTEMA OPERATIVO MICROSOFT</v>
          </cell>
          <cell r="L310" t="str">
            <v>PAUL A SEPULVEDA ALVAREZ</v>
          </cell>
          <cell r="M310" t="str">
            <v>zabbix revision servel03</v>
          </cell>
          <cell r="N310" t="str">
            <v>HOSTING VIRTUAL</v>
          </cell>
          <cell r="O310" t="str">
            <v>tct_psepul</v>
          </cell>
          <cell r="P310" t="str">
            <v>Requerimiento de cliente</v>
          </cell>
          <cell r="Q310" t="str">
            <v>Dentro del Objetivo de servicio</v>
          </cell>
          <cell r="R310">
            <v>45334</v>
          </cell>
          <cell r="S310">
            <v>1.0868055556784384E-2</v>
          </cell>
          <cell r="T310">
            <v>0</v>
          </cell>
          <cell r="U310">
            <v>1.2534722222222223E-2</v>
          </cell>
          <cell r="V310">
            <v>1.2534722222222223E-2</v>
          </cell>
          <cell r="W310" t="str">
            <v/>
          </cell>
          <cell r="X310" t="str">
            <v>Cumplido</v>
          </cell>
        </row>
        <row r="311">
          <cell r="A311" t="str">
            <v>INC000002610600</v>
          </cell>
          <cell r="B311" t="str">
            <v>4-Menor/Localizado</v>
          </cell>
          <cell r="C311" t="str">
            <v>4-Baja</v>
          </cell>
          <cell r="D311" t="str">
            <v>Baja</v>
          </cell>
          <cell r="E311" t="str">
            <v>Cerrado</v>
          </cell>
          <cell r="F311" t="str">
            <v>TELEFONICA GLOBAL TECHNOLOGY S.A.AGENCIA EN CHILE</v>
          </cell>
          <cell r="G311" t="str">
            <v>12/02/2024 18:00:27</v>
          </cell>
          <cell r="H311" t="str">
            <v>12/02/2024 18:01:33</v>
          </cell>
          <cell r="I311" t="str">
            <v>12/02/2024 18:16:12</v>
          </cell>
          <cell r="J311" t="str">
            <v>12/02/2024 23:50:00</v>
          </cell>
          <cell r="K311" t="str">
            <v>SISTEMA OPERATIVO MICROSOFT</v>
          </cell>
          <cell r="L311" t="str">
            <v>PAUL A SEPULVEDA ALVAREZ</v>
          </cell>
          <cell r="M311" t="str">
            <v>zabbix revision servel03 Disco C por sobre el 90%</v>
          </cell>
          <cell r="N311" t="str">
            <v>HOSTING VIRTUAL</v>
          </cell>
          <cell r="O311" t="str">
            <v>tct_psepul</v>
          </cell>
          <cell r="P311" t="str">
            <v>Requerimiento de cliente</v>
          </cell>
          <cell r="Q311" t="str">
            <v>Dentro del Objetivo de servicio</v>
          </cell>
          <cell r="R311">
            <v>45334</v>
          </cell>
          <cell r="S311">
            <v>1.0173611117352266E-2</v>
          </cell>
          <cell r="T311">
            <v>0</v>
          </cell>
          <cell r="U311">
            <v>1.0937500000000001E-2</v>
          </cell>
          <cell r="V311">
            <v>1.0937500000000001E-2</v>
          </cell>
          <cell r="W311" t="str">
            <v/>
          </cell>
          <cell r="X311" t="str">
            <v>Cumplido</v>
          </cell>
        </row>
        <row r="312">
          <cell r="A312" t="str">
            <v>INC000002610603</v>
          </cell>
          <cell r="B312" t="str">
            <v>4-Menor/Localizado</v>
          </cell>
          <cell r="C312" t="str">
            <v>4-Baja</v>
          </cell>
          <cell r="D312" t="str">
            <v>Baja</v>
          </cell>
          <cell r="E312" t="str">
            <v>Cerrado</v>
          </cell>
          <cell r="F312" t="str">
            <v>TELEFONICA GLOBAL TECHNOLOGY S.A.AGENCIA EN CHILE</v>
          </cell>
          <cell r="G312" t="str">
            <v>12/02/2024 18:02:00</v>
          </cell>
          <cell r="H312" t="str">
            <v>12/02/2024 18:03:45</v>
          </cell>
          <cell r="I312" t="str">
            <v>12/02/2024 18:16:29</v>
          </cell>
          <cell r="J312" t="str">
            <v>12/02/2024 23:50:00</v>
          </cell>
          <cell r="K312" t="str">
            <v>SISTEMA OPERATIVO MICROSOFT</v>
          </cell>
          <cell r="L312" t="str">
            <v>PAUL A SEPULVEDA ALVAREZ</v>
          </cell>
          <cell r="M312" t="str">
            <v>Zabbix no responde servidor TELEFONICA</v>
          </cell>
          <cell r="N312" t="str">
            <v>HOSTING VIRTUAL</v>
          </cell>
          <cell r="O312" t="str">
            <v>tct_psepul</v>
          </cell>
          <cell r="P312" t="str">
            <v>Requerimiento de cliente</v>
          </cell>
          <cell r="Q312" t="str">
            <v>Dentro del Objetivo de servicio</v>
          </cell>
          <cell r="R312">
            <v>45334</v>
          </cell>
          <cell r="S312">
            <v>8.8425925932824612E-3</v>
          </cell>
          <cell r="T312">
            <v>0</v>
          </cell>
          <cell r="U312">
            <v>1.005787037037037E-2</v>
          </cell>
          <cell r="V312">
            <v>1.005787037037037E-2</v>
          </cell>
          <cell r="W312" t="str">
            <v/>
          </cell>
          <cell r="X312" t="str">
            <v>Cumplido</v>
          </cell>
        </row>
        <row r="313">
          <cell r="A313" t="str">
            <v>INC000002611405</v>
          </cell>
          <cell r="B313" t="str">
            <v>4-Menor/Localizado</v>
          </cell>
          <cell r="C313" t="str">
            <v>4-Baja</v>
          </cell>
          <cell r="D313" t="str">
            <v>Baja</v>
          </cell>
          <cell r="E313" t="str">
            <v>Cerrado</v>
          </cell>
          <cell r="F313" t="str">
            <v>TELEFONICA GLOBAL TECHNOLOGY S.A.AGENCIA EN CHILE</v>
          </cell>
          <cell r="G313" t="str">
            <v>12/02/2024 18:04:12</v>
          </cell>
          <cell r="H313" t="str">
            <v>12/02/2024 18:05:07</v>
          </cell>
          <cell r="I313" t="str">
            <v>12/02/2024 18:16:44</v>
          </cell>
          <cell r="J313" t="str">
            <v>12/02/2024 23:50:00</v>
          </cell>
          <cell r="K313" t="str">
            <v>SISTEMA OPERATIVO MICROSOFT</v>
          </cell>
          <cell r="L313" t="str">
            <v>PAUL A SEPULVEDA ALVAREZ</v>
          </cell>
          <cell r="M313" t="str">
            <v>zabbix no responde svr-web02</v>
          </cell>
          <cell r="N313" t="str">
            <v>HOSTING VIRTUAL</v>
          </cell>
          <cell r="O313" t="str">
            <v>tct_psepul</v>
          </cell>
          <cell r="P313" t="str">
            <v>Requerimiento de cliente</v>
          </cell>
          <cell r="Q313" t="str">
            <v>Dentro del Objetivo de servicio</v>
          </cell>
          <cell r="R313">
            <v>45334</v>
          </cell>
          <cell r="S313">
            <v>8.0671296309446916E-3</v>
          </cell>
          <cell r="T313">
            <v>0</v>
          </cell>
          <cell r="U313">
            <v>8.7037037037037031E-3</v>
          </cell>
          <cell r="V313">
            <v>8.7037037037037031E-3</v>
          </cell>
          <cell r="W313" t="str">
            <v/>
          </cell>
          <cell r="X313" t="str">
            <v>Cumplido</v>
          </cell>
        </row>
        <row r="314">
          <cell r="A314" t="str">
            <v>INC000002611406</v>
          </cell>
          <cell r="B314" t="str">
            <v>4-Menor/Localizado</v>
          </cell>
          <cell r="C314" t="str">
            <v>4-Baja</v>
          </cell>
          <cell r="D314" t="str">
            <v>Baja</v>
          </cell>
          <cell r="E314" t="str">
            <v>Cerrado</v>
          </cell>
          <cell r="F314" t="str">
            <v>TELEFONICA GLOBAL TECHNOLOGY S.A.AGENCIA EN CHILE</v>
          </cell>
          <cell r="G314" t="str">
            <v>12/02/2024 18:05:39</v>
          </cell>
          <cell r="H314" t="str">
            <v>12/02/2024 18:06:39</v>
          </cell>
          <cell r="I314" t="str">
            <v>12/02/2024 18:17:05</v>
          </cell>
          <cell r="J314" t="str">
            <v>12/02/2024 23:50:00</v>
          </cell>
          <cell r="K314" t="str">
            <v>SISTEMA OPERATIVO MICROSOFT</v>
          </cell>
          <cell r="L314" t="str">
            <v>PAUL A SEPULVEDA ALVAREZ</v>
          </cell>
          <cell r="M314" t="str">
            <v>zabbix no responde c3-fileserver</v>
          </cell>
          <cell r="N314" t="str">
            <v>HOSTING VIRTUAL</v>
          </cell>
          <cell r="O314" t="str">
            <v>tct_psepul</v>
          </cell>
          <cell r="P314" t="str">
            <v>Requerimiento de cliente</v>
          </cell>
          <cell r="Q314" t="str">
            <v>Dentro del Objetivo de servicio</v>
          </cell>
          <cell r="R314">
            <v>45334</v>
          </cell>
          <cell r="S314">
            <v>7.2453703687642701E-3</v>
          </cell>
          <cell r="T314">
            <v>0</v>
          </cell>
          <cell r="U314">
            <v>7.9398148148148145E-3</v>
          </cell>
          <cell r="V314">
            <v>7.9398148148148145E-3</v>
          </cell>
          <cell r="W314" t="str">
            <v/>
          </cell>
          <cell r="X314" t="str">
            <v>Cumplido</v>
          </cell>
        </row>
        <row r="315">
          <cell r="A315" t="str">
            <v>INC000002611408</v>
          </cell>
          <cell r="B315" t="str">
            <v>4-Menor/Localizado</v>
          </cell>
          <cell r="C315" t="str">
            <v>4-Baja</v>
          </cell>
          <cell r="D315" t="str">
            <v>Baja</v>
          </cell>
          <cell r="E315" t="str">
            <v>Cerrado</v>
          </cell>
          <cell r="F315" t="str">
            <v>TELEFONICA GLOBAL TECHNOLOGY S.A.AGENCIA EN CHILE</v>
          </cell>
          <cell r="G315" t="str">
            <v>12/02/2024 18:07:27</v>
          </cell>
          <cell r="H315" t="str">
            <v>12/02/2024 18:08:50</v>
          </cell>
          <cell r="I315" t="str">
            <v>12/02/2024 18:17:25</v>
          </cell>
          <cell r="J315" t="str">
            <v>12/02/2024 23:50:00</v>
          </cell>
          <cell r="K315" t="str">
            <v>SISTEMA OPERATIVO MICROSOFT</v>
          </cell>
          <cell r="L315" t="str">
            <v>PAUL A SEPULVEDA ALVAREZ</v>
          </cell>
          <cell r="M315" t="str">
            <v>Zabbix - GPSTFOUNDATION no responde</v>
          </cell>
          <cell r="N315" t="str">
            <v>HOSTING VIRTUAL</v>
          </cell>
          <cell r="O315" t="str">
            <v>tct_psepul</v>
          </cell>
          <cell r="P315" t="str">
            <v>Requerimiento de cliente</v>
          </cell>
          <cell r="Q315" t="str">
            <v>Dentro del Objetivo de servicio</v>
          </cell>
          <cell r="R315">
            <v>45334</v>
          </cell>
          <cell r="S315">
            <v>5.9606481445371173E-3</v>
          </cell>
          <cell r="T315">
            <v>0</v>
          </cell>
          <cell r="U315">
            <v>6.9212962962962969E-3</v>
          </cell>
          <cell r="V315">
            <v>6.9212962962962969E-3</v>
          </cell>
          <cell r="W315" t="str">
            <v/>
          </cell>
          <cell r="X315" t="str">
            <v>Cumplido</v>
          </cell>
        </row>
        <row r="316">
          <cell r="A316" t="str">
            <v>INC000002611409</v>
          </cell>
          <cell r="B316" t="str">
            <v>4-Menor/Localizado</v>
          </cell>
          <cell r="C316" t="str">
            <v>4-Baja</v>
          </cell>
          <cell r="D316" t="str">
            <v>Baja</v>
          </cell>
          <cell r="E316" t="str">
            <v>Cerrado</v>
          </cell>
          <cell r="F316" t="str">
            <v>TELEFONICA GLOBAL TECHNOLOGY S.A.AGENCIA EN CHILE</v>
          </cell>
          <cell r="G316" t="str">
            <v>12/02/2024 18:09:47</v>
          </cell>
          <cell r="H316" t="str">
            <v>12/02/2024 18:10:37</v>
          </cell>
          <cell r="I316" t="str">
            <v>12/02/2024 18:17:43</v>
          </cell>
          <cell r="J316" t="str">
            <v>12/02/2024 23:50:00</v>
          </cell>
          <cell r="K316" t="str">
            <v>SISTEMA OPERATIVO MICROSOFT</v>
          </cell>
          <cell r="L316" t="str">
            <v>PAUL A SEPULVEDA ALVAREZ</v>
          </cell>
          <cell r="M316" t="str">
            <v>zabbix DC-VeeamOne-App no responde</v>
          </cell>
          <cell r="N316" t="str">
            <v>HOSTING VIRTUAL</v>
          </cell>
          <cell r="O316" t="str">
            <v>tct_psepul</v>
          </cell>
          <cell r="P316" t="str">
            <v>Requerimiento de cliente</v>
          </cell>
          <cell r="Q316" t="str">
            <v>Dentro del Objetivo de servicio</v>
          </cell>
          <cell r="R316">
            <v>45334</v>
          </cell>
          <cell r="S316">
            <v>4.9305555585306138E-3</v>
          </cell>
          <cell r="T316">
            <v>0</v>
          </cell>
          <cell r="U316">
            <v>5.5092592592592589E-3</v>
          </cell>
          <cell r="V316">
            <v>5.5092592592592589E-3</v>
          </cell>
          <cell r="W316" t="str">
            <v/>
          </cell>
          <cell r="X316" t="str">
            <v>Cumplido</v>
          </cell>
        </row>
        <row r="317">
          <cell r="A317" t="str">
            <v>INC000002611411</v>
          </cell>
          <cell r="B317" t="str">
            <v>4-Menor/Localizado</v>
          </cell>
          <cell r="C317" t="str">
            <v>4-Baja</v>
          </cell>
          <cell r="D317" t="str">
            <v>Baja</v>
          </cell>
          <cell r="E317" t="str">
            <v>Cerrado</v>
          </cell>
          <cell r="F317" t="str">
            <v>TELEFONICA GLOBAL TECHNOLOGY S.A.AGENCIA EN CHILE</v>
          </cell>
          <cell r="G317" t="str">
            <v>12/02/2024 18:10:58</v>
          </cell>
          <cell r="H317" t="str">
            <v>12/02/2024 18:12:08</v>
          </cell>
          <cell r="I317" t="str">
            <v>12/02/2024 18:18:00</v>
          </cell>
          <cell r="J317" t="str">
            <v>12/02/2024 23:50:00</v>
          </cell>
          <cell r="K317" t="str">
            <v>SISTEMA OPERATIVO MICROSOFT</v>
          </cell>
          <cell r="L317" t="str">
            <v>PAUL A SEPULVEDA ALVAREZ</v>
          </cell>
          <cell r="M317" t="str">
            <v>Envio credenciales 34 usuarios via email</v>
          </cell>
          <cell r="N317" t="str">
            <v>HOSTING VIRTUAL</v>
          </cell>
          <cell r="O317" t="str">
            <v>tct_psepul</v>
          </cell>
          <cell r="P317" t="str">
            <v>Requerimiento de cliente</v>
          </cell>
          <cell r="Q317" t="str">
            <v>Dentro del Objetivo de servicio</v>
          </cell>
          <cell r="R317">
            <v>45334</v>
          </cell>
          <cell r="S317">
            <v>4.0740740732871927E-3</v>
          </cell>
          <cell r="T317">
            <v>0</v>
          </cell>
          <cell r="U317">
            <v>4.8842592592592592E-3</v>
          </cell>
          <cell r="V317">
            <v>4.8842592592592592E-3</v>
          </cell>
          <cell r="W317" t="str">
            <v/>
          </cell>
          <cell r="X317" t="str">
            <v>Cumplido</v>
          </cell>
        </row>
        <row r="318">
          <cell r="A318" t="str">
            <v>INC000002611412</v>
          </cell>
          <cell r="B318" t="str">
            <v>4-Menor/Localizado</v>
          </cell>
          <cell r="C318" t="str">
            <v>4-Baja</v>
          </cell>
          <cell r="D318" t="str">
            <v>Baja</v>
          </cell>
          <cell r="E318" t="str">
            <v>Cerrado</v>
          </cell>
          <cell r="F318" t="str">
            <v>TELEFONICA GLOBAL TECHNOLOGY S.A.AGENCIA EN CHILE</v>
          </cell>
          <cell r="G318" t="str">
            <v>12/02/2024 18:12:21</v>
          </cell>
          <cell r="H318" t="str">
            <v>12/02/2024 18:13:39</v>
          </cell>
          <cell r="I318" t="str">
            <v>12/02/2024 18:18:21</v>
          </cell>
          <cell r="J318" t="str">
            <v>12/02/2024 23:50:00</v>
          </cell>
          <cell r="K318" t="str">
            <v>SISTEMA OPERATIVO MICROSOFT</v>
          </cell>
          <cell r="L318" t="str">
            <v>PAUL A SEPULVEDA ALVAREZ</v>
          </cell>
          <cell r="M318" t="str">
            <v>Cuentas nuevas sin ingreso RUBEN MARTINEZ GARCIA</v>
          </cell>
          <cell r="N318" t="str">
            <v>HOSTING VIRTUAL</v>
          </cell>
          <cell r="O318" t="str">
            <v>tct_psepul</v>
          </cell>
          <cell r="P318" t="str">
            <v>Requerimiento de cliente</v>
          </cell>
          <cell r="Q318" t="str">
            <v>Dentro del Objetivo de servicio</v>
          </cell>
          <cell r="R318">
            <v>45334</v>
          </cell>
          <cell r="S318">
            <v>3.2638888951623812E-3</v>
          </cell>
          <cell r="T318">
            <v>0</v>
          </cell>
          <cell r="U318">
            <v>4.1666666666666666E-3</v>
          </cell>
          <cell r="V318">
            <v>4.1666666666666666E-3</v>
          </cell>
          <cell r="W318" t="str">
            <v/>
          </cell>
          <cell r="X318" t="str">
            <v>Cumplido</v>
          </cell>
        </row>
        <row r="319">
          <cell r="A319" t="str">
            <v>INC000002611413</v>
          </cell>
          <cell r="B319" t="str">
            <v>4-Menor/Localizado</v>
          </cell>
          <cell r="C319" t="str">
            <v>4-Baja</v>
          </cell>
          <cell r="D319" t="str">
            <v>Baja</v>
          </cell>
          <cell r="E319" t="str">
            <v>Cerrado</v>
          </cell>
          <cell r="F319" t="str">
            <v>TELEFONICA GLOBAL TECHNOLOGY S.A.AGENCIA EN CHILE</v>
          </cell>
          <cell r="G319" t="str">
            <v>12/02/2024 18:13:56</v>
          </cell>
          <cell r="H319" t="str">
            <v>12/02/2024 18:15:09</v>
          </cell>
          <cell r="I319" t="str">
            <v>12/02/2024 18:18:39</v>
          </cell>
          <cell r="J319" t="str">
            <v>12/02/2024 23:50:00</v>
          </cell>
          <cell r="K319" t="str">
            <v>SISTEMA OPERATIVO MICROSOFT</v>
          </cell>
          <cell r="L319" t="str">
            <v>PAUL A SEPULVEDA ALVAREZ</v>
          </cell>
          <cell r="M319" t="str">
            <v>Nueva cuenta sin ingreso Manuel Maita</v>
          </cell>
          <cell r="N319" t="str">
            <v>HOSTING VIRTUAL</v>
          </cell>
          <cell r="O319" t="str">
            <v>tct_psepul</v>
          </cell>
          <cell r="P319" t="str">
            <v>Requerimiento de cliente</v>
          </cell>
          <cell r="Q319" t="str">
            <v>Dentro del Objetivo de servicio</v>
          </cell>
          <cell r="R319">
            <v>45334</v>
          </cell>
          <cell r="S319">
            <v>2.4305555562023073E-3</v>
          </cell>
          <cell r="T319">
            <v>0</v>
          </cell>
          <cell r="U319">
            <v>3.2754629629629631E-3</v>
          </cell>
          <cell r="V319">
            <v>3.2754629629629631E-3</v>
          </cell>
          <cell r="W319" t="str">
            <v/>
          </cell>
          <cell r="X319" t="str">
            <v>Cumplido</v>
          </cell>
        </row>
        <row r="320">
          <cell r="A320" t="str">
            <v>INC000002610147</v>
          </cell>
          <cell r="B320" t="str">
            <v>2-Significativo/Amplio</v>
          </cell>
          <cell r="C320" t="str">
            <v>2-Alta</v>
          </cell>
          <cell r="D320" t="str">
            <v>Alta</v>
          </cell>
          <cell r="E320" t="str">
            <v>Cerrado</v>
          </cell>
          <cell r="F320" t="str">
            <v>TELEFONICA CYBERSECURITY TECH CHILE SPA</v>
          </cell>
          <cell r="G320" t="str">
            <v>12/02/2024 12:11:06</v>
          </cell>
          <cell r="H320" t="str">
            <v>12/02/2024 12:13:33</v>
          </cell>
          <cell r="I320" t="str">
            <v>12/02/2024 18:36:02</v>
          </cell>
          <cell r="J320" t="str">
            <v>12/02/2024 23:50:00</v>
          </cell>
          <cell r="K320" t="str">
            <v>O365</v>
          </cell>
          <cell r="L320" t="str">
            <v>JAVIERA A UMAÑA YEVENES</v>
          </cell>
          <cell r="M320" t="str">
            <v>Favor resetear clave de correo</v>
          </cell>
          <cell r="N320" t="str">
            <v>RED INTERNA</v>
          </cell>
          <cell r="O320" t="str">
            <v>tct_pabmaf</v>
          </cell>
          <cell r="P320" t="str">
            <v>Requerimiento de cliente</v>
          </cell>
          <cell r="Q320" t="str">
            <v>Dentro del Objetivo de servicio</v>
          </cell>
          <cell r="R320">
            <v>45334</v>
          </cell>
          <cell r="S320">
            <v>0.26561342592322035</v>
          </cell>
          <cell r="T320">
            <v>0.25417824074074075</v>
          </cell>
          <cell r="U320">
            <v>0.26731481481481484</v>
          </cell>
          <cell r="V320">
            <v>1.3136574074074077E-2</v>
          </cell>
          <cell r="W320" t="str">
            <v/>
          </cell>
          <cell r="X320" t="str">
            <v>Cumplido</v>
          </cell>
        </row>
        <row r="321">
          <cell r="A321" t="str">
            <v>INC000002608379</v>
          </cell>
          <cell r="B321" t="str">
            <v>3-Moderado/Limitado</v>
          </cell>
          <cell r="C321" t="str">
            <v>3-Medio</v>
          </cell>
          <cell r="D321" t="str">
            <v>Media</v>
          </cell>
          <cell r="E321" t="str">
            <v>Cerrado</v>
          </cell>
          <cell r="F321" t="str">
            <v>INSTITUTO PROFESIONAL DE CHILE SA</v>
          </cell>
          <cell r="G321" t="str">
            <v>11/02/2024 18:31:19</v>
          </cell>
          <cell r="H321" t="str">
            <v>11/02/2024 18:32:58</v>
          </cell>
          <cell r="I321" t="str">
            <v>12/02/2024 18:42:02</v>
          </cell>
          <cell r="J321" t="str">
            <v>12/02/2024 23:50:00</v>
          </cell>
          <cell r="K321" t="str">
            <v>VDC</v>
          </cell>
          <cell r="L321" t="str">
            <v>MOISES E MONTERO RAMOS</v>
          </cell>
          <cell r="M321" t="str">
            <v>HD/Importar a VDC de CLIENTE IPCHILE vm restauradas</v>
          </cell>
          <cell r="N321" t="str">
            <v>VPN IP - MPLS</v>
          </cell>
          <cell r="O321" t="str">
            <v>frp_cnavar</v>
          </cell>
          <cell r="P321" t="str">
            <v>Requerimiento de cliente</v>
          </cell>
          <cell r="Q321" t="str">
            <v>Objetivos de servicio incumplidos</v>
          </cell>
          <cell r="R321">
            <v>45334</v>
          </cell>
          <cell r="S321">
            <v>1.0062962962983875</v>
          </cell>
          <cell r="T321">
            <v>0.5305671296296296</v>
          </cell>
          <cell r="U321">
            <v>1.0074421296296296</v>
          </cell>
          <cell r="V321">
            <v>0.47687499999999999</v>
          </cell>
          <cell r="W321" t="str">
            <v/>
          </cell>
          <cell r="X321" t="str">
            <v>Cumplido</v>
          </cell>
        </row>
        <row r="322">
          <cell r="A322" t="str">
            <v>INC000002605099</v>
          </cell>
          <cell r="B322" t="str">
            <v>3-Moderado/Limitado</v>
          </cell>
          <cell r="C322" t="str">
            <v>3-Medio</v>
          </cell>
          <cell r="D322" t="str">
            <v>Media</v>
          </cell>
          <cell r="E322" t="str">
            <v>Cerrado</v>
          </cell>
          <cell r="F322" t="str">
            <v>CAMARA DE COMERCIO DE SANTIAGO A G</v>
          </cell>
          <cell r="G322" t="str">
            <v>09/02/2024 11:57:03</v>
          </cell>
          <cell r="H322" t="str">
            <v>09/02/2024 11:59:17</v>
          </cell>
          <cell r="I322" t="str">
            <v>12/02/2024 19:32:30</v>
          </cell>
          <cell r="J322" t="str">
            <v>12/02/2024 23:50:00</v>
          </cell>
          <cell r="K322" t="str">
            <v>BASE DE DATOS</v>
          </cell>
          <cell r="L322" t="str">
            <v>CLAUDIO A GAJARDO GARRIDO</v>
          </cell>
          <cell r="M322" t="str">
            <v>HD/[CAMARA DE COMERCIO SANTIAGO] Documentación DRP - ISO 270</v>
          </cell>
          <cell r="N322" t="str">
            <v>VPN IP - MPLS</v>
          </cell>
          <cell r="O322" t="str">
            <v>frp_pcamay</v>
          </cell>
          <cell r="P322" t="str">
            <v>Requerimiento de cliente</v>
          </cell>
          <cell r="Q322" t="str">
            <v>Dentro del Objetivo de servicio</v>
          </cell>
          <cell r="R322">
            <v>45334</v>
          </cell>
          <cell r="S322">
            <v>3.314733796294604</v>
          </cell>
          <cell r="T322">
            <v>3.1535416666666669</v>
          </cell>
          <cell r="U322">
            <v>3.3162847222222225</v>
          </cell>
          <cell r="V322">
            <v>0.16274305555555554</v>
          </cell>
          <cell r="W322" t="str">
            <v/>
          </cell>
          <cell r="X322" t="str">
            <v>Cumplido</v>
          </cell>
        </row>
        <row r="323">
          <cell r="A323" t="str">
            <v>INC000002611642</v>
          </cell>
          <cell r="B323" t="str">
            <v>4-Menor/Localizado</v>
          </cell>
          <cell r="C323" t="str">
            <v>4-Baja</v>
          </cell>
          <cell r="D323" t="str">
            <v>Baja</v>
          </cell>
          <cell r="E323" t="str">
            <v>Cerrado</v>
          </cell>
          <cell r="F323" t="str">
            <v>TELEFONICA GLOBAL TECHNOLOGY S.A.AGENCIA EN CHILE</v>
          </cell>
          <cell r="G323" t="str">
            <v>12/02/2024 20:21:21</v>
          </cell>
          <cell r="H323" t="str">
            <v>12/02/2024 20:22:53</v>
          </cell>
          <cell r="I323" t="str">
            <v>12/02/2024 20:59:21</v>
          </cell>
          <cell r="J323" t="str">
            <v>12/02/2024 23:50:00</v>
          </cell>
          <cell r="K323" t="str">
            <v>SISTEMA OPERATIVO MICROSOFT</v>
          </cell>
          <cell r="L323" t="str">
            <v>PAUL A SEPULVEDA ALVAREZ</v>
          </cell>
          <cell r="M323" t="str">
            <v>TIC CL Paine pruebas DC02</v>
          </cell>
          <cell r="N323" t="str">
            <v>HOSTING VIRTUAL</v>
          </cell>
          <cell r="O323" t="str">
            <v>tct_psepul</v>
          </cell>
          <cell r="P323" t="str">
            <v>Requerimiento de cliente</v>
          </cell>
          <cell r="Q323" t="str">
            <v>Dentro del Objetivo de servicio</v>
          </cell>
          <cell r="R323">
            <v>45334</v>
          </cell>
          <cell r="S323">
            <v>2.5324074078525882E-2</v>
          </cell>
          <cell r="T323">
            <v>0</v>
          </cell>
          <cell r="U323">
            <v>2.6388888888888889E-2</v>
          </cell>
          <cell r="V323">
            <v>2.6388888888888889E-2</v>
          </cell>
          <cell r="W323" t="str">
            <v/>
          </cell>
          <cell r="X323" t="str">
            <v>Cumplido</v>
          </cell>
        </row>
        <row r="324">
          <cell r="A324" t="str">
            <v>INC000002611461</v>
          </cell>
          <cell r="B324" t="str">
            <v>4-Menor/Localizado</v>
          </cell>
          <cell r="C324" t="str">
            <v>4-Baja</v>
          </cell>
          <cell r="D324" t="str">
            <v>Baja</v>
          </cell>
          <cell r="E324" t="str">
            <v>Cerrado</v>
          </cell>
          <cell r="F324" t="str">
            <v>TELEFONICA EMPRESAS DE CHILE SA</v>
          </cell>
          <cell r="G324" t="str">
            <v>13/02/2024 7:32:43</v>
          </cell>
          <cell r="H324" t="str">
            <v>13/02/2024 7:33:41</v>
          </cell>
          <cell r="I324" t="str">
            <v>13/02/2024 7:35:36</v>
          </cell>
          <cell r="J324" t="str">
            <v>13/02/2024 23:50:00</v>
          </cell>
          <cell r="K324" t="str">
            <v>CLOUD SAP HANA</v>
          </cell>
          <cell r="L324" t="str">
            <v>NICOLAS A SAAVEDRA EGUILUZ</v>
          </cell>
          <cell r="M324" t="str">
            <v>Checklist Diario Clientes 13.02.24</v>
          </cell>
          <cell r="N324" t="str">
            <v>SAP</v>
          </cell>
          <cell r="O324" t="str">
            <v>tct_nsaave</v>
          </cell>
          <cell r="P324" t="str">
            <v>Requerimiento de cliente</v>
          </cell>
          <cell r="Q324" t="str">
            <v>Dentro del Objetivo de servicio</v>
          </cell>
          <cell r="R324">
            <v>45335</v>
          </cell>
          <cell r="S324">
            <v>1.3310185167938471E-3</v>
          </cell>
          <cell r="T324">
            <v>0</v>
          </cell>
          <cell r="U324">
            <v>2.0023148148148148E-3</v>
          </cell>
          <cell r="V324">
            <v>2.0023148148148148E-3</v>
          </cell>
          <cell r="W324" t="str">
            <v/>
          </cell>
          <cell r="X324" t="str">
            <v>Cumplido</v>
          </cell>
        </row>
        <row r="325">
          <cell r="A325" t="str">
            <v>INC000002611280</v>
          </cell>
          <cell r="B325" t="str">
            <v>3-Moderado/Limitado</v>
          </cell>
          <cell r="C325" t="str">
            <v>3-Medio</v>
          </cell>
          <cell r="D325" t="str">
            <v>Media</v>
          </cell>
          <cell r="E325" t="str">
            <v>Cerrado</v>
          </cell>
          <cell r="F325" t="str">
            <v>FUNDACION INSTITUTO PROFESIONAL DUOC UC</v>
          </cell>
          <cell r="G325" t="str">
            <v>13/02/2024 1:44:30</v>
          </cell>
          <cell r="H325" t="str">
            <v>13/02/2024 2:10:41</v>
          </cell>
          <cell r="I325" t="str">
            <v>13/02/2024 8:30:11</v>
          </cell>
          <cell r="J325" t="str">
            <v>13/02/2024 23:50:00</v>
          </cell>
          <cell r="K325" t="str">
            <v>SISTEMA OPERATIVO MICROSOFT</v>
          </cell>
          <cell r="L325" t="str">
            <v>ALEJANDRO ACEVEDO VALENZUELA</v>
          </cell>
          <cell r="M325" t="str">
            <v>DUOC |  GestionEventos_AlertaUPDOWN_Server | Masiva</v>
          </cell>
          <cell r="N325" t="str">
            <v>HOSTING VIRTUAL</v>
          </cell>
          <cell r="O325" t="str">
            <v>frp_josama</v>
          </cell>
          <cell r="P325" t="str">
            <v>Incidencia de cliente</v>
          </cell>
          <cell r="Q325" t="str">
            <v>Dentro del Objetivo de servicio</v>
          </cell>
          <cell r="R325">
            <v>45335</v>
          </cell>
          <cell r="S325">
            <v>0.26354166666715173</v>
          </cell>
          <cell r="T325">
            <v>0.26113425925925926</v>
          </cell>
          <cell r="U325">
            <v>0.28172453703703704</v>
          </cell>
          <cell r="V325">
            <v>2.0590277777777777E-2</v>
          </cell>
          <cell r="W325" t="str">
            <v>Cumplido</v>
          </cell>
          <cell r="X325" t="str">
            <v xml:space="preserve"> </v>
          </cell>
        </row>
        <row r="326">
          <cell r="A326" t="str">
            <v>INC000002611290</v>
          </cell>
          <cell r="B326" t="str">
            <v>4-Menor/Localizado</v>
          </cell>
          <cell r="C326" t="str">
            <v>4-Baja</v>
          </cell>
          <cell r="D326" t="str">
            <v>Baja</v>
          </cell>
          <cell r="E326" t="str">
            <v>Cerrado</v>
          </cell>
          <cell r="F326" t="str">
            <v>TELEFONICA CHILE S.A.</v>
          </cell>
          <cell r="G326" t="str">
            <v>13/02/2024 6:55:29</v>
          </cell>
          <cell r="H326" t="str">
            <v>13/02/2024 6:57:30</v>
          </cell>
          <cell r="I326" t="str">
            <v>13/02/2024 8:48:44</v>
          </cell>
          <cell r="J326" t="str">
            <v>13/02/2024 23:50:00</v>
          </cell>
          <cell r="K326" t="str">
            <v>SISTEMA OPERATIVO MICROSOFT</v>
          </cell>
          <cell r="L326" t="str">
            <v>ALEJANDRO ACEVEDO VALENZUELA</v>
          </cell>
          <cell r="M326" t="str">
            <v>REQ / Test de correo fallido en Duoc</v>
          </cell>
          <cell r="N326" t="str">
            <v>VPN IP - MPLS</v>
          </cell>
          <cell r="O326" t="str">
            <v>frp_jesanc</v>
          </cell>
          <cell r="P326" t="str">
            <v>Requerimiento de cliente</v>
          </cell>
          <cell r="Q326" t="str">
            <v>Dentro del Objetivo de servicio</v>
          </cell>
          <cell r="R326">
            <v>45335</v>
          </cell>
          <cell r="S326">
            <v>7.7245370368473232E-2</v>
          </cell>
          <cell r="T326">
            <v>6.7037037037037034E-2</v>
          </cell>
          <cell r="U326">
            <v>7.8645833333333331E-2</v>
          </cell>
          <cell r="V326">
            <v>1.1608796296296296E-2</v>
          </cell>
          <cell r="W326" t="str">
            <v/>
          </cell>
          <cell r="X326" t="str">
            <v>Cumplido</v>
          </cell>
        </row>
        <row r="327">
          <cell r="A327" t="str">
            <v>INC000002610979</v>
          </cell>
          <cell r="B327" t="str">
            <v>4-Menor/Localizado</v>
          </cell>
          <cell r="C327" t="str">
            <v>4-Baja</v>
          </cell>
          <cell r="D327" t="str">
            <v>Baja</v>
          </cell>
          <cell r="E327" t="str">
            <v>Cerrado</v>
          </cell>
          <cell r="F327" t="str">
            <v>TELEFONICA GLOBAL TECHNOLOGY S.A.AGENCIA EN CHILE</v>
          </cell>
          <cell r="G327" t="str">
            <v>12/02/2024 17:30:59</v>
          </cell>
          <cell r="H327" t="str">
            <v>12/02/2024 17:31:42</v>
          </cell>
          <cell r="I327" t="str">
            <v>13/02/2024 9:54:41</v>
          </cell>
          <cell r="J327" t="str">
            <v>13/02/2024 23:50:00</v>
          </cell>
          <cell r="K327" t="str">
            <v>SISTEMA OPERATIVO MICROSOFT</v>
          </cell>
          <cell r="L327" t="str">
            <v>JAVIER CUEVAS</v>
          </cell>
          <cell r="M327" t="str">
            <v>ALERTA pertura - [TCCT-CHILE-CLOUD][AC]TCCT-CHILE-CLOUD-EX-AD-003-T1059.001 Scripts</v>
          </cell>
          <cell r="N327" t="str">
            <v>HOSTING VIRTUAL</v>
          </cell>
          <cell r="O327" t="str">
            <v>tct_jacuev</v>
          </cell>
          <cell r="P327" t="str">
            <v>Requerimiento de cliente</v>
          </cell>
          <cell r="Q327" t="str">
            <v>Dentro del Objetivo de servicio</v>
          </cell>
          <cell r="R327">
            <v>45335</v>
          </cell>
          <cell r="S327">
            <v>0.68262731481809169</v>
          </cell>
          <cell r="T327">
            <v>0</v>
          </cell>
          <cell r="U327">
            <v>0.68312499999999998</v>
          </cell>
          <cell r="V327">
            <v>0.68312499999999998</v>
          </cell>
          <cell r="W327" t="str">
            <v/>
          </cell>
          <cell r="X327" t="str">
            <v>Cumplido</v>
          </cell>
        </row>
        <row r="328">
          <cell r="A328" t="str">
            <v>INC000002610738</v>
          </cell>
          <cell r="B328" t="str">
            <v>3-Moderado/Limitado</v>
          </cell>
          <cell r="C328" t="str">
            <v>3-Medio</v>
          </cell>
          <cell r="D328" t="str">
            <v>Media</v>
          </cell>
          <cell r="E328" t="str">
            <v>Cerrado</v>
          </cell>
          <cell r="F328" t="str">
            <v>TELEFONICA GLOBAL TECHNOLOGY S.A.AGENCIA EN CHILE</v>
          </cell>
          <cell r="G328" t="str">
            <v>12/02/2024 16:48:58</v>
          </cell>
          <cell r="H328" t="str">
            <v>12/02/2024 16:50:11</v>
          </cell>
          <cell r="I328" t="str">
            <v>13/02/2024 10:22:17</v>
          </cell>
          <cell r="J328" t="str">
            <v>13/02/2024 23:50:00</v>
          </cell>
          <cell r="K328" t="str">
            <v>COMUNICACIONES DC</v>
          </cell>
          <cell r="L328" t="str">
            <v>OSCAR A RAMIREZ SOTO</v>
          </cell>
          <cell r="M328" t="str">
            <v>HD/SOLICITUD IP PVLAN TCCT DESARROLLO</v>
          </cell>
          <cell r="N328" t="str">
            <v>VPN IP - MPLS</v>
          </cell>
          <cell r="O328" t="str">
            <v>frp_pcamay</v>
          </cell>
          <cell r="P328" t="str">
            <v>Requerimiento de cliente</v>
          </cell>
          <cell r="Q328" t="str">
            <v>Objetivos de servicio incumplidos</v>
          </cell>
          <cell r="R328">
            <v>45335</v>
          </cell>
          <cell r="S328">
            <v>0.73062499999650754</v>
          </cell>
          <cell r="T328">
            <v>0.71098379629629627</v>
          </cell>
          <cell r="U328">
            <v>0.73146990740740747</v>
          </cell>
          <cell r="V328">
            <v>2.0486111111111111E-2</v>
          </cell>
          <cell r="W328" t="str">
            <v/>
          </cell>
          <cell r="X328" t="str">
            <v>Cumplido</v>
          </cell>
        </row>
        <row r="329">
          <cell r="A329" t="str">
            <v>INC000002610301</v>
          </cell>
          <cell r="B329" t="str">
            <v>4-Menor/Localizado</v>
          </cell>
          <cell r="C329" t="str">
            <v>4-Baja</v>
          </cell>
          <cell r="D329" t="str">
            <v>Baja</v>
          </cell>
          <cell r="E329" t="str">
            <v>Cerrado</v>
          </cell>
          <cell r="F329" t="str">
            <v>FUNDACION INSTITUTO PROFESIONAL DUOC UC</v>
          </cell>
          <cell r="G329" t="str">
            <v>12/02/2024 12:49:38</v>
          </cell>
          <cell r="H329" t="str">
            <v>12/02/2024 12:52:55</v>
          </cell>
          <cell r="I329" t="str">
            <v>13/02/2024 10:35:56</v>
          </cell>
          <cell r="J329" t="str">
            <v>13/02/2024 23:50:00</v>
          </cell>
          <cell r="K329" t="str">
            <v>O365</v>
          </cell>
          <cell r="L329" t="str">
            <v>JAVIERA A UMAÑA YEVENES</v>
          </cell>
          <cell r="M329" t="str">
            <v>DUOC  | REQ | Cuenta de usuario externo no recibe correos</v>
          </cell>
          <cell r="N329" t="str">
            <v>HOSTING VIRTUAL</v>
          </cell>
          <cell r="O329" t="str">
            <v>frp_lmosqu</v>
          </cell>
          <cell r="P329" t="str">
            <v>Requerimiento de cliente</v>
          </cell>
          <cell r="Q329" t="str">
            <v>Dentro del Objetivo de servicio</v>
          </cell>
          <cell r="R329">
            <v>45335</v>
          </cell>
          <cell r="S329">
            <v>0.90487268519063946</v>
          </cell>
          <cell r="T329">
            <v>0.82309027777777777</v>
          </cell>
          <cell r="U329">
            <v>0.90715277777777781</v>
          </cell>
          <cell r="V329">
            <v>8.4062499999999998E-2</v>
          </cell>
          <cell r="W329" t="str">
            <v/>
          </cell>
          <cell r="X329" t="str">
            <v>Cumplido</v>
          </cell>
        </row>
        <row r="330">
          <cell r="A330" t="str">
            <v>INC000002612630</v>
          </cell>
          <cell r="B330" t="str">
            <v>2-Significativo/Amplio</v>
          </cell>
          <cell r="C330" t="str">
            <v>2-Alta</v>
          </cell>
          <cell r="D330" t="str">
            <v>Alta</v>
          </cell>
          <cell r="E330" t="str">
            <v>Cerrado</v>
          </cell>
          <cell r="F330" t="str">
            <v>TELEFONICA GLOBAL TECHNOLOGY S.A.AGENCIA EN CHILE</v>
          </cell>
          <cell r="G330" t="str">
            <v>13/02/2024 10:41:19</v>
          </cell>
          <cell r="H330" t="str">
            <v>13/02/2024 10:42:21</v>
          </cell>
          <cell r="I330" t="str">
            <v>13/02/2024 10:45:48</v>
          </cell>
          <cell r="J330" t="str">
            <v>13/02/2024 23:50:00</v>
          </cell>
          <cell r="K330" t="str">
            <v>O365</v>
          </cell>
          <cell r="L330" t="str">
            <v>JAVIERA A UMAÑA YEVENES</v>
          </cell>
          <cell r="M330" t="str">
            <v>Apoyo INC000002606524 REVISIÓN DE CORREO, NO RECIBE CORREOS</v>
          </cell>
          <cell r="N330" t="str">
            <v>CORREO</v>
          </cell>
          <cell r="O330" t="str">
            <v>tct_jumana</v>
          </cell>
          <cell r="P330" t="str">
            <v>Requerimiento de cliente</v>
          </cell>
          <cell r="Q330" t="str">
            <v>Dentro del Objetivo de servicio</v>
          </cell>
          <cell r="R330">
            <v>45335</v>
          </cell>
          <cell r="S330">
            <v>2.3958333331393078E-3</v>
          </cell>
          <cell r="T330">
            <v>2.3958333333333336E-3</v>
          </cell>
          <cell r="U330">
            <v>3.1134259259259257E-3</v>
          </cell>
          <cell r="V330">
            <v>7.175925925925927E-4</v>
          </cell>
          <cell r="W330" t="str">
            <v/>
          </cell>
          <cell r="X330" t="str">
            <v>Cumplido</v>
          </cell>
        </row>
        <row r="331">
          <cell r="A331" t="str">
            <v>INC000002602451</v>
          </cell>
          <cell r="B331" t="str">
            <v>3-Moderado/Limitado</v>
          </cell>
          <cell r="C331" t="str">
            <v>4-Baja</v>
          </cell>
          <cell r="D331" t="str">
            <v>Baja</v>
          </cell>
          <cell r="E331" t="str">
            <v>Cerrado</v>
          </cell>
          <cell r="F331" t="str">
            <v>FUNDACION INSTITUTO PROFESIONAL DUOC UC</v>
          </cell>
          <cell r="G331" t="str">
            <v>08/02/2024 8:17:49</v>
          </cell>
          <cell r="H331" t="str">
            <v>08/02/2024 8:24:59</v>
          </cell>
          <cell r="I331" t="str">
            <v>13/02/2024 10:58:23</v>
          </cell>
          <cell r="J331" t="str">
            <v>13/02/2024 23:50:00</v>
          </cell>
          <cell r="K331" t="str">
            <v>SISTEMA OPERATIVO UNIX</v>
          </cell>
          <cell r="L331" t="str">
            <v>VICTOR SEPULVEDA GAMARRA</v>
          </cell>
          <cell r="M331" t="str">
            <v>DUOC | REQ | RV: Redirección - observatorio.duoc.cl</v>
          </cell>
          <cell r="N331" t="str">
            <v>HOSTING VIRTUAL</v>
          </cell>
          <cell r="O331" t="str">
            <v>frp_josama</v>
          </cell>
          <cell r="P331" t="str">
            <v>Requerimiento de cliente</v>
          </cell>
          <cell r="Q331" t="str">
            <v>Objetivos de servicio incumplidos</v>
          </cell>
          <cell r="R331">
            <v>45335</v>
          </cell>
          <cell r="S331">
            <v>5.1065277777815936</v>
          </cell>
          <cell r="T331">
            <v>5.0738657407407404</v>
          </cell>
          <cell r="U331">
            <v>5.1115046296296294</v>
          </cell>
          <cell r="V331">
            <v>3.7638888888888895E-2</v>
          </cell>
          <cell r="W331" t="str">
            <v/>
          </cell>
          <cell r="X331" t="str">
            <v>Cumplido</v>
          </cell>
        </row>
        <row r="332">
          <cell r="A332" t="str">
            <v>INC000002601472</v>
          </cell>
          <cell r="B332" t="str">
            <v>3-Moderado/Limitado</v>
          </cell>
          <cell r="C332" t="str">
            <v>3-Medio</v>
          </cell>
          <cell r="D332" t="str">
            <v>Media</v>
          </cell>
          <cell r="E332" t="str">
            <v>Cerrado</v>
          </cell>
          <cell r="F332" t="str">
            <v>TELEFONICA GLOBAL TECHNOLOGY S.A.AGENCIA EN CHILE</v>
          </cell>
          <cell r="G332" t="str">
            <v>07/02/2024 16:48:24</v>
          </cell>
          <cell r="H332" t="str">
            <v>07/02/2024 16:49:47</v>
          </cell>
          <cell r="I332" t="str">
            <v>13/02/2024 11:11:06</v>
          </cell>
          <cell r="J332" t="str">
            <v>13/02/2024 23:50:00</v>
          </cell>
          <cell r="K332" t="str">
            <v>VDC</v>
          </cell>
          <cell r="L332" t="str">
            <v>DEIBY Y SANTOYO MONTEROLA</v>
          </cell>
          <cell r="M332" t="str">
            <v>REQ/
Eliminar Organización POC Eléctrica Puente Alto</v>
          </cell>
          <cell r="N332" t="str">
            <v>VPN IP - MPLS</v>
          </cell>
          <cell r="O332" t="str">
            <v>frp_fpetro</v>
          </cell>
          <cell r="P332" t="str">
            <v>Requerimiento de cliente</v>
          </cell>
          <cell r="Q332" t="str">
            <v>Objetivos de servicio incumplidos</v>
          </cell>
          <cell r="R332">
            <v>45335</v>
          </cell>
          <cell r="S332">
            <v>5.7648032407378196</v>
          </cell>
          <cell r="T332">
            <v>5.7226273148148152</v>
          </cell>
          <cell r="U332">
            <v>5.7657638888888885</v>
          </cell>
          <cell r="V332">
            <v>4.313657407407407E-2</v>
          </cell>
          <cell r="W332" t="str">
            <v/>
          </cell>
          <cell r="X332" t="str">
            <v>Cumplido</v>
          </cell>
        </row>
        <row r="333">
          <cell r="A333" t="str">
            <v>INC000002612501</v>
          </cell>
          <cell r="B333" t="str">
            <v>4-Menor/Localizado</v>
          </cell>
          <cell r="C333" t="str">
            <v>3-Medio</v>
          </cell>
          <cell r="D333" t="str">
            <v>Media</v>
          </cell>
          <cell r="E333" t="str">
            <v>Cerrado</v>
          </cell>
          <cell r="F333" t="str">
            <v>TELEFONICA GLOBAL TECHNOLOGY S.A.AGENCIA EN CHILE</v>
          </cell>
          <cell r="G333" t="str">
            <v>13/02/2024 10:41:07</v>
          </cell>
          <cell r="H333" t="str">
            <v>13/02/2024 10:43:38</v>
          </cell>
          <cell r="I333" t="str">
            <v>13/02/2024 11:12:45</v>
          </cell>
          <cell r="J333" t="str">
            <v>13/02/2024 23:50:00</v>
          </cell>
          <cell r="K333" t="str">
            <v>VDC</v>
          </cell>
          <cell r="L333" t="str">
            <v>DEIBY Y SANTOYO MONTEROLA</v>
          </cell>
          <cell r="M333" t="str">
            <v>HD/Problemas Vshield Transbank APQ</v>
          </cell>
          <cell r="N333" t="str">
            <v>VPN IP - MPLS</v>
          </cell>
          <cell r="O333" t="str">
            <v>frp_pcamay</v>
          </cell>
          <cell r="P333" t="str">
            <v>Incidencia de cliente</v>
          </cell>
          <cell r="Q333" t="str">
            <v>Dentro del Objetivo de servicio</v>
          </cell>
          <cell r="R333">
            <v>45335</v>
          </cell>
          <cell r="S333">
            <v>2.0219907404680271E-2</v>
          </cell>
          <cell r="T333">
            <v>0</v>
          </cell>
          <cell r="U333">
            <v>2.1967592592592594E-2</v>
          </cell>
          <cell r="V333">
            <v>2.1967592592592594E-2</v>
          </cell>
          <cell r="W333" t="str">
            <v>Cumplido</v>
          </cell>
          <cell r="X333" t="str">
            <v xml:space="preserve"> </v>
          </cell>
        </row>
        <row r="334">
          <cell r="A334" t="str">
            <v>INC000002612411</v>
          </cell>
          <cell r="B334" t="str">
            <v>1-Extenso/Generalizado</v>
          </cell>
          <cell r="C334" t="str">
            <v>4-Baja</v>
          </cell>
          <cell r="D334" t="str">
            <v>Baja</v>
          </cell>
          <cell r="E334" t="str">
            <v>Cerrado</v>
          </cell>
          <cell r="F334" t="str">
            <v>GPS CHILE SPA</v>
          </cell>
          <cell r="G334" t="str">
            <v>13/02/2024 9:42:57</v>
          </cell>
          <cell r="H334" t="str">
            <v>13/02/2024 9:42:57</v>
          </cell>
          <cell r="I334" t="str">
            <v>13/02/2024 11:12:49</v>
          </cell>
          <cell r="J334" t="str">
            <v>13/02/2024 23:50:00</v>
          </cell>
          <cell r="K334" t="str">
            <v>SISTEMA OPERATIVO UNIX</v>
          </cell>
          <cell r="L334" t="str">
            <v>SEBASTIAN I ACUÑA GUZMAN</v>
          </cell>
          <cell r="M334" t="str">
            <v>gpschi01 - lnprap_gps01 TICKET AUTOMATICO</v>
          </cell>
          <cell r="N334" t="str">
            <v>TICKET-INTELIGENTE</v>
          </cell>
          <cell r="O334" t="str">
            <v>USR_TSIGHT</v>
          </cell>
          <cell r="P334" t="str">
            <v>Incidencia de cliente</v>
          </cell>
          <cell r="Q334" t="str">
            <v>Dentro del Objetivo de servicio</v>
          </cell>
          <cell r="R334">
            <v>45335</v>
          </cell>
          <cell r="S334">
            <v>6.2407407407590654E-2</v>
          </cell>
          <cell r="T334">
            <v>2.4907407407407406E-2</v>
          </cell>
          <cell r="U334">
            <v>6.2407407407407411E-2</v>
          </cell>
          <cell r="V334">
            <v>3.7499999999999999E-2</v>
          </cell>
          <cell r="W334" t="str">
            <v>Cumplido</v>
          </cell>
          <cell r="X334" t="str">
            <v xml:space="preserve"> </v>
          </cell>
        </row>
        <row r="335">
          <cell r="A335" t="str">
            <v>INC000002612735</v>
          </cell>
          <cell r="B335" t="str">
            <v>4-Menor/Localizado</v>
          </cell>
          <cell r="C335" t="str">
            <v>4-Baja</v>
          </cell>
          <cell r="D335" t="str">
            <v>Baja</v>
          </cell>
          <cell r="E335" t="str">
            <v>Cerrado</v>
          </cell>
          <cell r="F335" t="str">
            <v>TELEFONICA GLOBAL TECHNOLOGY S.A.AGENCIA EN CHILE</v>
          </cell>
          <cell r="G335" t="str">
            <v>13/02/2024 11:14:04</v>
          </cell>
          <cell r="H335" t="str">
            <v>13/02/2024 11:14:47</v>
          </cell>
          <cell r="I335" t="str">
            <v>13/02/2024 11:16:03</v>
          </cell>
          <cell r="J335" t="str">
            <v>13/02/2024 23:50:00</v>
          </cell>
          <cell r="K335" t="str">
            <v>SISTEMA OPERATIVO MICROSOFT</v>
          </cell>
          <cell r="L335" t="str">
            <v>JAVIER CUEVAS</v>
          </cell>
          <cell r="M335" t="str">
            <v>REUNION COORDINACION INTERNA</v>
          </cell>
          <cell r="N335" t="str">
            <v>HOSTING VIRTUAL</v>
          </cell>
          <cell r="O335" t="str">
            <v>tct_jacuev</v>
          </cell>
          <cell r="P335" t="str">
            <v>Requerimiento de cliente</v>
          </cell>
          <cell r="Q335" t="str">
            <v>Dentro del Objetivo de servicio</v>
          </cell>
          <cell r="R335">
            <v>45335</v>
          </cell>
          <cell r="S335">
            <v>8.7962963152676821E-4</v>
          </cell>
          <cell r="T335">
            <v>0</v>
          </cell>
          <cell r="U335">
            <v>1.3773148148148147E-3</v>
          </cell>
          <cell r="V335">
            <v>1.3773148148148147E-3</v>
          </cell>
          <cell r="W335" t="str">
            <v/>
          </cell>
          <cell r="X335" t="str">
            <v>Cumplido</v>
          </cell>
        </row>
        <row r="336">
          <cell r="A336" t="str">
            <v>INC000002612472</v>
          </cell>
          <cell r="B336" t="str">
            <v>3-Moderado/Limitado</v>
          </cell>
          <cell r="C336" t="str">
            <v>3-Medio</v>
          </cell>
          <cell r="D336" t="str">
            <v>Media</v>
          </cell>
          <cell r="E336" t="str">
            <v>Cerrado</v>
          </cell>
          <cell r="F336" t="str">
            <v>TELEFONICA GLOBAL TECHNOLOGY S.A.AGENCIA EN CHILE</v>
          </cell>
          <cell r="G336" t="str">
            <v>13/02/2024 10:29:35</v>
          </cell>
          <cell r="H336" t="str">
            <v>13/02/2024 10:31:15</v>
          </cell>
          <cell r="I336" t="str">
            <v>13/02/2024 11:59:06</v>
          </cell>
          <cell r="J336" t="str">
            <v>13/02/2024 23:50:00</v>
          </cell>
          <cell r="K336" t="str">
            <v>SISTEMA OPERATIVO MICROSOFT</v>
          </cell>
          <cell r="L336" t="str">
            <v>RICARDO R GALLEGOS OYANEDER</v>
          </cell>
          <cell r="M336" t="str">
            <v>HD/RE: duoccl0.onmicrosoft.com: Synchronization has stopped for at least 24 hours.</v>
          </cell>
          <cell r="N336" t="str">
            <v>VPN IP - MPLS</v>
          </cell>
          <cell r="O336" t="str">
            <v>frp_pcamay</v>
          </cell>
          <cell r="P336" t="str">
            <v>Requerimiento de cliente</v>
          </cell>
          <cell r="Q336" t="str">
            <v>Dentro del Objetivo de servicio</v>
          </cell>
          <cell r="R336">
            <v>45335</v>
          </cell>
          <cell r="S336">
            <v>6.1006944444670808E-2</v>
          </cell>
          <cell r="T336">
            <v>0</v>
          </cell>
          <cell r="U336">
            <v>6.2164351851851853E-2</v>
          </cell>
          <cell r="V336">
            <v>6.2164351851851853E-2</v>
          </cell>
          <cell r="W336" t="str">
            <v/>
          </cell>
          <cell r="X336" t="str">
            <v>Cumplido</v>
          </cell>
        </row>
        <row r="337">
          <cell r="A337" t="str">
            <v>INC000002612649</v>
          </cell>
          <cell r="B337" t="str">
            <v>3-Moderado/Limitado</v>
          </cell>
          <cell r="C337" t="str">
            <v>3-Medio</v>
          </cell>
          <cell r="D337" t="str">
            <v>Media</v>
          </cell>
          <cell r="E337" t="str">
            <v>Cerrado</v>
          </cell>
          <cell r="F337" t="str">
            <v>MEGASALUD SPA</v>
          </cell>
          <cell r="G337" t="str">
            <v>13/02/2024 11:20:04</v>
          </cell>
          <cell r="H337" t="str">
            <v>13/02/2024 11:24:23</v>
          </cell>
          <cell r="I337" t="str">
            <v>13/02/2024 13:19:56</v>
          </cell>
          <cell r="J337" t="str">
            <v>13/02/2024 23:50:00</v>
          </cell>
          <cell r="K337" t="str">
            <v>VDC</v>
          </cell>
          <cell r="L337" t="str">
            <v>JUAN CARLOS UZCATEGUI FUGUETT</v>
          </cell>
          <cell r="M337" t="str">
            <v>HD/
RE: [REDSALUD] Usuarios VDC</v>
          </cell>
          <cell r="N337" t="str">
            <v>VPN IP - MPLS</v>
          </cell>
          <cell r="O337" t="str">
            <v>frp_fpetro</v>
          </cell>
          <cell r="P337" t="str">
            <v>Requerimiento de cliente</v>
          </cell>
          <cell r="Q337" t="str">
            <v>Dentro del Objetivo de servicio</v>
          </cell>
          <cell r="R337">
            <v>45335</v>
          </cell>
          <cell r="S337">
            <v>8.0243055555911269E-2</v>
          </cell>
          <cell r="T337">
            <v>6.7256944444444453E-2</v>
          </cell>
          <cell r="U337">
            <v>0.12490740740740741</v>
          </cell>
          <cell r="V337">
            <v>1.5983796296296295E-2</v>
          </cell>
          <cell r="W337" t="str">
            <v/>
          </cell>
          <cell r="X337" t="str">
            <v>Cumplido</v>
          </cell>
        </row>
        <row r="338">
          <cell r="A338" t="str">
            <v>INC000002610059</v>
          </cell>
          <cell r="B338" t="str">
            <v>4-Menor/Localizado</v>
          </cell>
          <cell r="C338" t="str">
            <v>4-Baja</v>
          </cell>
          <cell r="D338" t="str">
            <v>Baja</v>
          </cell>
          <cell r="E338" t="str">
            <v>Cerrado</v>
          </cell>
          <cell r="F338" t="str">
            <v>I MUNICIPALIDAD DE MEJILLONES</v>
          </cell>
          <cell r="G338" t="str">
            <v>12/02/2024 11:51:53</v>
          </cell>
          <cell r="H338" t="str">
            <v>12/02/2024 11:52:49</v>
          </cell>
          <cell r="I338" t="str">
            <v>13/02/2024 13:44:28</v>
          </cell>
          <cell r="J338" t="str">
            <v>13/02/2024 23:50:00</v>
          </cell>
          <cell r="K338" t="str">
            <v>COMUNICACIONES DC</v>
          </cell>
          <cell r="L338" t="str">
            <v>JUAN PABLO PAZ GOMPERTZ</v>
          </cell>
          <cell r="M338" t="str">
            <v>REQ / TraficoLImpio / Bloqueo de Ip</v>
          </cell>
          <cell r="N338" t="str">
            <v>VPN IP - MPLS</v>
          </cell>
          <cell r="O338" t="str">
            <v>frp_jcarri</v>
          </cell>
          <cell r="P338" t="str">
            <v>Requerimiento de cliente</v>
          </cell>
          <cell r="Q338" t="str">
            <v>Objetivos de servicio incumplidos</v>
          </cell>
          <cell r="R338">
            <v>45335</v>
          </cell>
          <cell r="S338">
            <v>1.0775347222224809</v>
          </cell>
          <cell r="T338">
            <v>0.91344907407407405</v>
          </cell>
          <cell r="U338">
            <v>1.0781828703703704</v>
          </cell>
          <cell r="V338">
            <v>0.16473379629629628</v>
          </cell>
          <cell r="W338" t="str">
            <v/>
          </cell>
          <cell r="X338" t="str">
            <v>Cumplido</v>
          </cell>
        </row>
        <row r="339">
          <cell r="A339" t="str">
            <v>INC000002611484</v>
          </cell>
          <cell r="B339" t="str">
            <v>3-Moderado/Limitado</v>
          </cell>
          <cell r="C339" t="str">
            <v>3-Medio</v>
          </cell>
          <cell r="D339" t="str">
            <v>Media</v>
          </cell>
          <cell r="E339" t="str">
            <v>Cerrado</v>
          </cell>
          <cell r="F339" t="str">
            <v>HORTIFRUT S.A</v>
          </cell>
          <cell r="G339" t="str">
            <v>13/02/2024 9:33:56</v>
          </cell>
          <cell r="H339" t="str">
            <v>13/02/2024 9:35:46</v>
          </cell>
          <cell r="I339" t="str">
            <v>13/02/2024 15:55:34</v>
          </cell>
          <cell r="J339" t="str">
            <v>13/02/2024 23:50:00</v>
          </cell>
          <cell r="K339" t="str">
            <v>COMUNICACIONES DC</v>
          </cell>
          <cell r="L339" t="str">
            <v>LUIS A VILLASMIL CASTILLO</v>
          </cell>
          <cell r="M339" t="str">
            <v>HD/RE: Ajuste cuenta VPN</v>
          </cell>
          <cell r="N339" t="str">
            <v>VPN IP - MPLS</v>
          </cell>
          <cell r="O339" t="str">
            <v>frp_fpetro</v>
          </cell>
          <cell r="P339" t="str">
            <v>Requerimiento de cliente</v>
          </cell>
          <cell r="Q339" t="str">
            <v>Dentro del Objetivo de servicio</v>
          </cell>
          <cell r="R339">
            <v>45335</v>
          </cell>
          <cell r="S339">
            <v>0.26374999999825377</v>
          </cell>
          <cell r="T339">
            <v>9.0821759259259269E-2</v>
          </cell>
          <cell r="U339">
            <v>0.26502314814814815</v>
          </cell>
          <cell r="V339">
            <v>0.17420138888888889</v>
          </cell>
          <cell r="W339" t="str">
            <v/>
          </cell>
          <cell r="X339" t="str">
            <v>Cumplido</v>
          </cell>
        </row>
        <row r="340">
          <cell r="A340" t="str">
            <v>INC000002610548</v>
          </cell>
          <cell r="B340" t="str">
            <v>3-Moderado/Limitado</v>
          </cell>
          <cell r="C340" t="str">
            <v>3-Medio</v>
          </cell>
          <cell r="D340" t="str">
            <v>Media</v>
          </cell>
          <cell r="E340" t="str">
            <v>Cerrado</v>
          </cell>
          <cell r="F340" t="str">
            <v>EMPRESAS RED SALUD S.A.</v>
          </cell>
          <cell r="G340" t="str">
            <v>12/02/2024 15:03:17</v>
          </cell>
          <cell r="H340" t="str">
            <v>12/02/2024 15:04:47</v>
          </cell>
          <cell r="I340" t="str">
            <v>13/02/2024 16:05:29</v>
          </cell>
          <cell r="J340" t="str">
            <v>13/02/2024 23:50:00</v>
          </cell>
          <cell r="K340" t="str">
            <v>VDC</v>
          </cell>
          <cell r="L340" t="str">
            <v>MOISES E MONTERO RAMOS</v>
          </cell>
          <cell r="M340" t="str">
            <v>HD/RE: [REDSALUD] Estado Recursos VDC</v>
          </cell>
          <cell r="N340" t="str">
            <v>HOSTING VIRTUAL</v>
          </cell>
          <cell r="O340" t="str">
            <v>frp_pcamay</v>
          </cell>
          <cell r="P340" t="str">
            <v>Requerimiento de cliente</v>
          </cell>
          <cell r="Q340" t="str">
            <v>Objetivos de servicio incumplidos</v>
          </cell>
          <cell r="R340">
            <v>45335</v>
          </cell>
          <cell r="S340">
            <v>1.0421527777798474</v>
          </cell>
          <cell r="T340">
            <v>0.89103009259259258</v>
          </cell>
          <cell r="U340">
            <v>1.0431944444444443</v>
          </cell>
          <cell r="V340">
            <v>0.15216435185185184</v>
          </cell>
          <cell r="W340" t="str">
            <v/>
          </cell>
          <cell r="X340" t="str">
            <v>Cumplido</v>
          </cell>
        </row>
        <row r="341">
          <cell r="A341" t="str">
            <v>INC000002610628</v>
          </cell>
          <cell r="B341" t="str">
            <v>4-Menor/Localizado</v>
          </cell>
          <cell r="C341" t="str">
            <v>4-Baja</v>
          </cell>
          <cell r="D341" t="str">
            <v>Baja</v>
          </cell>
          <cell r="E341" t="str">
            <v>Cerrado</v>
          </cell>
          <cell r="F341" t="str">
            <v>FUNDACION INSTITUTO PROFESIONAL DUOC UC</v>
          </cell>
          <cell r="G341" t="str">
            <v>12/02/2024 14:25:43</v>
          </cell>
          <cell r="H341" t="str">
            <v>12/02/2024 14:27:54</v>
          </cell>
          <cell r="I341" t="str">
            <v>13/02/2024 16:16:58</v>
          </cell>
          <cell r="J341" t="str">
            <v>13/02/2024 23:50:00</v>
          </cell>
          <cell r="K341" t="str">
            <v>SISTEMA OPERATIVO MICROSOFT</v>
          </cell>
          <cell r="L341" t="str">
            <v>PAUL A SEPULVEDA ALVAREZ</v>
          </cell>
          <cell r="M341" t="str">
            <v>DUOC | REQ | [DUOC]Actualizaciones MS período Febrero 2024</v>
          </cell>
          <cell r="N341" t="str">
            <v>HOUSING</v>
          </cell>
          <cell r="O341" t="str">
            <v>frp_lmosqu</v>
          </cell>
          <cell r="P341" t="str">
            <v>Requerimiento de cliente</v>
          </cell>
          <cell r="Q341" t="str">
            <v>Objetivos de servicio incumplidos</v>
          </cell>
          <cell r="R341">
            <v>45335</v>
          </cell>
          <cell r="S341">
            <v>1.0757407407436403</v>
          </cell>
          <cell r="T341">
            <v>1.0353009259259258</v>
          </cell>
          <cell r="U341">
            <v>1.0772569444444444</v>
          </cell>
          <cell r="V341">
            <v>4.1956018518518517E-2</v>
          </cell>
          <cell r="W341" t="str">
            <v/>
          </cell>
          <cell r="X341" t="str">
            <v>Cumplido</v>
          </cell>
        </row>
        <row r="342">
          <cell r="A342" t="str">
            <v>INC000002613144</v>
          </cell>
          <cell r="B342" t="str">
            <v>3-Moderado/Limitado</v>
          </cell>
          <cell r="C342" t="str">
            <v>3-Medio</v>
          </cell>
          <cell r="D342" t="str">
            <v>Media</v>
          </cell>
          <cell r="E342" t="str">
            <v>Cerrado</v>
          </cell>
          <cell r="F342" t="str">
            <v>TELEFONICA GLOBAL TECHNOLOGY S.A.AGENCIA EN CHILE</v>
          </cell>
          <cell r="G342" t="str">
            <v>13/02/2024 14:26:49</v>
          </cell>
          <cell r="H342" t="str">
            <v>13/02/2024 14:30:44</v>
          </cell>
          <cell r="I342" t="str">
            <v>13/02/2024 16:24:22</v>
          </cell>
          <cell r="J342" t="str">
            <v>13/02/2024 23:50:00</v>
          </cell>
          <cell r="K342" t="str">
            <v>SISTEMA OPERATIVO MICROSOFT</v>
          </cell>
          <cell r="L342" t="str">
            <v>SEBASTIAN I ACUÑA GUZMAN</v>
          </cell>
          <cell r="M342" t="str">
            <v>HD | solicitud.</v>
          </cell>
          <cell r="N342" t="str">
            <v>VPN IP - MPLS</v>
          </cell>
          <cell r="O342" t="str">
            <v>frp_kefern</v>
          </cell>
          <cell r="P342" t="str">
            <v>Requerimiento de cliente</v>
          </cell>
          <cell r="Q342" t="str">
            <v>Dentro del Objetivo de servicio</v>
          </cell>
          <cell r="R342">
            <v>45335</v>
          </cell>
          <cell r="S342">
            <v>7.8912037039117422E-2</v>
          </cell>
          <cell r="T342">
            <v>0</v>
          </cell>
          <cell r="U342">
            <v>8.1631944444444438E-2</v>
          </cell>
          <cell r="V342">
            <v>8.1631944444444438E-2</v>
          </cell>
          <cell r="W342" t="str">
            <v/>
          </cell>
          <cell r="X342" t="str">
            <v>Cumplido</v>
          </cell>
        </row>
        <row r="343">
          <cell r="A343" t="str">
            <v>INC000002613172</v>
          </cell>
          <cell r="B343" t="str">
            <v>3-Moderado/Limitado</v>
          </cell>
          <cell r="C343" t="str">
            <v>3-Medio</v>
          </cell>
          <cell r="D343" t="str">
            <v>Media</v>
          </cell>
          <cell r="E343" t="str">
            <v>Cerrado</v>
          </cell>
          <cell r="F343" t="str">
            <v>SOC PRO AYUDA DEL NINO LISIADO</v>
          </cell>
          <cell r="G343" t="str">
            <v>13/02/2024 15:31:45</v>
          </cell>
          <cell r="H343" t="str">
            <v>13/02/2024 15:40:52</v>
          </cell>
          <cell r="I343" t="str">
            <v>13/02/2024 16:26:33</v>
          </cell>
          <cell r="J343" t="str">
            <v>13/02/2024 23:50:00</v>
          </cell>
          <cell r="K343" t="str">
            <v>SISTEMA OPERATIVO UNIX</v>
          </cell>
          <cell r="L343" t="str">
            <v>SEBASTIAN I ACUÑA GUZMAN</v>
          </cell>
          <cell r="M343" t="str">
            <v>HD/Agregar Registro DNS</v>
          </cell>
          <cell r="N343" t="str">
            <v>VPN IP - MPLS</v>
          </cell>
          <cell r="O343" t="str">
            <v>frp_fpetro</v>
          </cell>
          <cell r="P343" t="str">
            <v>Requerimiento de cliente</v>
          </cell>
          <cell r="Q343" t="str">
            <v>Dentro del Objetivo de servicio</v>
          </cell>
          <cell r="R343">
            <v>45335</v>
          </cell>
          <cell r="S343">
            <v>3.1724537038826384E-2</v>
          </cell>
          <cell r="T343">
            <v>0</v>
          </cell>
          <cell r="U343">
            <v>3.8055555555555558E-2</v>
          </cell>
          <cell r="V343">
            <v>3.8055555555555558E-2</v>
          </cell>
          <cell r="W343" t="str">
            <v/>
          </cell>
          <cell r="X343" t="str">
            <v>Cumplido</v>
          </cell>
        </row>
        <row r="344">
          <cell r="A344" t="str">
            <v>INC000002613162</v>
          </cell>
          <cell r="B344" t="str">
            <v>3-Moderado/Limitado</v>
          </cell>
          <cell r="C344" t="str">
            <v>3-Medio</v>
          </cell>
          <cell r="D344" t="str">
            <v>Media</v>
          </cell>
          <cell r="E344" t="str">
            <v>Cerrado</v>
          </cell>
          <cell r="F344" t="str">
            <v>XINERGIA LABORAL S A</v>
          </cell>
          <cell r="G344" t="str">
            <v>13/02/2024 15:04:35</v>
          </cell>
          <cell r="H344" t="str">
            <v>13/02/2024 15:07:54</v>
          </cell>
          <cell r="I344" t="str">
            <v>13/02/2024 17:05:33</v>
          </cell>
          <cell r="J344" t="str">
            <v>13/02/2024 23:50:00</v>
          </cell>
          <cell r="K344" t="str">
            <v>VDC</v>
          </cell>
          <cell r="L344" t="str">
            <v>DEIBY Y SANTOYO MONTEROLA</v>
          </cell>
          <cell r="M344" t="str">
            <v>HD | Problemas VM 192.168.190.3</v>
          </cell>
          <cell r="N344" t="str">
            <v>VPN IP - MPLS</v>
          </cell>
          <cell r="O344" t="str">
            <v>frp_kefern</v>
          </cell>
          <cell r="P344" t="str">
            <v>Requerimiento de cliente</v>
          </cell>
          <cell r="Q344" t="str">
            <v>Dentro del Objetivo de servicio</v>
          </cell>
          <cell r="R344">
            <v>45335</v>
          </cell>
          <cell r="S344">
            <v>8.1701388888177462E-2</v>
          </cell>
          <cell r="T344">
            <v>0</v>
          </cell>
          <cell r="U344">
            <v>8.4004629629629624E-2</v>
          </cell>
          <cell r="V344">
            <v>8.4004629629629624E-2</v>
          </cell>
          <cell r="W344" t="str">
            <v/>
          </cell>
          <cell r="X344" t="str">
            <v>Cumplido</v>
          </cell>
        </row>
        <row r="345">
          <cell r="A345" t="str">
            <v>INC000002605781</v>
          </cell>
          <cell r="B345" t="str">
            <v>3-Moderado/Limitado</v>
          </cell>
          <cell r="C345" t="str">
            <v>4-Baja</v>
          </cell>
          <cell r="D345" t="str">
            <v>Baja</v>
          </cell>
          <cell r="E345" t="str">
            <v>Cerrado</v>
          </cell>
          <cell r="F345" t="str">
            <v>FUNDACION INSTITUTO PROFESIONAL DUOC UC</v>
          </cell>
          <cell r="G345" t="str">
            <v>09/02/2024 10:41:23</v>
          </cell>
          <cell r="H345" t="str">
            <v>09/02/2024 10:43:13</v>
          </cell>
          <cell r="I345" t="str">
            <v>13/02/2024 17:10:25</v>
          </cell>
          <cell r="J345" t="str">
            <v>13/02/2024 23:50:00</v>
          </cell>
          <cell r="K345" t="str">
            <v>BACK UP DATA CENTER (BACKUP ON DEMAND)</v>
          </cell>
          <cell r="L345" t="str">
            <v>RODRIGO VÁSQUEZ MUÑOZ</v>
          </cell>
          <cell r="M345" t="str">
            <v>DUOC|REQ| Restore Servidor PRD-FUSE-02</v>
          </cell>
          <cell r="N345" t="str">
            <v>HOSTING VIRTUAL</v>
          </cell>
          <cell r="O345" t="str">
            <v>frp_eavend</v>
          </cell>
          <cell r="P345" t="str">
            <v>Requerimiento de cliente</v>
          </cell>
          <cell r="Q345" t="str">
            <v>Objetivos de servicio incumplidos</v>
          </cell>
          <cell r="R345">
            <v>45335</v>
          </cell>
          <cell r="S345">
            <v>4.2688888888878864</v>
          </cell>
          <cell r="T345">
            <v>4.2381481481481478</v>
          </cell>
          <cell r="U345">
            <v>4.2701620370370366</v>
          </cell>
          <cell r="V345">
            <v>3.201388888888889E-2</v>
          </cell>
          <cell r="W345" t="str">
            <v/>
          </cell>
          <cell r="X345" t="str">
            <v>Cumplido</v>
          </cell>
        </row>
        <row r="346">
          <cell r="A346" t="str">
            <v>INC000002613642</v>
          </cell>
          <cell r="B346" t="str">
            <v>2-Significativo/Amplio</v>
          </cell>
          <cell r="C346" t="str">
            <v>3-Medio</v>
          </cell>
          <cell r="D346" t="str">
            <v>Media</v>
          </cell>
          <cell r="E346" t="str">
            <v>Cerrado</v>
          </cell>
          <cell r="F346" t="str">
            <v>FUNDACION INSTITUTO PROFESIONAL DUOC UC</v>
          </cell>
          <cell r="G346" t="str">
            <v>13/02/2024 18:16:45</v>
          </cell>
          <cell r="H346" t="str">
            <v>13/02/2024 18:16:46</v>
          </cell>
          <cell r="I346" t="str">
            <v>13/02/2024 18:21:56</v>
          </cell>
          <cell r="J346" t="str">
            <v>13/02/2024 23:50:00</v>
          </cell>
          <cell r="K346" t="str">
            <v>BASE DE DATOS</v>
          </cell>
          <cell r="L346" t="str">
            <v>CLAUDIO A GAJARDO GARRIDO</v>
          </cell>
          <cell r="M346" t="str">
            <v>Incidencia de bases de datos reportada sin el flujo correspondiente.</v>
          </cell>
          <cell r="N346" t="str">
            <v>HOSTING VIRTUAL</v>
          </cell>
          <cell r="O346" t="str">
            <v>tct_cgajar</v>
          </cell>
          <cell r="P346" t="str">
            <v>Incidencia de cliente</v>
          </cell>
          <cell r="Q346" t="str">
            <v>Dentro del Objetivo de servicio</v>
          </cell>
          <cell r="R346">
            <v>45335</v>
          </cell>
          <cell r="S346">
            <v>3.5879629649571143E-3</v>
          </cell>
          <cell r="T346">
            <v>3.5879629629629629E-3</v>
          </cell>
          <cell r="U346">
            <v>3.5995370370370369E-3</v>
          </cell>
          <cell r="V346">
            <v>1.1574074074074073E-5</v>
          </cell>
          <cell r="W346" t="str">
            <v>Cumplido</v>
          </cell>
          <cell r="X346" t="str">
            <v xml:space="preserve"> </v>
          </cell>
        </row>
        <row r="347">
          <cell r="A347" t="str">
            <v>INC000002613561</v>
          </cell>
          <cell r="B347" t="str">
            <v>4-Menor/Localizado</v>
          </cell>
          <cell r="C347" t="str">
            <v>4-Baja</v>
          </cell>
          <cell r="D347" t="str">
            <v>Baja</v>
          </cell>
          <cell r="E347" t="str">
            <v>Cerrado</v>
          </cell>
          <cell r="F347" t="str">
            <v>TELEFONICA GLOBAL TECHNOLOGY S.A.AGENCIA EN CHILE</v>
          </cell>
          <cell r="G347" t="str">
            <v>13/02/2024 16:57:53</v>
          </cell>
          <cell r="H347" t="str">
            <v>13/02/2024 16:58:20</v>
          </cell>
          <cell r="I347" t="str">
            <v>13/02/2024 18:37:22</v>
          </cell>
          <cell r="J347" t="str">
            <v>13/02/2024 23:50:00</v>
          </cell>
          <cell r="K347" t="str">
            <v>SISTEMA OPERATIVO MICROSOFT</v>
          </cell>
          <cell r="L347" t="str">
            <v>JAVIER CUEVAS</v>
          </cell>
          <cell r="M347" t="str">
            <v>RV: GRANDE - PARES Y ALVAREZ CHI OB CHI-OB 004189620/</v>
          </cell>
          <cell r="N347" t="str">
            <v>HOSTING VIRTUAL</v>
          </cell>
          <cell r="O347" t="str">
            <v>tct_jacuev</v>
          </cell>
          <cell r="P347" t="str">
            <v>Requerimiento de cliente</v>
          </cell>
          <cell r="Q347" t="str">
            <v>Dentro del Objetivo de servicio</v>
          </cell>
          <cell r="R347">
            <v>45335</v>
          </cell>
          <cell r="S347">
            <v>6.8773148144828156E-2</v>
          </cell>
          <cell r="T347">
            <v>0</v>
          </cell>
          <cell r="U347">
            <v>6.9085648148148146E-2</v>
          </cell>
          <cell r="V347">
            <v>6.9085648148148146E-2</v>
          </cell>
          <cell r="W347" t="str">
            <v/>
          </cell>
          <cell r="X347" t="str">
            <v>Cumplido</v>
          </cell>
        </row>
        <row r="348">
          <cell r="A348" t="str">
            <v>INC000002613559</v>
          </cell>
          <cell r="B348" t="str">
            <v>4-Menor/Localizado</v>
          </cell>
          <cell r="C348" t="str">
            <v>4-Baja</v>
          </cell>
          <cell r="D348" t="str">
            <v>Baja</v>
          </cell>
          <cell r="E348" t="str">
            <v>Cerrado</v>
          </cell>
          <cell r="F348" t="str">
            <v>TELEFONICA GLOBAL TECHNOLOGY S.A.AGENCIA EN CHILE</v>
          </cell>
          <cell r="G348" t="str">
            <v>13/02/2024 16:56:54</v>
          </cell>
          <cell r="H348" t="str">
            <v>13/02/2024 16:57:28</v>
          </cell>
          <cell r="I348" t="str">
            <v>13/02/2024 18:38:00</v>
          </cell>
          <cell r="J348" t="str">
            <v>13/02/2024 23:50:00</v>
          </cell>
          <cell r="K348" t="str">
            <v>SISTEMA OPERATIVO MICROSOFT</v>
          </cell>
          <cell r="L348" t="str">
            <v>JAVIER CUEVAS</v>
          </cell>
          <cell r="M348" t="str">
            <v>RV: MALTEXCO // CHI-004166394 - CC-CHI-0000147480 // 10+4 ADICIONALES</v>
          </cell>
          <cell r="N348" t="str">
            <v>HOSTING VIRTUAL</v>
          </cell>
          <cell r="O348" t="str">
            <v>tct_jacuev</v>
          </cell>
          <cell r="P348" t="str">
            <v>Requerimiento de cliente</v>
          </cell>
          <cell r="Q348" t="str">
            <v>Dentro del Objetivo de servicio</v>
          </cell>
          <cell r="R348">
            <v>45335</v>
          </cell>
          <cell r="S348">
            <v>6.9814814814890269E-2</v>
          </cell>
          <cell r="T348">
            <v>0</v>
          </cell>
          <cell r="U348">
            <v>7.0208333333333331E-2</v>
          </cell>
          <cell r="V348">
            <v>7.0208333333333331E-2</v>
          </cell>
          <cell r="W348" t="str">
            <v/>
          </cell>
          <cell r="X348" t="str">
            <v>Cumplido</v>
          </cell>
        </row>
        <row r="349">
          <cell r="A349" t="str">
            <v>INC000002605664</v>
          </cell>
          <cell r="B349" t="str">
            <v>3-Moderado/Limitado</v>
          </cell>
          <cell r="C349" t="str">
            <v>3-Medio</v>
          </cell>
          <cell r="D349" t="str">
            <v>Media</v>
          </cell>
          <cell r="E349" t="str">
            <v>Cerrado</v>
          </cell>
          <cell r="F349" t="str">
            <v>INSTITUTO PROFESIONAL DE CHILE SA</v>
          </cell>
          <cell r="G349" t="str">
            <v>09/02/2024 11:16:08</v>
          </cell>
          <cell r="H349" t="str">
            <v>09/02/2024 11:20:31</v>
          </cell>
          <cell r="I349" t="str">
            <v>13/02/2024 18:41:24</v>
          </cell>
          <cell r="J349" t="str">
            <v>13/02/2024 23:50:00</v>
          </cell>
          <cell r="K349" t="str">
            <v>BACK UP DATA CENTER (BACKUP ON DEMAND)</v>
          </cell>
          <cell r="L349" t="str">
            <v>RODRIGO VÁSQUEZ MUÑOZ</v>
          </cell>
          <cell r="M349" t="str">
            <v>GAMA / Nueva solicitud respaldo diario - IPCHILE</v>
          </cell>
          <cell r="N349" t="str">
            <v>VPN IP - MPLS</v>
          </cell>
          <cell r="O349" t="str">
            <v>frp_rreyes</v>
          </cell>
          <cell r="P349" t="str">
            <v>Requerimiento de cliente</v>
          </cell>
          <cell r="Q349" t="str">
            <v>Objetivos de servicio incumplidos</v>
          </cell>
          <cell r="R349">
            <v>45335</v>
          </cell>
          <cell r="S349">
            <v>4.3061689814785495</v>
          </cell>
          <cell r="T349">
            <v>4.2963773148148148</v>
          </cell>
          <cell r="U349">
            <v>4.3092129629629632</v>
          </cell>
          <cell r="V349">
            <v>1.283564814814815E-2</v>
          </cell>
          <cell r="W349" t="str">
            <v/>
          </cell>
          <cell r="X349" t="str">
            <v>Cumplido</v>
          </cell>
        </row>
        <row r="350">
          <cell r="A350" t="str">
            <v>INC000002613478</v>
          </cell>
          <cell r="B350" t="str">
            <v>4-Menor/Localizado</v>
          </cell>
          <cell r="C350" t="str">
            <v>4-Baja</v>
          </cell>
          <cell r="D350" t="str">
            <v>Baja</v>
          </cell>
          <cell r="E350" t="str">
            <v>Cerrado</v>
          </cell>
          <cell r="F350" t="str">
            <v>TELEFONICA GLOBAL TECHNOLOGY S.A.AGENCIA EN CHILE</v>
          </cell>
          <cell r="G350" t="str">
            <v>13/02/2024 18:31:28</v>
          </cell>
          <cell r="H350" t="str">
            <v>13/02/2024 18:31:54</v>
          </cell>
          <cell r="I350" t="str">
            <v>13/02/2024 18:47:56</v>
          </cell>
          <cell r="J350" t="str">
            <v>13/02/2024 23:50:00</v>
          </cell>
          <cell r="K350" t="str">
            <v>SISTEMA OPERATIVO MICROSOFT</v>
          </cell>
          <cell r="L350" t="str">
            <v>JAVIER CUEVAS</v>
          </cell>
          <cell r="M350" t="str">
            <v>V: Proyecto Empresa: CHI-004158419-1 DE LA FUENTE Y CARPANETTI LIMITADA</v>
          </cell>
          <cell r="N350" t="str">
            <v>HOSTING VIRTUAL</v>
          </cell>
          <cell r="O350" t="str">
            <v>tct_jacuev</v>
          </cell>
          <cell r="P350" t="str">
            <v>Requerimiento de cliente</v>
          </cell>
          <cell r="Q350" t="str">
            <v>Dentro del Objetivo de servicio</v>
          </cell>
          <cell r="R350">
            <v>45335</v>
          </cell>
          <cell r="S350">
            <v>1.1134259264508728E-2</v>
          </cell>
          <cell r="T350">
            <v>0</v>
          </cell>
          <cell r="U350">
            <v>1.1435185185185185E-2</v>
          </cell>
          <cell r="V350">
            <v>1.1435185185185185E-2</v>
          </cell>
          <cell r="W350" t="str">
            <v/>
          </cell>
          <cell r="X350" t="str">
            <v>Cumplido</v>
          </cell>
        </row>
        <row r="351">
          <cell r="A351" t="str">
            <v>INC000002613558</v>
          </cell>
          <cell r="B351" t="str">
            <v>4-Menor/Localizado</v>
          </cell>
          <cell r="C351" t="str">
            <v>4-Baja</v>
          </cell>
          <cell r="D351" t="str">
            <v>Baja</v>
          </cell>
          <cell r="E351" t="str">
            <v>Cerrado</v>
          </cell>
          <cell r="F351" t="str">
            <v>TELEFONICA GLOBAL TECHNOLOGY S.A.AGENCIA EN CHILE</v>
          </cell>
          <cell r="G351" t="str">
            <v>13/02/2024 16:54:59</v>
          </cell>
          <cell r="H351" t="str">
            <v>13/02/2024 16:55:50</v>
          </cell>
          <cell r="I351" t="str">
            <v>13/02/2024 18:48:45</v>
          </cell>
          <cell r="J351" t="str">
            <v>13/02/2024 23:50:00</v>
          </cell>
          <cell r="K351" t="str">
            <v>SISTEMA OPERATIVO MICROSOFT</v>
          </cell>
          <cell r="L351" t="str">
            <v>JAVIER CUEVAS</v>
          </cell>
          <cell r="M351" t="str">
            <v>RV: Bajas de licencias OF365//Fwd: Enviar facturación Movistar - Camanchaca 2024</v>
          </cell>
          <cell r="N351" t="str">
            <v>HOSTING VIRTUAL</v>
          </cell>
          <cell r="O351" t="str">
            <v>tct_jacuev</v>
          </cell>
          <cell r="P351" t="str">
            <v>Requerimiento de cliente</v>
          </cell>
          <cell r="Q351" t="str">
            <v>Dentro del Objetivo de servicio</v>
          </cell>
          <cell r="R351">
            <v>45335</v>
          </cell>
          <cell r="S351">
            <v>7.8414351846731734E-2</v>
          </cell>
          <cell r="T351">
            <v>0</v>
          </cell>
          <cell r="U351">
            <v>7.9004629629629633E-2</v>
          </cell>
          <cell r="V351">
            <v>7.9004629629629633E-2</v>
          </cell>
          <cell r="W351" t="str">
            <v/>
          </cell>
          <cell r="X351" t="str">
            <v>Cumplido</v>
          </cell>
        </row>
        <row r="352">
          <cell r="A352" t="str">
            <v>INC000002612859</v>
          </cell>
          <cell r="B352" t="str">
            <v>3-Moderado/Limitado</v>
          </cell>
          <cell r="C352" t="str">
            <v>3-Medio</v>
          </cell>
          <cell r="D352" t="str">
            <v>Media</v>
          </cell>
          <cell r="E352" t="str">
            <v>Cerrado</v>
          </cell>
          <cell r="F352" t="str">
            <v>INSTITUTO PROFESIONAL DE CHILE SA</v>
          </cell>
          <cell r="G352" t="str">
            <v>13/02/2024 11:22:36</v>
          </cell>
          <cell r="H352" t="str">
            <v>13/02/2024 11:23:43</v>
          </cell>
          <cell r="I352" t="str">
            <v>13/02/2024 19:01:38</v>
          </cell>
          <cell r="J352" t="str">
            <v>13/02/2024 23:50:00</v>
          </cell>
          <cell r="K352" t="str">
            <v>VDC</v>
          </cell>
          <cell r="L352" t="str">
            <v>ANGEL CASTRO CABRERA</v>
          </cell>
          <cell r="M352" t="str">
            <v>HD/Importar a VDC de CLIENTE IPCHILE vm restauradas</v>
          </cell>
          <cell r="N352" t="str">
            <v>VPN IP - MPLS</v>
          </cell>
          <cell r="O352" t="str">
            <v>frp_pcamay</v>
          </cell>
          <cell r="P352" t="str">
            <v>Requerimiento de cliente</v>
          </cell>
          <cell r="Q352" t="str">
            <v>Dentro del Objetivo de servicio</v>
          </cell>
          <cell r="R352">
            <v>45335</v>
          </cell>
          <cell r="S352">
            <v>0.31799768518249039</v>
          </cell>
          <cell r="T352">
            <v>0</v>
          </cell>
          <cell r="U352">
            <v>0.31877314814814817</v>
          </cell>
          <cell r="V352">
            <v>0.31877314814814817</v>
          </cell>
          <cell r="W352" t="str">
            <v/>
          </cell>
          <cell r="X352" t="str">
            <v>Cumplido</v>
          </cell>
        </row>
        <row r="353">
          <cell r="A353" t="str">
            <v>INC000002610561</v>
          </cell>
          <cell r="B353" t="str">
            <v>3-Moderado/Limitado</v>
          </cell>
          <cell r="C353" t="str">
            <v>3-Medio</v>
          </cell>
          <cell r="D353" t="str">
            <v>Media</v>
          </cell>
          <cell r="E353" t="str">
            <v>Cerrado</v>
          </cell>
          <cell r="F353" t="str">
            <v>SERVIEX S A</v>
          </cell>
          <cell r="G353" t="str">
            <v>12/02/2024 16:41:21</v>
          </cell>
          <cell r="H353" t="str">
            <v>12/02/2024 16:43:23</v>
          </cell>
          <cell r="I353" t="str">
            <v>13/02/2024 19:04:14</v>
          </cell>
          <cell r="J353" t="str">
            <v>13/02/2024 23:50:00</v>
          </cell>
          <cell r="K353" t="str">
            <v>VDC</v>
          </cell>
          <cell r="L353" t="str">
            <v>ANGEL CASTRO CABRERA</v>
          </cell>
          <cell r="M353" t="str">
            <v>HD | Eliminación de servidores VDC</v>
          </cell>
          <cell r="N353" t="str">
            <v>VPN IP - MPLS</v>
          </cell>
          <cell r="O353" t="str">
            <v>frp_kefern</v>
          </cell>
          <cell r="P353" t="str">
            <v>Requerimiento de cliente</v>
          </cell>
          <cell r="Q353" t="str">
            <v>Objetivos de servicio incumplidos</v>
          </cell>
          <cell r="R353">
            <v>45335</v>
          </cell>
          <cell r="S353">
            <v>1.0978125000037835</v>
          </cell>
          <cell r="T353">
            <v>0.90254629629629635</v>
          </cell>
          <cell r="U353">
            <v>1.099224537037037</v>
          </cell>
          <cell r="V353">
            <v>0.19667824074074072</v>
          </cell>
          <cell r="W353" t="str">
            <v/>
          </cell>
          <cell r="X353" t="str">
            <v>Cumplido</v>
          </cell>
        </row>
        <row r="354">
          <cell r="A354" t="str">
            <v>INC000002605090</v>
          </cell>
          <cell r="B354" t="str">
            <v>3-Moderado/Limitado</v>
          </cell>
          <cell r="C354" t="str">
            <v>3-Medio</v>
          </cell>
          <cell r="D354" t="str">
            <v>Media</v>
          </cell>
          <cell r="E354" t="str">
            <v>Cerrado</v>
          </cell>
          <cell r="F354" t="str">
            <v>XINERGIA LABORAL S A</v>
          </cell>
          <cell r="G354" t="str">
            <v>09/02/2024 11:35:50</v>
          </cell>
          <cell r="H354" t="str">
            <v>09/02/2024 11:38:34</v>
          </cell>
          <cell r="I354" t="str">
            <v>13/02/2024 19:05:55</v>
          </cell>
          <cell r="J354" t="str">
            <v>13/02/2024 23:50:00</v>
          </cell>
          <cell r="K354" t="str">
            <v>VDC</v>
          </cell>
          <cell r="L354" t="str">
            <v>ANGEL CASTRO CABRERA</v>
          </cell>
          <cell r="M354" t="str">
            <v>HD/Problemas con VM 192.168.190.15</v>
          </cell>
          <cell r="N354" t="str">
            <v>VPN IP - MPLS</v>
          </cell>
          <cell r="O354" t="str">
            <v>frp_pcamay</v>
          </cell>
          <cell r="P354" t="str">
            <v>Requerimiento de cliente</v>
          </cell>
          <cell r="Q354" t="str">
            <v>Objetivos de servicio incumplidos</v>
          </cell>
          <cell r="R354">
            <v>45335</v>
          </cell>
          <cell r="S354">
            <v>4.3106597222213168</v>
          </cell>
          <cell r="T354">
            <v>4.1092824074074077</v>
          </cell>
          <cell r="U354">
            <v>4.3125578703703704</v>
          </cell>
          <cell r="V354">
            <v>0.20327546296296295</v>
          </cell>
          <cell r="W354" t="str">
            <v/>
          </cell>
          <cell r="X354" t="str">
            <v>Cumplido</v>
          </cell>
        </row>
        <row r="355">
          <cell r="A355" t="str">
            <v>INC000002614563</v>
          </cell>
          <cell r="B355" t="str">
            <v>4-Menor/Localizado</v>
          </cell>
          <cell r="C355" t="str">
            <v>4-Baja</v>
          </cell>
          <cell r="D355" t="str">
            <v>Baja</v>
          </cell>
          <cell r="E355" t="str">
            <v>Cerrado</v>
          </cell>
          <cell r="F355" t="str">
            <v>TELEFONICA GLOBAL TECHNOLOGY S.A.AGENCIA EN CHILE</v>
          </cell>
          <cell r="G355" t="str">
            <v>14/02/2024 0:57:03</v>
          </cell>
          <cell r="H355" t="str">
            <v>14/02/2024 1:00:24</v>
          </cell>
          <cell r="I355" t="str">
            <v>14/02/2024 1:08:49</v>
          </cell>
          <cell r="J355" t="str">
            <v>14/02/2024 23:50:00</v>
          </cell>
          <cell r="K355" t="str">
            <v>COMUNICACIONES DC</v>
          </cell>
          <cell r="L355" t="str">
            <v>LUIS RODRIGO ACEVEDO COLLIPAL</v>
          </cell>
          <cell r="M355" t="str">
            <v>problemas al conectar mi VPN</v>
          </cell>
          <cell r="N355" t="str">
            <v>VPN IP - MPLS</v>
          </cell>
          <cell r="O355" t="str">
            <v>frp_dalcap</v>
          </cell>
          <cell r="P355" t="str">
            <v>Requerimiento de cliente</v>
          </cell>
          <cell r="Q355" t="str">
            <v>Dentro del Objetivo de servicio</v>
          </cell>
          <cell r="R355">
            <v>45336</v>
          </cell>
          <cell r="S355">
            <v>5.8449074131203815E-3</v>
          </cell>
          <cell r="T355">
            <v>3.9120370370370368E-3</v>
          </cell>
          <cell r="U355">
            <v>8.1712962962962963E-3</v>
          </cell>
          <cell r="V355">
            <v>4.2592592592592595E-3</v>
          </cell>
          <cell r="W355" t="str">
            <v/>
          </cell>
          <cell r="X355" t="str">
            <v>Cumplido</v>
          </cell>
        </row>
        <row r="356">
          <cell r="A356" t="str">
            <v>INC000002614782</v>
          </cell>
          <cell r="B356" t="str">
            <v>4-Menor/Localizado</v>
          </cell>
          <cell r="C356" t="str">
            <v>4-Baja</v>
          </cell>
          <cell r="D356" t="str">
            <v>Baja</v>
          </cell>
          <cell r="E356" t="str">
            <v>Cerrado</v>
          </cell>
          <cell r="F356" t="str">
            <v>TELEFONICA EMPRESAS DE CHILE SA</v>
          </cell>
          <cell r="G356" t="str">
            <v>14/02/2024 7:32:15</v>
          </cell>
          <cell r="H356" t="str">
            <v>14/02/2024 7:33:29</v>
          </cell>
          <cell r="I356" t="str">
            <v>14/02/2024 7:34:10</v>
          </cell>
          <cell r="J356" t="str">
            <v>14/02/2024 23:50:00</v>
          </cell>
          <cell r="K356" t="str">
            <v>CLOUD SAP HANA</v>
          </cell>
          <cell r="L356" t="str">
            <v>NICOLAS A SAAVEDRA EGUILUZ</v>
          </cell>
          <cell r="M356" t="str">
            <v>Checklist Diario Clientes 10.02.24</v>
          </cell>
          <cell r="N356" t="str">
            <v>SAP</v>
          </cell>
          <cell r="O356" t="str">
            <v>tct_nsaave</v>
          </cell>
          <cell r="P356" t="str">
            <v>Requerimiento de cliente</v>
          </cell>
          <cell r="Q356" t="str">
            <v>Dentro del Objetivo de servicio</v>
          </cell>
          <cell r="R356">
            <v>45336</v>
          </cell>
          <cell r="S356">
            <v>4.7453703882638365E-4</v>
          </cell>
          <cell r="T356">
            <v>0</v>
          </cell>
          <cell r="U356">
            <v>1.3310185185185185E-3</v>
          </cell>
          <cell r="V356">
            <v>1.3310185185185185E-3</v>
          </cell>
          <cell r="W356" t="str">
            <v/>
          </cell>
          <cell r="X356" t="str">
            <v>Cumplido</v>
          </cell>
        </row>
        <row r="357">
          <cell r="A357" t="str">
            <v>INC000002612587</v>
          </cell>
          <cell r="B357" t="str">
            <v>3-Moderado/Limitado</v>
          </cell>
          <cell r="C357" t="str">
            <v>4-Baja</v>
          </cell>
          <cell r="D357" t="str">
            <v>Baja</v>
          </cell>
          <cell r="E357" t="str">
            <v>Cerrado</v>
          </cell>
          <cell r="F357" t="str">
            <v>FUNDACION INSTITUTO PROFESIONAL DUOC UC</v>
          </cell>
          <cell r="G357" t="str">
            <v>13/02/2024 13:12:42</v>
          </cell>
          <cell r="H357" t="str">
            <v>13/02/2024 13:14:28</v>
          </cell>
          <cell r="I357" t="str">
            <v>14/02/2024 9:47:24</v>
          </cell>
          <cell r="J357" t="str">
            <v>14/02/2024 23:50:00</v>
          </cell>
          <cell r="K357" t="str">
            <v>O365</v>
          </cell>
          <cell r="L357" t="str">
            <v>JAVIERA A UMAÑA YEVENES</v>
          </cell>
          <cell r="M357" t="str">
            <v>DUOC|REQ|DESCARGA DE BHE DESDE CASILLA PKRAMM A SAPVIM</v>
          </cell>
          <cell r="N357" t="str">
            <v>HOSTING VIRTUAL</v>
          </cell>
          <cell r="O357" t="str">
            <v>frp_eavend</v>
          </cell>
          <cell r="P357" t="str">
            <v>Requerimiento de cliente</v>
          </cell>
          <cell r="Q357" t="str">
            <v>Dentro del Objetivo de servicio</v>
          </cell>
          <cell r="R357">
            <v>45336</v>
          </cell>
          <cell r="S357">
            <v>0.85620370369724697</v>
          </cell>
          <cell r="T357">
            <v>0.76232638888888893</v>
          </cell>
          <cell r="U357">
            <v>0.85743055555555558</v>
          </cell>
          <cell r="V357">
            <v>9.5104166666666656E-2</v>
          </cell>
          <cell r="W357" t="str">
            <v/>
          </cell>
          <cell r="X357" t="str">
            <v>Cumplido</v>
          </cell>
        </row>
        <row r="358">
          <cell r="A358" t="str">
            <v>INC000002612769</v>
          </cell>
          <cell r="B358" t="str">
            <v>4-Menor/Localizado</v>
          </cell>
          <cell r="C358" t="str">
            <v>4-Baja</v>
          </cell>
          <cell r="D358" t="str">
            <v>Baja</v>
          </cell>
          <cell r="E358" t="str">
            <v>Cerrado</v>
          </cell>
          <cell r="F358" t="str">
            <v>TELEFONICA GLOBAL TECHNOLOGY S.A.AGENCIA EN CHILE</v>
          </cell>
          <cell r="G358" t="str">
            <v>13/02/2024 12:53:15</v>
          </cell>
          <cell r="H358" t="str">
            <v>13/02/2024 12:54:05</v>
          </cell>
          <cell r="I358" t="str">
            <v>14/02/2024 10:07:03</v>
          </cell>
          <cell r="J358" t="str">
            <v>14/02/2024 23:50:00</v>
          </cell>
          <cell r="K358" t="str">
            <v>GOOGLE WORKSPACE</v>
          </cell>
          <cell r="L358" t="str">
            <v>JAVIERA A UMAÑA YEVENES</v>
          </cell>
          <cell r="M358" t="str">
            <v>Reseller order - Google Workspace for dev.tic.cl</v>
          </cell>
          <cell r="N358" t="str">
            <v>CORREO</v>
          </cell>
          <cell r="O358" t="str">
            <v>tct_jumana</v>
          </cell>
          <cell r="P358" t="str">
            <v>Requerimiento de cliente</v>
          </cell>
          <cell r="Q358" t="str">
            <v>Dentro del Objetivo de servicio</v>
          </cell>
          <cell r="R358">
            <v>45336</v>
          </cell>
          <cell r="S358">
            <v>0.88400462963181781</v>
          </cell>
          <cell r="T358">
            <v>0.88400462962962967</v>
          </cell>
          <cell r="U358">
            <v>0.88458333333333339</v>
          </cell>
          <cell r="V358">
            <v>5.7870370370370378E-4</v>
          </cell>
          <cell r="W358" t="str">
            <v/>
          </cell>
          <cell r="X358" t="str">
            <v>Cumplido</v>
          </cell>
        </row>
        <row r="359">
          <cell r="A359" t="str">
            <v>INC000002612633</v>
          </cell>
          <cell r="B359" t="str">
            <v>4-Menor/Localizado</v>
          </cell>
          <cell r="C359" t="str">
            <v>4-Baja</v>
          </cell>
          <cell r="D359" t="str">
            <v>Baja</v>
          </cell>
          <cell r="E359" t="str">
            <v>Cerrado</v>
          </cell>
          <cell r="F359" t="str">
            <v>TELEFONICA GLOBAL TECHNOLOGY S.A.AGENCIA EN CHILE</v>
          </cell>
          <cell r="G359" t="str">
            <v>13/02/2024 10:44:24</v>
          </cell>
          <cell r="H359" t="str">
            <v>13/02/2024 10:44:26</v>
          </cell>
          <cell r="I359" t="str">
            <v>14/02/2024 10:09:22</v>
          </cell>
          <cell r="J359" t="str">
            <v>14/02/2024 23:50:00</v>
          </cell>
          <cell r="K359" t="str">
            <v>O365</v>
          </cell>
          <cell r="L359" t="str">
            <v>JAVIERA A UMAÑA YEVENES</v>
          </cell>
          <cell r="M359" t="str">
            <v>Apoyo Test de correo fallido en Duoc  | Folio N° INC000002611290 | Apertura</v>
          </cell>
          <cell r="N359" t="str">
            <v>CORREO</v>
          </cell>
          <cell r="O359" t="str">
            <v>tct_jumana</v>
          </cell>
          <cell r="P359" t="str">
            <v>Requerimiento de cliente</v>
          </cell>
          <cell r="Q359" t="str">
            <v>Dentro del Objetivo de servicio</v>
          </cell>
          <cell r="R359">
            <v>45336</v>
          </cell>
          <cell r="S359">
            <v>0.97564814814541023</v>
          </cell>
          <cell r="T359">
            <v>0.80497685185185175</v>
          </cell>
          <cell r="U359">
            <v>0.97567129629629623</v>
          </cell>
          <cell r="V359">
            <v>0.17069444444444445</v>
          </cell>
          <cell r="W359" t="str">
            <v/>
          </cell>
          <cell r="X359" t="str">
            <v>Cumplido</v>
          </cell>
        </row>
        <row r="360">
          <cell r="A360" t="str">
            <v>INC000002605724</v>
          </cell>
          <cell r="B360" t="str">
            <v>3-Moderado/Limitado</v>
          </cell>
          <cell r="C360" t="str">
            <v>4-Baja</v>
          </cell>
          <cell r="D360" t="str">
            <v>Baja</v>
          </cell>
          <cell r="E360" t="str">
            <v>Cerrado</v>
          </cell>
          <cell r="F360" t="str">
            <v>FUNDACION INSTITUTO PROFESIONAL DUOC UC</v>
          </cell>
          <cell r="G360" t="str">
            <v>09/02/2024 9:47:02</v>
          </cell>
          <cell r="H360" t="str">
            <v>09/02/2024 9:49:33</v>
          </cell>
          <cell r="I360" t="str">
            <v>14/02/2024 10:10:28</v>
          </cell>
          <cell r="J360" t="str">
            <v>14/02/2024 23:50:00</v>
          </cell>
          <cell r="K360" t="str">
            <v>O365</v>
          </cell>
          <cell r="L360" t="str">
            <v>JAVIERA A UMAÑA YEVENES</v>
          </cell>
          <cell r="M360" t="str">
            <v>DUOC|REQ|Usuario no puede instalar nueva versión Teams</v>
          </cell>
          <cell r="N360" t="str">
            <v>HOSTING VIRTUAL</v>
          </cell>
          <cell r="O360" t="str">
            <v>frp_eavend</v>
          </cell>
          <cell r="P360" t="str">
            <v>Requerimiento de cliente</v>
          </cell>
          <cell r="Q360" t="str">
            <v>Dentro del Objetivo de servicio</v>
          </cell>
          <cell r="R360">
            <v>45336</v>
          </cell>
          <cell r="S360">
            <v>5.0145254629678675</v>
          </cell>
          <cell r="T360">
            <v>4.9942476851851856</v>
          </cell>
          <cell r="U360">
            <v>5.016273148148148</v>
          </cell>
          <cell r="V360">
            <v>2.2025462962962958E-2</v>
          </cell>
          <cell r="W360" t="str">
            <v/>
          </cell>
          <cell r="X360" t="str">
            <v>Cumplido</v>
          </cell>
        </row>
        <row r="361">
          <cell r="A361" t="str">
            <v>INC000002613230</v>
          </cell>
          <cell r="B361" t="str">
            <v>3-Moderado/Limitado</v>
          </cell>
          <cell r="C361" t="str">
            <v>4-Baja</v>
          </cell>
          <cell r="D361" t="str">
            <v>Baja</v>
          </cell>
          <cell r="E361" t="str">
            <v>Cerrado</v>
          </cell>
          <cell r="F361" t="str">
            <v>FUNDACION INSTITUTO PROFESIONAL DUOC UC</v>
          </cell>
          <cell r="G361" t="str">
            <v>13/02/2024 15:39:25</v>
          </cell>
          <cell r="H361" t="str">
            <v>13/02/2024 15:47:45</v>
          </cell>
          <cell r="I361" t="str">
            <v>14/02/2024 10:13:46</v>
          </cell>
          <cell r="J361" t="str">
            <v>14/02/2024 23:50:00</v>
          </cell>
          <cell r="K361" t="str">
            <v>SISTEMA OPERATIVO MICROSOFT</v>
          </cell>
          <cell r="L361" t="str">
            <v>ALEJANDRO ACEVEDO VALENZUELA</v>
          </cell>
          <cell r="M361" t="str">
            <v>DUOC|REQ|Problemas de sincronización azure</v>
          </cell>
          <cell r="N361" t="str">
            <v>HOSTING VIRTUAL</v>
          </cell>
          <cell r="O361" t="str">
            <v>frp_eavend</v>
          </cell>
          <cell r="P361" t="str">
            <v>Requerimiento de cliente</v>
          </cell>
          <cell r="Q361" t="str">
            <v>Dentro del Objetivo de servicio</v>
          </cell>
          <cell r="R361">
            <v>45336</v>
          </cell>
          <cell r="S361">
            <v>0.768067129625706</v>
          </cell>
          <cell r="T361">
            <v>0.38172453703703701</v>
          </cell>
          <cell r="U361">
            <v>0.77385416666666673</v>
          </cell>
          <cell r="V361">
            <v>0.39212962962962966</v>
          </cell>
          <cell r="W361" t="str">
            <v/>
          </cell>
          <cell r="X361" t="str">
            <v>Cumplido</v>
          </cell>
        </row>
        <row r="362">
          <cell r="A362" t="str">
            <v>INC000002614867</v>
          </cell>
          <cell r="B362" t="str">
            <v>1-Extenso/Generalizado</v>
          </cell>
          <cell r="C362" t="str">
            <v>4-Baja</v>
          </cell>
          <cell r="D362" t="str">
            <v>Baja</v>
          </cell>
          <cell r="E362" t="str">
            <v>Cerrado</v>
          </cell>
          <cell r="F362" t="str">
            <v>CAMARA DE COMERCIO DE SANTIAGO A G</v>
          </cell>
          <cell r="G362" t="str">
            <v>14/02/2024 9:11:58</v>
          </cell>
          <cell r="H362" t="str">
            <v>14/02/2024 9:11:58</v>
          </cell>
          <cell r="I362" t="str">
            <v>14/02/2024 10:49:27</v>
          </cell>
          <cell r="J362" t="str">
            <v>14/02/2024 23:50:00</v>
          </cell>
          <cell r="K362" t="str">
            <v>SISTEMA OPERATIVO UNIX</v>
          </cell>
          <cell r="L362" t="str">
            <v>SEBASTIAN I ACUÑA GUZMAN</v>
          </cell>
          <cell r="M362" t="str">
            <v>cacost01 - testosbweb TICKET AUTOMATICO</v>
          </cell>
          <cell r="N362" t="str">
            <v>TICKET-INTELIGENTE</v>
          </cell>
          <cell r="O362" t="str">
            <v>USR_TSIGHT</v>
          </cell>
          <cell r="P362" t="str">
            <v>Incidencia de cliente</v>
          </cell>
          <cell r="Q362" t="str">
            <v>Dentro del Objetivo de servicio</v>
          </cell>
          <cell r="R362">
            <v>45336</v>
          </cell>
          <cell r="S362">
            <v>6.7696759258979E-2</v>
          </cell>
          <cell r="T362">
            <v>2.2685185185185183E-2</v>
          </cell>
          <cell r="U362">
            <v>6.7696759259259262E-2</v>
          </cell>
          <cell r="V362">
            <v>4.5011574074074072E-2</v>
          </cell>
          <cell r="W362" t="str">
            <v>Cumplido</v>
          </cell>
          <cell r="X362" t="str">
            <v xml:space="preserve"> </v>
          </cell>
        </row>
        <row r="363">
          <cell r="A363" t="str">
            <v>INC000002614188</v>
          </cell>
          <cell r="B363" t="str">
            <v>4-Menor/Localizado</v>
          </cell>
          <cell r="C363" t="str">
            <v>4-Baja</v>
          </cell>
          <cell r="D363" t="str">
            <v>Baja</v>
          </cell>
          <cell r="E363" t="str">
            <v>Cerrado</v>
          </cell>
          <cell r="F363" t="str">
            <v>TELEFONICA GLOBAL TECHNOLOGY S.A.AGENCIA EN CHILE</v>
          </cell>
          <cell r="G363" t="str">
            <v>14/02/2024 11:03:16</v>
          </cell>
          <cell r="H363" t="str">
            <v>14/02/2024 11:03:40</v>
          </cell>
          <cell r="I363" t="str">
            <v>14/02/2024 11:04:29</v>
          </cell>
          <cell r="J363" t="str">
            <v>14/02/2024 23:50:00</v>
          </cell>
          <cell r="K363" t="str">
            <v>SISTEMA OPERATIVO MICROSOFT</v>
          </cell>
          <cell r="L363" t="str">
            <v>JAVIER CUEVAS</v>
          </cell>
          <cell r="M363" t="str">
            <v>o CC-CHI-0000137866 // CHI-004061000 // - AGUAS ANTOFAGASTA - Licitación O365</v>
          </cell>
          <cell r="N363" t="str">
            <v>HOSTING VIRTUAL</v>
          </cell>
          <cell r="O363" t="str">
            <v>tct_jacuev</v>
          </cell>
          <cell r="P363" t="str">
            <v>Requerimiento de cliente</v>
          </cell>
          <cell r="Q363" t="str">
            <v>Dentro del Objetivo de servicio</v>
          </cell>
          <cell r="R363">
            <v>45336</v>
          </cell>
          <cell r="S363">
            <v>5.671296312357299E-4</v>
          </cell>
          <cell r="T363">
            <v>0</v>
          </cell>
          <cell r="U363">
            <v>8.449074074074075E-4</v>
          </cell>
          <cell r="V363">
            <v>8.449074074074075E-4</v>
          </cell>
          <cell r="W363" t="str">
            <v/>
          </cell>
          <cell r="X363" t="str">
            <v>Cumplido</v>
          </cell>
        </row>
        <row r="364">
          <cell r="A364" t="str">
            <v>INC000002614185</v>
          </cell>
          <cell r="B364" t="str">
            <v>4-Menor/Localizado</v>
          </cell>
          <cell r="C364" t="str">
            <v>4-Baja</v>
          </cell>
          <cell r="D364" t="str">
            <v>Baja</v>
          </cell>
          <cell r="E364" t="str">
            <v>Cerrado</v>
          </cell>
          <cell r="F364" t="str">
            <v>TELEFONICA GLOBAL TECHNOLOGY S.A.AGENCIA EN CHILE</v>
          </cell>
          <cell r="G364" t="str">
            <v>14/02/2024 10:59:49</v>
          </cell>
          <cell r="H364" t="str">
            <v>14/02/2024 11:00:29</v>
          </cell>
          <cell r="I364" t="str">
            <v>14/02/2024 11:04:53</v>
          </cell>
          <cell r="J364" t="str">
            <v>14/02/2024 23:50:00</v>
          </cell>
          <cell r="K364" t="str">
            <v>SISTEMA OPERATIVO MICROSOFT</v>
          </cell>
          <cell r="L364" t="str">
            <v>JAVIER CUEVAS</v>
          </cell>
          <cell r="M364" t="str">
            <v>Nuevos desarrollos para control de planta Gestionada/Administrada</v>
          </cell>
          <cell r="N364" t="str">
            <v>HOSTING VIRTUAL</v>
          </cell>
          <cell r="O364" t="str">
            <v>tct_jacuev</v>
          </cell>
          <cell r="P364" t="str">
            <v>Requerimiento de cliente</v>
          </cell>
          <cell r="Q364" t="str">
            <v>Dentro del Objetivo de servicio</v>
          </cell>
          <cell r="R364">
            <v>45336</v>
          </cell>
          <cell r="S364">
            <v>3.055555556784384E-3</v>
          </cell>
          <cell r="T364">
            <v>0</v>
          </cell>
          <cell r="U364">
            <v>3.5185185185185185E-3</v>
          </cell>
          <cell r="V364">
            <v>3.5185185185185185E-3</v>
          </cell>
          <cell r="W364" t="str">
            <v/>
          </cell>
          <cell r="X364" t="str">
            <v>Cumplido</v>
          </cell>
        </row>
        <row r="365">
          <cell r="A365" t="str">
            <v>INC000002614187</v>
          </cell>
          <cell r="B365" t="str">
            <v>4-Menor/Localizado</v>
          </cell>
          <cell r="C365" t="str">
            <v>4-Baja</v>
          </cell>
          <cell r="D365" t="str">
            <v>Baja</v>
          </cell>
          <cell r="E365" t="str">
            <v>Cerrado</v>
          </cell>
          <cell r="F365" t="str">
            <v>TELEFONICA GLOBAL TECHNOLOGY S.A.AGENCIA EN CHILE</v>
          </cell>
          <cell r="G365" t="str">
            <v>14/02/2024 11:01:36</v>
          </cell>
          <cell r="H365" t="str">
            <v>14/02/2024 11:03:08</v>
          </cell>
          <cell r="I365" t="str">
            <v>14/02/2024 11:05:22</v>
          </cell>
          <cell r="J365" t="str">
            <v>14/02/2024 23:50:00</v>
          </cell>
          <cell r="K365" t="str">
            <v>SISTEMA OPERATIVO MICROSOFT</v>
          </cell>
          <cell r="L365" t="str">
            <v>JAVIER CUEVAS</v>
          </cell>
          <cell r="M365" t="str">
            <v>[JORQUERA TRANSPORTE S.A] Solicitud de Paso a Producción CHI-003857572 / C-19872300156</v>
          </cell>
          <cell r="N365" t="str">
            <v>HOSTING VIRTUAL</v>
          </cell>
          <cell r="O365" t="str">
            <v>tct_jacuev</v>
          </cell>
          <cell r="P365" t="str">
            <v>Requerimiento de cliente</v>
          </cell>
          <cell r="Q365" t="str">
            <v>Dentro del Objetivo de servicio</v>
          </cell>
          <cell r="R365">
            <v>45336</v>
          </cell>
          <cell r="S365">
            <v>1.5509259246755391E-3</v>
          </cell>
          <cell r="T365">
            <v>0</v>
          </cell>
          <cell r="U365">
            <v>2.615740740740741E-3</v>
          </cell>
          <cell r="V365">
            <v>2.615740740740741E-3</v>
          </cell>
          <cell r="W365" t="str">
            <v/>
          </cell>
          <cell r="X365" t="str">
            <v>Cumplido</v>
          </cell>
        </row>
        <row r="366">
          <cell r="A366" t="str">
            <v>INC000002612594</v>
          </cell>
          <cell r="B366" t="str">
            <v>3-Moderado/Limitado</v>
          </cell>
          <cell r="C366" t="str">
            <v>4-Baja</v>
          </cell>
          <cell r="D366" t="str">
            <v>Baja</v>
          </cell>
          <cell r="E366" t="str">
            <v>Cerrado</v>
          </cell>
          <cell r="F366" t="str">
            <v>FUNDACION INSTITUTO PROFESIONAL DUOC UC</v>
          </cell>
          <cell r="G366" t="str">
            <v>13/02/2024 13:27:26</v>
          </cell>
          <cell r="H366" t="str">
            <v>13/02/2024 13:30:39</v>
          </cell>
          <cell r="I366" t="str">
            <v>14/02/2024 11:09:01</v>
          </cell>
          <cell r="J366" t="str">
            <v>14/02/2024 23:50:00</v>
          </cell>
          <cell r="K366" t="str">
            <v>SISTEMA OPERATIVO MICROSOFT</v>
          </cell>
          <cell r="L366" t="str">
            <v>RICARDO R GALLEGOS OYANEDER</v>
          </cell>
          <cell r="M366" t="str">
            <v>DUOC|REQ|Clientes RADIUS WIFI 6</v>
          </cell>
          <cell r="N366" t="str">
            <v>HOSTING VIRTUAL</v>
          </cell>
          <cell r="O366" t="str">
            <v>frp_eavend</v>
          </cell>
          <cell r="P366" t="str">
            <v>Requerimiento de cliente</v>
          </cell>
          <cell r="Q366" t="str">
            <v>Dentro del Objetivo de servicio</v>
          </cell>
          <cell r="R366">
            <v>45336</v>
          </cell>
          <cell r="S366">
            <v>0.90164351851854008</v>
          </cell>
          <cell r="T366">
            <v>0.66932870370370379</v>
          </cell>
          <cell r="U366">
            <v>0.90387731481481481</v>
          </cell>
          <cell r="V366">
            <v>0.23454861111111111</v>
          </cell>
          <cell r="W366" t="str">
            <v/>
          </cell>
          <cell r="X366" t="str">
            <v>Cumplido</v>
          </cell>
        </row>
        <row r="367">
          <cell r="A367" t="str">
            <v>INC000002598555</v>
          </cell>
          <cell r="B367" t="str">
            <v>3-Moderado/Limitado</v>
          </cell>
          <cell r="C367" t="str">
            <v>3-Medio</v>
          </cell>
          <cell r="D367" t="str">
            <v>Media</v>
          </cell>
          <cell r="E367" t="str">
            <v>Cancelado</v>
          </cell>
          <cell r="F367" t="str">
            <v>ELECTRICIDAD GOBANTES S.A.</v>
          </cell>
          <cell r="G367" t="str">
            <v>06/02/2024 12:22:49</v>
          </cell>
          <cell r="H367" t="str">
            <v>06/02/2024 12:25:07</v>
          </cell>
          <cell r="I367" t="str">
            <v>14/02/2024 11:33:23</v>
          </cell>
          <cell r="J367" t="str">
            <v>14/02/2024 11:33:23</v>
          </cell>
          <cell r="K367" t="str">
            <v>COMUNICACIONES DC</v>
          </cell>
          <cell r="L367" t="str">
            <v>MARIO PARADA DUARTE</v>
          </cell>
          <cell r="M367" t="str">
            <v>HD/RE: REQUERIMIENTO PRUEBAS DE ENLACES HACIA DATA CENTER//GOBANTES</v>
          </cell>
          <cell r="N367" t="str">
            <v>VPN IP - MPLS</v>
          </cell>
          <cell r="O367" t="str">
            <v>frp_pcamay</v>
          </cell>
          <cell r="P367" t="str">
            <v>Requerimiento de cliente</v>
          </cell>
          <cell r="Q367" t="str">
            <v>Objetivos de servicio incumplidos</v>
          </cell>
          <cell r="R367">
            <v>45336</v>
          </cell>
          <cell r="S367">
            <v>7.9640740740724141</v>
          </cell>
          <cell r="T367">
            <v>7.5896643518518516</v>
          </cell>
          <cell r="U367">
            <v>7.9656712962962963</v>
          </cell>
          <cell r="V367">
            <v>0.37600694444444444</v>
          </cell>
          <cell r="W367" t="str">
            <v/>
          </cell>
          <cell r="X367" t="str">
            <v>Cumplido</v>
          </cell>
        </row>
        <row r="368">
          <cell r="A368" t="str">
            <v>INC000002615015</v>
          </cell>
          <cell r="B368" t="str">
            <v>3-Moderado/Limitado</v>
          </cell>
          <cell r="C368" t="str">
            <v>3-Medio</v>
          </cell>
          <cell r="D368" t="str">
            <v>Media</v>
          </cell>
          <cell r="E368" t="str">
            <v>Cerrado</v>
          </cell>
          <cell r="F368" t="str">
            <v>HORTIFRUT S.A</v>
          </cell>
          <cell r="G368" t="str">
            <v>14/02/2024 11:01:38</v>
          </cell>
          <cell r="H368" t="str">
            <v>14/02/2024 11:04:12</v>
          </cell>
          <cell r="I368" t="str">
            <v>14/02/2024 11:42:01</v>
          </cell>
          <cell r="J368" t="str">
            <v>14/02/2024 23:50:00</v>
          </cell>
          <cell r="K368" t="str">
            <v>COMUNICACIONES DC</v>
          </cell>
          <cell r="L368" t="str">
            <v>LUIS A VILLASMIL CASTILLO</v>
          </cell>
          <cell r="M368" t="str">
            <v>HD/
RE: Creación cuenta VPN ST-104219</v>
          </cell>
          <cell r="N368" t="str">
            <v>VPN IP - MPLS</v>
          </cell>
          <cell r="O368" t="str">
            <v>frp_fpetro</v>
          </cell>
          <cell r="P368" t="str">
            <v>Requerimiento de cliente</v>
          </cell>
          <cell r="Q368" t="str">
            <v>Dentro del Objetivo de servicio</v>
          </cell>
          <cell r="R368">
            <v>45336</v>
          </cell>
          <cell r="S368">
            <v>2.626157407212304E-2</v>
          </cell>
          <cell r="T368">
            <v>0</v>
          </cell>
          <cell r="U368">
            <v>2.8043981481481479E-2</v>
          </cell>
          <cell r="V368">
            <v>2.8043981481481479E-2</v>
          </cell>
          <cell r="W368" t="str">
            <v/>
          </cell>
          <cell r="X368" t="str">
            <v>Cumplido</v>
          </cell>
        </row>
        <row r="369">
          <cell r="A369" t="str">
            <v>INC000002613278</v>
          </cell>
          <cell r="B369" t="str">
            <v>3-Moderado/Limitado</v>
          </cell>
          <cell r="C369" t="str">
            <v>3-Medio</v>
          </cell>
          <cell r="D369" t="str">
            <v>Media</v>
          </cell>
          <cell r="E369" t="str">
            <v>Cerrado</v>
          </cell>
          <cell r="F369" t="str">
            <v>COAGRA S A</v>
          </cell>
          <cell r="G369" t="str">
            <v>13/02/2024 18:21:18</v>
          </cell>
          <cell r="H369" t="str">
            <v>13/02/2024 18:24:24</v>
          </cell>
          <cell r="I369" t="str">
            <v>14/02/2024 11:58:10</v>
          </cell>
          <cell r="J369" t="str">
            <v>14/02/2024 23:50:00</v>
          </cell>
          <cell r="K369" t="str">
            <v>CLOUD SAP HANA</v>
          </cell>
          <cell r="L369" t="str">
            <v>NICOLAS A SAAVEDRA EGUILUZ</v>
          </cell>
          <cell r="M369" t="str">
            <v>HD | Sow Automatización Posición de Cambio DEEK952968</v>
          </cell>
          <cell r="N369" t="str">
            <v>VPN IP - MPLS</v>
          </cell>
          <cell r="O369" t="str">
            <v>frp_kefern</v>
          </cell>
          <cell r="P369" t="str">
            <v>Requerimiento de cliente</v>
          </cell>
          <cell r="Q369" t="str">
            <v>Dentro del Objetivo de servicio</v>
          </cell>
          <cell r="R369">
            <v>45336</v>
          </cell>
          <cell r="S369">
            <v>0.73178240740526235</v>
          </cell>
          <cell r="T369">
            <v>0.39407407407407408</v>
          </cell>
          <cell r="U369">
            <v>0.73393518518518519</v>
          </cell>
          <cell r="V369">
            <v>0.33986111111111111</v>
          </cell>
          <cell r="W369" t="str">
            <v/>
          </cell>
          <cell r="X369" t="str">
            <v>Cumplido</v>
          </cell>
        </row>
        <row r="370">
          <cell r="A370" t="str">
            <v>INC000002614497</v>
          </cell>
          <cell r="B370" t="str">
            <v>3-Moderado/Limitado</v>
          </cell>
          <cell r="C370" t="str">
            <v>3-Medio</v>
          </cell>
          <cell r="D370" t="str">
            <v>Media</v>
          </cell>
          <cell r="E370" t="str">
            <v>Cerrado</v>
          </cell>
          <cell r="F370" t="str">
            <v>MARITIMA VALPARAISO CHILE</v>
          </cell>
          <cell r="G370" t="str">
            <v>14/02/2024 11:22:41</v>
          </cell>
          <cell r="H370" t="str">
            <v>14/02/2024 11:22:49</v>
          </cell>
          <cell r="I370" t="str">
            <v>14/02/2024 11:58:32</v>
          </cell>
          <cell r="J370" t="str">
            <v>14/02/2024 23:50:00</v>
          </cell>
          <cell r="K370" t="str">
            <v>SISTEMA OPERATIVO UNIX</v>
          </cell>
          <cell r="L370" t="str">
            <v>SEBASTIAN I ACUÑA GUZMAN</v>
          </cell>
          <cell r="M370" t="str">
            <v>HD/Agregar registros en Servidor DNS</v>
          </cell>
          <cell r="N370" t="str">
            <v>VPN IP - MPLS</v>
          </cell>
          <cell r="O370" t="str">
            <v>frp_pcamay</v>
          </cell>
          <cell r="P370" t="str">
            <v>Requerimiento de cliente</v>
          </cell>
          <cell r="Q370" t="str">
            <v>Dentro del Objetivo de servicio</v>
          </cell>
          <cell r="R370">
            <v>45336</v>
          </cell>
          <cell r="S370">
            <v>2.4803240739856847E-2</v>
          </cell>
          <cell r="T370">
            <v>0</v>
          </cell>
          <cell r="U370">
            <v>2.4895833333333336E-2</v>
          </cell>
          <cell r="V370">
            <v>2.4895833333333336E-2</v>
          </cell>
          <cell r="W370" t="str">
            <v/>
          </cell>
          <cell r="X370" t="str">
            <v>Cumplido</v>
          </cell>
        </row>
        <row r="371">
          <cell r="A371" t="str">
            <v>INC000002615035</v>
          </cell>
          <cell r="B371" t="str">
            <v>3-Moderado/Limitado</v>
          </cell>
          <cell r="C371" t="str">
            <v>3-Medio</v>
          </cell>
          <cell r="D371" t="str">
            <v>Media</v>
          </cell>
          <cell r="E371" t="str">
            <v>Cerrado</v>
          </cell>
          <cell r="F371" t="str">
            <v>NUTRISCO CHILE SA</v>
          </cell>
          <cell r="G371" t="str">
            <v>14/02/2024 11:44:00</v>
          </cell>
          <cell r="H371" t="str">
            <v>14/02/2024 11:46:32</v>
          </cell>
          <cell r="I371" t="str">
            <v>14/02/2024 12:21:04</v>
          </cell>
          <cell r="J371" t="str">
            <v>14/02/2024 23:50:00</v>
          </cell>
          <cell r="K371" t="str">
            <v>CLOUD SAP HANA</v>
          </cell>
          <cell r="L371" t="str">
            <v>NICOLAS A SAAVEDRA EGUILUZ</v>
          </cell>
          <cell r="M371" t="str">
            <v>HD/
RV: Creación Usuario SAP PRD y QAS// LCORTEZ</v>
          </cell>
          <cell r="N371" t="str">
            <v>VPN IP - MPLS</v>
          </cell>
          <cell r="O371" t="str">
            <v>frp_fpetro</v>
          </cell>
          <cell r="P371" t="str">
            <v>Requerimiento de cliente</v>
          </cell>
          <cell r="Q371" t="str">
            <v>Dentro del Objetivo de servicio</v>
          </cell>
          <cell r="R371">
            <v>45336</v>
          </cell>
          <cell r="S371">
            <v>2.3981481484952383E-2</v>
          </cell>
          <cell r="T371">
            <v>0</v>
          </cell>
          <cell r="U371">
            <v>2.5740740740740745E-2</v>
          </cell>
          <cell r="V371">
            <v>2.5740740740740745E-2</v>
          </cell>
          <cell r="W371" t="str">
            <v/>
          </cell>
          <cell r="X371" t="str">
            <v>Cumplido</v>
          </cell>
        </row>
        <row r="372">
          <cell r="A372" t="str">
            <v>INC000002615331</v>
          </cell>
          <cell r="B372" t="str">
            <v>4-Menor/Localizado</v>
          </cell>
          <cell r="C372" t="str">
            <v>4-Baja</v>
          </cell>
          <cell r="D372" t="str">
            <v>Baja</v>
          </cell>
          <cell r="E372" t="str">
            <v>Cerrado</v>
          </cell>
          <cell r="F372" t="str">
            <v>TELEFONICA GLOBAL TECHNOLOGY S.A.AGENCIA EN CHILE</v>
          </cell>
          <cell r="G372" t="str">
            <v>14/02/2024 12:39:20</v>
          </cell>
          <cell r="H372" t="str">
            <v>14/02/2024 12:39:49</v>
          </cell>
          <cell r="I372" t="str">
            <v>14/02/2024 12:40:20</v>
          </cell>
          <cell r="J372" t="str">
            <v>14/02/2024 23:50:00</v>
          </cell>
          <cell r="K372" t="str">
            <v>SISTEMA OPERATIVO MICROSOFT</v>
          </cell>
          <cell r="L372" t="str">
            <v>JAVIER CUEVAS</v>
          </cell>
          <cell r="M372" t="str">
            <v>Solicitud lista de usuarios sin inicio de sesión</v>
          </cell>
          <cell r="N372" t="str">
            <v>HOSTING VIRTUAL</v>
          </cell>
          <cell r="O372" t="str">
            <v>tct_jacuev</v>
          </cell>
          <cell r="P372" t="str">
            <v>Requerimiento de cliente</v>
          </cell>
          <cell r="Q372" t="str">
            <v>Dentro del Objetivo de servicio</v>
          </cell>
          <cell r="R372">
            <v>45336</v>
          </cell>
          <cell r="S372">
            <v>3.5879629285773262E-4</v>
          </cell>
          <cell r="T372">
            <v>0</v>
          </cell>
          <cell r="U372">
            <v>6.9444444444444447E-4</v>
          </cell>
          <cell r="V372">
            <v>6.9444444444444447E-4</v>
          </cell>
          <cell r="W372" t="str">
            <v/>
          </cell>
          <cell r="X372" t="str">
            <v>Cumplido</v>
          </cell>
        </row>
        <row r="373">
          <cell r="A373" t="str">
            <v>INC000002615231</v>
          </cell>
          <cell r="B373" t="str">
            <v>4-Menor/Localizado</v>
          </cell>
          <cell r="C373" t="str">
            <v>4-Baja</v>
          </cell>
          <cell r="D373" t="str">
            <v>Baja</v>
          </cell>
          <cell r="E373" t="str">
            <v>Cerrado</v>
          </cell>
          <cell r="F373" t="str">
            <v>TELEFONICA GLOBAL TECHNOLOGY S.A.AGENCIA EN CHILE</v>
          </cell>
          <cell r="G373" t="str">
            <v>14/02/2024 12:53:20</v>
          </cell>
          <cell r="H373" t="str">
            <v>14/02/2024 12:53:32</v>
          </cell>
          <cell r="I373" t="str">
            <v>14/02/2024 12:55:36</v>
          </cell>
          <cell r="J373" t="str">
            <v>14/02/2024 23:50:00</v>
          </cell>
          <cell r="K373" t="str">
            <v>SISTEMA OPERATIVO MICROSOFT</v>
          </cell>
          <cell r="L373" t="str">
            <v>RICARDO R GALLEGOS OYANEDER</v>
          </cell>
          <cell r="M373" t="str">
            <v>Reunión coordinación interna MS</v>
          </cell>
          <cell r="N373" t="str">
            <v>HOSTING VIRTUAL</v>
          </cell>
          <cell r="O373" t="str">
            <v>tct_rgalle</v>
          </cell>
          <cell r="P373" t="str">
            <v>Requerimiento de cliente</v>
          </cell>
          <cell r="Q373" t="str">
            <v>Dentro del Objetivo de servicio</v>
          </cell>
          <cell r="R373">
            <v>45336</v>
          </cell>
          <cell r="S373">
            <v>1.4351851859828457E-3</v>
          </cell>
          <cell r="T373">
            <v>0</v>
          </cell>
          <cell r="U373">
            <v>1.5740740740740741E-3</v>
          </cell>
          <cell r="V373">
            <v>1.5740740740740741E-3</v>
          </cell>
          <cell r="W373" t="str">
            <v/>
          </cell>
          <cell r="X373" t="str">
            <v>Cumplido</v>
          </cell>
        </row>
        <row r="374">
          <cell r="A374" t="str">
            <v>INC000002615232</v>
          </cell>
          <cell r="B374" t="str">
            <v>4-Menor/Localizado</v>
          </cell>
          <cell r="C374" t="str">
            <v>4-Baja</v>
          </cell>
          <cell r="D374" t="str">
            <v>Baja</v>
          </cell>
          <cell r="E374" t="str">
            <v>Cerrado</v>
          </cell>
          <cell r="F374" t="str">
            <v>TELEFONICA GLOBAL TECHNOLOGY S.A.AGENCIA EN CHILE</v>
          </cell>
          <cell r="G374" t="str">
            <v>14/02/2024 12:53:38</v>
          </cell>
          <cell r="H374" t="str">
            <v>14/02/2024 12:53:47</v>
          </cell>
          <cell r="I374" t="str">
            <v>14/02/2024 12:56:19</v>
          </cell>
          <cell r="J374" t="str">
            <v>14/02/2024 23:50:00</v>
          </cell>
          <cell r="K374" t="str">
            <v>SISTEMA OPERATIVO MICROSOFT</v>
          </cell>
          <cell r="L374" t="str">
            <v>RICARDO R GALLEGOS OYANEDER</v>
          </cell>
          <cell r="M374" t="str">
            <v>Extracción RvTools PAI y APQ cliente Duoc, Formateo de información y entrega a are solicitante.</v>
          </cell>
          <cell r="N374" t="str">
            <v>HOSTING VIRTUAL</v>
          </cell>
          <cell r="O374" t="str">
            <v>tct_rgalle</v>
          </cell>
          <cell r="P374" t="str">
            <v>Requerimiento de cliente</v>
          </cell>
          <cell r="Q374" t="str">
            <v>Dentro del Objetivo de servicio</v>
          </cell>
          <cell r="R374">
            <v>45336</v>
          </cell>
          <cell r="S374">
            <v>1.7592592630535364E-3</v>
          </cell>
          <cell r="T374">
            <v>0</v>
          </cell>
          <cell r="U374">
            <v>1.8634259259259261E-3</v>
          </cell>
          <cell r="V374">
            <v>1.8634259259259261E-3</v>
          </cell>
          <cell r="W374" t="str">
            <v/>
          </cell>
          <cell r="X374" t="str">
            <v>Cumplido</v>
          </cell>
        </row>
        <row r="375">
          <cell r="A375" t="str">
            <v>INC000002615233</v>
          </cell>
          <cell r="B375" t="str">
            <v>4-Menor/Localizado</v>
          </cell>
          <cell r="C375" t="str">
            <v>4-Baja</v>
          </cell>
          <cell r="D375" t="str">
            <v>Baja</v>
          </cell>
          <cell r="E375" t="str">
            <v>Cerrado</v>
          </cell>
          <cell r="F375" t="str">
            <v>TELEFONICA GLOBAL TECHNOLOGY S.A.AGENCIA EN CHILE</v>
          </cell>
          <cell r="G375" t="str">
            <v>14/02/2024 12:53:54</v>
          </cell>
          <cell r="H375" t="str">
            <v>14/02/2024 12:54:13</v>
          </cell>
          <cell r="I375" t="str">
            <v>14/02/2024 12:57:12</v>
          </cell>
          <cell r="J375" t="str">
            <v>14/02/2024 23:50:00</v>
          </cell>
          <cell r="K375" t="str">
            <v>SISTEMA OPERATIVO MICROSOFT</v>
          </cell>
          <cell r="L375" t="str">
            <v>RICARDO R GALLEGOS OYANEDER</v>
          </cell>
          <cell r="M375" t="str">
            <v>15:00 - Reu grupo MS con TeamLeader</v>
          </cell>
          <cell r="N375" t="str">
            <v>HOSTING VIRTUAL</v>
          </cell>
          <cell r="O375" t="str">
            <v>tct_rgalle</v>
          </cell>
          <cell r="P375" t="str">
            <v>Requerimiento de cliente</v>
          </cell>
          <cell r="Q375" t="str">
            <v>Dentro del Objetivo de servicio</v>
          </cell>
          <cell r="R375">
            <v>45336</v>
          </cell>
          <cell r="S375">
            <v>2.0717592633445747E-3</v>
          </cell>
          <cell r="T375">
            <v>0</v>
          </cell>
          <cell r="U375">
            <v>2.2916666666666667E-3</v>
          </cell>
          <cell r="V375">
            <v>2.2916666666666667E-3</v>
          </cell>
          <cell r="W375" t="str">
            <v/>
          </cell>
          <cell r="X375" t="str">
            <v>Cumplido</v>
          </cell>
        </row>
        <row r="376">
          <cell r="A376" t="str">
            <v>INC000002615234</v>
          </cell>
          <cell r="B376" t="str">
            <v>4-Menor/Localizado</v>
          </cell>
          <cell r="C376" t="str">
            <v>4-Baja</v>
          </cell>
          <cell r="D376" t="str">
            <v>Baja</v>
          </cell>
          <cell r="E376" t="str">
            <v>Cerrado</v>
          </cell>
          <cell r="F376" t="str">
            <v>TELEFONICA GLOBAL TECHNOLOGY S.A.AGENCIA EN CHILE</v>
          </cell>
          <cell r="G376" t="str">
            <v>14/02/2024 12:54:19</v>
          </cell>
          <cell r="H376" t="str">
            <v>14/02/2024 12:54:32</v>
          </cell>
          <cell r="I376" t="str">
            <v>14/02/2024 12:57:48</v>
          </cell>
          <cell r="J376" t="str">
            <v>14/02/2024 23:50:00</v>
          </cell>
          <cell r="K376" t="str">
            <v>SISTEMA OPERATIVO MICROSOFT</v>
          </cell>
          <cell r="L376" t="str">
            <v>RICARDO R GALLEGOS OYANEDER</v>
          </cell>
          <cell r="M376" t="str">
            <v>Gestión con área de virtualización por extracción RvTools C4 Duoc</v>
          </cell>
          <cell r="N376" t="str">
            <v>HOSTING VIRTUAL</v>
          </cell>
          <cell r="O376" t="str">
            <v>tct_rgalle</v>
          </cell>
          <cell r="P376" t="str">
            <v>Requerimiento de cliente</v>
          </cell>
          <cell r="Q376" t="str">
            <v>Dentro del Objetivo de servicio</v>
          </cell>
          <cell r="R376">
            <v>45336</v>
          </cell>
          <cell r="S376">
            <v>2.268518517666962E-3</v>
          </cell>
          <cell r="T376">
            <v>0</v>
          </cell>
          <cell r="U376">
            <v>2.4189814814814816E-3</v>
          </cell>
          <cell r="V376">
            <v>2.4189814814814816E-3</v>
          </cell>
          <cell r="W376" t="str">
            <v/>
          </cell>
          <cell r="X376" t="str">
            <v>Cumplido</v>
          </cell>
        </row>
        <row r="377">
          <cell r="A377" t="str">
            <v>INC000002615235</v>
          </cell>
          <cell r="B377" t="str">
            <v>4-Menor/Localizado</v>
          </cell>
          <cell r="C377" t="str">
            <v>4-Baja</v>
          </cell>
          <cell r="D377" t="str">
            <v>Baja</v>
          </cell>
          <cell r="E377" t="str">
            <v>Cerrado</v>
          </cell>
          <cell r="F377" t="str">
            <v>TELEFONICA GLOBAL TECHNOLOGY S.A.AGENCIA EN CHILE</v>
          </cell>
          <cell r="G377" t="str">
            <v>14/02/2024 12:54:38</v>
          </cell>
          <cell r="H377" t="str">
            <v>14/02/2024 12:54:51</v>
          </cell>
          <cell r="I377" t="str">
            <v>14/02/2024 12:58:28</v>
          </cell>
          <cell r="J377" t="str">
            <v>14/02/2024 23:50:00</v>
          </cell>
          <cell r="K377" t="str">
            <v>SISTEMA OPERATIVO MICROSOFT</v>
          </cell>
          <cell r="L377" t="str">
            <v>RICARDO R GALLEGOS OYANEDER</v>
          </cell>
          <cell r="M377" t="str">
            <v>Revisión de servidores win marcados como lnx en vdc con area de virtualizacion</v>
          </cell>
          <cell r="N377" t="str">
            <v>HOSTING VIRTUAL</v>
          </cell>
          <cell r="O377" t="str">
            <v>tct_rgalle</v>
          </cell>
          <cell r="P377" t="str">
            <v>Requerimiento de cliente</v>
          </cell>
          <cell r="Q377" t="str">
            <v>Dentro del Objetivo de servicio</v>
          </cell>
          <cell r="R377">
            <v>45336</v>
          </cell>
          <cell r="S377">
            <v>2.5115740791079588E-3</v>
          </cell>
          <cell r="T377">
            <v>0</v>
          </cell>
          <cell r="U377">
            <v>2.6620370370370374E-3</v>
          </cell>
          <cell r="V377">
            <v>2.6620370370370374E-3</v>
          </cell>
          <cell r="W377" t="str">
            <v/>
          </cell>
          <cell r="X377" t="str">
            <v>Cumplido</v>
          </cell>
        </row>
        <row r="378">
          <cell r="A378" t="str">
            <v>INC000002615236</v>
          </cell>
          <cell r="B378" t="str">
            <v>4-Menor/Localizado</v>
          </cell>
          <cell r="C378" t="str">
            <v>4-Baja</v>
          </cell>
          <cell r="D378" t="str">
            <v>Baja</v>
          </cell>
          <cell r="E378" t="str">
            <v>Cerrado</v>
          </cell>
          <cell r="F378" t="str">
            <v>TELEFONICA GLOBAL TECHNOLOGY S.A.AGENCIA EN CHILE</v>
          </cell>
          <cell r="G378" t="str">
            <v>14/02/2024 12:54:57</v>
          </cell>
          <cell r="H378" t="str">
            <v>14/02/2024 12:55:08</v>
          </cell>
          <cell r="I378" t="str">
            <v>14/02/2024 12:59:14</v>
          </cell>
          <cell r="J378" t="str">
            <v>14/02/2024 23:50:00</v>
          </cell>
          <cell r="K378" t="str">
            <v>SISTEMA OPERATIVO MICROSOFT</v>
          </cell>
          <cell r="L378" t="str">
            <v>RICARDO R GALLEGOS OYANEDER</v>
          </cell>
          <cell r="M378" t="str">
            <v>Revisión incidente desarrollo pagina mira con ingeniero residente duoc</v>
          </cell>
          <cell r="N378" t="str">
            <v>HOSTING VIRTUAL</v>
          </cell>
          <cell r="O378" t="str">
            <v>tct_rgalle</v>
          </cell>
          <cell r="P378" t="str">
            <v>Requerimiento de cliente</v>
          </cell>
          <cell r="Q378" t="str">
            <v>Dentro del Objetivo de servicio</v>
          </cell>
          <cell r="R378">
            <v>45336</v>
          </cell>
          <cell r="S378">
            <v>2.8472222184063867E-3</v>
          </cell>
          <cell r="T378">
            <v>0</v>
          </cell>
          <cell r="U378">
            <v>2.9745370370370373E-3</v>
          </cell>
          <cell r="V378">
            <v>2.9745370370370373E-3</v>
          </cell>
          <cell r="W378" t="str">
            <v/>
          </cell>
          <cell r="X378" t="str">
            <v>Cumplido</v>
          </cell>
        </row>
        <row r="379">
          <cell r="A379" t="str">
            <v>INC000002613757</v>
          </cell>
          <cell r="B379" t="str">
            <v>3-Moderado/Limitado</v>
          </cell>
          <cell r="C379" t="str">
            <v>3-Medio</v>
          </cell>
          <cell r="D379" t="str">
            <v>Media</v>
          </cell>
          <cell r="E379" t="str">
            <v>Cerrado</v>
          </cell>
          <cell r="F379" t="str">
            <v>SONACOL SA</v>
          </cell>
          <cell r="G379" t="str">
            <v>13/02/2024 20:56:24</v>
          </cell>
          <cell r="H379" t="str">
            <v>13/02/2024 21:07:25</v>
          </cell>
          <cell r="I379" t="str">
            <v>14/02/2024 13:22:13</v>
          </cell>
          <cell r="J379" t="str">
            <v>14/02/2024 23:50:00</v>
          </cell>
          <cell r="K379" t="str">
            <v>VDC</v>
          </cell>
          <cell r="L379" t="str">
            <v>MOISES E MONTERO RAMOS</v>
          </cell>
          <cell r="M379" t="str">
            <v>HD / Estado incoherente del servidor CYXAPPM</v>
          </cell>
          <cell r="N379" t="str">
            <v>VPN IP - MPLS</v>
          </cell>
          <cell r="O379" t="str">
            <v>frp_rreyes</v>
          </cell>
          <cell r="P379" t="str">
            <v>Requerimiento de cliente</v>
          </cell>
          <cell r="Q379" t="str">
            <v>Objetivos de servicio incumplidos</v>
          </cell>
          <cell r="R379">
            <v>45336</v>
          </cell>
          <cell r="S379">
            <v>0.67694444444350665</v>
          </cell>
          <cell r="T379">
            <v>0.49391203703703707</v>
          </cell>
          <cell r="U379">
            <v>0.68459490740740747</v>
          </cell>
          <cell r="V379">
            <v>0.19068287037037038</v>
          </cell>
          <cell r="W379" t="str">
            <v/>
          </cell>
          <cell r="X379" t="str">
            <v>Cumplido</v>
          </cell>
        </row>
        <row r="380">
          <cell r="A380" t="str">
            <v>INC000002615230</v>
          </cell>
          <cell r="B380" t="str">
            <v>3-Moderado/Limitado</v>
          </cell>
          <cell r="C380" t="str">
            <v>3-Medio</v>
          </cell>
          <cell r="D380" t="str">
            <v>Media</v>
          </cell>
          <cell r="E380" t="str">
            <v>Cerrado</v>
          </cell>
          <cell r="F380" t="str">
            <v>COAGRA S A</v>
          </cell>
          <cell r="G380" t="str">
            <v>14/02/2024 12:57:16</v>
          </cell>
          <cell r="H380" t="str">
            <v>14/02/2024 12:59:29</v>
          </cell>
          <cell r="I380" t="str">
            <v>14/02/2024 14:23:34</v>
          </cell>
          <cell r="J380" t="str">
            <v>14/02/2024 23:50:00</v>
          </cell>
          <cell r="K380" t="str">
            <v>CLOUD SAP HANA</v>
          </cell>
          <cell r="L380" t="str">
            <v>NICOLAS A SAAVEDRA EGUILUZ</v>
          </cell>
          <cell r="M380" t="str">
            <v>HD/RV: MM/FI: Mejoras reporte posicion de cambio ~ GTY</v>
          </cell>
          <cell r="N380" t="str">
            <v>VPN IP - MPLS</v>
          </cell>
          <cell r="O380" t="str">
            <v>frp_pcamay</v>
          </cell>
          <cell r="P380" t="str">
            <v>Requerimiento de cliente</v>
          </cell>
          <cell r="Q380" t="str">
            <v>Dentro del Objetivo de servicio</v>
          </cell>
          <cell r="R380">
            <v>45336</v>
          </cell>
          <cell r="S380">
            <v>5.8391203703649808E-2</v>
          </cell>
          <cell r="T380">
            <v>0</v>
          </cell>
          <cell r="U380">
            <v>5.9930555555555563E-2</v>
          </cell>
          <cell r="V380">
            <v>5.9930555555555563E-2</v>
          </cell>
          <cell r="W380" t="str">
            <v/>
          </cell>
          <cell r="X380" t="str">
            <v>Cumplido</v>
          </cell>
        </row>
        <row r="381">
          <cell r="A381" t="str">
            <v>INC000002610594</v>
          </cell>
          <cell r="B381" t="str">
            <v>4-Menor/Localizado</v>
          </cell>
          <cell r="C381" t="str">
            <v>4-Baja</v>
          </cell>
          <cell r="D381" t="str">
            <v>Baja</v>
          </cell>
          <cell r="E381" t="str">
            <v>Cerrado</v>
          </cell>
          <cell r="F381" t="str">
            <v>CEPECH S.A.</v>
          </cell>
          <cell r="G381" t="str">
            <v>12/02/2024 17:51:17</v>
          </cell>
          <cell r="H381" t="str">
            <v>12/02/2024 17:52:40</v>
          </cell>
          <cell r="I381" t="str">
            <v>14/02/2024 14:56:35</v>
          </cell>
          <cell r="J381" t="str">
            <v>14/02/2024 23:50:00</v>
          </cell>
          <cell r="K381" t="str">
            <v>VDC</v>
          </cell>
          <cell r="L381" t="str">
            <v>MOISES E MONTERO RAMOS</v>
          </cell>
          <cell r="M381" t="str">
            <v>consulta key de activación</v>
          </cell>
          <cell r="N381" t="str">
            <v>SERVICIOS DIGITALES</v>
          </cell>
          <cell r="O381" t="str">
            <v>tct_decruz</v>
          </cell>
          <cell r="P381" t="str">
            <v>Requerimiento de cliente</v>
          </cell>
          <cell r="Q381" t="str">
            <v>Objetivos de servicio incumplidos</v>
          </cell>
          <cell r="R381">
            <v>45336</v>
          </cell>
          <cell r="S381">
            <v>1.877719907402934</v>
          </cell>
          <cell r="T381">
            <v>1.842974537037037</v>
          </cell>
          <cell r="U381">
            <v>1.8786805555555555</v>
          </cell>
          <cell r="V381">
            <v>3.5706018518518519E-2</v>
          </cell>
          <cell r="W381" t="str">
            <v/>
          </cell>
          <cell r="X381" t="str">
            <v>Cumplido</v>
          </cell>
        </row>
        <row r="382">
          <cell r="A382" t="str">
            <v>INC000002615092</v>
          </cell>
          <cell r="B382" t="str">
            <v>4-Menor/Localizado</v>
          </cell>
          <cell r="C382" t="str">
            <v>4-Baja</v>
          </cell>
          <cell r="D382" t="str">
            <v>Baja</v>
          </cell>
          <cell r="E382" t="str">
            <v>Cerrado</v>
          </cell>
          <cell r="F382" t="str">
            <v>FUNDACION INSTITUTO PROFESIONAL DUOC UC</v>
          </cell>
          <cell r="G382" t="str">
            <v>14/02/2024 13:13:42</v>
          </cell>
          <cell r="H382" t="str">
            <v>14/02/2024 13:16:19</v>
          </cell>
          <cell r="I382" t="str">
            <v>14/02/2024 15:43:32</v>
          </cell>
          <cell r="J382" t="str">
            <v>14/02/2024 23:50:00</v>
          </cell>
          <cell r="K382" t="str">
            <v>BASE DE DATOS</v>
          </cell>
          <cell r="L382" t="str">
            <v>DAVID MATELUNA</v>
          </cell>
          <cell r="M382" t="str">
            <v>DUOC  | REQ |  Urgencia: Media | Perdida de conexión Azure-OCI DEV y QA</v>
          </cell>
          <cell r="N382" t="str">
            <v>HOSTING VIRTUAL</v>
          </cell>
          <cell r="O382" t="str">
            <v>frp_lmosqu</v>
          </cell>
          <cell r="P382" t="str">
            <v>Requerimiento de cliente</v>
          </cell>
          <cell r="Q382" t="str">
            <v>Dentro del Objetivo de servicio</v>
          </cell>
          <cell r="R382">
            <v>45336</v>
          </cell>
          <cell r="S382">
            <v>0.10223379630042473</v>
          </cell>
          <cell r="T382">
            <v>1.5046296296296297E-4</v>
          </cell>
          <cell r="U382">
            <v>0.10405092592592592</v>
          </cell>
          <cell r="V382">
            <v>0.10390046296296296</v>
          </cell>
          <cell r="W382" t="str">
            <v/>
          </cell>
          <cell r="X382" t="str">
            <v>Cumplido</v>
          </cell>
        </row>
        <row r="383">
          <cell r="A383" t="str">
            <v>INC000002615846</v>
          </cell>
          <cell r="B383" t="str">
            <v>4-Menor/Localizado</v>
          </cell>
          <cell r="C383" t="str">
            <v>4-Baja</v>
          </cell>
          <cell r="D383" t="str">
            <v>Baja</v>
          </cell>
          <cell r="E383" t="str">
            <v>Cerrado</v>
          </cell>
          <cell r="F383" t="str">
            <v>TELEFONICA GLOBAL TECHNOLOGY S.A.AGENCIA EN CHILE</v>
          </cell>
          <cell r="G383" t="str">
            <v>14/02/2024 16:50:39</v>
          </cell>
          <cell r="H383" t="str">
            <v>14/02/2024 16:51:27</v>
          </cell>
          <cell r="I383" t="str">
            <v>14/02/2024 16:54:14</v>
          </cell>
          <cell r="J383" t="str">
            <v>14/02/2024 23:50:00</v>
          </cell>
          <cell r="K383" t="str">
            <v>SISTEMA OPERATIVO MICROSOFT</v>
          </cell>
          <cell r="L383" t="str">
            <v>JAVIER CUEVAS</v>
          </cell>
          <cell r="M383" t="str">
            <v>Oracle linux empresas.</v>
          </cell>
          <cell r="N383" t="str">
            <v>HOSTING VIRTUAL</v>
          </cell>
          <cell r="O383" t="str">
            <v>tct_jacuev</v>
          </cell>
          <cell r="P383" t="str">
            <v>Requerimiento de cliente</v>
          </cell>
          <cell r="Q383" t="str">
            <v>Dentro del Objetivo de servicio</v>
          </cell>
          <cell r="R383">
            <v>45336</v>
          </cell>
          <cell r="S383">
            <v>1.9328703710925765E-3</v>
          </cell>
          <cell r="T383">
            <v>0</v>
          </cell>
          <cell r="U383">
            <v>2.488425925925926E-3</v>
          </cell>
          <cell r="V383">
            <v>2.488425925925926E-3</v>
          </cell>
          <cell r="W383" t="str">
            <v/>
          </cell>
          <cell r="X383" t="str">
            <v>Cumplido</v>
          </cell>
        </row>
        <row r="384">
          <cell r="A384" t="str">
            <v>INC000002615832</v>
          </cell>
          <cell r="B384" t="str">
            <v>4-Menor/Localizado</v>
          </cell>
          <cell r="C384" t="str">
            <v>4-Baja</v>
          </cell>
          <cell r="D384" t="str">
            <v>Baja</v>
          </cell>
          <cell r="E384" t="str">
            <v>Cerrado</v>
          </cell>
          <cell r="F384" t="str">
            <v>TELEFONICA GLOBAL TECHNOLOGY S.A.AGENCIA EN CHILE</v>
          </cell>
          <cell r="G384" t="str">
            <v>14/02/2024 16:39:00</v>
          </cell>
          <cell r="H384" t="str">
            <v>14/02/2024 16:50:30</v>
          </cell>
          <cell r="I384" t="str">
            <v>14/02/2024 16:54:30</v>
          </cell>
          <cell r="J384" t="str">
            <v>14/02/2024 23:50:00</v>
          </cell>
          <cell r="K384" t="str">
            <v>SISTEMA OPERATIVO MICROSOFT</v>
          </cell>
          <cell r="L384" t="str">
            <v>JAVIER CUEVAS</v>
          </cell>
          <cell r="M384" t="str">
            <v>] Publicada PoC del fallo de seguridad en Bluetooth</v>
          </cell>
          <cell r="N384" t="str">
            <v>HOSTING VIRTUAL</v>
          </cell>
          <cell r="O384" t="str">
            <v>tct_jacuev</v>
          </cell>
          <cell r="P384" t="str">
            <v>Requerimiento de cliente</v>
          </cell>
          <cell r="Q384" t="str">
            <v>Dentro del Objetivo de servicio</v>
          </cell>
          <cell r="R384">
            <v>45336</v>
          </cell>
          <cell r="S384">
            <v>2.7777777722803876E-3</v>
          </cell>
          <cell r="T384">
            <v>0</v>
          </cell>
          <cell r="U384">
            <v>1.0763888888888891E-2</v>
          </cell>
          <cell r="V384">
            <v>1.0763888888888891E-2</v>
          </cell>
          <cell r="W384" t="str">
            <v/>
          </cell>
          <cell r="X384" t="str">
            <v>Cumplido</v>
          </cell>
        </row>
        <row r="385">
          <cell r="A385" t="str">
            <v>INC000002614159</v>
          </cell>
          <cell r="B385" t="str">
            <v>4-Menor/Localizado</v>
          </cell>
          <cell r="C385" t="str">
            <v>4-Baja</v>
          </cell>
          <cell r="D385" t="str">
            <v>Baja</v>
          </cell>
          <cell r="E385" t="str">
            <v>Cerrado</v>
          </cell>
          <cell r="F385" t="str">
            <v>TELEFONICA EMPRESAS DE CHILE SA</v>
          </cell>
          <cell r="G385" t="str">
            <v>14/02/2024 9:56:32</v>
          </cell>
          <cell r="H385" t="str">
            <v>14/02/2024 10:06:08</v>
          </cell>
          <cell r="I385" t="str">
            <v>14/02/2024 17:24:16</v>
          </cell>
          <cell r="J385" t="str">
            <v>14/02/2024 23:50:00</v>
          </cell>
          <cell r="K385" t="str">
            <v>SISTEMA OPERATIVO UNIX</v>
          </cell>
          <cell r="L385" t="str">
            <v>SEBASTIAN I ACUÑA GUZMAN</v>
          </cell>
          <cell r="M385" t="str">
            <v>Revisión redireccionamiento anomalo en monitorizacion.tic.cl</v>
          </cell>
          <cell r="N385" t="str">
            <v>HOSTING VIRTUAL</v>
          </cell>
          <cell r="O385" t="str">
            <v>vos_eperez</v>
          </cell>
          <cell r="P385" t="str">
            <v>Requerimiento de cliente</v>
          </cell>
          <cell r="Q385" t="str">
            <v>Dentro del Objetivo de servicio</v>
          </cell>
          <cell r="R385">
            <v>45336</v>
          </cell>
          <cell r="S385">
            <v>0.30425925926101627</v>
          </cell>
          <cell r="T385">
            <v>0.26409722222222221</v>
          </cell>
          <cell r="U385">
            <v>0.31092592592592594</v>
          </cell>
          <cell r="V385">
            <v>4.6828703703703706E-2</v>
          </cell>
          <cell r="W385" t="str">
            <v/>
          </cell>
          <cell r="X385" t="str">
            <v>Cumplido</v>
          </cell>
        </row>
        <row r="386">
          <cell r="A386" t="str">
            <v>INC000002612571</v>
          </cell>
          <cell r="B386" t="str">
            <v>3-Moderado/Limitado</v>
          </cell>
          <cell r="C386" t="str">
            <v>4-Baja</v>
          </cell>
          <cell r="D386" t="str">
            <v>Baja</v>
          </cell>
          <cell r="E386" t="str">
            <v>Cerrado</v>
          </cell>
          <cell r="F386" t="str">
            <v>FUNDACION INSTITUTO PROFESIONAL DUOC UC</v>
          </cell>
          <cell r="G386" t="str">
            <v>13/02/2024 12:30:13</v>
          </cell>
          <cell r="H386" t="str">
            <v>13/02/2024 12:32:01</v>
          </cell>
          <cell r="I386" t="str">
            <v>14/02/2024 18:13:07</v>
          </cell>
          <cell r="J386" t="str">
            <v>14/02/2024 23:50:00</v>
          </cell>
          <cell r="K386" t="str">
            <v>BASE DE DATOS</v>
          </cell>
          <cell r="L386" t="str">
            <v>DAVID MATELUNA</v>
          </cell>
          <cell r="M386" t="str">
            <v>DUOC|REQ| Coordinar actividad programada OCI Ocpu a Ecpu</v>
          </cell>
          <cell r="N386" t="str">
            <v>HOSTING VIRTUAL</v>
          </cell>
          <cell r="O386" t="str">
            <v>frp_eavend</v>
          </cell>
          <cell r="P386" t="str">
            <v>Requerimiento de cliente</v>
          </cell>
          <cell r="Q386" t="str">
            <v>Dentro del Objetivo de servicio</v>
          </cell>
          <cell r="R386">
            <v>45336</v>
          </cell>
          <cell r="S386">
            <v>1.2368749999950523</v>
          </cell>
          <cell r="T386">
            <v>0.10679398148148149</v>
          </cell>
          <cell r="U386">
            <v>1.2381249999999999</v>
          </cell>
          <cell r="V386">
            <v>1.1313310185185186</v>
          </cell>
          <cell r="W386" t="str">
            <v/>
          </cell>
          <cell r="X386" t="str">
            <v>Cumplido</v>
          </cell>
        </row>
        <row r="387">
          <cell r="A387" t="str">
            <v>INC000002613147</v>
          </cell>
          <cell r="B387" t="str">
            <v>3-Moderado/Limitado</v>
          </cell>
          <cell r="C387" t="str">
            <v>3-Medio</v>
          </cell>
          <cell r="D387" t="str">
            <v>Media</v>
          </cell>
          <cell r="E387" t="str">
            <v>Cerrado</v>
          </cell>
          <cell r="F387" t="str">
            <v>XINERGIA LABORAL S A</v>
          </cell>
          <cell r="G387" t="str">
            <v>13/02/2024 14:08:34</v>
          </cell>
          <cell r="H387" t="str">
            <v>13/02/2024 14:10:56</v>
          </cell>
          <cell r="I387" t="str">
            <v>14/02/2024 18:13:41</v>
          </cell>
          <cell r="J387" t="str">
            <v>14/02/2024 23:50:00</v>
          </cell>
          <cell r="K387" t="str">
            <v>BACK UP DATA CENTER (BACKUP ON DEMAND)</v>
          </cell>
          <cell r="L387" t="str">
            <v>SEBASTIAN VILLENA</v>
          </cell>
          <cell r="M387" t="str">
            <v>HD/Backup Snapshot Xinergia Laboral // Faltantes 13-02-2024</v>
          </cell>
          <cell r="N387" t="str">
            <v>VPN IP - MPLS</v>
          </cell>
          <cell r="O387" t="str">
            <v>frp_fpetro</v>
          </cell>
          <cell r="P387" t="str">
            <v>Requerimiento de cliente</v>
          </cell>
          <cell r="Q387" t="str">
            <v>Objetivos de servicio incumplidos</v>
          </cell>
          <cell r="R387">
            <v>45336</v>
          </cell>
          <cell r="S387">
            <v>1.1685763888890506</v>
          </cell>
          <cell r="T387">
            <v>0.71952546296296294</v>
          </cell>
          <cell r="U387">
            <v>1.1702199074074073</v>
          </cell>
          <cell r="V387">
            <v>0.45069444444444445</v>
          </cell>
          <cell r="W387" t="str">
            <v/>
          </cell>
          <cell r="X387" t="str">
            <v>Cumplido</v>
          </cell>
        </row>
        <row r="388">
          <cell r="A388" t="str">
            <v>INC000002614466</v>
          </cell>
          <cell r="B388" t="str">
            <v>4-Menor/Localizado</v>
          </cell>
          <cell r="C388" t="str">
            <v>4-Baja</v>
          </cell>
          <cell r="D388" t="str">
            <v>Baja</v>
          </cell>
          <cell r="E388" t="str">
            <v>Cerrado</v>
          </cell>
          <cell r="F388" t="str">
            <v>SERVIEX S A</v>
          </cell>
          <cell r="G388" t="str">
            <v>14/02/2024 10:32:56</v>
          </cell>
          <cell r="H388" t="str">
            <v>14/02/2024 10:34:36</v>
          </cell>
          <cell r="I388" t="str">
            <v>14/02/2024 18:15:33</v>
          </cell>
          <cell r="J388" t="str">
            <v>14/02/2024 23:50:00</v>
          </cell>
          <cell r="K388" t="str">
            <v>BACK UP DATA CENTER (BACKUP ON DEMAND)</v>
          </cell>
          <cell r="L388" t="str">
            <v>SEBASTIAN VILLENA</v>
          </cell>
          <cell r="M388" t="str">
            <v>BAJA DE RESPALDO</v>
          </cell>
          <cell r="N388" t="str">
            <v>BACKUP ON DEMAND</v>
          </cell>
          <cell r="O388" t="str">
            <v>tct_decruz</v>
          </cell>
          <cell r="P388" t="str">
            <v>Requerimiento de cliente</v>
          </cell>
          <cell r="Q388" t="str">
            <v>Dentro del Objetivo de servicio</v>
          </cell>
          <cell r="R388">
            <v>45336</v>
          </cell>
          <cell r="S388">
            <v>0.32010416666889796</v>
          </cell>
          <cell r="T388">
            <v>1.8865740740740742E-2</v>
          </cell>
          <cell r="U388">
            <v>0.32126157407407407</v>
          </cell>
          <cell r="V388">
            <v>0.30239583333333336</v>
          </cell>
          <cell r="W388" t="str">
            <v/>
          </cell>
          <cell r="X388" t="str">
            <v>Cumplido</v>
          </cell>
        </row>
        <row r="389">
          <cell r="A389" t="str">
            <v>INC000002598064</v>
          </cell>
          <cell r="B389" t="str">
            <v>3-Moderado/Limitado</v>
          </cell>
          <cell r="C389" t="str">
            <v>3-Medio</v>
          </cell>
          <cell r="D389" t="str">
            <v>Media</v>
          </cell>
          <cell r="E389" t="str">
            <v>Cerrado</v>
          </cell>
          <cell r="F389" t="str">
            <v>INSTITUTO PROFESIONAL DE CHILE SA</v>
          </cell>
          <cell r="G389" t="str">
            <v>06/02/2024 12:06:23</v>
          </cell>
          <cell r="H389" t="str">
            <v>06/02/2024 12:10:35</v>
          </cell>
          <cell r="I389" t="str">
            <v>14/02/2024 22:47:27</v>
          </cell>
          <cell r="J389" t="str">
            <v>14/02/2024 23:50:00</v>
          </cell>
          <cell r="K389" t="str">
            <v>BACK UP DATA CENTER (BACKUP ON DEMAND)</v>
          </cell>
          <cell r="L389" t="str">
            <v>RODRIGO VÁSQUEZ MUÑOZ</v>
          </cell>
          <cell r="M389" t="str">
            <v>Gama | Solicitud restauraciones - IPCHILE</v>
          </cell>
          <cell r="N389" t="str">
            <v>VPN IP - MPLS</v>
          </cell>
          <cell r="O389" t="str">
            <v>frp_kefern</v>
          </cell>
          <cell r="P389" t="str">
            <v>Requerimiento de cliente</v>
          </cell>
          <cell r="Q389" t="str">
            <v>Objetivos de servicio incumplidos</v>
          </cell>
          <cell r="R389">
            <v>45336</v>
          </cell>
          <cell r="S389">
            <v>8.4422685185199953</v>
          </cell>
          <cell r="T389">
            <v>8.4345370370370372</v>
          </cell>
          <cell r="U389">
            <v>8.4451851851851849</v>
          </cell>
          <cell r="V389">
            <v>1.064814814814815E-2</v>
          </cell>
          <cell r="W389" t="str">
            <v/>
          </cell>
          <cell r="X389" t="str">
            <v>Cumplido</v>
          </cell>
        </row>
        <row r="390">
          <cell r="A390" t="str">
            <v>INC000002615285</v>
          </cell>
          <cell r="B390" t="str">
            <v>3-Moderado/Limitado</v>
          </cell>
          <cell r="C390" t="str">
            <v>3-Medio</v>
          </cell>
          <cell r="D390" t="str">
            <v>Media</v>
          </cell>
          <cell r="E390" t="str">
            <v>Cerrado</v>
          </cell>
          <cell r="F390" t="str">
            <v>COAGRA S A</v>
          </cell>
          <cell r="G390" t="str">
            <v>14/02/2024 14:52:42</v>
          </cell>
          <cell r="H390" t="str">
            <v>14/02/2024 14:54:59</v>
          </cell>
          <cell r="I390" t="str">
            <v>14/02/2024 22:59:53</v>
          </cell>
          <cell r="J390" t="str">
            <v>14/02/2024 23:50:00</v>
          </cell>
          <cell r="K390" t="str">
            <v>CLOUD SAP HANA</v>
          </cell>
          <cell r="L390" t="str">
            <v>NICOLAS A SAAVEDRA EGUILUZ</v>
          </cell>
          <cell r="M390" t="str">
            <v>HD/RV: SD: Código de responsable QC DEEK952991</v>
          </cell>
          <cell r="N390" t="str">
            <v>VPN IP - MPLS</v>
          </cell>
          <cell r="O390" t="str">
            <v>frp_pcamay</v>
          </cell>
          <cell r="P390" t="str">
            <v>Requerimiento de cliente</v>
          </cell>
          <cell r="Q390" t="str">
            <v>Dentro del Objetivo de servicio</v>
          </cell>
          <cell r="R390">
            <v>45336</v>
          </cell>
          <cell r="S390">
            <v>0.33673611110862112</v>
          </cell>
          <cell r="T390">
            <v>0</v>
          </cell>
          <cell r="U390">
            <v>0.33832175925925928</v>
          </cell>
          <cell r="V390">
            <v>0.33832175925925928</v>
          </cell>
          <cell r="W390" t="str">
            <v/>
          </cell>
          <cell r="X390" t="str">
            <v>Cumplido</v>
          </cell>
        </row>
        <row r="391">
          <cell r="A391" t="str">
            <v>INC000002615548</v>
          </cell>
          <cell r="B391" t="str">
            <v>4-Menor/Localizado</v>
          </cell>
          <cell r="C391" t="str">
            <v>4-Baja</v>
          </cell>
          <cell r="D391" t="str">
            <v>Baja</v>
          </cell>
          <cell r="E391" t="str">
            <v>Cerrado</v>
          </cell>
          <cell r="F391" t="str">
            <v>FUNDACION INSTITUTO PROFESIONAL DUOC UC</v>
          </cell>
          <cell r="G391" t="str">
            <v>14/02/2024 16:59:36</v>
          </cell>
          <cell r="H391" t="str">
            <v>14/02/2024 17:01:30</v>
          </cell>
          <cell r="I391" t="str">
            <v>15/02/2024 6:58:07</v>
          </cell>
          <cell r="J391" t="str">
            <v>15/02/2024 23:50:00</v>
          </cell>
          <cell r="K391" t="str">
            <v>SISTEMA OPERATIVO MICROSOFT</v>
          </cell>
          <cell r="L391" t="str">
            <v>ALEJANDRO ACEVEDO VALENZUELA</v>
          </cell>
          <cell r="M391" t="str">
            <v>DUOC  | REQ |  RE: DUOC | Solicitud de ventana de reinicio servidor DC-ACDSNBDOWS2022</v>
          </cell>
          <cell r="N391" t="str">
            <v>HOSTING VIRTUAL</v>
          </cell>
          <cell r="O391" t="str">
            <v>frp_lmosqu</v>
          </cell>
          <cell r="P391" t="str">
            <v>Requerimiento de cliente</v>
          </cell>
          <cell r="Q391" t="str">
            <v>Dentro del Objetivo de servicio</v>
          </cell>
          <cell r="R391">
            <v>45337</v>
          </cell>
          <cell r="S391">
            <v>0.58098379629518604</v>
          </cell>
          <cell r="T391">
            <v>0.22666666666666668</v>
          </cell>
          <cell r="U391">
            <v>0.5823032407407408</v>
          </cell>
          <cell r="V391">
            <v>0.35563657407407406</v>
          </cell>
          <cell r="W391" t="str">
            <v/>
          </cell>
          <cell r="X391" t="str">
            <v>Cumplido</v>
          </cell>
        </row>
        <row r="392">
          <cell r="A392" t="str">
            <v>INC000002616649</v>
          </cell>
          <cell r="B392" t="str">
            <v>1-Extenso/Generalizado</v>
          </cell>
          <cell r="C392" t="str">
            <v>4-Baja</v>
          </cell>
          <cell r="D392" t="str">
            <v>Baja</v>
          </cell>
          <cell r="E392" t="str">
            <v>Cerrado</v>
          </cell>
          <cell r="F392" t="str">
            <v>FUNDACION INSTITUTO PROFESIONAL DUOC UC</v>
          </cell>
          <cell r="G392" t="str">
            <v>15/02/2024 4:57:42</v>
          </cell>
          <cell r="H392" t="str">
            <v>15/02/2024 4:57:42</v>
          </cell>
          <cell r="I392" t="str">
            <v>15/02/2024 6:59:32</v>
          </cell>
          <cell r="J392" t="str">
            <v>15/02/2024 23:50:00</v>
          </cell>
          <cell r="K392" t="str">
            <v>SISTEMA OPERATIVO MICROSOFT</v>
          </cell>
          <cell r="L392" t="str">
            <v>ALEJANDRO ACEVEDO VALENZUELA</v>
          </cell>
          <cell r="M392" t="str">
            <v>fiprdu01 - srvfs01_vm TICKET AUTOMATICO</v>
          </cell>
          <cell r="N392" t="str">
            <v>TICKET-INTELIGENTE</v>
          </cell>
          <cell r="O392" t="str">
            <v>USR_TSIGHT</v>
          </cell>
          <cell r="P392" t="str">
            <v>Incidencia de cliente</v>
          </cell>
          <cell r="Q392" t="str">
            <v>Dentro del Objetivo de servicio</v>
          </cell>
          <cell r="R392">
            <v>45337</v>
          </cell>
          <cell r="S392">
            <v>8.4606481483206153E-2</v>
          </cell>
          <cell r="T392">
            <v>8.2997685185185188E-2</v>
          </cell>
          <cell r="U392">
            <v>8.4606481481481477E-2</v>
          </cell>
          <cell r="V392">
            <v>1.6087962962962963E-3</v>
          </cell>
          <cell r="W392" t="str">
            <v>Cumplido</v>
          </cell>
          <cell r="X392" t="str">
            <v xml:space="preserve"> </v>
          </cell>
        </row>
        <row r="393">
          <cell r="A393" t="str">
            <v>INC000002615967</v>
          </cell>
          <cell r="B393" t="str">
            <v>4-Menor/Localizado</v>
          </cell>
          <cell r="C393" t="str">
            <v>4-Baja</v>
          </cell>
          <cell r="D393" t="str">
            <v>Baja</v>
          </cell>
          <cell r="E393" t="str">
            <v>Cerrado</v>
          </cell>
          <cell r="F393" t="str">
            <v>NUTRISCO CHILE SA</v>
          </cell>
          <cell r="G393" t="str">
            <v>14/02/2024 23:06:46</v>
          </cell>
          <cell r="H393" t="str">
            <v>14/02/2024 23:08:36</v>
          </cell>
          <cell r="I393" t="str">
            <v>15/02/2024 7:37:43</v>
          </cell>
          <cell r="J393" t="str">
            <v>15/02/2024 23:50:00</v>
          </cell>
          <cell r="K393" t="str">
            <v>CLOUD SAP HANA</v>
          </cell>
          <cell r="L393" t="str">
            <v>NICOLAS A SAAVEDRA EGUILUZ</v>
          </cell>
          <cell r="M393" t="str">
            <v>REQ / RV: OT a transportar PRD // 14 de Febrero // 23 horas</v>
          </cell>
          <cell r="N393" t="str">
            <v>VPN IP - MPLS</v>
          </cell>
          <cell r="O393" t="str">
            <v>frp_jesanc</v>
          </cell>
          <cell r="P393" t="str">
            <v>Requerimiento de cliente</v>
          </cell>
          <cell r="Q393" t="str">
            <v>Dentro del Objetivo de servicio</v>
          </cell>
          <cell r="R393">
            <v>45337</v>
          </cell>
          <cell r="S393">
            <v>0.35355324074043892</v>
          </cell>
          <cell r="T393">
            <v>0.10820601851851852</v>
          </cell>
          <cell r="U393">
            <v>0.3548263888888889</v>
          </cell>
          <cell r="V393">
            <v>0.24662037037037035</v>
          </cell>
          <cell r="W393" t="str">
            <v/>
          </cell>
          <cell r="X393" t="str">
            <v>Cumplido</v>
          </cell>
        </row>
        <row r="394">
          <cell r="A394" t="str">
            <v>INC000002616236</v>
          </cell>
          <cell r="B394" t="str">
            <v>4-Menor/Localizado</v>
          </cell>
          <cell r="C394" t="str">
            <v>4-Baja</v>
          </cell>
          <cell r="D394" t="str">
            <v>Baja</v>
          </cell>
          <cell r="E394" t="str">
            <v>Cerrado</v>
          </cell>
          <cell r="F394" t="str">
            <v>TELEFONICA EMPRESAS DE CHILE SA</v>
          </cell>
          <cell r="G394" t="str">
            <v>15/02/2024 7:38:16</v>
          </cell>
          <cell r="H394" t="str">
            <v>15/02/2024 7:40:01</v>
          </cell>
          <cell r="I394" t="str">
            <v>15/02/2024 7:40:27</v>
          </cell>
          <cell r="J394" t="str">
            <v>15/02/2024 23:50:00</v>
          </cell>
          <cell r="K394" t="str">
            <v>CLOUD SAP HANA</v>
          </cell>
          <cell r="L394" t="str">
            <v>NICOLAS A SAAVEDRA EGUILUZ</v>
          </cell>
          <cell r="M394" t="str">
            <v>Checklist Diario Clientes 15.02.24</v>
          </cell>
          <cell r="N394" t="str">
            <v>SAP</v>
          </cell>
          <cell r="O394" t="str">
            <v>tct_nsaave</v>
          </cell>
          <cell r="P394" t="str">
            <v>Requerimiento de cliente</v>
          </cell>
          <cell r="Q394" t="str">
            <v>Dentro del Objetivo de servicio</v>
          </cell>
          <cell r="R394">
            <v>45337</v>
          </cell>
          <cell r="S394">
            <v>3.0092592351138592E-4</v>
          </cell>
          <cell r="T394">
            <v>0</v>
          </cell>
          <cell r="U394">
            <v>1.5162037037037036E-3</v>
          </cell>
          <cell r="V394">
            <v>1.5162037037037036E-3</v>
          </cell>
          <cell r="W394" t="str">
            <v/>
          </cell>
          <cell r="X394" t="str">
            <v>Cumplido</v>
          </cell>
        </row>
        <row r="395">
          <cell r="A395" t="str">
            <v>INC000002613133</v>
          </cell>
          <cell r="B395" t="str">
            <v>3-Moderado/Limitado</v>
          </cell>
          <cell r="C395" t="str">
            <v>3-Medio</v>
          </cell>
          <cell r="D395" t="str">
            <v>Media</v>
          </cell>
          <cell r="E395" t="str">
            <v>Cerrado</v>
          </cell>
          <cell r="F395" t="str">
            <v>PRIMER SINDICATO NACIONAL DE TRABAJADORES REDSALUD</v>
          </cell>
          <cell r="G395" t="str">
            <v>13/02/2024 13:39:00</v>
          </cell>
          <cell r="H395" t="str">
            <v>13/02/2024 13:42:01</v>
          </cell>
          <cell r="I395" t="str">
            <v>15/02/2024 10:22:28</v>
          </cell>
          <cell r="J395" t="str">
            <v>15/02/2024 23:50:00</v>
          </cell>
          <cell r="K395" t="str">
            <v>VDC</v>
          </cell>
          <cell r="L395" t="str">
            <v>JUAN CARLOS UZCATEGUI FUGUETT</v>
          </cell>
          <cell r="M395" t="str">
            <v>HD | [REDSALUD] Nuevo usuario vdc</v>
          </cell>
          <cell r="N395" t="str">
            <v>VPN IP - MPLS</v>
          </cell>
          <cell r="O395" t="str">
            <v>frp_kefern</v>
          </cell>
          <cell r="P395" t="str">
            <v>Requerimiento de cliente</v>
          </cell>
          <cell r="Q395" t="str">
            <v>Objetivos de servicio incumplidos</v>
          </cell>
          <cell r="R395">
            <v>45337</v>
          </cell>
          <cell r="S395">
            <v>1.8614236111097853</v>
          </cell>
          <cell r="T395">
            <v>1.3924768518518518</v>
          </cell>
          <cell r="U395">
            <v>1.8635185185185186</v>
          </cell>
          <cell r="V395">
            <v>0.47104166666666664</v>
          </cell>
          <cell r="W395" t="str">
            <v/>
          </cell>
          <cell r="X395" t="str">
            <v>Cumplido</v>
          </cell>
        </row>
        <row r="396">
          <cell r="A396" t="str">
            <v>INC000002613380</v>
          </cell>
          <cell r="B396" t="str">
            <v>4-Menor/Localizado</v>
          </cell>
          <cell r="C396" t="str">
            <v>4-Baja</v>
          </cell>
          <cell r="D396" t="str">
            <v>Baja</v>
          </cell>
          <cell r="E396" t="str">
            <v>Cerrado</v>
          </cell>
          <cell r="F396" t="str">
            <v>TELEFONICA CYBERSECURITY TECH CHILE SPA</v>
          </cell>
          <cell r="G396" t="str">
            <v>13/02/2024 15:58:54</v>
          </cell>
          <cell r="H396" t="str">
            <v>13/02/2024 15:59:58</v>
          </cell>
          <cell r="I396" t="str">
            <v>15/02/2024 10:45:16</v>
          </cell>
          <cell r="J396" t="str">
            <v>15/02/2024 23:50:00</v>
          </cell>
          <cell r="K396" t="str">
            <v>COMUNICACIONES DC</v>
          </cell>
          <cell r="L396" t="str">
            <v>JUAN PABLO PAZ GOMPERTZ</v>
          </cell>
          <cell r="M396" t="str">
            <v>SOC/Actualización de agentes en DSM San Martin</v>
          </cell>
          <cell r="N396" t="str">
            <v>SEGURIDAD</v>
          </cell>
          <cell r="O396" t="str">
            <v>tct_evilla</v>
          </cell>
          <cell r="P396" t="str">
            <v>Requerimiento de cliente</v>
          </cell>
          <cell r="Q396" t="str">
            <v>Objetivos de servicio incumplidos</v>
          </cell>
          <cell r="R396">
            <v>45337</v>
          </cell>
          <cell r="S396">
            <v>1.781458333331102</v>
          </cell>
          <cell r="T396">
            <v>1.549386574074074</v>
          </cell>
          <cell r="U396">
            <v>1.7821990740740741</v>
          </cell>
          <cell r="V396">
            <v>0.23281250000000001</v>
          </cell>
          <cell r="W396" t="str">
            <v/>
          </cell>
          <cell r="X396" t="str">
            <v>Cumplido</v>
          </cell>
        </row>
        <row r="397">
          <cell r="A397" t="str">
            <v>INC000002615673</v>
          </cell>
          <cell r="B397" t="str">
            <v>3-Moderado/Limitado</v>
          </cell>
          <cell r="C397" t="str">
            <v>3-Medio</v>
          </cell>
          <cell r="D397" t="str">
            <v>Media</v>
          </cell>
          <cell r="E397" t="str">
            <v>Cerrado</v>
          </cell>
          <cell r="F397" t="str">
            <v>INSTITUTO PROFESIONAL DE CHILE SA</v>
          </cell>
          <cell r="G397" t="str">
            <v>14/02/2024 16:51:35</v>
          </cell>
          <cell r="H397" t="str">
            <v>14/02/2024 16:54:14</v>
          </cell>
          <cell r="I397" t="str">
            <v>15/02/2024 10:57:59</v>
          </cell>
          <cell r="J397" t="str">
            <v>15/02/2024 23:50:00</v>
          </cell>
          <cell r="K397" t="str">
            <v>COMUNICACIONES DC</v>
          </cell>
          <cell r="L397" t="str">
            <v>LUIS A VILLASMIL CASTILLO</v>
          </cell>
          <cell r="M397" t="str">
            <v>GAMA/ Requerimiento Acceso VPN Servidores VDC CEPECH.</v>
          </cell>
          <cell r="N397" t="str">
            <v>VPN IP - MPLS</v>
          </cell>
          <cell r="O397" t="str">
            <v>frp_cnavar</v>
          </cell>
          <cell r="P397" t="str">
            <v>Requerimiento de cliente</v>
          </cell>
          <cell r="Q397" t="str">
            <v>Objetivos de servicio incumplidos</v>
          </cell>
          <cell r="R397">
            <v>45337</v>
          </cell>
          <cell r="S397">
            <v>0.75260416667151731</v>
          </cell>
          <cell r="T397">
            <v>0.2479861111111111</v>
          </cell>
          <cell r="U397">
            <v>0.75444444444444436</v>
          </cell>
          <cell r="V397">
            <v>0.50645833333333334</v>
          </cell>
          <cell r="W397" t="str">
            <v/>
          </cell>
          <cell r="X397" t="str">
            <v>Cumplido</v>
          </cell>
        </row>
        <row r="398">
          <cell r="A398" t="str">
            <v>INC000002616293</v>
          </cell>
          <cell r="B398" t="str">
            <v>4-Menor/Localizado</v>
          </cell>
          <cell r="C398" t="str">
            <v>4-Baja</v>
          </cell>
          <cell r="D398" t="str">
            <v>Baja</v>
          </cell>
          <cell r="E398" t="str">
            <v>Cerrado</v>
          </cell>
          <cell r="F398" t="str">
            <v>TELEFONICA GLOBAL TECHNOLOGY S.A.AGENCIA EN CHILE</v>
          </cell>
          <cell r="G398" t="str">
            <v>15/02/2024 11:06:19</v>
          </cell>
          <cell r="H398" t="str">
            <v>15/02/2024 11:06:59</v>
          </cell>
          <cell r="I398" t="str">
            <v>15/02/2024 11:08:02</v>
          </cell>
          <cell r="J398" t="str">
            <v>15/02/2024 23:50:00</v>
          </cell>
          <cell r="K398" t="str">
            <v>SISTEMA OPERATIVO MICROSOFT</v>
          </cell>
          <cell r="L398" t="str">
            <v>JAVIER CUEVAS</v>
          </cell>
          <cell r="M398" t="str">
            <v>RV: Cliente PACIFICBLU SPA CHI-004158236-1;CC-CHI-0000149948</v>
          </cell>
          <cell r="N398" t="str">
            <v>HOSTING VIRTUAL</v>
          </cell>
          <cell r="O398" t="str">
            <v>tct_jacuev</v>
          </cell>
          <cell r="P398" t="str">
            <v>Requerimiento de cliente</v>
          </cell>
          <cell r="Q398" t="str">
            <v>Dentro del Objetivo de servicio</v>
          </cell>
          <cell r="R398">
            <v>45337</v>
          </cell>
          <cell r="S398">
            <v>7.2916666249511763E-4</v>
          </cell>
          <cell r="T398">
            <v>0</v>
          </cell>
          <cell r="U398">
            <v>1.1921296296296296E-3</v>
          </cell>
          <cell r="V398">
            <v>1.1921296296296296E-3</v>
          </cell>
          <cell r="W398" t="str">
            <v/>
          </cell>
          <cell r="X398" t="str">
            <v>Cumplido</v>
          </cell>
        </row>
        <row r="399">
          <cell r="A399" t="str">
            <v>INC000002616290</v>
          </cell>
          <cell r="B399" t="str">
            <v>4-Menor/Localizado</v>
          </cell>
          <cell r="C399" t="str">
            <v>4-Baja</v>
          </cell>
          <cell r="D399" t="str">
            <v>Baja</v>
          </cell>
          <cell r="E399" t="str">
            <v>Cerrado</v>
          </cell>
          <cell r="F399" t="str">
            <v>TELEFONICA GLOBAL TECHNOLOGY S.A.AGENCIA EN CHILE</v>
          </cell>
          <cell r="G399" t="str">
            <v>15/02/2024 10:44:19</v>
          </cell>
          <cell r="H399" t="str">
            <v>15/02/2024 10:45:52</v>
          </cell>
          <cell r="I399" t="str">
            <v>15/02/2024 11:08:45</v>
          </cell>
          <cell r="J399" t="str">
            <v>15/02/2024 23:50:00</v>
          </cell>
          <cell r="K399" t="str">
            <v>SISTEMA OPERATIVO MICROSOFT</v>
          </cell>
          <cell r="L399" t="str">
            <v>JAVIER CUEVAS</v>
          </cell>
          <cell r="M399" t="str">
            <v>GRANDE - LOTERIA DE CONCEPCION CHI-004134205-1 // CC-CHI-0000143403</v>
          </cell>
          <cell r="N399" t="str">
            <v>HOSTING VIRTUAL</v>
          </cell>
          <cell r="O399" t="str">
            <v>tct_jacuev</v>
          </cell>
          <cell r="P399" t="str">
            <v>Requerimiento de cliente</v>
          </cell>
          <cell r="Q399" t="str">
            <v>Dentro del Objetivo de servicio</v>
          </cell>
          <cell r="R399">
            <v>45337</v>
          </cell>
          <cell r="S399">
            <v>1.5891203700448386E-2</v>
          </cell>
          <cell r="T399">
            <v>0</v>
          </cell>
          <cell r="U399">
            <v>1.6967592592592593E-2</v>
          </cell>
          <cell r="V399">
            <v>1.6967592592592593E-2</v>
          </cell>
          <cell r="W399" t="str">
            <v/>
          </cell>
          <cell r="X399" t="str">
            <v>Cumplido</v>
          </cell>
        </row>
        <row r="400">
          <cell r="A400" t="str">
            <v>INC000002615598</v>
          </cell>
          <cell r="B400" t="str">
            <v>3-Moderado/Limitado</v>
          </cell>
          <cell r="C400" t="str">
            <v>3-Medio</v>
          </cell>
          <cell r="D400" t="str">
            <v>Media</v>
          </cell>
          <cell r="E400" t="str">
            <v>Cerrado</v>
          </cell>
          <cell r="F400" t="str">
            <v>TELEFONICA GLOBAL TECHNOLOGY S.A.AGENCIA EN CHILE</v>
          </cell>
          <cell r="G400" t="str">
            <v>14/02/2024 20:39:21</v>
          </cell>
          <cell r="H400" t="str">
            <v>14/02/2024 20:43:06</v>
          </cell>
          <cell r="I400" t="str">
            <v>15/02/2024 11:46:09</v>
          </cell>
          <cell r="J400" t="str">
            <v>15/02/2024 23:50:00</v>
          </cell>
          <cell r="K400" t="str">
            <v>VDC</v>
          </cell>
          <cell r="L400" t="str">
            <v>DEIBY Y SANTOYO MONTEROLA</v>
          </cell>
          <cell r="M400" t="str">
            <v>HD / Revisión H30APQ</v>
          </cell>
          <cell r="N400" t="str">
            <v>VPN IP - MPLS</v>
          </cell>
          <cell r="O400" t="str">
            <v>frp_kaldor</v>
          </cell>
          <cell r="P400" t="str">
            <v>Requerimiento de cliente</v>
          </cell>
          <cell r="Q400" t="str">
            <v>Objetivos de servicio incumplidos</v>
          </cell>
          <cell r="R400">
            <v>45337</v>
          </cell>
          <cell r="S400">
            <v>0.62711805555591127</v>
          </cell>
          <cell r="T400">
            <v>0.23542824074074073</v>
          </cell>
          <cell r="U400">
            <v>0.62972222222222218</v>
          </cell>
          <cell r="V400">
            <v>0.39429398148148148</v>
          </cell>
          <cell r="W400" t="str">
            <v/>
          </cell>
          <cell r="X400" t="str">
            <v>Cumplido</v>
          </cell>
        </row>
        <row r="401">
          <cell r="A401" t="str">
            <v>INC000002615569</v>
          </cell>
          <cell r="B401" t="str">
            <v>3-Moderado/Limitado</v>
          </cell>
          <cell r="C401" t="str">
            <v>3-Medio</v>
          </cell>
          <cell r="D401" t="str">
            <v>Media</v>
          </cell>
          <cell r="E401" t="str">
            <v>Cerrado</v>
          </cell>
          <cell r="F401" t="str">
            <v>TELEFONICA GLOBAL TECHNOLOGY S.A.AGENCIA EN CHILE</v>
          </cell>
          <cell r="G401" t="str">
            <v>14/02/2024 17:56:39</v>
          </cell>
          <cell r="H401" t="str">
            <v>14/02/2024 17:57:47</v>
          </cell>
          <cell r="I401" t="str">
            <v>15/02/2024 13:00:55</v>
          </cell>
          <cell r="J401" t="str">
            <v>15/02/2024 23:50:00</v>
          </cell>
          <cell r="K401" t="str">
            <v>SISTEMA OPERATIVO MICROSOFT</v>
          </cell>
          <cell r="L401" t="str">
            <v>RICARDO R GALLEGOS OYANEDER</v>
          </cell>
          <cell r="M401" t="str">
            <v>HD/Reset cuentas gestor documental.</v>
          </cell>
          <cell r="N401" t="str">
            <v>VPN IP - MPLS</v>
          </cell>
          <cell r="O401" t="str">
            <v>frp_pcamay</v>
          </cell>
          <cell r="P401" t="str">
            <v>Requerimiento de cliente</v>
          </cell>
          <cell r="Q401" t="str">
            <v>Objetivos de servicio incumplidos</v>
          </cell>
          <cell r="R401">
            <v>45337</v>
          </cell>
          <cell r="S401">
            <v>0.79384259259677492</v>
          </cell>
          <cell r="T401">
            <v>0.76780092592592597</v>
          </cell>
          <cell r="U401">
            <v>0.79462962962962969</v>
          </cell>
          <cell r="V401">
            <v>2.6828703703703702E-2</v>
          </cell>
          <cell r="W401" t="str">
            <v/>
          </cell>
          <cell r="X401" t="str">
            <v>Cumplido</v>
          </cell>
        </row>
        <row r="402">
          <cell r="A402" t="str">
            <v>INC000002617030</v>
          </cell>
          <cell r="B402" t="str">
            <v>1-Extenso/Generalizado</v>
          </cell>
          <cell r="C402" t="str">
            <v>4-Baja</v>
          </cell>
          <cell r="D402" t="str">
            <v>Baja</v>
          </cell>
          <cell r="E402" t="str">
            <v>Cerrado</v>
          </cell>
          <cell r="F402" t="str">
            <v>RABIE HNOSLTDA</v>
          </cell>
          <cell r="G402" t="str">
            <v>15/02/2024 10:32:03</v>
          </cell>
          <cell r="H402" t="str">
            <v>15/02/2024 10:32:03</v>
          </cell>
          <cell r="I402" t="str">
            <v>15/02/2024 13:03:38</v>
          </cell>
          <cell r="J402" t="str">
            <v>15/02/2024 23:50:00</v>
          </cell>
          <cell r="K402" t="str">
            <v>SISTEMA OPERATIVO MICROSOFT</v>
          </cell>
          <cell r="L402" t="str">
            <v>RICARDO R GALLEGOS OYANEDER</v>
          </cell>
          <cell r="M402" t="str">
            <v>rabie001 - aranda_app01 TICKET AUTOMATICO</v>
          </cell>
          <cell r="N402" t="str">
            <v>TICKET-INTELIGENTE</v>
          </cell>
          <cell r="O402" t="str">
            <v>USR_TSIGHT</v>
          </cell>
          <cell r="P402" t="str">
            <v>Incidencia de cliente</v>
          </cell>
          <cell r="Q402" t="str">
            <v>Dentro del Objetivo de servicio</v>
          </cell>
          <cell r="R402">
            <v>45337</v>
          </cell>
          <cell r="S402">
            <v>0.10526620370364981</v>
          </cell>
          <cell r="T402">
            <v>4.8009259259259258E-2</v>
          </cell>
          <cell r="U402">
            <v>0.10526620370370371</v>
          </cell>
          <cell r="V402">
            <v>5.7256944444444437E-2</v>
          </cell>
          <cell r="W402" t="str">
            <v>Cumplido</v>
          </cell>
          <cell r="X402" t="str">
            <v xml:space="preserve"> </v>
          </cell>
        </row>
        <row r="403">
          <cell r="A403" t="str">
            <v>INC000002617502</v>
          </cell>
          <cell r="B403" t="str">
            <v>4-Menor/Localizado</v>
          </cell>
          <cell r="C403" t="str">
            <v>4-Baja</v>
          </cell>
          <cell r="D403" t="str">
            <v>Baja</v>
          </cell>
          <cell r="E403" t="str">
            <v>Cerrado</v>
          </cell>
          <cell r="F403" t="str">
            <v>TELEFONICA GLOBAL TECHNOLOGY S.A.AGENCIA EN CHILE</v>
          </cell>
          <cell r="G403" t="str">
            <v>15/02/2024 14:45:56</v>
          </cell>
          <cell r="H403" t="str">
            <v>15/02/2024 14:46:30</v>
          </cell>
          <cell r="I403" t="str">
            <v>15/02/2024 14:46:30</v>
          </cell>
          <cell r="J403" t="str">
            <v>15/02/2024 23:50:00</v>
          </cell>
          <cell r="K403" t="str">
            <v>SISTEMA OPERATIVO MICROSOFT</v>
          </cell>
          <cell r="L403" t="str">
            <v>JAVIER CUEVAS</v>
          </cell>
          <cell r="M403" t="str">
            <v>config hibrido</v>
          </cell>
          <cell r="N403" t="str">
            <v>HOSTING VIRTUAL</v>
          </cell>
          <cell r="O403" t="str">
            <v>tct_jacuev</v>
          </cell>
          <cell r="P403" t="str">
            <v>Requerimiento de cliente</v>
          </cell>
          <cell r="Q403" t="str">
            <v>Dentro del Objetivo de servicio</v>
          </cell>
          <cell r="R403">
            <v>45337</v>
          </cell>
          <cell r="S403">
            <v>0</v>
          </cell>
          <cell r="T403">
            <v>0</v>
          </cell>
          <cell r="U403">
            <v>3.9351851851851852E-4</v>
          </cell>
          <cell r="V403">
            <v>3.9351851851851852E-4</v>
          </cell>
          <cell r="W403" t="str">
            <v/>
          </cell>
          <cell r="X403" t="str">
            <v>Cumplido</v>
          </cell>
        </row>
        <row r="404">
          <cell r="A404" t="str">
            <v>INC000002616913</v>
          </cell>
          <cell r="B404" t="str">
            <v>3-Moderado/Limitado</v>
          </cell>
          <cell r="C404" t="str">
            <v>3-Medio</v>
          </cell>
          <cell r="D404" t="str">
            <v>Media</v>
          </cell>
          <cell r="E404" t="str">
            <v>Cerrado</v>
          </cell>
          <cell r="F404" t="str">
            <v>ARTIKOS CHILE S A</v>
          </cell>
          <cell r="G404" t="str">
            <v>15/02/2024 9:58:43</v>
          </cell>
          <cell r="H404" t="str">
            <v>15/02/2024 10:00:19</v>
          </cell>
          <cell r="I404" t="str">
            <v>15/02/2024 15:34:40</v>
          </cell>
          <cell r="J404" t="str">
            <v>15/02/2024 23:50:00</v>
          </cell>
          <cell r="K404" t="str">
            <v>VDC</v>
          </cell>
          <cell r="L404" t="str">
            <v>JUAN CARLOS UZCATEGUI FUGUETT</v>
          </cell>
          <cell r="M404" t="str">
            <v>HD/Proyecto C-19872400072; ARTIKOS CHILE S A</v>
          </cell>
          <cell r="N404" t="str">
            <v>VPN IP - MPLS</v>
          </cell>
          <cell r="O404" t="str">
            <v>frp_pcamay</v>
          </cell>
          <cell r="P404" t="str">
            <v>Requerimiento de cliente</v>
          </cell>
          <cell r="Q404" t="str">
            <v>Dentro del Objetivo de servicio</v>
          </cell>
          <cell r="R404">
            <v>45337</v>
          </cell>
          <cell r="S404">
            <v>0.23218750000523869</v>
          </cell>
          <cell r="T404">
            <v>0.21631944444444443</v>
          </cell>
          <cell r="U404">
            <v>0.23329861111111114</v>
          </cell>
          <cell r="V404">
            <v>1.6979166666666667E-2</v>
          </cell>
          <cell r="W404" t="str">
            <v/>
          </cell>
          <cell r="X404" t="str">
            <v>Cumplido</v>
          </cell>
        </row>
        <row r="405">
          <cell r="A405" t="str">
            <v>INC000002616907</v>
          </cell>
          <cell r="B405" t="str">
            <v>3-Moderado/Limitado</v>
          </cell>
          <cell r="C405" t="str">
            <v>3-Medio</v>
          </cell>
          <cell r="D405" t="str">
            <v>Media</v>
          </cell>
          <cell r="E405" t="str">
            <v>Cerrado</v>
          </cell>
          <cell r="F405" t="str">
            <v>AUTOSUMMIT CHILE S.A.</v>
          </cell>
          <cell r="G405" t="str">
            <v>15/02/2024 9:44:58</v>
          </cell>
          <cell r="H405" t="str">
            <v>15/02/2024 9:47:25</v>
          </cell>
          <cell r="I405" t="str">
            <v>15/02/2024 15:35:13</v>
          </cell>
          <cell r="J405" t="str">
            <v>15/02/2024 23:50:00</v>
          </cell>
          <cell r="K405" t="str">
            <v>VDC</v>
          </cell>
          <cell r="L405" t="str">
            <v>JUAN CARLOS UZCATEGUI FUGUETT</v>
          </cell>
          <cell r="M405" t="str">
            <v>HD/Proyecto: C-19872400075; AUTO SUMMIT CHILE S A</v>
          </cell>
          <cell r="N405" t="str">
            <v>VPN IP - MPLS</v>
          </cell>
          <cell r="O405" t="str">
            <v>frp_pcamay</v>
          </cell>
          <cell r="P405" t="str">
            <v>Requerimiento de cliente</v>
          </cell>
          <cell r="Q405" t="str">
            <v>Dentro del Objetivo de servicio</v>
          </cell>
          <cell r="R405">
            <v>45337</v>
          </cell>
          <cell r="S405">
            <v>0.24152777777635492</v>
          </cell>
          <cell r="T405">
            <v>0.21685185185185185</v>
          </cell>
          <cell r="U405">
            <v>0.24322916666666669</v>
          </cell>
          <cell r="V405">
            <v>2.6377314814814815E-2</v>
          </cell>
          <cell r="W405" t="str">
            <v/>
          </cell>
          <cell r="X405" t="str">
            <v>Cumplido</v>
          </cell>
        </row>
        <row r="406">
          <cell r="A406" t="str">
            <v>INC000002617660</v>
          </cell>
          <cell r="B406" t="str">
            <v>4-Menor/Localizado</v>
          </cell>
          <cell r="C406" t="str">
            <v>4-Baja</v>
          </cell>
          <cell r="D406" t="str">
            <v>Baja</v>
          </cell>
          <cell r="E406" t="str">
            <v>Cerrado</v>
          </cell>
          <cell r="F406" t="str">
            <v>TELEFONICA GLOBAL TECHNOLOGY S.A.AGENCIA EN CHILE</v>
          </cell>
          <cell r="G406" t="str">
            <v>15/02/2024 16:37:03</v>
          </cell>
          <cell r="H406" t="str">
            <v>15/02/2024 16:38:04</v>
          </cell>
          <cell r="I406" t="str">
            <v>15/02/2024 16:38:04</v>
          </cell>
          <cell r="J406" t="str">
            <v>15/02/2024 23:50:00</v>
          </cell>
          <cell r="K406" t="str">
            <v>SISTEMA OPERATIVO MICROSOFT</v>
          </cell>
          <cell r="L406" t="str">
            <v>JAVIER CUEVAS</v>
          </cell>
          <cell r="M406" t="str">
            <v>REPORTE DUOC EXCHANGE</v>
          </cell>
          <cell r="N406" t="str">
            <v>HOSTING VIRTUAL</v>
          </cell>
          <cell r="O406" t="str">
            <v>tct_jacuev</v>
          </cell>
          <cell r="P406" t="str">
            <v>Requerimiento de cliente</v>
          </cell>
          <cell r="Q406" t="str">
            <v>Dentro del Objetivo de servicio</v>
          </cell>
          <cell r="R406">
            <v>45337</v>
          </cell>
          <cell r="S406">
            <v>0</v>
          </cell>
          <cell r="T406">
            <v>0</v>
          </cell>
          <cell r="U406">
            <v>7.0601851851851847E-4</v>
          </cell>
          <cell r="V406">
            <v>7.0601851851851847E-4</v>
          </cell>
          <cell r="W406" t="str">
            <v/>
          </cell>
          <cell r="X406" t="str">
            <v>Cumplido</v>
          </cell>
        </row>
        <row r="407">
          <cell r="A407" t="str">
            <v>INC000002617817</v>
          </cell>
          <cell r="B407" t="str">
            <v>1-Extenso/Generalizado</v>
          </cell>
          <cell r="C407" t="str">
            <v>4-Baja</v>
          </cell>
          <cell r="D407" t="str">
            <v>Baja</v>
          </cell>
          <cell r="E407" t="str">
            <v>Cerrado</v>
          </cell>
          <cell r="F407" t="str">
            <v>FUNDACION INSTITUTO PROFESIONAL DUOC UC</v>
          </cell>
          <cell r="G407" t="str">
            <v>15/02/2024 16:11:23</v>
          </cell>
          <cell r="H407" t="str">
            <v>15/02/2024 16:11:23</v>
          </cell>
          <cell r="I407" t="str">
            <v>15/02/2024 16:44:42</v>
          </cell>
          <cell r="J407" t="str">
            <v>15/02/2024 23:50:00</v>
          </cell>
          <cell r="K407" t="str">
            <v>SISTEMA OPERATIVO UNIX</v>
          </cell>
          <cell r="L407" t="str">
            <v>VICTOR SEPULVEDA GAMARRA</v>
          </cell>
          <cell r="M407" t="str">
            <v>fiprdu01 - srvctcasino-2k23 TICKET AUTOMATICO</v>
          </cell>
          <cell r="N407" t="str">
            <v>TICKET-INTELIGENTE</v>
          </cell>
          <cell r="O407" t="str">
            <v>USR_TSIGHT</v>
          </cell>
          <cell r="P407" t="str">
            <v>Incidencia de cliente</v>
          </cell>
          <cell r="Q407" t="str">
            <v>Dentro del Objetivo de servicio</v>
          </cell>
          <cell r="R407">
            <v>45337</v>
          </cell>
          <cell r="S407">
            <v>2.3136574076488614E-2</v>
          </cell>
          <cell r="T407">
            <v>8.9004629629629625E-3</v>
          </cell>
          <cell r="U407">
            <v>2.3136574074074077E-2</v>
          </cell>
          <cell r="V407">
            <v>1.4236111111111111E-2</v>
          </cell>
          <cell r="W407" t="str">
            <v>Cumplido</v>
          </cell>
          <cell r="X407" t="str">
            <v xml:space="preserve"> </v>
          </cell>
        </row>
        <row r="408">
          <cell r="A408" t="str">
            <v>INC000002617328</v>
          </cell>
          <cell r="B408" t="str">
            <v>2-Significativo/Amplio</v>
          </cell>
          <cell r="C408" t="str">
            <v>2-Alta</v>
          </cell>
          <cell r="D408" t="str">
            <v>Alta</v>
          </cell>
          <cell r="E408" t="str">
            <v>Cerrado</v>
          </cell>
          <cell r="F408" t="str">
            <v>TELEFONICA CYBERSECURITY TECH CHILE SPA</v>
          </cell>
          <cell r="G408" t="str">
            <v>15/02/2024 14:30:23</v>
          </cell>
          <cell r="H408" t="str">
            <v>15/02/2024 14:31:46</v>
          </cell>
          <cell r="I408" t="str">
            <v>15/02/2024 17:21:27</v>
          </cell>
          <cell r="J408" t="str">
            <v>15/02/2024 23:50:00</v>
          </cell>
          <cell r="K408" t="str">
            <v>SISTEMA OPERATIVO MICROSOFT</v>
          </cell>
          <cell r="L408" t="str">
            <v>RICARDO R GALLEGOS OYANEDER</v>
          </cell>
          <cell r="M408" t="str">
            <v>Alta Usuario AD nuevo colaborador SOC</v>
          </cell>
          <cell r="N408" t="str">
            <v>SEGURIDAD</v>
          </cell>
          <cell r="O408" t="str">
            <v>tct_didala</v>
          </cell>
          <cell r="P408" t="str">
            <v>Requerimiento de cliente</v>
          </cell>
          <cell r="Q408" t="str">
            <v>Dentro del Objetivo de servicio</v>
          </cell>
          <cell r="R408">
            <v>45337</v>
          </cell>
          <cell r="S408">
            <v>0.11783564814686542</v>
          </cell>
          <cell r="T408">
            <v>2.2037037037037036E-2</v>
          </cell>
          <cell r="U408">
            <v>0.11879629629629629</v>
          </cell>
          <cell r="V408">
            <v>9.6759259259259253E-2</v>
          </cell>
          <cell r="W408" t="str">
            <v/>
          </cell>
          <cell r="X408" t="str">
            <v>Cumplido</v>
          </cell>
        </row>
        <row r="409">
          <cell r="A409" t="str">
            <v>INC000002617179</v>
          </cell>
          <cell r="B409" t="str">
            <v>4-Menor/Localizado</v>
          </cell>
          <cell r="C409" t="str">
            <v>4-Baja</v>
          </cell>
          <cell r="D409" t="str">
            <v>Baja</v>
          </cell>
          <cell r="E409" t="str">
            <v>Cerrado</v>
          </cell>
          <cell r="F409" t="str">
            <v>TELEFONICA GLOBAL TECHNOLOGY S.A.AGENCIA EN CHILE</v>
          </cell>
          <cell r="G409" t="str">
            <v>15/02/2024 12:58:23</v>
          </cell>
          <cell r="H409" t="str">
            <v>15/02/2024 13:00:02</v>
          </cell>
          <cell r="I409" t="str">
            <v>15/02/2024 17:31:20</v>
          </cell>
          <cell r="J409" t="str">
            <v>15/02/2024 23:50:00</v>
          </cell>
          <cell r="K409" t="str">
            <v>SISTEMA OPERATIVO MICROSOFT</v>
          </cell>
          <cell r="L409" t="str">
            <v>RICARDO R GALLEGOS OYANEDER</v>
          </cell>
          <cell r="M409" t="str">
            <v>Revisión en conjunto a grupo MS por desincronización AdConnect</v>
          </cell>
          <cell r="N409" t="str">
            <v>HOSTING VIRTUAL</v>
          </cell>
          <cell r="O409" t="str">
            <v>tct_rgalle</v>
          </cell>
          <cell r="P409" t="str">
            <v>Requerimiento de cliente</v>
          </cell>
          <cell r="Q409" t="str">
            <v>Dentro del Objetivo de servicio</v>
          </cell>
          <cell r="R409">
            <v>45337</v>
          </cell>
          <cell r="S409">
            <v>0.18840277777781012</v>
          </cell>
          <cell r="T409">
            <v>0</v>
          </cell>
          <cell r="U409">
            <v>0.1895486111111111</v>
          </cell>
          <cell r="V409">
            <v>0.1895486111111111</v>
          </cell>
          <cell r="W409" t="str">
            <v/>
          </cell>
          <cell r="X409" t="str">
            <v>Cumplido</v>
          </cell>
        </row>
        <row r="410">
          <cell r="A410" t="str">
            <v>INC000002617182</v>
          </cell>
          <cell r="B410" t="str">
            <v>4-Menor/Localizado</v>
          </cell>
          <cell r="C410" t="str">
            <v>4-Baja</v>
          </cell>
          <cell r="D410" t="str">
            <v>Baja</v>
          </cell>
          <cell r="E410" t="str">
            <v>Cerrado</v>
          </cell>
          <cell r="F410" t="str">
            <v>TELEFONICA GLOBAL TECHNOLOGY S.A.AGENCIA EN CHILE</v>
          </cell>
          <cell r="G410" t="str">
            <v>15/02/2024 13:05:37</v>
          </cell>
          <cell r="H410" t="str">
            <v>15/02/2024 13:06:00</v>
          </cell>
          <cell r="I410" t="str">
            <v>15/02/2024 17:32:52</v>
          </cell>
          <cell r="J410" t="str">
            <v>15/02/2024 23:50:00</v>
          </cell>
          <cell r="K410" t="str">
            <v>SISTEMA OPERATIVO MICROSOFT</v>
          </cell>
          <cell r="L410" t="str">
            <v>RICARDO R GALLEGOS OYANEDER</v>
          </cell>
          <cell r="M410" t="str">
            <v>Reunión interna de area MS</v>
          </cell>
          <cell r="N410" t="str">
            <v>HOSTING VIRTUAL</v>
          </cell>
          <cell r="O410" t="str">
            <v>tct_rgalle</v>
          </cell>
          <cell r="P410" t="str">
            <v>Requerimiento de cliente</v>
          </cell>
          <cell r="Q410" t="str">
            <v>Dentro del Objetivo de servicio</v>
          </cell>
          <cell r="R410">
            <v>45337</v>
          </cell>
          <cell r="S410">
            <v>0.18532407407474238</v>
          </cell>
          <cell r="T410">
            <v>0</v>
          </cell>
          <cell r="U410">
            <v>0.18559027777777778</v>
          </cell>
          <cell r="V410">
            <v>0.18559027777777778</v>
          </cell>
          <cell r="W410" t="str">
            <v/>
          </cell>
          <cell r="X410" t="str">
            <v>Cumplido</v>
          </cell>
        </row>
        <row r="411">
          <cell r="A411" t="str">
            <v>INC000002617185</v>
          </cell>
          <cell r="B411" t="str">
            <v>4-Menor/Localizado</v>
          </cell>
          <cell r="C411" t="str">
            <v>4-Baja</v>
          </cell>
          <cell r="D411" t="str">
            <v>Baja</v>
          </cell>
          <cell r="E411" t="str">
            <v>Cerrado</v>
          </cell>
          <cell r="F411" t="str">
            <v>TELEFONICA GLOBAL TECHNOLOGY S.A.AGENCIA EN CHILE</v>
          </cell>
          <cell r="G411" t="str">
            <v>15/02/2024 13:06:09</v>
          </cell>
          <cell r="H411" t="str">
            <v>15/02/2024 13:07:02</v>
          </cell>
          <cell r="I411" t="str">
            <v>15/02/2024 17:34:19</v>
          </cell>
          <cell r="J411" t="str">
            <v>15/02/2024 23:50:00</v>
          </cell>
          <cell r="K411" t="str">
            <v>SISTEMA OPERATIVO MICROSOFT</v>
          </cell>
          <cell r="L411" t="str">
            <v>RICARDO R GALLEGOS OYANEDER</v>
          </cell>
          <cell r="M411" t="str">
            <v>Sesión de trabajo por error recepción correos exchange on premise</v>
          </cell>
          <cell r="N411" t="str">
            <v>HOSTING VIRTUAL</v>
          </cell>
          <cell r="O411" t="str">
            <v>tct_rgalle</v>
          </cell>
          <cell r="P411" t="str">
            <v>Requerimiento de cliente</v>
          </cell>
          <cell r="Q411" t="str">
            <v>Dentro del Objetivo de servicio</v>
          </cell>
          <cell r="R411">
            <v>45337</v>
          </cell>
          <cell r="S411">
            <v>0.18561342592875008</v>
          </cell>
          <cell r="T411">
            <v>0</v>
          </cell>
          <cell r="U411">
            <v>0.18622685185185184</v>
          </cell>
          <cell r="V411">
            <v>0.18622685185185184</v>
          </cell>
          <cell r="W411" t="str">
            <v/>
          </cell>
          <cell r="X411" t="str">
            <v>Cumplido</v>
          </cell>
        </row>
        <row r="412">
          <cell r="A412" t="str">
            <v>INC000002605097</v>
          </cell>
          <cell r="B412" t="str">
            <v>3-Moderado/Limitado</v>
          </cell>
          <cell r="C412" t="str">
            <v>3-Medio</v>
          </cell>
          <cell r="D412" t="str">
            <v>Media</v>
          </cell>
          <cell r="E412" t="str">
            <v>Cerrado</v>
          </cell>
          <cell r="F412" t="str">
            <v>CAMARA DE COMERCIO DE SANTIAGO A G</v>
          </cell>
          <cell r="G412" t="str">
            <v>09/02/2024 11:53:41</v>
          </cell>
          <cell r="H412" t="str">
            <v>09/02/2024 11:54:31</v>
          </cell>
          <cell r="I412" t="str">
            <v>15/02/2024 17:49:31</v>
          </cell>
          <cell r="J412" t="str">
            <v>15/02/2024 23:50:00</v>
          </cell>
          <cell r="K412" t="str">
            <v>BACK UP DATA CENTER (BACKUP ON DEMAND)</v>
          </cell>
          <cell r="L412" t="str">
            <v>RODRIGO VÁSQUEZ MUÑOZ</v>
          </cell>
          <cell r="M412" t="str">
            <v>HD/CAMARA DE COMERCIO SANTIAGO] Documentación DRP - ISO 27001 | Planes de</v>
          </cell>
          <cell r="N412" t="str">
            <v>VPN IP - MPLS</v>
          </cell>
          <cell r="O412" t="str">
            <v>frp_pcamay</v>
          </cell>
          <cell r="P412" t="str">
            <v>Requerimiento de cliente</v>
          </cell>
          <cell r="Q412" t="str">
            <v>Objetivos de servicio incumplidos</v>
          </cell>
          <cell r="R412">
            <v>45337</v>
          </cell>
          <cell r="S412">
            <v>6.2465277777810115</v>
          </cell>
          <cell r="T412">
            <v>6.0560648148148148</v>
          </cell>
          <cell r="U412">
            <v>6.247106481481481</v>
          </cell>
          <cell r="V412">
            <v>0.19104166666666667</v>
          </cell>
          <cell r="W412" t="str">
            <v/>
          </cell>
          <cell r="X412" t="str">
            <v>Cumplido</v>
          </cell>
        </row>
        <row r="413">
          <cell r="A413" t="str">
            <v>INC000002617556</v>
          </cell>
          <cell r="B413" t="str">
            <v>3-Moderado/Limitado</v>
          </cell>
          <cell r="C413" t="str">
            <v>4-Baja</v>
          </cell>
          <cell r="D413" t="str">
            <v>Baja</v>
          </cell>
          <cell r="E413" t="str">
            <v>Cerrado</v>
          </cell>
          <cell r="F413" t="str">
            <v>FUNDACION INSTITUTO PROFESIONAL DUOC UC</v>
          </cell>
          <cell r="G413" t="str">
            <v>15/02/2024 15:23:26</v>
          </cell>
          <cell r="H413" t="str">
            <v>15/02/2024 15:26:21</v>
          </cell>
          <cell r="I413" t="str">
            <v>15/02/2024 17:56:20</v>
          </cell>
          <cell r="J413" t="str">
            <v>15/02/2024 23:50:00</v>
          </cell>
          <cell r="K413" t="str">
            <v>BASE DE DATOS</v>
          </cell>
          <cell r="L413" t="str">
            <v>CRISTOBAL I REYES DELGADO</v>
          </cell>
          <cell r="M413" t="str">
            <v>DUOC|REQ| Añadir segmentos nuevos a OCI</v>
          </cell>
          <cell r="N413" t="str">
            <v>HOSTING VIRTUAL</v>
          </cell>
          <cell r="O413" t="str">
            <v>frp_eavend</v>
          </cell>
          <cell r="P413" t="str">
            <v>Requerimiento de cliente</v>
          </cell>
          <cell r="Q413" t="str">
            <v>Dentro del Objetivo de servicio</v>
          </cell>
          <cell r="R413">
            <v>45337</v>
          </cell>
          <cell r="S413">
            <v>0.10415509259473765</v>
          </cell>
          <cell r="T413">
            <v>9.2152777777777764E-2</v>
          </cell>
          <cell r="U413">
            <v>0.10618055555555556</v>
          </cell>
          <cell r="V413">
            <v>1.4027777777777778E-2</v>
          </cell>
          <cell r="W413" t="str">
            <v/>
          </cell>
          <cell r="X413" t="str">
            <v>Cumplido</v>
          </cell>
        </row>
        <row r="414">
          <cell r="A414" t="str">
            <v>INC000002612566</v>
          </cell>
          <cell r="B414" t="str">
            <v>3-Moderado/Limitado</v>
          </cell>
          <cell r="C414" t="str">
            <v>4-Baja</v>
          </cell>
          <cell r="D414" t="str">
            <v>Baja</v>
          </cell>
          <cell r="E414" t="str">
            <v>Cerrado</v>
          </cell>
          <cell r="F414" t="str">
            <v>FUNDACION INSTITUTO PROFESIONAL DUOC UC</v>
          </cell>
          <cell r="G414" t="str">
            <v>13/02/2024 12:14:27</v>
          </cell>
          <cell r="H414" t="str">
            <v>13/02/2024 12:18:14</v>
          </cell>
          <cell r="I414" t="str">
            <v>15/02/2024 18:18:19</v>
          </cell>
          <cell r="J414" t="str">
            <v>15/02/2024 23:50:00</v>
          </cell>
          <cell r="K414" t="str">
            <v>BASE DE DATOS</v>
          </cell>
          <cell r="L414" t="str">
            <v>CLAUDIO A GAJARDO GARRIDO</v>
          </cell>
          <cell r="M414" t="str">
            <v>DUOC|REQ| Homologar BDD desde PRD a DEV</v>
          </cell>
          <cell r="N414" t="str">
            <v>HOSTING VIRTUAL</v>
          </cell>
          <cell r="O414" t="str">
            <v>frp_eavend</v>
          </cell>
          <cell r="P414" t="str">
            <v>Requerimiento de cliente</v>
          </cell>
          <cell r="Q414" t="str">
            <v>Dentro del Objetivo de servicio</v>
          </cell>
          <cell r="R414">
            <v>45337</v>
          </cell>
          <cell r="S414">
            <v>2.2500578703693463</v>
          </cell>
          <cell r="T414">
            <v>2.213275462962963</v>
          </cell>
          <cell r="U414">
            <v>2.2526851851851855</v>
          </cell>
          <cell r="V414">
            <v>3.9409722222222221E-2</v>
          </cell>
          <cell r="W414" t="str">
            <v/>
          </cell>
          <cell r="X414" t="str">
            <v>Cumplido</v>
          </cell>
        </row>
        <row r="415">
          <cell r="A415" t="str">
            <v>INC000002617616</v>
          </cell>
          <cell r="B415" t="str">
            <v>4-Menor/Localizado</v>
          </cell>
          <cell r="C415" t="str">
            <v>4-Baja</v>
          </cell>
          <cell r="D415" t="str">
            <v>Baja</v>
          </cell>
          <cell r="E415" t="str">
            <v>Cerrado</v>
          </cell>
          <cell r="F415" t="str">
            <v>TELEFONICA CHILE S.A.</v>
          </cell>
          <cell r="G415" t="str">
            <v>15/02/2024 14:05:46</v>
          </cell>
          <cell r="H415" t="str">
            <v>15/02/2024 14:08:47</v>
          </cell>
          <cell r="I415" t="str">
            <v>15/02/2024 18:23:31</v>
          </cell>
          <cell r="J415" t="str">
            <v>15/02/2024 23:50:00</v>
          </cell>
          <cell r="K415" t="str">
            <v>VDC</v>
          </cell>
          <cell r="L415" t="str">
            <v>DEIBY Y SANTOYO MONTEROLA</v>
          </cell>
          <cell r="M415" t="str">
            <v>GAMA | RE: Solarwinds TTECH - Eventos actuales.</v>
          </cell>
          <cell r="N415" t="str">
            <v>VPN IP - MPLS</v>
          </cell>
          <cell r="O415" t="str">
            <v>frp_joflor</v>
          </cell>
          <cell r="P415" t="str">
            <v>Requerimiento de cliente</v>
          </cell>
          <cell r="Q415" t="str">
            <v>Dentro del Objetivo de servicio</v>
          </cell>
          <cell r="R415">
            <v>45337</v>
          </cell>
          <cell r="S415">
            <v>0.176898148143664</v>
          </cell>
          <cell r="T415">
            <v>6.4930555555555561E-2</v>
          </cell>
          <cell r="U415">
            <v>0.17899305555555556</v>
          </cell>
          <cell r="V415">
            <v>0.1140625</v>
          </cell>
          <cell r="W415" t="str">
            <v/>
          </cell>
          <cell r="X415" t="str">
            <v>Cumplido</v>
          </cell>
        </row>
        <row r="416">
          <cell r="A416" t="str">
            <v>INC000002615023</v>
          </cell>
          <cell r="B416" t="str">
            <v>3-Moderado/Limitado</v>
          </cell>
          <cell r="C416" t="str">
            <v>3-Medio</v>
          </cell>
          <cell r="D416" t="str">
            <v>Media</v>
          </cell>
          <cell r="E416" t="str">
            <v>Cerrado</v>
          </cell>
          <cell r="F416" t="str">
            <v>FUNDACION INSTITUTO PROFESIONAL DUOC UC</v>
          </cell>
          <cell r="G416" t="str">
            <v>14/02/2024 11:17:21</v>
          </cell>
          <cell r="H416" t="str">
            <v>14/02/2024 11:23:02</v>
          </cell>
          <cell r="I416" t="str">
            <v>15/02/2024 18:40:29</v>
          </cell>
          <cell r="J416" t="str">
            <v>15/02/2024 23:50:00</v>
          </cell>
          <cell r="K416" t="str">
            <v>DISASTER RECOVERY - (ZERTO, VCLOUD HA, INEX)</v>
          </cell>
          <cell r="L416" t="str">
            <v>MOISES E MONTERO RAMOS</v>
          </cell>
          <cell r="M416" t="str">
            <v>HD/C-19872300193 // FUND INSTITUTO PROFESIONAL DUOC UC // Migracion de maquinas</v>
          </cell>
          <cell r="N416" t="str">
            <v>VPN IP - MPLS</v>
          </cell>
          <cell r="O416" t="str">
            <v>frp_fpetro</v>
          </cell>
          <cell r="P416" t="str">
            <v>Requerimiento de cliente</v>
          </cell>
          <cell r="Q416" t="str">
            <v>Objetivos de servicio incumplidos</v>
          </cell>
          <cell r="R416">
            <v>45337</v>
          </cell>
          <cell r="S416">
            <v>1.3037847222221899</v>
          </cell>
          <cell r="T416">
            <v>1.2135416666666667</v>
          </cell>
          <cell r="U416">
            <v>1.3077314814814816</v>
          </cell>
          <cell r="V416">
            <v>9.418981481481481E-2</v>
          </cell>
          <cell r="W416" t="str">
            <v/>
          </cell>
          <cell r="X416" t="str">
            <v>Cumplido</v>
          </cell>
        </row>
        <row r="417">
          <cell r="A417" t="str">
            <v>INC000002616260</v>
          </cell>
          <cell r="B417" t="str">
            <v>3-Moderado/Limitado</v>
          </cell>
          <cell r="C417" t="str">
            <v>3-Medio</v>
          </cell>
          <cell r="D417" t="str">
            <v>Media</v>
          </cell>
          <cell r="E417" t="str">
            <v>Cerrado</v>
          </cell>
          <cell r="F417" t="str">
            <v>INSTITUTO PROFESIONAL DE CHILE SA</v>
          </cell>
          <cell r="G417" t="str">
            <v>15/02/2024 10:10:22</v>
          </cell>
          <cell r="H417" t="str">
            <v>15/02/2024 10:17:16</v>
          </cell>
          <cell r="I417" t="str">
            <v>15/02/2024 18:42:08</v>
          </cell>
          <cell r="J417" t="str">
            <v>15/02/2024 23:50:00</v>
          </cell>
          <cell r="K417" t="str">
            <v>DISASTER RECOVERY - (ZERTO, VCLOUD HA, INEX)</v>
          </cell>
          <cell r="L417" t="str">
            <v>MOISES E MONTERO RAMOS</v>
          </cell>
          <cell r="M417" t="str">
            <v>GAMA | Requerimiento Restauración Replicas Servidores IPCHILE</v>
          </cell>
          <cell r="N417" t="str">
            <v>VPN IP - MPLS</v>
          </cell>
          <cell r="O417" t="str">
            <v>frp_joflor</v>
          </cell>
          <cell r="P417" t="str">
            <v>Requerimiento de cliente</v>
          </cell>
          <cell r="Q417" t="str">
            <v>Dentro del Objetivo de servicio</v>
          </cell>
          <cell r="R417">
            <v>45337</v>
          </cell>
          <cell r="S417">
            <v>0.35060185185284354</v>
          </cell>
          <cell r="T417">
            <v>7.8252314814814816E-2</v>
          </cell>
          <cell r="U417">
            <v>0.35539351851851847</v>
          </cell>
          <cell r="V417">
            <v>0.27714120370370371</v>
          </cell>
          <cell r="W417" t="str">
            <v/>
          </cell>
          <cell r="X417" t="str">
            <v>Cumplido</v>
          </cell>
        </row>
        <row r="418">
          <cell r="A418" t="str">
            <v>INC000002617787</v>
          </cell>
          <cell r="B418" t="str">
            <v>1-Extenso/Generalizado</v>
          </cell>
          <cell r="C418" t="str">
            <v>4-Baja</v>
          </cell>
          <cell r="D418" t="str">
            <v>Baja</v>
          </cell>
          <cell r="E418" t="str">
            <v>Cerrado</v>
          </cell>
          <cell r="F418" t="str">
            <v>FUNDACION INSTITUTO PROFESIONAL DUOC UC</v>
          </cell>
          <cell r="G418" t="str">
            <v>15/02/2024 15:36:43</v>
          </cell>
          <cell r="H418" t="str">
            <v>15/02/2024 15:36:43</v>
          </cell>
          <cell r="I418" t="str">
            <v>15/02/2024 22:27:25</v>
          </cell>
          <cell r="J418" t="str">
            <v>15/02/2024 23:50:00</v>
          </cell>
          <cell r="K418" t="str">
            <v>OPERACION N1</v>
          </cell>
          <cell r="L418" t="str">
            <v>JUAN P SEGURA VARGAS</v>
          </cell>
          <cell r="M418" t="str">
            <v>fiprdu01 - srvfs01_vm TICKET AUTOMATICO</v>
          </cell>
          <cell r="N418" t="str">
            <v>TICKET-INTELIGENTE</v>
          </cell>
          <cell r="O418" t="str">
            <v>USR_TSIGHT</v>
          </cell>
          <cell r="P418" t="str">
            <v>Incidencia de cliente</v>
          </cell>
          <cell r="Q418" t="str">
            <v>Dentro del Objetivo de servicio</v>
          </cell>
          <cell r="R418">
            <v>45337</v>
          </cell>
          <cell r="S418">
            <v>0.2852083333345945</v>
          </cell>
          <cell r="T418">
            <v>0.2545486111111111</v>
          </cell>
          <cell r="U418">
            <v>0.28520833333333334</v>
          </cell>
          <cell r="V418">
            <v>3.0659722222222224E-2</v>
          </cell>
          <cell r="W418" t="str">
            <v>Cumplido</v>
          </cell>
          <cell r="X418" t="str">
            <v xml:space="preserve"> </v>
          </cell>
        </row>
        <row r="419">
          <cell r="A419" t="str">
            <v>INC000002609691</v>
          </cell>
          <cell r="B419" t="str">
            <v>3-Moderado/Limitado</v>
          </cell>
          <cell r="C419" t="str">
            <v>3-Medio</v>
          </cell>
          <cell r="D419" t="str">
            <v>Media</v>
          </cell>
          <cell r="E419" t="str">
            <v>Cerrado</v>
          </cell>
          <cell r="F419" t="str">
            <v>TELEFONICA GLOBAL TECHNOLOGY S.A.AGENCIA EN CHILE</v>
          </cell>
          <cell r="G419" t="str">
            <v>12/02/2024 13:34:29</v>
          </cell>
          <cell r="H419" t="str">
            <v>12/02/2024 13:36:04</v>
          </cell>
          <cell r="I419" t="str">
            <v>15/02/2024 22:41:44</v>
          </cell>
          <cell r="J419" t="str">
            <v>15/02/2024 23:50:00</v>
          </cell>
          <cell r="K419" t="str">
            <v>OPERACION N1</v>
          </cell>
          <cell r="L419" t="str">
            <v>JUAN P SEGURA VARGAS</v>
          </cell>
          <cell r="M419" t="str">
            <v>HD/RE: Solicitud: No alertar bases habilitadas para respaldos.</v>
          </cell>
          <cell r="N419" t="str">
            <v>BACKUP ON DEMAND</v>
          </cell>
          <cell r="O419" t="str">
            <v>frp_fpetro</v>
          </cell>
          <cell r="P419" t="str">
            <v>Requerimiento de cliente</v>
          </cell>
          <cell r="Q419" t="str">
            <v>Objetivos de servicio incumplidos</v>
          </cell>
          <cell r="R419">
            <v>45337</v>
          </cell>
          <cell r="S419">
            <v>3.3789351851810352</v>
          </cell>
          <cell r="T419">
            <v>3.3180902777777779</v>
          </cell>
          <cell r="U419">
            <v>3.3800347222222222</v>
          </cell>
          <cell r="V419">
            <v>6.1944444444444441E-2</v>
          </cell>
          <cell r="W419" t="str">
            <v/>
          </cell>
          <cell r="X419" t="str">
            <v>Cumplido</v>
          </cell>
        </row>
        <row r="420">
          <cell r="A420" t="str">
            <v>INC000002618092</v>
          </cell>
          <cell r="B420" t="str">
            <v>4-Menor/Localizado</v>
          </cell>
          <cell r="C420" t="str">
            <v>4-Baja</v>
          </cell>
          <cell r="D420" t="str">
            <v>Baja</v>
          </cell>
          <cell r="E420" t="str">
            <v>Cerrado</v>
          </cell>
          <cell r="F420" t="str">
            <v>TELEFONICA EMPRESAS DE CHILE SA</v>
          </cell>
          <cell r="G420" t="str">
            <v>16/02/2024 7:36:19</v>
          </cell>
          <cell r="H420" t="str">
            <v>16/02/2024 7:37:18</v>
          </cell>
          <cell r="I420" t="str">
            <v>16/02/2024 7:37:48</v>
          </cell>
          <cell r="J420" t="str">
            <v>16/02/2024 23:50:00</v>
          </cell>
          <cell r="K420" t="str">
            <v>CLOUD SAP HANA</v>
          </cell>
          <cell r="L420" t="str">
            <v>NICOLAS A SAAVEDRA EGUILUZ</v>
          </cell>
          <cell r="M420" t="str">
            <v>Checklist Diario Clientes 16.02.24</v>
          </cell>
          <cell r="N420" t="str">
            <v>SAP</v>
          </cell>
          <cell r="O420" t="str">
            <v>tct_nsaave</v>
          </cell>
          <cell r="P420" t="str">
            <v>Requerimiento de cliente</v>
          </cell>
          <cell r="Q420" t="str">
            <v>Dentro del Objetivo de servicio</v>
          </cell>
          <cell r="R420">
            <v>45338</v>
          </cell>
          <cell r="S420">
            <v>3.4722222335403785E-4</v>
          </cell>
          <cell r="T420">
            <v>0</v>
          </cell>
          <cell r="U420">
            <v>1.0300925925925926E-3</v>
          </cell>
          <cell r="V420">
            <v>1.0300925925925926E-3</v>
          </cell>
          <cell r="W420" t="str">
            <v/>
          </cell>
          <cell r="X420" t="str">
            <v>Cumplido</v>
          </cell>
        </row>
        <row r="421">
          <cell r="A421" t="str">
            <v>INC000002618635</v>
          </cell>
          <cell r="B421" t="str">
            <v>1-Extenso/Generalizado</v>
          </cell>
          <cell r="C421" t="str">
            <v>4-Baja</v>
          </cell>
          <cell r="D421" t="str">
            <v>Baja</v>
          </cell>
          <cell r="E421" t="str">
            <v>Cerrado</v>
          </cell>
          <cell r="F421" t="str">
            <v>FUNDACION INSTITUTO PROFESIONAL DUOC UC</v>
          </cell>
          <cell r="G421" t="str">
            <v>16/02/2024 7:39:41</v>
          </cell>
          <cell r="H421" t="str">
            <v>16/02/2024 7:39:41</v>
          </cell>
          <cell r="I421" t="str">
            <v>16/02/2024 8:56:39</v>
          </cell>
          <cell r="J421" t="str">
            <v>16/02/2024 23:50:00</v>
          </cell>
          <cell r="K421" t="str">
            <v>SISTEMA OPERATIVO MICROSOFT</v>
          </cell>
          <cell r="L421" t="str">
            <v>ALEJANDRO ACEVEDO VALENZUELA</v>
          </cell>
          <cell r="M421" t="str">
            <v>fiprdu01 - srvfs01_vm TICKET AUTOMATICO</v>
          </cell>
          <cell r="N421" t="str">
            <v>TICKET-INTELIGENTE</v>
          </cell>
          <cell r="O421" t="str">
            <v>USR_TSIGHT</v>
          </cell>
          <cell r="P421" t="str">
            <v>Incidencia de cliente</v>
          </cell>
          <cell r="Q421" t="str">
            <v>Dentro del Objetivo de servicio</v>
          </cell>
          <cell r="R421">
            <v>45338</v>
          </cell>
          <cell r="S421">
            <v>5.3449074075615499E-2</v>
          </cell>
          <cell r="T421">
            <v>5.258101851851852E-2</v>
          </cell>
          <cell r="U421">
            <v>5.3449074074074072E-2</v>
          </cell>
          <cell r="V421">
            <v>8.6805555555555551E-4</v>
          </cell>
          <cell r="W421" t="str">
            <v>Cumplido</v>
          </cell>
          <cell r="X421" t="str">
            <v xml:space="preserve"> </v>
          </cell>
        </row>
        <row r="422">
          <cell r="A422" t="str">
            <v>INC000002617598</v>
          </cell>
          <cell r="B422" t="str">
            <v>3-Moderado/Limitado</v>
          </cell>
          <cell r="C422" t="str">
            <v>3-Medio</v>
          </cell>
          <cell r="D422" t="str">
            <v>Media</v>
          </cell>
          <cell r="E422" t="str">
            <v>Cerrado</v>
          </cell>
          <cell r="F422" t="str">
            <v>TELEFONICA GLOBAL TECHNOLOGY S.A.AGENCIA EN CHILE</v>
          </cell>
          <cell r="G422" t="str">
            <v>15/02/2024 18:22:02</v>
          </cell>
          <cell r="H422" t="str">
            <v>15/02/2024 18:26:06</v>
          </cell>
          <cell r="I422" t="str">
            <v>16/02/2024 9:09:21</v>
          </cell>
          <cell r="J422" t="str">
            <v>16/02/2024 23:50:00</v>
          </cell>
          <cell r="K422" t="str">
            <v>CLOUD SAP HANA</v>
          </cell>
          <cell r="L422" t="str">
            <v>EWALD R GALAZ MILLALEO</v>
          </cell>
          <cell r="M422" t="str">
            <v>HD/RE: Actualizacion de Certificado</v>
          </cell>
          <cell r="N422" t="str">
            <v>VPN IP - MPLS</v>
          </cell>
          <cell r="O422" t="str">
            <v>frp_pcamay</v>
          </cell>
          <cell r="P422" t="str">
            <v>Requerimiento de cliente</v>
          </cell>
          <cell r="Q422" t="str">
            <v>Dentro del Objetivo de servicio</v>
          </cell>
          <cell r="R422">
            <v>45338</v>
          </cell>
          <cell r="S422">
            <v>0.61336805555038154</v>
          </cell>
          <cell r="T422">
            <v>0.44917824074074075</v>
          </cell>
          <cell r="U422">
            <v>0.61619212962962966</v>
          </cell>
          <cell r="V422">
            <v>0.16701388888888891</v>
          </cell>
          <cell r="W422" t="str">
            <v/>
          </cell>
          <cell r="X422" t="str">
            <v>Cumplido</v>
          </cell>
        </row>
        <row r="423">
          <cell r="A423" t="str">
            <v>INC000002613236</v>
          </cell>
          <cell r="B423" t="str">
            <v>3-Moderado/Limitado</v>
          </cell>
          <cell r="C423" t="str">
            <v>4-Baja</v>
          </cell>
          <cell r="D423" t="str">
            <v>Baja</v>
          </cell>
          <cell r="E423" t="str">
            <v>Cerrado</v>
          </cell>
          <cell r="F423" t="str">
            <v>FUNDACION INSTITUTO PROFESIONAL DUOC UC</v>
          </cell>
          <cell r="G423" t="str">
            <v>13/02/2024 15:58:46</v>
          </cell>
          <cell r="H423" t="str">
            <v>13/02/2024 16:00:17</v>
          </cell>
          <cell r="I423" t="str">
            <v>16/02/2024 9:48:40</v>
          </cell>
          <cell r="J423" t="str">
            <v>16/02/2024 23:50:00</v>
          </cell>
          <cell r="K423" t="str">
            <v>BASE DE DATOS</v>
          </cell>
          <cell r="L423" t="str">
            <v>CLAUDIO A GAJARDO GARRIDO</v>
          </cell>
          <cell r="M423" t="str">
            <v>DUOC|REQ| Homologación de base de datos PROD a QA</v>
          </cell>
          <cell r="N423" t="str">
            <v>HOSTING VIRTUAL</v>
          </cell>
          <cell r="O423" t="str">
            <v>frp_eavend</v>
          </cell>
          <cell r="P423" t="str">
            <v>Requerimiento de cliente</v>
          </cell>
          <cell r="Q423" t="str">
            <v>Dentro del Objetivo de servicio</v>
          </cell>
          <cell r="R423">
            <v>45338</v>
          </cell>
          <cell r="S423">
            <v>2.7419328703690553</v>
          </cell>
          <cell r="T423">
            <v>2.6514004629629628</v>
          </cell>
          <cell r="U423">
            <v>2.7429861111111111</v>
          </cell>
          <cell r="V423">
            <v>9.1585648148148138E-2</v>
          </cell>
          <cell r="W423" t="str">
            <v/>
          </cell>
          <cell r="X423" t="str">
            <v>Cumplido</v>
          </cell>
        </row>
        <row r="424">
          <cell r="A424" t="str">
            <v>INC000002618154</v>
          </cell>
          <cell r="B424" t="str">
            <v>4-Menor/Localizado</v>
          </cell>
          <cell r="C424" t="str">
            <v>4-Baja</v>
          </cell>
          <cell r="D424" t="str">
            <v>Baja</v>
          </cell>
          <cell r="E424" t="str">
            <v>Cerrado</v>
          </cell>
          <cell r="F424" t="str">
            <v>TELEFONICA GLOBAL TECHNOLOGY S.A.AGENCIA EN CHILE</v>
          </cell>
          <cell r="G424" t="str">
            <v>16/02/2024 9:34:16</v>
          </cell>
          <cell r="H424" t="str">
            <v>16/02/2024 9:38:23</v>
          </cell>
          <cell r="I424" t="str">
            <v>16/02/2024 9:55:22</v>
          </cell>
          <cell r="J424" t="str">
            <v>16/02/2024 23:50:00</v>
          </cell>
          <cell r="K424" t="str">
            <v>CLOUD SAP HANA</v>
          </cell>
          <cell r="L424" t="str">
            <v>EWALD R GALAZ MILLALEO</v>
          </cell>
          <cell r="M424" t="str">
            <v>Checklist diario clientes 12.02.2024</v>
          </cell>
          <cell r="N424" t="str">
            <v>SAP</v>
          </cell>
          <cell r="O424" t="str">
            <v>tct_egalaz</v>
          </cell>
          <cell r="P424" t="str">
            <v>Requerimiento de cliente</v>
          </cell>
          <cell r="Q424" t="str">
            <v>Dentro del Objetivo de servicio</v>
          </cell>
          <cell r="R424">
            <v>45338</v>
          </cell>
          <cell r="S424">
            <v>1.1793981480877846E-2</v>
          </cell>
          <cell r="T424">
            <v>0</v>
          </cell>
          <cell r="U424">
            <v>1.4652777777777778E-2</v>
          </cell>
          <cell r="V424">
            <v>1.4652777777777778E-2</v>
          </cell>
          <cell r="W424" t="str">
            <v/>
          </cell>
          <cell r="X424" t="str">
            <v>Cumplido</v>
          </cell>
        </row>
        <row r="425">
          <cell r="A425" t="str">
            <v>INC000002616923</v>
          </cell>
          <cell r="B425" t="str">
            <v>3-Moderado/Limitado</v>
          </cell>
          <cell r="C425" t="str">
            <v>3-Medio</v>
          </cell>
          <cell r="D425" t="str">
            <v>Media</v>
          </cell>
          <cell r="E425" t="str">
            <v>Cerrado</v>
          </cell>
          <cell r="F425" t="str">
            <v>INSTITUTO PROFESIONAL DE CHILE SA</v>
          </cell>
          <cell r="G425" t="str">
            <v>15/02/2024 10:20:28</v>
          </cell>
          <cell r="H425" t="str">
            <v>15/02/2024 10:21:40</v>
          </cell>
          <cell r="I425" t="str">
            <v>16/02/2024 9:58:13</v>
          </cell>
          <cell r="J425" t="str">
            <v>16/02/2024 23:50:00</v>
          </cell>
          <cell r="K425" t="str">
            <v>VDC</v>
          </cell>
          <cell r="L425" t="str">
            <v>ANGEL CASTRO CABRERA</v>
          </cell>
          <cell r="M425" t="str">
            <v>HD/RV: C-19872400077 // RV: URGENTE: CLOUD // CC-CHI-0000133</v>
          </cell>
          <cell r="N425" t="str">
            <v>VPN IP - MPLS</v>
          </cell>
          <cell r="O425" t="str">
            <v>frp_pcamay</v>
          </cell>
          <cell r="P425" t="str">
            <v>Requerimiento de cliente</v>
          </cell>
          <cell r="Q425" t="str">
            <v>Objetivos de servicio incumplidos</v>
          </cell>
          <cell r="R425">
            <v>45338</v>
          </cell>
          <cell r="S425">
            <v>0.98371527777635492</v>
          </cell>
          <cell r="T425">
            <v>0.86273148148148149</v>
          </cell>
          <cell r="U425">
            <v>0.98454861111111114</v>
          </cell>
          <cell r="V425">
            <v>0.12181712962962964</v>
          </cell>
          <cell r="W425" t="str">
            <v/>
          </cell>
          <cell r="X425" t="str">
            <v>Cumplido</v>
          </cell>
        </row>
        <row r="426">
          <cell r="A426" t="str">
            <v>INC000002618159</v>
          </cell>
          <cell r="B426" t="str">
            <v>4-Menor/Localizado</v>
          </cell>
          <cell r="C426" t="str">
            <v>4-Baja</v>
          </cell>
          <cell r="D426" t="str">
            <v>Baja</v>
          </cell>
          <cell r="E426" t="str">
            <v>Cerrado</v>
          </cell>
          <cell r="F426" t="str">
            <v>TELEFONICA GLOBAL TECHNOLOGY S.A.AGENCIA EN CHILE</v>
          </cell>
          <cell r="G426" t="str">
            <v>16/02/2024 9:55:43</v>
          </cell>
          <cell r="H426" t="str">
            <v>16/02/2024 9:56:55</v>
          </cell>
          <cell r="I426" t="str">
            <v>16/02/2024 10:57:37</v>
          </cell>
          <cell r="J426" t="str">
            <v>16/02/2024 23:50:00</v>
          </cell>
          <cell r="K426" t="str">
            <v>CLOUD SAP HANA</v>
          </cell>
          <cell r="L426" t="str">
            <v>EWALD R GALAZ MILLALEO</v>
          </cell>
          <cell r="M426" t="str">
            <v>Checklist diario clientes 13.02.2024</v>
          </cell>
          <cell r="N426" t="str">
            <v>SAP</v>
          </cell>
          <cell r="O426" t="str">
            <v>tct_egalaz</v>
          </cell>
          <cell r="P426" t="str">
            <v>Requerimiento de cliente</v>
          </cell>
          <cell r="Q426" t="str">
            <v>Dentro del Objetivo de servicio</v>
          </cell>
          <cell r="R426">
            <v>45338</v>
          </cell>
          <cell r="S426">
            <v>4.2152777779847383E-2</v>
          </cell>
          <cell r="T426">
            <v>0</v>
          </cell>
          <cell r="U426">
            <v>4.2986111111111114E-2</v>
          </cell>
          <cell r="V426">
            <v>4.2986111111111114E-2</v>
          </cell>
          <cell r="W426" t="str">
            <v/>
          </cell>
          <cell r="X426" t="str">
            <v>Cumplido</v>
          </cell>
        </row>
        <row r="427">
          <cell r="A427" t="str">
            <v>INC000002618572</v>
          </cell>
          <cell r="B427" t="str">
            <v>4-Menor/Localizado</v>
          </cell>
          <cell r="C427" t="str">
            <v>4-Baja</v>
          </cell>
          <cell r="D427" t="str">
            <v>Baja</v>
          </cell>
          <cell r="E427" t="str">
            <v>Cerrado</v>
          </cell>
          <cell r="F427" t="str">
            <v>TELEFONICA GLOBAL TECHNOLOGY S.A.AGENCIA EN CHILE</v>
          </cell>
          <cell r="G427" t="str">
            <v>16/02/2024 10:53:23</v>
          </cell>
          <cell r="H427" t="str">
            <v>16/02/2024 10:54:32</v>
          </cell>
          <cell r="I427" t="str">
            <v>16/02/2024 10:59:24</v>
          </cell>
          <cell r="J427" t="str">
            <v>16/02/2024 23:50:00</v>
          </cell>
          <cell r="K427" t="str">
            <v>CLOUD SAP HANA</v>
          </cell>
          <cell r="L427" t="str">
            <v>EWALD R GALAZ MILLALEO</v>
          </cell>
          <cell r="M427" t="str">
            <v>Checklist diario clientes 14.02.2024</v>
          </cell>
          <cell r="N427" t="str">
            <v>SAP</v>
          </cell>
          <cell r="O427" t="str">
            <v>tct_egalaz</v>
          </cell>
          <cell r="P427" t="str">
            <v>Requerimiento de cliente</v>
          </cell>
          <cell r="Q427" t="str">
            <v>Dentro del Objetivo de servicio</v>
          </cell>
          <cell r="R427">
            <v>45338</v>
          </cell>
          <cell r="S427">
            <v>3.379629626579117E-3</v>
          </cell>
          <cell r="T427">
            <v>0</v>
          </cell>
          <cell r="U427">
            <v>4.1782407407407402E-3</v>
          </cell>
          <cell r="V427">
            <v>4.1782407407407402E-3</v>
          </cell>
          <cell r="W427" t="str">
            <v/>
          </cell>
          <cell r="X427" t="str">
            <v>Cumplido</v>
          </cell>
        </row>
        <row r="428">
          <cell r="A428" t="str">
            <v>INC000002618574</v>
          </cell>
          <cell r="B428" t="str">
            <v>4-Menor/Localizado</v>
          </cell>
          <cell r="C428" t="str">
            <v>4-Baja</v>
          </cell>
          <cell r="D428" t="str">
            <v>Baja</v>
          </cell>
          <cell r="E428" t="str">
            <v>Cerrado</v>
          </cell>
          <cell r="F428" t="str">
            <v>TELEFONICA GLOBAL TECHNOLOGY S.A.AGENCIA EN CHILE</v>
          </cell>
          <cell r="G428" t="str">
            <v>16/02/2024 11:02:24</v>
          </cell>
          <cell r="H428" t="str">
            <v>16/02/2024 11:05:29</v>
          </cell>
          <cell r="I428" t="str">
            <v>16/02/2024 11:06:19</v>
          </cell>
          <cell r="J428" t="str">
            <v>16/02/2024 23:50:00</v>
          </cell>
          <cell r="K428" t="str">
            <v>CLOUD SAP HANA</v>
          </cell>
          <cell r="L428" t="str">
            <v>EWALD R GALAZ MILLALEO</v>
          </cell>
          <cell r="M428" t="str">
            <v>Checklist diario clientes 15.02.2024</v>
          </cell>
          <cell r="N428" t="str">
            <v>SAP</v>
          </cell>
          <cell r="O428" t="str">
            <v>tct_egalaz</v>
          </cell>
          <cell r="P428" t="str">
            <v>Requerimiento de cliente</v>
          </cell>
          <cell r="Q428" t="str">
            <v>Dentro del Objetivo de servicio</v>
          </cell>
          <cell r="R428">
            <v>45338</v>
          </cell>
          <cell r="S428">
            <v>5.7870370801538229E-4</v>
          </cell>
          <cell r="T428">
            <v>0</v>
          </cell>
          <cell r="U428">
            <v>2.7199074074074074E-3</v>
          </cell>
          <cell r="V428">
            <v>2.7199074074074074E-3</v>
          </cell>
          <cell r="W428" t="str">
            <v/>
          </cell>
          <cell r="X428" t="str">
            <v>Cumplido</v>
          </cell>
        </row>
        <row r="429">
          <cell r="A429" t="str">
            <v>INC000002618867</v>
          </cell>
          <cell r="B429" t="str">
            <v>3-Moderado/Limitado</v>
          </cell>
          <cell r="C429" t="str">
            <v>3-Medio</v>
          </cell>
          <cell r="D429" t="str">
            <v>Media</v>
          </cell>
          <cell r="E429" t="str">
            <v>Cerrado</v>
          </cell>
          <cell r="F429" t="str">
            <v>INSTITUTO PROFESIONAL DE CHILE SA</v>
          </cell>
          <cell r="G429" t="str">
            <v>16/02/2024 10:06:49</v>
          </cell>
          <cell r="H429" t="str">
            <v>16/02/2024 10:09:06</v>
          </cell>
          <cell r="I429" t="str">
            <v>16/02/2024 11:23:29</v>
          </cell>
          <cell r="J429" t="str">
            <v>16/02/2024 23:50:00</v>
          </cell>
          <cell r="K429" t="str">
            <v>COMUNICACIONES DC</v>
          </cell>
          <cell r="L429" t="str">
            <v>JUAN PABLO PAZ GOMPERTZ</v>
          </cell>
          <cell r="M429" t="str">
            <v>HD/
Formulario de Solicitud de IPvlan 2.0 ipchile</v>
          </cell>
          <cell r="N429" t="str">
            <v>VPN IP - MPLS</v>
          </cell>
          <cell r="O429" t="str">
            <v>frp_fpetro</v>
          </cell>
          <cell r="P429" t="str">
            <v>Requerimiento de cliente</v>
          </cell>
          <cell r="Q429" t="str">
            <v>Dentro del Objetivo de servicio</v>
          </cell>
          <cell r="R429">
            <v>45338</v>
          </cell>
          <cell r="S429">
            <v>5.1655092596774921E-2</v>
          </cell>
          <cell r="T429">
            <v>0</v>
          </cell>
          <cell r="U429">
            <v>5.3240740740740734E-2</v>
          </cell>
          <cell r="V429">
            <v>5.3240740740740734E-2</v>
          </cell>
          <cell r="W429" t="str">
            <v/>
          </cell>
          <cell r="X429" t="str">
            <v>Cumplido</v>
          </cell>
        </row>
        <row r="430">
          <cell r="A430" t="str">
            <v>INC000002618935</v>
          </cell>
          <cell r="B430" t="str">
            <v>3-Moderado/Limitado</v>
          </cell>
          <cell r="C430" t="str">
            <v>3-Medio</v>
          </cell>
          <cell r="D430" t="str">
            <v>Media</v>
          </cell>
          <cell r="E430" t="str">
            <v>Cerrado</v>
          </cell>
          <cell r="F430" t="str">
            <v>NUTRISCO CHILE SA</v>
          </cell>
          <cell r="G430" t="str">
            <v>16/02/2024 11:37:10</v>
          </cell>
          <cell r="H430" t="str">
            <v>16/02/2024 11:40:26</v>
          </cell>
          <cell r="I430" t="str">
            <v>16/02/2024 11:59:22</v>
          </cell>
          <cell r="J430" t="str">
            <v>16/02/2024 23:50:00</v>
          </cell>
          <cell r="K430" t="str">
            <v>CLOUD SAP HANA</v>
          </cell>
          <cell r="L430" t="str">
            <v>NICOLAS A SAAVEDRA EGUILUZ</v>
          </cell>
          <cell r="M430" t="str">
            <v>HD |  DUMP QAS // 16 de febrero de 2024 // Acción creación usuario SAP</v>
          </cell>
          <cell r="N430" t="str">
            <v>VPN IP - MPLS</v>
          </cell>
          <cell r="O430" t="str">
            <v>frp_kefern</v>
          </cell>
          <cell r="P430" t="str">
            <v>Requerimiento de cliente</v>
          </cell>
          <cell r="Q430" t="str">
            <v>Dentro del Objetivo de servicio</v>
          </cell>
          <cell r="R430">
            <v>45338</v>
          </cell>
          <cell r="S430">
            <v>1.3148148143955041E-2</v>
          </cell>
          <cell r="T430">
            <v>0</v>
          </cell>
          <cell r="U430">
            <v>1.5416666666666667E-2</v>
          </cell>
          <cell r="V430">
            <v>1.5416666666666667E-2</v>
          </cell>
          <cell r="W430" t="str">
            <v/>
          </cell>
          <cell r="X430" t="str">
            <v>Cumplido</v>
          </cell>
        </row>
        <row r="431">
          <cell r="A431" t="str">
            <v>INC000002614197</v>
          </cell>
          <cell r="B431" t="str">
            <v>4-Menor/Localizado</v>
          </cell>
          <cell r="C431" t="str">
            <v>4-Baja</v>
          </cell>
          <cell r="D431" t="str">
            <v>Baja</v>
          </cell>
          <cell r="E431" t="str">
            <v>Cerrado</v>
          </cell>
          <cell r="F431" t="str">
            <v>TELEFONICA GLOBAL TECHNOLOGY S.A.AGENCIA EN CHILE</v>
          </cell>
          <cell r="G431" t="str">
            <v>14/02/2024 11:25:48</v>
          </cell>
          <cell r="H431" t="str">
            <v>14/02/2024 11:26:53</v>
          </cell>
          <cell r="I431" t="str">
            <v>16/02/2024 12:24:01</v>
          </cell>
          <cell r="J431" t="str">
            <v>16/02/2024 23:50:00</v>
          </cell>
          <cell r="K431" t="str">
            <v>O365</v>
          </cell>
          <cell r="L431" t="str">
            <v>JAVIERA A UMAÑA YEVENES</v>
          </cell>
          <cell r="M431" t="str">
            <v>‎Caso DUOC - Validar configuración conector correo Exchange &gt; Microsoft 365‎</v>
          </cell>
          <cell r="N431" t="str">
            <v>CORREO</v>
          </cell>
          <cell r="O431" t="str">
            <v>tct_jumana</v>
          </cell>
          <cell r="P431" t="str">
            <v>Requerimiento de cliente</v>
          </cell>
          <cell r="Q431" t="str">
            <v>Dentro del Objetivo de servicio</v>
          </cell>
          <cell r="R431">
            <v>45338</v>
          </cell>
          <cell r="S431">
            <v>2.0396759259238024</v>
          </cell>
          <cell r="T431">
            <v>2.0396759259259261</v>
          </cell>
          <cell r="U431">
            <v>2.040428240740741</v>
          </cell>
          <cell r="V431">
            <v>7.5231481481481471E-4</v>
          </cell>
          <cell r="W431" t="str">
            <v/>
          </cell>
          <cell r="X431" t="str">
            <v>Cumplido</v>
          </cell>
        </row>
        <row r="432">
          <cell r="A432" t="str">
            <v>INC000002614484</v>
          </cell>
          <cell r="B432" t="str">
            <v>3-Moderado/Limitado</v>
          </cell>
          <cell r="C432" t="str">
            <v>3-Medio</v>
          </cell>
          <cell r="D432" t="str">
            <v>Media</v>
          </cell>
          <cell r="E432" t="str">
            <v>Cerrado</v>
          </cell>
          <cell r="F432" t="str">
            <v>TELEFONICA GLOBAL TECHNOLOGY S.A.AGENCIA EN CHILE</v>
          </cell>
          <cell r="G432" t="str">
            <v>14/02/2024 10:59:18</v>
          </cell>
          <cell r="H432" t="str">
            <v>14/02/2024 11:00:34</v>
          </cell>
          <cell r="I432" t="str">
            <v>16/02/2024 12:30:18</v>
          </cell>
          <cell r="J432" t="str">
            <v>16/02/2024 23:50:00</v>
          </cell>
          <cell r="K432" t="str">
            <v>VDC</v>
          </cell>
          <cell r="L432" t="str">
            <v>DEIBY Y SANTOYO MONTEROLA</v>
          </cell>
          <cell r="M432" t="str">
            <v>HD/Revisión Servidor Calipso</v>
          </cell>
          <cell r="N432" t="str">
            <v>VPN IP - MPLS</v>
          </cell>
          <cell r="O432" t="str">
            <v>frp_pcamay</v>
          </cell>
          <cell r="P432" t="str">
            <v>Requerimiento de cliente</v>
          </cell>
          <cell r="Q432" t="str">
            <v>Objetivos de servicio incumplidos</v>
          </cell>
          <cell r="R432">
            <v>45338</v>
          </cell>
          <cell r="S432">
            <v>2.0623148148151813</v>
          </cell>
          <cell r="T432">
            <v>1.3128240740740742</v>
          </cell>
          <cell r="U432">
            <v>2.0631944444444446</v>
          </cell>
          <cell r="V432">
            <v>0.75037037037037047</v>
          </cell>
          <cell r="W432" t="str">
            <v/>
          </cell>
          <cell r="X432" t="str">
            <v>Cumplido</v>
          </cell>
        </row>
        <row r="433">
          <cell r="A433" t="str">
            <v>INC000002618099</v>
          </cell>
          <cell r="B433" t="str">
            <v>4-Menor/Localizado</v>
          </cell>
          <cell r="C433" t="str">
            <v>4-Baja</v>
          </cell>
          <cell r="D433" t="str">
            <v>Baja</v>
          </cell>
          <cell r="E433" t="str">
            <v>Cerrado</v>
          </cell>
          <cell r="F433" t="str">
            <v>INGENIERIA SERVICIOS Y COMUNICACIONES S A</v>
          </cell>
          <cell r="G433" t="str">
            <v>16/02/2024 7:57:26</v>
          </cell>
          <cell r="H433" t="str">
            <v>16/02/2024 8:42:54</v>
          </cell>
          <cell r="I433" t="str">
            <v>16/02/2024 12:40:32</v>
          </cell>
          <cell r="J433" t="str">
            <v>16/02/2024 23:50:00</v>
          </cell>
          <cell r="K433" t="str">
            <v>SISTEMA OPERATIVO UNIX</v>
          </cell>
          <cell r="L433" t="str">
            <v>SEBASTIAN I ACUÑA GUZMAN</v>
          </cell>
          <cell r="M433" t="str">
            <v>Generar registros TXT dominio jeria.cl</v>
          </cell>
          <cell r="N433" t="str">
            <v>VPN IP - MPLS</v>
          </cell>
          <cell r="O433" t="str">
            <v>frp_dalcap</v>
          </cell>
          <cell r="P433" t="str">
            <v>Requerimiento de cliente</v>
          </cell>
          <cell r="Q433" t="str">
            <v>Dentro del Objetivo de servicio</v>
          </cell>
          <cell r="R433">
            <v>45338</v>
          </cell>
          <cell r="S433">
            <v>0.16502314814715646</v>
          </cell>
          <cell r="T433">
            <v>0</v>
          </cell>
          <cell r="U433">
            <v>0.19659722222222223</v>
          </cell>
          <cell r="V433">
            <v>0.19659722222222223</v>
          </cell>
          <cell r="W433" t="str">
            <v/>
          </cell>
          <cell r="X433" t="str">
            <v>Cumplido</v>
          </cell>
        </row>
        <row r="434">
          <cell r="A434" t="str">
            <v>INC000002615075</v>
          </cell>
          <cell r="B434" t="str">
            <v>3-Moderado/Limitado</v>
          </cell>
          <cell r="C434" t="str">
            <v>3-Medio</v>
          </cell>
          <cell r="D434" t="str">
            <v>Media</v>
          </cell>
          <cell r="E434" t="str">
            <v>Cerrado</v>
          </cell>
          <cell r="F434" t="str">
            <v>TELEFONICA GLOBAL TECHNOLOGY S.A.AGENCIA EN CHILE</v>
          </cell>
          <cell r="G434" t="str">
            <v>14/02/2024 13:05:01</v>
          </cell>
          <cell r="H434" t="str">
            <v>14/02/2024 13:06:55</v>
          </cell>
          <cell r="I434" t="str">
            <v>16/02/2024 16:38:53</v>
          </cell>
          <cell r="J434" t="str">
            <v>16/02/2024 23:50:00</v>
          </cell>
          <cell r="K434" t="str">
            <v>COMUNICACIONES DC</v>
          </cell>
          <cell r="L434" t="str">
            <v>OSCAR A RAMIREZ SOTO</v>
          </cell>
          <cell r="M434" t="str">
            <v>HD/
TCCT - CLOUD - Requerimiento extensión PVLAN 1460</v>
          </cell>
          <cell r="N434" t="str">
            <v>VPN IP - MPLS</v>
          </cell>
          <cell r="O434" t="str">
            <v>frp_fpetro</v>
          </cell>
          <cell r="P434" t="str">
            <v>Requerimiento de cliente</v>
          </cell>
          <cell r="Q434" t="str">
            <v>Objetivos de servicio incumplidos</v>
          </cell>
          <cell r="R434">
            <v>45338</v>
          </cell>
          <cell r="S434">
            <v>2.1471990740756155</v>
          </cell>
          <cell r="T434">
            <v>1.9652893518518519</v>
          </cell>
          <cell r="U434">
            <v>2.1485185185185185</v>
          </cell>
          <cell r="V434">
            <v>0.18322916666666667</v>
          </cell>
          <cell r="W434" t="str">
            <v/>
          </cell>
          <cell r="X434" t="str">
            <v>Cumplido</v>
          </cell>
        </row>
        <row r="435">
          <cell r="A435" t="str">
            <v>INC000002619246</v>
          </cell>
          <cell r="B435" t="str">
            <v>1-Extenso/Generalizado</v>
          </cell>
          <cell r="C435" t="str">
            <v>4-Baja</v>
          </cell>
          <cell r="D435" t="str">
            <v>Baja</v>
          </cell>
          <cell r="E435" t="str">
            <v>Cerrado</v>
          </cell>
          <cell r="F435" t="str">
            <v>FUNDACION INSTITUTO PROFESIONAL DUOC UC</v>
          </cell>
          <cell r="G435" t="str">
            <v>16/02/2024 12:50:02</v>
          </cell>
          <cell r="H435" t="str">
            <v>16/02/2024 12:50:02</v>
          </cell>
          <cell r="I435" t="str">
            <v>16/02/2024 16:42:21</v>
          </cell>
          <cell r="J435" t="str">
            <v>16/02/2024 23:50:00</v>
          </cell>
          <cell r="K435" t="str">
            <v>SISTEMA OPERATIVO UNIX</v>
          </cell>
          <cell r="L435" t="str">
            <v>VICTOR SEPULVEDA GAMARRA</v>
          </cell>
          <cell r="M435" t="str">
            <v>fiprdu01 - liceo_andes TICKET AUTOMATICO</v>
          </cell>
          <cell r="N435" t="str">
            <v>TICKET-INTELIGENTE</v>
          </cell>
          <cell r="O435" t="str">
            <v>USR_TSIGHT</v>
          </cell>
          <cell r="P435" t="str">
            <v>Incidencia de cliente</v>
          </cell>
          <cell r="Q435" t="str">
            <v>Dentro del Objetivo de servicio</v>
          </cell>
          <cell r="R435">
            <v>45338</v>
          </cell>
          <cell r="S435">
            <v>0.16133101851301035</v>
          </cell>
          <cell r="T435">
            <v>0.12416666666666666</v>
          </cell>
          <cell r="U435">
            <v>0.16133101851851853</v>
          </cell>
          <cell r="V435">
            <v>3.7164351851851851E-2</v>
          </cell>
          <cell r="W435" t="str">
            <v>Cumplido</v>
          </cell>
          <cell r="X435" t="str">
            <v xml:space="preserve"> </v>
          </cell>
        </row>
        <row r="436">
          <cell r="A436" t="str">
            <v>INC000002617558</v>
          </cell>
          <cell r="B436" t="str">
            <v>3-Moderado/Limitado</v>
          </cell>
          <cell r="C436" t="str">
            <v>4-Baja</v>
          </cell>
          <cell r="D436" t="str">
            <v>Baja</v>
          </cell>
          <cell r="E436" t="str">
            <v>Cerrado</v>
          </cell>
          <cell r="F436" t="str">
            <v>FUNDACION INSTITUTO PROFESIONAL DUOC UC</v>
          </cell>
          <cell r="G436" t="str">
            <v>15/02/2024 15:31:28</v>
          </cell>
          <cell r="H436" t="str">
            <v>15/02/2024 15:35:00</v>
          </cell>
          <cell r="I436" t="str">
            <v>16/02/2024 17:19:15</v>
          </cell>
          <cell r="J436" t="str">
            <v>16/02/2024 23:50:00</v>
          </cell>
          <cell r="K436" t="str">
            <v>BASE DE DATOS</v>
          </cell>
          <cell r="L436" t="str">
            <v>CLAUDIO A GAJARDO GARRIDO</v>
          </cell>
          <cell r="M436" t="str">
            <v>DUOC|REQ| Homologar BDD de PRD a QA</v>
          </cell>
          <cell r="N436" t="str">
            <v>HOUSING</v>
          </cell>
          <cell r="O436" t="str">
            <v>frp_eavend</v>
          </cell>
          <cell r="P436" t="str">
            <v>Requerimiento de cliente</v>
          </cell>
          <cell r="Q436" t="str">
            <v>Dentro del Objetivo de servicio</v>
          </cell>
          <cell r="R436">
            <v>45338</v>
          </cell>
          <cell r="S436">
            <v>1.0723958333328483</v>
          </cell>
          <cell r="T436">
            <v>1.0444791666666666</v>
          </cell>
          <cell r="U436">
            <v>1.074849537037037</v>
          </cell>
          <cell r="V436">
            <v>3.037037037037037E-2</v>
          </cell>
          <cell r="W436" t="str">
            <v/>
          </cell>
          <cell r="X436" t="str">
            <v>Cumplido</v>
          </cell>
        </row>
        <row r="437">
          <cell r="A437" t="str">
            <v>INC000002619866</v>
          </cell>
          <cell r="B437" t="str">
            <v>4-Menor/Localizado</v>
          </cell>
          <cell r="C437" t="str">
            <v>4-Baja</v>
          </cell>
          <cell r="D437" t="str">
            <v>Baja</v>
          </cell>
          <cell r="E437" t="str">
            <v>Cerrado</v>
          </cell>
          <cell r="F437" t="str">
            <v>TELEFONICA GLOBAL TECHNOLOGY S.A.AGENCIA EN CHILE</v>
          </cell>
          <cell r="G437" t="str">
            <v>16/02/2024 17:21:31</v>
          </cell>
          <cell r="H437" t="str">
            <v>16/02/2024 17:21:44</v>
          </cell>
          <cell r="I437" t="str">
            <v>16/02/2024 17:23:32</v>
          </cell>
          <cell r="J437" t="str">
            <v>16/02/2024 23:50:00</v>
          </cell>
          <cell r="K437" t="str">
            <v>SISTEMA OPERATIVO MICROSOFT</v>
          </cell>
          <cell r="L437" t="str">
            <v>RICARDO R GALLEGOS OYANEDER</v>
          </cell>
          <cell r="M437" t="str">
            <v>sesión de trabajo por error recepción correos exchange apremiase</v>
          </cell>
          <cell r="N437" t="str">
            <v>HOSTING VIRTUAL</v>
          </cell>
          <cell r="O437" t="str">
            <v>tct_rgalle</v>
          </cell>
          <cell r="P437" t="str">
            <v>Requerimiento de cliente</v>
          </cell>
          <cell r="Q437" t="str">
            <v>Dentro del Objetivo de servicio</v>
          </cell>
          <cell r="R437">
            <v>45338</v>
          </cell>
          <cell r="S437">
            <v>1.2500000011641532E-3</v>
          </cell>
          <cell r="T437">
            <v>0</v>
          </cell>
          <cell r="U437">
            <v>1.4004629629629629E-3</v>
          </cell>
          <cell r="V437">
            <v>1.4004629629629629E-3</v>
          </cell>
          <cell r="W437" t="str">
            <v/>
          </cell>
          <cell r="X437" t="str">
            <v>Cumplido</v>
          </cell>
        </row>
        <row r="438">
          <cell r="A438" t="str">
            <v>INC000002619867</v>
          </cell>
          <cell r="B438" t="str">
            <v>4-Menor/Localizado</v>
          </cell>
          <cell r="C438" t="str">
            <v>4-Baja</v>
          </cell>
          <cell r="D438" t="str">
            <v>Baja</v>
          </cell>
          <cell r="E438" t="str">
            <v>Cerrado</v>
          </cell>
          <cell r="F438" t="str">
            <v>TELEFONICA GLOBAL TECHNOLOGY S.A.AGENCIA EN CHILE</v>
          </cell>
          <cell r="G438" t="str">
            <v>16/02/2024 17:21:49</v>
          </cell>
          <cell r="H438" t="str">
            <v>16/02/2024 17:22:00</v>
          </cell>
          <cell r="I438" t="str">
            <v>16/02/2024 17:38:45</v>
          </cell>
          <cell r="J438" t="str">
            <v>16/02/2024 23:50:00</v>
          </cell>
          <cell r="K438" t="str">
            <v>SISTEMA OPERATIVO MICROSOFT</v>
          </cell>
          <cell r="L438" t="str">
            <v>RICARDO R GALLEGOS OYANEDER</v>
          </cell>
          <cell r="M438" t="str">
            <v>Reunión de coordinación en conjunto a JP proyecto migración servidores Duoc a VDC.</v>
          </cell>
          <cell r="N438" t="str">
            <v>HOSTING VIRTUAL</v>
          </cell>
          <cell r="O438" t="str">
            <v>tct_rgalle</v>
          </cell>
          <cell r="P438" t="str">
            <v>Requerimiento de cliente</v>
          </cell>
          <cell r="Q438" t="str">
            <v>Dentro del Objetivo de servicio</v>
          </cell>
          <cell r="R438">
            <v>45338</v>
          </cell>
          <cell r="S438">
            <v>1.1631944442342501E-2</v>
          </cell>
          <cell r="T438">
            <v>0</v>
          </cell>
          <cell r="U438">
            <v>1.1759259259259259E-2</v>
          </cell>
          <cell r="V438">
            <v>1.1759259259259259E-2</v>
          </cell>
          <cell r="W438" t="str">
            <v/>
          </cell>
          <cell r="X438" t="str">
            <v>Cumplido</v>
          </cell>
        </row>
        <row r="439">
          <cell r="A439" t="str">
            <v>INC000002619868</v>
          </cell>
          <cell r="B439" t="str">
            <v>4-Menor/Localizado</v>
          </cell>
          <cell r="C439" t="str">
            <v>4-Baja</v>
          </cell>
          <cell r="D439" t="str">
            <v>Baja</v>
          </cell>
          <cell r="E439" t="str">
            <v>Cerrado</v>
          </cell>
          <cell r="F439" t="str">
            <v>TELEFONICA GLOBAL TECHNOLOGY S.A.AGENCIA EN CHILE</v>
          </cell>
          <cell r="G439" t="str">
            <v>16/02/2024 17:22:06</v>
          </cell>
          <cell r="H439" t="str">
            <v>16/02/2024 17:22:20</v>
          </cell>
          <cell r="I439" t="str">
            <v>16/02/2024 17:39:22</v>
          </cell>
          <cell r="J439" t="str">
            <v>16/02/2024 23:50:00</v>
          </cell>
          <cell r="K439" t="str">
            <v>SISTEMA OPERATIVO MICROSOFT</v>
          </cell>
          <cell r="L439" t="str">
            <v>RICARDO R GALLEGOS OYANEDER</v>
          </cell>
          <cell r="M439" t="str">
            <v>Levantamiento y revisión servidores a migrar a VDC en conjunto a ingeniero residente DUOC</v>
          </cell>
          <cell r="N439" t="str">
            <v>HOSTING VIRTUAL</v>
          </cell>
          <cell r="O439" t="str">
            <v>tct_rgalle</v>
          </cell>
          <cell r="P439" t="str">
            <v>Requerimiento de cliente</v>
          </cell>
          <cell r="Q439" t="str">
            <v>Dentro del Objetivo de servicio</v>
          </cell>
          <cell r="R439">
            <v>45338</v>
          </cell>
          <cell r="S439">
            <v>1.1828703703940846E-2</v>
          </cell>
          <cell r="T439">
            <v>0</v>
          </cell>
          <cell r="U439">
            <v>1.1990740740740739E-2</v>
          </cell>
          <cell r="V439">
            <v>1.1990740740740739E-2</v>
          </cell>
          <cell r="W439" t="str">
            <v/>
          </cell>
          <cell r="X439" t="str">
            <v>Cumplido</v>
          </cell>
        </row>
        <row r="440">
          <cell r="A440" t="str">
            <v>INC000002617928</v>
          </cell>
          <cell r="B440" t="str">
            <v>3-Moderado/Limitado</v>
          </cell>
          <cell r="C440" t="str">
            <v>3-Medio</v>
          </cell>
          <cell r="D440" t="str">
            <v>Media</v>
          </cell>
          <cell r="E440" t="str">
            <v>Cerrado</v>
          </cell>
          <cell r="F440" t="str">
            <v>INSTITUTO PROFESIONAL DE CHILE SA</v>
          </cell>
          <cell r="G440" t="str">
            <v>15/02/2024 17:37:07</v>
          </cell>
          <cell r="H440" t="str">
            <v>15/02/2024 17:41:13</v>
          </cell>
          <cell r="I440" t="str">
            <v>16/02/2024 20:09:53</v>
          </cell>
          <cell r="J440" t="str">
            <v>16/02/2024 23:50:00</v>
          </cell>
          <cell r="K440" t="str">
            <v>BACK UP DATA CENTER (BACKUP ON DEMAND)</v>
          </cell>
          <cell r="L440" t="str">
            <v>SEBASTIAN VILLENA</v>
          </cell>
          <cell r="M440" t="str">
            <v>GAMA | E: Información de respaldos</v>
          </cell>
          <cell r="N440" t="str">
            <v>VPN IP - MPLS</v>
          </cell>
          <cell r="O440" t="str">
            <v>frp_joflor</v>
          </cell>
          <cell r="P440" t="str">
            <v>Requerimiento de cliente</v>
          </cell>
          <cell r="Q440" t="str">
            <v>Objetivos de servicio incumplidos</v>
          </cell>
          <cell r="R440">
            <v>45338</v>
          </cell>
          <cell r="S440">
            <v>1.1032407407401479</v>
          </cell>
          <cell r="T440">
            <v>0.90920138888888891</v>
          </cell>
          <cell r="U440">
            <v>1.106087962962963</v>
          </cell>
          <cell r="V440">
            <v>0.19688657407407406</v>
          </cell>
          <cell r="W440" t="str">
            <v/>
          </cell>
          <cell r="X440" t="str">
            <v>Cumplido</v>
          </cell>
        </row>
        <row r="441">
          <cell r="A441" t="str">
            <v>INC000002617997</v>
          </cell>
          <cell r="B441" t="str">
            <v>1-Extenso/Generalizado</v>
          </cell>
          <cell r="C441" t="str">
            <v>4-Baja</v>
          </cell>
          <cell r="D441" t="str">
            <v>Baja</v>
          </cell>
          <cell r="E441" t="str">
            <v>Cerrado</v>
          </cell>
          <cell r="F441" t="str">
            <v>FUNDACION INSTITUTO PROFESIONAL DUOC UC</v>
          </cell>
          <cell r="G441" t="str">
            <v>15/02/2024 19:29:07</v>
          </cell>
          <cell r="H441" t="str">
            <v>15/02/2024 19:29:07</v>
          </cell>
          <cell r="I441" t="str">
            <v>16/02/2024 21:40:18</v>
          </cell>
          <cell r="J441" t="str">
            <v>16/02/2024 23:50:00</v>
          </cell>
          <cell r="K441" t="str">
            <v>SISTEMA OPERATIVO MICROSOFT</v>
          </cell>
          <cell r="L441" t="str">
            <v>ALEJANDRO ACEVEDO VALENZUELA</v>
          </cell>
          <cell r="M441" t="str">
            <v>fiprdu01 - srvsharepro1_vm TICKET AUTOMATICO</v>
          </cell>
          <cell r="N441" t="str">
            <v>TICKET-INTELIGENTE</v>
          </cell>
          <cell r="O441" t="str">
            <v>USR_TSIGHT</v>
          </cell>
          <cell r="P441" t="str">
            <v>Incidencia de cliente</v>
          </cell>
          <cell r="Q441" t="str">
            <v>Objetivos de servicio incumplidos</v>
          </cell>
          <cell r="R441">
            <v>45338</v>
          </cell>
          <cell r="S441">
            <v>1.091099537035916</v>
          </cell>
          <cell r="T441">
            <v>1.0877430555555556</v>
          </cell>
          <cell r="U441">
            <v>1.0910995370370371</v>
          </cell>
          <cell r="V441">
            <v>3.3564814814814811E-3</v>
          </cell>
          <cell r="W441" t="str">
            <v>Cumplido</v>
          </cell>
          <cell r="X441" t="str">
            <v xml:space="preserve"> </v>
          </cell>
        </row>
        <row r="442">
          <cell r="A442" t="str">
            <v>INC000002614231</v>
          </cell>
          <cell r="B442" t="str">
            <v>3-Moderado/Limitado</v>
          </cell>
          <cell r="C442" t="str">
            <v>3-Medio</v>
          </cell>
          <cell r="D442" t="str">
            <v>Media</v>
          </cell>
          <cell r="E442" t="str">
            <v>Cerrado</v>
          </cell>
          <cell r="F442" t="str">
            <v>XINERGIA LABORAL S A</v>
          </cell>
          <cell r="G442" t="str">
            <v>14/02/2024 9:09:37</v>
          </cell>
          <cell r="H442" t="str">
            <v>14/02/2024 9:10:39</v>
          </cell>
          <cell r="I442" t="str">
            <v>17/02/2024 12:17:11</v>
          </cell>
          <cell r="J442" t="str">
            <v>17/02/2024 23:50:00</v>
          </cell>
          <cell r="K442" t="str">
            <v>BACK UP DATA CENTER (BACKUP ON DEMAND)</v>
          </cell>
          <cell r="L442" t="str">
            <v>RODRIGO VÁSQUEZ MUÑOZ</v>
          </cell>
          <cell r="M442" t="str">
            <v>HD/Restaurar VM 192.168.190.20.</v>
          </cell>
          <cell r="N442" t="str">
            <v>VPN IP - MPLS</v>
          </cell>
          <cell r="O442" t="str">
            <v>frp_pcamay</v>
          </cell>
          <cell r="P442" t="str">
            <v>Requerimiento de cliente</v>
          </cell>
          <cell r="Q442" t="str">
            <v>Objetivos de servicio incumplidos</v>
          </cell>
          <cell r="R442">
            <v>45339</v>
          </cell>
          <cell r="S442">
            <v>3.1295370370426099</v>
          </cell>
          <cell r="T442">
            <v>3.1204745370370368</v>
          </cell>
          <cell r="U442">
            <v>3.1302546296296296</v>
          </cell>
          <cell r="V442">
            <v>9.780092592592592E-3</v>
          </cell>
          <cell r="W442" t="str">
            <v/>
          </cell>
          <cell r="X442" t="str">
            <v>Cumplido</v>
          </cell>
        </row>
        <row r="443">
          <cell r="A443" t="str">
            <v>INC000002618173</v>
          </cell>
          <cell r="B443" t="str">
            <v>4-Menor/Localizado</v>
          </cell>
          <cell r="C443" t="str">
            <v>4-Baja</v>
          </cell>
          <cell r="D443" t="str">
            <v>Baja</v>
          </cell>
          <cell r="E443" t="str">
            <v>Cerrado</v>
          </cell>
          <cell r="F443" t="str">
            <v>MOSAICO SA</v>
          </cell>
          <cell r="G443" t="str">
            <v>16/02/2024 10:48:16</v>
          </cell>
          <cell r="H443" t="str">
            <v>16/02/2024 10:50:12</v>
          </cell>
          <cell r="I443" t="str">
            <v>17/02/2024 12:19:16</v>
          </cell>
          <cell r="J443" t="str">
            <v>17/02/2024 23:50:00</v>
          </cell>
          <cell r="K443" t="str">
            <v>BACK UP DATA CENTER (BACKUP ON DEMAND)</v>
          </cell>
          <cell r="L443" t="str">
            <v>RODRIGO VÁSQUEZ MUÑOZ</v>
          </cell>
          <cell r="M443" t="str">
            <v>ELIMINAR REPORTE DE RESPALDO</v>
          </cell>
          <cell r="N443" t="str">
            <v>BACKUP ON DEMAND</v>
          </cell>
          <cell r="O443" t="str">
            <v>tct_decruz</v>
          </cell>
          <cell r="P443" t="str">
            <v>Requerimiento de cliente</v>
          </cell>
          <cell r="Q443" t="str">
            <v>Objetivos de servicio incumplidos</v>
          </cell>
          <cell r="R443">
            <v>45339</v>
          </cell>
          <cell r="S443">
            <v>1.0618518518531346</v>
          </cell>
          <cell r="T443">
            <v>1.0375578703703703</v>
          </cell>
          <cell r="U443">
            <v>1.0631944444444443</v>
          </cell>
          <cell r="V443">
            <v>2.5636574074074072E-2</v>
          </cell>
          <cell r="W443" t="str">
            <v/>
          </cell>
          <cell r="X443" t="str">
            <v>Cumplido</v>
          </cell>
        </row>
        <row r="444">
          <cell r="A444" t="str">
            <v>INC000002617509</v>
          </cell>
          <cell r="B444" t="str">
            <v>3-Moderado/Limitado</v>
          </cell>
          <cell r="C444" t="str">
            <v>3-Medio</v>
          </cell>
          <cell r="D444" t="str">
            <v>Media</v>
          </cell>
          <cell r="E444" t="str">
            <v>Cerrado</v>
          </cell>
          <cell r="F444" t="str">
            <v>ACMA S.A.</v>
          </cell>
          <cell r="G444" t="str">
            <v>15/02/2024 13:30:07</v>
          </cell>
          <cell r="H444" t="str">
            <v>15/02/2024 13:32:06</v>
          </cell>
          <cell r="I444" t="str">
            <v>17/02/2024 12:21:22</v>
          </cell>
          <cell r="J444" t="str">
            <v>17/02/2024 23:50:00</v>
          </cell>
          <cell r="K444" t="str">
            <v>BACK UP DATA CENTER (BACKUP ON DEMAND)</v>
          </cell>
          <cell r="L444" t="str">
            <v>RODRIGO VÁSQUEZ MUÑOZ</v>
          </cell>
          <cell r="M444" t="str">
            <v>HD/ACMA - Respaldo de Transaction Log servidor ACP</v>
          </cell>
          <cell r="N444" t="str">
            <v>VPN IP - MPLS</v>
          </cell>
          <cell r="O444" t="str">
            <v>frp_pcamay</v>
          </cell>
          <cell r="P444" t="str">
            <v>Requerimiento de cliente</v>
          </cell>
          <cell r="Q444" t="str">
            <v>Objetivos de servicio incumplidos</v>
          </cell>
          <cell r="R444">
            <v>45339</v>
          </cell>
          <cell r="S444">
            <v>1.9508796296286164</v>
          </cell>
          <cell r="T444">
            <v>1.9129513888888889</v>
          </cell>
          <cell r="U444">
            <v>1.9522569444444444</v>
          </cell>
          <cell r="V444">
            <v>3.9305555555555559E-2</v>
          </cell>
          <cell r="W444" t="str">
            <v/>
          </cell>
          <cell r="X444" t="str">
            <v>Cumplido</v>
          </cell>
        </row>
        <row r="445">
          <cell r="A445" t="str">
            <v>INC000002618844</v>
          </cell>
          <cell r="B445" t="str">
            <v>3-Moderado/Limitado</v>
          </cell>
          <cell r="C445" t="str">
            <v>3-Medio</v>
          </cell>
          <cell r="D445" t="str">
            <v>Media</v>
          </cell>
          <cell r="E445" t="str">
            <v>Cerrado</v>
          </cell>
          <cell r="F445" t="str">
            <v>ARTIKOS CHILE S A</v>
          </cell>
          <cell r="G445" t="str">
            <v>16/02/2024 9:45:48</v>
          </cell>
          <cell r="H445" t="str">
            <v>16/02/2024 9:50:51</v>
          </cell>
          <cell r="I445" t="str">
            <v>17/02/2024 12:22:52</v>
          </cell>
          <cell r="J445" t="str">
            <v>17/02/2024 23:50:00</v>
          </cell>
          <cell r="K445" t="str">
            <v>BACK UP DATA CENTER (BACKUP ON DEMAND)</v>
          </cell>
          <cell r="L445" t="str">
            <v>RODRIGO VÁSQUEZ MUÑOZ</v>
          </cell>
          <cell r="M445" t="str">
            <v>HD/Solicitud de creación de ticket / baja de respaldo /Artikos Chile S.A. varias bases</v>
          </cell>
          <cell r="N445" t="str">
            <v>VPN IP - MPLS</v>
          </cell>
          <cell r="O445" t="str">
            <v>frp_fpetro</v>
          </cell>
          <cell r="P445" t="str">
            <v>Requerimiento de cliente</v>
          </cell>
          <cell r="Q445" t="str">
            <v>Objetivos de servicio incumplidos</v>
          </cell>
          <cell r="R445">
            <v>45339</v>
          </cell>
          <cell r="S445">
            <v>1.1055671296344372</v>
          </cell>
          <cell r="T445">
            <v>1.0897916666666667</v>
          </cell>
          <cell r="U445">
            <v>1.1090740740740741</v>
          </cell>
          <cell r="V445">
            <v>1.9282407407407408E-2</v>
          </cell>
          <cell r="W445" t="str">
            <v/>
          </cell>
          <cell r="X445" t="str">
            <v>Cumplido</v>
          </cell>
        </row>
        <row r="446">
          <cell r="A446" t="str">
            <v>INC000002620740</v>
          </cell>
          <cell r="B446" t="str">
            <v>3-Moderado/Limitado</v>
          </cell>
          <cell r="C446" t="str">
            <v>3-Medio</v>
          </cell>
          <cell r="D446" t="str">
            <v>Media</v>
          </cell>
          <cell r="E446" t="str">
            <v>Cerrado</v>
          </cell>
          <cell r="F446" t="str">
            <v>FUNDACION INSTITUTO PROFESIONAL DUOC UC</v>
          </cell>
          <cell r="G446" t="str">
            <v>17/02/2024 17:50:29</v>
          </cell>
          <cell r="H446" t="str">
            <v>17/02/2024 17:51:44</v>
          </cell>
          <cell r="I446" t="str">
            <v>17/02/2024 21:47:50</v>
          </cell>
          <cell r="J446" t="str">
            <v>17/02/2024 23:50:00</v>
          </cell>
          <cell r="K446" t="str">
            <v>BASE DE DATOS</v>
          </cell>
          <cell r="L446" t="str">
            <v>CRISTOBAL I REYES DELGADO</v>
          </cell>
          <cell r="M446" t="str">
            <v>HD/RV: Procesos DATASTAGE Director 17/02/2024</v>
          </cell>
          <cell r="N446" t="str">
            <v>VPN IP - MPLS</v>
          </cell>
          <cell r="O446" t="str">
            <v>frp_fpetro</v>
          </cell>
          <cell r="P446" t="str">
            <v>Requerimiento de cliente</v>
          </cell>
          <cell r="Q446" t="str">
            <v>Dentro del Objetivo de servicio</v>
          </cell>
          <cell r="R446">
            <v>45339</v>
          </cell>
          <cell r="S446">
            <v>0.16395833333808696</v>
          </cell>
          <cell r="T446">
            <v>8.6805555555555551E-4</v>
          </cell>
          <cell r="U446">
            <v>0.1648263888888889</v>
          </cell>
          <cell r="V446">
            <v>0.16395833333333334</v>
          </cell>
          <cell r="W446" t="str">
            <v/>
          </cell>
          <cell r="X446" t="str">
            <v>Cumplido</v>
          </cell>
        </row>
        <row r="447">
          <cell r="A447" t="str">
            <v>INC000002621783</v>
          </cell>
          <cell r="B447" t="str">
            <v>1-Extenso/Generalizado</v>
          </cell>
          <cell r="C447" t="str">
            <v>4-Baja</v>
          </cell>
          <cell r="D447" t="str">
            <v>Baja</v>
          </cell>
          <cell r="E447" t="str">
            <v>Cerrado</v>
          </cell>
          <cell r="F447" t="str">
            <v>FUNDACION INSTITUTO PROFESIONAL DUOC UC</v>
          </cell>
          <cell r="G447" t="str">
            <v>18/02/2024 9:46:34</v>
          </cell>
          <cell r="H447" t="str">
            <v>18/02/2024 9:46:34</v>
          </cell>
          <cell r="I447" t="str">
            <v>18/02/2024 15:54:58</v>
          </cell>
          <cell r="J447" t="str">
            <v>18/02/2024 23:50:00</v>
          </cell>
          <cell r="K447" t="str">
            <v>SISTEMA OPERATIVO MICROSOFT</v>
          </cell>
          <cell r="L447" t="str">
            <v>RICARDO R GALLEGOS OYANEDER</v>
          </cell>
          <cell r="M447" t="str">
            <v>fiprdu01 - dcacdptealto TICKET AUTOMATICO</v>
          </cell>
          <cell r="N447" t="str">
            <v>TICKET-INTELIGENTE</v>
          </cell>
          <cell r="O447" t="str">
            <v>USR_TSIGHT</v>
          </cell>
          <cell r="P447" t="str">
            <v>Incidencia de cliente</v>
          </cell>
          <cell r="Q447" t="str">
            <v>Dentro del Objetivo de servicio</v>
          </cell>
          <cell r="R447">
            <v>45340</v>
          </cell>
          <cell r="S447">
            <v>0.25583333333634073</v>
          </cell>
          <cell r="T447">
            <v>0.25035879629629626</v>
          </cell>
          <cell r="U447">
            <v>0.2558333333333333</v>
          </cell>
          <cell r="V447">
            <v>5.4745370370370373E-3</v>
          </cell>
          <cell r="W447" t="str">
            <v>Cumplido</v>
          </cell>
          <cell r="X447" t="str">
            <v xml:space="preserve"> </v>
          </cell>
        </row>
        <row r="448">
          <cell r="A448" t="str">
            <v>INC000002621781</v>
          </cell>
          <cell r="B448" t="str">
            <v>1-Extenso/Generalizado</v>
          </cell>
          <cell r="C448" t="str">
            <v>4-Baja</v>
          </cell>
          <cell r="D448" t="str">
            <v>Baja</v>
          </cell>
          <cell r="E448" t="str">
            <v>Cerrado</v>
          </cell>
          <cell r="F448" t="str">
            <v>FUNDACION INSTITUTO PROFESIONAL DUOC UC</v>
          </cell>
          <cell r="G448" t="str">
            <v>18/02/2024 9:46:33</v>
          </cell>
          <cell r="H448" t="str">
            <v>18/02/2024 9:46:33</v>
          </cell>
          <cell r="I448" t="str">
            <v>18/02/2024 15:55:26</v>
          </cell>
          <cell r="J448" t="str">
            <v>18/02/2024 23:50:00</v>
          </cell>
          <cell r="K448" t="str">
            <v>SISTEMA OPERATIVO MICROSOFT</v>
          </cell>
          <cell r="L448" t="str">
            <v>RICARDO R GALLEGOS OYANEDER</v>
          </cell>
          <cell r="M448" t="str">
            <v>fiprdu01 - dcadmptealto TICKET AUTOMATICO</v>
          </cell>
          <cell r="N448" t="str">
            <v>TICKET-INTELIGENTE</v>
          </cell>
          <cell r="O448" t="str">
            <v>USR_TSIGHT</v>
          </cell>
          <cell r="P448" t="str">
            <v>Incidencia de cliente</v>
          </cell>
          <cell r="Q448" t="str">
            <v>Dentro del Objetivo de servicio</v>
          </cell>
          <cell r="R448">
            <v>45340</v>
          </cell>
          <cell r="S448">
            <v>0.25616898148291511</v>
          </cell>
          <cell r="T448">
            <v>0.25063657407407408</v>
          </cell>
          <cell r="U448">
            <v>0.25616898148148148</v>
          </cell>
          <cell r="V448">
            <v>5.5324074074074069E-3</v>
          </cell>
          <cell r="W448" t="str">
            <v>Cumplido</v>
          </cell>
          <cell r="X448" t="str">
            <v xml:space="preserve"> </v>
          </cell>
        </row>
        <row r="449">
          <cell r="A449" t="str">
            <v>INC000002621782</v>
          </cell>
          <cell r="B449" t="str">
            <v>1-Extenso/Generalizado</v>
          </cell>
          <cell r="C449" t="str">
            <v>4-Baja</v>
          </cell>
          <cell r="D449" t="str">
            <v>Baja</v>
          </cell>
          <cell r="E449" t="str">
            <v>Cerrado</v>
          </cell>
          <cell r="F449" t="str">
            <v>FUNDACION INSTITUTO PROFESIONAL DUOC UC</v>
          </cell>
          <cell r="G449" t="str">
            <v>18/02/2024 9:46:33</v>
          </cell>
          <cell r="H449" t="str">
            <v>18/02/2024 9:46:33</v>
          </cell>
          <cell r="I449" t="str">
            <v>18/02/2024 15:55:52</v>
          </cell>
          <cell r="J449" t="str">
            <v>18/02/2024 23:50:00</v>
          </cell>
          <cell r="K449" t="str">
            <v>SISTEMA OPERATIVO MICROSOFT</v>
          </cell>
          <cell r="L449" t="str">
            <v>RICARDO R GALLEGOS OYANEDER</v>
          </cell>
          <cell r="M449" t="str">
            <v>fiprdu01 - hyp_ptealto TICKET AUTOMATICO</v>
          </cell>
          <cell r="N449" t="str">
            <v>TICKET-INTELIGENTE</v>
          </cell>
          <cell r="O449" t="str">
            <v>USR_TSIGHT</v>
          </cell>
          <cell r="P449" t="str">
            <v>Incidencia de cliente</v>
          </cell>
          <cell r="Q449" t="str">
            <v>Dentro del Objetivo de servicio</v>
          </cell>
          <cell r="R449">
            <v>45340</v>
          </cell>
          <cell r="S449">
            <v>0.25646990741370246</v>
          </cell>
          <cell r="T449">
            <v>0.2507638888888889</v>
          </cell>
          <cell r="U449">
            <v>0.25646990740740744</v>
          </cell>
          <cell r="V449">
            <v>5.7060185185185191E-3</v>
          </cell>
          <cell r="W449" t="str">
            <v>Cumplido</v>
          </cell>
          <cell r="X449" t="str">
            <v xml:space="preserve"> </v>
          </cell>
        </row>
        <row r="450">
          <cell r="A450" t="str">
            <v>INC000002621780</v>
          </cell>
          <cell r="B450" t="str">
            <v>1-Extenso/Generalizado</v>
          </cell>
          <cell r="C450" t="str">
            <v>4-Baja</v>
          </cell>
          <cell r="D450" t="str">
            <v>Baja</v>
          </cell>
          <cell r="E450" t="str">
            <v>Cerrado</v>
          </cell>
          <cell r="F450" t="str">
            <v>FUNDACION INSTITUTO PROFESIONAL DUOC UC</v>
          </cell>
          <cell r="G450" t="str">
            <v>18/02/2024 9:46:33</v>
          </cell>
          <cell r="H450" t="str">
            <v>18/02/2024 9:46:33</v>
          </cell>
          <cell r="I450" t="str">
            <v>18/02/2024 15:56:29</v>
          </cell>
          <cell r="J450" t="str">
            <v>18/02/2024 23:50:00</v>
          </cell>
          <cell r="K450" t="str">
            <v>SISTEMA OPERATIVO MICROSOFT</v>
          </cell>
          <cell r="L450" t="str">
            <v>RICARDO R GALLEGOS OYANEDER</v>
          </cell>
          <cell r="M450" t="str">
            <v>fiprdu01 - ilo_ptealto TICKET AUTOMATICO</v>
          </cell>
          <cell r="N450" t="str">
            <v>TICKET-INTELIGENTE</v>
          </cell>
          <cell r="O450" t="str">
            <v>USR_TSIGHT</v>
          </cell>
          <cell r="P450" t="str">
            <v>Incidencia de cliente</v>
          </cell>
          <cell r="Q450" t="str">
            <v>Dentro del Objetivo de servicio</v>
          </cell>
          <cell r="R450">
            <v>45340</v>
          </cell>
          <cell r="S450">
            <v>0.25689814815268619</v>
          </cell>
          <cell r="T450">
            <v>0.25366898148148148</v>
          </cell>
          <cell r="U450">
            <v>0.25689814814814815</v>
          </cell>
          <cell r="V450">
            <v>3.2291666666666666E-3</v>
          </cell>
          <cell r="W450" t="str">
            <v>Cumplido</v>
          </cell>
          <cell r="X450" t="str">
            <v xml:space="preserve"> </v>
          </cell>
        </row>
        <row r="451">
          <cell r="A451" t="str">
            <v>INC000002620286</v>
          </cell>
          <cell r="B451" t="str">
            <v>1-Extenso/Generalizado</v>
          </cell>
          <cell r="C451" t="str">
            <v>4-Baja</v>
          </cell>
          <cell r="D451" t="str">
            <v>Baja</v>
          </cell>
          <cell r="E451" t="str">
            <v>Cerrado</v>
          </cell>
          <cell r="F451" t="str">
            <v>COAGRA S A</v>
          </cell>
          <cell r="G451" t="str">
            <v>16/02/2024 22:22:10</v>
          </cell>
          <cell r="H451" t="str">
            <v>16/02/2024 22:22:10</v>
          </cell>
          <cell r="I451" t="str">
            <v>18/02/2024 16:01:50</v>
          </cell>
          <cell r="J451" t="str">
            <v>18/02/2024 23:50:00</v>
          </cell>
          <cell r="K451" t="str">
            <v>SISTEMA OPERATIVO MICROSOFT</v>
          </cell>
          <cell r="L451" t="str">
            <v>RICARDO R GALLEGOS OYANEDER</v>
          </cell>
          <cell r="M451" t="str">
            <v>coagra01 - sap_prod_e_vm TICKET AUTOMATICO</v>
          </cell>
          <cell r="N451" t="str">
            <v>TICKET-INTELIGENTE</v>
          </cell>
          <cell r="O451" t="str">
            <v>USR_TSIGHT</v>
          </cell>
          <cell r="P451" t="str">
            <v>Incidencia de cliente</v>
          </cell>
          <cell r="Q451" t="str">
            <v>Objetivos de servicio incumplidos</v>
          </cell>
          <cell r="R451">
            <v>45340</v>
          </cell>
          <cell r="S451">
            <v>1.7358796296248329</v>
          </cell>
          <cell r="T451">
            <v>1.7351388888888888</v>
          </cell>
          <cell r="U451">
            <v>1.7358796296296297</v>
          </cell>
          <cell r="V451">
            <v>7.407407407407407E-4</v>
          </cell>
          <cell r="W451" t="str">
            <v>Cumplido</v>
          </cell>
          <cell r="X451" t="str">
            <v xml:space="preserve"> </v>
          </cell>
        </row>
        <row r="452">
          <cell r="A452" t="str">
            <v>INC000002619894</v>
          </cell>
          <cell r="B452" t="str">
            <v>1-Extenso/Generalizado</v>
          </cell>
          <cell r="C452" t="str">
            <v>4-Baja</v>
          </cell>
          <cell r="D452" t="str">
            <v>Baja</v>
          </cell>
          <cell r="E452" t="str">
            <v>Cerrado</v>
          </cell>
          <cell r="F452" t="str">
            <v>FUNDACION INSTITUTO PROFESIONAL DUOC UC</v>
          </cell>
          <cell r="G452" t="str">
            <v>16/02/2024 18:05:37</v>
          </cell>
          <cell r="H452" t="str">
            <v>16/02/2024 18:05:37</v>
          </cell>
          <cell r="I452" t="str">
            <v>18/02/2024 16:03:50</v>
          </cell>
          <cell r="J452" t="str">
            <v>18/02/2024 23:50:00</v>
          </cell>
          <cell r="K452" t="str">
            <v>SISTEMA OPERATIVO MICROSOFT</v>
          </cell>
          <cell r="L452" t="str">
            <v>RICARDO R GALLEGOS OYANEDER</v>
          </cell>
          <cell r="M452" t="str">
            <v>fiprdu01 - srvfs01_vm TICKET AUTOMATICO</v>
          </cell>
          <cell r="N452" t="str">
            <v>TICKET-INTELIGENTE</v>
          </cell>
          <cell r="O452" t="str">
            <v>USR_TSIGHT</v>
          </cell>
          <cell r="P452" t="str">
            <v>Incidencia de cliente</v>
          </cell>
          <cell r="Q452" t="str">
            <v>Objetivos de servicio incumplidos</v>
          </cell>
          <cell r="R452">
            <v>45340</v>
          </cell>
          <cell r="S452">
            <v>1.9154282407398568</v>
          </cell>
          <cell r="T452">
            <v>1.9139930555555555</v>
          </cell>
          <cell r="U452">
            <v>1.9154282407407408</v>
          </cell>
          <cell r="V452">
            <v>1.4351851851851854E-3</v>
          </cell>
          <cell r="W452" t="str">
            <v>Cumplido</v>
          </cell>
          <cell r="X452" t="str">
            <v xml:space="preserve"> </v>
          </cell>
        </row>
        <row r="453">
          <cell r="A453" t="str">
            <v>INC000002621476</v>
          </cell>
          <cell r="B453" t="str">
            <v>1-Extenso/Generalizado</v>
          </cell>
          <cell r="C453" t="str">
            <v>4-Baja</v>
          </cell>
          <cell r="D453" t="str">
            <v>Baja</v>
          </cell>
          <cell r="E453" t="str">
            <v>Cerrado</v>
          </cell>
          <cell r="F453" t="str">
            <v>FUNDACION INSTITUTO PROFESIONAL DUOC UC</v>
          </cell>
          <cell r="G453" t="str">
            <v>18/02/2024 0:10:29</v>
          </cell>
          <cell r="H453" t="str">
            <v>18/02/2024 0:10:29</v>
          </cell>
          <cell r="I453" t="str">
            <v>18/02/2024 16:05:59</v>
          </cell>
          <cell r="J453" t="str">
            <v>18/02/2024 23:50:00</v>
          </cell>
          <cell r="K453" t="str">
            <v>SISTEMA OPERATIVO MICROSOFT</v>
          </cell>
          <cell r="L453" t="str">
            <v>RICARDO R GALLEGOS OYANEDER</v>
          </cell>
          <cell r="M453" t="str">
            <v>fiprdu01 - srvfs02_vm TICKET AUTOMATICO</v>
          </cell>
          <cell r="N453" t="str">
            <v>TICKET-INTELIGENTE</v>
          </cell>
          <cell r="O453" t="str">
            <v>USR_TSIGHT</v>
          </cell>
          <cell r="P453" t="str">
            <v>Incidencia de cliente</v>
          </cell>
          <cell r="Q453" t="str">
            <v>Dentro del Objetivo de servicio</v>
          </cell>
          <cell r="R453">
            <v>45340</v>
          </cell>
          <cell r="S453">
            <v>0.66354166666860692</v>
          </cell>
          <cell r="T453">
            <v>0.66100694444444441</v>
          </cell>
          <cell r="U453">
            <v>0.6635416666666667</v>
          </cell>
          <cell r="V453">
            <v>2.5347222222222221E-3</v>
          </cell>
          <cell r="W453" t="str">
            <v>Cumplido</v>
          </cell>
          <cell r="X453" t="str">
            <v xml:space="preserve"> </v>
          </cell>
        </row>
        <row r="454">
          <cell r="A454" t="str">
            <v>INC000002622144</v>
          </cell>
          <cell r="B454" t="str">
            <v>1-Extenso/Generalizado</v>
          </cell>
          <cell r="C454" t="str">
            <v>4-Baja</v>
          </cell>
          <cell r="D454" t="str">
            <v>Baja</v>
          </cell>
          <cell r="E454" t="str">
            <v>Cerrado</v>
          </cell>
          <cell r="F454" t="str">
            <v>COMERCIAL E IMPORTADORA AUDIOMUSICA SPA</v>
          </cell>
          <cell r="G454" t="str">
            <v>18/02/2024 14:27:53</v>
          </cell>
          <cell r="H454" t="str">
            <v>18/02/2024 14:27:53</v>
          </cell>
          <cell r="I454" t="str">
            <v>18/02/2024 16:16:51</v>
          </cell>
          <cell r="J454" t="str">
            <v>18/02/2024 23:50:00</v>
          </cell>
          <cell r="K454" t="str">
            <v>SISTEMA OPERATIVO MICROSOFT</v>
          </cell>
          <cell r="L454" t="str">
            <v>RICARDO R GALLEGOS OYANEDER</v>
          </cell>
          <cell r="M454" t="str">
            <v>ciausp01 - retailproweb TICKET AUTOMATICO</v>
          </cell>
          <cell r="N454" t="str">
            <v>TICKET-INTELIGENTE</v>
          </cell>
          <cell r="O454" t="str">
            <v>USR_TSIGHT</v>
          </cell>
          <cell r="P454" t="str">
            <v>Incidencia de cliente</v>
          </cell>
          <cell r="Q454" t="str">
            <v>Dentro del Objetivo de servicio</v>
          </cell>
          <cell r="R454">
            <v>45340</v>
          </cell>
          <cell r="S454">
            <v>7.5671296290238388E-2</v>
          </cell>
          <cell r="T454">
            <v>7.5081018518518519E-2</v>
          </cell>
          <cell r="U454">
            <v>7.5671296296296306E-2</v>
          </cell>
          <cell r="V454">
            <v>5.9027777777777778E-4</v>
          </cell>
          <cell r="W454" t="str">
            <v>Cumplido</v>
          </cell>
          <cell r="X454" t="str">
            <v xml:space="preserve"> </v>
          </cell>
        </row>
        <row r="455">
          <cell r="A455" t="str">
            <v>INC000002622171</v>
          </cell>
          <cell r="B455" t="str">
            <v>1-Extenso/Generalizado</v>
          </cell>
          <cell r="C455" t="str">
            <v>4-Baja</v>
          </cell>
          <cell r="D455" t="str">
            <v>Baja</v>
          </cell>
          <cell r="E455" t="str">
            <v>Cerrado</v>
          </cell>
          <cell r="F455" t="str">
            <v>RABIE HNOSLTDA</v>
          </cell>
          <cell r="G455" t="str">
            <v>18/02/2024 15:07:02</v>
          </cell>
          <cell r="H455" t="str">
            <v>18/02/2024 15:07:02</v>
          </cell>
          <cell r="I455" t="str">
            <v>18/02/2024 18:09:47</v>
          </cell>
          <cell r="J455" t="str">
            <v>18/02/2024 23:50:00</v>
          </cell>
          <cell r="K455" t="str">
            <v>BASE DE DATOS</v>
          </cell>
          <cell r="L455" t="str">
            <v>CRISTOBAL I REYES DELGADO</v>
          </cell>
          <cell r="M455" t="str">
            <v>rabie001 - lonquimay TICKET AUTOMATICO</v>
          </cell>
          <cell r="N455" t="str">
            <v>TICKET-INTELIGENTE</v>
          </cell>
          <cell r="O455" t="str">
            <v>USR_TSIGHT</v>
          </cell>
          <cell r="P455" t="str">
            <v>Incidencia de cliente</v>
          </cell>
          <cell r="Q455" t="str">
            <v>Dentro del Objetivo de servicio</v>
          </cell>
          <cell r="R455">
            <v>45340</v>
          </cell>
          <cell r="S455">
            <v>0.12690972222480923</v>
          </cell>
          <cell r="T455">
            <v>0.12391203703703703</v>
          </cell>
          <cell r="U455">
            <v>0.12690972222222222</v>
          </cell>
          <cell r="V455">
            <v>2.9976851851851848E-3</v>
          </cell>
          <cell r="W455" t="str">
            <v>Cumplido</v>
          </cell>
          <cell r="X455" t="str">
            <v xml:space="preserve"> </v>
          </cell>
        </row>
        <row r="456">
          <cell r="A456" t="str">
            <v>INC000002622314</v>
          </cell>
          <cell r="B456" t="str">
            <v>1-Extenso/Generalizado</v>
          </cell>
          <cell r="C456" t="str">
            <v>4-Baja</v>
          </cell>
          <cell r="D456" t="str">
            <v>Baja</v>
          </cell>
          <cell r="E456" t="str">
            <v>Cerrado</v>
          </cell>
          <cell r="F456" t="str">
            <v>RABIE HNOSLTDA</v>
          </cell>
          <cell r="G456" t="str">
            <v>18/02/2024 18:51:52</v>
          </cell>
          <cell r="H456" t="str">
            <v>18/02/2024 18:51:52</v>
          </cell>
          <cell r="I456" t="str">
            <v>18/02/2024 22:44:25</v>
          </cell>
          <cell r="J456" t="str">
            <v>18/02/2024 23:50:00</v>
          </cell>
          <cell r="K456" t="str">
            <v>BASE DE DATOS</v>
          </cell>
          <cell r="L456" t="str">
            <v>CRISTOBAL I REYES DELGADO</v>
          </cell>
          <cell r="M456" t="str">
            <v>rabie001 - lonquimay TICKET AUTOMATICO</v>
          </cell>
          <cell r="N456" t="str">
            <v>TICKET-INTELIGENTE</v>
          </cell>
          <cell r="O456" t="str">
            <v>USR_TSIGHT</v>
          </cell>
          <cell r="P456" t="str">
            <v>Incidencia de cliente</v>
          </cell>
          <cell r="Q456" t="str">
            <v>Dentro del Objetivo de servicio</v>
          </cell>
          <cell r="R456">
            <v>45340</v>
          </cell>
          <cell r="S456">
            <v>0.16149305555154569</v>
          </cell>
          <cell r="T456">
            <v>0.16072916666666667</v>
          </cell>
          <cell r="U456">
            <v>0.16149305555555557</v>
          </cell>
          <cell r="V456">
            <v>7.6388888888888893E-4</v>
          </cell>
          <cell r="W456" t="str">
            <v>Cumplido</v>
          </cell>
          <cell r="X456" t="str">
            <v xml:space="preserve"> </v>
          </cell>
        </row>
        <row r="457">
          <cell r="A457" t="str">
            <v>INC000002622451</v>
          </cell>
          <cell r="B457" t="str">
            <v>1-Extenso/Generalizado</v>
          </cell>
          <cell r="C457" t="str">
            <v>4-Baja</v>
          </cell>
          <cell r="D457" t="str">
            <v>Baja</v>
          </cell>
          <cell r="E457" t="str">
            <v>Cerrado</v>
          </cell>
          <cell r="F457" t="str">
            <v>TELEFONICA EMPRESAS DE CHILE SA</v>
          </cell>
          <cell r="G457" t="str">
            <v>18/02/2024 23:45:58</v>
          </cell>
          <cell r="H457" t="str">
            <v>18/02/2024 23:45:58</v>
          </cell>
          <cell r="I457" t="str">
            <v>19/02/2024 1:13:55</v>
          </cell>
          <cell r="J457" t="str">
            <v>19/02/2024 23:50:00</v>
          </cell>
          <cell r="K457" t="str">
            <v>SISTEMA OPERATIVO UNIX</v>
          </cell>
          <cell r="L457" t="str">
            <v>SEBASTIAN I ACUÑA GUZMAN</v>
          </cell>
          <cell r="M457" t="str">
            <v>telefonica - lnxq003_localhost.vm TICKET AUTOMATICO</v>
          </cell>
          <cell r="N457" t="str">
            <v>TICKET-INTELIGENTE</v>
          </cell>
          <cell r="O457" t="str">
            <v>USR_TSIGHT</v>
          </cell>
          <cell r="P457" t="str">
            <v>Incidencia de cliente</v>
          </cell>
          <cell r="Q457" t="str">
            <v>Dentro del Objetivo de servicio</v>
          </cell>
          <cell r="R457">
            <v>45341</v>
          </cell>
          <cell r="S457">
            <v>6.1076388890796807E-2</v>
          </cell>
          <cell r="T457">
            <v>5.858796296296296E-2</v>
          </cell>
          <cell r="U457">
            <v>6.1076388888888888E-2</v>
          </cell>
          <cell r="V457">
            <v>2.488425925925926E-3</v>
          </cell>
          <cell r="W457" t="str">
            <v>Cumplido</v>
          </cell>
          <cell r="X457" t="str">
            <v xml:space="preserve"> </v>
          </cell>
        </row>
        <row r="458">
          <cell r="A458" t="str">
            <v>INC000002618579</v>
          </cell>
          <cell r="B458" t="str">
            <v>4-Menor/Localizado</v>
          </cell>
          <cell r="C458" t="str">
            <v>4-Baja</v>
          </cell>
          <cell r="D458" t="str">
            <v>Baja</v>
          </cell>
          <cell r="E458" t="str">
            <v>Cerrado</v>
          </cell>
          <cell r="F458" t="str">
            <v>TELEFONICA GLOBAL TECHNOLOGY S.A.AGENCIA EN CHILE</v>
          </cell>
          <cell r="G458" t="str">
            <v>16/02/2024 11:25:43</v>
          </cell>
          <cell r="H458" t="str">
            <v>16/02/2024 11:27:12</v>
          </cell>
          <cell r="I458" t="str">
            <v>19/02/2024 7:20:45</v>
          </cell>
          <cell r="J458" t="str">
            <v>19/02/2024 23:50:00</v>
          </cell>
          <cell r="K458" t="str">
            <v>CLOUD SAP HANA</v>
          </cell>
          <cell r="L458" t="str">
            <v>EWALD R GALAZ MILLALEO</v>
          </cell>
          <cell r="M458" t="str">
            <v>Checklist diario clientes 16.02.2024</v>
          </cell>
          <cell r="N458" t="str">
            <v>SAP</v>
          </cell>
          <cell r="O458" t="str">
            <v>tct_egalaz</v>
          </cell>
          <cell r="P458" t="str">
            <v>Requerimiento de cliente</v>
          </cell>
          <cell r="Q458" t="str">
            <v>Dentro del Objetivo de servicio</v>
          </cell>
          <cell r="R458">
            <v>45341</v>
          </cell>
          <cell r="S458">
            <v>2.8288541666624951</v>
          </cell>
          <cell r="T458">
            <v>2.5969675925925926</v>
          </cell>
          <cell r="U458">
            <v>2.8298842592592592</v>
          </cell>
          <cell r="V458">
            <v>0.23291666666666666</v>
          </cell>
          <cell r="W458" t="str">
            <v/>
          </cell>
          <cell r="X458" t="str">
            <v>Cumplido</v>
          </cell>
        </row>
        <row r="459">
          <cell r="A459" t="str">
            <v>INC000002619206</v>
          </cell>
          <cell r="B459" t="str">
            <v>3-Moderado/Limitado</v>
          </cell>
          <cell r="C459" t="str">
            <v>3-Medio</v>
          </cell>
          <cell r="D459" t="str">
            <v>Media</v>
          </cell>
          <cell r="E459" t="str">
            <v>Cerrado</v>
          </cell>
          <cell r="F459" t="str">
            <v>HORTIFRUT S.A</v>
          </cell>
          <cell r="G459" t="str">
            <v>16/02/2024 12:25:49</v>
          </cell>
          <cell r="H459" t="str">
            <v>16/02/2024 12:27:33</v>
          </cell>
          <cell r="I459" t="str">
            <v>19/02/2024 9:55:16</v>
          </cell>
          <cell r="J459" t="str">
            <v>19/02/2024 23:50:00</v>
          </cell>
          <cell r="K459" t="str">
            <v>COMUNICACIONES DC</v>
          </cell>
          <cell r="L459" t="str">
            <v>OSCAR A RAMIREZ SOTO</v>
          </cell>
          <cell r="M459" t="str">
            <v>HD/
Solicitud de cuentas VPN XMS</v>
          </cell>
          <cell r="N459" t="str">
            <v>VPN IP - MPLS</v>
          </cell>
          <cell r="O459" t="str">
            <v>frp_fpetro</v>
          </cell>
          <cell r="P459" t="str">
            <v>Requerimiento de cliente</v>
          </cell>
          <cell r="Q459" t="str">
            <v>Objetivos de servicio incumplidos</v>
          </cell>
          <cell r="R459">
            <v>45341</v>
          </cell>
          <cell r="S459">
            <v>2.8942476851880201</v>
          </cell>
          <cell r="T459">
            <v>2.7046874999999999</v>
          </cell>
          <cell r="U459">
            <v>2.8954513888888886</v>
          </cell>
          <cell r="V459">
            <v>0.19076388888888887</v>
          </cell>
          <cell r="W459" t="str">
            <v/>
          </cell>
          <cell r="X459" t="str">
            <v>Cumplido</v>
          </cell>
        </row>
        <row r="460">
          <cell r="A460" t="str">
            <v>INC000002623134</v>
          </cell>
          <cell r="B460" t="str">
            <v>4-Menor/Localizado</v>
          </cell>
          <cell r="C460" t="str">
            <v>4-Baja</v>
          </cell>
          <cell r="D460" t="str">
            <v>Baja</v>
          </cell>
          <cell r="E460" t="str">
            <v>Cerrado</v>
          </cell>
          <cell r="F460" t="str">
            <v>TELEFONICA EMPRESAS DE CHILE SA</v>
          </cell>
          <cell r="G460" t="str">
            <v>19/02/2024 10:12:51</v>
          </cell>
          <cell r="H460" t="str">
            <v>19/02/2024 10:13:53</v>
          </cell>
          <cell r="I460" t="str">
            <v>19/02/2024 10:14:18</v>
          </cell>
          <cell r="J460" t="str">
            <v>19/02/2024 23:50:00</v>
          </cell>
          <cell r="K460" t="str">
            <v>CLOUD SAP HANA</v>
          </cell>
          <cell r="L460" t="str">
            <v>NICOLAS A SAAVEDRA EGUILUZ</v>
          </cell>
          <cell r="M460" t="str">
            <v>checklist Diario Clientes 19.02.24</v>
          </cell>
          <cell r="N460" t="str">
            <v>SAP</v>
          </cell>
          <cell r="O460" t="str">
            <v>tct_nsaave</v>
          </cell>
          <cell r="P460" t="str">
            <v>Requerimiento de cliente</v>
          </cell>
          <cell r="Q460" t="str">
            <v>Dentro del Objetivo de servicio</v>
          </cell>
          <cell r="R460">
            <v>45341</v>
          </cell>
          <cell r="S460">
            <v>2.8935184673173353E-4</v>
          </cell>
          <cell r="T460">
            <v>0</v>
          </cell>
          <cell r="U460">
            <v>1.0069444444444444E-3</v>
          </cell>
          <cell r="V460">
            <v>1.0069444444444444E-3</v>
          </cell>
          <cell r="W460" t="str">
            <v/>
          </cell>
          <cell r="X460" t="str">
            <v>Cumplido</v>
          </cell>
        </row>
        <row r="461">
          <cell r="A461" t="str">
            <v>INC000002622809</v>
          </cell>
          <cell r="B461" t="str">
            <v>4-Menor/Localizado</v>
          </cell>
          <cell r="C461" t="str">
            <v>4-Baja</v>
          </cell>
          <cell r="D461" t="str">
            <v>Baja</v>
          </cell>
          <cell r="E461" t="str">
            <v>Cerrado</v>
          </cell>
          <cell r="F461" t="str">
            <v>NUTRISCO CHILE SA</v>
          </cell>
          <cell r="G461" t="str">
            <v>19/02/2024 7:30:28</v>
          </cell>
          <cell r="H461" t="str">
            <v>19/02/2024 7:33:10</v>
          </cell>
          <cell r="I461" t="str">
            <v>19/02/2024 10:21:54</v>
          </cell>
          <cell r="J461" t="str">
            <v>19/02/2024 23:50:00</v>
          </cell>
          <cell r="K461" t="str">
            <v>CLOUD SAP HANA</v>
          </cell>
          <cell r="L461" t="str">
            <v>EWALD R GALAZ MILLALEO</v>
          </cell>
          <cell r="M461" t="str">
            <v>REQ /  Transporte OT // OEDK925461 // OEDK925513</v>
          </cell>
          <cell r="N461" t="str">
            <v>VPN IP - MPLS</v>
          </cell>
          <cell r="O461" t="str">
            <v>frp_jesanc</v>
          </cell>
          <cell r="P461" t="str">
            <v>Requerimiento de cliente</v>
          </cell>
          <cell r="Q461" t="str">
            <v>Dentro del Objetivo de servicio</v>
          </cell>
          <cell r="R461">
            <v>45341</v>
          </cell>
          <cell r="S461">
            <v>0.11717592593049631</v>
          </cell>
          <cell r="T461">
            <v>0.11384259259259259</v>
          </cell>
          <cell r="U461">
            <v>0.11905092592592592</v>
          </cell>
          <cell r="V461">
            <v>5.208333333333333E-3</v>
          </cell>
          <cell r="W461" t="str">
            <v/>
          </cell>
          <cell r="X461" t="str">
            <v>Cumplido</v>
          </cell>
        </row>
        <row r="462">
          <cell r="A462" t="str">
            <v>INC000002623127</v>
          </cell>
          <cell r="B462" t="str">
            <v>4-Menor/Localizado</v>
          </cell>
          <cell r="C462" t="str">
            <v>4-Baja</v>
          </cell>
          <cell r="D462" t="str">
            <v>Baja</v>
          </cell>
          <cell r="E462" t="str">
            <v>Cerrado</v>
          </cell>
          <cell r="F462" t="str">
            <v>TELEFONICA GLOBAL TECHNOLOGY S.A.AGENCIA EN CHILE</v>
          </cell>
          <cell r="G462" t="str">
            <v>19/02/2024 10:09:11</v>
          </cell>
          <cell r="H462" t="str">
            <v>19/02/2024 10:10:19</v>
          </cell>
          <cell r="I462" t="str">
            <v>19/02/2024 10:23:14</v>
          </cell>
          <cell r="J462" t="str">
            <v>19/02/2024 23:50:00</v>
          </cell>
          <cell r="K462" t="str">
            <v>SISTEMA OPERATIVO MICROSOFT</v>
          </cell>
          <cell r="L462" t="str">
            <v>JAVIER CUEVAS</v>
          </cell>
          <cell r="M462" t="str">
            <v>Requerimiento solicitado sin el flujo correspondiente</v>
          </cell>
          <cell r="N462" t="str">
            <v>HOSTING VIRTUAL</v>
          </cell>
          <cell r="O462" t="str">
            <v>tct_jacuev</v>
          </cell>
          <cell r="P462" t="str">
            <v>Requerimiento de cliente</v>
          </cell>
          <cell r="Q462" t="str">
            <v>Dentro del Objetivo de servicio</v>
          </cell>
          <cell r="R462">
            <v>45341</v>
          </cell>
          <cell r="S462">
            <v>8.969907408754807E-3</v>
          </cell>
          <cell r="T462">
            <v>0</v>
          </cell>
          <cell r="U462">
            <v>9.7569444444444448E-3</v>
          </cell>
          <cell r="V462">
            <v>9.7569444444444448E-3</v>
          </cell>
          <cell r="W462" t="str">
            <v/>
          </cell>
          <cell r="X462" t="str">
            <v>Cumplido</v>
          </cell>
        </row>
        <row r="463">
          <cell r="A463" t="str">
            <v>INC000002623129</v>
          </cell>
          <cell r="B463" t="str">
            <v>4-Menor/Localizado</v>
          </cell>
          <cell r="C463" t="str">
            <v>4-Baja</v>
          </cell>
          <cell r="D463" t="str">
            <v>Baja</v>
          </cell>
          <cell r="E463" t="str">
            <v>Cerrado</v>
          </cell>
          <cell r="F463" t="str">
            <v>TELEFONICA GLOBAL TECHNOLOGY S.A.AGENCIA EN CHILE</v>
          </cell>
          <cell r="G463" t="str">
            <v>19/02/2024 10:10:49</v>
          </cell>
          <cell r="H463" t="str">
            <v>19/02/2024 10:11:19</v>
          </cell>
          <cell r="I463" t="str">
            <v>19/02/2024 10:23:41</v>
          </cell>
          <cell r="J463" t="str">
            <v>19/02/2024 23:50:00</v>
          </cell>
          <cell r="K463" t="str">
            <v>SISTEMA OPERATIVO MICROSOFT</v>
          </cell>
          <cell r="L463" t="str">
            <v>JAVIER CUEVAS</v>
          </cell>
          <cell r="M463" t="str">
            <v>FERROVIAL // M365 // CHI-004158307 / CC-CHI-0000146495</v>
          </cell>
          <cell r="N463" t="str">
            <v>HOSTING VIRTUAL</v>
          </cell>
          <cell r="O463" t="str">
            <v>tct_jacuev</v>
          </cell>
          <cell r="P463" t="str">
            <v>Requerimiento de cliente</v>
          </cell>
          <cell r="Q463" t="str">
            <v>Dentro del Objetivo de servicio</v>
          </cell>
          <cell r="R463">
            <v>45341</v>
          </cell>
          <cell r="S463">
            <v>8.5879629623377696E-3</v>
          </cell>
          <cell r="T463">
            <v>0</v>
          </cell>
          <cell r="U463">
            <v>8.9351851851851866E-3</v>
          </cell>
          <cell r="V463">
            <v>8.9351851851851866E-3</v>
          </cell>
          <cell r="W463" t="str">
            <v/>
          </cell>
          <cell r="X463" t="str">
            <v>Cumplido</v>
          </cell>
        </row>
        <row r="464">
          <cell r="A464" t="str">
            <v>INC000002623131</v>
          </cell>
          <cell r="B464" t="str">
            <v>4-Menor/Localizado</v>
          </cell>
          <cell r="C464" t="str">
            <v>4-Baja</v>
          </cell>
          <cell r="D464" t="str">
            <v>Baja</v>
          </cell>
          <cell r="E464" t="str">
            <v>Cerrado</v>
          </cell>
          <cell r="F464" t="str">
            <v>TELEFONICA GLOBAL TECHNOLOGY S.A.AGENCIA EN CHILE</v>
          </cell>
          <cell r="G464" t="str">
            <v>19/02/2024 10:11:43</v>
          </cell>
          <cell r="H464" t="str">
            <v>19/02/2024 10:12:11</v>
          </cell>
          <cell r="I464" t="str">
            <v>19/02/2024 10:24:11</v>
          </cell>
          <cell r="J464" t="str">
            <v>19/02/2024 23:50:00</v>
          </cell>
          <cell r="K464" t="str">
            <v>SISTEMA OPERATIVO MICROSOFT</v>
          </cell>
          <cell r="L464" t="str">
            <v>JAVIER CUEVAS</v>
          </cell>
          <cell r="M464" t="str">
            <v>rmulario aceptación licencias offioce365 // CHI-004189587</v>
          </cell>
          <cell r="N464" t="str">
            <v>HOSTING VIRTUAL</v>
          </cell>
          <cell r="O464" t="str">
            <v>tct_jacuev</v>
          </cell>
          <cell r="P464" t="str">
            <v>Requerimiento de cliente</v>
          </cell>
          <cell r="Q464" t="str">
            <v>Dentro del Objetivo de servicio</v>
          </cell>
          <cell r="R464">
            <v>45341</v>
          </cell>
          <cell r="S464">
            <v>8.333333331393078E-3</v>
          </cell>
          <cell r="T464">
            <v>0</v>
          </cell>
          <cell r="U464">
            <v>8.6574074074074071E-3</v>
          </cell>
          <cell r="V464">
            <v>8.6574074074074071E-3</v>
          </cell>
          <cell r="W464" t="str">
            <v/>
          </cell>
          <cell r="X464" t="str">
            <v>Cumplido</v>
          </cell>
        </row>
        <row r="465">
          <cell r="A465" t="str">
            <v>INC000002623133</v>
          </cell>
          <cell r="B465" t="str">
            <v>4-Menor/Localizado</v>
          </cell>
          <cell r="C465" t="str">
            <v>4-Baja</v>
          </cell>
          <cell r="D465" t="str">
            <v>Baja</v>
          </cell>
          <cell r="E465" t="str">
            <v>Cerrado</v>
          </cell>
          <cell r="F465" t="str">
            <v>TELEFONICA GLOBAL TECHNOLOGY S.A.AGENCIA EN CHILE</v>
          </cell>
          <cell r="G465" t="str">
            <v>19/02/2024 10:13:26</v>
          </cell>
          <cell r="H465" t="str">
            <v>19/02/2024 10:13:54</v>
          </cell>
          <cell r="I465" t="str">
            <v>19/02/2024 10:24:39</v>
          </cell>
          <cell r="J465" t="str">
            <v>19/02/2024 23:50:00</v>
          </cell>
          <cell r="K465" t="str">
            <v>SISTEMA OPERATIVO MICROSOFT</v>
          </cell>
          <cell r="L465" t="str">
            <v>JAVIER CUEVAS</v>
          </cell>
          <cell r="M465" t="str">
            <v>renovación licencias// SAPAG Y GONZALEZ ABOGADOS SPA</v>
          </cell>
          <cell r="N465" t="str">
            <v>HOSTING VIRTUAL</v>
          </cell>
          <cell r="O465" t="str">
            <v>tct_jacuev</v>
          </cell>
          <cell r="P465" t="str">
            <v>Requerimiento de cliente</v>
          </cell>
          <cell r="Q465" t="str">
            <v>Dentro del Objetivo de servicio</v>
          </cell>
          <cell r="R465">
            <v>45341</v>
          </cell>
          <cell r="S465">
            <v>7.4652777766459621E-3</v>
          </cell>
          <cell r="T465">
            <v>0</v>
          </cell>
          <cell r="U465">
            <v>7.789351851851852E-3</v>
          </cell>
          <cell r="V465">
            <v>7.789351851851852E-3</v>
          </cell>
          <cell r="W465" t="str">
            <v/>
          </cell>
          <cell r="X465" t="str">
            <v>Cumplido</v>
          </cell>
        </row>
        <row r="466">
          <cell r="A466" t="str">
            <v>INC000002623333</v>
          </cell>
          <cell r="B466" t="str">
            <v>2-Significativo/Amplio</v>
          </cell>
          <cell r="C466" t="str">
            <v>3-Medio</v>
          </cell>
          <cell r="D466" t="str">
            <v>Media</v>
          </cell>
          <cell r="E466" t="str">
            <v>Cerrado</v>
          </cell>
          <cell r="F466" t="str">
            <v>FUNDACION INSTITUTO PROFESIONAL DUOC UC</v>
          </cell>
          <cell r="G466" t="str">
            <v>19/02/2024 11:22:29</v>
          </cell>
          <cell r="H466" t="str">
            <v>19/02/2024 11:26:33</v>
          </cell>
          <cell r="I466" t="str">
            <v>19/02/2024 11:27:17</v>
          </cell>
          <cell r="J466" t="str">
            <v>19/02/2024 23:50:00</v>
          </cell>
          <cell r="K466" t="str">
            <v>BASE DE DATOS</v>
          </cell>
          <cell r="L466" t="str">
            <v>CLAUDIO A GAJARDO GARRIDO</v>
          </cell>
          <cell r="M466" t="str">
            <v>Requerimiento de bases de datos solicitado sin el flujo correspondiente.</v>
          </cell>
          <cell r="N466" t="str">
            <v>HOSTING VIRTUAL</v>
          </cell>
          <cell r="O466" t="str">
            <v>tct_cgajar</v>
          </cell>
          <cell r="P466" t="str">
            <v>Requerimiento de cliente</v>
          </cell>
          <cell r="Q466" t="str">
            <v>Dentro del Objetivo de servicio</v>
          </cell>
          <cell r="R466">
            <v>45341</v>
          </cell>
          <cell r="S466">
            <v>5.092592618893832E-4</v>
          </cell>
          <cell r="T466">
            <v>5.0925925925925921E-4</v>
          </cell>
          <cell r="U466">
            <v>3.3333333333333335E-3</v>
          </cell>
          <cell r="V466">
            <v>2.8240740740740739E-3</v>
          </cell>
          <cell r="W466" t="str">
            <v/>
          </cell>
          <cell r="X466" t="str">
            <v>Cumplido</v>
          </cell>
        </row>
        <row r="467">
          <cell r="A467" t="str">
            <v>INC000002623205</v>
          </cell>
          <cell r="B467" t="str">
            <v>3-Moderado/Limitado</v>
          </cell>
          <cell r="C467" t="str">
            <v>3-Medio</v>
          </cell>
          <cell r="D467" t="str">
            <v>Media</v>
          </cell>
          <cell r="E467" t="str">
            <v>Cerrado</v>
          </cell>
          <cell r="F467" t="str">
            <v>HORTIFRUT S.A</v>
          </cell>
          <cell r="G467" t="str">
            <v>19/02/2024 10:17:26</v>
          </cell>
          <cell r="H467" t="str">
            <v>19/02/2024 10:18:48</v>
          </cell>
          <cell r="I467" t="str">
            <v>19/02/2024 11:27:55</v>
          </cell>
          <cell r="J467" t="str">
            <v>19/02/2024 23:50:00</v>
          </cell>
          <cell r="K467" t="str">
            <v>COMUNICACIONES DC</v>
          </cell>
          <cell r="L467" t="str">
            <v>LUIS A VILLASMIL CASTILLO</v>
          </cell>
          <cell r="M467" t="str">
            <v>HD | Acceder a una VPN IP</v>
          </cell>
          <cell r="N467" t="str">
            <v>VPN IP - MPLS</v>
          </cell>
          <cell r="O467" t="str">
            <v>frp_kefern</v>
          </cell>
          <cell r="P467" t="str">
            <v>Requerimiento de cliente</v>
          </cell>
          <cell r="Q467" t="str">
            <v>Dentro del Objetivo de servicio</v>
          </cell>
          <cell r="R467">
            <v>45341</v>
          </cell>
          <cell r="S467">
            <v>4.7997685185691807E-2</v>
          </cell>
          <cell r="T467">
            <v>0</v>
          </cell>
          <cell r="U467">
            <v>4.8946759259259259E-2</v>
          </cell>
          <cell r="V467">
            <v>4.8946759259259259E-2</v>
          </cell>
          <cell r="W467" t="str">
            <v/>
          </cell>
          <cell r="X467" t="str">
            <v>Cumplido</v>
          </cell>
        </row>
        <row r="468">
          <cell r="A468" t="str">
            <v>INC000002615341</v>
          </cell>
          <cell r="B468" t="str">
            <v>3-Moderado/Limitado</v>
          </cell>
          <cell r="C468" t="str">
            <v>3-Medio</v>
          </cell>
          <cell r="D468" t="str">
            <v>Media</v>
          </cell>
          <cell r="E468" t="str">
            <v>Cerrado</v>
          </cell>
          <cell r="F468" t="str">
            <v>EMPRESA NACIONAL DE CERTIFICACIONES</v>
          </cell>
          <cell r="G468" t="str">
            <v>14/02/2024 13:29:07</v>
          </cell>
          <cell r="H468" t="str">
            <v>14/02/2024 13:31:12</v>
          </cell>
          <cell r="I468" t="str">
            <v>19/02/2024 11:51:40</v>
          </cell>
          <cell r="J468" t="str">
            <v>19/02/2024 23:50:00</v>
          </cell>
          <cell r="K468" t="str">
            <v>SISTEMA OPERATIVO MICROSOFT</v>
          </cell>
          <cell r="L468" t="str">
            <v>ALEJANDRO ACEVEDO VALENZUELA</v>
          </cell>
          <cell r="M468" t="str">
            <v>HD | Activar OS</v>
          </cell>
          <cell r="N468" t="str">
            <v>VPN IP - MPLS</v>
          </cell>
          <cell r="O468" t="str">
            <v>frp_kefern</v>
          </cell>
          <cell r="P468" t="str">
            <v>Requerimiento de cliente</v>
          </cell>
          <cell r="Q468" t="str">
            <v>Objetivos de servicio incumplidos</v>
          </cell>
          <cell r="R468">
            <v>45341</v>
          </cell>
          <cell r="S468">
            <v>4.9308796296318178</v>
          </cell>
          <cell r="T468">
            <v>4.4442245370370372</v>
          </cell>
          <cell r="U468">
            <v>4.9323263888888889</v>
          </cell>
          <cell r="V468">
            <v>0.48810185185185184</v>
          </cell>
          <cell r="W468" t="str">
            <v/>
          </cell>
          <cell r="X468" t="str">
            <v>Cumplido</v>
          </cell>
        </row>
        <row r="469">
          <cell r="A469" t="str">
            <v>INC000002620913</v>
          </cell>
          <cell r="B469" t="str">
            <v>3-Moderado/Limitado</v>
          </cell>
          <cell r="C469" t="str">
            <v>3-Medio</v>
          </cell>
          <cell r="D469" t="str">
            <v>Media</v>
          </cell>
          <cell r="E469" t="str">
            <v>Cerrado</v>
          </cell>
          <cell r="F469" t="str">
            <v>HORTIFRUT S.A</v>
          </cell>
          <cell r="G469" t="str">
            <v>17/02/2024 11:32:16</v>
          </cell>
          <cell r="H469" t="str">
            <v>17/02/2024 11:33:43</v>
          </cell>
          <cell r="I469" t="str">
            <v>19/02/2024 11:59:14</v>
          </cell>
          <cell r="J469" t="str">
            <v>19/02/2024 23:50:00</v>
          </cell>
          <cell r="K469" t="str">
            <v>COMUNICACIONES DC</v>
          </cell>
          <cell r="L469" t="str">
            <v>LUIS A VILLASMIL CASTILLO</v>
          </cell>
          <cell r="M469" t="str">
            <v>HD/
Creacion cuenta VPN</v>
          </cell>
          <cell r="N469" t="str">
            <v>VPN IP - MPLS</v>
          </cell>
          <cell r="O469" t="str">
            <v>frp_fpetro</v>
          </cell>
          <cell r="P469" t="str">
            <v>Requerimiento de cliente</v>
          </cell>
          <cell r="Q469" t="str">
            <v>Objetivos de servicio incumplidos</v>
          </cell>
          <cell r="R469">
            <v>45341</v>
          </cell>
          <cell r="S469">
            <v>2.0177199074096279</v>
          </cell>
          <cell r="T469">
            <v>1.7843171296296296</v>
          </cell>
          <cell r="U469">
            <v>2.0187268518518517</v>
          </cell>
          <cell r="V469">
            <v>0.23440972222222223</v>
          </cell>
          <cell r="W469" t="str">
            <v/>
          </cell>
          <cell r="X469" t="str">
            <v>Cumplido</v>
          </cell>
        </row>
        <row r="470">
          <cell r="A470" t="str">
            <v>INC000002622620</v>
          </cell>
          <cell r="B470" t="str">
            <v>4-Menor/Localizado</v>
          </cell>
          <cell r="C470" t="str">
            <v>4-Baja</v>
          </cell>
          <cell r="D470" t="str">
            <v>Baja</v>
          </cell>
          <cell r="E470" t="str">
            <v>Cerrado</v>
          </cell>
          <cell r="F470" t="str">
            <v>FUNDACION INSTITUTO PROFESIONAL DUOC UC</v>
          </cell>
          <cell r="G470" t="str">
            <v>19/02/2024 9:02:32</v>
          </cell>
          <cell r="H470" t="str">
            <v>19/02/2024 9:06:26</v>
          </cell>
          <cell r="I470" t="str">
            <v>19/02/2024 12:03:24</v>
          </cell>
          <cell r="J470" t="str">
            <v>19/02/2024 23:50:00</v>
          </cell>
          <cell r="K470" t="str">
            <v>SISTEMA OPERATIVO UNIX</v>
          </cell>
          <cell r="L470" t="str">
            <v>VICTOR SEPULVEDA GAMARRA</v>
          </cell>
          <cell r="M470" t="str">
            <v>DUOC | REQ |  Permisos Nuevo Integrante Operaciones</v>
          </cell>
          <cell r="N470" t="str">
            <v>HOSTING VIRTUAL</v>
          </cell>
          <cell r="O470" t="str">
            <v>frp_lmosqu</v>
          </cell>
          <cell r="P470" t="str">
            <v>Requerimiento de cliente</v>
          </cell>
          <cell r="Q470" t="str">
            <v>Dentro del Objetivo de servicio</v>
          </cell>
          <cell r="R470">
            <v>45341</v>
          </cell>
          <cell r="S470">
            <v>0.12289351852086838</v>
          </cell>
          <cell r="T470">
            <v>0.10172453703703704</v>
          </cell>
          <cell r="U470">
            <v>0.12560185185185185</v>
          </cell>
          <cell r="V470">
            <v>2.3877314814814813E-2</v>
          </cell>
          <cell r="W470" t="str">
            <v/>
          </cell>
          <cell r="X470" t="str">
            <v>Cumplido</v>
          </cell>
        </row>
        <row r="471">
          <cell r="A471" t="str">
            <v>INC000002623360</v>
          </cell>
          <cell r="B471" t="str">
            <v>3-Moderado/Limitado</v>
          </cell>
          <cell r="C471" t="str">
            <v>3-Medio</v>
          </cell>
          <cell r="D471" t="str">
            <v>Media</v>
          </cell>
          <cell r="E471" t="str">
            <v>Cancelado</v>
          </cell>
          <cell r="F471" t="str">
            <v>TELEFONICA GLOBAL TECHNOLOGY S.A.AGENCIA EN CHILE</v>
          </cell>
          <cell r="G471" t="str">
            <v>19/02/2024 12:18:01</v>
          </cell>
          <cell r="H471" t="str">
            <v>19/02/2024 12:19:33</v>
          </cell>
          <cell r="I471" t="str">
            <v>19/02/2024 12:36:51</v>
          </cell>
          <cell r="J471" t="str">
            <v>19/02/2024 12:36:51</v>
          </cell>
          <cell r="K471" t="str">
            <v>CONTROLLER</v>
          </cell>
          <cell r="L471" t="str">
            <v>DENISE CRUZAT ETCHEBERRY</v>
          </cell>
          <cell r="M471" t="str">
            <v>HD/
RE: TCCT - SOC - Requerimiento extension de PVLAN RE: [Solicitud] Toma de Control Zabbix SOC</v>
          </cell>
          <cell r="N471" t="str">
            <v>VPN IP - MPLS</v>
          </cell>
          <cell r="O471" t="str">
            <v>frp_fpetro</v>
          </cell>
          <cell r="P471" t="str">
            <v>Requerimiento de cliente</v>
          </cell>
          <cell r="Q471" t="str">
            <v>Dentro del Objetivo de servicio</v>
          </cell>
          <cell r="R471">
            <v>45341</v>
          </cell>
          <cell r="S471">
            <v>1.2013888888759539E-2</v>
          </cell>
          <cell r="T471">
            <v>0</v>
          </cell>
          <cell r="U471">
            <v>1.3078703703703703E-2</v>
          </cell>
          <cell r="V471">
            <v>1.3078703703703703E-2</v>
          </cell>
          <cell r="W471" t="str">
            <v/>
          </cell>
          <cell r="X471" t="str">
            <v>Cumplido</v>
          </cell>
        </row>
        <row r="472">
          <cell r="A472" t="str">
            <v>INC000002619980</v>
          </cell>
          <cell r="B472" t="str">
            <v>4-Menor/Localizado</v>
          </cell>
          <cell r="C472" t="str">
            <v>4-Baja</v>
          </cell>
          <cell r="D472" t="str">
            <v>Baja</v>
          </cell>
          <cell r="E472" t="str">
            <v>Cerrado</v>
          </cell>
          <cell r="F472" t="str">
            <v>TELEFONICA GLOBAL TECHNOLOGY S.A.AGENCIA EN CHILE</v>
          </cell>
          <cell r="G472" t="str">
            <v>17/02/2024 8:41:46</v>
          </cell>
          <cell r="H472" t="str">
            <v>17/02/2024 8:43:28</v>
          </cell>
          <cell r="I472" t="str">
            <v>19/02/2024 12:58:32</v>
          </cell>
          <cell r="J472" t="str">
            <v>19/02/2024 23:50:00</v>
          </cell>
          <cell r="K472" t="str">
            <v>BACK UP DATA CENTER (BACKUP ON DEMAND)</v>
          </cell>
          <cell r="L472" t="str">
            <v>RODRIGO VÁSQUEZ MUÑOZ</v>
          </cell>
          <cell r="M472" t="str">
            <v>revision estado de plataformas veritas</v>
          </cell>
          <cell r="N472" t="str">
            <v>BACKUP ON DEMAND</v>
          </cell>
          <cell r="O472" t="str">
            <v>tct_rvasqu</v>
          </cell>
          <cell r="P472" t="str">
            <v>Requerimiento de cliente</v>
          </cell>
          <cell r="Q472" t="str">
            <v>Objetivos de servicio incumplidos</v>
          </cell>
          <cell r="R472">
            <v>45341</v>
          </cell>
          <cell r="S472">
            <v>2.1771296296283253</v>
          </cell>
          <cell r="T472">
            <v>2.1771296296296296</v>
          </cell>
          <cell r="U472">
            <v>2.1783101851851852</v>
          </cell>
          <cell r="V472">
            <v>1.1805555555555556E-3</v>
          </cell>
          <cell r="W472" t="str">
            <v/>
          </cell>
          <cell r="X472" t="str">
            <v>Cumplido</v>
          </cell>
        </row>
        <row r="473">
          <cell r="A473" t="str">
            <v>INC000002612624</v>
          </cell>
          <cell r="B473" t="str">
            <v>3-Moderado/Limitado</v>
          </cell>
          <cell r="C473" t="str">
            <v>3-Medio</v>
          </cell>
          <cell r="D473" t="str">
            <v>Media</v>
          </cell>
          <cell r="E473" t="str">
            <v>Cerrado</v>
          </cell>
          <cell r="F473" t="str">
            <v>TELEFONICA GLOBAL TECHNOLOGY S.A.AGENCIA EN CHILE</v>
          </cell>
          <cell r="G473" t="str">
            <v>13/02/2024 10:39:28</v>
          </cell>
          <cell r="H473" t="str">
            <v>13/02/2024 10:43:08</v>
          </cell>
          <cell r="I473" t="str">
            <v>19/02/2024 13:04:30</v>
          </cell>
          <cell r="J473" t="str">
            <v>19/02/2024 23:50:00</v>
          </cell>
          <cell r="K473" t="str">
            <v>O365</v>
          </cell>
          <cell r="L473" t="str">
            <v>JAVIERA A UMAÑA YEVENES</v>
          </cell>
          <cell r="M473" t="str">
            <v>HD |  Soporte Correo dominio loteria.cl Office365</v>
          </cell>
          <cell r="N473" t="str">
            <v>VPN IP - MPLS</v>
          </cell>
          <cell r="O473" t="str">
            <v>frp_kefern</v>
          </cell>
          <cell r="P473" t="str">
            <v>Incidencia de cliente</v>
          </cell>
          <cell r="Q473" t="str">
            <v>Dentro del Objetivo de servicio</v>
          </cell>
          <cell r="R473">
            <v>45341</v>
          </cell>
          <cell r="S473">
            <v>6.0981712962966412</v>
          </cell>
          <cell r="T473">
            <v>6.072673611111111</v>
          </cell>
          <cell r="U473">
            <v>6.1007175925925923</v>
          </cell>
          <cell r="V473">
            <v>2.8043981481481479E-2</v>
          </cell>
          <cell r="W473" t="str">
            <v>Cumplido</v>
          </cell>
          <cell r="X473" t="str">
            <v xml:space="preserve"> </v>
          </cell>
        </row>
        <row r="474">
          <cell r="A474" t="str">
            <v>INC000002618760</v>
          </cell>
          <cell r="B474" t="str">
            <v>3-Moderado/Limitado</v>
          </cell>
          <cell r="C474" t="str">
            <v>3-Medio</v>
          </cell>
          <cell r="D474" t="str">
            <v>Media</v>
          </cell>
          <cell r="E474" t="str">
            <v>Cerrado</v>
          </cell>
          <cell r="F474" t="str">
            <v>I MUNICIPALIDAD DE GRANEROS</v>
          </cell>
          <cell r="G474" t="str">
            <v>16/02/2024 11:11:33</v>
          </cell>
          <cell r="H474" t="str">
            <v>16/02/2024 11:21:32</v>
          </cell>
          <cell r="I474" t="str">
            <v>19/02/2024 13:21:23</v>
          </cell>
          <cell r="J474" t="str">
            <v>19/02/2024 23:50:00</v>
          </cell>
          <cell r="K474" t="str">
            <v>CONTROLLER</v>
          </cell>
          <cell r="L474" t="str">
            <v>DENISE CRUZAT ETCHEBERRY</v>
          </cell>
          <cell r="M474" t="str">
            <v>SSPP/ACCESO A HOSTING</v>
          </cell>
          <cell r="N474" t="str">
            <v>VPN IP - MPLS</v>
          </cell>
          <cell r="O474" t="str">
            <v>frp_jserna</v>
          </cell>
          <cell r="P474" t="str">
            <v>Requerimiento de cliente</v>
          </cell>
          <cell r="Q474" t="str">
            <v>Objetivos de servicio incumplidos</v>
          </cell>
          <cell r="R474">
            <v>45341</v>
          </cell>
          <cell r="S474">
            <v>3.0832291666665697</v>
          </cell>
          <cell r="T474">
            <v>3.0519791666666669</v>
          </cell>
          <cell r="U474">
            <v>3.0901620370370373</v>
          </cell>
          <cell r="V474">
            <v>3.8182870370370374E-2</v>
          </cell>
          <cell r="W474" t="str">
            <v/>
          </cell>
          <cell r="X474" t="str">
            <v>Cumplido</v>
          </cell>
        </row>
        <row r="475">
          <cell r="A475" t="str">
            <v>INC000002622412</v>
          </cell>
          <cell r="B475" t="str">
            <v>1-Extenso/Generalizado</v>
          </cell>
          <cell r="C475" t="str">
            <v>4-Baja</v>
          </cell>
          <cell r="D475" t="str">
            <v>Baja</v>
          </cell>
          <cell r="E475" t="str">
            <v>Cerrado</v>
          </cell>
          <cell r="F475" t="str">
            <v>COAGRA S A</v>
          </cell>
          <cell r="G475" t="str">
            <v>18/02/2024 22:15:06</v>
          </cell>
          <cell r="H475" t="str">
            <v>18/02/2024 22:15:06</v>
          </cell>
          <cell r="I475" t="str">
            <v>19/02/2024 13:30:51</v>
          </cell>
          <cell r="J475" t="str">
            <v>19/02/2024 23:50:00</v>
          </cell>
          <cell r="K475" t="str">
            <v>SISTEMA OPERATIVO MICROSOFT</v>
          </cell>
          <cell r="L475" t="str">
            <v>RICARDO R GALLEGOS OYANEDER</v>
          </cell>
          <cell r="M475" t="str">
            <v>coagra01 - sap_prod_e_vm TICKET AUTOMATICO</v>
          </cell>
          <cell r="N475" t="str">
            <v>TICKET-INTELIGENTE</v>
          </cell>
          <cell r="O475" t="str">
            <v>USR_TSIGHT</v>
          </cell>
          <cell r="P475" t="str">
            <v>Incidencia de cliente</v>
          </cell>
          <cell r="Q475" t="str">
            <v>Dentro del Objetivo de servicio</v>
          </cell>
          <cell r="R475">
            <v>45341</v>
          </cell>
          <cell r="S475">
            <v>0.63593750000291038</v>
          </cell>
          <cell r="T475">
            <v>0.63178240740740743</v>
          </cell>
          <cell r="U475">
            <v>0.63593749999999993</v>
          </cell>
          <cell r="V475">
            <v>4.155092592592593E-3</v>
          </cell>
          <cell r="W475" t="str">
            <v>Cumplido</v>
          </cell>
          <cell r="X475" t="str">
            <v xml:space="preserve"> </v>
          </cell>
        </row>
        <row r="476">
          <cell r="A476" t="str">
            <v>INC000002623367</v>
          </cell>
          <cell r="B476" t="str">
            <v>3-Moderado/Limitado</v>
          </cell>
          <cell r="C476" t="str">
            <v>3-Medio</v>
          </cell>
          <cell r="D476" t="str">
            <v>Media</v>
          </cell>
          <cell r="E476" t="str">
            <v>Cerrado</v>
          </cell>
          <cell r="F476" t="str">
            <v>HORTIFRUT S.A</v>
          </cell>
          <cell r="G476" t="str">
            <v>19/02/2024 12:31:20</v>
          </cell>
          <cell r="H476" t="str">
            <v>19/02/2024 12:32:54</v>
          </cell>
          <cell r="I476" t="str">
            <v>19/02/2024 13:33:33</v>
          </cell>
          <cell r="J476" t="str">
            <v>19/02/2024 23:50:00</v>
          </cell>
          <cell r="K476" t="str">
            <v>COMUNICACIONES DC</v>
          </cell>
          <cell r="L476" t="str">
            <v>JUAN PABLO PAZ GOMPERTZ</v>
          </cell>
          <cell r="M476" t="str">
            <v>HD/Solicitud de creación VPN</v>
          </cell>
          <cell r="N476" t="str">
            <v>VPN IP - MPLS</v>
          </cell>
          <cell r="O476" t="str">
            <v>frp_pcamay</v>
          </cell>
          <cell r="P476" t="str">
            <v>Requerimiento de cliente</v>
          </cell>
          <cell r="Q476" t="str">
            <v>Dentro del Objetivo de servicio</v>
          </cell>
          <cell r="R476">
            <v>45341</v>
          </cell>
          <cell r="S476">
            <v>4.2118055556784384E-2</v>
          </cell>
          <cell r="T476">
            <v>0</v>
          </cell>
          <cell r="U476">
            <v>4.3206018518518519E-2</v>
          </cell>
          <cell r="V476">
            <v>4.3206018518518519E-2</v>
          </cell>
          <cell r="W476" t="str">
            <v/>
          </cell>
          <cell r="X476" t="str">
            <v>Cumplido</v>
          </cell>
        </row>
        <row r="477">
          <cell r="A477" t="str">
            <v>INC000002623543</v>
          </cell>
          <cell r="B477" t="str">
            <v>4-Menor/Localizado</v>
          </cell>
          <cell r="C477" t="str">
            <v>4-Baja</v>
          </cell>
          <cell r="D477" t="str">
            <v>Baja</v>
          </cell>
          <cell r="E477" t="str">
            <v>Cancelado</v>
          </cell>
          <cell r="F477" t="str">
            <v>TELEFONICA GLOBAL TECHNOLOGY S.A.AGENCIA EN CHILE</v>
          </cell>
          <cell r="G477" t="str">
            <v>19/02/2024 13:38:20</v>
          </cell>
          <cell r="H477" t="str">
            <v>19/02/2024 13:39:08</v>
          </cell>
          <cell r="I477" t="str">
            <v>19/02/2024 13:39:30</v>
          </cell>
          <cell r="J477" t="str">
            <v>19/02/2024 13:39:30</v>
          </cell>
          <cell r="K477" t="str">
            <v>CONTROLLER</v>
          </cell>
          <cell r="L477" t="str">
            <v>DENISE CRUZAT ETCHEBERRY</v>
          </cell>
          <cell r="M477" t="str">
            <v>TEST</v>
          </cell>
          <cell r="N477" t="str">
            <v>RED INTERNA</v>
          </cell>
          <cell r="O477" t="str">
            <v>tct_decruz</v>
          </cell>
          <cell r="P477" t="str">
            <v>Incidencia de cliente</v>
          </cell>
          <cell r="Q477" t="str">
            <v>Dentro del Objetivo de servicio</v>
          </cell>
          <cell r="R477">
            <v>45341</v>
          </cell>
          <cell r="S477">
            <v>2.546296309446916E-4</v>
          </cell>
          <cell r="T477">
            <v>0</v>
          </cell>
          <cell r="U477">
            <v>0</v>
          </cell>
          <cell r="V477">
            <v>0</v>
          </cell>
          <cell r="W477" t="str">
            <v>Cumplido</v>
          </cell>
          <cell r="X477" t="str">
            <v xml:space="preserve"> </v>
          </cell>
        </row>
        <row r="478">
          <cell r="A478" t="str">
            <v>INC000002623313</v>
          </cell>
          <cell r="B478" t="str">
            <v>4-Menor/Localizado</v>
          </cell>
          <cell r="C478" t="str">
            <v>4-Baja</v>
          </cell>
          <cell r="D478" t="str">
            <v>Baja</v>
          </cell>
          <cell r="E478" t="str">
            <v>Cerrado</v>
          </cell>
          <cell r="F478" t="str">
            <v>CELMEDIA S A</v>
          </cell>
          <cell r="G478" t="str">
            <v>19/02/2024 10:42:21</v>
          </cell>
          <cell r="H478" t="str">
            <v>19/02/2024 10:43:44</v>
          </cell>
          <cell r="I478" t="str">
            <v>19/02/2024 14:51:46</v>
          </cell>
          <cell r="J478" t="str">
            <v>19/02/2024 23:50:00</v>
          </cell>
          <cell r="K478" t="str">
            <v>COMUNICACIONES DC</v>
          </cell>
          <cell r="L478" t="str">
            <v>LUIS RODRIGO ACEVEDO COLLIPAL</v>
          </cell>
          <cell r="M478" t="str">
            <v>CALL CENTER / REQUERIMIENTO</v>
          </cell>
          <cell r="N478" t="str">
            <v>VPN IP - MPLS</v>
          </cell>
          <cell r="O478" t="str">
            <v>frp_rvilel</v>
          </cell>
          <cell r="P478" t="str">
            <v>Requerimiento de cliente</v>
          </cell>
          <cell r="Q478" t="str">
            <v>Dentro del Objetivo de servicio</v>
          </cell>
          <cell r="R478">
            <v>45341</v>
          </cell>
          <cell r="S478">
            <v>0.17224537036963739</v>
          </cell>
          <cell r="T478">
            <v>2.4826388888888887E-2</v>
          </cell>
          <cell r="U478">
            <v>0.1732060185185185</v>
          </cell>
          <cell r="V478">
            <v>0.14837962962962961</v>
          </cell>
          <cell r="W478" t="str">
            <v/>
          </cell>
          <cell r="X478" t="str">
            <v>Cumplido</v>
          </cell>
        </row>
        <row r="479">
          <cell r="A479" t="str">
            <v>INC000002623794</v>
          </cell>
          <cell r="B479" t="str">
            <v>4-Menor/Localizado</v>
          </cell>
          <cell r="C479" t="str">
            <v>4-Baja</v>
          </cell>
          <cell r="D479" t="str">
            <v>Baja</v>
          </cell>
          <cell r="E479" t="str">
            <v>Cerrado</v>
          </cell>
          <cell r="F479" t="str">
            <v>TELEFONICA GLOBAL TECHNOLOGY S.A.AGENCIA EN CHILE</v>
          </cell>
          <cell r="G479" t="str">
            <v>19/02/2024 14:50:10</v>
          </cell>
          <cell r="H479" t="str">
            <v>19/02/2024 14:50:22</v>
          </cell>
          <cell r="I479" t="str">
            <v>19/02/2024 14:52:38</v>
          </cell>
          <cell r="J479" t="str">
            <v>19/02/2024 23:50:00</v>
          </cell>
          <cell r="K479" t="str">
            <v>SISTEMA OPERATIVO MICROSOFT</v>
          </cell>
          <cell r="L479" t="str">
            <v>RICARDO R GALLEGOS OYANEDER</v>
          </cell>
          <cell r="M479" t="str">
            <v>Modificacion descripcion usuario SOC a SG_RESEARCH_LAB por solicitud Diego Labarca</v>
          </cell>
          <cell r="N479" t="str">
            <v>HOSTING VIRTUAL</v>
          </cell>
          <cell r="O479" t="str">
            <v>tct_rgalle</v>
          </cell>
          <cell r="P479" t="str">
            <v>Requerimiento de cliente</v>
          </cell>
          <cell r="Q479" t="str">
            <v>Dentro del Objetivo de servicio</v>
          </cell>
          <cell r="R479">
            <v>45341</v>
          </cell>
          <cell r="S479">
            <v>1.5740740709588863E-3</v>
          </cell>
          <cell r="T479">
            <v>0</v>
          </cell>
          <cell r="U479">
            <v>1.712962962962963E-3</v>
          </cell>
          <cell r="V479">
            <v>1.712962962962963E-3</v>
          </cell>
          <cell r="W479" t="str">
            <v/>
          </cell>
          <cell r="X479" t="str">
            <v>Cumplido</v>
          </cell>
        </row>
        <row r="480">
          <cell r="A480" t="str">
            <v>INC000002623796</v>
          </cell>
          <cell r="B480" t="str">
            <v>4-Menor/Localizado</v>
          </cell>
          <cell r="C480" t="str">
            <v>4-Baja</v>
          </cell>
          <cell r="D480" t="str">
            <v>Baja</v>
          </cell>
          <cell r="E480" t="str">
            <v>Cerrado</v>
          </cell>
          <cell r="F480" t="str">
            <v>TELEFONICA GLOBAL TECHNOLOGY S.A.AGENCIA EN CHILE</v>
          </cell>
          <cell r="G480" t="str">
            <v>19/02/2024 14:50:28</v>
          </cell>
          <cell r="H480" t="str">
            <v>19/02/2024 14:50:49</v>
          </cell>
          <cell r="I480" t="str">
            <v>19/02/2024 14:53:48</v>
          </cell>
          <cell r="J480" t="str">
            <v>19/02/2024 23:50:00</v>
          </cell>
          <cell r="K480" t="str">
            <v>SISTEMA OPERATIVO MICROSOFT</v>
          </cell>
          <cell r="L480" t="str">
            <v>RICARDO R GALLEGOS OYANEDER</v>
          </cell>
          <cell r="M480" t="str">
            <v>Modificacion nombre cuenta usuario SOC  a mfernandez por solicitud Diego Labarca</v>
          </cell>
          <cell r="N480" t="str">
            <v>HOSTING VIRTUAL</v>
          </cell>
          <cell r="O480" t="str">
            <v>tct_rgalle</v>
          </cell>
          <cell r="P480" t="str">
            <v>Requerimiento de cliente</v>
          </cell>
          <cell r="Q480" t="str">
            <v>Dentro del Objetivo de servicio</v>
          </cell>
          <cell r="R480">
            <v>45341</v>
          </cell>
          <cell r="S480">
            <v>2.0717592560686171E-3</v>
          </cell>
          <cell r="T480">
            <v>0</v>
          </cell>
          <cell r="U480">
            <v>2.3148148148148151E-3</v>
          </cell>
          <cell r="V480">
            <v>2.3148148148148151E-3</v>
          </cell>
          <cell r="W480" t="str">
            <v/>
          </cell>
          <cell r="X480" t="str">
            <v>Cumplido</v>
          </cell>
        </row>
        <row r="481">
          <cell r="A481" t="str">
            <v>INC000002623728</v>
          </cell>
          <cell r="B481" t="str">
            <v>3-Moderado/Limitado</v>
          </cell>
          <cell r="C481" t="str">
            <v>3-Medio</v>
          </cell>
          <cell r="D481" t="str">
            <v>Media</v>
          </cell>
          <cell r="E481" t="str">
            <v>Cerrado</v>
          </cell>
          <cell r="F481" t="str">
            <v>TELEFONICA GLOBAL TECHNOLOGY S.A.AGENCIA EN CHILE</v>
          </cell>
          <cell r="G481" t="str">
            <v>19/02/2024 12:41:15</v>
          </cell>
          <cell r="H481" t="str">
            <v>19/02/2024 12:43:09</v>
          </cell>
          <cell r="I481" t="str">
            <v>19/02/2024 14:55:09</v>
          </cell>
          <cell r="J481" t="str">
            <v>19/02/2024 23:50:00</v>
          </cell>
          <cell r="K481" t="str">
            <v>SISTEMA OPERATIVO MICROSOFT</v>
          </cell>
          <cell r="L481" t="str">
            <v>PAUL A SEPULVEDA ALVAREZ</v>
          </cell>
          <cell r="M481" t="str">
            <v>HD | cambio contraseña VPN</v>
          </cell>
          <cell r="N481" t="str">
            <v>VPN IP - MPLS</v>
          </cell>
          <cell r="O481" t="str">
            <v>frp_kefern</v>
          </cell>
          <cell r="P481" t="str">
            <v>Requerimiento de cliente</v>
          </cell>
          <cell r="Q481" t="str">
            <v>Dentro del Objetivo de servicio</v>
          </cell>
          <cell r="R481">
            <v>45341</v>
          </cell>
          <cell r="S481">
            <v>9.1666666667151731E-2</v>
          </cell>
          <cell r="T481">
            <v>6.9606481481481478E-2</v>
          </cell>
          <cell r="U481">
            <v>9.2986111111111103E-2</v>
          </cell>
          <cell r="V481">
            <v>2.3379629629629629E-2</v>
          </cell>
          <cell r="W481" t="str">
            <v/>
          </cell>
          <cell r="X481" t="str">
            <v>Cumplido</v>
          </cell>
        </row>
        <row r="482">
          <cell r="A482" t="str">
            <v>INC000002623798</v>
          </cell>
          <cell r="B482" t="str">
            <v>4-Menor/Localizado</v>
          </cell>
          <cell r="C482" t="str">
            <v>4-Baja</v>
          </cell>
          <cell r="D482" t="str">
            <v>Baja</v>
          </cell>
          <cell r="E482" t="str">
            <v>Cerrado</v>
          </cell>
          <cell r="F482" t="str">
            <v>TELEFONICA GLOBAL TECHNOLOGY S.A.AGENCIA EN CHILE</v>
          </cell>
          <cell r="G482" t="str">
            <v>19/02/2024 14:50:54</v>
          </cell>
          <cell r="H482" t="str">
            <v>19/02/2024 14:51:04</v>
          </cell>
          <cell r="I482" t="str">
            <v>19/02/2024 14:55:37</v>
          </cell>
          <cell r="J482" t="str">
            <v>19/02/2024 23:50:00</v>
          </cell>
          <cell r="K482" t="str">
            <v>SISTEMA OPERATIVO MICROSOFT</v>
          </cell>
          <cell r="L482" t="str">
            <v>RICARDO R GALLEGOS OYANEDER</v>
          </cell>
          <cell r="M482" t="str">
            <v>Revisión cuenta jose santis en dominio CloudCO por acceso a VPN</v>
          </cell>
          <cell r="N482" t="str">
            <v>HOSTING VIRTUAL</v>
          </cell>
          <cell r="O482" t="str">
            <v>tct_rgalle</v>
          </cell>
          <cell r="P482" t="str">
            <v>Requerimiento de cliente</v>
          </cell>
          <cell r="Q482" t="str">
            <v>Dentro del Objetivo de servicio</v>
          </cell>
          <cell r="R482">
            <v>45341</v>
          </cell>
          <cell r="S482">
            <v>3.1597222259733826E-3</v>
          </cell>
          <cell r="T482">
            <v>0</v>
          </cell>
          <cell r="U482">
            <v>3.2754629629629631E-3</v>
          </cell>
          <cell r="V482">
            <v>3.2754629629629631E-3</v>
          </cell>
          <cell r="W482" t="str">
            <v/>
          </cell>
          <cell r="X482" t="str">
            <v>Cumplido</v>
          </cell>
        </row>
        <row r="483">
          <cell r="A483" t="str">
            <v>INC000002623804</v>
          </cell>
          <cell r="B483" t="str">
            <v>4-Menor/Localizado</v>
          </cell>
          <cell r="C483" t="str">
            <v>4-Baja</v>
          </cell>
          <cell r="D483" t="str">
            <v>Baja</v>
          </cell>
          <cell r="E483" t="str">
            <v>Cerrado</v>
          </cell>
          <cell r="F483" t="str">
            <v>TELEFONICA GLOBAL TECHNOLOGY S.A.AGENCIA EN CHILE</v>
          </cell>
          <cell r="G483" t="str">
            <v>19/02/2024 15:03:29</v>
          </cell>
          <cell r="H483" t="str">
            <v>19/02/2024 15:03:39</v>
          </cell>
          <cell r="I483" t="str">
            <v>19/02/2024 15:06:07</v>
          </cell>
          <cell r="J483" t="str">
            <v>19/02/2024 23:50:00</v>
          </cell>
          <cell r="K483" t="str">
            <v>SISTEMA OPERATIVO MICROSOFT</v>
          </cell>
          <cell r="L483" t="str">
            <v>RICARDO R GALLEGOS OYANEDER</v>
          </cell>
          <cell r="M483" t="str">
            <v>Bloqueo cuentas VPN en dominio CloudCo por procedimiento de seguridad.</v>
          </cell>
          <cell r="N483" t="str">
            <v>HOSTING VIRTUAL</v>
          </cell>
          <cell r="O483" t="str">
            <v>tct_rgalle</v>
          </cell>
          <cell r="P483" t="str">
            <v>Requerimiento de cliente</v>
          </cell>
          <cell r="Q483" t="str">
            <v>Dentro del Objetivo de servicio</v>
          </cell>
          <cell r="R483">
            <v>45341</v>
          </cell>
          <cell r="S483">
            <v>1.7129629632108845E-3</v>
          </cell>
          <cell r="T483">
            <v>0</v>
          </cell>
          <cell r="U483">
            <v>1.8287037037037037E-3</v>
          </cell>
          <cell r="V483">
            <v>1.8287037037037037E-3</v>
          </cell>
          <cell r="W483" t="str">
            <v/>
          </cell>
          <cell r="X483" t="str">
            <v>Cumplido</v>
          </cell>
        </row>
        <row r="484">
          <cell r="A484" t="str">
            <v>INC000002624008</v>
          </cell>
          <cell r="B484" t="str">
            <v>4-Menor/Localizado</v>
          </cell>
          <cell r="C484" t="str">
            <v>4-Baja</v>
          </cell>
          <cell r="D484" t="str">
            <v>Baja</v>
          </cell>
          <cell r="E484" t="str">
            <v>Cerrado</v>
          </cell>
          <cell r="F484" t="str">
            <v>TELEFONICA GLOBAL TECHNOLOGY S.A.AGENCIA EN CHILE</v>
          </cell>
          <cell r="G484" t="str">
            <v>19/02/2024 15:03:46</v>
          </cell>
          <cell r="H484" t="str">
            <v>19/02/2024 15:04:00</v>
          </cell>
          <cell r="I484" t="str">
            <v>19/02/2024 15:07:20</v>
          </cell>
          <cell r="J484" t="str">
            <v>19/02/2024 23:50:00</v>
          </cell>
          <cell r="K484" t="str">
            <v>SISTEMA OPERATIVO MICROSOFT</v>
          </cell>
          <cell r="L484" t="str">
            <v>RICARDO R GALLEGOS OYANEDER</v>
          </cell>
          <cell r="M484" t="str">
            <v>Habilitacion cuentas VPN en dominio CloudCo por procedimiento de seguridad.</v>
          </cell>
          <cell r="N484" t="str">
            <v>HOSTING VIRTUAL</v>
          </cell>
          <cell r="O484" t="str">
            <v>tct_rgalle</v>
          </cell>
          <cell r="P484" t="str">
            <v>Requerimiento de cliente</v>
          </cell>
          <cell r="Q484" t="str">
            <v>Dentro del Objetivo de servicio</v>
          </cell>
          <cell r="R484">
            <v>45341</v>
          </cell>
          <cell r="S484">
            <v>2.3148148102336563E-3</v>
          </cell>
          <cell r="T484">
            <v>0</v>
          </cell>
          <cell r="U484">
            <v>2.4768518518518516E-3</v>
          </cell>
          <cell r="V484">
            <v>2.4768518518518516E-3</v>
          </cell>
          <cell r="W484" t="str">
            <v/>
          </cell>
          <cell r="X484" t="str">
            <v>Cumplido</v>
          </cell>
        </row>
        <row r="485">
          <cell r="A485" t="str">
            <v>INC000002624009</v>
          </cell>
          <cell r="B485" t="str">
            <v>4-Menor/Localizado</v>
          </cell>
          <cell r="C485" t="str">
            <v>4-Baja</v>
          </cell>
          <cell r="D485" t="str">
            <v>Baja</v>
          </cell>
          <cell r="E485" t="str">
            <v>Cerrado</v>
          </cell>
          <cell r="F485" t="str">
            <v>TELEFONICA GLOBAL TECHNOLOGY S.A.AGENCIA EN CHILE</v>
          </cell>
          <cell r="G485" t="str">
            <v>19/02/2024 15:04:06</v>
          </cell>
          <cell r="H485" t="str">
            <v>19/02/2024 15:04:30</v>
          </cell>
          <cell r="I485" t="str">
            <v>19/02/2024 15:13:52</v>
          </cell>
          <cell r="J485" t="str">
            <v>19/02/2024 23:50:00</v>
          </cell>
          <cell r="K485" t="str">
            <v>SISTEMA OPERATIVO MICROSOFT</v>
          </cell>
          <cell r="L485" t="str">
            <v>RICARDO R GALLEGOS OYANEDER</v>
          </cell>
          <cell r="M485" t="str">
            <v>Operador escala error en recepción de correos.reinicia plataforma y soluciona incidente.</v>
          </cell>
          <cell r="N485" t="str">
            <v>HOSTING VIRTUAL</v>
          </cell>
          <cell r="O485" t="str">
            <v>tct_rgalle</v>
          </cell>
          <cell r="P485" t="str">
            <v>Requerimiento de cliente</v>
          </cell>
          <cell r="Q485" t="str">
            <v>Dentro del Objetivo de servicio</v>
          </cell>
          <cell r="R485">
            <v>45341</v>
          </cell>
          <cell r="S485">
            <v>6.5046296294895001E-3</v>
          </cell>
          <cell r="T485">
            <v>0</v>
          </cell>
          <cell r="U485">
            <v>6.782407407407408E-3</v>
          </cell>
          <cell r="V485">
            <v>6.782407407407408E-3</v>
          </cell>
          <cell r="W485" t="str">
            <v/>
          </cell>
          <cell r="X485" t="str">
            <v>Cumplido</v>
          </cell>
        </row>
        <row r="486">
          <cell r="A486" t="str">
            <v>INC000002623253</v>
          </cell>
          <cell r="B486" t="str">
            <v>3-Moderado/Limitado</v>
          </cell>
          <cell r="C486" t="str">
            <v>3-Medio</v>
          </cell>
          <cell r="D486" t="str">
            <v>Media</v>
          </cell>
          <cell r="E486" t="str">
            <v>Cerrado</v>
          </cell>
          <cell r="F486" t="str">
            <v>COAGRA S A</v>
          </cell>
          <cell r="G486" t="str">
            <v>19/02/2024 12:01:18</v>
          </cell>
          <cell r="H486" t="str">
            <v>19/02/2024 12:03:55</v>
          </cell>
          <cell r="I486" t="str">
            <v>19/02/2024 15:16:40</v>
          </cell>
          <cell r="J486" t="str">
            <v>19/02/2024 23:50:00</v>
          </cell>
          <cell r="K486" t="str">
            <v>CLOUD SAP HANA</v>
          </cell>
          <cell r="L486" t="str">
            <v>NICOLAS A SAAVEDRA EGUILUZ</v>
          </cell>
          <cell r="M486" t="str">
            <v>HD |  Programa de borrado de comisiones ~ GTY DEEK953006</v>
          </cell>
          <cell r="N486" t="str">
            <v>VPN IP - MPLS</v>
          </cell>
          <cell r="O486" t="str">
            <v>frp_kefern</v>
          </cell>
          <cell r="P486" t="str">
            <v>Requerimiento de cliente</v>
          </cell>
          <cell r="Q486" t="str">
            <v>Dentro del Objetivo de servicio</v>
          </cell>
          <cell r="R486">
            <v>45341</v>
          </cell>
          <cell r="S486">
            <v>0.13385416666278616</v>
          </cell>
          <cell r="T486">
            <v>0</v>
          </cell>
          <cell r="U486">
            <v>0.13567129629629629</v>
          </cell>
          <cell r="V486">
            <v>0.13567129629629629</v>
          </cell>
          <cell r="W486" t="str">
            <v/>
          </cell>
          <cell r="X486" t="str">
            <v>Cumplido</v>
          </cell>
        </row>
        <row r="487">
          <cell r="A487" t="str">
            <v>INC000002623342</v>
          </cell>
          <cell r="B487" t="str">
            <v>3-Moderado/Limitado</v>
          </cell>
          <cell r="C487" t="str">
            <v>3-Medio</v>
          </cell>
          <cell r="D487" t="str">
            <v>Media</v>
          </cell>
          <cell r="E487" t="str">
            <v>Cerrado</v>
          </cell>
          <cell r="F487" t="str">
            <v>COAGRA S A</v>
          </cell>
          <cell r="G487" t="str">
            <v>19/02/2024 12:01:08</v>
          </cell>
          <cell r="H487" t="str">
            <v>19/02/2024 12:02:50</v>
          </cell>
          <cell r="I487" t="str">
            <v>19/02/2024 15:17:16</v>
          </cell>
          <cell r="J487" t="str">
            <v>19/02/2024 23:50:00</v>
          </cell>
          <cell r="K487" t="str">
            <v>CLOUD SAP HANA</v>
          </cell>
          <cell r="L487" t="str">
            <v>NICOLAS A SAAVEDRA EGUILUZ</v>
          </cell>
          <cell r="M487" t="str">
            <v>HD/
RV: FI: Posición de cambio - Mejoras ~ GTY DEEK952997</v>
          </cell>
          <cell r="N487" t="str">
            <v>VPN IP - MPLS</v>
          </cell>
          <cell r="O487" t="str">
            <v>frp_fpetro</v>
          </cell>
          <cell r="P487" t="str">
            <v>Requerimiento de cliente</v>
          </cell>
          <cell r="Q487" t="str">
            <v>Dentro del Objetivo de servicio</v>
          </cell>
          <cell r="R487">
            <v>45341</v>
          </cell>
          <cell r="S487">
            <v>0.13502314814832062</v>
          </cell>
          <cell r="T487">
            <v>0</v>
          </cell>
          <cell r="U487">
            <v>0.13620370370370369</v>
          </cell>
          <cell r="V487">
            <v>0.13620370370370369</v>
          </cell>
          <cell r="W487" t="str">
            <v/>
          </cell>
          <cell r="X487" t="str">
            <v>Cumplido</v>
          </cell>
        </row>
        <row r="488">
          <cell r="A488" t="str">
            <v>INC000002623855</v>
          </cell>
          <cell r="B488" t="str">
            <v>4-Menor/Localizado</v>
          </cell>
          <cell r="C488" t="str">
            <v>4-Baja</v>
          </cell>
          <cell r="D488" t="str">
            <v>Baja</v>
          </cell>
          <cell r="E488" t="str">
            <v>Cerrado</v>
          </cell>
          <cell r="F488" t="str">
            <v>TELEFONICA GLOBAL TECHNOLOGY S.A.AGENCIA EN CHILE</v>
          </cell>
          <cell r="G488" t="str">
            <v>19/02/2024 16:11:48</v>
          </cell>
          <cell r="H488" t="str">
            <v>19/02/2024 16:12:37</v>
          </cell>
          <cell r="I488" t="str">
            <v>19/02/2024 16:13:24</v>
          </cell>
          <cell r="J488" t="str">
            <v>19/02/2024 23:50:00</v>
          </cell>
          <cell r="K488" t="str">
            <v>SISTEMA OPERATIVO MICROSOFT</v>
          </cell>
          <cell r="L488" t="str">
            <v>JAVIER CUEVAS</v>
          </cell>
          <cell r="M488" t="str">
            <v>Apertura - [TCCT-CHILE-CLOUD][AC]TCCT-CHILE-CLOUD-EX-AD-003-T1059.001 Scripts en Pow</v>
          </cell>
          <cell r="N488" t="str">
            <v>HOSTING VIRTUAL</v>
          </cell>
          <cell r="O488" t="str">
            <v>tct_jacuev</v>
          </cell>
          <cell r="P488" t="str">
            <v>Requerimiento de cliente</v>
          </cell>
          <cell r="Q488" t="str">
            <v>Dentro del Objetivo de servicio</v>
          </cell>
          <cell r="R488">
            <v>45341</v>
          </cell>
          <cell r="S488">
            <v>5.4398147767642513E-4</v>
          </cell>
          <cell r="T488">
            <v>0</v>
          </cell>
          <cell r="U488">
            <v>1.1111111111111111E-3</v>
          </cell>
          <cell r="V488">
            <v>1.1111111111111111E-3</v>
          </cell>
          <cell r="W488" t="str">
            <v/>
          </cell>
          <cell r="X488" t="str">
            <v>Cumplido</v>
          </cell>
        </row>
        <row r="489">
          <cell r="A489" t="str">
            <v>INC000002624068</v>
          </cell>
          <cell r="B489" t="str">
            <v>3-Moderado/Limitado</v>
          </cell>
          <cell r="C489" t="str">
            <v>3-Medio</v>
          </cell>
          <cell r="D489" t="str">
            <v>Media</v>
          </cell>
          <cell r="E489" t="str">
            <v>Cerrado</v>
          </cell>
          <cell r="F489" t="str">
            <v>INDUSTRIAS CHILENAS DE ALAMBRE INCHALAM S.A.</v>
          </cell>
          <cell r="G489" t="str">
            <v>19/02/2024 16:46:27</v>
          </cell>
          <cell r="H489" t="str">
            <v>19/02/2024 16:48:51</v>
          </cell>
          <cell r="I489" t="str">
            <v>19/02/2024 17:01:22</v>
          </cell>
          <cell r="J489" t="str">
            <v>19/02/2024 23:50:00</v>
          </cell>
          <cell r="K489" t="str">
            <v>CLOUD SAP HANA</v>
          </cell>
          <cell r="L489" t="str">
            <v>FREDDY O CORTES DIAZ</v>
          </cell>
          <cell r="M489" t="str">
            <v>HD | Transporte de Órdenes a PRD - INCHALAM - COPA</v>
          </cell>
          <cell r="N489" t="str">
            <v>SAP</v>
          </cell>
          <cell r="O489" t="str">
            <v>frp_kefern</v>
          </cell>
          <cell r="P489" t="str">
            <v>Requerimiento de cliente</v>
          </cell>
          <cell r="Q489" t="str">
            <v>Dentro del Objetivo de servicio</v>
          </cell>
          <cell r="R489">
            <v>45341</v>
          </cell>
          <cell r="S489">
            <v>8.6921296315267682E-3</v>
          </cell>
          <cell r="T489">
            <v>0</v>
          </cell>
          <cell r="U489">
            <v>1.0358796296296295E-2</v>
          </cell>
          <cell r="V489">
            <v>1.0358796296296295E-2</v>
          </cell>
          <cell r="W489" t="str">
            <v/>
          </cell>
          <cell r="X489" t="str">
            <v>Cumplido</v>
          </cell>
        </row>
        <row r="490">
          <cell r="A490" t="str">
            <v>INC000002624095</v>
          </cell>
          <cell r="B490" t="str">
            <v>4-Menor/Localizado</v>
          </cell>
          <cell r="C490" t="str">
            <v>4-Baja</v>
          </cell>
          <cell r="D490" t="str">
            <v>Baja</v>
          </cell>
          <cell r="E490" t="str">
            <v>Cerrado</v>
          </cell>
          <cell r="F490" t="str">
            <v>TELEFONICA GLOBAL TECHNOLOGY S.A.AGENCIA EN CHILE</v>
          </cell>
          <cell r="G490" t="str">
            <v>19/02/2024 17:20:02</v>
          </cell>
          <cell r="H490" t="str">
            <v>19/02/2024 17:21:09</v>
          </cell>
          <cell r="I490" t="str">
            <v>19/02/2024 17:29:59</v>
          </cell>
          <cell r="J490" t="str">
            <v>19/02/2024 23:50:00</v>
          </cell>
          <cell r="K490" t="str">
            <v>SISTEMA OPERATIVO MICROSOFT</v>
          </cell>
          <cell r="L490" t="str">
            <v>PAUL A SEPULVEDA ALVAREZ</v>
          </cell>
          <cell r="M490" t="str">
            <v>zabbix toma control CSERVERPRD</v>
          </cell>
          <cell r="N490" t="str">
            <v>HOSTING VIRTUAL</v>
          </cell>
          <cell r="O490" t="str">
            <v>tct_psepul</v>
          </cell>
          <cell r="P490" t="str">
            <v>Requerimiento de cliente</v>
          </cell>
          <cell r="Q490" t="str">
            <v>Dentro del Objetivo de servicio</v>
          </cell>
          <cell r="R490">
            <v>45341</v>
          </cell>
          <cell r="S490">
            <v>6.1342592598521151E-3</v>
          </cell>
          <cell r="T490">
            <v>0</v>
          </cell>
          <cell r="U490">
            <v>6.9097222222222225E-3</v>
          </cell>
          <cell r="V490">
            <v>6.9097222222222225E-3</v>
          </cell>
          <cell r="W490" t="str">
            <v/>
          </cell>
          <cell r="X490" t="str">
            <v>Cumplido</v>
          </cell>
        </row>
        <row r="491">
          <cell r="A491" t="str">
            <v>INC000002624100</v>
          </cell>
          <cell r="B491" t="str">
            <v>4-Menor/Localizado</v>
          </cell>
          <cell r="C491" t="str">
            <v>4-Baja</v>
          </cell>
          <cell r="D491" t="str">
            <v>Baja</v>
          </cell>
          <cell r="E491" t="str">
            <v>Cerrado</v>
          </cell>
          <cell r="F491" t="str">
            <v>TELEFONICA GLOBAL TECHNOLOGY S.A.AGENCIA EN CHILE</v>
          </cell>
          <cell r="G491" t="str">
            <v>19/02/2024 17:21:21</v>
          </cell>
          <cell r="H491" t="str">
            <v>19/02/2024 17:22:00</v>
          </cell>
          <cell r="I491" t="str">
            <v>19/02/2024 17:30:18</v>
          </cell>
          <cell r="J491" t="str">
            <v>19/02/2024 23:50:00</v>
          </cell>
          <cell r="K491" t="str">
            <v>SISTEMA OPERATIVO MICROSOFT</v>
          </cell>
          <cell r="L491" t="str">
            <v>PAUL A SEPULVEDA ALVAREZ</v>
          </cell>
          <cell r="M491" t="str">
            <v>zabbix toma control CSERVERQAS</v>
          </cell>
          <cell r="N491" t="str">
            <v>HOSTING VIRTUAL</v>
          </cell>
          <cell r="O491" t="str">
            <v>tct_psepul</v>
          </cell>
          <cell r="P491" t="str">
            <v>Requerimiento de cliente</v>
          </cell>
          <cell r="Q491" t="str">
            <v>Dentro del Objetivo de servicio</v>
          </cell>
          <cell r="R491">
            <v>45341</v>
          </cell>
          <cell r="S491">
            <v>5.7638888902147301E-3</v>
          </cell>
          <cell r="T491">
            <v>0</v>
          </cell>
          <cell r="U491">
            <v>6.215277777777777E-3</v>
          </cell>
          <cell r="V491">
            <v>6.215277777777777E-3</v>
          </cell>
          <cell r="W491" t="str">
            <v/>
          </cell>
          <cell r="X491" t="str">
            <v>Cumplido</v>
          </cell>
        </row>
        <row r="492">
          <cell r="A492" t="str">
            <v>INC000002624101</v>
          </cell>
          <cell r="B492" t="str">
            <v>4-Menor/Localizado</v>
          </cell>
          <cell r="C492" t="str">
            <v>4-Baja</v>
          </cell>
          <cell r="D492" t="str">
            <v>Baja</v>
          </cell>
          <cell r="E492" t="str">
            <v>Cerrado</v>
          </cell>
          <cell r="F492" t="str">
            <v>TELEFONICA GLOBAL TECHNOLOGY S.A.AGENCIA EN CHILE</v>
          </cell>
          <cell r="G492" t="str">
            <v>19/02/2024 17:22:14</v>
          </cell>
          <cell r="H492" t="str">
            <v>19/02/2024 17:22:49</v>
          </cell>
          <cell r="I492" t="str">
            <v>19/02/2024 17:30:38</v>
          </cell>
          <cell r="J492" t="str">
            <v>19/02/2024 23:50:00</v>
          </cell>
          <cell r="K492" t="str">
            <v>SISTEMA OPERATIVO MICROSOFT</v>
          </cell>
          <cell r="L492" t="str">
            <v>PAUL A SEPULVEDA ALVAREZ</v>
          </cell>
          <cell r="M492" t="str">
            <v>zabbix toma control WEBINCHALAM</v>
          </cell>
          <cell r="N492" t="str">
            <v>HOSTING VIRTUAL</v>
          </cell>
          <cell r="O492" t="str">
            <v>tct_psepul</v>
          </cell>
          <cell r="P492" t="str">
            <v>Requerimiento de cliente</v>
          </cell>
          <cell r="Q492" t="str">
            <v>Dentro del Objetivo de servicio</v>
          </cell>
          <cell r="R492">
            <v>45341</v>
          </cell>
          <cell r="S492">
            <v>5.428240736364387E-3</v>
          </cell>
          <cell r="T492">
            <v>0</v>
          </cell>
          <cell r="U492">
            <v>5.8333333333333336E-3</v>
          </cell>
          <cell r="V492">
            <v>5.8333333333333336E-3</v>
          </cell>
          <cell r="W492" t="str">
            <v/>
          </cell>
          <cell r="X492" t="str">
            <v>Cumplido</v>
          </cell>
        </row>
        <row r="493">
          <cell r="A493" t="str">
            <v>INC000002624092</v>
          </cell>
          <cell r="B493" t="str">
            <v>4-Menor/Localizado</v>
          </cell>
          <cell r="C493" t="str">
            <v>4-Baja</v>
          </cell>
          <cell r="D493" t="str">
            <v>Baja</v>
          </cell>
          <cell r="E493" t="str">
            <v>Cerrado</v>
          </cell>
          <cell r="F493" t="str">
            <v>TELEFONICA GLOBAL TECHNOLOGY S.A.AGENCIA EN CHILE</v>
          </cell>
          <cell r="G493" t="str">
            <v>19/02/2024 17:18:04</v>
          </cell>
          <cell r="H493" t="str">
            <v>19/02/2024 17:18:47</v>
          </cell>
          <cell r="I493" t="str">
            <v>19/02/2024 17:31:06</v>
          </cell>
          <cell r="J493" t="str">
            <v>19/02/2024 23:50:00</v>
          </cell>
          <cell r="K493" t="str">
            <v>SISTEMA OPERATIVO MICROSOFT</v>
          </cell>
          <cell r="L493" t="str">
            <v>PAUL A SEPULVEDA ALVAREZ</v>
          </cell>
          <cell r="M493" t="str">
            <v>Gustavo avila cambio de contraseña</v>
          </cell>
          <cell r="N493" t="str">
            <v>HOSTING VIRTUAL</v>
          </cell>
          <cell r="O493" t="str">
            <v>tct_psepul</v>
          </cell>
          <cell r="P493" t="str">
            <v>Requerimiento de cliente</v>
          </cell>
          <cell r="Q493" t="str">
            <v>Dentro del Objetivo de servicio</v>
          </cell>
          <cell r="R493">
            <v>45341</v>
          </cell>
          <cell r="S493">
            <v>8.55324073927477E-3</v>
          </cell>
          <cell r="T493">
            <v>0</v>
          </cell>
          <cell r="U493">
            <v>9.0509259259259258E-3</v>
          </cell>
          <cell r="V493">
            <v>9.0509259259259258E-3</v>
          </cell>
          <cell r="W493" t="str">
            <v/>
          </cell>
          <cell r="X493" t="str">
            <v>Cumplido</v>
          </cell>
        </row>
        <row r="494">
          <cell r="A494" t="str">
            <v>INC000002624410</v>
          </cell>
          <cell r="B494" t="str">
            <v>4-Menor/Localizado</v>
          </cell>
          <cell r="C494" t="str">
            <v>4-Baja</v>
          </cell>
          <cell r="D494" t="str">
            <v>Baja</v>
          </cell>
          <cell r="E494" t="str">
            <v>Cerrado</v>
          </cell>
          <cell r="F494" t="str">
            <v>TELEFONICA GLOBAL TECHNOLOGY S.A.AGENCIA EN CHILE</v>
          </cell>
          <cell r="G494" t="str">
            <v>19/02/2024 17:27:41</v>
          </cell>
          <cell r="H494" t="str">
            <v>19/02/2024 17:28:12</v>
          </cell>
          <cell r="I494" t="str">
            <v>19/02/2024 17:32:06</v>
          </cell>
          <cell r="J494" t="str">
            <v>19/02/2024 23:50:00</v>
          </cell>
          <cell r="K494" t="str">
            <v>SISTEMA OPERATIVO MICROSOFT</v>
          </cell>
          <cell r="L494" t="str">
            <v>PAUL A SEPULVEDA ALVAREZ</v>
          </cell>
          <cell r="M494" t="str">
            <v>Planilla. actualizacion de datos desde inventario</v>
          </cell>
          <cell r="N494" t="str">
            <v>HOSTING VIRTUAL</v>
          </cell>
          <cell r="O494" t="str">
            <v>tct_psepul</v>
          </cell>
          <cell r="P494" t="str">
            <v>Requerimiento de cliente</v>
          </cell>
          <cell r="Q494" t="str">
            <v>Dentro del Objetivo de servicio</v>
          </cell>
          <cell r="R494">
            <v>45341</v>
          </cell>
          <cell r="S494">
            <v>2.7083333334303461E-3</v>
          </cell>
          <cell r="T494">
            <v>0</v>
          </cell>
          <cell r="U494">
            <v>3.0671296296296297E-3</v>
          </cell>
          <cell r="V494">
            <v>3.0671296296296297E-3</v>
          </cell>
          <cell r="W494" t="str">
            <v/>
          </cell>
          <cell r="X494" t="str">
            <v>Cumplido</v>
          </cell>
        </row>
        <row r="495">
          <cell r="A495" t="str">
            <v>INC000002624093</v>
          </cell>
          <cell r="B495" t="str">
            <v>4-Menor/Localizado</v>
          </cell>
          <cell r="C495" t="str">
            <v>4-Baja</v>
          </cell>
          <cell r="D495" t="str">
            <v>Baja</v>
          </cell>
          <cell r="E495" t="str">
            <v>Cerrado</v>
          </cell>
          <cell r="F495" t="str">
            <v>TELEFONICA GLOBAL TECHNOLOGY S.A.AGENCIA EN CHILE</v>
          </cell>
          <cell r="G495" t="str">
            <v>19/02/2024 17:19:05</v>
          </cell>
          <cell r="H495" t="str">
            <v>19/02/2024 17:19:40</v>
          </cell>
          <cell r="I495" t="str">
            <v>19/02/2024 17:32:52</v>
          </cell>
          <cell r="J495" t="str">
            <v>19/02/2024 23:50:00</v>
          </cell>
          <cell r="K495" t="str">
            <v>SISTEMA OPERATIVO MICROSOFT</v>
          </cell>
          <cell r="L495" t="str">
            <v>PAUL A SEPULVEDA ALVAREZ</v>
          </cell>
          <cell r="M495" t="str">
            <v>LDAP vcenter paine - revision de caso</v>
          </cell>
          <cell r="N495" t="str">
            <v>HOSTING VIRTUAL</v>
          </cell>
          <cell r="O495" t="str">
            <v>tct_psepul</v>
          </cell>
          <cell r="P495" t="str">
            <v>Requerimiento de cliente</v>
          </cell>
          <cell r="Q495" t="str">
            <v>Dentro del Objetivo de servicio</v>
          </cell>
          <cell r="R495">
            <v>45341</v>
          </cell>
          <cell r="S495">
            <v>9.1666666630771942E-3</v>
          </cell>
          <cell r="T495">
            <v>0</v>
          </cell>
          <cell r="U495">
            <v>9.571759259259259E-3</v>
          </cell>
          <cell r="V495">
            <v>9.571759259259259E-3</v>
          </cell>
          <cell r="W495" t="str">
            <v/>
          </cell>
          <cell r="X495" t="str">
            <v>Cumplido</v>
          </cell>
        </row>
        <row r="496">
          <cell r="A496" t="str">
            <v>INC000002624102</v>
          </cell>
          <cell r="B496" t="str">
            <v>4-Menor/Localizado</v>
          </cell>
          <cell r="C496" t="str">
            <v>4-Baja</v>
          </cell>
          <cell r="D496" t="str">
            <v>Baja</v>
          </cell>
          <cell r="E496" t="str">
            <v>Cerrado</v>
          </cell>
          <cell r="F496" t="str">
            <v>TELEFONICA GLOBAL TECHNOLOGY S.A.AGENCIA EN CHILE</v>
          </cell>
          <cell r="G496" t="str">
            <v>19/02/2024 17:24:08</v>
          </cell>
          <cell r="H496" t="str">
            <v>19/02/2024 17:24:48</v>
          </cell>
          <cell r="I496" t="str">
            <v>19/02/2024 17:33:37</v>
          </cell>
          <cell r="J496" t="str">
            <v>19/02/2024 23:50:00</v>
          </cell>
          <cell r="K496" t="str">
            <v>SISTEMA OPERATIVO MICROSOFT</v>
          </cell>
          <cell r="L496" t="str">
            <v>PAUL A SEPULVEDA ALVAREZ</v>
          </cell>
          <cell r="M496" t="str">
            <v>ANSIBLE creacion y pruebas playbook cambio clave</v>
          </cell>
          <cell r="N496" t="str">
            <v>HOSTING VIRTUAL</v>
          </cell>
          <cell r="O496" t="str">
            <v>tct_psepul</v>
          </cell>
          <cell r="P496" t="str">
            <v>Requerimiento de cliente</v>
          </cell>
          <cell r="Q496" t="str">
            <v>Dentro del Objetivo de servicio</v>
          </cell>
          <cell r="R496">
            <v>45341</v>
          </cell>
          <cell r="S496">
            <v>6.1226851903484203E-3</v>
          </cell>
          <cell r="T496">
            <v>0</v>
          </cell>
          <cell r="U496">
            <v>6.5856481481481469E-3</v>
          </cell>
          <cell r="V496">
            <v>6.5856481481481469E-3</v>
          </cell>
          <cell r="W496" t="str">
            <v/>
          </cell>
          <cell r="X496" t="str">
            <v>Cumplido</v>
          </cell>
        </row>
        <row r="497">
          <cell r="A497" t="str">
            <v>INC000002624104</v>
          </cell>
          <cell r="B497" t="str">
            <v>4-Menor/Localizado</v>
          </cell>
          <cell r="C497" t="str">
            <v>4-Baja</v>
          </cell>
          <cell r="D497" t="str">
            <v>Baja</v>
          </cell>
          <cell r="E497" t="str">
            <v>Cerrado</v>
          </cell>
          <cell r="F497" t="str">
            <v>TELEFONICA GLOBAL TECHNOLOGY S.A.AGENCIA EN CHILE</v>
          </cell>
          <cell r="G497" t="str">
            <v>19/02/2024 17:25:02</v>
          </cell>
          <cell r="H497" t="str">
            <v>19/02/2024 17:25:41</v>
          </cell>
          <cell r="I497" t="str">
            <v>19/02/2024 17:34:12</v>
          </cell>
          <cell r="J497" t="str">
            <v>19/02/2024 23:50:00</v>
          </cell>
          <cell r="K497" t="str">
            <v>SISTEMA OPERATIVO MICROSOFT</v>
          </cell>
          <cell r="L497" t="str">
            <v>PAUL A SEPULVEDA ALVAREZ</v>
          </cell>
          <cell r="M497" t="str">
            <v>SMU - cambio de clave ADM en servidores</v>
          </cell>
          <cell r="N497" t="str">
            <v>HOSTING VIRTUAL</v>
          </cell>
          <cell r="O497" t="str">
            <v>tct_psepul</v>
          </cell>
          <cell r="P497" t="str">
            <v>Requerimiento de cliente</v>
          </cell>
          <cell r="Q497" t="str">
            <v>Dentro del Objetivo de servicio</v>
          </cell>
          <cell r="R497">
            <v>45341</v>
          </cell>
          <cell r="S497">
            <v>5.914351851970423E-3</v>
          </cell>
          <cell r="T497">
            <v>0</v>
          </cell>
          <cell r="U497">
            <v>6.3657407407407404E-3</v>
          </cell>
          <cell r="V497">
            <v>6.3657407407407404E-3</v>
          </cell>
          <cell r="W497" t="str">
            <v/>
          </cell>
          <cell r="X497" t="str">
            <v>Cumplido</v>
          </cell>
        </row>
        <row r="498">
          <cell r="A498" t="str">
            <v>INC000002624406</v>
          </cell>
          <cell r="B498" t="str">
            <v>4-Menor/Localizado</v>
          </cell>
          <cell r="C498" t="str">
            <v>4-Baja</v>
          </cell>
          <cell r="D498" t="str">
            <v>Baja</v>
          </cell>
          <cell r="E498" t="str">
            <v>Cerrado</v>
          </cell>
          <cell r="F498" t="str">
            <v>TELEFONICA GLOBAL TECHNOLOGY S.A.AGENCIA EN CHILE</v>
          </cell>
          <cell r="G498" t="str">
            <v>19/02/2024 17:25:52</v>
          </cell>
          <cell r="H498" t="str">
            <v>19/02/2024 17:26:18</v>
          </cell>
          <cell r="I498" t="str">
            <v>19/02/2024 17:34:31</v>
          </cell>
          <cell r="J498" t="str">
            <v>19/02/2024 23:50:00</v>
          </cell>
          <cell r="K498" t="str">
            <v>SISTEMA OPERATIVO MICROSOFT</v>
          </cell>
          <cell r="L498" t="str">
            <v>PAUL A SEPULVEDA ALVAREZ</v>
          </cell>
          <cell r="M498" t="str">
            <v>SOC - cambio de clave ADM en servidores</v>
          </cell>
          <cell r="N498" t="str">
            <v>HOSTING VIRTUAL</v>
          </cell>
          <cell r="O498" t="str">
            <v>tct_psepul</v>
          </cell>
          <cell r="P498" t="str">
            <v>Requerimiento de cliente</v>
          </cell>
          <cell r="Q498" t="str">
            <v>Dentro del Objetivo de servicio</v>
          </cell>
          <cell r="R498">
            <v>45341</v>
          </cell>
          <cell r="S498">
            <v>5.7060185208683833E-3</v>
          </cell>
          <cell r="T498">
            <v>0</v>
          </cell>
          <cell r="U498">
            <v>6.0069444444444441E-3</v>
          </cell>
          <cell r="V498">
            <v>6.0069444444444441E-3</v>
          </cell>
          <cell r="W498" t="str">
            <v/>
          </cell>
          <cell r="X498" t="str">
            <v>Cumplido</v>
          </cell>
        </row>
        <row r="499">
          <cell r="A499" t="str">
            <v>INC000002624407</v>
          </cell>
          <cell r="B499" t="str">
            <v>4-Menor/Localizado</v>
          </cell>
          <cell r="C499" t="str">
            <v>4-Baja</v>
          </cell>
          <cell r="D499" t="str">
            <v>Baja</v>
          </cell>
          <cell r="E499" t="str">
            <v>Cerrado</v>
          </cell>
          <cell r="F499" t="str">
            <v>TELEFONICA GLOBAL TECHNOLOGY S.A.AGENCIA EN CHILE</v>
          </cell>
          <cell r="G499" t="str">
            <v>19/02/2024 17:26:46</v>
          </cell>
          <cell r="H499" t="str">
            <v>19/02/2024 17:27:16</v>
          </cell>
          <cell r="I499" t="str">
            <v>19/02/2024 17:34:50</v>
          </cell>
          <cell r="J499" t="str">
            <v>19/02/2024 23:50:00</v>
          </cell>
          <cell r="K499" t="str">
            <v>SISTEMA OPERATIVO MICROSOFT</v>
          </cell>
          <cell r="L499" t="str">
            <v>PAUL A SEPULVEDA ALVAREZ</v>
          </cell>
          <cell r="M499" t="str">
            <v>TCCT ADMINISTRACION - cambio de clave ADM en servidores</v>
          </cell>
          <cell r="N499" t="str">
            <v>HOSTING VIRTUAL</v>
          </cell>
          <cell r="O499" t="str">
            <v>tct_psepul</v>
          </cell>
          <cell r="P499" t="str">
            <v>Requerimiento de cliente</v>
          </cell>
          <cell r="Q499" t="str">
            <v>Dentro del Objetivo de servicio</v>
          </cell>
          <cell r="R499">
            <v>45341</v>
          </cell>
          <cell r="S499">
            <v>5.2546296283253469E-3</v>
          </cell>
          <cell r="T499">
            <v>0</v>
          </cell>
          <cell r="U499">
            <v>5.6018518518518518E-3</v>
          </cell>
          <cell r="V499">
            <v>5.6018518518518518E-3</v>
          </cell>
          <cell r="W499" t="str">
            <v/>
          </cell>
          <cell r="X499" t="str">
            <v>Cumplido</v>
          </cell>
        </row>
        <row r="500">
          <cell r="A500" t="str">
            <v>INC000002624412</v>
          </cell>
          <cell r="B500" t="str">
            <v>4-Menor/Localizado</v>
          </cell>
          <cell r="C500" t="str">
            <v>4-Baja</v>
          </cell>
          <cell r="D500" t="str">
            <v>Baja</v>
          </cell>
          <cell r="E500" t="str">
            <v>Cerrado</v>
          </cell>
          <cell r="F500" t="str">
            <v>TELEFONICA GLOBAL TECHNOLOGY S.A.AGENCIA EN CHILE</v>
          </cell>
          <cell r="G500" t="str">
            <v>19/02/2024 17:28:36</v>
          </cell>
          <cell r="H500" t="str">
            <v>19/02/2024 17:29:05</v>
          </cell>
          <cell r="I500" t="str">
            <v>19/02/2024 17:35:10</v>
          </cell>
          <cell r="J500" t="str">
            <v>19/02/2024 23:50:00</v>
          </cell>
          <cell r="K500" t="str">
            <v>SISTEMA OPERATIVO MICROSOFT</v>
          </cell>
          <cell r="L500" t="str">
            <v>PAUL A SEPULVEDA ALVAREZ</v>
          </cell>
          <cell r="M500" t="str">
            <v>TRUESIGHT - cambio clave servidores</v>
          </cell>
          <cell r="N500" t="str">
            <v>HOSTING VIRTUAL</v>
          </cell>
          <cell r="O500" t="str">
            <v>tct_psepul</v>
          </cell>
          <cell r="P500" t="str">
            <v>Requerimiento de cliente</v>
          </cell>
          <cell r="Q500" t="str">
            <v>Dentro del Objetivo de servicio</v>
          </cell>
          <cell r="R500">
            <v>45341</v>
          </cell>
          <cell r="S500">
            <v>4.2245370350428857E-3</v>
          </cell>
          <cell r="T500">
            <v>0</v>
          </cell>
          <cell r="U500">
            <v>4.5601851851851853E-3</v>
          </cell>
          <cell r="V500">
            <v>4.5601851851851853E-3</v>
          </cell>
          <cell r="W500" t="str">
            <v/>
          </cell>
          <cell r="X500" t="str">
            <v>Cumplido</v>
          </cell>
        </row>
        <row r="501">
          <cell r="A501" t="str">
            <v>INC000002624422</v>
          </cell>
          <cell r="B501" t="str">
            <v>4-Menor/Localizado</v>
          </cell>
          <cell r="C501" t="str">
            <v>4-Baja</v>
          </cell>
          <cell r="D501" t="str">
            <v>Baja</v>
          </cell>
          <cell r="E501" t="str">
            <v>Cerrado</v>
          </cell>
          <cell r="F501" t="str">
            <v>TELEFONICA GLOBAL TECHNOLOGY S.A.AGENCIA EN CHILE</v>
          </cell>
          <cell r="G501" t="str">
            <v>19/02/2024 17:35:28</v>
          </cell>
          <cell r="H501" t="str">
            <v>19/02/2024 17:36:05</v>
          </cell>
          <cell r="I501" t="str">
            <v>19/02/2024 17:36:42</v>
          </cell>
          <cell r="J501" t="str">
            <v>19/02/2024 23:50:00</v>
          </cell>
          <cell r="K501" t="str">
            <v>SISTEMA OPERATIVO MICROSOFT</v>
          </cell>
          <cell r="L501" t="str">
            <v>PAUL A SEPULVEDA ALVAREZ</v>
          </cell>
          <cell r="M501" t="str">
            <v>Revision alerta seguridad por ejecucion de comandos</v>
          </cell>
          <cell r="N501" t="str">
            <v>HOSTING VIRTUAL</v>
          </cell>
          <cell r="O501" t="str">
            <v>tct_psepul</v>
          </cell>
          <cell r="P501" t="str">
            <v>Requerimiento de cliente</v>
          </cell>
          <cell r="Q501" t="str">
            <v>Dentro del Objetivo de servicio</v>
          </cell>
          <cell r="R501">
            <v>45341</v>
          </cell>
          <cell r="S501">
            <v>4.2824073898373172E-4</v>
          </cell>
          <cell r="T501">
            <v>0</v>
          </cell>
          <cell r="U501">
            <v>8.564814814814815E-4</v>
          </cell>
          <cell r="V501">
            <v>8.564814814814815E-4</v>
          </cell>
          <cell r="W501" t="str">
            <v/>
          </cell>
          <cell r="X501" t="str">
            <v>Cumplido</v>
          </cell>
        </row>
        <row r="502">
          <cell r="A502" t="str">
            <v>INC000002623720</v>
          </cell>
          <cell r="B502" t="str">
            <v>3-Moderado/Limitado</v>
          </cell>
          <cell r="C502" t="str">
            <v>3-Medio</v>
          </cell>
          <cell r="D502" t="str">
            <v>Media</v>
          </cell>
          <cell r="E502" t="str">
            <v>Cerrado</v>
          </cell>
          <cell r="F502" t="str">
            <v>TELEFONICA GLOBAL TECHNOLOGY S.A.AGENCIA EN CHILE</v>
          </cell>
          <cell r="G502" t="str">
            <v>19/02/2024 12:18:22</v>
          </cell>
          <cell r="H502" t="str">
            <v>19/02/2024 12:20:55</v>
          </cell>
          <cell r="I502" t="str">
            <v>19/02/2024 17:42:28</v>
          </cell>
          <cell r="J502" t="str">
            <v>19/02/2024 23:50:00</v>
          </cell>
          <cell r="K502" t="str">
            <v>COMUNICACIONES DC</v>
          </cell>
          <cell r="L502" t="str">
            <v>OSCAR A RAMIREZ SOTO</v>
          </cell>
          <cell r="M502" t="str">
            <v>HD | SOLICITUD PVLAN SOC</v>
          </cell>
          <cell r="N502" t="str">
            <v>VPN IP - MPLS</v>
          </cell>
          <cell r="O502" t="str">
            <v>frp_kefern</v>
          </cell>
          <cell r="P502" t="str">
            <v>Requerimiento de cliente</v>
          </cell>
          <cell r="Q502" t="str">
            <v>Dentro del Objetivo de servicio</v>
          </cell>
          <cell r="R502">
            <v>45341</v>
          </cell>
          <cell r="S502">
            <v>0.22329861111211358</v>
          </cell>
          <cell r="T502">
            <v>5.0972222222222224E-2</v>
          </cell>
          <cell r="U502">
            <v>0.22506944444444443</v>
          </cell>
          <cell r="V502">
            <v>0.17409722222222224</v>
          </cell>
          <cell r="W502" t="str">
            <v/>
          </cell>
          <cell r="X502" t="str">
            <v>Cumplido</v>
          </cell>
        </row>
        <row r="503">
          <cell r="A503" t="str">
            <v>INC000002623592</v>
          </cell>
          <cell r="B503" t="str">
            <v>4-Menor/Localizado</v>
          </cell>
          <cell r="C503" t="str">
            <v>4-Baja</v>
          </cell>
          <cell r="D503" t="str">
            <v>Baja</v>
          </cell>
          <cell r="E503" t="str">
            <v>Cerrado</v>
          </cell>
          <cell r="F503" t="str">
            <v>TELEFONICA GLOBAL TECHNOLOGY S.A.AGENCIA EN CHILE</v>
          </cell>
          <cell r="G503" t="str">
            <v>19/02/2024 17:42:34</v>
          </cell>
          <cell r="H503" t="str">
            <v>19/02/2024 17:43:22</v>
          </cell>
          <cell r="I503" t="str">
            <v>19/02/2024 17:43:22</v>
          </cell>
          <cell r="J503" t="str">
            <v>19/02/2024 23:50:00</v>
          </cell>
          <cell r="K503" t="str">
            <v>SISTEMA OPERATIVO MICROSOFT</v>
          </cell>
          <cell r="L503" t="str">
            <v>JAVIER CUEVAS</v>
          </cell>
          <cell r="M503" t="str">
            <v>INC0000430888][EDR][TCCT_SERVERS][CL-VL-AD-02]PowershellCommandsDecodedDesofusRule Critical</v>
          </cell>
          <cell r="N503" t="str">
            <v>HOSTING VIRTUAL</v>
          </cell>
          <cell r="O503" t="str">
            <v>tct_jacuev</v>
          </cell>
          <cell r="P503" t="str">
            <v>Requerimiento de cliente</v>
          </cell>
          <cell r="Q503" t="str">
            <v>Dentro del Objetivo de servicio</v>
          </cell>
          <cell r="R503">
            <v>45341</v>
          </cell>
          <cell r="S503">
            <v>0</v>
          </cell>
          <cell r="T503">
            <v>0</v>
          </cell>
          <cell r="U503">
            <v>5.5555555555555556E-4</v>
          </cell>
          <cell r="V503">
            <v>5.5555555555555556E-4</v>
          </cell>
          <cell r="W503" t="str">
            <v/>
          </cell>
          <cell r="X503" t="str">
            <v>Cumplido</v>
          </cell>
        </row>
        <row r="504">
          <cell r="A504" t="str">
            <v>INC000002624436</v>
          </cell>
          <cell r="B504" t="str">
            <v>4-Menor/Localizado</v>
          </cell>
          <cell r="C504" t="str">
            <v>4-Baja</v>
          </cell>
          <cell r="D504" t="str">
            <v>Baja</v>
          </cell>
          <cell r="E504" t="str">
            <v>Cerrado</v>
          </cell>
          <cell r="F504" t="str">
            <v>TELEFONICA GLOBAL TECHNOLOGY S.A.AGENCIA EN CHILE</v>
          </cell>
          <cell r="G504" t="str">
            <v>19/02/2024 18:05:31</v>
          </cell>
          <cell r="H504" t="str">
            <v>19/02/2024 18:06:30</v>
          </cell>
          <cell r="I504" t="str">
            <v>19/02/2024 18:06:50</v>
          </cell>
          <cell r="J504" t="str">
            <v>19/02/2024 23:50:00</v>
          </cell>
          <cell r="K504" t="str">
            <v>SISTEMA OPERATIVO MICROSOFT</v>
          </cell>
          <cell r="L504" t="str">
            <v>PAUL A SEPULVEDA ALVAREZ</v>
          </cell>
          <cell r="M504" t="str">
            <v>WAZUH - configuracion de politica en servidor</v>
          </cell>
          <cell r="N504" t="str">
            <v>HOSTING VIRTUAL</v>
          </cell>
          <cell r="O504" t="str">
            <v>tct_psepul</v>
          </cell>
          <cell r="P504" t="str">
            <v>Requerimiento de cliente</v>
          </cell>
          <cell r="Q504" t="str">
            <v>Dentro del Objetivo de servicio</v>
          </cell>
          <cell r="R504">
            <v>45341</v>
          </cell>
          <cell r="S504">
            <v>2.3148148466134444E-4</v>
          </cell>
          <cell r="T504">
            <v>0</v>
          </cell>
          <cell r="U504">
            <v>9.1435185185185185E-4</v>
          </cell>
          <cell r="V504">
            <v>9.1435185185185185E-4</v>
          </cell>
          <cell r="W504" t="str">
            <v/>
          </cell>
          <cell r="X504" t="str">
            <v>Cumplido</v>
          </cell>
        </row>
        <row r="505">
          <cell r="A505" t="str">
            <v>INC000002623841</v>
          </cell>
          <cell r="B505" t="str">
            <v>4-Menor/Localizado</v>
          </cell>
          <cell r="C505" t="str">
            <v>4-Baja</v>
          </cell>
          <cell r="D505" t="str">
            <v>Baja</v>
          </cell>
          <cell r="E505" t="str">
            <v>Cerrado</v>
          </cell>
          <cell r="F505" t="str">
            <v>TELEFONICA GLOBAL TECHNOLOGY S.A.AGENCIA EN CHILE</v>
          </cell>
          <cell r="G505" t="str">
            <v>19/02/2024 15:08:37</v>
          </cell>
          <cell r="H505" t="str">
            <v>19/02/2024 15:10:29</v>
          </cell>
          <cell r="I505" t="str">
            <v>19/02/2024 19:12:24</v>
          </cell>
          <cell r="J505" t="str">
            <v>19/02/2024 23:50:00</v>
          </cell>
          <cell r="K505" t="str">
            <v>OPERACION N1</v>
          </cell>
          <cell r="L505" t="str">
            <v>JUAN P SEGURA VARGAS</v>
          </cell>
          <cell r="M505" t="str">
            <v>ALARMAS DE MONITOREO</v>
          </cell>
          <cell r="N505" t="str">
            <v>MONITOREO</v>
          </cell>
          <cell r="O505" t="str">
            <v>tct_decruz</v>
          </cell>
          <cell r="P505" t="str">
            <v>Requerimiento de cliente</v>
          </cell>
          <cell r="Q505" t="str">
            <v>Dentro del Objetivo de servicio</v>
          </cell>
          <cell r="R505">
            <v>45341</v>
          </cell>
          <cell r="S505">
            <v>0.16799768518831115</v>
          </cell>
          <cell r="T505">
            <v>0</v>
          </cell>
          <cell r="U505">
            <v>0</v>
          </cell>
          <cell r="V505">
            <v>0</v>
          </cell>
          <cell r="W505" t="str">
            <v/>
          </cell>
          <cell r="X505" t="str">
            <v>Cumplido</v>
          </cell>
        </row>
        <row r="506">
          <cell r="A506" t="str">
            <v>INC000002624002</v>
          </cell>
          <cell r="B506" t="str">
            <v>1-Extenso/Generalizado</v>
          </cell>
          <cell r="C506" t="str">
            <v>4-Baja</v>
          </cell>
          <cell r="D506" t="str">
            <v>Baja</v>
          </cell>
          <cell r="E506" t="str">
            <v>Cerrado</v>
          </cell>
          <cell r="F506" t="str">
            <v>CAMARA DE COMERCIO DE SANTIAGO A G</v>
          </cell>
          <cell r="G506" t="str">
            <v>19/02/2024 15:28:17</v>
          </cell>
          <cell r="H506" t="str">
            <v>19/02/2024 15:28:17</v>
          </cell>
          <cell r="I506" t="str">
            <v>19/02/2024 19:22:23</v>
          </cell>
          <cell r="J506" t="str">
            <v>19/02/2024 23:50:00</v>
          </cell>
          <cell r="K506" t="str">
            <v>OPERACION N1</v>
          </cell>
          <cell r="L506" t="str">
            <v>JUAN P SEGURA VARGAS</v>
          </cell>
          <cell r="M506" t="str">
            <v>cacost01 - testbatbic TICKET AUTOMATICO</v>
          </cell>
          <cell r="N506" t="str">
            <v>TICKET-INTELIGENTE</v>
          </cell>
          <cell r="O506" t="str">
            <v>USR_TSIGHT</v>
          </cell>
          <cell r="P506" t="str">
            <v>Incidencia de cliente</v>
          </cell>
          <cell r="Q506" t="str">
            <v>Dentro del Objetivo de servicio</v>
          </cell>
          <cell r="R506">
            <v>45341</v>
          </cell>
          <cell r="S506">
            <v>0.16256944444467081</v>
          </cell>
          <cell r="T506">
            <v>0.14603009259259259</v>
          </cell>
          <cell r="U506">
            <v>0.16256944444444446</v>
          </cell>
          <cell r="V506">
            <v>1.653935185185185E-2</v>
          </cell>
          <cell r="W506" t="str">
            <v>Cumplido</v>
          </cell>
          <cell r="X506" t="str">
            <v xml:space="preserve"> </v>
          </cell>
        </row>
        <row r="507">
          <cell r="A507" t="str">
            <v>INC000002624250</v>
          </cell>
          <cell r="B507" t="str">
            <v>1-Extenso/Generalizado</v>
          </cell>
          <cell r="C507" t="str">
            <v>4-Baja</v>
          </cell>
          <cell r="D507" t="str">
            <v>Baja</v>
          </cell>
          <cell r="E507" t="str">
            <v>Cerrado</v>
          </cell>
          <cell r="F507" t="str">
            <v>FUNDACION INSTITUTO PROFESIONAL DUOC UC</v>
          </cell>
          <cell r="G507" t="str">
            <v>19/02/2024 16:11:32</v>
          </cell>
          <cell r="H507" t="str">
            <v>19/02/2024 16:11:32</v>
          </cell>
          <cell r="I507" t="str">
            <v>19/02/2024 19:24:44</v>
          </cell>
          <cell r="J507" t="str">
            <v>19/02/2024 23:50:00</v>
          </cell>
          <cell r="K507" t="str">
            <v>OPERACION N1</v>
          </cell>
          <cell r="L507" t="str">
            <v>JUAN P SEGURA VARGAS</v>
          </cell>
          <cell r="M507" t="str">
            <v>fiprdu01 - srvshp13qasql_vm TICKET AUTOMATICO</v>
          </cell>
          <cell r="N507" t="str">
            <v>TICKET-INTELIGENTE</v>
          </cell>
          <cell r="O507" t="str">
            <v>USR_TSIGHT</v>
          </cell>
          <cell r="P507" t="str">
            <v>Incidencia de cliente</v>
          </cell>
          <cell r="Q507" t="str">
            <v>Dentro del Objetivo de servicio</v>
          </cell>
          <cell r="R507">
            <v>45341</v>
          </cell>
          <cell r="S507">
            <v>0.13416666667035315</v>
          </cell>
          <cell r="T507">
            <v>0.12881944444444446</v>
          </cell>
          <cell r="U507">
            <v>0.13416666666666668</v>
          </cell>
          <cell r="V507">
            <v>5.347222222222222E-3</v>
          </cell>
          <cell r="W507" t="str">
            <v>Cumplido</v>
          </cell>
          <cell r="X507" t="str">
            <v xml:space="preserve"> </v>
          </cell>
        </row>
        <row r="508">
          <cell r="A508" t="str">
            <v>INC000002624234</v>
          </cell>
          <cell r="B508" t="str">
            <v>1-Extenso/Generalizado</v>
          </cell>
          <cell r="C508" t="str">
            <v>4-Baja</v>
          </cell>
          <cell r="D508" t="str">
            <v>Baja</v>
          </cell>
          <cell r="E508" t="str">
            <v>Cerrado</v>
          </cell>
          <cell r="F508" t="str">
            <v>FUNDACION INSTITUTO PROFESIONAL DUOC UC</v>
          </cell>
          <cell r="G508" t="str">
            <v>19/02/2024 15:56:32</v>
          </cell>
          <cell r="H508" t="str">
            <v>19/02/2024 15:56:32</v>
          </cell>
          <cell r="I508" t="str">
            <v>19/02/2024 20:05:20</v>
          </cell>
          <cell r="J508" t="str">
            <v>19/02/2024 23:50:00</v>
          </cell>
          <cell r="K508" t="str">
            <v>SISTEMA OPERATIVO MICROSOFT</v>
          </cell>
          <cell r="L508" t="str">
            <v>RICARDO R GALLEGOS OYANEDER</v>
          </cell>
          <cell r="M508" t="str">
            <v>fiprdu01 - srvsharepro1_vm TICKET AUTOMATICO</v>
          </cell>
          <cell r="N508" t="str">
            <v>TICKET-INTELIGENTE</v>
          </cell>
          <cell r="O508" t="str">
            <v>USR_TSIGHT</v>
          </cell>
          <cell r="P508" t="str">
            <v>Incidencia de cliente</v>
          </cell>
          <cell r="Q508" t="str">
            <v>Dentro del Objetivo de servicio</v>
          </cell>
          <cell r="R508">
            <v>45341</v>
          </cell>
          <cell r="S508">
            <v>0.17277777777781012</v>
          </cell>
          <cell r="T508">
            <v>9.6157407407407414E-2</v>
          </cell>
          <cell r="U508">
            <v>0.17277777777777778</v>
          </cell>
          <cell r="V508">
            <v>7.662037037037038E-2</v>
          </cell>
          <cell r="W508" t="str">
            <v>Cumplido</v>
          </cell>
          <cell r="X508" t="str">
            <v xml:space="preserve"> </v>
          </cell>
        </row>
        <row r="509">
          <cell r="A509" t="str">
            <v>INC000002624386</v>
          </cell>
          <cell r="B509" t="str">
            <v>1-Extenso/Generalizado</v>
          </cell>
          <cell r="C509" t="str">
            <v>4-Baja</v>
          </cell>
          <cell r="D509" t="str">
            <v>Baja</v>
          </cell>
          <cell r="E509" t="str">
            <v>Cerrado</v>
          </cell>
          <cell r="F509" t="str">
            <v>CAMARA DE COMERCIO DE SANTIAGO A G</v>
          </cell>
          <cell r="G509" t="str">
            <v>19/02/2024 18:05:13</v>
          </cell>
          <cell r="H509" t="str">
            <v>19/02/2024 18:05:13</v>
          </cell>
          <cell r="I509" t="str">
            <v>19/02/2024 20:45:35</v>
          </cell>
          <cell r="J509" t="str">
            <v>19/02/2024 23:50:00</v>
          </cell>
          <cell r="K509" t="str">
            <v>SISTEMA OPERATIVO UNIX</v>
          </cell>
          <cell r="L509" t="str">
            <v>SEBASTIAN I ACUÑA GUZMAN</v>
          </cell>
          <cell r="M509" t="str">
            <v>cacost01 - prodtuxmoluno TICKET AUTOMATICO</v>
          </cell>
          <cell r="N509" t="str">
            <v>TICKET-INTELIGENTE</v>
          </cell>
          <cell r="O509" t="str">
            <v>USR_TSIGHT</v>
          </cell>
          <cell r="P509" t="str">
            <v>Incidencia de cliente</v>
          </cell>
          <cell r="Q509" t="str">
            <v>Dentro del Objetivo de servicio</v>
          </cell>
          <cell r="R509">
            <v>45341</v>
          </cell>
          <cell r="S509">
            <v>0.11136574074043892</v>
          </cell>
          <cell r="T509">
            <v>0.11037037037037038</v>
          </cell>
          <cell r="U509">
            <v>0.11136574074074074</v>
          </cell>
          <cell r="V509">
            <v>9.9537037037037042E-4</v>
          </cell>
          <cell r="W509" t="str">
            <v>Cumplido</v>
          </cell>
          <cell r="X509" t="str">
            <v xml:space="preserve"> </v>
          </cell>
        </row>
        <row r="510">
          <cell r="A510" t="str">
            <v>INC000002624611</v>
          </cell>
          <cell r="B510" t="str">
            <v>4-Menor/Localizado</v>
          </cell>
          <cell r="C510" t="str">
            <v>4-Baja</v>
          </cell>
          <cell r="D510" t="str">
            <v>Baja</v>
          </cell>
          <cell r="E510" t="str">
            <v>Cerrado</v>
          </cell>
          <cell r="F510" t="str">
            <v>TELEFONICA GLOBAL TECHNOLOGY S.A.AGENCIA EN CHILE</v>
          </cell>
          <cell r="G510" t="str">
            <v>19/02/2024 22:28:56</v>
          </cell>
          <cell r="H510" t="str">
            <v>19/02/2024 22:31:26</v>
          </cell>
          <cell r="I510" t="str">
            <v>19/02/2024 23:09:23</v>
          </cell>
          <cell r="J510" t="str">
            <v>19/02/2024 23:50:00</v>
          </cell>
          <cell r="K510" t="str">
            <v>SISTEMA OPERATIVO MICROSOFT</v>
          </cell>
          <cell r="L510" t="str">
            <v>RICARDO R GALLEGOS OYANEDER</v>
          </cell>
          <cell r="M510" t="str">
            <v>Problemas de conexion con servidor telefonicam04 -10.68.131.252</v>
          </cell>
          <cell r="N510" t="str">
            <v>BACKUP ON DEMAND</v>
          </cell>
          <cell r="O510" t="str">
            <v>tct_jsegur</v>
          </cell>
          <cell r="P510" t="str">
            <v>Incidencia de cliente</v>
          </cell>
          <cell r="Q510" t="str">
            <v>Dentro del Objetivo de servicio</v>
          </cell>
          <cell r="R510">
            <v>45341</v>
          </cell>
          <cell r="S510">
            <v>2.6354166664532386E-2</v>
          </cell>
          <cell r="T510">
            <v>0</v>
          </cell>
          <cell r="U510">
            <v>2.809027777777778E-2</v>
          </cell>
          <cell r="V510">
            <v>2.809027777777778E-2</v>
          </cell>
          <cell r="W510" t="str">
            <v>Cumplido</v>
          </cell>
          <cell r="X510" t="str">
            <v xml:space="preserve"> </v>
          </cell>
        </row>
        <row r="511">
          <cell r="A511" t="str">
            <v>INC000002624623</v>
          </cell>
          <cell r="B511" t="str">
            <v>4-Menor/Localizado</v>
          </cell>
          <cell r="C511" t="str">
            <v>4-Baja</v>
          </cell>
          <cell r="D511" t="str">
            <v>Baja</v>
          </cell>
          <cell r="E511" t="str">
            <v>Cerrado</v>
          </cell>
          <cell r="F511" t="str">
            <v>TELEFONICA EMPRESAS DE CHILE SA</v>
          </cell>
          <cell r="G511" t="str">
            <v>20/02/2024 7:35:12</v>
          </cell>
          <cell r="H511" t="str">
            <v>20/02/2024 7:36:16</v>
          </cell>
          <cell r="I511" t="str">
            <v>20/02/2024 7:36:40</v>
          </cell>
          <cell r="J511" t="str">
            <v>20/02/2024 23:50:00</v>
          </cell>
          <cell r="K511" t="str">
            <v>CLOUD SAP HANA</v>
          </cell>
          <cell r="L511" t="str">
            <v>NICOLAS A SAAVEDRA EGUILUZ</v>
          </cell>
          <cell r="M511" t="str">
            <v>Checklist Diario Clientes 20.02.24</v>
          </cell>
          <cell r="N511" t="str">
            <v>SAP</v>
          </cell>
          <cell r="O511" t="str">
            <v>tct_nsaave</v>
          </cell>
          <cell r="P511" t="str">
            <v>Requerimiento de cliente</v>
          </cell>
          <cell r="Q511" t="str">
            <v>Dentro del Objetivo de servicio</v>
          </cell>
          <cell r="R511">
            <v>45342</v>
          </cell>
          <cell r="S511">
            <v>2.7777777722803876E-4</v>
          </cell>
          <cell r="T511">
            <v>0</v>
          </cell>
          <cell r="U511">
            <v>1.0185185185185186E-3</v>
          </cell>
          <cell r="V511">
            <v>1.0185185185185186E-3</v>
          </cell>
          <cell r="W511" t="str">
            <v/>
          </cell>
          <cell r="X511" t="str">
            <v>Cumplido</v>
          </cell>
        </row>
        <row r="512">
          <cell r="A512" t="str">
            <v>INC000002624061</v>
          </cell>
          <cell r="B512" t="str">
            <v>3-Moderado/Limitado</v>
          </cell>
          <cell r="C512" t="str">
            <v>4-Baja</v>
          </cell>
          <cell r="D512" t="str">
            <v>Baja</v>
          </cell>
          <cell r="E512" t="str">
            <v>Cerrado</v>
          </cell>
          <cell r="F512" t="str">
            <v>FUNDACION INSTITUTO PROFESIONAL DUOC UC</v>
          </cell>
          <cell r="G512" t="str">
            <v>19/02/2024 16:33:20</v>
          </cell>
          <cell r="H512" t="str">
            <v>19/02/2024 16:36:00</v>
          </cell>
          <cell r="I512" t="str">
            <v>20/02/2024 8:20:44</v>
          </cell>
          <cell r="J512" t="str">
            <v>20/02/2024 23:50:00</v>
          </cell>
          <cell r="K512" t="str">
            <v>SISTEMA OPERATIVO UNIX</v>
          </cell>
          <cell r="L512" t="str">
            <v>SEBASTIAN I ACUÑA GUZMAN</v>
          </cell>
          <cell r="M512" t="str">
            <v>REQ | DUOC | Reinicio Sanidad Servidores QA-SERVICES-01 // SRVJENKINSLAB</v>
          </cell>
          <cell r="N512" t="str">
            <v>HOSTING VIRTUAL</v>
          </cell>
          <cell r="O512" t="str">
            <v>frp_disilv</v>
          </cell>
          <cell r="P512" t="str">
            <v>Requerimiento de cliente</v>
          </cell>
          <cell r="Q512" t="str">
            <v>Dentro del Objetivo de servicio</v>
          </cell>
          <cell r="R512">
            <v>45342</v>
          </cell>
          <cell r="S512">
            <v>0.65606481481518131</v>
          </cell>
          <cell r="T512">
            <v>0.62799768518518517</v>
          </cell>
          <cell r="U512">
            <v>0.65791666666666659</v>
          </cell>
          <cell r="V512">
            <v>2.991898148148148E-2</v>
          </cell>
          <cell r="W512" t="str">
            <v/>
          </cell>
          <cell r="X512" t="str">
            <v>Cumplido</v>
          </cell>
        </row>
        <row r="513">
          <cell r="A513" t="str">
            <v>INC000002624338</v>
          </cell>
          <cell r="B513" t="str">
            <v>3-Moderado/Limitado</v>
          </cell>
          <cell r="C513" t="str">
            <v>3-Medio</v>
          </cell>
          <cell r="D513" t="str">
            <v>Media</v>
          </cell>
          <cell r="E513" t="str">
            <v>Cerrado</v>
          </cell>
          <cell r="F513" t="str">
            <v>TELEFONICA GLOBAL TECHNOLOGY S.A.AGENCIA EN CHILE</v>
          </cell>
          <cell r="G513" t="str">
            <v>19/02/2024 17:23:43</v>
          </cell>
          <cell r="H513" t="str">
            <v>19/02/2024 17:25:23</v>
          </cell>
          <cell r="I513" t="str">
            <v>20/02/2024 9:29:46</v>
          </cell>
          <cell r="J513" t="str">
            <v>20/02/2024 23:50:00</v>
          </cell>
          <cell r="K513" t="str">
            <v>VDC</v>
          </cell>
          <cell r="L513" t="str">
            <v>DEIBY Y SANTOYO MONTEROLA</v>
          </cell>
          <cell r="M513" t="str">
            <v>HD/
RE: Electrica Puente Alto//Recursos VDC|| FOLIO INC000002576883 || APERTURA</v>
          </cell>
          <cell r="N513" t="str">
            <v>VPN IP - MPLS</v>
          </cell>
          <cell r="O513" t="str">
            <v>frp_fpetro</v>
          </cell>
          <cell r="P513" t="str">
            <v>Requerimiento de cliente</v>
          </cell>
          <cell r="Q513" t="str">
            <v>Objetivos de servicio incumplidos</v>
          </cell>
          <cell r="R513">
            <v>45342</v>
          </cell>
          <cell r="S513">
            <v>0.66971064815152204</v>
          </cell>
          <cell r="T513">
            <v>0.63517361111111115</v>
          </cell>
          <cell r="U513">
            <v>0.67086805555555562</v>
          </cell>
          <cell r="V513">
            <v>3.5694444444444445E-2</v>
          </cell>
          <cell r="W513" t="str">
            <v/>
          </cell>
          <cell r="X513" t="str">
            <v>Cumplido</v>
          </cell>
        </row>
        <row r="514">
          <cell r="A514" t="str">
            <v>INC000002624342</v>
          </cell>
          <cell r="B514" t="str">
            <v>3-Moderado/Limitado</v>
          </cell>
          <cell r="C514" t="str">
            <v>3-Medio</v>
          </cell>
          <cell r="D514" t="str">
            <v>Media</v>
          </cell>
          <cell r="E514" t="str">
            <v>Cerrado</v>
          </cell>
          <cell r="F514" t="str">
            <v>BLUMAR S.A.</v>
          </cell>
          <cell r="G514" t="str">
            <v>19/02/2024 17:27:45</v>
          </cell>
          <cell r="H514" t="str">
            <v>19/02/2024 17:29:20</v>
          </cell>
          <cell r="I514" t="str">
            <v>20/02/2024 10:09:12</v>
          </cell>
          <cell r="J514" t="str">
            <v>20/02/2024 23:50:00</v>
          </cell>
          <cell r="K514" t="str">
            <v>SISTEMA OPERATIVO UNIX</v>
          </cell>
          <cell r="L514" t="str">
            <v>GUSTAVO AVILA VERA</v>
          </cell>
          <cell r="M514" t="str">
            <v>HD/
Validar licencias Suse</v>
          </cell>
          <cell r="N514" t="str">
            <v>VPN IP - MPLS</v>
          </cell>
          <cell r="O514" t="str">
            <v>frp_fpetro</v>
          </cell>
          <cell r="P514" t="str">
            <v>Requerimiento de cliente</v>
          </cell>
          <cell r="Q514" t="str">
            <v>Objetivos de servicio incumplidos</v>
          </cell>
          <cell r="R514">
            <v>45342</v>
          </cell>
          <cell r="S514">
            <v>0.69435185185284354</v>
          </cell>
          <cell r="T514">
            <v>0.66241898148148148</v>
          </cell>
          <cell r="U514">
            <v>0.69545138888888891</v>
          </cell>
          <cell r="V514">
            <v>3.3032407407407406E-2</v>
          </cell>
          <cell r="W514" t="str">
            <v/>
          </cell>
          <cell r="X514" t="str">
            <v>Cumplido</v>
          </cell>
        </row>
        <row r="515">
          <cell r="A515" t="str">
            <v>INC000002624779</v>
          </cell>
          <cell r="B515" t="str">
            <v>1-Extenso/Generalizado</v>
          </cell>
          <cell r="C515" t="str">
            <v>4-Baja</v>
          </cell>
          <cell r="D515" t="str">
            <v>Baja</v>
          </cell>
          <cell r="E515" t="str">
            <v>Cerrado</v>
          </cell>
          <cell r="F515" t="str">
            <v>COAGRA S A</v>
          </cell>
          <cell r="G515" t="str">
            <v>19/02/2024 22:30:55</v>
          </cell>
          <cell r="H515" t="str">
            <v>19/02/2024 22:30:55</v>
          </cell>
          <cell r="I515" t="str">
            <v>20/02/2024 10:11:24</v>
          </cell>
          <cell r="J515" t="str">
            <v>20/02/2024 23:50:00</v>
          </cell>
          <cell r="K515" t="str">
            <v>SISTEMA OPERATIVO MICROSOFT</v>
          </cell>
          <cell r="L515" t="str">
            <v>RICARDO R GALLEGOS OYANEDER</v>
          </cell>
          <cell r="M515" t="str">
            <v>coagra01 - sap_prod_e_vm TICKET AUTOMATICO</v>
          </cell>
          <cell r="N515" t="str">
            <v>TICKET-INTELIGENTE</v>
          </cell>
          <cell r="O515" t="str">
            <v>USR_TSIGHT</v>
          </cell>
          <cell r="P515" t="str">
            <v>Incidencia de cliente</v>
          </cell>
          <cell r="Q515" t="str">
            <v>Dentro del Objetivo de servicio</v>
          </cell>
          <cell r="R515">
            <v>45342</v>
          </cell>
          <cell r="S515">
            <v>0.48644675925606862</v>
          </cell>
          <cell r="T515">
            <v>0.48298611111111112</v>
          </cell>
          <cell r="U515">
            <v>0.48644675925925923</v>
          </cell>
          <cell r="V515">
            <v>3.4606481481481485E-3</v>
          </cell>
          <cell r="W515" t="str">
            <v>Cumplido</v>
          </cell>
          <cell r="X515" t="str">
            <v xml:space="preserve"> </v>
          </cell>
        </row>
        <row r="516">
          <cell r="A516" t="str">
            <v>INC000002625544</v>
          </cell>
          <cell r="B516" t="str">
            <v>3-Moderado/Limitado</v>
          </cell>
          <cell r="C516" t="str">
            <v>3-Medio</v>
          </cell>
          <cell r="D516" t="str">
            <v>Media</v>
          </cell>
          <cell r="E516" t="str">
            <v>Cerrado</v>
          </cell>
          <cell r="F516" t="str">
            <v>TELEFONICA GLOBAL TECHNOLOGY S.A.AGENCIA EN CHILE</v>
          </cell>
          <cell r="G516" t="str">
            <v>20/02/2024 10:49:05</v>
          </cell>
          <cell r="H516" t="str">
            <v>20/02/2024 10:54:14</v>
          </cell>
          <cell r="I516" t="str">
            <v>20/02/2024 11:02:24</v>
          </cell>
          <cell r="J516" t="str">
            <v>20/02/2024 23:50:00</v>
          </cell>
          <cell r="K516" t="str">
            <v>SISTEMA OPERATIVO UNIX</v>
          </cell>
          <cell r="L516" t="str">
            <v>GUSTAVO AVILA VERA</v>
          </cell>
          <cell r="M516" t="str">
            <v>HD/
[RENTOKIL] Entrega de servidores RHEL</v>
          </cell>
          <cell r="N516" t="str">
            <v>VPN IP - MPLS</v>
          </cell>
          <cell r="O516" t="str">
            <v>frp_fpetro</v>
          </cell>
          <cell r="P516" t="str">
            <v>Requerimiento de cliente</v>
          </cell>
          <cell r="Q516" t="str">
            <v>Dentro del Objetivo de servicio</v>
          </cell>
          <cell r="R516">
            <v>45342</v>
          </cell>
          <cell r="S516">
            <v>5.6712962978053838E-3</v>
          </cell>
          <cell r="T516">
            <v>0</v>
          </cell>
          <cell r="U516">
            <v>9.2476851851851852E-3</v>
          </cell>
          <cell r="V516">
            <v>9.2476851851851852E-3</v>
          </cell>
          <cell r="W516" t="str">
            <v/>
          </cell>
          <cell r="X516" t="str">
            <v>Cumplido</v>
          </cell>
        </row>
        <row r="517">
          <cell r="A517" t="str">
            <v>INC000002625415</v>
          </cell>
          <cell r="B517" t="str">
            <v>3-Moderado/Limitado</v>
          </cell>
          <cell r="C517" t="str">
            <v>3-Medio</v>
          </cell>
          <cell r="D517" t="str">
            <v>Media</v>
          </cell>
          <cell r="E517" t="str">
            <v>Cerrado</v>
          </cell>
          <cell r="F517" t="str">
            <v>ARTIKOS CHILE S A</v>
          </cell>
          <cell r="G517" t="str">
            <v>20/02/2024 9:12:02</v>
          </cell>
          <cell r="H517" t="str">
            <v>20/02/2024 9:14:12</v>
          </cell>
          <cell r="I517" t="str">
            <v>20/02/2024 11:16:11</v>
          </cell>
          <cell r="J517" t="str">
            <v>20/02/2024 23:50:00</v>
          </cell>
          <cell r="K517" t="str">
            <v>SISTEMA OPERATIVO UNIX</v>
          </cell>
          <cell r="L517" t="str">
            <v>SEBASTIAN I ACUÑA GUZMAN</v>
          </cell>
          <cell r="M517" t="str">
            <v>HD/
Solicitud Artikos Chile // Eliminar y agregar registros DNS</v>
          </cell>
          <cell r="N517" t="str">
            <v>VPN IP - MPLS</v>
          </cell>
          <cell r="O517" t="str">
            <v>frp_fpetro</v>
          </cell>
          <cell r="P517" t="str">
            <v>Requerimiento de cliente</v>
          </cell>
          <cell r="Q517" t="str">
            <v>Dentro del Objetivo de servicio</v>
          </cell>
          <cell r="R517">
            <v>45342</v>
          </cell>
          <cell r="S517">
            <v>8.4710648152395152E-2</v>
          </cell>
          <cell r="T517">
            <v>0</v>
          </cell>
          <cell r="U517">
            <v>8.621527777777778E-2</v>
          </cell>
          <cell r="V517">
            <v>8.621527777777778E-2</v>
          </cell>
          <cell r="W517" t="str">
            <v/>
          </cell>
          <cell r="X517" t="str">
            <v>Cumplido</v>
          </cell>
        </row>
        <row r="518">
          <cell r="A518" t="str">
            <v>INC000002623018</v>
          </cell>
          <cell r="B518" t="str">
            <v>3-Moderado/Limitado</v>
          </cell>
          <cell r="C518" t="str">
            <v>3-Medio</v>
          </cell>
          <cell r="D518" t="str">
            <v>Media</v>
          </cell>
          <cell r="E518" t="str">
            <v>Cerrado</v>
          </cell>
          <cell r="F518" t="str">
            <v>EMPRESA NACIONAL DE CERTIFICACIONES</v>
          </cell>
          <cell r="G518" t="str">
            <v>19/02/2024 9:06:21</v>
          </cell>
          <cell r="H518" t="str">
            <v>19/02/2024 9:09:34</v>
          </cell>
          <cell r="I518" t="str">
            <v>20/02/2024 11:23:13</v>
          </cell>
          <cell r="J518" t="str">
            <v>20/02/2024 23:50:00</v>
          </cell>
          <cell r="K518" t="str">
            <v>VDC</v>
          </cell>
          <cell r="L518" t="str">
            <v>JUAN CARLOS UZCATEGUI FUGUETT</v>
          </cell>
          <cell r="M518" t="str">
            <v>HD/VM VDC APOQUINDO</v>
          </cell>
          <cell r="N518" t="str">
            <v>VPN IP - MPLS</v>
          </cell>
          <cell r="O518" t="str">
            <v>frp_fpetro</v>
          </cell>
          <cell r="P518" t="str">
            <v>Requerimiento de cliente</v>
          </cell>
          <cell r="Q518" t="str">
            <v>Objetivos de servicio incumplidos</v>
          </cell>
          <cell r="R518">
            <v>45342</v>
          </cell>
          <cell r="S518">
            <v>1.0928124999991269</v>
          </cell>
          <cell r="T518">
            <v>1.0459143518518519</v>
          </cell>
          <cell r="U518">
            <v>1.0950462962962964</v>
          </cell>
          <cell r="V518">
            <v>4.9131944444444443E-2</v>
          </cell>
          <cell r="W518" t="str">
            <v/>
          </cell>
          <cell r="X518" t="str">
            <v>Cumplido</v>
          </cell>
        </row>
        <row r="519">
          <cell r="A519" t="str">
            <v>INC000002625887</v>
          </cell>
          <cell r="B519" t="str">
            <v>4-Menor/Localizado</v>
          </cell>
          <cell r="C519" t="str">
            <v>4-Baja</v>
          </cell>
          <cell r="D519" t="str">
            <v>Baja</v>
          </cell>
          <cell r="E519" t="str">
            <v>Cerrado</v>
          </cell>
          <cell r="F519" t="str">
            <v>TELEFONICA GLOBAL TECHNOLOGY S.A.AGENCIA EN CHILE</v>
          </cell>
          <cell r="G519" t="str">
            <v>20/02/2024 12:19:27</v>
          </cell>
          <cell r="H519" t="str">
            <v>20/02/2024 12:20:04</v>
          </cell>
          <cell r="I519" t="str">
            <v>20/02/2024 12:20:36</v>
          </cell>
          <cell r="J519" t="str">
            <v>20/02/2024 23:50:00</v>
          </cell>
          <cell r="K519" t="str">
            <v>SISTEMA OPERATIVO MICROSOFT</v>
          </cell>
          <cell r="L519" t="str">
            <v>JAVIER CUEVAS</v>
          </cell>
          <cell r="M519" t="str">
            <v>INTERNO HE</v>
          </cell>
          <cell r="N519" t="str">
            <v>HOSTING VIRTUAL</v>
          </cell>
          <cell r="O519" t="str">
            <v>tct_jacuev</v>
          </cell>
          <cell r="P519" t="str">
            <v>Requerimiento de cliente</v>
          </cell>
          <cell r="Q519" t="str">
            <v>Dentro del Objetivo de servicio</v>
          </cell>
          <cell r="R519">
            <v>45342</v>
          </cell>
          <cell r="S519">
            <v>3.7037036963738501E-4</v>
          </cell>
          <cell r="T519">
            <v>0</v>
          </cell>
          <cell r="U519">
            <v>7.9861111111111105E-4</v>
          </cell>
          <cell r="V519">
            <v>7.9861111111111105E-4</v>
          </cell>
          <cell r="W519" t="str">
            <v/>
          </cell>
          <cell r="X519" t="str">
            <v>Cumplido</v>
          </cell>
        </row>
        <row r="520">
          <cell r="A520" t="str">
            <v>INC000002625884</v>
          </cell>
          <cell r="B520" t="str">
            <v>4-Menor/Localizado</v>
          </cell>
          <cell r="C520" t="str">
            <v>4-Baja</v>
          </cell>
          <cell r="D520" t="str">
            <v>Baja</v>
          </cell>
          <cell r="E520" t="str">
            <v>Cerrado</v>
          </cell>
          <cell r="F520" t="str">
            <v>TELEFONICA GLOBAL TECHNOLOGY S.A.AGENCIA EN CHILE</v>
          </cell>
          <cell r="G520" t="str">
            <v>20/02/2024 12:18:43</v>
          </cell>
          <cell r="H520" t="str">
            <v>20/02/2024 12:19:18</v>
          </cell>
          <cell r="I520" t="str">
            <v>20/02/2024 12:21:04</v>
          </cell>
          <cell r="J520" t="str">
            <v>20/02/2024 23:50:00</v>
          </cell>
          <cell r="K520" t="str">
            <v>O365</v>
          </cell>
          <cell r="L520" t="str">
            <v>JAVIER CUEVAS</v>
          </cell>
          <cell r="M520" t="str">
            <v>365 LICENCIAS</v>
          </cell>
          <cell r="N520" t="str">
            <v>HOSTING VIRTUAL</v>
          </cell>
          <cell r="O520" t="str">
            <v>tct_jacuev</v>
          </cell>
          <cell r="P520" t="str">
            <v>Requerimiento de cliente</v>
          </cell>
          <cell r="Q520" t="str">
            <v>Dentro del Objetivo de servicio</v>
          </cell>
          <cell r="R520">
            <v>45342</v>
          </cell>
          <cell r="S520">
            <v>1.2268518548808061E-3</v>
          </cell>
          <cell r="T520">
            <v>0</v>
          </cell>
          <cell r="U520">
            <v>1.6319444444444445E-3</v>
          </cell>
          <cell r="V520">
            <v>1.6319444444444445E-3</v>
          </cell>
          <cell r="W520" t="str">
            <v/>
          </cell>
          <cell r="X520" t="str">
            <v>Cumplido</v>
          </cell>
        </row>
        <row r="521">
          <cell r="A521" t="str">
            <v>INC000002625883</v>
          </cell>
          <cell r="B521" t="str">
            <v>4-Menor/Localizado</v>
          </cell>
          <cell r="C521" t="str">
            <v>4-Baja</v>
          </cell>
          <cell r="D521" t="str">
            <v>Baja</v>
          </cell>
          <cell r="E521" t="str">
            <v>Cerrado</v>
          </cell>
          <cell r="F521" t="str">
            <v>TELEFONICA GLOBAL TECHNOLOGY S.A.AGENCIA EN CHILE</v>
          </cell>
          <cell r="G521" t="str">
            <v>20/02/2024 12:17:55</v>
          </cell>
          <cell r="H521" t="str">
            <v>20/02/2024 12:18:33</v>
          </cell>
          <cell r="I521" t="str">
            <v>20/02/2024 12:21:30</v>
          </cell>
          <cell r="J521" t="str">
            <v>20/02/2024 23:50:00</v>
          </cell>
          <cell r="K521" t="str">
            <v>SISTEMA OPERATIVO MICROSOFT</v>
          </cell>
          <cell r="L521" t="str">
            <v>JAVIER CUEVAS</v>
          </cell>
          <cell r="M521" t="str">
            <v>LISTADO USER</v>
          </cell>
          <cell r="N521" t="str">
            <v>HOSTING VIRTUAL</v>
          </cell>
          <cell r="O521" t="str">
            <v>tct_jacuev</v>
          </cell>
          <cell r="P521" t="str">
            <v>Requerimiento de cliente</v>
          </cell>
          <cell r="Q521" t="str">
            <v>Dentro del Objetivo de servicio</v>
          </cell>
          <cell r="R521">
            <v>45342</v>
          </cell>
          <cell r="S521">
            <v>2.0486111097852699E-3</v>
          </cell>
          <cell r="T521">
            <v>0</v>
          </cell>
          <cell r="U521">
            <v>2.488425925925926E-3</v>
          </cell>
          <cell r="V521">
            <v>2.488425925925926E-3</v>
          </cell>
          <cell r="W521" t="str">
            <v/>
          </cell>
          <cell r="X521" t="str">
            <v>Cumplido</v>
          </cell>
        </row>
        <row r="522">
          <cell r="A522" t="str">
            <v>INC000002625881</v>
          </cell>
          <cell r="B522" t="str">
            <v>4-Menor/Localizado</v>
          </cell>
          <cell r="C522" t="str">
            <v>4-Baja</v>
          </cell>
          <cell r="D522" t="str">
            <v>Baja</v>
          </cell>
          <cell r="E522" t="str">
            <v>Cerrado</v>
          </cell>
          <cell r="F522" t="str">
            <v>TELEFONICA GLOBAL TECHNOLOGY S.A.AGENCIA EN CHILE</v>
          </cell>
          <cell r="G522" t="str">
            <v>20/02/2024 12:17:06</v>
          </cell>
          <cell r="H522" t="str">
            <v>20/02/2024 12:17:47</v>
          </cell>
          <cell r="I522" t="str">
            <v>20/02/2024 12:21:55</v>
          </cell>
          <cell r="J522" t="str">
            <v>20/02/2024 23:50:00</v>
          </cell>
          <cell r="K522" t="str">
            <v>SISTEMA OPERATIVO MICROSOFT</v>
          </cell>
          <cell r="L522" t="str">
            <v>JAVIER CUEVAS</v>
          </cell>
          <cell r="M522" t="str">
            <v>COORDINACIÓN INTERNA EQUIPO</v>
          </cell>
          <cell r="N522" t="str">
            <v>HOSTING VIRTUAL</v>
          </cell>
          <cell r="O522" t="str">
            <v>tct_jacuev</v>
          </cell>
          <cell r="P522" t="str">
            <v>Requerimiento de cliente</v>
          </cell>
          <cell r="Q522" t="str">
            <v>Dentro del Objetivo de servicio</v>
          </cell>
          <cell r="R522">
            <v>45342</v>
          </cell>
          <cell r="S522">
            <v>2.8703703719656914E-3</v>
          </cell>
          <cell r="T522">
            <v>0</v>
          </cell>
          <cell r="U522">
            <v>3.3449074074074071E-3</v>
          </cell>
          <cell r="V522">
            <v>3.3449074074074071E-3</v>
          </cell>
          <cell r="W522" t="str">
            <v/>
          </cell>
          <cell r="X522" t="str">
            <v>Cumplido</v>
          </cell>
        </row>
        <row r="523">
          <cell r="A523" t="str">
            <v>INC000002623706</v>
          </cell>
          <cell r="B523" t="str">
            <v>3-Moderado/Limitado</v>
          </cell>
          <cell r="C523" t="str">
            <v>3-Medio</v>
          </cell>
          <cell r="D523" t="str">
            <v>Media</v>
          </cell>
          <cell r="E523" t="str">
            <v>Cerrado</v>
          </cell>
          <cell r="F523" t="str">
            <v>TELEFONICA GLOBAL TECHNOLOGY S.A.AGENCIA EN CHILE</v>
          </cell>
          <cell r="G523" t="str">
            <v>19/02/2024 12:11:29</v>
          </cell>
          <cell r="H523" t="str">
            <v>19/02/2024 12:13:47</v>
          </cell>
          <cell r="I523" t="str">
            <v>20/02/2024 12:25:00</v>
          </cell>
          <cell r="J523" t="str">
            <v>20/02/2024 23:50:00</v>
          </cell>
          <cell r="K523" t="str">
            <v>VDC</v>
          </cell>
          <cell r="L523" t="str">
            <v>ANGEL CASTRO CABRERA</v>
          </cell>
          <cell r="M523" t="str">
            <v>HD | CCT - SOC - Requerimiento extension de PVLAN RE: [Solicitud] Toma de Control Zabbix SOC</v>
          </cell>
          <cell r="N523" t="str">
            <v>VPN IP - MPLS</v>
          </cell>
          <cell r="O523" t="str">
            <v>frp_kefern</v>
          </cell>
          <cell r="P523" t="str">
            <v>Requerimiento de cliente</v>
          </cell>
          <cell r="Q523" t="str">
            <v>Objetivos de servicio incumplidos</v>
          </cell>
          <cell r="R523">
            <v>45342</v>
          </cell>
          <cell r="S523">
            <v>1.0077893518537167</v>
          </cell>
          <cell r="T523">
            <v>0.75697916666666665</v>
          </cell>
          <cell r="U523">
            <v>1.009386574074074</v>
          </cell>
          <cell r="V523">
            <v>0.25240740740740741</v>
          </cell>
          <cell r="W523" t="str">
            <v/>
          </cell>
          <cell r="X523" t="str">
            <v>Cumplido</v>
          </cell>
        </row>
        <row r="524">
          <cell r="A524" t="str">
            <v>INC000002624939</v>
          </cell>
          <cell r="B524" t="str">
            <v>3-Moderado/Limitado</v>
          </cell>
          <cell r="C524" t="str">
            <v>3-Medio</v>
          </cell>
          <cell r="D524" t="str">
            <v>Media</v>
          </cell>
          <cell r="E524" t="str">
            <v>Cerrado</v>
          </cell>
          <cell r="F524" t="str">
            <v>JANSSEN S.A.</v>
          </cell>
          <cell r="G524" t="str">
            <v>20/02/2024 10:00:29</v>
          </cell>
          <cell r="H524" t="str">
            <v>20/02/2024 10:06:00</v>
          </cell>
          <cell r="I524" t="str">
            <v>20/02/2024 12:29:02</v>
          </cell>
          <cell r="J524" t="str">
            <v>20/02/2024 23:50:00</v>
          </cell>
          <cell r="K524" t="str">
            <v>COMUNICACIONES DC</v>
          </cell>
          <cell r="L524" t="str">
            <v>JUAN PABLO PAZ GOMPERTZ</v>
          </cell>
          <cell r="M524" t="str">
            <v>CALL CENTER/CONFIGUARACION IP (INC) | INC000002623552</v>
          </cell>
          <cell r="N524" t="str">
            <v>VPN IP - MPLS</v>
          </cell>
          <cell r="O524" t="str">
            <v>frp_lmosqu</v>
          </cell>
          <cell r="P524" t="str">
            <v>Incidencia de cliente</v>
          </cell>
          <cell r="Q524" t="str">
            <v>Dentro del Objetivo de servicio</v>
          </cell>
          <cell r="R524">
            <v>45342</v>
          </cell>
          <cell r="S524">
            <v>9.9328703705396038E-2</v>
          </cell>
          <cell r="T524">
            <v>6.3715277777777787E-2</v>
          </cell>
          <cell r="U524">
            <v>0.10315972222222221</v>
          </cell>
          <cell r="V524">
            <v>3.9444444444444442E-2</v>
          </cell>
          <cell r="W524" t="str">
            <v>Cumplido</v>
          </cell>
          <cell r="X524" t="str">
            <v xml:space="preserve"> </v>
          </cell>
        </row>
        <row r="525">
          <cell r="A525" t="str">
            <v>INC000002623206</v>
          </cell>
          <cell r="B525" t="str">
            <v>3-Moderado/Limitado</v>
          </cell>
          <cell r="C525" t="str">
            <v>3-Medio</v>
          </cell>
          <cell r="D525" t="str">
            <v>Media</v>
          </cell>
          <cell r="E525" t="str">
            <v>Cerrado</v>
          </cell>
          <cell r="F525" t="str">
            <v>NS AGRO S.A.</v>
          </cell>
          <cell r="G525" t="str">
            <v>19/02/2024 10:33:01</v>
          </cell>
          <cell r="H525" t="str">
            <v>19/02/2024 10:35:25</v>
          </cell>
          <cell r="I525" t="str">
            <v>20/02/2024 13:53:40</v>
          </cell>
          <cell r="J525" t="str">
            <v>20/02/2024 23:50:00</v>
          </cell>
          <cell r="K525" t="str">
            <v>COMUNICACIONES DC</v>
          </cell>
          <cell r="L525" t="str">
            <v>LUIS A VILLASMIL CASTILLO</v>
          </cell>
          <cell r="M525" t="str">
            <v>HD | REQUERIMIENTO // ELIMINAR VLANS 3014 - 3015 DE CLUSTER ENDEAVOUR // BAJA DE CLIENTE NS AGRO</v>
          </cell>
          <cell r="N525" t="str">
            <v>VPN IP - MPLS</v>
          </cell>
          <cell r="O525" t="str">
            <v>frp_kefern</v>
          </cell>
          <cell r="P525" t="str">
            <v>Requerimiento de cliente</v>
          </cell>
          <cell r="Q525" t="str">
            <v>Objetivos de servicio incumplidos</v>
          </cell>
          <cell r="R525">
            <v>45342</v>
          </cell>
          <cell r="S525">
            <v>1.1376736111124046</v>
          </cell>
          <cell r="T525">
            <v>1.0998842592592593</v>
          </cell>
          <cell r="U525">
            <v>1.1393402777777777</v>
          </cell>
          <cell r="V525">
            <v>3.9456018518518522E-2</v>
          </cell>
          <cell r="W525" t="str">
            <v/>
          </cell>
          <cell r="X525" t="str">
            <v>Cumplido</v>
          </cell>
        </row>
        <row r="526">
          <cell r="A526" t="str">
            <v>INC000002625826</v>
          </cell>
          <cell r="B526" t="str">
            <v>1-Extenso/Generalizado</v>
          </cell>
          <cell r="C526" t="str">
            <v>4-Baja</v>
          </cell>
          <cell r="D526" t="str">
            <v>Baja</v>
          </cell>
          <cell r="E526" t="str">
            <v>Cerrado</v>
          </cell>
          <cell r="F526" t="str">
            <v>GPS CHILE SPA</v>
          </cell>
          <cell r="G526" t="str">
            <v>20/02/2024 11:44:07</v>
          </cell>
          <cell r="H526" t="str">
            <v>20/02/2024 11:44:07</v>
          </cell>
          <cell r="I526" t="str">
            <v>20/02/2024 15:04:14</v>
          </cell>
          <cell r="J526" t="str">
            <v>20/02/2024 23:50:00</v>
          </cell>
          <cell r="K526" t="str">
            <v>SISTEMA OPERATIVO MICROSOFT</v>
          </cell>
          <cell r="L526" t="str">
            <v>ALEJANDRO ACEVEDO VALENZUELA</v>
          </cell>
          <cell r="M526" t="str">
            <v>gpschi01 - wnprws_gps02 TICKET AUTOMATICO</v>
          </cell>
          <cell r="N526" t="str">
            <v>TICKET-INTELIGENTE</v>
          </cell>
          <cell r="O526" t="str">
            <v>USR_TSIGHT</v>
          </cell>
          <cell r="P526" t="str">
            <v>Incidencia de cliente</v>
          </cell>
          <cell r="Q526" t="str">
            <v>Dentro del Objetivo de servicio</v>
          </cell>
          <cell r="R526">
            <v>45342</v>
          </cell>
          <cell r="S526">
            <v>0.13896990741341142</v>
          </cell>
          <cell r="T526">
            <v>2.8125000000000001E-2</v>
          </cell>
          <cell r="U526">
            <v>0.13896990740740742</v>
          </cell>
          <cell r="V526">
            <v>0.11084490740740742</v>
          </cell>
          <cell r="W526" t="str">
            <v>Cumplido</v>
          </cell>
          <cell r="X526" t="str">
            <v xml:space="preserve"> </v>
          </cell>
        </row>
        <row r="527">
          <cell r="A527" t="str">
            <v>INC000002625465</v>
          </cell>
          <cell r="B527" t="str">
            <v>1-Extenso/Generalizado</v>
          </cell>
          <cell r="C527" t="str">
            <v>4-Baja</v>
          </cell>
          <cell r="D527" t="str">
            <v>Baja</v>
          </cell>
          <cell r="E527" t="str">
            <v>Cerrado</v>
          </cell>
          <cell r="F527" t="str">
            <v>FUNDACION INSTITUTO PROFESIONAL DUOC UC</v>
          </cell>
          <cell r="G527" t="str">
            <v>20/02/2024 9:57:15</v>
          </cell>
          <cell r="H527" t="str">
            <v>20/02/2024 9:57:15</v>
          </cell>
          <cell r="I527" t="str">
            <v>20/02/2024 15:23:53</v>
          </cell>
          <cell r="J527" t="str">
            <v>20/02/2024 23:50:00</v>
          </cell>
          <cell r="K527" t="str">
            <v>SISTEMA OPERATIVO UNIX</v>
          </cell>
          <cell r="L527" t="str">
            <v>VICTOR SEPULVEDA GAMARRA</v>
          </cell>
          <cell r="M527" t="str">
            <v>fiprdu01 - srvshp13qasql_vm TICKET AUTOMATICO</v>
          </cell>
          <cell r="N527" t="str">
            <v>TICKET-INTELIGENTE</v>
          </cell>
          <cell r="O527" t="str">
            <v>USR_TSIGHT</v>
          </cell>
          <cell r="P527" t="str">
            <v>Incidencia de cliente</v>
          </cell>
          <cell r="Q527" t="str">
            <v>Objetivos de servicio incumplidos</v>
          </cell>
          <cell r="R527">
            <v>45342</v>
          </cell>
          <cell r="S527">
            <v>0.22682870370044839</v>
          </cell>
          <cell r="T527">
            <v>2.1909722222222223E-2</v>
          </cell>
          <cell r="U527">
            <v>0.2268287037037037</v>
          </cell>
          <cell r="V527">
            <v>0.16666666666666666</v>
          </cell>
          <cell r="W527" t="str">
            <v>Cumplido</v>
          </cell>
          <cell r="X527" t="str">
            <v xml:space="preserve"> </v>
          </cell>
          <cell r="Y527" t="str">
            <v>especialista responde en tiempo y forma por correo, no así en sistema</v>
          </cell>
        </row>
        <row r="528">
          <cell r="A528" t="str">
            <v>INC000002625547</v>
          </cell>
          <cell r="B528" t="str">
            <v>3-Moderado/Limitado</v>
          </cell>
          <cell r="C528" t="str">
            <v>3-Medio</v>
          </cell>
          <cell r="D528" t="str">
            <v>Media</v>
          </cell>
          <cell r="E528" t="str">
            <v>Cerrado</v>
          </cell>
          <cell r="F528" t="str">
            <v>COAGRA S A</v>
          </cell>
          <cell r="G528" t="str">
            <v>20/02/2024 11:19:43</v>
          </cell>
          <cell r="H528" t="str">
            <v>20/02/2024 11:21:41</v>
          </cell>
          <cell r="I528" t="str">
            <v>20/02/2024 15:26:12</v>
          </cell>
          <cell r="J528" t="str">
            <v>20/02/2024 23:50:00</v>
          </cell>
          <cell r="K528" t="str">
            <v>CLOUD SAP HANA</v>
          </cell>
          <cell r="L528" t="str">
            <v>NICOLAS A SAAVEDRA EGUILUZ</v>
          </cell>
          <cell r="M528" t="str">
            <v>HD | Redondeo en orden centralizada, por cantidad STD registro info. DEEK952788</v>
          </cell>
          <cell r="N528" t="str">
            <v>VPN IP - MPLS</v>
          </cell>
          <cell r="O528" t="str">
            <v>frp_kefern</v>
          </cell>
          <cell r="P528" t="str">
            <v>Requerimiento de cliente</v>
          </cell>
          <cell r="Q528" t="str">
            <v>Dentro del Objetivo de servicio</v>
          </cell>
          <cell r="R528">
            <v>45342</v>
          </cell>
          <cell r="S528">
            <v>0.16980324073665543</v>
          </cell>
          <cell r="T528">
            <v>0</v>
          </cell>
          <cell r="U528">
            <v>0.17116898148148149</v>
          </cell>
          <cell r="V528">
            <v>0.17116898148148149</v>
          </cell>
          <cell r="W528" t="str">
            <v/>
          </cell>
          <cell r="X528" t="str">
            <v>Cumplido</v>
          </cell>
        </row>
        <row r="529">
          <cell r="A529" t="str">
            <v>INC000002625940</v>
          </cell>
          <cell r="B529" t="str">
            <v>3-Moderado/Limitado</v>
          </cell>
          <cell r="C529" t="str">
            <v>4-Baja</v>
          </cell>
          <cell r="D529" t="str">
            <v>Baja</v>
          </cell>
          <cell r="E529" t="str">
            <v>Cerrado</v>
          </cell>
          <cell r="F529" t="str">
            <v>FUNDACION INSTITUTO PROFESIONAL DUOC UC</v>
          </cell>
          <cell r="G529" t="str">
            <v>20/02/2024 12:40:18</v>
          </cell>
          <cell r="H529" t="str">
            <v>20/02/2024 12:41:37</v>
          </cell>
          <cell r="I529" t="str">
            <v>20/02/2024 15:35:17</v>
          </cell>
          <cell r="J529" t="str">
            <v>20/02/2024 23:50:00</v>
          </cell>
          <cell r="K529" t="str">
            <v>BASE DE DATOS</v>
          </cell>
          <cell r="L529" t="str">
            <v>CLAUDIO A GAJARDO GARRIDO</v>
          </cell>
          <cell r="M529" t="str">
            <v>DUOC|REQ| Obtener credenciales Consulta</v>
          </cell>
          <cell r="N529" t="str">
            <v>HOUSING</v>
          </cell>
          <cell r="O529" t="str">
            <v>frp_eavend</v>
          </cell>
          <cell r="P529" t="str">
            <v>Requerimiento de cliente</v>
          </cell>
          <cell r="Q529" t="str">
            <v>Dentro del Objetivo de servicio</v>
          </cell>
          <cell r="R529">
            <v>45342</v>
          </cell>
          <cell r="S529">
            <v>0.12060185185691807</v>
          </cell>
          <cell r="T529">
            <v>8.0474537037037039E-2</v>
          </cell>
          <cell r="U529">
            <v>0.12151620370370371</v>
          </cell>
          <cell r="V529">
            <v>4.1041666666666664E-2</v>
          </cell>
          <cell r="W529" t="str">
            <v/>
          </cell>
          <cell r="X529" t="str">
            <v>Cumplido</v>
          </cell>
        </row>
        <row r="530">
          <cell r="A530" t="str">
            <v>INC000002626347</v>
          </cell>
          <cell r="B530" t="str">
            <v>2-Significativo/Amplio</v>
          </cell>
          <cell r="C530" t="str">
            <v>3-Medio</v>
          </cell>
          <cell r="D530" t="str">
            <v>Media</v>
          </cell>
          <cell r="E530" t="str">
            <v>Cerrado</v>
          </cell>
          <cell r="F530" t="str">
            <v>FUNDACION INSTITUTO PROFESIONAL DUOC UC</v>
          </cell>
          <cell r="G530" t="str">
            <v>20/02/2024 15:37:17</v>
          </cell>
          <cell r="H530" t="str">
            <v>20/02/2024 15:38:51</v>
          </cell>
          <cell r="I530" t="str">
            <v>20/02/2024 15:40:12</v>
          </cell>
          <cell r="J530" t="str">
            <v>20/02/2024 23:50:00</v>
          </cell>
          <cell r="K530" t="str">
            <v>BASE DE DATOS</v>
          </cell>
          <cell r="L530" t="str">
            <v>CLAUDIO A GAJARDO GARRIDO</v>
          </cell>
          <cell r="M530" t="str">
            <v>Requerimiento de bases de datos solicitado sin el flujo correspondiente.</v>
          </cell>
          <cell r="N530" t="str">
            <v>HOSTING VIRTUAL</v>
          </cell>
          <cell r="O530" t="str">
            <v>tct_cgajar</v>
          </cell>
          <cell r="P530" t="str">
            <v>Requerimiento de cliente</v>
          </cell>
          <cell r="Q530" t="str">
            <v>Dentro del Objetivo de servicio</v>
          </cell>
          <cell r="R530">
            <v>45342</v>
          </cell>
          <cell r="S530">
            <v>9.3750000087311491E-4</v>
          </cell>
          <cell r="T530">
            <v>0</v>
          </cell>
          <cell r="U530">
            <v>2.0254629629629629E-3</v>
          </cell>
          <cell r="V530">
            <v>2.0254629629629629E-3</v>
          </cell>
          <cell r="W530" t="str">
            <v/>
          </cell>
          <cell r="X530" t="str">
            <v>Cumplido</v>
          </cell>
        </row>
        <row r="531">
          <cell r="A531" t="str">
            <v>INC000002623554</v>
          </cell>
          <cell r="B531" t="str">
            <v>4-Menor/Localizado</v>
          </cell>
          <cell r="C531" t="str">
            <v>4-Baja</v>
          </cell>
          <cell r="D531" t="str">
            <v>Baja</v>
          </cell>
          <cell r="E531" t="str">
            <v>Cerrado</v>
          </cell>
          <cell r="F531" t="str">
            <v>SOC DE INGENIERIA ELECTRICA DEL SUR LIMITADA</v>
          </cell>
          <cell r="G531" t="str">
            <v>19/02/2024 14:48:36</v>
          </cell>
          <cell r="H531" t="str">
            <v>19/02/2024 14:50:28</v>
          </cell>
          <cell r="I531" t="str">
            <v>20/02/2024 15:42:25</v>
          </cell>
          <cell r="J531" t="str">
            <v>20/02/2024 23:50:00</v>
          </cell>
          <cell r="K531" t="str">
            <v>GOOGLE WORKSPACE</v>
          </cell>
          <cell r="L531" t="str">
            <v>JAVIERA A UMAÑA YEVENES</v>
          </cell>
          <cell r="M531" t="str">
            <v>MESA/CALLCENTER/ACCESO AL TENANT DE GOOGLE PARA PODER  ADMINISTRAR SUS LICENCIAS</v>
          </cell>
          <cell r="N531" t="str">
            <v>VPN IP - MPLS</v>
          </cell>
          <cell r="O531" t="str">
            <v>frp_lcurit</v>
          </cell>
          <cell r="P531" t="str">
            <v>Requerimiento de cliente</v>
          </cell>
          <cell r="Q531" t="str">
            <v>Dentro del Objetivo de servicio</v>
          </cell>
          <cell r="R531">
            <v>45342</v>
          </cell>
          <cell r="S531">
            <v>1.0360763888893416</v>
          </cell>
          <cell r="T531">
            <v>1.0039583333333333</v>
          </cell>
          <cell r="U531">
            <v>1.0373726851851852</v>
          </cell>
          <cell r="V531">
            <v>3.3414351851851855E-2</v>
          </cell>
          <cell r="W531" t="str">
            <v/>
          </cell>
          <cell r="X531" t="str">
            <v>Cumplido</v>
          </cell>
        </row>
        <row r="532">
          <cell r="A532" t="str">
            <v>INC000002622903</v>
          </cell>
          <cell r="B532" t="str">
            <v>4-Menor/Localizado</v>
          </cell>
          <cell r="C532" t="str">
            <v>4-Baja</v>
          </cell>
          <cell r="D532" t="str">
            <v>Baja</v>
          </cell>
          <cell r="E532" t="str">
            <v>Cerrado</v>
          </cell>
          <cell r="F532" t="str">
            <v>TELEFONICA CYBERSECURITY TECH CHILE SPA</v>
          </cell>
          <cell r="G532" t="str">
            <v>19/02/2024 11:35:18</v>
          </cell>
          <cell r="H532" t="str">
            <v>19/02/2024 11:36:23</v>
          </cell>
          <cell r="I532" t="str">
            <v>20/02/2024 15:42:50</v>
          </cell>
          <cell r="J532" t="str">
            <v>20/02/2024 23:50:00</v>
          </cell>
          <cell r="K532" t="str">
            <v>O365</v>
          </cell>
          <cell r="L532" t="str">
            <v>JAVIERA A UMAÑA YEVENES</v>
          </cell>
          <cell r="M532" t="str">
            <v>REQ / SOC/SOC/ INC000002615057 / Notificación Nuevo Personal</v>
          </cell>
          <cell r="N532" t="str">
            <v>VPN IP - MPLS</v>
          </cell>
          <cell r="O532" t="str">
            <v>frp_jcarri</v>
          </cell>
          <cell r="P532" t="str">
            <v>Requerimiento de cliente</v>
          </cell>
          <cell r="Q532" t="str">
            <v>Dentro del Objetivo de servicio</v>
          </cell>
          <cell r="R532">
            <v>45342</v>
          </cell>
          <cell r="S532">
            <v>1.1711458333302289</v>
          </cell>
          <cell r="T532">
            <v>1.1134953703703705</v>
          </cell>
          <cell r="U532">
            <v>1.1718981481481481</v>
          </cell>
          <cell r="V532">
            <v>5.8402777777777776E-2</v>
          </cell>
          <cell r="W532" t="str">
            <v/>
          </cell>
          <cell r="X532" t="str">
            <v>Cumplido</v>
          </cell>
        </row>
        <row r="533">
          <cell r="A533" t="str">
            <v>INC000002625882</v>
          </cell>
          <cell r="B533" t="str">
            <v>3-Moderado/Limitado</v>
          </cell>
          <cell r="C533" t="str">
            <v>3-Medio</v>
          </cell>
          <cell r="D533" t="str">
            <v>Media</v>
          </cell>
          <cell r="E533" t="str">
            <v>Cerrado</v>
          </cell>
          <cell r="F533" t="str">
            <v>CEPECH S.A.</v>
          </cell>
          <cell r="G533" t="str">
            <v>20/02/2024 12:17:40</v>
          </cell>
          <cell r="H533" t="str">
            <v>20/02/2024 12:23:04</v>
          </cell>
          <cell r="I533" t="str">
            <v>20/02/2024 15:43:11</v>
          </cell>
          <cell r="J533" t="str">
            <v>20/02/2024 23:50:00</v>
          </cell>
          <cell r="K533" t="str">
            <v>VDC</v>
          </cell>
          <cell r="L533" t="str">
            <v>ANGEL CASTRO CABRERA</v>
          </cell>
          <cell r="M533" t="str">
            <v>HD/
Importar a VDC de CLIENTE Cpech vm restauradas</v>
          </cell>
          <cell r="N533" t="str">
            <v>VPN IP - MPLS</v>
          </cell>
          <cell r="O533" t="str">
            <v>frp_fpetro</v>
          </cell>
          <cell r="P533" t="str">
            <v>Requerimiento de cliente</v>
          </cell>
          <cell r="Q533" t="str">
            <v>Dentro del Objetivo de servicio</v>
          </cell>
          <cell r="R533">
            <v>45342</v>
          </cell>
          <cell r="S533">
            <v>0.13896990741341142</v>
          </cell>
          <cell r="T533">
            <v>0</v>
          </cell>
          <cell r="U533">
            <v>0.14271990740740739</v>
          </cell>
          <cell r="V533">
            <v>0.14271990740740739</v>
          </cell>
          <cell r="W533" t="str">
            <v/>
          </cell>
          <cell r="X533" t="str">
            <v>Cumplido</v>
          </cell>
        </row>
        <row r="534">
          <cell r="A534" t="str">
            <v>INC000002624982</v>
          </cell>
          <cell r="B534" t="str">
            <v>4-Menor/Localizado</v>
          </cell>
          <cell r="C534" t="str">
            <v>4-Baja</v>
          </cell>
          <cell r="D534" t="str">
            <v>Baja</v>
          </cell>
          <cell r="E534" t="str">
            <v>Cerrado</v>
          </cell>
          <cell r="F534" t="str">
            <v>TELEFONICA GLOBAL TECHNOLOGY S.A.AGENCIA EN CHILE</v>
          </cell>
          <cell r="G534" t="str">
            <v>20/02/2024 11:53:26</v>
          </cell>
          <cell r="H534" t="str">
            <v>20/02/2024 11:54:56</v>
          </cell>
          <cell r="I534" t="str">
            <v>20/02/2024 15:44:18</v>
          </cell>
          <cell r="J534" t="str">
            <v>20/02/2024 23:50:00</v>
          </cell>
          <cell r="K534" t="str">
            <v>O365</v>
          </cell>
          <cell r="L534" t="str">
            <v>JAVIERA A UMAÑA YEVENES</v>
          </cell>
          <cell r="M534" t="str">
            <v>Planificación MS y apoyo acceso VDC</v>
          </cell>
          <cell r="N534" t="str">
            <v>CORREO</v>
          </cell>
          <cell r="O534" t="str">
            <v>tct_jumana</v>
          </cell>
          <cell r="P534" t="str">
            <v>Requerimiento de cliente</v>
          </cell>
          <cell r="Q534" t="str">
            <v>Dentro del Objetivo de servicio</v>
          </cell>
          <cell r="R534">
            <v>45342</v>
          </cell>
          <cell r="S534">
            <v>0.15928240741050104</v>
          </cell>
          <cell r="T534">
            <v>0.1592824074074074</v>
          </cell>
          <cell r="U534">
            <v>0.16032407407407409</v>
          </cell>
          <cell r="V534">
            <v>1.0416666666666667E-3</v>
          </cell>
          <cell r="W534" t="str">
            <v/>
          </cell>
          <cell r="X534" t="str">
            <v>Cumplido</v>
          </cell>
        </row>
        <row r="535">
          <cell r="A535" t="str">
            <v>INC000002626224</v>
          </cell>
          <cell r="B535" t="str">
            <v>4-Menor/Localizado</v>
          </cell>
          <cell r="C535" t="str">
            <v>4-Baja</v>
          </cell>
          <cell r="D535" t="str">
            <v>Baja</v>
          </cell>
          <cell r="E535" t="str">
            <v>Cerrado</v>
          </cell>
          <cell r="F535" t="str">
            <v>TELEFONICA GLOBAL TECHNOLOGY S.A.AGENCIA EN CHILE</v>
          </cell>
          <cell r="G535" t="str">
            <v>20/02/2024 15:43:19</v>
          </cell>
          <cell r="H535" t="str">
            <v>20/02/2024 15:43:55</v>
          </cell>
          <cell r="I535" t="str">
            <v>20/02/2024 15:58:36</v>
          </cell>
          <cell r="J535" t="str">
            <v>20/02/2024 23:50:00</v>
          </cell>
          <cell r="K535" t="str">
            <v>SISTEMA OPERATIVO MICROSOFT</v>
          </cell>
          <cell r="L535" t="str">
            <v>JAVIER CUEVAS</v>
          </cell>
          <cell r="M535" t="str">
            <v>TCCT-CHILE-CLOUD-IA-VPN-002-T1078.002 Viaje Imposible de luis.villasmil</v>
          </cell>
          <cell r="N535" t="str">
            <v>HOSTING VIRTUAL</v>
          </cell>
          <cell r="O535" t="str">
            <v>tct_jacuev</v>
          </cell>
          <cell r="P535" t="str">
            <v>Requerimiento de cliente</v>
          </cell>
          <cell r="Q535" t="str">
            <v>Dentro del Objetivo de servicio</v>
          </cell>
          <cell r="R535">
            <v>45342</v>
          </cell>
          <cell r="S535">
            <v>1.0196759263635613E-2</v>
          </cell>
          <cell r="T535">
            <v>0</v>
          </cell>
          <cell r="U535">
            <v>1.0613425925925927E-2</v>
          </cell>
          <cell r="V535">
            <v>1.0613425925925927E-2</v>
          </cell>
          <cell r="W535" t="str">
            <v/>
          </cell>
          <cell r="X535" t="str">
            <v>Cumplido</v>
          </cell>
        </row>
        <row r="536">
          <cell r="A536" t="str">
            <v>INC000002623032</v>
          </cell>
          <cell r="B536" t="str">
            <v>3-Moderado/Limitado</v>
          </cell>
          <cell r="C536" t="str">
            <v>3-Medio</v>
          </cell>
          <cell r="D536" t="str">
            <v>Media</v>
          </cell>
          <cell r="E536" t="str">
            <v>Cerrado</v>
          </cell>
          <cell r="F536" t="str">
            <v>TELEFONICA GLOBAL TECHNOLOGY S.A.AGENCIA EN CHILE</v>
          </cell>
          <cell r="G536" t="str">
            <v>19/02/2024 9:56:53</v>
          </cell>
          <cell r="H536" t="str">
            <v>19/02/2024 9:59:53</v>
          </cell>
          <cell r="I536" t="str">
            <v>20/02/2024 16:51:39</v>
          </cell>
          <cell r="J536" t="str">
            <v>20/02/2024 23:50:00</v>
          </cell>
          <cell r="K536" t="str">
            <v>VDC</v>
          </cell>
          <cell r="L536" t="str">
            <v>JOSE A SANTIS SERRANO</v>
          </cell>
          <cell r="M536" t="str">
            <v>HD/ // CC-CHI-0000136324 // CELMEDIA S A: Paso a implantación //CHI-004033804</v>
          </cell>
          <cell r="N536" t="str">
            <v>VPN IP - MPLS</v>
          </cell>
          <cell r="O536" t="str">
            <v>frp_fpetro</v>
          </cell>
          <cell r="P536" t="str">
            <v>Requerimiento de cliente</v>
          </cell>
          <cell r="Q536" t="str">
            <v>Objetivos de servicio incumplidos</v>
          </cell>
          <cell r="R536">
            <v>45342</v>
          </cell>
          <cell r="S536">
            <v>1.2859490740738693</v>
          </cell>
          <cell r="T536">
            <v>1.2573842592592592</v>
          </cell>
          <cell r="U536">
            <v>1.2880324074074074</v>
          </cell>
          <cell r="V536">
            <v>3.0648148148148147E-2</v>
          </cell>
          <cell r="W536" t="str">
            <v/>
          </cell>
          <cell r="X536" t="str">
            <v>Cumplido</v>
          </cell>
        </row>
        <row r="537">
          <cell r="A537" t="str">
            <v>INC000002626522</v>
          </cell>
          <cell r="B537" t="str">
            <v>3-Moderado/Limitado</v>
          </cell>
          <cell r="C537" t="str">
            <v>3-Medio</v>
          </cell>
          <cell r="D537" t="str">
            <v>Media</v>
          </cell>
          <cell r="E537" t="str">
            <v>Cerrado</v>
          </cell>
          <cell r="F537" t="str">
            <v>TELEFONICA GLOBAL TECHNOLOGY S.A.AGENCIA EN CHILE</v>
          </cell>
          <cell r="G537" t="str">
            <v>20/02/2024 16:33:21</v>
          </cell>
          <cell r="H537" t="str">
            <v>20/02/2024 16:35:19</v>
          </cell>
          <cell r="I537" t="str">
            <v>20/02/2024 17:37:33</v>
          </cell>
          <cell r="J537" t="str">
            <v>20/02/2024 23:50:00</v>
          </cell>
          <cell r="K537" t="str">
            <v>VDC</v>
          </cell>
          <cell r="L537" t="str">
            <v>JOSE A SANTIS SERRANO</v>
          </cell>
          <cell r="M537" t="str">
            <v>HD/
Revisión de alarma en cluster de recursos C4-PAINE host esxr04.</v>
          </cell>
          <cell r="N537" t="str">
            <v>VPN IP - MPLS</v>
          </cell>
          <cell r="O537" t="str">
            <v>frp_fpetro</v>
          </cell>
          <cell r="P537" t="str">
            <v>Requerimiento de cliente</v>
          </cell>
          <cell r="Q537" t="str">
            <v>Dentro del Objetivo de servicio</v>
          </cell>
          <cell r="R537">
            <v>45342</v>
          </cell>
          <cell r="S537">
            <v>4.3217592596192844E-2</v>
          </cell>
          <cell r="T537">
            <v>0</v>
          </cell>
          <cell r="U537">
            <v>4.4583333333333336E-2</v>
          </cell>
          <cell r="V537">
            <v>4.4583333333333336E-2</v>
          </cell>
          <cell r="W537" t="str">
            <v/>
          </cell>
          <cell r="X537" t="str">
            <v>Cumplido</v>
          </cell>
        </row>
        <row r="538">
          <cell r="A538" t="str">
            <v>INC000002626515</v>
          </cell>
          <cell r="B538" t="str">
            <v>3-Moderado/Limitado</v>
          </cell>
          <cell r="C538" t="str">
            <v>3-Medio</v>
          </cell>
          <cell r="D538" t="str">
            <v>Media</v>
          </cell>
          <cell r="E538" t="str">
            <v>Cerrado</v>
          </cell>
          <cell r="F538" t="str">
            <v>COAGRA S A</v>
          </cell>
          <cell r="G538" t="str">
            <v>20/02/2024 16:23:28</v>
          </cell>
          <cell r="H538" t="str">
            <v>20/02/2024 16:27:55</v>
          </cell>
          <cell r="I538" t="str">
            <v>20/02/2024 17:48:43</v>
          </cell>
          <cell r="J538" t="str">
            <v>20/02/2024 23:50:00</v>
          </cell>
          <cell r="K538" t="str">
            <v>CLOUD SAP HANA</v>
          </cell>
          <cell r="L538" t="str">
            <v>NICOLAS A SAAVEDRA EGUILUZ</v>
          </cell>
          <cell r="M538" t="str">
            <v>HD/
RV: Descripción: Asigna cuentas a Balance. DEEK953024</v>
          </cell>
          <cell r="N538" t="str">
            <v>VPN IP - MPLS</v>
          </cell>
          <cell r="O538" t="str">
            <v>frp_fpetro</v>
          </cell>
          <cell r="P538" t="str">
            <v>Requerimiento de cliente</v>
          </cell>
          <cell r="Q538" t="str">
            <v>Dentro del Objetivo de servicio</v>
          </cell>
          <cell r="R538">
            <v>45342</v>
          </cell>
          <cell r="S538">
            <v>5.6111111116479151E-2</v>
          </cell>
          <cell r="T538">
            <v>0</v>
          </cell>
          <cell r="U538">
            <v>5.9201388888888894E-2</v>
          </cell>
          <cell r="V538">
            <v>5.9201388888888894E-2</v>
          </cell>
          <cell r="W538" t="str">
            <v/>
          </cell>
          <cell r="X538" t="str">
            <v>Cumplido</v>
          </cell>
        </row>
        <row r="539">
          <cell r="A539" t="str">
            <v>INC000002625260</v>
          </cell>
          <cell r="B539" t="str">
            <v>4-Menor/Localizado</v>
          </cell>
          <cell r="C539" t="str">
            <v>2-Alta</v>
          </cell>
          <cell r="D539" t="str">
            <v>Media</v>
          </cell>
          <cell r="E539" t="str">
            <v>Cerrado</v>
          </cell>
          <cell r="F539" t="str">
            <v>TELEFONICA EMPRESAS DE CHILE SA</v>
          </cell>
          <cell r="G539" t="str">
            <v>20/02/2024 9:29:13</v>
          </cell>
          <cell r="H539" t="str">
            <v>20/02/2024 9:33:00</v>
          </cell>
          <cell r="I539" t="str">
            <v>20/02/2024 18:02:51</v>
          </cell>
          <cell r="J539" t="str">
            <v>20/02/2024 23:50:00</v>
          </cell>
          <cell r="K539" t="str">
            <v>SISTEMA OPERATIVO MICROSOFT</v>
          </cell>
          <cell r="L539" t="str">
            <v>PAUL A SEPULVEDA ALVAREZ</v>
          </cell>
          <cell r="M539" t="str">
            <v>[PANDA] - ALERTA THREAT HUNTING SEVERIDAD MEDIA</v>
          </cell>
          <cell r="N539" t="str">
            <v>MONITOREO</v>
          </cell>
          <cell r="O539" t="str">
            <v>asc_fgonza</v>
          </cell>
          <cell r="P539" t="str">
            <v>Requerimiento de cliente</v>
          </cell>
          <cell r="Q539" t="str">
            <v>Dentro del Objetivo de servicio</v>
          </cell>
          <cell r="R539">
            <v>45342</v>
          </cell>
          <cell r="S539">
            <v>0.35406249999505235</v>
          </cell>
          <cell r="T539">
            <v>0.32824074074074078</v>
          </cell>
          <cell r="U539">
            <v>0.35668981481481482</v>
          </cell>
          <cell r="V539">
            <v>2.8449074074074075E-2</v>
          </cell>
          <cell r="W539" t="str">
            <v/>
          </cell>
          <cell r="X539" t="str">
            <v>Cumplido</v>
          </cell>
        </row>
        <row r="540">
          <cell r="A540" t="str">
            <v>INC000002626469</v>
          </cell>
          <cell r="B540" t="str">
            <v>3-Moderado/Limitado</v>
          </cell>
          <cell r="C540" t="str">
            <v>2-Alta</v>
          </cell>
          <cell r="D540" t="str">
            <v>Alta</v>
          </cell>
          <cell r="E540" t="str">
            <v>Cerrado</v>
          </cell>
          <cell r="F540" t="str">
            <v>FRACTALIA</v>
          </cell>
          <cell r="G540" t="str">
            <v>20/02/2024 17:16:16</v>
          </cell>
          <cell r="H540" t="str">
            <v>20/02/2024 17:23:32</v>
          </cell>
          <cell r="I540" t="str">
            <v>20/02/2024 18:08:06</v>
          </cell>
          <cell r="J540" t="str">
            <v>20/02/2024 23:50:00</v>
          </cell>
          <cell r="K540" t="str">
            <v>SISTEMA OPERATIVO MICROSOFT</v>
          </cell>
          <cell r="L540" t="str">
            <v>PAUL A SEPULVEDA ALVAREZ</v>
          </cell>
          <cell r="M540" t="str">
            <v>Consulta servidor GDA</v>
          </cell>
          <cell r="N540" t="str">
            <v>GDA</v>
          </cell>
          <cell r="O540" t="str">
            <v>asc_atoled</v>
          </cell>
          <cell r="P540" t="str">
            <v>Requerimiento de cliente</v>
          </cell>
          <cell r="Q540" t="str">
            <v>Dentro del Objetivo de servicio</v>
          </cell>
          <cell r="R540">
            <v>45342</v>
          </cell>
          <cell r="S540">
            <v>3.0949074069212656E-2</v>
          </cell>
          <cell r="T540">
            <v>4.0740740740740746E-3</v>
          </cell>
          <cell r="U540">
            <v>3.5995370370370372E-2</v>
          </cell>
          <cell r="V540">
            <v>3.1921296296296302E-2</v>
          </cell>
          <cell r="W540" t="str">
            <v/>
          </cell>
          <cell r="X540" t="str">
            <v>Cumplido</v>
          </cell>
        </row>
        <row r="541">
          <cell r="A541" t="str">
            <v>INC000002622154</v>
          </cell>
          <cell r="B541" t="str">
            <v>4-Menor/Localizado</v>
          </cell>
          <cell r="C541" t="str">
            <v>4-Baja</v>
          </cell>
          <cell r="D541" t="str">
            <v>Baja</v>
          </cell>
          <cell r="E541" t="str">
            <v>Cerrado</v>
          </cell>
          <cell r="F541" t="str">
            <v>HOTELERA MIRADOR DEL CERRO LIMITADA</v>
          </cell>
          <cell r="G541" t="str">
            <v>18/02/2024 14:48:06</v>
          </cell>
          <cell r="H541" t="str">
            <v>18/02/2024 14:48:58</v>
          </cell>
          <cell r="I541" t="str">
            <v>20/02/2024 18:50:01</v>
          </cell>
          <cell r="J541" t="str">
            <v>20/02/2024 23:50:00</v>
          </cell>
          <cell r="K541" t="str">
            <v>O365</v>
          </cell>
          <cell r="L541" t="str">
            <v>JAVIERA A UMAÑA YEVENES</v>
          </cell>
          <cell r="M541" t="str">
            <v>CALLCENTER/NO PUEDE INGRESAR AL CORREO</v>
          </cell>
          <cell r="N541" t="str">
            <v>OFFICE365</v>
          </cell>
          <cell r="O541" t="str">
            <v>frp_yynfan</v>
          </cell>
          <cell r="P541" t="str">
            <v>Incidencia de cliente</v>
          </cell>
          <cell r="Q541" t="str">
            <v>Dentro del Objetivo de servicio</v>
          </cell>
          <cell r="R541">
            <v>45342</v>
          </cell>
          <cell r="S541">
            <v>2.1673958333340124</v>
          </cell>
          <cell r="T541">
            <v>2.1506018518518517</v>
          </cell>
          <cell r="U541">
            <v>2.1679976851851852</v>
          </cell>
          <cell r="V541">
            <v>1.7395833333333336E-2</v>
          </cell>
          <cell r="W541" t="str">
            <v>Cumplido</v>
          </cell>
          <cell r="X541" t="str">
            <v xml:space="preserve"> </v>
          </cell>
        </row>
        <row r="542">
          <cell r="A542" t="str">
            <v>INC000002625948</v>
          </cell>
          <cell r="B542" t="str">
            <v>3-Moderado/Limitado</v>
          </cell>
          <cell r="C542" t="str">
            <v>4-Baja</v>
          </cell>
          <cell r="D542" t="str">
            <v>Baja</v>
          </cell>
          <cell r="E542" t="str">
            <v>Cerrado</v>
          </cell>
          <cell r="F542" t="str">
            <v>FUNDACION INSTITUTO PROFESIONAL DUOC UC</v>
          </cell>
          <cell r="G542" t="str">
            <v>20/02/2024 12:45:12</v>
          </cell>
          <cell r="H542" t="str">
            <v>20/02/2024 12:47:18</v>
          </cell>
          <cell r="I542" t="str">
            <v>20/02/2024 18:55:09</v>
          </cell>
          <cell r="J542" t="str">
            <v>20/02/2024 23:50:00</v>
          </cell>
          <cell r="K542" t="str">
            <v>BASE DE DATOS</v>
          </cell>
          <cell r="L542" t="str">
            <v>DAVID MATELUNA</v>
          </cell>
          <cell r="M542" t="str">
            <v>DUOC|REQ| Cambio BBD PRD</v>
          </cell>
          <cell r="N542" t="str">
            <v>HOSTING VIRTUAL</v>
          </cell>
          <cell r="O542" t="str">
            <v>frp_eavend</v>
          </cell>
          <cell r="P542" t="str">
            <v>Requerimiento de cliente</v>
          </cell>
          <cell r="Q542" t="str">
            <v>Dentro del Objetivo de servicio</v>
          </cell>
          <cell r="R542">
            <v>45342</v>
          </cell>
          <cell r="S542">
            <v>0.25545138888992369</v>
          </cell>
          <cell r="T542">
            <v>0.12542824074074074</v>
          </cell>
          <cell r="U542">
            <v>0.25690972222222225</v>
          </cell>
          <cell r="V542">
            <v>0.13148148148148148</v>
          </cell>
          <cell r="W542" t="str">
            <v/>
          </cell>
          <cell r="X542" t="str">
            <v>Cumplido</v>
          </cell>
        </row>
        <row r="543">
          <cell r="A543" t="str">
            <v>INC000002626584</v>
          </cell>
          <cell r="B543" t="str">
            <v>2-Significativo/Amplio</v>
          </cell>
          <cell r="C543" t="str">
            <v>2-Alta</v>
          </cell>
          <cell r="D543" t="str">
            <v>Alta</v>
          </cell>
          <cell r="E543" t="str">
            <v>Cerrado</v>
          </cell>
          <cell r="F543" t="str">
            <v>TELEFONICA CYBERSECURITY TECH CHILE SPA</v>
          </cell>
          <cell r="G543" t="str">
            <v>20/02/2024 19:09:46</v>
          </cell>
          <cell r="H543" t="str">
            <v>20/02/2024 19:12:03</v>
          </cell>
          <cell r="I543" t="str">
            <v>20/02/2024 19:40:57</v>
          </cell>
          <cell r="J543" t="str">
            <v>20/02/2024 23:50:00</v>
          </cell>
          <cell r="K543" t="str">
            <v>COMUNICACIONES DC</v>
          </cell>
          <cell r="L543" t="str">
            <v>LUIS A VILLASMIL CASTILLO</v>
          </cell>
          <cell r="M543" t="str">
            <v>L1 - RE: Apertura - [TCCT-CHILE-CLOUD][AC]TCCT-CHILE-CLOUD-DS-FW-001-T1046</v>
          </cell>
          <cell r="N543" t="str">
            <v>MONITOREO</v>
          </cell>
          <cell r="O543" t="str">
            <v>tct_vnavea</v>
          </cell>
          <cell r="P543" t="str">
            <v>Incidencia de cliente</v>
          </cell>
          <cell r="Q543" t="str">
            <v>Dentro del Objetivo de servicio</v>
          </cell>
          <cell r="R543">
            <v>45342</v>
          </cell>
          <cell r="S543">
            <v>2.0069444450200535E-2</v>
          </cell>
          <cell r="T543">
            <v>0</v>
          </cell>
          <cell r="U543">
            <v>2.165509259259259E-2</v>
          </cell>
          <cell r="V543">
            <v>2.165509259259259E-2</v>
          </cell>
          <cell r="W543" t="str">
            <v>Cumplido</v>
          </cell>
          <cell r="X543" t="str">
            <v xml:space="preserve"> </v>
          </cell>
        </row>
        <row r="544">
          <cell r="A544" t="str">
            <v>INC000002625875</v>
          </cell>
          <cell r="B544" t="str">
            <v>3-Moderado/Limitado</v>
          </cell>
          <cell r="C544" t="str">
            <v>3-Medio</v>
          </cell>
          <cell r="D544" t="str">
            <v>Media</v>
          </cell>
          <cell r="E544" t="str">
            <v>Cerrado</v>
          </cell>
          <cell r="F544" t="str">
            <v>SERVICIOS E INVERSIONES FRANCISCO JAVIER GUIDI MOGGIA E.I.R.L.</v>
          </cell>
          <cell r="G544" t="str">
            <v>20/02/2024 12:13:18</v>
          </cell>
          <cell r="H544" t="str">
            <v>20/02/2024 12:15:31</v>
          </cell>
          <cell r="I544" t="str">
            <v>20/02/2024 20:27:07</v>
          </cell>
          <cell r="J544" t="str">
            <v>20/02/2024 23:50:00</v>
          </cell>
          <cell r="K544" t="str">
            <v>SISTEMA OPERATIVO UNIX</v>
          </cell>
          <cell r="L544" t="str">
            <v>GUSTAVO AVILA VERA</v>
          </cell>
          <cell r="M544" t="str">
            <v>HD/
Solicitud paara reverso DNS</v>
          </cell>
          <cell r="N544" t="str">
            <v>VPN IP - MPLS</v>
          </cell>
          <cell r="O544" t="str">
            <v>frp_fpetro</v>
          </cell>
          <cell r="P544" t="str">
            <v>Requerimiento de cliente</v>
          </cell>
          <cell r="Q544" t="str">
            <v>Dentro del Objetivo de servicio</v>
          </cell>
          <cell r="R544">
            <v>45342</v>
          </cell>
          <cell r="S544">
            <v>0.34138888888992369</v>
          </cell>
          <cell r="T544">
            <v>0.24134259259259258</v>
          </cell>
          <cell r="U544">
            <v>0.34292824074074074</v>
          </cell>
          <cell r="V544">
            <v>0.10158564814814815</v>
          </cell>
          <cell r="W544" t="str">
            <v/>
          </cell>
          <cell r="X544" t="str">
            <v>Cumplido</v>
          </cell>
        </row>
        <row r="545">
          <cell r="A545" t="str">
            <v>INC000002626219</v>
          </cell>
          <cell r="B545" t="str">
            <v>3-Moderado/Limitado</v>
          </cell>
          <cell r="C545" t="str">
            <v>3-Medio</v>
          </cell>
          <cell r="D545" t="str">
            <v>Media</v>
          </cell>
          <cell r="E545" t="str">
            <v>Cerrado</v>
          </cell>
          <cell r="F545" t="str">
            <v>TELEFONICA GLOBAL TECHNOLOGY S.A.AGENCIA EN CHILE</v>
          </cell>
          <cell r="G545" t="str">
            <v>20/02/2024 15:27:54</v>
          </cell>
          <cell r="H545" t="str">
            <v>20/02/2024 15:31:12</v>
          </cell>
          <cell r="I545" t="str">
            <v>20/02/2024 22:48:26</v>
          </cell>
          <cell r="J545" t="str">
            <v>20/02/2024 23:50:00</v>
          </cell>
          <cell r="K545" t="str">
            <v>BASE DE DATOS</v>
          </cell>
          <cell r="L545" t="str">
            <v>CRISTOBAL I REYES DELGADO</v>
          </cell>
          <cell r="M545" t="str">
            <v>HD/
RE: SOLARWINDS - Solicitud ventana mantenimiento BD</v>
          </cell>
          <cell r="N545" t="str">
            <v>VPN IP - MPLS</v>
          </cell>
          <cell r="O545" t="str">
            <v>frp_fpetro</v>
          </cell>
          <cell r="P545" t="str">
            <v>Requerimiento de cliente</v>
          </cell>
          <cell r="Q545" t="str">
            <v>Dentro del Objetivo de servicio</v>
          </cell>
          <cell r="R545">
            <v>45342</v>
          </cell>
          <cell r="S545">
            <v>0.30363425926043419</v>
          </cell>
          <cell r="T545">
            <v>0.2646296296296296</v>
          </cell>
          <cell r="U545">
            <v>0.30592592592592593</v>
          </cell>
          <cell r="V545">
            <v>4.1296296296296296E-2</v>
          </cell>
          <cell r="W545" t="str">
            <v/>
          </cell>
          <cell r="X545" t="str">
            <v>Cumplido</v>
          </cell>
        </row>
        <row r="546">
          <cell r="A546" t="str">
            <v>INC000002626298</v>
          </cell>
          <cell r="B546" t="str">
            <v>4-Menor/Localizado</v>
          </cell>
          <cell r="C546" t="str">
            <v>4-Baja</v>
          </cell>
          <cell r="D546" t="str">
            <v>Baja</v>
          </cell>
          <cell r="E546" t="str">
            <v>Cerrado</v>
          </cell>
          <cell r="F546" t="str">
            <v>NUTRISCO CHILE SA</v>
          </cell>
          <cell r="G546" t="str">
            <v>20/02/2024 23:33:38</v>
          </cell>
          <cell r="H546" t="str">
            <v>20/02/2024 23:36:20</v>
          </cell>
          <cell r="I546" t="str">
            <v>21/02/2024 1:09:32</v>
          </cell>
          <cell r="J546" t="str">
            <v>21/02/2024 23:50:00</v>
          </cell>
          <cell r="K546" t="str">
            <v>CLOUD SAP HANA</v>
          </cell>
          <cell r="L546" t="str">
            <v>EWALD R GALAZ MILLALEO</v>
          </cell>
          <cell r="M546" t="str">
            <v>REQ / RE: Transporte OT a PRD // 20 Febrero 23 horas</v>
          </cell>
          <cell r="N546" t="str">
            <v>VPN IP - MPLS</v>
          </cell>
          <cell r="O546" t="str">
            <v>frp_dalcap</v>
          </cell>
          <cell r="P546" t="str">
            <v>Requerimiento de cliente</v>
          </cell>
          <cell r="Q546" t="str">
            <v>Dentro del Objetivo de servicio</v>
          </cell>
          <cell r="R546">
            <v>45343</v>
          </cell>
          <cell r="S546">
            <v>6.4722222225100268E-2</v>
          </cell>
          <cell r="T546">
            <v>5.9108796296296291E-2</v>
          </cell>
          <cell r="U546">
            <v>6.659722222222221E-2</v>
          </cell>
          <cell r="V546">
            <v>7.4884259259259262E-3</v>
          </cell>
          <cell r="W546" t="str">
            <v/>
          </cell>
          <cell r="X546" t="str">
            <v>Cumplido</v>
          </cell>
        </row>
        <row r="547">
          <cell r="A547" t="str">
            <v>INC000002627505</v>
          </cell>
          <cell r="B547" t="str">
            <v>4-Menor/Localizado</v>
          </cell>
          <cell r="C547" t="str">
            <v>4-Baja</v>
          </cell>
          <cell r="D547" t="str">
            <v>Baja</v>
          </cell>
          <cell r="E547" t="str">
            <v>Cerrado</v>
          </cell>
          <cell r="F547" t="str">
            <v>TELEFONICA EMPRESAS DE CHILE SA</v>
          </cell>
          <cell r="G547" t="str">
            <v>21/02/2024 8:18:31</v>
          </cell>
          <cell r="H547" t="str">
            <v>21/02/2024 8:19:52</v>
          </cell>
          <cell r="I547" t="str">
            <v>21/02/2024 8:20:13</v>
          </cell>
          <cell r="J547" t="str">
            <v>21/02/2024 23:50:00</v>
          </cell>
          <cell r="K547" t="str">
            <v>CLOUD SAP HANA</v>
          </cell>
          <cell r="L547" t="str">
            <v>NICOLAS A SAAVEDRA EGUILUZ</v>
          </cell>
          <cell r="M547" t="str">
            <v>Checklist Diario Clientes 21.02.24</v>
          </cell>
          <cell r="N547" t="str">
            <v>SAP</v>
          </cell>
          <cell r="O547" t="str">
            <v>tct_nsaave</v>
          </cell>
          <cell r="P547" t="str">
            <v>Requerimiento de cliente</v>
          </cell>
          <cell r="Q547" t="str">
            <v>Dentro del Objetivo de servicio</v>
          </cell>
          <cell r="R547">
            <v>45343</v>
          </cell>
          <cell r="S547">
            <v>2.4305556144099683E-4</v>
          </cell>
          <cell r="T547">
            <v>0</v>
          </cell>
          <cell r="U547">
            <v>1.1805555555555556E-3</v>
          </cell>
          <cell r="V547">
            <v>1.1805555555555556E-3</v>
          </cell>
          <cell r="W547" t="str">
            <v/>
          </cell>
          <cell r="X547" t="str">
            <v>Cumplido</v>
          </cell>
        </row>
        <row r="548">
          <cell r="A548" t="str">
            <v>INC000002626247</v>
          </cell>
          <cell r="B548" t="str">
            <v>3-Moderado/Limitado</v>
          </cell>
          <cell r="C548" t="str">
            <v>3-Medio</v>
          </cell>
          <cell r="D548" t="str">
            <v>Media</v>
          </cell>
          <cell r="E548" t="str">
            <v>Cerrado</v>
          </cell>
          <cell r="F548" t="str">
            <v>NUTRISCO CHILE SA</v>
          </cell>
          <cell r="G548" t="str">
            <v>20/02/2024 17:50:25</v>
          </cell>
          <cell r="H548" t="str">
            <v>20/02/2024 17:54:12</v>
          </cell>
          <cell r="I548" t="str">
            <v>21/02/2024 8:21:33</v>
          </cell>
          <cell r="J548" t="str">
            <v>21/02/2024 23:50:00</v>
          </cell>
          <cell r="K548" t="str">
            <v>CLOUD SAP HANA</v>
          </cell>
          <cell r="L548" t="str">
            <v>NICOLAS A SAAVEDRA EGUILUZ</v>
          </cell>
          <cell r="M548" t="str">
            <v>HD/ RV: NUTRISCO: JOB CANCELADOS EN PRD</v>
          </cell>
          <cell r="N548" t="str">
            <v>VPN IP - MPLS</v>
          </cell>
          <cell r="O548" t="str">
            <v>frp_jancha</v>
          </cell>
          <cell r="P548" t="str">
            <v>Requerimiento de cliente</v>
          </cell>
          <cell r="Q548" t="str">
            <v>Dentro del Objetivo de servicio</v>
          </cell>
          <cell r="R548">
            <v>45343</v>
          </cell>
          <cell r="S548">
            <v>0.60232638889283407</v>
          </cell>
          <cell r="T548">
            <v>0.45122685185185185</v>
          </cell>
          <cell r="U548">
            <v>0.60495370370370372</v>
          </cell>
          <cell r="V548">
            <v>0.15372685185185184</v>
          </cell>
          <cell r="W548" t="str">
            <v/>
          </cell>
          <cell r="X548" t="str">
            <v>Cumplido</v>
          </cell>
        </row>
        <row r="549">
          <cell r="A549" t="str">
            <v>INC000002627049</v>
          </cell>
          <cell r="B549" t="str">
            <v>1-Extenso/Generalizado</v>
          </cell>
          <cell r="C549" t="str">
            <v>4-Baja</v>
          </cell>
          <cell r="D549" t="str">
            <v>Baja</v>
          </cell>
          <cell r="E549" t="str">
            <v>Cerrado</v>
          </cell>
          <cell r="F549" t="str">
            <v>COAGRA S A</v>
          </cell>
          <cell r="G549" t="str">
            <v>20/02/2024 22:08:04</v>
          </cell>
          <cell r="H549" t="str">
            <v>20/02/2024 22:08:04</v>
          </cell>
          <cell r="I549" t="str">
            <v>21/02/2024 9:48:36</v>
          </cell>
          <cell r="J549" t="str">
            <v>21/02/2024 23:50:00</v>
          </cell>
          <cell r="K549" t="str">
            <v>SISTEMA OPERATIVO MICROSOFT</v>
          </cell>
          <cell r="L549" t="str">
            <v>RICARDO R GALLEGOS OYANEDER</v>
          </cell>
          <cell r="M549" t="str">
            <v>coagra01 - sap_prod_e_vm TICKET AUTOMATICO</v>
          </cell>
          <cell r="N549" t="str">
            <v>TICKET-INTELIGENTE</v>
          </cell>
          <cell r="O549" t="str">
            <v>USR_TSIGHT</v>
          </cell>
          <cell r="P549" t="str">
            <v>Incidencia de cliente</v>
          </cell>
          <cell r="Q549" t="str">
            <v>Dentro del Objetivo de servicio</v>
          </cell>
          <cell r="R549">
            <v>45343</v>
          </cell>
          <cell r="S549">
            <v>0.48648148148640757</v>
          </cell>
          <cell r="T549">
            <v>0.48563657407407407</v>
          </cell>
          <cell r="U549">
            <v>0.48648148148148151</v>
          </cell>
          <cell r="V549">
            <v>8.449074074074075E-4</v>
          </cell>
          <cell r="W549" t="str">
            <v>Cumplido</v>
          </cell>
          <cell r="X549" t="str">
            <v xml:space="preserve"> </v>
          </cell>
        </row>
        <row r="550">
          <cell r="A550" t="str">
            <v>INC000002624105</v>
          </cell>
          <cell r="B550" t="str">
            <v>3-Moderado/Limitado</v>
          </cell>
          <cell r="C550" t="str">
            <v>3-Medio</v>
          </cell>
          <cell r="D550" t="str">
            <v>Media</v>
          </cell>
          <cell r="E550" t="str">
            <v>Cerrado</v>
          </cell>
          <cell r="F550" t="str">
            <v>TELEFONICA EMPRESAS DE CHILE SA</v>
          </cell>
          <cell r="G550" t="str">
            <v>19/02/2024 15:20:54</v>
          </cell>
          <cell r="H550" t="str">
            <v>19/02/2024 15:20:54</v>
          </cell>
          <cell r="I550" t="str">
            <v>21/02/2024 9:50:27</v>
          </cell>
          <cell r="J550" t="str">
            <v>21/02/2024 23:50:00</v>
          </cell>
          <cell r="K550" t="str">
            <v>SISTEMA OPERATIVO MICROSOFT</v>
          </cell>
          <cell r="L550" t="str">
            <v>RICARDO R GALLEGOS OYANEDER</v>
          </cell>
          <cell r="M550" t="str">
            <v>Descarga e instalación de parches de SO en servidores de TrueSight (Febrero 2024)</v>
          </cell>
          <cell r="N550" t="str">
            <v>HOSTING VIRTUAL</v>
          </cell>
          <cell r="O550" t="str">
            <v>lmolcont</v>
          </cell>
          <cell r="P550" t="str">
            <v>Requerimiento de cliente</v>
          </cell>
          <cell r="Q550" t="str">
            <v>Objetivos de servicio incumplidos</v>
          </cell>
          <cell r="R550">
            <v>45343</v>
          </cell>
          <cell r="S550">
            <v>1.7705208333281917</v>
          </cell>
          <cell r="T550">
            <v>1.7336226851851853</v>
          </cell>
          <cell r="U550">
            <v>1.7705208333333333</v>
          </cell>
          <cell r="V550">
            <v>3.6898148148148145E-2</v>
          </cell>
          <cell r="W550" t="str">
            <v/>
          </cell>
          <cell r="X550" t="str">
            <v>Cumplido</v>
          </cell>
        </row>
        <row r="551">
          <cell r="A551" t="str">
            <v>INC000002626989</v>
          </cell>
          <cell r="B551" t="str">
            <v>1-Extenso/Generalizado</v>
          </cell>
          <cell r="C551" t="str">
            <v>4-Baja</v>
          </cell>
          <cell r="D551" t="str">
            <v>Baja</v>
          </cell>
          <cell r="E551" t="str">
            <v>Cerrado</v>
          </cell>
          <cell r="F551" t="str">
            <v>CAMARA DE COMERCIO DE SANTIAGO A G</v>
          </cell>
          <cell r="G551" t="str">
            <v>20/02/2024 20:07:15</v>
          </cell>
          <cell r="H551" t="str">
            <v>20/02/2024 20:07:15</v>
          </cell>
          <cell r="I551" t="str">
            <v>21/02/2024 9:52:34</v>
          </cell>
          <cell r="J551" t="str">
            <v>21/02/2024 23:50:00</v>
          </cell>
          <cell r="K551" t="str">
            <v>SISTEMA OPERATIVO UNIX</v>
          </cell>
          <cell r="L551" t="str">
            <v>SEBASTIAN I ACUÑA GUZMAN</v>
          </cell>
          <cell r="M551" t="str">
            <v>cacost01 - contbatbic TICKET AUTOMATICO</v>
          </cell>
          <cell r="N551" t="str">
            <v>TICKET-INTELIGENTE</v>
          </cell>
          <cell r="O551" t="str">
            <v>USR_TSIGHT</v>
          </cell>
          <cell r="P551" t="str">
            <v>Incidencia de cliente</v>
          </cell>
          <cell r="Q551" t="str">
            <v>Dentro del Objetivo de servicio</v>
          </cell>
          <cell r="R551">
            <v>45343</v>
          </cell>
          <cell r="S551">
            <v>0.57313657407212304</v>
          </cell>
          <cell r="T551">
            <v>0.57185185185185183</v>
          </cell>
          <cell r="U551">
            <v>0.57313657407407403</v>
          </cell>
          <cell r="V551">
            <v>1.2847222222222223E-3</v>
          </cell>
          <cell r="W551" t="str">
            <v>Cumplido</v>
          </cell>
          <cell r="X551" t="str">
            <v xml:space="preserve"> </v>
          </cell>
        </row>
        <row r="552">
          <cell r="A552" t="str">
            <v>INC000002626243</v>
          </cell>
          <cell r="B552" t="str">
            <v>4-Menor/Localizado</v>
          </cell>
          <cell r="C552" t="str">
            <v>4-Baja</v>
          </cell>
          <cell r="D552" t="str">
            <v>Baja</v>
          </cell>
          <cell r="E552" t="str">
            <v>Cerrado</v>
          </cell>
          <cell r="F552" t="str">
            <v>TELEFONICA EMPRESAS DE CHILE SA</v>
          </cell>
          <cell r="G552" t="str">
            <v>20/02/2024 16:57:58</v>
          </cell>
          <cell r="H552" t="str">
            <v>20/02/2024 16:59:59</v>
          </cell>
          <cell r="I552" t="str">
            <v>21/02/2024 10:07:03</v>
          </cell>
          <cell r="J552" t="str">
            <v>21/02/2024 23:50:00</v>
          </cell>
          <cell r="K552" t="str">
            <v>SISTEMA OPERATIVO MICROSOFT</v>
          </cell>
          <cell r="L552" t="str">
            <v>RICARDO R GALLEGOS OYANEDER</v>
          </cell>
          <cell r="M552" t="str">
            <v>Reset contraseña VPN Usuario p.wsuazo en dominio vpndc.tic.cl</v>
          </cell>
          <cell r="N552" t="str">
            <v>VPN IP - MPLS</v>
          </cell>
          <cell r="O552" t="str">
            <v>vos_eperez</v>
          </cell>
          <cell r="P552" t="str">
            <v>Requerimiento de cliente</v>
          </cell>
          <cell r="Q552" t="str">
            <v>Dentro del Objetivo de servicio</v>
          </cell>
          <cell r="R552">
            <v>45343</v>
          </cell>
          <cell r="S552">
            <v>0.71324074074072996</v>
          </cell>
          <cell r="T552">
            <v>0.52464120370370371</v>
          </cell>
          <cell r="U552">
            <v>0.71464120370370365</v>
          </cell>
          <cell r="V552">
            <v>0.19000000000000003</v>
          </cell>
          <cell r="W552" t="str">
            <v/>
          </cell>
          <cell r="X552" t="str">
            <v>Cumplido</v>
          </cell>
        </row>
        <row r="553">
          <cell r="A553" t="str">
            <v>INC000002626880</v>
          </cell>
          <cell r="B553" t="str">
            <v>3-Moderado/Limitado</v>
          </cell>
          <cell r="C553" t="str">
            <v>3-Medio</v>
          </cell>
          <cell r="D553" t="str">
            <v>Media</v>
          </cell>
          <cell r="E553" t="str">
            <v>Cerrado</v>
          </cell>
          <cell r="F553" t="str">
            <v>CONSTRUCTORA DE PAVIMENTOS ASFALTICOS BITUMIX S.A</v>
          </cell>
          <cell r="G553" t="str">
            <v>21/02/2024 9:13:39</v>
          </cell>
          <cell r="H553" t="str">
            <v>21/02/2024 9:14:28</v>
          </cell>
          <cell r="I553" t="str">
            <v>21/02/2024 10:53:36</v>
          </cell>
          <cell r="J553" t="str">
            <v>21/02/2024 23:50:00</v>
          </cell>
          <cell r="K553" t="str">
            <v>SISTEMA OPERATIVO UNIX</v>
          </cell>
          <cell r="L553" t="str">
            <v>GUSTAVO AVILA VERA</v>
          </cell>
          <cell r="M553" t="str">
            <v>HD/Agregar registros DNS</v>
          </cell>
          <cell r="N553" t="str">
            <v>VPN IP - MPLS</v>
          </cell>
          <cell r="O553" t="str">
            <v>frp_pcamay</v>
          </cell>
          <cell r="P553" t="str">
            <v>Requerimiento de cliente</v>
          </cell>
          <cell r="Q553" t="str">
            <v>Dentro del Objetivo de servicio</v>
          </cell>
          <cell r="R553">
            <v>45343</v>
          </cell>
          <cell r="S553">
            <v>6.8842592590954155E-2</v>
          </cell>
          <cell r="T553">
            <v>0</v>
          </cell>
          <cell r="U553">
            <v>6.9409722222222234E-2</v>
          </cell>
          <cell r="V553">
            <v>6.9409722222222234E-2</v>
          </cell>
          <cell r="W553" t="str">
            <v/>
          </cell>
          <cell r="X553" t="str">
            <v>Cumplido</v>
          </cell>
        </row>
        <row r="554">
          <cell r="A554" t="str">
            <v>INC000002627560</v>
          </cell>
          <cell r="B554" t="str">
            <v>4-Menor/Localizado</v>
          </cell>
          <cell r="C554" t="str">
            <v>4-Baja</v>
          </cell>
          <cell r="D554" t="str">
            <v>Baja</v>
          </cell>
          <cell r="E554" t="str">
            <v>Cerrado</v>
          </cell>
          <cell r="F554" t="str">
            <v>TELEFONICA GLOBAL TECHNOLOGY S.A.AGENCIA EN CHILE</v>
          </cell>
          <cell r="G554" t="str">
            <v>21/02/2024 11:04:27</v>
          </cell>
          <cell r="H554" t="str">
            <v>21/02/2024 11:05:03</v>
          </cell>
          <cell r="I554" t="str">
            <v>21/02/2024 11:05:47</v>
          </cell>
          <cell r="J554" t="str">
            <v>21/02/2024 23:50:00</v>
          </cell>
          <cell r="K554" t="str">
            <v>SISTEMA OPERATIVO MICROSOFT</v>
          </cell>
          <cell r="L554" t="str">
            <v>JAVIER CUEVAS</v>
          </cell>
          <cell r="M554" t="str">
            <v>RE: Av Offline Deep Security</v>
          </cell>
          <cell r="N554" t="str">
            <v>HOSTING VIRTUAL</v>
          </cell>
          <cell r="O554" t="str">
            <v>tct_jacuev</v>
          </cell>
          <cell r="P554" t="str">
            <v>Requerimiento de cliente</v>
          </cell>
          <cell r="Q554" t="str">
            <v>Dentro del Objetivo de servicio</v>
          </cell>
          <cell r="R554">
            <v>45343</v>
          </cell>
          <cell r="S554">
            <v>5.092592618893832E-4</v>
          </cell>
          <cell r="T554">
            <v>0</v>
          </cell>
          <cell r="U554">
            <v>9.2592592592592585E-4</v>
          </cell>
          <cell r="V554">
            <v>9.2592592592592585E-4</v>
          </cell>
          <cell r="W554" t="str">
            <v/>
          </cell>
          <cell r="X554" t="str">
            <v>Cumplido</v>
          </cell>
        </row>
        <row r="555">
          <cell r="A555" t="str">
            <v>INC000002627559</v>
          </cell>
          <cell r="B555" t="str">
            <v>4-Menor/Localizado</v>
          </cell>
          <cell r="C555" t="str">
            <v>4-Baja</v>
          </cell>
          <cell r="D555" t="str">
            <v>Baja</v>
          </cell>
          <cell r="E555" t="str">
            <v>Cerrado</v>
          </cell>
          <cell r="F555" t="str">
            <v>TELEFONICA GLOBAL TECHNOLOGY S.A.AGENCIA EN CHILE</v>
          </cell>
          <cell r="G555" t="str">
            <v>21/02/2024 11:03:07</v>
          </cell>
          <cell r="H555" t="str">
            <v>21/02/2024 11:04:19</v>
          </cell>
          <cell r="I555" t="str">
            <v>21/02/2024 11:06:17</v>
          </cell>
          <cell r="J555" t="str">
            <v>21/02/2024 23:50:00</v>
          </cell>
          <cell r="K555" t="str">
            <v>SISTEMA OPERATIVO MICROSOFT</v>
          </cell>
          <cell r="L555" t="str">
            <v>JAVIER CUEVAS</v>
          </cell>
          <cell r="M555" t="str">
            <v>CONSOLA certificados de Entrust</v>
          </cell>
          <cell r="N555" t="str">
            <v>HOSTING VIRTUAL</v>
          </cell>
          <cell r="O555" t="str">
            <v>tct_jacuev</v>
          </cell>
          <cell r="P555" t="str">
            <v>Requerimiento de cliente</v>
          </cell>
          <cell r="Q555" t="str">
            <v>Dentro del Objetivo de servicio</v>
          </cell>
          <cell r="R555">
            <v>45343</v>
          </cell>
          <cell r="S555">
            <v>1.3657407398568466E-3</v>
          </cell>
          <cell r="T555">
            <v>0</v>
          </cell>
          <cell r="U555">
            <v>2.1990740740740742E-3</v>
          </cell>
          <cell r="V555">
            <v>2.1990740740740742E-3</v>
          </cell>
          <cell r="W555" t="str">
            <v/>
          </cell>
          <cell r="X555" t="str">
            <v>Cumplido</v>
          </cell>
        </row>
        <row r="556">
          <cell r="A556" t="str">
            <v>INC000002627949</v>
          </cell>
          <cell r="B556" t="str">
            <v>4-Menor/Localizado</v>
          </cell>
          <cell r="C556" t="str">
            <v>4-Baja</v>
          </cell>
          <cell r="D556" t="str">
            <v>Baja</v>
          </cell>
          <cell r="E556" t="str">
            <v>Cerrado</v>
          </cell>
          <cell r="F556" t="str">
            <v>TELEFONICA GLOBAL TECHNOLOGY S.A.AGENCIA EN CHILE</v>
          </cell>
          <cell r="G556" t="str">
            <v>21/02/2024 10:45:39</v>
          </cell>
          <cell r="H556" t="str">
            <v>21/02/2024 10:47:22</v>
          </cell>
          <cell r="I556" t="str">
            <v>21/02/2024 11:26:44</v>
          </cell>
          <cell r="J556" t="str">
            <v>21/02/2024 23:50:00</v>
          </cell>
          <cell r="K556" t="str">
            <v>SISTEMA OPERATIVO MICROSOFT</v>
          </cell>
          <cell r="L556" t="str">
            <v>ALEJANDRO ACEVEDO VALENZUELA</v>
          </cell>
          <cell r="M556" t="str">
            <v>Acceso ronald.melaraserrano@telefonica.com</v>
          </cell>
          <cell r="N556" t="str">
            <v>HOSTING VIRTUAL</v>
          </cell>
          <cell r="O556" t="str">
            <v>tct_rmelar</v>
          </cell>
          <cell r="P556" t="str">
            <v>Requerimiento de cliente</v>
          </cell>
          <cell r="Q556" t="str">
            <v>Dentro del Objetivo de servicio</v>
          </cell>
          <cell r="R556">
            <v>45343</v>
          </cell>
          <cell r="S556">
            <v>2.7337962957972195E-2</v>
          </cell>
          <cell r="T556">
            <v>0</v>
          </cell>
          <cell r="U556">
            <v>2.8530092592592593E-2</v>
          </cell>
          <cell r="V556">
            <v>2.8530092592592593E-2</v>
          </cell>
          <cell r="W556" t="str">
            <v/>
          </cell>
          <cell r="X556" t="str">
            <v>Cumplido</v>
          </cell>
        </row>
        <row r="557">
          <cell r="A557" t="str">
            <v>INC000002628033</v>
          </cell>
          <cell r="B557" t="str">
            <v>3-Moderado/Limitado</v>
          </cell>
          <cell r="C557" t="str">
            <v>3-Medio</v>
          </cell>
          <cell r="D557" t="str">
            <v>Media</v>
          </cell>
          <cell r="E557" t="str">
            <v>Cerrado</v>
          </cell>
          <cell r="F557" t="str">
            <v>AGRICOLA ARIZTIA LIMITADA</v>
          </cell>
          <cell r="G557" t="str">
            <v>21/02/2024 11:50:06</v>
          </cell>
          <cell r="H557" t="str">
            <v>21/02/2024 11:51:13</v>
          </cell>
          <cell r="I557" t="str">
            <v>21/02/2024 12:34:06</v>
          </cell>
          <cell r="J557" t="str">
            <v>21/02/2024 23:50:00</v>
          </cell>
          <cell r="K557" t="str">
            <v>SISTEMA OPERATIVO UNIX</v>
          </cell>
          <cell r="L557" t="str">
            <v>SEBASTIAN I ACUÑA GUZMAN</v>
          </cell>
          <cell r="M557" t="str">
            <v>HD/MODIFICAR ZONA DNS VENTAS-ARIZTIA.CL</v>
          </cell>
          <cell r="N557" t="str">
            <v>VPN IP - MPLS</v>
          </cell>
          <cell r="O557" t="str">
            <v>frp_pcamay</v>
          </cell>
          <cell r="P557" t="str">
            <v>Requerimiento de cliente</v>
          </cell>
          <cell r="Q557" t="str">
            <v>Dentro del Objetivo de servicio</v>
          </cell>
          <cell r="R557">
            <v>45343</v>
          </cell>
          <cell r="S557">
            <v>2.9780092590954155E-2</v>
          </cell>
          <cell r="T557">
            <v>0</v>
          </cell>
          <cell r="U557">
            <v>3.0555555555555555E-2</v>
          </cell>
          <cell r="V557">
            <v>3.0555555555555555E-2</v>
          </cell>
          <cell r="W557" t="str">
            <v/>
          </cell>
          <cell r="X557" t="str">
            <v>Cumplido</v>
          </cell>
        </row>
        <row r="558">
          <cell r="A558" t="str">
            <v>INC000002627072</v>
          </cell>
          <cell r="B558" t="str">
            <v>4-Menor/Localizado</v>
          </cell>
          <cell r="C558" t="str">
            <v>4-Baja</v>
          </cell>
          <cell r="D558" t="str">
            <v>Baja</v>
          </cell>
          <cell r="E558" t="str">
            <v>Cerrado</v>
          </cell>
          <cell r="F558" t="str">
            <v>TELEFONICA GLOBAL TECHNOLOGY S.A.AGENCIA EN CHILE</v>
          </cell>
          <cell r="G558" t="str">
            <v>20/02/2024 22:59:29</v>
          </cell>
          <cell r="H558" t="str">
            <v>20/02/2024 23:01:09</v>
          </cell>
          <cell r="I558" t="str">
            <v>21/02/2024 12:35:24</v>
          </cell>
          <cell r="J558" t="str">
            <v>21/02/2024 23:50:00</v>
          </cell>
          <cell r="K558" t="str">
            <v>BACK UP DATA CENTER (BACKUP ON DEMAND)</v>
          </cell>
          <cell r="L558" t="str">
            <v>RODRIGO VÁSQUEZ MUÑOZ</v>
          </cell>
          <cell r="M558" t="str">
            <v>Buenas noches.
Junto con saludar informo problemas para ingresar a veritas. Contraseña expirada.</v>
          </cell>
          <cell r="N558" t="str">
            <v>BACKUP ON DEMAND</v>
          </cell>
          <cell r="O558" t="str">
            <v>tct_jsegur</v>
          </cell>
          <cell r="P558" t="str">
            <v>Requerimiento de cliente</v>
          </cell>
          <cell r="Q558" t="str">
            <v>Dentro del Objetivo de servicio</v>
          </cell>
          <cell r="R558">
            <v>45343</v>
          </cell>
          <cell r="S558">
            <v>0.56545138888759539</v>
          </cell>
          <cell r="T558">
            <v>0.56099537037037039</v>
          </cell>
          <cell r="U558">
            <v>0.56660879629629635</v>
          </cell>
          <cell r="V558">
            <v>5.6134259259259271E-3</v>
          </cell>
          <cell r="W558" t="str">
            <v/>
          </cell>
          <cell r="X558" t="str">
            <v>Cumplido</v>
          </cell>
        </row>
        <row r="559">
          <cell r="A559" t="str">
            <v>INC000002628164</v>
          </cell>
          <cell r="B559" t="str">
            <v>3-Moderado/Limitado</v>
          </cell>
          <cell r="C559" t="str">
            <v>3-Medio</v>
          </cell>
          <cell r="D559" t="str">
            <v>Media</v>
          </cell>
          <cell r="E559" t="str">
            <v>Cancelado</v>
          </cell>
          <cell r="F559" t="str">
            <v>CEPECH S.A.</v>
          </cell>
          <cell r="G559" t="str">
            <v>21/02/2024 12:14:04</v>
          </cell>
          <cell r="H559" t="str">
            <v>21/02/2024 12:16:41</v>
          </cell>
          <cell r="I559" t="str">
            <v>21/02/2024 12:45:41</v>
          </cell>
          <cell r="J559" t="str">
            <v>21/02/2024 12:45:41</v>
          </cell>
          <cell r="K559" t="str">
            <v>CONTROLLER</v>
          </cell>
          <cell r="L559" t="str">
            <v>DENISE CRUZAT ETCHEBERRY</v>
          </cell>
          <cell r="M559" t="str">
            <v>HD | Requerimiento Baja de servicios servidor Guayacan - CPECH</v>
          </cell>
          <cell r="N559" t="str">
            <v>VPN IP - MPLS</v>
          </cell>
          <cell r="O559" t="str">
            <v>frp_kefern</v>
          </cell>
          <cell r="P559" t="str">
            <v>Requerimiento de cliente</v>
          </cell>
          <cell r="Q559" t="str">
            <v>Dentro del Objetivo de servicio</v>
          </cell>
          <cell r="R559">
            <v>45343</v>
          </cell>
          <cell r="S559">
            <v>2.0138888889050577E-2</v>
          </cell>
          <cell r="T559">
            <v>0</v>
          </cell>
          <cell r="U559">
            <v>2.1956018518518517E-2</v>
          </cell>
          <cell r="V559">
            <v>2.1956018518518517E-2</v>
          </cell>
          <cell r="W559" t="str">
            <v/>
          </cell>
          <cell r="X559" t="str">
            <v>Cumplido</v>
          </cell>
        </row>
        <row r="560">
          <cell r="A560" t="str">
            <v>INC000002626500</v>
          </cell>
          <cell r="B560" t="str">
            <v>3-Moderado/Limitado</v>
          </cell>
          <cell r="C560" t="str">
            <v>3-Medio</v>
          </cell>
          <cell r="D560" t="str">
            <v>Media</v>
          </cell>
          <cell r="E560" t="str">
            <v>Cerrado</v>
          </cell>
          <cell r="F560" t="str">
            <v>INSTITUTO PROFESIONAL DE CHILE SA</v>
          </cell>
          <cell r="G560" t="str">
            <v>20/02/2024 18:40:11</v>
          </cell>
          <cell r="H560" t="str">
            <v>20/02/2024 18:43:33</v>
          </cell>
          <cell r="I560" t="str">
            <v>21/02/2024 14:53:20</v>
          </cell>
          <cell r="J560" t="str">
            <v>21/02/2024 23:50:00</v>
          </cell>
          <cell r="K560" t="str">
            <v>VDC</v>
          </cell>
          <cell r="L560" t="str">
            <v>JUAN CARLOS UZCATEGUI FUGUETT</v>
          </cell>
          <cell r="M560" t="str">
            <v>GAMA | Requerimiento Problemas de Acceso Servidor TUMBES03 - IPCHILE</v>
          </cell>
          <cell r="N560" t="str">
            <v>VPN IP - MPLS</v>
          </cell>
          <cell r="O560" t="str">
            <v>frp_joflor</v>
          </cell>
          <cell r="P560" t="str">
            <v>Requerimiento de cliente</v>
          </cell>
          <cell r="Q560" t="str">
            <v>Objetivos de servicio incumplidos</v>
          </cell>
          <cell r="R560">
            <v>45343</v>
          </cell>
          <cell r="S560">
            <v>0.84012731481925584</v>
          </cell>
          <cell r="T560">
            <v>0.80533564814814806</v>
          </cell>
          <cell r="U560">
            <v>0.8424652777777778</v>
          </cell>
          <cell r="V560">
            <v>3.712962962962963E-2</v>
          </cell>
          <cell r="W560" t="str">
            <v/>
          </cell>
          <cell r="X560" t="str">
            <v>Cumplido</v>
          </cell>
        </row>
        <row r="561">
          <cell r="A561" t="str">
            <v>INC000002625499</v>
          </cell>
          <cell r="B561" t="str">
            <v>3-Moderado/Limitado</v>
          </cell>
          <cell r="C561" t="str">
            <v>3-Medio</v>
          </cell>
          <cell r="D561" t="str">
            <v>Media</v>
          </cell>
          <cell r="E561" t="str">
            <v>Cerrado</v>
          </cell>
          <cell r="F561" t="str">
            <v>TELEFONICA GLOBAL TECHNOLOGY S.A.AGENCIA EN CHILE</v>
          </cell>
          <cell r="G561" t="str">
            <v>20/02/2024 10:11:48</v>
          </cell>
          <cell r="H561" t="str">
            <v>20/02/2024 10:16:06</v>
          </cell>
          <cell r="I561" t="str">
            <v>21/02/2024 15:33:27</v>
          </cell>
          <cell r="J561" t="str">
            <v>21/02/2024 23:50:00</v>
          </cell>
          <cell r="K561" t="str">
            <v>COMUNICACIONES DC</v>
          </cell>
          <cell r="L561" t="str">
            <v>LUIS RODRIGO ACEVEDO COLLIPAL</v>
          </cell>
          <cell r="M561" t="str">
            <v>HD/
Comunicación entre MV</v>
          </cell>
          <cell r="N561" t="str">
            <v>VPN IP - MPLS</v>
          </cell>
          <cell r="O561" t="str">
            <v>frp_fpetro</v>
          </cell>
          <cell r="P561" t="str">
            <v>Requerimiento de cliente</v>
          </cell>
          <cell r="Q561" t="str">
            <v>Objetivos de servicio incumplidos</v>
          </cell>
          <cell r="R561">
            <v>45343</v>
          </cell>
          <cell r="S561">
            <v>1.2203819444475812</v>
          </cell>
          <cell r="T561">
            <v>0.98873842592592587</v>
          </cell>
          <cell r="U561">
            <v>1.2233680555555555</v>
          </cell>
          <cell r="V561">
            <v>0.23462962962962963</v>
          </cell>
          <cell r="W561" t="str">
            <v/>
          </cell>
          <cell r="X561" t="str">
            <v>Cumplido</v>
          </cell>
        </row>
        <row r="562">
          <cell r="A562" t="str">
            <v>INC000002615936</v>
          </cell>
          <cell r="B562" t="str">
            <v>3-Moderado/Limitado</v>
          </cell>
          <cell r="C562" t="str">
            <v>4-Baja</v>
          </cell>
          <cell r="D562" t="str">
            <v>Baja</v>
          </cell>
          <cell r="E562" t="str">
            <v>Cerrado</v>
          </cell>
          <cell r="F562" t="str">
            <v>FUNDACION INSTITUTO PROFESIONAL DUOC UC</v>
          </cell>
          <cell r="G562" t="str">
            <v>14/02/2024 18:00:24</v>
          </cell>
          <cell r="H562" t="str">
            <v>14/02/2024 18:01:33</v>
          </cell>
          <cell r="I562" t="str">
            <v>21/02/2024 15:43:09</v>
          </cell>
          <cell r="J562" t="str">
            <v>21/02/2024 23:50:00</v>
          </cell>
          <cell r="K562" t="str">
            <v>O365</v>
          </cell>
          <cell r="L562" t="str">
            <v>JAVIERA A UMAÑA YEVENES</v>
          </cell>
          <cell r="M562" t="str">
            <v>REQ | DUOC | DESCARGA DE BHE DESDE CASILLA PKRAMM A SAPVIM</v>
          </cell>
          <cell r="N562" t="str">
            <v>HOSTING VIRTUAL</v>
          </cell>
          <cell r="O562" t="str">
            <v>frp_disilv</v>
          </cell>
          <cell r="P562" t="str">
            <v>Requerimiento de cliente</v>
          </cell>
          <cell r="Q562" t="str">
            <v>Dentro del Objetivo de servicio</v>
          </cell>
          <cell r="R562">
            <v>45343</v>
          </cell>
          <cell r="S562">
            <v>6.9038888888899237</v>
          </cell>
          <cell r="T562">
            <v>6.4458680555555548</v>
          </cell>
          <cell r="U562">
            <v>6.9046875000000005</v>
          </cell>
          <cell r="V562">
            <v>0.45881944444444445</v>
          </cell>
          <cell r="W562" t="str">
            <v/>
          </cell>
          <cell r="X562" t="str">
            <v>Cumplido</v>
          </cell>
        </row>
        <row r="563">
          <cell r="A563" t="str">
            <v>INC000002625413</v>
          </cell>
          <cell r="B563" t="str">
            <v>3-Moderado/Limitado</v>
          </cell>
          <cell r="C563" t="str">
            <v>3-Medio</v>
          </cell>
          <cell r="D563" t="str">
            <v>Media</v>
          </cell>
          <cell r="E563" t="str">
            <v>Cerrado</v>
          </cell>
          <cell r="F563" t="str">
            <v>CEPECH S.A.</v>
          </cell>
          <cell r="G563" t="str">
            <v>20/02/2024 9:11:13</v>
          </cell>
          <cell r="H563" t="str">
            <v>20/02/2024 9:15:00</v>
          </cell>
          <cell r="I563" t="str">
            <v>21/02/2024 15:43:19</v>
          </cell>
          <cell r="J563" t="str">
            <v>21/02/2024 23:50:00</v>
          </cell>
          <cell r="K563" t="str">
            <v>BACK UP DATA CENTER (BACKUP ON DEMAND)</v>
          </cell>
          <cell r="L563" t="str">
            <v>RODRIGO VÁSQUEZ MUÑOZ</v>
          </cell>
          <cell r="M563" t="str">
            <v>RV: solicitud restauración - Shanghai y Melipilla</v>
          </cell>
          <cell r="N563" t="str">
            <v>VPN IP - MPLS</v>
          </cell>
          <cell r="O563" t="str">
            <v>frp_joflor</v>
          </cell>
          <cell r="P563" t="str">
            <v>Requerimiento de cliente</v>
          </cell>
          <cell r="Q563" t="str">
            <v>Objetivos de servicio incumplidos</v>
          </cell>
          <cell r="R563">
            <v>45343</v>
          </cell>
          <cell r="S563">
            <v>1.2696643518575002</v>
          </cell>
          <cell r="T563">
            <v>1.1630208333333334</v>
          </cell>
          <cell r="U563">
            <v>1.2722916666666666</v>
          </cell>
          <cell r="V563">
            <v>0.10927083333333333</v>
          </cell>
          <cell r="W563" t="str">
            <v/>
          </cell>
          <cell r="X563" t="str">
            <v>Cumplido</v>
          </cell>
        </row>
        <row r="564">
          <cell r="A564" t="str">
            <v>INC000002628100</v>
          </cell>
          <cell r="B564" t="str">
            <v>3-Moderado/Limitado</v>
          </cell>
          <cell r="C564" t="str">
            <v>3-Medio</v>
          </cell>
          <cell r="D564" t="str">
            <v>Media</v>
          </cell>
          <cell r="E564" t="str">
            <v>Cerrado</v>
          </cell>
          <cell r="F564" t="str">
            <v>TELEFONICA GLOBAL TECHNOLOGY S.A.AGENCIA EN CHILE</v>
          </cell>
          <cell r="G564" t="str">
            <v>21/02/2024 15:02:34</v>
          </cell>
          <cell r="H564" t="str">
            <v>21/02/2024 15:03:26</v>
          </cell>
          <cell r="I564" t="str">
            <v>21/02/2024 15:59:50</v>
          </cell>
          <cell r="J564" t="str">
            <v>21/02/2024 23:50:00</v>
          </cell>
          <cell r="K564" t="str">
            <v>SISTEMA OPERATIVO UNIX</v>
          </cell>
          <cell r="L564" t="str">
            <v>GUSTAVO AVILA VERA</v>
          </cell>
          <cell r="M564" t="str">
            <v>HD/RE: URGENTE_CARGA FOLIOS TIPO DOC 33 EN PRODUCTIVO</v>
          </cell>
          <cell r="N564" t="str">
            <v>VPN IP - MPLS</v>
          </cell>
          <cell r="O564" t="str">
            <v>frp_pcamay</v>
          </cell>
          <cell r="P564" t="str">
            <v>Requerimiento de cliente</v>
          </cell>
          <cell r="Q564" t="str">
            <v>Dentro del Objetivo de servicio</v>
          </cell>
          <cell r="R564">
            <v>45343</v>
          </cell>
          <cell r="S564">
            <v>3.9166666669188999E-2</v>
          </cell>
          <cell r="T564">
            <v>0</v>
          </cell>
          <cell r="U564">
            <v>3.9768518518518516E-2</v>
          </cell>
          <cell r="V564">
            <v>3.9768518518518516E-2</v>
          </cell>
          <cell r="W564" t="str">
            <v/>
          </cell>
          <cell r="X564" t="str">
            <v>Cumplido</v>
          </cell>
        </row>
        <row r="565">
          <cell r="A565" t="str">
            <v>INC000002620015</v>
          </cell>
          <cell r="B565" t="str">
            <v>4-Menor/Localizado</v>
          </cell>
          <cell r="C565" t="str">
            <v>4-Baja</v>
          </cell>
          <cell r="D565" t="str">
            <v>Baja</v>
          </cell>
          <cell r="E565" t="str">
            <v>Cerrado</v>
          </cell>
          <cell r="F565" t="str">
            <v>HORTIFRUT S.A</v>
          </cell>
          <cell r="G565" t="str">
            <v>16/02/2024 19:18:04</v>
          </cell>
          <cell r="H565" t="str">
            <v>16/02/2024 19:21:08</v>
          </cell>
          <cell r="I565" t="str">
            <v>21/02/2024 16:36:39</v>
          </cell>
          <cell r="J565" t="str">
            <v>21/02/2024 23:50:00</v>
          </cell>
          <cell r="K565" t="str">
            <v>COMUNICACIONES DC</v>
          </cell>
          <cell r="L565" t="str">
            <v>OSCAR A RAMIREZ SOTO</v>
          </cell>
          <cell r="M565" t="str">
            <v>Pdte Horario hábil HD/  Creación VPN site to Site Telefónica AWS UK |</v>
          </cell>
          <cell r="N565" t="str">
            <v>VPN IP - MPLS</v>
          </cell>
          <cell r="O565" t="str">
            <v>frp_cnavar</v>
          </cell>
          <cell r="P565" t="str">
            <v>Requerimiento de cliente</v>
          </cell>
          <cell r="Q565" t="str">
            <v>Objetivos de servicio incumplidos</v>
          </cell>
          <cell r="R565">
            <v>45343</v>
          </cell>
          <cell r="S565">
            <v>4.885775462964375</v>
          </cell>
          <cell r="T565">
            <v>4.8209722222222222</v>
          </cell>
          <cell r="U565">
            <v>4.8879050925925922</v>
          </cell>
          <cell r="V565">
            <v>6.6932870370370365E-2</v>
          </cell>
          <cell r="W565" t="str">
            <v/>
          </cell>
          <cell r="X565" t="str">
            <v>Cumplido</v>
          </cell>
        </row>
        <row r="566">
          <cell r="A566" t="str">
            <v>INC000002628320</v>
          </cell>
          <cell r="B566" t="str">
            <v>3-Moderado/Limitado</v>
          </cell>
          <cell r="C566" t="str">
            <v>3-Medio</v>
          </cell>
          <cell r="D566" t="str">
            <v>Media</v>
          </cell>
          <cell r="E566" t="str">
            <v>Cerrado</v>
          </cell>
          <cell r="F566" t="str">
            <v>INDUSTRIAS CHILENAS DE ALAMBRE INCHALAM S.A.</v>
          </cell>
          <cell r="G566" t="str">
            <v>21/02/2024 12:45:57</v>
          </cell>
          <cell r="H566" t="str">
            <v>21/02/2024 12:54:29</v>
          </cell>
          <cell r="I566" t="str">
            <v>21/02/2024 16:37:58</v>
          </cell>
          <cell r="J566" t="str">
            <v>21/02/2024 23:50:00</v>
          </cell>
          <cell r="K566" t="str">
            <v>CLOUD SAP HANA</v>
          </cell>
          <cell r="L566" t="str">
            <v>FREDDY O CORTES DIAZ</v>
          </cell>
          <cell r="M566" t="str">
            <v>HD/
RV: Ticket #19018 - Embalaje facilitado a proveedor</v>
          </cell>
          <cell r="N566" t="str">
            <v>SAP</v>
          </cell>
          <cell r="O566" t="str">
            <v>frp_fpetro</v>
          </cell>
          <cell r="P566" t="str">
            <v>Requerimiento de cliente</v>
          </cell>
          <cell r="Q566" t="str">
            <v>Dentro del Objetivo de servicio</v>
          </cell>
          <cell r="R566">
            <v>45343</v>
          </cell>
          <cell r="S566">
            <v>0.15519675926043419</v>
          </cell>
          <cell r="T566">
            <v>0</v>
          </cell>
          <cell r="U566">
            <v>0.16112268518518519</v>
          </cell>
          <cell r="V566">
            <v>0.16112268518518519</v>
          </cell>
          <cell r="W566" t="str">
            <v/>
          </cell>
          <cell r="X566" t="str">
            <v>Cumplido</v>
          </cell>
        </row>
        <row r="567">
          <cell r="A567" t="str">
            <v>INC000002628064</v>
          </cell>
          <cell r="B567" t="str">
            <v>3-Moderado/Limitado</v>
          </cell>
          <cell r="C567" t="str">
            <v>3-Medio</v>
          </cell>
          <cell r="D567" t="str">
            <v>Media</v>
          </cell>
          <cell r="E567" t="str">
            <v>Cerrado</v>
          </cell>
          <cell r="F567" t="str">
            <v>INDUSTRIAS CHILENAS DE ALAMBRE INCHALAM S.A.</v>
          </cell>
          <cell r="G567" t="str">
            <v>21/02/2024 12:50:03</v>
          </cell>
          <cell r="H567" t="str">
            <v>21/02/2024 12:53:07</v>
          </cell>
          <cell r="I567" t="str">
            <v>21/02/2024 16:39:37</v>
          </cell>
          <cell r="J567" t="str">
            <v>21/02/2024 23:50:00</v>
          </cell>
          <cell r="K567" t="str">
            <v>CLOUD SAP HANA</v>
          </cell>
          <cell r="L567" t="str">
            <v>FREDDY O CORTES DIAZ</v>
          </cell>
          <cell r="M567" t="str">
            <v>HD/RV: JOB ERRONEOS SAP ECC PRD</v>
          </cell>
          <cell r="N567" t="str">
            <v>SAP</v>
          </cell>
          <cell r="O567" t="str">
            <v>frp_pcamay</v>
          </cell>
          <cell r="P567" t="str">
            <v>Requerimiento de cliente</v>
          </cell>
          <cell r="Q567" t="str">
            <v>Dentro del Objetivo de servicio</v>
          </cell>
          <cell r="R567">
            <v>45343</v>
          </cell>
          <cell r="S567">
            <v>0.15729166666278616</v>
          </cell>
          <cell r="T567">
            <v>0</v>
          </cell>
          <cell r="U567">
            <v>0.15942129629629628</v>
          </cell>
          <cell r="V567">
            <v>2</v>
          </cell>
          <cell r="W567" t="str">
            <v/>
          </cell>
          <cell r="X567" t="str">
            <v>Cumplido</v>
          </cell>
        </row>
        <row r="568">
          <cell r="A568" t="str">
            <v>INC000002628366</v>
          </cell>
          <cell r="B568" t="str">
            <v>3-Moderado/Limitado</v>
          </cell>
          <cell r="C568" t="str">
            <v>3-Medio</v>
          </cell>
          <cell r="D568" t="str">
            <v>Media</v>
          </cell>
          <cell r="E568" t="str">
            <v>Cerrado</v>
          </cell>
          <cell r="F568" t="str">
            <v>INDUSTRIAS CHILENAS DE ALAMBRE INCHALAM S.A.</v>
          </cell>
          <cell r="G568" t="str">
            <v>21/02/2024 15:34:05</v>
          </cell>
          <cell r="H568" t="str">
            <v>21/02/2024 15:35:32</v>
          </cell>
          <cell r="I568" t="str">
            <v>21/02/2024 16:42:51</v>
          </cell>
          <cell r="J568" t="str">
            <v>21/02/2024 23:50:00</v>
          </cell>
          <cell r="K568" t="str">
            <v>CLOUD SAP HANA</v>
          </cell>
          <cell r="L568" t="str">
            <v>FREDDY O CORTES DIAZ</v>
          </cell>
          <cell r="M568" t="str">
            <v>HD/RV: Agregar a un rol las tx asociadas a la exclusión de materiales por clienteFavio P.</v>
          </cell>
          <cell r="N568" t="str">
            <v>SAP</v>
          </cell>
          <cell r="O568" t="str">
            <v>frp_fpetro</v>
          </cell>
          <cell r="P568" t="str">
            <v>Requerimiento de cliente</v>
          </cell>
          <cell r="Q568" t="str">
            <v>Dentro del Objetivo de servicio</v>
          </cell>
          <cell r="R568">
            <v>45343</v>
          </cell>
          <cell r="S568">
            <v>4.6747685184527654E-2</v>
          </cell>
          <cell r="T568">
            <v>0</v>
          </cell>
          <cell r="U568">
            <v>4.7754629629629626E-2</v>
          </cell>
          <cell r="V568">
            <v>4.7754629629629626E-2</v>
          </cell>
          <cell r="W568" t="str">
            <v/>
          </cell>
          <cell r="X568" t="str">
            <v>Cumplido</v>
          </cell>
        </row>
        <row r="569">
          <cell r="A569" t="str">
            <v>INC000002628396</v>
          </cell>
          <cell r="B569" t="str">
            <v>4-Menor/Localizado</v>
          </cell>
          <cell r="C569" t="str">
            <v>4-Baja</v>
          </cell>
          <cell r="D569" t="str">
            <v>Baja</v>
          </cell>
          <cell r="E569" t="str">
            <v>Cerrado</v>
          </cell>
          <cell r="F569" t="str">
            <v>TELEFONICA GLOBAL TECHNOLOGY S.A.AGENCIA EN CHILE</v>
          </cell>
          <cell r="G569" t="str">
            <v>21/02/2024 16:50:32</v>
          </cell>
          <cell r="H569" t="str">
            <v>21/02/2024 16:52:23</v>
          </cell>
          <cell r="I569" t="str">
            <v>21/02/2024 16:52:23</v>
          </cell>
          <cell r="J569" t="str">
            <v>21/02/2024 23:50:00</v>
          </cell>
          <cell r="K569" t="str">
            <v>SISTEMA OPERATIVO MICROSOFT</v>
          </cell>
          <cell r="L569" t="str">
            <v>JAVIER CUEVAS</v>
          </cell>
          <cell r="M569" t="str">
            <v>ELIMINACION EXCHANGE DEPRECADOS</v>
          </cell>
          <cell r="N569" t="str">
            <v>HOSTING VIRTUAL</v>
          </cell>
          <cell r="O569" t="str">
            <v>tct_jacuev</v>
          </cell>
          <cell r="P569" t="str">
            <v>Requerimiento de cliente</v>
          </cell>
          <cell r="Q569" t="str">
            <v>Dentro del Objetivo de servicio</v>
          </cell>
          <cell r="R569">
            <v>45343</v>
          </cell>
          <cell r="S569">
            <v>0</v>
          </cell>
          <cell r="T569">
            <v>0</v>
          </cell>
          <cell r="U569">
            <v>1.2847222222222223E-3</v>
          </cell>
          <cell r="V569">
            <v>1.2847222222222223E-3</v>
          </cell>
          <cell r="W569" t="str">
            <v/>
          </cell>
          <cell r="X569" t="str">
            <v>Cumplido</v>
          </cell>
        </row>
        <row r="570">
          <cell r="A570" t="str">
            <v>INC000002628088</v>
          </cell>
          <cell r="B570" t="str">
            <v>3-Moderado/Limitado</v>
          </cell>
          <cell r="C570" t="str">
            <v>3-Medio</v>
          </cell>
          <cell r="D570" t="str">
            <v>Media</v>
          </cell>
          <cell r="E570" t="str">
            <v>Cerrado</v>
          </cell>
          <cell r="F570" t="str">
            <v>NUTRISCO CHILE SA</v>
          </cell>
          <cell r="G570" t="str">
            <v>21/02/2024 14:23:12</v>
          </cell>
          <cell r="H570" t="str">
            <v>21/02/2024 14:24:17</v>
          </cell>
          <cell r="I570" t="str">
            <v>21/02/2024 16:53:22</v>
          </cell>
          <cell r="J570" t="str">
            <v>21/02/2024 23:50:00</v>
          </cell>
          <cell r="K570" t="str">
            <v>CLOUD SAP HANA</v>
          </cell>
          <cell r="L570" t="str">
            <v>NICOLAS A SAAVEDRA EGUILUZ</v>
          </cell>
          <cell r="M570" t="str">
            <v>HD/RV: Transporte OT - ROL // OEDK925572 // 21 Febrero // Inmediatamente</v>
          </cell>
          <cell r="N570" t="str">
            <v>VPN IP - MPLS</v>
          </cell>
          <cell r="O570" t="str">
            <v>frp_pcamay</v>
          </cell>
          <cell r="P570" t="str">
            <v>Requerimiento de cliente</v>
          </cell>
          <cell r="Q570" t="str">
            <v>Dentro del Objetivo de servicio</v>
          </cell>
          <cell r="R570">
            <v>45343</v>
          </cell>
          <cell r="S570">
            <v>0.10353009259415558</v>
          </cell>
          <cell r="T570">
            <v>0</v>
          </cell>
          <cell r="U570">
            <v>0.10428240740740741</v>
          </cell>
          <cell r="V570">
            <v>0.10428240740740741</v>
          </cell>
          <cell r="W570" t="str">
            <v/>
          </cell>
          <cell r="X570" t="str">
            <v>Cumplido</v>
          </cell>
        </row>
        <row r="571">
          <cell r="A571" t="str">
            <v>INC000002628352</v>
          </cell>
          <cell r="B571" t="str">
            <v>3-Moderado/Limitado</v>
          </cell>
          <cell r="C571" t="str">
            <v>3-Medio</v>
          </cell>
          <cell r="D571" t="str">
            <v>Media</v>
          </cell>
          <cell r="E571" t="str">
            <v>Cerrado</v>
          </cell>
          <cell r="F571" t="str">
            <v>NUTRISCO CHILE SA</v>
          </cell>
          <cell r="G571" t="str">
            <v>21/02/2024 14:12:41</v>
          </cell>
          <cell r="H571" t="str">
            <v>21/02/2024 14:14:54</v>
          </cell>
          <cell r="I571" t="str">
            <v>21/02/2024 16:54:08</v>
          </cell>
          <cell r="J571" t="str">
            <v>21/02/2024 23:50:00</v>
          </cell>
          <cell r="K571" t="str">
            <v>CLOUD SAP HANA</v>
          </cell>
          <cell r="L571" t="str">
            <v>NICOLAS A SAAVEDRA EGUILUZ</v>
          </cell>
          <cell r="M571" t="str">
            <v>HD/
RV: NUTRISCO: Presentación Informe Mensual</v>
          </cell>
          <cell r="N571" t="str">
            <v>VPN IP - MPLS</v>
          </cell>
          <cell r="O571" t="str">
            <v>frp_fpetro</v>
          </cell>
          <cell r="P571" t="str">
            <v>Requerimiento de cliente</v>
          </cell>
          <cell r="Q571" t="str">
            <v>Dentro del Objetivo de servicio</v>
          </cell>
          <cell r="R571">
            <v>45343</v>
          </cell>
          <cell r="S571">
            <v>0.11057870370859746</v>
          </cell>
          <cell r="T571">
            <v>0</v>
          </cell>
          <cell r="U571">
            <v>0.11211805555555555</v>
          </cell>
          <cell r="V571">
            <v>0.11211805555555555</v>
          </cell>
          <cell r="W571" t="str">
            <v/>
          </cell>
          <cell r="X571" t="str">
            <v>Cumplido</v>
          </cell>
        </row>
        <row r="572">
          <cell r="A572" t="str">
            <v>INC000002625781</v>
          </cell>
          <cell r="B572" t="str">
            <v>4-Menor/Localizado</v>
          </cell>
          <cell r="C572" t="str">
            <v>4-Baja</v>
          </cell>
          <cell r="D572" t="str">
            <v>Baja</v>
          </cell>
          <cell r="E572" t="str">
            <v>Cerrado</v>
          </cell>
          <cell r="F572" t="str">
            <v>CONSULTORES DE PROYECTOS EMPRESARIALES S A</v>
          </cell>
          <cell r="G572" t="str">
            <v>20/02/2024 13:19:28</v>
          </cell>
          <cell r="H572" t="str">
            <v>20/02/2024 13:21:58</v>
          </cell>
          <cell r="I572" t="str">
            <v>21/02/2024 17:42:45</v>
          </cell>
          <cell r="J572" t="str">
            <v>21/02/2024 23:50:00</v>
          </cell>
          <cell r="K572" t="str">
            <v>O365</v>
          </cell>
          <cell r="L572" t="str">
            <v>JAVIERA A UMAÑA YEVENES</v>
          </cell>
          <cell r="M572" t="str">
            <v>MESA/CALL CENTER/PROBLEMA OFFICE 365</v>
          </cell>
          <cell r="N572" t="str">
            <v>OFFICE365</v>
          </cell>
          <cell r="O572" t="str">
            <v>frp_driosr</v>
          </cell>
          <cell r="P572" t="str">
            <v>Requerimiento de cliente</v>
          </cell>
          <cell r="Q572" t="str">
            <v>Dentro del Objetivo de servicio</v>
          </cell>
          <cell r="R572">
            <v>45343</v>
          </cell>
          <cell r="S572">
            <v>1.1810995370396995</v>
          </cell>
          <cell r="T572">
            <v>1.1097685185185184</v>
          </cell>
          <cell r="U572">
            <v>1.1828356481481481</v>
          </cell>
          <cell r="V572">
            <v>7.3067129629629635E-2</v>
          </cell>
          <cell r="W572" t="str">
            <v/>
          </cell>
          <cell r="X572" t="str">
            <v>Cumplido</v>
          </cell>
        </row>
        <row r="573">
          <cell r="A573" t="str">
            <v>INC000002615925</v>
          </cell>
          <cell r="B573" t="str">
            <v>4-Menor/Localizado</v>
          </cell>
          <cell r="C573" t="str">
            <v>4-Baja</v>
          </cell>
          <cell r="D573" t="str">
            <v>Baja</v>
          </cell>
          <cell r="E573" t="str">
            <v>Cerrado</v>
          </cell>
          <cell r="F573" t="str">
            <v>TELEFONICA GLOBAL TECHNOLOGY S.A.AGENCIA EN CHILE</v>
          </cell>
          <cell r="G573" t="str">
            <v>14/02/2024 17:19:46</v>
          </cell>
          <cell r="H573" t="str">
            <v>14/02/2024 17:20:54</v>
          </cell>
          <cell r="I573" t="str">
            <v>21/02/2024 17:43:21</v>
          </cell>
          <cell r="J573" t="str">
            <v>21/02/2024 23:50:00</v>
          </cell>
          <cell r="K573" t="str">
            <v>O365</v>
          </cell>
          <cell r="L573" t="str">
            <v>JAVIERA A UMAÑA YEVENES</v>
          </cell>
          <cell r="M573" t="str">
            <v>Reporte correos 09-02-2024 dominio tic.cl</v>
          </cell>
          <cell r="N573" t="str">
            <v>CORREO</v>
          </cell>
          <cell r="O573" t="str">
            <v>tct_jumana</v>
          </cell>
          <cell r="P573" t="str">
            <v>Requerimiento de cliente</v>
          </cell>
          <cell r="Q573" t="str">
            <v>Dentro del Objetivo de servicio</v>
          </cell>
          <cell r="R573">
            <v>45343</v>
          </cell>
          <cell r="S573">
            <v>7.015590277776937</v>
          </cell>
          <cell r="T573">
            <v>5.0784374999999997</v>
          </cell>
          <cell r="U573">
            <v>7.0163773148148145</v>
          </cell>
          <cell r="V573">
            <v>1.9379398148148148</v>
          </cell>
          <cell r="W573" t="str">
            <v/>
          </cell>
          <cell r="X573" t="str">
            <v>Cumplido</v>
          </cell>
        </row>
        <row r="574">
          <cell r="A574" t="str">
            <v>INC000002628671</v>
          </cell>
          <cell r="B574" t="str">
            <v>4-Menor/Localizado</v>
          </cell>
          <cell r="C574" t="str">
            <v>4-Baja</v>
          </cell>
          <cell r="D574" t="str">
            <v>Baja</v>
          </cell>
          <cell r="E574" t="str">
            <v>Cerrado</v>
          </cell>
          <cell r="F574" t="str">
            <v>TELEFONICA GLOBAL TECHNOLOGY S.A.AGENCIA EN CHILE</v>
          </cell>
          <cell r="G574" t="str">
            <v>21/02/2024 17:44:41</v>
          </cell>
          <cell r="H574" t="str">
            <v>21/02/2024 17:44:43</v>
          </cell>
          <cell r="I574" t="str">
            <v>21/02/2024 17:46:27</v>
          </cell>
          <cell r="J574" t="str">
            <v>21/02/2024 23:50:00</v>
          </cell>
          <cell r="K574" t="str">
            <v>GOOGLE WORKSPACE</v>
          </cell>
          <cell r="L574" t="str">
            <v>JAVIERA A UMAÑA YEVENES</v>
          </cell>
          <cell r="M574" t="str">
            <v>Solicitud de Paso a Producción CHI-003685378-1/C-19872300191</v>
          </cell>
          <cell r="N574" t="str">
            <v>CORREO</v>
          </cell>
          <cell r="O574" t="str">
            <v>tct_jumana</v>
          </cell>
          <cell r="P574" t="str">
            <v>Requerimiento de cliente</v>
          </cell>
          <cell r="Q574" t="str">
            <v>Dentro del Objetivo de servicio</v>
          </cell>
          <cell r="R574">
            <v>45343</v>
          </cell>
          <cell r="S574">
            <v>1.2037037013215013E-3</v>
          </cell>
          <cell r="T574">
            <v>0</v>
          </cell>
          <cell r="U574">
            <v>1.2268518518518518E-3</v>
          </cell>
          <cell r="V574">
            <v>1.2268518518518518E-3</v>
          </cell>
          <cell r="W574" t="str">
            <v/>
          </cell>
          <cell r="X574" t="str">
            <v>Cumplido</v>
          </cell>
        </row>
        <row r="575">
          <cell r="A575" t="str">
            <v>INC000002627797</v>
          </cell>
          <cell r="B575" t="str">
            <v>4-Menor/Localizado</v>
          </cell>
          <cell r="C575" t="str">
            <v>4-Baja</v>
          </cell>
          <cell r="D575" t="str">
            <v>Baja</v>
          </cell>
          <cell r="E575" t="str">
            <v>Cerrado</v>
          </cell>
          <cell r="F575" t="str">
            <v>TELEFONICA GLOBAL TECHNOLOGY S.A.AGENCIA EN CHILE</v>
          </cell>
          <cell r="G575" t="str">
            <v>21/02/2024 10:02:49</v>
          </cell>
          <cell r="H575" t="str">
            <v>21/02/2024 10:03:58</v>
          </cell>
          <cell r="I575" t="str">
            <v>21/02/2024 18:30:09</v>
          </cell>
          <cell r="J575" t="str">
            <v>21/02/2024 23:50:00</v>
          </cell>
          <cell r="K575" t="str">
            <v>SISTEMA OPERATIVO MICROSOFT</v>
          </cell>
          <cell r="L575" t="str">
            <v>PAUL A SEPULVEDA ALVAREZ</v>
          </cell>
          <cell r="M575" t="str">
            <v>Creacion nuevo usuario deiby santoyo</v>
          </cell>
          <cell r="N575" t="str">
            <v>HOSTING VIRTUAL</v>
          </cell>
          <cell r="O575" t="str">
            <v>tct_psepul</v>
          </cell>
          <cell r="P575" t="str">
            <v>Requerimiento de cliente</v>
          </cell>
          <cell r="Q575" t="str">
            <v>Dentro del Objetivo de servicio</v>
          </cell>
          <cell r="R575">
            <v>45343</v>
          </cell>
          <cell r="S575">
            <v>0.35151620370015735</v>
          </cell>
          <cell r="T575">
            <v>0.34950231481481481</v>
          </cell>
          <cell r="U575">
            <v>0.3523148148148148</v>
          </cell>
          <cell r="V575">
            <v>2.8124999999999995E-3</v>
          </cell>
          <cell r="W575" t="str">
            <v/>
          </cell>
          <cell r="X575" t="str">
            <v>Cumplido</v>
          </cell>
        </row>
        <row r="576">
          <cell r="A576" t="str">
            <v>INC000002627799</v>
          </cell>
          <cell r="B576" t="str">
            <v>4-Menor/Localizado</v>
          </cell>
          <cell r="C576" t="str">
            <v>4-Baja</v>
          </cell>
          <cell r="D576" t="str">
            <v>Baja</v>
          </cell>
          <cell r="E576" t="str">
            <v>Cerrado</v>
          </cell>
          <cell r="F576" t="str">
            <v>TELEFONICA GLOBAL TECHNOLOGY S.A.AGENCIA EN CHILE</v>
          </cell>
          <cell r="G576" t="str">
            <v>21/02/2024 10:04:14</v>
          </cell>
          <cell r="H576" t="str">
            <v>21/02/2024 10:05:13</v>
          </cell>
          <cell r="I576" t="str">
            <v>21/02/2024 18:30:41</v>
          </cell>
          <cell r="J576" t="str">
            <v>21/02/2024 23:50:00</v>
          </cell>
          <cell r="K576" t="str">
            <v>SISTEMA OPERATIVO MICROSOFT</v>
          </cell>
          <cell r="L576" t="str">
            <v>PAUL A SEPULVEDA ALVAREZ</v>
          </cell>
          <cell r="M576" t="str">
            <v>c4-pivote-apq usuarios nuevos RDP</v>
          </cell>
          <cell r="N576" t="str">
            <v>HOSTING VIRTUAL</v>
          </cell>
          <cell r="O576" t="str">
            <v>tct_psepul</v>
          </cell>
          <cell r="P576" t="str">
            <v>Requerimiento de cliente</v>
          </cell>
          <cell r="Q576" t="str">
            <v>Dentro del Objetivo de servicio</v>
          </cell>
          <cell r="R576">
            <v>45343</v>
          </cell>
          <cell r="S576">
            <v>0.35101851851504762</v>
          </cell>
          <cell r="T576">
            <v>0.34975694444444444</v>
          </cell>
          <cell r="U576">
            <v>0.35170138888888891</v>
          </cell>
          <cell r="V576">
            <v>1.9444444444444442E-3</v>
          </cell>
          <cell r="W576" t="str">
            <v/>
          </cell>
          <cell r="X576" t="str">
            <v>Cumplido</v>
          </cell>
        </row>
        <row r="577">
          <cell r="A577" t="str">
            <v>INC000002627803</v>
          </cell>
          <cell r="B577" t="str">
            <v>4-Menor/Localizado</v>
          </cell>
          <cell r="C577" t="str">
            <v>4-Baja</v>
          </cell>
          <cell r="D577" t="str">
            <v>Baja</v>
          </cell>
          <cell r="E577" t="str">
            <v>Cerrado</v>
          </cell>
          <cell r="F577" t="str">
            <v>TELEFONICA GLOBAL TECHNOLOGY S.A.AGENCIA EN CHILE</v>
          </cell>
          <cell r="G577" t="str">
            <v>21/02/2024 10:05:30</v>
          </cell>
          <cell r="H577" t="str">
            <v>21/02/2024 10:06:40</v>
          </cell>
          <cell r="I577" t="str">
            <v>21/02/2024 18:31:06</v>
          </cell>
          <cell r="J577" t="str">
            <v>21/02/2024 23:50:00</v>
          </cell>
          <cell r="K577" t="str">
            <v>SISTEMA OPERATIVO MICROSOFT</v>
          </cell>
          <cell r="L577" t="str">
            <v>PAUL A SEPULVEDA ALVAREZ</v>
          </cell>
          <cell r="M577" t="str">
            <v>c4-pivote-pa regularizar nuevos usuarios RDP</v>
          </cell>
          <cell r="N577" t="str">
            <v>HOSTING VIRTUAL</v>
          </cell>
          <cell r="O577" t="str">
            <v>tct_psepul</v>
          </cell>
          <cell r="P577" t="str">
            <v>Requerimiento de cliente</v>
          </cell>
          <cell r="Q577" t="str">
            <v>Dentro del Objetivo de servicio</v>
          </cell>
          <cell r="R577">
            <v>45343</v>
          </cell>
          <cell r="S577">
            <v>0.35030092592205619</v>
          </cell>
          <cell r="T577">
            <v>0.34994212962962962</v>
          </cell>
          <cell r="U577">
            <v>0.3511111111111111</v>
          </cell>
          <cell r="V577">
            <v>1.1689814814814816E-3</v>
          </cell>
          <cell r="W577" t="str">
            <v/>
          </cell>
          <cell r="X577" t="str">
            <v>Cumplido</v>
          </cell>
        </row>
        <row r="578">
          <cell r="A578" t="str">
            <v>INC000002627941</v>
          </cell>
          <cell r="B578" t="str">
            <v>4-Menor/Localizado</v>
          </cell>
          <cell r="C578" t="str">
            <v>4-Baja</v>
          </cell>
          <cell r="D578" t="str">
            <v>Baja</v>
          </cell>
          <cell r="E578" t="str">
            <v>Cerrado</v>
          </cell>
          <cell r="F578" t="str">
            <v>TELEFONICA GLOBAL TECHNOLOGY S.A.AGENCIA EN CHILE</v>
          </cell>
          <cell r="G578" t="str">
            <v>21/02/2024 10:31:19</v>
          </cell>
          <cell r="H578" t="str">
            <v>21/02/2024 10:33:06</v>
          </cell>
          <cell r="I578" t="str">
            <v>21/02/2024 18:31:43</v>
          </cell>
          <cell r="J578" t="str">
            <v>21/02/2024 23:50:00</v>
          </cell>
          <cell r="K578" t="str">
            <v>SISTEMA OPERATIVO MICROSOFT</v>
          </cell>
          <cell r="L578" t="str">
            <v>PAUL A SEPULVEDA ALVAREZ</v>
          </cell>
          <cell r="M578" t="str">
            <v>Cambio claves adm server respaldo</v>
          </cell>
          <cell r="N578" t="str">
            <v>HOSTING VIRTUAL</v>
          </cell>
          <cell r="O578" t="str">
            <v>tct_psepul</v>
          </cell>
          <cell r="P578" t="str">
            <v>Requerimiento de cliente</v>
          </cell>
          <cell r="Q578" t="str">
            <v>Dentro del Objetivo de servicio</v>
          </cell>
          <cell r="R578">
            <v>45343</v>
          </cell>
          <cell r="S578">
            <v>0.33237268518132623</v>
          </cell>
          <cell r="T578">
            <v>0.33194444444444443</v>
          </cell>
          <cell r="U578">
            <v>0.33361111111111108</v>
          </cell>
          <cell r="V578">
            <v>1.6666666666666668E-3</v>
          </cell>
          <cell r="W578" t="str">
            <v/>
          </cell>
          <cell r="X578" t="str">
            <v>Cumplido</v>
          </cell>
        </row>
        <row r="579">
          <cell r="A579" t="str">
            <v>INC000002627589</v>
          </cell>
          <cell r="B579" t="str">
            <v>3-Moderado/Limitado</v>
          </cell>
          <cell r="C579" t="str">
            <v>3-Medio</v>
          </cell>
          <cell r="D579" t="str">
            <v>Media</v>
          </cell>
          <cell r="E579" t="str">
            <v>Cerrado</v>
          </cell>
          <cell r="F579" t="str">
            <v>FUNDACION INSTITUTO PROFESIONAL DUOC UC</v>
          </cell>
          <cell r="G579" t="str">
            <v>21/02/2024 12:16:27</v>
          </cell>
          <cell r="H579" t="str">
            <v>21/02/2024 12:18:43</v>
          </cell>
          <cell r="I579" t="str">
            <v>21/02/2024 18:32:52</v>
          </cell>
          <cell r="J579" t="str">
            <v>21/02/2024 23:50:00</v>
          </cell>
          <cell r="K579" t="str">
            <v>SISTEMA OPERATIVO MICROSOFT</v>
          </cell>
          <cell r="L579" t="str">
            <v>PAUL A SEPULVEDA ALVAREZ</v>
          </cell>
          <cell r="M579" t="str">
            <v>HD/RE: Exchange Server Health Report - 02/21/2024 12:00:02 DuocN7</v>
          </cell>
          <cell r="N579" t="str">
            <v>VPN IP - MPLS</v>
          </cell>
          <cell r="O579" t="str">
            <v>frp_fpetro</v>
          </cell>
          <cell r="P579" t="str">
            <v>Requerimiento de cliente</v>
          </cell>
          <cell r="Q579" t="str">
            <v>Dentro del Objetivo de servicio</v>
          </cell>
          <cell r="R579">
            <v>45343</v>
          </cell>
          <cell r="S579">
            <v>0.25982638889399823</v>
          </cell>
          <cell r="T579">
            <v>2.2337962962962967E-3</v>
          </cell>
          <cell r="U579">
            <v>0.26140046296296299</v>
          </cell>
          <cell r="V579">
            <v>0.25916666666666666</v>
          </cell>
          <cell r="W579" t="str">
            <v/>
          </cell>
          <cell r="X579" t="str">
            <v>Cumplido</v>
          </cell>
        </row>
        <row r="580">
          <cell r="A580" t="str">
            <v>INC000002628938</v>
          </cell>
          <cell r="B580" t="str">
            <v>1-Extenso/Generalizado</v>
          </cell>
          <cell r="C580" t="str">
            <v>4-Baja</v>
          </cell>
          <cell r="D580" t="str">
            <v>Baja</v>
          </cell>
          <cell r="E580" t="str">
            <v>Cerrado</v>
          </cell>
          <cell r="F580" t="str">
            <v>CAMARA DE COMERCIO DE SANTIAGO A G</v>
          </cell>
          <cell r="G580" t="str">
            <v>21/02/2024 17:09:04</v>
          </cell>
          <cell r="H580" t="str">
            <v>21/02/2024 17:09:04</v>
          </cell>
          <cell r="I580" t="str">
            <v>21/02/2024 18:33:44</v>
          </cell>
          <cell r="J580" t="str">
            <v>21/02/2024 23:50:00</v>
          </cell>
          <cell r="K580" t="str">
            <v>OPERACION N1</v>
          </cell>
          <cell r="L580" t="str">
            <v>MICHAEL H GONZALEZ OLIVARES</v>
          </cell>
          <cell r="M580" t="str">
            <v>cacost01 - contbatbic TICKET AUTOMATICO</v>
          </cell>
          <cell r="N580" t="str">
            <v>TICKET-INTELIGENTE</v>
          </cell>
          <cell r="O580" t="str">
            <v>USR_TSIGHT</v>
          </cell>
          <cell r="P580" t="str">
            <v>Incidencia de cliente</v>
          </cell>
          <cell r="Q580" t="str">
            <v>Dentro del Objetivo de servicio</v>
          </cell>
          <cell r="R580">
            <v>45343</v>
          </cell>
          <cell r="S580">
            <v>5.8796296296350192E-2</v>
          </cell>
          <cell r="T580">
            <v>1.5520833333333333E-2</v>
          </cell>
          <cell r="U580">
            <v>5.8796296296296298E-2</v>
          </cell>
          <cell r="V580">
            <v>4.3275462962962967E-2</v>
          </cell>
          <cell r="W580" t="str">
            <v>Cumplido</v>
          </cell>
          <cell r="X580" t="str">
            <v xml:space="preserve"> </v>
          </cell>
        </row>
        <row r="581">
          <cell r="A581" t="str">
            <v>INC000002628971</v>
          </cell>
          <cell r="B581" t="str">
            <v>3-Moderado/Limitado</v>
          </cell>
          <cell r="C581" t="str">
            <v>3-Medio</v>
          </cell>
          <cell r="D581" t="str">
            <v>Media</v>
          </cell>
          <cell r="E581" t="str">
            <v>Cerrado</v>
          </cell>
          <cell r="F581" t="str">
            <v>EMPRESA NACIONAL DE CERTIFICACIONES</v>
          </cell>
          <cell r="G581" t="str">
            <v>21/02/2024 17:38:02</v>
          </cell>
          <cell r="H581" t="str">
            <v>21/02/2024 17:38:56</v>
          </cell>
          <cell r="I581" t="str">
            <v>22/02/2024 0:10:04</v>
          </cell>
          <cell r="J581" t="str">
            <v>22/02/2024 23:50:00</v>
          </cell>
          <cell r="K581" t="str">
            <v>VDC</v>
          </cell>
          <cell r="L581" t="str">
            <v>PABLO N OLIVA ALARCON</v>
          </cell>
          <cell r="M581" t="str">
            <v>HD/Aumento RAM VM</v>
          </cell>
          <cell r="N581" t="str">
            <v>VPN IP - MPLS</v>
          </cell>
          <cell r="O581" t="str">
            <v>frp_pcamay</v>
          </cell>
          <cell r="P581" t="str">
            <v>Requerimiento de cliente</v>
          </cell>
          <cell r="Q581" t="str">
            <v>Dentro del Objetivo de servicio</v>
          </cell>
          <cell r="R581">
            <v>45344</v>
          </cell>
          <cell r="S581">
            <v>0.27162037036760012</v>
          </cell>
          <cell r="T581">
            <v>0</v>
          </cell>
          <cell r="U581">
            <v>0.27224537037037039</v>
          </cell>
          <cell r="V581">
            <v>0.27224537037037039</v>
          </cell>
          <cell r="W581" t="str">
            <v/>
          </cell>
          <cell r="X581" t="str">
            <v>Cumplido</v>
          </cell>
        </row>
        <row r="582">
          <cell r="A582" t="str">
            <v>INC000002629371</v>
          </cell>
          <cell r="B582" t="str">
            <v>1-Extenso/Generalizado</v>
          </cell>
          <cell r="C582" t="str">
            <v>4-Baja</v>
          </cell>
          <cell r="D582" t="str">
            <v>Baja</v>
          </cell>
          <cell r="E582" t="str">
            <v>Cerrado</v>
          </cell>
          <cell r="F582" t="str">
            <v>COAGRA S A</v>
          </cell>
          <cell r="G582" t="str">
            <v>21/02/2024 22:11:48</v>
          </cell>
          <cell r="H582" t="str">
            <v>21/02/2024 22:11:48</v>
          </cell>
          <cell r="I582" t="str">
            <v>22/02/2024 0:16:32</v>
          </cell>
          <cell r="J582" t="str">
            <v>22/02/2024 23:50:00</v>
          </cell>
          <cell r="K582" t="str">
            <v>SISTEMA OPERATIVO MICROSOFT</v>
          </cell>
          <cell r="L582" t="str">
            <v>RICARDO R GALLEGOS OYANEDER</v>
          </cell>
          <cell r="M582" t="str">
            <v>coagra01 - sap_prod_e_vm TICKET AUTOMATICO</v>
          </cell>
          <cell r="N582" t="str">
            <v>TICKET-INTELIGENTE</v>
          </cell>
          <cell r="O582" t="str">
            <v>USR_TSIGHT</v>
          </cell>
          <cell r="P582" t="str">
            <v>Incidencia de cliente</v>
          </cell>
          <cell r="Q582" t="str">
            <v>Dentro del Objetivo de servicio</v>
          </cell>
          <cell r="R582">
            <v>45344</v>
          </cell>
          <cell r="S582">
            <v>8.6620370369928423E-2</v>
          </cell>
          <cell r="T582">
            <v>8.0347222222222223E-2</v>
          </cell>
          <cell r="U582">
            <v>8.6620370370370361E-2</v>
          </cell>
          <cell r="V582">
            <v>6.2731481481481484E-3</v>
          </cell>
          <cell r="W582" t="str">
            <v>Cumplido</v>
          </cell>
          <cell r="X582" t="str">
            <v xml:space="preserve"> </v>
          </cell>
        </row>
        <row r="583">
          <cell r="A583" t="str">
            <v>INC000002629179</v>
          </cell>
          <cell r="B583" t="str">
            <v>1-Extenso/Generalizado</v>
          </cell>
          <cell r="C583" t="str">
            <v>4-Baja</v>
          </cell>
          <cell r="D583" t="str">
            <v>Baja</v>
          </cell>
          <cell r="E583" t="str">
            <v>Cerrado</v>
          </cell>
          <cell r="F583" t="str">
            <v>GPS CHILE SPA</v>
          </cell>
          <cell r="G583" t="str">
            <v>21/02/2024 19:51:56</v>
          </cell>
          <cell r="H583" t="str">
            <v>21/02/2024 19:51:56</v>
          </cell>
          <cell r="I583" t="str">
            <v>22/02/2024 0:22:48</v>
          </cell>
          <cell r="J583" t="str">
            <v>22/02/2024 23:50:00</v>
          </cell>
          <cell r="K583" t="str">
            <v>SISTEMA OPERATIVO MICROSOFT</v>
          </cell>
          <cell r="L583" t="str">
            <v>RICARDO R GALLEGOS OYANEDER</v>
          </cell>
          <cell r="M583" t="str">
            <v>gpschi01 - wnprdb_gps10 TICKET AUTOMATICO</v>
          </cell>
          <cell r="N583" t="str">
            <v>TICKET-INTELIGENTE</v>
          </cell>
          <cell r="O583" t="str">
            <v>USR_TSIGHT</v>
          </cell>
          <cell r="P583" t="str">
            <v>Incidencia de cliente</v>
          </cell>
          <cell r="Q583" t="str">
            <v>Dentro del Objetivo de servicio</v>
          </cell>
          <cell r="R583">
            <v>45344</v>
          </cell>
          <cell r="S583">
            <v>0.18810185184702277</v>
          </cell>
          <cell r="T583">
            <v>0.18711805555555558</v>
          </cell>
          <cell r="U583">
            <v>0.18810185185185188</v>
          </cell>
          <cell r="V583">
            <v>9.8379629629629642E-4</v>
          </cell>
          <cell r="W583" t="str">
            <v>Cumplido</v>
          </cell>
          <cell r="X583" t="str">
            <v xml:space="preserve"> </v>
          </cell>
        </row>
        <row r="584">
          <cell r="A584" t="str">
            <v>INC000002629136</v>
          </cell>
          <cell r="B584" t="str">
            <v>1-Extenso/Generalizado</v>
          </cell>
          <cell r="C584" t="str">
            <v>4-Baja</v>
          </cell>
          <cell r="D584" t="str">
            <v>Baja</v>
          </cell>
          <cell r="E584" t="str">
            <v>Cerrado</v>
          </cell>
          <cell r="F584" t="str">
            <v>TELEFONICA EMPRESAS DE CHILE SA</v>
          </cell>
          <cell r="G584" t="str">
            <v>21/02/2024 18:39:53</v>
          </cell>
          <cell r="H584" t="str">
            <v>21/02/2024 18:39:53</v>
          </cell>
          <cell r="I584" t="str">
            <v>22/02/2024 0:25:00</v>
          </cell>
          <cell r="J584" t="str">
            <v>22/02/2024 23:50:00</v>
          </cell>
          <cell r="K584" t="str">
            <v>SISTEMA OPERATIVO MICROSOFT</v>
          </cell>
          <cell r="L584" t="str">
            <v>RICARDO R GALLEGOS OYANEDER</v>
          </cell>
          <cell r="M584" t="str">
            <v>telefonicainf - telefonicam04 TICKET AUTOMATICO</v>
          </cell>
          <cell r="N584" t="str">
            <v>TICKET-INTELIGENTE</v>
          </cell>
          <cell r="O584" t="str">
            <v>USR_TSIGHT</v>
          </cell>
          <cell r="P584" t="str">
            <v>Incidencia de cliente</v>
          </cell>
          <cell r="Q584" t="str">
            <v>Dentro del Objetivo de servicio</v>
          </cell>
          <cell r="R584">
            <v>45344</v>
          </cell>
          <cell r="S584">
            <v>0.23966435185138835</v>
          </cell>
          <cell r="T584">
            <v>0.23907407407407408</v>
          </cell>
          <cell r="U584">
            <v>0.23966435185185186</v>
          </cell>
          <cell r="V584">
            <v>5.9027777777777778E-4</v>
          </cell>
          <cell r="W584" t="str">
            <v>Cumplido</v>
          </cell>
          <cell r="X584" t="str">
            <v xml:space="preserve"> </v>
          </cell>
        </row>
        <row r="585">
          <cell r="A585" t="str">
            <v>INC000002629520</v>
          </cell>
          <cell r="B585" t="str">
            <v>4-Menor/Localizado</v>
          </cell>
          <cell r="C585" t="str">
            <v>4-Baja</v>
          </cell>
          <cell r="D585" t="str">
            <v>Baja</v>
          </cell>
          <cell r="E585" t="str">
            <v>Cerrado</v>
          </cell>
          <cell r="F585" t="str">
            <v>TELEFONICA EMPRESAS DE CHILE SA</v>
          </cell>
          <cell r="G585" t="str">
            <v>22/02/2024 7:49:03</v>
          </cell>
          <cell r="H585" t="str">
            <v>22/02/2024 7:50:12</v>
          </cell>
          <cell r="I585" t="str">
            <v>22/02/2024 7:50:36</v>
          </cell>
          <cell r="J585" t="str">
            <v>22/02/2024 23:50:00</v>
          </cell>
          <cell r="K585" t="str">
            <v>CLOUD SAP HANA</v>
          </cell>
          <cell r="L585" t="str">
            <v>NICOLAS A SAAVEDRA EGUILUZ</v>
          </cell>
          <cell r="M585" t="str">
            <v>Checklist Diario clientes 22.02.24</v>
          </cell>
          <cell r="N585" t="str">
            <v>SAP</v>
          </cell>
          <cell r="O585" t="str">
            <v>tct_nsaave</v>
          </cell>
          <cell r="P585" t="str">
            <v>Requerimiento de cliente</v>
          </cell>
          <cell r="Q585" t="str">
            <v>Dentro del Objetivo de servicio</v>
          </cell>
          <cell r="R585">
            <v>45344</v>
          </cell>
          <cell r="S585">
            <v>2.7777777722803876E-4</v>
          </cell>
          <cell r="T585">
            <v>0</v>
          </cell>
          <cell r="U585">
            <v>1.0763888888888889E-3</v>
          </cell>
          <cell r="V585">
            <v>1.0763888888888889E-3</v>
          </cell>
          <cell r="W585" t="str">
            <v/>
          </cell>
          <cell r="X585" t="str">
            <v>Cumplido</v>
          </cell>
        </row>
        <row r="586">
          <cell r="A586" t="str">
            <v>INC000002625848</v>
          </cell>
          <cell r="B586" t="str">
            <v>3-Moderado/Limitado</v>
          </cell>
          <cell r="C586" t="str">
            <v>3-Medio</v>
          </cell>
          <cell r="D586" t="str">
            <v>Media</v>
          </cell>
          <cell r="E586" t="str">
            <v>Cerrado</v>
          </cell>
          <cell r="F586" t="str">
            <v>MEGASALUD SPA</v>
          </cell>
          <cell r="G586" t="str">
            <v>20/02/2024 12:04:39</v>
          </cell>
          <cell r="H586" t="str">
            <v>20/02/2024 12:07:28</v>
          </cell>
          <cell r="I586" t="str">
            <v>22/02/2024 10:10:13</v>
          </cell>
          <cell r="J586" t="str">
            <v>22/02/2024 23:50:00</v>
          </cell>
          <cell r="K586" t="str">
            <v>VDC</v>
          </cell>
          <cell r="L586" t="str">
            <v>MOISES E MONTERO RAMOS</v>
          </cell>
          <cell r="M586" t="str">
            <v>HD | [MEGASALUD] Induccion portal vdc</v>
          </cell>
          <cell r="N586" t="str">
            <v>VPN IP - MPLS</v>
          </cell>
          <cell r="O586" t="str">
            <v>frp_kefern</v>
          </cell>
          <cell r="P586" t="str">
            <v>Requerimiento de cliente</v>
          </cell>
          <cell r="Q586" t="str">
            <v>Objetivos de servicio incumplidos</v>
          </cell>
          <cell r="R586">
            <v>45344</v>
          </cell>
          <cell r="S586">
            <v>1.9185763888890506</v>
          </cell>
          <cell r="T586">
            <v>1.6830439814814815</v>
          </cell>
          <cell r="U586">
            <v>1.9205324074074073</v>
          </cell>
          <cell r="V586">
            <v>0.23748842592592592</v>
          </cell>
          <cell r="W586" t="str">
            <v/>
          </cell>
          <cell r="X586" t="str">
            <v>Cumplido</v>
          </cell>
        </row>
        <row r="587">
          <cell r="A587" t="str">
            <v>INC000002623752</v>
          </cell>
          <cell r="B587" t="str">
            <v>4-Menor/Localizado</v>
          </cell>
          <cell r="C587" t="str">
            <v>4-Baja</v>
          </cell>
          <cell r="D587" t="str">
            <v>Baja</v>
          </cell>
          <cell r="E587" t="str">
            <v>Cerrado</v>
          </cell>
          <cell r="F587" t="str">
            <v>TELEFONICA GLOBAL TECHNOLOGY S.A.AGENCIA EN CHILE</v>
          </cell>
          <cell r="G587" t="str">
            <v>19/02/2024 12:58:08</v>
          </cell>
          <cell r="H587" t="str">
            <v>19/02/2024 12:58:15</v>
          </cell>
          <cell r="I587" t="str">
            <v>22/02/2024 10:25:08</v>
          </cell>
          <cell r="J587" t="str">
            <v>22/02/2024 23:50:00</v>
          </cell>
          <cell r="K587" t="str">
            <v>O365</v>
          </cell>
          <cell r="L587" t="str">
            <v>JAVIERA A UMAÑA YEVENES</v>
          </cell>
          <cell r="M587" t="str">
            <v>Gestión baja de licencias cliente ENCARE INGENIERÍA Y GESTIÓN EMPRESARIAL LIMITADA</v>
          </cell>
          <cell r="N587" t="str">
            <v>CORREO</v>
          </cell>
          <cell r="O587" t="str">
            <v>tct_jumana</v>
          </cell>
          <cell r="P587" t="str">
            <v>Requerimiento de cliente</v>
          </cell>
          <cell r="Q587" t="str">
            <v>Dentro del Objetivo de servicio</v>
          </cell>
          <cell r="R587">
            <v>45344</v>
          </cell>
          <cell r="S587">
            <v>2.8936689814872807</v>
          </cell>
          <cell r="T587">
            <v>2.8936689814814813</v>
          </cell>
          <cell r="U587">
            <v>2.8937500000000003</v>
          </cell>
          <cell r="V587">
            <v>8.1018518518518516E-5</v>
          </cell>
          <cell r="W587" t="str">
            <v/>
          </cell>
          <cell r="X587" t="str">
            <v>Cumplido</v>
          </cell>
        </row>
        <row r="588">
          <cell r="A588" t="str">
            <v>INC000002626722</v>
          </cell>
          <cell r="B588" t="str">
            <v>3-Moderado/Limitado</v>
          </cell>
          <cell r="C588" t="str">
            <v>3-Medio</v>
          </cell>
          <cell r="D588" t="str">
            <v>Media</v>
          </cell>
          <cell r="E588" t="str">
            <v>Cerrado</v>
          </cell>
          <cell r="F588" t="str">
            <v>TELEFONICA GLOBAL TECHNOLOGY S.A.AGENCIA EN CHILE</v>
          </cell>
          <cell r="G588" t="str">
            <v>20/02/2024 17:35:09</v>
          </cell>
          <cell r="H588" t="str">
            <v>20/02/2024 17:37:15</v>
          </cell>
          <cell r="I588" t="str">
            <v>22/02/2024 10:26:44</v>
          </cell>
          <cell r="J588" t="str">
            <v>22/02/2024 23:50:00</v>
          </cell>
          <cell r="K588" t="str">
            <v>VDC</v>
          </cell>
          <cell r="L588" t="str">
            <v>MOISES E MONTERO RAMOS</v>
          </cell>
          <cell r="M588" t="str">
            <v>HD | Eliminar vApp en estatus desconocido cliente DUOC DC DUOCUCPA</v>
          </cell>
          <cell r="N588" t="str">
            <v>VPN IP - MPLS</v>
          </cell>
          <cell r="O588" t="str">
            <v>frp_kefern</v>
          </cell>
          <cell r="P588" t="str">
            <v>Requerimiento de cliente</v>
          </cell>
          <cell r="Q588" t="str">
            <v>Objetivos de servicio incumplidos</v>
          </cell>
          <cell r="R588">
            <v>45344</v>
          </cell>
          <cell r="S588">
            <v>1.7010300925903721</v>
          </cell>
          <cell r="T588">
            <v>1.6958796296296297</v>
          </cell>
          <cell r="U588">
            <v>1.7024884259259261</v>
          </cell>
          <cell r="V588">
            <v>6.6087962962962966E-3</v>
          </cell>
          <cell r="W588" t="str">
            <v/>
          </cell>
          <cell r="X588" t="str">
            <v>Cumplido</v>
          </cell>
        </row>
        <row r="589">
          <cell r="A589" t="str">
            <v>INC000002627588</v>
          </cell>
          <cell r="B589" t="str">
            <v>4-Menor/Localizado</v>
          </cell>
          <cell r="C589" t="str">
            <v>4-Baja</v>
          </cell>
          <cell r="D589" t="str">
            <v>Baja</v>
          </cell>
          <cell r="E589" t="str">
            <v>Cerrado</v>
          </cell>
          <cell r="F589" t="str">
            <v>TELEFONICA EMPRESAS DE CHILE SA</v>
          </cell>
          <cell r="G589" t="str">
            <v>21/02/2024 12:14:20</v>
          </cell>
          <cell r="H589" t="str">
            <v>21/02/2024 12:17:53</v>
          </cell>
          <cell r="I589" t="str">
            <v>22/02/2024 10:38:49</v>
          </cell>
          <cell r="J589" t="str">
            <v>22/02/2024 23:50:00</v>
          </cell>
          <cell r="K589" t="str">
            <v>BACK UP DATA CENTER (BACKUP ON DEMAND)</v>
          </cell>
          <cell r="L589" t="str">
            <v>RODRIGO VÁSQUEZ MUÑOZ</v>
          </cell>
          <cell r="M589" t="str">
            <v>Información sobre respaldo de servidores del servicio Portal de Fallas Masivas.</v>
          </cell>
          <cell r="N589" t="str">
            <v>BACKUP ON DEMAND</v>
          </cell>
          <cell r="O589" t="str">
            <v>lmolcont</v>
          </cell>
          <cell r="P589" t="str">
            <v>Requerimiento de cliente</v>
          </cell>
          <cell r="Q589" t="str">
            <v>Dentro del Objetivo de servicio</v>
          </cell>
          <cell r="R589">
            <v>45344</v>
          </cell>
          <cell r="S589">
            <v>0.93120370370161254</v>
          </cell>
          <cell r="T589">
            <v>0.92099537037037038</v>
          </cell>
          <cell r="U589">
            <v>0.93366898148148147</v>
          </cell>
          <cell r="V589">
            <v>1.2673611111111109E-2</v>
          </cell>
          <cell r="W589" t="str">
            <v/>
          </cell>
          <cell r="X589" t="str">
            <v>Cumplido</v>
          </cell>
        </row>
        <row r="590">
          <cell r="A590" t="str">
            <v>INC000002626379</v>
          </cell>
          <cell r="B590" t="str">
            <v>4-Menor/Localizado</v>
          </cell>
          <cell r="C590" t="str">
            <v>4-Baja</v>
          </cell>
          <cell r="D590" t="str">
            <v>Baja</v>
          </cell>
          <cell r="E590" t="str">
            <v>Cerrado</v>
          </cell>
          <cell r="F590" t="str">
            <v>CEPECH S.A.</v>
          </cell>
          <cell r="G590" t="str">
            <v>20/02/2024 16:04:34</v>
          </cell>
          <cell r="H590" t="str">
            <v>20/02/2024 16:04:57</v>
          </cell>
          <cell r="I590" t="str">
            <v>22/02/2024 10:40:45</v>
          </cell>
          <cell r="J590" t="str">
            <v>22/02/2024 23:50:00</v>
          </cell>
          <cell r="K590" t="str">
            <v>BACK UP DATA CENTER (BACKUP ON DEMAND)</v>
          </cell>
          <cell r="L590" t="str">
            <v>RODRIGO VÁSQUEZ MUÑOZ</v>
          </cell>
          <cell r="M590" t="str">
            <v>Requerimiento Respaldo VM Completo Servidor Guayacán CPECH | Folio: INC000002626379 | Apertura</v>
          </cell>
          <cell r="N590" t="str">
            <v>VPN IP - MPLS</v>
          </cell>
          <cell r="O590" t="str">
            <v>frp_joflor</v>
          </cell>
          <cell r="P590" t="str">
            <v>Requerimiento de cliente</v>
          </cell>
          <cell r="Q590" t="str">
            <v>Objetivos de servicio incumplidos</v>
          </cell>
          <cell r="R590">
            <v>45344</v>
          </cell>
          <cell r="S590">
            <v>1.7748611111092032</v>
          </cell>
          <cell r="T590">
            <v>1.7579513888888887</v>
          </cell>
          <cell r="U590">
            <v>1.7751273148148148</v>
          </cell>
          <cell r="V590">
            <v>1.7175925925925924E-2</v>
          </cell>
          <cell r="W590" t="str">
            <v/>
          </cell>
          <cell r="X590" t="str">
            <v>Cumplido</v>
          </cell>
        </row>
        <row r="591">
          <cell r="A591" t="str">
            <v>INC000002626371</v>
          </cell>
          <cell r="B591" t="str">
            <v>3-Moderado/Limitado</v>
          </cell>
          <cell r="C591" t="str">
            <v>3-Medio</v>
          </cell>
          <cell r="D591" t="str">
            <v>Media</v>
          </cell>
          <cell r="E591" t="str">
            <v>Cerrado</v>
          </cell>
          <cell r="F591" t="str">
            <v>CEPECH S.A.</v>
          </cell>
          <cell r="G591" t="str">
            <v>20/02/2024 15:53:36</v>
          </cell>
          <cell r="H591" t="str">
            <v>20/02/2024 15:55:32</v>
          </cell>
          <cell r="I591" t="str">
            <v>22/02/2024 10:41:54</v>
          </cell>
          <cell r="J591" t="str">
            <v>22/02/2024 23:50:00</v>
          </cell>
          <cell r="K591" t="str">
            <v>BACK UP DATA CENTER (BACKUP ON DEMAND)</v>
          </cell>
          <cell r="L591" t="str">
            <v>RODRIGO VÁSQUEZ MUÑOZ</v>
          </cell>
          <cell r="M591" t="str">
            <v>GAMA / Requerimiento Respaldo VM Completo Servidor Taltal CPECH</v>
          </cell>
          <cell r="N591" t="str">
            <v>VPN IP - MPLS</v>
          </cell>
          <cell r="O591" t="str">
            <v>frp_rreyes</v>
          </cell>
          <cell r="P591" t="str">
            <v>Requerimiento de cliente</v>
          </cell>
          <cell r="Q591" t="str">
            <v>Objetivos de servicio incumplidos</v>
          </cell>
          <cell r="R591">
            <v>45344</v>
          </cell>
          <cell r="S591">
            <v>1.7821990740703768</v>
          </cell>
          <cell r="T591">
            <v>1.758912037037037</v>
          </cell>
          <cell r="U591">
            <v>1.7835416666666666</v>
          </cell>
          <cell r="V591">
            <v>2.462962962962963E-2</v>
          </cell>
          <cell r="W591" t="str">
            <v/>
          </cell>
          <cell r="X591" t="str">
            <v>Cumplido</v>
          </cell>
        </row>
        <row r="592">
          <cell r="A592" t="str">
            <v>INC000002625423</v>
          </cell>
          <cell r="B592" t="str">
            <v>3-Moderado/Limitado</v>
          </cell>
          <cell r="C592" t="str">
            <v>3-Medio</v>
          </cell>
          <cell r="D592" t="str">
            <v>Media</v>
          </cell>
          <cell r="E592" t="str">
            <v>Cerrado</v>
          </cell>
          <cell r="F592" t="str">
            <v>SOC PUNTA DEL COBRE S A</v>
          </cell>
          <cell r="G592" t="str">
            <v>20/02/2024 9:20:30</v>
          </cell>
          <cell r="H592" t="str">
            <v>20/02/2024 9:22:34</v>
          </cell>
          <cell r="I592" t="str">
            <v>22/02/2024 10:43:29</v>
          </cell>
          <cell r="J592" t="str">
            <v>22/02/2024 23:50:00</v>
          </cell>
          <cell r="K592" t="str">
            <v>BACK UP DATA CENTER (BACKUP ON DEMAND)</v>
          </cell>
          <cell r="L592" t="str">
            <v>RODRIGO VÁSQUEZ MUÑOZ</v>
          </cell>
          <cell r="M592" t="str">
            <v>HD/ Restablecer copia DB SCO-PBC_Dev</v>
          </cell>
          <cell r="N592" t="str">
            <v>VPN IP - MPLS</v>
          </cell>
          <cell r="O592" t="str">
            <v>frp_fpetro</v>
          </cell>
          <cell r="P592" t="str">
            <v>Requerimiento de cliente</v>
          </cell>
          <cell r="Q592" t="str">
            <v>Objetivos de servicio incumplidos</v>
          </cell>
          <cell r="R592">
            <v>45344</v>
          </cell>
          <cell r="S592">
            <v>2.0561921296248329</v>
          </cell>
          <cell r="T592">
            <v>2.0413310185185183</v>
          </cell>
          <cell r="U592">
            <v>2.0576273148148148</v>
          </cell>
          <cell r="V592">
            <v>1.6296296296296295E-2</v>
          </cell>
          <cell r="W592" t="str">
            <v/>
          </cell>
          <cell r="X592" t="str">
            <v>Cumplido</v>
          </cell>
        </row>
        <row r="593">
          <cell r="A593" t="str">
            <v>INC000002629406</v>
          </cell>
          <cell r="B593" t="str">
            <v>1-Extenso/Generalizado</v>
          </cell>
          <cell r="C593" t="str">
            <v>4-Baja</v>
          </cell>
          <cell r="D593" t="str">
            <v>Baja</v>
          </cell>
          <cell r="E593" t="str">
            <v>Cerrado</v>
          </cell>
          <cell r="F593" t="str">
            <v>FUNDACION INSTITUTO PROFESIONAL DUOC UC</v>
          </cell>
          <cell r="G593" t="str">
            <v>21/02/2024 23:41:09</v>
          </cell>
          <cell r="H593" t="str">
            <v>21/02/2024 23:41:09</v>
          </cell>
          <cell r="I593" t="str">
            <v>22/02/2024 11:56:59</v>
          </cell>
          <cell r="J593" t="str">
            <v>22/02/2024 23:50:00</v>
          </cell>
          <cell r="K593" t="str">
            <v>SISTEMA OPERATIVO MICROSOFT</v>
          </cell>
          <cell r="L593" t="str">
            <v>RICARDO R GALLEGOS OYANEDER</v>
          </cell>
          <cell r="M593" t="str">
            <v>fiprdu01 - srvinfra_vm TICKET AUTOMATICO</v>
          </cell>
          <cell r="N593" t="str">
            <v>TICKET-INTELIGENTE</v>
          </cell>
          <cell r="O593" t="str">
            <v>USR_TSIGHT</v>
          </cell>
          <cell r="P593" t="str">
            <v>Incidencia de cliente</v>
          </cell>
          <cell r="Q593" t="str">
            <v>Dentro del Objetivo de servicio</v>
          </cell>
          <cell r="R593">
            <v>45344</v>
          </cell>
          <cell r="S593">
            <v>0.51099537036498077</v>
          </cell>
          <cell r="T593">
            <v>0.51006944444444446</v>
          </cell>
          <cell r="U593">
            <v>0.51099537037037035</v>
          </cell>
          <cell r="V593">
            <v>9.2592592592592585E-4</v>
          </cell>
          <cell r="W593" t="str">
            <v>Cumplido</v>
          </cell>
          <cell r="X593" t="str">
            <v xml:space="preserve"> </v>
          </cell>
        </row>
        <row r="594">
          <cell r="A594" t="str">
            <v>INC000002629032</v>
          </cell>
          <cell r="B594" t="str">
            <v>2-Significativo/Amplio</v>
          </cell>
          <cell r="C594" t="str">
            <v>2-Alta</v>
          </cell>
          <cell r="D594" t="str">
            <v>Alta</v>
          </cell>
          <cell r="E594" t="str">
            <v>Cerrado</v>
          </cell>
          <cell r="F594" t="str">
            <v>FRACTALIA</v>
          </cell>
          <cell r="G594" t="str">
            <v>21/02/2024 18:12:36</v>
          </cell>
          <cell r="H594" t="str">
            <v>21/02/2024 18:16:26</v>
          </cell>
          <cell r="I594" t="str">
            <v>22/02/2024 12:27:11</v>
          </cell>
          <cell r="J594" t="str">
            <v>22/02/2024 23:50:00</v>
          </cell>
          <cell r="K594" t="str">
            <v>COMUNICACIONES DC</v>
          </cell>
          <cell r="L594" t="str">
            <v>LUIS RODRIGO ACEVEDO COLLIPAL</v>
          </cell>
          <cell r="M594" t="str">
            <v>Acceso a Servidor GDA</v>
          </cell>
          <cell r="N594" t="str">
            <v>GDA</v>
          </cell>
          <cell r="O594" t="str">
            <v>asc_atoled</v>
          </cell>
          <cell r="P594" t="str">
            <v>Requerimiento de cliente</v>
          </cell>
          <cell r="Q594" t="str">
            <v>Objetivos de servicio incumplidos</v>
          </cell>
          <cell r="R594">
            <v>45344</v>
          </cell>
          <cell r="S594">
            <v>0.75746527778392192</v>
          </cell>
          <cell r="T594">
            <v>0.67762731481481486</v>
          </cell>
          <cell r="U594">
            <v>0.76012731481481488</v>
          </cell>
          <cell r="V594">
            <v>8.2500000000000004E-2</v>
          </cell>
          <cell r="W594" t="str">
            <v/>
          </cell>
          <cell r="X594" t="str">
            <v>Cumplido</v>
          </cell>
        </row>
        <row r="595">
          <cell r="A595" t="str">
            <v>INC000002628949</v>
          </cell>
          <cell r="B595" t="str">
            <v>3-Moderado/Limitado</v>
          </cell>
          <cell r="C595" t="str">
            <v>3-Medio</v>
          </cell>
          <cell r="D595" t="str">
            <v>Media</v>
          </cell>
          <cell r="E595" t="str">
            <v>Cerrado</v>
          </cell>
          <cell r="F595" t="str">
            <v>TELEFONICA GLOBAL TECHNOLOGY S.A.AGENCIA EN CHILE</v>
          </cell>
          <cell r="G595" t="str">
            <v>21/02/2024 17:15:29</v>
          </cell>
          <cell r="H595" t="str">
            <v>21/02/2024 17:18:24</v>
          </cell>
          <cell r="I595" t="str">
            <v>22/02/2024 12:51:12</v>
          </cell>
          <cell r="J595" t="str">
            <v>22/02/2024 23:50:00</v>
          </cell>
          <cell r="K595" t="str">
            <v>COMUNICACIONES DC</v>
          </cell>
          <cell r="L595" t="str">
            <v>LUIS A VILLASMIL CASTILLO</v>
          </cell>
          <cell r="M595" t="str">
            <v>HD/RE: C-19872400085 // RV: CLOUD  //  CC-CHI-0000136324  //</v>
          </cell>
          <cell r="N595" t="str">
            <v>VPN IP - MPLS</v>
          </cell>
          <cell r="O595" t="str">
            <v>frp_pcamay</v>
          </cell>
          <cell r="P595" t="str">
            <v>Requerimiento de cliente</v>
          </cell>
          <cell r="Q595" t="str">
            <v>Objetivos de servicio incumplidos</v>
          </cell>
          <cell r="R595">
            <v>45344</v>
          </cell>
          <cell r="S595">
            <v>0.81444444444787223</v>
          </cell>
          <cell r="T595">
            <v>0.78585648148148157</v>
          </cell>
          <cell r="U595">
            <v>0.81646990740740744</v>
          </cell>
          <cell r="V595">
            <v>3.0613425925925929E-2</v>
          </cell>
          <cell r="W595" t="str">
            <v/>
          </cell>
          <cell r="X595" t="str">
            <v>Cumplido</v>
          </cell>
        </row>
        <row r="596">
          <cell r="A596" t="str">
            <v>INC000002630085</v>
          </cell>
          <cell r="B596" t="str">
            <v>3-Moderado/Limitado</v>
          </cell>
          <cell r="C596" t="str">
            <v>3-Medio</v>
          </cell>
          <cell r="D596" t="str">
            <v>Media</v>
          </cell>
          <cell r="E596" t="str">
            <v>Cerrado</v>
          </cell>
          <cell r="F596" t="str">
            <v>INSTITUTO PROFESIONAL DE CHILE SA</v>
          </cell>
          <cell r="G596" t="str">
            <v>22/02/2024 12:55:38</v>
          </cell>
          <cell r="H596" t="str">
            <v>22/02/2024 13:02:05</v>
          </cell>
          <cell r="I596" t="str">
            <v>22/02/2024 13:55:53</v>
          </cell>
          <cell r="J596" t="str">
            <v>22/02/2024 23:50:00</v>
          </cell>
          <cell r="K596" t="str">
            <v>COMUNICACIONES DC</v>
          </cell>
          <cell r="L596" t="str">
            <v>JUAN PABLO PAZ GOMPERTZ</v>
          </cell>
          <cell r="M596" t="str">
            <v>HD/RE: SOC/REQ INSTITUTO PROFESIONAL DE CHILE SA/INC000002626216/Albacete // AV - IPCHILE/ APERTURA</v>
          </cell>
          <cell r="N596" t="str">
            <v>VPN IP - MPLS</v>
          </cell>
          <cell r="O596" t="str">
            <v>frp_pcamay</v>
          </cell>
          <cell r="P596" t="str">
            <v>Requerimiento de cliente</v>
          </cell>
          <cell r="Q596" t="str">
            <v>Dentro del Objetivo de servicio</v>
          </cell>
          <cell r="R596">
            <v>45344</v>
          </cell>
          <cell r="S596">
            <v>3.7361111113568768E-2</v>
          </cell>
          <cell r="T596">
            <v>0</v>
          </cell>
          <cell r="U596">
            <v>4.1840277777777775E-2</v>
          </cell>
          <cell r="V596">
            <v>4.1840277777777775E-2</v>
          </cell>
          <cell r="W596" t="str">
            <v/>
          </cell>
          <cell r="X596" t="str">
            <v>Cumplido</v>
          </cell>
        </row>
        <row r="597">
          <cell r="A597" t="str">
            <v>INC000002623595</v>
          </cell>
          <cell r="B597" t="str">
            <v>4-Menor/Localizado</v>
          </cell>
          <cell r="C597" t="str">
            <v>4-Baja</v>
          </cell>
          <cell r="D597" t="str">
            <v>Baja</v>
          </cell>
          <cell r="E597" t="str">
            <v>Cerrado</v>
          </cell>
          <cell r="F597" t="str">
            <v>FUNDACION INSTITUTO PROFESIONAL DUOC UC</v>
          </cell>
          <cell r="G597" t="str">
            <v>19/02/2024 17:50:06</v>
          </cell>
          <cell r="H597" t="str">
            <v>19/02/2024 17:53:01</v>
          </cell>
          <cell r="I597" t="str">
            <v>22/02/2024 14:19:07</v>
          </cell>
          <cell r="J597" t="str">
            <v>22/02/2024 23:50:00</v>
          </cell>
          <cell r="K597" t="str">
            <v>BASE DE DATOS</v>
          </cell>
          <cell r="L597" t="str">
            <v>CLAUDIO A GAJARDO GARRIDO</v>
          </cell>
          <cell r="M597" t="str">
            <v>PDTE HORARIO HÁBIL 20/2/2024 | DUOC | REQ |  Urgencia: Alta | Homologación BDD PRD hacia DEV</v>
          </cell>
          <cell r="N597" t="str">
            <v>HOSTING VIRTUAL</v>
          </cell>
          <cell r="O597" t="str">
            <v>frp_lmosqu</v>
          </cell>
          <cell r="P597" t="str">
            <v>Requerimiento de cliente</v>
          </cell>
          <cell r="Q597" t="str">
            <v>Dentro del Objetivo de servicio</v>
          </cell>
          <cell r="R597">
            <v>45344</v>
          </cell>
          <cell r="S597">
            <v>2.851458333330811</v>
          </cell>
          <cell r="T597">
            <v>2.7452083333333337</v>
          </cell>
          <cell r="U597">
            <v>2.8534837962962967</v>
          </cell>
          <cell r="V597">
            <v>0.10827546296296296</v>
          </cell>
          <cell r="W597" t="str">
            <v/>
          </cell>
          <cell r="X597" t="str">
            <v>Cumplido</v>
          </cell>
        </row>
        <row r="598">
          <cell r="A598" t="str">
            <v>INC000002630021</v>
          </cell>
          <cell r="B598" t="str">
            <v>3-Moderado/Limitado</v>
          </cell>
          <cell r="C598" t="str">
            <v>3-Medio</v>
          </cell>
          <cell r="D598" t="str">
            <v>Media</v>
          </cell>
          <cell r="E598" t="str">
            <v>Cerrado</v>
          </cell>
          <cell r="F598" t="str">
            <v>HORTIFRUT S.A</v>
          </cell>
          <cell r="G598" t="str">
            <v>22/02/2024 10:20:15</v>
          </cell>
          <cell r="H598" t="str">
            <v>22/02/2024 10:22:41</v>
          </cell>
          <cell r="I598" t="str">
            <v>22/02/2024 15:08:17</v>
          </cell>
          <cell r="J598" t="str">
            <v>22/02/2024 23:50:00</v>
          </cell>
          <cell r="K598" t="str">
            <v>COMUNICACIONES DC</v>
          </cell>
          <cell r="L598" t="str">
            <v>JUAN PABLO PAZ GOMPERTZ</v>
          </cell>
          <cell r="M598" t="str">
            <v>HD/RE: Hortifrut - Software de IPS/IDS utilizado</v>
          </cell>
          <cell r="N598" t="str">
            <v>VPN IP - MPLS</v>
          </cell>
          <cell r="O598" t="str">
            <v>frp_pcamay</v>
          </cell>
          <cell r="P598" t="str">
            <v>Requerimiento de cliente</v>
          </cell>
          <cell r="Q598" t="str">
            <v>Dentro del Objetivo de servicio</v>
          </cell>
          <cell r="R598">
            <v>45344</v>
          </cell>
          <cell r="S598">
            <v>0.19833333333372138</v>
          </cell>
          <cell r="T598">
            <v>0.15981481481481483</v>
          </cell>
          <cell r="U598">
            <v>0.20002314814814814</v>
          </cell>
          <cell r="V598">
            <v>4.0208333333333332E-2</v>
          </cell>
          <cell r="W598" t="str">
            <v/>
          </cell>
          <cell r="X598" t="str">
            <v>Cumplido</v>
          </cell>
        </row>
        <row r="599">
          <cell r="A599" t="str">
            <v>INC000002630013</v>
          </cell>
          <cell r="B599" t="str">
            <v>3-Moderado/Limitado</v>
          </cell>
          <cell r="C599" t="str">
            <v>3-Medio</v>
          </cell>
          <cell r="D599" t="str">
            <v>Media</v>
          </cell>
          <cell r="E599" t="str">
            <v>Cerrado</v>
          </cell>
          <cell r="F599" t="str">
            <v>TELEFONICA GLOBAL TECHNOLOGY S.A.AGENCIA EN CHILE</v>
          </cell>
          <cell r="G599" t="str">
            <v>22/02/2024 10:02:06</v>
          </cell>
          <cell r="H599" t="str">
            <v>22/02/2024 10:03:56</v>
          </cell>
          <cell r="I599" t="str">
            <v>22/02/2024 16:01:54</v>
          </cell>
          <cell r="J599" t="str">
            <v>22/02/2024 23:50:00</v>
          </cell>
          <cell r="K599" t="str">
            <v>SISTEMA OPERATIVO UNIX</v>
          </cell>
          <cell r="L599" t="str">
            <v>SEBASTIAN I ACUÑA GUZMAN</v>
          </cell>
          <cell r="M599" t="str">
            <v>HD/servidor testbatbic no permite comunicación de agente de respaldo veritas a través de firewall</v>
          </cell>
          <cell r="N599" t="str">
            <v>VPN IP - MPLS</v>
          </cell>
          <cell r="O599" t="str">
            <v>frp_pcamay</v>
          </cell>
          <cell r="P599" t="str">
            <v>Requerimiento de cliente</v>
          </cell>
          <cell r="Q599" t="str">
            <v>Dentro del Objetivo de servicio</v>
          </cell>
          <cell r="R599">
            <v>45344</v>
          </cell>
          <cell r="S599">
            <v>0.2485879629603005</v>
          </cell>
          <cell r="T599">
            <v>0</v>
          </cell>
          <cell r="U599">
            <v>0.29152777777777777</v>
          </cell>
          <cell r="V599">
            <v>0.29152777777777777</v>
          </cell>
          <cell r="W599" t="str">
            <v/>
          </cell>
          <cell r="X599" t="str">
            <v>Cumplido</v>
          </cell>
        </row>
        <row r="600">
          <cell r="A600" t="str">
            <v>INC000002630655</v>
          </cell>
          <cell r="B600" t="str">
            <v>3-Moderado/Limitado</v>
          </cell>
          <cell r="C600" t="str">
            <v>3-Medio</v>
          </cell>
          <cell r="D600" t="str">
            <v>Media</v>
          </cell>
          <cell r="E600" t="str">
            <v>Cerrado</v>
          </cell>
          <cell r="F600" t="str">
            <v>INDUSTRIAS CHILENAS DE ALAMBRE INCHALAM S.A.</v>
          </cell>
          <cell r="G600" t="str">
            <v>22/02/2024 15:06:14</v>
          </cell>
          <cell r="H600" t="str">
            <v>22/02/2024 15:11:29</v>
          </cell>
          <cell r="I600" t="str">
            <v>22/02/2024 16:13:57</v>
          </cell>
          <cell r="J600" t="str">
            <v>22/02/2024 23:50:00</v>
          </cell>
          <cell r="K600" t="str">
            <v>CLOUD SAP HANA</v>
          </cell>
          <cell r="L600" t="str">
            <v>FREDDY O CORTES DIAZ</v>
          </cell>
          <cell r="M600" t="str">
            <v>HD/RV: creación impresora</v>
          </cell>
          <cell r="N600" t="str">
            <v>SAP</v>
          </cell>
          <cell r="O600" t="str">
            <v>frp_pcamay</v>
          </cell>
          <cell r="P600" t="str">
            <v>Requerimiento de cliente</v>
          </cell>
          <cell r="Q600" t="str">
            <v>Dentro del Objetivo de servicio</v>
          </cell>
          <cell r="R600">
            <v>45344</v>
          </cell>
          <cell r="S600">
            <v>4.3379629627452232E-2</v>
          </cell>
          <cell r="T600">
            <v>0</v>
          </cell>
          <cell r="U600">
            <v>4.702546296296297E-2</v>
          </cell>
          <cell r="V600">
            <v>4.702546296296297E-2</v>
          </cell>
          <cell r="W600" t="str">
            <v/>
          </cell>
          <cell r="X600" t="str">
            <v>Cumplido</v>
          </cell>
        </row>
        <row r="601">
          <cell r="A601" t="str">
            <v>INC000002630638</v>
          </cell>
          <cell r="B601" t="str">
            <v>3-Moderado/Limitado</v>
          </cell>
          <cell r="C601" t="str">
            <v>3-Medio</v>
          </cell>
          <cell r="D601" t="str">
            <v>Media</v>
          </cell>
          <cell r="E601" t="str">
            <v>Cerrado</v>
          </cell>
          <cell r="F601" t="str">
            <v>TELEFONICA GLOBAL TECHNOLOGY S.A.AGENCIA EN CHILE</v>
          </cell>
          <cell r="G601" t="str">
            <v>22/02/2024 14:27:42</v>
          </cell>
          <cell r="H601" t="str">
            <v>22/02/2024 14:28:40</v>
          </cell>
          <cell r="I601" t="str">
            <v>22/02/2024 16:33:22</v>
          </cell>
          <cell r="J601" t="str">
            <v>22/02/2024 23:50:00</v>
          </cell>
          <cell r="K601" t="str">
            <v>COMUNICACIONES DC</v>
          </cell>
          <cell r="L601" t="str">
            <v>LUIS RODRIGO ACEVEDO COLLIPAL</v>
          </cell>
          <cell r="M601" t="str">
            <v>HD/SOLICITUD PVLAN - SERVER_LIMA // CEPECH</v>
          </cell>
          <cell r="N601" t="str">
            <v>VPN IP - MPLS</v>
          </cell>
          <cell r="O601" t="str">
            <v>frp_pcamay</v>
          </cell>
          <cell r="P601" t="str">
            <v>Requerimiento de cliente</v>
          </cell>
          <cell r="Q601" t="str">
            <v>Dentro del Objetivo de servicio</v>
          </cell>
          <cell r="R601">
            <v>45344</v>
          </cell>
          <cell r="S601">
            <v>8.6597222223645076E-2</v>
          </cell>
          <cell r="T601">
            <v>0</v>
          </cell>
          <cell r="U601">
            <v>8.7268518518518523E-2</v>
          </cell>
          <cell r="V601">
            <v>8.7268518518518523E-2</v>
          </cell>
          <cell r="W601" t="str">
            <v/>
          </cell>
          <cell r="X601" t="str">
            <v>Cumplido</v>
          </cell>
        </row>
        <row r="602">
          <cell r="A602" t="str">
            <v>INC000002631231</v>
          </cell>
          <cell r="B602" t="str">
            <v>4-Menor/Localizado</v>
          </cell>
          <cell r="C602" t="str">
            <v>4-Baja</v>
          </cell>
          <cell r="D602" t="str">
            <v>Baja</v>
          </cell>
          <cell r="E602" t="str">
            <v>Cerrado</v>
          </cell>
          <cell r="F602" t="str">
            <v>TELEFONICA GLOBAL TECHNOLOGY S.A.AGENCIA EN CHILE</v>
          </cell>
          <cell r="G602" t="str">
            <v>22/02/2024 18:20:55</v>
          </cell>
          <cell r="H602" t="str">
            <v>22/02/2024 18:21:48</v>
          </cell>
          <cell r="I602" t="str">
            <v>22/02/2024 18:21:48</v>
          </cell>
          <cell r="J602" t="str">
            <v>22/02/2024 23:50:00</v>
          </cell>
          <cell r="K602" t="str">
            <v>SISTEMA OPERATIVO MICROSOFT</v>
          </cell>
          <cell r="L602" t="str">
            <v>JAVIER CUEVAS</v>
          </cell>
          <cell r="M602" t="str">
            <v>REUNION SD MS</v>
          </cell>
          <cell r="N602" t="str">
            <v>HOSTING VIRTUAL</v>
          </cell>
          <cell r="O602" t="str">
            <v>tct_jacuev</v>
          </cell>
          <cell r="P602" t="str">
            <v>Requerimiento de cliente</v>
          </cell>
          <cell r="Q602" t="str">
            <v>Dentro del Objetivo de servicio</v>
          </cell>
          <cell r="R602">
            <v>45344</v>
          </cell>
          <cell r="S602">
            <v>0</v>
          </cell>
          <cell r="T602">
            <v>0</v>
          </cell>
          <cell r="U602">
            <v>6.134259259259259E-4</v>
          </cell>
          <cell r="V602">
            <v>6.134259259259259E-4</v>
          </cell>
          <cell r="W602" t="str">
            <v/>
          </cell>
          <cell r="X602" t="str">
            <v>Cumplido</v>
          </cell>
        </row>
        <row r="603">
          <cell r="A603" t="str">
            <v>INC000002631227</v>
          </cell>
          <cell r="B603" t="str">
            <v>4-Menor/Localizado</v>
          </cell>
          <cell r="C603" t="str">
            <v>4-Baja</v>
          </cell>
          <cell r="D603" t="str">
            <v>Baja</v>
          </cell>
          <cell r="E603" t="str">
            <v>Cerrado</v>
          </cell>
          <cell r="F603" t="str">
            <v>TELEFONICA GLOBAL TECHNOLOGY S.A.AGENCIA EN CHILE</v>
          </cell>
          <cell r="G603" t="str">
            <v>22/02/2024 18:19:51</v>
          </cell>
          <cell r="H603" t="str">
            <v>22/02/2024 18:20:41</v>
          </cell>
          <cell r="I603" t="str">
            <v>22/02/2024 18:22:37</v>
          </cell>
          <cell r="J603" t="str">
            <v>22/02/2024 23:50:00</v>
          </cell>
          <cell r="K603" t="str">
            <v>SISTEMA OPERATIVO MICROSOFT</v>
          </cell>
          <cell r="L603" t="str">
            <v>JAVIER CUEVAS</v>
          </cell>
          <cell r="M603" t="str">
            <v>rEUNION COORDINACION OOB</v>
          </cell>
          <cell r="N603" t="str">
            <v>HOSTING VIRTUAL</v>
          </cell>
          <cell r="O603" t="str">
            <v>tct_jacuev</v>
          </cell>
          <cell r="P603" t="str">
            <v>Requerimiento de cliente</v>
          </cell>
          <cell r="Q603" t="str">
            <v>Dentro del Objetivo de servicio</v>
          </cell>
          <cell r="R603">
            <v>45344</v>
          </cell>
          <cell r="S603">
            <v>1.3425925862975419E-3</v>
          </cell>
          <cell r="T603">
            <v>0</v>
          </cell>
          <cell r="U603">
            <v>1.9212962962962962E-3</v>
          </cell>
          <cell r="V603">
            <v>1.9212962962962962E-3</v>
          </cell>
          <cell r="W603" t="str">
            <v/>
          </cell>
          <cell r="X603" t="str">
            <v>Cumplido</v>
          </cell>
        </row>
        <row r="604">
          <cell r="A604" t="str">
            <v>INC000002631235</v>
          </cell>
          <cell r="B604" t="str">
            <v>4-Menor/Localizado</v>
          </cell>
          <cell r="C604" t="str">
            <v>4-Baja</v>
          </cell>
          <cell r="D604" t="str">
            <v>Baja</v>
          </cell>
          <cell r="E604" t="str">
            <v>Cerrado</v>
          </cell>
          <cell r="F604" t="str">
            <v>TELEFONICA GLOBAL TECHNOLOGY S.A.AGENCIA EN CHILE</v>
          </cell>
          <cell r="G604" t="str">
            <v>22/02/2024 18:23:16</v>
          </cell>
          <cell r="H604" t="str">
            <v>22/02/2024 18:24:04</v>
          </cell>
          <cell r="I604" t="str">
            <v>22/02/2024 18:24:04</v>
          </cell>
          <cell r="J604" t="str">
            <v>22/02/2024 23:50:00</v>
          </cell>
          <cell r="K604" t="str">
            <v>SISTEMA OPERATIVO MICROSOFT</v>
          </cell>
          <cell r="L604" t="str">
            <v>JAVIER CUEVAS</v>
          </cell>
          <cell r="M604" t="str">
            <v>MAQUINAS SOC</v>
          </cell>
          <cell r="N604" t="str">
            <v>HOSTING VIRTUAL</v>
          </cell>
          <cell r="O604" t="str">
            <v>tct_jacuev</v>
          </cell>
          <cell r="P604" t="str">
            <v>Requerimiento de cliente</v>
          </cell>
          <cell r="Q604" t="str">
            <v>Dentro del Objetivo de servicio</v>
          </cell>
          <cell r="R604">
            <v>45344</v>
          </cell>
          <cell r="S604">
            <v>0</v>
          </cell>
          <cell r="T604">
            <v>0</v>
          </cell>
          <cell r="U604">
            <v>5.5555555555555556E-4</v>
          </cell>
          <cell r="V604">
            <v>5.5555555555555556E-4</v>
          </cell>
          <cell r="W604" t="str">
            <v/>
          </cell>
          <cell r="X604" t="str">
            <v>Cumplido</v>
          </cell>
        </row>
        <row r="605">
          <cell r="A605" t="str">
            <v>INC000002631322</v>
          </cell>
          <cell r="B605" t="str">
            <v>4-Menor/Localizado</v>
          </cell>
          <cell r="C605" t="str">
            <v>3-Medio</v>
          </cell>
          <cell r="D605" t="str">
            <v>Media</v>
          </cell>
          <cell r="E605" t="str">
            <v>Cerrado</v>
          </cell>
          <cell r="F605" t="str">
            <v>FUNDACION INSTITUTO PROFESIONAL DUOC UC</v>
          </cell>
          <cell r="G605" t="str">
            <v>22/02/2024 17:23:52</v>
          </cell>
          <cell r="H605" t="str">
            <v>22/02/2024 17:27:11</v>
          </cell>
          <cell r="I605" t="str">
            <v>22/02/2024 22:02:01</v>
          </cell>
          <cell r="J605" t="str">
            <v>22/02/2024 23:50:00</v>
          </cell>
          <cell r="K605" t="str">
            <v>SISTEMA OPERATIVO MICROSOFT</v>
          </cell>
          <cell r="L605" t="str">
            <v>ALEJANDRO ACEVEDO VALENZUELA</v>
          </cell>
          <cell r="M605" t="str">
            <v>ERROR EN REPORTE Exchange Server Health Report - 02/22/2024 17:10:02 DuocN7</v>
          </cell>
          <cell r="N605" t="str">
            <v>MONITOREO</v>
          </cell>
          <cell r="O605" t="str">
            <v>tct_decruz</v>
          </cell>
          <cell r="P605" t="str">
            <v>Requerimiento de cliente</v>
          </cell>
          <cell r="Q605" t="str">
            <v>Dentro del Objetivo de servicio</v>
          </cell>
          <cell r="R605">
            <v>45344</v>
          </cell>
          <cell r="S605">
            <v>0.19085648148029577</v>
          </cell>
          <cell r="T605">
            <v>0.14230324074074074</v>
          </cell>
          <cell r="U605">
            <v>0.19315972222222222</v>
          </cell>
          <cell r="V605">
            <v>5.0856481481481482E-2</v>
          </cell>
          <cell r="W605" t="str">
            <v/>
          </cell>
          <cell r="X605" t="str">
            <v>Cumplido</v>
          </cell>
        </row>
        <row r="606">
          <cell r="A606" t="str">
            <v>INC000002631819</v>
          </cell>
          <cell r="B606" t="str">
            <v>1-Extenso/Generalizado</v>
          </cell>
          <cell r="C606" t="str">
            <v>4-Baja</v>
          </cell>
          <cell r="D606" t="str">
            <v>Baja</v>
          </cell>
          <cell r="E606" t="str">
            <v>Cerrado</v>
          </cell>
          <cell r="F606" t="str">
            <v>TELEFONICA EMPRESAS DE CHILE SA</v>
          </cell>
          <cell r="G606" t="str">
            <v>22/02/2024 22:26:12</v>
          </cell>
          <cell r="H606" t="str">
            <v>22/02/2024 22:26:12</v>
          </cell>
          <cell r="I606" t="str">
            <v>22/02/2024 23:48:26</v>
          </cell>
          <cell r="J606" t="str">
            <v>22/02/2024 23:50:00</v>
          </cell>
          <cell r="K606" t="str">
            <v>SISTEMA OPERATIVO MICROSOFT</v>
          </cell>
          <cell r="L606" t="str">
            <v>SEBASTIAN I ACUÑA GUZMAN</v>
          </cell>
          <cell r="M606" t="str">
            <v>cmdb - aii_soc_01_clone TICKET AUTOMATICO</v>
          </cell>
          <cell r="N606" t="str">
            <v>TICKET-INTELIGENTE</v>
          </cell>
          <cell r="O606" t="str">
            <v>USR_TSIGHT</v>
          </cell>
          <cell r="P606" t="str">
            <v>Incidencia de cliente</v>
          </cell>
          <cell r="Q606" t="str">
            <v>Dentro del Objetivo de servicio</v>
          </cell>
          <cell r="R606">
            <v>45344</v>
          </cell>
          <cell r="S606">
            <v>5.7106481479422655E-2</v>
          </cell>
          <cell r="T606">
            <v>5.2719907407407403E-2</v>
          </cell>
          <cell r="U606">
            <v>5.710648148148148E-2</v>
          </cell>
          <cell r="V606">
            <v>4.386574074074074E-3</v>
          </cell>
          <cell r="W606" t="str">
            <v>Cumplido</v>
          </cell>
          <cell r="X606" t="str">
            <v xml:space="preserve"> </v>
          </cell>
        </row>
        <row r="607">
          <cell r="A607" t="str">
            <v>INC000002631779</v>
          </cell>
          <cell r="B607" t="str">
            <v>1-Extenso/Generalizado</v>
          </cell>
          <cell r="C607" t="str">
            <v>4-Baja</v>
          </cell>
          <cell r="D607" t="str">
            <v>Baja</v>
          </cell>
          <cell r="E607" t="str">
            <v>Cerrado</v>
          </cell>
          <cell r="F607" t="str">
            <v>COAGRA S A</v>
          </cell>
          <cell r="G607" t="str">
            <v>22/02/2024 22:14:09</v>
          </cell>
          <cell r="H607" t="str">
            <v>22/02/2024 22:14:09</v>
          </cell>
          <cell r="I607" t="str">
            <v>23/02/2024 2:26:45</v>
          </cell>
          <cell r="J607" t="str">
            <v>23/02/2024 23:50:00</v>
          </cell>
          <cell r="K607" t="str">
            <v>SISTEMA OPERATIVO MICROSOFT</v>
          </cell>
          <cell r="L607" t="str">
            <v>RICARDO R GALLEGOS OYANEDER</v>
          </cell>
          <cell r="M607" t="str">
            <v>coagra01 - sap_prod_e_vm TICKET AUTOMATICO</v>
          </cell>
          <cell r="N607" t="str">
            <v>TICKET-INTELIGENTE</v>
          </cell>
          <cell r="O607" t="str">
            <v>USR_TSIGHT</v>
          </cell>
          <cell r="P607" t="str">
            <v>Incidencia de cliente</v>
          </cell>
          <cell r="Q607" t="str">
            <v>Dentro del Objetivo de servicio</v>
          </cell>
          <cell r="R607">
            <v>45345</v>
          </cell>
          <cell r="S607">
            <v>0.17541666666511446</v>
          </cell>
          <cell r="T607">
            <v>0.17185185185185184</v>
          </cell>
          <cell r="U607">
            <v>0.17541666666666667</v>
          </cell>
          <cell r="V607">
            <v>3.5648148148148154E-3</v>
          </cell>
          <cell r="W607" t="str">
            <v>Cumplido</v>
          </cell>
          <cell r="X607" t="str">
            <v xml:space="preserve"> </v>
          </cell>
        </row>
        <row r="608">
          <cell r="A608" t="str">
            <v>INC000002631289</v>
          </cell>
          <cell r="B608" t="str">
            <v>4-Menor/Localizado</v>
          </cell>
          <cell r="C608" t="str">
            <v>4-Baja</v>
          </cell>
          <cell r="D608" t="str">
            <v>Baja</v>
          </cell>
          <cell r="E608" t="str">
            <v>Cerrado</v>
          </cell>
          <cell r="F608" t="str">
            <v>TELEFONICA EMPRESAS DE CHILE SA</v>
          </cell>
          <cell r="G608" t="str">
            <v>23/02/2024 8:18:28</v>
          </cell>
          <cell r="H608" t="str">
            <v>23/02/2024 8:19:34</v>
          </cell>
          <cell r="I608" t="str">
            <v>23/02/2024 8:20:49</v>
          </cell>
          <cell r="J608" t="str">
            <v>23/02/2024 23:50:00</v>
          </cell>
          <cell r="K608" t="str">
            <v>CLOUD SAP HANA</v>
          </cell>
          <cell r="L608" t="str">
            <v>NICOLAS A SAAVEDRA EGUILUZ</v>
          </cell>
          <cell r="M608" t="str">
            <v>Checklist Diario Clientes 23.02.24</v>
          </cell>
          <cell r="N608" t="str">
            <v>SAP</v>
          </cell>
          <cell r="O608" t="str">
            <v>tct_nsaave</v>
          </cell>
          <cell r="P608" t="str">
            <v>Requerimiento de cliente</v>
          </cell>
          <cell r="Q608" t="str">
            <v>Dentro del Objetivo de servicio</v>
          </cell>
          <cell r="R608">
            <v>45345</v>
          </cell>
          <cell r="S608">
            <v>8.6805555474711582E-4</v>
          </cell>
          <cell r="T608">
            <v>0</v>
          </cell>
          <cell r="U608">
            <v>1.6319444444444445E-3</v>
          </cell>
          <cell r="V608">
            <v>1.6319444444444445E-3</v>
          </cell>
          <cell r="W608" t="str">
            <v/>
          </cell>
          <cell r="X608" t="str">
            <v>Cumplido</v>
          </cell>
        </row>
        <row r="609">
          <cell r="A609" t="str">
            <v>INC000002630877</v>
          </cell>
          <cell r="B609" t="str">
            <v>3-Moderado/Limitado</v>
          </cell>
          <cell r="C609" t="str">
            <v>3-Medio</v>
          </cell>
          <cell r="D609" t="str">
            <v>Media</v>
          </cell>
          <cell r="E609" t="str">
            <v>Cerrado</v>
          </cell>
          <cell r="F609" t="str">
            <v>FUNDACION INSTITUTO PROFESIONAL DUOC UC</v>
          </cell>
          <cell r="G609" t="str">
            <v>22/02/2024 16:19:46</v>
          </cell>
          <cell r="H609" t="str">
            <v>22/02/2024 16:22:28</v>
          </cell>
          <cell r="I609" t="str">
            <v>23/02/2024 8:57:07</v>
          </cell>
          <cell r="J609" t="str">
            <v>23/02/2024 23:50:00</v>
          </cell>
          <cell r="K609" t="str">
            <v>SISTEMA OPERATIVO MICROSOFT</v>
          </cell>
          <cell r="L609" t="str">
            <v>RICARDO R GALLEGOS OYANEDER</v>
          </cell>
          <cell r="M609" t="str">
            <v>HD / DUOC | Solicitud de ventana de reinicio HYP-RENCA -&gt; ADM-DCRENCA</v>
          </cell>
          <cell r="N609" t="str">
            <v>VPN IP - MPLS</v>
          </cell>
          <cell r="O609" t="str">
            <v>frp_rreyes</v>
          </cell>
          <cell r="P609" t="str">
            <v>Requerimiento de cliente</v>
          </cell>
          <cell r="Q609" t="str">
            <v>Objetivos de servicio incumplidos</v>
          </cell>
          <cell r="R609">
            <v>45345</v>
          </cell>
          <cell r="S609">
            <v>0.69072916666482342</v>
          </cell>
          <cell r="T609">
            <v>0.66344907407407405</v>
          </cell>
          <cell r="U609">
            <v>0.69260416666666658</v>
          </cell>
          <cell r="V609">
            <v>2.9155092592592594E-2</v>
          </cell>
          <cell r="W609" t="str">
            <v/>
          </cell>
          <cell r="X609" t="str">
            <v>Cumplido</v>
          </cell>
        </row>
        <row r="610">
          <cell r="A610" t="str">
            <v>INC000002630971</v>
          </cell>
          <cell r="B610" t="str">
            <v>3-Moderado/Limitado</v>
          </cell>
          <cell r="C610" t="str">
            <v>3-Medio</v>
          </cell>
          <cell r="D610" t="str">
            <v>Media</v>
          </cell>
          <cell r="E610" t="str">
            <v>Cerrado</v>
          </cell>
          <cell r="F610" t="str">
            <v>NUTRISCO CHILE SA</v>
          </cell>
          <cell r="G610" t="str">
            <v>23/02/2024 9:31:40</v>
          </cell>
          <cell r="H610" t="str">
            <v>23/02/2024 9:34:02</v>
          </cell>
          <cell r="I610" t="str">
            <v>23/02/2024 9:41:10</v>
          </cell>
          <cell r="J610" t="str">
            <v>23/02/2024 23:50:00</v>
          </cell>
          <cell r="K610" t="str">
            <v>CLOUD SAP HANA</v>
          </cell>
          <cell r="L610" t="str">
            <v>NICOLAS A SAAVEDRA EGUILUZ</v>
          </cell>
          <cell r="M610" t="str">
            <v>HD | Creación Usuario SAP PRD</v>
          </cell>
          <cell r="N610" t="str">
            <v>VPN IP - MPLS</v>
          </cell>
          <cell r="O610" t="str">
            <v>frp_kefern</v>
          </cell>
          <cell r="P610" t="str">
            <v>Requerimiento de cliente</v>
          </cell>
          <cell r="Q610" t="str">
            <v>Dentro del Objetivo de servicio</v>
          </cell>
          <cell r="R610">
            <v>45345</v>
          </cell>
          <cell r="S610">
            <v>4.9537037048139609E-3</v>
          </cell>
          <cell r="T610">
            <v>0</v>
          </cell>
          <cell r="U610">
            <v>6.5972222222222222E-3</v>
          </cell>
          <cell r="V610">
            <v>6.5972222222222222E-3</v>
          </cell>
          <cell r="W610" t="str">
            <v/>
          </cell>
          <cell r="X610" t="str">
            <v>Cumplido</v>
          </cell>
        </row>
        <row r="611">
          <cell r="A611" t="str">
            <v>INC000002630077</v>
          </cell>
          <cell r="B611" t="str">
            <v>3-Moderado/Limitado</v>
          </cell>
          <cell r="C611" t="str">
            <v>3-Medio</v>
          </cell>
          <cell r="D611" t="str">
            <v>Media</v>
          </cell>
          <cell r="E611" t="str">
            <v>Cerrado</v>
          </cell>
          <cell r="F611" t="str">
            <v>INDUSTRIAS CHILENAS DE ALAMBRE INCHALAM S.A.</v>
          </cell>
          <cell r="G611" t="str">
            <v>22/02/2024 12:18:01</v>
          </cell>
          <cell r="H611" t="str">
            <v>22/02/2024 12:27:33</v>
          </cell>
          <cell r="I611" t="str">
            <v>23/02/2024 10:19:04</v>
          </cell>
          <cell r="J611" t="str">
            <v>23/02/2024 23:50:00</v>
          </cell>
          <cell r="K611" t="str">
            <v>VDC</v>
          </cell>
          <cell r="L611" t="str">
            <v>ANGEL CASTRO CABRERA</v>
          </cell>
          <cell r="M611" t="str">
            <v>HD/INDUSTRIAS CHILENAS DE ALAMBRE INCHALAM S.</v>
          </cell>
          <cell r="N611" t="str">
            <v>VPN IP - MPLS</v>
          </cell>
          <cell r="O611" t="str">
            <v>frp_pcamay</v>
          </cell>
          <cell r="P611" t="str">
            <v>Requerimiento de cliente</v>
          </cell>
          <cell r="Q611" t="str">
            <v>Objetivos de servicio incumplidos</v>
          </cell>
          <cell r="R611">
            <v>45345</v>
          </cell>
          <cell r="S611">
            <v>0.91077546296583023</v>
          </cell>
          <cell r="T611">
            <v>0.79831018518518515</v>
          </cell>
          <cell r="U611">
            <v>0.9173958333333333</v>
          </cell>
          <cell r="V611">
            <v>0.11908564814814815</v>
          </cell>
          <cell r="W611" t="str">
            <v/>
          </cell>
          <cell r="X611" t="str">
            <v>Cumplido</v>
          </cell>
        </row>
        <row r="612">
          <cell r="A612" t="str">
            <v>INC000002630053</v>
          </cell>
          <cell r="B612" t="str">
            <v>3-Moderado/Limitado</v>
          </cell>
          <cell r="C612" t="str">
            <v>3-Medio</v>
          </cell>
          <cell r="D612" t="str">
            <v>Media</v>
          </cell>
          <cell r="E612" t="str">
            <v>Cerrado</v>
          </cell>
          <cell r="F612" t="str">
            <v>TELEFONICA GLOBAL TECHNOLOGY S.A.AGENCIA EN CHILE</v>
          </cell>
          <cell r="G612" t="str">
            <v>22/02/2024 11:22:23</v>
          </cell>
          <cell r="H612" t="str">
            <v>22/02/2024 11:24:57</v>
          </cell>
          <cell r="I612" t="str">
            <v>23/02/2024 11:08:50</v>
          </cell>
          <cell r="J612" t="str">
            <v>23/02/2024 23:50:00</v>
          </cell>
          <cell r="K612" t="str">
            <v>SISTEMA OPERATIVO UNIX</v>
          </cell>
          <cell r="L612" t="str">
            <v>SEBASTIAN I ACUÑA GUZMAN</v>
          </cell>
          <cell r="M612" t="str">
            <v>HD/RE: REPORTE OPENSCAP -CCS- SEGURIDAD DE SISTEMA OPERATIVO BASE.</v>
          </cell>
          <cell r="N612" t="str">
            <v>VPN IP - MPLS</v>
          </cell>
          <cell r="O612" t="str">
            <v>frp_pcamay</v>
          </cell>
          <cell r="P612" t="str">
            <v>Requerimiento de cliente</v>
          </cell>
          <cell r="Q612" t="str">
            <v>Objetivos de servicio incumplidos</v>
          </cell>
          <cell r="R612">
            <v>45345</v>
          </cell>
          <cell r="S612">
            <v>0.98880787037342088</v>
          </cell>
          <cell r="T612">
            <v>0.79025462962962967</v>
          </cell>
          <cell r="U612">
            <v>0.99059027777777775</v>
          </cell>
          <cell r="V612">
            <v>0.20033564814814817</v>
          </cell>
          <cell r="W612" t="str">
            <v/>
          </cell>
          <cell r="X612" t="str">
            <v>Cumplido</v>
          </cell>
        </row>
        <row r="613">
          <cell r="A613" t="str">
            <v>INC000002632608</v>
          </cell>
          <cell r="B613" t="str">
            <v>3-Moderado/Limitado</v>
          </cell>
          <cell r="C613" t="str">
            <v>3-Medio</v>
          </cell>
          <cell r="D613" t="str">
            <v>Media</v>
          </cell>
          <cell r="E613" t="str">
            <v>Cerrado</v>
          </cell>
          <cell r="F613" t="str">
            <v>COAGRA S A</v>
          </cell>
          <cell r="G613" t="str">
            <v>23/02/2024 10:35:53</v>
          </cell>
          <cell r="H613" t="str">
            <v>23/02/2024 10:37:46</v>
          </cell>
          <cell r="I613" t="str">
            <v>23/02/2024 11:13:11</v>
          </cell>
          <cell r="J613" t="str">
            <v>23/02/2024 23:50:00</v>
          </cell>
          <cell r="K613" t="str">
            <v>CLOUD SAP HANA</v>
          </cell>
          <cell r="L613" t="str">
            <v>NICOLAS A SAAVEDRA EGUILUZ</v>
          </cell>
          <cell r="M613" t="str">
            <v>HD/
RV: SAP intermitente</v>
          </cell>
          <cell r="N613" t="str">
            <v>VPN IP - MPLS</v>
          </cell>
          <cell r="O613" t="str">
            <v>frp_fpetro</v>
          </cell>
          <cell r="P613" t="str">
            <v>Requerimiento de cliente</v>
          </cell>
          <cell r="Q613" t="str">
            <v>Dentro del Objetivo de servicio</v>
          </cell>
          <cell r="R613">
            <v>45345</v>
          </cell>
          <cell r="S613">
            <v>2.4594907408754807E-2</v>
          </cell>
          <cell r="T613">
            <v>0</v>
          </cell>
          <cell r="U613">
            <v>2.5902777777777775E-2</v>
          </cell>
          <cell r="V613">
            <v>2.5902777777777775E-2</v>
          </cell>
          <cell r="W613" t="str">
            <v/>
          </cell>
          <cell r="X613" t="str">
            <v>Cumplido</v>
          </cell>
        </row>
        <row r="614">
          <cell r="A614" t="str">
            <v>INC000002632109</v>
          </cell>
          <cell r="B614" t="str">
            <v>1-Extenso/Generalizado</v>
          </cell>
          <cell r="C614" t="str">
            <v>4-Baja</v>
          </cell>
          <cell r="D614" t="str">
            <v>Baja</v>
          </cell>
          <cell r="E614" t="str">
            <v>Cerrado</v>
          </cell>
          <cell r="F614" t="str">
            <v>FUNDACION INSTITUTO PROFESIONAL DUOC UC</v>
          </cell>
          <cell r="G614" t="str">
            <v>23/02/2024 4:06:31</v>
          </cell>
          <cell r="H614" t="str">
            <v>23/02/2024 4:06:31</v>
          </cell>
          <cell r="I614" t="str">
            <v>23/02/2024 11:31:26</v>
          </cell>
          <cell r="J614" t="str">
            <v>23/02/2024 23:50:00</v>
          </cell>
          <cell r="K614" t="str">
            <v>SISTEMA OPERATIVO MICROSOFT</v>
          </cell>
          <cell r="L614" t="str">
            <v>RICARDO R GALLEGOS OYANEDER</v>
          </cell>
          <cell r="M614" t="str">
            <v>fiprdu01 - controlver01-2k23 TICKET AUTOMATICO</v>
          </cell>
          <cell r="N614" t="str">
            <v>TICKET-INTELIGENTE</v>
          </cell>
          <cell r="O614" t="str">
            <v>USR_TSIGHT</v>
          </cell>
          <cell r="P614" t="str">
            <v>Incidencia de cliente</v>
          </cell>
          <cell r="Q614" t="str">
            <v>Dentro del Objetivo de servicio</v>
          </cell>
          <cell r="R614">
            <v>45345</v>
          </cell>
          <cell r="S614">
            <v>0.30896990740438923</v>
          </cell>
          <cell r="T614">
            <v>0.30736111111111114</v>
          </cell>
          <cell r="U614">
            <v>0.30896990740740743</v>
          </cell>
          <cell r="V614">
            <v>1.6087962962962963E-3</v>
          </cell>
          <cell r="W614" t="str">
            <v>Cumplido</v>
          </cell>
          <cell r="X614" t="str">
            <v xml:space="preserve"> </v>
          </cell>
        </row>
        <row r="615">
          <cell r="A615" t="str">
            <v>INC000002630605</v>
          </cell>
          <cell r="B615" t="str">
            <v>3-Moderado/Limitado</v>
          </cell>
          <cell r="C615" t="str">
            <v>3-Medio</v>
          </cell>
          <cell r="D615" t="str">
            <v>Media</v>
          </cell>
          <cell r="E615" t="str">
            <v>Cerrado</v>
          </cell>
          <cell r="F615" t="str">
            <v>EMPRESA NACIONAL DE CERTIFICACIONES</v>
          </cell>
          <cell r="G615" t="str">
            <v>22/02/2024 13:44:28</v>
          </cell>
          <cell r="H615" t="str">
            <v>22/02/2024 13:47:09</v>
          </cell>
          <cell r="I615" t="str">
            <v>23/02/2024 11:40:07</v>
          </cell>
          <cell r="J615" t="str">
            <v>23/02/2024 23:50:00</v>
          </cell>
          <cell r="K615" t="str">
            <v>SISTEMA OPERATIVO MICROSOFT</v>
          </cell>
          <cell r="L615" t="str">
            <v>RICARDO R GALLEGOS OYANEDER</v>
          </cell>
          <cell r="M615" t="str">
            <v>HD/Server Cluster DB</v>
          </cell>
          <cell r="N615" t="str">
            <v>VPN IP - MPLS</v>
          </cell>
          <cell r="O615" t="str">
            <v>frp_pcamay</v>
          </cell>
          <cell r="P615" t="str">
            <v>Requerimiento de cliente</v>
          </cell>
          <cell r="Q615" t="str">
            <v>Objetivos de servicio incumplidos</v>
          </cell>
          <cell r="R615">
            <v>45345</v>
          </cell>
          <cell r="S615">
            <v>0.91178240741282934</v>
          </cell>
          <cell r="T615">
            <v>0.81314814814814806</v>
          </cell>
          <cell r="U615">
            <v>0.91364583333333327</v>
          </cell>
          <cell r="V615">
            <v>0.10049768518518519</v>
          </cell>
          <cell r="W615" t="str">
            <v/>
          </cell>
          <cell r="X615" t="str">
            <v>Cumplido</v>
          </cell>
        </row>
        <row r="616">
          <cell r="A616" t="str">
            <v>INC000002631114</v>
          </cell>
          <cell r="B616" t="str">
            <v>4-Menor/Localizado</v>
          </cell>
          <cell r="C616" t="str">
            <v>4-Baja</v>
          </cell>
          <cell r="D616" t="str">
            <v>Baja</v>
          </cell>
          <cell r="E616" t="str">
            <v>Cerrado</v>
          </cell>
          <cell r="F616" t="str">
            <v>TELEFONICA CYBERSECURITY TECH CHILE SPA</v>
          </cell>
          <cell r="G616" t="str">
            <v>22/02/2024 17:40:00</v>
          </cell>
          <cell r="H616" t="str">
            <v>22/02/2024 17:41:15</v>
          </cell>
          <cell r="I616" t="str">
            <v>23/02/2024 11:40:08</v>
          </cell>
          <cell r="J616" t="str">
            <v>23/02/2024 23:50:00</v>
          </cell>
          <cell r="K616" t="str">
            <v>SISTEMA OPERATIVO MICROSOFT</v>
          </cell>
          <cell r="L616" t="str">
            <v>JAVIER CUEVAS</v>
          </cell>
          <cell r="M616" t="str">
            <v>REQ / SOC/RV: IMPORTANTE: Baja de Servidores</v>
          </cell>
          <cell r="N616" t="str">
            <v>VPN IP - MPLS</v>
          </cell>
          <cell r="O616" t="str">
            <v>frp_dvilca</v>
          </cell>
          <cell r="P616" t="str">
            <v>Requerimiento de cliente</v>
          </cell>
          <cell r="Q616" t="str">
            <v>Dentro del Objetivo de servicio</v>
          </cell>
          <cell r="R616">
            <v>45345</v>
          </cell>
          <cell r="S616">
            <v>0.74922453703766223</v>
          </cell>
          <cell r="T616">
            <v>0.61076388888888888</v>
          </cell>
          <cell r="U616">
            <v>0.75009259259259264</v>
          </cell>
          <cell r="V616">
            <v>0.1393287037037037</v>
          </cell>
          <cell r="W616" t="str">
            <v/>
          </cell>
          <cell r="X616" t="str">
            <v>Cumplido</v>
          </cell>
        </row>
        <row r="617">
          <cell r="A617" t="str">
            <v>INC000002630934</v>
          </cell>
          <cell r="B617" t="str">
            <v>4-Menor/Localizado</v>
          </cell>
          <cell r="C617" t="str">
            <v>4-Baja</v>
          </cell>
          <cell r="D617" t="str">
            <v>Baja</v>
          </cell>
          <cell r="E617" t="str">
            <v>Cerrado</v>
          </cell>
          <cell r="F617" t="str">
            <v>TELEFONICA CYBERSECURITY TECH CHILE SPA</v>
          </cell>
          <cell r="G617" t="str">
            <v>22/02/2024 18:11:00</v>
          </cell>
          <cell r="H617" t="str">
            <v>22/02/2024 18:11:47</v>
          </cell>
          <cell r="I617" t="str">
            <v>23/02/2024 11:40:34</v>
          </cell>
          <cell r="J617" t="str">
            <v>23/02/2024 23:50:00</v>
          </cell>
          <cell r="K617" t="str">
            <v>SISTEMA OPERATIVO MICROSOFT</v>
          </cell>
          <cell r="L617" t="str">
            <v>JAVIER CUEVAS</v>
          </cell>
          <cell r="M617" t="str">
            <v>REQ / SOC/ IMPORTANTE: Baja de Servidor MDM</v>
          </cell>
          <cell r="N617" t="str">
            <v>VPN IP - MPLS</v>
          </cell>
          <cell r="O617" t="str">
            <v>frp_jcarri</v>
          </cell>
          <cell r="P617" t="str">
            <v>Requerimiento de cliente</v>
          </cell>
          <cell r="Q617" t="str">
            <v>Dentro del Objetivo de servicio</v>
          </cell>
          <cell r="R617">
            <v>45345</v>
          </cell>
          <cell r="S617">
            <v>0.72832175926305354</v>
          </cell>
          <cell r="T617">
            <v>0.72243055555555558</v>
          </cell>
          <cell r="U617">
            <v>0.72886574074074073</v>
          </cell>
          <cell r="V617">
            <v>6.4351851851851861E-3</v>
          </cell>
          <cell r="W617" t="str">
            <v/>
          </cell>
          <cell r="X617" t="str">
            <v>Cumplido</v>
          </cell>
        </row>
        <row r="618">
          <cell r="A618" t="str">
            <v>INC000002632619</v>
          </cell>
          <cell r="B618" t="str">
            <v>3-Moderado/Limitado</v>
          </cell>
          <cell r="C618" t="str">
            <v>3-Medio</v>
          </cell>
          <cell r="D618" t="str">
            <v>Media</v>
          </cell>
          <cell r="E618" t="str">
            <v>Cerrado</v>
          </cell>
          <cell r="F618" t="str">
            <v>COAGRA S A</v>
          </cell>
          <cell r="G618" t="str">
            <v>23/02/2024 11:04:21</v>
          </cell>
          <cell r="H618" t="str">
            <v>23/02/2024 11:06:04</v>
          </cell>
          <cell r="I618" t="str">
            <v>23/02/2024 11:40:46</v>
          </cell>
          <cell r="J618" t="str">
            <v>23/02/2024 23:50:00</v>
          </cell>
          <cell r="K618" t="str">
            <v>CLOUD SAP HANA</v>
          </cell>
          <cell r="L618" t="str">
            <v>NICOLAS A SAAVEDRA EGUILUZ</v>
          </cell>
          <cell r="M618" t="str">
            <v>HD/
RV: Descripción: Asigna cuentas a Balance. DEEK953022</v>
          </cell>
          <cell r="N618" t="str">
            <v>SAP</v>
          </cell>
          <cell r="O618" t="str">
            <v>frp_fpetro</v>
          </cell>
          <cell r="P618" t="str">
            <v>Requerimiento de cliente</v>
          </cell>
          <cell r="Q618" t="str">
            <v>Dentro del Objetivo de servicio</v>
          </cell>
          <cell r="R618">
            <v>45345</v>
          </cell>
          <cell r="S618">
            <v>2.4097222223645076E-2</v>
          </cell>
          <cell r="T618">
            <v>0</v>
          </cell>
          <cell r="U618">
            <v>2.5289351851851851E-2</v>
          </cell>
          <cell r="V618">
            <v>2.5289351851851851E-2</v>
          </cell>
          <cell r="W618" t="str">
            <v/>
          </cell>
          <cell r="X618" t="str">
            <v>Cumplido</v>
          </cell>
        </row>
        <row r="619">
          <cell r="A619" t="str">
            <v>INC000002632617</v>
          </cell>
          <cell r="B619" t="str">
            <v>3-Moderado/Limitado</v>
          </cell>
          <cell r="C619" t="str">
            <v>3-Medio</v>
          </cell>
          <cell r="D619" t="str">
            <v>Media</v>
          </cell>
          <cell r="E619" t="str">
            <v>Cerrado</v>
          </cell>
          <cell r="F619" t="str">
            <v>TELEFONICA GLOBAL TECHNOLOGY S.A.AGENCIA EN CHILE</v>
          </cell>
          <cell r="G619" t="str">
            <v>23/02/2024 11:01:37</v>
          </cell>
          <cell r="H619" t="str">
            <v>23/02/2024 11:03:29</v>
          </cell>
          <cell r="I619" t="str">
            <v>23/02/2024 11:42:14</v>
          </cell>
          <cell r="J619" t="str">
            <v>23/02/2024 23:50:00</v>
          </cell>
          <cell r="K619" t="str">
            <v>CLOUD SAP HANA</v>
          </cell>
          <cell r="L619" t="str">
            <v>NICOLAS A SAAVEDRA EGUILUZ</v>
          </cell>
          <cell r="M619" t="str">
            <v>HD | Mensaje de SAP</v>
          </cell>
          <cell r="N619" t="str">
            <v>SAP</v>
          </cell>
          <cell r="O619" t="str">
            <v>frp_kefern</v>
          </cell>
          <cell r="P619" t="str">
            <v>Requerimiento de cliente</v>
          </cell>
          <cell r="Q619" t="str">
            <v>Dentro del Objetivo de servicio</v>
          </cell>
          <cell r="R619">
            <v>45345</v>
          </cell>
          <cell r="S619">
            <v>2.6909722218988463E-2</v>
          </cell>
          <cell r="T619">
            <v>0</v>
          </cell>
          <cell r="U619">
            <v>2.8206018518518519E-2</v>
          </cell>
          <cell r="V619">
            <v>2.8206018518518519E-2</v>
          </cell>
          <cell r="W619" t="str">
            <v/>
          </cell>
          <cell r="X619" t="str">
            <v>Cumplido</v>
          </cell>
        </row>
        <row r="620">
          <cell r="A620" t="str">
            <v>INC000002629926</v>
          </cell>
          <cell r="B620" t="str">
            <v>4-Menor/Localizado</v>
          </cell>
          <cell r="C620" t="str">
            <v>4-Baja</v>
          </cell>
          <cell r="D620" t="str">
            <v>Baja</v>
          </cell>
          <cell r="E620" t="str">
            <v>Cerrado</v>
          </cell>
          <cell r="F620" t="str">
            <v>FUNDACION INSTITUTO PROFESIONAL DUOC UC</v>
          </cell>
          <cell r="G620" t="str">
            <v>22/02/2024 10:30:49</v>
          </cell>
          <cell r="H620" t="str">
            <v>22/02/2024 10:32:14</v>
          </cell>
          <cell r="I620" t="str">
            <v>23/02/2024 11:58:27</v>
          </cell>
          <cell r="J620" t="str">
            <v>23/02/2024 23:50:00</v>
          </cell>
          <cell r="K620" t="str">
            <v>SISTEMA OPERATIVO MICROSOFT</v>
          </cell>
          <cell r="L620" t="str">
            <v>JAVIER CUEVAS</v>
          </cell>
          <cell r="M620" t="str">
            <v>DUOC | REQ | Conector Exchange 2016</v>
          </cell>
          <cell r="N620" t="str">
            <v>HOSTING VIRTUAL</v>
          </cell>
          <cell r="O620" t="str">
            <v>frp_lmosqu</v>
          </cell>
          <cell r="P620" t="str">
            <v>Requerimiento de cliente</v>
          </cell>
          <cell r="Q620" t="str">
            <v>Objetivos de servicio incumplidos</v>
          </cell>
          <cell r="R620">
            <v>45345</v>
          </cell>
          <cell r="S620">
            <v>1.0598726851894753</v>
          </cell>
          <cell r="T620">
            <v>1.0489930555555556</v>
          </cell>
          <cell r="U620">
            <v>1.0608564814814814</v>
          </cell>
          <cell r="V620">
            <v>1.1863425925925925E-2</v>
          </cell>
          <cell r="W620" t="str">
            <v/>
          </cell>
          <cell r="X620" t="str">
            <v>Cumplido</v>
          </cell>
        </row>
        <row r="621">
          <cell r="A621" t="str">
            <v>INC000002632664</v>
          </cell>
          <cell r="B621" t="str">
            <v>2-Significativo/Amplio</v>
          </cell>
          <cell r="C621" t="str">
            <v>2-Alta</v>
          </cell>
          <cell r="D621" t="str">
            <v>Alta</v>
          </cell>
          <cell r="E621" t="str">
            <v>Cerrado</v>
          </cell>
          <cell r="F621" t="str">
            <v>TELEFONICA CYBERSECURITY TECH CHILE SPA</v>
          </cell>
          <cell r="G621" t="str">
            <v>23/02/2024 12:33:27</v>
          </cell>
          <cell r="H621" t="str">
            <v>23/02/2024 12:34:14</v>
          </cell>
          <cell r="I621" t="str">
            <v>23/02/2024 12:57:47</v>
          </cell>
          <cell r="J621" t="str">
            <v>23/02/2024 23:50:00</v>
          </cell>
          <cell r="K621" t="str">
            <v>SISTEMA OPERATIVO UNIX</v>
          </cell>
          <cell r="L621" t="str">
            <v>GUSTAVO AVILA VERA</v>
          </cell>
          <cell r="M621" t="str">
            <v>Validar Servidores SOC Linux - INC000002632664</v>
          </cell>
          <cell r="N621" t="str">
            <v>SEGURIDAD</v>
          </cell>
          <cell r="O621" t="str">
            <v>tct_smmart</v>
          </cell>
          <cell r="P621" t="str">
            <v>Requerimiento de cliente</v>
          </cell>
          <cell r="Q621" t="str">
            <v>Dentro del Objetivo de servicio</v>
          </cell>
          <cell r="R621">
            <v>45345</v>
          </cell>
          <cell r="S621">
            <v>1.6354166669771075E-2</v>
          </cell>
          <cell r="T621">
            <v>0</v>
          </cell>
          <cell r="U621">
            <v>1.6898148148148148E-2</v>
          </cell>
          <cell r="V621">
            <v>1.6898148148148148E-2</v>
          </cell>
          <cell r="W621" t="str">
            <v/>
          </cell>
          <cell r="X621" t="str">
            <v>Cumplido</v>
          </cell>
        </row>
        <row r="622">
          <cell r="A622" t="str">
            <v>INC000002632725</v>
          </cell>
          <cell r="B622" t="str">
            <v>4-Menor/Localizado</v>
          </cell>
          <cell r="C622" t="str">
            <v>4-Baja</v>
          </cell>
          <cell r="D622" t="str">
            <v>Baja</v>
          </cell>
          <cell r="E622" t="str">
            <v>Cerrado</v>
          </cell>
          <cell r="F622" t="str">
            <v>TELEFONICA GLOBAL TECHNOLOGY S.A.AGENCIA EN CHILE</v>
          </cell>
          <cell r="G622" t="str">
            <v>23/02/2024 11:44:00</v>
          </cell>
          <cell r="H622" t="str">
            <v>23/02/2024 11:44:10</v>
          </cell>
          <cell r="I622" t="str">
            <v>23/02/2024 14:22:42</v>
          </cell>
          <cell r="J622" t="str">
            <v>23/02/2024 23:50:00</v>
          </cell>
          <cell r="K622" t="str">
            <v>GOOGLE WORKSPACE</v>
          </cell>
          <cell r="L622" t="str">
            <v>JAVIERA A UMAÑA YEVENES</v>
          </cell>
          <cell r="M622" t="str">
            <v>Re: CHI-003784374 // TRANSCOM WORLDWIDE CHILE LIMITADA // Licencias Google</v>
          </cell>
          <cell r="N622" t="str">
            <v>CORREO</v>
          </cell>
          <cell r="O622" t="str">
            <v>tct_jumana</v>
          </cell>
          <cell r="P622" t="str">
            <v>Requerimiento de cliente</v>
          </cell>
          <cell r="Q622" t="str">
            <v>Dentro del Objetivo de servicio</v>
          </cell>
          <cell r="R622">
            <v>45345</v>
          </cell>
          <cell r="S622">
            <v>0.11009259259299142</v>
          </cell>
          <cell r="T622">
            <v>0.11009259259259259</v>
          </cell>
          <cell r="U622">
            <v>0.11020833333333334</v>
          </cell>
          <cell r="V622">
            <v>1.1574074074074073E-4</v>
          </cell>
          <cell r="W622" t="str">
            <v/>
          </cell>
          <cell r="X622" t="str">
            <v>Cumplido</v>
          </cell>
        </row>
        <row r="623">
          <cell r="A623" t="str">
            <v>INC000002632663</v>
          </cell>
          <cell r="B623" t="str">
            <v>3-Moderado/Limitado</v>
          </cell>
          <cell r="C623" t="str">
            <v>3-Medio</v>
          </cell>
          <cell r="D623" t="str">
            <v>Media</v>
          </cell>
          <cell r="E623" t="str">
            <v>Cerrado</v>
          </cell>
          <cell r="F623" t="str">
            <v>TELEFONICA GLOBAL TECHNOLOGY S.A.AGENCIA EN CHILE</v>
          </cell>
          <cell r="G623" t="str">
            <v>23/02/2024 12:32:26</v>
          </cell>
          <cell r="H623" t="str">
            <v>23/02/2024 12:35:30</v>
          </cell>
          <cell r="I623" t="str">
            <v>23/02/2024 14:30:24</v>
          </cell>
          <cell r="J623" t="str">
            <v>23/02/2024 23:50:00</v>
          </cell>
          <cell r="K623" t="str">
            <v>SISTEMA OPERATIVO MICROSOFT</v>
          </cell>
          <cell r="L623" t="str">
            <v>RICARDO R GALLEGOS OYANEDER</v>
          </cell>
          <cell r="M623" t="str">
            <v>HD/
RE: SOLICITUD DE REESTABLECIMIENTO DE CLAVE VPN</v>
          </cell>
          <cell r="N623" t="str">
            <v>VPN IP - MPLS</v>
          </cell>
          <cell r="O623" t="str">
            <v>frp_fpetro</v>
          </cell>
          <cell r="P623" t="str">
            <v>Requerimiento de cliente</v>
          </cell>
          <cell r="Q623" t="str">
            <v>Dentro del Objetivo de servicio</v>
          </cell>
          <cell r="R623">
            <v>45345</v>
          </cell>
          <cell r="S623">
            <v>7.9791666663368233E-2</v>
          </cell>
          <cell r="T623">
            <v>8.8425925925925911E-3</v>
          </cell>
          <cell r="U623">
            <v>8.1921296296296298E-2</v>
          </cell>
          <cell r="V623">
            <v>7.3078703703703715E-2</v>
          </cell>
          <cell r="W623" t="str">
            <v/>
          </cell>
          <cell r="X623" t="str">
            <v>Cumplido</v>
          </cell>
        </row>
        <row r="624">
          <cell r="A624" t="str">
            <v>INC000002631418</v>
          </cell>
          <cell r="B624" t="str">
            <v>1-Extenso/Generalizado</v>
          </cell>
          <cell r="C624" t="str">
            <v>4-Baja</v>
          </cell>
          <cell r="D624" t="str">
            <v>Baja</v>
          </cell>
          <cell r="E624" t="str">
            <v>Cerrado</v>
          </cell>
          <cell r="F624" t="str">
            <v>PRODINSA 2</v>
          </cell>
          <cell r="G624" t="str">
            <v>22/02/2024 17:56:33</v>
          </cell>
          <cell r="H624" t="str">
            <v>22/02/2024 17:56:33</v>
          </cell>
          <cell r="I624" t="str">
            <v>23/02/2024 14:33:57</v>
          </cell>
          <cell r="J624" t="str">
            <v>23/02/2024 23:50:00</v>
          </cell>
          <cell r="K624" t="str">
            <v>SISTEMA OPERATIVO MICROSOFT</v>
          </cell>
          <cell r="L624" t="str">
            <v>RICARDO R GALLEGOS OYANEDER</v>
          </cell>
          <cell r="M624" t="str">
            <v>prodin01 - apposv_vm TICKET AUTOMATICO</v>
          </cell>
          <cell r="N624" t="str">
            <v>TICKET-INTELIGENTE</v>
          </cell>
          <cell r="O624" t="str">
            <v>USR_TSIGHT</v>
          </cell>
          <cell r="P624" t="str">
            <v>Incidencia de cliente</v>
          </cell>
          <cell r="Q624" t="str">
            <v>Dentro del Objetivo de servicio</v>
          </cell>
          <cell r="R624">
            <v>45345</v>
          </cell>
          <cell r="S624">
            <v>0.859305555553874</v>
          </cell>
          <cell r="T624">
            <v>0.85626157407407411</v>
          </cell>
          <cell r="U624">
            <v>0.85930555555555566</v>
          </cell>
          <cell r="V624">
            <v>3.0439814814814821E-3</v>
          </cell>
          <cell r="W624" t="str">
            <v>Cumplido</v>
          </cell>
          <cell r="X624" t="str">
            <v xml:space="preserve"> </v>
          </cell>
        </row>
        <row r="625">
          <cell r="A625" t="str">
            <v>INC000002632628</v>
          </cell>
          <cell r="B625" t="str">
            <v>3-Moderado/Limitado</v>
          </cell>
          <cell r="C625" t="str">
            <v>3-Medio</v>
          </cell>
          <cell r="D625" t="str">
            <v>Media</v>
          </cell>
          <cell r="E625" t="str">
            <v>Cerrado</v>
          </cell>
          <cell r="F625" t="str">
            <v>MARITIMA VALPARAISO CHILE</v>
          </cell>
          <cell r="G625" t="str">
            <v>23/02/2024 11:25:08</v>
          </cell>
          <cell r="H625" t="str">
            <v>23/02/2024 11:27:04</v>
          </cell>
          <cell r="I625" t="str">
            <v>23/02/2024 14:36:22</v>
          </cell>
          <cell r="J625" t="str">
            <v>23/02/2024 23:50:00</v>
          </cell>
          <cell r="K625" t="str">
            <v>SISTEMA OPERATIVO UNIX</v>
          </cell>
          <cell r="L625" t="str">
            <v>GUSTAVO AVILA VERA</v>
          </cell>
          <cell r="M625" t="str">
            <v>HD | Agregar registro a servidor DNS</v>
          </cell>
          <cell r="N625" t="str">
            <v>VPN IP - MPLS</v>
          </cell>
          <cell r="O625" t="str">
            <v>frp_kefern</v>
          </cell>
          <cell r="P625" t="str">
            <v>Requerimiento de cliente</v>
          </cell>
          <cell r="Q625" t="str">
            <v>Dentro del Objetivo de servicio</v>
          </cell>
          <cell r="R625">
            <v>45345</v>
          </cell>
          <cell r="S625">
            <v>0.13145833332964685</v>
          </cell>
          <cell r="T625">
            <v>6.5879629629629635E-2</v>
          </cell>
          <cell r="U625">
            <v>0.13280092592592593</v>
          </cell>
          <cell r="V625">
            <v>6.6921296296296298E-2</v>
          </cell>
          <cell r="W625" t="str">
            <v/>
          </cell>
          <cell r="X625" t="str">
            <v>Cumplido</v>
          </cell>
        </row>
        <row r="626">
          <cell r="A626" t="str">
            <v>INC000002632590</v>
          </cell>
          <cell r="B626" t="str">
            <v>1-Extenso/Generalizado</v>
          </cell>
          <cell r="C626" t="str">
            <v>4-Baja</v>
          </cell>
          <cell r="D626" t="str">
            <v>Baja</v>
          </cell>
          <cell r="E626" t="str">
            <v>Cerrado</v>
          </cell>
          <cell r="F626" t="str">
            <v>TELEFONICA EMPRESAS DE CHILE SA</v>
          </cell>
          <cell r="G626" t="str">
            <v>23/02/2024 11:52:48</v>
          </cell>
          <cell r="H626" t="str">
            <v>23/02/2024 11:52:48</v>
          </cell>
          <cell r="I626" t="str">
            <v>23/02/2024 15:09:33</v>
          </cell>
          <cell r="J626" t="str">
            <v>23/02/2024 23:50:00</v>
          </cell>
          <cell r="K626" t="str">
            <v>SISTEMA OPERATIVO MICROSOFT</v>
          </cell>
          <cell r="L626" t="str">
            <v>PAUL A SEPULVEDA ALVAREZ</v>
          </cell>
          <cell r="M626" t="str">
            <v>mdm - mdm_sql_srss TICKET AUTOMATICO</v>
          </cell>
          <cell r="N626" t="str">
            <v>TICKET-INTELIGENTE</v>
          </cell>
          <cell r="O626" t="str">
            <v>USR_TSIGHT</v>
          </cell>
          <cell r="P626" t="str">
            <v>Incidencia de cliente</v>
          </cell>
          <cell r="Q626" t="str">
            <v>Dentro del Objetivo de servicio</v>
          </cell>
          <cell r="R626">
            <v>45345</v>
          </cell>
          <cell r="S626">
            <v>0.1366319444423425</v>
          </cell>
          <cell r="T626">
            <v>0.12717592592592594</v>
          </cell>
          <cell r="U626">
            <v>0.13663194444444446</v>
          </cell>
          <cell r="V626">
            <v>9.4560185185185181E-3</v>
          </cell>
          <cell r="W626" t="str">
            <v>Cumplido</v>
          </cell>
          <cell r="X626" t="str">
            <v xml:space="preserve"> </v>
          </cell>
        </row>
        <row r="627">
          <cell r="A627" t="str">
            <v>INC000002631355</v>
          </cell>
          <cell r="B627" t="str">
            <v>3-Moderado/Limitado</v>
          </cell>
          <cell r="C627" t="str">
            <v>3-Medio</v>
          </cell>
          <cell r="D627" t="str">
            <v>Media</v>
          </cell>
          <cell r="E627" t="str">
            <v>Cerrado</v>
          </cell>
          <cell r="F627" t="str">
            <v>CELMEDIA S A</v>
          </cell>
          <cell r="G627" t="str">
            <v>22/02/2024 17:28:34</v>
          </cell>
          <cell r="H627" t="str">
            <v>22/02/2024 17:30:33</v>
          </cell>
          <cell r="I627" t="str">
            <v>23/02/2024 16:32:12</v>
          </cell>
          <cell r="J627" t="str">
            <v>23/02/2024 23:50:00</v>
          </cell>
          <cell r="K627" t="str">
            <v>VDC</v>
          </cell>
          <cell r="L627" t="str">
            <v>DEIBY Y SANTOYO MONTEROLA</v>
          </cell>
          <cell r="M627" t="str">
            <v>HD / Celmedia//drp 3 vms</v>
          </cell>
          <cell r="N627" t="str">
            <v>VPN IP - MPLS</v>
          </cell>
          <cell r="O627" t="str">
            <v>frp_rreyes</v>
          </cell>
          <cell r="P627" t="str">
            <v>Requerimiento de cliente</v>
          </cell>
          <cell r="Q627" t="str">
            <v>Objetivos de servicio incumplidos</v>
          </cell>
          <cell r="R627">
            <v>45345</v>
          </cell>
          <cell r="S627">
            <v>0.95947916666773381</v>
          </cell>
          <cell r="T627">
            <v>0.91641203703703711</v>
          </cell>
          <cell r="U627">
            <v>0.96085648148148151</v>
          </cell>
          <cell r="V627">
            <v>4.4444444444444446E-2</v>
          </cell>
          <cell r="W627" t="str">
            <v/>
          </cell>
          <cell r="X627" t="str">
            <v>Cumplido</v>
          </cell>
        </row>
        <row r="628">
          <cell r="A628" t="str">
            <v>INC000002632636</v>
          </cell>
          <cell r="B628" t="str">
            <v>3-Moderado/Limitado</v>
          </cell>
          <cell r="C628" t="str">
            <v>3-Medio</v>
          </cell>
          <cell r="D628" t="str">
            <v>Media</v>
          </cell>
          <cell r="E628" t="str">
            <v>Cerrado</v>
          </cell>
          <cell r="F628" t="str">
            <v>CAMARA DE COMERCIO DE SANTIAGO A G</v>
          </cell>
          <cell r="G628" t="str">
            <v>23/02/2024 11:29:17</v>
          </cell>
          <cell r="H628" t="str">
            <v>23/02/2024 11:31:26</v>
          </cell>
          <cell r="I628" t="str">
            <v>23/02/2024 16:47:46</v>
          </cell>
          <cell r="J628" t="str">
            <v>23/02/2024 23:50:00</v>
          </cell>
          <cell r="K628" t="str">
            <v>SISTEMA OPERATIVO UNIX</v>
          </cell>
          <cell r="L628" t="str">
            <v>SEBASTIAN I ACUÑA GUZMAN</v>
          </cell>
          <cell r="M628" t="str">
            <v>HD/RE: REPORTE OPENSCAP -CCS- SEGURIDAD DE SISTEMA OPERATIVO BASE.</v>
          </cell>
          <cell r="N628" t="str">
            <v>VPN IP - MPLS</v>
          </cell>
          <cell r="O628" t="str">
            <v>frp_fpetro</v>
          </cell>
          <cell r="P628" t="str">
            <v>Requerimiento de cliente</v>
          </cell>
          <cell r="Q628" t="str">
            <v>Dentro del Objetivo de servicio</v>
          </cell>
          <cell r="R628">
            <v>45345</v>
          </cell>
          <cell r="S628">
            <v>0.21967592593136942</v>
          </cell>
          <cell r="T628">
            <v>0</v>
          </cell>
          <cell r="U628">
            <v>0.22116898148148148</v>
          </cell>
          <cell r="V628">
            <v>0.22116898148148148</v>
          </cell>
          <cell r="W628" t="str">
            <v/>
          </cell>
          <cell r="X628" t="str">
            <v>Cumplido</v>
          </cell>
        </row>
        <row r="629">
          <cell r="A629" t="str">
            <v>INC000002630992</v>
          </cell>
          <cell r="B629" t="str">
            <v>3-Moderado/Limitado</v>
          </cell>
          <cell r="C629" t="str">
            <v>3-Medio</v>
          </cell>
          <cell r="D629" t="str">
            <v>Media</v>
          </cell>
          <cell r="E629" t="str">
            <v>Cerrado</v>
          </cell>
          <cell r="F629" t="str">
            <v>ZAMBONI INGENIEROS ASOCIADOS LIMITADA</v>
          </cell>
          <cell r="G629" t="str">
            <v>23/02/2024 10:01:15</v>
          </cell>
          <cell r="H629" t="str">
            <v>23/02/2024 10:04:47</v>
          </cell>
          <cell r="I629" t="str">
            <v>23/02/2024 17:10:29</v>
          </cell>
          <cell r="J629" t="str">
            <v>23/02/2024 23:50:00</v>
          </cell>
          <cell r="K629" t="str">
            <v>VDC</v>
          </cell>
          <cell r="L629" t="str">
            <v>JOSE A SANTIS SERRANO</v>
          </cell>
          <cell r="M629" t="str">
            <v>HD | Cliente ZAMBONI y ASOCIADOS LTDA - Plataforma VDC - Regularizar cuenta ERUIZ a la brevedad.</v>
          </cell>
          <cell r="N629" t="str">
            <v>VPN IP - MPLS</v>
          </cell>
          <cell r="O629" t="str">
            <v>frp_kefern</v>
          </cell>
          <cell r="P629" t="str">
            <v>Requerimiento de cliente</v>
          </cell>
          <cell r="Q629" t="str">
            <v>Dentro del Objetivo de servicio</v>
          </cell>
          <cell r="R629">
            <v>45345</v>
          </cell>
          <cell r="S629">
            <v>0.29562499999883585</v>
          </cell>
          <cell r="T629">
            <v>0.22313657407407406</v>
          </cell>
          <cell r="U629">
            <v>0.29807870370370371</v>
          </cell>
          <cell r="V629">
            <v>7.4942129629629636E-2</v>
          </cell>
          <cell r="W629" t="str">
            <v/>
          </cell>
          <cell r="X629" t="str">
            <v>Cumplido</v>
          </cell>
        </row>
        <row r="630">
          <cell r="A630" t="str">
            <v>INC000002633710</v>
          </cell>
          <cell r="B630" t="str">
            <v>4-Menor/Localizado</v>
          </cell>
          <cell r="C630" t="str">
            <v>4-Baja</v>
          </cell>
          <cell r="D630" t="str">
            <v>Baja</v>
          </cell>
          <cell r="E630" t="str">
            <v>Cerrado</v>
          </cell>
          <cell r="F630" t="str">
            <v>TELEFONICA GLOBAL TECHNOLOGY S.A.AGENCIA EN CHILE</v>
          </cell>
          <cell r="G630" t="str">
            <v>23/02/2024 19:25:54</v>
          </cell>
          <cell r="H630" t="str">
            <v>23/02/2024 19:26:44</v>
          </cell>
          <cell r="I630" t="str">
            <v>23/02/2024 19:28:23</v>
          </cell>
          <cell r="J630" t="str">
            <v>23/02/2024 23:50:00</v>
          </cell>
          <cell r="K630" t="str">
            <v>SISTEMA OPERATIVO MICROSOFT</v>
          </cell>
          <cell r="L630" t="str">
            <v>PAUL A SEPULVEDA ALVAREZ</v>
          </cell>
          <cell r="M630" t="str">
            <v>bloqueo usuarios VPN</v>
          </cell>
          <cell r="N630" t="str">
            <v>HOSTING VIRTUAL</v>
          </cell>
          <cell r="O630" t="str">
            <v>tct_psepul</v>
          </cell>
          <cell r="P630" t="str">
            <v>Requerimiento de cliente</v>
          </cell>
          <cell r="Q630" t="str">
            <v>Dentro del Objetivo de servicio</v>
          </cell>
          <cell r="R630">
            <v>45345</v>
          </cell>
          <cell r="S630">
            <v>1.1458333319751546E-3</v>
          </cell>
          <cell r="T630">
            <v>0</v>
          </cell>
          <cell r="U630">
            <v>1.7245370370370372E-3</v>
          </cell>
          <cell r="V630">
            <v>1.7245370370370372E-3</v>
          </cell>
          <cell r="W630" t="str">
            <v/>
          </cell>
          <cell r="X630" t="str">
            <v>Cumplido</v>
          </cell>
        </row>
        <row r="631">
          <cell r="A631" t="str">
            <v>INC000002632998</v>
          </cell>
          <cell r="B631" t="str">
            <v>4-Menor/Localizado</v>
          </cell>
          <cell r="C631" t="str">
            <v>4-Baja</v>
          </cell>
          <cell r="D631" t="str">
            <v>Baja</v>
          </cell>
          <cell r="E631" t="str">
            <v>Cerrado</v>
          </cell>
          <cell r="F631" t="str">
            <v>TELEFONICA GLOBAL TECHNOLOGY S.A.AGENCIA EN CHILE</v>
          </cell>
          <cell r="G631" t="str">
            <v>23/02/2024 20:47:37</v>
          </cell>
          <cell r="H631" t="str">
            <v>23/02/2024 20:49:04</v>
          </cell>
          <cell r="I631" t="str">
            <v>23/02/2024 20:58:41</v>
          </cell>
          <cell r="J631" t="str">
            <v>23/02/2024 23:50:00</v>
          </cell>
          <cell r="K631" t="str">
            <v>SISTEMA OPERATIVO MICROSOFT</v>
          </cell>
          <cell r="L631" t="str">
            <v>PAUL A SEPULVEDA ALVAREZ</v>
          </cell>
          <cell r="M631" t="str">
            <v>Desbloquear cuentas VPN</v>
          </cell>
          <cell r="N631" t="str">
            <v>HOSTING VIRTUAL</v>
          </cell>
          <cell r="O631" t="str">
            <v>tct_psepul</v>
          </cell>
          <cell r="P631" t="str">
            <v>Requerimiento de cliente</v>
          </cell>
          <cell r="Q631" t="str">
            <v>Dentro del Objetivo de servicio</v>
          </cell>
          <cell r="R631">
            <v>45345</v>
          </cell>
          <cell r="S631">
            <v>6.6782407375285402E-3</v>
          </cell>
          <cell r="T631">
            <v>0</v>
          </cell>
          <cell r="U631">
            <v>7.6851851851851847E-3</v>
          </cell>
          <cell r="V631">
            <v>7.6851851851851847E-3</v>
          </cell>
          <cell r="W631" t="str">
            <v/>
          </cell>
          <cell r="X631" t="str">
            <v>Cumplido</v>
          </cell>
        </row>
        <row r="632">
          <cell r="A632" t="str">
            <v>INC000002634425</v>
          </cell>
          <cell r="B632" t="str">
            <v>1-Extenso/Generalizado</v>
          </cell>
          <cell r="C632" t="str">
            <v>4-Baja</v>
          </cell>
          <cell r="D632" t="str">
            <v>Baja</v>
          </cell>
          <cell r="E632" t="str">
            <v>Cerrado</v>
          </cell>
          <cell r="F632" t="str">
            <v>FUNDACION INSTITUTO PROFESIONAL DUOC UC</v>
          </cell>
          <cell r="G632" t="str">
            <v>24/02/2024 2:41:48</v>
          </cell>
          <cell r="H632" t="str">
            <v>24/02/2024 2:41:48</v>
          </cell>
          <cell r="I632" t="str">
            <v>24/02/2024 4:36:48</v>
          </cell>
          <cell r="J632" t="str">
            <v>24/02/2024 23:50:00</v>
          </cell>
          <cell r="K632" t="str">
            <v>SISTEMA OPERATIVO UNIX</v>
          </cell>
          <cell r="L632" t="str">
            <v>GUSTAVO AVILA VERA</v>
          </cell>
          <cell r="M632" t="str">
            <v>fiprdu01 - noedesa TICKET AUTOMATICO</v>
          </cell>
          <cell r="N632" t="str">
            <v>TICKET-INTELIGENTE</v>
          </cell>
          <cell r="O632" t="str">
            <v>USR_TSIGHT</v>
          </cell>
          <cell r="P632" t="str">
            <v>Incidencia de cliente</v>
          </cell>
          <cell r="Q632" t="str">
            <v>Dentro del Objetivo de servicio</v>
          </cell>
          <cell r="R632">
            <v>45346</v>
          </cell>
          <cell r="S632">
            <v>7.9861111109494232E-2</v>
          </cell>
          <cell r="T632">
            <v>7.9363425925925921E-2</v>
          </cell>
          <cell r="U632">
            <v>7.9861111111111105E-2</v>
          </cell>
          <cell r="V632">
            <v>4.9768518518518521E-4</v>
          </cell>
          <cell r="W632" t="str">
            <v>Cumplido</v>
          </cell>
          <cell r="X632" t="str">
            <v xml:space="preserve"> </v>
          </cell>
        </row>
        <row r="633">
          <cell r="A633" t="str">
            <v>INC000002628703</v>
          </cell>
          <cell r="B633" t="str">
            <v>3-Moderado/Limitado</v>
          </cell>
          <cell r="C633" t="str">
            <v>3-Medio</v>
          </cell>
          <cell r="D633" t="str">
            <v>Media</v>
          </cell>
          <cell r="E633" t="str">
            <v>Cerrado</v>
          </cell>
          <cell r="F633" t="str">
            <v>ACMA S.A.</v>
          </cell>
          <cell r="G633" t="str">
            <v>21/02/2024 20:07:41</v>
          </cell>
          <cell r="H633" t="str">
            <v>21/02/2024 20:11:50</v>
          </cell>
          <cell r="I633" t="str">
            <v>24/02/2024 8:34:22</v>
          </cell>
          <cell r="J633" t="str">
            <v>24/02/2024 23:50:00</v>
          </cell>
          <cell r="K633" t="str">
            <v>BACK UP DATA CENTER (BACKUP ON DEMAND)</v>
          </cell>
          <cell r="L633" t="str">
            <v>RODRIGO VÁSQUEZ MUÑOZ</v>
          </cell>
          <cell r="M633" t="str">
            <v>HD/ACMA - Ejecutar respaldo FULL servidor ACP</v>
          </cell>
          <cell r="N633" t="str">
            <v>VPN IP - MPLS</v>
          </cell>
          <cell r="O633" t="str">
            <v>frp_pcamay</v>
          </cell>
          <cell r="P633" t="str">
            <v>Requerimiento de cliente</v>
          </cell>
          <cell r="Q633" t="str">
            <v>Objetivos de servicio incumplidos</v>
          </cell>
          <cell r="R633">
            <v>45346</v>
          </cell>
          <cell r="S633">
            <v>2.5156481481462833</v>
          </cell>
          <cell r="T633">
            <v>2.0606249999999999</v>
          </cell>
          <cell r="U633">
            <v>2.5185300925925929</v>
          </cell>
          <cell r="V633">
            <v>0.45790509259259254</v>
          </cell>
          <cell r="W633" t="str">
            <v/>
          </cell>
          <cell r="X633" t="str">
            <v>Cumplido</v>
          </cell>
        </row>
        <row r="634">
          <cell r="A634" t="str">
            <v>INC000002630895</v>
          </cell>
          <cell r="B634" t="str">
            <v>3-Moderado/Limitado</v>
          </cell>
          <cell r="C634" t="str">
            <v>3-Medio</v>
          </cell>
          <cell r="D634" t="str">
            <v>Media</v>
          </cell>
          <cell r="E634" t="str">
            <v>Cerrado</v>
          </cell>
          <cell r="F634" t="str">
            <v>ACMA S.A.</v>
          </cell>
          <cell r="G634" t="str">
            <v>22/02/2024 16:33:20</v>
          </cell>
          <cell r="H634" t="str">
            <v>22/02/2024 16:37:50</v>
          </cell>
          <cell r="I634" t="str">
            <v>24/02/2024 8:35:53</v>
          </cell>
          <cell r="J634" t="str">
            <v>24/02/2024 23:50:00</v>
          </cell>
          <cell r="K634" t="str">
            <v>BACK UP DATA CENTER (BACKUP ON DEMAND)</v>
          </cell>
          <cell r="L634" t="str">
            <v>RODRIGO VÁSQUEZ MUÑOZ</v>
          </cell>
          <cell r="M634" t="str">
            <v>HD / ACMA - Ejecutar respaldo FULL servidor ACQ</v>
          </cell>
          <cell r="N634" t="str">
            <v>VPN IP - MPLS</v>
          </cell>
          <cell r="O634" t="str">
            <v>frp_rreyes</v>
          </cell>
          <cell r="P634" t="str">
            <v>Requerimiento de cliente</v>
          </cell>
          <cell r="Q634" t="str">
            <v>Objetivos de servicio incumplidos</v>
          </cell>
          <cell r="R634">
            <v>45346</v>
          </cell>
          <cell r="S634">
            <v>1.6653125000011642</v>
          </cell>
          <cell r="T634">
            <v>1.6485416666666666</v>
          </cell>
          <cell r="U634">
            <v>1.6684374999999998</v>
          </cell>
          <cell r="V634">
            <v>1.9895833333333331E-2</v>
          </cell>
          <cell r="W634" t="str">
            <v/>
          </cell>
          <cell r="X634" t="str">
            <v>Cumplido</v>
          </cell>
        </row>
        <row r="635">
          <cell r="A635" t="str">
            <v>INC000002632644</v>
          </cell>
          <cell r="B635" t="str">
            <v>3-Moderado/Limitado</v>
          </cell>
          <cell r="C635" t="str">
            <v>3-Medio</v>
          </cell>
          <cell r="D635" t="str">
            <v>Media</v>
          </cell>
          <cell r="E635" t="str">
            <v>Cerrado</v>
          </cell>
          <cell r="F635" t="str">
            <v>ACMA S.A.</v>
          </cell>
          <cell r="G635" t="str">
            <v>23/02/2024 11:42:48</v>
          </cell>
          <cell r="H635" t="str">
            <v>23/02/2024 11:44:49</v>
          </cell>
          <cell r="I635" t="str">
            <v>24/02/2024 8:37:26</v>
          </cell>
          <cell r="J635" t="str">
            <v>24/02/2024 23:50:00</v>
          </cell>
          <cell r="K635" t="str">
            <v>BACK UP DATA CENTER (BACKUP ON DEMAND)</v>
          </cell>
          <cell r="L635" t="str">
            <v>RODRIGO VÁSQUEZ MUÑOZ</v>
          </cell>
          <cell r="M635" t="str">
            <v>HD | Ejecutar respaldo FULL servidor ACP</v>
          </cell>
          <cell r="N635" t="str">
            <v>VPN IP - MPLS</v>
          </cell>
          <cell r="O635" t="str">
            <v>frp_kefern</v>
          </cell>
          <cell r="P635" t="str">
            <v>Requerimiento de cliente</v>
          </cell>
          <cell r="Q635" t="str">
            <v>Objetivos de servicio incumplidos</v>
          </cell>
          <cell r="R635">
            <v>45346</v>
          </cell>
          <cell r="S635">
            <v>0.86987268517987104</v>
          </cell>
          <cell r="T635">
            <v>0.69481481481481477</v>
          </cell>
          <cell r="U635">
            <v>0.87127314814814805</v>
          </cell>
          <cell r="V635">
            <v>0.17645833333333336</v>
          </cell>
          <cell r="W635" t="str">
            <v/>
          </cell>
          <cell r="X635" t="str">
            <v>Cumplido</v>
          </cell>
        </row>
        <row r="636">
          <cell r="A636" t="str">
            <v>INC000002634452</v>
          </cell>
          <cell r="B636" t="str">
            <v>1-Extenso/Generalizado</v>
          </cell>
          <cell r="C636" t="str">
            <v>4-Baja</v>
          </cell>
          <cell r="D636" t="str">
            <v>Baja</v>
          </cell>
          <cell r="E636" t="str">
            <v>Cerrado</v>
          </cell>
          <cell r="F636" t="str">
            <v>FUNDACION INSTITUTO PROFESIONAL DUOC UC</v>
          </cell>
          <cell r="G636" t="str">
            <v>24/02/2024 3:03:27</v>
          </cell>
          <cell r="H636" t="str">
            <v>24/02/2024 3:03:27</v>
          </cell>
          <cell r="I636" t="str">
            <v>24/02/2024 10:41:00</v>
          </cell>
          <cell r="J636" t="str">
            <v>24/02/2024 23:50:00</v>
          </cell>
          <cell r="K636" t="str">
            <v>SISTEMA OPERATIVO MICROSOFT</v>
          </cell>
          <cell r="L636" t="str">
            <v>PAUL A SEPULVEDA ALVAREZ</v>
          </cell>
          <cell r="M636" t="str">
            <v>fiprdu01 - controlver01-2k23 TICKET AUTOMATICO</v>
          </cell>
          <cell r="N636" t="str">
            <v>TICKET-INTELIGENTE</v>
          </cell>
          <cell r="O636" t="str">
            <v>USR_TSIGHT</v>
          </cell>
          <cell r="P636" t="str">
            <v>Incidencia de cliente</v>
          </cell>
          <cell r="Q636" t="str">
            <v>Dentro del Objetivo de servicio</v>
          </cell>
          <cell r="R636">
            <v>45346</v>
          </cell>
          <cell r="S636">
            <v>0.31774305555882165</v>
          </cell>
          <cell r="T636">
            <v>0.31677083333333333</v>
          </cell>
          <cell r="U636">
            <v>0.31774305555555554</v>
          </cell>
          <cell r="V636">
            <v>9.7222222222222209E-4</v>
          </cell>
          <cell r="W636" t="str">
            <v>Cumplido</v>
          </cell>
          <cell r="X636" t="str">
            <v xml:space="preserve"> </v>
          </cell>
        </row>
        <row r="637">
          <cell r="A637" t="str">
            <v>INC000002633249</v>
          </cell>
          <cell r="B637" t="str">
            <v>3-Moderado/Limitado</v>
          </cell>
          <cell r="C637" t="str">
            <v>3-Medio</v>
          </cell>
          <cell r="D637" t="str">
            <v>Media</v>
          </cell>
          <cell r="E637" t="str">
            <v>Cerrado</v>
          </cell>
          <cell r="F637" t="str">
            <v>NUTRISCO CHILE SA</v>
          </cell>
          <cell r="G637" t="str">
            <v>23/02/2024 16:52:19</v>
          </cell>
          <cell r="H637" t="str">
            <v>23/02/2024 16:53:59</v>
          </cell>
          <cell r="I637" t="str">
            <v>24/02/2024 15:38:14</v>
          </cell>
          <cell r="J637" t="str">
            <v>24/02/2024 23:50:00</v>
          </cell>
          <cell r="K637" t="str">
            <v>CLOUD SAP HANA</v>
          </cell>
          <cell r="L637" t="str">
            <v>NICOLAS A SAAVEDRA EGUILUZ</v>
          </cell>
          <cell r="M637" t="str">
            <v>HD | Creación Usuario Comunicacion SAP PRD y QAS</v>
          </cell>
          <cell r="N637" t="str">
            <v>VPN IP - MPLS</v>
          </cell>
          <cell r="O637" t="str">
            <v>frp_kefern</v>
          </cell>
          <cell r="P637" t="str">
            <v>Requerimiento de cliente</v>
          </cell>
          <cell r="Q637" t="str">
            <v>Dentro del Objetivo de servicio</v>
          </cell>
          <cell r="R637">
            <v>45346</v>
          </cell>
          <cell r="S637">
            <v>0.94739583333284827</v>
          </cell>
          <cell r="T637">
            <v>0.38506944444444446</v>
          </cell>
          <cell r="U637">
            <v>0.94855324074074077</v>
          </cell>
          <cell r="V637">
            <v>0.5634837962962963</v>
          </cell>
          <cell r="W637" t="str">
            <v/>
          </cell>
          <cell r="X637" t="str">
            <v>Cumplido</v>
          </cell>
        </row>
        <row r="638">
          <cell r="A638" t="str">
            <v>INC000002633944</v>
          </cell>
          <cell r="B638" t="str">
            <v>1-Extenso/Generalizado</v>
          </cell>
          <cell r="C638" t="str">
            <v>4-Baja</v>
          </cell>
          <cell r="D638" t="str">
            <v>Baja</v>
          </cell>
          <cell r="E638" t="str">
            <v>Cerrado</v>
          </cell>
          <cell r="F638" t="str">
            <v>FUND DE BENEFICENCIA HOGAR DE CRISTO</v>
          </cell>
          <cell r="G638" t="str">
            <v>23/02/2024 22:22:39</v>
          </cell>
          <cell r="H638" t="str">
            <v>23/02/2024 22:22:39</v>
          </cell>
          <cell r="I638" t="str">
            <v>24/02/2024 22:55:14</v>
          </cell>
          <cell r="J638" t="str">
            <v>24/02/2024 23:50:00</v>
          </cell>
          <cell r="K638" t="str">
            <v>SISTEMA OPERATIVO MICROSOFT</v>
          </cell>
          <cell r="L638" t="str">
            <v>PAUL A SEPULVEDA ALVAREZ</v>
          </cell>
          <cell r="M638" t="str">
            <v>fbhocr01 - nw-v-test-hdc TICKET AUTOMATICO</v>
          </cell>
          <cell r="N638" t="str">
            <v>TICKET-INTELIGENTE</v>
          </cell>
          <cell r="O638" t="str">
            <v>USR_TSIGHT</v>
          </cell>
          <cell r="P638" t="str">
            <v>Incidencia de cliente</v>
          </cell>
          <cell r="Q638" t="str">
            <v>Objetivos de servicio incumplidos</v>
          </cell>
          <cell r="R638">
            <v>45346</v>
          </cell>
          <cell r="S638">
            <v>1.0226273148145992</v>
          </cell>
          <cell r="T638">
            <v>1.022002314814815</v>
          </cell>
          <cell r="U638">
            <v>1.0226273148148148</v>
          </cell>
          <cell r="V638">
            <v>6.2500000000000001E-4</v>
          </cell>
          <cell r="W638" t="str">
            <v>Cumplido</v>
          </cell>
          <cell r="X638" t="str">
            <v xml:space="preserve"> </v>
          </cell>
        </row>
        <row r="639">
          <cell r="A639" t="str">
            <v>INC000002635565</v>
          </cell>
          <cell r="B639" t="str">
            <v>1-Extenso/Generalizado</v>
          </cell>
          <cell r="C639" t="str">
            <v>4-Baja</v>
          </cell>
          <cell r="D639" t="str">
            <v>Baja</v>
          </cell>
          <cell r="E639" t="str">
            <v>Cerrado</v>
          </cell>
          <cell r="F639" t="str">
            <v>GPS CHILE SPA</v>
          </cell>
          <cell r="G639" t="str">
            <v>24/02/2024 22:19:47</v>
          </cell>
          <cell r="H639" t="str">
            <v>24/02/2024 22:19:47</v>
          </cell>
          <cell r="I639" t="str">
            <v>24/02/2024 23:06:05</v>
          </cell>
          <cell r="J639" t="str">
            <v>24/02/2024 23:50:00</v>
          </cell>
          <cell r="K639" t="str">
            <v>SISTEMA OPERATIVO MICROSOFT</v>
          </cell>
          <cell r="L639" t="str">
            <v>PAUL A SEPULVEDA ALVAREZ</v>
          </cell>
          <cell r="M639" t="str">
            <v>gpschi01 - wnprap_cap02 TICKET AUTOMATICO</v>
          </cell>
          <cell r="N639" t="str">
            <v>TICKET-INTELIGENTE</v>
          </cell>
          <cell r="O639" t="str">
            <v>USR_TSIGHT</v>
          </cell>
          <cell r="P639" t="str">
            <v>Incidencia de cliente</v>
          </cell>
          <cell r="Q639" t="str">
            <v>Dentro del Objetivo de servicio</v>
          </cell>
          <cell r="R639">
            <v>45346</v>
          </cell>
          <cell r="S639">
            <v>3.2152777777810115E-2</v>
          </cell>
          <cell r="T639">
            <v>3.0671296296296294E-2</v>
          </cell>
          <cell r="U639">
            <v>3.2152777777777773E-2</v>
          </cell>
          <cell r="V639">
            <v>1.4814814814814814E-3</v>
          </cell>
          <cell r="W639" t="str">
            <v>Cumplido</v>
          </cell>
          <cell r="X639" t="str">
            <v xml:space="preserve"> </v>
          </cell>
        </row>
        <row r="640">
          <cell r="A640" t="str">
            <v>INC000002637153</v>
          </cell>
          <cell r="B640" t="str">
            <v>4-Menor/Localizado</v>
          </cell>
          <cell r="C640" t="str">
            <v>4-Baja</v>
          </cell>
          <cell r="D640" t="str">
            <v>Baja</v>
          </cell>
          <cell r="E640" t="str">
            <v>Resuelto</v>
          </cell>
          <cell r="F640" t="str">
            <v>TELEFONICA EMPRESAS DE CHILE SA</v>
          </cell>
          <cell r="G640" t="str">
            <v>26/02/2024 7:44:24</v>
          </cell>
          <cell r="H640" t="str">
            <v>26/02/2024 7:46:27</v>
          </cell>
          <cell r="I640" t="str">
            <v>26/02/2024 7:46:49</v>
          </cell>
          <cell r="K640" t="str">
            <v>CLOUD SAP HANA</v>
          </cell>
          <cell r="L640" t="str">
            <v>NICOLAS A SAAVEDRA EGUILUZ</v>
          </cell>
          <cell r="M640" t="str">
            <v>Checklist Diario Clientes 26.02.24</v>
          </cell>
          <cell r="N640" t="str">
            <v>SAP</v>
          </cell>
          <cell r="O640" t="str">
            <v>tct_nsaave</v>
          </cell>
          <cell r="P640" t="str">
            <v>Requerimiento de cliente</v>
          </cell>
          <cell r="Q640" t="str">
            <v>Dentro del Objetivo de servicio</v>
          </cell>
          <cell r="R640">
            <v>45348</v>
          </cell>
          <cell r="S640">
            <v>2.546296309446916E-4</v>
          </cell>
          <cell r="T640">
            <v>0</v>
          </cell>
          <cell r="U640">
            <v>1.6782407407407406E-3</v>
          </cell>
          <cell r="V640">
            <v>1.6782407407407406E-3</v>
          </cell>
          <cell r="W640" t="str">
            <v/>
          </cell>
          <cell r="X640" t="str">
            <v>Cumplido</v>
          </cell>
        </row>
        <row r="641">
          <cell r="A641" t="str">
            <v>INC000002635551</v>
          </cell>
          <cell r="B641" t="str">
            <v>1-Extenso/Generalizado</v>
          </cell>
          <cell r="C641" t="str">
            <v>4-Baja</v>
          </cell>
          <cell r="D641" t="str">
            <v>Baja</v>
          </cell>
          <cell r="E641" t="str">
            <v>Resuelto</v>
          </cell>
          <cell r="F641" t="str">
            <v>COAGRA S A</v>
          </cell>
          <cell r="G641" t="str">
            <v>24/02/2024 22:08:08</v>
          </cell>
          <cell r="H641" t="str">
            <v>24/02/2024 22:08:08</v>
          </cell>
          <cell r="I641" t="str">
            <v>26/02/2024 8:56:55</v>
          </cell>
          <cell r="K641" t="str">
            <v>SISTEMA OPERATIVO MICROSOFT</v>
          </cell>
          <cell r="L641" t="str">
            <v>PAUL A SEPULVEDA ALVAREZ</v>
          </cell>
          <cell r="M641" t="str">
            <v>coagra01 - sap_prod_e_vm TICKET AUTOMATICO</v>
          </cell>
          <cell r="N641" t="str">
            <v>TICKET-INTELIGENTE</v>
          </cell>
          <cell r="O641" t="str">
            <v>USR_TSIGHT</v>
          </cell>
          <cell r="P641" t="str">
            <v>Incidencia de cliente</v>
          </cell>
          <cell r="Q641" t="str">
            <v>Objetivos de servicio incumplidos</v>
          </cell>
          <cell r="R641">
            <v>45348</v>
          </cell>
          <cell r="S641">
            <v>1.450543981482042</v>
          </cell>
          <cell r="T641">
            <v>1.4496527777777777</v>
          </cell>
          <cell r="U641">
            <v>1.4505439814814816</v>
          </cell>
          <cell r="V641">
            <v>8.9120370370370362E-4</v>
          </cell>
          <cell r="W641" t="str">
            <v>Cumplido</v>
          </cell>
          <cell r="X641" t="str">
            <v xml:space="preserve"> </v>
          </cell>
        </row>
        <row r="642">
          <cell r="A642" t="str">
            <v>INC000002635562</v>
          </cell>
          <cell r="B642" t="str">
            <v>1-Extenso/Generalizado</v>
          </cell>
          <cell r="C642" t="str">
            <v>4-Baja</v>
          </cell>
          <cell r="D642" t="str">
            <v>Baja</v>
          </cell>
          <cell r="E642" t="str">
            <v>Resuelto</v>
          </cell>
          <cell r="F642" t="str">
            <v>GPS CHILE SPA</v>
          </cell>
          <cell r="G642" t="str">
            <v>24/02/2024 22:18:41</v>
          </cell>
          <cell r="H642" t="str">
            <v>24/02/2024 22:18:41</v>
          </cell>
          <cell r="I642" t="str">
            <v>26/02/2024 8:57:09</v>
          </cell>
          <cell r="K642" t="str">
            <v>SISTEMA OPERATIVO MICROSOFT</v>
          </cell>
          <cell r="L642" t="str">
            <v>PAUL A SEPULVEDA ALVAREZ</v>
          </cell>
          <cell r="M642" t="str">
            <v>gpschi01 - wnprws_med04 TICKET AUTOMATICO</v>
          </cell>
          <cell r="N642" t="str">
            <v>TICKET-INTELIGENTE</v>
          </cell>
          <cell r="O642" t="str">
            <v>USR_TSIGHT</v>
          </cell>
          <cell r="P642" t="str">
            <v>Incidencia de cliente</v>
          </cell>
          <cell r="Q642" t="str">
            <v>Objetivos de servicio incumplidos</v>
          </cell>
          <cell r="R642">
            <v>45348</v>
          </cell>
          <cell r="S642">
            <v>1.4433796296361834</v>
          </cell>
          <cell r="T642">
            <v>1.4400694444444444</v>
          </cell>
          <cell r="U642">
            <v>1.4433796296296295</v>
          </cell>
          <cell r="V642">
            <v>3.3101851851851851E-3</v>
          </cell>
          <cell r="W642" t="str">
            <v>Cumplido</v>
          </cell>
          <cell r="X642" t="str">
            <v xml:space="preserve"> </v>
          </cell>
        </row>
        <row r="643">
          <cell r="A643" t="str">
            <v>INC000002635563</v>
          </cell>
          <cell r="B643" t="str">
            <v>1-Extenso/Generalizado</v>
          </cell>
          <cell r="C643" t="str">
            <v>4-Baja</v>
          </cell>
          <cell r="D643" t="str">
            <v>Baja</v>
          </cell>
          <cell r="E643" t="str">
            <v>Resuelto</v>
          </cell>
          <cell r="F643" t="str">
            <v>GPS CHILE SPA</v>
          </cell>
          <cell r="G643" t="str">
            <v>24/02/2024 22:19:45</v>
          </cell>
          <cell r="H643" t="str">
            <v>24/02/2024 22:19:45</v>
          </cell>
          <cell r="I643" t="str">
            <v>26/02/2024 8:57:26</v>
          </cell>
          <cell r="K643" t="str">
            <v>SISTEMA OPERATIVO MICROSOFT</v>
          </cell>
          <cell r="L643" t="str">
            <v>PAUL A SEPULVEDA ALVAREZ</v>
          </cell>
          <cell r="M643" t="str">
            <v>gpschi01 - wnprdb_gps04 TICKET AUTOMATICO</v>
          </cell>
          <cell r="N643" t="str">
            <v>TICKET-INTELIGENTE</v>
          </cell>
          <cell r="O643" t="str">
            <v>USR_TSIGHT</v>
          </cell>
          <cell r="P643" t="str">
            <v>Incidencia de cliente</v>
          </cell>
          <cell r="Q643" t="str">
            <v>Objetivos de servicio incumplidos</v>
          </cell>
          <cell r="R643">
            <v>45348</v>
          </cell>
          <cell r="S643">
            <v>1.442835648143955</v>
          </cell>
          <cell r="T643">
            <v>1.4393634259259258</v>
          </cell>
          <cell r="U643">
            <v>1.4428356481481481</v>
          </cell>
          <cell r="V643">
            <v>3.472222222222222E-3</v>
          </cell>
          <cell r="W643" t="str">
            <v>Cumplido</v>
          </cell>
          <cell r="X643" t="str">
            <v xml:space="preserve"> </v>
          </cell>
        </row>
        <row r="644">
          <cell r="A644" t="str">
            <v>INC000002635564</v>
          </cell>
          <cell r="B644" t="str">
            <v>1-Extenso/Generalizado</v>
          </cell>
          <cell r="C644" t="str">
            <v>4-Baja</v>
          </cell>
          <cell r="D644" t="str">
            <v>Baja</v>
          </cell>
          <cell r="E644" t="str">
            <v>Resuelto</v>
          </cell>
          <cell r="F644" t="str">
            <v>GPS CHILE SPA</v>
          </cell>
          <cell r="G644" t="str">
            <v>24/02/2024 22:19:47</v>
          </cell>
          <cell r="H644" t="str">
            <v>24/02/2024 22:19:47</v>
          </cell>
          <cell r="I644" t="str">
            <v>26/02/2024 8:57:42</v>
          </cell>
          <cell r="K644" t="str">
            <v>SISTEMA OPERATIVO MICROSOFT</v>
          </cell>
          <cell r="L644" t="str">
            <v>PAUL A SEPULVEDA ALVAREZ</v>
          </cell>
          <cell r="M644" t="str">
            <v>gpschi01 - wnprap_cap06 TICKET AUTOMATICO</v>
          </cell>
          <cell r="N644" t="str">
            <v>TICKET-INTELIGENTE</v>
          </cell>
          <cell r="O644" t="str">
            <v>USR_TSIGHT</v>
          </cell>
          <cell r="P644" t="str">
            <v>Incidencia de cliente</v>
          </cell>
          <cell r="Q644" t="str">
            <v>Objetivos de servicio incumplidos</v>
          </cell>
          <cell r="R644">
            <v>45348</v>
          </cell>
          <cell r="S644">
            <v>1.4429976851824904</v>
          </cell>
          <cell r="T644">
            <v>1.4414236111111112</v>
          </cell>
          <cell r="U644">
            <v>1.4429976851851851</v>
          </cell>
          <cell r="V644">
            <v>1.5740740740740741E-3</v>
          </cell>
          <cell r="W644" t="str">
            <v>Cumplido</v>
          </cell>
          <cell r="X644" t="str">
            <v xml:space="preserve"> </v>
          </cell>
        </row>
        <row r="645">
          <cell r="A645" t="str">
            <v>INC000002635595</v>
          </cell>
          <cell r="B645" t="str">
            <v>1-Extenso/Generalizado</v>
          </cell>
          <cell r="C645" t="str">
            <v>4-Baja</v>
          </cell>
          <cell r="D645" t="str">
            <v>Baja</v>
          </cell>
          <cell r="E645" t="str">
            <v>Resuelto</v>
          </cell>
          <cell r="F645" t="str">
            <v>GPS CHILE SPA</v>
          </cell>
          <cell r="G645" t="str">
            <v>24/02/2024 22:59:26</v>
          </cell>
          <cell r="H645" t="str">
            <v>24/02/2024 22:59:26</v>
          </cell>
          <cell r="I645" t="str">
            <v>26/02/2024 8:57:58</v>
          </cell>
          <cell r="K645" t="str">
            <v>SISTEMA OPERATIVO MICROSOFT</v>
          </cell>
          <cell r="L645" t="str">
            <v>PAUL A SEPULVEDA ALVAREZ</v>
          </cell>
          <cell r="M645" t="str">
            <v>gpschi01 - wnprdb_int01 TICKET AUTOMATICO</v>
          </cell>
          <cell r="N645" t="str">
            <v>TICKET-INTELIGENTE</v>
          </cell>
          <cell r="O645" t="str">
            <v>USR_TSIGHT</v>
          </cell>
          <cell r="P645" t="str">
            <v>Incidencia de cliente</v>
          </cell>
          <cell r="Q645" t="str">
            <v>Objetivos de servicio incumplidos</v>
          </cell>
          <cell r="R645">
            <v>45348</v>
          </cell>
          <cell r="S645">
            <v>1.4156481481477385</v>
          </cell>
          <cell r="T645">
            <v>1.4150810185185183</v>
          </cell>
          <cell r="U645">
            <v>1.4156481481481482</v>
          </cell>
          <cell r="V645">
            <v>5.6712962962962956E-4</v>
          </cell>
          <cell r="W645" t="str">
            <v>Cumplido</v>
          </cell>
          <cell r="X645" t="str">
            <v xml:space="preserve"> </v>
          </cell>
        </row>
        <row r="646">
          <cell r="A646" t="str">
            <v>INC000002634977</v>
          </cell>
          <cell r="B646" t="str">
            <v>4-Menor/Localizado</v>
          </cell>
          <cell r="C646" t="str">
            <v>4-Baja</v>
          </cell>
          <cell r="D646" t="str">
            <v>Baja</v>
          </cell>
          <cell r="E646" t="str">
            <v>Resuelto</v>
          </cell>
          <cell r="F646" t="str">
            <v>TELEFONICA GLOBAL TECHNOLOGY S.A.AGENCIA EN CHILE</v>
          </cell>
          <cell r="G646" t="str">
            <v>26/02/2024 8:58:20</v>
          </cell>
          <cell r="H646" t="str">
            <v>26/02/2024 8:58:50</v>
          </cell>
          <cell r="I646" t="str">
            <v>26/02/2024 8:59:36</v>
          </cell>
          <cell r="K646" t="str">
            <v>SISTEMA OPERATIVO MICROSOFT</v>
          </cell>
          <cell r="L646" t="str">
            <v>PAUL A SEPULVEDA ALVAREZ</v>
          </cell>
          <cell r="M646" t="str">
            <v>activar cuentas vpn</v>
          </cell>
          <cell r="N646" t="str">
            <v>HOSTING VIRTUAL</v>
          </cell>
          <cell r="O646" t="str">
            <v>tct_psepul</v>
          </cell>
          <cell r="P646" t="str">
            <v>Requerimiento de cliente</v>
          </cell>
          <cell r="Q646" t="str">
            <v>Dentro del Objetivo de servicio</v>
          </cell>
          <cell r="R646">
            <v>45348</v>
          </cell>
          <cell r="S646">
            <v>5.3240740817273036E-4</v>
          </cell>
          <cell r="T646">
            <v>0</v>
          </cell>
          <cell r="U646">
            <v>8.7962962962962962E-4</v>
          </cell>
          <cell r="V646">
            <v>8.7962962962962962E-4</v>
          </cell>
          <cell r="W646" t="str">
            <v/>
          </cell>
          <cell r="X646" t="str">
            <v>Cumplido</v>
          </cell>
        </row>
        <row r="647">
          <cell r="A647" t="str">
            <v>INC000002633208</v>
          </cell>
          <cell r="B647" t="str">
            <v>3-Moderado/Limitado</v>
          </cell>
          <cell r="C647" t="str">
            <v>3-Medio</v>
          </cell>
          <cell r="D647" t="str">
            <v>Media</v>
          </cell>
          <cell r="E647" t="str">
            <v>Resuelto</v>
          </cell>
          <cell r="F647" t="str">
            <v>TELEFONICA GLOBAL TECHNOLOGY S.A.AGENCIA EN CHILE</v>
          </cell>
          <cell r="G647" t="str">
            <v>23/02/2024 14:54:21</v>
          </cell>
          <cell r="H647" t="str">
            <v>23/02/2024 14:56:37</v>
          </cell>
          <cell r="I647" t="str">
            <v>26/02/2024 10:18:50</v>
          </cell>
          <cell r="K647" t="str">
            <v>VDC</v>
          </cell>
          <cell r="L647" t="str">
            <v>JUAN CARLOS UZCATEGUI FUGUETT</v>
          </cell>
          <cell r="M647" t="str">
            <v>HD | TCCT - VDC- Accesso a tenant PRESALE</v>
          </cell>
          <cell r="N647" t="str">
            <v>VPN IP - MPLS</v>
          </cell>
          <cell r="O647" t="str">
            <v>frp_kefern</v>
          </cell>
          <cell r="P647" t="str">
            <v>Requerimiento de cliente</v>
          </cell>
          <cell r="Q647" t="str">
            <v>Objetivos de servicio incumplidos</v>
          </cell>
          <cell r="R647">
            <v>45348</v>
          </cell>
          <cell r="S647">
            <v>2.807094907409919</v>
          </cell>
          <cell r="T647">
            <v>2.741597222222222</v>
          </cell>
          <cell r="U647">
            <v>2.8086689814814814</v>
          </cell>
          <cell r="V647">
            <v>6.7071759259259262E-2</v>
          </cell>
          <cell r="W647" t="str">
            <v/>
          </cell>
          <cell r="X647" t="str">
            <v>Cumplido</v>
          </cell>
        </row>
        <row r="648">
          <cell r="A648" t="str">
            <v>INC000002635001</v>
          </cell>
          <cell r="B648" t="str">
            <v>3-Moderado/Limitado</v>
          </cell>
          <cell r="C648" t="str">
            <v>3-Medio</v>
          </cell>
          <cell r="D648" t="str">
            <v>Media</v>
          </cell>
          <cell r="E648" t="str">
            <v>Resuelto</v>
          </cell>
          <cell r="F648" t="str">
            <v>TELEFONICA GLOBAL TECHNOLOGY S.A.AGENCIA EN CHILE</v>
          </cell>
          <cell r="G648" t="str">
            <v>26/02/2024 9:57:28</v>
          </cell>
          <cell r="H648" t="str">
            <v>26/02/2024 9:59:43</v>
          </cell>
          <cell r="I648" t="str">
            <v>26/02/2024 10:45:58</v>
          </cell>
          <cell r="K648" t="str">
            <v>VDC</v>
          </cell>
          <cell r="L648" t="str">
            <v>DEIBY Y SANTOYO MONTEROLA</v>
          </cell>
          <cell r="M648" t="str">
            <v>HD |  Acceso Cloud Portal</v>
          </cell>
          <cell r="N648" t="str">
            <v>VPN IP - MPLS</v>
          </cell>
          <cell r="O648" t="str">
            <v>frp_kefern</v>
          </cell>
          <cell r="P648" t="str">
            <v>Requerimiento de cliente</v>
          </cell>
          <cell r="Q648" t="str">
            <v>Dentro del Objetivo de servicio</v>
          </cell>
          <cell r="R648">
            <v>45348</v>
          </cell>
          <cell r="S648">
            <v>3.2118055554747116E-2</v>
          </cell>
          <cell r="T648">
            <v>0</v>
          </cell>
          <cell r="U648">
            <v>3.3680555555555554E-2</v>
          </cell>
          <cell r="V648">
            <v>3.3680555555555554E-2</v>
          </cell>
          <cell r="W648" t="str">
            <v/>
          </cell>
          <cell r="X648" t="str">
            <v>Cumplido</v>
          </cell>
        </row>
        <row r="649">
          <cell r="A649" t="str">
            <v>INC000002637529</v>
          </cell>
          <cell r="B649" t="str">
            <v>4-Menor/Localizado</v>
          </cell>
          <cell r="C649" t="str">
            <v>4-Baja</v>
          </cell>
          <cell r="D649" t="str">
            <v>Baja</v>
          </cell>
          <cell r="E649" t="str">
            <v>Resuelto</v>
          </cell>
          <cell r="F649" t="str">
            <v>TELEFONICA GLOBAL TECHNOLOGY S.A.AGENCIA EN CHILE</v>
          </cell>
          <cell r="G649" t="str">
            <v>26/02/2024 11:26:26</v>
          </cell>
          <cell r="H649" t="str">
            <v>26/02/2024 11:26:41</v>
          </cell>
          <cell r="I649" t="str">
            <v>26/02/2024 11:30:05</v>
          </cell>
          <cell r="K649" t="str">
            <v>SISTEMA OPERATIVO MICROSOFT</v>
          </cell>
          <cell r="L649" t="str">
            <v>RICARDO R GALLEGOS OYANEDER</v>
          </cell>
          <cell r="M649" t="str">
            <v>Gestión y coordinación para instalación actualizaciones S.O. plataforma TrueSight</v>
          </cell>
          <cell r="N649" t="str">
            <v>HOSTING VIRTUAL</v>
          </cell>
          <cell r="O649" t="str">
            <v>tct_rgalle</v>
          </cell>
          <cell r="P649" t="str">
            <v>Requerimiento de cliente</v>
          </cell>
          <cell r="Q649" t="str">
            <v>Dentro del Objetivo de servicio</v>
          </cell>
          <cell r="R649">
            <v>45348</v>
          </cell>
          <cell r="S649">
            <v>2.3611111100763083E-3</v>
          </cell>
          <cell r="T649">
            <v>0</v>
          </cell>
          <cell r="U649">
            <v>2.5347222222222221E-3</v>
          </cell>
          <cell r="V649">
            <v>2.5347222222222221E-3</v>
          </cell>
          <cell r="W649" t="str">
            <v/>
          </cell>
          <cell r="X649" t="str">
            <v>Cumplido</v>
          </cell>
        </row>
        <row r="650">
          <cell r="A650" t="str">
            <v>INC000002637530</v>
          </cell>
          <cell r="B650" t="str">
            <v>4-Menor/Localizado</v>
          </cell>
          <cell r="C650" t="str">
            <v>4-Baja</v>
          </cell>
          <cell r="D650" t="str">
            <v>Baja</v>
          </cell>
          <cell r="E650" t="str">
            <v>Resuelto</v>
          </cell>
          <cell r="F650" t="str">
            <v>TELEFONICA GLOBAL TECHNOLOGY S.A.AGENCIA EN CHILE</v>
          </cell>
          <cell r="G650" t="str">
            <v>26/02/2024 11:26:47</v>
          </cell>
          <cell r="H650" t="str">
            <v>26/02/2024 11:26:57</v>
          </cell>
          <cell r="I650" t="str">
            <v>26/02/2024 11:30:55</v>
          </cell>
          <cell r="K650" t="str">
            <v>SISTEMA OPERATIVO MICROSOFT</v>
          </cell>
          <cell r="L650" t="str">
            <v>RICARDO R GALLEGOS OYANEDER</v>
          </cell>
          <cell r="M650" t="str">
            <v>Revision, analisis y correccion información parque MS cliente DUOC</v>
          </cell>
          <cell r="N650" t="str">
            <v>HOSTING VIRTUAL</v>
          </cell>
          <cell r="O650" t="str">
            <v>tct_rgalle</v>
          </cell>
          <cell r="P650" t="str">
            <v>Requerimiento de cliente</v>
          </cell>
          <cell r="Q650" t="str">
            <v>Dentro del Objetivo de servicio</v>
          </cell>
          <cell r="R650">
            <v>45348</v>
          </cell>
          <cell r="S650">
            <v>2.754629633272998E-3</v>
          </cell>
          <cell r="T650">
            <v>0</v>
          </cell>
          <cell r="U650">
            <v>2.8703703703703708E-3</v>
          </cell>
          <cell r="V650">
            <v>2.8703703703703708E-3</v>
          </cell>
          <cell r="W650" t="str">
            <v/>
          </cell>
          <cell r="X650" t="str">
            <v>Cumplido</v>
          </cell>
        </row>
        <row r="651">
          <cell r="A651" t="str">
            <v>INC000002637531</v>
          </cell>
          <cell r="B651" t="str">
            <v>4-Menor/Localizado</v>
          </cell>
          <cell r="C651" t="str">
            <v>4-Baja</v>
          </cell>
          <cell r="D651" t="str">
            <v>Baja</v>
          </cell>
          <cell r="E651" t="str">
            <v>Resuelto</v>
          </cell>
          <cell r="F651" t="str">
            <v>TELEFONICA GLOBAL TECHNOLOGY S.A.AGENCIA EN CHILE</v>
          </cell>
          <cell r="G651" t="str">
            <v>26/02/2024 11:27:04</v>
          </cell>
          <cell r="H651" t="str">
            <v>26/02/2024 11:27:28</v>
          </cell>
          <cell r="I651" t="str">
            <v>26/02/2024 11:31:31</v>
          </cell>
          <cell r="K651" t="str">
            <v>SISTEMA OPERATIVO MICROSOFT</v>
          </cell>
          <cell r="L651" t="str">
            <v>RICARDO R GALLEGOS OYANEDER</v>
          </cell>
          <cell r="M651" t="str">
            <v>Gestion CRQ y confeccion RFC para instalación actualizaciones plataforma TrueSight</v>
          </cell>
          <cell r="N651" t="str">
            <v>HOSTING VIRTUAL</v>
          </cell>
          <cell r="O651" t="str">
            <v>tct_rgalle</v>
          </cell>
          <cell r="P651" t="str">
            <v>Requerimiento de cliente</v>
          </cell>
          <cell r="Q651" t="str">
            <v>Dentro del Objetivo de servicio</v>
          </cell>
          <cell r="R651">
            <v>45348</v>
          </cell>
          <cell r="S651">
            <v>2.8124999953433871E-3</v>
          </cell>
          <cell r="T651">
            <v>0</v>
          </cell>
          <cell r="U651">
            <v>3.0902777777777782E-3</v>
          </cell>
          <cell r="V651">
            <v>3.0902777777777782E-3</v>
          </cell>
          <cell r="W651" t="str">
            <v/>
          </cell>
          <cell r="X651" t="str">
            <v>Cumplido</v>
          </cell>
        </row>
        <row r="652">
          <cell r="A652" t="str">
            <v>INC000002637532</v>
          </cell>
          <cell r="B652" t="str">
            <v>4-Menor/Localizado</v>
          </cell>
          <cell r="C652" t="str">
            <v>4-Baja</v>
          </cell>
          <cell r="D652" t="str">
            <v>Baja</v>
          </cell>
          <cell r="E652" t="str">
            <v>Resuelto</v>
          </cell>
          <cell r="F652" t="str">
            <v>TELEFONICA GLOBAL TECHNOLOGY S.A.AGENCIA EN CHILE</v>
          </cell>
          <cell r="G652" t="str">
            <v>26/02/2024 11:27:35</v>
          </cell>
          <cell r="H652" t="str">
            <v>26/02/2024 11:27:46</v>
          </cell>
          <cell r="I652" t="str">
            <v>26/02/2024 11:32:37</v>
          </cell>
          <cell r="K652" t="str">
            <v>SISTEMA OPERATIVO MICROSOFT</v>
          </cell>
          <cell r="L652" t="str">
            <v>RICARDO R GALLEGOS OYANEDER</v>
          </cell>
          <cell r="M652" t="str">
            <v>Reu interna MS: Revisión parque Duoc, HHEE y vacaciones.</v>
          </cell>
          <cell r="N652" t="str">
            <v>HOSTING VIRTUAL</v>
          </cell>
          <cell r="O652" t="str">
            <v>tct_rgalle</v>
          </cell>
          <cell r="P652" t="str">
            <v>Requerimiento de cliente</v>
          </cell>
          <cell r="Q652" t="str">
            <v>Dentro del Objetivo de servicio</v>
          </cell>
          <cell r="R652">
            <v>45348</v>
          </cell>
          <cell r="S652">
            <v>3.3680555570754223E-3</v>
          </cell>
          <cell r="T652">
            <v>0</v>
          </cell>
          <cell r="U652">
            <v>3.4953703703703705E-3</v>
          </cell>
          <cell r="V652">
            <v>3.4953703703703705E-3</v>
          </cell>
          <cell r="W652" t="str">
            <v/>
          </cell>
          <cell r="X652" t="str">
            <v>Cumplido</v>
          </cell>
        </row>
        <row r="653">
          <cell r="A653" t="str">
            <v>INC000002637534</v>
          </cell>
          <cell r="B653" t="str">
            <v>4-Menor/Localizado</v>
          </cell>
          <cell r="C653" t="str">
            <v>4-Baja</v>
          </cell>
          <cell r="D653" t="str">
            <v>Baja</v>
          </cell>
          <cell r="E653" t="str">
            <v>Resuelto</v>
          </cell>
          <cell r="F653" t="str">
            <v>TELEFONICA GLOBAL TECHNOLOGY S.A.AGENCIA EN CHILE</v>
          </cell>
          <cell r="G653" t="str">
            <v>26/02/2024 11:28:00</v>
          </cell>
          <cell r="H653" t="str">
            <v>26/02/2024 11:28:10</v>
          </cell>
          <cell r="I653" t="str">
            <v>26/02/2024 11:33:39</v>
          </cell>
          <cell r="K653" t="str">
            <v>SISTEMA OPERATIVO MICROSOFT</v>
          </cell>
          <cell r="L653" t="str">
            <v>RICARDO R GALLEGOS OYANEDER</v>
          </cell>
          <cell r="M653" t="str">
            <v>Reunión de coordinación con cliente Duoc por proyecto baja servidores plataforma Exchange 2007</v>
          </cell>
          <cell r="N653" t="str">
            <v>HOSTING VIRTUAL</v>
          </cell>
          <cell r="O653" t="str">
            <v>tct_rgalle</v>
          </cell>
          <cell r="P653" t="str">
            <v>Requerimiento de cliente</v>
          </cell>
          <cell r="Q653" t="str">
            <v>Dentro del Objetivo de servicio</v>
          </cell>
          <cell r="R653">
            <v>45348</v>
          </cell>
          <cell r="S653">
            <v>3.8078703728388064E-3</v>
          </cell>
          <cell r="T653">
            <v>0</v>
          </cell>
          <cell r="U653">
            <v>3.9236111111111112E-3</v>
          </cell>
          <cell r="V653">
            <v>3.9236111111111112E-3</v>
          </cell>
          <cell r="W653" t="str">
            <v/>
          </cell>
          <cell r="X653" t="str">
            <v>Cumplido</v>
          </cell>
        </row>
        <row r="654">
          <cell r="A654" t="str">
            <v>INC000002637535</v>
          </cell>
          <cell r="B654" t="str">
            <v>4-Menor/Localizado</v>
          </cell>
          <cell r="C654" t="str">
            <v>4-Baja</v>
          </cell>
          <cell r="D654" t="str">
            <v>Baja</v>
          </cell>
          <cell r="E654" t="str">
            <v>Resuelto</v>
          </cell>
          <cell r="F654" t="str">
            <v>TELEFONICA GLOBAL TECHNOLOGY S.A.AGENCIA EN CHILE</v>
          </cell>
          <cell r="G654" t="str">
            <v>26/02/2024 11:28:15</v>
          </cell>
          <cell r="H654" t="str">
            <v>26/02/2024 11:28:25</v>
          </cell>
          <cell r="I654" t="str">
            <v>26/02/2024 11:34:50</v>
          </cell>
          <cell r="K654" t="str">
            <v>SISTEMA OPERATIVO MICROSOFT</v>
          </cell>
          <cell r="L654" t="str">
            <v>RICARDO R GALLEGOS OYANEDER</v>
          </cell>
          <cell r="M654" t="str">
            <v>Reunión semanal de coordinación grupo MS junto Team Leader</v>
          </cell>
          <cell r="N654" t="str">
            <v>HOSTING VIRTUAL</v>
          </cell>
          <cell r="O654" t="str">
            <v>tct_rgalle</v>
          </cell>
          <cell r="P654" t="str">
            <v>Requerimiento de cliente</v>
          </cell>
          <cell r="Q654" t="str">
            <v>Dentro del Objetivo de servicio</v>
          </cell>
          <cell r="R654">
            <v>45348</v>
          </cell>
          <cell r="S654">
            <v>4.4560185124282725E-3</v>
          </cell>
          <cell r="T654">
            <v>0</v>
          </cell>
          <cell r="U654">
            <v>4.5717592592592589E-3</v>
          </cell>
          <cell r="V654">
            <v>4.5717592592592589E-3</v>
          </cell>
          <cell r="W654" t="str">
            <v/>
          </cell>
          <cell r="X654" t="str">
            <v>Cumplido</v>
          </cell>
        </row>
        <row r="655">
          <cell r="A655" t="str">
            <v>INC000002637537</v>
          </cell>
          <cell r="B655" t="str">
            <v>4-Menor/Localizado</v>
          </cell>
          <cell r="C655" t="str">
            <v>4-Baja</v>
          </cell>
          <cell r="D655" t="str">
            <v>Baja</v>
          </cell>
          <cell r="E655" t="str">
            <v>Resuelto</v>
          </cell>
          <cell r="F655" t="str">
            <v>TELEFONICA GLOBAL TECHNOLOGY S.A.AGENCIA EN CHILE</v>
          </cell>
          <cell r="G655" t="str">
            <v>26/02/2024 11:28:30</v>
          </cell>
          <cell r="H655" t="str">
            <v>26/02/2024 11:28:41</v>
          </cell>
          <cell r="I655" t="str">
            <v>26/02/2024 11:36:07</v>
          </cell>
          <cell r="K655" t="str">
            <v>SISTEMA OPERATIVO MICROSOFT</v>
          </cell>
          <cell r="L655" t="str">
            <v>RICARDO R GALLEGOS OYANEDER</v>
          </cell>
          <cell r="M655" t="str">
            <v>Reunión con Sixbell y comunicación por información de IP publica  servidor GDA-Portales-Web</v>
          </cell>
          <cell r="N655" t="str">
            <v>HOSTING VIRTUAL</v>
          </cell>
          <cell r="O655" t="str">
            <v>tct_rgalle</v>
          </cell>
          <cell r="P655" t="str">
            <v>Requerimiento de cliente</v>
          </cell>
          <cell r="Q655" t="str">
            <v>Dentro del Objetivo de servicio</v>
          </cell>
          <cell r="R655">
            <v>45348</v>
          </cell>
          <cell r="S655">
            <v>5.1620370359160006E-3</v>
          </cell>
          <cell r="T655">
            <v>0</v>
          </cell>
          <cell r="U655">
            <v>5.2893518518518515E-3</v>
          </cell>
          <cell r="V655">
            <v>5.2893518518518515E-3</v>
          </cell>
          <cell r="W655" t="str">
            <v/>
          </cell>
          <cell r="X655" t="str">
            <v>Cumplido</v>
          </cell>
        </row>
        <row r="656">
          <cell r="A656" t="str">
            <v>INC000002637538</v>
          </cell>
          <cell r="B656" t="str">
            <v>4-Menor/Localizado</v>
          </cell>
          <cell r="C656" t="str">
            <v>4-Baja</v>
          </cell>
          <cell r="D656" t="str">
            <v>Baja</v>
          </cell>
          <cell r="E656" t="str">
            <v>Resuelto</v>
          </cell>
          <cell r="F656" t="str">
            <v>TELEFONICA GLOBAL TECHNOLOGY S.A.AGENCIA EN CHILE</v>
          </cell>
          <cell r="G656" t="str">
            <v>26/02/2024 11:28:46</v>
          </cell>
          <cell r="H656" t="str">
            <v>26/02/2024 11:28:59</v>
          </cell>
          <cell r="I656" t="str">
            <v>26/02/2024 11:36:49</v>
          </cell>
          <cell r="K656" t="str">
            <v>SISTEMA OPERATIVO MICROSOFT</v>
          </cell>
          <cell r="L656" t="str">
            <v>RICARDO R GALLEGOS OYANEDER</v>
          </cell>
          <cell r="M656" t="str">
            <v>Revisión servidor GDA-Portales-Web de GDA con especialista comunicaciones Rodrigo Acevedo</v>
          </cell>
          <cell r="N656" t="str">
            <v>HOSTING VIRTUAL</v>
          </cell>
          <cell r="O656" t="str">
            <v>tct_rgalle</v>
          </cell>
          <cell r="P656" t="str">
            <v>Requerimiento de cliente</v>
          </cell>
          <cell r="Q656" t="str">
            <v>Dentro del Objetivo de servicio</v>
          </cell>
          <cell r="R656">
            <v>45348</v>
          </cell>
          <cell r="S656">
            <v>5.4398148131440394E-3</v>
          </cell>
          <cell r="T656">
            <v>0</v>
          </cell>
          <cell r="U656">
            <v>5.5902777777777782E-3</v>
          </cell>
          <cell r="V656">
            <v>5.5902777777777782E-3</v>
          </cell>
          <cell r="W656" t="str">
            <v/>
          </cell>
          <cell r="X656" t="str">
            <v>Cumplido</v>
          </cell>
        </row>
        <row r="657">
          <cell r="A657" t="str">
            <v>INC000002637539</v>
          </cell>
          <cell r="B657" t="str">
            <v>4-Menor/Localizado</v>
          </cell>
          <cell r="C657" t="str">
            <v>4-Baja</v>
          </cell>
          <cell r="D657" t="str">
            <v>Baja</v>
          </cell>
          <cell r="E657" t="str">
            <v>Resuelto</v>
          </cell>
          <cell r="F657" t="str">
            <v>TELEFONICA GLOBAL TECHNOLOGY S.A.AGENCIA EN CHILE</v>
          </cell>
          <cell r="G657" t="str">
            <v>26/02/2024 11:29:06</v>
          </cell>
          <cell r="H657" t="str">
            <v>26/02/2024 11:29:15</v>
          </cell>
          <cell r="I657" t="str">
            <v>26/02/2024 11:37:44</v>
          </cell>
          <cell r="K657" t="str">
            <v>SISTEMA OPERATIVO MICROSOFT</v>
          </cell>
          <cell r="L657" t="str">
            <v>RICARDO R GALLEGOS OYANEDER</v>
          </cell>
          <cell r="M657" t="str">
            <v>Asistencia técnica a ingeniera Javiera Umaña por configuraciones de red en VDC</v>
          </cell>
          <cell r="N657" t="str">
            <v>HOSTING VIRTUAL</v>
          </cell>
          <cell r="O657" t="str">
            <v>tct_rgalle</v>
          </cell>
          <cell r="P657" t="str">
            <v>Requerimiento de cliente</v>
          </cell>
          <cell r="Q657" t="str">
            <v>Dentro del Objetivo de servicio</v>
          </cell>
          <cell r="R657">
            <v>45348</v>
          </cell>
          <cell r="S657">
            <v>5.8912037056870759E-3</v>
          </cell>
          <cell r="T657">
            <v>0</v>
          </cell>
          <cell r="U657">
            <v>5.9953703703703697E-3</v>
          </cell>
          <cell r="V657">
            <v>5.9953703703703697E-3</v>
          </cell>
          <cell r="W657" t="str">
            <v/>
          </cell>
          <cell r="X657" t="str">
            <v>Cumplido</v>
          </cell>
        </row>
        <row r="658">
          <cell r="A658" t="str">
            <v>INC000002632661</v>
          </cell>
          <cell r="B658" t="str">
            <v>4-Menor/Localizado</v>
          </cell>
          <cell r="C658" t="str">
            <v>4-Baja</v>
          </cell>
          <cell r="D658" t="str">
            <v>Baja</v>
          </cell>
          <cell r="E658" t="str">
            <v>Resuelto</v>
          </cell>
          <cell r="F658" t="str">
            <v>TELEFONICA CYBERSECURITY TECH CHILE SPA</v>
          </cell>
          <cell r="G658" t="str">
            <v>23/02/2024 12:30:05</v>
          </cell>
          <cell r="H658" t="str">
            <v>23/02/2024 12:31:38</v>
          </cell>
          <cell r="I658" t="str">
            <v>26/02/2024 12:27:13</v>
          </cell>
          <cell r="K658" t="str">
            <v>SISTEMA OPERATIVO MICROSOFT</v>
          </cell>
          <cell r="L658" t="str">
            <v>ALEJANDRO ACEVEDO VALENZUELA</v>
          </cell>
          <cell r="M658" t="str">
            <v>Validar Servidores SOC Windows - INC000002632661</v>
          </cell>
          <cell r="N658" t="str">
            <v>HOSTING VIRTUAL</v>
          </cell>
          <cell r="O658" t="str">
            <v>tct_smmart</v>
          </cell>
          <cell r="P658" t="str">
            <v>Requerimiento de cliente</v>
          </cell>
          <cell r="Q658" t="str">
            <v>Objetivos de servicio incumplidos</v>
          </cell>
          <cell r="R658">
            <v>45348</v>
          </cell>
          <cell r="S658">
            <v>2.9969328703737119</v>
          </cell>
          <cell r="T658">
            <v>2.8133912037037039</v>
          </cell>
          <cell r="U658">
            <v>2.9980092592592591</v>
          </cell>
          <cell r="V658">
            <v>0.18461805555555555</v>
          </cell>
          <cell r="W658" t="str">
            <v/>
          </cell>
          <cell r="X658" t="str">
            <v>Cumplido</v>
          </cell>
        </row>
        <row r="659">
          <cell r="A659" t="str">
            <v>INC000002637351</v>
          </cell>
          <cell r="B659" t="str">
            <v>4-Menor/Localizado</v>
          </cell>
          <cell r="C659" t="str">
            <v>4-Baja</v>
          </cell>
          <cell r="D659" t="str">
            <v>Baja</v>
          </cell>
          <cell r="E659" t="str">
            <v>Resuelto</v>
          </cell>
          <cell r="F659" t="str">
            <v>TELEFONICA CYBERSECURITY TECH CHILE SPA</v>
          </cell>
          <cell r="G659" t="str">
            <v>26/02/2024 10:48:15</v>
          </cell>
          <cell r="H659" t="str">
            <v>26/02/2024 10:49:26</v>
          </cell>
          <cell r="I659" t="str">
            <v>26/02/2024 13:41:00</v>
          </cell>
          <cell r="K659" t="str">
            <v>SISTEMA OPERATIVO MICROSOFT</v>
          </cell>
          <cell r="L659" t="str">
            <v>GIOVANNI D ROCCO VALENZUELA</v>
          </cell>
          <cell r="M659" t="str">
            <v>REQ / SOC/Restauración clave VPN</v>
          </cell>
          <cell r="N659" t="str">
            <v>VPN IP - MPLS</v>
          </cell>
          <cell r="O659" t="str">
            <v>frp_dvilca</v>
          </cell>
          <cell r="P659" t="str">
            <v>Requerimiento de cliente</v>
          </cell>
          <cell r="Q659" t="str">
            <v>Dentro del Objetivo de servicio</v>
          </cell>
          <cell r="R659">
            <v>45348</v>
          </cell>
          <cell r="S659">
            <v>0.11914351852465188</v>
          </cell>
          <cell r="T659">
            <v>0</v>
          </cell>
          <cell r="U659">
            <v>0.11996527777777777</v>
          </cell>
          <cell r="V659">
            <v>0.11996527777777777</v>
          </cell>
          <cell r="W659" t="str">
            <v/>
          </cell>
          <cell r="X659" t="str">
            <v>Cumplido</v>
          </cell>
        </row>
        <row r="660">
          <cell r="A660" t="str">
            <v>INC000002638028</v>
          </cell>
          <cell r="B660" t="str">
            <v>4-Menor/Localizado</v>
          </cell>
          <cell r="C660" t="str">
            <v>4-Baja</v>
          </cell>
          <cell r="D660" t="str">
            <v>Baja</v>
          </cell>
          <cell r="E660" t="str">
            <v>Resuelto</v>
          </cell>
          <cell r="F660" t="str">
            <v>TELEFONICA GLOBAL TECHNOLOGY S.A.AGENCIA EN CHILE</v>
          </cell>
          <cell r="G660" t="str">
            <v>26/02/2024 15:27:40</v>
          </cell>
          <cell r="H660" t="str">
            <v>26/02/2024 15:28:14</v>
          </cell>
          <cell r="I660" t="str">
            <v>26/02/2024 15:28:41</v>
          </cell>
          <cell r="K660" t="str">
            <v>SISTEMA OPERATIVO MICROSOFT</v>
          </cell>
          <cell r="L660" t="str">
            <v>JAVIER CUEVAS</v>
          </cell>
          <cell r="M660" t="str">
            <v>RE: Apertura - [TCCT-CHILE-CLOUD][AC]TCCT-CHILE-CLOUD-EX-AD-003-T1059.001 Scri</v>
          </cell>
          <cell r="N660" t="str">
            <v>HOSTING VIRTUAL</v>
          </cell>
          <cell r="O660" t="str">
            <v>tct_jacuev</v>
          </cell>
          <cell r="P660" t="str">
            <v>Requerimiento de cliente</v>
          </cell>
          <cell r="Q660" t="str">
            <v>Dentro del Objetivo de servicio</v>
          </cell>
          <cell r="R660">
            <v>45348</v>
          </cell>
          <cell r="S660">
            <v>3.125000002910383E-4</v>
          </cell>
          <cell r="T660">
            <v>0</v>
          </cell>
          <cell r="U660">
            <v>7.0601851851851847E-4</v>
          </cell>
          <cell r="V660">
            <v>7.0601851851851847E-4</v>
          </cell>
          <cell r="W660" t="str">
            <v/>
          </cell>
          <cell r="X660" t="str">
            <v>Cumplido</v>
          </cell>
        </row>
        <row r="661">
          <cell r="A661" t="str">
            <v>INC000002632320</v>
          </cell>
          <cell r="B661" t="str">
            <v>4-Menor/Localizado</v>
          </cell>
          <cell r="C661" t="str">
            <v>4-Baja</v>
          </cell>
          <cell r="D661" t="str">
            <v>Baja</v>
          </cell>
          <cell r="E661" t="str">
            <v>Resuelto</v>
          </cell>
          <cell r="F661" t="str">
            <v>EXPORTADORES DEL AGRO S A</v>
          </cell>
          <cell r="G661" t="str">
            <v>23/02/2024 9:21:33</v>
          </cell>
          <cell r="H661" t="str">
            <v>23/02/2024 9:22:58</v>
          </cell>
          <cell r="I661" t="str">
            <v>26/02/2024 16:07:46</v>
          </cell>
          <cell r="K661" t="str">
            <v>O365</v>
          </cell>
          <cell r="L661" t="str">
            <v>JAVIERA A UMAÑA YEVENES</v>
          </cell>
          <cell r="M661" t="str">
            <v>CALL CENTER / REQUERIMIENTO</v>
          </cell>
          <cell r="N661" t="str">
            <v>VPN IP - MPLS</v>
          </cell>
          <cell r="O661" t="str">
            <v>frp_rvilel</v>
          </cell>
          <cell r="P661" t="str">
            <v>Requerimiento de cliente</v>
          </cell>
          <cell r="Q661" t="str">
            <v>Objetivos de servicio incumplidos</v>
          </cell>
          <cell r="R661">
            <v>45348</v>
          </cell>
          <cell r="S661">
            <v>3.281111111107748</v>
          </cell>
          <cell r="T661">
            <v>3.2426736111111114</v>
          </cell>
          <cell r="U661">
            <v>3.2820949074074073</v>
          </cell>
          <cell r="V661">
            <v>3.9421296296296295E-2</v>
          </cell>
          <cell r="W661" t="str">
            <v/>
          </cell>
          <cell r="X661" t="str">
            <v>Cumplido</v>
          </cell>
        </row>
        <row r="662">
          <cell r="A662" t="str">
            <v>INC000002632953</v>
          </cell>
          <cell r="B662" t="str">
            <v>4-Menor/Localizado</v>
          </cell>
          <cell r="C662" t="str">
            <v>4-Baja</v>
          </cell>
          <cell r="D662" t="str">
            <v>Baja</v>
          </cell>
          <cell r="E662" t="str">
            <v>Resuelto</v>
          </cell>
          <cell r="F662" t="str">
            <v>TELEFONICA GLOBAL TECHNOLOGY S.A.AGENCIA EN CHILE</v>
          </cell>
          <cell r="G662" t="str">
            <v>23/02/2024 14:23:24</v>
          </cell>
          <cell r="H662" t="str">
            <v>23/02/2024 14:24:15</v>
          </cell>
          <cell r="I662" t="str">
            <v>26/02/2024 16:11:38</v>
          </cell>
          <cell r="K662" t="str">
            <v>GOOGLE WORKSPACE</v>
          </cell>
          <cell r="L662" t="str">
            <v>JAVIERA A UMAÑA YEVENES</v>
          </cell>
          <cell r="M662" t="str">
            <v>Creación cuentas de usuario // Proyecto GW // CHI-003784374  TRANSCOM WORLDWIDE CHILE LIMITADA</v>
          </cell>
          <cell r="N662" t="str">
            <v>CORREO</v>
          </cell>
          <cell r="O662" t="str">
            <v>tct_jumana</v>
          </cell>
          <cell r="P662" t="str">
            <v>Requerimiento de cliente</v>
          </cell>
          <cell r="Q662" t="str">
            <v>Dentro del Objetivo de servicio</v>
          </cell>
          <cell r="R662">
            <v>45348</v>
          </cell>
          <cell r="S662">
            <v>3.0745717592581059</v>
          </cell>
          <cell r="T662">
            <v>3.0745717592592592</v>
          </cell>
          <cell r="U662">
            <v>3.0751620370370372</v>
          </cell>
          <cell r="V662">
            <v>5.9027777777777778E-4</v>
          </cell>
          <cell r="W662" t="str">
            <v/>
          </cell>
          <cell r="X662" t="str">
            <v>Cumplido</v>
          </cell>
        </row>
        <row r="663">
          <cell r="A663" t="str">
            <v>INC000002637833</v>
          </cell>
          <cell r="B663" t="str">
            <v>3-Moderado/Limitado</v>
          </cell>
          <cell r="C663" t="str">
            <v>3-Medio</v>
          </cell>
          <cell r="D663" t="str">
            <v>Media</v>
          </cell>
          <cell r="E663" t="str">
            <v>Resuelto</v>
          </cell>
          <cell r="F663" t="str">
            <v>ARTIKOS CHILE S A</v>
          </cell>
          <cell r="G663" t="str">
            <v>26/02/2024 13:54:07</v>
          </cell>
          <cell r="H663" t="str">
            <v>26/02/2024 13:57:13</v>
          </cell>
          <cell r="I663" t="str">
            <v>26/02/2024 16:16:56</v>
          </cell>
          <cell r="K663" t="str">
            <v>SISTEMA OPERATIVO UNIX</v>
          </cell>
          <cell r="L663" t="str">
            <v>GUSTAVO AVILA VERA</v>
          </cell>
          <cell r="M663" t="str">
            <v>HD/Solicitud Artikos Chile // Agregar registros DNS</v>
          </cell>
          <cell r="N663" t="str">
            <v>VPN IP - MPLS</v>
          </cell>
          <cell r="O663" t="str">
            <v>frp_pcamay</v>
          </cell>
          <cell r="P663" t="str">
            <v>Requerimiento de cliente</v>
          </cell>
          <cell r="Q663" t="str">
            <v>Dentro del Objetivo de servicio</v>
          </cell>
          <cell r="R663">
            <v>45348</v>
          </cell>
          <cell r="S663">
            <v>9.7025462964666076E-2</v>
          </cell>
          <cell r="T663">
            <v>0</v>
          </cell>
          <cell r="U663">
            <v>9.9178240740740733E-2</v>
          </cell>
          <cell r="V663">
            <v>9.9178240740740733E-2</v>
          </cell>
          <cell r="W663" t="str">
            <v/>
          </cell>
          <cell r="X663" t="str">
            <v>Cumplido</v>
          </cell>
        </row>
        <row r="664">
          <cell r="A664" t="str">
            <v>INC000002630070</v>
          </cell>
          <cell r="B664" t="str">
            <v>3-Moderado/Limitado</v>
          </cell>
          <cell r="C664" t="str">
            <v>3-Medio</v>
          </cell>
          <cell r="D664" t="str">
            <v>Media</v>
          </cell>
          <cell r="E664" t="str">
            <v>Resuelto</v>
          </cell>
          <cell r="F664" t="str">
            <v>FARMACIA AHUMADA S.A.</v>
          </cell>
          <cell r="G664" t="str">
            <v>22/02/2024 12:01:15</v>
          </cell>
          <cell r="H664" t="str">
            <v>22/02/2024 12:02:33</v>
          </cell>
          <cell r="I664" t="str">
            <v>26/02/2024 16:21:04</v>
          </cell>
          <cell r="K664" t="str">
            <v>VDC</v>
          </cell>
          <cell r="L664" t="str">
            <v>MOISES E MONTERO RAMOS</v>
          </cell>
          <cell r="M664" t="str">
            <v>HD/Proyecto C-19872300047; FARMACIA AHUMADA S.A.</v>
          </cell>
          <cell r="N664" t="str">
            <v>VPN IP - MPLS</v>
          </cell>
          <cell r="O664" t="str">
            <v>frp_pcamay</v>
          </cell>
          <cell r="P664" t="str">
            <v>Requerimiento de cliente</v>
          </cell>
          <cell r="Q664" t="str">
            <v>Objetivos de servicio incumplidos</v>
          </cell>
          <cell r="R664">
            <v>45348</v>
          </cell>
          <cell r="S664">
            <v>4.1795254629614647</v>
          </cell>
          <cell r="T664">
            <v>3.9723842592592593</v>
          </cell>
          <cell r="U664">
            <v>4.1804282407407412</v>
          </cell>
          <cell r="V664">
            <v>0.20804398148148148</v>
          </cell>
          <cell r="W664" t="str">
            <v/>
          </cell>
          <cell r="X664" t="str">
            <v>Cumplido</v>
          </cell>
        </row>
        <row r="665">
          <cell r="A665" t="str">
            <v>INC000002637699</v>
          </cell>
          <cell r="B665" t="str">
            <v>3-Moderado/Limitado</v>
          </cell>
          <cell r="C665" t="str">
            <v>3-Medio</v>
          </cell>
          <cell r="D665" t="str">
            <v>Media</v>
          </cell>
          <cell r="E665" t="str">
            <v>Resuelto</v>
          </cell>
          <cell r="F665" t="str">
            <v>NUTRISCO CHILE SA</v>
          </cell>
          <cell r="G665" t="str">
            <v>26/02/2024 12:59:32</v>
          </cell>
          <cell r="H665" t="str">
            <v>26/02/2024 13:05:42</v>
          </cell>
          <cell r="I665" t="str">
            <v>26/02/2024 17:12:39</v>
          </cell>
          <cell r="K665" t="str">
            <v>CLOUD SAP HANA</v>
          </cell>
          <cell r="L665" t="str">
            <v>NICOLAS A SAAVEDRA EGUILUZ</v>
          </cell>
          <cell r="M665" t="str">
            <v>HD/RV: Verificación Acceso cuenta TIPER a BD</v>
          </cell>
          <cell r="N665" t="str">
            <v>VPN IP - MPLS</v>
          </cell>
          <cell r="O665" t="str">
            <v>frp_fpetro</v>
          </cell>
          <cell r="P665" t="str">
            <v>Requerimiento de cliente</v>
          </cell>
          <cell r="Q665" t="str">
            <v>Dentro del Objetivo de servicio</v>
          </cell>
          <cell r="R665">
            <v>45348</v>
          </cell>
          <cell r="S665">
            <v>0.17149305555358296</v>
          </cell>
          <cell r="T665">
            <v>0</v>
          </cell>
          <cell r="U665">
            <v>0.17577546296296298</v>
          </cell>
          <cell r="V665">
            <v>0.17577546296296298</v>
          </cell>
          <cell r="W665" t="str">
            <v/>
          </cell>
          <cell r="X665" t="str">
            <v>Cumplido</v>
          </cell>
        </row>
        <row r="666">
          <cell r="A666" t="str">
            <v>INC000002638468</v>
          </cell>
          <cell r="B666" t="str">
            <v>4-Menor/Localizado</v>
          </cell>
          <cell r="C666" t="str">
            <v>4-Baja</v>
          </cell>
          <cell r="D666" t="str">
            <v>Baja</v>
          </cell>
          <cell r="E666" t="str">
            <v>Resuelto</v>
          </cell>
          <cell r="F666" t="str">
            <v>TELEFONICA EMPRESAS DE CHILE SA</v>
          </cell>
          <cell r="G666" t="str">
            <v>26/02/2024 17:12:12</v>
          </cell>
          <cell r="H666" t="str">
            <v>26/02/2024 17:13:20</v>
          </cell>
          <cell r="I666" t="str">
            <v>26/02/2024 17:18:50</v>
          </cell>
          <cell r="K666" t="str">
            <v>CLOUD SAP HANA</v>
          </cell>
          <cell r="L666" t="str">
            <v>FREDDY O CORTES DIAZ</v>
          </cell>
          <cell r="M666" t="str">
            <v>CHECKLIST SAP ECC PRD 08.02.2024</v>
          </cell>
          <cell r="N666" t="str">
            <v>SAP</v>
          </cell>
          <cell r="O666" t="str">
            <v>tct_fcorte</v>
          </cell>
          <cell r="P666" t="str">
            <v>Requerimiento de cliente</v>
          </cell>
          <cell r="Q666">
            <v>0</v>
          </cell>
          <cell r="R666">
            <v>45348</v>
          </cell>
          <cell r="S666">
            <v>3.8194444423425011E-3</v>
          </cell>
          <cell r="T666">
            <v>0</v>
          </cell>
          <cell r="U666">
            <v>0</v>
          </cell>
          <cell r="V666">
            <v>0</v>
          </cell>
          <cell r="W666" t="str">
            <v/>
          </cell>
          <cell r="X666" t="str">
            <v>Cumplido</v>
          </cell>
        </row>
        <row r="667">
          <cell r="A667" t="str">
            <v>INC000002637681</v>
          </cell>
          <cell r="B667" t="str">
            <v>3-Moderado/Limitado</v>
          </cell>
          <cell r="C667" t="str">
            <v>3-Medio</v>
          </cell>
          <cell r="D667" t="str">
            <v>Media</v>
          </cell>
          <cell r="E667" t="str">
            <v>Resuelto</v>
          </cell>
          <cell r="F667" t="str">
            <v>TELEFONICA GLOBAL TECHNOLOGY S.A.AGENCIA EN CHILE</v>
          </cell>
          <cell r="G667" t="str">
            <v>26/02/2024 12:32:00</v>
          </cell>
          <cell r="H667" t="str">
            <v>26/02/2024 12:36:50</v>
          </cell>
          <cell r="I667" t="str">
            <v>26/02/2024 17:19:03</v>
          </cell>
          <cell r="K667" t="str">
            <v>SISTEMA OPERATIVO UNIX</v>
          </cell>
          <cell r="L667" t="str">
            <v>SEBASTIAN I ACUÑA GUZMAN</v>
          </cell>
          <cell r="M667" t="str">
            <v>HD/RV: Solicitud de configuración de DNS en San Martin . Zurich: Requerimiento subdominio externo.</v>
          </cell>
          <cell r="N667" t="str">
            <v>VPN IP - MPLS</v>
          </cell>
          <cell r="O667" t="str">
            <v>frp_fpetro</v>
          </cell>
          <cell r="P667" t="str">
            <v>Requerimiento de cliente</v>
          </cell>
          <cell r="Q667" t="str">
            <v>Dentro del Objetivo de servicio</v>
          </cell>
          <cell r="R667">
            <v>45348</v>
          </cell>
          <cell r="S667">
            <v>0.19598379630042473</v>
          </cell>
          <cell r="T667">
            <v>0.14891203703703704</v>
          </cell>
          <cell r="U667">
            <v>0.19934027777777777</v>
          </cell>
          <cell r="V667">
            <v>5.0428240740740739E-2</v>
          </cell>
          <cell r="W667" t="str">
            <v/>
          </cell>
          <cell r="X667" t="str">
            <v>Cumplido</v>
          </cell>
        </row>
        <row r="668">
          <cell r="A668" t="str">
            <v>INC000002638463</v>
          </cell>
          <cell r="B668" t="str">
            <v>4-Menor/Localizado</v>
          </cell>
          <cell r="C668" t="str">
            <v>4-Baja</v>
          </cell>
          <cell r="D668" t="str">
            <v>Baja</v>
          </cell>
          <cell r="E668" t="str">
            <v>Resuelto</v>
          </cell>
          <cell r="F668" t="str">
            <v>TELEFONICA EMPRESAS DE CHILE SA</v>
          </cell>
          <cell r="G668" t="str">
            <v>26/02/2024 17:10:09</v>
          </cell>
          <cell r="H668" t="str">
            <v>26/02/2024 17:11:05</v>
          </cell>
          <cell r="I668" t="str">
            <v>26/02/2024 17:20:20</v>
          </cell>
          <cell r="K668" t="str">
            <v>CLOUD SAP HANA</v>
          </cell>
          <cell r="L668" t="str">
            <v>FREDDY O CORTES DIAZ</v>
          </cell>
          <cell r="M668" t="str">
            <v>CHECKLIST SAP ECC PRD 07.02.2024</v>
          </cell>
          <cell r="N668" t="str">
            <v>SAP</v>
          </cell>
          <cell r="O668" t="str">
            <v>tct_fcorte</v>
          </cell>
          <cell r="P668" t="str">
            <v>Requerimiento de cliente</v>
          </cell>
          <cell r="Q668">
            <v>0</v>
          </cell>
          <cell r="R668">
            <v>45348</v>
          </cell>
          <cell r="S668">
            <v>6.4236111138598062E-3</v>
          </cell>
          <cell r="T668">
            <v>0</v>
          </cell>
          <cell r="U668">
            <v>0</v>
          </cell>
          <cell r="V668">
            <v>0</v>
          </cell>
          <cell r="W668" t="str">
            <v/>
          </cell>
          <cell r="X668" t="str">
            <v>Cumplido</v>
          </cell>
        </row>
        <row r="669">
          <cell r="A669" t="str">
            <v>INC000002638459</v>
          </cell>
          <cell r="B669" t="str">
            <v>4-Menor/Localizado</v>
          </cell>
          <cell r="C669" t="str">
            <v>4-Baja</v>
          </cell>
          <cell r="D669" t="str">
            <v>Baja</v>
          </cell>
          <cell r="E669" t="str">
            <v>Resuelto</v>
          </cell>
          <cell r="F669" t="str">
            <v>TELEFONICA EMPRESAS DE CHILE SA</v>
          </cell>
          <cell r="G669" t="str">
            <v>26/02/2024 17:08:08</v>
          </cell>
          <cell r="H669" t="str">
            <v>26/02/2024 17:09:12</v>
          </cell>
          <cell r="I669" t="str">
            <v>26/02/2024 17:23:34</v>
          </cell>
          <cell r="K669" t="str">
            <v>CLOUD SAP HANA</v>
          </cell>
          <cell r="L669" t="str">
            <v>FREDDY O CORTES DIAZ</v>
          </cell>
          <cell r="M669" t="str">
            <v>CHECKLIST SAP ECC PRD 06.02.2024</v>
          </cell>
          <cell r="N669" t="str">
            <v>SAP</v>
          </cell>
          <cell r="O669" t="str">
            <v>tct_fcorte</v>
          </cell>
          <cell r="P669" t="str">
            <v>Requerimiento de cliente</v>
          </cell>
          <cell r="Q669">
            <v>0</v>
          </cell>
          <cell r="R669">
            <v>45348</v>
          </cell>
          <cell r="S669">
            <v>9.976851855753921E-3</v>
          </cell>
          <cell r="T669">
            <v>0</v>
          </cell>
          <cell r="U669">
            <v>0</v>
          </cell>
          <cell r="V669">
            <v>0</v>
          </cell>
          <cell r="W669" t="str">
            <v/>
          </cell>
          <cell r="X669" t="str">
            <v>Cumplido</v>
          </cell>
        </row>
        <row r="670">
          <cell r="A670" t="str">
            <v>INC000002638456</v>
          </cell>
          <cell r="B670" t="str">
            <v>4-Menor/Localizado</v>
          </cell>
          <cell r="C670" t="str">
            <v>4-Baja</v>
          </cell>
          <cell r="D670" t="str">
            <v>Baja</v>
          </cell>
          <cell r="E670" t="str">
            <v>Resuelto</v>
          </cell>
          <cell r="F670" t="str">
            <v>TELEFONICA EMPRESAS DE CHILE SA</v>
          </cell>
          <cell r="G670" t="str">
            <v>26/02/2024 17:05:56</v>
          </cell>
          <cell r="H670" t="str">
            <v>26/02/2024 17:07:02</v>
          </cell>
          <cell r="I670" t="str">
            <v>26/02/2024 17:25:11</v>
          </cell>
          <cell r="K670" t="str">
            <v>CLOUD SAP HANA</v>
          </cell>
          <cell r="L670" t="str">
            <v>FREDDY O CORTES DIAZ</v>
          </cell>
          <cell r="M670" t="str">
            <v>CHECKLIST SAP ECC PRD 05.02.2024</v>
          </cell>
          <cell r="N670" t="str">
            <v>SAP</v>
          </cell>
          <cell r="O670" t="str">
            <v>tct_fcorte</v>
          </cell>
          <cell r="P670" t="str">
            <v>Requerimiento de cliente</v>
          </cell>
          <cell r="Q670">
            <v>0</v>
          </cell>
          <cell r="R670">
            <v>45348</v>
          </cell>
          <cell r="S670">
            <v>1.2604166666278616E-2</v>
          </cell>
          <cell r="T670">
            <v>0</v>
          </cell>
          <cell r="U670">
            <v>0</v>
          </cell>
          <cell r="V670">
            <v>0</v>
          </cell>
          <cell r="W670" t="str">
            <v/>
          </cell>
          <cell r="X670" t="str">
            <v>Cumplido</v>
          </cell>
        </row>
        <row r="671">
          <cell r="A671" t="str">
            <v>INC000002638473</v>
          </cell>
          <cell r="B671" t="str">
            <v>4-Menor/Localizado</v>
          </cell>
          <cell r="C671" t="str">
            <v>4-Baja</v>
          </cell>
          <cell r="D671" t="str">
            <v>Baja</v>
          </cell>
          <cell r="E671" t="str">
            <v>Resuelto</v>
          </cell>
          <cell r="F671" t="str">
            <v>TELEFONICA EMPRESAS DE CHILE SA</v>
          </cell>
          <cell r="G671" t="str">
            <v>26/02/2024 17:14:23</v>
          </cell>
          <cell r="H671" t="str">
            <v>26/02/2024 17:15:27</v>
          </cell>
          <cell r="I671" t="str">
            <v>26/02/2024 17:27:45</v>
          </cell>
          <cell r="K671" t="str">
            <v>CLOUD SAP HANA</v>
          </cell>
          <cell r="L671" t="str">
            <v>FREDDY O CORTES DIAZ</v>
          </cell>
          <cell r="M671" t="str">
            <v>CHECKLIST SAP ECC PRD 09.02.2024</v>
          </cell>
          <cell r="N671" t="str">
            <v>SAP</v>
          </cell>
          <cell r="O671" t="str">
            <v>tct_fcorte</v>
          </cell>
          <cell r="P671" t="str">
            <v>Requerimiento de cliente</v>
          </cell>
          <cell r="Q671">
            <v>0</v>
          </cell>
          <cell r="R671">
            <v>45348</v>
          </cell>
          <cell r="S671">
            <v>8.5416666697710752E-3</v>
          </cell>
          <cell r="T671">
            <v>0</v>
          </cell>
          <cell r="U671">
            <v>0</v>
          </cell>
          <cell r="V671">
            <v>0</v>
          </cell>
          <cell r="W671" t="str">
            <v/>
          </cell>
          <cell r="X671" t="str">
            <v>Cumplido</v>
          </cell>
        </row>
        <row r="672">
          <cell r="A672" t="str">
            <v>INC000002625270</v>
          </cell>
          <cell r="B672" t="str">
            <v>4-Menor/Localizado</v>
          </cell>
          <cell r="C672" t="str">
            <v>4-Baja</v>
          </cell>
          <cell r="D672" t="str">
            <v>Baja</v>
          </cell>
          <cell r="E672" t="str">
            <v>Resuelto</v>
          </cell>
          <cell r="F672" t="str">
            <v>TELEFONICA GLOBAL TECHNOLOGY S.A.AGENCIA EN CHILE</v>
          </cell>
          <cell r="G672" t="str">
            <v>20/02/2024 9:57:50</v>
          </cell>
          <cell r="H672" t="str">
            <v>20/02/2024 10:00:26</v>
          </cell>
          <cell r="I672" t="str">
            <v>26/02/2024 17:40:51</v>
          </cell>
          <cell r="K672" t="str">
            <v>BACK UP DATA CENTER (BACKUP ON DEMAND)</v>
          </cell>
          <cell r="L672" t="str">
            <v>RODRIGO VÁSQUEZ MUÑOZ</v>
          </cell>
          <cell r="M672" t="str">
            <v>Restauración de máquina virtual de plataforma MGMT-VDC - Evidencias Certificación SOC1 y SOC2</v>
          </cell>
          <cell r="N672" t="str">
            <v>BACKUP ON DEMAND</v>
          </cell>
          <cell r="O672" t="str">
            <v>tct_decruz</v>
          </cell>
          <cell r="P672" t="str">
            <v>Requerimiento de cliente</v>
          </cell>
          <cell r="Q672" t="str">
            <v>Objetivos de servicio incumplidos</v>
          </cell>
          <cell r="R672">
            <v>45348</v>
          </cell>
          <cell r="S672">
            <v>6.3197337962919846</v>
          </cell>
          <cell r="T672">
            <v>0</v>
          </cell>
          <cell r="U672">
            <v>0</v>
          </cell>
          <cell r="V672">
            <v>0</v>
          </cell>
          <cell r="W672" t="str">
            <v/>
          </cell>
          <cell r="X672" t="str">
            <v>Cumplido</v>
          </cell>
        </row>
        <row r="673">
          <cell r="A673" t="str">
            <v>INC000002638491</v>
          </cell>
          <cell r="B673" t="str">
            <v>4-Menor/Localizado</v>
          </cell>
          <cell r="C673" t="str">
            <v>4-Baja</v>
          </cell>
          <cell r="D673" t="str">
            <v>Baja</v>
          </cell>
          <cell r="E673" t="str">
            <v>Resuelto</v>
          </cell>
          <cell r="F673" t="str">
            <v>TELEFONICA EMPRESAS DE CHILE SA</v>
          </cell>
          <cell r="G673" t="str">
            <v>26/02/2024 17:45:36</v>
          </cell>
          <cell r="H673" t="str">
            <v>26/02/2024 17:46:32</v>
          </cell>
          <cell r="I673" t="str">
            <v>26/02/2024 17:49:02</v>
          </cell>
          <cell r="K673" t="str">
            <v>CLOUD SAP HANA</v>
          </cell>
          <cell r="L673" t="str">
            <v>FREDDY O CORTES DIAZ</v>
          </cell>
          <cell r="M673" t="str">
            <v>CHECKLIST SAP ECC PRD 23.02.2024</v>
          </cell>
          <cell r="N673" t="str">
            <v>SAP</v>
          </cell>
          <cell r="O673" t="str">
            <v>tct_fcorte</v>
          </cell>
          <cell r="P673" t="str">
            <v>Requerimiento de cliente</v>
          </cell>
          <cell r="Q673">
            <v>0</v>
          </cell>
          <cell r="R673">
            <v>45348</v>
          </cell>
          <cell r="S673">
            <v>1.7361111167701893E-3</v>
          </cell>
          <cell r="T673">
            <v>0</v>
          </cell>
          <cell r="U673">
            <v>0</v>
          </cell>
          <cell r="V673">
            <v>0</v>
          </cell>
          <cell r="W673" t="str">
            <v/>
          </cell>
          <cell r="X673" t="str">
            <v>Cumplido</v>
          </cell>
        </row>
        <row r="674">
          <cell r="A674" t="str">
            <v>INC000002638488</v>
          </cell>
          <cell r="B674" t="str">
            <v>4-Menor/Localizado</v>
          </cell>
          <cell r="C674" t="str">
            <v>4-Baja</v>
          </cell>
          <cell r="D674" t="str">
            <v>Baja</v>
          </cell>
          <cell r="E674" t="str">
            <v>Resuelto</v>
          </cell>
          <cell r="F674" t="str">
            <v>TELEFONICA EMPRESAS DE CHILE SA</v>
          </cell>
          <cell r="G674" t="str">
            <v>26/02/2024 17:45:05</v>
          </cell>
          <cell r="H674" t="str">
            <v>26/02/2024 17:45:07</v>
          </cell>
          <cell r="I674" t="str">
            <v>26/02/2024 17:50:44</v>
          </cell>
          <cell r="K674" t="str">
            <v>CLOUD SAP HANA</v>
          </cell>
          <cell r="L674" t="str">
            <v>FREDDY O CORTES DIAZ</v>
          </cell>
          <cell r="M674" t="str">
            <v>CHECKLIST SAP ECC PRD 22.02.2024</v>
          </cell>
          <cell r="N674" t="str">
            <v>SAP</v>
          </cell>
          <cell r="O674" t="str">
            <v>tct_fcorte</v>
          </cell>
          <cell r="P674" t="str">
            <v>Requerimiento de cliente</v>
          </cell>
          <cell r="Q674">
            <v>0</v>
          </cell>
          <cell r="R674">
            <v>45348</v>
          </cell>
          <cell r="S674">
            <v>3.9004629652481526E-3</v>
          </cell>
          <cell r="T674">
            <v>0</v>
          </cell>
          <cell r="U674">
            <v>0</v>
          </cell>
          <cell r="V674">
            <v>0</v>
          </cell>
          <cell r="W674" t="str">
            <v/>
          </cell>
          <cell r="X674" t="str">
            <v>Cumplido</v>
          </cell>
        </row>
        <row r="675">
          <cell r="A675" t="str">
            <v>INC000002638484</v>
          </cell>
          <cell r="B675" t="str">
            <v>4-Menor/Localizado</v>
          </cell>
          <cell r="C675" t="str">
            <v>4-Baja</v>
          </cell>
          <cell r="D675" t="str">
            <v>Baja</v>
          </cell>
          <cell r="E675" t="str">
            <v>Cerrado</v>
          </cell>
          <cell r="F675" t="str">
            <v>TELEFONICA EMPRESAS DE CHILE SA</v>
          </cell>
          <cell r="G675" t="str">
            <v>26/02/2024 17:28:48</v>
          </cell>
          <cell r="H675" t="str">
            <v>26/02/2024 17:43:39</v>
          </cell>
          <cell r="I675" t="str">
            <v>26/02/2024 17:52:43</v>
          </cell>
          <cell r="J675" t="str">
            <v>26/02/2024 23:50:00</v>
          </cell>
          <cell r="K675" t="str">
            <v>CLOUD SAP HANA</v>
          </cell>
          <cell r="L675" t="str">
            <v>FREDDY O CORTES DIAZ</v>
          </cell>
          <cell r="M675" t="str">
            <v>CHECKLIST SAP ECC PRD 21.02.2024</v>
          </cell>
          <cell r="N675" t="str">
            <v>SAP</v>
          </cell>
          <cell r="O675" t="str">
            <v>tct_fcorte</v>
          </cell>
          <cell r="P675" t="str">
            <v>Requerimiento de cliente</v>
          </cell>
          <cell r="Q675">
            <v>0</v>
          </cell>
          <cell r="R675">
            <v>45348</v>
          </cell>
          <cell r="S675">
            <v>6.2962962911115028E-3</v>
          </cell>
          <cell r="T675">
            <v>0</v>
          </cell>
          <cell r="U675">
            <v>0</v>
          </cell>
          <cell r="V675">
            <v>0</v>
          </cell>
          <cell r="W675" t="str">
            <v/>
          </cell>
          <cell r="X675" t="str">
            <v>Cumplido</v>
          </cell>
        </row>
        <row r="676">
          <cell r="A676" t="str">
            <v>INC000002638185</v>
          </cell>
          <cell r="B676" t="str">
            <v>4-Menor/Localizado</v>
          </cell>
          <cell r="C676" t="str">
            <v>4-Baja</v>
          </cell>
          <cell r="D676" t="str">
            <v>Baja</v>
          </cell>
          <cell r="E676" t="str">
            <v>Cerrado</v>
          </cell>
          <cell r="F676" t="str">
            <v>TELEFONICA GLOBAL TECHNOLOGY S.A.AGENCIA EN CHILE</v>
          </cell>
          <cell r="G676" t="str">
            <v>26/02/2024 18:02:05</v>
          </cell>
          <cell r="H676" t="str">
            <v>26/02/2024 18:02:45</v>
          </cell>
          <cell r="I676" t="str">
            <v>26/02/2024 18:03:17</v>
          </cell>
          <cell r="J676" t="str">
            <v>26/02/2024 23:50:00</v>
          </cell>
          <cell r="K676" t="str">
            <v>SISTEMA OPERATIVO MICROSOFT</v>
          </cell>
          <cell r="L676" t="str">
            <v>JAVIER CUEVAS</v>
          </cell>
          <cell r="M676" t="str">
            <v>SERVIDORES EMPRESAS CON PARCHES CRÍTICOS PENDIENTE</v>
          </cell>
          <cell r="N676" t="str">
            <v>HOSTING VIRTUAL</v>
          </cell>
          <cell r="O676" t="str">
            <v>tct_jacuev</v>
          </cell>
          <cell r="P676" t="str">
            <v>Requerimiento de cliente</v>
          </cell>
          <cell r="Q676" t="str">
            <v>Dentro del Objetivo de servicio</v>
          </cell>
          <cell r="R676">
            <v>45348</v>
          </cell>
          <cell r="S676">
            <v>3.7037036963738501E-4</v>
          </cell>
          <cell r="T676">
            <v>0</v>
          </cell>
          <cell r="U676">
            <v>8.3333333333333339E-4</v>
          </cell>
          <cell r="V676">
            <v>8.3333333333333339E-4</v>
          </cell>
          <cell r="W676" t="str">
            <v/>
          </cell>
          <cell r="X676" t="str">
            <v>Cumplido</v>
          </cell>
        </row>
        <row r="677">
          <cell r="A677" t="str">
            <v>INC000002633238</v>
          </cell>
          <cell r="B677" t="str">
            <v>3-Moderado/Limitado</v>
          </cell>
          <cell r="C677" t="str">
            <v>3-Medio</v>
          </cell>
          <cell r="D677" t="str">
            <v>Media</v>
          </cell>
          <cell r="E677" t="str">
            <v>Cerrado</v>
          </cell>
          <cell r="F677" t="str">
            <v>TELEFONICA GLOBAL TECHNOLOGY S.A.AGENCIA EN CHILE</v>
          </cell>
          <cell r="G677" t="str">
            <v>23/02/2024 16:32:40</v>
          </cell>
          <cell r="H677" t="str">
            <v>23/02/2024 16:34:39</v>
          </cell>
          <cell r="I677" t="str">
            <v>26/02/2024 18:03:39</v>
          </cell>
          <cell r="J677" t="str">
            <v>26/02/2024 23:50:00</v>
          </cell>
          <cell r="K677" t="str">
            <v>VDC</v>
          </cell>
          <cell r="L677" t="str">
            <v>JOSE A SANTIS SERRANO</v>
          </cell>
          <cell r="M677" t="str">
            <v>HD | Celmedia//drp 3 vms | FOLIO: INC000002631355 | APERTURA</v>
          </cell>
          <cell r="N677" t="str">
            <v>VPN IP - MPLS</v>
          </cell>
          <cell r="O677" t="str">
            <v>frp_kefern</v>
          </cell>
          <cell r="P677" t="str">
            <v>Requerimiento de cliente</v>
          </cell>
          <cell r="Q677" t="str">
            <v>Objetivos de servicio incumplidos</v>
          </cell>
          <cell r="R677">
            <v>45348</v>
          </cell>
          <cell r="S677">
            <v>3.0618055555605679</v>
          </cell>
          <cell r="T677">
            <v>3.0469097222222223</v>
          </cell>
          <cell r="U677">
            <v>3.0631828703703703</v>
          </cell>
          <cell r="V677">
            <v>1.6273148148148148E-2</v>
          </cell>
          <cell r="W677" t="str">
            <v/>
          </cell>
          <cell r="X677" t="str">
            <v>Cumplido</v>
          </cell>
        </row>
        <row r="678">
          <cell r="A678" t="str">
            <v>INC000002637347</v>
          </cell>
          <cell r="B678" t="str">
            <v>4-Menor/Localizado</v>
          </cell>
          <cell r="C678" t="str">
            <v>4-Baja</v>
          </cell>
          <cell r="D678" t="str">
            <v>Baja</v>
          </cell>
          <cell r="E678" t="str">
            <v>Cerrado</v>
          </cell>
          <cell r="F678" t="str">
            <v>TELEFONICA GLOBAL TECHNOLOGY S.A.AGENCIA EN CHILE</v>
          </cell>
          <cell r="G678" t="str">
            <v>26/02/2024 10:44:28</v>
          </cell>
          <cell r="H678" t="str">
            <v>26/02/2024 10:45:08</v>
          </cell>
          <cell r="I678" t="str">
            <v>26/02/2024 18:16:09</v>
          </cell>
          <cell r="J678" t="str">
            <v>26/02/2024 23:50:00</v>
          </cell>
          <cell r="K678" t="str">
            <v>SISTEMA OPERATIVO MICROSOFT</v>
          </cell>
          <cell r="L678" t="str">
            <v>PAUL A SEPULVEDA ALVAREZ</v>
          </cell>
          <cell r="M678" t="str">
            <v>Gestionar actualizaciones servidor TEMPRESAS</v>
          </cell>
          <cell r="N678" t="str">
            <v>HOSTING VIRTUAL</v>
          </cell>
          <cell r="O678" t="str">
            <v>tct_psepul</v>
          </cell>
          <cell r="P678" t="str">
            <v>Requerimiento de cliente</v>
          </cell>
          <cell r="Q678" t="str">
            <v>Dentro del Objetivo de servicio</v>
          </cell>
          <cell r="R678">
            <v>45348</v>
          </cell>
          <cell r="S678">
            <v>0.31320601852348773</v>
          </cell>
          <cell r="T678">
            <v>0.3130324074074074</v>
          </cell>
          <cell r="U678">
            <v>0.31366898148148148</v>
          </cell>
          <cell r="V678">
            <v>6.3657407407407402E-4</v>
          </cell>
          <cell r="W678" t="str">
            <v/>
          </cell>
          <cell r="X678" t="str">
            <v>Cumplido</v>
          </cell>
        </row>
        <row r="679">
          <cell r="A679" t="str">
            <v>INC000002637779</v>
          </cell>
          <cell r="B679" t="str">
            <v>4-Menor/Localizado</v>
          </cell>
          <cell r="C679" t="str">
            <v>4-Baja</v>
          </cell>
          <cell r="D679" t="str">
            <v>Baja</v>
          </cell>
          <cell r="E679" t="str">
            <v>Cerrado</v>
          </cell>
          <cell r="F679" t="str">
            <v>TELEFONICA GLOBAL TECHNOLOGY S.A.AGENCIA EN CHILE</v>
          </cell>
          <cell r="G679" t="str">
            <v>26/02/2024 11:58:05</v>
          </cell>
          <cell r="H679" t="str">
            <v>26/02/2024 11:58:57</v>
          </cell>
          <cell r="I679" t="str">
            <v>26/02/2024 18:16:39</v>
          </cell>
          <cell r="J679" t="str">
            <v>26/02/2024 23:50:00</v>
          </cell>
          <cell r="K679" t="str">
            <v>SISTEMA OPERATIVO MICROSOFT</v>
          </cell>
          <cell r="L679" t="str">
            <v>PAUL A SEPULVEDA ALVAREZ</v>
          </cell>
          <cell r="M679" t="str">
            <v>Cambio contraseña usuarios microsoft TCCT-CLOUDTIC</v>
          </cell>
          <cell r="N679" t="str">
            <v>HOSTING VIRTUAL</v>
          </cell>
          <cell r="O679" t="str">
            <v>tct_psepul</v>
          </cell>
          <cell r="P679" t="str">
            <v>Requerimiento de cliente</v>
          </cell>
          <cell r="Q679" t="str">
            <v>Dentro del Objetivo de servicio</v>
          </cell>
          <cell r="R679">
            <v>45348</v>
          </cell>
          <cell r="S679">
            <v>0.26229166667326353</v>
          </cell>
          <cell r="T679">
            <v>0.26172453703703702</v>
          </cell>
          <cell r="U679">
            <v>0.26289351851851855</v>
          </cell>
          <cell r="V679">
            <v>1.1689814814814816E-3</v>
          </cell>
          <cell r="W679" t="str">
            <v/>
          </cell>
          <cell r="X679" t="str">
            <v>Cumplido</v>
          </cell>
        </row>
        <row r="680">
          <cell r="A680" t="str">
            <v>INC000002638668</v>
          </cell>
          <cell r="B680" t="str">
            <v>3-Moderado/Limitado</v>
          </cell>
          <cell r="C680" t="str">
            <v>4-Baja</v>
          </cell>
          <cell r="D680" t="str">
            <v>Baja</v>
          </cell>
          <cell r="E680" t="str">
            <v>Cerrado</v>
          </cell>
          <cell r="F680" t="str">
            <v>TELEFONICA GLOBAL TECHNOLOGY S.A.AGENCIA EN CHILE</v>
          </cell>
          <cell r="G680" t="str">
            <v>26/02/2024 17:56:54</v>
          </cell>
          <cell r="H680" t="str">
            <v>26/02/2024 17:56:57</v>
          </cell>
          <cell r="I680" t="str">
            <v>26/02/2024 18:16:51</v>
          </cell>
          <cell r="J680" t="str">
            <v>26/02/2024 23:50:00</v>
          </cell>
          <cell r="K680" t="str">
            <v>CLOUD SAP HANA</v>
          </cell>
          <cell r="L680" t="str">
            <v>OSCAR A GUZMAN MEDIC</v>
          </cell>
          <cell r="M680" t="str">
            <v>Checklist Diarios 01.02.2024</v>
          </cell>
          <cell r="N680" t="str">
            <v>SAP</v>
          </cell>
          <cell r="O680" t="str">
            <v>tct_oguzma</v>
          </cell>
          <cell r="P680" t="str">
            <v>Requerimiento de cliente</v>
          </cell>
          <cell r="Q680" t="str">
            <v>Dentro del Objetivo de servicio</v>
          </cell>
          <cell r="R680">
            <v>45348</v>
          </cell>
          <cell r="S680">
            <v>1.3819444444379769E-2</v>
          </cell>
          <cell r="T680">
            <v>0</v>
          </cell>
          <cell r="U680">
            <v>1.3854166666666666E-2</v>
          </cell>
          <cell r="V680">
            <v>1.3854166666666666E-2</v>
          </cell>
          <cell r="W680" t="str">
            <v/>
          </cell>
          <cell r="X680" t="str">
            <v>Cumplido</v>
          </cell>
        </row>
        <row r="681">
          <cell r="A681" t="str">
            <v>INC000002637786</v>
          </cell>
          <cell r="B681" t="str">
            <v>4-Menor/Localizado</v>
          </cell>
          <cell r="C681" t="str">
            <v>4-Baja</v>
          </cell>
          <cell r="D681" t="str">
            <v>Baja</v>
          </cell>
          <cell r="E681" t="str">
            <v>Cerrado</v>
          </cell>
          <cell r="F681" t="str">
            <v>TELEFONICA GLOBAL TECHNOLOGY S.A.AGENCIA EN CHILE</v>
          </cell>
          <cell r="G681" t="str">
            <v>26/02/2024 11:59:11</v>
          </cell>
          <cell r="H681" t="str">
            <v>26/02/2024 11:59:33</v>
          </cell>
          <cell r="I681" t="str">
            <v>26/02/2024 18:16:55</v>
          </cell>
          <cell r="J681" t="str">
            <v>26/02/2024 23:50:00</v>
          </cell>
          <cell r="K681" t="str">
            <v>SISTEMA OPERATIVO MICROSOFT</v>
          </cell>
          <cell r="L681" t="str">
            <v>PAUL A SEPULVEDA ALVAREZ</v>
          </cell>
          <cell r="M681" t="str">
            <v>Cambio contraseña usuarios microsoft TCCT-VDC-CL</v>
          </cell>
          <cell r="N681" t="str">
            <v>HOSTING VIRTUAL</v>
          </cell>
          <cell r="O681" t="str">
            <v>tct_psepul</v>
          </cell>
          <cell r="P681" t="str">
            <v>Requerimiento de cliente</v>
          </cell>
          <cell r="Q681" t="str">
            <v>Dentro del Objetivo de servicio</v>
          </cell>
          <cell r="R681">
            <v>45348</v>
          </cell>
          <cell r="S681">
            <v>0.26206018518860219</v>
          </cell>
          <cell r="T681">
            <v>0.26181712962962961</v>
          </cell>
          <cell r="U681">
            <v>0.26231481481481483</v>
          </cell>
          <cell r="V681">
            <v>4.9768518518518521E-4</v>
          </cell>
          <cell r="W681" t="str">
            <v/>
          </cell>
          <cell r="X681" t="str">
            <v>Cumplido</v>
          </cell>
        </row>
        <row r="682">
          <cell r="A682" t="str">
            <v>INC000002638670</v>
          </cell>
          <cell r="B682" t="str">
            <v>3-Moderado/Limitado</v>
          </cell>
          <cell r="C682" t="str">
            <v>4-Baja</v>
          </cell>
          <cell r="D682" t="str">
            <v>Baja</v>
          </cell>
          <cell r="E682" t="str">
            <v>Cerrado</v>
          </cell>
          <cell r="F682" t="str">
            <v>TELEFONICA GLOBAL TECHNOLOGY S.A.AGENCIA EN CHILE</v>
          </cell>
          <cell r="G682" t="str">
            <v>26/02/2024 17:57:17</v>
          </cell>
          <cell r="H682" t="str">
            <v>26/02/2024 17:58:21</v>
          </cell>
          <cell r="I682" t="str">
            <v>26/02/2024 18:19:10</v>
          </cell>
          <cell r="J682" t="str">
            <v>26/02/2024 23:50:00</v>
          </cell>
          <cell r="K682" t="str">
            <v>CLOUD SAP HANA</v>
          </cell>
          <cell r="L682" t="str">
            <v>OSCAR A GUZMAN MEDIC</v>
          </cell>
          <cell r="M682" t="str">
            <v>Checklist Diarios 02.02.2024</v>
          </cell>
          <cell r="N682" t="str">
            <v>SAP</v>
          </cell>
          <cell r="O682" t="str">
            <v>tct_oguzma</v>
          </cell>
          <cell r="P682" t="str">
            <v>Requerimiento de cliente</v>
          </cell>
          <cell r="Q682" t="str">
            <v>Dentro del Objetivo de servicio</v>
          </cell>
          <cell r="R682">
            <v>45348</v>
          </cell>
          <cell r="S682">
            <v>1.4456018514465541E-2</v>
          </cell>
          <cell r="T682">
            <v>0</v>
          </cell>
          <cell r="U682">
            <v>1.5196759259259259E-2</v>
          </cell>
          <cell r="V682">
            <v>1.5196759259259259E-2</v>
          </cell>
          <cell r="W682" t="str">
            <v/>
          </cell>
          <cell r="X682" t="str">
            <v>Cumplido</v>
          </cell>
        </row>
        <row r="683">
          <cell r="A683" t="str">
            <v>INC000002638671</v>
          </cell>
          <cell r="B683" t="str">
            <v>3-Moderado/Limitado</v>
          </cell>
          <cell r="C683" t="str">
            <v>4-Baja</v>
          </cell>
          <cell r="D683" t="str">
            <v>Baja</v>
          </cell>
          <cell r="E683" t="str">
            <v>Cerrado</v>
          </cell>
          <cell r="F683" t="str">
            <v>TELEFONICA GLOBAL TECHNOLOGY S.A.AGENCIA EN CHILE</v>
          </cell>
          <cell r="G683" t="str">
            <v>26/02/2024 17:58:54</v>
          </cell>
          <cell r="H683" t="str">
            <v>26/02/2024 18:00:03</v>
          </cell>
          <cell r="I683" t="str">
            <v>26/02/2024 18:21:10</v>
          </cell>
          <cell r="J683" t="str">
            <v>26/02/2024 23:50:00</v>
          </cell>
          <cell r="K683" t="str">
            <v>CLOUD SAP HANA</v>
          </cell>
          <cell r="L683" t="str">
            <v>OSCAR A GUZMAN MEDIC</v>
          </cell>
          <cell r="M683" t="str">
            <v>Checklist Diarios 05.02.2024</v>
          </cell>
          <cell r="N683" t="str">
            <v>SAP</v>
          </cell>
          <cell r="O683" t="str">
            <v>tct_oguzma</v>
          </cell>
          <cell r="P683" t="str">
            <v>Requerimiento de cliente</v>
          </cell>
          <cell r="Q683" t="str">
            <v>Dentro del Objetivo de servicio</v>
          </cell>
          <cell r="R683">
            <v>45348</v>
          </cell>
          <cell r="S683">
            <v>1.4664351852843538E-2</v>
          </cell>
          <cell r="T683">
            <v>0</v>
          </cell>
          <cell r="U683">
            <v>1.5462962962962963E-2</v>
          </cell>
          <cell r="V683">
            <v>1.5462962962962963E-2</v>
          </cell>
          <cell r="W683" t="str">
            <v/>
          </cell>
          <cell r="X683" t="str">
            <v>Cumplido</v>
          </cell>
        </row>
        <row r="684">
          <cell r="A684" t="str">
            <v>INC000002631416</v>
          </cell>
          <cell r="B684" t="str">
            <v>3-Moderado/Limitado</v>
          </cell>
          <cell r="C684" t="str">
            <v>3-Medio</v>
          </cell>
          <cell r="D684" t="str">
            <v>Media</v>
          </cell>
          <cell r="E684" t="str">
            <v>Cerrado</v>
          </cell>
          <cell r="F684" t="str">
            <v>TELEFONICA GLOBAL TECHNOLOGY S.A.AGENCIA EN CHILE</v>
          </cell>
          <cell r="G684" t="str">
            <v>22/02/2024 17:55:59</v>
          </cell>
          <cell r="H684" t="str">
            <v>22/02/2024 17:56:53</v>
          </cell>
          <cell r="I684" t="str">
            <v>26/02/2024 18:30:25</v>
          </cell>
          <cell r="J684" t="str">
            <v>26/02/2024 23:50:00</v>
          </cell>
          <cell r="K684" t="str">
            <v>VDC</v>
          </cell>
          <cell r="L684" t="str">
            <v>ANGEL CASTRO CABRERA</v>
          </cell>
          <cell r="M684" t="str">
            <v>HD/Importar a VDC de CLIENTE embonor vm restaurada</v>
          </cell>
          <cell r="N684" t="str">
            <v>VPN IP - MPLS</v>
          </cell>
          <cell r="O684" t="str">
            <v>frp_pcamay</v>
          </cell>
          <cell r="P684" t="str">
            <v>Requerimiento de cliente</v>
          </cell>
          <cell r="Q684" t="str">
            <v>Objetivos de servicio incumplidos</v>
          </cell>
          <cell r="R684">
            <v>45348</v>
          </cell>
          <cell r="S684">
            <v>4.0232870370309683</v>
          </cell>
          <cell r="T684">
            <v>3.8994907407407404</v>
          </cell>
          <cell r="U684">
            <v>4.0239120370370367</v>
          </cell>
          <cell r="V684">
            <v>0.12442129629629629</v>
          </cell>
          <cell r="W684" t="str">
            <v/>
          </cell>
          <cell r="X684" t="str">
            <v>Cumplido</v>
          </cell>
        </row>
        <row r="685">
          <cell r="A685" t="str">
            <v>INC000002639026</v>
          </cell>
          <cell r="B685" t="str">
            <v>4-Menor/Localizado</v>
          </cell>
          <cell r="C685" t="str">
            <v>3-Medio</v>
          </cell>
          <cell r="D685" t="str">
            <v>Media</v>
          </cell>
          <cell r="E685" t="str">
            <v>Resuelto</v>
          </cell>
          <cell r="F685" t="str">
            <v>TELEFONICA EMPRESAS DE CHILE SA</v>
          </cell>
          <cell r="G685" t="str">
            <v>27/02/2024 7:58:34</v>
          </cell>
          <cell r="H685" t="str">
            <v>27/02/2024 7:59:50</v>
          </cell>
          <cell r="I685" t="str">
            <v>27/02/2024 8:00:15</v>
          </cell>
          <cell r="K685" t="str">
            <v>CLOUD SAP HANA</v>
          </cell>
          <cell r="L685" t="str">
            <v>NICOLAS A SAAVEDRA EGUILUZ</v>
          </cell>
          <cell r="M685" t="str">
            <v>Checklist Diario Clientes 27.02.24</v>
          </cell>
          <cell r="N685" t="str">
            <v>SAP</v>
          </cell>
          <cell r="O685" t="str">
            <v>tct_nsaave</v>
          </cell>
          <cell r="P685" t="str">
            <v>Requerimiento de cliente</v>
          </cell>
          <cell r="Q685">
            <v>0</v>
          </cell>
          <cell r="R685">
            <v>45349</v>
          </cell>
          <cell r="S685">
            <v>2.8935185400769114E-4</v>
          </cell>
          <cell r="T685">
            <v>0</v>
          </cell>
          <cell r="U685">
            <v>1.1689814814814816E-3</v>
          </cell>
          <cell r="V685">
            <v>1.1689814814814816E-3</v>
          </cell>
          <cell r="W685" t="str">
            <v/>
          </cell>
          <cell r="X685" t="str">
            <v>Cumplido</v>
          </cell>
        </row>
        <row r="686">
          <cell r="A686" t="str">
            <v>INC000002638985</v>
          </cell>
          <cell r="B686" t="str">
            <v>1-Extenso/Generalizado</v>
          </cell>
          <cell r="C686" t="str">
            <v>4-Baja</v>
          </cell>
          <cell r="D686" t="str">
            <v>Baja</v>
          </cell>
          <cell r="E686" t="str">
            <v>Resuelto</v>
          </cell>
          <cell r="F686" t="str">
            <v>RABIE HNOSLTDA</v>
          </cell>
          <cell r="G686" t="str">
            <v>26/02/2024 20:17:20</v>
          </cell>
          <cell r="H686" t="str">
            <v>26/02/2024 20:17:20</v>
          </cell>
          <cell r="I686" t="str">
            <v>27/02/2024 9:48:14</v>
          </cell>
          <cell r="K686" t="str">
            <v>SISTEMA OPERATIVO MICROSOFT</v>
          </cell>
          <cell r="L686" t="str">
            <v>PAUL A SEPULVEDA ALVAREZ</v>
          </cell>
          <cell r="M686" t="str">
            <v>rabie001 - lonquimay TICKET AUTOMATICO</v>
          </cell>
          <cell r="N686" t="str">
            <v>TICKET-INTELIGENTE</v>
          </cell>
          <cell r="O686" t="str">
            <v>USR_TSIGHT</v>
          </cell>
          <cell r="P686" t="str">
            <v>Incidencia de cliente</v>
          </cell>
          <cell r="Q686" t="str">
            <v>Dentro del Objetivo de servicio</v>
          </cell>
          <cell r="R686">
            <v>45349</v>
          </cell>
          <cell r="S686">
            <v>0.56312500000058208</v>
          </cell>
          <cell r="T686">
            <v>0.56128472222222225</v>
          </cell>
          <cell r="U686">
            <v>0.56312499999999999</v>
          </cell>
          <cell r="V686">
            <v>1.8402777777777777E-3</v>
          </cell>
          <cell r="W686" t="str">
            <v>Cumplido</v>
          </cell>
          <cell r="X686" t="str">
            <v xml:space="preserve"> </v>
          </cell>
        </row>
        <row r="687">
          <cell r="A687" t="str">
            <v>INC000002639140</v>
          </cell>
          <cell r="B687" t="str">
            <v>1-Extenso/Generalizado</v>
          </cell>
          <cell r="C687" t="str">
            <v>4-Baja</v>
          </cell>
          <cell r="D687" t="str">
            <v>Baja</v>
          </cell>
          <cell r="E687" t="str">
            <v>Resuelto</v>
          </cell>
          <cell r="F687" t="str">
            <v>GPS CHILE SPA</v>
          </cell>
          <cell r="G687" t="str">
            <v>26/02/2024 20:41:24</v>
          </cell>
          <cell r="H687" t="str">
            <v>26/02/2024 20:41:24</v>
          </cell>
          <cell r="I687" t="str">
            <v>27/02/2024 9:48:26</v>
          </cell>
          <cell r="K687" t="str">
            <v>SISTEMA OPERATIVO MICROSOFT</v>
          </cell>
          <cell r="L687" t="str">
            <v>PAUL A SEPULVEDA ALVAREZ</v>
          </cell>
          <cell r="M687" t="str">
            <v>gpschi01 - wnprap_cap02 TICKET AUTOMATICO</v>
          </cell>
          <cell r="N687" t="str">
            <v>TICKET-INTELIGENTE</v>
          </cell>
          <cell r="O687" t="str">
            <v>USR_TSIGHT</v>
          </cell>
          <cell r="P687" t="str">
            <v>Incidencia de cliente</v>
          </cell>
          <cell r="Q687" t="str">
            <v>Dentro del Objetivo de servicio</v>
          </cell>
          <cell r="R687">
            <v>45349</v>
          </cell>
          <cell r="S687">
            <v>0.54655092592292931</v>
          </cell>
          <cell r="T687">
            <v>0.54376157407407411</v>
          </cell>
          <cell r="U687">
            <v>0.54655092592592591</v>
          </cell>
          <cell r="V687">
            <v>2.7893518518518519E-3</v>
          </cell>
          <cell r="W687" t="str">
            <v>Cumplido</v>
          </cell>
          <cell r="X687" t="str">
            <v xml:space="preserve"> </v>
          </cell>
        </row>
        <row r="688">
          <cell r="A688" t="str">
            <v>INC000002627622</v>
          </cell>
          <cell r="B688" t="str">
            <v>3-Moderado/Limitado</v>
          </cell>
          <cell r="C688" t="str">
            <v>3-Medio</v>
          </cell>
          <cell r="D688" t="str">
            <v>Media</v>
          </cell>
          <cell r="E688" t="str">
            <v>Resuelto</v>
          </cell>
          <cell r="F688" t="str">
            <v>TELEFONICA EMPRESAS DE CHILE SA</v>
          </cell>
          <cell r="G688" t="str">
            <v>26/02/2024 17:29:41</v>
          </cell>
          <cell r="H688" t="str">
            <v>26/02/2024 17:35:37</v>
          </cell>
          <cell r="I688" t="str">
            <v>27/02/2024 10:41:09</v>
          </cell>
          <cell r="K688" t="str">
            <v>SISTEMA OPERATIVO MICROSOFT</v>
          </cell>
          <cell r="L688" t="str">
            <v>PAUL A SEPULVEDA ALVAREZ</v>
          </cell>
          <cell r="M688" t="str">
            <v>Actualización de parche de AV-Panda en servidores productivos TrueSight</v>
          </cell>
          <cell r="N688" t="str">
            <v>HOSTING VIRTUAL</v>
          </cell>
          <cell r="O688" t="str">
            <v>lmolcont</v>
          </cell>
          <cell r="P688" t="str">
            <v>Requerimiento de cliente</v>
          </cell>
          <cell r="Q688" t="str">
            <v>Objetivos de servicio incumplidos</v>
          </cell>
          <cell r="R688">
            <v>45349</v>
          </cell>
          <cell r="S688">
            <v>0.7121759259243845</v>
          </cell>
          <cell r="T688">
            <v>0.70211805555555562</v>
          </cell>
          <cell r="U688">
            <v>0.71629629629629632</v>
          </cell>
          <cell r="V688">
            <v>1.4178240740740741E-2</v>
          </cell>
          <cell r="W688" t="str">
            <v/>
          </cell>
          <cell r="X688" t="str">
            <v>Cumplido</v>
          </cell>
        </row>
        <row r="689">
          <cell r="A689" t="str">
            <v>INC000002638183</v>
          </cell>
          <cell r="B689" t="str">
            <v>3-Moderado/Limitado</v>
          </cell>
          <cell r="C689" t="str">
            <v>3-Medio</v>
          </cell>
          <cell r="D689" t="str">
            <v>Media</v>
          </cell>
          <cell r="E689" t="str">
            <v>Resuelto</v>
          </cell>
          <cell r="F689" t="str">
            <v>TRANSBANK S.A.</v>
          </cell>
          <cell r="G689" t="str">
            <v>26/02/2024 18:02:47</v>
          </cell>
          <cell r="H689" t="str">
            <v>26/02/2024 18:04:16</v>
          </cell>
          <cell r="I689" t="str">
            <v>27/02/2024 11:10:29</v>
          </cell>
          <cell r="K689" t="str">
            <v>SISTEMA OPERATIVO UNIX</v>
          </cell>
          <cell r="L689" t="str">
            <v>SEBASTIAN I ACUÑA GUZMAN</v>
          </cell>
          <cell r="M689" t="str">
            <v>HD/Generación de nombre de dominio DNS - Transbank - SBC</v>
          </cell>
          <cell r="N689" t="str">
            <v>VPN IP - MPLS</v>
          </cell>
          <cell r="O689" t="str">
            <v>frp_pcamay</v>
          </cell>
          <cell r="P689" t="str">
            <v>Requerimiento de cliente</v>
          </cell>
          <cell r="Q689" t="str">
            <v>Objetivos de servicio incumplidos</v>
          </cell>
          <cell r="R689">
            <v>45349</v>
          </cell>
          <cell r="S689">
            <v>0.71265046296321088</v>
          </cell>
          <cell r="T689">
            <v>0.61170138888888892</v>
          </cell>
          <cell r="U689">
            <v>0.71368055555555554</v>
          </cell>
          <cell r="V689">
            <v>0.10197916666666666</v>
          </cell>
          <cell r="W689" t="str">
            <v/>
          </cell>
          <cell r="X689" t="str">
            <v>Cumplido</v>
          </cell>
        </row>
        <row r="690">
          <cell r="A690" t="str">
            <v>INC000002639744</v>
          </cell>
          <cell r="B690" t="str">
            <v>4-Menor/Localizado</v>
          </cell>
          <cell r="C690" t="str">
            <v>4-Baja</v>
          </cell>
          <cell r="D690" t="str">
            <v>Baja</v>
          </cell>
          <cell r="E690" t="str">
            <v>Resuelto</v>
          </cell>
          <cell r="F690" t="str">
            <v>TELEFONICA GLOBAL TECHNOLOGY S.A.AGENCIA EN CHILE</v>
          </cell>
          <cell r="G690" t="str">
            <v>27/02/2024 11:31:20</v>
          </cell>
          <cell r="H690" t="str">
            <v>27/02/2024 11:31:30</v>
          </cell>
          <cell r="I690" t="str">
            <v>27/02/2024 11:32:35</v>
          </cell>
          <cell r="K690" t="str">
            <v>SISTEMA OPERATIVO MICROSOFT</v>
          </cell>
          <cell r="L690" t="str">
            <v>RICARDO R GALLEGOS OYANEDER</v>
          </cell>
          <cell r="M690" t="str">
            <v>Reunion de coordinacion interna MS</v>
          </cell>
          <cell r="N690" t="str">
            <v>HOSTING VIRTUAL</v>
          </cell>
          <cell r="O690" t="str">
            <v>tct_rgalle</v>
          </cell>
          <cell r="P690" t="str">
            <v>Requerimiento de cliente</v>
          </cell>
          <cell r="Q690">
            <v>0</v>
          </cell>
          <cell r="R690">
            <v>45349</v>
          </cell>
          <cell r="S690">
            <v>7.5231481605442241E-4</v>
          </cell>
          <cell r="T690">
            <v>0</v>
          </cell>
          <cell r="U690">
            <v>8.6805555555555551E-4</v>
          </cell>
          <cell r="V690">
            <v>8.6805555555555551E-4</v>
          </cell>
          <cell r="W690" t="str">
            <v/>
          </cell>
          <cell r="X690" t="str">
            <v>Cumplido</v>
          </cell>
        </row>
        <row r="691">
          <cell r="A691" t="str">
            <v>INC000002637306</v>
          </cell>
          <cell r="B691" t="str">
            <v>3-Moderado/Limitado</v>
          </cell>
          <cell r="C691" t="str">
            <v>3-Medio</v>
          </cell>
          <cell r="D691" t="str">
            <v>Media</v>
          </cell>
          <cell r="E691" t="str">
            <v>Resuelto</v>
          </cell>
          <cell r="F691" t="str">
            <v>GASMAR S A</v>
          </cell>
          <cell r="G691" t="str">
            <v>26/02/2024 9:55:54</v>
          </cell>
          <cell r="H691" t="str">
            <v>26/02/2024 9:58:52</v>
          </cell>
          <cell r="I691" t="str">
            <v>27/02/2024 11:36:06</v>
          </cell>
          <cell r="K691" t="str">
            <v>BACK UP DATA CENTER (BACKUP ON DEMAND)</v>
          </cell>
          <cell r="L691" t="str">
            <v>SEBASTIAN VILLENA</v>
          </cell>
          <cell r="M691" t="str">
            <v>HD/Cliente GASMAR - Servidor GASMARNAS2 IP 10.67.130.2 - Recuperación de arch</v>
          </cell>
          <cell r="N691" t="str">
            <v>VPN IP - MPLS</v>
          </cell>
          <cell r="O691" t="str">
            <v>frp_pcamay</v>
          </cell>
          <cell r="P691" t="str">
            <v>Requerimiento de cliente</v>
          </cell>
          <cell r="Q691" t="str">
            <v>Objetivos de servicio incumplidos</v>
          </cell>
          <cell r="R691">
            <v>45349</v>
          </cell>
          <cell r="S691">
            <v>1.067523148143664</v>
          </cell>
          <cell r="T691">
            <v>0.79954861111111108</v>
          </cell>
          <cell r="U691">
            <v>1.0695833333333333</v>
          </cell>
          <cell r="V691">
            <v>0.27003472222222219</v>
          </cell>
          <cell r="W691" t="str">
            <v/>
          </cell>
          <cell r="X691" t="str">
            <v>Cumplido</v>
          </cell>
        </row>
        <row r="692">
          <cell r="A692" t="str">
            <v>INC000002639062</v>
          </cell>
          <cell r="B692" t="str">
            <v>3-Moderado/Limitado</v>
          </cell>
          <cell r="C692" t="str">
            <v>3-Medio</v>
          </cell>
          <cell r="D692" t="str">
            <v>Media</v>
          </cell>
          <cell r="E692" t="str">
            <v>Resuelto</v>
          </cell>
          <cell r="F692" t="str">
            <v>NUTRISCO CHILE SA</v>
          </cell>
          <cell r="G692" t="str">
            <v>27/02/2024 11:43:16</v>
          </cell>
          <cell r="H692" t="str">
            <v>27/02/2024 11:46:41</v>
          </cell>
          <cell r="I692" t="str">
            <v>27/02/2024 12:04:09</v>
          </cell>
          <cell r="K692" t="str">
            <v>CLOUD SAP HANA</v>
          </cell>
          <cell r="L692" t="str">
            <v>NICOLAS A SAAVEDRA EGUILUZ</v>
          </cell>
          <cell r="M692" t="str">
            <v>HD/
RV: Verificación Acceso cuenta TIPER a BD</v>
          </cell>
          <cell r="N692" t="str">
            <v>VPN IP - MPLS</v>
          </cell>
          <cell r="O692" t="str">
            <v>frp_fpetro</v>
          </cell>
          <cell r="P692" t="str">
            <v>Requerimiento de cliente</v>
          </cell>
          <cell r="Q692">
            <v>0</v>
          </cell>
          <cell r="R692">
            <v>45349</v>
          </cell>
          <cell r="S692">
            <v>1.2129629627452232E-2</v>
          </cell>
          <cell r="T692">
            <v>0</v>
          </cell>
          <cell r="U692">
            <v>1.4502314814814815E-2</v>
          </cell>
          <cell r="V692">
            <v>1.4502314814814815E-2</v>
          </cell>
          <cell r="W692" t="str">
            <v/>
          </cell>
          <cell r="X692" t="str">
            <v>Cumplido</v>
          </cell>
        </row>
        <row r="693">
          <cell r="A693" t="str">
            <v>INC000002630884</v>
          </cell>
          <cell r="B693" t="str">
            <v>3-Moderado/Limitado</v>
          </cell>
          <cell r="C693" t="str">
            <v>3-Medio</v>
          </cell>
          <cell r="D693" t="str">
            <v>Media</v>
          </cell>
          <cell r="E693" t="str">
            <v>Resuelto</v>
          </cell>
          <cell r="F693" t="str">
            <v>COCA COLA EMBONOR S A</v>
          </cell>
          <cell r="G693" t="str">
            <v>22/02/2024 16:27:21</v>
          </cell>
          <cell r="H693" t="str">
            <v>22/02/2024 16:29:05</v>
          </cell>
          <cell r="I693" t="str">
            <v>27/02/2024 12:25:02</v>
          </cell>
          <cell r="K693" t="str">
            <v>BACK UP DATA CENTER (BACKUP ON DEMAND)</v>
          </cell>
          <cell r="L693" t="str">
            <v>RODRIGO VÁSQUEZ MUÑOZ</v>
          </cell>
          <cell r="M693" t="str">
            <v>HD / Recuperación de maquina virtual - Cliente COCA COLA EMBONOR S A.</v>
          </cell>
          <cell r="N693" t="str">
            <v>VPN IP - MPLS</v>
          </cell>
          <cell r="O693" t="str">
            <v>frp_rreyes</v>
          </cell>
          <cell r="P693" t="str">
            <v>Requerimiento de cliente</v>
          </cell>
          <cell r="Q693" t="str">
            <v>Objetivos de servicio incumplidos</v>
          </cell>
          <cell r="R693">
            <v>45349</v>
          </cell>
          <cell r="S693">
            <v>4.8305208333331393</v>
          </cell>
          <cell r="T693">
            <v>4.8078356481481483</v>
          </cell>
          <cell r="U693">
            <v>4.8317245370370374</v>
          </cell>
          <cell r="V693">
            <v>2.388888888888889E-2</v>
          </cell>
          <cell r="W693" t="str">
            <v/>
          </cell>
          <cell r="X693" t="str">
            <v>Cumplido</v>
          </cell>
        </row>
        <row r="694">
          <cell r="A694" t="str">
            <v>INC000002638886</v>
          </cell>
          <cell r="B694" t="str">
            <v>4-Menor/Localizado</v>
          </cell>
          <cell r="C694" t="str">
            <v>4-Baja</v>
          </cell>
          <cell r="D694" t="str">
            <v>Baja</v>
          </cell>
          <cell r="E694" t="str">
            <v>Resuelto</v>
          </cell>
          <cell r="F694" t="str">
            <v>TELEFONICA CYBERSECURITY TECH CHILE SPA</v>
          </cell>
          <cell r="G694" t="str">
            <v>27/02/2024 10:00:44</v>
          </cell>
          <cell r="H694" t="str">
            <v>27/02/2024 10:02:15</v>
          </cell>
          <cell r="I694" t="str">
            <v>27/02/2024 12:49:40</v>
          </cell>
          <cell r="K694" t="str">
            <v>SISTEMA OPERATIVO MICROSOFT</v>
          </cell>
          <cell r="L694" t="str">
            <v>ALEJANDRO ACEVEDO VALENZUELA</v>
          </cell>
          <cell r="M694" t="str">
            <v>REQ / SOC / Reactivar Acceso VPN</v>
          </cell>
          <cell r="N694" t="str">
            <v>VPN IP - MPLS</v>
          </cell>
          <cell r="O694" t="str">
            <v>frp_jugonz</v>
          </cell>
          <cell r="P694" t="str">
            <v>Requerimiento de cliente</v>
          </cell>
          <cell r="Q694">
            <v>0</v>
          </cell>
          <cell r="R694">
            <v>45349</v>
          </cell>
          <cell r="S694">
            <v>0.11626157407590654</v>
          </cell>
          <cell r="T694">
            <v>1.7106481481481483E-2</v>
          </cell>
          <cell r="U694">
            <v>0.11731481481481482</v>
          </cell>
          <cell r="V694">
            <v>0.10020833333333334</v>
          </cell>
          <cell r="W694" t="str">
            <v/>
          </cell>
          <cell r="X694" t="str">
            <v>Cumplido</v>
          </cell>
        </row>
        <row r="695">
          <cell r="A695" t="str">
            <v>INC000002639775</v>
          </cell>
          <cell r="B695" t="str">
            <v>3-Moderado/Limitado</v>
          </cell>
          <cell r="C695" t="str">
            <v>3-Medio</v>
          </cell>
          <cell r="D695" t="str">
            <v>Media</v>
          </cell>
          <cell r="E695" t="str">
            <v>Resuelto</v>
          </cell>
          <cell r="F695" t="str">
            <v>TELEFONICA GLOBAL TECHNOLOGY S.A.AGENCIA EN CHILE</v>
          </cell>
          <cell r="G695" t="str">
            <v>27/02/2024 12:19:03</v>
          </cell>
          <cell r="H695" t="str">
            <v>27/02/2024 12:20:05</v>
          </cell>
          <cell r="I695" t="str">
            <v>27/02/2024 12:50:52</v>
          </cell>
          <cell r="K695" t="str">
            <v>SISTEMA OPERATIVO MICROSOFT</v>
          </cell>
          <cell r="L695" t="str">
            <v>ALEJANDRO ACEVEDO VALENZUELA</v>
          </cell>
          <cell r="M695" t="str">
            <v>HD/TTECH: Resetear password VPN TTECH usuario</v>
          </cell>
          <cell r="N695" t="str">
            <v>VPN IP - MPLS</v>
          </cell>
          <cell r="O695" t="str">
            <v>frp_pcamay</v>
          </cell>
          <cell r="P695" t="str">
            <v>Requerimiento de cliente</v>
          </cell>
          <cell r="Q695">
            <v>0</v>
          </cell>
          <cell r="R695">
            <v>45349</v>
          </cell>
          <cell r="S695">
            <v>2.1377314813435078E-2</v>
          </cell>
          <cell r="T695">
            <v>0</v>
          </cell>
          <cell r="U695">
            <v>2.2094907407407407E-2</v>
          </cell>
          <cell r="V695">
            <v>2.2094907407407407E-2</v>
          </cell>
          <cell r="W695" t="str">
            <v/>
          </cell>
          <cell r="X695" t="str">
            <v>Cumplido</v>
          </cell>
        </row>
        <row r="696">
          <cell r="A696" t="str">
            <v>INC000002639826</v>
          </cell>
          <cell r="B696" t="str">
            <v>4-Menor/Localizado</v>
          </cell>
          <cell r="C696" t="str">
            <v>4-Baja</v>
          </cell>
          <cell r="D696" t="str">
            <v>Baja</v>
          </cell>
          <cell r="E696" t="str">
            <v>Resuelto</v>
          </cell>
          <cell r="F696" t="str">
            <v>INSTITUTO PROFESIONAL DE CHILE SA</v>
          </cell>
          <cell r="G696" t="str">
            <v>27/02/2024 11:18:32</v>
          </cell>
          <cell r="H696" t="str">
            <v>27/02/2024 11:20:58</v>
          </cell>
          <cell r="I696" t="str">
            <v>27/02/2024 13:41:48</v>
          </cell>
          <cell r="K696" t="str">
            <v>SISTEMA OPERATIVO MICROSOFT</v>
          </cell>
          <cell r="L696" t="str">
            <v>GIOVANNI D ROCCO VALENZUELA</v>
          </cell>
          <cell r="M696" t="str">
            <v>GAMA | Aumento Disco - Servidor ATACAMA-Fkmp IPCHILE</v>
          </cell>
          <cell r="N696" t="str">
            <v>VPN IP - MPLS</v>
          </cell>
          <cell r="O696" t="str">
            <v>frp_joflor</v>
          </cell>
          <cell r="P696" t="str">
            <v>Requerimiento de cliente</v>
          </cell>
          <cell r="Q696">
            <v>0</v>
          </cell>
          <cell r="R696">
            <v>45349</v>
          </cell>
          <cell r="S696">
            <v>9.7800925927003846E-2</v>
          </cell>
          <cell r="T696">
            <v>0</v>
          </cell>
          <cell r="U696">
            <v>9.9490740740740755E-2</v>
          </cell>
          <cell r="V696">
            <v>9.9490740740740755E-2</v>
          </cell>
          <cell r="W696" t="str">
            <v/>
          </cell>
          <cell r="X696" t="str">
            <v>Cumplido</v>
          </cell>
        </row>
        <row r="697">
          <cell r="A697" t="str">
            <v>INC000002640409</v>
          </cell>
          <cell r="B697" t="str">
            <v>4-Menor/Localizado</v>
          </cell>
          <cell r="C697" t="str">
            <v>4-Baja</v>
          </cell>
          <cell r="D697" t="str">
            <v>Baja</v>
          </cell>
          <cell r="E697" t="str">
            <v>Resuelto</v>
          </cell>
          <cell r="F697" t="str">
            <v>TELEFONICA CYBERSECURITY TECH CHILE SPA</v>
          </cell>
          <cell r="G697" t="str">
            <v>27/02/2024 15:17:49</v>
          </cell>
          <cell r="H697" t="str">
            <v>27/02/2024 15:19:46</v>
          </cell>
          <cell r="I697" t="str">
            <v>27/02/2024 15:33:21</v>
          </cell>
          <cell r="K697" t="str">
            <v>SISTEMA OPERATIVO MICROSOFT</v>
          </cell>
          <cell r="L697" t="str">
            <v>ALEJANDRO ACEVEDO VALENZUELA</v>
          </cell>
          <cell r="M697" t="str">
            <v>REQ / SOC / Restablecer credenciales VPN</v>
          </cell>
          <cell r="N697" t="str">
            <v>VPN IP - MPLS</v>
          </cell>
          <cell r="O697" t="str">
            <v>frp_xgambo</v>
          </cell>
          <cell r="P697" t="str">
            <v>Requerimiento de cliente</v>
          </cell>
          <cell r="Q697">
            <v>0</v>
          </cell>
          <cell r="R697">
            <v>45349</v>
          </cell>
          <cell r="S697">
            <v>9.4328703708015382E-3</v>
          </cell>
          <cell r="T697">
            <v>0</v>
          </cell>
          <cell r="U697">
            <v>1.0787037037037038E-2</v>
          </cell>
          <cell r="V697">
            <v>1.0787037037037038E-2</v>
          </cell>
          <cell r="W697" t="str">
            <v/>
          </cell>
          <cell r="X697" t="str">
            <v>Cumplido</v>
          </cell>
        </row>
        <row r="698">
          <cell r="A698" t="str">
            <v>INC000002640241</v>
          </cell>
          <cell r="B698" t="str">
            <v>3-Moderado/Limitado</v>
          </cell>
          <cell r="C698" t="str">
            <v>4-Baja</v>
          </cell>
          <cell r="D698" t="str">
            <v>Baja</v>
          </cell>
          <cell r="E698" t="str">
            <v>Resuelto</v>
          </cell>
          <cell r="F698" t="str">
            <v>TELEFONICA GLOBAL TECHNOLOGY S.A.AGENCIA EN CHILE</v>
          </cell>
          <cell r="G698" t="str">
            <v>27/02/2024 15:02:37</v>
          </cell>
          <cell r="H698" t="str">
            <v>27/02/2024 15:12:58</v>
          </cell>
          <cell r="I698" t="str">
            <v>27/02/2024 17:00:33</v>
          </cell>
          <cell r="K698" t="str">
            <v>CLOUD SAP HANA</v>
          </cell>
          <cell r="L698" t="str">
            <v>OSCAR A GUZMAN MEDIC</v>
          </cell>
          <cell r="M698" t="str">
            <v>Checklist Diarios 06.02.2024</v>
          </cell>
          <cell r="N698" t="str">
            <v>SAP</v>
          </cell>
          <cell r="O698" t="str">
            <v>tct_oguzma</v>
          </cell>
          <cell r="P698" t="str">
            <v>Requerimiento de cliente</v>
          </cell>
          <cell r="Q698">
            <v>0</v>
          </cell>
          <cell r="R698">
            <v>45349</v>
          </cell>
          <cell r="S698">
            <v>7.4710648143081926E-2</v>
          </cell>
          <cell r="T698">
            <v>0</v>
          </cell>
          <cell r="U698">
            <v>8.189814814814815E-2</v>
          </cell>
          <cell r="V698">
            <v>8.189814814814815E-2</v>
          </cell>
          <cell r="W698" t="str">
            <v/>
          </cell>
          <cell r="X698" t="str">
            <v>Cumplido</v>
          </cell>
        </row>
        <row r="699">
          <cell r="A699" t="str">
            <v>INC000002640245</v>
          </cell>
          <cell r="B699" t="str">
            <v>3-Moderado/Limitado</v>
          </cell>
          <cell r="C699" t="str">
            <v>4-Baja</v>
          </cell>
          <cell r="D699" t="str">
            <v>Baja</v>
          </cell>
          <cell r="E699" t="str">
            <v>Resuelto</v>
          </cell>
          <cell r="F699" t="str">
            <v>TELEFONICA GLOBAL TECHNOLOGY S.A.AGENCIA EN CHILE</v>
          </cell>
          <cell r="G699" t="str">
            <v>27/02/2024 15:17:17</v>
          </cell>
          <cell r="H699" t="str">
            <v>27/02/2024 15:17:29</v>
          </cell>
          <cell r="I699" t="str">
            <v>27/02/2024 17:03:43</v>
          </cell>
          <cell r="K699" t="str">
            <v>CLOUD SAP HANA</v>
          </cell>
          <cell r="L699" t="str">
            <v>OSCAR A GUZMAN MEDIC</v>
          </cell>
          <cell r="M699" t="str">
            <v>Checklist Diarios 07.02.2024</v>
          </cell>
          <cell r="N699" t="str">
            <v>SAP</v>
          </cell>
          <cell r="O699" t="str">
            <v>tct_oguzma</v>
          </cell>
          <cell r="P699" t="str">
            <v>Requerimiento de cliente</v>
          </cell>
          <cell r="Q699">
            <v>0</v>
          </cell>
          <cell r="R699">
            <v>45349</v>
          </cell>
          <cell r="S699">
            <v>7.3773148149484769E-2</v>
          </cell>
          <cell r="T699">
            <v>0</v>
          </cell>
          <cell r="U699">
            <v>7.391203703703704E-2</v>
          </cell>
          <cell r="V699">
            <v>7.391203703703704E-2</v>
          </cell>
          <cell r="W699" t="str">
            <v/>
          </cell>
          <cell r="X699" t="str">
            <v>Cumplido</v>
          </cell>
        </row>
        <row r="700">
          <cell r="A700" t="str">
            <v>INC000002640249</v>
          </cell>
          <cell r="B700" t="str">
            <v>3-Moderado/Limitado</v>
          </cell>
          <cell r="C700" t="str">
            <v>4-Baja</v>
          </cell>
          <cell r="D700" t="str">
            <v>Baja</v>
          </cell>
          <cell r="E700" t="str">
            <v>Resuelto</v>
          </cell>
          <cell r="F700" t="str">
            <v>TELEFONICA GLOBAL TECHNOLOGY S.A.AGENCIA EN CHILE</v>
          </cell>
          <cell r="G700" t="str">
            <v>27/02/2024 15:20:42</v>
          </cell>
          <cell r="H700" t="str">
            <v>27/02/2024 15:21:57</v>
          </cell>
          <cell r="I700" t="str">
            <v>27/02/2024 17:07:33</v>
          </cell>
          <cell r="K700" t="str">
            <v>CLOUD SAP HANA</v>
          </cell>
          <cell r="L700" t="str">
            <v>OSCAR A GUZMAN MEDIC</v>
          </cell>
          <cell r="M700" t="str">
            <v>Checklist Diarios 08.02.2024</v>
          </cell>
          <cell r="N700" t="str">
            <v>SAP</v>
          </cell>
          <cell r="O700" t="str">
            <v>tct_oguzma</v>
          </cell>
          <cell r="P700" t="str">
            <v>Requerimiento de cliente</v>
          </cell>
          <cell r="Q700">
            <v>0</v>
          </cell>
          <cell r="R700">
            <v>45349</v>
          </cell>
          <cell r="S700">
            <v>7.3333333333721384E-2</v>
          </cell>
          <cell r="T700">
            <v>0</v>
          </cell>
          <cell r="U700">
            <v>7.4201388888888886E-2</v>
          </cell>
          <cell r="V700">
            <v>7.4201388888888886E-2</v>
          </cell>
          <cell r="W700" t="str">
            <v/>
          </cell>
          <cell r="X700" t="str">
            <v>Cumplido</v>
          </cell>
        </row>
        <row r="701">
          <cell r="A701" t="str">
            <v>INC000002640456</v>
          </cell>
          <cell r="B701" t="str">
            <v>1-Extenso/Generalizado</v>
          </cell>
          <cell r="C701" t="str">
            <v>4-Baja</v>
          </cell>
          <cell r="D701" t="str">
            <v>Baja</v>
          </cell>
          <cell r="E701" t="str">
            <v>Resuelto</v>
          </cell>
          <cell r="F701" t="str">
            <v>GPS CHILE SPA</v>
          </cell>
          <cell r="G701" t="str">
            <v>27/02/2024 15:46:06</v>
          </cell>
          <cell r="H701" t="str">
            <v>27/02/2024 15:46:06</v>
          </cell>
          <cell r="I701" t="str">
            <v>27/02/2024 17:12:05</v>
          </cell>
          <cell r="K701" t="str">
            <v>OPERACION N1</v>
          </cell>
          <cell r="L701" t="str">
            <v>SERGIO ORELLANA</v>
          </cell>
          <cell r="M701" t="str">
            <v>gpschi01 - wnprap_cap02 TICKET AUTOMATICO</v>
          </cell>
          <cell r="N701" t="str">
            <v>TICKET-INTELIGENTE</v>
          </cell>
          <cell r="O701" t="str">
            <v>USR_TSIGHT</v>
          </cell>
          <cell r="P701" t="str">
            <v>Incidencia de cliente</v>
          </cell>
          <cell r="Q701">
            <v>0</v>
          </cell>
          <cell r="R701">
            <v>45349</v>
          </cell>
          <cell r="S701">
            <v>5.971064815093996E-2</v>
          </cell>
          <cell r="T701">
            <v>2.1712962962962962E-2</v>
          </cell>
          <cell r="U701">
            <v>5.9710648148148145E-2</v>
          </cell>
          <cell r="V701">
            <v>3.7997685185185183E-2</v>
          </cell>
          <cell r="W701" t="str">
            <v>Cumplido</v>
          </cell>
          <cell r="X701" t="str">
            <v xml:space="preserve"> </v>
          </cell>
        </row>
        <row r="702">
          <cell r="A702" t="str">
            <v>INC000002640255</v>
          </cell>
          <cell r="B702" t="str">
            <v>3-Moderado/Limitado</v>
          </cell>
          <cell r="C702" t="str">
            <v>4-Baja</v>
          </cell>
          <cell r="D702" t="str">
            <v>Baja</v>
          </cell>
          <cell r="E702" t="str">
            <v>Resuelto</v>
          </cell>
          <cell r="F702" t="str">
            <v>TELEFONICA GLOBAL TECHNOLOGY S.A.AGENCIA EN CHILE</v>
          </cell>
          <cell r="G702" t="str">
            <v>27/02/2024 15:24:46</v>
          </cell>
          <cell r="H702" t="str">
            <v>27/02/2024 15:25:49</v>
          </cell>
          <cell r="I702" t="str">
            <v>27/02/2024 17:13:06</v>
          </cell>
          <cell r="K702" t="str">
            <v>CLOUD SAP HANA</v>
          </cell>
          <cell r="L702" t="str">
            <v>OSCAR A GUZMAN MEDIC</v>
          </cell>
          <cell r="M702" t="str">
            <v>Checklist Diarios 09.02.2024</v>
          </cell>
          <cell r="N702" t="str">
            <v>SAP</v>
          </cell>
          <cell r="O702" t="str">
            <v>tct_oguzma</v>
          </cell>
          <cell r="P702" t="str">
            <v>Requerimiento de cliente</v>
          </cell>
          <cell r="Q702">
            <v>0</v>
          </cell>
          <cell r="R702">
            <v>45349</v>
          </cell>
          <cell r="S702">
            <v>7.4502314811979886E-2</v>
          </cell>
          <cell r="T702">
            <v>0</v>
          </cell>
          <cell r="U702">
            <v>7.5231481481481483E-2</v>
          </cell>
          <cell r="V702">
            <v>7.5231481481481483E-2</v>
          </cell>
          <cell r="W702" t="str">
            <v/>
          </cell>
          <cell r="X702" t="str">
            <v>Cumplido</v>
          </cell>
        </row>
        <row r="703">
          <cell r="A703" t="str">
            <v>INC000002640263</v>
          </cell>
          <cell r="B703" t="str">
            <v>4-Menor/Localizado</v>
          </cell>
          <cell r="C703" t="str">
            <v>4-Baja</v>
          </cell>
          <cell r="D703" t="str">
            <v>Baja</v>
          </cell>
          <cell r="E703" t="str">
            <v>Resuelto</v>
          </cell>
          <cell r="F703" t="str">
            <v>FUNDACION INSTITUTO PROFESIONAL DUOC UC</v>
          </cell>
          <cell r="G703" t="str">
            <v>27/02/2024 15:35:45</v>
          </cell>
          <cell r="H703" t="str">
            <v>27/02/2024 15:39:35</v>
          </cell>
          <cell r="I703" t="str">
            <v>27/02/2024 17:22:39</v>
          </cell>
          <cell r="K703" t="str">
            <v>BASE DE DATOS</v>
          </cell>
          <cell r="L703" t="str">
            <v>ALVARO ORTIZ</v>
          </cell>
          <cell r="M703" t="str">
            <v>DUOC | REQ | Revisión Job pegado Datastage</v>
          </cell>
          <cell r="N703" t="str">
            <v>HOSTING VIRTUAL</v>
          </cell>
          <cell r="O703" t="str">
            <v>frp_lmosqu</v>
          </cell>
          <cell r="P703" t="str">
            <v>Requerimiento de cliente</v>
          </cell>
          <cell r="Q703">
            <v>0</v>
          </cell>
          <cell r="R703">
            <v>45349</v>
          </cell>
          <cell r="S703">
            <v>7.1574074070667848E-2</v>
          </cell>
          <cell r="T703">
            <v>1.1574074074074073E-4</v>
          </cell>
          <cell r="U703">
            <v>7.4236111111111114E-2</v>
          </cell>
          <cell r="V703">
            <v>7.4120370370370378E-2</v>
          </cell>
          <cell r="W703" t="str">
            <v/>
          </cell>
          <cell r="X703" t="str">
            <v>Cumplido</v>
          </cell>
        </row>
        <row r="704">
          <cell r="A704" t="str">
            <v>INC000002640520</v>
          </cell>
          <cell r="B704" t="str">
            <v>3-Moderado/Limitado</v>
          </cell>
          <cell r="C704" t="str">
            <v>4-Baja</v>
          </cell>
          <cell r="D704" t="str">
            <v>Baja</v>
          </cell>
          <cell r="E704" t="str">
            <v>Resuelto</v>
          </cell>
          <cell r="F704" t="str">
            <v>TELEFONICA GLOBAL TECHNOLOGY S.A.AGENCIA EN CHILE</v>
          </cell>
          <cell r="G704" t="str">
            <v>27/02/2024 17:18:28</v>
          </cell>
          <cell r="H704" t="str">
            <v>27/02/2024 17:21:28</v>
          </cell>
          <cell r="I704" t="str">
            <v>27/02/2024 17:27:42</v>
          </cell>
          <cell r="K704" t="str">
            <v>CLOUD SAP HANA</v>
          </cell>
          <cell r="L704" t="str">
            <v>OSCAR A GUZMAN MEDIC</v>
          </cell>
          <cell r="M704" t="str">
            <v>Checklist Diarios 12.02.2024</v>
          </cell>
          <cell r="N704" t="str">
            <v>SAP</v>
          </cell>
          <cell r="O704" t="str">
            <v>tct_oguzma</v>
          </cell>
          <cell r="P704" t="str">
            <v>Requerimiento de cliente</v>
          </cell>
          <cell r="Q704">
            <v>0</v>
          </cell>
          <cell r="R704">
            <v>45349</v>
          </cell>
          <cell r="S704">
            <v>4.3287037042318843E-3</v>
          </cell>
          <cell r="T704">
            <v>0</v>
          </cell>
          <cell r="U704">
            <v>6.4120370370370364E-3</v>
          </cell>
          <cell r="V704">
            <v>6.4120370370370364E-3</v>
          </cell>
          <cell r="W704" t="str">
            <v/>
          </cell>
          <cell r="X704" t="str">
            <v>Cumplido</v>
          </cell>
        </row>
        <row r="705">
          <cell r="A705" t="str">
            <v>INC000002639746</v>
          </cell>
          <cell r="B705" t="str">
            <v>4-Menor/Localizado</v>
          </cell>
          <cell r="C705" t="str">
            <v>4-Baja</v>
          </cell>
          <cell r="D705" t="str">
            <v>Baja</v>
          </cell>
          <cell r="E705" t="str">
            <v>Resuelto</v>
          </cell>
          <cell r="F705" t="str">
            <v>TELEFONICA GLOBAL TECHNOLOGY S.A.AGENCIA EN CHILE</v>
          </cell>
          <cell r="G705" t="str">
            <v>27/02/2024 11:33:01</v>
          </cell>
          <cell r="H705" t="str">
            <v>27/02/2024 11:33:21</v>
          </cell>
          <cell r="I705" t="str">
            <v>27/02/2024 17:48:07</v>
          </cell>
          <cell r="K705" t="str">
            <v>SISTEMA OPERATIVO MICROSOFT</v>
          </cell>
          <cell r="L705" t="str">
            <v>RICARDO R GALLEGOS OYANEDER</v>
          </cell>
          <cell r="M705" t="str">
            <v>Correo y ticket a Monitoreo para dejar en Mantención servidor apposv de Prodalam.</v>
          </cell>
          <cell r="N705" t="str">
            <v>HOSTING VIRTUAL</v>
          </cell>
          <cell r="O705" t="str">
            <v>tct_rgalle</v>
          </cell>
          <cell r="P705" t="str">
            <v>Requerimiento de cliente</v>
          </cell>
          <cell r="Q705">
            <v>0</v>
          </cell>
          <cell r="R705">
            <v>45349</v>
          </cell>
          <cell r="S705">
            <v>0.260254629625706</v>
          </cell>
          <cell r="T705">
            <v>0</v>
          </cell>
          <cell r="U705">
            <v>0.26048611111111114</v>
          </cell>
          <cell r="V705">
            <v>0.26048611111111114</v>
          </cell>
          <cell r="W705" t="str">
            <v/>
          </cell>
          <cell r="X705" t="str">
            <v>Cumplido</v>
          </cell>
        </row>
        <row r="706">
          <cell r="A706" t="str">
            <v>INC000002638197</v>
          </cell>
          <cell r="B706" t="str">
            <v>3-Moderado/Limitado</v>
          </cell>
          <cell r="C706" t="str">
            <v>3-Medio</v>
          </cell>
          <cell r="D706" t="str">
            <v>Media</v>
          </cell>
          <cell r="E706" t="str">
            <v>Resuelto</v>
          </cell>
          <cell r="F706" t="str">
            <v>FUNDACION INSTITUTO PROFESIONAL DUOC UC</v>
          </cell>
          <cell r="G706" t="str">
            <v>26/02/2024 18:41:37</v>
          </cell>
          <cell r="H706" t="str">
            <v>26/02/2024 18:44:30</v>
          </cell>
          <cell r="I706" t="str">
            <v>27/02/2024 17:49:39</v>
          </cell>
          <cell r="K706" t="str">
            <v>DISASTER RECOVERY - (ZERTO, VCLOUD HA, INEX)</v>
          </cell>
          <cell r="L706" t="str">
            <v>MOISES E MONTERO RAMOS</v>
          </cell>
          <cell r="M706" t="str">
            <v>HD/C-19872300193 // FUND INSTITUTO PROFESIONAL DUOC UC // migracion de maquinas</v>
          </cell>
          <cell r="N706" t="str">
            <v>VPN IP - MPLS</v>
          </cell>
          <cell r="O706" t="str">
            <v>frp_pcamay</v>
          </cell>
          <cell r="P706" t="str">
            <v>Requerimiento de cliente</v>
          </cell>
          <cell r="Q706" t="str">
            <v>Objetivos de servicio incumplidos</v>
          </cell>
          <cell r="R706">
            <v>45349</v>
          </cell>
          <cell r="S706">
            <v>0.96190972222393611</v>
          </cell>
          <cell r="T706">
            <v>0.56988425925925923</v>
          </cell>
          <cell r="U706">
            <v>0.96391203703703709</v>
          </cell>
          <cell r="V706">
            <v>0.39402777777777781</v>
          </cell>
          <cell r="W706" t="str">
            <v/>
          </cell>
          <cell r="X706" t="str">
            <v>Cumplido</v>
          </cell>
        </row>
        <row r="707">
          <cell r="A707" t="str">
            <v>INC000002639747</v>
          </cell>
          <cell r="B707" t="str">
            <v>4-Menor/Localizado</v>
          </cell>
          <cell r="C707" t="str">
            <v>4-Baja</v>
          </cell>
          <cell r="D707" t="str">
            <v>Baja</v>
          </cell>
          <cell r="E707" t="str">
            <v>Resuelto</v>
          </cell>
          <cell r="F707" t="str">
            <v>TELEFONICA GLOBAL TECHNOLOGY S.A.AGENCIA EN CHILE</v>
          </cell>
          <cell r="G707" t="str">
            <v>27/02/2024 11:33:26</v>
          </cell>
          <cell r="H707" t="str">
            <v>27/02/2024 11:33:36</v>
          </cell>
          <cell r="I707" t="str">
            <v>27/02/2024 17:49:50</v>
          </cell>
          <cell r="K707" t="str">
            <v>SISTEMA OPERATIVO MICROSOFT</v>
          </cell>
          <cell r="L707" t="str">
            <v>RICARDO R GALLEGOS OYANEDER</v>
          </cell>
          <cell r="M707" t="str">
            <v>Apoyo técnico a Controler por error en proceso generación de informes mensuales.</v>
          </cell>
          <cell r="N707" t="str">
            <v>HOSTING VIRTUAL</v>
          </cell>
          <cell r="O707" t="str">
            <v>tct_rgalle</v>
          </cell>
          <cell r="P707" t="str">
            <v>Requerimiento de cliente</v>
          </cell>
          <cell r="Q707">
            <v>0</v>
          </cell>
          <cell r="R707">
            <v>45349</v>
          </cell>
          <cell r="S707">
            <v>0.26127314814948477</v>
          </cell>
          <cell r="T707">
            <v>0</v>
          </cell>
          <cell r="U707">
            <v>0.26138888888888889</v>
          </cell>
          <cell r="V707">
            <v>0.26138888888888889</v>
          </cell>
          <cell r="W707" t="str">
            <v/>
          </cell>
          <cell r="X707" t="str">
            <v>Cumplido</v>
          </cell>
        </row>
        <row r="708">
          <cell r="A708" t="str">
            <v>INC000002629922</v>
          </cell>
          <cell r="B708" t="str">
            <v>4-Menor/Localizado</v>
          </cell>
          <cell r="C708" t="str">
            <v>4-Baja</v>
          </cell>
          <cell r="D708" t="str">
            <v>Baja</v>
          </cell>
          <cell r="E708" t="str">
            <v>Resuelto</v>
          </cell>
          <cell r="F708" t="str">
            <v>FUNDACION INSTITUTO PROFESIONAL DUOC UC</v>
          </cell>
          <cell r="G708" t="str">
            <v>22/02/2024 10:27:04</v>
          </cell>
          <cell r="H708" t="str">
            <v>22/02/2024 10:28:59</v>
          </cell>
          <cell r="I708" t="str">
            <v>27/02/2024 17:54:13</v>
          </cell>
          <cell r="K708" t="str">
            <v>SISTEMA OPERATIVO MICROSOFT</v>
          </cell>
          <cell r="L708" t="str">
            <v>RICARDO R GALLEGOS OYANEDER</v>
          </cell>
          <cell r="M708" t="str">
            <v>DUOC | REQ |  Levantamiento Exchange 2007</v>
          </cell>
          <cell r="N708" t="str">
            <v>HOSTING VIRTUAL</v>
          </cell>
          <cell r="O708" t="str">
            <v>frp_lmosqu</v>
          </cell>
          <cell r="P708" t="str">
            <v>Requerimiento de cliente</v>
          </cell>
          <cell r="Q708" t="str">
            <v>Objetivos de servicio incumplidos</v>
          </cell>
          <cell r="R708">
            <v>45349</v>
          </cell>
          <cell r="S708">
            <v>5.3091898148122709</v>
          </cell>
          <cell r="T708">
            <v>5.0733333333333333</v>
          </cell>
          <cell r="U708">
            <v>5.3105208333333334</v>
          </cell>
          <cell r="V708">
            <v>0.2371875</v>
          </cell>
          <cell r="W708" t="str">
            <v/>
          </cell>
          <cell r="X708" t="str">
            <v>Cumplido</v>
          </cell>
        </row>
        <row r="709">
          <cell r="A709" t="str">
            <v>INC000002640931</v>
          </cell>
          <cell r="B709" t="str">
            <v>4-Menor/Localizado</v>
          </cell>
          <cell r="C709" t="str">
            <v>4-Baja</v>
          </cell>
          <cell r="D709" t="str">
            <v>Baja</v>
          </cell>
          <cell r="E709" t="str">
            <v>Resuelto</v>
          </cell>
          <cell r="F709" t="str">
            <v>TELEFONICA EMPRESAS DE CHILE SA</v>
          </cell>
          <cell r="G709" t="str">
            <v>27/02/2024 17:52:01</v>
          </cell>
          <cell r="H709" t="str">
            <v>27/02/2024 17:52:59</v>
          </cell>
          <cell r="I709" t="str">
            <v>27/02/2024 17:56:38</v>
          </cell>
          <cell r="K709" t="str">
            <v>CLOUD SAP HANA</v>
          </cell>
          <cell r="L709" t="str">
            <v>FREDDY O CORTES DIAZ</v>
          </cell>
          <cell r="M709" t="str">
            <v>CHECKLIST SAP ECC PRD 15.02.2024</v>
          </cell>
          <cell r="N709" t="str">
            <v>SAP</v>
          </cell>
          <cell r="O709" t="str">
            <v>tct_fcorte</v>
          </cell>
          <cell r="P709" t="str">
            <v>Requerimiento de cliente</v>
          </cell>
          <cell r="Q709">
            <v>0</v>
          </cell>
          <cell r="R709">
            <v>45349</v>
          </cell>
          <cell r="S709">
            <v>2.5347222181153484E-3</v>
          </cell>
          <cell r="T709">
            <v>0</v>
          </cell>
          <cell r="U709">
            <v>0</v>
          </cell>
          <cell r="V709">
            <v>0</v>
          </cell>
          <cell r="W709" t="str">
            <v/>
          </cell>
          <cell r="X709" t="str">
            <v>Cumplido</v>
          </cell>
        </row>
        <row r="710">
          <cell r="A710" t="str">
            <v>INC000002640926</v>
          </cell>
          <cell r="B710" t="str">
            <v>4-Menor/Localizado</v>
          </cell>
          <cell r="C710" t="str">
            <v>4-Baja</v>
          </cell>
          <cell r="D710" t="str">
            <v>Baja</v>
          </cell>
          <cell r="E710" t="str">
            <v>Resuelto</v>
          </cell>
          <cell r="F710" t="str">
            <v>TELEFONICA EMPRESAS DE CHILE SA</v>
          </cell>
          <cell r="G710" t="str">
            <v>27/02/2024 17:50:01</v>
          </cell>
          <cell r="H710" t="str">
            <v>27/02/2024 17:50:57</v>
          </cell>
          <cell r="I710" t="str">
            <v>27/02/2024 17:58:48</v>
          </cell>
          <cell r="K710" t="str">
            <v>CLOUD SAP HANA</v>
          </cell>
          <cell r="L710" t="str">
            <v>FREDDY O CORTES DIAZ</v>
          </cell>
          <cell r="M710" t="str">
            <v>CHECKLIST SAP ECC PRD 16.02.2024</v>
          </cell>
          <cell r="N710" t="str">
            <v>SAP</v>
          </cell>
          <cell r="O710" t="str">
            <v>tct_fcorte</v>
          </cell>
          <cell r="P710" t="str">
            <v>Requerimiento de cliente</v>
          </cell>
          <cell r="Q710">
            <v>0</v>
          </cell>
          <cell r="R710">
            <v>45349</v>
          </cell>
          <cell r="S710">
            <v>5.4513888899236917E-3</v>
          </cell>
          <cell r="T710">
            <v>0</v>
          </cell>
          <cell r="U710">
            <v>0</v>
          </cell>
          <cell r="V710">
            <v>0</v>
          </cell>
          <cell r="W710" t="str">
            <v/>
          </cell>
          <cell r="X710" t="str">
            <v>Cumplido</v>
          </cell>
        </row>
        <row r="711">
          <cell r="A711" t="str">
            <v>INC000002640922</v>
          </cell>
          <cell r="B711" t="str">
            <v>4-Menor/Localizado</v>
          </cell>
          <cell r="C711" t="str">
            <v>4-Baja</v>
          </cell>
          <cell r="D711" t="str">
            <v>Baja</v>
          </cell>
          <cell r="E711" t="str">
            <v>Cerrado</v>
          </cell>
          <cell r="F711" t="str">
            <v>TELEFONICA EMPRESAS DE CHILE SA</v>
          </cell>
          <cell r="G711" t="str">
            <v>27/02/2024 17:46:46</v>
          </cell>
          <cell r="H711" t="str">
            <v>27/02/2024 17:47:46</v>
          </cell>
          <cell r="I711" t="str">
            <v>27/02/2024 18:00:43</v>
          </cell>
          <cell r="J711" t="str">
            <v>27/02/2024 23:50:00</v>
          </cell>
          <cell r="K711" t="str">
            <v>CLOUD SAP HANA</v>
          </cell>
          <cell r="L711" t="str">
            <v>FREDDY O CORTES DIAZ</v>
          </cell>
          <cell r="M711" t="str">
            <v>CHECKLIST SAP ECC PRD 13.02.2024</v>
          </cell>
          <cell r="N711" t="str">
            <v>SAP</v>
          </cell>
          <cell r="O711" t="str">
            <v>tct_fcorte</v>
          </cell>
          <cell r="P711" t="str">
            <v>Requerimiento de cliente</v>
          </cell>
          <cell r="Q711">
            <v>0</v>
          </cell>
          <cell r="R711">
            <v>45349</v>
          </cell>
          <cell r="S711">
            <v>8.9930555550381541E-3</v>
          </cell>
          <cell r="T711">
            <v>0</v>
          </cell>
          <cell r="U711">
            <v>0</v>
          </cell>
          <cell r="V711">
            <v>0</v>
          </cell>
          <cell r="W711" t="str">
            <v/>
          </cell>
          <cell r="X711" t="str">
            <v>Cumplido</v>
          </cell>
        </row>
        <row r="712">
          <cell r="A712" t="str">
            <v>INC000002640917</v>
          </cell>
          <cell r="B712" t="str">
            <v>4-Menor/Localizado</v>
          </cell>
          <cell r="C712" t="str">
            <v>4-Baja</v>
          </cell>
          <cell r="D712" t="str">
            <v>Baja</v>
          </cell>
          <cell r="E712" t="str">
            <v>Cerrado</v>
          </cell>
          <cell r="F712" t="str">
            <v>TELEFONICA EMPRESAS DE CHILE SA</v>
          </cell>
          <cell r="G712" t="str">
            <v>27/02/2024 17:45:05</v>
          </cell>
          <cell r="H712" t="str">
            <v>27/02/2024 17:46:22</v>
          </cell>
          <cell r="I712" t="str">
            <v>27/02/2024 18:02:01</v>
          </cell>
          <cell r="J712" t="str">
            <v>27/02/2024 23:50:00</v>
          </cell>
          <cell r="K712" t="str">
            <v>CLOUD SAP HANA</v>
          </cell>
          <cell r="L712" t="str">
            <v>FREDDY O CORTES DIAZ</v>
          </cell>
          <cell r="M712" t="str">
            <v>CHECKLIST SAP ECC PRD 12.02.2024</v>
          </cell>
          <cell r="N712" t="str">
            <v>SAP</v>
          </cell>
          <cell r="O712" t="str">
            <v>tct_fcorte</v>
          </cell>
          <cell r="P712" t="str">
            <v>Requerimiento de cliente</v>
          </cell>
          <cell r="Q712">
            <v>0</v>
          </cell>
          <cell r="R712">
            <v>45349</v>
          </cell>
          <cell r="S712">
            <v>1.0868055556784384E-2</v>
          </cell>
          <cell r="T712">
            <v>0</v>
          </cell>
          <cell r="U712">
            <v>0</v>
          </cell>
          <cell r="V712">
            <v>0</v>
          </cell>
          <cell r="W712" t="str">
            <v/>
          </cell>
          <cell r="X712" t="str">
            <v>Cumplido</v>
          </cell>
        </row>
        <row r="713">
          <cell r="A713" t="str">
            <v>INC000002640924</v>
          </cell>
          <cell r="B713" t="str">
            <v>4-Menor/Localizado</v>
          </cell>
          <cell r="C713" t="str">
            <v>4-Baja</v>
          </cell>
          <cell r="D713" t="str">
            <v>Baja</v>
          </cell>
          <cell r="E713" t="str">
            <v>Cerrado</v>
          </cell>
          <cell r="F713" t="str">
            <v>TELEFONICA EMPRESAS DE CHILE SA</v>
          </cell>
          <cell r="G713" t="str">
            <v>27/02/2024 17:48:12</v>
          </cell>
          <cell r="H713" t="str">
            <v>27/02/2024 17:49:12</v>
          </cell>
          <cell r="I713" t="str">
            <v>27/02/2024 18:04:00</v>
          </cell>
          <cell r="J713" t="str">
            <v>27/02/2024 23:50:00</v>
          </cell>
          <cell r="K713" t="str">
            <v>CLOUD SAP HANA</v>
          </cell>
          <cell r="L713" t="str">
            <v>FREDDY O CORTES DIAZ</v>
          </cell>
          <cell r="M713" t="str">
            <v>CHECKLIST SAP ECC PRD 14.02.2024</v>
          </cell>
          <cell r="N713" t="str">
            <v>SAP</v>
          </cell>
          <cell r="O713" t="str">
            <v>tct_fcorte</v>
          </cell>
          <cell r="P713" t="str">
            <v>Requerimiento de cliente</v>
          </cell>
          <cell r="Q713">
            <v>0</v>
          </cell>
          <cell r="R713">
            <v>45349</v>
          </cell>
          <cell r="S713">
            <v>1.0277777779265307E-2</v>
          </cell>
          <cell r="T713">
            <v>0</v>
          </cell>
          <cell r="U713">
            <v>0</v>
          </cell>
          <cell r="V713">
            <v>0</v>
          </cell>
          <cell r="W713" t="str">
            <v/>
          </cell>
          <cell r="X713" t="str">
            <v>Cumplido</v>
          </cell>
        </row>
        <row r="714">
          <cell r="A714" t="str">
            <v>INC000002640522</v>
          </cell>
          <cell r="B714" t="str">
            <v>3-Moderado/Limitado</v>
          </cell>
          <cell r="C714" t="str">
            <v>4-Baja</v>
          </cell>
          <cell r="D714" t="str">
            <v>Baja</v>
          </cell>
          <cell r="E714" t="str">
            <v>Cerrado</v>
          </cell>
          <cell r="F714" t="str">
            <v>TELEFONICA GLOBAL TECHNOLOGY S.A.AGENCIA EN CHILE</v>
          </cell>
          <cell r="G714" t="str">
            <v>27/02/2024 17:22:19</v>
          </cell>
          <cell r="H714" t="str">
            <v>27/02/2024 17:26:33</v>
          </cell>
          <cell r="I714" t="str">
            <v>27/02/2024 18:04:54</v>
          </cell>
          <cell r="J714" t="str">
            <v>27/02/2024 23:50:00</v>
          </cell>
          <cell r="K714" t="str">
            <v>CLOUD SAP HANA</v>
          </cell>
          <cell r="L714" t="str">
            <v>OSCAR A GUZMAN MEDIC</v>
          </cell>
          <cell r="M714" t="str">
            <v>Checklist Diarios 13.02.2024</v>
          </cell>
          <cell r="N714" t="str">
            <v>SAP</v>
          </cell>
          <cell r="O714" t="str">
            <v>tct_oguzma</v>
          </cell>
          <cell r="P714" t="str">
            <v>Requerimiento de cliente</v>
          </cell>
          <cell r="Q714">
            <v>0</v>
          </cell>
          <cell r="R714">
            <v>45349</v>
          </cell>
          <cell r="S714">
            <v>2.6631944449036382E-2</v>
          </cell>
          <cell r="T714">
            <v>0</v>
          </cell>
          <cell r="U714">
            <v>2.9571759259259259E-2</v>
          </cell>
          <cell r="V714">
            <v>2.9571759259259259E-2</v>
          </cell>
          <cell r="W714" t="str">
            <v/>
          </cell>
          <cell r="X714" t="str">
            <v>Cumplido</v>
          </cell>
        </row>
        <row r="715">
          <cell r="A715" t="str">
            <v>INC000002640524</v>
          </cell>
          <cell r="B715" t="str">
            <v>3-Moderado/Limitado</v>
          </cell>
          <cell r="C715" t="str">
            <v>4-Baja</v>
          </cell>
          <cell r="D715" t="str">
            <v>Baja</v>
          </cell>
          <cell r="E715" t="str">
            <v>Cerrado</v>
          </cell>
          <cell r="F715" t="str">
            <v>TELEFONICA GLOBAL TECHNOLOGY S.A.AGENCIA EN CHILE</v>
          </cell>
          <cell r="G715" t="str">
            <v>27/02/2024 17:29:11</v>
          </cell>
          <cell r="H715" t="str">
            <v>27/02/2024 17:31:15</v>
          </cell>
          <cell r="I715" t="str">
            <v>27/02/2024 18:08:42</v>
          </cell>
          <cell r="J715" t="str">
            <v>27/02/2024 23:50:00</v>
          </cell>
          <cell r="K715" t="str">
            <v>CLOUD SAP HANA</v>
          </cell>
          <cell r="L715" t="str">
            <v>OSCAR A GUZMAN MEDIC</v>
          </cell>
          <cell r="M715" t="str">
            <v>Checklist Diarios 14.02.2024</v>
          </cell>
          <cell r="N715" t="str">
            <v>SAP</v>
          </cell>
          <cell r="O715" t="str">
            <v>tct_oguzma</v>
          </cell>
          <cell r="P715" t="str">
            <v>Requerimiento de cliente</v>
          </cell>
          <cell r="Q715">
            <v>0</v>
          </cell>
          <cell r="R715">
            <v>45349</v>
          </cell>
          <cell r="S715">
            <v>2.6006944448454306E-2</v>
          </cell>
          <cell r="T715">
            <v>0</v>
          </cell>
          <cell r="U715">
            <v>2.7442129629629632E-2</v>
          </cell>
          <cell r="V715">
            <v>2.7442129629629632E-2</v>
          </cell>
          <cell r="W715" t="str">
            <v/>
          </cell>
          <cell r="X715" t="str">
            <v>Cumplido</v>
          </cell>
        </row>
        <row r="716">
          <cell r="A716" t="str">
            <v>INC000002640936</v>
          </cell>
          <cell r="B716" t="str">
            <v>4-Menor/Localizado</v>
          </cell>
          <cell r="C716" t="str">
            <v>4-Baja</v>
          </cell>
          <cell r="D716" t="str">
            <v>Baja</v>
          </cell>
          <cell r="E716" t="str">
            <v>Cerrado</v>
          </cell>
          <cell r="F716" t="str">
            <v>TELEFONICA EMPRESAS DE CHILE SA</v>
          </cell>
          <cell r="G716" t="str">
            <v>27/02/2024 18:05:48</v>
          </cell>
          <cell r="H716" t="str">
            <v>27/02/2024 18:07:00</v>
          </cell>
          <cell r="I716" t="str">
            <v>27/02/2024 18:09:16</v>
          </cell>
          <cell r="J716" t="str">
            <v>27/02/2024 23:50:00</v>
          </cell>
          <cell r="K716" t="str">
            <v>CLOUD SAP HANA</v>
          </cell>
          <cell r="L716" t="str">
            <v>FREDDY O CORTES DIAZ</v>
          </cell>
          <cell r="M716" t="str">
            <v>CHECKLIST SAP ECC PRD 26.02.2024</v>
          </cell>
          <cell r="N716" t="str">
            <v>SAP</v>
          </cell>
          <cell r="O716" t="str">
            <v>tct_fcorte</v>
          </cell>
          <cell r="P716" t="str">
            <v>Requerimiento de cliente</v>
          </cell>
          <cell r="Q716">
            <v>0</v>
          </cell>
          <cell r="R716">
            <v>45349</v>
          </cell>
          <cell r="S716">
            <v>1.5740740709588863E-3</v>
          </cell>
          <cell r="T716">
            <v>0</v>
          </cell>
          <cell r="U716">
            <v>0</v>
          </cell>
          <cell r="V716">
            <v>0</v>
          </cell>
          <cell r="W716" t="str">
            <v/>
          </cell>
          <cell r="X716" t="str">
            <v>Cumplido</v>
          </cell>
        </row>
        <row r="717">
          <cell r="A717" t="str">
            <v>INC000002640528</v>
          </cell>
          <cell r="B717" t="str">
            <v>3-Moderado/Limitado</v>
          </cell>
          <cell r="C717" t="str">
            <v>4-Baja</v>
          </cell>
          <cell r="D717" t="str">
            <v>Baja</v>
          </cell>
          <cell r="E717" t="str">
            <v>Cerrado</v>
          </cell>
          <cell r="F717" t="str">
            <v>TELEFONICA GLOBAL TECHNOLOGY S.A.AGENCIA EN CHILE</v>
          </cell>
          <cell r="G717" t="str">
            <v>27/02/2024 17:39:21</v>
          </cell>
          <cell r="H717" t="str">
            <v>27/02/2024 17:42:20</v>
          </cell>
          <cell r="I717" t="str">
            <v>27/02/2024 18:10:47</v>
          </cell>
          <cell r="J717" t="str">
            <v>27/02/2024 23:50:00</v>
          </cell>
          <cell r="K717" t="str">
            <v>CLOUD SAP HANA</v>
          </cell>
          <cell r="L717" t="str">
            <v>OSCAR A GUZMAN MEDIC</v>
          </cell>
          <cell r="M717" t="str">
            <v>Checklist Diarios 15.02.2024</v>
          </cell>
          <cell r="N717" t="str">
            <v>SAP</v>
          </cell>
          <cell r="O717" t="str">
            <v>tct_oguzma</v>
          </cell>
          <cell r="P717" t="str">
            <v>Requerimiento de cliente</v>
          </cell>
          <cell r="Q717">
            <v>0</v>
          </cell>
          <cell r="R717">
            <v>45349</v>
          </cell>
          <cell r="S717">
            <v>1.9756944442633539E-2</v>
          </cell>
          <cell r="T717">
            <v>0</v>
          </cell>
          <cell r="U717">
            <v>2.1828703703703701E-2</v>
          </cell>
          <cell r="V717">
            <v>2.1828703703703701E-2</v>
          </cell>
          <cell r="W717" t="str">
            <v/>
          </cell>
          <cell r="X717" t="str">
            <v>Cumplido</v>
          </cell>
        </row>
        <row r="718">
          <cell r="A718" t="str">
            <v>INC000002640939</v>
          </cell>
          <cell r="B718" t="str">
            <v>4-Menor/Localizado</v>
          </cell>
          <cell r="C718" t="str">
            <v>4-Baja</v>
          </cell>
          <cell r="D718" t="str">
            <v>Baja</v>
          </cell>
          <cell r="E718" t="str">
            <v>Cerrado</v>
          </cell>
          <cell r="F718" t="str">
            <v>TELEFONICA EMPRESAS DE CHILE SA</v>
          </cell>
          <cell r="G718" t="str">
            <v>27/02/2024 18:10:04</v>
          </cell>
          <cell r="H718" t="str">
            <v>27/02/2024 18:11:08</v>
          </cell>
          <cell r="I718" t="str">
            <v>27/02/2024 18:13:58</v>
          </cell>
          <cell r="J718" t="str">
            <v>27/02/2024 23:50:00</v>
          </cell>
          <cell r="K718" t="str">
            <v>CLOUD SAP HANA</v>
          </cell>
          <cell r="L718" t="str">
            <v>FREDDY O CORTES DIAZ</v>
          </cell>
          <cell r="M718" t="str">
            <v>CHECKLIST SAP ECC PRD 20.02.2024</v>
          </cell>
          <cell r="N718" t="str">
            <v>SAP</v>
          </cell>
          <cell r="O718" t="str">
            <v>tct_fcorte</v>
          </cell>
          <cell r="P718" t="str">
            <v>Requerimiento de cliente</v>
          </cell>
          <cell r="Q718">
            <v>0</v>
          </cell>
          <cell r="R718">
            <v>45349</v>
          </cell>
          <cell r="S718">
            <v>1.9675925868796185E-3</v>
          </cell>
          <cell r="T718">
            <v>0</v>
          </cell>
          <cell r="U718">
            <v>0</v>
          </cell>
          <cell r="V718">
            <v>0</v>
          </cell>
          <cell r="W718" t="str">
            <v/>
          </cell>
          <cell r="X718" t="str">
            <v>Cumplido</v>
          </cell>
        </row>
        <row r="719">
          <cell r="A719" t="str">
            <v>INC000002640907</v>
          </cell>
          <cell r="B719" t="str">
            <v>3-Moderado/Limitado</v>
          </cell>
          <cell r="C719" t="str">
            <v>3-Medio</v>
          </cell>
          <cell r="D719" t="str">
            <v>Media</v>
          </cell>
          <cell r="E719" t="str">
            <v>Cerrado</v>
          </cell>
          <cell r="F719" t="str">
            <v>TELEFONICA GLOBAL TECHNOLOGY S.A.AGENCIA EN CHILE</v>
          </cell>
          <cell r="G719" t="str">
            <v>27/02/2024 17:32:13</v>
          </cell>
          <cell r="H719" t="str">
            <v>27/02/2024 17:39:09</v>
          </cell>
          <cell r="I719" t="str">
            <v>27/02/2024 18:14:27</v>
          </cell>
          <cell r="J719" t="str">
            <v>27/02/2024 23:50:00</v>
          </cell>
          <cell r="K719" t="str">
            <v>SISTEMA OPERATIVO UNIX</v>
          </cell>
          <cell r="L719" t="str">
            <v>EDUARDO J CAMACHO URDANETA</v>
          </cell>
          <cell r="M719" t="str">
            <v>HD/RE: [SOC] SERVIDORES PLATAFORMA ZABBIX</v>
          </cell>
          <cell r="N719" t="str">
            <v>VPN IP - MPLS</v>
          </cell>
          <cell r="O719" t="str">
            <v>frp_pcamay</v>
          </cell>
          <cell r="P719" t="str">
            <v>Requerimiento de cliente</v>
          </cell>
          <cell r="Q719">
            <v>0</v>
          </cell>
          <cell r="R719">
            <v>45349</v>
          </cell>
          <cell r="S719">
            <v>2.4513888893125113E-2</v>
          </cell>
          <cell r="T719">
            <v>0</v>
          </cell>
          <cell r="U719">
            <v>2.9328703703703704E-2</v>
          </cell>
          <cell r="V719">
            <v>2.9328703703703704E-2</v>
          </cell>
          <cell r="W719" t="str">
            <v/>
          </cell>
          <cell r="X719" t="str">
            <v>Cumplido</v>
          </cell>
        </row>
        <row r="720">
          <cell r="A720" t="str">
            <v>INC000002640529</v>
          </cell>
          <cell r="B720" t="str">
            <v>3-Moderado/Limitado</v>
          </cell>
          <cell r="C720" t="str">
            <v>4-Baja</v>
          </cell>
          <cell r="D720" t="str">
            <v>Baja</v>
          </cell>
          <cell r="E720" t="str">
            <v>Cerrado</v>
          </cell>
          <cell r="F720" t="str">
            <v>TELEFONICA GLOBAL TECHNOLOGY S.A.AGENCIA EN CHILE</v>
          </cell>
          <cell r="G720" t="str">
            <v>27/02/2024 17:44:43</v>
          </cell>
          <cell r="H720" t="str">
            <v>27/02/2024 17:45:58</v>
          </cell>
          <cell r="I720" t="str">
            <v>27/02/2024 18:14:44</v>
          </cell>
          <cell r="J720" t="str">
            <v>27/02/2024 23:50:00</v>
          </cell>
          <cell r="K720" t="str">
            <v>CLOUD SAP HANA</v>
          </cell>
          <cell r="L720" t="str">
            <v>OSCAR A GUZMAN MEDIC</v>
          </cell>
          <cell r="M720" t="str">
            <v>Checklist Diarios 16.02.2024</v>
          </cell>
          <cell r="N720" t="str">
            <v>SAP</v>
          </cell>
          <cell r="O720" t="str">
            <v>tct_oguzma</v>
          </cell>
          <cell r="P720" t="str">
            <v>Requerimiento de cliente</v>
          </cell>
          <cell r="Q720">
            <v>0</v>
          </cell>
          <cell r="R720">
            <v>45349</v>
          </cell>
          <cell r="S720">
            <v>1.9976851850515231E-2</v>
          </cell>
          <cell r="T720">
            <v>0</v>
          </cell>
          <cell r="U720">
            <v>2.0844907407407406E-2</v>
          </cell>
          <cell r="V720">
            <v>2.0844907407407406E-2</v>
          </cell>
          <cell r="W720" t="str">
            <v/>
          </cell>
          <cell r="X720" t="str">
            <v>Cumplido</v>
          </cell>
        </row>
        <row r="721">
          <cell r="A721" t="str">
            <v>INC000002638791</v>
          </cell>
          <cell r="B721" t="str">
            <v>3-Moderado/Limitado</v>
          </cell>
          <cell r="C721" t="str">
            <v>3-Medio</v>
          </cell>
          <cell r="D721" t="str">
            <v>Media</v>
          </cell>
          <cell r="E721" t="str">
            <v>Cerrado</v>
          </cell>
          <cell r="F721" t="str">
            <v>ACADEMIA POLITECNICA NAVAL</v>
          </cell>
          <cell r="G721" t="str">
            <v>27/02/2024 10:04:46</v>
          </cell>
          <cell r="H721" t="str">
            <v>27/02/2024 10:06:20</v>
          </cell>
          <cell r="I721" t="str">
            <v>27/02/2024 18:16:34</v>
          </cell>
          <cell r="J721" t="str">
            <v>27/02/2024 23:50:00</v>
          </cell>
          <cell r="K721" t="str">
            <v>SISTEMA OPERATIVO UNIX</v>
          </cell>
          <cell r="L721" t="str">
            <v>GUSTAVO AVILA VERA</v>
          </cell>
          <cell r="M721" t="str">
            <v>HD/Solicitud de folio: Crear zonas DNS</v>
          </cell>
          <cell r="N721" t="str">
            <v>VPN IP - MPLS</v>
          </cell>
          <cell r="O721" t="str">
            <v>frp_pcamay</v>
          </cell>
          <cell r="P721" t="str">
            <v>Requerimiento de cliente</v>
          </cell>
          <cell r="Q721">
            <v>0</v>
          </cell>
          <cell r="R721">
            <v>45349</v>
          </cell>
          <cell r="S721">
            <v>0.34043981481227092</v>
          </cell>
          <cell r="T721">
            <v>0.28047453703703701</v>
          </cell>
          <cell r="U721">
            <v>0.34152777777777782</v>
          </cell>
          <cell r="V721">
            <v>6.1053240740740734E-2</v>
          </cell>
          <cell r="W721" t="str">
            <v/>
          </cell>
          <cell r="X721" t="str">
            <v>Cumplido</v>
          </cell>
        </row>
        <row r="722">
          <cell r="A722" t="str">
            <v>INC000002640530</v>
          </cell>
          <cell r="B722" t="str">
            <v>3-Moderado/Limitado</v>
          </cell>
          <cell r="C722" t="str">
            <v>4-Baja</v>
          </cell>
          <cell r="D722" t="str">
            <v>Baja</v>
          </cell>
          <cell r="E722" t="str">
            <v>Cerrado</v>
          </cell>
          <cell r="F722" t="str">
            <v>TELEFONICA GLOBAL TECHNOLOGY S.A.AGENCIA EN CHILE</v>
          </cell>
          <cell r="G722" t="str">
            <v>27/02/2024 17:48:06</v>
          </cell>
          <cell r="H722" t="str">
            <v>27/02/2024 17:48:09</v>
          </cell>
          <cell r="I722" t="str">
            <v>27/02/2024 18:32:01</v>
          </cell>
          <cell r="J722" t="str">
            <v>27/02/2024 23:50:00</v>
          </cell>
          <cell r="K722" t="str">
            <v>CLOUD SAP HANA</v>
          </cell>
          <cell r="L722" t="str">
            <v>OSCAR A GUZMAN MEDIC</v>
          </cell>
          <cell r="M722" t="str">
            <v>Checklist Diarios 19.02.2024</v>
          </cell>
          <cell r="N722" t="str">
            <v>SAP</v>
          </cell>
          <cell r="O722" t="str">
            <v>tct_oguzma</v>
          </cell>
          <cell r="P722" t="str">
            <v>Requerimiento de cliente</v>
          </cell>
          <cell r="Q722">
            <v>0</v>
          </cell>
          <cell r="R722">
            <v>45349</v>
          </cell>
          <cell r="S722">
            <v>3.0462962968158536E-2</v>
          </cell>
          <cell r="T722">
            <v>0</v>
          </cell>
          <cell r="U722">
            <v>3.0497685185185183E-2</v>
          </cell>
          <cell r="V722">
            <v>3.0497685185185183E-2</v>
          </cell>
          <cell r="W722" t="str">
            <v/>
          </cell>
          <cell r="X722" t="str">
            <v>Cumplido</v>
          </cell>
        </row>
        <row r="723">
          <cell r="A723" t="str">
            <v>INC000002639778</v>
          </cell>
          <cell r="B723" t="str">
            <v>3-Moderado/Limitado</v>
          </cell>
          <cell r="C723" t="str">
            <v>3-Medio</v>
          </cell>
          <cell r="D723" t="str">
            <v>Media</v>
          </cell>
          <cell r="E723" t="str">
            <v>Cerrado</v>
          </cell>
          <cell r="F723" t="str">
            <v>HORTIFRUT CHILE S A</v>
          </cell>
          <cell r="G723" t="str">
            <v>27/02/2024 12:30:13</v>
          </cell>
          <cell r="H723" t="str">
            <v>27/02/2024 12:32:39</v>
          </cell>
          <cell r="I723" t="str">
            <v>27/02/2024 18:45:47</v>
          </cell>
          <cell r="J723" t="str">
            <v>27/02/2024 23:50:00</v>
          </cell>
          <cell r="K723" t="str">
            <v>COMUNICACIONES DC</v>
          </cell>
          <cell r="L723" t="str">
            <v>LUIS RODRIGO ACEVEDO COLLIPAL</v>
          </cell>
          <cell r="M723" t="str">
            <v>HD/Incidente comunicación VPN Site to Site Data Center y AWS</v>
          </cell>
          <cell r="N723" t="str">
            <v>VPN IP - MPLS</v>
          </cell>
          <cell r="O723" t="str">
            <v>frp_jancha</v>
          </cell>
          <cell r="P723" t="str">
            <v>Incidencia de cliente</v>
          </cell>
          <cell r="Q723">
            <v>0</v>
          </cell>
          <cell r="R723">
            <v>45349</v>
          </cell>
          <cell r="S723">
            <v>0.2591203703705105</v>
          </cell>
          <cell r="T723">
            <v>0.24306712962962962</v>
          </cell>
          <cell r="U723">
            <v>0.26081018518518517</v>
          </cell>
          <cell r="V723">
            <v>1.7743055555555557E-2</v>
          </cell>
          <cell r="W723" t="str">
            <v>Cumplido</v>
          </cell>
          <cell r="X723" t="str">
            <v xml:space="preserve"> </v>
          </cell>
        </row>
        <row r="724">
          <cell r="A724" t="str">
            <v>INC000002640531</v>
          </cell>
          <cell r="B724" t="str">
            <v>3-Moderado/Limitado</v>
          </cell>
          <cell r="C724" t="str">
            <v>4-Baja</v>
          </cell>
          <cell r="D724" t="str">
            <v>Baja</v>
          </cell>
          <cell r="E724" t="str">
            <v>Cerrado</v>
          </cell>
          <cell r="F724" t="str">
            <v>TELEFONICA GLOBAL TECHNOLOGY S.A.AGENCIA EN CHILE</v>
          </cell>
          <cell r="G724" t="str">
            <v>27/02/2024 17:49:25</v>
          </cell>
          <cell r="H724" t="str">
            <v>27/02/2024 17:51:08</v>
          </cell>
          <cell r="I724" t="str">
            <v>27/02/2024 18:54:58</v>
          </cell>
          <cell r="J724" t="str">
            <v>27/02/2024 23:50:00</v>
          </cell>
          <cell r="K724" t="str">
            <v>CLOUD SAP HANA</v>
          </cell>
          <cell r="L724" t="str">
            <v>OSCAR A GUZMAN MEDIC</v>
          </cell>
          <cell r="M724" t="str">
            <v>Checklist Diarios 20.02.2024</v>
          </cell>
          <cell r="N724" t="str">
            <v>SAP</v>
          </cell>
          <cell r="O724" t="str">
            <v>tct_oguzma</v>
          </cell>
          <cell r="P724" t="str">
            <v>Requerimiento de cliente</v>
          </cell>
          <cell r="Q724">
            <v>0</v>
          </cell>
          <cell r="R724">
            <v>45349</v>
          </cell>
          <cell r="S724">
            <v>4.4328703705104999E-2</v>
          </cell>
          <cell r="T724">
            <v>0</v>
          </cell>
          <cell r="U724">
            <v>4.5520833333333337E-2</v>
          </cell>
          <cell r="V724">
            <v>4.5520833333333337E-2</v>
          </cell>
          <cell r="W724" t="str">
            <v/>
          </cell>
          <cell r="X724" t="str">
            <v>Cumplido</v>
          </cell>
        </row>
        <row r="725">
          <cell r="A725" t="str">
            <v>INC000002640533</v>
          </cell>
          <cell r="B725" t="str">
            <v>3-Moderado/Limitado</v>
          </cell>
          <cell r="C725" t="str">
            <v>4-Baja</v>
          </cell>
          <cell r="D725" t="str">
            <v>Baja</v>
          </cell>
          <cell r="E725" t="str">
            <v>Cerrado</v>
          </cell>
          <cell r="F725" t="str">
            <v>TELEFONICA GLOBAL TECHNOLOGY S.A.AGENCIA EN CHILE</v>
          </cell>
          <cell r="G725" t="str">
            <v>27/02/2024 17:52:03</v>
          </cell>
          <cell r="H725" t="str">
            <v>27/02/2024 17:56:31</v>
          </cell>
          <cell r="I725" t="str">
            <v>27/02/2024 18:57:19</v>
          </cell>
          <cell r="J725" t="str">
            <v>27/02/2024 23:50:00</v>
          </cell>
          <cell r="K725" t="str">
            <v>CLOUD SAP HANA</v>
          </cell>
          <cell r="L725" t="str">
            <v>OSCAR A GUZMAN MEDIC</v>
          </cell>
          <cell r="M725" t="str">
            <v>Checklist Diarios 21.02.2024</v>
          </cell>
          <cell r="N725" t="str">
            <v>SAP</v>
          </cell>
          <cell r="O725" t="str">
            <v>tct_oguzma</v>
          </cell>
          <cell r="P725" t="str">
            <v>Requerimiento de cliente</v>
          </cell>
          <cell r="Q725">
            <v>0</v>
          </cell>
          <cell r="R725">
            <v>45349</v>
          </cell>
          <cell r="S725">
            <v>4.2222222218697425E-2</v>
          </cell>
          <cell r="T725">
            <v>0</v>
          </cell>
          <cell r="U725">
            <v>4.5324074074074072E-2</v>
          </cell>
          <cell r="V725">
            <v>4.5324074074074072E-2</v>
          </cell>
          <cell r="W725" t="str">
            <v/>
          </cell>
          <cell r="X725" t="str">
            <v>Cumplido</v>
          </cell>
        </row>
        <row r="726">
          <cell r="A726" t="str">
            <v>INC000002640534</v>
          </cell>
          <cell r="B726" t="str">
            <v>3-Moderado/Limitado</v>
          </cell>
          <cell r="C726" t="str">
            <v>4-Baja</v>
          </cell>
          <cell r="D726" t="str">
            <v>Baja</v>
          </cell>
          <cell r="E726" t="str">
            <v>Cerrado</v>
          </cell>
          <cell r="F726" t="str">
            <v>TELEFONICA GLOBAL TECHNOLOGY S.A.AGENCIA EN CHILE</v>
          </cell>
          <cell r="G726" t="str">
            <v>27/02/2024 17:59:47</v>
          </cell>
          <cell r="H726" t="str">
            <v>27/02/2024 18:02:07</v>
          </cell>
          <cell r="I726" t="str">
            <v>27/02/2024 18:59:17</v>
          </cell>
          <cell r="J726" t="str">
            <v>27/02/2024 23:50:00</v>
          </cell>
          <cell r="K726" t="str">
            <v>CLOUD SAP HANA</v>
          </cell>
          <cell r="L726" t="str">
            <v>OSCAR A GUZMAN MEDIC</v>
          </cell>
          <cell r="M726" t="str">
            <v>Checklist Diarios 22.02.2024</v>
          </cell>
          <cell r="N726" t="str">
            <v>SAP</v>
          </cell>
          <cell r="O726" t="str">
            <v>tct_oguzma</v>
          </cell>
          <cell r="P726" t="str">
            <v>Requerimiento de cliente</v>
          </cell>
          <cell r="Q726">
            <v>0</v>
          </cell>
          <cell r="R726">
            <v>45349</v>
          </cell>
          <cell r="S726">
            <v>3.9699074070085771E-2</v>
          </cell>
          <cell r="T726">
            <v>0</v>
          </cell>
          <cell r="U726">
            <v>4.1319444444444443E-2</v>
          </cell>
          <cell r="V726">
            <v>4.1319444444444443E-2</v>
          </cell>
          <cell r="W726" t="str">
            <v/>
          </cell>
          <cell r="X726" t="str">
            <v>Cumplido</v>
          </cell>
        </row>
        <row r="727">
          <cell r="A727" t="str">
            <v>INC000002640510</v>
          </cell>
          <cell r="B727" t="str">
            <v>2-Significativo/Amplio</v>
          </cell>
          <cell r="C727" t="str">
            <v>2-Alta</v>
          </cell>
          <cell r="D727" t="str">
            <v>Alta</v>
          </cell>
          <cell r="E727" t="str">
            <v>Cerrado</v>
          </cell>
          <cell r="F727" t="str">
            <v>TELEFONICA CYBERSECURITY TECH CHILE SPA</v>
          </cell>
          <cell r="G727" t="str">
            <v>27/02/2024 16:44:31</v>
          </cell>
          <cell r="H727" t="str">
            <v>27/02/2024 16:45:24</v>
          </cell>
          <cell r="I727" t="str">
            <v>27/02/2024 20:23:14</v>
          </cell>
          <cell r="J727" t="str">
            <v>27/02/2024 23:50:00</v>
          </cell>
          <cell r="K727" t="str">
            <v>SISTEMA OPERATIVO MICROSOFT</v>
          </cell>
          <cell r="L727" t="str">
            <v>GIOVANNI D ROCCO VALENZUELA</v>
          </cell>
          <cell r="M727" t="str">
            <v>Revisión/Modificación cuenta validaciones@soc-chile.telefonica.com&gt;</v>
          </cell>
          <cell r="N727" t="str">
            <v>SEGURIDAD</v>
          </cell>
          <cell r="O727" t="str">
            <v>tct_didala</v>
          </cell>
          <cell r="P727" t="str">
            <v>Requerimiento de cliente</v>
          </cell>
          <cell r="Q727">
            <v>0</v>
          </cell>
          <cell r="R727">
            <v>45349</v>
          </cell>
          <cell r="S727">
            <v>0.15127314814890269</v>
          </cell>
          <cell r="T727">
            <v>0</v>
          </cell>
          <cell r="U727">
            <v>0.15188657407407408</v>
          </cell>
          <cell r="V727">
            <v>0.15188657407407408</v>
          </cell>
          <cell r="W727" t="str">
            <v/>
          </cell>
          <cell r="X727" t="str">
            <v>Cumplido</v>
          </cell>
        </row>
        <row r="728">
          <cell r="A728" t="str">
            <v>INC000002638903</v>
          </cell>
          <cell r="B728" t="str">
            <v>4-Menor/Localizado</v>
          </cell>
          <cell r="C728" t="str">
            <v>4-Baja</v>
          </cell>
          <cell r="D728" t="str">
            <v>Baja</v>
          </cell>
          <cell r="E728" t="str">
            <v>Resuelto</v>
          </cell>
          <cell r="F728" t="str">
            <v>TELEFONICA GLOBAL TECHNOLOGY S.A.AGENCIA EN CHILE</v>
          </cell>
          <cell r="G728" t="str">
            <v>27/02/2024 10:17:10</v>
          </cell>
          <cell r="H728" t="str">
            <v>27/02/2024 10:18:29</v>
          </cell>
          <cell r="I728" t="str">
            <v>28/02/2024 1:42:35</v>
          </cell>
          <cell r="K728" t="str">
            <v>SISTEMA OPERATIVO MICROSOFT</v>
          </cell>
          <cell r="L728" t="str">
            <v>PAUL A SEPULVEDA ALVAREZ</v>
          </cell>
          <cell r="M728" t="str">
            <v>ANSIBLE c3-fileserver.cloudtic.cl</v>
          </cell>
          <cell r="N728" t="str">
            <v>HOSTING VIRTUAL</v>
          </cell>
          <cell r="O728" t="str">
            <v>tct_psepul</v>
          </cell>
          <cell r="P728" t="str">
            <v>Requerimiento de cliente</v>
          </cell>
          <cell r="Q728">
            <v>0</v>
          </cell>
          <cell r="R728">
            <v>45350</v>
          </cell>
          <cell r="S728">
            <v>0.64173611110891216</v>
          </cell>
          <cell r="T728">
            <v>0.64072916666666668</v>
          </cell>
          <cell r="U728">
            <v>0.64265046296296291</v>
          </cell>
          <cell r="V728">
            <v>1.9212962962962962E-3</v>
          </cell>
          <cell r="W728" t="str">
            <v/>
          </cell>
          <cell r="X728" t="str">
            <v>Cumplido</v>
          </cell>
        </row>
        <row r="729">
          <cell r="A729" t="str">
            <v>INC000002638904</v>
          </cell>
          <cell r="B729" t="str">
            <v>4-Menor/Localizado</v>
          </cell>
          <cell r="C729" t="str">
            <v>4-Baja</v>
          </cell>
          <cell r="D729" t="str">
            <v>Baja</v>
          </cell>
          <cell r="E729" t="str">
            <v>Resuelto</v>
          </cell>
          <cell r="F729" t="str">
            <v>TELEFONICA GLOBAL TECHNOLOGY S.A.AGENCIA EN CHILE</v>
          </cell>
          <cell r="G729" t="str">
            <v>27/02/2024 10:18:40</v>
          </cell>
          <cell r="H729" t="str">
            <v>27/02/2024 10:19:45</v>
          </cell>
          <cell r="I729" t="str">
            <v>28/02/2024 1:43:00</v>
          </cell>
          <cell r="K729" t="str">
            <v>SISTEMA OPERATIVO MICROSOFT</v>
          </cell>
          <cell r="L729" t="str">
            <v>PAUL A SEPULVEDA ALVAREZ</v>
          </cell>
          <cell r="M729" t="str">
            <v>ANSIBLE regularizar c3-camicrosoft.vdc-cl.cloud.telefonica</v>
          </cell>
          <cell r="N729" t="str">
            <v>HOSTING VIRTUAL</v>
          </cell>
          <cell r="O729" t="str">
            <v>tct_psepul</v>
          </cell>
          <cell r="P729" t="str">
            <v>Requerimiento de cliente</v>
          </cell>
          <cell r="Q729">
            <v>0</v>
          </cell>
          <cell r="R729">
            <v>45350</v>
          </cell>
          <cell r="S729">
            <v>0.64114583333139308</v>
          </cell>
          <cell r="T729">
            <v>0.64093750000000005</v>
          </cell>
          <cell r="U729">
            <v>0.64189814814814816</v>
          </cell>
          <cell r="V729">
            <v>9.6064814814814808E-4</v>
          </cell>
          <cell r="W729" t="str">
            <v/>
          </cell>
          <cell r="X729" t="str">
            <v>Cumplido</v>
          </cell>
        </row>
        <row r="730">
          <cell r="A730" t="str">
            <v>INC000002641609</v>
          </cell>
          <cell r="B730" t="str">
            <v>4-Menor/Localizado</v>
          </cell>
          <cell r="C730" t="str">
            <v>4-Baja</v>
          </cell>
          <cell r="D730" t="str">
            <v>Baja</v>
          </cell>
          <cell r="E730" t="str">
            <v>Resuelto</v>
          </cell>
          <cell r="F730" t="str">
            <v>TELEFONICA EMPRESAS DE CHILE SA</v>
          </cell>
          <cell r="G730" t="str">
            <v>28/02/2024 7:33:04</v>
          </cell>
          <cell r="H730" t="str">
            <v>28/02/2024 7:33:59</v>
          </cell>
          <cell r="I730" t="str">
            <v>28/02/2024 7:34:24</v>
          </cell>
          <cell r="K730" t="str">
            <v>CLOUD SAP HANA</v>
          </cell>
          <cell r="L730" t="str">
            <v>NICOLAS A SAAVEDRA EGUILUZ</v>
          </cell>
          <cell r="M730" t="str">
            <v>Checklist Diario Clientes 28.02.24</v>
          </cell>
          <cell r="N730" t="str">
            <v>SAP</v>
          </cell>
          <cell r="O730" t="str">
            <v>tct_nsaave</v>
          </cell>
          <cell r="P730" t="str">
            <v>Requerimiento de cliente</v>
          </cell>
          <cell r="Q730">
            <v>0</v>
          </cell>
          <cell r="R730">
            <v>45350</v>
          </cell>
          <cell r="S730">
            <v>2.8935185400769114E-4</v>
          </cell>
          <cell r="T730">
            <v>0</v>
          </cell>
          <cell r="U730">
            <v>9.2592592592592585E-4</v>
          </cell>
          <cell r="V730">
            <v>9.2592592592592585E-4</v>
          </cell>
          <cell r="W730" t="str">
            <v/>
          </cell>
          <cell r="X730" t="str">
            <v>Cumplido</v>
          </cell>
        </row>
        <row r="731">
          <cell r="A731" t="str">
            <v>INC000002641224</v>
          </cell>
          <cell r="B731" t="str">
            <v>1-Extenso/Generalizado</v>
          </cell>
          <cell r="C731" t="str">
            <v>4-Baja</v>
          </cell>
          <cell r="D731" t="str">
            <v>Baja</v>
          </cell>
          <cell r="E731" t="str">
            <v>Resuelto</v>
          </cell>
          <cell r="F731" t="str">
            <v>COAGRA S A</v>
          </cell>
          <cell r="G731" t="str">
            <v>27/02/2024 22:15:25</v>
          </cell>
          <cell r="H731" t="str">
            <v>27/02/2024 22:15:25</v>
          </cell>
          <cell r="I731" t="str">
            <v>28/02/2024 9:24:06</v>
          </cell>
          <cell r="K731" t="str">
            <v>SISTEMA OPERATIVO MICROSOFT</v>
          </cell>
          <cell r="L731" t="str">
            <v>PAUL A SEPULVEDA ALVAREZ</v>
          </cell>
          <cell r="M731" t="str">
            <v>coagra01 - sap_prod_e_vm TICKET AUTOMATICO</v>
          </cell>
          <cell r="N731" t="str">
            <v>TICKET-INTELIGENTE</v>
          </cell>
          <cell r="O731" t="str">
            <v>USR_TSIGHT</v>
          </cell>
          <cell r="P731" t="str">
            <v>Incidencia de cliente</v>
          </cell>
          <cell r="Q731">
            <v>0</v>
          </cell>
          <cell r="R731">
            <v>45350</v>
          </cell>
          <cell r="S731">
            <v>0.46436342592642177</v>
          </cell>
          <cell r="T731">
            <v>0.46334490740740741</v>
          </cell>
          <cell r="U731">
            <v>0.46436342592592594</v>
          </cell>
          <cell r="V731">
            <v>1.0185185185185186E-3</v>
          </cell>
          <cell r="W731" t="str">
            <v>Cumplido</v>
          </cell>
          <cell r="X731" t="str">
            <v xml:space="preserve"> </v>
          </cell>
        </row>
        <row r="732">
          <cell r="A732" t="str">
            <v>INC000002639414</v>
          </cell>
          <cell r="B732" t="str">
            <v>3-Moderado/Limitado</v>
          </cell>
          <cell r="C732" t="str">
            <v>3-Medio</v>
          </cell>
          <cell r="D732" t="str">
            <v>Media</v>
          </cell>
          <cell r="E732" t="str">
            <v>Resuelto</v>
          </cell>
          <cell r="F732" t="str">
            <v>EMPRESA NACIONAL DE CERTIFICACIONES</v>
          </cell>
          <cell r="G732" t="str">
            <v>27/02/2024 9:18:00</v>
          </cell>
          <cell r="H732" t="str">
            <v>27/02/2024 9:21:01</v>
          </cell>
          <cell r="I732" t="str">
            <v>28/02/2024 9:43:49</v>
          </cell>
          <cell r="K732" t="str">
            <v>BASE DE DATOS</v>
          </cell>
          <cell r="L732" t="str">
            <v>CRISTOBAL I REYES DELGADO</v>
          </cell>
          <cell r="M732" t="str">
            <v>HD | [ECERT] Cluster DB</v>
          </cell>
          <cell r="N732" t="str">
            <v>VPN IP - MPLS</v>
          </cell>
          <cell r="O732" t="str">
            <v>frp_kefern</v>
          </cell>
          <cell r="P732" t="str">
            <v>Requerimiento de cliente</v>
          </cell>
          <cell r="Q732">
            <v>0</v>
          </cell>
          <cell r="R732">
            <v>45350</v>
          </cell>
          <cell r="S732">
            <v>1.015833333331102</v>
          </cell>
          <cell r="T732">
            <v>0.96298611111111121</v>
          </cell>
          <cell r="U732">
            <v>1.0179282407407408</v>
          </cell>
          <cell r="V732">
            <v>5.4942129629629632E-2</v>
          </cell>
          <cell r="W732" t="str">
            <v/>
          </cell>
          <cell r="X732" t="str">
            <v>Cumplido</v>
          </cell>
        </row>
        <row r="733">
          <cell r="A733" t="str">
            <v>INC000002639732</v>
          </cell>
          <cell r="B733" t="str">
            <v>3-Moderado/Limitado</v>
          </cell>
          <cell r="C733" t="str">
            <v>3-Medio</v>
          </cell>
          <cell r="D733" t="str">
            <v>Media</v>
          </cell>
          <cell r="E733" t="str">
            <v>Resuelto</v>
          </cell>
          <cell r="F733" t="str">
            <v>INSTITUTO PROFESIONAL DE CHILE SA</v>
          </cell>
          <cell r="G733" t="str">
            <v>27/02/2024 11:04:18</v>
          </cell>
          <cell r="H733" t="str">
            <v>27/02/2024 11:06:35</v>
          </cell>
          <cell r="I733" t="str">
            <v>28/02/2024 9:58:56</v>
          </cell>
          <cell r="K733" t="str">
            <v>SISTEMA OPERATIVO MICROSOFT</v>
          </cell>
          <cell r="L733" t="str">
            <v>GIOVANNI D ROCCO VALENZUELA</v>
          </cell>
          <cell r="M733" t="str">
            <v>GAMA /  Problemas de Acceso Servidor LOTA01 - IPCHILE</v>
          </cell>
          <cell r="N733" t="str">
            <v>VPN IP - MPLS</v>
          </cell>
          <cell r="O733" t="str">
            <v>frp_rreyes</v>
          </cell>
          <cell r="P733" t="str">
            <v>Incidencia de cliente</v>
          </cell>
          <cell r="Q733" t="str">
            <v>Objetivos de servicio incumplidos</v>
          </cell>
          <cell r="R733">
            <v>45350</v>
          </cell>
          <cell r="S733">
            <v>0.953020833330811</v>
          </cell>
          <cell r="T733">
            <v>0.80284722222222227</v>
          </cell>
          <cell r="U733">
            <v>0.95460648148148142</v>
          </cell>
          <cell r="V733">
            <v>0.15175925925925926</v>
          </cell>
          <cell r="W733" t="str">
            <v>Cumplido</v>
          </cell>
          <cell r="X733" t="str">
            <v xml:space="preserve"> </v>
          </cell>
        </row>
        <row r="734">
          <cell r="A734" t="str">
            <v>INC000002629114</v>
          </cell>
          <cell r="B734" t="str">
            <v>3-Moderado/Limitado</v>
          </cell>
          <cell r="C734" t="str">
            <v>3-Medio</v>
          </cell>
          <cell r="D734" t="str">
            <v>Media</v>
          </cell>
          <cell r="E734" t="str">
            <v>Resuelto</v>
          </cell>
          <cell r="F734" t="str">
            <v>ELECTRICIDAD GOBANTES S.A.</v>
          </cell>
          <cell r="G734" t="str">
            <v>21/02/2024 18:09:35</v>
          </cell>
          <cell r="H734" t="str">
            <v>21/02/2024 18:10:52</v>
          </cell>
          <cell r="I734" t="str">
            <v>28/02/2024 10:06:55</v>
          </cell>
          <cell r="K734" t="str">
            <v>COMUNICACIONES DC</v>
          </cell>
          <cell r="L734" t="str">
            <v>MARIO PARADA DUARTE</v>
          </cell>
          <cell r="M734" t="str">
            <v>HD/NUEVO REQUERIMIENTO PRUEBAS DE ENLACES HACIA DATA CENTER</v>
          </cell>
          <cell r="N734" t="str">
            <v>VPN IP - MPLS</v>
          </cell>
          <cell r="O734" t="str">
            <v>frp_pcamay</v>
          </cell>
          <cell r="P734" t="str">
            <v>Requerimiento de cliente</v>
          </cell>
          <cell r="Q734" t="str">
            <v>Objetivos de servicio incumplidos</v>
          </cell>
          <cell r="R734">
            <v>45350</v>
          </cell>
          <cell r="S734">
            <v>6.663923611107748</v>
          </cell>
          <cell r="T734">
            <v>6.314699074074074</v>
          </cell>
          <cell r="U734">
            <v>6.6648148148148145</v>
          </cell>
          <cell r="V734">
            <v>0.35011574074074076</v>
          </cell>
          <cell r="W734" t="str">
            <v/>
          </cell>
          <cell r="X734" t="str">
            <v>Cumplido</v>
          </cell>
        </row>
        <row r="735">
          <cell r="A735" t="str">
            <v>INC000002634130</v>
          </cell>
          <cell r="B735" t="str">
            <v>4-Menor/Localizado</v>
          </cell>
          <cell r="C735" t="str">
            <v>4-Baja</v>
          </cell>
          <cell r="D735" t="str">
            <v>Baja</v>
          </cell>
          <cell r="E735" t="str">
            <v>Resuelto</v>
          </cell>
          <cell r="F735" t="str">
            <v>TELEFONICA GLOBAL TECHNOLOGY S.A.AGENCIA EN CHILE</v>
          </cell>
          <cell r="G735" t="str">
            <v>24/02/2024 8:38:17</v>
          </cell>
          <cell r="H735" t="str">
            <v>24/02/2024 8:40:08</v>
          </cell>
          <cell r="I735" t="str">
            <v>28/02/2024 10:50:43</v>
          </cell>
          <cell r="K735" t="str">
            <v>BACK UP DATA CENTER (BACKUP ON DEMAND)</v>
          </cell>
          <cell r="L735" t="str">
            <v>RODRIGO VÁSQUEZ MUÑOZ</v>
          </cell>
          <cell r="M735" t="str">
            <v>revision estado de plataformas veritas</v>
          </cell>
          <cell r="N735" t="str">
            <v>BACKUP ON DEMAND</v>
          </cell>
          <cell r="O735" t="str">
            <v>tct_rvasqu</v>
          </cell>
          <cell r="P735" t="str">
            <v>Requerimiento de cliente</v>
          </cell>
          <cell r="Q735" t="str">
            <v>Objetivos de servicio incumplidos</v>
          </cell>
          <cell r="R735">
            <v>45350</v>
          </cell>
          <cell r="S735">
            <v>4.0906828703737119</v>
          </cell>
          <cell r="T735">
            <v>4.0906828703703706</v>
          </cell>
          <cell r="U735">
            <v>4.0919675925925931</v>
          </cell>
          <cell r="V735">
            <v>1.2847222222222223E-3</v>
          </cell>
          <cell r="W735" t="str">
            <v/>
          </cell>
          <cell r="X735" t="str">
            <v>Cumplido</v>
          </cell>
        </row>
        <row r="736">
          <cell r="A736" t="str">
            <v>INC000002641871</v>
          </cell>
          <cell r="B736" t="str">
            <v>3-Moderado/Limitado</v>
          </cell>
          <cell r="C736" t="str">
            <v>3-Medio</v>
          </cell>
          <cell r="D736" t="str">
            <v>Media</v>
          </cell>
          <cell r="E736" t="str">
            <v>Cancelado</v>
          </cell>
          <cell r="F736" t="str">
            <v>TELEFONICA GLOBAL TECHNOLOGY S.A.AGENCIA EN CHILE</v>
          </cell>
          <cell r="G736" t="str">
            <v>28/02/2024 10:48:44</v>
          </cell>
          <cell r="H736" t="str">
            <v>28/02/2024 10:51:48</v>
          </cell>
          <cell r="I736" t="str">
            <v>28/02/2024 11:01:52</v>
          </cell>
          <cell r="J736" t="str">
            <v>28/02/2024 11:01:52</v>
          </cell>
          <cell r="K736" t="str">
            <v>CONTROLLER</v>
          </cell>
          <cell r="L736" t="str">
            <v>DENISE CRUZAT ETCHEBERRY</v>
          </cell>
          <cell r="M736" t="str">
            <v>HD |  Lentitud Motor BD 10.233.49.6</v>
          </cell>
          <cell r="N736" t="str">
            <v>VPN IP - MPLS</v>
          </cell>
          <cell r="O736" t="str">
            <v>frp_kefern</v>
          </cell>
          <cell r="P736" t="str">
            <v>Incidencia de cliente</v>
          </cell>
          <cell r="R736">
            <v>45350</v>
          </cell>
          <cell r="S736">
            <v>6.9907407378195785E-3</v>
          </cell>
          <cell r="T736">
            <v>0</v>
          </cell>
          <cell r="U736">
            <v>9.1203703703703707E-3</v>
          </cell>
          <cell r="V736">
            <v>9.1203703703703707E-3</v>
          </cell>
          <cell r="W736" t="str">
            <v>Cumplido</v>
          </cell>
          <cell r="X736" t="str">
            <v xml:space="preserve"> </v>
          </cell>
        </row>
        <row r="737">
          <cell r="A737" t="str">
            <v>INC000002642016</v>
          </cell>
          <cell r="B737" t="str">
            <v>4-Menor/Localizado</v>
          </cell>
          <cell r="C737" t="str">
            <v>4-Baja</v>
          </cell>
          <cell r="D737" t="str">
            <v>Baja</v>
          </cell>
          <cell r="E737" t="str">
            <v>Resuelto</v>
          </cell>
          <cell r="F737" t="str">
            <v>TELEFONICA GLOBAL TECHNOLOGY S.A.AGENCIA EN CHILE</v>
          </cell>
          <cell r="G737" t="str">
            <v>28/02/2024 11:04:42</v>
          </cell>
          <cell r="H737" t="str">
            <v>28/02/2024 11:04:54</v>
          </cell>
          <cell r="I737" t="str">
            <v>28/02/2024 11:05:42</v>
          </cell>
          <cell r="K737" t="str">
            <v>SISTEMA OPERATIVO MICROSOFT</v>
          </cell>
          <cell r="L737" t="str">
            <v>JAVIER CUEVAS</v>
          </cell>
          <cell r="M737" t="str">
            <v>REUNION COOORDINACION</v>
          </cell>
          <cell r="N737" t="str">
            <v>HOSTING VIRTUAL</v>
          </cell>
          <cell r="O737" t="str">
            <v>tct_jacuev</v>
          </cell>
          <cell r="P737" t="str">
            <v>Requerimiento de cliente</v>
          </cell>
          <cell r="R737">
            <v>45350</v>
          </cell>
          <cell r="S737">
            <v>5.5555555445607752E-4</v>
          </cell>
          <cell r="T737">
            <v>0</v>
          </cell>
          <cell r="U737">
            <v>6.9444444444444447E-4</v>
          </cell>
          <cell r="V737">
            <v>6.9444444444444447E-4</v>
          </cell>
          <cell r="W737" t="str">
            <v/>
          </cell>
          <cell r="X737" t="str">
            <v>Cumplido</v>
          </cell>
        </row>
        <row r="738">
          <cell r="A738" t="str">
            <v>INC000002642015</v>
          </cell>
          <cell r="B738" t="str">
            <v>4-Menor/Localizado</v>
          </cell>
          <cell r="C738" t="str">
            <v>4-Baja</v>
          </cell>
          <cell r="D738" t="str">
            <v>Baja</v>
          </cell>
          <cell r="E738" t="str">
            <v>Resuelto</v>
          </cell>
          <cell r="F738" t="str">
            <v>TELEFONICA GLOBAL TECHNOLOGY S.A.AGENCIA EN CHILE</v>
          </cell>
          <cell r="G738" t="str">
            <v>28/02/2024 11:04:08</v>
          </cell>
          <cell r="H738" t="str">
            <v>28/02/2024 11:04:34</v>
          </cell>
          <cell r="I738" t="str">
            <v>28/02/2024 11:06:29</v>
          </cell>
          <cell r="K738" t="str">
            <v>SISTEMA OPERATIVO MICROSOFT</v>
          </cell>
          <cell r="L738" t="str">
            <v>JAVIER CUEVAS</v>
          </cell>
          <cell r="M738" t="str">
            <v>SD MS  SEGURIDADAD</v>
          </cell>
          <cell r="N738" t="str">
            <v>HOSTING VIRTUAL</v>
          </cell>
          <cell r="O738" t="str">
            <v>tct_jacuev</v>
          </cell>
          <cell r="P738" t="str">
            <v>Requerimiento de cliente</v>
          </cell>
          <cell r="R738">
            <v>45350</v>
          </cell>
          <cell r="S738">
            <v>1.3310185167938471E-3</v>
          </cell>
          <cell r="T738">
            <v>0</v>
          </cell>
          <cell r="U738">
            <v>1.6319444444444445E-3</v>
          </cell>
          <cell r="V738">
            <v>1.6319444444444445E-3</v>
          </cell>
          <cell r="W738" t="str">
            <v/>
          </cell>
          <cell r="X738" t="str">
            <v>Cumplido</v>
          </cell>
        </row>
        <row r="739">
          <cell r="A739" t="str">
            <v>INC000002642014</v>
          </cell>
          <cell r="B739" t="str">
            <v>4-Menor/Localizado</v>
          </cell>
          <cell r="C739" t="str">
            <v>4-Baja</v>
          </cell>
          <cell r="D739" t="str">
            <v>Baja</v>
          </cell>
          <cell r="E739" t="str">
            <v>Resuelto</v>
          </cell>
          <cell r="F739" t="str">
            <v>TELEFONICA GLOBAL TECHNOLOGY S.A.AGENCIA EN CHILE</v>
          </cell>
          <cell r="G739" t="str">
            <v>28/02/2024 11:03:25</v>
          </cell>
          <cell r="H739" t="str">
            <v>28/02/2024 11:03:56</v>
          </cell>
          <cell r="I739" t="str">
            <v>28/02/2024 11:07:21</v>
          </cell>
          <cell r="K739" t="str">
            <v>SISTEMA OPERATIVO MICROSOFT</v>
          </cell>
          <cell r="L739" t="str">
            <v>JAVIER CUEVAS</v>
          </cell>
          <cell r="M739" t="str">
            <v>SEGUMIENTO VULNERAVILIDADES ESPAÑA</v>
          </cell>
          <cell r="N739" t="str">
            <v>HOSTING VIRTUAL</v>
          </cell>
          <cell r="O739" t="str">
            <v>tct_jacuev</v>
          </cell>
          <cell r="P739" t="str">
            <v>Requerimiento de cliente</v>
          </cell>
          <cell r="R739">
            <v>45350</v>
          </cell>
          <cell r="S739">
            <v>2.3726851868559606E-3</v>
          </cell>
          <cell r="T739">
            <v>0</v>
          </cell>
          <cell r="U739">
            <v>2.7314814814814819E-3</v>
          </cell>
          <cell r="V739">
            <v>2.7314814814814819E-3</v>
          </cell>
          <cell r="W739" t="str">
            <v/>
          </cell>
          <cell r="X739" t="str">
            <v>Cumplido</v>
          </cell>
        </row>
        <row r="740">
          <cell r="A740" t="str">
            <v>INC000002642013</v>
          </cell>
          <cell r="B740" t="str">
            <v>4-Menor/Localizado</v>
          </cell>
          <cell r="C740" t="str">
            <v>4-Baja</v>
          </cell>
          <cell r="D740" t="str">
            <v>Baja</v>
          </cell>
          <cell r="E740" t="str">
            <v>Resuelto</v>
          </cell>
          <cell r="F740" t="str">
            <v>TELEFONICA GLOBAL TECHNOLOGY S.A.AGENCIA EN CHILE</v>
          </cell>
          <cell r="G740" t="str">
            <v>28/02/2024 11:03:03</v>
          </cell>
          <cell r="H740" t="str">
            <v>28/02/2024 11:03:17</v>
          </cell>
          <cell r="I740" t="str">
            <v>28/02/2024 11:08:14</v>
          </cell>
          <cell r="K740" t="str">
            <v>SISTEMA OPERATIVO MICROSOFT</v>
          </cell>
          <cell r="L740" t="str">
            <v>JAVIER CUEVAS</v>
          </cell>
          <cell r="M740" t="str">
            <v>Lentitud Motor BD</v>
          </cell>
          <cell r="N740" t="str">
            <v>HOSTING VIRTUAL</v>
          </cell>
          <cell r="O740" t="str">
            <v>tct_jacuev</v>
          </cell>
          <cell r="P740" t="str">
            <v>Requerimiento de cliente</v>
          </cell>
          <cell r="R740">
            <v>45350</v>
          </cell>
          <cell r="S740">
            <v>3.4375000032014214E-3</v>
          </cell>
          <cell r="T740">
            <v>0</v>
          </cell>
          <cell r="U740">
            <v>3.5995370370370369E-3</v>
          </cell>
          <cell r="V740">
            <v>3.5995370370370369E-3</v>
          </cell>
          <cell r="W740" t="str">
            <v/>
          </cell>
          <cell r="X740" t="str">
            <v>Cumplido</v>
          </cell>
        </row>
        <row r="741">
          <cell r="A741" t="str">
            <v>INC000002642012</v>
          </cell>
          <cell r="B741" t="str">
            <v>4-Menor/Localizado</v>
          </cell>
          <cell r="C741" t="str">
            <v>4-Baja</v>
          </cell>
          <cell r="D741" t="str">
            <v>Baja</v>
          </cell>
          <cell r="E741" t="str">
            <v>Resuelto</v>
          </cell>
          <cell r="F741" t="str">
            <v>TELEFONICA GLOBAL TECHNOLOGY S.A.AGENCIA EN CHILE</v>
          </cell>
          <cell r="G741" t="str">
            <v>28/02/2024 11:02:34</v>
          </cell>
          <cell r="H741" t="str">
            <v>28/02/2024 11:02:56</v>
          </cell>
          <cell r="I741" t="str">
            <v>28/02/2024 11:09:20</v>
          </cell>
          <cell r="K741" t="str">
            <v>SISTEMA OPERATIVO MICROSOFT</v>
          </cell>
          <cell r="L741" t="str">
            <v>JAVIER CUEVAS</v>
          </cell>
          <cell r="M741" t="str">
            <v>Problemas de Acceso Servidor</v>
          </cell>
          <cell r="N741" t="str">
            <v>HOSTING VIRTUAL</v>
          </cell>
          <cell r="O741" t="str">
            <v>tct_jacuev</v>
          </cell>
          <cell r="P741" t="str">
            <v>Requerimiento de cliente</v>
          </cell>
          <cell r="R741">
            <v>45350</v>
          </cell>
          <cell r="S741">
            <v>4.4444444429245777E-3</v>
          </cell>
          <cell r="T741">
            <v>0</v>
          </cell>
          <cell r="U741">
            <v>4.6990740740740743E-3</v>
          </cell>
          <cell r="V741">
            <v>4.6990740740740743E-3</v>
          </cell>
          <cell r="W741" t="str">
            <v/>
          </cell>
          <cell r="X741" t="str">
            <v>Cumplido</v>
          </cell>
        </row>
        <row r="742">
          <cell r="A742" t="str">
            <v>INC000002640595</v>
          </cell>
          <cell r="B742" t="str">
            <v>3-Moderado/Limitado</v>
          </cell>
          <cell r="C742" t="str">
            <v>4-Baja</v>
          </cell>
          <cell r="D742" t="str">
            <v>Baja</v>
          </cell>
          <cell r="E742" t="str">
            <v>Resuelto</v>
          </cell>
          <cell r="F742" t="str">
            <v>TELEFONICA GLOBAL TECHNOLOGY S.A.AGENCIA EN CHILE</v>
          </cell>
          <cell r="G742" t="str">
            <v>28/02/2024 10:34:01</v>
          </cell>
          <cell r="H742" t="str">
            <v>28/02/2024 10:39:10</v>
          </cell>
          <cell r="I742" t="str">
            <v>28/02/2024 11:41:02</v>
          </cell>
          <cell r="K742" t="str">
            <v>CLOUD SAP HANA</v>
          </cell>
          <cell r="L742" t="str">
            <v>OSCAR A GUZMAN MEDIC</v>
          </cell>
          <cell r="M742" t="str">
            <v>Checklist Diarios 23.02.2024</v>
          </cell>
          <cell r="N742" t="str">
            <v>SAP</v>
          </cell>
          <cell r="O742" t="str">
            <v>tct_oguzma</v>
          </cell>
          <cell r="P742" t="str">
            <v>Requerimiento de cliente</v>
          </cell>
          <cell r="R742">
            <v>45350</v>
          </cell>
          <cell r="S742">
            <v>4.2962962965248153E-2</v>
          </cell>
          <cell r="T742">
            <v>0</v>
          </cell>
          <cell r="U742">
            <v>4.6539351851851853E-2</v>
          </cell>
          <cell r="V742">
            <v>4.6539351851851853E-2</v>
          </cell>
          <cell r="W742" t="str">
            <v/>
          </cell>
          <cell r="X742" t="str">
            <v>Cumplido</v>
          </cell>
        </row>
        <row r="743">
          <cell r="A743" t="str">
            <v>INC000002642005</v>
          </cell>
          <cell r="B743" t="str">
            <v>3-Moderado/Limitado</v>
          </cell>
          <cell r="C743" t="str">
            <v>4-Baja</v>
          </cell>
          <cell r="D743" t="str">
            <v>Baja</v>
          </cell>
          <cell r="E743" t="str">
            <v>Resuelto</v>
          </cell>
          <cell r="F743" t="str">
            <v>TELEFONICA GLOBAL TECHNOLOGY S.A.AGENCIA EN CHILE</v>
          </cell>
          <cell r="G743" t="str">
            <v>28/02/2024 10:55:16</v>
          </cell>
          <cell r="H743" t="str">
            <v>28/02/2024 10:58:00</v>
          </cell>
          <cell r="I743" t="str">
            <v>28/02/2024 11:53:46</v>
          </cell>
          <cell r="K743" t="str">
            <v>CLOUD SAP HANA</v>
          </cell>
          <cell r="L743" t="str">
            <v>OSCAR A GUZMAN MEDIC</v>
          </cell>
          <cell r="M743" t="str">
            <v>Checklist Diarios 24.02.2024</v>
          </cell>
          <cell r="N743" t="str">
            <v>SAP</v>
          </cell>
          <cell r="O743" t="str">
            <v>tct_oguzma</v>
          </cell>
          <cell r="P743" t="str">
            <v>Requerimiento de cliente</v>
          </cell>
          <cell r="R743">
            <v>45350</v>
          </cell>
          <cell r="S743">
            <v>3.8726851853425615E-2</v>
          </cell>
          <cell r="T743">
            <v>0</v>
          </cell>
          <cell r="U743">
            <v>4.0625000000000001E-2</v>
          </cell>
          <cell r="V743">
            <v>4.0625000000000001E-2</v>
          </cell>
          <cell r="W743" t="str">
            <v/>
          </cell>
          <cell r="X743" t="str">
            <v>Cumplido</v>
          </cell>
        </row>
        <row r="744">
          <cell r="A744" t="str">
            <v>INC000002642007</v>
          </cell>
          <cell r="B744" t="str">
            <v>3-Moderado/Limitado</v>
          </cell>
          <cell r="C744" t="str">
            <v>4-Baja</v>
          </cell>
          <cell r="D744" t="str">
            <v>Baja</v>
          </cell>
          <cell r="E744" t="str">
            <v>Resuelto</v>
          </cell>
          <cell r="F744" t="str">
            <v>TELEFONICA GLOBAL TECHNOLOGY S.A.AGENCIA EN CHILE</v>
          </cell>
          <cell r="G744" t="str">
            <v>28/02/2024 10:59:53</v>
          </cell>
          <cell r="H744" t="str">
            <v>28/02/2024 11:00:27</v>
          </cell>
          <cell r="I744" t="str">
            <v>28/02/2024 12:29:20</v>
          </cell>
          <cell r="K744" t="str">
            <v>CLOUD SAP HANA</v>
          </cell>
          <cell r="L744" t="str">
            <v>OSCAR A GUZMAN MEDIC</v>
          </cell>
          <cell r="M744" t="str">
            <v>Checklist Diarios 25.02.2024</v>
          </cell>
          <cell r="N744" t="str">
            <v>SAP</v>
          </cell>
          <cell r="O744" t="str">
            <v>tct_oguzma</v>
          </cell>
          <cell r="P744" t="str">
            <v>Requerimiento de cliente</v>
          </cell>
          <cell r="R744">
            <v>45350</v>
          </cell>
          <cell r="S744">
            <v>6.172453703766223E-2</v>
          </cell>
          <cell r="T744">
            <v>0</v>
          </cell>
          <cell r="U744">
            <v>6.2118055555555551E-2</v>
          </cell>
          <cell r="V744">
            <v>6.2118055555555551E-2</v>
          </cell>
          <cell r="W744" t="str">
            <v/>
          </cell>
          <cell r="X744" t="str">
            <v>Cumplido</v>
          </cell>
        </row>
        <row r="745">
          <cell r="A745" t="str">
            <v>INC000002642011</v>
          </cell>
          <cell r="B745" t="str">
            <v>3-Moderado/Limitado</v>
          </cell>
          <cell r="C745" t="str">
            <v>4-Baja</v>
          </cell>
          <cell r="D745" t="str">
            <v>Baja</v>
          </cell>
          <cell r="E745" t="str">
            <v>Resuelto</v>
          </cell>
          <cell r="F745" t="str">
            <v>TELEFONICA GLOBAL TECHNOLOGY S.A.AGENCIA EN CHILE</v>
          </cell>
          <cell r="G745" t="str">
            <v>28/02/2024 11:08:34</v>
          </cell>
          <cell r="H745" t="str">
            <v>28/02/2024 11:10:40</v>
          </cell>
          <cell r="I745" t="str">
            <v>28/02/2024 12:41:26</v>
          </cell>
          <cell r="K745" t="str">
            <v>CLOUD SAP HANA</v>
          </cell>
          <cell r="L745" t="str">
            <v>OSCAR A GUZMAN MEDIC</v>
          </cell>
          <cell r="M745" t="str">
            <v>Transporte OT // Lunes 26 de Febrero a las 07 horas</v>
          </cell>
          <cell r="N745" t="str">
            <v>SAP</v>
          </cell>
          <cell r="O745" t="str">
            <v>tct_oguzma</v>
          </cell>
          <cell r="P745" t="str">
            <v>Requerimiento de cliente</v>
          </cell>
          <cell r="R745">
            <v>45350</v>
          </cell>
          <cell r="S745">
            <v>6.303240740817273E-2</v>
          </cell>
          <cell r="T745">
            <v>0</v>
          </cell>
          <cell r="U745">
            <v>6.4490740740740737E-2</v>
          </cell>
          <cell r="V745">
            <v>6.4490740740740737E-2</v>
          </cell>
          <cell r="W745" t="str">
            <v/>
          </cell>
          <cell r="X745" t="str">
            <v>Cumplido</v>
          </cell>
        </row>
        <row r="746">
          <cell r="A746" t="str">
            <v>INC000002642018</v>
          </cell>
          <cell r="B746" t="str">
            <v>3-Moderado/Limitado</v>
          </cell>
          <cell r="C746" t="str">
            <v>4-Baja</v>
          </cell>
          <cell r="D746" t="str">
            <v>Baja</v>
          </cell>
          <cell r="E746" t="str">
            <v>Resuelto</v>
          </cell>
          <cell r="F746" t="str">
            <v>TELEFONICA GLOBAL TECHNOLOGY S.A.AGENCIA EN CHILE</v>
          </cell>
          <cell r="G746" t="str">
            <v>28/02/2024 11:12:58</v>
          </cell>
          <cell r="H746" t="str">
            <v>28/02/2024 11:13:00</v>
          </cell>
          <cell r="I746" t="str">
            <v>28/02/2024 12:45:41</v>
          </cell>
          <cell r="K746" t="str">
            <v>CLOUD SAP HANA</v>
          </cell>
          <cell r="L746" t="str">
            <v>OSCAR A GUZMAN MEDIC</v>
          </cell>
          <cell r="M746" t="str">
            <v>Checklist Diarios 26.02.2024</v>
          </cell>
          <cell r="N746" t="str">
            <v>SAP</v>
          </cell>
          <cell r="O746" t="str">
            <v>tct_oguzma</v>
          </cell>
          <cell r="P746" t="str">
            <v>Requerimiento de cliente</v>
          </cell>
          <cell r="R746">
            <v>45350</v>
          </cell>
          <cell r="S746">
            <v>6.4363425924966577E-2</v>
          </cell>
          <cell r="T746">
            <v>0</v>
          </cell>
          <cell r="U746">
            <v>6.4386574074074068E-2</v>
          </cell>
          <cell r="V746">
            <v>6.4386574074074068E-2</v>
          </cell>
          <cell r="W746" t="str">
            <v/>
          </cell>
          <cell r="X746" t="str">
            <v>Cumplido</v>
          </cell>
        </row>
        <row r="747">
          <cell r="A747" t="str">
            <v>INC000002640733</v>
          </cell>
          <cell r="B747" t="str">
            <v>3-Moderado/Limitado</v>
          </cell>
          <cell r="C747" t="str">
            <v>3-Medio</v>
          </cell>
          <cell r="D747" t="str">
            <v>Media</v>
          </cell>
          <cell r="E747" t="str">
            <v>Resuelto</v>
          </cell>
          <cell r="F747" t="str">
            <v>TELEFONICA GLOBAL TECHNOLOGY S.A.AGENCIA EN CHILE</v>
          </cell>
          <cell r="G747" t="str">
            <v>27/02/2024 19:23:56</v>
          </cell>
          <cell r="H747" t="str">
            <v>27/02/2024 19:26:03</v>
          </cell>
          <cell r="I747" t="str">
            <v>28/02/2024 12:50:47</v>
          </cell>
          <cell r="K747" t="str">
            <v>VDC</v>
          </cell>
          <cell r="L747" t="str">
            <v>ANGEL CASTRO CABRERA</v>
          </cell>
          <cell r="M747" t="str">
            <v>HD/ RV: C-19872400079 // RV: CLOUD // CC-CHI-0000132488 // RENDIC HERMANOS S A: (SMU):</v>
          </cell>
          <cell r="N747" t="str">
            <v>VPN IP - MPLS</v>
          </cell>
          <cell r="O747" t="str">
            <v>frp_cnavar</v>
          </cell>
          <cell r="P747" t="str">
            <v>Requerimiento de cliente</v>
          </cell>
          <cell r="Q747" t="str">
            <v>Objetivos de servicio incumplidos</v>
          </cell>
          <cell r="R747">
            <v>45350</v>
          </cell>
          <cell r="S747">
            <v>0.72550925926043419</v>
          </cell>
          <cell r="T747">
            <v>0.45140046296296293</v>
          </cell>
          <cell r="U747">
            <v>0.72697916666666673</v>
          </cell>
          <cell r="V747">
            <v>0.27557870370370369</v>
          </cell>
          <cell r="W747" t="str">
            <v/>
          </cell>
          <cell r="X747" t="str">
            <v>Cumplido</v>
          </cell>
        </row>
        <row r="748">
          <cell r="A748" t="str">
            <v>INC000002642020</v>
          </cell>
          <cell r="B748" t="str">
            <v>3-Moderado/Limitado</v>
          </cell>
          <cell r="C748" t="str">
            <v>4-Baja</v>
          </cell>
          <cell r="D748" t="str">
            <v>Baja</v>
          </cell>
          <cell r="E748" t="str">
            <v>Resuelto</v>
          </cell>
          <cell r="F748" t="str">
            <v>TELEFONICA GLOBAL TECHNOLOGY S.A.AGENCIA EN CHILE</v>
          </cell>
          <cell r="G748" t="str">
            <v>28/02/2024 11:13:48</v>
          </cell>
          <cell r="H748" t="str">
            <v>28/02/2024 11:20:03</v>
          </cell>
          <cell r="I748" t="str">
            <v>28/02/2024 13:01:03</v>
          </cell>
          <cell r="K748" t="str">
            <v>CLOUD SAP HANA</v>
          </cell>
          <cell r="L748" t="str">
            <v>OSCAR A GUZMAN MEDIC</v>
          </cell>
          <cell r="M748" t="str">
            <v>Transporte OT // Lunes 26 de Febrero a las 23 horas</v>
          </cell>
          <cell r="N748" t="str">
            <v>SAP</v>
          </cell>
          <cell r="O748" t="str">
            <v>tct_oguzma</v>
          </cell>
          <cell r="P748" t="str">
            <v>Requerimiento de cliente</v>
          </cell>
          <cell r="R748">
            <v>45350</v>
          </cell>
          <cell r="S748">
            <v>7.013888889196096E-2</v>
          </cell>
          <cell r="T748">
            <v>0</v>
          </cell>
          <cell r="U748">
            <v>7.4479166666666666E-2</v>
          </cell>
          <cell r="V748">
            <v>7.4479166666666666E-2</v>
          </cell>
          <cell r="W748" t="str">
            <v/>
          </cell>
          <cell r="X748" t="str">
            <v>Cumplido</v>
          </cell>
        </row>
        <row r="749">
          <cell r="A749" t="str">
            <v>INC000002641890</v>
          </cell>
          <cell r="B749" t="str">
            <v>4-Menor/Localizado</v>
          </cell>
          <cell r="C749" t="str">
            <v>4-Baja</v>
          </cell>
          <cell r="D749" t="str">
            <v>Baja</v>
          </cell>
          <cell r="E749" t="str">
            <v>Resuelto</v>
          </cell>
          <cell r="F749" t="str">
            <v>TELEFONICA CYBERSECURITY TECH CHILE SPA</v>
          </cell>
          <cell r="G749" t="str">
            <v>28/02/2024 11:02:10</v>
          </cell>
          <cell r="H749" t="str">
            <v>28/02/2024 11:03:19</v>
          </cell>
          <cell r="I749" t="str">
            <v>28/02/2024 13:48:22</v>
          </cell>
          <cell r="K749" t="str">
            <v>SISTEMA OPERATIVO MICROSOFT</v>
          </cell>
          <cell r="L749" t="str">
            <v>GIOVANNI D ROCCO VALENZUELA</v>
          </cell>
          <cell r="M749" t="str">
            <v>REQ / SOC/Reset Pass usuario Catherine</v>
          </cell>
          <cell r="N749" t="str">
            <v>VPN IP - MPLS</v>
          </cell>
          <cell r="O749" t="str">
            <v>frp_dvilca</v>
          </cell>
          <cell r="P749" t="str">
            <v>Requerimiento de cliente</v>
          </cell>
          <cell r="R749">
            <v>45350</v>
          </cell>
          <cell r="S749">
            <v>0.11461805555154569</v>
          </cell>
          <cell r="T749">
            <v>0</v>
          </cell>
          <cell r="U749">
            <v>0.11541666666666667</v>
          </cell>
          <cell r="V749">
            <v>0.11541666666666667</v>
          </cell>
          <cell r="W749" t="str">
            <v/>
          </cell>
          <cell r="X749" t="str">
            <v>Cumplido</v>
          </cell>
        </row>
        <row r="750">
          <cell r="A750" t="str">
            <v>INC000002642022</v>
          </cell>
          <cell r="B750" t="str">
            <v>3-Moderado/Limitado</v>
          </cell>
          <cell r="C750" t="str">
            <v>4-Baja</v>
          </cell>
          <cell r="D750" t="str">
            <v>Baja</v>
          </cell>
          <cell r="E750" t="str">
            <v>Resuelto</v>
          </cell>
          <cell r="F750" t="str">
            <v>TELEFONICA GLOBAL TECHNOLOGY S.A.AGENCIA EN CHILE</v>
          </cell>
          <cell r="G750" t="str">
            <v>28/02/2024 11:31:01</v>
          </cell>
          <cell r="H750" t="str">
            <v>28/02/2024 11:31:37</v>
          </cell>
          <cell r="I750" t="str">
            <v>28/02/2024 14:36:33</v>
          </cell>
          <cell r="K750" t="str">
            <v>CLOUD SAP HANA</v>
          </cell>
          <cell r="L750" t="str">
            <v>OSCAR A GUZMAN MEDIC</v>
          </cell>
          <cell r="M750" t="str">
            <v>Checklist Diarios 27.02.2024</v>
          </cell>
          <cell r="N750" t="str">
            <v>SAP</v>
          </cell>
          <cell r="O750" t="str">
            <v>tct_oguzma</v>
          </cell>
          <cell r="P750" t="str">
            <v>Requerimiento de cliente</v>
          </cell>
          <cell r="R750">
            <v>45350</v>
          </cell>
          <cell r="S750">
            <v>0.12842592592642177</v>
          </cell>
          <cell r="T750">
            <v>0</v>
          </cell>
          <cell r="U750">
            <v>0.12884259259259259</v>
          </cell>
          <cell r="V750">
            <v>0.12884259259259259</v>
          </cell>
          <cell r="W750" t="str">
            <v/>
          </cell>
          <cell r="X750" t="str">
            <v>Cumplido</v>
          </cell>
        </row>
        <row r="751">
          <cell r="A751" t="str">
            <v>INC000002642027</v>
          </cell>
          <cell r="B751" t="str">
            <v>3-Moderado/Limitado</v>
          </cell>
          <cell r="C751" t="str">
            <v>4-Baja</v>
          </cell>
          <cell r="D751" t="str">
            <v>Baja</v>
          </cell>
          <cell r="E751" t="str">
            <v>Resuelto</v>
          </cell>
          <cell r="F751" t="str">
            <v>TELEFONICA GLOBAL TECHNOLOGY S.A.AGENCIA EN CHILE</v>
          </cell>
          <cell r="G751" t="str">
            <v>28/02/2024 11:36:56</v>
          </cell>
          <cell r="H751" t="str">
            <v>28/02/2024 11:38:54</v>
          </cell>
          <cell r="I751" t="str">
            <v>28/02/2024 14:39:41</v>
          </cell>
          <cell r="K751" t="str">
            <v>CLOUD SAP HANA</v>
          </cell>
          <cell r="L751" t="str">
            <v>OSCAR A GUZMAN MEDIC</v>
          </cell>
          <cell r="M751" t="str">
            <v>Transporte OT // Martes 27 de Febrero a las 23 horas</v>
          </cell>
          <cell r="N751" t="str">
            <v>SAP</v>
          </cell>
          <cell r="O751" t="str">
            <v>tct_oguzma</v>
          </cell>
          <cell r="P751" t="str">
            <v>Requerimiento de cliente</v>
          </cell>
          <cell r="R751">
            <v>45350</v>
          </cell>
          <cell r="S751">
            <v>0.12554398147767643</v>
          </cell>
          <cell r="T751">
            <v>0</v>
          </cell>
          <cell r="U751">
            <v>0.12690972222222222</v>
          </cell>
          <cell r="V751">
            <v>0.12690972222222222</v>
          </cell>
          <cell r="W751" t="str">
            <v/>
          </cell>
          <cell r="X751" t="str">
            <v>Cumplido</v>
          </cell>
        </row>
        <row r="752">
          <cell r="A752" t="str">
            <v>INC000002641821</v>
          </cell>
          <cell r="B752" t="str">
            <v>3-Moderado/Limitado</v>
          </cell>
          <cell r="C752" t="str">
            <v>3-Medio</v>
          </cell>
          <cell r="D752" t="str">
            <v>Media</v>
          </cell>
          <cell r="E752" t="str">
            <v>Resuelto</v>
          </cell>
          <cell r="F752" t="str">
            <v>TELEFONICA GLOBAL TECHNOLOGY S.A.AGENCIA EN CHILE</v>
          </cell>
          <cell r="G752" t="str">
            <v>28/02/2024 9:34:39</v>
          </cell>
          <cell r="H752" t="str">
            <v>28/02/2024 9:37:44</v>
          </cell>
          <cell r="I752" t="str">
            <v>28/02/2024 14:45:46</v>
          </cell>
          <cell r="K752" t="str">
            <v>BASE DE DATOS</v>
          </cell>
          <cell r="L752" t="str">
            <v>CRISTOBAL I REYES DELGADO</v>
          </cell>
          <cell r="M752" t="str">
            <v>HD/
Lentitud Motor BD 10.233.49.6</v>
          </cell>
          <cell r="N752" t="str">
            <v>VPN IP - MPLS</v>
          </cell>
          <cell r="O752" t="str">
            <v>frp_fpetro</v>
          </cell>
          <cell r="P752" t="str">
            <v>Requerimiento de cliente</v>
          </cell>
          <cell r="R752">
            <v>45350</v>
          </cell>
          <cell r="S752">
            <v>0.21391203704115469</v>
          </cell>
          <cell r="T752">
            <v>0.15216435185185184</v>
          </cell>
          <cell r="U752">
            <v>0.21605324074074073</v>
          </cell>
          <cell r="V752">
            <v>6.3888888888888884E-2</v>
          </cell>
          <cell r="W752" t="str">
            <v/>
          </cell>
          <cell r="X752" t="str">
            <v>Cumplido</v>
          </cell>
        </row>
        <row r="753">
          <cell r="A753" t="str">
            <v>INC000002641014</v>
          </cell>
          <cell r="B753" t="str">
            <v>3-Moderado/Limitado</v>
          </cell>
          <cell r="C753" t="str">
            <v>3-Medio</v>
          </cell>
          <cell r="D753" t="str">
            <v>Media</v>
          </cell>
          <cell r="E753" t="str">
            <v>Resuelto</v>
          </cell>
          <cell r="F753" t="str">
            <v>EMPRESA NACIONAL DE CERTIFICACIONES</v>
          </cell>
          <cell r="G753" t="str">
            <v>27/02/2024 18:26:13</v>
          </cell>
          <cell r="H753" t="str">
            <v>27/02/2024 18:27:43</v>
          </cell>
          <cell r="I753" t="str">
            <v>28/02/2024 14:47:00</v>
          </cell>
          <cell r="K753" t="str">
            <v>BASE DE DATOS</v>
          </cell>
          <cell r="L753" t="str">
            <v>CRISTOBAL I REYES DELGADO</v>
          </cell>
          <cell r="M753" t="str">
            <v>Pdte derivacion en horario hábil |HD | Nodo 3 Clúster DB</v>
          </cell>
          <cell r="N753" t="str">
            <v>VPN IP - MPLS</v>
          </cell>
          <cell r="O753" t="str">
            <v>frp_kefern</v>
          </cell>
          <cell r="P753" t="str">
            <v>Requerimiento de cliente</v>
          </cell>
          <cell r="R753">
            <v>45350</v>
          </cell>
          <cell r="S753">
            <v>0.84672453703387873</v>
          </cell>
          <cell r="T753">
            <v>0.81312499999999999</v>
          </cell>
          <cell r="U753">
            <v>0.8477662037037037</v>
          </cell>
          <cell r="V753">
            <v>3.4641203703703702E-2</v>
          </cell>
          <cell r="W753" t="str">
            <v/>
          </cell>
          <cell r="X753" t="str">
            <v>Cumplido</v>
          </cell>
        </row>
        <row r="754">
          <cell r="A754" t="str">
            <v>INC000002638141</v>
          </cell>
          <cell r="B754" t="str">
            <v>4-Menor/Localizado</v>
          </cell>
          <cell r="C754" t="str">
            <v>4-Baja</v>
          </cell>
          <cell r="D754" t="str">
            <v>Baja</v>
          </cell>
          <cell r="E754" t="str">
            <v>Resuelto</v>
          </cell>
          <cell r="F754" t="str">
            <v>COOPERATIVA AGRICOLA LECHERA SANTIAGO LTDA</v>
          </cell>
          <cell r="G754" t="str">
            <v>26/02/2024 15:47:04</v>
          </cell>
          <cell r="H754" t="str">
            <v>26/02/2024 15:50:03</v>
          </cell>
          <cell r="I754" t="str">
            <v>28/02/2024 14:49:48</v>
          </cell>
          <cell r="K754" t="str">
            <v>CONTROLLER</v>
          </cell>
          <cell r="L754" t="str">
            <v>DENISE CRUZAT ETCHEBERRY</v>
          </cell>
          <cell r="M754" t="str">
            <v>MESA/HD/ACTUALIZACIÓN DE HOSTING</v>
          </cell>
          <cell r="N754" t="str">
            <v>VPN IP - MPLS</v>
          </cell>
          <cell r="O754" t="str">
            <v>frp_driosr</v>
          </cell>
          <cell r="P754" t="str">
            <v>Requerimiento de cliente</v>
          </cell>
          <cell r="Q754" t="str">
            <v>Objetivos de servicio incumplidos</v>
          </cell>
          <cell r="R754">
            <v>45350</v>
          </cell>
          <cell r="S754">
            <v>1.9581597222277196</v>
          </cell>
          <cell r="T754">
            <v>1.6796527777777779</v>
          </cell>
          <cell r="U754">
            <v>1.9602314814814814</v>
          </cell>
          <cell r="V754">
            <v>0.28057870370370369</v>
          </cell>
          <cell r="W754" t="str">
            <v/>
          </cell>
          <cell r="X754" t="str">
            <v>Cumplido</v>
          </cell>
        </row>
        <row r="755">
          <cell r="A755" t="str">
            <v>INC000002642239</v>
          </cell>
          <cell r="B755" t="str">
            <v>3-Moderado/Limitado</v>
          </cell>
          <cell r="C755" t="str">
            <v>4-Baja</v>
          </cell>
          <cell r="D755" t="str">
            <v>Baja</v>
          </cell>
          <cell r="E755" t="str">
            <v>Resuelto</v>
          </cell>
          <cell r="F755" t="str">
            <v>TELEFONICA GLOBAL TECHNOLOGY S.A.AGENCIA EN CHILE</v>
          </cell>
          <cell r="G755" t="str">
            <v>28/02/2024 14:41:12</v>
          </cell>
          <cell r="H755" t="str">
            <v>28/02/2024 14:41:44</v>
          </cell>
          <cell r="I755" t="str">
            <v>28/02/2024 15:18:17</v>
          </cell>
          <cell r="K755" t="str">
            <v>CLOUD SAP HANA</v>
          </cell>
          <cell r="L755" t="str">
            <v>OSCAR A GUZMAN MEDIC</v>
          </cell>
          <cell r="M755" t="str">
            <v>Checklist Diarios 28.02.2024</v>
          </cell>
          <cell r="N755" t="str">
            <v>SAP</v>
          </cell>
          <cell r="O755" t="str">
            <v>tct_oguzma</v>
          </cell>
          <cell r="P755" t="str">
            <v>Requerimiento de cliente</v>
          </cell>
          <cell r="R755">
            <v>45350</v>
          </cell>
          <cell r="S755">
            <v>2.5381944440596271E-2</v>
          </cell>
          <cell r="T755">
            <v>0</v>
          </cell>
          <cell r="U755">
            <v>2.5752314814814815E-2</v>
          </cell>
          <cell r="V755">
            <v>2.5752314814814815E-2</v>
          </cell>
          <cell r="W755" t="str">
            <v/>
          </cell>
          <cell r="X755" t="str">
            <v>Cumplido</v>
          </cell>
        </row>
        <row r="756">
          <cell r="A756" t="str">
            <v>INC000002642161</v>
          </cell>
          <cell r="B756" t="str">
            <v>3-Moderado/Limitado</v>
          </cell>
          <cell r="C756" t="str">
            <v>3-Medio</v>
          </cell>
          <cell r="D756" t="str">
            <v>Media</v>
          </cell>
          <cell r="E756" t="str">
            <v>Resuelto</v>
          </cell>
          <cell r="F756" t="str">
            <v>TRANSBANK S.A.</v>
          </cell>
          <cell r="G756" t="str">
            <v>28/02/2024 12:32:14</v>
          </cell>
          <cell r="H756" t="str">
            <v>28/02/2024 12:33:09</v>
          </cell>
          <cell r="I756" t="str">
            <v>28/02/2024 15:20:52</v>
          </cell>
          <cell r="K756" t="str">
            <v>SISTEMA OPERATIVO UNIX</v>
          </cell>
          <cell r="L756" t="str">
            <v>GUSTAVO AVILA VERA</v>
          </cell>
          <cell r="M756" t="str">
            <v>HD/
Actualización de nombre de dominio DNS - Transba</v>
          </cell>
          <cell r="N756" t="str">
            <v>VPN IP - MPLS</v>
          </cell>
          <cell r="O756" t="str">
            <v>frp_fpetro</v>
          </cell>
          <cell r="P756" t="str">
            <v>Requerimiento de cliente</v>
          </cell>
          <cell r="R756">
            <v>45350</v>
          </cell>
          <cell r="S756">
            <v>0.11646990740700858</v>
          </cell>
          <cell r="T756">
            <v>2.4826388888888887E-2</v>
          </cell>
          <cell r="U756">
            <v>0.11710648148148149</v>
          </cell>
          <cell r="V756">
            <v>9.228009259259258E-2</v>
          </cell>
          <cell r="W756" t="str">
            <v/>
          </cell>
          <cell r="X756" t="str">
            <v>Cumplido</v>
          </cell>
        </row>
        <row r="757">
          <cell r="A757" t="str">
            <v>INC000002642154</v>
          </cell>
          <cell r="B757" t="str">
            <v>3-Moderado/Limitado</v>
          </cell>
          <cell r="C757" t="str">
            <v>3-Medio</v>
          </cell>
          <cell r="D757" t="str">
            <v>Media</v>
          </cell>
          <cell r="E757" t="str">
            <v>Resuelto</v>
          </cell>
          <cell r="F757" t="str">
            <v>EMPRESA NACIONAL DE CERTIFICACIONES</v>
          </cell>
          <cell r="G757" t="str">
            <v>28/02/2024 13:11:19</v>
          </cell>
          <cell r="H757" t="str">
            <v>28/02/2024 13:16:12</v>
          </cell>
          <cell r="I757" t="str">
            <v>28/02/2024 15:53:10</v>
          </cell>
          <cell r="K757" t="str">
            <v>COMUNICACIONES DC</v>
          </cell>
          <cell r="L757" t="str">
            <v>OSCAR A RAMIREZ SOTO</v>
          </cell>
          <cell r="M757" t="str">
            <v>HD | Eliminación de usuarios VPN SSL</v>
          </cell>
          <cell r="N757" t="str">
            <v>VPN IP - MPLS</v>
          </cell>
          <cell r="O757" t="str">
            <v>frp_kefern</v>
          </cell>
          <cell r="P757" t="str">
            <v>Requerimiento de cliente</v>
          </cell>
          <cell r="R757">
            <v>45350</v>
          </cell>
          <cell r="S757">
            <v>0.10900462963036261</v>
          </cell>
          <cell r="T757">
            <v>0</v>
          </cell>
          <cell r="U757">
            <v>0.11239583333333332</v>
          </cell>
          <cell r="V757">
            <v>0.11239583333333332</v>
          </cell>
          <cell r="W757" t="str">
            <v/>
          </cell>
          <cell r="X757" t="str">
            <v>Cumplido</v>
          </cell>
        </row>
        <row r="758">
          <cell r="A758" t="str">
            <v>INC000002639101</v>
          </cell>
          <cell r="B758" t="str">
            <v>4-Menor/Localizado</v>
          </cell>
          <cell r="C758" t="str">
            <v>4-Baja</v>
          </cell>
          <cell r="D758" t="str">
            <v>Baja</v>
          </cell>
          <cell r="E758" t="str">
            <v>Resuelto</v>
          </cell>
          <cell r="F758" t="str">
            <v>I MUNICIPALIDAD DE YERBAS BUENAS</v>
          </cell>
          <cell r="G758" t="str">
            <v>27/02/2024 15:22:42</v>
          </cell>
          <cell r="H758" t="str">
            <v>27/02/2024 15:28:22</v>
          </cell>
          <cell r="I758" t="str">
            <v>28/02/2024 16:02:30</v>
          </cell>
          <cell r="K758" t="str">
            <v>O365</v>
          </cell>
          <cell r="L758" t="str">
            <v>JAVIERA A UMAÑA YEVENES</v>
          </cell>
          <cell r="M758" t="str">
            <v>/CALLCENTER/PROBLEMAS CON LA CASILLA DE MICROSOFT OFFICE 365</v>
          </cell>
          <cell r="N758" t="str">
            <v>VPN IP - MPLS</v>
          </cell>
          <cell r="O758" t="str">
            <v>frp_lcurit</v>
          </cell>
          <cell r="P758" t="str">
            <v>Incidencia de cliente</v>
          </cell>
          <cell r="R758">
            <v>45350</v>
          </cell>
          <cell r="S758">
            <v>1.0237037037077243</v>
          </cell>
          <cell r="T758">
            <v>0.99451388888888881</v>
          </cell>
          <cell r="U758">
            <v>1.027638888888889</v>
          </cell>
          <cell r="V758">
            <v>3.3125000000000002E-2</v>
          </cell>
          <cell r="W758" t="str">
            <v>Cumplido</v>
          </cell>
          <cell r="X758" t="str">
            <v xml:space="preserve"> </v>
          </cell>
        </row>
        <row r="759">
          <cell r="A759" t="str">
            <v>INC000002642562</v>
          </cell>
          <cell r="B759" t="str">
            <v>1-Extenso/Generalizado</v>
          </cell>
          <cell r="C759" t="str">
            <v>4-Baja</v>
          </cell>
          <cell r="D759" t="str">
            <v>Baja</v>
          </cell>
          <cell r="E759" t="str">
            <v>Resuelto</v>
          </cell>
          <cell r="F759" t="str">
            <v>TELEFONICA EMPRESAS DE CHILE SA</v>
          </cell>
          <cell r="G759" t="str">
            <v>28/02/2024 14:57:33</v>
          </cell>
          <cell r="H759" t="str">
            <v>28/02/2024 14:57:33</v>
          </cell>
          <cell r="I759" t="str">
            <v>28/02/2024 16:37:13</v>
          </cell>
          <cell r="K759" t="str">
            <v>OPERACION N1</v>
          </cell>
          <cell r="L759" t="str">
            <v>SERGIO ORELLANA</v>
          </cell>
          <cell r="M759" t="str">
            <v>cmdb - aii_soc_01_clone TICKET AUTOMATICO</v>
          </cell>
          <cell r="N759" t="str">
            <v>TICKET-INTELIGENTE</v>
          </cell>
          <cell r="O759" t="str">
            <v>USR_TSIGHT</v>
          </cell>
          <cell r="P759" t="str">
            <v>Incidencia de cliente</v>
          </cell>
          <cell r="R759">
            <v>45350</v>
          </cell>
          <cell r="S759">
            <v>6.921296296059154E-2</v>
          </cell>
          <cell r="T759">
            <v>4.2604166666666665E-2</v>
          </cell>
          <cell r="U759">
            <v>6.9212962962962962E-2</v>
          </cell>
          <cell r="V759">
            <v>2.6608796296296297E-2</v>
          </cell>
          <cell r="W759" t="str">
            <v>Cumplido</v>
          </cell>
          <cell r="X759" t="str">
            <v xml:space="preserve"> </v>
          </cell>
        </row>
        <row r="760">
          <cell r="A760" t="str">
            <v>INC000002642098</v>
          </cell>
          <cell r="B760" t="str">
            <v>3-Moderado/Limitado</v>
          </cell>
          <cell r="C760" t="str">
            <v>3-Medio</v>
          </cell>
          <cell r="D760" t="str">
            <v>Media</v>
          </cell>
          <cell r="E760" t="str">
            <v>Resuelto</v>
          </cell>
          <cell r="F760" t="str">
            <v>NUTRISCO CHILE SA</v>
          </cell>
          <cell r="G760" t="str">
            <v>28/02/2024 16:21:33</v>
          </cell>
          <cell r="H760" t="str">
            <v>28/02/2024 16:24:26</v>
          </cell>
          <cell r="I760" t="str">
            <v>28/02/2024 16:40:44</v>
          </cell>
          <cell r="K760" t="str">
            <v>CLOUD SAP HANA</v>
          </cell>
          <cell r="L760" t="str">
            <v>NICOLAS A SAAVEDRA EGUILUZ</v>
          </cell>
          <cell r="M760" t="str">
            <v>HD | Creación Usuario SAP PRD</v>
          </cell>
          <cell r="N760" t="str">
            <v>VPN IP - MPLS</v>
          </cell>
          <cell r="O760" t="str">
            <v>frp_kefern</v>
          </cell>
          <cell r="P760" t="str">
            <v>Requerimiento de cliente</v>
          </cell>
          <cell r="R760">
            <v>45350</v>
          </cell>
          <cell r="S760">
            <v>1.131944444932742E-2</v>
          </cell>
          <cell r="T760">
            <v>0</v>
          </cell>
          <cell r="U760">
            <v>1.3321759259259261E-2</v>
          </cell>
          <cell r="V760">
            <v>1.3321759259259261E-2</v>
          </cell>
          <cell r="W760" t="str">
            <v/>
          </cell>
          <cell r="X760" t="str">
            <v>Cumplido</v>
          </cell>
        </row>
        <row r="761">
          <cell r="A761" t="str">
            <v>INC000002642672</v>
          </cell>
          <cell r="B761" t="str">
            <v>4-Menor/Localizado</v>
          </cell>
          <cell r="C761" t="str">
            <v>4-Baja</v>
          </cell>
          <cell r="D761" t="str">
            <v>Baja</v>
          </cell>
          <cell r="E761" t="str">
            <v>Resuelto</v>
          </cell>
          <cell r="F761" t="str">
            <v>TELEFONICA GLOBAL TECHNOLOGY S.A.AGENCIA EN CHILE</v>
          </cell>
          <cell r="G761" t="str">
            <v>28/02/2024 17:22:23</v>
          </cell>
          <cell r="H761" t="str">
            <v>28/02/2024 17:23:13</v>
          </cell>
          <cell r="I761" t="str">
            <v>28/02/2024 17:23:13</v>
          </cell>
          <cell r="K761" t="str">
            <v>SISTEMA OPERATIVO MICROSOFT</v>
          </cell>
          <cell r="L761" t="str">
            <v>JAVIER CUEVAS</v>
          </cell>
          <cell r="M761" t="str">
            <v>REPLICACIÓN AD PAINE</v>
          </cell>
          <cell r="N761" t="str">
            <v>HOSTING VIRTUAL</v>
          </cell>
          <cell r="O761" t="str">
            <v>tct_jacuev</v>
          </cell>
          <cell r="P761" t="str">
            <v>Requerimiento de cliente</v>
          </cell>
          <cell r="R761">
            <v>45350</v>
          </cell>
          <cell r="S761">
            <v>0</v>
          </cell>
          <cell r="T761">
            <v>0</v>
          </cell>
          <cell r="U761">
            <v>5.7870370370370378E-4</v>
          </cell>
          <cell r="V761">
            <v>5.7870370370370378E-4</v>
          </cell>
          <cell r="W761" t="str">
            <v/>
          </cell>
          <cell r="X761" t="str">
            <v>Cumplido</v>
          </cell>
        </row>
        <row r="762">
          <cell r="A762" t="str">
            <v>INC000002640603</v>
          </cell>
          <cell r="B762" t="str">
            <v>4-Menor/Localizado</v>
          </cell>
          <cell r="C762" t="str">
            <v>4-Baja</v>
          </cell>
          <cell r="D762" t="str">
            <v>Baja</v>
          </cell>
          <cell r="E762" t="str">
            <v>Resuelto</v>
          </cell>
          <cell r="F762" t="str">
            <v>TELEFONICA EMPRESAS DE CHILE SA</v>
          </cell>
          <cell r="G762" t="str">
            <v>28/02/2024 10:50:53</v>
          </cell>
          <cell r="H762" t="str">
            <v>28/02/2024 10:53:09</v>
          </cell>
          <cell r="I762" t="str">
            <v>28/02/2024 17:29:35</v>
          </cell>
          <cell r="K762" t="str">
            <v>COMUNICACIONES DC</v>
          </cell>
          <cell r="L762" t="str">
            <v>LUIS RODRIGO ACEVEDO COLLIPAL</v>
          </cell>
          <cell r="M762" t="str">
            <v>(ASIGNAR A LUIS R. ACEVEDO) Habilitar puerto específico en VPN IPSec - Proveedor 2080</v>
          </cell>
          <cell r="N762" t="str">
            <v>COMUNICACIONES</v>
          </cell>
          <cell r="O762" t="str">
            <v>lmolcont</v>
          </cell>
          <cell r="P762" t="str">
            <v>Requerimiento de cliente</v>
          </cell>
          <cell r="R762">
            <v>45350</v>
          </cell>
          <cell r="S762">
            <v>0.27530092593224254</v>
          </cell>
          <cell r="T762">
            <v>0.11690972222222222</v>
          </cell>
          <cell r="U762">
            <v>0.27687499999999998</v>
          </cell>
          <cell r="V762">
            <v>0.15996527777777778</v>
          </cell>
          <cell r="W762" t="str">
            <v/>
          </cell>
          <cell r="X762" t="str">
            <v>Cumplido</v>
          </cell>
        </row>
        <row r="763">
          <cell r="A763" t="str">
            <v>INC000002642642</v>
          </cell>
          <cell r="B763" t="str">
            <v>3-Moderado/Limitado</v>
          </cell>
          <cell r="C763" t="str">
            <v>3-Medio</v>
          </cell>
          <cell r="D763" t="str">
            <v>Media</v>
          </cell>
          <cell r="E763" t="str">
            <v>Resuelto</v>
          </cell>
          <cell r="F763" t="str">
            <v>TELEFONICA GLOBAL TECHNOLOGY S.A.AGENCIA EN CHILE</v>
          </cell>
          <cell r="G763" t="str">
            <v>28/02/2024 15:53:23</v>
          </cell>
          <cell r="H763" t="str">
            <v>28/02/2024 15:55:15</v>
          </cell>
          <cell r="I763" t="str">
            <v>28/02/2024 17:39:22</v>
          </cell>
          <cell r="K763" t="str">
            <v>COMUNICACIONES DC</v>
          </cell>
          <cell r="L763" t="str">
            <v>OSCAR A RAMIREZ SOTO</v>
          </cell>
          <cell r="M763" t="str">
            <v>Creación VPN site to Site Telefónica AWS UK</v>
          </cell>
          <cell r="N763" t="str">
            <v>COMUNICACIONES</v>
          </cell>
          <cell r="O763" t="str">
            <v>tct_oramir</v>
          </cell>
          <cell r="P763" t="str">
            <v>Requerimiento de cliente</v>
          </cell>
          <cell r="R763">
            <v>45350</v>
          </cell>
          <cell r="S763">
            <v>7.2303240740438923E-2</v>
          </cell>
          <cell r="T763">
            <v>0</v>
          </cell>
          <cell r="U763">
            <v>7.3599537037037033E-2</v>
          </cell>
          <cell r="V763">
            <v>7.3599537037037033E-2</v>
          </cell>
          <cell r="W763" t="str">
            <v/>
          </cell>
          <cell r="X763" t="str">
            <v>Cumplido</v>
          </cell>
        </row>
        <row r="764">
          <cell r="A764" t="str">
            <v>INC000002642814</v>
          </cell>
          <cell r="B764" t="str">
            <v>3-Moderado/Limitado</v>
          </cell>
          <cell r="C764" t="str">
            <v>3-Medio</v>
          </cell>
          <cell r="D764" t="str">
            <v>Media</v>
          </cell>
          <cell r="E764" t="str">
            <v>Cerrado</v>
          </cell>
          <cell r="F764" t="str">
            <v>TELEFONICA GLOBAL TECHNOLOGY S.A.AGENCIA EN CHILE</v>
          </cell>
          <cell r="G764">
            <v>45350.695127314815</v>
          </cell>
          <cell r="H764">
            <v>45350.697222222225</v>
          </cell>
          <cell r="I764">
            <v>45350.748333333337</v>
          </cell>
          <cell r="J764">
            <v>45350.993055555555</v>
          </cell>
          <cell r="K764" t="str">
            <v>CONTROLLER</v>
          </cell>
          <cell r="L764" t="str">
            <v>DENISE CRUZAT ETCHEBERRY</v>
          </cell>
          <cell r="M764" t="str">
            <v>HD/
Crear folio - Accesos permanentes sitios Movistar / Febrero 2024</v>
          </cell>
          <cell r="N764" t="str">
            <v>VPN IP - MPLS</v>
          </cell>
          <cell r="O764" t="str">
            <v>frp_fpetro</v>
          </cell>
          <cell r="P764" t="str">
            <v>Requerimiento de cliente</v>
          </cell>
          <cell r="R764">
            <v>45350</v>
          </cell>
          <cell r="S764">
            <v>5.1111111111822538E-2</v>
          </cell>
          <cell r="T764">
            <v>3.5127314814814813E-2</v>
          </cell>
          <cell r="U764">
            <v>5.3206018518518521E-2</v>
          </cell>
          <cell r="V764">
            <v>1.8078703703703704E-2</v>
          </cell>
          <cell r="W764" t="str">
            <v/>
          </cell>
          <cell r="X764" t="str">
            <v>Cumplido</v>
          </cell>
        </row>
        <row r="765">
          <cell r="A765" t="str">
            <v>INC000002642835</v>
          </cell>
          <cell r="B765" t="str">
            <v>3-Moderado/Limitado</v>
          </cell>
          <cell r="C765" t="str">
            <v>4-Baja</v>
          </cell>
          <cell r="D765" t="str">
            <v>Baja</v>
          </cell>
          <cell r="E765" t="str">
            <v>Cerrado</v>
          </cell>
          <cell r="F765" t="str">
            <v>FUNDACION INSTITUTO PROFESIONAL DUOC UC</v>
          </cell>
          <cell r="G765">
            <v>45350.727754629632</v>
          </cell>
          <cell r="H765">
            <v>45350.731342592589</v>
          </cell>
          <cell r="I765">
            <v>45350.824884259258</v>
          </cell>
          <cell r="J765">
            <v>45350.993055555555</v>
          </cell>
          <cell r="K765" t="str">
            <v>BASE DE DATOS</v>
          </cell>
          <cell r="L765" t="str">
            <v>ALVARO ORTIZ</v>
          </cell>
          <cell r="M765" t="str">
            <v>DUOC|REQ|: Solicitud homologación tablas</v>
          </cell>
          <cell r="N765" t="str">
            <v>HOSTING VIRTUAL</v>
          </cell>
          <cell r="O765" t="str">
            <v>frp_eavend</v>
          </cell>
          <cell r="P765" t="str">
            <v>Requerimiento de cliente</v>
          </cell>
          <cell r="R765">
            <v>45350</v>
          </cell>
          <cell r="S765">
            <v>9.354166666889796E-2</v>
          </cell>
          <cell r="T765">
            <v>6.8252314814814807E-2</v>
          </cell>
          <cell r="U765">
            <v>9.7129629629629635E-2</v>
          </cell>
          <cell r="V765">
            <v>2.8877314814814817E-2</v>
          </cell>
          <cell r="W765" t="str">
            <v/>
          </cell>
          <cell r="X765" t="str">
            <v>Cumplido</v>
          </cell>
        </row>
        <row r="766">
          <cell r="A766" t="str">
            <v>INC000002627626</v>
          </cell>
          <cell r="B766" t="str">
            <v>3-Moderado/Limitado</v>
          </cell>
          <cell r="C766" t="str">
            <v>3-Medio</v>
          </cell>
          <cell r="D766" t="str">
            <v>Media</v>
          </cell>
          <cell r="E766" t="str">
            <v>Resuelto</v>
          </cell>
          <cell r="F766" t="str">
            <v>TELEFONICA EMPRESAS DE CHILE SA</v>
          </cell>
          <cell r="G766">
            <v>45349.503368055557</v>
          </cell>
          <cell r="H766">
            <v>45349.5080787037</v>
          </cell>
          <cell r="I766">
            <v>45351.004363425927</v>
          </cell>
          <cell r="K766" t="str">
            <v>SISTEMA OPERATIVO MICROSOFT</v>
          </cell>
          <cell r="L766" t="str">
            <v>PAUL A SEPULVEDA ALVAREZ</v>
          </cell>
          <cell r="M766" t="str">
            <v>(ASIGNAR A PAUL SEPULVEDA) Actualización de parche de SO en servidores productivos del app Alfresco</v>
          </cell>
          <cell r="N766" t="str">
            <v>HOSTING VIRTUAL</v>
          </cell>
          <cell r="O766" t="str">
            <v>lmolcont</v>
          </cell>
          <cell r="P766" t="str">
            <v>Requerimiento de cliente</v>
          </cell>
          <cell r="Q766" t="str">
            <v>Objetivos de servicio incumplidos</v>
          </cell>
          <cell r="R766">
            <v>45349</v>
          </cell>
          <cell r="S766">
            <v>1.4962847222268465</v>
          </cell>
          <cell r="T766">
            <v>1.4944560185185185</v>
          </cell>
          <cell r="U766">
            <v>1.5009953703703705</v>
          </cell>
          <cell r="V766">
            <v>6.5393518518518517E-3</v>
          </cell>
          <cell r="W766" t="str">
            <v/>
          </cell>
          <cell r="X766" t="str">
            <v>Cumplido</v>
          </cell>
        </row>
        <row r="767">
          <cell r="A767" t="str">
            <v>INC000002638083</v>
          </cell>
          <cell r="B767" t="str">
            <v>4-Menor/Localizado</v>
          </cell>
          <cell r="C767" t="str">
            <v>2-Alta</v>
          </cell>
          <cell r="D767" t="str">
            <v>Media</v>
          </cell>
          <cell r="E767" t="str">
            <v>Resuelto</v>
          </cell>
          <cell r="F767" t="str">
            <v>TELEFONICA EMPRESAS DE CHILE SA</v>
          </cell>
          <cell r="G767">
            <v>45348.734351851854</v>
          </cell>
          <cell r="H767">
            <v>45348.737395833334</v>
          </cell>
          <cell r="I767">
            <v>45351.004965277774</v>
          </cell>
          <cell r="K767" t="str">
            <v>SISTEMA OPERATIVO MICROSOFT</v>
          </cell>
          <cell r="L767" t="str">
            <v>PAUL A SEPULVEDA ALVAREZ</v>
          </cell>
          <cell r="M767" t="str">
            <v>Solicitud de actualización de antivirus panda sobre equipos de parque SolarWinds</v>
          </cell>
          <cell r="N767" t="str">
            <v>HOSTING VIRTUAL</v>
          </cell>
          <cell r="O767" t="str">
            <v>vos_eperez</v>
          </cell>
          <cell r="P767" t="str">
            <v>Requerimiento de cliente</v>
          </cell>
          <cell r="Q767" t="str">
            <v>Objetivos de servicio incumplidos</v>
          </cell>
          <cell r="R767">
            <v>45348</v>
          </cell>
          <cell r="S767">
            <v>2.2675694444405963</v>
          </cell>
          <cell r="T767">
            <v>2.2429050925925926</v>
          </cell>
          <cell r="U767">
            <v>2.2706134259259261</v>
          </cell>
          <cell r="V767">
            <v>2.7708333333333331E-2</v>
          </cell>
          <cell r="W767" t="str">
            <v/>
          </cell>
          <cell r="X767" t="str">
            <v>Cumplido</v>
          </cell>
        </row>
        <row r="768">
          <cell r="A768" t="str">
            <v>INC000002643148</v>
          </cell>
          <cell r="B768" t="str">
            <v>4-Menor/Localizado</v>
          </cell>
          <cell r="C768" t="str">
            <v>4-Baja</v>
          </cell>
          <cell r="D768" t="str">
            <v>Baja</v>
          </cell>
          <cell r="E768" t="str">
            <v>Resuelto</v>
          </cell>
          <cell r="F768" t="str">
            <v>TELEFONICA EMPRESAS DE CHILE SA</v>
          </cell>
          <cell r="G768">
            <v>45351.311550925922</v>
          </cell>
          <cell r="H768">
            <v>45351.3125</v>
          </cell>
          <cell r="I768">
            <v>45351.31287037037</v>
          </cell>
          <cell r="K768" t="str">
            <v>CLOUD SAP HANA</v>
          </cell>
          <cell r="L768" t="str">
            <v>NICOLAS A SAAVEDRA EGUILUZ</v>
          </cell>
          <cell r="M768" t="str">
            <v>Checklist Diario Clientes 29.02.24</v>
          </cell>
          <cell r="N768" t="str">
            <v>SAP</v>
          </cell>
          <cell r="O768" t="str">
            <v>tct_nsaave</v>
          </cell>
          <cell r="P768" t="str">
            <v>Requerimiento de cliente</v>
          </cell>
          <cell r="R768">
            <v>45351</v>
          </cell>
          <cell r="S768">
            <v>3.7037036963738501E-4</v>
          </cell>
          <cell r="T768">
            <v>0</v>
          </cell>
          <cell r="U768">
            <v>1.3194444444444443E-3</v>
          </cell>
          <cell r="V768">
            <v>1.3194444444444443E-3</v>
          </cell>
          <cell r="W768" t="str">
            <v/>
          </cell>
          <cell r="X768" t="str">
            <v>Cumplido</v>
          </cell>
        </row>
        <row r="769">
          <cell r="A769" t="str">
            <v>INC000002642810</v>
          </cell>
          <cell r="B769" t="str">
            <v>3-Moderado/Limitado</v>
          </cell>
          <cell r="C769" t="str">
            <v>3-Medio</v>
          </cell>
          <cell r="D769" t="str">
            <v>Media</v>
          </cell>
          <cell r="E769" t="str">
            <v>Resuelto</v>
          </cell>
          <cell r="F769" t="str">
            <v>HORTIFRUT S.A</v>
          </cell>
          <cell r="G769">
            <v>45350.757233796299</v>
          </cell>
          <cell r="H769">
            <v>45350.758680555555</v>
          </cell>
          <cell r="I769">
            <v>45351.438784722224</v>
          </cell>
          <cell r="K769" t="str">
            <v>COMUNICACIONES DC</v>
          </cell>
          <cell r="L769" t="str">
            <v>OSCAR A RAMIREZ SOTO</v>
          </cell>
          <cell r="M769" t="str">
            <v>HD | Configuración permiso VPN site to Site</v>
          </cell>
          <cell r="N769" t="str">
            <v>VPN IP - MPLS</v>
          </cell>
          <cell r="O769" t="str">
            <v>frp_kefern</v>
          </cell>
          <cell r="P769" t="str">
            <v>Requerimiento de cliente</v>
          </cell>
          <cell r="Q769" t="str">
            <v>Objetivos de servicio incumplidos</v>
          </cell>
          <cell r="R769">
            <v>45350</v>
          </cell>
          <cell r="S769">
            <v>0.68010416666948004</v>
          </cell>
          <cell r="T769">
            <v>0.67504629629629631</v>
          </cell>
          <cell r="U769">
            <v>0.68155092592592592</v>
          </cell>
          <cell r="V769">
            <v>6.5046296296296302E-3</v>
          </cell>
          <cell r="W769" t="str">
            <v/>
          </cell>
          <cell r="X769" t="str">
            <v>Cumplido</v>
          </cell>
        </row>
        <row r="770">
          <cell r="A770" t="str">
            <v>INC000002642877</v>
          </cell>
          <cell r="B770" t="str">
            <v>4-Menor/Localizado</v>
          </cell>
          <cell r="C770" t="str">
            <v>4-Baja</v>
          </cell>
          <cell r="D770" t="str">
            <v>Baja</v>
          </cell>
          <cell r="E770" t="str">
            <v>Resuelto</v>
          </cell>
          <cell r="F770" t="str">
            <v>TELEFONICA CYBERSECURITY TECH CHILE SPA</v>
          </cell>
          <cell r="G770">
            <v>45351.157418981478</v>
          </cell>
          <cell r="H770">
            <v>45351.158506944441</v>
          </cell>
          <cell r="I770">
            <v>45351.451874999999</v>
          </cell>
          <cell r="K770" t="str">
            <v>SISTEMA OPERATIVO MICROSOFT</v>
          </cell>
          <cell r="L770" t="str">
            <v>GIOVANNI D ROCCO VALENZUELA</v>
          </cell>
          <cell r="M770" t="str">
            <v>REQ / SOC / Alarma de inactividad</v>
          </cell>
          <cell r="N770" t="str">
            <v>VPN IP - MPLS</v>
          </cell>
          <cell r="O770" t="str">
            <v>frp_jcruzy</v>
          </cell>
          <cell r="P770" t="str">
            <v>Requerimiento de cliente</v>
          </cell>
          <cell r="R770">
            <v>45351</v>
          </cell>
          <cell r="S770">
            <v>0.29336805555794854</v>
          </cell>
          <cell r="T770">
            <v>7.149305555555556E-2</v>
          </cell>
          <cell r="U770">
            <v>0.29445601851851849</v>
          </cell>
          <cell r="V770">
            <v>0.22296296296296295</v>
          </cell>
          <cell r="W770" t="str">
            <v/>
          </cell>
          <cell r="X770" t="str">
            <v>Cumplido</v>
          </cell>
        </row>
        <row r="771">
          <cell r="A771" t="str">
            <v>INC000002643870</v>
          </cell>
          <cell r="B771" t="str">
            <v>1-Extenso/Generalizado</v>
          </cell>
          <cell r="C771" t="str">
            <v>4-Baja</v>
          </cell>
          <cell r="D771" t="str">
            <v>Baja</v>
          </cell>
          <cell r="E771" t="str">
            <v>Resuelto</v>
          </cell>
          <cell r="F771" t="str">
            <v>TELEFONICA EMPRESAS DE CHILE SA</v>
          </cell>
          <cell r="G771">
            <v>45351.408495370371</v>
          </cell>
          <cell r="H771">
            <v>45351.408495370371</v>
          </cell>
          <cell r="I771">
            <v>45351.489606481482</v>
          </cell>
          <cell r="K771" t="str">
            <v>SISTEMA OPERATIVO UNIX</v>
          </cell>
          <cell r="L771" t="str">
            <v>GUSTAVO AVILA VERA</v>
          </cell>
          <cell r="M771" t="str">
            <v>cmdb - aii_soc_01_clone TICKET AUTOMATICO</v>
          </cell>
          <cell r="N771" t="str">
            <v>TICKET-INTELIGENTE</v>
          </cell>
          <cell r="O771" t="str">
            <v>USR_TSIGHT</v>
          </cell>
          <cell r="P771" t="str">
            <v>Incidencia de cliente</v>
          </cell>
          <cell r="R771">
            <v>45351</v>
          </cell>
          <cell r="S771">
            <v>8.1111111110658385E-2</v>
          </cell>
          <cell r="T771">
            <v>4.7233796296296295E-2</v>
          </cell>
          <cell r="U771">
            <v>8.111111111111112E-2</v>
          </cell>
          <cell r="V771">
            <v>3.3877314814814811E-2</v>
          </cell>
          <cell r="W771" t="str">
            <v>Cumplido</v>
          </cell>
          <cell r="X771" t="str">
            <v xml:space="preserve"> </v>
          </cell>
        </row>
        <row r="772">
          <cell r="A772" t="str">
            <v>INC000002643262</v>
          </cell>
          <cell r="B772" t="str">
            <v>1-Extenso/Generalizado</v>
          </cell>
          <cell r="C772" t="str">
            <v>4-Baja</v>
          </cell>
          <cell r="D772" t="str">
            <v>Baja</v>
          </cell>
          <cell r="E772" t="str">
            <v>Resuelto</v>
          </cell>
          <cell r="F772" t="str">
            <v>COAGRA S A</v>
          </cell>
          <cell r="G772">
            <v>45350.921261574076</v>
          </cell>
          <cell r="H772">
            <v>45350.921261574076</v>
          </cell>
          <cell r="I772">
            <v>45351.495856481481</v>
          </cell>
          <cell r="K772" t="str">
            <v>SISTEMA OPERATIVO MICROSOFT</v>
          </cell>
          <cell r="L772" t="str">
            <v>PAUL A SEPULVEDA ALVAREZ</v>
          </cell>
          <cell r="M772" t="str">
            <v>coagra01 - sap_prod_e_vm TICKET AUTOMATICO</v>
          </cell>
          <cell r="N772" t="str">
            <v>TICKET-INTELIGENTE</v>
          </cell>
          <cell r="O772" t="str">
            <v>USR_TSIGHT</v>
          </cell>
          <cell r="P772" t="str">
            <v>Incidencia de cliente</v>
          </cell>
          <cell r="R772">
            <v>45350</v>
          </cell>
          <cell r="S772">
            <v>0.57459490740438923</v>
          </cell>
          <cell r="T772">
            <v>0.57313657407407403</v>
          </cell>
          <cell r="U772">
            <v>0.57459490740740737</v>
          </cell>
          <cell r="V772">
            <v>1.4583333333333334E-3</v>
          </cell>
          <cell r="W772" t="str">
            <v>Cumplido</v>
          </cell>
          <cell r="X772" t="str">
            <v xml:space="preserve"> </v>
          </cell>
        </row>
        <row r="773">
          <cell r="A773" t="str">
            <v>INC000002643614</v>
          </cell>
          <cell r="B773" t="str">
            <v>4-Menor/Localizado</v>
          </cell>
          <cell r="C773" t="str">
            <v>4-Baja</v>
          </cell>
          <cell r="D773" t="str">
            <v>Baja</v>
          </cell>
          <cell r="E773" t="str">
            <v>Resuelto</v>
          </cell>
          <cell r="F773" t="str">
            <v>TELEFONICA CYBERSECURITY TECH CHILE SPA</v>
          </cell>
          <cell r="G773">
            <v>45351.421689814815</v>
          </cell>
          <cell r="H773">
            <v>45351.422696759262</v>
          </cell>
          <cell r="I773">
            <v>45351.533425925925</v>
          </cell>
          <cell r="K773" t="str">
            <v>SISTEMA OPERATIVO MICROSOFT</v>
          </cell>
          <cell r="L773" t="str">
            <v>ALEJANDRO ACEVEDO VALENZUELA</v>
          </cell>
          <cell r="M773" t="str">
            <v>REQ / SOC / Solicitud de cambio de clave d VPN</v>
          </cell>
          <cell r="N773" t="str">
            <v>VPN IP - MPLS</v>
          </cell>
          <cell r="O773" t="str">
            <v>frp_xgambo</v>
          </cell>
          <cell r="P773" t="str">
            <v>Requerimiento de cliente</v>
          </cell>
          <cell r="R773">
            <v>45351</v>
          </cell>
          <cell r="S773">
            <v>0.11072916666307719</v>
          </cell>
          <cell r="T773">
            <v>0.10098379629629629</v>
          </cell>
          <cell r="U773">
            <v>0.11173611111111111</v>
          </cell>
          <cell r="V773">
            <v>1.0752314814814814E-2</v>
          </cell>
          <cell r="W773" t="str">
            <v/>
          </cell>
          <cell r="X773" t="str">
            <v>Cumplido</v>
          </cell>
        </row>
        <row r="774">
          <cell r="A774" t="str">
            <v>INC000002643788</v>
          </cell>
          <cell r="B774" t="str">
            <v>4-Menor/Localizado</v>
          </cell>
          <cell r="C774" t="str">
            <v>4-Baja</v>
          </cell>
          <cell r="D774" t="str">
            <v>Baja</v>
          </cell>
          <cell r="E774" t="str">
            <v>Resuelto</v>
          </cell>
          <cell r="F774" t="str">
            <v>TELEFONICA GLOBAL TECHNOLOGY S.A.AGENCIA EN CHILE</v>
          </cell>
          <cell r="G774">
            <v>45351.541006944448</v>
          </cell>
          <cell r="H774">
            <v>45351.541215277779</v>
          </cell>
          <cell r="I774">
            <v>45351.54283564815</v>
          </cell>
          <cell r="K774" t="str">
            <v>SISTEMA OPERATIVO MICROSOFT</v>
          </cell>
          <cell r="L774" t="str">
            <v>JAVIER CUEVAS</v>
          </cell>
          <cell r="M774" t="str">
            <v>PROBLEMAS UPDATE</v>
          </cell>
          <cell r="N774" t="str">
            <v>HOSTING VIRTUAL</v>
          </cell>
          <cell r="O774" t="str">
            <v>tct_jacuev</v>
          </cell>
          <cell r="P774" t="str">
            <v>Requerimiento de cliente</v>
          </cell>
          <cell r="R774">
            <v>45351</v>
          </cell>
          <cell r="S774">
            <v>1.6203703708015382E-3</v>
          </cell>
          <cell r="T774">
            <v>0</v>
          </cell>
          <cell r="U774">
            <v>1.8287037037037037E-3</v>
          </cell>
          <cell r="V774">
            <v>1.8287037037037037E-3</v>
          </cell>
          <cell r="W774" t="str">
            <v/>
          </cell>
          <cell r="X774" t="str">
            <v>Cumplido</v>
          </cell>
        </row>
        <row r="775">
          <cell r="A775" t="str">
            <v>INC000002643789</v>
          </cell>
          <cell r="B775" t="str">
            <v>2-Significativo/Amplio</v>
          </cell>
          <cell r="C775" t="str">
            <v>2-Alta</v>
          </cell>
          <cell r="D775" t="str">
            <v>Alta</v>
          </cell>
          <cell r="E775" t="str">
            <v>Resuelto</v>
          </cell>
          <cell r="F775" t="str">
            <v>TELEFONICA GLOBAL TECHNOLOGY S.A.AGENCIA EN CHILE</v>
          </cell>
          <cell r="G775">
            <v>45351.541319444441</v>
          </cell>
          <cell r="H775">
            <v>45351.541493055556</v>
          </cell>
          <cell r="I775">
            <v>45351.543587962966</v>
          </cell>
          <cell r="K775" t="str">
            <v>SISTEMA OPERATIVO MICROSOFT</v>
          </cell>
          <cell r="L775" t="str">
            <v>JAVIER CUEVAS</v>
          </cell>
          <cell r="M775" t="str">
            <v>:ACTUALIZACIÓN DE HOSTING INC000002638141</v>
          </cell>
          <cell r="N775" t="str">
            <v>HOSTING VIRTUAL</v>
          </cell>
          <cell r="O775" t="str">
            <v>tct_jacuev</v>
          </cell>
          <cell r="P775" t="str">
            <v>Incidencia de cliente</v>
          </cell>
          <cell r="R775">
            <v>45351</v>
          </cell>
          <cell r="S775">
            <v>2.0949074096279219E-3</v>
          </cell>
          <cell r="T775">
            <v>0</v>
          </cell>
          <cell r="U775">
            <v>2.2685185185185182E-3</v>
          </cell>
          <cell r="V775">
            <v>2.2685185185185182E-3</v>
          </cell>
          <cell r="W775" t="str">
            <v>Cumplido</v>
          </cell>
          <cell r="X775" t="str">
            <v xml:space="preserve"> </v>
          </cell>
        </row>
        <row r="776">
          <cell r="A776" t="str">
            <v>INC000002643791</v>
          </cell>
          <cell r="B776" t="str">
            <v>4-Menor/Localizado</v>
          </cell>
          <cell r="C776" t="str">
            <v>4-Baja</v>
          </cell>
          <cell r="D776" t="str">
            <v>Baja</v>
          </cell>
          <cell r="E776" t="str">
            <v>Resuelto</v>
          </cell>
          <cell r="F776" t="str">
            <v>TELEFONICA GLOBAL TECHNOLOGY S.A.AGENCIA EN CHILE</v>
          </cell>
          <cell r="G776">
            <v>45351.542025462964</v>
          </cell>
          <cell r="H776">
            <v>45351.542291666665</v>
          </cell>
          <cell r="I776">
            <v>45351.544537037036</v>
          </cell>
          <cell r="K776" t="str">
            <v>SISTEMA OPERATIVO MICROSOFT</v>
          </cell>
          <cell r="L776" t="str">
            <v>JAVIER CUEVAS</v>
          </cell>
          <cell r="M776" t="str">
            <v>Partnership g</v>
          </cell>
          <cell r="N776" t="str">
            <v>HOSTING VIRTUAL</v>
          </cell>
          <cell r="O776" t="str">
            <v>tct_jacuev</v>
          </cell>
          <cell r="P776" t="str">
            <v>Requerimiento de cliente</v>
          </cell>
          <cell r="R776">
            <v>45351</v>
          </cell>
          <cell r="S776">
            <v>2.2453703713836148E-3</v>
          </cell>
          <cell r="T776">
            <v>0</v>
          </cell>
          <cell r="U776">
            <v>2.5115740740740741E-3</v>
          </cell>
          <cell r="V776">
            <v>2.5115740740740741E-3</v>
          </cell>
          <cell r="W776" t="str">
            <v/>
          </cell>
          <cell r="X776" t="str">
            <v>Cumplido</v>
          </cell>
        </row>
        <row r="777">
          <cell r="A777" t="str">
            <v>INC000002643790</v>
          </cell>
          <cell r="B777" t="str">
            <v>4-Menor/Localizado</v>
          </cell>
          <cell r="C777" t="str">
            <v>4-Baja</v>
          </cell>
          <cell r="D777" t="str">
            <v>Baja</v>
          </cell>
          <cell r="E777" t="str">
            <v>Resuelto</v>
          </cell>
          <cell r="F777" t="str">
            <v>TELEFONICA GLOBAL TECHNOLOGY S.A.AGENCIA EN CHILE</v>
          </cell>
          <cell r="G777">
            <v>45351.541597222225</v>
          </cell>
          <cell r="H777">
            <v>45351.541898148149</v>
          </cell>
          <cell r="I777">
            <v>45351.545127314814</v>
          </cell>
          <cell r="K777" t="str">
            <v>SISTEMA OPERATIVO MICROSOFT</v>
          </cell>
          <cell r="L777" t="str">
            <v>JAVIER CUEVAS</v>
          </cell>
          <cell r="M777" t="str">
            <v>Server Health Report</v>
          </cell>
          <cell r="N777" t="str">
            <v>HOSTING VIRTUAL</v>
          </cell>
          <cell r="O777" t="str">
            <v>tct_jacuev</v>
          </cell>
          <cell r="P777" t="str">
            <v>Requerimiento de cliente</v>
          </cell>
          <cell r="R777">
            <v>45351</v>
          </cell>
          <cell r="S777">
            <v>3.2291666648234241E-3</v>
          </cell>
          <cell r="T777">
            <v>0</v>
          </cell>
          <cell r="U777">
            <v>3.530092592592592E-3</v>
          </cell>
          <cell r="V777">
            <v>3.530092592592592E-3</v>
          </cell>
          <cell r="W777" t="str">
            <v/>
          </cell>
          <cell r="X777" t="str">
            <v>Cumplido</v>
          </cell>
        </row>
        <row r="778">
          <cell r="A778" t="str">
            <v>INC000002643623</v>
          </cell>
          <cell r="B778" t="str">
            <v>3-Moderado/Limitado</v>
          </cell>
          <cell r="C778" t="str">
            <v>4-Baja</v>
          </cell>
          <cell r="D778" t="str">
            <v>Baja</v>
          </cell>
          <cell r="E778" t="str">
            <v>Resuelto</v>
          </cell>
          <cell r="F778" t="str">
            <v>FUNDACION INSTITUTO PROFESIONAL DUOC UC</v>
          </cell>
          <cell r="G778">
            <v>45351.438645833332</v>
          </cell>
          <cell r="H778">
            <v>45351.439722222225</v>
          </cell>
          <cell r="I778">
            <v>45351.570081018515</v>
          </cell>
          <cell r="K778" t="str">
            <v>BASE DE DATOS</v>
          </cell>
          <cell r="L778" t="str">
            <v>ALVARO ORTIZ</v>
          </cell>
          <cell r="M778" t="str">
            <v>DUOC|REQ|Eliminar sesión pegada en SEQUENCER_GENERAL_INTEGRACION</v>
          </cell>
          <cell r="N778" t="str">
            <v>HOSTING VIRTUAL</v>
          </cell>
          <cell r="O778" t="str">
            <v>frp_eavend</v>
          </cell>
          <cell r="P778" t="str">
            <v>Requerimiento de cliente</v>
          </cell>
          <cell r="R778">
            <v>45351</v>
          </cell>
          <cell r="S778">
            <v>0.13035879629023839</v>
          </cell>
          <cell r="T778">
            <v>0.12622685185185187</v>
          </cell>
          <cell r="U778">
            <v>0.13143518518518518</v>
          </cell>
          <cell r="V778">
            <v>5.208333333333333E-3</v>
          </cell>
          <cell r="W778" t="str">
            <v/>
          </cell>
          <cell r="X778" t="str">
            <v>Cumplido</v>
          </cell>
        </row>
        <row r="779">
          <cell r="A779" t="str">
            <v>INC000002644076</v>
          </cell>
          <cell r="B779" t="str">
            <v>3-Moderado/Limitado</v>
          </cell>
          <cell r="C779" t="str">
            <v>3-Medio</v>
          </cell>
          <cell r="D779" t="str">
            <v>Media</v>
          </cell>
          <cell r="E779" t="str">
            <v>Resuelto</v>
          </cell>
          <cell r="F779" t="str">
            <v>TELEFONICA GLOBAL TECHNOLOGY S.A.AGENCIA EN CHILE</v>
          </cell>
          <cell r="G779">
            <v>45351.530231481483</v>
          </cell>
          <cell r="H779">
            <v>45351.531539351854</v>
          </cell>
          <cell r="I779">
            <v>45351.588206018518</v>
          </cell>
          <cell r="K779" t="str">
            <v>VDC</v>
          </cell>
          <cell r="L779" t="str">
            <v>DEIBY Y SANTOYO MONTEROLA</v>
          </cell>
          <cell r="M779" t="str">
            <v>HD/: C-19872400084 // RV: CLOUD // CC-CHI-0000148360 // ELECNOR CHILE S</v>
          </cell>
          <cell r="N779" t="str">
            <v>VPN IP - MPLS</v>
          </cell>
          <cell r="O779" t="str">
            <v>frp_fpetro</v>
          </cell>
          <cell r="P779" t="str">
            <v>Requerimiento de cliente</v>
          </cell>
          <cell r="R779">
            <v>45351</v>
          </cell>
          <cell r="S779">
            <v>5.6666666663659271E-2</v>
          </cell>
          <cell r="T779">
            <v>5.0532407407407408E-2</v>
          </cell>
          <cell r="U779">
            <v>5.7974537037037033E-2</v>
          </cell>
          <cell r="V779">
            <v>7.4421296296296293E-3</v>
          </cell>
          <cell r="W779" t="str">
            <v/>
          </cell>
          <cell r="X779" t="str">
            <v>Cumplido</v>
          </cell>
        </row>
        <row r="780">
          <cell r="A780" t="str">
            <v>INC000002643777</v>
          </cell>
          <cell r="B780" t="str">
            <v>4-Menor/Localizado</v>
          </cell>
          <cell r="C780" t="str">
            <v>4-Baja</v>
          </cell>
          <cell r="D780" t="str">
            <v>Baja</v>
          </cell>
          <cell r="E780" t="str">
            <v>Resuelto</v>
          </cell>
          <cell r="F780" t="str">
            <v>TELEFONICA GLOBAL TECHNOLOGY S.A.AGENCIA EN CHILE</v>
          </cell>
          <cell r="G780">
            <v>45351.514861111114</v>
          </cell>
          <cell r="H780">
            <v>45351.517974537041</v>
          </cell>
          <cell r="I780">
            <v>45351.590532407405</v>
          </cell>
          <cell r="K780" t="str">
            <v>OPERACION N1</v>
          </cell>
          <cell r="L780" t="str">
            <v>GONZALO MENDOZA MARTINEZ</v>
          </cell>
          <cell r="M780" t="str">
            <v>Reemplazo de clientes en regimen de respaldo VDC</v>
          </cell>
          <cell r="N780" t="str">
            <v>BACKUP ON DEMAND</v>
          </cell>
          <cell r="O780" t="str">
            <v>tct_gmendo</v>
          </cell>
          <cell r="P780" t="str">
            <v>Incidencia de cliente</v>
          </cell>
          <cell r="R780">
            <v>45351</v>
          </cell>
          <cell r="S780">
            <v>7.2557870364107657E-2</v>
          </cell>
          <cell r="T780">
            <v>0</v>
          </cell>
          <cell r="U780">
            <v>7.5671296296296306E-2</v>
          </cell>
          <cell r="V780">
            <v>7.5671296296296306E-2</v>
          </cell>
          <cell r="W780" t="str">
            <v>Cumplido</v>
          </cell>
          <cell r="X780" t="str">
            <v xml:space="preserve"> </v>
          </cell>
        </row>
        <row r="781">
          <cell r="A781" t="str">
            <v>INC000002644211</v>
          </cell>
          <cell r="B781" t="str">
            <v>1-Extenso/Generalizado</v>
          </cell>
          <cell r="C781" t="str">
            <v>4-Baja</v>
          </cell>
          <cell r="D781" t="str">
            <v>Baja</v>
          </cell>
          <cell r="E781" t="str">
            <v>Resuelto</v>
          </cell>
          <cell r="F781" t="str">
            <v>GPS CHILE SPA</v>
          </cell>
          <cell r="G781">
            <v>45351.55300925926</v>
          </cell>
          <cell r="H781">
            <v>45351.55300925926</v>
          </cell>
          <cell r="I781">
            <v>45351.64</v>
          </cell>
          <cell r="J781"/>
          <cell r="K781" t="str">
            <v>SISTEMA OPERATIVO MICROSOFT</v>
          </cell>
          <cell r="L781" t="str">
            <v>ALEJANDRO ACEVEDO VALENZUELA</v>
          </cell>
          <cell r="M781" t="str">
            <v>gpschi01 - wnprap_cap02 TICKET AUTOMATICO</v>
          </cell>
          <cell r="N781" t="str">
            <v>TICKET-INTELIGENTE</v>
          </cell>
          <cell r="O781" t="str">
            <v>USR_TSIGHT</v>
          </cell>
          <cell r="P781" t="str">
            <v>Incidencia de cliente</v>
          </cell>
          <cell r="Q781"/>
          <cell r="R781">
            <v>45351</v>
          </cell>
          <cell r="S781">
            <v>8.6990740739565808E-2</v>
          </cell>
          <cell r="T781">
            <v>8.0138888888888885E-2</v>
          </cell>
          <cell r="U781">
            <v>8.6990740740740743E-2</v>
          </cell>
          <cell r="V781">
            <v>6.851851851851852E-3</v>
          </cell>
          <cell r="W781" t="str">
            <v>Cumplido</v>
          </cell>
          <cell r="X781" t="str">
            <v xml:space="preserve"> </v>
          </cell>
          <cell r="Y781"/>
        </row>
        <row r="782">
          <cell r="A782" t="str">
            <v>INC000002643600</v>
          </cell>
          <cell r="B782" t="str">
            <v>3-Moderado/Limitado</v>
          </cell>
          <cell r="C782" t="str">
            <v>3-Medio</v>
          </cell>
          <cell r="D782" t="str">
            <v>Media</v>
          </cell>
          <cell r="E782" t="str">
            <v>Resuelto</v>
          </cell>
          <cell r="F782" t="str">
            <v>ACMA S.A.</v>
          </cell>
          <cell r="G782">
            <v>45351.465289351851</v>
          </cell>
          <cell r="H782">
            <v>45351.467361111114</v>
          </cell>
          <cell r="I782">
            <v>45351.644826388889</v>
          </cell>
          <cell r="J782"/>
          <cell r="K782" t="str">
            <v>CLOUD SAP HANA</v>
          </cell>
          <cell r="L782" t="str">
            <v>EWALD R GALAZ MILLALEO</v>
          </cell>
          <cell r="M782" t="str">
            <v>HD/
RE: Requerimiento Basis SAP</v>
          </cell>
          <cell r="N782" t="str">
            <v>VPN IP - MPLS</v>
          </cell>
          <cell r="O782" t="str">
            <v>frp_fpetro</v>
          </cell>
          <cell r="P782" t="str">
            <v>Requerimiento de cliente</v>
          </cell>
          <cell r="Q782"/>
          <cell r="R782">
            <v>45351</v>
          </cell>
          <cell r="S782">
            <v>0.17746527777489973</v>
          </cell>
          <cell r="T782">
            <v>7.7546296296296304E-4</v>
          </cell>
          <cell r="U782">
            <v>0.17953703703703705</v>
          </cell>
          <cell r="V782">
            <v>0.17876157407407409</v>
          </cell>
          <cell r="W782" t="str">
            <v/>
          </cell>
          <cell r="X782" t="str">
            <v>Cumplido</v>
          </cell>
          <cell r="Y782"/>
        </row>
        <row r="783">
          <cell r="A783" t="str">
            <v>INC000002642496</v>
          </cell>
          <cell r="B783" t="str">
            <v>1-Extenso/Generalizado</v>
          </cell>
          <cell r="C783" t="str">
            <v>4-Baja</v>
          </cell>
          <cell r="D783" t="str">
            <v>Baja</v>
          </cell>
          <cell r="E783" t="str">
            <v>Cerrado</v>
          </cell>
          <cell r="F783" t="str">
            <v>RABIE HNOSLTDA</v>
          </cell>
          <cell r="G783">
            <v>45350.575057870374</v>
          </cell>
          <cell r="H783">
            <v>45350.575057870374</v>
          </cell>
          <cell r="I783">
            <v>45351.649178240739</v>
          </cell>
          <cell r="J783">
            <v>45351.993055555555</v>
          </cell>
          <cell r="K783" t="str">
            <v>SISTEMA OPERATIVO MICROSOFT</v>
          </cell>
          <cell r="L783" t="str">
            <v>PAUL A SEPULVEDA ALVAREZ</v>
          </cell>
          <cell r="M783" t="str">
            <v>rabie001 - aranda_app01 TICKET AUTOMATICO</v>
          </cell>
          <cell r="N783" t="str">
            <v>TICKET-INTELIGENTE</v>
          </cell>
          <cell r="O783" t="str">
            <v>USR_TSIGHT</v>
          </cell>
          <cell r="P783" t="str">
            <v>Incidencia de cliente</v>
          </cell>
          <cell r="Q783" t="str">
            <v>Objetivos de servicio incumplidos</v>
          </cell>
          <cell r="R783">
            <v>45351</v>
          </cell>
          <cell r="S783">
            <v>1.0741203703655628</v>
          </cell>
          <cell r="T783">
            <v>1.0476620370370371</v>
          </cell>
          <cell r="U783">
            <v>1.0741203703703703</v>
          </cell>
          <cell r="V783">
            <v>2.6458333333333334E-2</v>
          </cell>
          <cell r="W783" t="str">
            <v>Cumplido</v>
          </cell>
          <cell r="X783" t="str">
            <v xml:space="preserve"> </v>
          </cell>
          <cell r="Y783"/>
        </row>
        <row r="784">
          <cell r="A784" t="str">
            <v>INC000002644004</v>
          </cell>
          <cell r="B784" t="str">
            <v>1-Extenso/Generalizado</v>
          </cell>
          <cell r="C784" t="str">
            <v>4-Baja</v>
          </cell>
          <cell r="D784" t="str">
            <v>Baja</v>
          </cell>
          <cell r="E784" t="str">
            <v>Cerrado</v>
          </cell>
          <cell r="F784" t="str">
            <v>CAMARA DE COMERCIO DE SANTIAGO A G</v>
          </cell>
          <cell r="G784">
            <v>45351.500208333331</v>
          </cell>
          <cell r="H784">
            <v>45351.500208333331</v>
          </cell>
          <cell r="I784">
            <v>45351.659513888888</v>
          </cell>
          <cell r="J784">
            <v>45351.993055555555</v>
          </cell>
          <cell r="K784" t="str">
            <v>SISTEMA OPERATIVO UNIX</v>
          </cell>
          <cell r="L784" t="str">
            <v>SEBASTIAN I ACUÑA GUZMAN</v>
          </cell>
          <cell r="M784" t="str">
            <v>cacost01 - testosbweb TICKET AUTOMATICO</v>
          </cell>
          <cell r="N784" t="str">
            <v>TICKET-INTELIGENTE</v>
          </cell>
          <cell r="O784" t="str">
            <v>USR_TSIGHT</v>
          </cell>
          <cell r="P784" t="str">
            <v>Incidencia de cliente</v>
          </cell>
          <cell r="Q784" t="str">
            <v>Dentro del Objetivo de servicio</v>
          </cell>
          <cell r="R784">
            <v>45351</v>
          </cell>
          <cell r="S784">
            <v>0.15930555555678438</v>
          </cell>
          <cell r="T784">
            <v>0.15274305555555556</v>
          </cell>
          <cell r="U784">
            <v>0.15930555555555556</v>
          </cell>
          <cell r="V784">
            <v>6.5624999999999998E-3</v>
          </cell>
          <cell r="W784" t="str">
            <v>Cumplido</v>
          </cell>
          <cell r="X784" t="str">
            <v xml:space="preserve"> </v>
          </cell>
          <cell r="Y784"/>
        </row>
        <row r="785">
          <cell r="A785" t="str">
            <v>INC000002644117</v>
          </cell>
          <cell r="B785" t="str">
            <v>1-Extenso/Generalizado</v>
          </cell>
          <cell r="C785" t="str">
            <v>4-Baja</v>
          </cell>
          <cell r="D785" t="str">
            <v>Baja</v>
          </cell>
          <cell r="E785" t="str">
            <v>Cerrado</v>
          </cell>
          <cell r="F785" t="str">
            <v>CAMARA DE COMERCIO DE SANTIAGO A G</v>
          </cell>
          <cell r="G785">
            <v>45351.508576388886</v>
          </cell>
          <cell r="H785">
            <v>45351.508576388886</v>
          </cell>
          <cell r="I785">
            <v>45351.660011574073</v>
          </cell>
          <cell r="J785">
            <v>45351.993055497682</v>
          </cell>
          <cell r="K785" t="str">
            <v>SISTEMA OPERATIVO UNIX</v>
          </cell>
          <cell r="L785" t="str">
            <v>SEBASTIAN I ACUÑA GUZMAN</v>
          </cell>
          <cell r="M785" t="str">
            <v>cacost01 - desaosbweb TICKET AUTOMATICO</v>
          </cell>
          <cell r="N785" t="str">
            <v>TICKET-INTELIGENTE</v>
          </cell>
          <cell r="O785" t="str">
            <v>USR_TSIGHT</v>
          </cell>
          <cell r="P785" t="str">
            <v>Incidencia de cliente</v>
          </cell>
          <cell r="Q785" t="str">
            <v>Dentro del Objetivo de servicio</v>
          </cell>
          <cell r="R785">
            <v>45351</v>
          </cell>
          <cell r="S785">
            <v>0.15143518518743804</v>
          </cell>
          <cell r="T785">
            <v>0.13258101851851853</v>
          </cell>
          <cell r="U785">
            <v>0.1514351851851852</v>
          </cell>
          <cell r="V785">
            <v>1.8854166666666665E-2</v>
          </cell>
          <cell r="W785" t="str">
            <v>Cumplido</v>
          </cell>
          <cell r="X785" t="str">
            <v xml:space="preserve"> </v>
          </cell>
          <cell r="Y785"/>
        </row>
        <row r="786">
          <cell r="A786" t="str">
            <v>INC000002642274</v>
          </cell>
          <cell r="B786" t="str">
            <v>3-Moderado/Limitado</v>
          </cell>
          <cell r="C786" t="str">
            <v>4-Baja</v>
          </cell>
          <cell r="D786" t="str">
            <v>Baja</v>
          </cell>
          <cell r="E786" t="str">
            <v>Cerrado</v>
          </cell>
          <cell r="F786" t="str">
            <v>FUNDACION INSTITUTO PROFESIONAL DUOC UC</v>
          </cell>
          <cell r="G786">
            <v>45350.714224537034</v>
          </cell>
          <cell r="H786">
            <v>45350.715648148151</v>
          </cell>
          <cell r="I786">
            <v>45351.665520833332</v>
          </cell>
          <cell r="J786">
            <v>45351.993055497682</v>
          </cell>
          <cell r="K786" t="str">
            <v>BASE DE DATOS</v>
          </cell>
          <cell r="L786" t="str">
            <v>CLAUDIO A GAJARDO GARRIDO</v>
          </cell>
          <cell r="M786" t="str">
            <v>REQ | DUOC | Urgencia: Media | Homologar BDD desde PRD a DEV y QA</v>
          </cell>
          <cell r="N786" t="str">
            <v>HOSTING VIRTUAL</v>
          </cell>
          <cell r="O786" t="str">
            <v>frp_disilv</v>
          </cell>
          <cell r="P786" t="str">
            <v>Requerimiento de cliente</v>
          </cell>
          <cell r="Q786" t="str">
            <v>Dentro del Objetivo de servicio</v>
          </cell>
          <cell r="R786">
            <v>45351</v>
          </cell>
          <cell r="S786">
            <v>0.94987268518161727</v>
          </cell>
          <cell r="T786">
            <v>0.91089120370370369</v>
          </cell>
          <cell r="U786">
            <v>0.9512962962962962</v>
          </cell>
          <cell r="V786">
            <v>4.040509259259259E-2</v>
          </cell>
          <cell r="W786" t="str">
            <v/>
          </cell>
          <cell r="X786" t="str">
            <v>Cumplido</v>
          </cell>
          <cell r="Y786"/>
        </row>
        <row r="787">
          <cell r="A787" t="str">
            <v>INC000002644286</v>
          </cell>
          <cell r="B787" t="str">
            <v>1-Extenso/Generalizado</v>
          </cell>
          <cell r="C787" t="str">
            <v>4-Baja</v>
          </cell>
          <cell r="D787" t="str">
            <v>Baja</v>
          </cell>
          <cell r="E787" t="str">
            <v>Cerrado</v>
          </cell>
          <cell r="F787" t="str">
            <v>FUNDACION INSTITUTO PROFESIONAL DUOC UC</v>
          </cell>
          <cell r="G787">
            <v>45351.595150462963</v>
          </cell>
          <cell r="H787">
            <v>45351.595150462963</v>
          </cell>
          <cell r="I787">
            <v>45351.69195601852</v>
          </cell>
          <cell r="J787">
            <v>45351.993055497682</v>
          </cell>
          <cell r="K787" t="str">
            <v>SISTEMA OPERATIVO MICROSOFT</v>
          </cell>
          <cell r="L787" t="str">
            <v>PAUL A SEPULVEDA ALVAREZ</v>
          </cell>
          <cell r="M787" t="str">
            <v>fiprdu01 - hyp_melipilla TICKET AUTOMATICO</v>
          </cell>
          <cell r="N787" t="str">
            <v>TICKET-INTELIGENTE</v>
          </cell>
          <cell r="O787" t="str">
            <v>USR_TSIGHT</v>
          </cell>
          <cell r="P787" t="str">
            <v>Incidencia de cliente</v>
          </cell>
          <cell r="Q787" t="str">
            <v>Dentro del Objetivo de servicio</v>
          </cell>
          <cell r="R787">
            <v>45351</v>
          </cell>
          <cell r="S787">
            <v>9.6805555556784384E-2</v>
          </cell>
          <cell r="T787">
            <v>6.6400462962962967E-2</v>
          </cell>
          <cell r="U787">
            <v>9.6805555555555547E-2</v>
          </cell>
          <cell r="V787">
            <v>3.0405092592592591E-2</v>
          </cell>
          <cell r="W787" t="str">
            <v>Cumplido</v>
          </cell>
          <cell r="X787" t="str">
            <v xml:space="preserve"> </v>
          </cell>
          <cell r="Y787"/>
        </row>
        <row r="788">
          <cell r="A788" t="str">
            <v>INC000002644287</v>
          </cell>
          <cell r="B788" t="str">
            <v>1-Extenso/Generalizado</v>
          </cell>
          <cell r="C788" t="str">
            <v>4-Baja</v>
          </cell>
          <cell r="D788" t="str">
            <v>Baja</v>
          </cell>
          <cell r="E788" t="str">
            <v>Cerrado</v>
          </cell>
          <cell r="F788" t="str">
            <v>FUNDACION INSTITUTO PROFESIONAL DUOC UC</v>
          </cell>
          <cell r="G788">
            <v>45351.595150462963</v>
          </cell>
          <cell r="H788">
            <v>45351.595150462963</v>
          </cell>
          <cell r="I788">
            <v>45351.69222222222</v>
          </cell>
          <cell r="J788">
            <v>45351.993055497682</v>
          </cell>
          <cell r="K788" t="str">
            <v>SISTEMA OPERATIVO MICROSOFT</v>
          </cell>
          <cell r="L788" t="str">
            <v>PAUL A SEPULVEDA ALVAREZ</v>
          </cell>
          <cell r="M788" t="str">
            <v>fiprdu01 - ilo_melipilla TICKET AUTOMATICO</v>
          </cell>
          <cell r="N788" t="str">
            <v>TICKET-INTELIGENTE</v>
          </cell>
          <cell r="O788" t="str">
            <v>USR_TSIGHT</v>
          </cell>
          <cell r="P788" t="str">
            <v>Incidencia de cliente</v>
          </cell>
          <cell r="Q788" t="str">
            <v>Dentro del Objetivo de servicio</v>
          </cell>
          <cell r="R788">
            <v>45351</v>
          </cell>
          <cell r="S788">
            <v>9.707175925723277E-2</v>
          </cell>
          <cell r="T788">
            <v>6.6342592592592592E-2</v>
          </cell>
          <cell r="U788">
            <v>9.707175925925926E-2</v>
          </cell>
          <cell r="V788">
            <v>3.0729166666666669E-2</v>
          </cell>
          <cell r="W788" t="str">
            <v>Cumplido</v>
          </cell>
          <cell r="X788" t="str">
            <v xml:space="preserve"> </v>
          </cell>
          <cell r="Y788"/>
        </row>
        <row r="789">
          <cell r="A789" t="str">
            <v>INC000002644288</v>
          </cell>
          <cell r="B789" t="str">
            <v>1-Extenso/Generalizado</v>
          </cell>
          <cell r="C789" t="str">
            <v>4-Baja</v>
          </cell>
          <cell r="D789" t="str">
            <v>Baja</v>
          </cell>
          <cell r="E789" t="str">
            <v>Cerrado</v>
          </cell>
          <cell r="F789" t="str">
            <v>FUNDACION INSTITUTO PROFESIONAL DUOC UC</v>
          </cell>
          <cell r="G789">
            <v>45351.59516203704</v>
          </cell>
          <cell r="H789">
            <v>45351.59516203704</v>
          </cell>
          <cell r="I789">
            <v>45351.692488425928</v>
          </cell>
          <cell r="J789">
            <v>45351.993055497682</v>
          </cell>
          <cell r="K789" t="str">
            <v>SISTEMA OPERATIVO MICROSOFT</v>
          </cell>
          <cell r="L789" t="str">
            <v>PAUL A SEPULVEDA ALVAREZ</v>
          </cell>
          <cell r="M789" t="str">
            <v>fiprdu01 - dcadmmelipilla TICKET AUTOMATICO</v>
          </cell>
          <cell r="N789" t="str">
            <v>TICKET-INTELIGENTE</v>
          </cell>
          <cell r="O789" t="str">
            <v>USR_TSIGHT</v>
          </cell>
          <cell r="P789" t="str">
            <v>Incidencia de cliente</v>
          </cell>
          <cell r="Q789" t="str">
            <v>Dentro del Objetivo de servicio</v>
          </cell>
          <cell r="R789">
            <v>45351</v>
          </cell>
          <cell r="S789">
            <v>9.7326388888177462E-2</v>
          </cell>
          <cell r="T789">
            <v>6.5289351851851848E-2</v>
          </cell>
          <cell r="U789">
            <v>9.7326388888888893E-2</v>
          </cell>
          <cell r="V789">
            <v>3.2037037037037037E-2</v>
          </cell>
          <cell r="W789" t="str">
            <v>Cumplido</v>
          </cell>
          <cell r="X789" t="str">
            <v xml:space="preserve"> </v>
          </cell>
          <cell r="Y789"/>
        </row>
        <row r="790">
          <cell r="A790" t="str">
            <v>INC000002644289</v>
          </cell>
          <cell r="B790" t="str">
            <v>1-Extenso/Generalizado</v>
          </cell>
          <cell r="C790" t="str">
            <v>4-Baja</v>
          </cell>
          <cell r="D790" t="str">
            <v>Baja</v>
          </cell>
          <cell r="E790" t="str">
            <v>Cerrado</v>
          </cell>
          <cell r="F790" t="str">
            <v>FUNDACION INSTITUTO PROFESIONAL DUOC UC</v>
          </cell>
          <cell r="G790">
            <v>45351.595173611109</v>
          </cell>
          <cell r="H790">
            <v>45351.595173611109</v>
          </cell>
          <cell r="I790">
            <v>45351.692696759259</v>
          </cell>
          <cell r="J790">
            <v>45351.993055497682</v>
          </cell>
          <cell r="K790" t="str">
            <v>SISTEMA OPERATIVO MICROSOFT</v>
          </cell>
          <cell r="L790" t="str">
            <v>PAUL A SEPULVEDA ALVAREZ</v>
          </cell>
          <cell r="M790" t="str">
            <v>fiprdu01 - dcacdmelipilla TICKET AUTOMATICO</v>
          </cell>
          <cell r="N790" t="str">
            <v>TICKET-INTELIGENTE</v>
          </cell>
          <cell r="O790" t="str">
            <v>USR_TSIGHT</v>
          </cell>
          <cell r="P790" t="str">
            <v>Incidencia de cliente</v>
          </cell>
          <cell r="Q790" t="str">
            <v>Dentro del Objetivo de servicio</v>
          </cell>
          <cell r="R790">
            <v>45351</v>
          </cell>
          <cell r="S790">
            <v>9.7523148149775807E-2</v>
          </cell>
          <cell r="T790">
            <v>6.4791666666666664E-2</v>
          </cell>
          <cell r="U790">
            <v>9.752314814814815E-2</v>
          </cell>
          <cell r="V790">
            <v>3.2731481481481479E-2</v>
          </cell>
          <cell r="W790" t="str">
            <v>Cumplido</v>
          </cell>
          <cell r="X790" t="str">
            <v xml:space="preserve"> </v>
          </cell>
          <cell r="Y790"/>
        </row>
        <row r="791">
          <cell r="A791" t="str">
            <v>INC000002644954</v>
          </cell>
          <cell r="B791" t="str">
            <v>3-Moderado/Limitado</v>
          </cell>
          <cell r="C791" t="str">
            <v>3-Medio</v>
          </cell>
          <cell r="D791" t="str">
            <v>Media</v>
          </cell>
          <cell r="E791" t="str">
            <v>Cerrado</v>
          </cell>
          <cell r="F791" t="str">
            <v>TELEFONICA GLOBAL TECHNOLOGY S.A.AGENCIA EN CHILE</v>
          </cell>
          <cell r="G791">
            <v>45351.693495370368</v>
          </cell>
          <cell r="H791">
            <v>45351.69458333333</v>
          </cell>
          <cell r="I791">
            <v>45351.694965277777</v>
          </cell>
          <cell r="J791">
            <v>45351.993055497682</v>
          </cell>
          <cell r="K791" t="str">
            <v>COMUNICACIONES DC</v>
          </cell>
          <cell r="L791" t="str">
            <v>OSCAR A RAMIREZ SOTO</v>
          </cell>
          <cell r="M791" t="str">
            <v>Eduardo camacho solicita nueva IP PVLAN del SOC 1460</v>
          </cell>
          <cell r="N791" t="str">
            <v>COMUNICACIONES</v>
          </cell>
          <cell r="O791" t="str">
            <v>tct_oramir</v>
          </cell>
          <cell r="P791" t="str">
            <v>Requerimiento de cliente</v>
          </cell>
          <cell r="Q791" t="str">
            <v>Dentro del Objetivo de servicio</v>
          </cell>
          <cell r="R791">
            <v>45351</v>
          </cell>
          <cell r="S791">
            <v>3.819444464170374E-4</v>
          </cell>
          <cell r="T791">
            <v>0</v>
          </cell>
          <cell r="U791">
            <v>1.4699074074074074E-3</v>
          </cell>
          <cell r="V791">
            <v>1.4699074074074074E-3</v>
          </cell>
          <cell r="W791" t="str">
            <v/>
          </cell>
          <cell r="X791" t="str">
            <v>Cumplido</v>
          </cell>
        </row>
        <row r="792">
          <cell r="A792" t="str">
            <v>INC000002644911</v>
          </cell>
          <cell r="B792" t="str">
            <v>4-Menor/Localizado</v>
          </cell>
          <cell r="C792" t="str">
            <v>4-Baja</v>
          </cell>
          <cell r="D792" t="str">
            <v>Baja</v>
          </cell>
          <cell r="E792" t="str">
            <v>Cerrado</v>
          </cell>
          <cell r="F792" t="str">
            <v>FUNDACION INSTITUTO PROFESIONAL DUOC UC</v>
          </cell>
          <cell r="G792">
            <v>45351.665347222224</v>
          </cell>
          <cell r="H792">
            <v>45351.66715277778</v>
          </cell>
          <cell r="I792">
            <v>45351.698761574073</v>
          </cell>
          <cell r="J792">
            <v>45351.993055497682</v>
          </cell>
          <cell r="K792" t="str">
            <v>SISTEMA OPERATIVO UNIX</v>
          </cell>
          <cell r="L792" t="str">
            <v>GUSTAVO AVILA VERA</v>
          </cell>
          <cell r="M792" t="str">
            <v>REQ / SOC / RE: Alarma de inactividad Equipos DUOC 1 hora Fired</v>
          </cell>
          <cell r="N792" t="str">
            <v>VPN IP - MPLS</v>
          </cell>
          <cell r="O792" t="str">
            <v>frp_xgambo</v>
          </cell>
          <cell r="P792" t="str">
            <v>Requerimiento de cliente</v>
          </cell>
          <cell r="Q792" t="str">
            <v>Dentro del Objetivo de servicio</v>
          </cell>
          <cell r="R792">
            <v>45351</v>
          </cell>
          <cell r="S792">
            <v>3.1608796292857733E-2</v>
          </cell>
          <cell r="T792">
            <v>2.1157407407407406E-2</v>
          </cell>
          <cell r="U792">
            <v>3.3414351851851855E-2</v>
          </cell>
          <cell r="V792">
            <v>1.2256944444444444E-2</v>
          </cell>
          <cell r="W792" t="str">
            <v/>
          </cell>
          <cell r="X792" t="str">
            <v>Cumplido</v>
          </cell>
        </row>
        <row r="793">
          <cell r="A793" t="str">
            <v>INC000002643551</v>
          </cell>
          <cell r="B793" t="str">
            <v>3-Moderado/Limitado</v>
          </cell>
          <cell r="C793" t="str">
            <v>3-Medio</v>
          </cell>
          <cell r="D793" t="str">
            <v>Media</v>
          </cell>
          <cell r="E793" t="str">
            <v>Cerrado</v>
          </cell>
          <cell r="F793" t="str">
            <v>TELEFONICA GLOBAL TECHNOLOGY S.A.AGENCIA EN CHILE</v>
          </cell>
          <cell r="G793">
            <v>45351.429814814815</v>
          </cell>
          <cell r="H793">
            <v>45351.430706018517</v>
          </cell>
          <cell r="I793">
            <v>45351.710787037038</v>
          </cell>
          <cell r="J793">
            <v>45351.993055497682</v>
          </cell>
          <cell r="K793" t="str">
            <v>BASE DE DATOS</v>
          </cell>
          <cell r="L793" t="str">
            <v>CRISTOBAL I REYES DELGADO</v>
          </cell>
          <cell r="M793" t="str">
            <v>HD/Re: Lentitud Motor BD 10.233.49.6||FOLIO INC000002641821||APERTURA</v>
          </cell>
          <cell r="N793" t="str">
            <v>VPN IP - MPLS</v>
          </cell>
          <cell r="O793" t="str">
            <v>frp_pcamay</v>
          </cell>
          <cell r="P793" t="str">
            <v>Requerimiento de cliente</v>
          </cell>
          <cell r="Q793" t="str">
            <v>Dentro del Objetivo de servicio</v>
          </cell>
          <cell r="R793">
            <v>45351</v>
          </cell>
          <cell r="S793">
            <v>0.2800810185217415</v>
          </cell>
          <cell r="T793">
            <v>0.27144675925925926</v>
          </cell>
          <cell r="U793">
            <v>0.28097222222222223</v>
          </cell>
          <cell r="V793">
            <v>9.525462962962963E-3</v>
          </cell>
          <cell r="W793" t="str">
            <v/>
          </cell>
          <cell r="X793" t="str">
            <v>Cumplido</v>
          </cell>
        </row>
        <row r="794">
          <cell r="A794" t="str">
            <v>INC000002642689</v>
          </cell>
          <cell r="B794" t="str">
            <v>3-Moderado/Limitado</v>
          </cell>
          <cell r="C794" t="str">
            <v>3-Medio</v>
          </cell>
          <cell r="D794" t="str">
            <v>Media</v>
          </cell>
          <cell r="E794" t="str">
            <v>Cerrado</v>
          </cell>
          <cell r="F794" t="str">
            <v>CEPECH S.A.</v>
          </cell>
          <cell r="G794">
            <v>45350.75880787037</v>
          </cell>
          <cell r="H794">
            <v>45350.760497685187</v>
          </cell>
          <cell r="I794">
            <v>45351.737280092595</v>
          </cell>
          <cell r="J794">
            <v>45351.993055497682</v>
          </cell>
          <cell r="K794" t="str">
            <v>BACK UP DATA CENTER (BACKUP ON DEMAND)</v>
          </cell>
          <cell r="L794" t="str">
            <v>SEBASTIAN VILLENA</v>
          </cell>
          <cell r="M794" t="str">
            <v>GAMA | Restauración Winper</v>
          </cell>
          <cell r="N794" t="str">
            <v>VPN IP - MPLS</v>
          </cell>
          <cell r="O794" t="str">
            <v>frp_joflor</v>
          </cell>
          <cell r="P794" t="str">
            <v>Requerimiento de cliente</v>
          </cell>
          <cell r="Q794" t="str">
            <v>Objetivos de servicio incumplidos</v>
          </cell>
          <cell r="R794">
            <v>45351</v>
          </cell>
          <cell r="S794">
            <v>0.97678240740788169</v>
          </cell>
          <cell r="T794">
            <v>0.94724537037037038</v>
          </cell>
          <cell r="U794">
            <v>0.9784722222222223</v>
          </cell>
          <cell r="V794">
            <v>3.1226851851851853E-2</v>
          </cell>
          <cell r="W794" t="str">
            <v/>
          </cell>
          <cell r="X794" t="str">
            <v>Cumplido</v>
          </cell>
        </row>
        <row r="795">
          <cell r="A795" t="str">
            <v>INC000002640740</v>
          </cell>
          <cell r="B795" t="str">
            <v>3-Moderado/Limitado</v>
          </cell>
          <cell r="C795" t="str">
            <v>3-Medio</v>
          </cell>
          <cell r="D795" t="str">
            <v>Media</v>
          </cell>
          <cell r="E795" t="str">
            <v>Cerrado</v>
          </cell>
          <cell r="F795" t="str">
            <v>RABIE HNOSLTDA</v>
          </cell>
          <cell r="G795">
            <v>45349.862060185187</v>
          </cell>
          <cell r="H795">
            <v>45349.863587962966</v>
          </cell>
          <cell r="I795">
            <v>45351.798182870371</v>
          </cell>
          <cell r="J795">
            <v>45351.993055497682</v>
          </cell>
          <cell r="K795" t="str">
            <v>BACK UP DATA CENTER (BACKUP ON DEMAND)</v>
          </cell>
          <cell r="L795" t="str">
            <v>RODRIGO VÁSQUEZ MUÑOZ</v>
          </cell>
          <cell r="M795" t="str">
            <v>HD/ Respaldo bases de datos servidor LICANCABUR3</v>
          </cell>
          <cell r="N795" t="str">
            <v>VPN IP - MPLS</v>
          </cell>
          <cell r="O795" t="str">
            <v>frp_cnavar</v>
          </cell>
          <cell r="P795" t="str">
            <v>Requerimiento de cliente</v>
          </cell>
          <cell r="Q795" t="str">
            <v>Objetivos de servicio incumplidos</v>
          </cell>
          <cell r="R795">
            <v>45351</v>
          </cell>
          <cell r="S795">
            <v>1.9345949074049713</v>
          </cell>
          <cell r="T795">
            <v>1.8536689814814815</v>
          </cell>
          <cell r="U795">
            <v>1.9361226851851852</v>
          </cell>
          <cell r="V795">
            <v>8.245370370370371E-2</v>
          </cell>
          <cell r="W795" t="str">
            <v/>
          </cell>
          <cell r="X795" t="str">
            <v>Cumplido</v>
          </cell>
        </row>
        <row r="796">
          <cell r="A796" t="str">
            <v>INC000002644037</v>
          </cell>
          <cell r="B796" t="str">
            <v>3-Moderado/Limitado</v>
          </cell>
          <cell r="C796" t="str">
            <v>3-Medio</v>
          </cell>
          <cell r="D796" t="str">
            <v>Media</v>
          </cell>
          <cell r="E796" t="str">
            <v>Cerrado</v>
          </cell>
          <cell r="F796" t="str">
            <v>PALUMBO S.A.</v>
          </cell>
          <cell r="G796">
            <v>45351.501840277779</v>
          </cell>
          <cell r="H796">
            <v>45351.504432870373</v>
          </cell>
          <cell r="I796">
            <v>45351.831342592595</v>
          </cell>
          <cell r="J796">
            <v>45351.993055497682</v>
          </cell>
          <cell r="K796" t="str">
            <v>COMUNICACIONES DC</v>
          </cell>
          <cell r="L796" t="str">
            <v>LUIS A VILLASMIL CASTILLO</v>
          </cell>
          <cell r="M796" t="str">
            <v>HD/Acceso VPN</v>
          </cell>
          <cell r="N796" t="str">
            <v>VPN IP - MPLS</v>
          </cell>
          <cell r="O796" t="str">
            <v>frp_fpetro</v>
          </cell>
          <cell r="P796" t="str">
            <v>Requerimiento de cliente</v>
          </cell>
          <cell r="Q796" t="str">
            <v>Dentro del Objetivo de servicio</v>
          </cell>
          <cell r="R796">
            <v>45351</v>
          </cell>
          <cell r="S796">
            <v>0.32690972222189885</v>
          </cell>
          <cell r="T796">
            <v>0.3119675925925926</v>
          </cell>
          <cell r="U796">
            <v>0.32950231481481479</v>
          </cell>
          <cell r="V796">
            <v>1.7534722222222222E-2</v>
          </cell>
          <cell r="W796" t="str">
            <v/>
          </cell>
          <cell r="X796" t="str">
            <v>Cumplido</v>
          </cell>
        </row>
        <row r="797">
          <cell r="A797" t="str">
            <v>INC000002642830</v>
          </cell>
          <cell r="B797" t="str">
            <v>3-Moderado/Limitado</v>
          </cell>
          <cell r="C797" t="str">
            <v>3-Medio</v>
          </cell>
          <cell r="D797" t="str">
            <v>Media</v>
          </cell>
          <cell r="E797" t="str">
            <v>Cerrado</v>
          </cell>
          <cell r="F797" t="str">
            <v>TELEFONICA GLOBAL TECHNOLOGY S.A.AGENCIA EN CHILE</v>
          </cell>
          <cell r="G797">
            <v>45350.715451388889</v>
          </cell>
          <cell r="H797">
            <v>45350.716898148145</v>
          </cell>
          <cell r="I797">
            <v>45351.879270833335</v>
          </cell>
          <cell r="J797">
            <v>45351.993055497682</v>
          </cell>
          <cell r="K797" t="str">
            <v>SISTEMA OPERATIVO UNIX</v>
          </cell>
          <cell r="L797" t="str">
            <v>EDUARDO J CAMACHO URDANETA</v>
          </cell>
          <cell r="M797" t="str">
            <v>HD/RV: Recursos Expedition // C-19872399999_PROYECTO INTERNO // Mesa Automatización</v>
          </cell>
          <cell r="N797" t="str">
            <v>VPN IP - MPLS</v>
          </cell>
          <cell r="O797" t="str">
            <v>frp_fpetro</v>
          </cell>
          <cell r="P797" t="str">
            <v>Requerimiento de cliente</v>
          </cell>
          <cell r="Q797" t="str">
            <v>Objetivos de servicio incumplidos</v>
          </cell>
          <cell r="R797">
            <v>45351</v>
          </cell>
          <cell r="S797">
            <v>1.1623726851903484</v>
          </cell>
          <cell r="T797">
            <v>1.1229050925925925</v>
          </cell>
          <cell r="U797">
            <v>1.1638194444444443</v>
          </cell>
          <cell r="V797">
            <v>4.0914351851851848E-2</v>
          </cell>
          <cell r="W797" t="str">
            <v/>
          </cell>
          <cell r="X797" t="str">
            <v>Cumplido</v>
          </cell>
        </row>
        <row r="798">
          <cell r="A798" t="str">
            <v>INC000002645658</v>
          </cell>
          <cell r="B798" t="str">
            <v>1-Extenso/Generalizado</v>
          </cell>
          <cell r="C798" t="str">
            <v>4-Baja</v>
          </cell>
          <cell r="D798" t="str">
            <v>Baja</v>
          </cell>
          <cell r="E798" t="str">
            <v>Cerrado</v>
          </cell>
          <cell r="F798" t="str">
            <v>FUNDACION INSTITUTO PROFESIONAL DUOC UC</v>
          </cell>
          <cell r="G798">
            <v>45351.911307870374</v>
          </cell>
          <cell r="H798">
            <v>45351.911307870374</v>
          </cell>
          <cell r="I798">
            <v>45351.948680555557</v>
          </cell>
          <cell r="J798">
            <v>45351.993055497682</v>
          </cell>
          <cell r="K798" t="str">
            <v>SISTEMA OPERATIVO UNIX</v>
          </cell>
          <cell r="L798" t="str">
            <v>GUSTAVO AVILA VERA</v>
          </cell>
          <cell r="M798" t="str">
            <v>fiprdu01 - prd_sso_03 TICKET AUTOMATICO</v>
          </cell>
          <cell r="N798" t="str">
            <v>TICKET-INTELIGENTE</v>
          </cell>
          <cell r="O798" t="str">
            <v>USR_TSIGHT</v>
          </cell>
          <cell r="P798" t="str">
            <v>Incidencia de cliente</v>
          </cell>
          <cell r="Q798" t="str">
            <v>Dentro del Objetivo de servicio</v>
          </cell>
          <cell r="R798">
            <v>45351</v>
          </cell>
          <cell r="S798">
            <v>3.7372685183072463E-2</v>
          </cell>
          <cell r="T798">
            <v>3.3576388888888892E-2</v>
          </cell>
          <cell r="U798">
            <v>3.7372685185185189E-2</v>
          </cell>
          <cell r="V798">
            <v>3.7962962962962963E-3</v>
          </cell>
          <cell r="W798" t="str">
            <v>Cumplido</v>
          </cell>
          <cell r="X798" t="str">
            <v xml:space="preserve"> </v>
          </cell>
        </row>
        <row r="799">
          <cell r="A799" t="str">
            <v>INC000002645350</v>
          </cell>
          <cell r="B799" t="str">
            <v>3-Moderado/Limitado</v>
          </cell>
          <cell r="C799" t="str">
            <v>4-Baja</v>
          </cell>
          <cell r="D799" t="str">
            <v>Baja</v>
          </cell>
          <cell r="E799" t="str">
            <v>Cerrado</v>
          </cell>
          <cell r="F799" t="str">
            <v>FUNDACION INSTITUTO PROFESIONAL DUOC UC</v>
          </cell>
          <cell r="G799">
            <v>45351.80841435185</v>
          </cell>
          <cell r="H799">
            <v>45351.809606481482</v>
          </cell>
          <cell r="I799">
            <v>45351.984444444446</v>
          </cell>
          <cell r="J799">
            <v>45351.993055497682</v>
          </cell>
          <cell r="K799" t="str">
            <v>SISTEMA OPERATIVO UNIX</v>
          </cell>
          <cell r="L799" t="str">
            <v>GUSTAVO AVILA VERA</v>
          </cell>
          <cell r="M799" t="str">
            <v>REQ | DUOC | RV: [DUOC] INC000002568481 - Publicación 10.10.100.27 - 181.118.166.223</v>
          </cell>
          <cell r="N799" t="str">
            <v>HOSTING VIRTUAL</v>
          </cell>
          <cell r="O799" t="str">
            <v>frp_disilv</v>
          </cell>
          <cell r="P799" t="str">
            <v>Requerimiento de cliente</v>
          </cell>
          <cell r="Q799" t="str">
            <v>Dentro del Objetivo de servicio</v>
          </cell>
          <cell r="R799">
            <v>45351</v>
          </cell>
          <cell r="S799">
            <v>0.17483796296437504</v>
          </cell>
          <cell r="T799">
            <v>0.1650462962962963</v>
          </cell>
          <cell r="U799">
            <v>0.17603009259259259</v>
          </cell>
          <cell r="V799">
            <v>1.0983796296296297E-2</v>
          </cell>
          <cell r="W799" t="str">
            <v/>
          </cell>
          <cell r="X799" t="str">
            <v>Cumplido</v>
          </cell>
        </row>
        <row r="800">
          <cell r="A800" t="str">
            <v>INC000002633287</v>
          </cell>
          <cell r="B800" t="str">
            <v>3-Moderado/Limitado</v>
          </cell>
          <cell r="C800" t="str">
            <v>3-Medio</v>
          </cell>
          <cell r="D800" t="str">
            <v>Media</v>
          </cell>
          <cell r="E800" t="str">
            <v>Cerrado</v>
          </cell>
          <cell r="F800" t="str">
            <v>TELEFONICA GLOBAL TECHNOLOGY S.A.AGENCIA EN CHILE</v>
          </cell>
          <cell r="G800" t="str">
            <v>23/2/24 18:32:11</v>
          </cell>
          <cell r="H800">
            <v>45345.773854166669</v>
          </cell>
          <cell r="I800">
            <v>45351.816261574073</v>
          </cell>
          <cell r="J800">
            <v>45351.993055555555</v>
          </cell>
          <cell r="K800" t="str">
            <v>BACK UP DATA CENTER (BACKUP ON DEMAND)</v>
          </cell>
          <cell r="L800" t="str">
            <v>SEBASTIAN VILLENA</v>
          </cell>
          <cell r="M800" t="str">
            <v>HD |  FRUTERA SAN FERNANDO SOCIEDAD ANONIMA Backup</v>
          </cell>
          <cell r="N800" t="str">
            <v>VPN IP - MPLS</v>
          </cell>
          <cell r="O800" t="str">
            <v>frp_kefern</v>
          </cell>
          <cell r="P800" t="str">
            <v>Requerimiento de cliente</v>
          </cell>
          <cell r="Q800" t="str">
            <v>Objetivos de servicio incumplidos</v>
          </cell>
          <cell r="R800">
            <v>45351</v>
          </cell>
          <cell r="S800">
            <v>6.0424074074035161</v>
          </cell>
          <cell r="T800">
            <v>5.2463657407407407</v>
          </cell>
          <cell r="U800">
            <v>6.0439120370370363</v>
          </cell>
          <cell r="V800">
            <v>0.79754629629629636</v>
          </cell>
          <cell r="W800" t="str">
            <v/>
          </cell>
          <cell r="X800" t="str">
            <v>Cumplido</v>
          </cell>
        </row>
        <row r="801">
          <cell r="A801" t="str">
            <v>INC000002638397</v>
          </cell>
          <cell r="B801" t="str">
            <v>4-Menor/Localizado</v>
          </cell>
          <cell r="C801" t="str">
            <v>4-Baja</v>
          </cell>
          <cell r="D801" t="str">
            <v>Baja</v>
          </cell>
          <cell r="E801" t="str">
            <v>Cerrado</v>
          </cell>
          <cell r="F801" t="str">
            <v>TELEFONICA GLOBAL TECHNOLOGY S.A.AGENCIA EN CHILE</v>
          </cell>
          <cell r="G801" t="str">
            <v>26/2/24 15:50:25</v>
          </cell>
          <cell r="H801">
            <v>45348.662094907406</v>
          </cell>
          <cell r="I801">
            <v>45351.829409722224</v>
          </cell>
          <cell r="J801">
            <v>45351.993055555555</v>
          </cell>
          <cell r="K801" t="str">
            <v>OPERACION N1</v>
          </cell>
          <cell r="L801" t="str">
            <v>SERGIO ORELLANA</v>
          </cell>
          <cell r="M801" t="str">
            <v>ALERTAS DE MONITOREO</v>
          </cell>
          <cell r="N801" t="str">
            <v>MONITOREO</v>
          </cell>
          <cell r="O801" t="str">
            <v>tct_decruz</v>
          </cell>
          <cell r="P801" t="str">
            <v>Requerimiento de cliente</v>
          </cell>
          <cell r="Q801" t="str">
            <v>Objetivos de servicio incumplidos</v>
          </cell>
          <cell r="R801">
            <v>45351</v>
          </cell>
          <cell r="S801">
            <v>3.1673148148183827</v>
          </cell>
          <cell r="T801">
            <v>2.8926620370370366</v>
          </cell>
          <cell r="U801">
            <v>3.1693981481481486</v>
          </cell>
          <cell r="V801">
            <v>0.27673611111111113</v>
          </cell>
          <cell r="W801" t="str">
            <v/>
          </cell>
          <cell r="X801" t="str">
            <v>Cumplido</v>
          </cell>
        </row>
        <row r="802">
          <cell r="A802" t="str">
            <v>INC000002547886</v>
          </cell>
          <cell r="B802" t="str">
            <v>4-Menor/Localizado</v>
          </cell>
          <cell r="C802" t="str">
            <v>4-Baja</v>
          </cell>
          <cell r="D802" t="str">
            <v>Baja</v>
          </cell>
          <cell r="E802" t="str">
            <v>Cerrado</v>
          </cell>
          <cell r="F802" t="str">
            <v>FERRER Y ASOCIADOS INGENIEROS CONSULTORES S.A</v>
          </cell>
          <cell r="G802" t="str">
            <v>12/1/24 12:23:16</v>
          </cell>
          <cell r="H802">
            <v>45303.518020833333</v>
          </cell>
          <cell r="I802">
            <v>45324.794710648152</v>
          </cell>
          <cell r="J802">
            <v>45324.993055555555</v>
          </cell>
          <cell r="K802" t="str">
            <v>O365</v>
          </cell>
          <cell r="L802" t="str">
            <v>JAVIERA A UMAÑA YEVENES</v>
          </cell>
          <cell r="M802" t="str">
            <v>MESA/CALL CENTER7CONFIGURACION DE MICROSOFT 365</v>
          </cell>
          <cell r="N802" t="str">
            <v>OFFICE365</v>
          </cell>
          <cell r="O802" t="str">
            <v>frp_driosr</v>
          </cell>
          <cell r="P802" t="str">
            <v>Requerimiento de cliente</v>
          </cell>
          <cell r="Q802" t="str">
            <v>Dentro del Objetivo de servicio</v>
          </cell>
          <cell r="R802">
            <v>45324</v>
          </cell>
          <cell r="S802">
            <v>21.276689814818383</v>
          </cell>
          <cell r="T802">
            <v>21.211493055555554</v>
          </cell>
          <cell r="U802">
            <v>21.278553240740742</v>
          </cell>
          <cell r="V802">
            <v>6.7060185185185181E-2</v>
          </cell>
          <cell r="W802" t="str">
            <v/>
          </cell>
          <cell r="X802" t="str">
            <v>Cumplido</v>
          </cell>
        </row>
        <row r="803">
          <cell r="G803"/>
          <cell r="H803"/>
          <cell r="I803"/>
          <cell r="J803"/>
          <cell r="S803">
            <v>0</v>
          </cell>
          <cell r="T803" t="e">
            <v>#N/A</v>
          </cell>
          <cell r="U803" t="e">
            <v>#N/A</v>
          </cell>
          <cell r="V803">
            <v>0</v>
          </cell>
          <cell r="W803"/>
          <cell r="X803"/>
        </row>
        <row r="804">
          <cell r="G804"/>
          <cell r="H804"/>
          <cell r="I804"/>
          <cell r="J804"/>
          <cell r="S804">
            <v>0</v>
          </cell>
          <cell r="T804" t="e">
            <v>#N/A</v>
          </cell>
          <cell r="U804" t="e">
            <v>#N/A</v>
          </cell>
          <cell r="V804">
            <v>0</v>
          </cell>
          <cell r="W804"/>
          <cell r="X804"/>
        </row>
        <row r="805">
          <cell r="G805"/>
          <cell r="H805"/>
          <cell r="I805"/>
          <cell r="J805"/>
          <cell r="S805">
            <v>0</v>
          </cell>
          <cell r="T805" t="e">
            <v>#N/A</v>
          </cell>
          <cell r="U805" t="e">
            <v>#N/A</v>
          </cell>
          <cell r="V805">
            <v>0</v>
          </cell>
          <cell r="W805"/>
          <cell r="X805"/>
        </row>
        <row r="806">
          <cell r="G806"/>
          <cell r="H806"/>
          <cell r="I806"/>
          <cell r="J806"/>
          <cell r="S806">
            <v>0</v>
          </cell>
          <cell r="T806" t="e">
            <v>#N/A</v>
          </cell>
          <cell r="U806" t="e">
            <v>#N/A</v>
          </cell>
          <cell r="V806">
            <v>0</v>
          </cell>
          <cell r="W806"/>
          <cell r="X806"/>
        </row>
        <row r="807">
          <cell r="G807"/>
          <cell r="H807"/>
          <cell r="I807"/>
          <cell r="J807"/>
          <cell r="S807">
            <v>0</v>
          </cell>
          <cell r="T807" t="e">
            <v>#N/A</v>
          </cell>
          <cell r="U807" t="e">
            <v>#N/A</v>
          </cell>
          <cell r="V807">
            <v>0</v>
          </cell>
          <cell r="W807"/>
          <cell r="X807"/>
        </row>
        <row r="808">
          <cell r="G808"/>
          <cell r="H808"/>
          <cell r="I808"/>
          <cell r="J808"/>
          <cell r="S808">
            <v>0</v>
          </cell>
          <cell r="T808" t="e">
            <v>#N/A</v>
          </cell>
          <cell r="U808" t="e">
            <v>#N/A</v>
          </cell>
          <cell r="V808">
            <v>0</v>
          </cell>
          <cell r="W808"/>
          <cell r="X808"/>
        </row>
        <row r="809">
          <cell r="G809"/>
          <cell r="H809"/>
          <cell r="I809"/>
          <cell r="J809"/>
          <cell r="S809">
            <v>0</v>
          </cell>
          <cell r="T809" t="e">
            <v>#N/A</v>
          </cell>
          <cell r="U809" t="e">
            <v>#N/A</v>
          </cell>
          <cell r="V809">
            <v>0</v>
          </cell>
          <cell r="W809"/>
          <cell r="X809"/>
        </row>
        <row r="810">
          <cell r="G810"/>
          <cell r="H810"/>
          <cell r="I810"/>
          <cell r="J810"/>
          <cell r="S810">
            <v>0</v>
          </cell>
          <cell r="T810" t="e">
            <v>#N/A</v>
          </cell>
          <cell r="U810" t="e">
            <v>#N/A</v>
          </cell>
          <cell r="V810">
            <v>0</v>
          </cell>
          <cell r="W810"/>
          <cell r="X810"/>
        </row>
        <row r="811">
          <cell r="G811"/>
          <cell r="H811"/>
          <cell r="I811"/>
          <cell r="J811"/>
          <cell r="S811">
            <v>0</v>
          </cell>
          <cell r="T811" t="e">
            <v>#N/A</v>
          </cell>
          <cell r="U811" t="e">
            <v>#N/A</v>
          </cell>
          <cell r="V811">
            <v>0</v>
          </cell>
          <cell r="W811"/>
          <cell r="X811"/>
        </row>
        <row r="812">
          <cell r="G812"/>
          <cell r="H812"/>
          <cell r="I812"/>
          <cell r="J812"/>
          <cell r="S812">
            <v>0</v>
          </cell>
          <cell r="T812" t="e">
            <v>#N/A</v>
          </cell>
          <cell r="U812" t="e">
            <v>#N/A</v>
          </cell>
          <cell r="V812">
            <v>0</v>
          </cell>
          <cell r="W812"/>
          <cell r="X812"/>
        </row>
        <row r="813">
          <cell r="G813"/>
          <cell r="H813"/>
          <cell r="I813"/>
          <cell r="J813"/>
          <cell r="S813">
            <v>0</v>
          </cell>
          <cell r="T813" t="e">
            <v>#N/A</v>
          </cell>
          <cell r="U813" t="e">
            <v>#N/A</v>
          </cell>
          <cell r="V813">
            <v>0</v>
          </cell>
          <cell r="W813"/>
          <cell r="X813"/>
        </row>
        <row r="814">
          <cell r="G814"/>
          <cell r="H814"/>
          <cell r="I814"/>
          <cell r="J814"/>
          <cell r="S814">
            <v>0</v>
          </cell>
          <cell r="T814" t="e">
            <v>#N/A</v>
          </cell>
          <cell r="U814" t="e">
            <v>#N/A</v>
          </cell>
          <cell r="V814">
            <v>0</v>
          </cell>
          <cell r="W814"/>
          <cell r="X814"/>
        </row>
        <row r="815">
          <cell r="G815"/>
          <cell r="H815"/>
          <cell r="I815"/>
          <cell r="J815"/>
          <cell r="S815">
            <v>0</v>
          </cell>
          <cell r="T815" t="e">
            <v>#N/A</v>
          </cell>
          <cell r="U815" t="e">
            <v>#N/A</v>
          </cell>
          <cell r="V815">
            <v>0</v>
          </cell>
          <cell r="W815"/>
          <cell r="X815"/>
        </row>
        <row r="816">
          <cell r="G816"/>
          <cell r="H816"/>
          <cell r="I816"/>
          <cell r="J816"/>
          <cell r="S816">
            <v>0</v>
          </cell>
          <cell r="T816" t="e">
            <v>#N/A</v>
          </cell>
          <cell r="U816" t="e">
            <v>#N/A</v>
          </cell>
          <cell r="V816">
            <v>0</v>
          </cell>
          <cell r="W816"/>
          <cell r="X816"/>
        </row>
        <row r="817">
          <cell r="G817"/>
          <cell r="H817"/>
          <cell r="I817"/>
          <cell r="J817"/>
          <cell r="S817">
            <v>0</v>
          </cell>
          <cell r="T817" t="e">
            <v>#N/A</v>
          </cell>
          <cell r="U817" t="e">
            <v>#N/A</v>
          </cell>
          <cell r="V817">
            <v>0</v>
          </cell>
          <cell r="W817"/>
          <cell r="X817"/>
        </row>
        <row r="818">
          <cell r="G818"/>
          <cell r="H818"/>
          <cell r="I818"/>
          <cell r="J818"/>
          <cell r="S818">
            <v>0</v>
          </cell>
          <cell r="T818" t="e">
            <v>#N/A</v>
          </cell>
          <cell r="U818" t="e">
            <v>#N/A</v>
          </cell>
          <cell r="V818">
            <v>0</v>
          </cell>
          <cell r="W818"/>
          <cell r="X818"/>
        </row>
        <row r="819">
          <cell r="G819"/>
          <cell r="H819"/>
          <cell r="I819"/>
          <cell r="J819"/>
          <cell r="S819">
            <v>0</v>
          </cell>
          <cell r="T819" t="e">
            <v>#N/A</v>
          </cell>
          <cell r="U819" t="e">
            <v>#N/A</v>
          </cell>
          <cell r="V819">
            <v>0</v>
          </cell>
          <cell r="W819"/>
          <cell r="X819"/>
        </row>
        <row r="820">
          <cell r="G820"/>
          <cell r="H820"/>
          <cell r="I820"/>
          <cell r="J820"/>
          <cell r="S820">
            <v>0</v>
          </cell>
          <cell r="T820" t="e">
            <v>#N/A</v>
          </cell>
          <cell r="U820" t="e">
            <v>#N/A</v>
          </cell>
          <cell r="V820">
            <v>0</v>
          </cell>
          <cell r="W820"/>
          <cell r="X820"/>
        </row>
        <row r="821">
          <cell r="G821"/>
          <cell r="H821"/>
          <cell r="I821"/>
          <cell r="J821"/>
          <cell r="S821">
            <v>0</v>
          </cell>
          <cell r="T821" t="e">
            <v>#N/A</v>
          </cell>
          <cell r="U821" t="e">
            <v>#N/A</v>
          </cell>
          <cell r="V821">
            <v>0</v>
          </cell>
          <cell r="W821"/>
          <cell r="X821"/>
        </row>
        <row r="822">
          <cell r="G822"/>
          <cell r="H822"/>
          <cell r="I822"/>
          <cell r="J822"/>
          <cell r="S822">
            <v>0</v>
          </cell>
          <cell r="T822" t="e">
            <v>#N/A</v>
          </cell>
          <cell r="U822" t="e">
            <v>#N/A</v>
          </cell>
          <cell r="V822">
            <v>0</v>
          </cell>
          <cell r="W822"/>
          <cell r="X822"/>
        </row>
        <row r="823">
          <cell r="G823"/>
          <cell r="H823"/>
          <cell r="I823"/>
          <cell r="J823"/>
          <cell r="S823">
            <v>0</v>
          </cell>
          <cell r="T823" t="e">
            <v>#N/A</v>
          </cell>
          <cell r="U823" t="e">
            <v>#N/A</v>
          </cell>
          <cell r="V823">
            <v>0</v>
          </cell>
          <cell r="W823"/>
          <cell r="X823"/>
        </row>
        <row r="824">
          <cell r="G824"/>
          <cell r="H824"/>
          <cell r="I824"/>
          <cell r="J824"/>
          <cell r="S824">
            <v>0</v>
          </cell>
          <cell r="T824" t="e">
            <v>#N/A</v>
          </cell>
          <cell r="U824" t="e">
            <v>#N/A</v>
          </cell>
          <cell r="V824">
            <v>0</v>
          </cell>
          <cell r="W824"/>
          <cell r="X824"/>
        </row>
        <row r="825">
          <cell r="G825"/>
          <cell r="H825"/>
          <cell r="I825"/>
          <cell r="J825"/>
          <cell r="S825">
            <v>0</v>
          </cell>
          <cell r="T825" t="e">
            <v>#N/A</v>
          </cell>
          <cell r="U825" t="e">
            <v>#N/A</v>
          </cell>
          <cell r="V825">
            <v>0</v>
          </cell>
          <cell r="W825"/>
          <cell r="X825"/>
        </row>
        <row r="826">
          <cell r="G826"/>
          <cell r="H826"/>
          <cell r="I826"/>
          <cell r="J826"/>
          <cell r="S826">
            <v>0</v>
          </cell>
          <cell r="T826" t="e">
            <v>#N/A</v>
          </cell>
          <cell r="U826" t="e">
            <v>#N/A</v>
          </cell>
          <cell r="V826">
            <v>0</v>
          </cell>
          <cell r="W826"/>
          <cell r="X826"/>
        </row>
        <row r="827">
          <cell r="G827"/>
          <cell r="H827"/>
          <cell r="I827"/>
          <cell r="J827"/>
          <cell r="S827">
            <v>0</v>
          </cell>
          <cell r="T827" t="e">
            <v>#N/A</v>
          </cell>
          <cell r="U827" t="e">
            <v>#N/A</v>
          </cell>
          <cell r="V827">
            <v>0</v>
          </cell>
          <cell r="W827"/>
          <cell r="X827"/>
        </row>
        <row r="828">
          <cell r="G828"/>
          <cell r="H828"/>
          <cell r="I828"/>
          <cell r="J828"/>
          <cell r="S828">
            <v>0</v>
          </cell>
          <cell r="T828" t="e">
            <v>#N/A</v>
          </cell>
          <cell r="U828" t="e">
            <v>#N/A</v>
          </cell>
          <cell r="V828">
            <v>0</v>
          </cell>
          <cell r="W828"/>
          <cell r="X828"/>
        </row>
        <row r="829">
          <cell r="G829"/>
          <cell r="H829"/>
          <cell r="I829"/>
          <cell r="J829"/>
          <cell r="S829">
            <v>0</v>
          </cell>
          <cell r="T829" t="e">
            <v>#N/A</v>
          </cell>
          <cell r="U829" t="e">
            <v>#N/A</v>
          </cell>
          <cell r="V829">
            <v>0</v>
          </cell>
          <cell r="W829"/>
          <cell r="X829"/>
        </row>
        <row r="830">
          <cell r="G830"/>
          <cell r="H830"/>
          <cell r="I830"/>
          <cell r="J830"/>
          <cell r="S830">
            <v>0</v>
          </cell>
          <cell r="T830" t="e">
            <v>#N/A</v>
          </cell>
          <cell r="U830" t="e">
            <v>#N/A</v>
          </cell>
          <cell r="V830">
            <v>0</v>
          </cell>
          <cell r="W830"/>
          <cell r="X830"/>
        </row>
        <row r="831">
          <cell r="R831"/>
          <cell r="S831">
            <v>0</v>
          </cell>
          <cell r="V831">
            <v>0</v>
          </cell>
          <cell r="W831"/>
          <cell r="X831"/>
        </row>
        <row r="832">
          <cell r="R832"/>
          <cell r="S832">
            <v>0</v>
          </cell>
          <cell r="V832">
            <v>0</v>
          </cell>
          <cell r="W832"/>
          <cell r="X832"/>
        </row>
        <row r="833">
          <cell r="R833"/>
          <cell r="S833">
            <v>0</v>
          </cell>
          <cell r="V833">
            <v>0</v>
          </cell>
          <cell r="W833"/>
          <cell r="X833"/>
        </row>
        <row r="834">
          <cell r="R834"/>
          <cell r="S834">
            <v>0</v>
          </cell>
          <cell r="V834">
            <v>0</v>
          </cell>
          <cell r="W834"/>
          <cell r="X834"/>
        </row>
        <row r="835">
          <cell r="R835"/>
          <cell r="S835">
            <v>0</v>
          </cell>
          <cell r="V835">
            <v>0</v>
          </cell>
          <cell r="W835"/>
          <cell r="X835"/>
        </row>
        <row r="836">
          <cell r="R836"/>
          <cell r="S836">
            <v>0</v>
          </cell>
          <cell r="V836">
            <v>0</v>
          </cell>
          <cell r="W836"/>
          <cell r="X836"/>
        </row>
        <row r="837">
          <cell r="R837"/>
          <cell r="S837">
            <v>0</v>
          </cell>
          <cell r="V837">
            <v>0</v>
          </cell>
          <cell r="W837"/>
          <cell r="X837"/>
        </row>
        <row r="838">
          <cell r="R838"/>
          <cell r="S838">
            <v>0</v>
          </cell>
          <cell r="V838">
            <v>0</v>
          </cell>
          <cell r="W838"/>
          <cell r="X838"/>
        </row>
        <row r="839">
          <cell r="R839"/>
          <cell r="S839">
            <v>0</v>
          </cell>
          <cell r="V839">
            <v>0</v>
          </cell>
          <cell r="W839"/>
          <cell r="X839"/>
        </row>
        <row r="840">
          <cell r="R840"/>
          <cell r="S840">
            <v>0</v>
          </cell>
          <cell r="V840">
            <v>0</v>
          </cell>
          <cell r="W840"/>
          <cell r="X840"/>
        </row>
        <row r="841">
          <cell r="R841"/>
          <cell r="S841">
            <v>0</v>
          </cell>
          <cell r="V841">
            <v>0</v>
          </cell>
          <cell r="W841"/>
          <cell r="X841"/>
        </row>
        <row r="842">
          <cell r="R842"/>
          <cell r="S842">
            <v>0</v>
          </cell>
          <cell r="V842">
            <v>0</v>
          </cell>
          <cell r="W842"/>
          <cell r="X842"/>
        </row>
        <row r="843">
          <cell r="R843"/>
          <cell r="S843">
            <v>0</v>
          </cell>
          <cell r="V843">
            <v>0</v>
          </cell>
          <cell r="W843"/>
          <cell r="X843"/>
        </row>
        <row r="844">
          <cell r="R844"/>
          <cell r="S844">
            <v>0</v>
          </cell>
          <cell r="V844">
            <v>0</v>
          </cell>
          <cell r="W844"/>
          <cell r="X844"/>
        </row>
        <row r="845">
          <cell r="R845"/>
          <cell r="S845">
            <v>0</v>
          </cell>
          <cell r="V845">
            <v>0</v>
          </cell>
          <cell r="W845"/>
          <cell r="X845"/>
        </row>
        <row r="846">
          <cell r="R846"/>
          <cell r="S846">
            <v>0</v>
          </cell>
          <cell r="V846">
            <v>0</v>
          </cell>
          <cell r="W846"/>
          <cell r="X846"/>
        </row>
        <row r="847">
          <cell r="R847"/>
          <cell r="S847">
            <v>0</v>
          </cell>
          <cell r="V847">
            <v>0</v>
          </cell>
          <cell r="W847"/>
          <cell r="X847"/>
        </row>
        <row r="848">
          <cell r="R848"/>
          <cell r="S848">
            <v>0</v>
          </cell>
          <cell r="V848">
            <v>0</v>
          </cell>
          <cell r="W848"/>
          <cell r="X848"/>
        </row>
        <row r="849">
          <cell r="R849"/>
          <cell r="S849">
            <v>0</v>
          </cell>
          <cell r="V849">
            <v>0</v>
          </cell>
          <cell r="W849"/>
          <cell r="X849"/>
        </row>
        <row r="850">
          <cell r="R850"/>
          <cell r="S850">
            <v>0</v>
          </cell>
          <cell r="V850">
            <v>0</v>
          </cell>
          <cell r="W850"/>
          <cell r="X850"/>
        </row>
        <row r="851">
          <cell r="R851"/>
          <cell r="S851">
            <v>0</v>
          </cell>
          <cell r="V851">
            <v>0</v>
          </cell>
          <cell r="W851"/>
          <cell r="X851"/>
        </row>
        <row r="852">
          <cell r="R852"/>
          <cell r="S852">
            <v>0</v>
          </cell>
          <cell r="V852">
            <v>0</v>
          </cell>
          <cell r="W852"/>
          <cell r="X852"/>
        </row>
        <row r="853">
          <cell r="R853"/>
          <cell r="S853">
            <v>0</v>
          </cell>
          <cell r="V853">
            <v>0</v>
          </cell>
          <cell r="W853"/>
          <cell r="X853"/>
        </row>
        <row r="854">
          <cell r="R854"/>
          <cell r="S854">
            <v>0</v>
          </cell>
          <cell r="V854">
            <v>0</v>
          </cell>
          <cell r="W854"/>
          <cell r="X854"/>
        </row>
        <row r="855">
          <cell r="R855"/>
          <cell r="S855">
            <v>0</v>
          </cell>
          <cell r="V855">
            <v>0</v>
          </cell>
          <cell r="W855"/>
          <cell r="X855"/>
        </row>
        <row r="856">
          <cell r="R856"/>
          <cell r="S856">
            <v>0</v>
          </cell>
          <cell r="V856">
            <v>0</v>
          </cell>
          <cell r="W856"/>
          <cell r="X856"/>
        </row>
        <row r="857">
          <cell r="R857"/>
          <cell r="S857">
            <v>0</v>
          </cell>
          <cell r="V857">
            <v>0</v>
          </cell>
          <cell r="W857"/>
          <cell r="X857"/>
        </row>
        <row r="858">
          <cell r="R858"/>
          <cell r="S858">
            <v>0</v>
          </cell>
          <cell r="V858">
            <v>0</v>
          </cell>
          <cell r="W858"/>
          <cell r="X858"/>
        </row>
        <row r="859">
          <cell r="R859"/>
          <cell r="S859">
            <v>0</v>
          </cell>
          <cell r="V859">
            <v>0</v>
          </cell>
          <cell r="W859"/>
          <cell r="X859"/>
        </row>
        <row r="860">
          <cell r="R860"/>
          <cell r="S860">
            <v>0</v>
          </cell>
          <cell r="V860">
            <v>0</v>
          </cell>
          <cell r="W860"/>
          <cell r="X860"/>
        </row>
        <row r="861">
          <cell r="R861"/>
          <cell r="S861">
            <v>0</v>
          </cell>
          <cell r="V861">
            <v>0</v>
          </cell>
          <cell r="W861"/>
          <cell r="X861"/>
        </row>
        <row r="862">
          <cell r="R862"/>
          <cell r="S862">
            <v>0</v>
          </cell>
          <cell r="V862">
            <v>0</v>
          </cell>
          <cell r="W862"/>
          <cell r="X862"/>
        </row>
        <row r="863">
          <cell r="R863"/>
          <cell r="S863">
            <v>0</v>
          </cell>
          <cell r="V863">
            <v>0</v>
          </cell>
          <cell r="W863"/>
          <cell r="X863"/>
        </row>
        <row r="864">
          <cell r="R864"/>
          <cell r="S864">
            <v>0</v>
          </cell>
          <cell r="V864">
            <v>0</v>
          </cell>
          <cell r="W864"/>
          <cell r="X864"/>
        </row>
        <row r="865">
          <cell r="R865"/>
          <cell r="S865">
            <v>0</v>
          </cell>
          <cell r="V865">
            <v>0</v>
          </cell>
          <cell r="W865"/>
          <cell r="X865"/>
        </row>
        <row r="866">
          <cell r="R866"/>
          <cell r="S866">
            <v>0</v>
          </cell>
          <cell r="V866">
            <v>0</v>
          </cell>
          <cell r="W866"/>
          <cell r="X866"/>
        </row>
        <row r="867">
          <cell r="R867"/>
          <cell r="S867">
            <v>0</v>
          </cell>
          <cell r="V867">
            <v>0</v>
          </cell>
          <cell r="W867"/>
          <cell r="X867"/>
        </row>
        <row r="868">
          <cell r="R868"/>
          <cell r="S868">
            <v>0</v>
          </cell>
          <cell r="V868">
            <v>0</v>
          </cell>
          <cell r="W868"/>
          <cell r="X868"/>
        </row>
        <row r="869">
          <cell r="R869"/>
          <cell r="S869">
            <v>0</v>
          </cell>
          <cell r="V869">
            <v>0</v>
          </cell>
          <cell r="W869"/>
          <cell r="X869"/>
        </row>
        <row r="870">
          <cell r="R870"/>
          <cell r="S870">
            <v>0</v>
          </cell>
          <cell r="V870">
            <v>0</v>
          </cell>
          <cell r="W870"/>
          <cell r="X870"/>
        </row>
        <row r="871">
          <cell r="R871"/>
          <cell r="S871">
            <v>0</v>
          </cell>
          <cell r="V871">
            <v>0</v>
          </cell>
          <cell r="W871"/>
          <cell r="X871"/>
        </row>
        <row r="872">
          <cell r="R872"/>
          <cell r="S872">
            <v>0</v>
          </cell>
          <cell r="V872">
            <v>0</v>
          </cell>
          <cell r="W872"/>
          <cell r="X872"/>
        </row>
        <row r="873">
          <cell r="R873"/>
          <cell r="S873">
            <v>0</v>
          </cell>
          <cell r="V873">
            <v>0</v>
          </cell>
          <cell r="W873"/>
          <cell r="X873"/>
        </row>
        <row r="874">
          <cell r="R874"/>
          <cell r="S874">
            <v>0</v>
          </cell>
          <cell r="V874">
            <v>0</v>
          </cell>
          <cell r="W874"/>
          <cell r="X874"/>
        </row>
        <row r="875">
          <cell r="R875"/>
          <cell r="S875">
            <v>0</v>
          </cell>
          <cell r="V875">
            <v>0</v>
          </cell>
          <cell r="W875"/>
          <cell r="X875"/>
        </row>
        <row r="876">
          <cell r="R876"/>
          <cell r="S876">
            <v>0</v>
          </cell>
          <cell r="V876">
            <v>0</v>
          </cell>
          <cell r="W876"/>
          <cell r="X876"/>
        </row>
        <row r="877">
          <cell r="R877"/>
          <cell r="S877">
            <v>0</v>
          </cell>
          <cell r="V877">
            <v>0</v>
          </cell>
          <cell r="W877"/>
          <cell r="X877"/>
        </row>
        <row r="878">
          <cell r="R878"/>
          <cell r="S878">
            <v>0</v>
          </cell>
          <cell r="V878">
            <v>0</v>
          </cell>
          <cell r="W878"/>
          <cell r="X878"/>
        </row>
        <row r="879">
          <cell r="R879"/>
          <cell r="S879">
            <v>0</v>
          </cell>
          <cell r="V879">
            <v>0</v>
          </cell>
          <cell r="W879"/>
          <cell r="X879"/>
        </row>
        <row r="880">
          <cell r="R880"/>
          <cell r="S880">
            <v>0</v>
          </cell>
          <cell r="V880">
            <v>0</v>
          </cell>
          <cell r="W880"/>
          <cell r="X880"/>
        </row>
        <row r="881">
          <cell r="R881"/>
          <cell r="S881">
            <v>0</v>
          </cell>
          <cell r="V881">
            <v>0</v>
          </cell>
          <cell r="W881"/>
          <cell r="X881"/>
        </row>
        <row r="882">
          <cell r="R882"/>
          <cell r="S882">
            <v>0</v>
          </cell>
          <cell r="V882">
            <v>0</v>
          </cell>
          <cell r="W882"/>
          <cell r="X882"/>
        </row>
        <row r="883">
          <cell r="R883"/>
          <cell r="S883">
            <v>0</v>
          </cell>
          <cell r="V883">
            <v>0</v>
          </cell>
          <cell r="W883"/>
          <cell r="X883"/>
        </row>
        <row r="884">
          <cell r="R884"/>
          <cell r="S884">
            <v>0</v>
          </cell>
          <cell r="V884">
            <v>0</v>
          </cell>
          <cell r="W884"/>
          <cell r="X884"/>
        </row>
        <row r="885">
          <cell r="R885"/>
          <cell r="S885">
            <v>0</v>
          </cell>
          <cell r="V885">
            <v>0</v>
          </cell>
          <cell r="W885"/>
          <cell r="X885"/>
        </row>
        <row r="886">
          <cell r="R886"/>
          <cell r="S886">
            <v>0</v>
          </cell>
          <cell r="V886">
            <v>0</v>
          </cell>
          <cell r="W886"/>
          <cell r="X886"/>
        </row>
        <row r="887">
          <cell r="R887"/>
          <cell r="S887">
            <v>0</v>
          </cell>
          <cell r="V887">
            <v>0</v>
          </cell>
          <cell r="W887"/>
          <cell r="X887"/>
        </row>
        <row r="888">
          <cell r="R888"/>
          <cell r="S888">
            <v>0</v>
          </cell>
          <cell r="V888">
            <v>0</v>
          </cell>
          <cell r="W888"/>
          <cell r="X888"/>
        </row>
        <row r="889">
          <cell r="R889"/>
          <cell r="S889">
            <v>0</v>
          </cell>
          <cell r="V889">
            <v>0</v>
          </cell>
          <cell r="W889"/>
          <cell r="X889"/>
        </row>
        <row r="890">
          <cell r="R890"/>
          <cell r="S890">
            <v>0</v>
          </cell>
          <cell r="V890">
            <v>0</v>
          </cell>
          <cell r="W890"/>
          <cell r="X890"/>
        </row>
        <row r="891">
          <cell r="R891"/>
          <cell r="S891">
            <v>0</v>
          </cell>
          <cell r="V891">
            <v>0</v>
          </cell>
          <cell r="W891"/>
          <cell r="X891"/>
        </row>
        <row r="892">
          <cell r="R892"/>
          <cell r="S892">
            <v>0</v>
          </cell>
          <cell r="V892">
            <v>0</v>
          </cell>
          <cell r="W892"/>
          <cell r="X892"/>
        </row>
        <row r="893">
          <cell r="R893"/>
          <cell r="S893">
            <v>0</v>
          </cell>
          <cell r="V893">
            <v>0</v>
          </cell>
          <cell r="W893"/>
          <cell r="X893"/>
        </row>
        <row r="894">
          <cell r="A894"/>
          <cell r="P894"/>
          <cell r="R894"/>
          <cell r="V894">
            <v>0</v>
          </cell>
        </row>
        <row r="895">
          <cell r="A895"/>
          <cell r="R895"/>
        </row>
        <row r="896">
          <cell r="A896"/>
          <cell r="R896"/>
        </row>
        <row r="897">
          <cell r="A897"/>
          <cell r="R897"/>
        </row>
        <row r="898">
          <cell r="A898"/>
          <cell r="R898"/>
        </row>
        <row r="899">
          <cell r="A899"/>
          <cell r="R899"/>
        </row>
        <row r="900">
          <cell r="A900"/>
          <cell r="R900"/>
        </row>
        <row r="901">
          <cell r="A901"/>
          <cell r="R901"/>
        </row>
        <row r="902">
          <cell r="A902"/>
          <cell r="R902"/>
        </row>
        <row r="903">
          <cell r="A903"/>
          <cell r="R903"/>
        </row>
        <row r="904">
          <cell r="A904"/>
          <cell r="R904"/>
        </row>
        <row r="905">
          <cell r="A905"/>
          <cell r="R905"/>
        </row>
        <row r="906">
          <cell r="A906"/>
          <cell r="R906"/>
        </row>
        <row r="907">
          <cell r="A907"/>
          <cell r="R907"/>
        </row>
        <row r="908">
          <cell r="A908"/>
          <cell r="R908"/>
        </row>
        <row r="909">
          <cell r="A909"/>
          <cell r="R909"/>
        </row>
        <row r="910">
          <cell r="A910"/>
          <cell r="R910"/>
        </row>
        <row r="911">
          <cell r="A911"/>
          <cell r="R911"/>
        </row>
        <row r="912">
          <cell r="A912"/>
          <cell r="R912"/>
        </row>
        <row r="913">
          <cell r="A913"/>
          <cell r="R913"/>
        </row>
        <row r="914">
          <cell r="A914"/>
          <cell r="R914"/>
        </row>
        <row r="915">
          <cell r="A915"/>
          <cell r="R915"/>
        </row>
        <row r="916">
          <cell r="A916"/>
        </row>
        <row r="917">
          <cell r="A917"/>
        </row>
        <row r="918">
          <cell r="A918"/>
        </row>
        <row r="919">
          <cell r="A919"/>
        </row>
        <row r="920">
          <cell r="A920"/>
        </row>
        <row r="921">
          <cell r="A921"/>
        </row>
        <row r="922">
          <cell r="A922"/>
        </row>
        <row r="923">
          <cell r="A923"/>
        </row>
        <row r="924">
          <cell r="A924"/>
        </row>
        <row r="925">
          <cell r="A925"/>
        </row>
        <row r="926">
          <cell r="A926"/>
        </row>
        <row r="927">
          <cell r="A927"/>
        </row>
        <row r="928">
          <cell r="A928"/>
        </row>
        <row r="929">
          <cell r="A929"/>
        </row>
        <row r="930">
          <cell r="A930"/>
        </row>
        <row r="931">
          <cell r="A931"/>
        </row>
        <row r="932">
          <cell r="A932"/>
        </row>
        <row r="933">
          <cell r="A933"/>
        </row>
        <row r="934">
          <cell r="A934"/>
        </row>
        <row r="935">
          <cell r="A935"/>
        </row>
        <row r="936">
          <cell r="A936"/>
        </row>
        <row r="937">
          <cell r="A937"/>
        </row>
        <row r="938">
          <cell r="A938"/>
        </row>
        <row r="939">
          <cell r="A939"/>
        </row>
        <row r="940">
          <cell r="A940"/>
        </row>
        <row r="941">
          <cell r="A941"/>
        </row>
        <row r="942">
          <cell r="A942"/>
        </row>
        <row r="943">
          <cell r="A943"/>
        </row>
        <row r="944">
          <cell r="A944"/>
        </row>
        <row r="945">
          <cell r="A945"/>
        </row>
        <row r="946">
          <cell r="A946"/>
        </row>
        <row r="947">
          <cell r="A947"/>
        </row>
        <row r="948">
          <cell r="A948"/>
        </row>
        <row r="949">
          <cell r="A949"/>
        </row>
        <row r="950">
          <cell r="A950"/>
        </row>
        <row r="951">
          <cell r="A951"/>
        </row>
        <row r="952">
          <cell r="A952"/>
        </row>
        <row r="953">
          <cell r="A953"/>
        </row>
        <row r="954">
          <cell r="A954"/>
        </row>
        <row r="955">
          <cell r="A955"/>
        </row>
        <row r="956">
          <cell r="A956"/>
        </row>
        <row r="957">
          <cell r="A957"/>
        </row>
        <row r="958">
          <cell r="A958"/>
        </row>
        <row r="959">
          <cell r="A959"/>
        </row>
        <row r="960">
          <cell r="A960"/>
        </row>
        <row r="961">
          <cell r="A961"/>
        </row>
        <row r="962">
          <cell r="A962"/>
        </row>
        <row r="963">
          <cell r="A963"/>
        </row>
        <row r="964">
          <cell r="A964"/>
        </row>
        <row r="965">
          <cell r="A965"/>
        </row>
        <row r="966">
          <cell r="A966"/>
        </row>
        <row r="967">
          <cell r="A967"/>
        </row>
        <row r="968">
          <cell r="A968"/>
        </row>
        <row r="969">
          <cell r="A969"/>
        </row>
        <row r="970">
          <cell r="A970"/>
        </row>
        <row r="971">
          <cell r="A971"/>
        </row>
        <row r="972">
          <cell r="A972"/>
        </row>
        <row r="973">
          <cell r="A973"/>
        </row>
        <row r="974">
          <cell r="A974"/>
        </row>
        <row r="975">
          <cell r="A975"/>
        </row>
        <row r="976">
          <cell r="A976"/>
        </row>
        <row r="977">
          <cell r="A977"/>
        </row>
        <row r="978">
          <cell r="A978"/>
        </row>
        <row r="979">
          <cell r="A979"/>
        </row>
        <row r="980">
          <cell r="A980"/>
        </row>
        <row r="981">
          <cell r="A981"/>
        </row>
        <row r="982">
          <cell r="A982"/>
        </row>
        <row r="983">
          <cell r="A983"/>
        </row>
        <row r="984">
          <cell r="A984"/>
        </row>
        <row r="985">
          <cell r="A985"/>
        </row>
        <row r="986">
          <cell r="A986"/>
        </row>
        <row r="987">
          <cell r="A987"/>
        </row>
        <row r="988">
          <cell r="A988"/>
        </row>
        <row r="989">
          <cell r="A989"/>
        </row>
        <row r="990">
          <cell r="A990"/>
        </row>
        <row r="991">
          <cell r="A991"/>
        </row>
        <row r="992">
          <cell r="A992"/>
        </row>
        <row r="993">
          <cell r="A993"/>
        </row>
        <row r="994">
          <cell r="A994"/>
        </row>
        <row r="995">
          <cell r="A995"/>
        </row>
        <row r="996">
          <cell r="A996"/>
        </row>
        <row r="997">
          <cell r="A997"/>
        </row>
        <row r="998">
          <cell r="A998"/>
        </row>
        <row r="999">
          <cell r="A999"/>
        </row>
        <row r="1000">
          <cell r="A1000"/>
        </row>
        <row r="1001">
          <cell r="A1001"/>
        </row>
        <row r="1002">
          <cell r="A1002"/>
        </row>
        <row r="1003">
          <cell r="A1003"/>
        </row>
        <row r="1004">
          <cell r="A1004"/>
        </row>
        <row r="1005">
          <cell r="A1005"/>
        </row>
        <row r="1006">
          <cell r="A1006"/>
        </row>
        <row r="1007">
          <cell r="A1007"/>
        </row>
        <row r="1008">
          <cell r="A1008"/>
        </row>
        <row r="1009">
          <cell r="A1009"/>
        </row>
        <row r="1010">
          <cell r="A1010"/>
        </row>
        <row r="1011">
          <cell r="A1011"/>
        </row>
        <row r="1012">
          <cell r="A1012"/>
        </row>
        <row r="1013">
          <cell r="A1013"/>
        </row>
        <row r="1014">
          <cell r="A1014"/>
        </row>
        <row r="1015">
          <cell r="A1015"/>
        </row>
        <row r="1016">
          <cell r="A1016"/>
        </row>
        <row r="1017">
          <cell r="A1017"/>
        </row>
        <row r="1018">
          <cell r="A1018"/>
        </row>
        <row r="1019">
          <cell r="A1019"/>
        </row>
        <row r="1020">
          <cell r="A1020"/>
        </row>
        <row r="1021">
          <cell r="A1021"/>
        </row>
        <row r="1022">
          <cell r="A1022"/>
        </row>
        <row r="1023">
          <cell r="A1023"/>
        </row>
        <row r="1024">
          <cell r="A1024"/>
        </row>
        <row r="1025">
          <cell r="A1025"/>
        </row>
        <row r="1026">
          <cell r="A1026"/>
        </row>
        <row r="1027">
          <cell r="A1027"/>
        </row>
        <row r="1028">
          <cell r="A1028"/>
        </row>
        <row r="1029">
          <cell r="A1029"/>
        </row>
        <row r="1030">
          <cell r="A1030"/>
        </row>
        <row r="1031">
          <cell r="A1031"/>
        </row>
        <row r="1032">
          <cell r="A1032"/>
        </row>
        <row r="1033">
          <cell r="A1033"/>
        </row>
        <row r="1034">
          <cell r="A1034"/>
        </row>
        <row r="1035">
          <cell r="A1035"/>
        </row>
        <row r="1036">
          <cell r="A1036"/>
        </row>
        <row r="1037">
          <cell r="A1037"/>
        </row>
        <row r="1038">
          <cell r="A1038"/>
        </row>
        <row r="1039">
          <cell r="A1039"/>
        </row>
        <row r="1040">
          <cell r="A1040"/>
        </row>
        <row r="1041">
          <cell r="A1041"/>
        </row>
        <row r="1042">
          <cell r="A1042"/>
        </row>
        <row r="1043">
          <cell r="A1043"/>
        </row>
        <row r="1044">
          <cell r="A1044"/>
        </row>
        <row r="1045">
          <cell r="A1045"/>
        </row>
        <row r="1046">
          <cell r="A1046"/>
        </row>
        <row r="1047">
          <cell r="A1047"/>
        </row>
        <row r="1048">
          <cell r="A1048"/>
        </row>
        <row r="1049">
          <cell r="A1049"/>
        </row>
        <row r="1050">
          <cell r="A1050"/>
        </row>
        <row r="1051">
          <cell r="A1051"/>
        </row>
        <row r="1052">
          <cell r="A1052"/>
        </row>
        <row r="1053">
          <cell r="A1053"/>
        </row>
        <row r="1054">
          <cell r="A1054"/>
        </row>
        <row r="1055">
          <cell r="A1055"/>
        </row>
        <row r="1056">
          <cell r="A1056"/>
        </row>
        <row r="1057">
          <cell r="A1057"/>
        </row>
        <row r="1058">
          <cell r="A1058"/>
        </row>
        <row r="1059">
          <cell r="A1059"/>
        </row>
        <row r="1060">
          <cell r="A1060"/>
        </row>
        <row r="1061">
          <cell r="A1061"/>
        </row>
        <row r="1062">
          <cell r="A1062"/>
        </row>
        <row r="1063">
          <cell r="A1063"/>
        </row>
        <row r="1064">
          <cell r="A1064"/>
        </row>
        <row r="1065">
          <cell r="A1065"/>
        </row>
        <row r="1066">
          <cell r="A1066"/>
        </row>
        <row r="1067">
          <cell r="A1067"/>
        </row>
        <row r="1068">
          <cell r="A1068"/>
        </row>
        <row r="1069">
          <cell r="A1069"/>
        </row>
        <row r="1070">
          <cell r="A1070"/>
        </row>
        <row r="1071">
          <cell r="A1071"/>
        </row>
        <row r="1072">
          <cell r="A1072"/>
        </row>
        <row r="1073">
          <cell r="A1073"/>
        </row>
        <row r="1074">
          <cell r="A1074"/>
        </row>
        <row r="1075">
          <cell r="A1075"/>
        </row>
        <row r="1076">
          <cell r="A1076"/>
        </row>
        <row r="1077">
          <cell r="A1077"/>
        </row>
        <row r="1078">
          <cell r="A1078"/>
        </row>
        <row r="1079">
          <cell r="A1079"/>
        </row>
        <row r="1080">
          <cell r="A1080"/>
        </row>
        <row r="1081">
          <cell r="A1081"/>
        </row>
        <row r="1082">
          <cell r="A1082"/>
        </row>
        <row r="1083">
          <cell r="A1083"/>
        </row>
        <row r="1084">
          <cell r="A1084"/>
        </row>
        <row r="1085">
          <cell r="A1085"/>
        </row>
        <row r="1086">
          <cell r="A1086"/>
        </row>
        <row r="1087">
          <cell r="A1087"/>
        </row>
        <row r="1088">
          <cell r="A1088"/>
        </row>
        <row r="1089">
          <cell r="A1089"/>
        </row>
        <row r="1090">
          <cell r="A1090"/>
        </row>
        <row r="1091">
          <cell r="A1091"/>
        </row>
        <row r="1092">
          <cell r="A1092"/>
        </row>
        <row r="1093">
          <cell r="A1093"/>
        </row>
        <row r="1094">
          <cell r="A1094"/>
        </row>
        <row r="1095">
          <cell r="A1095"/>
        </row>
        <row r="1096">
          <cell r="A1096"/>
        </row>
        <row r="1097">
          <cell r="A1097"/>
        </row>
        <row r="1098">
          <cell r="A1098"/>
        </row>
        <row r="1099">
          <cell r="A1099"/>
        </row>
        <row r="1100">
          <cell r="A1100"/>
        </row>
        <row r="1101">
          <cell r="A1101"/>
        </row>
        <row r="1102">
          <cell r="A1102"/>
        </row>
        <row r="1103">
          <cell r="A1103"/>
        </row>
        <row r="1104">
          <cell r="A1104"/>
        </row>
        <row r="1105">
          <cell r="A1105"/>
        </row>
        <row r="1106">
          <cell r="A1106"/>
        </row>
        <row r="1107">
          <cell r="A1107"/>
        </row>
        <row r="1108">
          <cell r="A1108"/>
        </row>
        <row r="1109">
          <cell r="A1109"/>
        </row>
        <row r="1110">
          <cell r="A1110"/>
        </row>
        <row r="1111">
          <cell r="A1111"/>
        </row>
        <row r="1112">
          <cell r="A1112"/>
        </row>
        <row r="1113">
          <cell r="A1113"/>
        </row>
        <row r="1114">
          <cell r="A1114"/>
        </row>
        <row r="1115">
          <cell r="A1115"/>
        </row>
        <row r="1116">
          <cell r="A1116"/>
        </row>
        <row r="1117">
          <cell r="A1117"/>
        </row>
        <row r="1118">
          <cell r="A1118"/>
        </row>
        <row r="1119">
          <cell r="A1119"/>
        </row>
        <row r="1120">
          <cell r="A1120"/>
        </row>
        <row r="1121">
          <cell r="A1121"/>
        </row>
        <row r="1122">
          <cell r="A1122"/>
        </row>
        <row r="1123">
          <cell r="A1123"/>
        </row>
        <row r="1124">
          <cell r="A1124"/>
        </row>
        <row r="1125">
          <cell r="A1125"/>
        </row>
        <row r="1126">
          <cell r="A1126"/>
        </row>
        <row r="1127">
          <cell r="A1127"/>
        </row>
        <row r="1128">
          <cell r="A1128"/>
        </row>
        <row r="1129">
          <cell r="A1129"/>
        </row>
        <row r="1130">
          <cell r="A1130"/>
        </row>
        <row r="1131">
          <cell r="A1131"/>
        </row>
        <row r="1132">
          <cell r="A1132"/>
        </row>
        <row r="1133">
          <cell r="A1133"/>
        </row>
        <row r="1134">
          <cell r="A1134"/>
        </row>
        <row r="1135">
          <cell r="A1135"/>
        </row>
        <row r="1136">
          <cell r="A1136"/>
        </row>
        <row r="1137">
          <cell r="A1137"/>
        </row>
        <row r="1138">
          <cell r="A1138"/>
        </row>
        <row r="1139">
          <cell r="A1139"/>
        </row>
        <row r="1140">
          <cell r="A1140"/>
        </row>
        <row r="1141">
          <cell r="A1141"/>
        </row>
        <row r="1142">
          <cell r="A1142"/>
        </row>
        <row r="1143">
          <cell r="A1143"/>
        </row>
        <row r="1144">
          <cell r="A1144"/>
        </row>
        <row r="1145">
          <cell r="A1145"/>
        </row>
        <row r="1146">
          <cell r="A1146"/>
        </row>
        <row r="1147">
          <cell r="A1147"/>
        </row>
        <row r="1148">
          <cell r="A1148"/>
        </row>
        <row r="1149">
          <cell r="A1149"/>
        </row>
        <row r="1150">
          <cell r="A1150"/>
        </row>
        <row r="1151">
          <cell r="A1151"/>
        </row>
        <row r="1152">
          <cell r="A1152"/>
        </row>
        <row r="1153">
          <cell r="A1153"/>
        </row>
        <row r="1154">
          <cell r="A1154"/>
        </row>
        <row r="1155">
          <cell r="A1155"/>
        </row>
        <row r="1156">
          <cell r="A1156"/>
        </row>
        <row r="1157">
          <cell r="A1157"/>
        </row>
        <row r="1158">
          <cell r="A1158"/>
        </row>
        <row r="1159">
          <cell r="A1159"/>
        </row>
        <row r="1160">
          <cell r="A1160"/>
        </row>
        <row r="1161">
          <cell r="A1161"/>
        </row>
        <row r="1162">
          <cell r="A1162"/>
        </row>
        <row r="1163">
          <cell r="A1163"/>
        </row>
        <row r="1164">
          <cell r="A1164"/>
        </row>
        <row r="1165">
          <cell r="A1165"/>
        </row>
        <row r="1166">
          <cell r="A1166"/>
        </row>
        <row r="1167">
          <cell r="A1167"/>
        </row>
        <row r="1168">
          <cell r="A1168"/>
        </row>
        <row r="1169">
          <cell r="A1169"/>
        </row>
        <row r="1170">
          <cell r="A1170"/>
        </row>
        <row r="1171">
          <cell r="A1171"/>
        </row>
        <row r="1172">
          <cell r="A1172"/>
        </row>
        <row r="1173">
          <cell r="A1173"/>
        </row>
        <row r="1174">
          <cell r="A1174"/>
        </row>
        <row r="1175">
          <cell r="A1175"/>
        </row>
        <row r="1176">
          <cell r="A1176"/>
        </row>
        <row r="1177">
          <cell r="A1177"/>
        </row>
      </sheetData>
      <sheetData sheetId="2"/>
      <sheetData sheetId="3"/>
      <sheetData sheetId="4"/>
      <sheetData sheetId="5"/>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5232638887" createdVersion="8" refreshedVersion="8" minRefreshableVersion="3" recordCount="2302" xr:uid="{8BD6B238-63BE-4D2A-A279-0A510934FC95}">
  <cacheSource type="worksheet">
    <worksheetSource ref="A1:AK2303" sheet="DATA FEBRERO"/>
  </cacheSource>
  <cacheFields count="37">
    <cacheField name="TICKET" numFmtId="0">
      <sharedItems containsBlank="1"/>
    </cacheField>
    <cacheField name="Servicio ISO 20000'" numFmtId="0">
      <sharedItems containsBlank="1"/>
    </cacheField>
    <cacheField name="GRUPO ASIGNADO" numFmtId="0">
      <sharedItems containsBlank="1" count="24">
        <s v="APQ INFRAESTRUCTURA"/>
        <s v="O365"/>
        <s v="SM OPERACIONES"/>
        <s v="VDC"/>
        <s v="OPERACION N1"/>
        <s v="COMUNICACIONES DC"/>
        <s v="SISTEMA OPERATIVO MICROSOFT"/>
        <s v="SISTEMA OPERATIVO UNIX"/>
        <s v="PAINE ACCESOS"/>
        <s v="CLOUD SAP HANA"/>
        <s v="APQ OPERACIONES"/>
        <s v="PAINE OPERACIONES"/>
        <s v="CONTROLLER"/>
        <s v="APQ ACCESOS"/>
        <s v="SM ACCESOS"/>
        <s v="DISASTER RECOVERY - (ZERTO, VCLOUD HA, INEX)"/>
        <s v="SM INFRAESTRUCTURA"/>
        <s v="BACK UP DATA CENTER (BACKUP ON DEMAND)"/>
        <s v="BASE DE DATOS"/>
        <s v="GOOGLE WORKSPACE"/>
        <s v="GESTION DATA CENTER"/>
        <s v="PAINE INFRAESTRUCTURA"/>
        <s v="GESTION DE INFORMES"/>
        <m/>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ount="5">
        <s v="Requerimiento de Red"/>
        <s v="Requerimiento de Cliente"/>
        <s v="Incidente de Red"/>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0T05:04:33"/>
    </cacheField>
    <cacheField name="E2E" numFmtId="0">
      <sharedItems containsNonDate="0" containsDate="1" containsString="0" containsBlank="1" minDate="1899-12-30T00:00:00" maxDate="1900-01-20T06:41:07"/>
    </cacheField>
    <cacheField name="SLA" numFmtId="46">
      <sharedItems containsNonDate="0" containsDate="1" containsString="0" containsBlank="1" minDate="1899-12-30T00:00:00" maxDate="1899-12-31T22:30:38"/>
    </cacheField>
    <cacheField name="INC. PKI" numFmtId="0">
      <sharedItems containsBlank="1"/>
    </cacheField>
    <cacheField name="REQ PKI" numFmtId="0">
      <sharedItems containsBlank="1"/>
    </cacheField>
    <cacheField name="OBSERVACIONES" numFmtId="0">
      <sharedItems containsDate="1" containsBlank="1" containsMixedTypes="1" minDate="1899-12-30T00:00:00" maxDate="1899-12-31T00:00:00"/>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4-02-01T00:00:00" maxDate="2024-03-01T00:00:00"/>
    </cacheField>
    <cacheField name="Tiempo  &lt; 1 hora: " numFmtId="0">
      <sharedItems containsBlank="1" count="4">
        <s v="CUMPLE"/>
        <s v="NO CUMPLE"/>
        <e v="#REF!"/>
        <m/>
      </sharedItems>
    </cacheField>
    <cacheField name="Tiempo  &gt; 1 hora y &lt; 4 horas: " numFmtId="0">
      <sharedItems containsBlank="1" count="4">
        <s v="NO CUMPLE"/>
        <s v="CUMPLE"/>
        <e v="#REF!"/>
        <m/>
      </sharedItems>
    </cacheField>
    <cacheField name="Tiempo  &gt; 4 horas y &lt; 8 horas" numFmtId="0">
      <sharedItems containsBlank="1" count="4">
        <s v="NO CUMPLE"/>
        <s v="CUMPLE"/>
        <e v="#REF!"/>
        <m/>
      </sharedItems>
    </cacheField>
    <cacheField name="Tiempo &gt; 8 horas y &lt; 24 horas: " numFmtId="0">
      <sharedItems containsBlank="1" count="4">
        <s v="NO CUMPLE"/>
        <s v="CUMPLE"/>
        <e v="#REF!"/>
        <m/>
      </sharedItems>
    </cacheField>
    <cacheField name="Tiempo  &gt; 24 horas" numFmtId="0">
      <sharedItems containsBlank="1" count="4">
        <s v="NO CUMPLE"/>
        <s v="CUMPLE"/>
        <e v="#REF!"/>
        <m/>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5233564818" createdVersion="8" refreshedVersion="8" minRefreshableVersion="3" recordCount="2302" xr:uid="{7A7123A6-BBB5-4E18-BAAD-CC0A9196791A}">
  <cacheSource type="worksheet">
    <worksheetSource ref="A1:X2303" sheet="DATA FEBRERO"/>
  </cacheSource>
  <cacheFields count="24">
    <cacheField name="TICKET" numFmtId="0">
      <sharedItems containsBlank="1"/>
    </cacheField>
    <cacheField name="Servicio ISO 20000'" numFmtId="0">
      <sharedItems containsBlank="1"/>
    </cacheField>
    <cacheField name="GRUPO ASIGNADO" numFmtId="0">
      <sharedItems containsBlank="1" count="24">
        <s v="APQ INFRAESTRUCTURA"/>
        <s v="O365"/>
        <s v="SM OPERACIONES"/>
        <s v="VDC"/>
        <s v="OPERACION N1"/>
        <s v="COMUNICACIONES DC"/>
        <s v="SISTEMA OPERATIVO MICROSOFT"/>
        <s v="SISTEMA OPERATIVO UNIX"/>
        <s v="PAINE ACCESOS"/>
        <s v="CLOUD SAP HANA"/>
        <s v="APQ OPERACIONES"/>
        <s v="PAINE OPERACIONES"/>
        <s v="CONTROLLER"/>
        <s v="APQ ACCESOS"/>
        <s v="SM ACCESOS"/>
        <s v="DISASTER RECOVERY - (ZERTO, VCLOUD HA, INEX)"/>
        <s v="SM INFRAESTRUCTURA"/>
        <s v="BACK UP DATA CENTER (BACKUP ON DEMAND)"/>
        <s v="BASE DE DATOS"/>
        <s v="GOOGLE WORKSPACE"/>
        <s v="GESTION DATA CENTER"/>
        <s v="PAINE INFRAESTRUCTURA"/>
        <s v="GESTION DE INFORMES"/>
        <m/>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ount="4">
        <s v="4-Baja"/>
        <s v="3-Medio"/>
        <s v="2-Alta"/>
        <m/>
      </sharedItems>
    </cacheField>
    <cacheField name="PRIORIDAD" numFmtId="0">
      <sharedItems containsBlank="1" count="4">
        <s v="Baja"/>
        <s v="Media"/>
        <s v="Alta"/>
        <m/>
      </sharedItems>
    </cacheField>
    <cacheField name="TIPO" numFmtId="0">
      <sharedItems containsBlank="1" count="5">
        <s v="Requerimiento de Red"/>
        <s v="Requerimiento de Cliente"/>
        <s v="Incidente de Red"/>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0T05:04:33"/>
    </cacheField>
    <cacheField name="E2E" numFmtId="0">
      <sharedItems containsNonDate="0" containsDate="1" containsString="0" containsBlank="1" minDate="1899-12-30T00:00:00" maxDate="1900-01-20T06:41:07"/>
    </cacheField>
    <cacheField name="SLA" numFmtId="46">
      <sharedItems containsNonDate="0" containsDate="1" containsString="0" containsBlank="1" minDate="1899-12-30T00:00:00" maxDate="1899-12-31T22:30:38"/>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5234606481" createdVersion="8" refreshedVersion="8" minRefreshableVersion="3" recordCount="1495" xr:uid="{AE462E03-86E7-45CC-AFB3-FE76EE7E7C33}">
  <cacheSource type="worksheet">
    <worksheetSource ref="A1:X1496" sheet="DATA FEBRERO"/>
  </cacheSource>
  <cacheFields count="24">
    <cacheField name="TICKET" numFmtId="0">
      <sharedItems/>
    </cacheField>
    <cacheField name="Servicio ISO 20000'" numFmtId="0">
      <sharedItems/>
    </cacheField>
    <cacheField name="GRUPO ASIGNADO" numFmtId="0">
      <sharedItems count="23">
        <s v="APQ INFRAESTRUCTURA"/>
        <s v="O365"/>
        <s v="SM OPERACIONES"/>
        <s v="VDC"/>
        <s v="OPERACION N1"/>
        <s v="COMUNICACIONES DC"/>
        <s v="SISTEMA OPERATIVO MICROSOFT"/>
        <s v="SISTEMA OPERATIVO UNIX"/>
        <s v="PAINE ACCESOS"/>
        <s v="CLOUD SAP HANA"/>
        <s v="APQ OPERACIONES"/>
        <s v="PAINE OPERACIONES"/>
        <s v="CONTROLLER"/>
        <s v="APQ ACCESOS"/>
        <s v="SM ACCESOS"/>
        <s v="DISASTER RECOVERY - (ZERTO, VCLOUD HA, INEX)"/>
        <s v="SM INFRAESTRUCTURA"/>
        <s v="BACK UP DATA CENTER (BACKUP ON DEMAND)"/>
        <s v="BASE DE DATOS"/>
        <s v="GOOGLE WORKSPACE"/>
        <s v="GESTION DATA CENTER"/>
        <s v="PAINE INFRAESTRUCTURA"/>
        <s v="GESTION DE INFORMES"/>
      </sharedItems>
    </cacheField>
    <cacheField name="GRUPO_PROPIETARIOS" numFmtId="0">
      <sharedItems/>
    </cacheField>
    <cacheField name="Responsable" numFmtId="0">
      <sharedItems containsBlank="1"/>
    </cacheField>
    <cacheField name="Remitente" numFmtId="0">
      <sharedItems/>
    </cacheField>
    <cacheField name="IMPACTO" numFmtId="0">
      <sharedItems/>
    </cacheField>
    <cacheField name="URGENCIA" numFmtId="0">
      <sharedItems count="3">
        <s v="4-Baja"/>
        <s v="3-Medio"/>
        <s v="2-Alta"/>
      </sharedItems>
    </cacheField>
    <cacheField name="PRIORIDAD" numFmtId="0">
      <sharedItems/>
    </cacheField>
    <cacheField name="TIPO" numFmtId="0">
      <sharedItems count="4">
        <s v="Requerimiento de Red"/>
        <s v="Requerimiento de Cliente"/>
        <s v="Incidente de Red"/>
        <s v="Incidente de Cliente"/>
      </sharedItems>
    </cacheField>
    <cacheField name="CLIENTE" numFmtId="0">
      <sharedItems/>
    </cacheField>
    <cacheField name="RESUMEN" numFmtId="0">
      <sharedItems/>
    </cacheField>
    <cacheField name="FECHA_NOTIFICACION" numFmtId="0">
      <sharedItems/>
    </cacheField>
    <cacheField name="FECHA_ENVIO" numFmtId="0">
      <sharedItems/>
    </cacheField>
    <cacheField name="ESTADO" numFmtId="0">
      <sharedItems/>
    </cacheField>
    <cacheField name="CATPRESOL1" numFmtId="0">
      <sharedItems/>
    </cacheField>
    <cacheField name="CATPRESOL2" numFmtId="0">
      <sharedItems containsBlank="1"/>
    </cacheField>
    <cacheField name="FECHA_RESOLUCION" numFmtId="0">
      <sharedItems/>
    </cacheField>
    <cacheField name="FECHA_CIERRE" numFmtId="0">
      <sharedItems/>
    </cacheField>
    <cacheField name="NOTAS" numFmtId="0">
      <sharedItems containsBlank="1"/>
    </cacheField>
    <cacheField name="RESOLUCION" numFmtId="0">
      <sharedItems containsBlank="1"/>
    </cacheField>
    <cacheField name="PEND" numFmtId="46">
      <sharedItems containsSemiMixedTypes="0" containsNonDate="0" containsDate="1" containsString="0" minDate="1899-12-30T00:00:00" maxDate="1900-01-20T05:04:33"/>
    </cacheField>
    <cacheField name="E2E" numFmtId="46">
      <sharedItems containsSemiMixedTypes="0" containsNonDate="0" containsDate="1" containsString="0" minDate="1899-12-30T00:00:00" maxDate="1900-01-20T06:41:07"/>
    </cacheField>
    <cacheField name="SLA" numFmtId="46">
      <sharedItems containsSemiMixedTypes="0" containsNonDate="0" containsDate="1" containsString="0" minDate="1899-12-30T00:00:00" maxDate="1899-12-31T22:30:38"/>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5234953704" createdVersion="8" refreshedVersion="8" minRefreshableVersion="3" recordCount="18" xr:uid="{8A881A21-46EB-4311-A450-7FE9DC724025}">
  <cacheSource type="worksheet">
    <worksheetSource ref="A1:X19" sheet="DATA FEBRERO"/>
  </cacheSource>
  <cacheFields count="24">
    <cacheField name="TICKET" numFmtId="0">
      <sharedItems/>
    </cacheField>
    <cacheField name="Servicio ISO 20000'" numFmtId="0">
      <sharedItems/>
    </cacheField>
    <cacheField name="GRUPO ASIGNADO" numFmtId="0">
      <sharedItems containsBlank="1" count="29">
        <s v="APQ INFRAESTRUCTURA"/>
        <s v="O365"/>
        <s v="SM OPERACIONES"/>
        <s v="VDC"/>
        <s v="OPERACION N1"/>
        <s v="COMUNICACIONES DC"/>
        <s v="SISTEMA OPERATIVO MICROSOFT"/>
        <s v="SISTEMA OPERATIVO UNIX" u="1"/>
        <s v="PAINE ACCESOS" u="1"/>
        <s v="CLOUD SAP HANA" u="1"/>
        <s v="APQ OPERACIONES" u="1"/>
        <s v="PAINE OPERACIONES" u="1"/>
        <s v="CONTROLLER" u="1"/>
        <s v="APQ ACCESOS" u="1"/>
        <s v="SM ACCESOS" u="1"/>
        <s v="DISASTER RECOVERY - (ZERTO, VCLOUD HA, INEX)" u="1"/>
        <s v="SM INFRAESTRUCTURA" u="1"/>
        <s v="BACK UP DATA CENTER (BACKUP ON DEMAND)" u="1"/>
        <s v="BASE DE DATOS" u="1"/>
        <s v="GOOGLE WORKSPACE" u="1"/>
        <s v="GESTION DATA CENTER" u="1"/>
        <s v="PAINE INFRAESTRUCTURA" u="1"/>
        <s v="GESTION DE INFORMES" u="1"/>
        <m u="1"/>
        <s v="STORAGE ON DEMAND" u="1"/>
        <s v="ORACLE CLOUD" u="1"/>
        <s v="TOD UNIFY" u="1"/>
        <s v="HOUSING Y HOSTING" u="1"/>
        <s v="HCS" u="1"/>
      </sharedItems>
    </cacheField>
    <cacheField name="GRUPO_PROPIETARIOS" numFmtId="0">
      <sharedItems/>
    </cacheField>
    <cacheField name="Responsable" numFmtId="0">
      <sharedItems/>
    </cacheField>
    <cacheField name="Remitente" numFmtId="0">
      <sharedItems/>
    </cacheField>
    <cacheField name="IMPACTO" numFmtId="0">
      <sharedItems/>
    </cacheField>
    <cacheField name="URGENCIA" numFmtId="0">
      <sharedItems containsBlank="1" count="5">
        <s v="4-Baja"/>
        <s v="3-Medio"/>
        <s v="2-Alta" u="1"/>
        <m u="1"/>
        <s v="1-Crítica" u="1"/>
      </sharedItems>
    </cacheField>
    <cacheField name="PRIORIDAD" numFmtId="0">
      <sharedItems/>
    </cacheField>
    <cacheField name="TIPO" numFmtId="0">
      <sharedItems containsBlank="1" count="5">
        <s v="Requerimiento de Red"/>
        <s v="Requerimiento de Cliente"/>
        <s v="Incidente de Red"/>
        <s v="Incidente de Cliente"/>
        <m u="1"/>
      </sharedItems>
    </cacheField>
    <cacheField name="CLIENTE" numFmtId="0">
      <sharedItems/>
    </cacheField>
    <cacheField name="RESUMEN" numFmtId="0">
      <sharedItems/>
    </cacheField>
    <cacheField name="FECHA_NOTIFICACION" numFmtId="0">
      <sharedItems/>
    </cacheField>
    <cacheField name="FECHA_ENVIO" numFmtId="0">
      <sharedItems/>
    </cacheField>
    <cacheField name="ESTADO" numFmtId="0">
      <sharedItems/>
    </cacheField>
    <cacheField name="CATPRESOL1" numFmtId="0">
      <sharedItems/>
    </cacheField>
    <cacheField name="CATPRESOL2" numFmtId="0">
      <sharedItems/>
    </cacheField>
    <cacheField name="FECHA_RESOLUCION" numFmtId="0">
      <sharedItems/>
    </cacheField>
    <cacheField name="FECHA_CIERRE" numFmtId="0">
      <sharedItems/>
    </cacheField>
    <cacheField name="NOTAS" numFmtId="0">
      <sharedItems containsBlank="1"/>
    </cacheField>
    <cacheField name="RESOLUCION" numFmtId="0">
      <sharedItems/>
    </cacheField>
    <cacheField name="PEND" numFmtId="46">
      <sharedItems containsSemiMixedTypes="0" containsNonDate="0" containsDate="1" containsString="0" minDate="1899-12-30T00:00:00" maxDate="1900-01-20T05:04:33"/>
    </cacheField>
    <cacheField name="E2E" numFmtId="46">
      <sharedItems containsSemiMixedTypes="0" containsNonDate="0" containsDate="1" containsString="0" minDate="1899-12-30T00:00:00" maxDate="1900-01-20T06:41:07"/>
    </cacheField>
    <cacheField name="SLA" numFmtId="46">
      <sharedItems containsSemiMixedTypes="0" containsNonDate="0" containsDate="1" containsString="0" minDate="1899-12-30T00:00:00" maxDate="1899-12-31T02:16:57"/>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5235185188" createdVersion="7" refreshedVersion="8" minRefreshableVersion="3" recordCount="18" xr:uid="{734DDD6B-A589-4D70-B3FA-DFDBBD402A6E}">
  <cacheSource type="worksheet">
    <worksheetSource ref="A1:X19" sheet="DATA FEBRERO"/>
  </cacheSource>
  <cacheFields count="24">
    <cacheField name="TICKET" numFmtId="0">
      <sharedItems/>
    </cacheField>
    <cacheField name="Servicio ISO 20000'" numFmtId="0">
      <sharedItems/>
    </cacheField>
    <cacheField name="GRUPO ASIGNADO" numFmtId="0">
      <sharedItems containsBlank="1" count="31">
        <s v="APQ INFRAESTRUCTURA"/>
        <s v="O365"/>
        <s v="SM OPERACIONES"/>
        <s v="VDC"/>
        <s v="OPERACION N1"/>
        <s v="COMUNICACIONES DC"/>
        <s v="SISTEMA OPERATIVO MICROSOFT"/>
        <s v="SISTEMA OPERATIVO UNIX" u="1"/>
        <s v="PAINE ACCESOS" u="1"/>
        <s v="CLOUD SAP HANA" u="1"/>
        <s v="APQ OPERACIONES" u="1"/>
        <s v="PAINE OPERACIONES" u="1"/>
        <s v="CONTROLLER" u="1"/>
        <s v="APQ ACCESOS" u="1"/>
        <s v="SM ACCESOS" u="1"/>
        <s v="DISASTER RECOVERY - (ZERTO, VCLOUD HA, INEX)" u="1"/>
        <s v="SM INFRAESTRUCTURA" u="1"/>
        <s v="BACK UP DATA CENTER (BACKUP ON DEMAND)" u="1"/>
        <s v="BASE DE DATOS" u="1"/>
        <s v="GOOGLE WORKSPACE" u="1"/>
        <s v="GESTION DATA CENTER" u="1"/>
        <s v="PAINE INFRAESTRUCTURA" u="1"/>
        <s v="GESTION DE INFORMES" u="1"/>
        <m u="1"/>
        <s v="STORAGE ON DEMAND" u="1"/>
        <s v="ORACLE CLOUD" u="1"/>
        <s v="TOD UNIFY" u="1"/>
        <s v="HCS" u="1"/>
        <s v="HUAWEI CLOUD" u="1"/>
        <s v="AZURE" u="1"/>
        <s v="HOUSING Y HOSTING" u="1"/>
      </sharedItems>
    </cacheField>
    <cacheField name="GRUPO_PROPIETARIOS" numFmtId="0">
      <sharedItems/>
    </cacheField>
    <cacheField name="Responsable" numFmtId="0">
      <sharedItems/>
    </cacheField>
    <cacheField name="Remitente" numFmtId="0">
      <sharedItems/>
    </cacheField>
    <cacheField name="IMPACTO" numFmtId="0">
      <sharedItems/>
    </cacheField>
    <cacheField name="URGENCIA" numFmtId="0">
      <sharedItems/>
    </cacheField>
    <cacheField name="PRIORIDAD" numFmtId="0">
      <sharedItems/>
    </cacheField>
    <cacheField name="TIPO" numFmtId="0">
      <sharedItems/>
    </cacheField>
    <cacheField name="CLIENTE" numFmtId="0">
      <sharedItems/>
    </cacheField>
    <cacheField name="RESUMEN" numFmtId="0">
      <sharedItems/>
    </cacheField>
    <cacheField name="FECHA_NOTIFICACION" numFmtId="0">
      <sharedItems/>
    </cacheField>
    <cacheField name="FECHA_ENVIO" numFmtId="0">
      <sharedItems/>
    </cacheField>
    <cacheField name="ESTADO" numFmtId="0">
      <sharedItems/>
    </cacheField>
    <cacheField name="CATPRESOL1" numFmtId="0">
      <sharedItems/>
    </cacheField>
    <cacheField name="CATPRESOL2" numFmtId="0">
      <sharedItems/>
    </cacheField>
    <cacheField name="FECHA_RESOLUCION" numFmtId="0">
      <sharedItems/>
    </cacheField>
    <cacheField name="FECHA_CIERRE" numFmtId="0">
      <sharedItems/>
    </cacheField>
    <cacheField name="NOTAS" numFmtId="0">
      <sharedItems containsBlank="1"/>
    </cacheField>
    <cacheField name="RESOLUCION" numFmtId="0">
      <sharedItems/>
    </cacheField>
    <cacheField name="PEND" numFmtId="46">
      <sharedItems containsSemiMixedTypes="0" containsNonDate="0" containsDate="1" containsString="0" minDate="1899-12-30T00:00:00" maxDate="1900-01-20T05:04:33"/>
    </cacheField>
    <cacheField name="E2E" numFmtId="46">
      <sharedItems containsSemiMixedTypes="0" containsNonDate="0" containsDate="1" containsString="0" minDate="1899-12-30T00:00:00" maxDate="1900-01-20T06:41:07"/>
    </cacheField>
    <cacheField name="SLA" numFmtId="46">
      <sharedItems containsSemiMixedTypes="0" containsNonDate="0" containsDate="1" containsString="0" minDate="1899-12-30T00:00:00" maxDate="1899-12-31T02:16:57"/>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5235300927" createdVersion="8" refreshedVersion="8" minRefreshableVersion="3" recordCount="18" xr:uid="{DA46BC67-32AF-41FE-B70B-E784F18E8F13}">
  <cacheSource type="worksheet">
    <worksheetSource ref="A1:X19" sheet="DATA FEBRERO"/>
  </cacheSource>
  <cacheFields count="24">
    <cacheField name="TICKET" numFmtId="0">
      <sharedItems/>
    </cacheField>
    <cacheField name="Servicio ISO 20000'" numFmtId="0">
      <sharedItems/>
    </cacheField>
    <cacheField name="GRUPO ASIGNADO" numFmtId="0">
      <sharedItems containsBlank="1" count="25">
        <s v="APQ INFRAESTRUCTURA"/>
        <s v="O365"/>
        <s v="SM OPERACIONES"/>
        <s v="VDC"/>
        <s v="OPERACION N1"/>
        <s v="COMUNICACIONES DC"/>
        <s v="SISTEMA OPERATIVO MICROSOFT"/>
        <s v="SISTEMA OPERATIVO UNIX" u="1"/>
        <s v="PAINE ACCESOS" u="1"/>
        <s v="CLOUD SAP HANA" u="1"/>
        <s v="APQ OPERACIONES" u="1"/>
        <s v="PAINE OPERACIONES" u="1"/>
        <s v="CONTROLLER" u="1"/>
        <s v="APQ ACCESOS" u="1"/>
        <s v="SM ACCESOS" u="1"/>
        <s v="DISASTER RECOVERY - (ZERTO, VCLOUD HA, INEX)" u="1"/>
        <s v="SM INFRAESTRUCTURA" u="1"/>
        <s v="BACK UP DATA CENTER (BACKUP ON DEMAND)" u="1"/>
        <s v="BASE DE DATOS" u="1"/>
        <s v="GOOGLE WORKSPACE" u="1"/>
        <s v="GESTION DATA CENTER" u="1"/>
        <s v="PAINE INFRAESTRUCTURA" u="1"/>
        <s v="GESTION DE INFORMES" u="1"/>
        <m u="1"/>
        <s v="STORAGE ON DEMAND" u="1"/>
      </sharedItems>
    </cacheField>
    <cacheField name="GRUPO_PROPIETARIOS" numFmtId="0">
      <sharedItems/>
    </cacheField>
    <cacheField name="Responsable" numFmtId="0">
      <sharedItems/>
    </cacheField>
    <cacheField name="Remitente" numFmtId="0">
      <sharedItems/>
    </cacheField>
    <cacheField name="IMPACTO" numFmtId="0">
      <sharedItems/>
    </cacheField>
    <cacheField name="URGENCIA" numFmtId="0">
      <sharedItems/>
    </cacheField>
    <cacheField name="PRIORIDAD" numFmtId="0">
      <sharedItems/>
    </cacheField>
    <cacheField name="TIPO" numFmtId="0">
      <sharedItems/>
    </cacheField>
    <cacheField name="CLIENTE" numFmtId="0">
      <sharedItems/>
    </cacheField>
    <cacheField name="RESUMEN" numFmtId="0">
      <sharedItems/>
    </cacheField>
    <cacheField name="FECHA_NOTIFICACION" numFmtId="0">
      <sharedItems/>
    </cacheField>
    <cacheField name="FECHA_ENVIO" numFmtId="0">
      <sharedItems/>
    </cacheField>
    <cacheField name="ESTADO" numFmtId="0">
      <sharedItems/>
    </cacheField>
    <cacheField name="CATPRESOL1" numFmtId="0">
      <sharedItems/>
    </cacheField>
    <cacheField name="CATPRESOL2" numFmtId="0">
      <sharedItems/>
    </cacheField>
    <cacheField name="FECHA_RESOLUCION" numFmtId="0">
      <sharedItems/>
    </cacheField>
    <cacheField name="FECHA_CIERRE" numFmtId="0">
      <sharedItems/>
    </cacheField>
    <cacheField name="NOTAS" numFmtId="0">
      <sharedItems containsBlank="1"/>
    </cacheField>
    <cacheField name="RESOLUCION" numFmtId="0">
      <sharedItems/>
    </cacheField>
    <cacheField name="PEND" numFmtId="46">
      <sharedItems containsSemiMixedTypes="0" containsNonDate="0" containsDate="1" containsString="0" minDate="1899-12-30T00:00:00" maxDate="1900-01-20T05:04:33"/>
    </cacheField>
    <cacheField name="E2E" numFmtId="46">
      <sharedItems containsSemiMixedTypes="0" containsNonDate="0" containsDate="1" containsString="0" minDate="1899-12-30T00:00:00" maxDate="1900-01-20T06:41:07"/>
    </cacheField>
    <cacheField name="SLA" numFmtId="46">
      <sharedItems containsSemiMixedTypes="0" containsNonDate="0" containsDate="1" containsString="0" minDate="1899-12-30T00:00:00" maxDate="1899-12-31T02:16:57"/>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5235763889" createdVersion="8" refreshedVersion="8" minRefreshableVersion="3" recordCount="1495" xr:uid="{E1CFAFC3-D1B2-466D-862F-E32AB35C81F9}">
  <cacheSource type="worksheet">
    <worksheetSource ref="A1:Z1496" sheet="DATA FEBRERO"/>
  </cacheSource>
  <cacheFields count="26">
    <cacheField name="TICKET" numFmtId="0">
      <sharedItems/>
    </cacheField>
    <cacheField name="Servicio ISO 20000'" numFmtId="0">
      <sharedItems/>
    </cacheField>
    <cacheField name="GRUPO ASIGNADO" numFmtId="0">
      <sharedItems count="23">
        <s v="APQ INFRAESTRUCTURA"/>
        <s v="O365"/>
        <s v="SM OPERACIONES"/>
        <s v="VDC"/>
        <s v="OPERACION N1"/>
        <s v="COMUNICACIONES DC"/>
        <s v="SISTEMA OPERATIVO MICROSOFT"/>
        <s v="SISTEMA OPERATIVO UNIX"/>
        <s v="PAINE ACCESOS"/>
        <s v="CLOUD SAP HANA"/>
        <s v="APQ OPERACIONES"/>
        <s v="PAINE OPERACIONES"/>
        <s v="CONTROLLER"/>
        <s v="APQ ACCESOS"/>
        <s v="SM ACCESOS"/>
        <s v="DISASTER RECOVERY - (ZERTO, VCLOUD HA, INEX)"/>
        <s v="SM INFRAESTRUCTURA"/>
        <s v="BACK UP DATA CENTER (BACKUP ON DEMAND)"/>
        <s v="BASE DE DATOS"/>
        <s v="GOOGLE WORKSPACE"/>
        <s v="GESTION DATA CENTER"/>
        <s v="PAINE INFRAESTRUCTURA"/>
        <s v="GESTION DE INFORMES"/>
      </sharedItems>
    </cacheField>
    <cacheField name="GRUPO_PROPIETARIOS" numFmtId="0">
      <sharedItems/>
    </cacheField>
    <cacheField name="Responsable" numFmtId="0">
      <sharedItems containsBlank="1"/>
    </cacheField>
    <cacheField name="Remitente" numFmtId="0">
      <sharedItems/>
    </cacheField>
    <cacheField name="IMPACTO" numFmtId="0">
      <sharedItems/>
    </cacheField>
    <cacheField name="URGENCIA" numFmtId="0">
      <sharedItems/>
    </cacheField>
    <cacheField name="PRIORIDAD" numFmtId="0">
      <sharedItems/>
    </cacheField>
    <cacheField name="TIPO" numFmtId="0">
      <sharedItems/>
    </cacheField>
    <cacheField name="CLIENTE" numFmtId="0">
      <sharedItems/>
    </cacheField>
    <cacheField name="RESUMEN" numFmtId="0">
      <sharedItems/>
    </cacheField>
    <cacheField name="FECHA_NOTIFICACION" numFmtId="0">
      <sharedItems/>
    </cacheField>
    <cacheField name="FECHA_ENVIO" numFmtId="0">
      <sharedItems/>
    </cacheField>
    <cacheField name="ESTADO" numFmtId="0">
      <sharedItems count="2">
        <s v="Cerrado"/>
        <s v="Cancelado"/>
      </sharedItems>
    </cacheField>
    <cacheField name="CATPRESOL1" numFmtId="0">
      <sharedItems/>
    </cacheField>
    <cacheField name="CATPRESOL2" numFmtId="0">
      <sharedItems containsBlank="1"/>
    </cacheField>
    <cacheField name="FECHA_RESOLUCION" numFmtId="0">
      <sharedItems/>
    </cacheField>
    <cacheField name="FECHA_CIERRE" numFmtId="0">
      <sharedItems/>
    </cacheField>
    <cacheField name="NOTAS" numFmtId="0">
      <sharedItems containsBlank="1"/>
    </cacheField>
    <cacheField name="RESOLUCION" numFmtId="0">
      <sharedItems containsBlank="1"/>
    </cacheField>
    <cacheField name="PEND" numFmtId="46">
      <sharedItems containsSemiMixedTypes="0" containsNonDate="0" containsDate="1" containsString="0" minDate="1899-12-30T00:00:00" maxDate="1900-01-20T05:04:33"/>
    </cacheField>
    <cacheField name="E2E" numFmtId="46">
      <sharedItems containsSemiMixedTypes="0" containsNonDate="0" containsDate="1" containsString="0" minDate="1899-12-30T00:00:00" maxDate="1900-01-20T06:41:07"/>
    </cacheField>
    <cacheField name="SLA" numFmtId="46">
      <sharedItems containsSemiMixedTypes="0" containsNonDate="0" containsDate="1" containsString="0" minDate="1899-12-30T00:00:00" maxDate="1899-12-31T22:30:38"/>
    </cacheField>
    <cacheField name="INC. PKI" numFmtId="0">
      <sharedItems/>
    </cacheField>
    <cacheField name="REQ PKI" numFmtId="0">
      <sharedItems count="2">
        <s v=""/>
        <s v="Cumplido"/>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NALD ENRIQUE MELARA SERRANO" refreshedDate="45362.596657175927" createdVersion="8" refreshedVersion="8" minRefreshableVersion="3" recordCount="2302" xr:uid="{57F7F67D-AAA5-45C1-A142-C83F99903934}">
  <cacheSource type="worksheet">
    <worksheetSource ref="A1:AP2303" sheet="DATA FEBRERO"/>
  </cacheSource>
  <cacheFields count="42">
    <cacheField name="TICKET" numFmtId="0">
      <sharedItems containsBlank="1"/>
    </cacheField>
    <cacheField name="Servicio ISO 20000'" numFmtId="0">
      <sharedItems containsBlank="1"/>
    </cacheField>
    <cacheField name="GRUPO ASIGNADO" numFmtId="0">
      <sharedItems containsBlank="1" count="24">
        <s v="APQ INFRAESTRUCTURA"/>
        <s v="O365"/>
        <s v="SM OPERACIONES"/>
        <s v="VDC"/>
        <s v="OPERACION N1"/>
        <s v="COMUNICACIONES DC"/>
        <s v="SISTEMA OPERATIVO MICROSOFT"/>
        <s v="SISTEMA OPERATIVO UNIX"/>
        <s v="PAINE ACCESOS"/>
        <s v="CLOUD SAP HANA"/>
        <s v="APQ OPERACIONES"/>
        <s v="PAINE OPERACIONES"/>
        <s v="CONTROLLER"/>
        <s v="APQ ACCESOS"/>
        <s v="SM ACCESOS"/>
        <s v="DISASTER RECOVERY - (ZERTO, VCLOUD HA, INEX)"/>
        <s v="SM INFRAESTRUCTURA"/>
        <s v="BACK UP DATA CENTER (BACKUP ON DEMAND)"/>
        <s v="BASE DE DATOS"/>
        <s v="GOOGLE WORKSPACE"/>
        <s v="GESTION DATA CENTER"/>
        <s v="PAINE INFRAESTRUCTURA"/>
        <s v="GESTION DE INFORMES"/>
        <m/>
      </sharedItems>
    </cacheField>
    <cacheField name="GRUPO_PROPIETARIOS" numFmtId="0">
      <sharedItems containsBlank="1"/>
    </cacheField>
    <cacheField name="Responsable" numFmtId="0">
      <sharedItems containsBlank="1"/>
    </cacheField>
    <cacheField name="Remitente" numFmtId="0">
      <sharedItems containsBlank="1"/>
    </cacheField>
    <cacheField name="IMPACTO" numFmtId="0">
      <sharedItems containsBlank="1"/>
    </cacheField>
    <cacheField name="URGENCIA" numFmtId="0">
      <sharedItems containsBlank="1"/>
    </cacheField>
    <cacheField name="PRIORIDAD" numFmtId="0">
      <sharedItems containsBlank="1"/>
    </cacheField>
    <cacheField name="TIPO" numFmtId="0">
      <sharedItems containsBlank="1" count="5">
        <s v="Requerimiento de Red"/>
        <s v="Requerimiento de Cliente"/>
        <s v="Incidente de Red"/>
        <s v="Incidente de Cliente"/>
        <m/>
      </sharedItems>
    </cacheField>
    <cacheField name="CLIENTE" numFmtId="0">
      <sharedItems containsBlank="1"/>
    </cacheField>
    <cacheField name="RESUMEN" numFmtId="0">
      <sharedItems containsBlank="1"/>
    </cacheField>
    <cacheField name="FECHA_NOTIFICACION" numFmtId="0">
      <sharedItems containsBlank="1"/>
    </cacheField>
    <cacheField name="FECHA_ENVIO" numFmtId="0">
      <sharedItems containsBlank="1"/>
    </cacheField>
    <cacheField name="ESTADO" numFmtId="0">
      <sharedItems containsBlank="1" count="3">
        <s v="Cerrado"/>
        <s v="Cancelado"/>
        <m/>
      </sharedItems>
    </cacheField>
    <cacheField name="CATPRESOL1" numFmtId="0">
      <sharedItems containsBlank="1"/>
    </cacheField>
    <cacheField name="CATPRESOL2" numFmtId="0">
      <sharedItems containsBlank="1"/>
    </cacheField>
    <cacheField name="FECHA_RESOLUCION" numFmtId="0">
      <sharedItems containsBlank="1"/>
    </cacheField>
    <cacheField name="FECHA_CIERRE" numFmtId="0">
      <sharedItems containsBlank="1"/>
    </cacheField>
    <cacheField name="NOTAS" numFmtId="0">
      <sharedItems containsBlank="1"/>
    </cacheField>
    <cacheField name="RESOLUCION" numFmtId="0">
      <sharedItems containsBlank="1"/>
    </cacheField>
    <cacheField name="PEND" numFmtId="0">
      <sharedItems containsNonDate="0" containsDate="1" containsString="0" containsBlank="1" minDate="1899-12-30T00:00:00" maxDate="1900-01-20T05:04:33"/>
    </cacheField>
    <cacheField name="E2E" numFmtId="0">
      <sharedItems containsNonDate="0" containsDate="1" containsString="0" containsBlank="1" minDate="1899-12-30T00:00:00" maxDate="1900-01-20T06:41:07"/>
    </cacheField>
    <cacheField name="SLA" numFmtId="46">
      <sharedItems containsNonDate="0" containsDate="1" containsString="0" containsBlank="1" minDate="1899-12-30T00:00:00" maxDate="1899-12-31T22:30:38"/>
    </cacheField>
    <cacheField name="INC. PKI" numFmtId="0">
      <sharedItems containsBlank="1" count="5">
        <s v=""/>
        <s v="Cumplido"/>
        <s v="Incumplido"/>
        <e v="#REF!"/>
        <m/>
      </sharedItems>
    </cacheField>
    <cacheField name="REQ PKI" numFmtId="0">
      <sharedItems containsBlank="1" count="4">
        <s v=""/>
        <s v="Cumplido"/>
        <e v="#REF!"/>
        <m/>
      </sharedItems>
    </cacheField>
    <cacheField name="OBSERVACIONES" numFmtId="0">
      <sharedItems containsDate="1" containsBlank="1" containsMixedTypes="1" minDate="1899-12-30T00:00:00" maxDate="1899-12-31T00:00:00"/>
    </cacheField>
    <cacheField name="Critica" numFmtId="0">
      <sharedItems containsBlank="1"/>
    </cacheField>
    <cacheField name="Alta" numFmtId="0">
      <sharedItems containsBlank="1"/>
    </cacheField>
    <cacheField name="Media" numFmtId="0">
      <sharedItems containsBlank="1"/>
    </cacheField>
    <cacheField name="Baja" numFmtId="0">
      <sharedItems containsBlank="1"/>
    </cacheField>
    <cacheField name="FECHA CIERRE" numFmtId="0">
      <sharedItems containsNonDate="0" containsDate="1" containsString="0" containsBlank="1" minDate="2024-02-01T00:00:00" maxDate="2024-03-01T00:00:00"/>
    </cacheField>
    <cacheField name="Tiempo  &lt; 1 hora: " numFmtId="0">
      <sharedItems containsBlank="1"/>
    </cacheField>
    <cacheField name="Tiempo  &gt; 1 hora y &lt; 4 horas: " numFmtId="0">
      <sharedItems containsBlank="1"/>
    </cacheField>
    <cacheField name="Tiempo  &gt; 4 horas y &lt; 8 horas" numFmtId="0">
      <sharedItems containsBlank="1"/>
    </cacheField>
    <cacheField name="Tiempo &gt; 8 horas y &lt; 24 horas: " numFmtId="0">
      <sharedItems containsBlank="1"/>
    </cacheField>
    <cacheField name="Tiempo  &gt; 24 horas" numFmtId="0">
      <sharedItems containsBlank="1"/>
    </cacheField>
    <cacheField name="*Tiempo  &lt; 1 hora: " numFmtId="0">
      <sharedItems containsBlank="1" count="4">
        <s v="CUMPLE"/>
        <s v="NO CUMPLE"/>
        <e v="#REF!"/>
        <m/>
      </sharedItems>
    </cacheField>
    <cacheField name="*Tiempo  &gt; 1 hora y &lt; 4 horas: " numFmtId="0">
      <sharedItems containsBlank="1" count="4">
        <s v="NO CUMPLE"/>
        <s v="CUMPLE"/>
        <e v="#REF!"/>
        <m/>
      </sharedItems>
    </cacheField>
    <cacheField name="*Tiempo  &gt; 4 horas y &lt; 8 horas" numFmtId="0">
      <sharedItems containsBlank="1" count="4">
        <s v="NO CUMPLE"/>
        <s v="CUMPLE"/>
        <e v="#REF!"/>
        <m/>
      </sharedItems>
    </cacheField>
    <cacheField name="*Tiempo &gt; 8 horas y &lt; 24 horas: " numFmtId="0">
      <sharedItems containsBlank="1" count="4">
        <s v="NO CUMPLE"/>
        <s v="CUMPLE"/>
        <e v="#REF!"/>
        <m/>
      </sharedItems>
    </cacheField>
    <cacheField name="*Tiempo  &gt; 24 horas" numFmtId="0">
      <sharedItems containsBlank="1" count="4">
        <s v="NO CUMPLE"/>
        <s v="CUMPLE"/>
        <e v="#REF!"/>
        <m/>
      </sharedItems>
    </cacheField>
  </cacheFields>
  <extLst>
    <ext xmlns:x14="http://schemas.microsoft.com/office/spreadsheetml/2009/9/main" uri="{725AE2AE-9491-48be-B2B4-4EB974FC3084}">
      <x14:pivotCacheDefinition pivotCacheId="136080898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545053"/>
    <s v="RED INTERNA"/>
    <x v="0"/>
    <s v="APOQUINDO TI"/>
    <s v="RAMON DIAZ CASTILLO"/>
    <s v="tct_rorell"/>
    <s v="4-Menor/Localizado"/>
    <s v="4-Baja"/>
    <s v="Baja"/>
    <x v="0"/>
    <s v="TELEFONICA EMPRESAS DE CHILE SA"/>
    <s v="TICKET DE INCIDENCIA POR CORTE DE ENERGÍA EN RED DE ILUMINACIÓN Y BIOMETRICOS DE PASILLO"/>
    <s v="11/01/2024 13:57:33"/>
    <s v="11/01/2024 14:00:18"/>
    <x v="0"/>
    <s v="TI"/>
    <s v="ENERGIA"/>
    <s v="03/02/2024 9:51:22"/>
    <s v="03/02/2024 23:50:00"/>
    <m/>
    <s v="EN OBSERVACION, sin avances solo a fecto luminarias"/>
    <d v="1899-12-30T00:00:00"/>
    <d v="1899-12-30T00:00:00"/>
    <d v="1899-12-30T00:00:00"/>
    <s v=""/>
    <s v=""/>
    <m/>
    <m/>
    <m/>
    <m/>
    <m/>
    <d v="2024-02-03T00:00:00"/>
    <x v="0"/>
    <x v="0"/>
    <x v="0"/>
    <x v="0"/>
    <x v="0"/>
  </r>
  <r>
    <s v="INC000002547121"/>
    <s v="INFRAESTRUCTURA DC"/>
    <x v="0"/>
    <s v="APQ ACCESOS"/>
    <s v="RAMON DIAZ CASTILLO"/>
    <s v="MBARRIENTOS"/>
    <s v="3-Moderado/Limitado"/>
    <s v="3-Medio"/>
    <s v="Media"/>
    <x v="0"/>
    <s v="TELEFONICA GLOBAL TECHNOLOGY S.A.AGENCIA EN CHILE"/>
    <s v="EQUIPO AIRE ACONDICIONADO SALA OPERACIONES CON FILTRACION DE AGUA"/>
    <s v="12/01/2024 2:29:17"/>
    <s v="12/01/2024 2:31:52"/>
    <x v="0"/>
    <s v="TI"/>
    <s v="CLIMA"/>
    <s v="03/02/2024 9:52:57"/>
    <s v="03/02/2024 23:50:00"/>
    <s v="EQUIPO AIRE ACONDICIONADO SALA OPERACIONES CON FILTRACION DE AGUA"/>
    <s v="se realizará mantención"/>
    <d v="1899-12-30T00:00:00"/>
    <d v="1899-12-30T00:00:00"/>
    <d v="1899-12-30T00:00:00"/>
    <s v=""/>
    <s v=""/>
    <m/>
    <m/>
    <m/>
    <m/>
    <m/>
    <d v="2024-02-03T00:00:00"/>
    <x v="0"/>
    <x v="0"/>
    <x v="0"/>
    <x v="0"/>
    <x v="0"/>
  </r>
  <r>
    <s v="INC000002547886"/>
    <s v="OFFICE365"/>
    <x v="1"/>
    <s v="GESTION CALL CENTER"/>
    <s v="JAVIERA A UMAÑA YEVENES"/>
    <s v="frp_driosr"/>
    <s v="4-Menor/Localizado"/>
    <s v="4-Baja"/>
    <s v="Baja"/>
    <x v="1"/>
    <s v="FERRER Y ASOCIADOS INGENIEROS CONSULTORES S.A"/>
    <s v="MESA/CALL CENTER7CONFIGURACION DE MICROSOFT 365"/>
    <s v="12/01/2024 12:23:16"/>
    <s v="12/01/2024 12:25:57"/>
    <x v="0"/>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s v=""/>
    <s v="Cumplido"/>
    <m/>
    <m/>
    <m/>
    <m/>
    <m/>
    <d v="2024-02-02T00:00:00"/>
    <x v="1"/>
    <x v="1"/>
    <x v="0"/>
    <x v="0"/>
    <x v="0"/>
  </r>
  <r>
    <s v="INC000002556949"/>
    <s v="RED INTERNA"/>
    <x v="0"/>
    <s v="APOQUINDO TI"/>
    <s v="RAMON DIAZ CASTILLO"/>
    <s v="tct_rorell"/>
    <s v="4-Menor/Localizado"/>
    <s v="4-Baja"/>
    <s v="Baja"/>
    <x v="2"/>
    <s v="TELEFONICA EMPRESAS DE CHILE SA"/>
    <s v="INCIDENCIA CLIENTE TELEFONICA RACK A-3 TIC 7"/>
    <s v="18/01/2024 1:36:24"/>
    <s v="18/01/2024 1:38:15"/>
    <x v="0"/>
    <s v="TI"/>
    <s v="RED INTERNA"/>
    <s v="03/02/2024 9:56:18"/>
    <s v="03/02/2024 23:50:00"/>
    <m/>
    <s v="EN OBSERVACIÓN, estado normalizado"/>
    <d v="1899-12-30T00:00:00"/>
    <d v="1899-12-30T00:00:00"/>
    <d v="1899-12-30T00:00:00"/>
    <s v=""/>
    <s v=""/>
    <m/>
    <m/>
    <m/>
    <m/>
    <m/>
    <d v="2024-02-03T00:00:00"/>
    <x v="0"/>
    <x v="0"/>
    <x v="0"/>
    <x v="0"/>
    <x v="0"/>
  </r>
  <r>
    <s v="INC000002557726"/>
    <s v="INFRAESTRUCTURA DC"/>
    <x v="0"/>
    <s v="APQ ACCESOS"/>
    <s v="RAMON DIAZ CASTILLO"/>
    <s v="MBARRIENTOS"/>
    <s v="3-Moderado/Limitado"/>
    <s v="3-Medio"/>
    <s v="Media"/>
    <x v="2"/>
    <s v="TELEFONICA GLOBAL TECHNOLOGY S.A.AGENCIA EN CHILE"/>
    <s v="PDU A CAIDA RACK G-9 SALA 07 BANCO SANTANDER"/>
    <s v="18/01/2024 9:01:15"/>
    <s v="18/01/2024 9:03:23"/>
    <x v="0"/>
    <s v="TI"/>
    <s v="ENERGIA"/>
    <s v="03/02/2024 9:57:51"/>
    <s v="03/02/2024 23:50:00"/>
    <s v="PDU A CAIDA RACK G-9 SALA 07 BANCO SA"/>
    <s v="cambio de pdu con exito"/>
    <d v="1899-12-30T00:00:00"/>
    <d v="1899-12-30T00:00:00"/>
    <d v="1899-12-30T00:00:00"/>
    <s v=""/>
    <s v=""/>
    <m/>
    <m/>
    <m/>
    <m/>
    <m/>
    <d v="2024-02-03T00:00:00"/>
    <x v="0"/>
    <x v="0"/>
    <x v="0"/>
    <x v="0"/>
    <x v="0"/>
  </r>
  <r>
    <s v="INC000002557736"/>
    <s v="INFRAESTRUCTURA DC"/>
    <x v="0"/>
    <s v="APQ ACCESOS"/>
    <s v="RAMON DIAZ CASTILLO"/>
    <s v="tct_jmarqu"/>
    <s v="3-Moderado/Limitado"/>
    <s v="3-Medio"/>
    <s v="Media"/>
    <x v="2"/>
    <s v="TELEFONICA CYBERSECURITY TECH CHILE SPA"/>
    <s v="CAIDA PDU A CLIENTE ULTRAMAR RACK D11"/>
    <s v="18/01/2024 9:46:50"/>
    <s v="18/01/2024 9:49:24"/>
    <x v="0"/>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s v=""/>
    <s v=""/>
    <m/>
    <m/>
    <m/>
    <m/>
    <m/>
    <d v="2024-02-03T00:00:00"/>
    <x v="0"/>
    <x v="0"/>
    <x v="0"/>
    <x v="0"/>
    <x v="0"/>
  </r>
  <r>
    <s v="INC000002557739"/>
    <s v="INFRAESTRUCTURA DC"/>
    <x v="0"/>
    <s v="APQ ACCESOS"/>
    <s v="RAMON DIAZ CASTILLO"/>
    <s v="tct_jmarqu"/>
    <s v="3-Moderado/Limitado"/>
    <s v="3-Medio"/>
    <s v="Media"/>
    <x v="2"/>
    <s v="TELEFONICA CYBERSECURITY TECH CHILE SPA"/>
    <s v="CAIDA PDU B CLIENTE TECH RACK C04"/>
    <s v="18/01/2024 9:55:05"/>
    <s v="18/01/2024 10:01:55"/>
    <x v="0"/>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s v=""/>
    <s v=""/>
    <m/>
    <m/>
    <m/>
    <m/>
    <m/>
    <d v="2024-02-03T00:00:00"/>
    <x v="0"/>
    <x v="0"/>
    <x v="0"/>
    <x v="0"/>
    <x v="0"/>
  </r>
  <r>
    <s v="INC000002557756"/>
    <s v="INFRAESTRUCTURA DC"/>
    <x v="0"/>
    <s v="APQ ACCESOS"/>
    <s v="DANIEL A MUÑOZ BUSTOS"/>
    <s v="tct_jmarqu"/>
    <s v="4-Menor/Localizado"/>
    <s v="4-Baja"/>
    <s v="Baja"/>
    <x v="2"/>
    <s v="TELEFONICA CYBERSECURITY TECH CHILE SPA"/>
    <s v="ALARMAS SONORA ENERGIA RACK B05 Y E05"/>
    <s v="18/01/2024 10:15:02"/>
    <s v="18/01/2024 10:18:04"/>
    <x v="0"/>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s v=""/>
    <s v=""/>
    <m/>
    <m/>
    <m/>
    <m/>
    <m/>
    <d v="2024-02-03T00:00:00"/>
    <x v="0"/>
    <x v="0"/>
    <x v="0"/>
    <x v="0"/>
    <x v="0"/>
  </r>
  <r>
    <s v="INC000002572152"/>
    <s v="OFFICE365"/>
    <x v="1"/>
    <s v="GESTION HD"/>
    <s v="JAVIERA A UMAÑA YEVENES"/>
    <s v="frp_jserna"/>
    <s v="3-Moderado/Limitado"/>
    <s v="3-Medio"/>
    <s v="Media"/>
    <x v="3"/>
    <s v="LOUISIANA PACIFIC CHILE S A"/>
    <s v="HD/PROBLEMAS CON OFFICE 365"/>
    <s v="25/01/2024 12:01:46"/>
    <s v="25/01/2024 12:09:45"/>
    <x v="0"/>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s v="Cumplido"/>
    <s v=""/>
    <m/>
    <m/>
    <m/>
    <m/>
    <m/>
    <d v="2024-02-08T00:00:00"/>
    <x v="1"/>
    <x v="1"/>
    <x v="0"/>
    <x v="0"/>
    <x v="0"/>
  </r>
  <r>
    <s v="INC000002572158"/>
    <s v="VPN IP - MPLS"/>
    <x v="2"/>
    <s v="GESTION HD"/>
    <s v="RENE E VILLEGAS CARREÑO"/>
    <s v="frp_pcamay"/>
    <s v="3-Moderado/Limitado"/>
    <s v="3-Medio"/>
    <s v="Media"/>
    <x v="1"/>
    <s v="TELEFONICA GLOBAL TECHNOLOGY S.A.AGENCIA EN CHILE"/>
    <s v="HD/Cruzadas faltantes en Sala4 hacia Firewall OOB San Martin (Activación HA)"/>
    <s v="25/01/2024 12:14:43"/>
    <s v="25/01/2024 12:16:06"/>
    <x v="0"/>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s v=""/>
    <s v="Cumplido"/>
    <m/>
    <m/>
    <m/>
    <m/>
    <m/>
    <d v="2024-02-01T00:00:00"/>
    <x v="0"/>
    <x v="0"/>
    <x v="0"/>
    <x v="0"/>
    <x v="0"/>
  </r>
  <r>
    <s v="INC000002574572"/>
    <s v="HOUSING"/>
    <x v="2"/>
    <s v="APQ ACCESOS"/>
    <s v="RAMON DIAZ CASTILLO"/>
    <s v="tct_rdiazc"/>
    <s v="4-Menor/Localizado"/>
    <s v="4-Baja"/>
    <s v="Baja"/>
    <x v="1"/>
    <s v="TELEFONICA CYBERSECURITY TECH CHILE SPA"/>
    <s v="recepción cajas en all piso 1"/>
    <s v="26/01/2024 13:33:25"/>
    <s v="26/01/2024 13:36:34"/>
    <x v="0"/>
    <s v="HARDWARE"/>
    <s v="CLIENTE"/>
    <s v="02/02/2024 12:42:58"/>
    <s v="02/02/2024 23:50:00"/>
    <m/>
    <s v="recepción exitosa"/>
    <d v="1900-01-05T23:05:44"/>
    <d v="1900-01-05T23:09:33"/>
    <d v="1899-12-30T00:03:49"/>
    <s v=""/>
    <s v="Cumplido"/>
    <m/>
    <m/>
    <m/>
    <m/>
    <m/>
    <d v="2024-02-02T00:00:00"/>
    <x v="0"/>
    <x v="0"/>
    <x v="0"/>
    <x v="0"/>
    <x v="0"/>
  </r>
  <r>
    <s v="INC000002576883"/>
    <s v="VPN IP - MPLS"/>
    <x v="3"/>
    <s v="GESTION HD"/>
    <s v="DEIBY Y SANTOYO MONTEROLA"/>
    <s v="frp_fpetro"/>
    <s v="3-Moderado/Limitado"/>
    <s v="3-Medio"/>
    <s v="Media"/>
    <x v="1"/>
    <s v="EMPRESA ELECTRICA PUENTE ALTO"/>
    <s v="HD/Electrica Puente Alto//Recursos VDC"/>
    <s v="29/01/2024 10:42:37"/>
    <s v="29/01/2024 10:45:33"/>
    <x v="0"/>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s v=""/>
    <s v="Cumplido"/>
    <m/>
    <m/>
    <m/>
    <m/>
    <m/>
    <d v="2024-02-02T00:00:00"/>
    <x v="1"/>
    <x v="1"/>
    <x v="0"/>
    <x v="0"/>
    <x v="0"/>
  </r>
  <r>
    <s v="INC000002577650"/>
    <s v="VPN IP - MPLS"/>
    <x v="3"/>
    <s v="GESTION HD"/>
    <s v="ANGEL CASTRO CABRERA"/>
    <s v="frp_fpetro"/>
    <s v="3-Moderado/Limitado"/>
    <s v="3-Medio"/>
    <s v="Media"/>
    <x v="1"/>
    <s v="TELEFONICA GLOBAL TECHNOLOGY S.A.AGENCIA EN CHILE"/>
    <s v="REQ/Problemas con relay de correo C4-SMTP, uso de dominio tic.cl."/>
    <s v="29/01/2024 12:25:51"/>
    <s v="29/01/2024 12:27:50"/>
    <x v="0"/>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s v=""/>
    <s v="Cumplido"/>
    <m/>
    <m/>
    <m/>
    <m/>
    <m/>
    <d v="2024-02-02T00:00:00"/>
    <x v="1"/>
    <x v="0"/>
    <x v="1"/>
    <x v="0"/>
    <x v="0"/>
  </r>
  <r>
    <s v="INC000002577681"/>
    <s v="OFFICE365"/>
    <x v="1"/>
    <s v="GESTION CALL CENTER"/>
    <s v="JAVIERA A UMAÑA YEVENES"/>
    <s v="frp_mdomin"/>
    <s v="4-Menor/Localizado"/>
    <s v="4-Baja"/>
    <s v="Baja"/>
    <x v="3"/>
    <s v="AGRICOLA LAS VERTIENTES LIMITADA"/>
    <s v="MESA/CALL CENTER/PROBLEMA CON CORREO OFFICE365"/>
    <s v="29/01/2024 13:24:28"/>
    <s v="29/01/2024 13:29:49"/>
    <x v="0"/>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s v="Cumplido"/>
    <s v=""/>
    <m/>
    <m/>
    <m/>
    <m/>
    <m/>
    <d v="2024-02-02T00:00:00"/>
    <x v="0"/>
    <x v="0"/>
    <x v="0"/>
    <x v="0"/>
    <x v="0"/>
  </r>
  <r>
    <s v="INC000002578148"/>
    <s v="OFFICE365"/>
    <x v="1"/>
    <s v="GESTION CALL CENTER"/>
    <s v="JAVIERA A UMAÑA YEVENES"/>
    <s v="frp_mdomin"/>
    <s v="4-Menor/Localizado"/>
    <s v="4-Baja"/>
    <s v="Baja"/>
    <x v="3"/>
    <s v="INVERSIONES Y RENTAS SENDERO LIMITADA"/>
    <s v="MESA/CALL CENTER/ PROBLEMA CON OFFICE 365"/>
    <s v="29/01/2024 16:20:40"/>
    <s v="29/01/2024 16:21:16"/>
    <x v="0"/>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s v="Cumplido"/>
    <s v=""/>
    <m/>
    <m/>
    <m/>
    <m/>
    <m/>
    <d v="2024-02-06T00:00:00"/>
    <x v="1"/>
    <x v="1"/>
    <x v="0"/>
    <x v="0"/>
    <x v="0"/>
  </r>
  <r>
    <s v="INC000002578154"/>
    <s v="SERVICIOS DIGITALES"/>
    <x v="4"/>
    <s v="SM OPERACIONES"/>
    <s v="VICTOR BRAVO ORREGO"/>
    <s v="tct_decruz"/>
    <s v="4-Menor/Localizado"/>
    <s v="4-Baja"/>
    <s v="Baja"/>
    <x v="1"/>
    <s v="TELEFONICA GLOBAL TECHNOLOGY S.A.AGENCIA EN CHILE"/>
    <s v="ALERTAS DE MONITOREO"/>
    <s v="29/01/2024 16:29:06"/>
    <s v="29/01/2024 16:30:16"/>
    <x v="0"/>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s v=""/>
    <s v="Cumplido"/>
    <m/>
    <m/>
    <m/>
    <m/>
    <m/>
    <d v="2024-02-05T00:00:00"/>
    <x v="0"/>
    <x v="0"/>
    <x v="0"/>
    <x v="0"/>
    <x v="0"/>
  </r>
  <r>
    <s v="INC000002578636"/>
    <s v="VPN IP - MPLS"/>
    <x v="5"/>
    <s v="GESTION HD"/>
    <s v="MARIO PARADA DUARTE"/>
    <s v="frp_pcamay"/>
    <s v="3-Moderado/Limitado"/>
    <s v="3-Medio"/>
    <s v="Media"/>
    <x v="1"/>
    <s v="ELECTRICIDAD GOBANTES S.A."/>
    <s v="HD/RE: REQUERIMIENTO SOLICITU DE REUNION ENTRE ESPECIALISTAS DE MOVISTAR ENTEL"/>
    <s v="29/01/2024 18:28:12"/>
    <s v="29/01/2024 18:29:23"/>
    <x v="0"/>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s v=""/>
    <s v="Cumplido"/>
    <m/>
    <m/>
    <m/>
    <m/>
    <m/>
    <d v="2024-02-06T00:00:00"/>
    <x v="1"/>
    <x v="0"/>
    <x v="0"/>
    <x v="0"/>
    <x v="1"/>
  </r>
  <r>
    <s v="INC000002579819"/>
    <s v="VPN IP - MPLS"/>
    <x v="6"/>
    <s v="GESTION HD"/>
    <s v="RICARDO R GALLEGOS OYANEDER"/>
    <s v="frp_pcamay"/>
    <s v="3-Moderado/Limitado"/>
    <s v="3-Medio"/>
    <s v="Media"/>
    <x v="1"/>
    <s v="TELEFONICA EMPRESAS DE CHILE SA"/>
    <s v="HD/Auditoría Procesos y Sistemas B2B"/>
    <s v="30/01/2024 11:03:26"/>
    <s v="30/01/2024 11:04:36"/>
    <x v="0"/>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s v=""/>
    <s v="Cumplido"/>
    <m/>
    <m/>
    <m/>
    <m/>
    <m/>
    <d v="2024-02-01T00:00:00"/>
    <x v="1"/>
    <x v="1"/>
    <x v="0"/>
    <x v="0"/>
    <x v="0"/>
  </r>
  <r>
    <s v="INC000002580259"/>
    <s v="VPN IP - MPLS"/>
    <x v="6"/>
    <s v="GESTION HD"/>
    <s v="ALEJANDRO ACEVEDO VALENZUELA"/>
    <s v="frp_pcamay"/>
    <s v="3-Moderado/Limitado"/>
    <s v="3-Medio"/>
    <s v="Media"/>
    <x v="1"/>
    <s v="INDUSTRIAS CHILENAS DE ALAMBRE INCHALAM S.A."/>
    <s v="HD/Sin acceso a url en el servidor pivote A"/>
    <s v="30/01/2024 15:45:56"/>
    <s v="30/01/2024 15:47:53"/>
    <x v="0"/>
    <s v="CDP ANTIGUO 1"/>
    <s v="CDP ANTIGUO 2"/>
    <s v="02/02/2024 6:39:37"/>
    <s v="02/02/2024 23:50:00"/>
    <s v="PREVENTIVO: NO_x000a_CODIGO DE SERVICIO:_x000a_DIRECCION:_x000a_QUIEN REPORTA:Ewald Galaz Millaleo 56 9 8510 0702_x000a_CONTACTO EN TERRENO:Ewald Galaz Millaleo 56 9 8510 0702_x000a_PROBLEMA:_x000a_REQUERIMIENTO:Favor generar ticket en base a requerimiento de cliente Inchalam._x000a_Dejar en ban"/>
    <m/>
    <d v="1900-01-01T13:26:13"/>
    <d v="1900-01-01T14:53:41"/>
    <d v="1899-12-30T01:27:28"/>
    <s v=""/>
    <s v="Cumplido"/>
    <m/>
    <m/>
    <m/>
    <m/>
    <m/>
    <d v="2024-02-02T00:00:00"/>
    <x v="1"/>
    <x v="1"/>
    <x v="0"/>
    <x v="0"/>
    <x v="0"/>
  </r>
  <r>
    <s v="INC000002580715"/>
    <s v="SEGURIDAD"/>
    <x v="3"/>
    <s v="SSO"/>
    <s v="DEIBY Y SANTOYO MONTEROLA"/>
    <s v="tct_lfrome"/>
    <s v="2-Significativo/Amplio"/>
    <s v="2-Alta"/>
    <s v="Alta"/>
    <x v="1"/>
    <s v="TELEFONICA CYBERSECURITY TECH CHILE SPA"/>
    <s v="Solicitud Nuevo Servidor"/>
    <s v="30/01/2024 16:51:35"/>
    <s v="30/01/2024 16:51:49"/>
    <x v="0"/>
    <s v="SOC Empresas"/>
    <s v="Marca"/>
    <s v="02/02/2024 13:12:25"/>
    <s v="02/02/2024 23:50:00"/>
    <s v="Nos solicita apoyo con :"/>
    <s v="FASE RESOLUCIÓN Y RECUPERACIÓN_x000a__x000a_Se efectúa contacto con cliente:Luis Romero_x000a__x000a_Teléfono de contacto:N/A_x000a__x000a_Acciones realizadas: Se crea el servidor solicitado y se realiza la entrega al cliente_x000a__x000a_Solución paliativa o definitiva:N/A_x000a__x000a_Acciones de Mejora, Recome"/>
    <d v="1900-01-01T18:53:06"/>
    <d v="1900-01-01T20:20:50"/>
    <d v="1899-12-30T01:27:44"/>
    <s v=""/>
    <s v="Cumplido"/>
    <d v="1899-12-30T00:00:00"/>
    <s v=""/>
    <s v="Cumplido"/>
    <s v=""/>
    <s v=""/>
    <d v="2024-02-02T00:00:00"/>
    <x v="1"/>
    <x v="1"/>
    <x v="0"/>
    <x v="0"/>
    <x v="0"/>
  </r>
  <r>
    <s v="INC000002582094"/>
    <s v="VPN IP - MPLS"/>
    <x v="6"/>
    <s v="GESTION HD"/>
    <s v="PAUL A SEPULVEDA ALVAREZ"/>
    <s v="frp_fpetro"/>
    <s v="3-Moderado/Limitado"/>
    <s v="3-Medio"/>
    <s v="Media"/>
    <x v="1"/>
    <s v="FUND DE BENEFICENCIA HOGAR DE CRISTO"/>
    <s v="REQ/HOGAR DE CRISTO: Dar salida internet y telnet"/>
    <s v="31/01/2024 12:52:14"/>
    <s v="31/01/2024 12:57:35"/>
    <x v="0"/>
    <s v="CDP ANTIGUO 1"/>
    <s v="CDP ANTIGUO 2"/>
    <s v="01/02/2024 11:00:29"/>
    <s v="01/02/2024 23:50:00"/>
    <s v="PREVENTIVO: NO_x000a_CODIGO DE SERVICIO:_x000a_DIRECCION:_x000a_QUIEN REPORTA: Nicolás Saavedra Eguiluz  +56 9 6187 5469_x000a_CONTACTO EN TERRENO: Nicolás Saavedra Eguiluz  +56 9 6187 5469_x000a_PROBLEMA:_x000a_REQUERIMIENTO:_x000a__x000a_ Favor configurar la salida de internet y habilitar telnet a l"/>
    <s v="se habilita telnet. confirmado por Nicolas._x000a_Acceso a internet debe ser revisado con personal de comunicaciones"/>
    <d v="1899-12-30T20:39:43"/>
    <d v="1899-12-30T22:08:15"/>
    <d v="1899-12-30T01:28:32"/>
    <s v=""/>
    <s v="Cumplido"/>
    <m/>
    <m/>
    <m/>
    <m/>
    <m/>
    <d v="2024-02-01T00:00:00"/>
    <x v="1"/>
    <x v="1"/>
    <x v="0"/>
    <x v="0"/>
    <x v="0"/>
  </r>
  <r>
    <s v="INC000002582140"/>
    <s v="SERVICIOS DIGITALES"/>
    <x v="7"/>
    <s v="SM OPERACIONES"/>
    <s v="SEBASTIAN I ACUÑA GUZMAN"/>
    <s v="tct_decruz"/>
    <s v="4-Menor/Localizado"/>
    <s v="2-Alta"/>
    <s v="Media"/>
    <x v="1"/>
    <s v="UNION AEREA LTDA"/>
    <s v="modificar registro SPF"/>
    <s v="31/01/2024 11:52:32"/>
    <s v="31/01/2024 11:53:32"/>
    <x v="0"/>
    <s v="TI"/>
    <s v="SISTEMAS OPERATIVOS"/>
    <s v="01/02/2024 12:19:44"/>
    <s v="01/02/2024 23:50:00"/>
    <s v="modificar registro SPF_x000a_Para el SPF, hoy esta asi:_x000a__x000a_v=spf1 ip4:212.1.214.93 ip4:200.68.4.250 ip4:200.68.4.251 ip4:200.75.30.33/27 ip6:2a02:4780:1:1::1:7f07 include:spf.masterbase.com include:_spf.google.com include:mailgun.org ~all_x000a__x000a_Por favor dejarlo asi:"/>
    <s v="Se creó registro DNS por los administradores._x000a_Se cierra folio."/>
    <d v="1899-12-30T23:12:29"/>
    <d v="1899-12-31T00:27:12"/>
    <d v="1899-12-30T01:14:43"/>
    <s v=""/>
    <s v="Cumplido"/>
    <m/>
    <m/>
    <m/>
    <m/>
    <m/>
    <d v="2024-02-01T00:00:00"/>
    <x v="1"/>
    <x v="1"/>
    <x v="0"/>
    <x v="0"/>
    <x v="0"/>
  </r>
  <r>
    <s v="INC000002582521"/>
    <s v="HOSTING VIRTUAL"/>
    <x v="3"/>
    <s v="DUOC TICKET AUTOMATICO"/>
    <s v="PABLO N OLIVA ALARCON"/>
    <s v="frp_lmosqu"/>
    <s v="4-Menor/Localizado"/>
    <s v="4-Baja"/>
    <s v="Baja"/>
    <x v="1"/>
    <s v="FUNDACION INSTITUTO PROFESIONAL DUOC UC"/>
    <s v="DUOC / REQ /  RE: Solicitud de maquinas en VDC"/>
    <s v="31/01/2024 16:04:38"/>
    <s v="31/01/2024 16:07:05"/>
    <x v="0"/>
    <s v="CDP ANTIGUO 1"/>
    <s v="CDP ANTIGUO 2"/>
    <s v="01/02/2024 18:29:33"/>
    <s v="01/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FASE RESOLUCIÓN Y RECUPERACIÓN_x000a__x000a_Se efectúa contacto con cliente: NA_x000a__x000a_Teléfono de contacto: NA_x000a__x000a_Acciones realizadas: Se realiza reunion interna para corroborar recursos disponibles en tenant, mas el flujo a seguir en consideracion con el proyecto en curso"/>
    <d v="1899-12-30T22:52:40"/>
    <d v="1899-12-31T02:24:55"/>
    <d v="1899-12-30T03:32:15"/>
    <s v=""/>
    <s v="Cumplido"/>
    <m/>
    <m/>
    <m/>
    <m/>
    <m/>
    <d v="2024-02-01T00:00:00"/>
    <x v="1"/>
    <x v="1"/>
    <x v="0"/>
    <x v="0"/>
    <x v="0"/>
  </r>
  <r>
    <s v="INC000002582580"/>
    <s v="HOUSING"/>
    <x v="8"/>
    <s v="BELIEVE"/>
    <s v="JAIRO A SALINAS GARAY"/>
    <s v="frp_xgambo"/>
    <s v="3-Moderado/Limitado"/>
    <s v="3-Medio"/>
    <s v="Media"/>
    <x v="1"/>
    <s v="TELEFONICA EMPRESAS DE CHILE SA"/>
    <s v="GESTION DATACENTER/ ACCESOS / TELEFONICA EMPRESAS DE CHILE SA"/>
    <s v="31/01/2024 17:58:05"/>
    <s v="31/01/2024 18:01:00"/>
    <x v="0"/>
    <s v="COMUNICACIONES"/>
    <s v="VPN IP - MPLS"/>
    <s v="01/02/2024 8:06:41"/>
    <s v="01/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ableado nu"/>
    <s v="ACCESOS AUTORIZADOS."/>
    <d v="1899-12-30T10:17:36"/>
    <d v="1899-12-30T14:08:36"/>
    <d v="1899-12-30T03:51:00"/>
    <s v=""/>
    <s v="Cumplido"/>
    <m/>
    <m/>
    <m/>
    <m/>
    <m/>
    <d v="2024-02-01T00:00:00"/>
    <x v="1"/>
    <x v="1"/>
    <x v="0"/>
    <x v="0"/>
    <x v="0"/>
  </r>
  <r>
    <s v="INC000002582598"/>
    <s v="SAP"/>
    <x v="9"/>
    <s v="CLOUD SAP HANA"/>
    <s v="EWALD R GALAZ MILLALEO"/>
    <s v="tct_oguzma"/>
    <s v="3-Moderado/Limitado"/>
    <s v="4-Baja"/>
    <s v="Baja"/>
    <x v="1"/>
    <s v="ACMA S.A."/>
    <s v="Bloqueo masivo de usuarios fin de mes"/>
    <s v="31/01/2024 18:14:20"/>
    <s v="31/01/2024 18:16:40"/>
    <x v="0"/>
    <s v="TI"/>
    <s v="APLICATIVOS"/>
    <s v="01/02/2024 9:17:18"/>
    <s v="01/02/2024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_x000a_Saludos Cordiales,_x000a__x000a_Javier Henríquez"/>
    <s v="Se ejecuta actividad en coordinación con el cliente de forma satisfactoria."/>
    <d v="1899-12-30T13:39:07"/>
    <d v="1899-12-30T15:02:58"/>
    <d v="1899-12-30T01:23:51"/>
    <s v=""/>
    <s v="Cumplido"/>
    <m/>
    <m/>
    <m/>
    <m/>
    <m/>
    <d v="2024-02-01T00:00:00"/>
    <x v="1"/>
    <x v="1"/>
    <x v="0"/>
    <x v="0"/>
    <x v="0"/>
  </r>
  <r>
    <s v="INC000002583141"/>
    <s v="VPN IP - MPLS"/>
    <x v="6"/>
    <s v="BELIEVE"/>
    <s v="GIOVANNI D ROCCO VALENZUELA"/>
    <s v="frp_jcarri"/>
    <s v="4-Menor/Localizado"/>
    <s v="4-Baja"/>
    <s v="Baja"/>
    <x v="1"/>
    <s v="TELEFONICA CYBERSECURITY TECH CHILE SPA"/>
    <s v="REQ / SOC/Notificación Desvinculación de Personal en Curso"/>
    <s v="31/01/2024 18:14:13"/>
    <s v="31/01/2024 18:17:51"/>
    <x v="0"/>
    <s v="CDP ANTIGUO 1"/>
    <s v="CDP ANTIGUO 2"/>
    <s v="01/02/2024 11:28:25"/>
    <s v="01/02/2024 23:50:00"/>
    <s v="PREVENTIVO: NO_x000a_CODIGO DE SERVICIO:_x000a_DIRECCION:      _x000a_CIUDAD:             _x000a_COMUNA:_x000a_NOMBRE QUIEN REPORTA:SAMANTHA MICHELLE MARTINEZ NUÑEZ_x000a_TELEFONO QUIEN REPORTA:+56 9 7242 3694_x000a_NOMBRE CONTACTO EN TERRENO:        _x000a_TELEFONO 1 CONTACTO EN TERRENO:_x000a_TELEFONO 2 C"/>
    <m/>
    <d v="1899-12-30T13:54:33"/>
    <d v="1899-12-30T17:14:12"/>
    <d v="1899-12-30T03:19:39"/>
    <s v=""/>
    <s v="Cumplido"/>
    <m/>
    <m/>
    <m/>
    <m/>
    <m/>
    <d v="2024-02-01T00:00:00"/>
    <x v="1"/>
    <x v="1"/>
    <x v="0"/>
    <x v="0"/>
    <x v="0"/>
  </r>
  <r>
    <s v="INC000002583154"/>
    <s v="VPN IP - MPLS"/>
    <x v="3"/>
    <s v="GESTION HD"/>
    <s v="ANGEL CASTRO CABRERA"/>
    <s v="frp_disilv"/>
    <s v="4-Menor/Localizado"/>
    <s v="4-Baja"/>
    <s v="Baja"/>
    <x v="1"/>
    <s v="TELEFONICA GLOBAL TECHNOLOGY S.A.AGENCIA EN CHILE"/>
    <s v="REQ | Deploy OVA transbank APQ"/>
    <s v="31/01/2024 19:05:33"/>
    <s v="31/01/2024 19:07:24"/>
    <x v="0"/>
    <s v="CDP ANTIGUO 1"/>
    <s v="CDP ANTIGUO 2"/>
    <s v="02/02/2024 11:14:13"/>
    <s v="02/02/2024 23:50:00"/>
    <s v="PREVENTIVO: NO_x000a_CODIGO DE SERVICIO:_x000a_DIRECCION:_x000a_QUIEN REPORTA: JORGE DOMINGO ROMERO ROMERO_x000a_CONTACTO EN TERRENO:_x000a_PROBLEMA:_x000a_REQUERIMIENTO: Por favor generar ticket al área de operaciones à virtualización à Angel Castro, con el siguiente requerimiento_x000a__x000a_ _x000a__x000a_Dep"/>
    <s v="Se efectúa contacto con cliente: Jorge Romero_x000a_Teléfono de contacto: Via correo _x000a_Acciones realizadas: Se deploya OVA ramdonANI en organización STD_CAJALOSANDESCL_RP_APQ_01_x000a_Acciones de Mejora, Recomendaciones: N/A_x000a_Causa Raíz: N/A"/>
    <d v="1899-12-31T15:35:20"/>
    <d v="1899-12-31T16:08:40"/>
    <d v="1899-12-30T00:33:20"/>
    <s v=""/>
    <s v="Cumplido"/>
    <m/>
    <m/>
    <m/>
    <m/>
    <m/>
    <d v="2024-02-02T00:00:00"/>
    <x v="0"/>
    <x v="0"/>
    <x v="0"/>
    <x v="0"/>
    <x v="0"/>
  </r>
  <r>
    <s v="INC000002583195"/>
    <s v="VPN IP - MPLS"/>
    <x v="7"/>
    <s v="GESTION HD"/>
    <s v="SEBASTIAN I ACUÑA GUZMAN"/>
    <s v="frp_jesanc"/>
    <s v="4-Menor/Localizado"/>
    <s v="2-Alta"/>
    <s v="Media"/>
    <x v="1"/>
    <s v="AGRICOLA ARIZTIA LIMITADA"/>
    <s v="HD/URGENTE - AGREGAR REGISTROS A 3 ZONAS DNS DISTINTAS"/>
    <s v="01/02/2024 8:24:14"/>
    <s v="01/02/2024 8:26:14"/>
    <x v="0"/>
    <s v="TI"/>
    <s v="SISTEMAS OPERATIVOS"/>
    <s v="01/02/2024 11:35:26"/>
    <s v="01/02/2024 23:50:00"/>
    <s v="PREVENTIVO: NO_x000a_CODIGO DE SERVICIO:_x000a_DIRECCION:_x000a_QUIEN REPORTA:Osvaldo Mardones G. Tel: +56 2 2637 8108 // Cel: +56 9 7499 2449_x000a_CONTACTO EN TERRENO:_x000a_PROBLEMA:_x000a_REQUERIMIENTO:Necesitamos agregar registros a las zonas Dns_x000a_ventas-ariztia.cl , ariztiaatucasa.cl"/>
    <s v="Se crean los registros solicitados los cuales responden correctamente desde sus dns’s autoritativos e internet. Para el resto de servidores se debe esperar el tiempo de propagación/refresco correspondiente."/>
    <d v="1899-12-30T00:00:00"/>
    <d v="1899-12-30T03:11:12"/>
    <d v="1899-12-30T03:11:12"/>
    <s v=""/>
    <s v="Cumplido"/>
    <m/>
    <m/>
    <m/>
    <m/>
    <m/>
    <d v="2024-02-01T00:00:00"/>
    <x v="1"/>
    <x v="1"/>
    <x v="0"/>
    <x v="0"/>
    <x v="0"/>
  </r>
  <r>
    <s v="INC000002583394"/>
    <s v="INFRAESTRUCTURA DC"/>
    <x v="10"/>
    <s v="APQ ACCESOS"/>
    <s v="BASTIAN A ROA CHIARLEONI"/>
    <s v="tct_broach"/>
    <s v="4-Menor/Localizado"/>
    <s v="4-Baja"/>
    <s v="Baja"/>
    <x v="0"/>
    <s v="TELEFONICA CYBERSECURITY TECH CHILE SPA"/>
    <s v="RONDA DE INSPECCIÓN DE SALAS Y TOMA DE TEMPERATURAS DC APOQUINDO"/>
    <s v="01/02/2024 7:34:45"/>
    <s v="01/02/2024 7:37:17"/>
    <x v="0"/>
    <s v="TI"/>
    <s v="INFRAESTRUCTURA"/>
    <s v="01/02/2024 7:38:43"/>
    <s v="01/02/2024 23:50:00"/>
    <s v="RONDA DE INSPECCIÓN DE SALAS Y TOMA DE TEMPERATURAS DC APOQUINDO"/>
    <s v="RONDA REALIZADA"/>
    <d v="1899-12-30T00:00:00"/>
    <d v="1899-12-30T00:00:00"/>
    <d v="1899-12-30T00:00:00"/>
    <s v=""/>
    <s v=""/>
    <m/>
    <m/>
    <m/>
    <m/>
    <m/>
    <d v="2024-02-01T00:00:00"/>
    <x v="0"/>
    <x v="0"/>
    <x v="0"/>
    <x v="0"/>
    <x v="0"/>
  </r>
  <r>
    <s v="INC000002583396"/>
    <s v="INFRAESTRUCTURA DC"/>
    <x v="10"/>
    <s v="APQ ACCESOS"/>
    <s v="RENE E VILLEGAS CARREÑO"/>
    <s v="tct_broach"/>
    <s v="4-Menor/Localizado"/>
    <s v="4-Baja"/>
    <s v="Baja"/>
    <x v="0"/>
    <s v="TELEFONICA CYBERSECURITY TECH CHILE SPA"/>
    <s v="RONDA DE INSPECCIÓN DE SALAS Y TOMA DE TEMPERATURAS DC APOQUINDO"/>
    <s v="01/02/2024 7:41:07"/>
    <s v="01/02/2024 7:43:46"/>
    <x v="0"/>
    <s v="TI"/>
    <s v="INFRAESTRUCTURA"/>
    <s v="01/02/2024 19:15:34"/>
    <s v="01/02/2024 23:50:00"/>
    <m/>
    <s v="rondas realizadas"/>
    <d v="1899-12-30T00:00:00"/>
    <d v="1899-12-30T00:00:00"/>
    <d v="1899-12-30T00:00:00"/>
    <s v=""/>
    <s v=""/>
    <m/>
    <m/>
    <m/>
    <m/>
    <m/>
    <d v="2024-02-01T00:00:00"/>
    <x v="0"/>
    <x v="0"/>
    <x v="0"/>
    <x v="0"/>
    <x v="0"/>
  </r>
  <r>
    <s v="INC000002583509"/>
    <s v="HOUSING"/>
    <x v="11"/>
    <s v="APQ ACCESOS"/>
    <s v="JAIRO A SALINAS GARAY"/>
    <s v="tct_jsalin"/>
    <s v="3-Moderado/Limitado"/>
    <s v="3-Medio"/>
    <s v="Media"/>
    <x v="1"/>
    <s v="TELEFONICA EMPRESAS DE CHILE SA"/>
    <s v="Decomiso de equipo y retiro de cableado DXC /"/>
    <s v="01/02/2024 7:01:24"/>
    <s v="01/02/2024 7:03:27"/>
    <x v="0"/>
    <s v="CDP ANTIGUO 1"/>
    <s v="CDP ANTIGUO 2"/>
    <s v="01/02/2024 7:03:27"/>
    <s v="01/02/2024 23:50:00"/>
    <s v="Decomiso de equipo y retiro de cableado DXC /"/>
    <s v="SUPERVISION CRQ/OK."/>
    <d v="1899-12-30T00:00:00"/>
    <d v="1899-12-30T00:02:03"/>
    <d v="1899-12-30T00:02:03"/>
    <s v=""/>
    <s v="Cumplido"/>
    <m/>
    <m/>
    <m/>
    <m/>
    <m/>
    <d v="2024-02-01T00:00:00"/>
    <x v="0"/>
    <x v="0"/>
    <x v="0"/>
    <x v="0"/>
    <x v="0"/>
  </r>
  <r>
    <s v="INC000002583510"/>
    <s v="HOUSING"/>
    <x v="11"/>
    <s v="APQ ACCESOS"/>
    <s v="JAIRO A SALINAS GARAY"/>
    <s v="tct_jsalin"/>
    <s v="3-Moderado/Limitado"/>
    <s v="3-Medio"/>
    <s v="Media"/>
    <x v="1"/>
    <s v="TELEFONICA EMPRESAS DE CHILE SA"/>
    <s v="Incidente cambio de disco"/>
    <s v="01/02/2024 7:03:36"/>
    <s v="01/02/2024 7:05:03"/>
    <x v="0"/>
    <s v="CDP ANTIGUO 1"/>
    <s v="CDP ANTIGUO 2"/>
    <s v="01/02/2024 7:05:03"/>
    <s v="01/02/2024 23:50:00"/>
    <s v="Incidente cambio de disco"/>
    <s v="SUPERVISION CRQ/OK."/>
    <d v="1899-12-30T00:00:00"/>
    <d v="1899-12-30T00:01:27"/>
    <d v="1899-12-30T00:01:27"/>
    <s v=""/>
    <s v="Cumplido"/>
    <m/>
    <m/>
    <m/>
    <m/>
    <m/>
    <d v="2024-02-01T00:00:00"/>
    <x v="0"/>
    <x v="0"/>
    <x v="0"/>
    <x v="0"/>
    <x v="0"/>
  </r>
  <r>
    <s v="INC000002583511"/>
    <s v="HOUSING"/>
    <x v="11"/>
    <s v="APQ ACCESOS"/>
    <s v="JAIRO A SALINAS GARAY"/>
    <s v="tct_jsalin"/>
    <s v="3-Moderado/Limitado"/>
    <s v="3-Medio"/>
    <s v="Media"/>
    <x v="1"/>
    <s v="TELEFONICA EMPRESAS DE CHILE SA"/>
    <s v="RONDA Y REVISION DE SALAS TECNICAS"/>
    <s v="01/02/2024 7:05:10"/>
    <s v="01/02/2024 7:07:29"/>
    <x v="0"/>
    <s v="CDP ANTIGUO 1"/>
    <s v="CDP ANTIGUO 2"/>
    <s v="01/02/2024 7:07:29"/>
    <s v="01/02/2024 23:50:00"/>
    <s v="RONDA Y REVISION DE SALAS TECNICAS"/>
    <s v="RONDA REALIZADA."/>
    <d v="1899-12-30T00:00:00"/>
    <d v="1899-12-30T00:02:19"/>
    <d v="1899-12-30T00:02:19"/>
    <s v=""/>
    <s v="Cumplido"/>
    <m/>
    <m/>
    <m/>
    <m/>
    <m/>
    <d v="2024-02-01T00:00:00"/>
    <x v="0"/>
    <x v="0"/>
    <x v="0"/>
    <x v="0"/>
    <x v="0"/>
  </r>
  <r>
    <s v="INC000002583512"/>
    <s v="HOUSING"/>
    <x v="11"/>
    <s v="APQ ACCESOS"/>
    <s v="JAIRO A SALINAS GARAY"/>
    <s v="tct_jsalin"/>
    <s v="3-Moderado/Limitado"/>
    <s v="3-Medio"/>
    <s v="Media"/>
    <x v="1"/>
    <s v="TELEFONICA EMPRESAS DE CHILE SA"/>
    <s v="TOMA DE ALARMAS DE CLIENTE"/>
    <s v="01/02/2024 7:07:35"/>
    <s v="01/02/2024 7:09:05"/>
    <x v="0"/>
    <s v="CDP ANTIGUO 1"/>
    <s v="CDP ANTIGUO 2"/>
    <s v="01/02/2024 7:09:05"/>
    <s v="01/02/2024 23:50:00"/>
    <s v="TOMA DE ALARMAS DE CLIENTE"/>
    <s v="TOMA DE ALARMAS REALIZADA."/>
    <d v="1899-12-30T00:00:00"/>
    <d v="1899-12-30T00:01:30"/>
    <d v="1899-12-30T00:01:30"/>
    <s v=""/>
    <s v="Cumplido"/>
    <m/>
    <m/>
    <m/>
    <m/>
    <m/>
    <d v="2024-02-01T00:00:00"/>
    <x v="0"/>
    <x v="0"/>
    <x v="0"/>
    <x v="0"/>
    <x v="0"/>
  </r>
  <r>
    <s v="INC000002583517"/>
    <s v="INFRAESTRUCTURA DC"/>
    <x v="2"/>
    <s v="APQ ACCESOS"/>
    <s v="FRANCISCO J FELIU ABARCA"/>
    <s v="tct_frafea"/>
    <s v="4-Menor/Localizado"/>
    <s v="4-Baja"/>
    <s v="Baja"/>
    <x v="0"/>
    <s v="TELEFONICA CYBERSECURITY TECH CHILE SPA"/>
    <s v="TICKET DIARIO RONDA PREVENTIVAS Y LECTURAS DE TEMPERATURAS SALAS TIC DCSM"/>
    <s v="01/02/2024 8:30:46"/>
    <s v="01/02/2024 8:33:06"/>
    <x v="0"/>
    <s v="TI"/>
    <s v="CLIMA"/>
    <s v="01/02/2024 18:53:11"/>
    <s v="01/02/2024 23:50:00"/>
    <s v="PREVENTIVO: SI_x000a_CODIGO DE SERVICIO: N/A_x000a_DIRECCION:  DCSM_x000a_QUIEN REPORTA: FRANCISCO FELIU_x000a_CONTACTO EN TERRENO: FRANCISCO FELIU_x000a_PROBLEMA: N/A_x000a_REQUERIMIENTO: TICKET DIARIO RONDA PREVENTIVAS Y LECTURAS DE TEMPERATURAS SALAS TIC DCSM"/>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s v=""/>
    <m/>
    <m/>
    <m/>
    <m/>
    <m/>
    <d v="2024-02-01T00:00:00"/>
    <x v="0"/>
    <x v="0"/>
    <x v="0"/>
    <x v="0"/>
    <x v="0"/>
  </r>
  <r>
    <s v="INC000002583524"/>
    <s v="RED INTERNA"/>
    <x v="0"/>
    <s v="APQ ACCESOS"/>
    <s v="CARLOS F ARAYA RAMIREZ"/>
    <s v="tct_cararr"/>
    <s v="4-Menor/Localizado"/>
    <s v="4-Baja"/>
    <s v="Baja"/>
    <x v="0"/>
    <s v="TELEFONICA CYBERSECURITY TECH CHILE SPA"/>
    <s v="RONDA INSPECTIVA"/>
    <s v="01/02/2024 8:58:32"/>
    <s v="01/02/2024 8:59:19"/>
    <x v="0"/>
    <s v="CDP ANTIGUO 1"/>
    <s v="CDP ANTIGUO 2"/>
    <s v="01/02/2024 9:23:17"/>
    <s v="01/02/2024 23:50:00"/>
    <m/>
    <s v="ronda realizada"/>
    <d v="1899-12-30T00:00:00"/>
    <d v="1899-12-30T00:00:00"/>
    <d v="1899-12-30T00:00:00"/>
    <s v=""/>
    <s v=""/>
    <m/>
    <m/>
    <m/>
    <m/>
    <m/>
    <d v="2024-02-01T00:00:00"/>
    <x v="0"/>
    <x v="0"/>
    <x v="0"/>
    <x v="0"/>
    <x v="0"/>
  </r>
  <r>
    <s v="INC000002583571"/>
    <s v="HOSTING VIRTUAL"/>
    <x v="12"/>
    <s v="SM OPERACIONES"/>
    <s v="DENISE CRUZAT ETCHEBERRY"/>
    <s v="tct_decruz"/>
    <s v="4-Menor/Localizado"/>
    <s v="4-Baja"/>
    <s v="Baja"/>
    <x v="1"/>
    <s v="GPS CHILE SPA"/>
    <s v="COMPLETAR PLANILLA POR ACTUALIZACIÓN DE DATOS"/>
    <s v="01/02/2024 11:30:56"/>
    <s v="01/02/2024 11:32:04"/>
    <x v="0"/>
    <s v="TI"/>
    <s v="SERVIDORES VIRTUALES"/>
    <s v="07/02/2024 9:54:26"/>
    <s v="07/02/2024 23:50:00"/>
    <m/>
    <s v="Información actualizada fue enviada y compartida con Sebastián"/>
    <d v="1900-01-04T19:22:16"/>
    <d v="1900-01-04T22:23:30"/>
    <d v="1899-12-30T03:01:14"/>
    <s v=""/>
    <s v="Cumplido"/>
    <m/>
    <m/>
    <m/>
    <m/>
    <m/>
    <d v="2024-02-07T00:00:00"/>
    <x v="1"/>
    <x v="1"/>
    <x v="0"/>
    <x v="0"/>
    <x v="0"/>
  </r>
  <r>
    <s v="INC000002583573"/>
    <s v="HOUSING"/>
    <x v="13"/>
    <s v="BELIEVE"/>
    <s v="RENE E VILLEGAS CARREÑO"/>
    <s v="frp_jcarri"/>
    <s v="3-Moderado/Limitado"/>
    <s v="3-Medio"/>
    <s v="Media"/>
    <x v="1"/>
    <s v="TELEFONICA EMPRESAS DE CHILE SA"/>
    <s v="GESTION DATACENTER/ ACCESOS /TELEFONICA EMPRESAS DE CHILE SA"/>
    <s v="01/02/2024 11:30:02"/>
    <s v="01/02/2024 11:32:14"/>
    <x v="0"/>
    <s v="CDP ANTIGUO 1"/>
    <s v="CDP ANTIGUO 2"/>
    <s v="01/02/2024 12:35:49"/>
    <s v="01/02/2024 23:50:00"/>
    <s v="EMPRESA:TELEFONICA EMPRESAS DE CHILE SA_x000a_CÓDIGO DE SERVICIO: _x000a_DIRECCIÓN:Av. Apoquindo #7071, Las Condes, Santiago_x000a_NOMBRE DE QUIEN REPORTA:Manuel Maita_x000a_TELÉFONO DE QUIEN REPORTA:56974138322_x000a_NOMBRE DE CONTACTO EN TERRENO: _x000a_REQUERIMIENTO:Revision Switch _x000a_EQU"/>
    <s v="accesos autorizados"/>
    <d v="1899-12-30T00:52:19"/>
    <d v="1899-12-30T01:05:47"/>
    <d v="1899-12-30T00:13:28"/>
    <s v=""/>
    <s v="Cumplido"/>
    <m/>
    <m/>
    <m/>
    <m/>
    <m/>
    <d v="2024-02-01T00:00:00"/>
    <x v="0"/>
    <x v="0"/>
    <x v="0"/>
    <x v="0"/>
    <x v="0"/>
  </r>
  <r>
    <s v="INC000002583579"/>
    <s v="HOUSING"/>
    <x v="14"/>
    <s v="BELIEVE"/>
    <s v="FRANCISCO J FELIU ABARCA"/>
    <s v="frp_jcarri"/>
    <s v="3-Moderado/Limitado"/>
    <s v="3-Medio"/>
    <s v="Media"/>
    <x v="1"/>
    <s v="FUNDACION EDUCACIONAL PARA EL DESARROLLO INTEGRAL DEL MENOR"/>
    <s v="GESTION DATACENTER/ ACCESOS /FUNDACION EDUCACIONAL PARA EL DESARROLLO INTEGRAL DEL MENOR"/>
    <s v="01/02/2024 11:50:39"/>
    <s v="01/02/2024 11:53:44"/>
    <x v="0"/>
    <s v="HARDWARE"/>
    <s v="DATACENTER"/>
    <s v="01/02/2024 12:06:30"/>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12"/>
    <d v="1899-12-30T00:15:51"/>
    <d v="1899-12-30T00:11:39"/>
    <s v=""/>
    <s v="Cumplido"/>
    <m/>
    <m/>
    <m/>
    <m/>
    <m/>
    <d v="2024-02-01T00:00:00"/>
    <x v="0"/>
    <x v="0"/>
    <x v="0"/>
    <x v="0"/>
    <x v="0"/>
  </r>
  <r>
    <s v="INC000002583588"/>
    <s v="HOUSING"/>
    <x v="14"/>
    <s v="BELIEVE"/>
    <s v="FRANCISCO J FELIU ABARCA"/>
    <s v="frp_jcarri"/>
    <s v="3-Moderado/Limitado"/>
    <s v="3-Medio"/>
    <s v="Media"/>
    <x v="1"/>
    <s v="FUNDACION EDUCACIONAL PARA EL DESARROLLO INTEGRAL DEL MENOR"/>
    <s v="GESTION DATACENTER/ ACCESOS /FUNDACION EDUCACIONAL PARA EL DESARROLLO INTEGRAL DEL MENOR"/>
    <s v="01/02/2024 12:13:12"/>
    <s v="01/02/2024 12:15:16"/>
    <x v="0"/>
    <s v="HARDWARE"/>
    <s v="DATACENTER"/>
    <s v="01/02/2024 12:24:53"/>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1:32"/>
    <d v="1899-12-30T00:11:41"/>
    <d v="1899-12-30T00:10:09"/>
    <s v=""/>
    <s v="Cumplido"/>
    <m/>
    <m/>
    <m/>
    <m/>
    <m/>
    <d v="2024-02-01T00:00:00"/>
    <x v="0"/>
    <x v="0"/>
    <x v="0"/>
    <x v="0"/>
    <x v="0"/>
  </r>
  <r>
    <s v="INC000002583595"/>
    <s v="HOUSING"/>
    <x v="13"/>
    <s v="BELIEVE"/>
    <s v="RENE E VILLEGAS CARREÑO"/>
    <s v="frp_jcarri"/>
    <s v="3-Moderado/Limitado"/>
    <s v="3-Medio"/>
    <s v="Media"/>
    <x v="1"/>
    <s v="IDOM INGENIERIA Y CONSULTORIA S.A. AGENCIA EN CHILE"/>
    <s v="GESTION DATACENTER/ ACCESOS /NBX"/>
    <s v="01/02/2024 12:40:51"/>
    <s v="01/02/2024 12:43:28"/>
    <x v="0"/>
    <s v="CDP ANTIGUO 1"/>
    <s v="CDP ANTIGUO 2"/>
    <s v="01/02/2024 13:10:12"/>
    <s v="01/02/2024 23:50:00"/>
    <s v="EMPRESA:NBX_x000a_CÓDIGO DE SERVICIO: _x000a_DIRECCIÓN:Av. Apoquindo #7071, Las Condes, Santiago_x000a_NOMBRE DE QUIEN REPORTA:Eduardo Farías (Nabiax)_x000a_TELÉFONO DE QUIEN REPORTA:992982563_x000a_NOMBRE DE CONTACTO EN TERRENO: _x000a_REQUERIMIENTO: visita inspectiva salas TIC proyecto T"/>
    <s v="accesos autorizados"/>
    <d v="1899-12-30T00:17:58"/>
    <d v="1899-12-30T00:29:21"/>
    <d v="1899-12-30T00:11:23"/>
    <s v=""/>
    <s v="Cumplido"/>
    <m/>
    <m/>
    <m/>
    <m/>
    <m/>
    <d v="2024-02-01T00:00:00"/>
    <x v="0"/>
    <x v="0"/>
    <x v="0"/>
    <x v="0"/>
    <x v="0"/>
  </r>
  <r>
    <s v="INC000002583601"/>
    <s v="HOUSING"/>
    <x v="14"/>
    <s v="BELIEVE"/>
    <s v="FRANCISCO J FELIU ABARCA"/>
    <s v="frp_jcarri"/>
    <s v="3-Moderado/Limitado"/>
    <s v="3-Medio"/>
    <s v="Media"/>
    <x v="1"/>
    <s v="COCA COLA EMBONOR S A"/>
    <s v="GESTION DATACENTER/ ACCESOS /COCA COLA EMBONOR S A"/>
    <s v="01/02/2024 13:01:13"/>
    <s v="01/02/2024 13:02:53"/>
    <x v="0"/>
    <s v="CDP ANTIGUO 1"/>
    <s v="CDP ANTIGUO 2"/>
    <s v="01/02/2024 13:11:47"/>
    <s v="01/02/2024 23:50:00"/>
    <s v="EMPRESA:COCA COLA EMBONOR S A_x000a_CÓDIGO DE SERVICIO: _x000a_DIRECCIÓN:Calle San Martin #50, Santiago Centro, Santiago_x000a_NOMBRE DE QUIEN REPORTA:Alvaro Tobar_x000a_TELÉFONO DE QUIEN REPORTA:995487433_x000a_NOMBRE DE CONTACTO EN TERRENO: _x000a_REQUERIMIENTO: contruccion f.o_x000a_EQUIPOS E"/>
    <s v="Fase de resolución y recuperación: INFORMACION_x000a_Se efectúa contacto con cliente: N/A_x000a_Teléfono de contacto: N/A_x000a_Acciones realizadas: ACCESOS RECHAZADOS / CRQ NO CREADO_x000a_Solución paliativa o definitiva: N/A_x000a_Acciones de Mejora, Recomendaciones: N/A_x000a_Causa Raíz"/>
    <d v="1899-12-30T00:04:57"/>
    <d v="1899-12-30T00:10:34"/>
    <d v="1899-12-30T00:05:37"/>
    <s v=""/>
    <s v="Cumplido"/>
    <m/>
    <m/>
    <m/>
    <m/>
    <m/>
    <d v="2024-02-01T00:00:00"/>
    <x v="0"/>
    <x v="0"/>
    <x v="0"/>
    <x v="0"/>
    <x v="0"/>
  </r>
  <r>
    <s v="INC000002583658"/>
    <s v="TICKET-INTELIGENTE"/>
    <x v="6"/>
    <s v="GESTION TI"/>
    <s v="PAUL A SEPULVEDA ALVAREZ"/>
    <s v="USR_TSIGHT"/>
    <s v="1-Extenso/Generalizado"/>
    <s v="4-Baja"/>
    <s v="Baja"/>
    <x v="3"/>
    <s v="COAGRA S A"/>
    <s v="coagra01 - sap_prod_e_vm TICKET AUTOMATICO"/>
    <s v="31/01/2024 22:08:57"/>
    <s v="31/01/2024 22:08:57"/>
    <x v="0"/>
    <s v="TRUESIGHT"/>
    <s v="TRUESIGHT"/>
    <s v="01/02/2024 11:00:04"/>
    <s v="0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informa que alza de memoria ram en servidor se debe a la ejecución de procesos SAP en el servidor._x000a_Se realiza liberación de memoria disponible en sesiones desconectadas._x000a_Se mantendrá en observación su comportamiento"/>
    <d v="1899-12-30T12:49:59"/>
    <d v="1899-12-30T12:51:07"/>
    <d v="1899-12-30T00:01:08"/>
    <s v="Cumplido"/>
    <s v=""/>
    <d v="1899-12-30T00:00:00"/>
    <s v=""/>
    <s v=""/>
    <s v=""/>
    <s v="Cumplido"/>
    <d v="2024-02-01T00:00:00"/>
    <x v="0"/>
    <x v="0"/>
    <x v="0"/>
    <x v="0"/>
    <x v="0"/>
  </r>
  <r>
    <s v="INC000002583967"/>
    <s v="SAP"/>
    <x v="9"/>
    <s v="CLOUD SAP HANA"/>
    <s v="NICOLAS A SAAVEDRA EGUILUZ"/>
    <s v="tct_nsaave"/>
    <s v="4-Menor/Localizado"/>
    <s v="4-Baja"/>
    <s v="Baja"/>
    <x v="1"/>
    <s v="TELEFONICA EMPRESAS DE CHILE SA"/>
    <s v="Checklist Diario clientes 01.02.24"/>
    <s v="01/02/2024 7:42:24"/>
    <s v="01/02/2024 7:43:50"/>
    <x v="0"/>
    <s v="Service"/>
    <s v="Internal"/>
    <s v="01/02/2024 7:44:17"/>
    <s v="01/02/2024 23:50:00"/>
    <s v="Se realiza Checklist Diario de los clientes; _x000a_HDC_x000a_NUTRISCO"/>
    <s v="Se realiza Checklist Diario de los clientes; _x000a_HDC_x000a_NUTRISCO"/>
    <d v="1899-12-30T00:00:00"/>
    <d v="1899-12-30T00:01:53"/>
    <d v="1899-12-30T00:01:53"/>
    <s v=""/>
    <s v="Cumplido"/>
    <m/>
    <m/>
    <m/>
    <m/>
    <m/>
    <d v="2024-02-01T00:00:00"/>
    <x v="0"/>
    <x v="0"/>
    <x v="0"/>
    <x v="0"/>
    <x v="0"/>
  </r>
  <r>
    <s v="INC000002584009"/>
    <s v="HOUSING"/>
    <x v="11"/>
    <s v="APQ ACCESOS"/>
    <s v="LUIS O MORALES ARENAS"/>
    <s v="tct_luimoa"/>
    <s v="4-Menor/Localizado"/>
    <s v="4-Baja"/>
    <s v="Baja"/>
    <x v="0"/>
    <s v="TELEFONICA EMPRESAS DE CHILE SA"/>
    <s v="SE CREA TICKET POR RONDA Y REVICION DE SALAS TECNICAS"/>
    <s v="01/02/2024 8:34:43"/>
    <s v="01/02/2024 8:41:29"/>
    <x v="0"/>
    <s v="CDP ANTIGUO 1"/>
    <s v="CDP ANTIGUO 2"/>
    <s v="01/02/2024 9:32:01"/>
    <s v="0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m/>
    <m/>
    <m/>
    <m/>
    <d v="2024-02-01T00:00:00"/>
    <x v="0"/>
    <x v="0"/>
    <x v="0"/>
    <x v="0"/>
    <x v="0"/>
  </r>
  <r>
    <s v="INC000002584035"/>
    <s v="SAP"/>
    <x v="9"/>
    <s v="CLOUD SAP HANA"/>
    <s v="OSCAR A GUZMAN MEDIC"/>
    <s v="tct_oguzma"/>
    <s v="3-Moderado/Limitado"/>
    <s v="4-Baja"/>
    <s v="Baja"/>
    <x v="1"/>
    <s v="TELEFONICA GLOBAL TECHNOLOGY S.A.AGENCIA EN CHILE"/>
    <s v="Transporte OT PRD - 29 enero - 7 horas"/>
    <s v="01/02/2024 10:15:15"/>
    <s v="01/02/2024 10:17:41"/>
    <x v="0"/>
    <s v="TI"/>
    <s v="APLICATIVOS"/>
    <s v="01/02/2024 14:44:00"/>
    <s v="01/02/2024 23:50:00"/>
    <m/>
    <s v="OT fueron transportadas de forma correcta."/>
    <d v="1899-12-30T00:00:00"/>
    <d v="1899-12-30T04:28:45"/>
    <d v="1899-12-30T04:28:45"/>
    <s v=""/>
    <s v="Cumplido"/>
    <m/>
    <m/>
    <m/>
    <m/>
    <m/>
    <d v="2024-02-01T00:00:00"/>
    <x v="1"/>
    <x v="0"/>
    <x v="1"/>
    <x v="0"/>
    <x v="0"/>
  </r>
  <r>
    <s v="INC000002584058"/>
    <s v="VPN IP - MPLS"/>
    <x v="15"/>
    <s v="ADMINISTRADORES RESIDENTES"/>
    <s v="MOISES E MONTERO RAMOS"/>
    <s v="frp_joflor"/>
    <s v="4-Menor/Localizado"/>
    <s v="4-Baja"/>
    <s v="Baja"/>
    <x v="1"/>
    <s v="INSTITUTO PROFESIONAL DE CHILE SA"/>
    <s v="GAMA | Requerimiento Restauración Replicas Servidores IPCHILE | INC000002544195 | Apertura"/>
    <s v="01/02/2024 11:20:34"/>
    <s v="01/02/2024 11:24:41"/>
    <x v="0"/>
    <s v="CDP ANTIGUO 1"/>
    <s v="CDP ANTIGUO 2"/>
    <s v="01/02/2024 19:19:02"/>
    <s v="01/02/2024 23:50:00"/>
    <s v="PREVENTIVO: NO_x000a_CÓDIGO DE SERVICIO:VDC_x000a_DIRECCIÓN:-_x000a_QUIEN REPORTA: Juan Carlos Dupuy |  +56 979778332_x000a_CONTACTO EN TERRENO:Juan Carlos Dupuy |  +56 979778332_x000a_PROBLEMA:_x000a_REQUERIMIENTO:_x000a__x000a_Buenos días, junto con saludar, solicito ejecutar la restauración de las"/>
    <s v="Se efectúa contacto con cliente:N/A_x000a_Teléfono de contacto: N/A_x000a_Acciones realizadas: se realiza los 8 test failover con las fechas indicadas al site de contingencia DC APQ. Queda validado por el cliente_x000a_Solución paliativa o definitiva: Definitiva_x000a_Acciones"/>
    <d v="1899-12-30T02:56:34"/>
    <d v="1899-12-30T07:58:28"/>
    <d v="1899-12-30T05:01:54"/>
    <s v=""/>
    <s v="Cumplido"/>
    <m/>
    <m/>
    <m/>
    <m/>
    <m/>
    <d v="2024-02-01T00:00:00"/>
    <x v="1"/>
    <x v="0"/>
    <x v="1"/>
    <x v="0"/>
    <x v="0"/>
  </r>
  <r>
    <s v="INC000002584063"/>
    <s v="INFRAESTRUCTURA DC"/>
    <x v="16"/>
    <s v="COMUNICACIONES DC"/>
    <s v="JONATHAN A MARQUEZ ASTENGO"/>
    <s v="tct_mparad"/>
    <s v="4-Menor/Localizado"/>
    <s v="2-Alta"/>
    <s v="Media"/>
    <x v="0"/>
    <s v="TELEFONICA GLOBAL TECHNOLOGY S.A.AGENCIA EN CHILE"/>
    <s v="Modificar cruzada solicitada para cliente Chilena consolidada"/>
    <s v="01/02/2024 11:32:13"/>
    <s v="01/02/2024 11:33:28"/>
    <x v="0"/>
    <s v="HARDWARE"/>
    <s v="DATACENTER"/>
    <s v="01/02/2024 13:57:42"/>
    <s v="01/02/2024 23:50:00"/>
    <s v="Modificar cruzada solicitada para cliente Chilena consolidada"/>
    <s v="PREVENTIVO: NO_x000a_CÓDIGO DE SERVICIO: NO APLICA_x000a_DIRECCIÓN:  DCSM_x000a_QUIEN REPORTA: MARIO PARADA_x000a_CONTACTO EN TERRENO: DC OPERADOR N1_x000a_PROBLEMA: CAMBIO DE PUERTO SWITCH_x000a_REQUERIMIENTO: CAMBIO DE CONEXION A OTRO SWITCH PARA ENLACE"/>
    <d v="1899-12-30T00:00:00"/>
    <d v="1899-12-30T00:00:00"/>
    <d v="1899-12-30T00:00:00"/>
    <s v=""/>
    <s v=""/>
    <m/>
    <s v=""/>
    <s v="Cumplido"/>
    <s v=""/>
    <s v=""/>
    <d v="2024-02-01T00:00:00"/>
    <x v="0"/>
    <x v="0"/>
    <x v="0"/>
    <x v="0"/>
    <x v="0"/>
  </r>
  <r>
    <s v="INC000002584161"/>
    <s v="TICKET-INTELIGENTE"/>
    <x v="6"/>
    <s v="GESTION TI"/>
    <s v="ALEJANDRO ACEVEDO VALENZUELA"/>
    <s v="USR_TSIGHT"/>
    <s v="1-Extenso/Generalizado"/>
    <s v="4-Baja"/>
    <s v="Baja"/>
    <x v="3"/>
    <s v="TELEFONICA EMPRESAS DE CHILE SA"/>
    <s v="gda - bda_gda50 TICKET AUTOMATICO"/>
    <s v="01/02/2024 9:38:23"/>
    <s v="01/02/2024 9:38:23"/>
    <x v="0"/>
    <s v="TRUESIGHT"/>
    <s v="TRUESIGHT"/>
    <s v="01/02/2024 11:06:51"/>
    <s v="01/02/2024 23:50:00"/>
    <s v="PREVENTIVO=SI_x000a_CODIGO DE SERVICIO=GDA-BDA.GDA50.local_x000a_DIRECCION=NULL_x000a_CIUDAD=NULL_x000a_COMUNA LOCAL=_x000a_REGION=NULL_x000a_QUIEN REPORTA=Ticket automático_x000a_CONTACTO EN TERRENO=_x000a_PROBLEMA=High RAM Usage Alert for Node GDA - BDA_GDA50_x000a_REQUERIMIENTO=_x000a_EQUIPOS ENERGIZADO O REIN"/>
    <s v="Buen día. Alarma superada peak se presento por servicio normales de SQL Server. Nivel de consumo RAM 76%."/>
    <d v="1899-12-30T00:46:59"/>
    <d v="1899-12-30T01:28:28"/>
    <d v="1899-12-30T00:41:29"/>
    <s v="Cumplido"/>
    <s v=""/>
    <m/>
    <s v=""/>
    <s v=""/>
    <s v=""/>
    <s v="Cumplido"/>
    <d v="2024-02-01T00:00:00"/>
    <x v="0"/>
    <x v="0"/>
    <x v="0"/>
    <x v="0"/>
    <x v="0"/>
  </r>
  <r>
    <s v="INC000002584220"/>
    <s v="SAP"/>
    <x v="9"/>
    <s v="CLOUD SAP HANA"/>
    <s v="EWALD R GALAZ MILLALEO"/>
    <s v="tct_egalaz"/>
    <s v="4-Menor/Localizado"/>
    <s v="4-Baja"/>
    <s v="Baja"/>
    <x v="1"/>
    <s v="TELEFONICA GLOBAL TECHNOLOGY S.A.AGENCIA EN CHILE"/>
    <s v="Checklist diario clientes 23.01.2024"/>
    <s v="01/02/2024 9:23:47"/>
    <s v="01/02/2024 9:25:24"/>
    <x v="0"/>
    <s v="Service"/>
    <s v="Internal"/>
    <s v="01/02/2024 9:26:27"/>
    <s v="01/02/2024 23:50:00"/>
    <s v="Se adjunta Checklist Diario de los clientes;_x000a_- HCUA ECC_x000a_- Sugal ECC"/>
    <s v="Se adjunta Checklist Diario de los clientes;_x000a_- HCUA ECC_x000a_- Sugal ECC"/>
    <d v="1899-12-30T00:00:00"/>
    <d v="1899-12-30T00:02:40"/>
    <d v="1899-12-30T00:02:40"/>
    <s v=""/>
    <s v="Cumplido"/>
    <m/>
    <s v=""/>
    <s v=""/>
    <s v=""/>
    <s v="Cumplido"/>
    <d v="2024-02-01T00:00:00"/>
    <x v="0"/>
    <x v="0"/>
    <x v="0"/>
    <x v="0"/>
    <x v="0"/>
  </r>
  <r>
    <s v="INC000002584222"/>
    <s v="SAP"/>
    <x v="9"/>
    <s v="CLOUD SAP HANA"/>
    <s v="EWALD R GALAZ MILLALEO"/>
    <s v="tct_egalaz"/>
    <s v="4-Menor/Localizado"/>
    <s v="4-Baja"/>
    <s v="Baja"/>
    <x v="1"/>
    <s v="TELEFONICA GLOBAL TECHNOLOGY S.A.AGENCIA EN CHILE"/>
    <s v="Checklist diario clientes 24.01.2024"/>
    <s v="01/02/2024 9:26:53"/>
    <s v="01/02/2024 9:27:36"/>
    <x v="0"/>
    <s v="Service"/>
    <s v="Internal"/>
    <s v="01/02/2024 9:28:55"/>
    <s v="01/02/2024 23:50:00"/>
    <s v="Se adjunta Checklist Diario de los clientes;_x000a_- HCUA ECC_x000a_- Sugal ECC"/>
    <s v="Se adjunta Checklist Diario de los clientes;_x000a_- HCUA ECC_x000a_- Sugal ECC"/>
    <d v="1899-12-30T00:00:00"/>
    <d v="1899-12-30T00:02:02"/>
    <d v="1899-12-30T00:02:02"/>
    <s v=""/>
    <s v="Cumplido"/>
    <m/>
    <m/>
    <m/>
    <m/>
    <m/>
    <d v="2024-02-01T00:00:00"/>
    <x v="0"/>
    <x v="0"/>
    <x v="0"/>
    <x v="0"/>
    <x v="0"/>
  </r>
  <r>
    <s v="INC000002584225"/>
    <s v="SAP"/>
    <x v="9"/>
    <s v="CLOUD SAP HANA"/>
    <s v="EWALD R GALAZ MILLALEO"/>
    <s v="tct_egalaz"/>
    <s v="4-Menor/Localizado"/>
    <s v="4-Baja"/>
    <s v="Baja"/>
    <x v="1"/>
    <s v="TELEFONICA GLOBAL TECHNOLOGY S.A.AGENCIA EN CHILE"/>
    <s v="Checklist diario clientes 25.01.2024"/>
    <s v="01/02/2024 9:29:12"/>
    <s v="01/02/2024 9:30:02"/>
    <x v="0"/>
    <s v="Service"/>
    <s v="Internal"/>
    <s v="01/02/2024 9:31:01"/>
    <s v="01/02/2024 23:50:00"/>
    <s v="Se adjunta Checklist Diario de los clientes;_x000a_- HCUA ECC_x000a_- Sugal ECC"/>
    <s v="Se adjunta Checklist Diario de los clientes;_x000a_- HCUA ECC_x000a_- Sugal ECC"/>
    <d v="1899-12-30T00:00:00"/>
    <d v="1899-12-30T00:01:49"/>
    <d v="1899-12-30T00:01:49"/>
    <s v=""/>
    <s v="Cumplido"/>
    <m/>
    <m/>
    <m/>
    <m/>
    <m/>
    <d v="2024-02-01T00:00:00"/>
    <x v="0"/>
    <x v="0"/>
    <x v="0"/>
    <x v="0"/>
    <x v="0"/>
  </r>
  <r>
    <s v="INC000002584228"/>
    <s v="SAP"/>
    <x v="9"/>
    <s v="CLOUD SAP HANA"/>
    <s v="EWALD R GALAZ MILLALEO"/>
    <s v="tct_egalaz"/>
    <s v="4-Menor/Localizado"/>
    <s v="4-Baja"/>
    <s v="Baja"/>
    <x v="1"/>
    <s v="TELEFONICA GLOBAL TECHNOLOGY S.A.AGENCIA EN CHILE"/>
    <s v="Checklist diario clientes 26.01.2024"/>
    <s v="01/02/2024 9:31:47"/>
    <s v="01/02/2024 9:32:43"/>
    <x v="0"/>
    <s v="Service"/>
    <s v="Internal"/>
    <s v="01/02/2024 9:33:46"/>
    <s v="01/02/2024 23:50:00"/>
    <s v="Se adjunta Checklist Diario de los clientes;_x000a_- HCUA ECC_x000a_- Sugal ECC"/>
    <s v="Se adjunta Checklist Diario de los clientes;_x000a_- HCUA ECC_x000a_- Sugal ECC"/>
    <d v="1899-12-30T00:00:00"/>
    <d v="1899-12-30T00:01:59"/>
    <d v="1899-12-30T00:01:59"/>
    <s v=""/>
    <s v="Cumplido"/>
    <m/>
    <m/>
    <m/>
    <m/>
    <m/>
    <d v="2024-02-01T00:00:00"/>
    <x v="0"/>
    <x v="0"/>
    <x v="0"/>
    <x v="0"/>
    <x v="0"/>
  </r>
  <r>
    <s v="INC000002584235"/>
    <s v="VPN IP - MPLS"/>
    <x v="17"/>
    <s v="GESTION HD"/>
    <s v="AXEL ANDRADE"/>
    <s v="frp_pcamay"/>
    <s v="3-Moderado/Limitado"/>
    <s v="3-Medio"/>
    <s v="Media"/>
    <x v="1"/>
    <s v="ARTIKOS CHILE S A"/>
    <s v="HD/Solicitud de creación de ticket / alta de respaldo /Artikos Chile S.A. base: VerticalSalud"/>
    <s v="01/02/2024 9:48:00"/>
    <s v="01/02/2024 9:50:24"/>
    <x v="0"/>
    <s v="TI"/>
    <s v="ALMACENAMIENTO y RESPALDO"/>
    <s v="01/02/2024 18:11:29"/>
    <s v="01/02/2024 23:50:00"/>
    <s v="PREVENTIVO: NO_x000a_CODIGO DE SERVICIO:_x000a_DIRECCION:_x000a_QUIEN REPORTA: Raúl Ahumada Z.+56223955448_x000a_CONTACTO EN TERRENO:Raúl Ahumada Z.+56223955448_x000a_PROBLEMA:_x000a_REQUERIMIENTO:por favor crear ticket para alta de respaldos según información_x000a_de archivo adjunto._x000a_EQUIPOS E"/>
    <s v="FASE RESOLUCIÓN Y RECUPERACIÓN_x000a__x000a_Se efectúa contacto con cliente: N/A_x000a__x000a_Teléfono de contacto: N/A_x000a_ _x000a_Acciones realizadas: se ingresa bd a respaldo. se envia correo a cliente._x000a__x000a_Solución paliativa o definitiva: definitiva_x000a__x000a_Acciones de Mejora, Recomendaciones:"/>
    <d v="1899-12-30T02:12:21"/>
    <d v="1899-12-30T08:23:29"/>
    <d v="1899-12-30T06:11:08"/>
    <s v=""/>
    <s v="Cumplido"/>
    <d v="1899-12-30T00:00:00"/>
    <s v=""/>
    <s v=""/>
    <s v="Cumplido"/>
    <s v=""/>
    <d v="2024-02-01T00:00:00"/>
    <x v="1"/>
    <x v="0"/>
    <x v="1"/>
    <x v="0"/>
    <x v="0"/>
  </r>
  <r>
    <s v="INC000002584259"/>
    <s v="VPN IP - MPLS"/>
    <x v="9"/>
    <s v="GESTION HD"/>
    <s v="NICOLAS A SAAVEDRA EGUILUZ"/>
    <s v="frp_pcamay"/>
    <s v="3-Moderado/Limitado"/>
    <s v="3-Medio"/>
    <s v="Media"/>
    <x v="1"/>
    <s v="INDUSTRIAS CHILENAS DE ALAMBRE INCHALAM S.A."/>
    <s v="HD/Transacción ZESD_0113"/>
    <s v="01/02/2024 10:24:46"/>
    <s v="01/02/2024 10:26:09"/>
    <x v="0"/>
    <s v="CDP ANTIGUO 1"/>
    <s v="CDP ANTIGUO 2"/>
    <s v="01/02/2024 13:06:46"/>
    <s v="01/02/2024 23:50:00"/>
    <s v="PREVENTIVO: NO_x000a_CODIGO DE SERVICIO:_x000a_DIRECCION:_x000a_QUIEN REPORTA:Nicolás Saavedra Eguiluz +56 9 6187 5469 |_x000a_CONTACTO EN TERRENO:Nicolás Saavedra Eguiluz +56 9 6187 5469 |_x000a_PROBLEMA:_x000a_REQUERIMIENTO:Favor generar ticket en base a requerimiento de cliente INCHALAM"/>
    <s v="La orden se transportó correctamente en PRD."/>
    <d v="1899-12-30T00:00:00"/>
    <d v="1899-12-30T02:42:00"/>
    <d v="1899-12-30T02:42:00"/>
    <s v=""/>
    <s v="Cumplido"/>
    <m/>
    <m/>
    <m/>
    <m/>
    <m/>
    <d v="2024-02-01T00:00:00"/>
    <x v="1"/>
    <x v="1"/>
    <x v="0"/>
    <x v="0"/>
    <x v="0"/>
  </r>
  <r>
    <s v="INC000002584261"/>
    <s v="VPN IP - MPLS"/>
    <x v="6"/>
    <s v="GESTION HD"/>
    <s v="ALEJANDRO ACEVEDO VALENZUELA"/>
    <s v="frp_pcamay"/>
    <s v="3-Moderado/Limitado"/>
    <s v="3-Medio"/>
    <s v="Media"/>
    <x v="1"/>
    <s v="GPS CHILE SPA"/>
    <s v="HD/Alta y Baja de Servicios"/>
    <s v="01/02/2024 10:31:46"/>
    <s v="01/02/2024 10:35:15"/>
    <x v="0"/>
    <s v="CDP ANTIGUO 1"/>
    <s v="CDP ANTIGUO 2"/>
    <s v="08/02/2024 12:37:01"/>
    <s v="08/02/2024 23:50:00"/>
    <s v="PREVENTIVO: NO_x000a_CODIGO DE SERVICIO:_x000a_DIRECCION:_x000a_QUIEN REPORTA:Pablo Enrique Meza Fuentes  pmeza@gpschile.com_x000a_CONTACTO EN TERRENO:_x000a_PROBLEMA:_x000a_REQUERIMIENTO:Estos días hemos estado realizando cambios en algunos servidores por lo_x000a_que solicitamos su ayudar para"/>
    <s v="Se realiza CRQ000000082123 \ Alta y Baja de Servicios AV GPS. incluye RFC. se procede a cerra ticket. Alta y baja de servidores por área de respaldo realizada."/>
    <d v="1900-01-06T00:14:39"/>
    <d v="1900-01-06T02:05:15"/>
    <d v="1899-12-30T01:50:36"/>
    <s v=""/>
    <s v="Cumplido"/>
    <m/>
    <m/>
    <m/>
    <m/>
    <m/>
    <d v="2024-02-08T00:00:00"/>
    <x v="1"/>
    <x v="1"/>
    <x v="0"/>
    <x v="0"/>
    <x v="0"/>
  </r>
  <r>
    <s v="INC000002584322"/>
    <s v="VPN IP - MPLS"/>
    <x v="9"/>
    <s v="GESTION HD"/>
    <s v="EWALD R GALAZ MILLALEO"/>
    <s v="frp_rreyes"/>
    <s v="3-Moderado/Limitado"/>
    <s v="3-Medio"/>
    <s v="Media"/>
    <x v="1"/>
    <s v="INDUSTRIAS CHILENAS DE ALAMBRE INCHALAM S.A."/>
    <s v="HD / RE: Permisos Sap"/>
    <s v="01/02/2024 10:13:00"/>
    <s v="01/02/2024 10:15:20"/>
    <x v="0"/>
    <s v="Service"/>
    <s v="Internal"/>
    <s v="02/02/2024 12:07:48"/>
    <s v="02/02/2024 23:50:00"/>
    <s v="PREVENTIVO: NO_x000a_CODIGO DE SERVICIO:_x000a_DIRECCION:_x000a_QUIEN REPORTA: Ewald Galaz Millaleo_x000a_CONTACTO EN TERRENO:_x000a_PROBLEMA:_x000a_REQUERIMIENTO:_x000a__x000a_Favor generar ticket en base a requerimiento de cliente Inchalam._x000a__x000a_ _x000a__x000a_Dejar en bandeja de Telefónica Global Technology – CLOU"/>
    <s v="Estimados,_x000a__x000a_Se adjunta correo de respuesta enviado al cliente._x000a__x000a_Saludos."/>
    <d v="1899-12-30T17:44:59"/>
    <d v="1899-12-31T01:54:48"/>
    <d v="1899-12-30T08:09:49"/>
    <s v=""/>
    <s v="Cumplido"/>
    <m/>
    <s v=""/>
    <s v=""/>
    <s v="Cumplido"/>
    <s v=""/>
    <d v="2024-02-02T00:00:00"/>
    <x v="1"/>
    <x v="0"/>
    <x v="0"/>
    <x v="1"/>
    <x v="0"/>
  </r>
  <r>
    <s v="INC000002584343"/>
    <s v="VPN IP - MPLS"/>
    <x v="3"/>
    <s v="GESTION HD"/>
    <s v="PABLO N OLIVA ALARCON"/>
    <s v="frp_rreyes"/>
    <s v="3-Moderado/Limitado"/>
    <s v="3-Medio"/>
    <s v="Media"/>
    <x v="1"/>
    <s v="TRANSBANK S.A."/>
    <s v="HD / Deploy OVA Transbank // CHI-0000134105"/>
    <s v="01/02/2024 10:26:52"/>
    <s v="01/02/2024 10:28:45"/>
    <x v="0"/>
    <s v="CDP ANTIGUO 1"/>
    <s v="CDP ANTIGUO 2"/>
    <s v="01/02/2024 18:27:08"/>
    <s v="01/02/2024 23:50:00"/>
    <s v="PREVENTIVO: NO_x000a_CODIGO DE SERVICIO:_x000a_DIRECCION:_x000a_QUIEN REPORTA: Jorge Romero Romero_x000a_CONTACTO EN TERRENO:_x000a_PROBLEMA:_x000a_REQUERIMIENTO:_x000a__x000a_Estimados,_x000a__x000a_ _x000a__x000a_Por favor generar ticket al área de operaciones à virtualización à con el siguiente requerimiento_x000a__x000a_ _x000a__x000a_Deployar"/>
    <s v="FASE RESOLUCIÓN Y RECUPERACIÓN_x000a__x000a_Se efectúa contacto con cliente: Jorge Romero_x000a__x000a_Teléfono de contacto: NA_x000a__x000a_Acciones realizadas: Se revisan OVAS encontrando que si son importables desde VDC, pero no desde Vcenter. Se probaron opciones y cliente indica que c"/>
    <d v="1899-12-30T00:05:43"/>
    <d v="1899-12-30T08:00:16"/>
    <d v="1899-12-30T07:54:33"/>
    <s v=""/>
    <s v="Cumplido"/>
    <m/>
    <m/>
    <m/>
    <m/>
    <m/>
    <d v="2024-02-01T00:00:00"/>
    <x v="1"/>
    <x v="0"/>
    <x v="1"/>
    <x v="0"/>
    <x v="0"/>
  </r>
  <r>
    <s v="INC000002584355"/>
    <s v="VPN IP - MPLS"/>
    <x v="3"/>
    <s v="GESTION HD"/>
    <s v="ANGEL CASTRO CABRERA"/>
    <s v="frp_rreyes"/>
    <s v="3-Moderado/Limitado"/>
    <s v="3-Medio"/>
    <s v="Media"/>
    <x v="1"/>
    <s v="TELEFONICA GLOBAL TECHNOLOGY S.A.AGENCIA EN CHILE"/>
    <s v="HD / TCCT - ToD - Caida Comunicación Apoquindo - Revision de Logs"/>
    <s v="01/02/2024 10:43:36"/>
    <s v="01/02/2024 10:44:37"/>
    <x v="0"/>
    <s v="CDP ANTIGUO 1"/>
    <s v="CDP ANTIGUO 2"/>
    <s v="02/02/2024 11:24:33"/>
    <s v="02/02/2024 23:50:00"/>
    <s v="PREVENTIVO: NO_x000a_CODIGO DE SERVICIO:_x000a_DIRECCION:_x000a_QUIEN REPORTA: Jesús José Nelo Petaquero_x000a_CONTACTO EN TERRENO:_x000a_PROBLEMA:_x000a_REQUERIMIENTO:_x000a__x000a_Estimado equipo Cloud, por favor su apoyo en la revisión de logs o eventos del siguiente servidor.  _x000a__x000a_ _x000a__x000a__x000a_Sitio:Apoquind"/>
    <s v="Se efectúa contacto con cliente: Jesus Nelo - Bastian Cuevas_x000a__x000a__x000a_Teléfono de contacto: Via correo_x000a__x000a_Acciones realizadas: Luego de la revision por parte del area Cloud y ATOS se observa que inconveniente esta relacionado a actualizaciones automaticas a nivel"/>
    <d v="1899-12-30T22:26:53"/>
    <d v="1899-12-31T00:40:57"/>
    <d v="1899-12-30T02:14:04"/>
    <s v=""/>
    <s v="Cumplido"/>
    <m/>
    <m/>
    <m/>
    <m/>
    <m/>
    <d v="2024-02-02T00:00:00"/>
    <x v="1"/>
    <x v="1"/>
    <x v="0"/>
    <x v="0"/>
    <x v="0"/>
  </r>
  <r>
    <s v="INC000002584356"/>
    <s v="HOUSING"/>
    <x v="11"/>
    <s v="APQ ACCESOS"/>
    <s v="LUIS O MORALES ARENAS"/>
    <s v="tct_luimoa"/>
    <s v="4-Menor/Localizado"/>
    <s v="4-Baja"/>
    <s v="Baja"/>
    <x v="0"/>
    <s v="TELEFONICA EMPRESAS DE CHILE SA"/>
    <s v="SE GENERA TICKET POR REVICION Y TOMA DE ALARMA DE CLIENTES"/>
    <s v="01/02/2024 10:34:51"/>
    <s v="01/02/2024 10:37:32"/>
    <x v="0"/>
    <s v="CDP ANTIGUO 1"/>
    <s v="CDP ANTIGUO 2"/>
    <s v="01/02/2024 10:38:34"/>
    <s v="01/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S REALIZADA"/>
    <d v="1899-12-30T00:00:00"/>
    <d v="1899-12-30T00:00:00"/>
    <d v="1899-12-30T00:00:00"/>
    <s v=""/>
    <s v=""/>
    <m/>
    <m/>
    <m/>
    <m/>
    <m/>
    <d v="2024-02-01T00:00:00"/>
    <x v="0"/>
    <x v="0"/>
    <x v="0"/>
    <x v="0"/>
    <x v="0"/>
  </r>
  <r>
    <s v="INC000002584380"/>
    <s v="VPN IP - MPLS"/>
    <x v="6"/>
    <s v="GESTION HD"/>
    <s v="RICARDO R GALLEGOS OYANEDER"/>
    <s v="frp_rreyes"/>
    <s v="3-Moderado/Limitado"/>
    <s v="3-Medio"/>
    <s v="Media"/>
    <x v="1"/>
    <s v="INDUSTRIAS CHILENAS DE ALAMBRE INCHALAM S.A."/>
    <s v="HD / Validación Windows Servidor webinchalam.inchalam.cl"/>
    <s v="01/02/2024 10:50:43"/>
    <s v="01/02/2024 10:52:40"/>
    <x v="0"/>
    <s v="CDP ANTIGUO 1"/>
    <s v="CDP ANTIGUO 2"/>
    <s v="01/02/2024 12:44:56"/>
    <s v="01/02/2024 23:50:00"/>
    <s v="PREVENTIVO: NO_x000a_CODIGO DE SERVICIO:_x000a_DIRECCION:_x000a_QUIEN REPORTA: Eduardo Mella Chassin-Trubert​_x000a_CONTACTO EN TERRENO:_x000a_PROBLEMA:_x000a_REQUERIMIENTO:_x000a__x000a_Estimados,_x000a__x000a_ _x000a__x000a_Al servidor webinchalam.inchalam.cl IP: 172.16.32.178 que está en sus instalaciones le falta validar"/>
    <s v="Se ejecuta requerimiento según solicitud."/>
    <d v="1899-12-30T00:00:00"/>
    <d v="1899-12-30T01:54:13"/>
    <d v="1899-12-30T01:54:13"/>
    <s v=""/>
    <s v="Cumplido"/>
    <m/>
    <m/>
    <m/>
    <m/>
    <m/>
    <d v="2024-02-01T00:00:00"/>
    <x v="1"/>
    <x v="1"/>
    <x v="0"/>
    <x v="0"/>
    <x v="0"/>
  </r>
  <r>
    <s v="INC000002584497"/>
    <s v="VPN IP - MPLS"/>
    <x v="11"/>
    <s v="GESTION HD"/>
    <s v="ESTEBAN O BUSTOS CORNEJO"/>
    <s v="frp_rreyes"/>
    <s v="3-Moderado/Limitado"/>
    <s v="3-Medio"/>
    <s v="Media"/>
    <x v="1"/>
    <s v="TELEFONICA GLOBAL TECHNOLOGY S.A.AGENCIA EN CHILE"/>
    <s v="HD / TCCT - Solicitud Distancias entre Racks - Paine - Sala Blanca"/>
    <s v="01/02/2024 12:08:26"/>
    <s v="01/02/2024 12:10:45"/>
    <x v="0"/>
    <s v="CDP ANTIGUO 1"/>
    <s v="CDP ANTIGUO 2"/>
    <s v="01/02/2024 16:47:26"/>
    <s v="01/02/2024 23:50:00"/>
    <s v="PREVENTIVO: NO_x000a_CODIGO DE SERVICIO:_x000a_DIRECCION:_x000a_QUIEN REPORTA: Juan Pablo Berrios Stuardo    +56 9 95328251_x000a_CONTACTO EN TERRENO:_x000a_PROBLEMA:_x000a_REQUERIMIENTO:_x000a__x000a_Buen día estimado @Help Desk, por favor su acostumbrado apoyo en generar ticket de requerimiento y as"/>
    <s v="MANOS REMOTA REALIZADA"/>
    <d v="1899-12-30T00:28:58"/>
    <d v="1899-12-30T04:39:00"/>
    <d v="1899-12-30T04:10:02"/>
    <s v=""/>
    <s v="Cumplido"/>
    <m/>
    <m/>
    <m/>
    <m/>
    <m/>
    <d v="2024-02-01T00:00:00"/>
    <x v="1"/>
    <x v="0"/>
    <x v="1"/>
    <x v="0"/>
    <x v="0"/>
  </r>
  <r>
    <s v="INC000002584509"/>
    <s v="VPN IP - MPLS"/>
    <x v="9"/>
    <s v="GESTION HD"/>
    <s v="NICOLAS A SAAVEDRA EGUILUZ"/>
    <s v="frp_pcamay"/>
    <s v="3-Moderado/Limitado"/>
    <s v="3-Medio"/>
    <s v="Media"/>
    <x v="1"/>
    <s v="INDUSTRIAS CHILENAS DE ALAMBRE INCHALAM S.A."/>
    <s v="HD/RV: solicitud desarrollo RFC"/>
    <s v="01/02/2024 12:02:01"/>
    <s v="01/02/2024 12:02:54"/>
    <x v="0"/>
    <s v="CDP ANTIGUO 1"/>
    <s v="CDP ANTIGUO 2"/>
    <s v="01/02/2024 13:07:30"/>
    <s v="01/02/2024 23:50:00"/>
    <s v="PREVENTIVO: NO_x000a_CODIGO DE SERVICIO:_x000a_DIRECCION:_x000a_QUIEN REPORTA: Nicolás Saavedra Eguiluz :+56 9 6187 5469_x000a_CONTACTO EN TERRENO: Nicolás Saavedra Eguiluz :+56 9 6187 5469_x000a_PROBLEMA:_x000a_REQUERIMIENTO:Favor generar ticket en base a requerimiento de cliente INCHALAM"/>
    <s v="La orden DEVK946263 fue importada correctamente en PRD"/>
    <d v="1899-12-30T00:00:00"/>
    <d v="1899-12-30T01:05:29"/>
    <d v="1899-12-30T01:05:29"/>
    <s v=""/>
    <s v="Cumplido"/>
    <m/>
    <m/>
    <m/>
    <m/>
    <m/>
    <d v="2024-02-01T00:00:00"/>
    <x v="1"/>
    <x v="1"/>
    <x v="0"/>
    <x v="0"/>
    <x v="0"/>
  </r>
  <r>
    <s v="INC000002584531"/>
    <s v="HOUSING"/>
    <x v="0"/>
    <s v="APQ ACCESOS"/>
    <s v="CARLOS F ARAYA RAMIREZ"/>
    <s v="tct_cararr"/>
    <s v="4-Menor/Localizado"/>
    <s v="4-Baja"/>
    <s v="Baja"/>
    <x v="1"/>
    <s v="TELEFONICA CYBERSECURITY TECH CHILE SPA"/>
    <s v="FACTIBILIDAD 81733"/>
    <s v="01/02/2024 13:11:04"/>
    <s v="01/02/2024 13:11:51"/>
    <x v="0"/>
    <s v="CDP ANTIGUO 1"/>
    <s v="CDP ANTIGUO 2"/>
    <s v="01/02/2024 13:38:07"/>
    <s v="01/02/2024 23:50:00"/>
    <m/>
    <s v="FACTIBILIDAD ENVIADA"/>
    <d v="1899-12-30T00:25:46"/>
    <d v="1899-12-30T00:27:03"/>
    <d v="1899-12-30T00:01:17"/>
    <s v=""/>
    <s v="Cumplido"/>
    <m/>
    <m/>
    <m/>
    <m/>
    <m/>
    <d v="2024-02-01T00:00:00"/>
    <x v="0"/>
    <x v="0"/>
    <x v="0"/>
    <x v="0"/>
    <x v="0"/>
  </r>
  <r>
    <s v="INC000002584536"/>
    <s v="VPN IP - MPLS"/>
    <x v="5"/>
    <s v="GESTION HD"/>
    <s v="MARIO PARADA DUARTE"/>
    <s v="frp_pcamay"/>
    <s v="3-Moderado/Limitado"/>
    <s v="3-Medio"/>
    <s v="Media"/>
    <x v="1"/>
    <s v="EMPRESA ELECTRICA PUENTE ALTO"/>
    <s v="HD/Electrica Puente Alta //Firewall virtual"/>
    <s v="01/02/2024 13:19:16"/>
    <s v="01/02/2024 13:20:53"/>
    <x v="0"/>
    <s v="COMUNICACIONES"/>
    <s v="INTERNET"/>
    <s v="01/02/2024 16:34:26"/>
    <s v="01/02/2024 23:50:00"/>
    <s v="PREVENTIVO: NO_x000a_CODIGO DE SERVICIO:_x000a_DIRECCION:_x000a_QUIEN REPORTA:onias.herrera@telefonica.com_x000a_CONTACTO EN TERRENO:onias.herrera@telefonica.com_x000a_PROBLEMA:_x000a_REQUERIMIENTO:Puedes crear un ticket para nuestro cliente Eléctrica Puente Alto para_x000a_datacenter si código"/>
    <s v="Se sigue por el flujo de altas"/>
    <d v="1899-12-30T00:00:00"/>
    <d v="1899-12-30T03:15:10"/>
    <d v="1899-12-30T03:15:10"/>
    <s v=""/>
    <s v="Cumplido"/>
    <m/>
    <m/>
    <m/>
    <m/>
    <m/>
    <d v="2024-02-01T00:00:00"/>
    <x v="1"/>
    <x v="1"/>
    <x v="0"/>
    <x v="0"/>
    <x v="0"/>
  </r>
  <r>
    <s v="INC000002584572"/>
    <s v="VPN IP - MPLS"/>
    <x v="3"/>
    <s v="GESTION HD"/>
    <s v="DEIBY Y SANTOYO MONTEROLA"/>
    <s v="frp_pcamay"/>
    <s v="3-Moderado/Limitado"/>
    <s v="3-Medio"/>
    <s v="Media"/>
    <x v="1"/>
    <s v="TELEFONICA GLOBAL TECHNOLOGY S.A.AGENCIA EN CHILE"/>
    <s v="HD/Regularizar Catálogos VDC"/>
    <s v="01/02/2024 15:00:51"/>
    <s v="01/02/2024 15:03:28"/>
    <x v="0"/>
    <s v="CDP ANTIGUO 1"/>
    <s v="CDP ANTIGUO 2"/>
    <s v="02/02/2024 14:34:22"/>
    <s v="02/02/2024 23:50:00"/>
    <s v="PREVENTIVO: NO_x000a_CODIGO DE SERVICIO:_x000a_DIRECCION: _x000a_QUIEN REPORTA:Deiby Yoel Santoyo Monterola 56 9 9343 3681_x000a_CONTACTO EN TERRENO:Deiby Yoel Santoyo Monterola 56 9 9343 3681_x000a_PROBLEMA:_x000a_REQUERIMIENTO:Regularizar Catálogos VDC_x000a_EQUIPOS ENERGIZADO/REINICIADO:_x000a_HORA"/>
    <s v="FASE RESOLUCIÓN Y RECUPERACIÓN_x000a__x000a_Se efectúa contacto con cliente:N/A_x000a__x000a_Teléfono de contacto:N/A_x000a__x000a_Acciones realizadas:Se eliminan los antiguos templates de los catálogos y se dejan sincronizados los nuevos templates en el IaaS Principal, Apoquindo y Paine c"/>
    <d v="1899-12-30T20:12:26"/>
    <d v="1899-12-30T23:33:31"/>
    <d v="1899-12-30T03:21:05"/>
    <s v=""/>
    <s v="Cumplido"/>
    <m/>
    <m/>
    <m/>
    <m/>
    <m/>
    <d v="2024-02-02T00:00:00"/>
    <x v="1"/>
    <x v="1"/>
    <x v="0"/>
    <x v="0"/>
    <x v="0"/>
  </r>
  <r>
    <s v="INC000002584589"/>
    <s v="RED INTERNA"/>
    <x v="0"/>
    <s v="APQ ACCESOS"/>
    <s v="CARLOS F ARAYA RAMIREZ"/>
    <s v="tct_cararr"/>
    <s v="4-Menor/Localizado"/>
    <s v="4-Baja"/>
    <s v="Baja"/>
    <x v="0"/>
    <s v="TELEFONICA CYBERSECURITY TECH CHILE SPA"/>
    <s v="TOMA DE ALARMAS"/>
    <s v="01/02/2024 15:29:59"/>
    <s v="01/02/2024 15:30:46"/>
    <x v="0"/>
    <s v="CDP ANTIGUO 1"/>
    <s v="CDP ANTIGUO 2"/>
    <s v="01/02/2024 15:50:45"/>
    <s v="01/02/2024 23:50:00"/>
    <m/>
    <s v="toma de alarmas realizada"/>
    <d v="1899-12-30T00:00:00"/>
    <d v="1899-12-30T00:00:00"/>
    <d v="1899-12-30T00:00:00"/>
    <s v=""/>
    <s v=""/>
    <m/>
    <m/>
    <m/>
    <m/>
    <m/>
    <d v="2024-02-01T00:00:00"/>
    <x v="0"/>
    <x v="0"/>
    <x v="0"/>
    <x v="0"/>
    <x v="0"/>
  </r>
  <r>
    <s v="INC000002584615"/>
    <s v="HOSTING VIRTUAL"/>
    <x v="18"/>
    <s v="OPERACION N1"/>
    <s v="DAVID MATELUNA"/>
    <s v="tct_lumate"/>
    <s v="2-Significativo/Amplio"/>
    <s v="3-Medio"/>
    <s v="Media"/>
    <x v="1"/>
    <s v="FUNDACION INSTITUTO PROFESIONAL DUOC UC"/>
    <s v="[DUOC] OCI - Baja de VPN Site to Site SIN USO : VPN_DUOC_OCI03"/>
    <s v="01/02/2024 12:29:00"/>
    <s v="01/02/2024 12:33:16"/>
    <x v="0"/>
    <s v="APLICACION"/>
    <s v="BASES DE DATOS"/>
    <s v="01/02/2024 12:39:36"/>
    <s v="01/02/2024 23:50:00"/>
    <s v="Cliente solicita dar de baja VPN site to site de OCI VPN_DUOC_OCI03 pues esta sin uso desde hace tiempo."/>
    <s v="Recurso eliminado"/>
    <d v="1899-12-30T00:00:00"/>
    <d v="1899-12-30T00:10:36"/>
    <d v="1899-12-30T00:10:36"/>
    <s v=""/>
    <s v="Cumplido"/>
    <m/>
    <m/>
    <m/>
    <m/>
    <m/>
    <d v="2024-02-01T00:00:00"/>
    <x v="0"/>
    <x v="0"/>
    <x v="0"/>
    <x v="0"/>
    <x v="0"/>
  </r>
  <r>
    <s v="INC000002584664"/>
    <s v="VPN IP - MPLS"/>
    <x v="3"/>
    <s v="GESTION HD"/>
    <s v="PABLO N OLIVA ALARCON"/>
    <s v="frp_rreyes"/>
    <s v="3-Moderado/Limitado"/>
    <s v="3-Medio"/>
    <s v="Media"/>
    <x v="1"/>
    <s v="MOSAICO SA"/>
    <s v="HD / CONFIRMACIÓN BAJA VDC CONTRATO CLIENTE 780305002 - CLTE: MOSAICO S A"/>
    <s v="01/02/2024 13:12:47"/>
    <s v="01/02/2024 13:16:12"/>
    <x v="0"/>
    <s v="CDP ANTIGUO 1"/>
    <s v="CDP ANTIGUO 2"/>
    <s v="05/02/2024 10:48:06"/>
    <s v="05/02/2024 23:50:00"/>
    <s v="PREVENTIVO: NO_x000a_CODIGO DE SERVICIO:_x000a_DIRECCION:_x000a_QUIEN REPORTA: Angel Mavares +56 9 5410 3153_x000a_CONTACTO EN TERRENO:_x000a_PROBLEMA:_x000a_REQUERIMIENTO:_x000a__x000a_Estimados, por favor derivar a operaciones cloud, cliente en asunto requiere documento soporte que confirme la baja"/>
    <s v="ASE RESOLUCIÓN Y RECUPERACIÓN_x000a__x000a_Se efectúa contacto con cliente: NA_x000a__x000a_Teléfono de contacto: Na_x000a__x000a_Acciones realizadas: Se adjutna evidencia_x000a__x000a_Solución paliativa o definitiva: Definitiva_x000a__x000a_Acciones de Mejora, Recomendaciones: NA_x000a__x000a_Causa Raíz: baja cliente"/>
    <d v="1900-01-02T16:25:47"/>
    <d v="1900-01-02T21:35:19"/>
    <d v="1899-12-30T05:09:32"/>
    <s v=""/>
    <s v="Cumplido"/>
    <m/>
    <m/>
    <m/>
    <m/>
    <m/>
    <d v="2024-02-05T00:00:00"/>
    <x v="1"/>
    <x v="0"/>
    <x v="1"/>
    <x v="0"/>
    <x v="0"/>
  </r>
  <r>
    <s v="INC000002584676"/>
    <s v="TICKET-INTELIGENTE"/>
    <x v="6"/>
    <s v="GESTION TI"/>
    <s v="GIOVANNI D ROCCO VALENZUELA"/>
    <s v="USR_TSIGHT"/>
    <s v="1-Extenso/Generalizado"/>
    <s v="4-Baja"/>
    <s v="Baja"/>
    <x v="3"/>
    <s v="RABIE HNOSLTDA"/>
    <s v="rabie001 - tocorpuri_vm TICKET AUTOMATICO"/>
    <s v="01/02/2024 13:21:47"/>
    <s v="01/02/2024 13:21:47"/>
    <x v="0"/>
    <s v="TRUESIGHT"/>
    <s v="TRUESIGHT"/>
    <s v="01/02/2024 15:55:26"/>
    <s v="01/02/2024 23:50:00"/>
    <s v="PREVENTIVO=SI_x000a_CODIGO DE SERVICIO=TOCORPURI_VM_x000a_DIRECCION=NULL_x000a_CIUDAD=NULL_x000a_COMUNA LOCAL=_x000a_REGION=NULL_x000a_QUIEN REPORTA=Ticket automático_x000a_CONTACTO EN TERRENO=_x000a_PROBLEMA=Critical Hard Drive Space Alert for Node RABIE001 - TOCORPURI_VM_x000a_REQUERIMIENTO=_x000a_EQUIPOS ENERG"/>
    <s v="Se realiza limpieza de memoria residual quedando equipo operativo"/>
    <d v="1899-12-30T00:42:32"/>
    <d v="1899-12-30T02:33:39"/>
    <d v="1899-12-30T01:51:07"/>
    <s v="Cumplido"/>
    <s v=""/>
    <m/>
    <m/>
    <m/>
    <m/>
    <m/>
    <d v="2024-02-01T00:00:00"/>
    <x v="1"/>
    <x v="1"/>
    <x v="0"/>
    <x v="0"/>
    <x v="0"/>
  </r>
  <r>
    <s v="INC000002584745"/>
    <s v="VPN IP - MPLS"/>
    <x v="6"/>
    <s v="BELIEVE"/>
    <s v="PAUL A SEPULVEDA ALVAREZ"/>
    <s v="frp_jcarri"/>
    <s v="4-Menor/Localizado"/>
    <s v="4-Baja"/>
    <s v="Baja"/>
    <x v="1"/>
    <s v="TELEFONICA CYBERSECURITY TECH CHILE SPA"/>
    <s v="REQ / SOC /Problemas casilla analistas-nsm@soc-chile.telefonica.com"/>
    <s v="01/02/2024 15:07:36"/>
    <s v="01/02/2024 15:10:20"/>
    <x v="0"/>
    <s v="CDP ANTIGUO 1"/>
    <s v="CDP ANTIGUO 2"/>
    <s v="02/02/2024 10:15:56"/>
    <s v="02/02/2024 23:50:00"/>
    <s v="PREVENTIVO: NO_x000a_CODIGO DE SERVICIO:  _x000a_DIRECCION:      _x000a_CIUDAD:             _x000a_COMUNA:_x000a_NOMBRE QUIEN REPORTA:SEBASTIAN DIEGO CASTILLO PEREZ_x000a_TELEFONO QUIEN REPORTA:+56 9 87440620_x000a_NOMBRE CONTACTO EN TERRENO:        _x000a_TELEFONO 1 CONTACTO EN TERRENO:_x000a_TELEFONO 2 CO"/>
    <s v="de lo conversado con cliente, la web ya se ve disponible y pudiste validar el acceso/recepción de correos de forma normal._x000a_Aun no tenemos confirmación oficial por parte del proveedor sobre el origen de la indisponibilidad de la web, te comentare noticias"/>
    <d v="1899-12-30T18:46:39"/>
    <d v="1899-12-30T19:08:20"/>
    <d v="1899-12-30T00:21:41"/>
    <s v=""/>
    <s v="Cumplido"/>
    <m/>
    <m/>
    <m/>
    <m/>
    <m/>
    <d v="2024-02-02T00:00:00"/>
    <x v="0"/>
    <x v="0"/>
    <x v="0"/>
    <x v="0"/>
    <x v="0"/>
  </r>
  <r>
    <s v="INC000002584765"/>
    <s v="HOSTING VIRTUAL"/>
    <x v="6"/>
    <s v="DUOC TICKET AUTOMATICO"/>
    <s v="RICARDO R GALLEGOS OYANEDER"/>
    <s v="frp_lmosqu"/>
    <s v="4-Menor/Localizado"/>
    <s v="4-Baja"/>
    <s v="Baja"/>
    <x v="1"/>
    <s v="FUNDACION INSTITUTO PROFESIONAL DUOC UC"/>
    <s v="DUOC | REQ | Urgencia: Media | Errores de sincronización entre AD y Entra ID"/>
    <s v="01/02/2024 17:17:39"/>
    <s v="01/02/2024 17:19:34"/>
    <x v="0"/>
    <s v="CDP ANTIGUO 1"/>
    <s v="CDP ANTIGUO 2"/>
    <s v="02/02/2024 12:26:43"/>
    <s v="0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visa requerimiento y entrega información a cliente."/>
    <d v="1899-12-30T18:05:34"/>
    <d v="1899-12-30T19:09:04"/>
    <d v="1899-12-30T01:03:30"/>
    <s v=""/>
    <s v="Cumplido"/>
    <m/>
    <m/>
    <m/>
    <m/>
    <m/>
    <d v="2024-02-02T00:00:00"/>
    <x v="1"/>
    <x v="1"/>
    <x v="0"/>
    <x v="0"/>
    <x v="0"/>
  </r>
  <r>
    <s v="INC000002584800"/>
    <s v="RED INTERNA"/>
    <x v="10"/>
    <s v="APOQUINDO TI"/>
    <s v="RICARDO F ORELLANA MARDONES"/>
    <s v="tct_rorell"/>
    <s v="4-Menor/Localizado"/>
    <s v="4-Baja"/>
    <s v="Baja"/>
    <x v="0"/>
    <s v="TELEFONICA EMPRESAS DE CHILE SA"/>
    <s v="RONDA Y MEDICIÓN DE TEMPERATURAS EN SALAS TIC"/>
    <s v="02/02/2024 4:23:33"/>
    <s v="02/02/2024 4:24:36"/>
    <x v="0"/>
    <s v="TI"/>
    <s v="CLIMA"/>
    <s v="02/02/2024 4:35:56"/>
    <s v="02/02/2024 23:50:00"/>
    <m/>
    <s v="ACT REALIZADA SIN NOVEDAD"/>
    <d v="1899-12-30T00:00:00"/>
    <d v="1899-12-30T00:00:00"/>
    <d v="1899-12-30T00:00:00"/>
    <s v=""/>
    <s v=""/>
    <m/>
    <m/>
    <m/>
    <m/>
    <m/>
    <d v="2024-02-02T00:00:00"/>
    <x v="0"/>
    <x v="0"/>
    <x v="0"/>
    <x v="0"/>
    <x v="0"/>
  </r>
  <r>
    <s v="INC000002584819"/>
    <s v="HOUSING"/>
    <x v="13"/>
    <s v="BELIEVE"/>
    <s v="RENE E VILLEGAS CARREÑO"/>
    <s v="frp_jcarri"/>
    <s v="3-Moderado/Limitado"/>
    <s v="3-Medio"/>
    <s v="Media"/>
    <x v="1"/>
    <s v="BANCO SANTANDER CHILE"/>
    <s v="GESTION DATACENTER/ ACCESOS /BANCO SANTANDER CHILE"/>
    <s v="01/02/2024 13:25:01"/>
    <s v="01/02/2024 13:26:18"/>
    <x v="0"/>
    <s v="CDP ANTIGUO 1"/>
    <s v="CDP ANTIGUO 2"/>
    <s v="01/02/2024 13:52:53"/>
    <s v="01/02/2024 23:50:00"/>
    <s v="EMPRESA:BANCO SANTANDER CHILE_x000a_CÓDIGO DE SERVICIO: _x000a_DIRECCIÓN:Av. Apoquindo #7071, Las Condes, Santiago_x000a_NOMBRE DE QUIEN REPORTA:Christian Tapia_x000a_TELÉFONO DE QUIEN REPORTA:56981568202_x000a_NOMBRE DE CONTACTO EN TERRENO: _x000a_REQUERIMIENTO: Decomiso de servidores dad"/>
    <s v="accesos autorizados"/>
    <d v="1899-12-30T00:17:48"/>
    <d v="1899-12-30T00:27:52"/>
    <d v="1899-12-30T00:10:04"/>
    <s v=""/>
    <s v="Cumplido"/>
    <m/>
    <m/>
    <m/>
    <m/>
    <m/>
    <d v="2024-02-01T00:00:00"/>
    <x v="0"/>
    <x v="0"/>
    <x v="0"/>
    <x v="0"/>
    <x v="0"/>
  </r>
  <r>
    <s v="INC000002584854"/>
    <s v="COMUNICACIONES"/>
    <x v="5"/>
    <s v="COMUNICACIONES DC"/>
    <s v="OSCAR A RAMIREZ SOTO"/>
    <s v="tct_oramir"/>
    <s v="3-Moderado/Limitado"/>
    <s v="3-Medio"/>
    <s v="Media"/>
    <x v="1"/>
    <s v="TELEFONICA GLOBAL TECHNOLOGY S.A.AGENCIA EN CHILE"/>
    <s v="Luis molina de la OB y cliente SMU, solicitan realizar la migración de tunel vpn s2s"/>
    <s v="01/02/2024 16:04:02"/>
    <s v="01/02/2024 16:06:07"/>
    <x v="0"/>
    <s v="COMUNICACIONES"/>
    <s v="INTERNET"/>
    <s v="01/02/2024 16:17:30"/>
    <s v="01/02/2024 23:50:00"/>
    <s v="Luis molina de la OB y cliente SMU, solicitan realizar la migración de tunel vpn s2s"/>
    <s v="Por el lado de comunicaciones dc en el fw de apoquindo vdom plat monitor, se genera la migracion de la vpn s2s hacia SMU para permitir el tráfico desde mid server smu hacia remedy y viceversa, se generan cambios tanto a nivel de tunel, como de politicas"/>
    <d v="1899-12-30T00:00:00"/>
    <d v="1899-12-30T00:13:28"/>
    <d v="1899-12-30T00:13:28"/>
    <s v=""/>
    <s v="Cumplido"/>
    <m/>
    <s v=""/>
    <s v=""/>
    <s v="Cumplido"/>
    <s v=""/>
    <d v="2024-02-01T00:00:00"/>
    <x v="0"/>
    <x v="0"/>
    <x v="0"/>
    <x v="0"/>
    <x v="0"/>
  </r>
  <r>
    <s v="INC000002584890"/>
    <s v="SAP"/>
    <x v="9"/>
    <s v="ADMINISTRADORES RESIDENTES"/>
    <s v="FREDDY O CORTES DIAZ"/>
    <s v="frp_rreyes"/>
    <s v="3-Moderado/Limitado"/>
    <s v="3-Medio"/>
    <s v="Media"/>
    <x v="1"/>
    <s v="INDUSTRIAS CHILENAS DE ALAMBRE INCHALAM S.A."/>
    <s v="HD / Renovación Certificado SSL"/>
    <s v="01/02/2024 16:42:34"/>
    <s v="01/02/2024 16:44:21"/>
    <x v="0"/>
    <s v="TI"/>
    <s v="APLICATIVOS"/>
    <s v="03/02/2024 23:11:10"/>
    <s v="03/02/2024 23:50:00"/>
    <s v="PREVENTIVO: NO_x000a_CODIGO DE SERVICIO:_x000a_DIRECCION:_x000a_QUIEN REPORTA: Freddy Cortés Díaz_x000a_CONTACTO EN TERRENO:_x000a_PROBLEMA:_x000a_REQUERIMIENTO:_x000a__x000a_Favor generar ticket en base a requerimiento de cliente INCHALAM según correo de más abajo_x000a__x000a_ _x000a__x000a_Dejar en bandeja CLOUD SAP HANA"/>
    <s v="Se realiza con éxito la aplicación y validación por parte de cliente de los certificados SSL en los sistemas SAP ECC QAS y PRD. Se envía correo a cliente"/>
    <d v="1900-01-01T05:06:15"/>
    <d v="1900-01-01T06:28:36"/>
    <d v="1899-12-30T01:22:21"/>
    <s v=""/>
    <s v="Cumplido"/>
    <m/>
    <m/>
    <m/>
    <m/>
    <m/>
    <d v="2024-02-03T00:00:00"/>
    <x v="1"/>
    <x v="1"/>
    <x v="0"/>
    <x v="0"/>
    <x v="0"/>
  </r>
  <r>
    <s v="INC000002584895"/>
    <s v="SAP"/>
    <x v="9"/>
    <s v="GESTION HD"/>
    <s v="FREDDY O CORTES DIAZ"/>
    <s v="frp_rreyes"/>
    <s v="3-Moderado/Limitado"/>
    <s v="3-Medio"/>
    <s v="Media"/>
    <x v="1"/>
    <s v="ACMA S.A."/>
    <s v="HD / RV: Renovación Certificado SSL"/>
    <s v="01/02/2024 16:48:29"/>
    <s v="01/02/2024 16:50:29"/>
    <x v="0"/>
    <s v="TI"/>
    <s v="APLICATIVOS"/>
    <s v="03/02/2024 23:44:04"/>
    <s v="03/02/2024 23:50:00"/>
    <s v="PREVENTIVO: NO_x000a_CODIGO DE SERVICIO:_x000a_DIRECCION:_x000a_QUIEN REPORTA: Freddy Cortés Díaz_x000a_CONTACTO EN TERRENO:_x000a_PROBLEMA:_x000a_REQUERIMIENTO:_x000a__x000a_Estimados Help Desk_x000a__x000a_ _x000a__x000a_Favor generar ticket en base a requerimiento de cliente ACMA según correo de más abajo_x000a__x000a_ _x000a__x000a_Dejar en ban"/>
    <s v="Se realiza con éxito la aplicación de certificados SSL en los sistemas SAP ECC QAS y PRD. Se informa a cliente vía mail"/>
    <d v="1900-01-01T04:54:56"/>
    <d v="1900-01-01T06:55:35"/>
    <d v="1899-12-30T02:00:39"/>
    <s v=""/>
    <s v="Cumplido"/>
    <m/>
    <m/>
    <m/>
    <m/>
    <m/>
    <d v="2024-02-03T00:00:00"/>
    <x v="1"/>
    <x v="1"/>
    <x v="0"/>
    <x v="0"/>
    <x v="0"/>
  </r>
  <r>
    <s v="INC000002584915"/>
    <s v="HOUSING"/>
    <x v="14"/>
    <s v="BELIEVE"/>
    <s v="FRANCISCO J FELIU ABARCA"/>
    <s v="frp_jolsso"/>
    <s v="3-Moderado/Limitado"/>
    <s v="3-Medio"/>
    <s v="Media"/>
    <x v="1"/>
    <s v="COCA COLA EMBONOR S A"/>
    <s v="GESTION DATACENTER/ ACCESOS /COCA COLA EMBONOR S A"/>
    <s v="01/02/2024 14:05:32"/>
    <s v="01/02/2024 14:06:54"/>
    <x v="0"/>
    <s v="CDP ANTIGUO 1"/>
    <s v="CDP ANTIGUO 2"/>
    <s v="01/02/2024 14:44:17"/>
    <s v="01/02/2024 23:50:00"/>
    <s v="EMPRESA:COCA COLA EMBONOR S A_x000a_CÓDIGO DE SERVICIO: _x000a_DIRECCIÓN: Calle San Martin #50, Santiago Centro, Santiago_x000a_NOMBRE DE QUIEN REPORTA: Alvaro Tobar_x000a_TELÉFONO DE QUIEN REPORTA: 995487433_x000a_NOMBRE DE CONTACTO EN TERRENO: _x000a_REQUERIMIENTO:contruccion f.o_x000a_EQUIPOS"/>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29:17"/>
    <d v="1899-12-30T00:38:45"/>
    <d v="1899-12-30T00:09:28"/>
    <s v=""/>
    <s v="Cumplido"/>
    <m/>
    <m/>
    <m/>
    <m/>
    <m/>
    <d v="2024-02-01T00:00:00"/>
    <x v="0"/>
    <x v="0"/>
    <x v="0"/>
    <x v="0"/>
    <x v="0"/>
  </r>
  <r>
    <s v="INC000002584929"/>
    <s v="VPN IP - MPLS"/>
    <x v="3"/>
    <s v="GESTION HD"/>
    <s v="MOISES E MONTERO RAMOS"/>
    <s v="frp_rreyes"/>
    <s v="3-Moderado/Limitado"/>
    <s v="3-Medio"/>
    <s v="Media"/>
    <x v="1"/>
    <s v="ITALMOD S A"/>
    <s v="GAMA / Italmod//recursos VDC"/>
    <s v="01/02/2024 14:15:43"/>
    <s v="01/02/2024 14:17:39"/>
    <x v="0"/>
    <s v="CDP ANTIGUO 1"/>
    <s v="CDP ANTIGUO 2"/>
    <s v="08/02/2024 9:28:46"/>
    <s v="08/02/2024 23:50:00"/>
    <s v="PREVENTIVO: NO_x000a_CODIGO DE SERVICIO:_x000a_DIRECCION:_x000a_QUIEN REPORTA: ONIAS DEL CARMEN HERRERA AYALA_x000a_CONTACTO EN TERRENO:_x000a_PROBLEMA:_x000a_REQUERIMIENTO:_x000a__x000a_Buena tarde favor generar ticket para nuestro cliente Italmod Rut_x000a_96.577.470-K para datacenter sin código de servic"/>
    <s v="Junto con saludar, informo que se crear la organización para cliente ITALMOD con los requisitos indicados, donde se crearon 2 data center en el Provider: C30H10SM_PVDC_AMD01 y HANA Provider: SAP-HANA-SM01."/>
    <d v="1900-01-05T15:05:59"/>
    <d v="1900-01-05T19:13:03"/>
    <d v="1899-12-30T04:07:04"/>
    <s v=""/>
    <s v="Cumplido"/>
    <m/>
    <m/>
    <m/>
    <m/>
    <m/>
    <d v="2024-02-08T00:00:00"/>
    <x v="1"/>
    <x v="0"/>
    <x v="1"/>
    <x v="0"/>
    <x v="0"/>
  </r>
  <r>
    <s v="INC000002584932"/>
    <s v="HOUSING"/>
    <x v="13"/>
    <s v="BELIEVE"/>
    <s v="RENE E VILLEGAS CARREÑO"/>
    <s v="frp_jolsso"/>
    <s v="3-Moderado/Limitado"/>
    <s v="3-Medio"/>
    <s v="Media"/>
    <x v="1"/>
    <s v="BANCO SANTANDER CHILE"/>
    <s v="GESTION DATACENTER/ ACCESOS /BANCO SANTANDER CHILE"/>
    <s v="01/02/2024 14:17:39"/>
    <s v="01/02/2024 14:18:59"/>
    <x v="0"/>
    <s v="COMUNICACIONES"/>
    <s v="VPN IP - MPLS"/>
    <s v="01/02/2024 16:19:09"/>
    <s v="01/02/2024 23:50:00"/>
    <s v="EMPRESA:BANCO SANTANDER CHILE_x000a_CÓDIGO DE SERVICIO: _x000a_DIRECCIÓN: Av. Apoquindo #7071, Las Condes, Santiago_x000a_NOMBRE DE QUIEN REPORTA: Christian Tapia_x000a_TELÉFONO DE QUIEN REPORTA: 56981568202_x000a_NOMBRE DE CONTACTO EN TERRENO: _x000a_REQUERIMIENTO:Decomiso de servidores d"/>
    <s v="ticket duplicado favor dar cierre."/>
    <d v="1899-12-30T01:59:22"/>
    <d v="1899-12-30T02:01:30"/>
    <d v="1899-12-30T00:02:08"/>
    <s v=""/>
    <s v="Cumplido"/>
    <m/>
    <m/>
    <m/>
    <m/>
    <m/>
    <d v="2024-02-01T00:00:00"/>
    <x v="0"/>
    <x v="0"/>
    <x v="0"/>
    <x v="0"/>
    <x v="0"/>
  </r>
  <r>
    <s v="INC000002584933"/>
    <s v="VPN IP - MPLS"/>
    <x v="6"/>
    <s v="ADMINISTRADORES RESIDENTES"/>
    <s v="GIOVANNI D ROCCO VALENZUELA"/>
    <s v="frp_jugonz"/>
    <s v="4-Menor/Localizado"/>
    <s v="4-Baja"/>
    <s v="Baja"/>
    <x v="1"/>
    <s v="TELEFONICA CYBERSECURITY TECH CHILE SPA"/>
    <s v="REQ / SOC / [DUOC] - Alarma de indisponibilidad"/>
    <s v="01/02/2024 14:21:09"/>
    <s v="01/02/2024 14:24:28"/>
    <x v="0"/>
    <s v="CDP ANTIGUO 1"/>
    <s v="CDP ANTIGUO 2"/>
    <s v="01/02/2024 18:25:44"/>
    <s v="01/02/2024 23:50:00"/>
    <s v="PREVENTIVO: NO_x000a_CODIGO DE SERVICIO:_x000a_DIRECCION:      _x000a_CIUDAD:             _x000a_COMUNA:_x000a_NOMBRE QUIEN REPORTA:MIGUEL OSCAR DIAZ BUSTOS_x000a_TELEFONO QUIEN REPORTA: + 569 66379050_x000a_NOMBRE CONTACTO EN TERRENO:        _x000a_TELEFONO 1 CONTACTO EN TERRENO:_x000a_TELEFONO 2 CONTACTO"/>
    <s v="se vrifican equipos los cuales se encuentran operativos, se solicita favor indicar ip y si necesitan agente, ya que no se ve agente alguno instalado, se procede a seguir interaccion por correo"/>
    <d v="1899-12-30T00:39:20"/>
    <d v="1899-12-30T04:04:35"/>
    <d v="1899-12-30T03:25:15"/>
    <s v=""/>
    <s v="Cumplido"/>
    <m/>
    <m/>
    <m/>
    <m/>
    <m/>
    <d v="2024-02-01T00:00:00"/>
    <x v="1"/>
    <x v="1"/>
    <x v="0"/>
    <x v="0"/>
    <x v="0"/>
  </r>
  <r>
    <s v="INC000002585145"/>
    <s v="HOUSING"/>
    <x v="14"/>
    <s v="ADMINISTRADORES RESIDENTES"/>
    <s v="FRANCISCO J FELIU ABARCA"/>
    <s v="frp_jugonz"/>
    <s v="3-Moderado/Limitado"/>
    <s v="3-Medio"/>
    <s v="Media"/>
    <x v="1"/>
    <s v="EMPRESA NACIONAL DE CERTIFICACIONES"/>
    <s v="GESTION DATACENTER/ ACCESOS / EMPRESA NACIONAL DE CERTIFICACIONES"/>
    <s v="01/02/2024 17:17:03"/>
    <s v="01/02/2024 17:18:52"/>
    <x v="0"/>
    <s v="HARDWARE"/>
    <s v="DATACENTER"/>
    <s v="01/02/2024 17:30:37"/>
    <s v="01/02/2024 23:50:00"/>
    <s v="EMPRESA: EMPRESA NACIONAL DE CERTIFICACIONES_x000a_CÓDIGO DE SERVICIO: _x000a_DIRECCIÓN:  Calle San Martin #50, Santiago Centro, Santiago_x000a_NOMBRE DE QUIEN REPORTA: Daniza Díaz Lagunas_x000a_TELÉFONO DE QUIEN REPORTA: +56 9 85951947_x000a_NOMBRE DE CONTACTO EN TERRENO: _x000a_PROBLEMA:"/>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5:44"/>
    <d v="1899-12-30T00:13:34"/>
    <d v="1899-12-30T00:07:50"/>
    <s v=""/>
    <s v="Cumplido"/>
    <m/>
    <m/>
    <m/>
    <m/>
    <m/>
    <d v="2024-02-01T00:00:00"/>
    <x v="0"/>
    <x v="0"/>
    <x v="0"/>
    <x v="0"/>
    <x v="0"/>
  </r>
  <r>
    <s v="INC000002585151"/>
    <s v="HOUSING"/>
    <x v="14"/>
    <s v="ADMINISTRADORES RESIDENTES"/>
    <s v="FRANCISCO J FELIU ABARCA"/>
    <s v="frp_jugonz"/>
    <s v="3-Moderado/Limitado"/>
    <s v="3-Medio"/>
    <s v="Media"/>
    <x v="1"/>
    <s v="CIBERGESTION CHILE S.A."/>
    <s v="GESTION DATACENTER/ ACCESOS / CIBERGESTION CHILE S.A."/>
    <s v="01/02/2024 17:55:03"/>
    <s v="01/02/2024 17:56:35"/>
    <x v="0"/>
    <s v="HARDWARE"/>
    <s v="CLIENTE"/>
    <s v="01/02/2024 18:21:52"/>
    <s v="01/02/2024 23:50:00"/>
    <s v="EMPRESA: CIBERGESTION CHILE S.A._x000a_CÓDIGO DE SERVICIO: _x000a_DIRECCIÓN: Calle San Martin #50, Santiago Centro, Santiago_x000a_NOMBRE DE QUIEN REPORTA: Bryan Pereira Diaz _x000a_TELÉFONO DE QUIEN REPORTA: 56945643002_x000a_NOMBRE DE CONTACTO EN TERRENO: _x000a_PROBLEMA: Inspección Visu"/>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7:00"/>
    <d v="1899-12-30T00:26:49"/>
    <d v="1899-12-30T00:09:49"/>
    <s v=""/>
    <s v="Cumplido"/>
    <m/>
    <m/>
    <m/>
    <m/>
    <m/>
    <d v="2024-02-01T00:00:00"/>
    <x v="0"/>
    <x v="0"/>
    <x v="0"/>
    <x v="0"/>
    <x v="0"/>
  </r>
  <r>
    <s v="INC000002585152"/>
    <s v="HOSTING VIRTUAL"/>
    <x v="18"/>
    <s v="OPERACION N1"/>
    <s v="DAVID MATELUNA"/>
    <s v="tct_lumate"/>
    <s v="2-Significativo/Amplio"/>
    <s v="3-Medio"/>
    <s v="Media"/>
    <x v="1"/>
    <s v="FUNDACION INSTITUTO PROFESIONAL DUOC UC"/>
    <s v="Crear usuario de bd en ADB_QAS"/>
    <s v="01/02/2024 17:39:29"/>
    <s v="01/02/2024 17:43:29"/>
    <x v="0"/>
    <s v="APLICACION"/>
    <s v="BASES DE DATOS"/>
    <s v="01/02/2024 17:51:38"/>
    <s v="01/02/2024 23:50:00"/>
    <s v="Crear usuario de bd CONSULTA_FSO  con las siguientes caracteristicas_x000a__x000a_-- 25 Object Privileges for CONSULTA_FSO _x000a_GRANT SELECT ON SYS.CDB_DATA_FILES TO CONSULTA_FSO;_x000a_GRANT SELECT ON SYS.CDB_PDBS TO CONSULTA_FSO;_x000a_GRANT SELECT ON SYS.CDB_USERS TO CONSULTA_FS"/>
    <s v="Cuenta creada con exito"/>
    <d v="1899-12-30T00:00:00"/>
    <d v="1899-12-30T00:12:09"/>
    <d v="1899-12-30T00:12:09"/>
    <s v=""/>
    <s v="Cumplido"/>
    <m/>
    <m/>
    <m/>
    <m/>
    <m/>
    <d v="2024-02-01T00:00:00"/>
    <x v="0"/>
    <x v="0"/>
    <x v="0"/>
    <x v="0"/>
    <x v="0"/>
  </r>
  <r>
    <s v="INC000002585157"/>
    <s v="HOUSING"/>
    <x v="14"/>
    <s v="ADMINISTRADORES RESIDENTES"/>
    <s v="FRANCISCO J FELIU ABARCA"/>
    <s v="frp_jugonz"/>
    <s v="3-Moderado/Limitado"/>
    <s v="3-Medio"/>
    <s v="Media"/>
    <x v="1"/>
    <s v="TELEFONICA EMPRESAS DE CHILE SA"/>
    <s v="GESTION DATACENTER/ ACCESOS / NABIAX"/>
    <s v="01/02/2024 18:12:37"/>
    <s v="01/02/2024 18:15:04"/>
    <x v="0"/>
    <s v="TI"/>
    <s v="INFRAESTRUCTURA"/>
    <s v="01/02/2024 18:29:08"/>
    <s v="01/02/2024 23:50:00"/>
    <s v="EMPRESA: NABIAX_x000a_CÓDIGO DE SERVICIO: _x000a_DIRECCIÓN: Calle San Martin #50, Santiago Centro, Santiago_x000a_NOMBRE DE QUIEN REPORTA: Diego Valencia_x000a_TELÉFONO DE QUIEN REPORTA: +56 9 8187 2715_x000a_NOMBRE DE CONTACTO EN TERRENO: Daniel Rodriguez 5697829 7978_x000a_PROBLEMA: Insp"/>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0:25"/>
    <d v="1899-12-30T00:16:31"/>
    <d v="1899-12-30T00:06:06"/>
    <s v=""/>
    <s v="Cumplido"/>
    <m/>
    <m/>
    <m/>
    <m/>
    <m/>
    <d v="2024-02-01T00:00:00"/>
    <x v="0"/>
    <x v="0"/>
    <x v="0"/>
    <x v="0"/>
    <x v="0"/>
  </r>
  <r>
    <s v="INC000002585167"/>
    <s v="HOUSING"/>
    <x v="8"/>
    <s v="ADMINISTRADORES RESIDENTES"/>
    <s v="JOSE G MARQUEZ MARCANO"/>
    <s v="frp_jugonz"/>
    <s v="3-Moderado/Limitado"/>
    <s v="3-Medio"/>
    <s v="Media"/>
    <x v="1"/>
    <s v="HUAWEI CHILE S A"/>
    <s v="GESTION DATACENTER/ ACCESOS / HUAWEI CHILE S A"/>
    <s v="01/02/2024 18:28:28"/>
    <s v="01/02/2024 18:31:01"/>
    <x v="0"/>
    <s v="COMUNICACIONES"/>
    <s v="VPN IP - MPLS"/>
    <s v="02/02/2024 8:45:33"/>
    <s v="02/02/2024 23:50:00"/>
    <s v="EMPRESA: HUAWEI CHILE S A_x000a_CÓDIGO DE SERVICIO: _x000a_DIRECCIÓN: Av. Presidente Prieto #226, Paine, Santiago_x000a_NOMBRE DE QUIEN REPORTA: Ronald Alayo_x000a_TELÉFONO DE QUIEN REPORTA: 56935662382_x000a_NOMBRE DE CONTACTO EN TERRENO: Ronald Alayo 56935662382_x000a_PROBLEMA: Entrega d"/>
    <s v="ACCESOS AUTORIZADOS"/>
    <d v="1899-12-30T12:46:00"/>
    <d v="1899-12-30T14:17:05"/>
    <d v="1899-12-30T01:31:05"/>
    <s v=""/>
    <s v="Cumplido"/>
    <m/>
    <m/>
    <m/>
    <m/>
    <m/>
    <d v="2024-02-02T00:00:00"/>
    <x v="1"/>
    <x v="1"/>
    <x v="0"/>
    <x v="0"/>
    <x v="0"/>
  </r>
  <r>
    <s v="INC000002585177"/>
    <s v="VPN IP - MPLS"/>
    <x v="7"/>
    <s v="GESTION HD"/>
    <s v="SEBASTIAN I ACUÑA GUZMAN"/>
    <s v="frp_pcamay"/>
    <s v="3-Moderado/Limitado"/>
    <s v="3-Medio"/>
    <s v="Media"/>
    <x v="1"/>
    <s v="INGENIERIA SERVICIOS Y COMUNICACIONES S A"/>
    <s v="HD/Creación de registro SPF - jeria.cl"/>
    <s v="01/02/2024 18:41:46"/>
    <s v="01/02/2024 18:43:12"/>
    <x v="0"/>
    <s v="TI"/>
    <s v="SISTEMAS OPERATIVOS"/>
    <s v="02/02/2024 10:52:52"/>
    <s v="02/02/2024 23:50:00"/>
    <s v="PREVENTIVO: NO_x000a_CODIGO DE SERVICIO:_x000a_DIRECCION:_x000a_QUIEN REPORTA:Ross Teao +56 2 2236 2306_x000a_CONTACTO EN TERRENO:Ross Teao +56 2 2236 2306_x000a_PROBLEMA:_x000a_REQUERIMIENTO:favor generar registro SPF para el dominio:_x000a_jeria.cl. IN TXT &amp;quot;v=spf1 include:spf.isc.cl_x000a_~all&amp;"/>
    <s v="Se crea registro DNS según lo solicitado. Se envía correo a cliente."/>
    <d v="1899-12-30T11:39:11"/>
    <d v="1899-12-30T16:11:06"/>
    <d v="1899-12-30T04:31:55"/>
    <s v=""/>
    <s v="Cumplido"/>
    <m/>
    <m/>
    <m/>
    <m/>
    <m/>
    <d v="2024-02-02T00:00:00"/>
    <x v="1"/>
    <x v="0"/>
    <x v="1"/>
    <x v="0"/>
    <x v="0"/>
  </r>
  <r>
    <s v="INC000002585192"/>
    <s v="VPN IP - MPLS"/>
    <x v="5"/>
    <s v="GESTION HD"/>
    <s v="LUIS A VILLASMIL CASTILLO"/>
    <s v="frp_kaldor"/>
    <s v="3-Moderado/Limitado"/>
    <s v="3-Medio"/>
    <s v="Media"/>
    <x v="1"/>
    <s v="PALUMBO S.A."/>
    <s v="GAMA / Deshabilitar usuario de VPN / VPF0920319"/>
    <s v="01/02/2024 21:06:53"/>
    <s v="01/02/2024 21:11:44"/>
    <x v="0"/>
    <s v="CDP ANTIGUO 1"/>
    <s v="CDP ANTIGUO 2"/>
    <s v="02/02/2024 10:36:31"/>
    <s v="02/02/2024 23:50:00"/>
    <s v="PREVENTIVO: NO_x000a_CODIGO DE SERVICIO:VPF0920319_x000a_DIRECCION: San Martin 50 SALA 4 - H68,Santiago_x000a_QUIEN REPORTA: MATIAS SANDOVAL_x000a_CONTACTO EN TERRENO:-_x000a_PROBLEMA:-_x000a__x000a_REQUERIMIENTO:_x000a_Estimado Help Desk, por favor deshabilitar la siguiente cuenta VPN:_x000a_* juan.cardena"/>
    <m/>
    <d v="1899-12-30T11:40:37"/>
    <d v="1899-12-30T13:29:38"/>
    <d v="1899-12-30T01:49:01"/>
    <s v=""/>
    <s v="Cumplido"/>
    <m/>
    <m/>
    <m/>
    <m/>
    <m/>
    <d v="2024-02-02T00:00:00"/>
    <x v="1"/>
    <x v="1"/>
    <x v="0"/>
    <x v="0"/>
    <x v="0"/>
  </r>
  <r>
    <s v="INC000002585603"/>
    <s v="HOUSING"/>
    <x v="11"/>
    <s v="APQ ACCESOS"/>
    <s v="ESTEBAN O BUSTOS CORNEJO"/>
    <s v="tct_ebusto"/>
    <s v="4-Menor/Localizado"/>
    <s v="4-Baja"/>
    <s v="Baja"/>
    <x v="1"/>
    <s v="TELEFONICA EMPRESAS DE CHILE SA"/>
    <s v="SUPERVISION CAMBIO DE DISCOS"/>
    <s v="01/02/2024 18:10:47"/>
    <s v="01/02/2024 18:12:22"/>
    <x v="0"/>
    <s v="CDP ANTIGUO 1"/>
    <s v="CDP ANTIGUO 2"/>
    <s v="01/02/2024 18:13:21"/>
    <s v="01/02/2024 23:50:00"/>
    <s v="SUPERVISION CAMBIO DE DISCOS"/>
    <s v="SUPERVISION OK"/>
    <d v="1899-12-30T00:00:59"/>
    <d v="1899-12-30T00:02:34"/>
    <d v="1899-12-30T00:01:35"/>
    <s v=""/>
    <s v="Cumplido"/>
    <m/>
    <m/>
    <m/>
    <m/>
    <m/>
    <d v="2024-02-01T00:00:00"/>
    <x v="0"/>
    <x v="0"/>
    <x v="0"/>
    <x v="0"/>
    <x v="0"/>
  </r>
  <r>
    <s v="INC000002586111"/>
    <s v="SAP"/>
    <x v="9"/>
    <s v="GESTION HD"/>
    <s v="FREDDY O CORTES DIAZ"/>
    <s v="frp_rreyes"/>
    <s v="3-Moderado/Limitado"/>
    <s v="3-Medio"/>
    <s v="Media"/>
    <x v="1"/>
    <s v="BLUMAR S.A."/>
    <s v="HD / A priority 'Very High' SAP Note/KBA has just been released on component BC-XI-CON-SFT"/>
    <s v="01/02/2024 17:07:08"/>
    <s v="01/02/2024 17:09:25"/>
    <x v="0"/>
    <s v="TI"/>
    <s v="APLICATIVOS"/>
    <s v="01/02/2024 17:25:59"/>
    <s v="01/02/2024 23:50:00"/>
    <s v="PREVENTIVO: NO_x000a_CODIGO DE SERVICIO:_x000a_DIRECCION:_x000a_QUIEN REPORTA: Freddy Cortés Díaz_x000a_CONTACTO EN TERRENO:_x000a_PROBLEMA:_x000a_REQUERIMIENTO:_x000a__x000a_Favor generar ticket en base a requerimiento de cliente BLUMAR según correo de más abajo_x000a__x000a_ _x000a__x000a_Dejar en bandeja CLOUD SAP HANA y"/>
    <s v="Se revisa nota indicada y no es aplicable al sistema SAP de cliente BLUMAR. Se adjunta correo enviado"/>
    <d v="1899-12-30T00:00:00"/>
    <d v="1899-12-30T00:18:51"/>
    <d v="1899-12-30T00:18:51"/>
    <s v=""/>
    <s v="Cumplido"/>
    <m/>
    <m/>
    <m/>
    <m/>
    <m/>
    <d v="2024-02-01T00:00:00"/>
    <x v="0"/>
    <x v="0"/>
    <x v="0"/>
    <x v="0"/>
    <x v="0"/>
  </r>
  <r>
    <s v="INC000002586127"/>
    <s v="VPN IP - MPLS"/>
    <x v="17"/>
    <s v="GESTION HD"/>
    <s v="AXEL ANDRADE"/>
    <s v="frp_rreyes"/>
    <s v="3-Moderado/Limitado"/>
    <s v="3-Medio"/>
    <s v="Media"/>
    <x v="1"/>
    <s v="TELEFONICA GLOBAL TECHNOLOGY S.A.AGENCIA EN CHILE"/>
    <s v="HD / CONFIGURAR RESPALDO EN SERVIDORES"/>
    <s v="01/02/2024 17:28:06"/>
    <s v="01/02/2024 17:29:59"/>
    <x v="0"/>
    <s v="TI"/>
    <s v="ALMACENAMIENTO y RESPALDO"/>
    <s v="01/02/2024 18:04:33"/>
    <s v="01/02/2024 23:50:00"/>
    <s v="PREVENTIVO: NO_x000a_CODIGO DE SERVICIO:_x000a_DIRECCION:_x000a_QUIEN REPORTA: Eduardo José Camacho Urdaneta_x000a_CONTACTO EN TERRENO:_x000a_PROBLEMA:_x000a_REQUERIMIENTO:_x000a__x000a_Estimado @Help Desk,_x000a__x000a_ _x000a__x000a_Por favor su apoyo en crear folio de requerimiento para cursar configuración de respaldo de"/>
    <s v="FASE RESOLUCIÓN Y RECUPERACIÓN_x000a__x000a_Se efectúa contacto con cliente: N/A_x000a__x000a_Teléfono de contacto: N/A_x000a__x000a_Acciones realizadas: se ingresa servidores a respaldo de maquina virtual._x000a__x000a_Solución paliativa o definitiva:definitiva_x000a__x000a_Acciones de Mejora, Recomendaciones: N"/>
    <d v="1899-12-30T00:00:00"/>
    <d v="1899-12-30T00:36:27"/>
    <d v="1899-12-30T00:36:27"/>
    <s v=""/>
    <s v="Cumplido"/>
    <m/>
    <m/>
    <m/>
    <m/>
    <m/>
    <d v="2024-02-01T00:00:00"/>
    <x v="0"/>
    <x v="0"/>
    <x v="0"/>
    <x v="0"/>
    <x v="0"/>
  </r>
  <r>
    <s v="INC000002586138"/>
    <s v="VPN IP - MPLS"/>
    <x v="17"/>
    <s v="ADMINISTRADORES RESIDENTES"/>
    <s v="AXEL ANDRADE"/>
    <s v="frp_joflor"/>
    <s v="4-Menor/Localizado"/>
    <s v="4-Baja"/>
    <s v="Baja"/>
    <x v="1"/>
    <s v="CEPECH S.A."/>
    <s v="GAMA | solicitud de restauración carpeta"/>
    <s v="01/02/2024 17:43:26"/>
    <s v="01/02/2024 17:47:39"/>
    <x v="0"/>
    <s v="TI"/>
    <s v="ALMACENAMIENTO y RESPALDO"/>
    <s v="01/02/2024 18:13:53"/>
    <s v="01/02/2024 23:50:00"/>
    <s v="PREVENTIVO: NO_x000a_CÓDIGO DE SERVICIO: Osaka_x000a_DIRECCIÓN: Alameda N° 2150 piso 2 · Santiago_x000a_QUIEN REPORTA: Cristian Bustos Rivas_x000a_CONTACTO EN TERRENO: Cristian Bustos Rivas_x000a_PROBLEMA:_x000a_REQUERIMIENTO: _x000a__x000a_Estimados, junto con saludar les solicito por favor restaurac"/>
    <s v="FASE RESOLUCIÓN Y RECUPERACIÓN_x000a__x000a_Se efectúa contacto con cliente: N/A_x000a__x000a_Teléfono de contacto: N/A_x000a__x000a_Acciones realizadas: se ejecuta restauración solicitada._x000a__x000a_Solución paliativa o definitiva: definitiva_x000a__x000a_Acciones de Mejora, Recomendaciones: N/A_x000a__x000a_Causa Raíz:"/>
    <d v="1899-12-30T00:00:00"/>
    <d v="1899-12-30T00:30:27"/>
    <d v="1899-12-30T00:30:27"/>
    <s v=""/>
    <s v="Cumplido"/>
    <m/>
    <m/>
    <m/>
    <m/>
    <m/>
    <d v="2024-02-01T00:00:00"/>
    <x v="0"/>
    <x v="0"/>
    <x v="0"/>
    <x v="0"/>
    <x v="0"/>
  </r>
  <r>
    <s v="INC000002586193"/>
    <s v="RED INTERNA"/>
    <x v="10"/>
    <s v="APOQUINDO TI"/>
    <s v="RICARDO F ORELLANA MARDONES"/>
    <s v="tct_rorell"/>
    <s v="4-Menor/Localizado"/>
    <s v="4-Baja"/>
    <s v="Baja"/>
    <x v="0"/>
    <s v="TELEFONICA EMPRESAS DE CHILE SA"/>
    <s v="RONDA Y MEDICIÓN DE TEMPERATURAS EN SALAS TIC"/>
    <s v="02/02/2024 0:11:55"/>
    <s v="02/02/2024 0:12:52"/>
    <x v="0"/>
    <s v="TI"/>
    <s v="CLIMA"/>
    <s v="02/02/2024 0:42:29"/>
    <s v="02/02/2024 23:50:00"/>
    <m/>
    <s v="ACT REALIZADA SIN NOVEDAD"/>
    <d v="1899-12-30T00:00:00"/>
    <d v="1899-12-30T00:00:00"/>
    <d v="1899-12-30T00:00:00"/>
    <s v=""/>
    <s v=""/>
    <m/>
    <m/>
    <m/>
    <m/>
    <m/>
    <d v="2024-02-02T00:00:00"/>
    <x v="0"/>
    <x v="0"/>
    <x v="0"/>
    <x v="0"/>
    <x v="0"/>
  </r>
  <r>
    <s v="INC000002586203"/>
    <s v="RED INTERNA"/>
    <x v="10"/>
    <s v="APOQUINDO TI"/>
    <s v="RICARDO F ORELLANA MARDONES"/>
    <s v="tct_rorell"/>
    <s v="4-Menor/Localizado"/>
    <s v="4-Baja"/>
    <s v="Baja"/>
    <x v="0"/>
    <s v="TELEFONICA EMPRESAS DE CHILE SA"/>
    <s v="RONDA Y MEDICIÓN DE TEMPERATURAS EN SALAS TIC"/>
    <s v="02/02/2024 2:34:36"/>
    <s v="02/02/2024 2:35:44"/>
    <x v="0"/>
    <s v="TI"/>
    <s v="CLIMA"/>
    <s v="02/02/2024 2:50:01"/>
    <s v="02/02/2024 23:50:00"/>
    <m/>
    <s v="ACT REALIZADA SIN NOVEDAD"/>
    <d v="1899-12-30T00:00:00"/>
    <d v="1899-12-30T00:00:00"/>
    <d v="1899-12-30T00:00:00"/>
    <s v=""/>
    <s v=""/>
    <m/>
    <m/>
    <m/>
    <m/>
    <m/>
    <d v="2024-02-02T00:00:00"/>
    <x v="0"/>
    <x v="0"/>
    <x v="0"/>
    <x v="0"/>
    <x v="0"/>
  </r>
  <r>
    <s v="INC000002588464"/>
    <s v="HELP DESK TICKETING"/>
    <x v="18"/>
    <s v="GESTION PLATAFORMA CLIENTES"/>
    <s v="ALVARO ORTIZ"/>
    <s v="lmolcont"/>
    <s v="3-Moderado/Limitado"/>
    <s v="3-Medio"/>
    <s v="Media"/>
    <x v="1"/>
    <s v="FRACTALIA"/>
    <s v="Validación de BD de ambiente de DEV/QA de Remedy v20 (WIRIN)"/>
    <s v="02/02/2024 9:45:02"/>
    <s v="02/02/2024 9:48:07"/>
    <x v="0"/>
    <s v="PLATAFORMAS"/>
    <s v="REMEDY EMPRESAS"/>
    <s v="02/02/2024 12:01:56"/>
    <s v="02/02/2024 23:50:00"/>
    <s v="Se requiere del apoyo del personal pertinente para validar la operatividad de la BD del ambiente de DEV/QA de Remedy v20, el cual presenta problemas de desconexion. Se adjunta imagen del app donde ocurren los problemas._x000a__x000a_Cualquier prueba funcional, apoyo"/>
    <s v="se reinicia el servidor, posteriormente no se aprecia el error"/>
    <d v="1899-12-30T00:19:12"/>
    <d v="1899-12-30T02:16:54"/>
    <d v="1899-12-30T01:57:42"/>
    <s v=""/>
    <s v="Cumplido"/>
    <m/>
    <m/>
    <m/>
    <m/>
    <m/>
    <d v="2024-02-02T00:00:00"/>
    <x v="1"/>
    <x v="1"/>
    <x v="0"/>
    <x v="0"/>
    <x v="0"/>
  </r>
  <r>
    <s v="INC000002588535"/>
    <s v="INFRAESTRUCTURA DC"/>
    <x v="5"/>
    <s v="COMUNICACIONES DC"/>
    <s v="LUIS A VILLASMIL CASTILLO"/>
    <s v="tct_lvilla"/>
    <s v="2-Significativo/Amplio"/>
    <s v="2-Alta"/>
    <s v="Alta"/>
    <x v="3"/>
    <s v="TELEFONICA GLOBAL TECHNOLOGY S.A.AGENCIA EN CHILE"/>
    <s v="Falla en equipo secundario de Firewall OOB San Martin"/>
    <s v="01/02/2024 18:43:00"/>
    <s v="01/02/2024 18:52:54"/>
    <x v="0"/>
    <s v="COMUNICACIONES"/>
    <s v="EQUIPOS DATOS"/>
    <s v="01/02/2024 19:02:29"/>
    <s v="01/02/2024 23:50:00"/>
    <s v="Equipo no cuenta con alta disponibilidad y actualmente solo esta operando la caja primaria de Firewall OOB San Martin y este tiene alojados todo los servicios relacionados a OOB"/>
    <s v="FASE RESOLUCIÓN Y RECUPERACIÓN_x000a__x000a_Se efectúa contacto con cliente: Luis Villasmil_x000a__x000a_Teléfono de contacto: 993970486_x000a__x000a_Acciones realizadas: Validación fisica en DataCenter San Martin y se observa caja secundaria no operativa, se solicita nueva Caja a Marca a"/>
    <d v="1899-12-30T00:00:00"/>
    <d v="1899-12-30T00:19:29"/>
    <d v="1899-12-30T00:19:29"/>
    <s v="Cumplido"/>
    <s v=""/>
    <m/>
    <m/>
    <m/>
    <m/>
    <m/>
    <d v="2024-02-01T00:00:00"/>
    <x v="0"/>
    <x v="0"/>
    <x v="0"/>
    <x v="0"/>
    <x v="0"/>
  </r>
  <r>
    <s v="INC000002588576"/>
    <s v="HOUSING"/>
    <x v="8"/>
    <s v="BELIEVE"/>
    <s v="JAIRO A SALINAS GARAY"/>
    <s v="frp_jolsso"/>
    <s v="3-Moderado/Limitado"/>
    <s v="3-Medio"/>
    <s v="Media"/>
    <x v="1"/>
    <s v="TELEFONICA EMPRESAS DE CHILE SA"/>
    <s v="GESTION DATACENTER/ ACCESOS /TELEFONICA EMPRESAS DE CHILE SA"/>
    <s v="01/02/2024 19:30:40"/>
    <s v="01/02/2024 19:33:15"/>
    <x v="0"/>
    <s v="COMUNICACIONES"/>
    <s v="VPN IP - MPLS"/>
    <s v="01/02/2024 22:50:18"/>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Replace the"/>
    <s v="ACCESOS AUTORIZADOS."/>
    <d v="1899-12-30T02:42:51"/>
    <d v="1899-12-30T03:19:38"/>
    <d v="1899-12-30T00:36:47"/>
    <s v=""/>
    <s v="Cumplido"/>
    <m/>
    <m/>
    <m/>
    <m/>
    <m/>
    <d v="2024-02-01T00:00:00"/>
    <x v="0"/>
    <x v="0"/>
    <x v="0"/>
    <x v="0"/>
    <x v="0"/>
  </r>
  <r>
    <s v="INC000002588589"/>
    <s v="HOUSING"/>
    <x v="8"/>
    <s v="BELIEVE"/>
    <s v="JAIRO A SALINAS GARAY"/>
    <s v="frp_jolsso"/>
    <s v="3-Moderado/Limitado"/>
    <s v="3-Medio"/>
    <s v="Media"/>
    <x v="1"/>
    <s v="TELEFONICA EMPRESAS DE CHILE SA"/>
    <s v="GESTION DATACENTER/ ACCESOS /TELEFONICA EMPRESAS DE CHILE SA"/>
    <s v="01/02/2024 19:40:25"/>
    <s v="01/02/2024 19:41:44"/>
    <x v="0"/>
    <s v="COMUNICACIONES"/>
    <s v="VPN IP - MPLS"/>
    <s v="01/02/2024 22:17:54"/>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Inspección"/>
    <s v="ACCESOS AUTORIZADOS."/>
    <d v="1899-12-30T02:10:14"/>
    <d v="1899-12-30T02:37:29"/>
    <d v="1899-12-30T00:27:15"/>
    <s v=""/>
    <s v="Cumplido"/>
    <m/>
    <m/>
    <m/>
    <m/>
    <m/>
    <d v="2024-02-01T00:00:00"/>
    <x v="0"/>
    <x v="0"/>
    <x v="0"/>
    <x v="0"/>
    <x v="0"/>
  </r>
  <r>
    <s v="INC000002588920"/>
    <s v="INFRAESTRUCTURA DC"/>
    <x v="2"/>
    <s v="APQ ACCESOS"/>
    <s v="FRANCISCO J FELIU ABARCA"/>
    <s v="tct_frafea"/>
    <s v="4-Menor/Localizado"/>
    <s v="4-Baja"/>
    <s v="Baja"/>
    <x v="0"/>
    <s v="TELEFONICA CYBERSECURITY TECH CHILE SPA"/>
    <s v="TICKET DIARIO RONDAS PREVENTIVAS Y TOMA DE TEMPERATURAS"/>
    <s v="02/02/2024 8:39:44"/>
    <s v="02/02/2024 8:43:07"/>
    <x v="0"/>
    <s v="TI"/>
    <s v="CLIMA"/>
    <s v="02/02/2024 18:54:38"/>
    <s v="02/02/2024 23:50:00"/>
    <s v="PREVENTIVO: SI_x000a_CODIGO DE SERVICIO: N/A_x000a_DIRECCION:  DCSM_x000a_QUIEN REPORTA: FRANCISCO FELIU_x000a_CONTACTO EN TERRENO: FRANCISCO FELIU_x000a_PROBLEMA: N/A_x000a_REQUERIMIENTO: TICKET DIARIO RONDAS PREVENTIVAS Y TOMA DE TEMPERATURAS"/>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s v=""/>
    <m/>
    <m/>
    <m/>
    <m/>
    <m/>
    <d v="2024-02-02T00:00:00"/>
    <x v="0"/>
    <x v="0"/>
    <x v="0"/>
    <x v="0"/>
    <x v="0"/>
  </r>
  <r>
    <s v="INC000002588921"/>
    <s v="HOUSING"/>
    <x v="13"/>
    <s v="BELIEVE"/>
    <s v="RENE E VILLEGAS CARREÑO"/>
    <s v="frp_xgambo"/>
    <s v="3-Moderado/Limitado"/>
    <s v="3-Medio"/>
    <s v="Media"/>
    <x v="1"/>
    <s v="BANCO SANTANDER CHILE"/>
    <s v="GESTION DATACENTER/ ACCESOS / BANCO SANTANDER CHILE"/>
    <s v="02/02/2024 9:11:07"/>
    <s v="02/02/2024 9:12:47"/>
    <x v="0"/>
    <s v="CDP ANTIGUO 1"/>
    <s v="CDP ANTIGUO 2"/>
    <s v="02/02/2024 10:02:35"/>
    <s v="02/02/2024 23:50:00"/>
    <s v="EMPRESA: BANCO SANTANDER CHILE_x000a_CÓDIGO DE SERVICIO: _x000a_DIRECCIÓN:Av. Apoquindo #7071, Las Condes, Santiago_x000a_NOMBRE DE QUIEN REPORTA: Christian Tapia_x000a_TELÉFONO DE QUIEN REPORTA:  56981568202_x000a_NOMBRE DE CONTACTO EN TERRENO: _x000a_REQUERIMIENTO : Decomiso de servidore"/>
    <s v="accesos autorizados"/>
    <d v="1899-12-30T00:36:39"/>
    <d v="1899-12-30T00:51:28"/>
    <d v="1899-12-30T00:14:49"/>
    <s v=""/>
    <s v="Cumplido"/>
    <m/>
    <m/>
    <m/>
    <m/>
    <m/>
    <d v="2024-02-02T00:00:00"/>
    <x v="0"/>
    <x v="0"/>
    <x v="0"/>
    <x v="0"/>
    <x v="0"/>
  </r>
  <r>
    <s v="INC000002588930"/>
    <s v="HOUSING"/>
    <x v="8"/>
    <s v="BELIEVE"/>
    <s v="FERNEY D GARZON PEÑA"/>
    <s v="frp_xgambo"/>
    <s v="3-Moderado/Limitado"/>
    <s v="3-Medio"/>
    <s v="Media"/>
    <x v="1"/>
    <s v="HUAWEI CHILE S A"/>
    <s v="GESTION DATACENTER/ ACCESOS / HUAWEI CHILE S A"/>
    <s v="02/02/2024 9:29:37"/>
    <s v="02/02/2024 9:30:38"/>
    <x v="0"/>
    <s v="COMUNICACIONES"/>
    <s v="VPN IP - MPLS"/>
    <s v="02/02/2024 10:15:50"/>
    <s v="02/02/2024 23:50:00"/>
    <s v="EMPRESA: HUAWEI CHILE S A_x000a_CÓDIGO DE SERVICIO: _x000a_DIRECCIÓN:AV. Presidente Prieto #226, Paine, Santiago_x000a_NOMBRE DE QUIEN REPORTA:Ronald Alayo_x000a_TELÉFONO DE QUIEN REPORTA:  56935662382_x000a_NOMBRE DE CONTACTO EN TERRENO: _x000a_REQUERIMIENTO : Incidente por cambio de fibr"/>
    <m/>
    <d v="1899-12-30T00:25:52"/>
    <d v="1899-12-30T00:46:13"/>
    <d v="1899-12-30T00:20:21"/>
    <s v=""/>
    <s v="Cumplido"/>
    <m/>
    <m/>
    <m/>
    <m/>
    <m/>
    <d v="2024-02-02T00:00:00"/>
    <x v="0"/>
    <x v="0"/>
    <x v="0"/>
    <x v="0"/>
    <x v="0"/>
  </r>
  <r>
    <s v="INC000002588940"/>
    <s v="VPN IP - MPLS"/>
    <x v="6"/>
    <s v="GESTION HD"/>
    <s v="GIOVANNI D ROCCO VALENZUELA"/>
    <s v="frp_pcamay"/>
    <s v="3-Moderado/Limitado"/>
    <s v="3-Medio"/>
    <s v="Media"/>
    <x v="1"/>
    <s v="INDUSTRIAS CHILENAS DE ALAMBRE INCHALAM S.A."/>
    <s v="HD/Crear Nueva Unidad TEMPLOG (S:\) en Servidor URSUS-DVQA cliente INCHALAM"/>
    <s v="02/02/2024 9:43:37"/>
    <s v="02/02/2024 9:46:18"/>
    <x v="0"/>
    <s v="CDP ANTIGUO 1"/>
    <s v="CDP ANTIGUO 2"/>
    <s v="02/02/2024 12:58:15"/>
    <s v="02/02/2024 23:50:00"/>
    <s v="PREVENTIVO: NO_x000a_CODIGO DE SERVICIO:_x000a_DIRECCION:_x000a_QUIEN REPORTA:Freddy Cortés Díaz  56 9 6605 648_x000a_CONTACTO EN TERRENO:Cortés Díaz  56 9 6605 648_x000a_PROBLEMA:_x000a_REQUERIMIENTO:Favor generar ticket en base a requerimiento para cliente INCHALAM_x000a_Dejar en bandeja SISTE"/>
    <m/>
    <d v="1899-12-30T00:00:00"/>
    <d v="1899-12-30T03:14:38"/>
    <d v="1899-12-30T03:14:38"/>
    <s v=""/>
    <s v="Cumplido"/>
    <m/>
    <m/>
    <m/>
    <m/>
    <m/>
    <d v="2024-02-02T00:00:00"/>
    <x v="1"/>
    <x v="1"/>
    <x v="0"/>
    <x v="0"/>
    <x v="0"/>
  </r>
  <r>
    <s v="INC000002588983"/>
    <s v="VPN IP - MPLS"/>
    <x v="5"/>
    <s v="GESTION HD"/>
    <s v="OSCAR A RAMIREZ SOTO"/>
    <s v="frp_pcamay"/>
    <s v="3-Moderado/Limitado"/>
    <s v="3-Medio"/>
    <s v="Media"/>
    <x v="1"/>
    <s v="XINERGIA LABORAL S A"/>
    <s v="HD/Nueva cuenta admin en el Firewall"/>
    <s v="02/02/2024 11:33:29"/>
    <s v="02/02/2024 11:34:51"/>
    <x v="0"/>
    <s v="CDP ANTIGUO 1"/>
    <s v="CDP ANTIGUO 2"/>
    <s v="02/02/2024 14:37:07"/>
    <s v="02/02/2024 23:50:00"/>
    <s v="PREVENTIVO: NO_x000a_CODIGO DE SERVICIO:_x000a_DIRECCION:_x000a_QUIEN REPORTA:Carlos Garate Echegaray  +56 9 9069 6011_x000a_CONTACTO EN TERRENO:Carlos Garate Echegaray  +56 9 9069 6011_x000a_PROBLEMA:_x000a_REQUERIMIENTO:Necesito crear una cuenta admin en el firewall con nombre carlos.gar"/>
    <s v="se genera cuenta de administrador en el fw de apoquindo."/>
    <d v="1899-12-30T00:00:00"/>
    <d v="1899-12-30T03:03:38"/>
    <d v="1899-12-30T03:03:38"/>
    <s v=""/>
    <s v="Cumplido"/>
    <m/>
    <m/>
    <m/>
    <m/>
    <m/>
    <d v="2024-02-02T00:00:00"/>
    <x v="1"/>
    <x v="1"/>
    <x v="0"/>
    <x v="0"/>
    <x v="0"/>
  </r>
  <r>
    <s v="INC000002588991"/>
    <s v="SAP"/>
    <x v="9"/>
    <s v="GESTION HD"/>
    <s v="FREDDY O CORTES DIAZ"/>
    <s v="frp_pcamay"/>
    <s v="3-Moderado/Limitado"/>
    <s v="3-Medio"/>
    <s v="Media"/>
    <x v="1"/>
    <s v="INDUSTRIAS CHILENAS DE ALAMBRE INCHALAM S.A."/>
    <s v="HD/RV: Consumo con error Urgente"/>
    <s v="02/02/2024 11:48:10"/>
    <s v="02/02/2024 11:50:39"/>
    <x v="0"/>
    <s v="TI"/>
    <s v="APLICATIVOS"/>
    <s v="02/02/2024 13:49:33"/>
    <s v="02/02/2024 23:50:00"/>
    <s v="PREVENTIVO: NO_x000a_CODIGO DE SERVICIO:_x000a_DIRECCION:_x000a_QUIEN REPORTA:Freddy Cortés Díaz +56 9 6605 6481_x000a_CONTACTO EN TERRENO:Freddy Cortés Díaz +56 9 6605 6481_x000a_PROBLEMA:_x000a_REQUERIMIENTO:Favor generar ticket en base a requerimiento de cliente INCHALAM según_x000a_correo de"/>
    <s v="Se ejecuta con éxito el transporte solicitado. Se informa a cliente vía mail"/>
    <d v="1899-12-30T00:00:00"/>
    <d v="1899-12-30T02:01:23"/>
    <d v="1899-12-30T02:01:23"/>
    <s v=""/>
    <s v="Cumplido"/>
    <m/>
    <m/>
    <m/>
    <m/>
    <m/>
    <d v="2024-02-02T00:00:00"/>
    <x v="1"/>
    <x v="1"/>
    <x v="0"/>
    <x v="0"/>
    <x v="0"/>
  </r>
  <r>
    <s v="INC000002588995"/>
    <s v="VPN IP - MPLS"/>
    <x v="6"/>
    <s v="GESTION HD"/>
    <s v="PAUL A SEPULVEDA ALVAREZ"/>
    <s v="frp_pcamay"/>
    <s v="3-Moderado/Limitado"/>
    <s v="3-Medio"/>
    <s v="Media"/>
    <x v="1"/>
    <s v="INDUSTRIAS CHILENAS DE ALAMBRE INCHALAM S.A."/>
    <s v="HD/Extender a 100 GB disco SWAP (O:\) de Servidor URSUS-DVQA cliente INCHALAM"/>
    <s v="02/02/2024 11:56:45"/>
    <s v="02/02/2024 11:58:17"/>
    <x v="0"/>
    <s v="CDP ANTIGUO 1"/>
    <s v="CDP ANTIGUO 2"/>
    <s v="02/02/2024 16:32:33"/>
    <s v="02/02/2024 23:50:00"/>
    <s v="PREVENTIVO: NO_x000a_CODIGO DE SERVICIO:_x000a_DIRECCION:_x000a_QUIEN REPORTA:Freddy Cortés Díaz +56 9 6605 6481_x000a_CONTACTO EN TERRENO:Freddy Cortés Díaz +56 9 6605 6481_x000a_PROBLEMA:_x000a_REQUERIMIENTO:Favor generar ticket en base a requerimiento para cliente INCHALAM_x000a__x000a_Dejar en ban"/>
    <s v="Se extiende disco O a 100GB segun lo requerido. se envia evidencia"/>
    <d v="1899-12-30T01:05:33"/>
    <d v="1899-12-30T04:35:48"/>
    <d v="1899-12-30T03:30:15"/>
    <s v=""/>
    <s v="Cumplido"/>
    <m/>
    <m/>
    <m/>
    <m/>
    <m/>
    <d v="2024-02-02T00:00:00"/>
    <x v="1"/>
    <x v="1"/>
    <x v="0"/>
    <x v="0"/>
    <x v="0"/>
  </r>
  <r>
    <s v="INC000002589004"/>
    <s v="HOUSING"/>
    <x v="14"/>
    <s v="BELIEVE"/>
    <s v="FRANCISCO J FELIU ABARCA"/>
    <s v="frp_xgambo"/>
    <s v="3-Moderado/Limitado"/>
    <s v="3-Medio"/>
    <s v="Media"/>
    <x v="1"/>
    <s v="CELULOSA ARAUCO Y CONSTITUCION S A"/>
    <s v="GESTION DATACENTER/ ACCESOS / CELULOSA ARAUCO Y CONSTITUCION S A"/>
    <s v="02/02/2024 12:22:34"/>
    <s v="02/02/2024 12:24:39"/>
    <x v="0"/>
    <s v="HARDWARE"/>
    <s v="DATACENTER"/>
    <s v="02/02/2024 13:24:55"/>
    <s v="02/02/2024 23:50:00"/>
    <s v="EMPRESA: CELULOSA ARAUCO Y CONSTITUCION S A_x000a_CÓDIGO DE SERVICIO: _x000a_DIRECCIÓN:Calle San Martin #50, Santiago Centro, Santiago_x000a_NOMBRE DE QUIEN REPORTA:Boris Zamora_x000a_TELÉFONO DE QUIEN REPORTA:  961411346_x000a_NOMBRE DE CONTACTO EN TERRENO: _x000a_REQUERIMIENTO : Ingres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51:23"/>
    <d v="1899-12-30T01:02:21"/>
    <d v="1899-12-30T00:10:58"/>
    <s v=""/>
    <s v="Cumplido"/>
    <m/>
    <m/>
    <m/>
    <m/>
    <m/>
    <d v="2024-02-02T00:00:00"/>
    <x v="0"/>
    <x v="0"/>
    <x v="0"/>
    <x v="0"/>
    <x v="0"/>
  </r>
  <r>
    <s v="INC000002589060"/>
    <s v="TICKET-INTELIGENTE"/>
    <x v="6"/>
    <s v="GESTION TI"/>
    <s v="PAUL A SEPULVEDA ALVAREZ"/>
    <s v="USR_TSIGHT"/>
    <s v="1-Extenso/Generalizado"/>
    <s v="4-Baja"/>
    <s v="Baja"/>
    <x v="3"/>
    <s v="FUNDACION INSTITUTO PROFESIONAL DUOC UC"/>
    <s v="fiprdu01 - srvfs01_vm TICKET AUTOMATICO"/>
    <s v="02/02/2024 4:53:59"/>
    <s v="02/02/2024 4:53:59"/>
    <x v="0"/>
    <s v="TRUESIGHT"/>
    <s v="TRUESIGHT"/>
    <s v="02/02/2024 10:28:09"/>
    <s v="02/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beracion de memoria desde memoria cache. alerta superada en servidor"/>
    <d v="1899-12-30T05:33:07"/>
    <d v="1899-12-30T05:34:10"/>
    <d v="1899-12-30T00:01:03"/>
    <s v="Cumplido"/>
    <s v=""/>
    <m/>
    <m/>
    <m/>
    <m/>
    <m/>
    <d v="2024-02-02T00:00:00"/>
    <x v="0"/>
    <x v="0"/>
    <x v="0"/>
    <x v="0"/>
    <x v="0"/>
  </r>
  <r>
    <s v="INC000002589108"/>
    <s v="SAP"/>
    <x v="9"/>
    <s v="CLOUD SAP HANA"/>
    <s v="NICOLAS A SAAVEDRA EGUILUZ"/>
    <s v="tct_nsaave"/>
    <s v="4-Menor/Localizado"/>
    <s v="4-Baja"/>
    <s v="Baja"/>
    <x v="1"/>
    <s v="TELEFONICA EMPRESAS DE CHILE SA"/>
    <s v="Checklist Diario Clientes 02.02.24"/>
    <s v="02/02/2024 6:33:10"/>
    <s v="02/02/2024 6:36:11"/>
    <x v="0"/>
    <s v="Service"/>
    <s v="Internal"/>
    <s v="02/02/2024 6:36:35"/>
    <s v="02/02/2024 23:50:00"/>
    <s v="Se realiza Checklist Diario de los clientes; _x000a_HDC_x000a_NUTRISCO"/>
    <s v="Se realiza Checklist Diario de los clientes; _x000a_HDC_x000a_NUTRISCO"/>
    <d v="1899-12-30T00:00:00"/>
    <d v="1899-12-30T00:03:25"/>
    <d v="1899-12-30T00:03:25"/>
    <s v=""/>
    <s v="Cumplido"/>
    <m/>
    <m/>
    <m/>
    <m/>
    <m/>
    <d v="2024-02-02T00:00:00"/>
    <x v="0"/>
    <x v="0"/>
    <x v="0"/>
    <x v="0"/>
    <x v="0"/>
  </r>
  <r>
    <s v="INC000002589125"/>
    <s v="VPN IP - MPLS"/>
    <x v="2"/>
    <s v="GESTION HD"/>
    <s v="FRANCISCO J FELIU ABARCA"/>
    <s v="frp_fpetro"/>
    <s v="3-Moderado/Limitado"/>
    <s v="3-Medio"/>
    <s v="Media"/>
    <x v="1"/>
    <s v="EMPRESA NACIONAL DE CERTIFICACIONES"/>
    <s v="REQ/_x000a_[ECERT] Solicito Inventario Equipo SM"/>
    <s v="02/02/2024 9:06:32"/>
    <s v="02/02/2024 9:08:29"/>
    <x v="0"/>
    <s v="HARDWARE"/>
    <s v="DATACENTER"/>
    <s v="02/02/2024 12:01:49"/>
    <s v="02/02/2024 23:50:00"/>
    <s v="PREVENTIVO: NO_x000a_CODIGO DE SERVICIO: _x000a_DIRECCION:_x000a_QUIEN REPORTA: Juan José Fuentealba  (+56 9) 61627267_x000a_CONTACTO EN TERRENO: Juan José Fuentealba  (+56 9) 61627267_x000a__x000a_REQUERIMIENTO:_x000a__x000a_Espero tengan muy buen día, por el presente solicito inventario de equipos_x000a_f"/>
    <s v="Fase de resolución y recuperación: N/A_x000a_Se efectúa contacto con cliente: N/A_x000a_Teléfono de contacto: N/A_x000a_Acciones realizadas: MANO REMOTA / INVENTARIA RACK_x000a_Solución paliativa o definitiva: N/A_x000a_Acciones de Mejora, Recomendaciones: N/A_x000a_Causa Raíz: (si aplica)"/>
    <d v="1899-12-30T02:48:51"/>
    <d v="1899-12-30T02:55:17"/>
    <d v="1899-12-30T00:06:26"/>
    <s v=""/>
    <s v="Cumplido"/>
    <m/>
    <m/>
    <m/>
    <m/>
    <m/>
    <d v="2024-02-02T00:00:00"/>
    <x v="0"/>
    <x v="0"/>
    <x v="0"/>
    <x v="0"/>
    <x v="0"/>
  </r>
  <r>
    <s v="INC000002589158"/>
    <s v="VPN IP - MPLS"/>
    <x v="15"/>
    <s v="ADMINISTRADORES RESIDENTES"/>
    <s v="MOISES E MONTERO RAMOS"/>
    <s v="frp_joflor"/>
    <s v="4-Menor/Localizado"/>
    <s v="4-Baja"/>
    <s v="Baja"/>
    <x v="1"/>
    <s v="INSTITUTO PROFESIONAL DE CHILE SA"/>
    <s v="GAMA | Requerimiento Políticas de Replicas Febrero 2024"/>
    <s v="02/02/2024 11:18:20"/>
    <s v="02/02/2024 11:20:38"/>
    <x v="0"/>
    <s v="CDP ANTIGUO 1"/>
    <s v="CDP ANTIGUO 2"/>
    <s v="02/02/2024 17:31:54"/>
    <s v="02/02/2024 23:50:00"/>
    <s v="PREVENTIVO: NO_x000a_CODIGO DE SERVICIO: POLITICAS_x000a_DIRECCION: -_x000a_QUIEN REPORTA: Juan Carlos Dupuy | +56 979778332_x000a_CONTACTO EN TERRENO: Juan Carlos Dupuy | +56 979778332_x000a_PROBLEMA:_x000a_REQUERIMIENTO:_x000a__x000a_Buenos días, junto con saludar, solicito nos envíen planilla con l"/>
    <s v="Se efectúa contacto con cliente:  N/A_x000a_Teléfono de contacto: N/A_x000a_Acciones realizadas: se envia listado de maquinas que se encuentran en politica de replicas con Zerto_x000a_Solución paliativa o definitiva: definitrivas_x000a_Acciones de Mejora, Recomendaciones:  N/A"/>
    <d v="1899-12-30T05:22:33"/>
    <d v="1899-12-30T06:13:34"/>
    <d v="1899-12-30T00:51:01"/>
    <s v=""/>
    <s v="Cumplido"/>
    <m/>
    <s v=""/>
    <s v=""/>
    <s v=""/>
    <s v="Cumplido"/>
    <d v="2024-02-02T00:00:00"/>
    <x v="0"/>
    <x v="0"/>
    <x v="0"/>
    <x v="0"/>
    <x v="0"/>
  </r>
  <r>
    <s v="INC000002589175"/>
    <s v="VPN IP - MPLS"/>
    <x v="6"/>
    <s v="GESTION HD"/>
    <s v="JAVIER CUEVAS"/>
    <s v="frp_fpetro"/>
    <s v="3-Moderado/Limitado"/>
    <s v="3-Medio"/>
    <s v="Media"/>
    <x v="1"/>
    <s v="TELEFONICA GLOBAL TECHNOLOGY S.A.AGENCIA EN CHILE"/>
    <s v="REQ/_x000a_Requerimiento - TCCT - Chile - Estudio de los directorios activos del VDC Global"/>
    <s v="02/02/2024 12:03:56"/>
    <s v="02/02/2024 12:08:15"/>
    <x v="0"/>
    <s v="CDP ANTIGUO 1"/>
    <s v="CDP ANTIGUO 2"/>
    <s v="02/02/2024 15:58:31"/>
    <s v="02/02/2024 23:50:00"/>
    <s v="PREVENTIVO: NO_x000a_CODIGO DE SERVICIO:_x000a_DIRECCION: _x000a_QUIEN REPORTA:Jesús José Nelo Petaquero +56 9 9229 0203_x000a_CONTACTO EN TERRENO: Jesús José Nelo Petaquero +56 9 9229 0203_x000a__x000a_REQUERIMIENTO:_x000a__x000a_Requerimiento: Estimado @JAVIER ANDRES CUEVAS FLORES, según lo_x000a_conversa"/>
    <s v="Se asigna permiso según requerimiento"/>
    <d v="1899-12-30T00:00:00"/>
    <d v="1899-12-30T03:54:35"/>
    <d v="1899-12-30T03:54:35"/>
    <s v=""/>
    <s v="Cumplido"/>
    <m/>
    <m/>
    <m/>
    <m/>
    <m/>
    <d v="2024-02-02T00:00:00"/>
    <x v="1"/>
    <x v="1"/>
    <x v="0"/>
    <x v="0"/>
    <x v="0"/>
  </r>
  <r>
    <s v="INC000002589186"/>
    <s v="VPN IP - MPLS"/>
    <x v="17"/>
    <s v="ADMINISTRADORES RESIDENTES"/>
    <s v="AXEL ANDRADE"/>
    <s v="frp_joflor"/>
    <s v="4-Menor/Localizado"/>
    <s v="4-Baja"/>
    <s v="Baja"/>
    <x v="1"/>
    <s v="CEPECH S.A."/>
    <s v="GAMA | Requerimiento Respaldo VM Completo Servidor Melipilla CPECH"/>
    <s v="02/02/2024 12:29:34"/>
    <s v="02/02/2024 12:33:06"/>
    <x v="0"/>
    <s v="TI"/>
    <s v="ALMACENAMIENTO y RESPALDO"/>
    <s v="05/02/2024 13:56:29"/>
    <s v="05/02/2024 23:50:00"/>
    <s v="PREVENTIVO: NO_x000a_CÓDIGO DE SERVICIO: Servidor Melipilla_x000a_DIRECCIÓN: -_x000a_QUIEN REPORTA: Cristian Bustos Rivas_x000a_CONTACTO EN TERRENO: Cristian Bustos Rivas_x000a_PROBLEMA:_x000a_REQUERIMIENTO:_x000a__x000a_Estimados, junto con saludar les solicito el respaldo de VM completa para servido"/>
    <s v="FASE RESOLUCIÓN Y RECUPERACIÓN_x000a__x000a_Se efectúa contacto con cliente: N/A_x000a__x000a_Teléfono de contacto: N/A_x000a__x000a_Acciones realizadas: se ejecuta respaldo solicitado, se envia correo a cliente_x000a__x000a_Solución paliativa o definitiva: definitiva_x000a__x000a_Acciones de Mejora, Recomendacio"/>
    <d v="1900-01-01T21:57:08"/>
    <d v="1900-01-02T01:26:55"/>
    <d v="1899-12-30T03:29:47"/>
    <s v=""/>
    <s v="Cumplido"/>
    <m/>
    <m/>
    <m/>
    <m/>
    <m/>
    <d v="2024-02-05T00:00:00"/>
    <x v="1"/>
    <x v="1"/>
    <x v="0"/>
    <x v="0"/>
    <x v="0"/>
  </r>
  <r>
    <s v="INC000002589217"/>
    <s v="HOUSING"/>
    <x v="2"/>
    <s v="APQ ACCESOS"/>
    <s v="EDUARDO A NUÑEZ LAMOZA"/>
    <s v="tct_edunul"/>
    <s v="4-Menor/Localizado"/>
    <s v="4-Baja"/>
    <s v="Baja"/>
    <x v="0"/>
    <s v="TELEFONICA CYBERSECURITY TECH CHILE SPA"/>
    <s v="TOMA DE TEMPERATURAS"/>
    <s v="02/02/2024 6:47:57"/>
    <s v="02/02/2024 6:48:00"/>
    <x v="0"/>
    <s v="TI"/>
    <s v="CLIMA"/>
    <s v="02/02/2024 6:48:17"/>
    <s v="02/02/2024 23:50:00"/>
    <s v="TOMA DE TEMPERATURAS"/>
    <s v="RONDA REALIZADA"/>
    <d v="1899-12-30T00:00:00"/>
    <d v="1899-12-30T00:00:00"/>
    <d v="1899-12-30T00:00:00"/>
    <s v=""/>
    <s v=""/>
    <m/>
    <m/>
    <m/>
    <m/>
    <m/>
    <d v="2024-02-02T00:00:00"/>
    <x v="0"/>
    <x v="0"/>
    <x v="0"/>
    <x v="0"/>
    <x v="0"/>
  </r>
  <r>
    <s v="INC000002589219"/>
    <s v="HOUSING"/>
    <x v="2"/>
    <s v="APQ ACCESOS"/>
    <s v="EDUARDO A NUÑEZ LAMOZA"/>
    <s v="tct_edunul"/>
    <s v="4-Menor/Localizado"/>
    <s v="4-Baja"/>
    <s v="Baja"/>
    <x v="0"/>
    <s v="TELEFONICA CYBERSECURITY TECH CHILE SPA"/>
    <s v="RONDA SALAS TECNICAS"/>
    <s v="02/02/2024 6:48:46"/>
    <s v="02/02/2024 6:49:45"/>
    <x v="0"/>
    <s v="TI"/>
    <s v="INFRAESTRUCTURA"/>
    <s v="02/02/2024 6:50:03"/>
    <s v="02/02/2024 23:50:00"/>
    <s v="REVISION DE SALAS Y RACK"/>
    <s v="RONDA REALIZADA"/>
    <d v="1899-12-30T00:00:00"/>
    <d v="1899-12-30T00:00:00"/>
    <d v="1899-12-30T00:00:00"/>
    <s v=""/>
    <s v=""/>
    <m/>
    <m/>
    <m/>
    <m/>
    <m/>
    <d v="2024-02-02T00:00:00"/>
    <x v="0"/>
    <x v="0"/>
    <x v="0"/>
    <x v="0"/>
    <x v="0"/>
  </r>
  <r>
    <s v="INC000002589221"/>
    <s v="HOUSING"/>
    <x v="11"/>
    <s v="APQ ACCESOS"/>
    <s v="JAIRO A SALINAS GARAY"/>
    <s v="tct_jsalin"/>
    <s v="3-Moderado/Limitado"/>
    <s v="3-Medio"/>
    <s v="Media"/>
    <x v="1"/>
    <s v="TELEFONICA EMPRESAS DE CHILE SA"/>
    <s v="Tendido de cableado nuevo red SAN  PMX-TC22 - Paine"/>
    <s v="02/02/2024 7:15:45"/>
    <s v="02/02/2024 7:17:32"/>
    <x v="0"/>
    <s v="CDP ANTIGUO 1"/>
    <s v="CDP ANTIGUO 2"/>
    <s v="02/02/2024 7:17:32"/>
    <s v="02/02/2024 23:50:00"/>
    <s v="Tendido de cableado nuevo red SAN  PMX-TC22 - Paine"/>
    <s v="SUPERVISION CRQ/OK."/>
    <d v="1899-12-30T00:00:00"/>
    <d v="1899-12-30T00:01:47"/>
    <d v="1899-12-30T00:01:47"/>
    <s v=""/>
    <s v="Cumplido"/>
    <m/>
    <m/>
    <m/>
    <m/>
    <m/>
    <d v="2024-02-02T00:00:00"/>
    <x v="0"/>
    <x v="0"/>
    <x v="0"/>
    <x v="0"/>
    <x v="0"/>
  </r>
  <r>
    <s v="INC000002589222"/>
    <s v="HOUSING"/>
    <x v="11"/>
    <s v="APQ ACCESOS"/>
    <s v="JAIRO A SALINAS GARAY"/>
    <s v="tct_jsalin"/>
    <s v="3-Moderado/Limitado"/>
    <s v="3-Medio"/>
    <s v="Media"/>
    <x v="1"/>
    <s v="TELEFONICA EMPRESAS DE CHILE SA"/>
    <s v="INSPECCION 3PAR 10K"/>
    <s v="02/02/2024 7:17:42"/>
    <s v="02/02/2024 7:18:57"/>
    <x v="0"/>
    <s v="CDP ANTIGUO 1"/>
    <s v="CDP ANTIGUO 2"/>
    <s v="02/02/2024 7:18:57"/>
    <s v="02/02/2024 23:50:00"/>
    <s v="INSPECCION 3PAR 10K"/>
    <s v="SUPERVISION OK."/>
    <d v="1899-12-30T00:00:00"/>
    <d v="1899-12-30T00:01:15"/>
    <d v="1899-12-30T00:01:15"/>
    <s v=""/>
    <s v="Cumplido"/>
    <m/>
    <m/>
    <m/>
    <m/>
    <m/>
    <d v="2024-02-02T00:00:00"/>
    <x v="0"/>
    <x v="0"/>
    <x v="0"/>
    <x v="0"/>
    <x v="0"/>
  </r>
  <r>
    <s v="INC000002589223"/>
    <s v="HOUSING"/>
    <x v="11"/>
    <s v="APQ ACCESOS"/>
    <s v="JAIRO A SALINAS GARAY"/>
    <s v="tct_jsalin"/>
    <s v="3-Moderado/Limitado"/>
    <s v="3-Medio"/>
    <s v="Media"/>
    <x v="1"/>
    <s v="TELEFONICA EMPRESAS DE CHILE SA"/>
    <s v="CAMBIO DE IDSDM POR FALLA EN NODO DE CLUSTER"/>
    <s v="02/02/2024 7:19:03"/>
    <s v="02/02/2024 7:20:12"/>
    <x v="0"/>
    <s v="CDP ANTIGUO 1"/>
    <s v="CDP ANTIGUO 2"/>
    <s v="02/02/2024 7:20:12"/>
    <s v="02/02/2024 23:50:00"/>
    <s v="CAMBIO DE IDSDM POR FALLA EN NODO DE CLUSTER"/>
    <s v="SUPERVISION OK."/>
    <d v="1899-12-30T00:00:00"/>
    <d v="1899-12-30T00:01:09"/>
    <d v="1899-12-30T00:01:09"/>
    <s v=""/>
    <s v="Cumplido"/>
    <m/>
    <m/>
    <m/>
    <m/>
    <m/>
    <d v="2024-02-02T00:00:00"/>
    <x v="0"/>
    <x v="0"/>
    <x v="0"/>
    <x v="0"/>
    <x v="0"/>
  </r>
  <r>
    <s v="INC000002589225"/>
    <s v="HOUSING"/>
    <x v="11"/>
    <s v="APQ ACCESOS"/>
    <s v="JAIRO A SALINAS GARAY"/>
    <s v="tct_jsalin"/>
    <s v="3-Moderado/Limitado"/>
    <s v="3-Medio"/>
    <s v="Media"/>
    <x v="1"/>
    <s v="TELEFONICA EMPRESAS DE CHILE SA"/>
    <s v="RONDA Y REVISION DE SALAS TECNICAS"/>
    <s v="02/02/2024 7:20:20"/>
    <s v="02/02/2024 7:23:18"/>
    <x v="0"/>
    <s v="CDP ANTIGUO 1"/>
    <s v="CDP ANTIGUO 2"/>
    <s v="02/02/2024 7:23:18"/>
    <s v="02/02/2024 23:50:00"/>
    <s v="RONDA Y REVISION DE SALAS TECNICAS"/>
    <s v="RONDA REALIZADA."/>
    <d v="1899-12-30T00:00:00"/>
    <d v="1899-12-30T00:02:58"/>
    <d v="1899-12-30T00:02:58"/>
    <s v=""/>
    <s v="Cumplido"/>
    <m/>
    <m/>
    <m/>
    <m/>
    <m/>
    <d v="2024-02-02T00:00:00"/>
    <x v="0"/>
    <x v="0"/>
    <x v="0"/>
    <x v="0"/>
    <x v="0"/>
  </r>
  <r>
    <s v="INC000002589226"/>
    <s v="HOUSING"/>
    <x v="11"/>
    <s v="APQ ACCESOS"/>
    <s v="JAIRO A SALINAS GARAY"/>
    <s v="tct_jsalin"/>
    <s v="3-Moderado/Limitado"/>
    <s v="3-Medio"/>
    <s v="Media"/>
    <x v="1"/>
    <s v="TELEFONICA EMPRESAS DE CHILE SA"/>
    <s v="TOMA DE ALARMAS DE CLIENTE"/>
    <s v="02/02/2024 7:25:07"/>
    <s v="02/02/2024 7:26:17"/>
    <x v="0"/>
    <s v="CDP ANTIGUO 1"/>
    <s v="CDP ANTIGUO 2"/>
    <s v="02/02/2024 7:26:17"/>
    <s v="02/02/2024 23:50:00"/>
    <s v="TOMA DE ALARMAS DE CLIENTE"/>
    <s v="TOMA DE ALARMAS REALIZADA."/>
    <d v="1899-12-30T00:00:00"/>
    <d v="1899-12-30T00:01:10"/>
    <d v="1899-12-30T00:01:10"/>
    <s v=""/>
    <s v="Cumplido"/>
    <m/>
    <s v=""/>
    <s v=""/>
    <s v="Cumplido"/>
    <s v=""/>
    <d v="2024-02-02T00:00:00"/>
    <x v="0"/>
    <x v="0"/>
    <x v="0"/>
    <x v="0"/>
    <x v="0"/>
  </r>
  <r>
    <s v="INC000002589262"/>
    <s v="RED INTERNA"/>
    <x v="0"/>
    <s v="APQ ACCESOS"/>
    <s v="CARLOS F ARAYA RAMIREZ"/>
    <s v="tct_cararr"/>
    <s v="4-Menor/Localizado"/>
    <s v="4-Baja"/>
    <s v="Baja"/>
    <x v="0"/>
    <s v="TELEFONICA CYBERSECURITY TECH CHILE SPA"/>
    <s v="RONDA INSPECTIVA"/>
    <s v="02/02/2024 9:01:01"/>
    <s v="02/02/2024 9:08:58"/>
    <x v="0"/>
    <s v="CDP ANTIGUO 1"/>
    <s v="CDP ANTIGUO 2"/>
    <s v="02/02/2024 9:30:06"/>
    <s v="02/02/2024 23:50:00"/>
    <m/>
    <s v="ronda realizada"/>
    <d v="1899-12-30T00:00:00"/>
    <d v="1899-12-30T00:00:00"/>
    <d v="1899-12-30T00:00:00"/>
    <s v=""/>
    <s v=""/>
    <m/>
    <m/>
    <m/>
    <m/>
    <m/>
    <d v="2024-02-02T00:00:00"/>
    <x v="0"/>
    <x v="0"/>
    <x v="0"/>
    <x v="0"/>
    <x v="0"/>
  </r>
  <r>
    <s v="INC000002589267"/>
    <s v="HOUSING"/>
    <x v="0"/>
    <s v="APQ ACCESOS"/>
    <s v="CARLOS F ARAYA RAMIREZ"/>
    <s v="tct_cararr"/>
    <s v="4-Menor/Localizado"/>
    <s v="4-Baja"/>
    <s v="Baja"/>
    <x v="0"/>
    <s v="TELEFONICA CYBERSECURITY TECH CHILE SPA"/>
    <s v="TOMA DE ALARMAS"/>
    <s v="02/02/2024 9:10:31"/>
    <s v="02/02/2024 9:11:05"/>
    <x v="0"/>
    <s v="CDP ANTIGUO 1"/>
    <s v="CDP ANTIGUO 2"/>
    <s v="02/02/2024 9:31:48"/>
    <s v="02/02/2024 23:50:00"/>
    <m/>
    <s v="Toma de alarmas realizada"/>
    <d v="1899-12-30T00:00:00"/>
    <d v="1899-12-30T00:00:00"/>
    <d v="1899-12-30T00:00:00"/>
    <s v=""/>
    <s v=""/>
    <m/>
    <m/>
    <m/>
    <m/>
    <m/>
    <d v="2024-02-02T00:00:00"/>
    <x v="0"/>
    <x v="0"/>
    <x v="0"/>
    <x v="0"/>
    <x v="0"/>
  </r>
  <r>
    <s v="INC000002589308"/>
    <s v="RED INTERNA"/>
    <x v="10"/>
    <s v="APOQUINDO TI"/>
    <s v="RICARDO F ORELLANA MARDONES"/>
    <s v="tct_rorell"/>
    <s v="4-Menor/Localizado"/>
    <s v="4-Baja"/>
    <s v="Baja"/>
    <x v="0"/>
    <s v="TELEFONICA EMPRESAS DE CHILE SA"/>
    <s v="RONDA Y MEDICIÓN DE TEMPERATURAS EN SALAS TIC"/>
    <s v="02/02/2024 7:13:41"/>
    <s v="02/02/2024 7:14:41"/>
    <x v="0"/>
    <s v="TI"/>
    <s v="CLIMA"/>
    <s v="02/02/2024 7:35:42"/>
    <s v="02/02/2024 23:50:00"/>
    <m/>
    <s v="ACT REALIZADA SIN NOVEDAD"/>
    <d v="1899-12-30T00:00:00"/>
    <d v="1899-12-30T00:00:00"/>
    <d v="1899-12-30T00:00:00"/>
    <s v=""/>
    <s v=""/>
    <m/>
    <m/>
    <m/>
    <m/>
    <m/>
    <d v="2024-02-02T00:00:00"/>
    <x v="0"/>
    <x v="0"/>
    <x v="0"/>
    <x v="0"/>
    <x v="0"/>
  </r>
  <r>
    <s v="INC000002589415"/>
    <s v="INFRAESTRUCTURA DC"/>
    <x v="2"/>
    <s v="APQ ACCESOS"/>
    <s v="JONATHAN A MARQUEZ ASTENGO"/>
    <s v="tct_jmarqu"/>
    <s v="4-Menor/Localizado"/>
    <s v="4-Baja"/>
    <s v="Baja"/>
    <x v="0"/>
    <s v="TELEFONICA CYBERSECURITY TECH CHILE SPA"/>
    <s v="FACTIBILIDAD CELULOSA ARAUCO/CRQ 81351"/>
    <s v="02/02/2024 9:39:17"/>
    <s v="02/02/2024 9:41:37"/>
    <x v="0"/>
    <s v="CDP ANTIGUO 1"/>
    <s v="CDP ANTIGUO 2"/>
    <s v="02/02/2024 10:58:52"/>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s v=""/>
    <m/>
    <m/>
    <m/>
    <m/>
    <m/>
    <d v="2024-02-02T00:00:00"/>
    <x v="0"/>
    <x v="0"/>
    <x v="0"/>
    <x v="0"/>
    <x v="0"/>
  </r>
  <r>
    <s v="INC000002589422"/>
    <s v="INFRAESTRUCTURA DC"/>
    <x v="2"/>
    <s v="APQ ACCESOS"/>
    <s v="JONATHAN A MARQUEZ ASTENGO"/>
    <s v="tct_jmarqu"/>
    <s v="4-Menor/Localizado"/>
    <s v="4-Baja"/>
    <s v="Baja"/>
    <x v="0"/>
    <s v="TELEFONICA CYBERSECURITY TECH CHILE SPA"/>
    <s v="FACTIBILIDAD CHILENA CONSOLIDADA/CRQ 81930"/>
    <s v="02/02/2024 9:43:15"/>
    <s v="02/02/2024 9:44:33"/>
    <x v="0"/>
    <s v="CDP ANTIGUO 1"/>
    <s v="CDP ANTIGUO 2"/>
    <s v="02/02/2024 11:00:26"/>
    <s v="02/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s v=""/>
    <m/>
    <m/>
    <m/>
    <m/>
    <m/>
    <d v="2024-02-02T00:00:00"/>
    <x v="0"/>
    <x v="0"/>
    <x v="0"/>
    <x v="0"/>
    <x v="0"/>
  </r>
  <r>
    <s v="INC000002589425"/>
    <s v="HOUSING"/>
    <x v="11"/>
    <s v="APQ ACCESOS"/>
    <s v="JOSE G MARQUEZ MARCANO"/>
    <s v="tct_josmam"/>
    <s v="4-Menor/Localizado"/>
    <s v="4-Baja"/>
    <s v="Baja"/>
    <x v="1"/>
    <s v="TELEFONICA EMPRESAS DE CHILE SA"/>
    <s v="RONDA Y REVISION DE SALAS"/>
    <s v="02/02/2024 9:43:39"/>
    <s v="02/02/2024 9:44:17"/>
    <x v="0"/>
    <s v="CDP ANTIGUO 1"/>
    <s v="CDP ANTIGUO 2"/>
    <s v="02/02/2024 9:46:48"/>
    <s v="02/02/2024 23:50:00"/>
    <s v="RONDA Y REVISION DE SALAS"/>
    <s v="RONDAS REALIZADAS"/>
    <d v="1899-12-30T00:02:14"/>
    <d v="1899-12-30T00:03:09"/>
    <d v="1899-12-30T00:00:55"/>
    <s v=""/>
    <s v="Cumplido"/>
    <m/>
    <m/>
    <m/>
    <m/>
    <m/>
    <d v="2024-02-02T00:00:00"/>
    <x v="0"/>
    <x v="0"/>
    <x v="0"/>
    <x v="0"/>
    <x v="0"/>
  </r>
  <r>
    <s v="INC000002589433"/>
    <s v="INFRAESTRUCTURA DC"/>
    <x v="2"/>
    <s v="APQ ACCESOS"/>
    <s v="JONATHAN A MARQUEZ ASTENGO"/>
    <s v="tct_jmarqu"/>
    <s v="4-Menor/Localizado"/>
    <s v="4-Baja"/>
    <s v="Baja"/>
    <x v="0"/>
    <s v="TELEFONICA CYBERSECURITY TECH CHILE SPA"/>
    <s v="FACTIBILIDAD ADELCO/CRQ 81608"/>
    <s v="02/02/2024 9:47:06"/>
    <s v="02/02/2024 9:47:07"/>
    <x v="0"/>
    <s v="CDP ANTIGUO 1"/>
    <s v="CDP ANTIGUO 2"/>
    <s v="02/02/2024 11:01:34"/>
    <s v="02/02/2024 23:50:00"/>
    <s v="PREVENTIVO: SI_x000a_CÓDIGO DE SERVICIO:_x000a_DIRECCIÓN:  DCSM_x000a_QUIEN REPORTA: RAMÓN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LEVANTADA_x000a_ACCIONES DE MEJORA, RECOMENDACIONES: RETIRAR CABLEADO CORRESP"/>
    <d v="1899-12-30T00:00:00"/>
    <d v="1899-12-30T00:00:00"/>
    <d v="1899-12-30T00:00:00"/>
    <s v=""/>
    <s v=""/>
    <m/>
    <m/>
    <m/>
    <m/>
    <m/>
    <d v="2024-02-02T00:00:00"/>
    <x v="0"/>
    <x v="0"/>
    <x v="0"/>
    <x v="0"/>
    <x v="0"/>
  </r>
  <r>
    <s v="INC000002589438"/>
    <s v="INFRAESTRUCTURA DC"/>
    <x v="2"/>
    <s v="APQ ACCESOS"/>
    <s v="JONATHAN A MARQUEZ ASTENGO"/>
    <s v="tct_jmarqu"/>
    <s v="4-Menor/Localizado"/>
    <s v="4-Baja"/>
    <s v="Baja"/>
    <x v="0"/>
    <s v="TELEFONICA CYBERSECURITY TECH CHILE SPA"/>
    <s v="FACTIBILIDAD ACCIONA/CRQ 81723"/>
    <s v="02/02/2024 9:50:23"/>
    <s v="02/02/2024 9:50:24"/>
    <x v="0"/>
    <s v="CDP ANTIGUO 1"/>
    <s v="CDP ANTIGUO 2"/>
    <s v="02/02/2024 11:27:28"/>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s v=""/>
    <m/>
    <m/>
    <m/>
    <m/>
    <m/>
    <d v="2024-02-02T00:00:00"/>
    <x v="0"/>
    <x v="0"/>
    <x v="0"/>
    <x v="0"/>
    <x v="0"/>
  </r>
  <r>
    <s v="INC000002589440"/>
    <s v="HOSTING VIRTUAL"/>
    <x v="3"/>
    <s v="SM OPERACIONES"/>
    <s v="ANGEL CASTRO CABRERA"/>
    <s v="tct_decruz"/>
    <s v="4-Menor/Localizado"/>
    <s v="4-Baja"/>
    <s v="Baja"/>
    <x v="1"/>
    <s v="MINERIA Y EXPLORACIONES KGHM INTERNATIONAL SPA"/>
    <s v="BAJA CLIENTE KGHM Sison 202400108"/>
    <s v="02/02/2024 9:50:24"/>
    <s v="02/02/2024 9:50:25"/>
    <x v="0"/>
    <s v="TI"/>
    <s v="SERVIDORES VIRTUALES"/>
    <s v="06/02/2024 14:16:45"/>
    <s v="06/02/2024 23:50:00"/>
    <s v="Petición de baja N° de Resolución: 276579_x000a__x000a_-VDC de Sierra gorda - OF84932/3  SISON 201711989._x000a_-UP BACKUP AUMENTO FILESERVER - OF99881 SISON 202014624 (UP ESPACIO FILESERVER DE KGHM CHILE)."/>
    <s v="Se efectúa contacto con cliente: Denise Cruzat_x000a_Teléfono de contacto: Via correo_x000a_Acciones realizadas: Baja fue cursada el 6/julio/2023. Se adjunta cadena de correos relacionadas a la baja del servicio._x000a_Acciones de Mejora, Recomendaciones: N/A_x000a_Causa Raíz:"/>
    <d v="1900-01-03T04:09:38"/>
    <d v="1900-01-03T04:26:21"/>
    <d v="1899-12-30T00:16:43"/>
    <s v=""/>
    <s v="Cumplido"/>
    <m/>
    <m/>
    <m/>
    <m/>
    <m/>
    <d v="2024-02-06T00:00:00"/>
    <x v="0"/>
    <x v="0"/>
    <x v="0"/>
    <x v="0"/>
    <x v="0"/>
  </r>
  <r>
    <s v="INC000002589441"/>
    <s v="HOUSING"/>
    <x v="11"/>
    <s v="APQ ACCESOS"/>
    <s v="JOSE G MARQUEZ MARCANO"/>
    <s v="tct_josmam"/>
    <s v="4-Menor/Localizado"/>
    <s v="4-Baja"/>
    <s v="Baja"/>
    <x v="1"/>
    <s v="TELEFONICA EMPRESAS DE CHILE SA"/>
    <s v="SUPERVISION: CAMBIO DE CINTAS"/>
    <s v="02/02/2024 9:50:16"/>
    <s v="02/02/2024 9:51:13"/>
    <x v="0"/>
    <s v="CDP ANTIGUO 1"/>
    <s v="CDP ANTIGUO 2"/>
    <s v="02/02/2024 9:53:45"/>
    <s v="02/02/2024 23:50:00"/>
    <s v="CAMBIO DE CINTAS"/>
    <s v="TRABAJO REALIZADO"/>
    <d v="1899-12-30T00:02:10"/>
    <d v="1899-12-30T00:03:29"/>
    <d v="1899-12-30T00:01:19"/>
    <s v=""/>
    <s v="Cumplido"/>
    <m/>
    <m/>
    <m/>
    <m/>
    <m/>
    <d v="2024-02-02T00:00:00"/>
    <x v="0"/>
    <x v="0"/>
    <x v="0"/>
    <x v="0"/>
    <x v="0"/>
  </r>
  <r>
    <s v="INC000002589444"/>
    <s v="INFRAESTRUCTURA DC"/>
    <x v="2"/>
    <s v="APQ ACCESOS"/>
    <s v="JONATHAN A MARQUEZ ASTENGO"/>
    <s v="tct_jmarqu"/>
    <s v="4-Menor/Localizado"/>
    <s v="4-Baja"/>
    <s v="Baja"/>
    <x v="0"/>
    <s v="TELEFONICA CYBERSECURITY TECH CHILE SPA"/>
    <s v="FACTIBILIDAD SIGDO KOPPERS/CRQ 81725"/>
    <s v="02/02/2024 9:51:50"/>
    <s v="02/02/2024 9:53:45"/>
    <x v="0"/>
    <s v="CDP ANTIGUO 1"/>
    <s v="CDP ANTIGUO 2"/>
    <s v="05/02/2024 9:32:50"/>
    <s v="05/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s v=""/>
    <m/>
    <s v=""/>
    <s v=""/>
    <s v=""/>
    <s v="Cumplido"/>
    <d v="2024-02-05T00:00:00"/>
    <x v="0"/>
    <x v="0"/>
    <x v="0"/>
    <x v="0"/>
    <x v="0"/>
  </r>
  <r>
    <s v="INC000002589449"/>
    <s v="VPN IP - MPLS"/>
    <x v="17"/>
    <s v="BELIEVE"/>
    <s v="AXEL ANDRADE"/>
    <s v="frp_cnavar"/>
    <s v="3-Moderado/Limitado"/>
    <s v="3-Medio"/>
    <s v="Media"/>
    <x v="1"/>
    <s v="CEPECH S.A."/>
    <s v="GAMA/ Requerimiento Respaldo VM Completo Servidor Shanghai CPECH"/>
    <s v="02/02/2024 10:07:37"/>
    <s v="02/02/2024 10:09:03"/>
    <x v="0"/>
    <s v="TI"/>
    <s v="ALMACENAMIENTO y RESPALDO"/>
    <s v="02/02/2024 10:50:10"/>
    <s v="02/02/2024 23:50:00"/>
    <s v="PREVENTIVO: NO_x000a_CODIGO DE SERVICIO: Shanghai _x000a_DIRECCION:_x000a_QUIEN REPORTA: Cristian Bustos Rivas -_x000a_CONTACTO EN TERRENO:_x000a_PROBLEMA:_x000a_REQUERIMIENTO:_x000a__x000a_Estimados, junto con saludar les solicito el respaldo de VM completa para servidor Shanghai CPECH, la máquina ac"/>
    <s v="FASE RESOLUCIÓN Y RECUPERACIÓN_x000a__x000a_Se efectúa contacto con cliente: N/A_x000a__x000a_Teléfono de contacto: N/A_x000a__x000a_Acciones realizadas: se ejecuta correctamente respaldo de maquina virtual shanghai, se envía correo a cliente._x000a__x000a_Solución paliativa o definitiva: definitiva"/>
    <d v="1899-12-30T00:00:00"/>
    <d v="1899-12-30T00:42:33"/>
    <d v="1899-12-30T00:42:33"/>
    <s v=""/>
    <s v="Cumplido"/>
    <m/>
    <s v=""/>
    <s v=""/>
    <s v="Cumplido"/>
    <s v=""/>
    <d v="2024-02-02T00:00:00"/>
    <x v="0"/>
    <x v="0"/>
    <x v="0"/>
    <x v="0"/>
    <x v="0"/>
  </r>
  <r>
    <s v="INC000002589567"/>
    <s v="VPN IP - MPLS"/>
    <x v="17"/>
    <s v="BELIEVE"/>
    <s v="AXEL ANDRADE"/>
    <s v="frp_cnavar"/>
    <s v="3-Moderado/Limitado"/>
    <s v="3-Medio"/>
    <s v="Media"/>
    <x v="1"/>
    <s v="INSTITUTO PROFESIONAL DE CHILE SA"/>
    <s v="GAMA/Solicitud respaldo VM - IPCHILE"/>
    <s v="02/02/2024 12:37:02"/>
    <s v="02/02/2024 12:41:14"/>
    <x v="0"/>
    <s v="TI"/>
    <s v="ALMACENAMIENTO y RESPALDO"/>
    <s v="06/02/2024 12:17:33"/>
    <s v="06/02/2024 23:50:00"/>
    <s v="PREVENTIVO: NO_x000a_CODIGO DE SERVICIO: XENIOS_x000a_DIRECCION:_x000a_QUIEN REPORTA: Raúl Fernández Ogalde  +56 9 5410 9101_x000a_CONTACTO EN TERRENO:_x000a_PROBLEMA:_x000a_REQUERIMIENTO:_x000a__x000a_Mis más cordiales saludos_x000a__x000a_El motivo de este correo es solicitar un respaldo completo de servidor XE"/>
    <s v="FASE RESOLUCIÓN Y RECUPERACIÓN_x000a__x000a_Se efectúa contacto con cliente: N/A_x000a__x000a_Teléfono de contacto: N/A_x000a__x000a_Acciones realizadas: se ejecuta respaldo solicitado, se envia correo a cliente con evidencia._x000a__x000a_Solución paliativa o definitiva: definitiva_x000a__x000a_Acciones de Mejor"/>
    <d v="1900-01-02T20:18:00"/>
    <d v="1900-01-02T23:40:31"/>
    <d v="1899-12-30T03:22:31"/>
    <s v=""/>
    <s v="Cumplido"/>
    <m/>
    <s v=""/>
    <s v=""/>
    <s v="Cumplido"/>
    <s v=""/>
    <d v="2024-02-06T00:00:00"/>
    <x v="1"/>
    <x v="1"/>
    <x v="0"/>
    <x v="0"/>
    <x v="0"/>
  </r>
  <r>
    <s v="INC000002589626"/>
    <s v="VPN IP - MPLS"/>
    <x v="2"/>
    <s v="GESTION HD"/>
    <s v="FRANCISCO J FELIU ABARCA"/>
    <s v="frp_jbocan"/>
    <s v="4-Menor/Localizado"/>
    <s v="4-Baja"/>
    <s v="Baja"/>
    <x v="1"/>
    <s v="BANCO DEL ESTADO DE CHILE"/>
    <s v="MESA/ HD - CAMBIO DE MEDIOS MAGNETICOS"/>
    <s v="02/02/2024 11:22:36"/>
    <s v="02/02/2024 11:25:21"/>
    <x v="0"/>
    <s v="HARDWARE"/>
    <s v="DATACENTER"/>
    <s v="02/02/2024 13:17:06"/>
    <s v="02/02/2024 23:50:00"/>
    <s v="PREVENTIVO: NO_x000a_CODIGO DE SERVICIO: NO TIENE_x000a_DIRECCION: SAN MARTIN 50, 2DO PISO SANTIAGO_x000a_QUIEN REPORTA: ROBERTO ATON  /979487645_x000a_CONTACTO EN TERRENO: ROBERTO ATON  /979487645_x000a_PROBLEMA: NO APLICA _x000a_REQUERIMIENTO: CAMBIO DE MEDIOS MAGNETICOS_x000a_EQUIPOS ENERGIZA"/>
    <s v="Fase de resolución y recuperación: N/a_x000a_Se efectúa contacto con cliente: n/a_x000a_Teléfono de contacto: n/a_x000a_Acciones realizadas: MANO REMOTA / CAMBIO DE CINTA_x000a_Solución paliativa o definitiva: N/A_x000a_Acciones de Mejora, Recomendaciones: N/A_x000a_Causa Raíz: (si aplica)"/>
    <d v="1899-12-30T01:28:49"/>
    <d v="1899-12-30T01:54:30"/>
    <d v="1899-12-30T00:25:41"/>
    <s v=""/>
    <s v="Cumplido"/>
    <m/>
    <m/>
    <m/>
    <m/>
    <m/>
    <d v="2024-02-02T00:00:00"/>
    <x v="0"/>
    <x v="0"/>
    <x v="0"/>
    <x v="0"/>
    <x v="0"/>
  </r>
  <r>
    <s v="INC000002589670"/>
    <s v="INFRAESTRUCTURA DC"/>
    <x v="0"/>
    <s v="APQ ACCESOS"/>
    <s v="CARLOS F ARAYA RAMIREZ"/>
    <s v="tct_cararr"/>
    <s v="4-Menor/Localizado"/>
    <s v="4-Baja"/>
    <s v="Baja"/>
    <x v="0"/>
    <s v="TELEFONICA CYBERSECURITY TECH CHILE SPA"/>
    <s v="RONDAS PREVENTIVAS Y DE TEMPERATURAS"/>
    <s v="02/02/2024 12:34:35"/>
    <s v="02/02/2024 12:35:36"/>
    <x v="0"/>
    <s v="CDP ANTIGUO 1"/>
    <s v="CDP ANTIGUO 2"/>
    <s v="02/02/2024 20:10:55"/>
    <s v="02/02/2024 23:50:00"/>
    <s v="TIC 7, 8 , MDA"/>
    <s v="rondas realizadas"/>
    <d v="1899-12-30T00:00:00"/>
    <d v="1899-12-30T00:00:00"/>
    <d v="1899-12-30T00:00:00"/>
    <s v=""/>
    <s v=""/>
    <m/>
    <m/>
    <m/>
    <m/>
    <m/>
    <d v="2024-02-02T00:00:00"/>
    <x v="0"/>
    <x v="0"/>
    <x v="0"/>
    <x v="0"/>
    <x v="0"/>
  </r>
  <r>
    <s v="INC000002589709"/>
    <s v="HOUSING"/>
    <x v="11"/>
    <s v="APQ ACCESOS"/>
    <s v="JOSE G MARQUEZ MARCANO"/>
    <s v="tct_josmam"/>
    <s v="4-Menor/Localizado"/>
    <s v="4-Baja"/>
    <s v="Baja"/>
    <x v="1"/>
    <s v="TELEFONICA EMPRESAS DE CHILE SA"/>
    <s v="TOMA DE ALARMAS DE CLIENTES"/>
    <s v="02/02/2024 12:38:48"/>
    <s v="02/02/2024 12:39:33"/>
    <x v="0"/>
    <s v="CDP ANTIGUO 1"/>
    <s v="CDP ANTIGUO 2"/>
    <s v="02/02/2024 12:41:02"/>
    <s v="02/02/2024 23:50:00"/>
    <s v="TOMA DE ALARMAS DE CLIENTES"/>
    <s v="TOMA DE ALARMAS REALIZADAS"/>
    <d v="1899-12-30T00:01:15"/>
    <d v="1899-12-30T00:02:14"/>
    <d v="1899-12-30T00:00:59"/>
    <s v=""/>
    <s v="Cumplido"/>
    <m/>
    <m/>
    <m/>
    <m/>
    <m/>
    <d v="2024-02-02T00:00:00"/>
    <x v="0"/>
    <x v="0"/>
    <x v="0"/>
    <x v="0"/>
    <x v="0"/>
  </r>
  <r>
    <s v="INC000002589725"/>
    <s v="HOUSING"/>
    <x v="14"/>
    <s v="BELIEVE"/>
    <s v="SEBASTIAN A JARA VIDAL"/>
    <s v="frp_xgambo"/>
    <s v="3-Moderado/Limitado"/>
    <s v="3-Medio"/>
    <s v="Media"/>
    <x v="1"/>
    <s v="COCA COLA EMBONOR S A"/>
    <s v="GESTION DATACENTER/ ACCESOS / COCA COLA EMBONOR S A"/>
    <s v="02/02/2024 13:15:05"/>
    <s v="02/02/2024 13:17:06"/>
    <x v="0"/>
    <s v="COMUNICACIONES"/>
    <s v="VPN IP - MPLS"/>
    <s v="05/02/2024 18:17:02"/>
    <s v="05/02/2024 23:50:00"/>
    <s v="EMPRESA: COCA COLA EMBONOR S A_x000a_CÓDIGO DE SERVICIO: _x000a_DIRECCIÓN:Calle San Martin #50, Santiago Centro, Santiago_x000a_NOMBRE DE QUIEN REPORTA:Jorge Machuca_x000a_TELÉFONO DE QUIEN REPORTA:  56 9 5759 8107_x000a_NOMBRE DE CONTACTO EN TERRENO: _x000a_REQUERIMIENTO : Habilitacion in"/>
    <m/>
    <d v="1900-01-02T04:35:17"/>
    <d v="1900-01-02T05:01:57"/>
    <d v="1899-12-30T00:26:40"/>
    <s v=""/>
    <s v="Cumplido"/>
    <m/>
    <m/>
    <m/>
    <m/>
    <m/>
    <d v="2024-02-05T00:00:00"/>
    <x v="0"/>
    <x v="0"/>
    <x v="0"/>
    <x v="0"/>
    <x v="0"/>
  </r>
  <r>
    <s v="INC000002589733"/>
    <s v="HOUSING"/>
    <x v="8"/>
    <s v="BELIEVE"/>
    <s v="FERNEY D GARZON PEÑA"/>
    <s v="frp_xgambo"/>
    <s v="3-Moderado/Limitado"/>
    <s v="3-Medio"/>
    <s v="Media"/>
    <x v="1"/>
    <s v="TELEFONICA EMPRESAS DE CHILE SA"/>
    <s v="GESTION DATACENTER/ ACCESOS / dxc"/>
    <s v="02/02/2024 13:29:53"/>
    <s v="02/02/2024 13:31:14"/>
    <x v="0"/>
    <s v="COMUNICACIONES"/>
    <s v="VPN IP - MPLS"/>
    <s v="02/02/2024 13:40:05"/>
    <s v="02/02/2024 23:50:00"/>
    <s v="EMPRESA: dxc_x000a_CÓDIGO DE SERVICIO: _x000a_DIRECCIÓN:AV. Presidente Prieto #226, Paine, Santiago_x000a_NOMBRE DE QUIEN REPORTA: Ferney Garzon_x000a_TELÉFONO DE QUIEN REPORTA:  56 2 25774418_x000a_NOMBRE DE CONTACTO EN TERRENO: _x000a_REQUERIMIENTO : Conexión y desconexión de cableado: S"/>
    <m/>
    <d v="1899-12-30T00:00:00"/>
    <d v="1899-12-30T00:10:12"/>
    <d v="1899-12-30T00:10:12"/>
    <s v=""/>
    <s v="Cumplido"/>
    <m/>
    <m/>
    <m/>
    <m/>
    <m/>
    <d v="2024-02-02T00:00:00"/>
    <x v="0"/>
    <x v="0"/>
    <x v="0"/>
    <x v="0"/>
    <x v="0"/>
  </r>
  <r>
    <s v="INC000002589753"/>
    <s v="VPN IP - MPLS"/>
    <x v="5"/>
    <s v="GESTION HD"/>
    <s v="LUIS RODRIGO ACEVEDO COLLIPAL"/>
    <s v="frp_pcamay"/>
    <s v="3-Moderado/Limitado"/>
    <s v="3-Medio"/>
    <s v="Media"/>
    <x v="1"/>
    <s v="XINERGIA LABORAL S A"/>
    <s v="HD/SOLICITUD: DIsponibilidad de recurso técnico"/>
    <s v="02/02/2024 14:16:47"/>
    <s v="02/02/2024 14:20:44"/>
    <x v="0"/>
    <s v="CDP ANTIGUO 1"/>
    <s v="CDP ANTIGUO 2"/>
    <s v="07/02/2024 10:34:00"/>
    <s v="07/02/2024 23:50:00"/>
    <s v="PREVENTIVO: NO_x000a_CODIGO DE SERVICIO:VPF1878084_x000a_DIRECCION:_x000a_QUIEN REPORTA:Patricio Ruiz martinez_x000a_CONTACTO EN TERRENO:Patricio Ruiz M. +56 991952787 / patricio.ruiz@xinerlink.cl_x000a_Jorge granadino +56 9 6140 6857 / jorge.granadino@xinerlink.cl_x000a_Christopher Berrío"/>
    <m/>
    <d v="1900-01-03T20:01:44"/>
    <d v="1900-01-03T20:17:13"/>
    <d v="1899-12-30T00:15:29"/>
    <s v=""/>
    <s v="Cumplido"/>
    <m/>
    <m/>
    <m/>
    <m/>
    <m/>
    <d v="2024-02-07T00:00:00"/>
    <x v="0"/>
    <x v="0"/>
    <x v="0"/>
    <x v="0"/>
    <x v="0"/>
  </r>
  <r>
    <s v="INC000002589781"/>
    <s v="VPN IP - MPLS"/>
    <x v="9"/>
    <s v="GESTION HD"/>
    <s v="NICOLAS A SAAVEDRA EGUILUZ"/>
    <s v="frp_pcamay"/>
    <s v="3-Moderado/Limitado"/>
    <s v="3-Medio"/>
    <s v="Media"/>
    <x v="1"/>
    <s v="NUTRISCO CHILE SA"/>
    <s v="HD/RV: Crear Usuario SAP PRD"/>
    <s v="02/02/2024 15:32:25"/>
    <s v="02/02/2024 15:33:52"/>
    <x v="0"/>
    <s v="CDP ANTIGUO 1"/>
    <s v="CDP ANTIGUO 2"/>
    <s v="02/02/2024 16:08:13"/>
    <s v="02/02/2024 23:50:00"/>
    <s v="PREVENTIVO: NO_x000a_CODIGO DE SERVICIO:_x000a_DIRECCION:_x000a_QUIEN REPORTA:Nicolás Saavedra Eguiluz +56 9 6187 5469_x000a_CONTACTO EN TERRENO:_x000a_PROBLEMA:_x000a_REQUERIMIENTO:Favor generar ticket en base a requerimiento de cliente NUTRISCO_x000a_Dejar en bandeja CLOUD SAP HANA y asignar a"/>
    <s v="He creado el usuario AHODAR según lo solicitado."/>
    <d v="1899-12-30T00:00:00"/>
    <d v="1899-12-30T00:35:48"/>
    <d v="1899-12-30T00:35:48"/>
    <s v=""/>
    <s v="Cumplido"/>
    <m/>
    <m/>
    <m/>
    <m/>
    <m/>
    <d v="2024-02-02T00:00:00"/>
    <x v="0"/>
    <x v="0"/>
    <x v="0"/>
    <x v="0"/>
    <x v="0"/>
  </r>
  <r>
    <s v="INC000002589922"/>
    <s v="HOSTING VIRTUAL"/>
    <x v="3"/>
    <s v="DUOC TICKET AUTOMATICO"/>
    <s v="DEIBY Y SANTOYO MONTEROLA"/>
    <s v="frp_eavend"/>
    <s v="3-Moderado/Limitado"/>
    <s v="4-Baja"/>
    <s v="Baja"/>
    <x v="1"/>
    <s v="FUNDACION INSTITUTO PROFESIONAL DUOC UC"/>
    <s v="DUOC|REQ|Clonar Maquina"/>
    <s v="02/02/2024 15:38:01"/>
    <s v="02/02/2024 15:39:36"/>
    <x v="0"/>
    <s v="CDP ANTIGUO 1"/>
    <s v="CDP ANTIGUO 2"/>
    <s v="05/02/2024 13:17:43"/>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deriva a Implantación ya que requiere ser tratado como proyecto. Esto es debido a que se requiere levantamiento de información, coordin"/>
    <d v="1899-12-30T00:00:00"/>
    <d v="1899-12-30T00:00:00"/>
    <d v="1899-12-30T00:00:00"/>
    <s v=""/>
    <s v="Cumplido"/>
    <m/>
    <m/>
    <m/>
    <m/>
    <m/>
    <d v="2024-02-05T00:00:00"/>
    <x v="0"/>
    <x v="0"/>
    <x v="0"/>
    <x v="0"/>
    <x v="0"/>
  </r>
  <r>
    <s v="INC000002589965"/>
    <s v="HOUSING"/>
    <x v="8"/>
    <s v="BELIEVE"/>
    <s v="FERNEY D GARZON PEÑA"/>
    <s v="frp_dvilca"/>
    <s v="3-Moderado/Limitado"/>
    <s v="3-Medio"/>
    <s v="Media"/>
    <x v="1"/>
    <s v="HUAWEI CHILE S A"/>
    <s v="GESTION DATACENTER/ ACCESOS /HUAWEI CHILE S A"/>
    <s v="02/02/2024 17:43:40"/>
    <s v="02/02/2024 17:51:56"/>
    <x v="0"/>
    <s v="COMUNICACIONES"/>
    <s v="VPN IP - MPLS"/>
    <s v="02/02/2024 17:57:12"/>
    <s v="02/02/2024 23:50:00"/>
    <s v="EMPRESA:_x000a_CÓDIGO DE SERVICIO: _x000a_DIRECCIÓN:AV. Presidente Prieto #226, Paine, Santiago_x000a_NOMBRE DE QUIEN REPORTA:RICHARD ARANGUREN_x000a_TELÉFONO DE QUIEN REPORTA:944143020_x000a_NOMBRE DE CONTACTO EN TERRENO: _x000a_PROBLEMA:_x000a_Se realizará desconexión de Fibra oscura CS k21304"/>
    <m/>
    <d v="1899-12-30T00:00:00"/>
    <d v="1899-12-30T00:13:32"/>
    <d v="1899-12-30T00:13:32"/>
    <s v=""/>
    <s v="Cumplido"/>
    <m/>
    <m/>
    <m/>
    <m/>
    <m/>
    <d v="2024-02-02T00:00:00"/>
    <x v="0"/>
    <x v="0"/>
    <x v="0"/>
    <x v="0"/>
    <x v="0"/>
  </r>
  <r>
    <s v="INC000002590150"/>
    <s v="HOUSING"/>
    <x v="11"/>
    <s v="APQ ACCESOS"/>
    <s v="ESTEBAN O BUSTOS CORNEJO"/>
    <s v="tct_ebusto"/>
    <s v="2-Significativo/Amplio"/>
    <s v="2-Alta"/>
    <s v="Alta"/>
    <x v="1"/>
    <s v="TELEFONICA EMPRESAS DE CHILE SA"/>
    <s v="SUPERVISION INCIDENTE HUAWEI"/>
    <s v="02/02/2024 15:34:27"/>
    <s v="02/02/2024 15:36:53"/>
    <x v="0"/>
    <s v="CDP ANTIGUO 1"/>
    <s v="CDP ANTIGUO 2"/>
    <s v="02/02/2024 15:37:59"/>
    <s v="02/02/2024 23:50:00"/>
    <s v="SUPERVISION INCIDENTE HUAWEI"/>
    <s v="INCIDENCIA RESTABLECIDA"/>
    <d v="1899-12-30T00:01:06"/>
    <d v="1899-12-30T00:03:32"/>
    <d v="1899-12-30T00:02:26"/>
    <s v=""/>
    <s v="Cumplido"/>
    <m/>
    <m/>
    <m/>
    <m/>
    <m/>
    <d v="2024-02-02T00:00:00"/>
    <x v="0"/>
    <x v="0"/>
    <x v="0"/>
    <x v="0"/>
    <x v="0"/>
  </r>
  <r>
    <s v="INC000002590186"/>
    <s v="VPN IP - MPLS"/>
    <x v="3"/>
    <s v="BELIEVE"/>
    <s v="PABLO N OLIVA ALARCON"/>
    <s v="frp_kaldor"/>
    <s v="3-Moderado/Limitado"/>
    <s v="3-Medio"/>
    <s v="Media"/>
    <x v="1"/>
    <s v="INSTITUTO PROFESIONAL DE CHILE SA"/>
    <s v="GAMA / Requerimiento - Falla Acceso VDC"/>
    <s v="02/02/2024 16:20:11"/>
    <s v="02/02/2024 16:23:46"/>
    <x v="0"/>
    <s v="CDP ANTIGUO 1"/>
    <s v="CDP ANTIGUO 2"/>
    <s v="02/02/2024 17:26:18"/>
    <s v="02/02/2024 23:50:00"/>
    <s v="PREVENTIVO: NO_x000a_CODIGO DE SERVICIO:-_x000a_DIRECCION:-_x000a_QUIEN REPORTA:Juan Carlos Dupuy / +56 979778332_x000a_CONTACTO EN TERRENO:-_x000a_PROBLEMA:-_x000a__x000a_REQUERIMIENTO:_x000a_Buenas tardes, informo que no logramos acceder el VDC, arroja el siguiente error:_x000a__x000a_EQUIPOS ENERGIZADO/REINICI"/>
    <s v="FASE RESOLUCIÓN Y RECUPERACIÓN_x000a__x000a_Se efectúa contacto con cliente: Juan Carlos Dupuy_x000a__x000a_Teléfono de contacto:+56 979778332_x000a__x000a_Acciones realizadas: Se contacta al cliente y se le indica que este error se genera por la intermitencia que esta presentando el inter"/>
    <d v="1899-12-30T00:23:14"/>
    <d v="1899-12-30T01:06:07"/>
    <d v="1899-12-30T00:42:53"/>
    <s v=""/>
    <s v="Cumplido"/>
    <m/>
    <s v=""/>
    <s v=""/>
    <s v="Cumplido"/>
    <s v=""/>
    <d v="2024-02-02T00:00:00"/>
    <x v="0"/>
    <x v="0"/>
    <x v="0"/>
    <x v="0"/>
    <x v="0"/>
  </r>
  <r>
    <s v="INC000002590608"/>
    <s v="HOUSING"/>
    <x v="13"/>
    <s v="BELIEVE"/>
    <s v="RENE E VILLEGAS CARREÑO"/>
    <s v="frp_xgambo"/>
    <s v="3-Moderado/Limitado"/>
    <s v="3-Medio"/>
    <s v="Media"/>
    <x v="1"/>
    <s v="CAJA DE COMPENSACION DE ASIGNACION FAMILIAR LOS HEROES"/>
    <s v="GESTION DATACENTER/ ACCESOS / CAJA DE COMPENSACION DE ASIGNACION FAMILIAR LOS HEROES"/>
    <s v="02/02/2024 16:00:36"/>
    <s v="02/02/2024 16:02:33"/>
    <x v="0"/>
    <s v="CDP ANTIGUO 1"/>
    <s v="CDP ANTIGUO 2"/>
    <s v="02/02/2024 16:24:55"/>
    <s v="02/02/2024 23:50:00"/>
    <s v="EMPRESA: CAJA DE COMPENSACION DE ASIGNACION FAMILIAR LOS HEROES_x000a_CÓDIGO DE SERVICIO: _x000a_DIRECCIÓN:Av. Apoquindo #7071, Las Condes, Santiago_x000a_NOMBRE DE QUIEN REPORTA:Jose Monteverde_x000a_TELÉFONO DE QUIEN REPORTA:  56992367859_x000a_NOMBRE DE CONTACTO EN TERRENO: _x000a_REQUE"/>
    <s v="accesos autorizados"/>
    <d v="1899-12-30T00:03:02"/>
    <d v="1899-12-30T00:24:19"/>
    <d v="1899-12-30T00:21:17"/>
    <s v=""/>
    <s v="Cumplido"/>
    <m/>
    <m/>
    <m/>
    <m/>
    <m/>
    <d v="2024-02-02T00:00:00"/>
    <x v="0"/>
    <x v="0"/>
    <x v="0"/>
    <x v="0"/>
    <x v="0"/>
  </r>
  <r>
    <s v="INC000002590625"/>
    <s v="HOUSING"/>
    <x v="11"/>
    <s v="APQ ACCESOS"/>
    <s v="ESTEBAN O BUSTOS CORNEJO"/>
    <s v="tct_ebusto"/>
    <s v="4-Menor/Localizado"/>
    <s v="4-Baja"/>
    <s v="Baja"/>
    <x v="1"/>
    <s v="TELEFONICA EMPRESAS DE CHILE SA"/>
    <s v="SUPERVISION ENTREGA DE MATERIALES"/>
    <s v="02/02/2024 16:40:11"/>
    <s v="02/02/2024 16:42:36"/>
    <x v="0"/>
    <s v="CDP ANTIGUO 1"/>
    <s v="CDP ANTIGUO 2"/>
    <s v="02/02/2024 16:43:47"/>
    <s v="02/02/2024 23:50:00"/>
    <s v="SUPERVISION ENTREGA DE MATERIALES"/>
    <s v="SUPERVISION OK"/>
    <d v="1899-12-30T00:01:11"/>
    <d v="1899-12-30T00:03:36"/>
    <d v="1899-12-30T00:02:25"/>
    <s v=""/>
    <s v="Cumplido"/>
    <m/>
    <m/>
    <m/>
    <m/>
    <m/>
    <d v="2024-02-02T00:00:00"/>
    <x v="0"/>
    <x v="0"/>
    <x v="0"/>
    <x v="0"/>
    <x v="0"/>
  </r>
  <r>
    <s v="INC000002590823"/>
    <s v="INFRAESTRUCTURA DC"/>
    <x v="17"/>
    <s v="BACK UP DATA CENTER (BACKUP ON DEMAND)"/>
    <s v="JUAN P BERRIOS STUARDO"/>
    <s v="tct_jberri"/>
    <s v="2-Significativo/Amplio"/>
    <s v="2-Alta"/>
    <s v="Alta"/>
    <x v="3"/>
    <s v="TELEFONICA GLOBAL TECHNOLOGY S.A.AGENCIA EN CHILE"/>
    <s v="Error de Disco y fuente de poder en Storage Shelf SHT1012651GCNV8 Data Center Apoquindo"/>
    <s v="02/02/2024 16:23:14"/>
    <s v="02/02/2024 16:29:57"/>
    <x v="0"/>
    <s v="HARDWARE"/>
    <s v="DATACENTER"/>
    <s v="06/02/2024 11:47:56"/>
    <s v="06/02/2024 23:50:00"/>
    <s v="Error de Disco y fuente de poder en Storage Shelf SHT1012651GCNV8 Data Center Apoquindo_x000a__x000a_Errores detectados: _x000a__x000a_Enclosure 34 Power Supply 1 | Critical |_x000a__x000a_ Enclosure 34 Disk 0 | 0           | Unconfigured Good,Spun Up | Foreign       | N/A           | E004"/>
    <s v="FASE RESOLUCIÓN Y RECUPERACIÓN_x000a__x000a_Se efectúa contacto con cliente: N/A_x000a__x000a_Teléfono de contacto: N/A_x000a__x000a_Acciones realizadas:Cambio de disco y fuente de poder en Appliance Veritas_x000a__x000a_Solución paliativa o definitiva: Cambio de piezas con error,_x000a__x000a_Acciones de Mejora,"/>
    <d v="1900-01-02T18:46:39"/>
    <d v="1900-01-02T19:24:42"/>
    <d v="1899-12-30T00:38:03"/>
    <s v="Cumplido"/>
    <s v=""/>
    <m/>
    <s v=""/>
    <s v="Cumplido"/>
    <s v=""/>
    <s v=""/>
    <d v="2024-02-06T00:00:00"/>
    <x v="0"/>
    <x v="0"/>
    <x v="0"/>
    <x v="0"/>
    <x v="0"/>
  </r>
  <r>
    <s v="INC000002590828"/>
    <s v="TICKET-INTELIGENTE"/>
    <x v="6"/>
    <s v="GESTION TI"/>
    <s v="GIOVANNI D ROCCO VALENZUELA"/>
    <s v="USR_TSIGHT"/>
    <s v="1-Extenso/Generalizado"/>
    <s v="4-Baja"/>
    <s v="Baja"/>
    <x v="3"/>
    <s v="COAGRA S A"/>
    <s v="coagra01 - sap_ep_e_vm TICKET AUTOMATICO"/>
    <s v="02/02/2024 16:23:36"/>
    <s v="02/02/2024 16:23:36"/>
    <x v="0"/>
    <s v="TRUESIGHT"/>
    <s v="TRUESIGHT"/>
    <s v="02/02/2024 18:16:05"/>
    <s v="02/02/2024 23:50:00"/>
    <s v="PREVENTIVO=SI_x000a_CODIGO DE SERVICIO=sap_ep_e_VM_x000a_DIRECCION=NULL_x000a_CIUDAD=SANTIAGO_x000a_COMUNA LOCAL=_x000a_REGION=REGIÃ“N METROPOLITANA DE SANTIAGO_x000a_QUIEN REPORTA=Ticket automático_x000a_CONTACTO EN TERRENO=_x000a_PROBLEMA=High RAM Usage Alert for Node COAGRA01 - sap_ep_e_VM_x000a_REQUERIM"/>
    <m/>
    <d v="1899-12-30T01:39:31"/>
    <d v="1899-12-30T01:52:29"/>
    <d v="1899-12-30T00:12:58"/>
    <s v="Cumplido"/>
    <s v=""/>
    <m/>
    <m/>
    <m/>
    <m/>
    <m/>
    <d v="2024-02-02T00:00:00"/>
    <x v="0"/>
    <x v="0"/>
    <x v="0"/>
    <x v="0"/>
    <x v="0"/>
  </r>
  <r>
    <s v="INC000002590917"/>
    <s v="HOUSING"/>
    <x v="13"/>
    <s v="BELIEVE"/>
    <s v="RENE E VILLEGAS CARREÑO"/>
    <s v="frp_xgambo"/>
    <s v="3-Moderado/Limitado"/>
    <s v="3-Medio"/>
    <s v="Media"/>
    <x v="1"/>
    <s v="TELEFONICA EMPRESAS DE CHILE SA"/>
    <s v="GESTION DATACENTER/ ACCESOS / TELEFONICA EMPRESAS DE CHILE SA"/>
    <s v="02/02/2024 17:11:15"/>
    <s v="02/02/2024 17:12:49"/>
    <x v="0"/>
    <s v="CDP ANTIGUO 1"/>
    <s v="CDP ANTIGUO 2"/>
    <s v="02/02/2024 17:40:15"/>
    <s v="02/02/2024 23:50:00"/>
    <s v="EMPRESA: TELEFONICA EMPRESAS DE CHILE SA_x000a_CÓDIGO DE SERVICIO: _x000a_DIRECCIÓN:Av. Apoquindo #7071, Las Condes, Santiago_x000a_NOMBRE DE QUIEN REPORTA:Juan Berrios_x000a_TELÉFONO DE QUIEN REPORTA:  56995328251_x000a_NOMBRE DE CONTACTO EN TERRENO: _x000a_REQUERIMIENTO : Error de Disco"/>
    <s v="accesos autorizados"/>
    <d v="1899-12-30T00:17:43"/>
    <d v="1899-12-30T00:29:00"/>
    <d v="1899-12-30T00:11:17"/>
    <s v=""/>
    <s v="Cumplido"/>
    <m/>
    <m/>
    <m/>
    <m/>
    <m/>
    <d v="2024-02-02T00:00:00"/>
    <x v="0"/>
    <x v="0"/>
    <x v="0"/>
    <x v="0"/>
    <x v="0"/>
  </r>
  <r>
    <s v="INC000002591090"/>
    <s v="RED INTERNA"/>
    <x v="10"/>
    <s v="APOQUINDO TI"/>
    <s v="RICARDO F ORELLANA MARDONES"/>
    <s v="tct_rorell"/>
    <s v="4-Menor/Localizado"/>
    <s v="4-Baja"/>
    <s v="Baja"/>
    <x v="0"/>
    <s v="TELEFONICA EMPRESAS DE CHILE SA"/>
    <s v="RONDA Y MEDICIÓN DE TEMPERATURAS EN SALAS TIC"/>
    <s v="03/02/2024 2:36:36"/>
    <s v="03/02/2024 2:37:33"/>
    <x v="0"/>
    <s v="TI"/>
    <s v="CLIMA"/>
    <s v="03/02/2024 2:47:45"/>
    <s v="03/02/2024 23:50:00"/>
    <m/>
    <s v="ACT  REALIZADA SIN NOVEDAD"/>
    <d v="1899-12-30T00:00:00"/>
    <d v="1899-12-30T00:00:00"/>
    <d v="1899-12-30T00:00:00"/>
    <s v=""/>
    <s v=""/>
    <m/>
    <m/>
    <m/>
    <m/>
    <m/>
    <d v="2024-02-03T00:00:00"/>
    <x v="0"/>
    <x v="0"/>
    <x v="0"/>
    <x v="0"/>
    <x v="0"/>
  </r>
  <r>
    <s v="INC000002591093"/>
    <s v="RED INTERNA"/>
    <x v="10"/>
    <s v="APOQUINDO TI"/>
    <s v="RICARDO F ORELLANA MARDONES"/>
    <s v="tct_rorell"/>
    <s v="4-Menor/Localizado"/>
    <s v="4-Baja"/>
    <s v="Baja"/>
    <x v="0"/>
    <s v="TELEFONICA EMPRESAS DE CHILE SA"/>
    <s v="RONDA Y MEDICIÓN DE TEMPERATURAS EN SALAS TIC"/>
    <s v="03/02/2024 4:19:50"/>
    <s v="03/02/2024 4:20:43"/>
    <x v="0"/>
    <s v="TI"/>
    <s v="CLIMA"/>
    <s v="03/02/2024 4:33:20"/>
    <s v="03/02/2024 23:50:00"/>
    <m/>
    <s v="ACT REALIZADA SIN NOVEDAD"/>
    <d v="1899-12-30T00:00:00"/>
    <d v="1899-12-30T00:00:00"/>
    <d v="1899-12-30T00:00:00"/>
    <s v=""/>
    <s v=""/>
    <m/>
    <m/>
    <m/>
    <m/>
    <m/>
    <d v="2024-02-03T00:00:00"/>
    <x v="0"/>
    <x v="0"/>
    <x v="0"/>
    <x v="0"/>
    <x v="0"/>
  </r>
  <r>
    <s v="INC000002591095"/>
    <s v="RED INTERNA"/>
    <x v="10"/>
    <s v="APOQUINDO TI"/>
    <s v="RICARDO F ORELLANA MARDONES"/>
    <s v="tct_rorell"/>
    <s v="4-Menor/Localizado"/>
    <s v="4-Baja"/>
    <s v="Baja"/>
    <x v="0"/>
    <s v="TELEFONICA EMPRESAS DE CHILE SA"/>
    <s v="RONDA Y MEDICIÓN DE TEMPERATURAS EN SALAS TIC"/>
    <s v="03/02/2024 7:08:01"/>
    <s v="03/02/2024 7:09:15"/>
    <x v="0"/>
    <s v="TI"/>
    <s v="CLIMA"/>
    <s v="03/02/2024 7:22:28"/>
    <s v="03/02/2024 23:50:00"/>
    <m/>
    <s v="ACT REALIZADA SIN NOVEDAD"/>
    <d v="1899-12-30T00:00:00"/>
    <d v="1899-12-30T00:00:00"/>
    <d v="1899-12-30T00:00:00"/>
    <s v=""/>
    <s v=""/>
    <m/>
    <s v=""/>
    <s v=""/>
    <s v=""/>
    <s v="Cumplido"/>
    <d v="2024-02-03T00:00:00"/>
    <x v="0"/>
    <x v="0"/>
    <x v="0"/>
    <x v="0"/>
    <x v="0"/>
  </r>
  <r>
    <s v="INC000002591236"/>
    <s v="HOUSING"/>
    <x v="14"/>
    <s v="BELIEVE"/>
    <s v="FRANCISCO J FELIU ABARCA"/>
    <s v="frp_xgambo"/>
    <s v="3-Moderado/Limitado"/>
    <s v="3-Medio"/>
    <s v="Media"/>
    <x v="1"/>
    <s v="BETTER FOOD SPA"/>
    <s v="GESTION DATACENTER/ ACCESOS / BETTER FOOD SPA"/>
    <s v="02/02/2024 18:04:48"/>
    <s v="02/02/2024 18:06:32"/>
    <x v="0"/>
    <s v="HARDWARE"/>
    <s v="CLIENTE"/>
    <s v="02/02/2024 18:38:01"/>
    <s v="02/02/2024 23:50:00"/>
    <s v="EMPRESA: BETTER FOOD SPA_x000a_CÓDIGO DE SERVICIO: _x000a_DIRECCIÓN:Calle San Martin #50, Santiago Centro, Santiago_x000a_NOMBRE DE QUIEN REPORTA: Leonardo Olguín_x000a_TELÉFONO DE QUIEN REPORTA:  56992547453_x000a_NOMBRE DE CONTACTO EN TERRENO: _x000a_REQUERIMIENTO : Configuración de equi"/>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26:25"/>
    <d v="1899-12-30T00:33:13"/>
    <d v="1899-12-30T00:06:48"/>
    <s v=""/>
    <s v="Cumplido"/>
    <m/>
    <m/>
    <m/>
    <m/>
    <m/>
    <d v="2024-02-02T00:00:00"/>
    <x v="0"/>
    <x v="0"/>
    <x v="0"/>
    <x v="0"/>
    <x v="0"/>
  </r>
  <r>
    <s v="INC000002591887"/>
    <s v="HOUSING"/>
    <x v="14"/>
    <s v="BELIEVE"/>
    <s v="FRANCISCO J FELIU ABARCA"/>
    <s v="frp_xgambo"/>
    <s v="3-Moderado/Limitado"/>
    <s v="3-Medio"/>
    <s v="Media"/>
    <x v="1"/>
    <s v="COCA COLA EMBONOR S A"/>
    <s v="GESTION DATACENTER/ ACCESOS / COCA COLA EMBONOR S A"/>
    <s v="02/02/2024 18:16:59"/>
    <s v="02/02/2024 18:20:04"/>
    <x v="0"/>
    <s v="CDP ANTIGUO 1"/>
    <s v="CDP ANTIGUO 2"/>
    <s v="02/02/2024 18:45:55"/>
    <s v="02/02/2024 23:50:00"/>
    <s v="EMPRESA: COCA COLA EMBONOR S A_x000a_CÓDIGO DE SERVICIO: _x000a_DIRECCIÓN:Calle San Martin #50, Santiago Centro, Santiago_x000a_NOMBRE DE QUIEN REPORTA:Alvaro Tobar_x000a_TELÉFONO DE QUIEN REPORTA:  995487433_x000a_NOMBRE DE CONTACTO EN TERRENO: _x000a_REQUERIMIENTO : contruccion f.o_x000a_EQUIP"/>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13:57"/>
    <d v="1899-12-30T00:28:56"/>
    <d v="1899-12-30T00:14:59"/>
    <s v=""/>
    <s v="Cumplido"/>
    <m/>
    <m/>
    <m/>
    <m/>
    <m/>
    <d v="2024-02-02T00:00:00"/>
    <x v="0"/>
    <x v="0"/>
    <x v="0"/>
    <x v="0"/>
    <x v="0"/>
  </r>
  <r>
    <s v="INC000002591944"/>
    <s v="HOUSING"/>
    <x v="8"/>
    <s v="BELIEVE"/>
    <s v="JOSE G MARQUEZ MARCANO"/>
    <s v="frp_xgambo"/>
    <s v="3-Moderado/Limitado"/>
    <s v="3-Medio"/>
    <s v="Media"/>
    <x v="1"/>
    <s v="HUAWEI CHILE S A"/>
    <s v="GESTION DATACENTER/ ACCESOS / HUAWEI CHILE S A"/>
    <s v="02/02/2024 18:35:49"/>
    <s v="02/02/2024 18:36:49"/>
    <x v="0"/>
    <s v="COMUNICACIONES"/>
    <s v="VPN IP - MPLS"/>
    <s v="02/02/2024 19:18:5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28"/>
    <d v="1899-12-30T00:43:09"/>
    <d v="1899-12-30T00:34:41"/>
    <s v=""/>
    <s v="Cumplido"/>
    <m/>
    <m/>
    <m/>
    <m/>
    <m/>
    <d v="2024-02-02T00:00:00"/>
    <x v="0"/>
    <x v="0"/>
    <x v="0"/>
    <x v="0"/>
    <x v="0"/>
  </r>
  <r>
    <s v="INC000002591950"/>
    <s v="HOUSING"/>
    <x v="8"/>
    <s v="BELIEVE"/>
    <s v="JOSE G MARQUEZ MARCANO"/>
    <s v="frp_xgambo"/>
    <s v="3-Moderado/Limitado"/>
    <s v="3-Medio"/>
    <s v="Media"/>
    <x v="1"/>
    <s v="HUAWEI CHILE S A"/>
    <s v="GESTION DATACENTER/ ACCESOS / HUAWEI CHILE S A"/>
    <s v="02/02/2024 18:43:32"/>
    <s v="02/02/2024 18:44:27"/>
    <x v="0"/>
    <s v="COMUNICACIONES"/>
    <s v="VPN IP - MPLS"/>
    <s v="02/02/2024 19:19:2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42"/>
    <d v="1899-12-30T00:35:56"/>
    <d v="1899-12-30T00:27:14"/>
    <s v=""/>
    <s v="Cumplido"/>
    <m/>
    <m/>
    <m/>
    <m/>
    <m/>
    <d v="2024-02-02T00:00:00"/>
    <x v="0"/>
    <x v="0"/>
    <x v="0"/>
    <x v="0"/>
    <x v="0"/>
  </r>
  <r>
    <s v="INC000002591958"/>
    <s v="HOUSING"/>
    <x v="8"/>
    <s v="BELIEVE"/>
    <s v="JOSE G MARQUEZ MARCANO"/>
    <s v="frp_xgambo"/>
    <s v="3-Moderado/Limitado"/>
    <s v="3-Medio"/>
    <s v="Media"/>
    <x v="1"/>
    <s v="HUAWEI CHILE S A"/>
    <s v="GESTION DATACENTER/ ACCESOS / HUAWEI CHILE S A"/>
    <s v="02/02/2024 18:47:27"/>
    <s v="02/02/2024 18:48:33"/>
    <x v="0"/>
    <s v="COMUNICACIONES"/>
    <s v="VPN IP - MPLS"/>
    <s v="02/02/2024 19:20:0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05"/>
    <d v="1899-12-30T00:32:39"/>
    <d v="1899-12-30T00:23:34"/>
    <s v=""/>
    <s v="Cumplido"/>
    <m/>
    <m/>
    <m/>
    <m/>
    <m/>
    <d v="2024-02-02T00:00:00"/>
    <x v="0"/>
    <x v="0"/>
    <x v="0"/>
    <x v="0"/>
    <x v="0"/>
  </r>
  <r>
    <s v="INC000002591981"/>
    <s v="HOUSING"/>
    <x v="8"/>
    <s v="BELIEVE"/>
    <s v="JOSE G MARQUEZ MARCANO"/>
    <s v="frp_xgambo"/>
    <s v="3-Moderado/Limitado"/>
    <s v="3-Medio"/>
    <s v="Media"/>
    <x v="1"/>
    <s v="HUAWEI CHILE S A"/>
    <s v="GESTION DATACENTER/ ACCESOS / HUAWEI CHILE S A"/>
    <s v="02/02/2024 18:51:14"/>
    <s v="02/02/2024 18:52:27"/>
    <x v="0"/>
    <s v="COMUNICACIONES"/>
    <s v="VPN IP - MPLS"/>
    <s v="02/02/2024 19:20:3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21"/>
    <d v="1899-12-30T00:29:23"/>
    <d v="1899-12-30T00:20:02"/>
    <s v=""/>
    <s v="Cumplido"/>
    <m/>
    <m/>
    <m/>
    <m/>
    <m/>
    <d v="2024-02-02T00:00:00"/>
    <x v="0"/>
    <x v="0"/>
    <x v="0"/>
    <x v="0"/>
    <x v="0"/>
  </r>
  <r>
    <s v="INC000002592058"/>
    <s v="COMUNICACIONES"/>
    <x v="6"/>
    <s v="SISTEMA OPERATIVO MICROSOFT"/>
    <s v="GIOVANNI D ROCCO VALENZUELA"/>
    <s v="tct_grocco"/>
    <s v="4-Menor/Localizado"/>
    <s v="4-Baja"/>
    <s v="Baja"/>
    <x v="1"/>
    <s v="TELEFONICA GLOBAL TECHNOLOGY S.A.AGENCIA EN CHILE"/>
    <s v="DESHABILITAR CUENTAS TCCT"/>
    <s v="02/02/2024 20:04:22"/>
    <s v="02/02/2024 20:05:12"/>
    <x v="0"/>
    <s v="CDP ANTIGUO 1"/>
    <s v="CDP ANTIGUO 2"/>
    <s v="02/02/2024 20:06:24"/>
    <s v="02/02/2024 23:50:00"/>
    <s v="Se solicita deshbailitar cuentas tcct"/>
    <m/>
    <d v="1899-12-30T00:00:00"/>
    <d v="1899-12-30T00:02:02"/>
    <d v="1899-12-30T00:02:02"/>
    <s v=""/>
    <s v="Cumplido"/>
    <m/>
    <m/>
    <m/>
    <m/>
    <m/>
    <d v="2024-02-02T00:00:00"/>
    <x v="0"/>
    <x v="0"/>
    <x v="0"/>
    <x v="0"/>
    <x v="0"/>
  </r>
  <r>
    <s v="INC000002592120"/>
    <s v="HOUSING"/>
    <x v="8"/>
    <s v="BELIEVE"/>
    <s v="JOSE G MARQUEZ MARCANO"/>
    <s v="frp_xgambo"/>
    <s v="3-Moderado/Limitado"/>
    <s v="3-Medio"/>
    <s v="Media"/>
    <x v="1"/>
    <s v="HUAWEI CHILE S A"/>
    <s v="GESTION DATACENTER/ ACCESOS / HUAWEI CHILE S A"/>
    <s v="02/02/2024 18:55:39"/>
    <s v="02/02/2024 18:56:52"/>
    <x v="0"/>
    <s v="COMUNICACIONES"/>
    <s v="VPN IP - MPLS"/>
    <s v="02/02/2024 19:21:0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33"/>
    <d v="1899-12-30T00:25:28"/>
    <d v="1899-12-30T00:15:55"/>
    <s v=""/>
    <s v="Cumplido"/>
    <m/>
    <m/>
    <m/>
    <m/>
    <m/>
    <d v="2024-02-02T00:00:00"/>
    <x v="0"/>
    <x v="0"/>
    <x v="0"/>
    <x v="0"/>
    <x v="0"/>
  </r>
  <r>
    <s v="INC000002592129"/>
    <s v="HOUSING"/>
    <x v="8"/>
    <s v="BELIEVE"/>
    <s v="JOSE G MARQUEZ MARCANO"/>
    <s v="frp_xgambo"/>
    <s v="3-Moderado/Limitado"/>
    <s v="3-Medio"/>
    <s v="Media"/>
    <x v="1"/>
    <s v="HUAWEI CHILE S A"/>
    <s v="GESTION DATACENTER/ ACCESOS / HUAWEI CHILE S A"/>
    <s v="02/02/2024 18:59:14"/>
    <s v="02/02/2024 19:00:39"/>
    <x v="0"/>
    <s v="COMUNICACIONES"/>
    <s v="VPN IP - MPLS"/>
    <s v="02/02/2024 19:21:4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57"/>
    <d v="1899-12-30T00:22:32"/>
    <d v="1899-12-30T00:12:35"/>
    <s v=""/>
    <s v="Cumplido"/>
    <m/>
    <m/>
    <m/>
    <m/>
    <m/>
    <d v="2024-02-02T00:00:00"/>
    <x v="0"/>
    <x v="0"/>
    <x v="0"/>
    <x v="0"/>
    <x v="0"/>
  </r>
  <r>
    <s v="INC000002592138"/>
    <s v="HOUSING"/>
    <x v="8"/>
    <s v="BELIEVE"/>
    <s v="JOSE G MARQUEZ MARCANO"/>
    <s v="frp_xgambo"/>
    <s v="3-Moderado/Limitado"/>
    <s v="3-Medio"/>
    <s v="Media"/>
    <x v="1"/>
    <s v="HUAWEI CHILE S A"/>
    <s v="GESTION DATACENTER/ ACCESOS / HUAWEI CHILE S A"/>
    <s v="02/02/2024 19:03:03"/>
    <s v="02/02/2024 19:04:11"/>
    <x v="0"/>
    <s v="COMUNICACIONES"/>
    <s v="VPN IP - MPLS"/>
    <s v="02/02/2024 19:22:22"/>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10:19"/>
    <d v="1899-12-30T00:19:19"/>
    <d v="1899-12-30T00:09:00"/>
    <s v=""/>
    <s v="Cumplido"/>
    <m/>
    <m/>
    <m/>
    <m/>
    <m/>
    <d v="2024-02-02T00:00:00"/>
    <x v="0"/>
    <x v="0"/>
    <x v="0"/>
    <x v="0"/>
    <x v="0"/>
  </r>
  <r>
    <s v="INC000002592241"/>
    <s v="HOUSING"/>
    <x v="11"/>
    <s v="APQ ACCESOS"/>
    <s v="LUIS O MORALES ARENAS"/>
    <s v="tct_luimoa"/>
    <s v="4-Menor/Localizado"/>
    <s v="4-Baja"/>
    <s v="Baja"/>
    <x v="0"/>
    <s v="TELEFONICA EMPRESAS DE CHILE SA"/>
    <s v="SE GENERA TICKET POR RONDA Y REVISION DE SALAS TECNICAS"/>
    <s v="02/02/2024 21:57:11"/>
    <s v="02/02/2024 21:59:40"/>
    <x v="0"/>
    <s v="CDP ANTIGUO 1"/>
    <s v="CDP ANTIGUO 2"/>
    <s v="02/02/2024 22:46:55"/>
    <s v="0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m/>
    <m/>
    <m/>
    <m/>
    <d v="2024-02-02T00:00:00"/>
    <x v="0"/>
    <x v="0"/>
    <x v="0"/>
    <x v="0"/>
    <x v="0"/>
  </r>
  <r>
    <s v="INC000002592257"/>
    <s v="HOUSING"/>
    <x v="11"/>
    <s v="APQ ACCESOS"/>
    <s v="LUIS O MORALES ARENAS"/>
    <s v="tct_luimoa"/>
    <s v="4-Menor/Localizado"/>
    <s v="4-Baja"/>
    <s v="Baja"/>
    <x v="0"/>
    <s v="TELEFONICA EMPRESAS DE CHILE SA"/>
    <s v="SE GENERA TICKET POR REVISION Y TOMA DE ALARMA DE CLIENTES"/>
    <s v="02/02/2024 23:47:58"/>
    <s v="02/02/2024 23:49:13"/>
    <x v="0"/>
    <s v="CDP ANTIGUO 1"/>
    <s v="CDP ANTIGUO 2"/>
    <s v="03/02/2024 6:11:12"/>
    <s v="0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RONDA REALIZADA"/>
    <d v="1899-12-30T00:00:00"/>
    <d v="1899-12-30T00:00:00"/>
    <d v="1899-12-30T00:00:00"/>
    <s v=""/>
    <s v=""/>
    <m/>
    <m/>
    <m/>
    <m/>
    <m/>
    <d v="2024-02-03T00:00:00"/>
    <x v="0"/>
    <x v="0"/>
    <x v="0"/>
    <x v="0"/>
    <x v="0"/>
  </r>
  <r>
    <s v="INC000002592613"/>
    <s v="VPN IP - MPLS"/>
    <x v="5"/>
    <s v="GESTION HD"/>
    <s v="LUIS RODRIGO ACEVEDO COLLIPAL"/>
    <s v="frp_jnunez"/>
    <s v="4-Menor/Localizado"/>
    <s v="4-Baja"/>
    <s v="Baja"/>
    <x v="1"/>
    <s v="METS S A"/>
    <s v="HD/Consultas Tecnicas"/>
    <s v="02/02/2024 21:42:40"/>
    <s v="02/02/2024 21:45:10"/>
    <x v="0"/>
    <s v="CDP ANTIGUO 1"/>
    <s v="CDP ANTIGUO 2"/>
    <s v="06/02/2024 11:20:00"/>
    <s v="06/02/2024 23:50:00"/>
    <s v="PREVENTIVO: NO_x000a_CODIGO DE SERVICIO: NA_x000a_DIRECCION: _x000a_QUIEN REPORTA:  Juan Guajardo + 569 89260045._x000a_CONTACTO EN TERRENO: Juan Guajardo + 569 89260045._x000a_PROBLEMA: _x000a_REQUERIMIENTO:_x000a__x000a_Estimados;_x000a_Junto con saludar, por favor su ayuda con las consultas realizadas po"/>
    <s v="información fue enviada por correo electrónico._x000a__x000a_Rodrigo Acevedo"/>
    <d v="1900-01-02T12:35:36"/>
    <d v="1900-01-02T13:37:20"/>
    <d v="1899-12-30T01:01:44"/>
    <s v=""/>
    <s v="Cumplido"/>
    <m/>
    <m/>
    <m/>
    <m/>
    <m/>
    <d v="2024-02-06T00:00:00"/>
    <x v="1"/>
    <x v="1"/>
    <x v="0"/>
    <x v="0"/>
    <x v="0"/>
  </r>
  <r>
    <s v="INC000002592618"/>
    <s v="VPN IP - MPLS"/>
    <x v="7"/>
    <s v="GESTION HD"/>
    <s v="SEBASTIAN I ACUÑA GUZMAN"/>
    <s v="frp_jnunez"/>
    <s v="4-Menor/Localizado"/>
    <s v="4-Baja"/>
    <s v="Baja"/>
    <x v="1"/>
    <s v="CENTRAL DE RESTAURANTES ARAMARK LTDA."/>
    <s v="HD/Solicitud de registros DNS dominio aramark.cl - Folio F081160 - QAD"/>
    <s v="02/02/2024 22:32:29"/>
    <s v="02/02/2024 22:34:31"/>
    <x v="0"/>
    <s v="TI"/>
    <s v="SISTEMAS OPERATIVOS"/>
    <s v="05/02/2024 9:56:00"/>
    <s v="05/02/2024 23:50:00"/>
    <s v="PREVENTIVO: NO_x000a_CODIGO DE SERVICIO: F081160_x000a_DIRECCION:_x000a_QUIEN REPORTA: Klaus Pontani - +56 02 23852511 M: +56 9 8 4090637_x000a_CONTACTO EN TERRENO:_x000a_PROBLEMA:_x000a_REQUERIMIENTO:_x000a_Estimados Helpdesk Movistar,_x000a_Solcito generar ticket para agregar el siguiente registro &amp;"/>
    <s v="Se realiza y valida lo solicitado. Cliente no administrado"/>
    <d v="1900-01-01T10:15:17"/>
    <d v="1900-01-01T11:23:31"/>
    <d v="1899-12-30T01:08:14"/>
    <s v=""/>
    <s v="Cumplido"/>
    <m/>
    <m/>
    <m/>
    <m/>
    <m/>
    <d v="2024-02-05T00:00:00"/>
    <x v="1"/>
    <x v="1"/>
    <x v="0"/>
    <x v="0"/>
    <x v="0"/>
  </r>
  <r>
    <s v="INC000002592649"/>
    <s v="RED INTERNA"/>
    <x v="10"/>
    <s v="APOQUINDO TI"/>
    <s v="RICARDO F ORELLANA MARDONES"/>
    <s v="tct_rorell"/>
    <s v="4-Menor/Localizado"/>
    <s v="4-Baja"/>
    <s v="Baja"/>
    <x v="0"/>
    <s v="TELEFONICA EMPRESAS DE CHILE SA"/>
    <s v="RONDA Y MEDICIÓN DE TEMPERATURAS EN SALAS TIC"/>
    <s v="03/02/2024 0:19:40"/>
    <s v="03/02/2024 0:20:38"/>
    <x v="0"/>
    <s v="TI"/>
    <s v="CLIMA"/>
    <s v="03/02/2024 0:48:10"/>
    <s v="03/02/2024 23:50:00"/>
    <m/>
    <s v="ACT REALIZADA SIN NOVEDAD"/>
    <d v="1899-12-30T00:00:00"/>
    <d v="1899-12-30T00:00:00"/>
    <d v="1899-12-30T00:00:00"/>
    <s v=""/>
    <s v=""/>
    <m/>
    <m/>
    <m/>
    <m/>
    <m/>
    <d v="2024-02-03T00:00:00"/>
    <x v="0"/>
    <x v="0"/>
    <x v="0"/>
    <x v="0"/>
    <x v="0"/>
  </r>
  <r>
    <s v="INC000002592779"/>
    <s v="TICKET-INTELIGENTE"/>
    <x v="6"/>
    <s v="GESTION TI"/>
    <s v="GIOVANNI D ROCCO VALENZUELA"/>
    <s v="USR_TSIGHT"/>
    <s v="1-Extenso/Generalizado"/>
    <s v="4-Baja"/>
    <s v="Baja"/>
    <x v="3"/>
    <s v="FUNDACION INSTITUTO PROFESIONAL DUOC UC"/>
    <s v="fiprdu01 - hyp_valpo1 TICKET AUTOMATICO"/>
    <s v="02/02/2024 22:37:08"/>
    <s v="02/02/2024 22:37:08"/>
    <x v="0"/>
    <s v="TRUESIGHT"/>
    <s v="TRUESIGHT"/>
    <s v="03/02/2024 0:39:58"/>
    <s v="03/02/2024 23:50:00"/>
    <s v="PREVENTIVO=SI_x000a_CODIGO DE SERVICIO=HYP_VALPO1_x000a_DIRECCION=NULL_x000a_CIUDAD=NULL_x000a_COMUNA LOCAL=_x000a_REGION=NULL_x000a_QUIEN REPORTA=Ticket automático_x000a_CONTACTO EN TERRENO=_x000a_PROBLEMA=Node FIPRDU01 - HYP_VALPO1 is Down_x000a_REQUERIMIENTO=_x000a_EQUIPOS ENERGIZADO O REINICIADO=_x000a_HORARIO DE A"/>
    <s v="Buenas Noches.se envia correo informando sobre caida a contacto Duoc, dado que no se tiene comunicacion a nivel de ILO ni Hyper-v._x000a__x000a__x000a_Saludos cordiales"/>
    <d v="1899-12-30T01:59:10"/>
    <d v="1899-12-30T02:02:50"/>
    <d v="1899-12-30T00:03:40"/>
    <s v="Cumplido"/>
    <s v=""/>
    <m/>
    <m/>
    <m/>
    <m/>
    <m/>
    <d v="2024-02-03T00:00:00"/>
    <x v="0"/>
    <x v="0"/>
    <x v="0"/>
    <x v="0"/>
    <x v="0"/>
  </r>
  <r>
    <s v="INC000002592780"/>
    <s v="TICKET-INTELIGENTE"/>
    <x v="6"/>
    <s v="GESTION TI"/>
    <s v="GIOVANNI D ROCCO VALENZUELA"/>
    <s v="USR_TSIGHT"/>
    <s v="1-Extenso/Generalizado"/>
    <s v="4-Baja"/>
    <s v="Baja"/>
    <x v="3"/>
    <s v="FUNDACION INSTITUTO PROFESIONAL DUOC UC"/>
    <s v="fiprdu01 - dcadmvalpo1_duoc_cl TICKET AUTOMATICO"/>
    <s v="02/02/2024 22:38:08"/>
    <s v="02/02/2024 22:38:08"/>
    <x v="0"/>
    <s v="TRUESIGHT"/>
    <s v="TRUESIGHT"/>
    <s v="03/02/2024 0:40:31"/>
    <s v="03/02/2024 23:50:00"/>
    <s v="PREVENTIVO=SI_x000a_CODIGO DE SERVICIO=DCADMVALPO1_duoc_cl_x000a_DIRECCION=NULL_x000a_CIUDAD=NULL_x000a_COMUNA LOCAL=_x000a_REGION=NULL_x000a_QUIEN REPORTA=Ticket automático_x000a_CONTACTO EN TERRENO=_x000a_PROBLEMA=Node FIPRDU01 - DCADMVALPO1_duoc_cl is Down_x000a_REQUERIMIENTO=_x000a_EQUIPOS ENERGIZADO O REINIC"/>
    <s v="Buenas Noches.se envia correo informando sobre caida a contacto Duoc, dado que no se tiene comunicacion a nivel de ILO ni Hyper-v._x000a__x000a__x000a_Saludos cordiales"/>
    <d v="1899-12-30T01:56:23"/>
    <d v="1899-12-30T02:02:23"/>
    <d v="1899-12-30T00:06:00"/>
    <s v="Cumplido"/>
    <s v=""/>
    <m/>
    <m/>
    <m/>
    <m/>
    <m/>
    <d v="2024-02-03T00:00:00"/>
    <x v="0"/>
    <x v="0"/>
    <x v="0"/>
    <x v="0"/>
    <x v="0"/>
  </r>
  <r>
    <s v="INC000002592784"/>
    <s v="TICKET-INTELIGENTE"/>
    <x v="6"/>
    <s v="GESTION TI"/>
    <s v="GIOVANNI D ROCCO VALENZUELA"/>
    <s v="USR_TSIGHT"/>
    <s v="1-Extenso/Generalizado"/>
    <s v="4-Baja"/>
    <s v="Baja"/>
    <x v="3"/>
    <s v="FUNDACION INSTITUTO PROFESIONAL DUOC UC"/>
    <s v="fiprdu01 - ilo_valpo1 TICKET AUTOMATICO"/>
    <s v="02/02/2024 22:40:09"/>
    <s v="02/02/2024 22:40:09"/>
    <x v="0"/>
    <s v="TRUESIGHT"/>
    <s v="TRUESIGHT"/>
    <s v="03/02/2024 0:28:55"/>
    <s v="03/02/2024 23:50:00"/>
    <s v="PREVENTIVO=SI_x000a_CODIGO DE SERVICIO=ILO_VALPO1_x000a_DIRECCION=NULL_x000a_CIUDAD=NULL_x000a_COMUNA LOCAL=_x000a_REGION=NULL_x000a_QUIEN REPORTA=Ticket automático_x000a_CONTACTO EN TERRENO=_x000a_PROBLEMA=Node FIPRDU01 - ILO_VALPO1 is Down_x000a_REQUERIMIENTO=_x000a_EQUIPOS ENERGIZADO O REINICIADO=_x000a_HORARIO DE A"/>
    <s v="Buenas Noches.se envia correo informando sobre caida a contacto Duoc, dado que no se tiene comunicacion a nivel de ILO ni Hyper-v._x000a__x000a__x000a_Saludos cordiales"/>
    <d v="1899-12-30T01:38:42"/>
    <d v="1899-12-30T01:48:46"/>
    <d v="1899-12-30T00:10:04"/>
    <s v="Cumplido"/>
    <s v=""/>
    <m/>
    <m/>
    <m/>
    <m/>
    <m/>
    <d v="2024-02-03T00:00:00"/>
    <x v="0"/>
    <x v="0"/>
    <x v="0"/>
    <x v="0"/>
    <x v="0"/>
  </r>
  <r>
    <s v="INC000002593197"/>
    <s v="RED INTERNA"/>
    <x v="10"/>
    <s v="APOQUINDO TI"/>
    <s v="YORDI M HURTADO ARAYA"/>
    <s v="tct_rorell"/>
    <s v="4-Menor/Localizado"/>
    <s v="4-Baja"/>
    <s v="Baja"/>
    <x v="1"/>
    <s v="TELEFONICA EMPRESAS DE CHILE SA"/>
    <s v="Ronda salas Tic recibo de turno"/>
    <s v="03/02/2024 8:37:12"/>
    <s v="03/02/2024 8:37:52"/>
    <x v="0"/>
    <s v="CDP ANTIGUO 1"/>
    <s v="CDP ANTIGUO 2"/>
    <s v="03/02/2024 8:57:51"/>
    <s v="03/02/2024 23:50:00"/>
    <s v="Ronda salas Tic recibo de turno"/>
    <s v="RONDA REALIZADA"/>
    <d v="1899-12-30T00:00:00"/>
    <d v="1899-12-30T00:20:39"/>
    <d v="1899-12-30T00:20:39"/>
    <s v=""/>
    <s v="Cumplido"/>
    <m/>
    <m/>
    <m/>
    <m/>
    <m/>
    <d v="2024-02-03T00:00:00"/>
    <x v="0"/>
    <x v="0"/>
    <x v="0"/>
    <x v="0"/>
    <x v="0"/>
  </r>
  <r>
    <s v="INC000002593266"/>
    <s v="RED INTERNA"/>
    <x v="10"/>
    <s v="APQ ACCESOS"/>
    <s v="YORDI M HURTADO ARAYA"/>
    <s v="tct_yorhua"/>
    <s v="4-Menor/Localizado"/>
    <s v="4-Baja"/>
    <s v="Baja"/>
    <x v="1"/>
    <s v="TELEFONICA CYBERSECURITY TECH CHILE SPA"/>
    <s v="RONDA TOMA DE TEMPERATURAS SALAS TIC 04:30"/>
    <s v="03/02/2024 17:16:54"/>
    <s v="03/02/2024 17:17:27"/>
    <x v="0"/>
    <s v="CDP ANTIGUO 1"/>
    <s v="CDP ANTIGUO 2"/>
    <s v="03/02/2024 17:32:49"/>
    <s v="03/02/2024 23:50:00"/>
    <s v="RONDA TOMA DE TEMPERATURAS SALAS TIC 04:30"/>
    <s v="RONDA REALIZADA"/>
    <d v="1899-12-30T00:00:00"/>
    <d v="1899-12-30T00:15:55"/>
    <d v="1899-12-30T00:15:55"/>
    <s v=""/>
    <s v="Cumplido"/>
    <m/>
    <m/>
    <m/>
    <m/>
    <m/>
    <d v="2024-02-03T00:00:00"/>
    <x v="0"/>
    <x v="0"/>
    <x v="0"/>
    <x v="0"/>
    <x v="0"/>
  </r>
  <r>
    <s v="INC000002593283"/>
    <s v="RED INTERNA"/>
    <x v="10"/>
    <s v="APOQUINDO TI"/>
    <s v="RICARDO F ORELLANA MARDONES"/>
    <s v="tct_rorell"/>
    <s v="4-Menor/Localizado"/>
    <s v="4-Baja"/>
    <s v="Baja"/>
    <x v="0"/>
    <s v="TELEFONICA EMPRESAS DE CHILE SA"/>
    <s v="RONDA Y MEDICIÓN DE TEMPERATURAS EN SALAS TIC"/>
    <s v="04/02/2024 0:24:42"/>
    <s v="04/02/2024 0:25:51"/>
    <x v="0"/>
    <s v="TI"/>
    <s v="CLIMA"/>
    <s v="04/02/2024 0:40:56"/>
    <s v="04/02/2024 23:50:00"/>
    <m/>
    <s v="ACT REALIZADA SIN NOVEDAD"/>
    <d v="1899-12-30T00:00:00"/>
    <d v="1899-12-30T00:00:00"/>
    <d v="1899-12-30T00:00:00"/>
    <s v=""/>
    <s v=""/>
    <m/>
    <m/>
    <m/>
    <m/>
    <m/>
    <d v="2024-02-04T00:00:00"/>
    <x v="0"/>
    <x v="0"/>
    <x v="0"/>
    <x v="0"/>
    <x v="0"/>
  </r>
  <r>
    <s v="INC000002593574"/>
    <s v="RED INTERNA"/>
    <x v="10"/>
    <s v="APQ ACCESOS"/>
    <s v="YORDI M HURTADO ARAYA"/>
    <s v="tct_yorhua"/>
    <s v="4-Menor/Localizado"/>
    <s v="4-Baja"/>
    <s v="Baja"/>
    <x v="1"/>
    <s v="TELEFONICA CYBERSECURITY TECH CHILE SPA"/>
    <s v="RONDA TOMA DE TEMPERATURAS SALAS TIC 12:30"/>
    <s v="03/02/2024 12:04:56"/>
    <s v="03/02/2024 12:05:31"/>
    <x v="0"/>
    <s v="CDP ANTIGUO 1"/>
    <s v="CDP ANTIGUO 2"/>
    <s v="03/02/2024 13:58:39"/>
    <s v="03/02/2024 23:50:00"/>
    <s v="RONDA TOMA DE TEMPERATURAS SALAS TIC 12:30"/>
    <s v="RONDA REALIZADA"/>
    <d v="1899-12-30T00:00:00"/>
    <d v="1899-12-30T01:53:43"/>
    <d v="1899-12-30T01:53:43"/>
    <s v=""/>
    <s v="Cumplido"/>
    <m/>
    <m/>
    <m/>
    <m/>
    <m/>
    <d v="2024-02-03T00:00:00"/>
    <x v="1"/>
    <x v="1"/>
    <x v="0"/>
    <x v="0"/>
    <x v="0"/>
  </r>
  <r>
    <s v="INC000002593683"/>
    <s v="RED INTERNA"/>
    <x v="10"/>
    <s v="APOQUINDO TI"/>
    <s v="RICARDO F ORELLANA MARDONES"/>
    <s v="tct_rorell"/>
    <s v="4-Menor/Localizado"/>
    <s v="4-Baja"/>
    <s v="Baja"/>
    <x v="0"/>
    <s v="TELEFONICA EMPRESAS DE CHILE SA"/>
    <s v="RONDA Y MEDICIÓN DE TEMPERATURAS EN SALAS TIC"/>
    <s v="04/02/2024 4:17:07"/>
    <s v="04/02/2024 4:18:15"/>
    <x v="0"/>
    <s v="TI"/>
    <s v="CLIMA"/>
    <s v="04/02/2024 4:29:04"/>
    <s v="04/02/2024 23:50:00"/>
    <m/>
    <s v="ACT REALIZADA SIN NOVEDAD"/>
    <d v="1899-12-30T00:00:00"/>
    <d v="1899-12-30T00:00:00"/>
    <d v="1899-12-30T00:00:00"/>
    <s v=""/>
    <s v=""/>
    <m/>
    <m/>
    <m/>
    <m/>
    <m/>
    <d v="2024-02-04T00:00:00"/>
    <x v="0"/>
    <x v="0"/>
    <x v="0"/>
    <x v="0"/>
    <x v="0"/>
  </r>
  <r>
    <s v="INC000002593685"/>
    <s v="HOUSING"/>
    <x v="2"/>
    <s v="APQ ACCESOS"/>
    <s v="EDUARDO A NUÑEZ LAMOZA"/>
    <s v="tct_edunul"/>
    <s v="4-Menor/Localizado"/>
    <s v="4-Baja"/>
    <s v="Baja"/>
    <x v="0"/>
    <s v="TELEFONICA CYBERSECURITY TECH CHILE SPA"/>
    <s v="TOMA DE TEMPERATURAS"/>
    <s v="04/02/2024 6:54:17"/>
    <s v="04/02/2024 6:55:05"/>
    <x v="0"/>
    <s v="TI"/>
    <s v="CLIMA"/>
    <s v="04/02/2024 6:55:22"/>
    <s v="04/02/2024 23:50:00"/>
    <s v="TOMA DE TEMPERATURAS"/>
    <s v="RONDA REALIZADA"/>
    <d v="1899-12-30T00:00:00"/>
    <d v="1899-12-30T00:00:00"/>
    <d v="1899-12-30T00:00:00"/>
    <s v=""/>
    <s v=""/>
    <m/>
    <m/>
    <m/>
    <m/>
    <m/>
    <d v="2024-02-04T00:00:00"/>
    <x v="0"/>
    <x v="0"/>
    <x v="0"/>
    <x v="0"/>
    <x v="0"/>
  </r>
  <r>
    <s v="INC000002593687"/>
    <s v="HOUSING"/>
    <x v="2"/>
    <s v="APQ ACCESOS"/>
    <s v="EDUARDO A NUÑEZ LAMOZA"/>
    <s v="tct_edunul"/>
    <s v="4-Menor/Localizado"/>
    <s v="4-Baja"/>
    <s v="Baja"/>
    <x v="0"/>
    <s v="TELEFONICA CYBERSECURITY TECH CHILE SPA"/>
    <s v="RONDA SALAS TECNICAS"/>
    <s v="04/02/2024 6:55:36"/>
    <s v="04/02/2024 6:56:39"/>
    <x v="0"/>
    <s v="TI"/>
    <s v="INFRAESTRUCTURA"/>
    <s v="04/02/2024 6:56:56"/>
    <s v="04/02/2024 23:50:00"/>
    <s v="REVISION DE SALAS Y RACK"/>
    <s v="RONDA REALIZADA"/>
    <d v="1899-12-30T00:00:00"/>
    <d v="1899-12-30T00:00:00"/>
    <d v="1899-12-30T00:00:00"/>
    <s v=""/>
    <s v=""/>
    <m/>
    <m/>
    <m/>
    <m/>
    <m/>
    <d v="2024-02-04T00:00:00"/>
    <x v="0"/>
    <x v="0"/>
    <x v="0"/>
    <x v="0"/>
    <x v="0"/>
  </r>
  <r>
    <s v="INC000002593803"/>
    <s v="TICKET-INTELIGENTE"/>
    <x v="6"/>
    <s v="GESTION TI"/>
    <s v="GIOVANNI D ROCCO VALENZUELA"/>
    <s v="USR_TSIGHT"/>
    <s v="1-Extenso/Generalizado"/>
    <s v="4-Baja"/>
    <s v="Baja"/>
    <x v="3"/>
    <s v="FUNDACION INSTITUTO PROFESIONAL DUOC UC"/>
    <s v="fiprdu01 - dcadmecontinua2 TICKET AUTOMATICO"/>
    <s v="03/02/2024 13:54:00"/>
    <s v="03/02/2024 13:54:00"/>
    <x v="0"/>
    <s v="TRUESIGHT"/>
    <s v="TRUESIGHT"/>
    <s v="03/02/2024 16:56:38"/>
    <s v="03/02/2024 23:50:00"/>
    <s v="PREVENTIVO=SI_x000a_CODIGO DE SERVICIO=DCADMECONTINUA2_x000a_DIRECCION=NULL_x000a_CIUDAD=NULL_x000a_COMUNA LOCAL=_x000a_REGION=NULL_x000a_QUIEN REPORTA=Ticket automático_x000a_CONTACTO EN TERRENO=_x000a_PROBLEMA=Node FIPRDU01 - DCADMECONTINUA2 is Down_x000a_REQUERIMIENTO=_x000a_EQUIPOS ENERGIZADO O REINICIADO=_x000a_HO"/>
    <m/>
    <d v="1899-12-30T02:59:34"/>
    <d v="1899-12-30T03:02:38"/>
    <d v="1899-12-30T00:03:04"/>
    <s v="Cumplido"/>
    <s v=""/>
    <m/>
    <m/>
    <m/>
    <m/>
    <m/>
    <d v="2024-02-03T00:00:00"/>
    <x v="0"/>
    <x v="0"/>
    <x v="0"/>
    <x v="0"/>
    <x v="0"/>
  </r>
  <r>
    <s v="INC000002593804"/>
    <s v="TICKET-INTELIGENTE"/>
    <x v="6"/>
    <s v="GESTION TI"/>
    <s v="GIOVANNI D ROCCO VALENZUELA"/>
    <s v="USR_TSIGHT"/>
    <s v="1-Extenso/Generalizado"/>
    <s v="4-Baja"/>
    <s v="Baja"/>
    <x v="3"/>
    <s v="FUNDACION INSTITUTO PROFESIONAL DUOC UC"/>
    <s v="fiprdu01 - dc_acdecontinua TICKET AUTOMATICO"/>
    <s v="03/02/2024 13:55:04"/>
    <s v="03/02/2024 13:55:04"/>
    <x v="0"/>
    <s v="TRUESIGHT"/>
    <s v="TRUESIGHT"/>
    <s v="03/02/2024 16:55:53"/>
    <s v="03/02/2024 23:50:00"/>
    <s v="PREVENTIVO=SI_x000a_CODIGO DE SERVICIO=DC_ACDECONTINUA_x000a_DIRECCION=NULL_x000a_CIUDAD=NULL_x000a_COMUNA LOCAL=_x000a_REGION=NULL_x000a_QUIEN REPORTA=Ticket automático_x000a_CONTACTO EN TERRENO=_x000a_PROBLEMA=Node FIPRDU01 - DC_ACDECONTINUA is Down_x000a_REQUERIMIENTO=_x000a_EQUIPOS ENERGIZADO O REINICIADO=_x000a_HO"/>
    <s v="Se verificia dos apagados de forma inapropiada del Hyper-V, se verifican inconvenientes del equipo, sin encontrar mayor inconveniente, favor @Rodrigo Olmos J. su ayuda para verificar si hubo inconvenientes a nivel de energía en la sede donde se encuentra"/>
    <d v="1899-12-30T02:58:05"/>
    <d v="1899-12-30T03:00:49"/>
    <d v="1899-12-30T00:02:44"/>
    <s v="Cumplido"/>
    <s v=""/>
    <m/>
    <m/>
    <m/>
    <m/>
    <m/>
    <d v="2024-02-03T00:00:00"/>
    <x v="0"/>
    <x v="0"/>
    <x v="0"/>
    <x v="0"/>
    <x v="0"/>
  </r>
  <r>
    <s v="INC000002593805"/>
    <s v="TICKET-INTELIGENTE"/>
    <x v="6"/>
    <s v="GESTION TI"/>
    <s v="GIOVANNI D ROCCO VALENZUELA"/>
    <s v="USR_TSIGHT"/>
    <s v="1-Extenso/Generalizado"/>
    <s v="4-Baja"/>
    <s v="Baja"/>
    <x v="3"/>
    <s v="FUNDACION INSTITUTO PROFESIONAL DUOC UC"/>
    <s v="fiprdu01 - hyp_econtinua TICKET AUTOMATICO"/>
    <s v="03/02/2024 13:56:05"/>
    <s v="03/02/2024 13:56:05"/>
    <x v="0"/>
    <s v="TRUESIGHT"/>
    <s v="TRUESIGHT"/>
    <s v="03/02/2024 16:54:38"/>
    <s v="03/02/2024 23:50:00"/>
    <s v="PREVENTIVO=SI_x000a_CODIGO DE SERVICIO=HYP_ECONTINUA_x000a_DIRECCION=NULL_x000a_CIUDAD=NULL_x000a_COMUNA LOCAL=_x000a_REGION=NULL_x000a_QUIEN REPORTA=Ticket automático_x000a_CONTACTO EN TERRENO=_x000a_PROBLEMA=Node FIPRDU01 - HYP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49"/>
    <d v="1899-12-30T02:58:33"/>
    <d v="1899-12-30T00:02:44"/>
    <s v="Cumplido"/>
    <s v=""/>
    <m/>
    <m/>
    <m/>
    <m/>
    <m/>
    <d v="2024-02-03T00:00:00"/>
    <x v="0"/>
    <x v="0"/>
    <x v="0"/>
    <x v="0"/>
    <x v="0"/>
  </r>
  <r>
    <s v="INC000002593806"/>
    <s v="TICKET-INTELIGENTE"/>
    <x v="6"/>
    <s v="GESTION TI"/>
    <s v="GIOVANNI D ROCCO VALENZUELA"/>
    <s v="USR_TSIGHT"/>
    <s v="1-Extenso/Generalizado"/>
    <s v="4-Baja"/>
    <s v="Baja"/>
    <x v="3"/>
    <s v="FUNDACION INSTITUTO PROFESIONAL DUOC UC"/>
    <s v="fiprdu01 - ilo_econtinua TICKET AUTOMATICO"/>
    <s v="03/02/2024 13:56:05"/>
    <s v="03/02/2024 13:56:05"/>
    <x v="0"/>
    <s v="TRUESIGHT"/>
    <s v="TRUESIGHT"/>
    <s v="03/02/2024 16:55:13"/>
    <s v="03/02/2024 23:50:00"/>
    <s v="PREVENTIVO=SI_x000a_CODIGO DE SERVICIO=ILO_ECONTINUA_x000a_DIRECCION=NULL_x000a_CIUDAD=NULL_x000a_COMUNA LOCAL=_x000a_REGION=NULL_x000a_QUIEN REPORTA=Ticket automático_x000a_CONTACTO EN TERRENO=_x000a_PROBLEMA=Node FIPRDU01 - ILO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38"/>
    <d v="1899-12-30T02:59:08"/>
    <d v="1899-12-30T00:03:30"/>
    <s v="Cumplido"/>
    <s v=""/>
    <m/>
    <m/>
    <m/>
    <m/>
    <m/>
    <d v="2024-02-03T00:00:00"/>
    <x v="0"/>
    <x v="0"/>
    <x v="0"/>
    <x v="0"/>
    <x v="0"/>
  </r>
  <r>
    <s v="INC000002593945"/>
    <s v="TICKET-INTELIGENTE"/>
    <x v="6"/>
    <s v="GESTION TI"/>
    <s v="GIOVANNI D ROCCO VALENZUELA"/>
    <s v="USR_TSIGHT"/>
    <s v="1-Extenso/Generalizado"/>
    <s v="4-Baja"/>
    <s v="Baja"/>
    <x v="3"/>
    <s v="FUNDACION INSTITUTO PROFESIONAL DUOC UC"/>
    <s v="fiprdu01 - srvfs01_vm TICKET AUTOMATICO"/>
    <s v="03/02/2024 15:20:42"/>
    <s v="03/02/2024 15:20:42"/>
    <x v="0"/>
    <s v="TRUESIGHT"/>
    <s v="TRUESIGHT"/>
    <s v="03/02/2024 17:14:17"/>
    <s v="03/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ok quedando alarma liberada"/>
    <d v="1899-12-30T01:51:02"/>
    <d v="1899-12-30T01:53:35"/>
    <d v="1899-12-30T00:02:33"/>
    <s v="Cumplido"/>
    <s v=""/>
    <m/>
    <m/>
    <m/>
    <m/>
    <m/>
    <d v="2024-02-03T00:00:00"/>
    <x v="0"/>
    <x v="0"/>
    <x v="0"/>
    <x v="0"/>
    <x v="0"/>
  </r>
  <r>
    <s v="INC000002594081"/>
    <s v="TICKET-INTELIGENTE"/>
    <x v="7"/>
    <s v="GESTION TI"/>
    <s v="SEBASTIAN I ACUÑA GUZMAN"/>
    <s v="USR_TSIGHT"/>
    <s v="1-Extenso/Generalizado"/>
    <s v="4-Baja"/>
    <s v="Baja"/>
    <x v="3"/>
    <s v="FUNDACION INSTITUTO PROFESIONAL DUOC UC"/>
    <s v="fiprdu01 - srvjenkinslab TICKET AUTOMATICO"/>
    <s v="03/02/2024 16:43:01"/>
    <s v="03/02/2024 16:43:01"/>
    <x v="0"/>
    <s v="TI"/>
    <s v="SISTEMAS OPERATIVOS"/>
    <s v="03/02/2024 18:08:21"/>
    <s v="03/02/2024 23:50:00"/>
    <s v="PREVENTIVO=SI_x000a_CODIGO DE SERVICIO=srvjenkinslab_x000a_DIRECCION=NULL_x000a_CIUDAD=NULL_x000a_COMUNA LOCAL=_x000a_REGION=NULL_x000a_QUIEN REPORTA=Ticket automático_x000a_CONTACTO EN TERRENO=_x000a_PROBLEMA=High RAM Usage Alert for Node FIPRDU01 - srvjenkinslab_x000a_REQUERIMIENTO=_x000a_EQUIPOS ENERGIZADO O R"/>
    <s v="se revisa servidor alarmado, sin encontrar la alarma reportada._x000a__x000a_El proceso con más consumo de ram corresponde a mtdd, el cual consume un 39% de ram. El resto de memoria se encuentra reservada para aplicativos._x000a__x000a_No se ven problemas de rendimiento en el s"/>
    <d v="1899-12-30T01:22:26"/>
    <d v="1899-12-30T01:25:20"/>
    <d v="1899-12-30T00:02:54"/>
    <s v="Cumplido"/>
    <s v=""/>
    <m/>
    <m/>
    <m/>
    <m/>
    <m/>
    <d v="2024-02-03T00:00:00"/>
    <x v="0"/>
    <x v="0"/>
    <x v="0"/>
    <x v="0"/>
    <x v="0"/>
  </r>
  <r>
    <s v="INC000002594274"/>
    <s v="HOUSING"/>
    <x v="11"/>
    <s v="APQ ACCESOS"/>
    <s v="JOSE G MARQUEZ MARCANO"/>
    <s v="tct_josmam"/>
    <s v="4-Menor/Localizado"/>
    <s v="4-Baja"/>
    <s v="Baja"/>
    <x v="1"/>
    <s v="TELEFONICA EMPRESAS DE CHILE SA"/>
    <s v="RONDA Y REVISION DE SALAS"/>
    <s v="03/02/2024 18:38:00"/>
    <s v="03/02/2024 18:38:46"/>
    <x v="0"/>
    <s v="CDP ANTIGUO 1"/>
    <s v="CDP ANTIGUO 2"/>
    <s v="03/02/2024 18:40:33"/>
    <s v="03/02/2024 23:50:00"/>
    <s v="RONDA Y REVISION DE SALAS"/>
    <s v="RONDAS REALIZADAS"/>
    <d v="1899-12-30T00:01:32"/>
    <d v="1899-12-30T00:02:33"/>
    <d v="1899-12-30T00:01:01"/>
    <s v=""/>
    <s v="Cumplido"/>
    <m/>
    <m/>
    <m/>
    <m/>
    <m/>
    <d v="2024-02-03T00:00:00"/>
    <x v="0"/>
    <x v="0"/>
    <x v="0"/>
    <x v="0"/>
    <x v="0"/>
  </r>
  <r>
    <s v="INC000002594276"/>
    <s v="HOUSING"/>
    <x v="11"/>
    <s v="APQ ACCESOS"/>
    <s v="JOSE G MARQUEZ MARCANO"/>
    <s v="tct_josmam"/>
    <s v="4-Menor/Localizado"/>
    <s v="4-Baja"/>
    <s v="Baja"/>
    <x v="1"/>
    <s v="TELEFONICA EMPRESAS DE CHILE SA"/>
    <s v="TOMA DE ALARMAS DE CLIENTES"/>
    <s v="03/02/2024 18:41:00"/>
    <s v="03/02/2024 18:41:53"/>
    <x v="0"/>
    <s v="CDP ANTIGUO 1"/>
    <s v="CDP ANTIGUO 2"/>
    <s v="03/02/2024 18:43:25"/>
    <s v="03/02/2024 23:50:00"/>
    <s v="TOMA DE ALARMAS DE CLIENTES"/>
    <s v="TOMA DE ALARMAS REALIZADAS"/>
    <d v="1899-12-30T00:01:10"/>
    <d v="1899-12-30T00:02:25"/>
    <d v="1899-12-30T00:01:15"/>
    <s v=""/>
    <s v="Cumplido"/>
    <m/>
    <s v=""/>
    <s v=""/>
    <s v=""/>
    <s v="Cumplido"/>
    <d v="2024-02-03T00:00:00"/>
    <x v="0"/>
    <x v="0"/>
    <x v="0"/>
    <x v="0"/>
    <x v="0"/>
  </r>
  <r>
    <s v="INC000002594307"/>
    <s v="VPN IP - MPLS"/>
    <x v="6"/>
    <s v="GESTION HD"/>
    <s v="GIOVANNI D ROCCO VALENZUELA"/>
    <s v="frp_cnavar"/>
    <s v="3-Moderado/Limitado"/>
    <s v="3-Medio"/>
    <s v="Media"/>
    <x v="1"/>
    <s v="TELEFONICA GLOBAL TECHNOLOGY S.A.AGENCIA EN CHILE"/>
    <s v="HD/ RE: Creación de Folio"/>
    <s v="03/02/2024 18:48:24"/>
    <s v="03/02/2024 18:49:50"/>
    <x v="0"/>
    <s v="CDP ANTIGUO 1"/>
    <s v="CDP ANTIGUO 2"/>
    <s v="05/02/2024 10:12:24"/>
    <s v="05/02/2024 23:50:00"/>
    <s v="PREVENTIVO: NO_x000a_CODIGO DE SERVICIO: red_x000a_DIRECCION:_x000a_QUIEN REPORTA: manuel mait_x000a_CONTACTO EN TERRENO:_x000a_PROBLEMA:_x000a_REQUERIMIENTO:_x000a__x000a_Se requiere de su acostumbrado apoyo para la creación de folio el mismo_x000a_consiste en habilitación de cuenta de red_x000a__x000a_EQUIPOS ENERGIZ"/>
    <m/>
    <d v="1899-12-31T12:25:19"/>
    <d v="1899-12-31T15:24:00"/>
    <d v="1899-12-30T02:58:41"/>
    <s v=""/>
    <s v="Cumplido"/>
    <m/>
    <m/>
    <m/>
    <m/>
    <m/>
    <d v="2024-02-05T00:00:00"/>
    <x v="1"/>
    <x v="1"/>
    <x v="0"/>
    <x v="0"/>
    <x v="0"/>
  </r>
  <r>
    <s v="INC000002594330"/>
    <s v="HOUSING"/>
    <x v="8"/>
    <s v="BELIEVE"/>
    <s v="LUIS O MORALES ARENAS"/>
    <s v="frp_jolsso"/>
    <s v="3-Moderado/Limitado"/>
    <s v="3-Medio"/>
    <s v="Media"/>
    <x v="1"/>
    <s v="TELEFONICA EMPRESAS DE CHILE SA"/>
    <s v="GESTION DATACENTER/ ACCESOS /TELEFONICA EMPRESAS DE CHILE SA"/>
    <s v="03/02/2024 19:48:52"/>
    <s v="03/02/2024 19:53:49"/>
    <x v="0"/>
    <s v="COMUNICACIONES"/>
    <s v="VPN IP - MPLS"/>
    <s v="03/02/2024 23:04:52"/>
    <s v="0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_x000a_1.- Apagado bl"/>
    <s v="ACCESO AUTORIZADO"/>
    <d v="1899-12-30T02:37:47"/>
    <d v="1899-12-30T03:16:00"/>
    <d v="1899-12-30T00:38:13"/>
    <s v=""/>
    <s v="Cumplido"/>
    <m/>
    <m/>
    <m/>
    <m/>
    <m/>
    <d v="2024-02-03T00:00:00"/>
    <x v="0"/>
    <x v="0"/>
    <x v="0"/>
    <x v="0"/>
    <x v="0"/>
  </r>
  <r>
    <s v="INC000002594346"/>
    <s v="HOUSING"/>
    <x v="11"/>
    <s v="APQ ACCESOS"/>
    <s v="LUIS O MORALES ARENAS"/>
    <s v="tct_luimoa"/>
    <s v="4-Menor/Localizado"/>
    <s v="4-Baja"/>
    <s v="Baja"/>
    <x v="0"/>
    <s v="TELEFONICA EMPRESAS DE CHILE SA"/>
    <s v="SE GENERA TICKET POR RONDA Y REVISION DE SALAS TECNICAS"/>
    <s v="03/02/2024 21:53:18"/>
    <s v="03/02/2024 21:55:32"/>
    <x v="0"/>
    <s v="CDP ANTIGUO 1"/>
    <s v="CDP ANTIGUO 2"/>
    <s v="03/02/2024 22:46:46"/>
    <s v="0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m/>
    <m/>
    <m/>
    <m/>
    <d v="2024-02-03T00:00:00"/>
    <x v="0"/>
    <x v="0"/>
    <x v="0"/>
    <x v="0"/>
    <x v="0"/>
  </r>
  <r>
    <s v="INC000002594360"/>
    <s v="HOUSING"/>
    <x v="11"/>
    <s v="APQ ACCESOS"/>
    <s v="LUIS O MORALES ARENAS"/>
    <s v="tct_luimoa"/>
    <s v="4-Menor/Localizado"/>
    <s v="4-Baja"/>
    <s v="Baja"/>
    <x v="0"/>
    <s v="TELEFONICA EMPRESAS DE CHILE SA"/>
    <s v="SE GENERA TICKET DE SUPERVISION PARA CLIENTE TELEFONICA EMPRESAS"/>
    <s v="04/02/2024 1:59:55"/>
    <s v="04/02/2024 2:01:21"/>
    <x v="0"/>
    <s v="CDP ANTIGUO 1"/>
    <s v="CDP ANTIGUO 2"/>
    <s v="04/02/2024 3:07:52"/>
    <s v="04/02/2024 23:50:00"/>
    <s v="*Estimados:*_x0009__x0009_Actividad realizada_x000a__x0009__x000a_*Cliente:*_x0009__x0009_FULL STACK_x000a_*Proveedor:*_x0009__x0009_EVERNEX_x000a_*Tipo Requerimiento:*_x0009_INICIDENCIA_x000a_*N° Ticket Acceso:*_x0009_2594330_x000a_*N° CRQ:*_x0009__x0009_PENDIENTE_x000a_*Estado CRQ:*_x0009__x0009_APROBADO_x000a_*TKT:*_x0009__x0009__x0009_TKT-006072_x000a_*Actividad a realizar:*_x0009_Falla PRD7160 -Caso Ev"/>
    <s v="INCIDENCIA RESTABLECIDA"/>
    <d v="1899-12-30T00:00:00"/>
    <d v="1899-12-30T00:00:00"/>
    <d v="1899-12-30T00:00:00"/>
    <s v=""/>
    <s v=""/>
    <m/>
    <m/>
    <m/>
    <m/>
    <m/>
    <d v="2024-02-04T00:00:00"/>
    <x v="0"/>
    <x v="0"/>
    <x v="0"/>
    <x v="0"/>
    <x v="0"/>
  </r>
  <r>
    <s v="INC000002594362"/>
    <s v="RED INTERNA"/>
    <x v="10"/>
    <s v="APOQUINDO TI"/>
    <s v="RICARDO F ORELLANA MARDONES"/>
    <s v="tct_rorell"/>
    <s v="4-Menor/Localizado"/>
    <s v="4-Baja"/>
    <s v="Baja"/>
    <x v="0"/>
    <s v="TELEFONICA EMPRESAS DE CHILE SA"/>
    <s v="RONDA Y MEDICIÓN DE TEMPERATURAS EN SALAS TIC"/>
    <s v="04/02/2024 2:29:51"/>
    <s v="04/02/2024 2:30:49"/>
    <x v="0"/>
    <s v="TI"/>
    <s v="CLIMA"/>
    <s v="04/02/2024 2:41:31"/>
    <s v="04/02/2024 23:50:00"/>
    <m/>
    <s v="ACT REALIZADA SIN NOVEDAD"/>
    <d v="1899-12-30T00:00:00"/>
    <d v="1899-12-30T00:00:00"/>
    <d v="1899-12-30T00:00:00"/>
    <s v=""/>
    <s v=""/>
    <m/>
    <m/>
    <m/>
    <m/>
    <m/>
    <d v="2024-02-04T00:00:00"/>
    <x v="0"/>
    <x v="0"/>
    <x v="0"/>
    <x v="0"/>
    <x v="0"/>
  </r>
  <r>
    <s v="INC000002594411"/>
    <s v="COMUNICACIONES"/>
    <x v="6"/>
    <s v="SISTEMA OPERATIVO MICROSOFT"/>
    <s v="GIOVANNI D ROCCO VALENZUELA"/>
    <s v="tct_grocco"/>
    <s v="4-Menor/Localizado"/>
    <s v="4-Baja"/>
    <s v="Baja"/>
    <x v="1"/>
    <s v="TELEFONICA GLOBAL TECHNOLOGY S.A.AGENCIA EN CHILE"/>
    <s v="Habilitacion cuenta Manuel Maita"/>
    <s v="03/02/2024 19:18:25"/>
    <s v="03/02/2024 19:23:09"/>
    <x v="0"/>
    <s v="CDP ANTIGUO 1"/>
    <s v="CDP ANTIGUO 2"/>
    <s v="03/02/2024 19:25:01"/>
    <s v="03/02/2024 23:50:00"/>
    <s v="Solicita habilitacion de cuenta de Manuel Maita"/>
    <m/>
    <d v="1899-12-30T00:00:00"/>
    <d v="1899-12-30T00:06:36"/>
    <d v="1899-12-30T00:06:36"/>
    <s v=""/>
    <s v="Cumplido"/>
    <m/>
    <m/>
    <m/>
    <m/>
    <m/>
    <d v="2024-02-03T00:00:00"/>
    <x v="0"/>
    <x v="0"/>
    <x v="0"/>
    <x v="0"/>
    <x v="0"/>
  </r>
  <r>
    <s v="INC000002594539"/>
    <s v="TICKET-INTELIGENTE"/>
    <x v="6"/>
    <s v="GESTION TI"/>
    <s v="GIOVANNI D ROCCO VALENZUELA"/>
    <s v="USR_TSIGHT"/>
    <s v="1-Extenso/Generalizado"/>
    <s v="4-Baja"/>
    <s v="Baja"/>
    <x v="3"/>
    <s v="COAGRA S A"/>
    <s v="coagra01 - sap_prod_e_vm TICKET AUTOMATICO"/>
    <s v="03/02/2024 22:16:15"/>
    <s v="03/02/2024 22:16:15"/>
    <x v="0"/>
    <s v="TRUESIGHT"/>
    <s v="TRUESIGHT"/>
    <s v="04/02/2024 1:14:17"/>
    <s v="04/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realiza limpieza de memoria residual, quedando equipo con alarma liberada"/>
    <d v="1899-12-30T02:56:11"/>
    <d v="1899-12-30T02:58:02"/>
    <d v="1899-12-30T00:01:51"/>
    <s v="Cumplido"/>
    <s v=""/>
    <m/>
    <m/>
    <m/>
    <m/>
    <m/>
    <d v="2024-02-04T00:00:00"/>
    <x v="0"/>
    <x v="0"/>
    <x v="0"/>
    <x v="0"/>
    <x v="0"/>
  </r>
  <r>
    <s v="INC000002594669"/>
    <s v="HOUSING"/>
    <x v="11"/>
    <s v="APQ ACCESOS"/>
    <s v="LUIS O MORALES ARENAS"/>
    <s v="tct_luimoa"/>
    <s v="4-Menor/Localizado"/>
    <s v="4-Baja"/>
    <s v="Baja"/>
    <x v="0"/>
    <s v="TELEFONICA EMPRESAS DE CHILE SA"/>
    <s v="SE GENERA TICKET POR REVISION Y TOMA DE ALARMA DE CLIENTES"/>
    <s v="04/02/2024 3:08:16"/>
    <s v="04/02/2024 3:10:43"/>
    <x v="0"/>
    <s v="CDP ANTIGUO 1"/>
    <s v="CDP ANTIGUO 2"/>
    <s v="04/02/2024 4:13:12"/>
    <s v="04/02/2024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s v=""/>
    <m/>
    <m/>
    <m/>
    <m/>
    <m/>
    <d v="2024-02-04T00:00:00"/>
    <x v="0"/>
    <x v="0"/>
    <x v="0"/>
    <x v="0"/>
    <x v="0"/>
  </r>
  <r>
    <s v="INC000002594764"/>
    <s v="RED INTERNA"/>
    <x v="10"/>
    <s v="APOQUINDO TI"/>
    <s v="RICARDO F ORELLANA MARDONES"/>
    <s v="tct_rorell"/>
    <s v="4-Menor/Localizado"/>
    <s v="4-Baja"/>
    <s v="Baja"/>
    <x v="0"/>
    <s v="TELEFONICA EMPRESAS DE CHILE SA"/>
    <s v="RONDA Y MEDICIÓN DE TEMPERATURAS EN SALAS TIC"/>
    <s v="04/02/2024 7:21:38"/>
    <s v="04/02/2024 7:22:41"/>
    <x v="0"/>
    <s v="TI"/>
    <s v="CLIMA"/>
    <s v="04/02/2024 7:36:31"/>
    <s v="04/02/2024 23:50:00"/>
    <m/>
    <s v="ACT REALIZADA SIN NOVEDAD"/>
    <d v="1899-12-30T00:00:00"/>
    <d v="1899-12-30T00:00:00"/>
    <d v="1899-12-30T00:00:00"/>
    <s v=""/>
    <s v=""/>
    <m/>
    <m/>
    <m/>
    <m/>
    <m/>
    <d v="2024-02-04T00:00:00"/>
    <x v="0"/>
    <x v="0"/>
    <x v="0"/>
    <x v="0"/>
    <x v="0"/>
  </r>
  <r>
    <s v="INC000002594826"/>
    <s v="TICKET-INTELIGENTE"/>
    <x v="7"/>
    <s v="DUOC TICKET AUTOMATICO"/>
    <s v="SEBASTIAN I ACUÑA GUZMAN"/>
    <s v="USR_TSIGHT"/>
    <s v="1-Extenso/Generalizado"/>
    <s v="4-Baja"/>
    <s v="Baja"/>
    <x v="3"/>
    <s v="FUNDACION INSTITUTO PROFESIONAL DUOC UC"/>
    <s v="fiprdu01 - liceo_andes TICKET AUTOMATICO"/>
    <s v="04/02/2024 9:11:30"/>
    <s v="04/02/2024 9:11:30"/>
    <x v="0"/>
    <s v="TI"/>
    <s v="SISTEMAS OPERATIVOS"/>
    <s v="04/02/2024 10:51:12"/>
    <s v="04/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Al revisar la url, esta se encuentra arriba y redireccionando de manera correcta. Es tercera vez que recibo una alarma con url arriba. Favor antes de llamar, realizar las pruebas de validación https://www.duoc.cl/liceopolitecnicoandes. En caso de que no"/>
    <d v="1899-12-30T01:35:20"/>
    <d v="1899-12-30T01:39:42"/>
    <d v="1899-12-30T00:04:22"/>
    <s v="Cumplido"/>
    <s v=""/>
    <m/>
    <m/>
    <m/>
    <m/>
    <m/>
    <d v="2024-02-04T00:00:00"/>
    <x v="0"/>
    <x v="0"/>
    <x v="0"/>
    <x v="0"/>
    <x v="0"/>
  </r>
  <r>
    <s v="INC000002594869"/>
    <s v="RED INTERNA"/>
    <x v="0"/>
    <s v="APQ ACCESOS"/>
    <s v="CARLOS F ARAYA RAMIREZ"/>
    <s v="tct_cararr"/>
    <s v="4-Menor/Localizado"/>
    <s v="4-Baja"/>
    <s v="Baja"/>
    <x v="0"/>
    <s v="TELEFONICA CYBERSECURITY TECH CHILE SPA"/>
    <s v="RONDAS PREVENTIVAS Y TOMA DE TEMPERATURAS"/>
    <s v="04/02/2024 10:28:28"/>
    <s v="04/02/2024 10:29:28"/>
    <x v="0"/>
    <s v="CDP ANTIGUO 1"/>
    <s v="CDP ANTIGUO 2"/>
    <s v="04/02/2024 19:07:33"/>
    <s v="04/02/2024 23:50:00"/>
    <m/>
    <s v="rondas preventivas y de temperaturas realizadas"/>
    <d v="1899-12-30T00:00:00"/>
    <d v="1899-12-30T00:00:00"/>
    <d v="1899-12-30T00:00:00"/>
    <s v=""/>
    <s v=""/>
    <m/>
    <m/>
    <m/>
    <m/>
    <m/>
    <d v="2024-02-04T00:00:00"/>
    <x v="0"/>
    <x v="0"/>
    <x v="0"/>
    <x v="0"/>
    <x v="0"/>
  </r>
  <r>
    <s v="INC000002594897"/>
    <s v="TICKET-INTELIGENTE"/>
    <x v="6"/>
    <s v="GESTION TI"/>
    <s v="GIOVANNI D ROCCO VALENZUELA"/>
    <s v="USR_TSIGHT"/>
    <s v="1-Extenso/Generalizado"/>
    <s v="4-Baja"/>
    <s v="Baja"/>
    <x v="3"/>
    <s v="FUNDACION INSTITUTO PROFESIONAL DUOC UC"/>
    <s v="fiprdu01 - dc_acdecontinua TICKET AUTOMATICO"/>
    <s v="04/02/2024 11:14:14"/>
    <s v="04/02/2024 11:14:14"/>
    <x v="0"/>
    <s v="TRUESIGHT"/>
    <s v="TRUESIGHT"/>
    <s v="04/02/2024 13:34:54"/>
    <s v="04/02/2024 23:50:00"/>
    <s v="PREVENTIVO=SI_x000a_CODIGO DE SERVICIO=DC_ACDECONTINUA_x000a_DIRECCION=NULL_x000a_CIUDAD=NULL_x000a_COMUNA LOCAL=_x000a_REGION=NULL_x000a_QUIEN REPORTA=Ticket automático_x000a_CONTACTO EN TERRENO=_x000a_PROBLEMA=High RAM Usage Alert for Node FIPRDU01 - DC_ACDECONTINUA_x000a_REQUERIMIENTO=_x000a_EQUIPOS ENERGIZADO"/>
    <m/>
    <d v="1899-12-30T02:18:31"/>
    <d v="1899-12-30T02:20:40"/>
    <d v="1899-12-30T00:02:09"/>
    <s v="Cumplido"/>
    <s v=""/>
    <m/>
    <m/>
    <m/>
    <m/>
    <m/>
    <d v="2024-02-04T00:00:00"/>
    <x v="0"/>
    <x v="0"/>
    <x v="0"/>
    <x v="0"/>
    <x v="0"/>
  </r>
  <r>
    <s v="INC000002594969"/>
    <s v="HOUSING"/>
    <x v="2"/>
    <s v="APQ ACCESOS"/>
    <s v="EDUARDO A NUÑEZ LAMOZA"/>
    <s v="tct_edunul"/>
    <s v="4-Menor/Localizado"/>
    <s v="4-Baja"/>
    <s v="Baja"/>
    <x v="0"/>
    <s v="TELEFONICA CYBERSECURITY TECH CHILE SPA"/>
    <s v="TOMA DE TEMPERATURAS"/>
    <s v="05/02/2024 5:48:52"/>
    <s v="05/02/2024 5:49:40"/>
    <x v="0"/>
    <s v="TI"/>
    <s v="CLIMA"/>
    <s v="05/02/2024 5:49:57"/>
    <s v="05/02/2024 23:50:00"/>
    <s v="TOMA DE TEMPERATURAS"/>
    <s v="RONDA REALIZADA"/>
    <d v="1899-12-30T00:00:00"/>
    <d v="1899-12-30T00:00:00"/>
    <d v="1899-12-30T00:00:00"/>
    <s v=""/>
    <s v=""/>
    <m/>
    <m/>
    <m/>
    <m/>
    <m/>
    <d v="2024-02-05T00:00:00"/>
    <x v="0"/>
    <x v="0"/>
    <x v="0"/>
    <x v="0"/>
    <x v="0"/>
  </r>
  <r>
    <s v="INC000002594971"/>
    <s v="HOUSING"/>
    <x v="2"/>
    <s v="APQ ACCESOS"/>
    <s v="EDUARDO A NUÑEZ LAMOZA"/>
    <s v="tct_edunul"/>
    <s v="4-Menor/Localizado"/>
    <s v="4-Baja"/>
    <s v="Baja"/>
    <x v="0"/>
    <s v="TELEFONICA CYBERSECURITY TECH CHILE SPA"/>
    <s v="RONDA SALAS TECNICAS"/>
    <s v="05/02/2024 5:50:26"/>
    <s v="05/02/2024 5:51:18"/>
    <x v="0"/>
    <s v="TI"/>
    <s v="INFRAESTRUCTURA"/>
    <s v="05/02/2024 5:51:35"/>
    <s v="05/02/2024 23:50:00"/>
    <s v="REVISION DE SALAS Y RACK"/>
    <s v="RONDA REALIZADA"/>
    <d v="1899-12-30T00:00:00"/>
    <d v="1899-12-30T00:00:00"/>
    <d v="1899-12-30T00:00:00"/>
    <s v=""/>
    <s v=""/>
    <m/>
    <m/>
    <m/>
    <m/>
    <m/>
    <d v="2024-02-05T00:00:00"/>
    <x v="0"/>
    <x v="0"/>
    <x v="0"/>
    <x v="0"/>
    <x v="0"/>
  </r>
  <r>
    <s v="INC000002594975"/>
    <s v="RED INTERNA"/>
    <x v="10"/>
    <s v="APOQUINDO TI"/>
    <s v="RICARDO F ORELLANA MARDONES"/>
    <s v="tct_rorell"/>
    <s v="4-Menor/Localizado"/>
    <s v="4-Baja"/>
    <s v="Baja"/>
    <x v="0"/>
    <s v="TELEFONICA EMPRESAS DE CHILE SA"/>
    <s v="RONDA Y MEDICIÓN DE TEMPERATURAS EN SALAS TIC"/>
    <s v="05/02/2024 7:19:29"/>
    <s v="05/02/2024 7:20:31"/>
    <x v="0"/>
    <s v="TI"/>
    <s v="CLIMA"/>
    <s v="05/02/2024 7:32:56"/>
    <s v="05/02/2024 23:50:00"/>
    <m/>
    <s v="ACT REALIZADA SIN NOVEDAD"/>
    <d v="1899-12-30T00:00:00"/>
    <d v="1899-12-30T00:00:00"/>
    <d v="1899-12-30T00:00:00"/>
    <s v=""/>
    <s v=""/>
    <m/>
    <m/>
    <m/>
    <m/>
    <m/>
    <d v="2024-02-05T00:00:00"/>
    <x v="0"/>
    <x v="0"/>
    <x v="0"/>
    <x v="0"/>
    <x v="0"/>
  </r>
  <r>
    <s v="INC000002594988"/>
    <s v="INFRAESTRUCTURA DC"/>
    <x v="2"/>
    <s v="APQ ACCESOS"/>
    <s v="JONATHAN A MARQUEZ ASTENGO"/>
    <s v="tct_jmarqu"/>
    <s v="4-Menor/Localizado"/>
    <s v="4-Baja"/>
    <s v="Baja"/>
    <x v="0"/>
    <s v="TELEFONICA CYBERSECURITY TECH CHILE SPA"/>
    <s v="FACTIBILIDAD COCA COLA EMBONOR/CRQ 81574"/>
    <s v="05/02/2024 9:06:20"/>
    <s v="05/02/2024 9:08:54"/>
    <x v="0"/>
    <s v="CDP ANTIGUO 1"/>
    <s v="CDP ANTIGUO 2"/>
    <s v="05/02/2024 9:31:47"/>
    <s v="05/02/2024 23:50:00"/>
    <s v="PREVENTIVO: SI_x000a_CÓDIGO DE SERVICIO: INC000002594988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s v=""/>
    <m/>
    <s v=""/>
    <s v=""/>
    <s v=""/>
    <s v="Cumplido"/>
    <d v="2024-02-05T00:00:00"/>
    <x v="0"/>
    <x v="0"/>
    <x v="0"/>
    <x v="0"/>
    <x v="0"/>
  </r>
  <r>
    <s v="INC000002594990"/>
    <s v="RED INTERNA"/>
    <x v="0"/>
    <s v="APQ ACCESOS"/>
    <s v="CARLOS F ARAYA RAMIREZ"/>
    <s v="tct_cararr"/>
    <s v="4-Menor/Localizado"/>
    <s v="4-Baja"/>
    <s v="Baja"/>
    <x v="0"/>
    <s v="TELEFONICA CYBERSECURITY TECH CHILE SPA"/>
    <s v="RONDA INSPECTIVA"/>
    <s v="05/02/2024 9:12:41"/>
    <s v="05/02/2024 9:13:24"/>
    <x v="0"/>
    <s v="CDP ANTIGUO 1"/>
    <s v="CDP ANTIGUO 2"/>
    <s v="05/02/2024 9:57:20"/>
    <s v="05/02/2024 23:50:00"/>
    <m/>
    <s v="ronda realizada"/>
    <d v="1899-12-30T00:00:00"/>
    <d v="1899-12-30T00:00:00"/>
    <d v="1899-12-30T00:00:00"/>
    <s v=""/>
    <s v=""/>
    <m/>
    <s v=""/>
    <s v=""/>
    <s v=""/>
    <s v="Cumplido"/>
    <d v="2024-02-05T00:00:00"/>
    <x v="0"/>
    <x v="0"/>
    <x v="0"/>
    <x v="0"/>
    <x v="0"/>
  </r>
  <r>
    <s v="INC000002595227"/>
    <s v="HOUSING"/>
    <x v="11"/>
    <s v="APQ ACCESOS"/>
    <s v="JOSE G MARQUEZ MARCANO"/>
    <s v="tct_josmam"/>
    <s v="4-Menor/Localizado"/>
    <s v="4-Baja"/>
    <s v="Baja"/>
    <x v="1"/>
    <s v="TELEFONICA EMPRESAS DE CHILE SA"/>
    <s v="RONDA Y REVISION DE SALAS"/>
    <s v="04/02/2024 17:53:09"/>
    <s v="04/02/2024 17:53:53"/>
    <x v="0"/>
    <s v="CDP ANTIGUO 1"/>
    <s v="CDP ANTIGUO 2"/>
    <s v="04/02/2024 18:05:55"/>
    <s v="04/02/2024 23:50:00"/>
    <s v="RONDA Y REVISION DE SALAS"/>
    <s v="RONDAS REALIZADAS"/>
    <d v="1899-12-30T00:11:46"/>
    <d v="1899-12-30T00:12:46"/>
    <d v="1899-12-30T00:01:00"/>
    <s v=""/>
    <s v="Cumplido"/>
    <m/>
    <s v=""/>
    <s v=""/>
    <s v=""/>
    <s v="Cumplido"/>
    <d v="2024-02-04T00:00:00"/>
    <x v="0"/>
    <x v="0"/>
    <x v="0"/>
    <x v="0"/>
    <x v="0"/>
  </r>
  <r>
    <s v="INC000002595229"/>
    <s v="HOUSING"/>
    <x v="11"/>
    <s v="APQ ACCESOS"/>
    <s v="JOSE G MARQUEZ MARCANO"/>
    <s v="tct_josmam"/>
    <s v="4-Menor/Localizado"/>
    <s v="4-Baja"/>
    <s v="Baja"/>
    <x v="1"/>
    <s v="TELEFONICA EMPRESAS DE CHILE SA"/>
    <s v="TOMA DE ALARMAS DE CLIENTES"/>
    <s v="04/02/2024 18:06:31"/>
    <s v="04/02/2024 18:08:54"/>
    <x v="0"/>
    <s v="CDP ANTIGUO 1"/>
    <s v="CDP ANTIGUO 2"/>
    <s v="04/02/2024 18:09:56"/>
    <s v="04/02/2024 23:50:00"/>
    <s v="TOMA DE ALARMAS DE CLIENTES"/>
    <s v="TOMA DE ALARMAS REALIZADAS"/>
    <d v="1899-12-30T00:00:48"/>
    <d v="1899-12-30T00:03:25"/>
    <d v="1899-12-30T00:02:37"/>
    <s v=""/>
    <s v="Cumplido"/>
    <m/>
    <m/>
    <m/>
    <m/>
    <m/>
    <d v="2024-02-04T00:00:00"/>
    <x v="0"/>
    <x v="0"/>
    <x v="0"/>
    <x v="0"/>
    <x v="0"/>
  </r>
  <r>
    <s v="INC000002595242"/>
    <s v="RED INTERNA"/>
    <x v="10"/>
    <s v="APOQUINDO TI"/>
    <s v="RICARDO F ORELLANA MARDONES"/>
    <s v="tct_rorell"/>
    <s v="4-Menor/Localizado"/>
    <s v="4-Baja"/>
    <s v="Baja"/>
    <x v="0"/>
    <s v="TELEFONICA EMPRESAS DE CHILE SA"/>
    <s v="RONDA Y MEDICION DE TEMPERATURAS EN SALAS TIC"/>
    <s v="05/02/2024 0:19:31"/>
    <s v="05/02/2024 0:20:26"/>
    <x v="0"/>
    <s v="TI"/>
    <s v="CLIMA"/>
    <s v="05/02/2024 0:38:32"/>
    <s v="05/02/2024 23:50:00"/>
    <m/>
    <s v="ACT REALIZADA SIN NOVEDAD"/>
    <d v="1899-12-30T00:00:00"/>
    <d v="1899-12-30T00:00:00"/>
    <d v="1899-12-30T00:00:00"/>
    <s v=""/>
    <s v=""/>
    <m/>
    <m/>
    <m/>
    <m/>
    <m/>
    <d v="2024-02-05T00:00:00"/>
    <x v="0"/>
    <x v="0"/>
    <x v="0"/>
    <x v="0"/>
    <x v="0"/>
  </r>
  <r>
    <s v="INC000002595247"/>
    <s v="RED INTERNA"/>
    <x v="10"/>
    <s v="APOQUINDO TI"/>
    <s v="RICARDO F ORELLANA MARDONES"/>
    <s v="tct_rorell"/>
    <s v="4-Menor/Localizado"/>
    <s v="4-Baja"/>
    <s v="Baja"/>
    <x v="0"/>
    <s v="TELEFONICA EMPRESAS DE CHILE SA"/>
    <s v="RONDA Y MEDICIÓN  DE TEMPERATURAS EN SALAS TIC"/>
    <s v="05/02/2024 2:33:05"/>
    <s v="05/02/2024 2:34:32"/>
    <x v="0"/>
    <s v="TI"/>
    <s v="CLIMA"/>
    <s v="05/02/2024 2:45:26"/>
    <s v="05/02/2024 23:50:00"/>
    <m/>
    <s v="ACT REALIZADA SIN NOVEDAD"/>
    <d v="1899-12-30T00:00:00"/>
    <d v="1899-12-30T00:00:00"/>
    <d v="1899-12-30T00:00:00"/>
    <s v=""/>
    <s v=""/>
    <m/>
    <m/>
    <m/>
    <m/>
    <m/>
    <d v="2024-02-05T00:00:00"/>
    <x v="0"/>
    <x v="0"/>
    <x v="0"/>
    <x v="0"/>
    <x v="0"/>
  </r>
  <r>
    <s v="INC000002595250"/>
    <s v="HOUSING"/>
    <x v="11"/>
    <s v="APQ ACCESOS"/>
    <s v="LUIS O MORALES ARENAS"/>
    <s v="tct_luimoa"/>
    <s v="4-Menor/Localizado"/>
    <s v="4-Baja"/>
    <s v="Baja"/>
    <x v="0"/>
    <s v="TELEFONICA EMPRESAS DE CHILE SA"/>
    <s v="SE GENERA TICKET DE SUPERVISION PARA CLIENTE DXC"/>
    <s v="05/02/2024 3:04:31"/>
    <s v="05/02/2024 3:05:39"/>
    <x v="0"/>
    <s v="CDP ANTIGUO 1"/>
    <s v="CDP ANTIGUO 2"/>
    <s v="05/02/2024 4:02:02"/>
    <s v="05/02/2024 23:50:00"/>
    <s v="*Estimados:*_x0009__x0009_Actividad realizada_x000a__x0009__x000a_*Cliente:*_x0009__x0009_DXC_x000a_*Proveedor:*_x0009__x0009_CLARO_x000a_*Tipo Requerimiento:*_x0009_TRABAJO CON CRQ_x000a_*N° Ticket Acceso:*_x0009_2589733_x000a_*N° CRQ:*_x0009__x0009_81721_x000a_*Estado CRQ:*_x0009__x0009_APROBADO_x000a_*TKT:*_x0009__x0009__x0009_TKT-006028_x000a_*Actividad a realizar:*_x0009_Migración de Puertos en ROADM /"/>
    <s v="SUPERVISION CRQ, OK."/>
    <d v="1899-12-30T00:00:00"/>
    <d v="1899-12-30T00:00:00"/>
    <d v="1899-12-30T00:00:00"/>
    <s v=""/>
    <s v=""/>
    <m/>
    <m/>
    <m/>
    <m/>
    <m/>
    <d v="2024-02-05T00:00:00"/>
    <x v="0"/>
    <x v="0"/>
    <x v="0"/>
    <x v="0"/>
    <x v="0"/>
  </r>
  <r>
    <s v="INC000002595272"/>
    <s v="HOUSING"/>
    <x v="11"/>
    <s v="APQ ACCESOS"/>
    <s v="LUIS O MORALES ARENAS"/>
    <s v="tct_luimoa"/>
    <s v="4-Menor/Localizado"/>
    <s v="4-Baja"/>
    <s v="Baja"/>
    <x v="0"/>
    <s v="TELEFONICA EMPRESAS DE CHILE SA"/>
    <s v="SE GENERA TICKET POR REVISION Y TOMA DE ALARMA DE CLIENTES"/>
    <s v="05/02/2024 4:02:21"/>
    <s v="05/02/2024 4:03:26"/>
    <x v="0"/>
    <s v="CDP ANTIGUO 1"/>
    <s v="CDP ANTIGUO 2"/>
    <s v="05/02/2024 5:06:54"/>
    <s v="05/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ALARMA REALIZADA"/>
    <d v="1899-12-30T00:00:00"/>
    <d v="1899-12-30T00:00:00"/>
    <d v="1899-12-30T00:00:00"/>
    <s v=""/>
    <s v=""/>
    <m/>
    <m/>
    <m/>
    <m/>
    <m/>
    <d v="2024-02-05T00:00:00"/>
    <x v="0"/>
    <x v="0"/>
    <x v="0"/>
    <x v="0"/>
    <x v="0"/>
  </r>
  <r>
    <s v="INC000002595274"/>
    <s v="RED INTERNA"/>
    <x v="10"/>
    <s v="APOQUINDO TI"/>
    <s v="RICARDO F ORELLANA MARDONES"/>
    <s v="tct_rorell"/>
    <s v="4-Menor/Localizado"/>
    <s v="4-Baja"/>
    <s v="Baja"/>
    <x v="0"/>
    <s v="TELEFONICA EMPRESAS DE CHILE SA"/>
    <s v="RONDA Y MEDICIÓN DE TEMPERATURAS EN SALAS TIC"/>
    <s v="05/02/2024 4:23:59"/>
    <s v="05/02/2024 4:24:55"/>
    <x v="0"/>
    <s v="TI"/>
    <s v="CLIMA"/>
    <s v="05/02/2024 4:35:51"/>
    <s v="05/02/2024 23:50:00"/>
    <m/>
    <s v="ACT REALIZADA SIN NOVEDAD"/>
    <d v="1899-12-30T00:00:00"/>
    <d v="1899-12-30T00:00:00"/>
    <d v="1899-12-30T00:00:00"/>
    <s v=""/>
    <s v=""/>
    <m/>
    <m/>
    <m/>
    <m/>
    <m/>
    <d v="2024-02-05T00:00:00"/>
    <x v="0"/>
    <x v="0"/>
    <x v="0"/>
    <x v="0"/>
    <x v="0"/>
  </r>
  <r>
    <s v="INC000002595345"/>
    <s v="HOUSING"/>
    <x v="11"/>
    <s v="APQ ACCESOS"/>
    <s v="LUIS O MORALES ARENAS"/>
    <s v="tct_luimoa"/>
    <s v="4-Menor/Localizado"/>
    <s v="4-Baja"/>
    <s v="Baja"/>
    <x v="0"/>
    <s v="TELEFONICA EMPRESAS DE CHILE SA"/>
    <s v="SE GENERA TICKET POR RONDA Y REVISION DE SALAS TECNICAS"/>
    <s v="04/02/2024 21:09:25"/>
    <s v="04/02/2024 21:10:56"/>
    <x v="0"/>
    <s v="CDP ANTIGUO 1"/>
    <s v="CDP ANTIGUO 2"/>
    <s v="04/02/2024 22:06:26"/>
    <s v="04/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m/>
    <m/>
    <m/>
    <m/>
    <d v="2024-02-04T00:00:00"/>
    <x v="0"/>
    <x v="0"/>
    <x v="0"/>
    <x v="0"/>
    <x v="0"/>
  </r>
  <r>
    <s v="INC000002595385"/>
    <s v="VPN IP - MPLS"/>
    <x v="3"/>
    <s v="GESTION HD"/>
    <s v="DEIBY Y SANTOYO MONTEROLA"/>
    <s v="frp_pcamay"/>
    <s v="3-Moderado/Limitado"/>
    <s v="3-Medio"/>
    <s v="Media"/>
    <x v="1"/>
    <s v="PESQUERA TRANS ANTARTIC LIMITADA"/>
    <s v="HD/RE: Solicitud alta nuevo usuario para Gestión-Administración VCloud Telefonica c"/>
    <s v="05/02/2024 9:05:43"/>
    <s v="05/02/2024 9:09:07"/>
    <x v="0"/>
    <s v="CDP ANTIGUO 1"/>
    <s v="CDP ANTIGUO 2"/>
    <s v="05/02/2024 10:06:15"/>
    <s v="05/02/2024 23:50:00"/>
    <s v="PREVENTIVO: NO_x000a_CODIGO DE SERVICIO:_x000a_DIRECCION:_x000a_QUIEN REPORTA:Denise Cruzat Etcheberry  _x000a_CONTACTO EN TERRENO:Felipe Carmoega Santiso +34 981-845 400 Móvil: 618785920 Ext.móvil 87138/27049_x000a_PROBLEMA:_x000a_REQUERIMIENTO:con motivo de la jubilación de nuestro compa"/>
    <s v="FASE RESOLUCIÓN Y RECUPERACIÓN_x000a__x000a_Se efectúa contacto con cliente:N/A_x000a__x000a_Teléfono de contacto:N/A_x000a__x000a_Acciones realizadas:Se crea el usuario y se envia los datos por correo a Javier Codesido_x000a__x000a_Solución paliativa o definitiva:N/A_x000a__x000a_Acciones de Mejora, Recomendacio"/>
    <d v="1899-12-30T00:00:00"/>
    <d v="1899-12-30T01:00:32"/>
    <d v="1899-12-30T01:00:32"/>
    <s v=""/>
    <s v="Cumplido"/>
    <m/>
    <m/>
    <m/>
    <m/>
    <m/>
    <d v="2024-02-05T00:00:00"/>
    <x v="1"/>
    <x v="1"/>
    <x v="0"/>
    <x v="0"/>
    <x v="0"/>
  </r>
  <r>
    <s v="INC000002595391"/>
    <s v="VPN IP - MPLS"/>
    <x v="3"/>
    <s v="GESTION HD"/>
    <s v="ANGEL CASTRO CABRERA"/>
    <s v="frp_pcamay"/>
    <s v="3-Moderado/Limitado"/>
    <s v="3-Medio"/>
    <s v="Media"/>
    <x v="1"/>
    <s v="TRANSBANK S.A."/>
    <s v="HD/Creación de port Group transbank // MPLS // CHI-0000134105"/>
    <s v="05/02/2024 9:12:39"/>
    <s v="05/02/2024 9:15:48"/>
    <x v="0"/>
    <s v="CDP ANTIGUO 1"/>
    <s v="CDP ANTIGUO 2"/>
    <s v="06/02/2024 10:31:03"/>
    <s v="06/02/2024 23:50:00"/>
    <s v="PREVENTIVO: NO_x000a_CODIGO DE SERVICIO:_x000a_DIRECCION:_x000a_QUIEN REPORTA:Jorge Romero Romero +56 9 5382 2565_x000a_CONTACTO EN TERRENO::Jorge Romero Romero +56 9 5382 2565_x000a_PROBLEMA:_x000a_REQUERIMIENTO:generación de ticket al área de virtualización con el_x000a_siguiente requerimiento"/>
    <s v="Se efectúa contacto con cliente: Jorge Romero_x000a_Teléfono de contacto: Via correo_x000a_Acciones realizadas: Se realizan configuraciones solicitadas_x000a_Acciones de Mejora, Recomendaciones: N/A_x000a_Causa Raíz: N/A"/>
    <d v="1899-12-31T00:44:56"/>
    <d v="1899-12-31T01:18:24"/>
    <d v="1899-12-30T00:33:28"/>
    <s v=""/>
    <s v="Cumplido"/>
    <m/>
    <m/>
    <m/>
    <m/>
    <m/>
    <d v="2024-02-06T00:00:00"/>
    <x v="0"/>
    <x v="0"/>
    <x v="0"/>
    <x v="0"/>
    <x v="0"/>
  </r>
  <r>
    <s v="INC000002595419"/>
    <s v="TICKET-INTELIGENTE"/>
    <x v="6"/>
    <s v="GESTION TI"/>
    <s v="GIOVANNI D ROCCO VALENZUELA"/>
    <s v="USR_TSIGHT"/>
    <s v="1-Extenso/Generalizado"/>
    <s v="4-Baja"/>
    <s v="Baja"/>
    <x v="3"/>
    <s v="FUNDACION INSTITUTO PROFESIONAL DUOC UC"/>
    <s v="fiprdu01 - dcadmecontinua2 TICKET AUTOMATICO"/>
    <s v="04/02/2024 16:19:54"/>
    <s v="04/02/2024 16:19:54"/>
    <x v="0"/>
    <s v="TRUESIGHT"/>
    <s v="TRUESIGHT"/>
    <s v="04/02/2024 17:42:45"/>
    <s v="04/02/2024 23:50:00"/>
    <s v="PREVENTIVO=SI_x000a_CODIGO DE SERVICIO=DCADMECONTINUA2_x000a_DIRECCION=NULL_x000a_CIUDAD=NULL_x000a_COMUNA LOCAL=_x000a_REGION=NULL_x000a_QUIEN REPORTA=Ticket automático_x000a_CONTACTO EN TERRENO=_x000a_PROBLEMA=High RAM Usage Alert for Node FIPRDU01 - DCADMECONTINUA2_x000a_REQUERIMIENTO=_x000a_EQUIPOS ENERGIZADO"/>
    <s v="Se realiza reconfiguración de equipo en Hyper V ya que se encontraba con memoria dinámica con lo cual estaba realizando alertas de high memory usage, quedando equipo normalizado"/>
    <d v="1899-12-30T01:21:10"/>
    <d v="1899-12-30T01:22:51"/>
    <d v="1899-12-30T00:01:41"/>
    <s v="Cumplido"/>
    <s v=""/>
    <m/>
    <m/>
    <m/>
    <m/>
    <m/>
    <d v="2024-02-04T00:00:00"/>
    <x v="0"/>
    <x v="0"/>
    <x v="0"/>
    <x v="0"/>
    <x v="0"/>
  </r>
  <r>
    <s v="INC000002595505"/>
    <s v="TICKET-INTELIGENTE"/>
    <x v="6"/>
    <s v="GESTION TI"/>
    <s v="GIOVANNI D ROCCO VALENZUELA"/>
    <s v="USR_TSIGHT"/>
    <s v="1-Extenso/Generalizado"/>
    <s v="4-Baja"/>
    <s v="Baja"/>
    <x v="3"/>
    <s v="RABIE HNOSLTDA"/>
    <s v="rabie001 - lonquimay TICKET AUTOMATICO"/>
    <s v="04/02/2024 18:14:35"/>
    <s v="04/02/2024 18:14:35"/>
    <x v="0"/>
    <s v="TRUESIGHT"/>
    <s v="TRUESIGHT"/>
    <s v="04/02/2024 19:05:30"/>
    <s v="04/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m/>
    <d v="1899-12-30T00:49:35"/>
    <d v="1899-12-30T00:50:55"/>
    <d v="1899-12-30T00:01:20"/>
    <s v="Cumplido"/>
    <s v=""/>
    <m/>
    <m/>
    <m/>
    <m/>
    <m/>
    <d v="2024-02-04T00:00:00"/>
    <x v="0"/>
    <x v="0"/>
    <x v="0"/>
    <x v="0"/>
    <x v="0"/>
  </r>
  <r>
    <s v="INC000002595538"/>
    <s v="HOUSING"/>
    <x v="13"/>
    <s v="BELIEVE"/>
    <s v="CARLOS F ARAYA RAMIREZ"/>
    <s v="frp_dvilca"/>
    <s v="3-Moderado/Limitado"/>
    <s v="3-Medio"/>
    <s v="Media"/>
    <x v="1"/>
    <s v="HDI SEGUROS S.A."/>
    <s v="GESTION DATACENTER/ ACCESOS /HDI SEGUROS S.A."/>
    <s v="04/02/2024 19:10:29"/>
    <s v="04/02/2024 19:12:32"/>
    <x v="0"/>
    <s v="COMUNICACIONES"/>
    <s v="VPN IP - MPLS"/>
    <s v="04/02/2024 19:36:21"/>
    <s v="04/02/2024 23:50:00"/>
    <s v="EMPRESA:HDI SEGUROS S.A._x000a_CÓDIGO DE SERVICIO: _x000a_DIRECCIÓN:Av. Apoquindo #7071, Las Condes, Santiago_x000a_NOMBRE DE QUIEN REPORTA:Álvaro Ulloa Figueroa_x000a_TELÉFONO DE QUIEN REPORTA:962464224_x000a_NOMBRE DE CONTACTO EN TERRENO: _x000a_PROBLEMA:_x000a_trabajos equipos de comunicación"/>
    <s v="ACCESOS AUTORIZADOS"/>
    <d v="1899-12-30T00:16:55"/>
    <d v="1899-12-30T00:25:52"/>
    <d v="1899-12-30T00:08:57"/>
    <s v=""/>
    <s v="Cumplido"/>
    <m/>
    <m/>
    <m/>
    <m/>
    <m/>
    <d v="2024-02-04T00:00:00"/>
    <x v="0"/>
    <x v="0"/>
    <x v="0"/>
    <x v="0"/>
    <x v="0"/>
  </r>
  <r>
    <s v="INC000002595709"/>
    <s v="TICKET-INTELIGENTE"/>
    <x v="6"/>
    <s v="GESTION TI"/>
    <s v="GIOVANNI D ROCCO VALENZUELA"/>
    <s v="USR_TSIGHT"/>
    <s v="1-Extenso/Generalizado"/>
    <s v="4-Baja"/>
    <s v="Baja"/>
    <x v="3"/>
    <s v="COMERCIAL E IMPORTADORA AUDIOMUSICA SPA"/>
    <s v="ciausp01 - m_audioapps01 TICKET AUTOMATICO"/>
    <s v="05/02/2024 0:23:04"/>
    <s v="05/02/2024 0:23:04"/>
    <x v="0"/>
    <s v="TRUESIGHT"/>
    <s v="TRUESIGHT"/>
    <s v="05/02/2024 3:09:59"/>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2:43:19"/>
    <d v="1899-12-30T02:46:55"/>
    <d v="1899-12-30T00:03:36"/>
    <s v="Cumplido"/>
    <s v=""/>
    <m/>
    <s v=""/>
    <s v=""/>
    <s v=""/>
    <s v="Cumplido"/>
    <d v="2024-02-05T00:00:00"/>
    <x v="0"/>
    <x v="0"/>
    <x v="0"/>
    <x v="0"/>
    <x v="0"/>
  </r>
  <r>
    <s v="INC000002595776"/>
    <s v="TICKET-INTELIGENTE"/>
    <x v="7"/>
    <s v="EVENTOS HD"/>
    <s v="SEBASTIAN I ACUÑA GUZMAN"/>
    <s v="USR_TSIGHT"/>
    <s v="1-Extenso/Generalizado"/>
    <s v="4-Baja"/>
    <s v="Baja"/>
    <x v="3"/>
    <s v="TELEFONICA CYBERSECURITY TECH CHILE SPA"/>
    <s v="tctcsp01 - soc-splunk-master TICKET AUTOMATICO"/>
    <s v="05/02/2024 3:58:23"/>
    <s v="05/02/2024 3:58:23"/>
    <x v="0"/>
    <s v="TI"/>
    <s v="SISTEMAS OPERATIVOS"/>
    <s v="05/02/2024 4:50:52"/>
    <s v="05/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n las alarmas reportadas, las cuales son de memory cache y memory shared, se solicitará su desactivación el día de mañana de estas alarmas en horario laboral ya que no deberían estar monitoreados estos recursos. Como dato, la alarma lleva más de"/>
    <d v="1899-12-30T00:40:13"/>
    <d v="1899-12-30T00:52:29"/>
    <d v="1899-12-30T00:12:16"/>
    <s v="Cumplido"/>
    <s v=""/>
    <m/>
    <m/>
    <m/>
    <m/>
    <m/>
    <d v="2024-02-05T00:00:00"/>
    <x v="0"/>
    <x v="0"/>
    <x v="0"/>
    <x v="0"/>
    <x v="0"/>
  </r>
  <r>
    <s v="INC000002595954"/>
    <s v="TICKET-INTELIGENTE"/>
    <x v="6"/>
    <s v="GESTION TI"/>
    <s v="GIOVANNI D ROCCO VALENZUELA"/>
    <s v="USR_TSIGHT"/>
    <s v="1-Extenso/Generalizado"/>
    <s v="4-Baja"/>
    <s v="Baja"/>
    <x v="3"/>
    <s v="FUNDACION INSTITUTO PROFESIONAL DUOC UC"/>
    <s v="fiprdu01 - ilo_sncarlos TICKET AUTOMATICO"/>
    <s v="05/02/2024 7:52:45"/>
    <s v="05/02/2024 7:52:45"/>
    <x v="0"/>
    <s v="TRUESIGHT"/>
    <s v="TRUESIGHT"/>
    <s v="05/02/2024 10:22:31"/>
    <s v="05/02/2024 23:50:00"/>
    <s v="PREVENTIVO=SI_x000a_CODIGO DE SERVICIO=ILO_SNCARLOS_x000a_DIRECCION=NULL_x000a_CIUDAD=NULL_x000a_COMUNA LOCAL=_x000a_REGION=NULL_x000a_QUIEN REPORTA=Ticket automático_x000a_CONTACTO EN TERRENO=_x000a_PROBLEMA=Node FIPRDU01 - ILO_SNCARLOS is Down_x000a_REQUERIMIENTO=_x000a_EQUIPOS ENERGIZADO O REINICIADO=_x000a_HORARIO"/>
    <s v="Se realiza envio de correo solicitado verificacion de sede por posible caida de energia/enlace en sede para revision fisica por perdida"/>
    <d v="1899-12-30T02:26:23"/>
    <d v="1899-12-30T02:29:46"/>
    <d v="1899-12-30T00:03:23"/>
    <s v="Cumplido"/>
    <s v=""/>
    <m/>
    <m/>
    <m/>
    <m/>
    <m/>
    <d v="2024-02-05T00:00:00"/>
    <x v="0"/>
    <x v="0"/>
    <x v="0"/>
    <x v="0"/>
    <x v="0"/>
  </r>
  <r>
    <s v="INC000002595955"/>
    <s v="TICKET-INTELIGENTE"/>
    <x v="6"/>
    <s v="GESTION TI"/>
    <s v="GIOVANNI D ROCCO VALENZUELA"/>
    <s v="USR_TSIGHT"/>
    <s v="1-Extenso/Generalizado"/>
    <s v="4-Baja"/>
    <s v="Baja"/>
    <x v="3"/>
    <s v="FUNDACION INSTITUTO PROFESIONAL DUOC UC"/>
    <s v="fiprdu01 - dcadmscarlosapq TICKET AUTOMATICO"/>
    <s v="05/02/2024 7:52:46"/>
    <s v="05/02/2024 7:52:46"/>
    <x v="0"/>
    <s v="TRUESIGHT"/>
    <s v="TRUESIGHT"/>
    <s v="05/02/2024 10:24:57"/>
    <s v="05/02/2024 23:50:00"/>
    <s v="PREVENTIVO=SI_x000a_CODIGO DE SERVICIO=DCADMSCARLOSAPQ_x000a_DIRECCION=NULL_x000a_CIUDAD=NULL_x000a_COMUNA LOCAL=_x000a_REGION=NULL_x000a_QUIEN REPORTA=Ticket automático_x000a_CONTACTO EN TERRENO=_x000a_PROBLEMA=Node FIPRDU01 - DCADMSCARLOSAPQ is Down_x000a_REQUERIMIENTO=_x000a_EQUIPOS ENERGIZADO O REINICIADO=_x000a_HO"/>
    <s v="Se realiza envio de correo solicitado verificacion de sede por posible caida de energia/enlace en sede para revision fisica por perdida"/>
    <d v="1899-12-30T02:28:56"/>
    <d v="1899-12-30T02:32:11"/>
    <d v="1899-12-30T00:03:15"/>
    <s v="Cumplido"/>
    <s v=""/>
    <m/>
    <m/>
    <m/>
    <m/>
    <m/>
    <d v="2024-02-05T00:00:00"/>
    <x v="0"/>
    <x v="0"/>
    <x v="0"/>
    <x v="0"/>
    <x v="0"/>
  </r>
  <r>
    <s v="INC000002595956"/>
    <s v="TICKET-INTELIGENTE"/>
    <x v="6"/>
    <s v="GESTION TI"/>
    <s v="GIOVANNI D ROCCO VALENZUELA"/>
    <s v="USR_TSIGHT"/>
    <s v="1-Extenso/Generalizado"/>
    <s v="4-Baja"/>
    <s v="Baja"/>
    <x v="3"/>
    <s v="FUNDACION INSTITUTO PROFESIONAL DUOC UC"/>
    <s v="fiprdu01 - hyp_sncarlos TICKET AUTOMATICO"/>
    <s v="05/02/2024 7:52:46"/>
    <s v="05/02/2024 7:52:46"/>
    <x v="0"/>
    <s v="TRUESIGHT"/>
    <s v="TRUESIGHT"/>
    <s v="05/02/2024 10:20:10"/>
    <s v="05/02/2024 23:50:00"/>
    <s v="PREVENTIVO=SI_x000a_CODIGO DE SERVICIO=HYP_SNCARLOS_x000a_DIRECCION=NULL_x000a_CIUDAD=NULL_x000a_COMUNA LOCAL=_x000a_REGION=NULL_x000a_QUIEN REPORTA=Ticket automático_x000a_CONTACTO EN TERRENO=_x000a_PROBLEMA=Node FIPRDU01 - HYP_SNCARLOS is Down_x000a_REQUERIMIENTO=_x000a_EQUIPOS ENERGIZADO O REINICIADO=_x000a_HORARIO"/>
    <s v="Se realiza envio de correo solicitado verificacion de sede por posible caida de energia/enlace en sede para revision fisica por perdida"/>
    <d v="1899-12-30T02:24:18"/>
    <d v="1899-12-30T02:27:24"/>
    <d v="1899-12-30T00:03:06"/>
    <s v="Cumplido"/>
    <s v=""/>
    <m/>
    <m/>
    <m/>
    <m/>
    <m/>
    <d v="2024-02-05T00:00:00"/>
    <x v="0"/>
    <x v="0"/>
    <x v="0"/>
    <x v="0"/>
    <x v="0"/>
  </r>
  <r>
    <s v="INC000002595961"/>
    <s v="TICKET-INTELIGENTE"/>
    <x v="6"/>
    <s v="GESTION TI"/>
    <s v="GIOVANNI D ROCCO VALENZUELA"/>
    <s v="USR_TSIGHT"/>
    <s v="1-Extenso/Generalizado"/>
    <s v="4-Baja"/>
    <s v="Baja"/>
    <x v="3"/>
    <s v="FUNDACION INSTITUTO PROFESIONAL DUOC UC"/>
    <s v="fiprdu01 - dcacdsncarlos TICKET AUTOMATICO"/>
    <s v="05/02/2024 7:55:45"/>
    <s v="05/02/2024 7:55:45"/>
    <x v="0"/>
    <s v="TRUESIGHT"/>
    <s v="TRUESIGHT"/>
    <s v="05/02/2024 14:45:25"/>
    <s v="05/02/2024 23:50:00"/>
    <s v="PREVENTIVO=SI_x000a_CODIGO DE SERVICIO=DCACDSNCARLOS_x000a_DIRECCION=NULL_x000a_CIUDAD=NULL_x000a_COMUNA LOCAL=_x000a_REGION=NULL_x000a_QUIEN REPORTA=Ticket automático_x000a_CONTACTO EN TERRENO=_x000a_PROBLEMA=Node FIPRDU01 - DCACDSNCARLOS is Down_x000a_REQUERIMIENTO=_x000a_EQUIPOS ENERGIZADO O REINICIADO=_x000a_HORARI"/>
    <m/>
    <d v="1899-12-30T06:46:35"/>
    <d v="1899-12-30T06:49:40"/>
    <d v="1899-12-30T00:03:05"/>
    <s v="Cumplido"/>
    <s v=""/>
    <m/>
    <m/>
    <m/>
    <m/>
    <m/>
    <d v="2024-02-05T00:00:00"/>
    <x v="0"/>
    <x v="0"/>
    <x v="0"/>
    <x v="0"/>
    <x v="0"/>
  </r>
  <r>
    <s v="INC000002596017"/>
    <s v="HOUSING"/>
    <x v="11"/>
    <s v="APQ ACCESOS"/>
    <s v="JOSE G MARQUEZ MARCANO"/>
    <s v="tct_josmam"/>
    <s v="4-Menor/Localizado"/>
    <s v="4-Baja"/>
    <s v="Baja"/>
    <x v="1"/>
    <s v="TELEFONICA EMPRESAS DE CHILE SA"/>
    <s v="RONDA Y REVISION DE SALAS"/>
    <s v="05/02/2024 9:14:42"/>
    <s v="05/02/2024 9:15:37"/>
    <x v="0"/>
    <s v="CDP ANTIGUO 1"/>
    <s v="CDP ANTIGUO 2"/>
    <s v="05/02/2024 9:17:26"/>
    <s v="05/02/2024 23:50:00"/>
    <s v="RONDA Y REVISION DE SALAS"/>
    <s v="RONDAS REALIZADAS"/>
    <d v="1899-12-30T00:01:27"/>
    <d v="1899-12-30T00:02:44"/>
    <d v="1899-12-30T00:01:17"/>
    <s v=""/>
    <s v="Cumplido"/>
    <m/>
    <m/>
    <m/>
    <m/>
    <m/>
    <d v="2024-02-05T00:00:00"/>
    <x v="0"/>
    <x v="0"/>
    <x v="0"/>
    <x v="0"/>
    <x v="0"/>
  </r>
  <r>
    <s v="INC000002596044"/>
    <s v="HOUSING"/>
    <x v="14"/>
    <s v="BELIEVE"/>
    <s v="SEBASTIAN A JARA VIDAL"/>
    <s v="frp_xgambo"/>
    <s v="3-Moderado/Limitado"/>
    <s v="3-Medio"/>
    <s v="Media"/>
    <x v="1"/>
    <s v="IDOM INGENIERIA Y CONSULTORIA S.A. AGENCIA EN CHILE"/>
    <s v="GESTION DATACENTER/ ACCESOS / Nabiax"/>
    <s v="05/02/2024 10:09:23"/>
    <s v="05/02/2024 10:11:52"/>
    <x v="0"/>
    <s v="COMUNICACIONES"/>
    <s v="VPN IP - MPLS"/>
    <s v="05/02/2024 11:09:52"/>
    <s v="05/02/2024 23:50:00"/>
    <s v="EMPRESA: Nabiax_x000a_CÓDIGO DE SERVICIO: _x000a_DIRECCIÓN:Calle San Martin #50, Santiago Centro, Santiago_x000a_NOMBRE DE QUIEN REPORTA:Daniel Rodriguez_x000a_TELÉFONO DE QUIEN REPORTA:  5697829 7978_x000a_NOMBRE DE CONTACTO EN TERRENO: _x000a_REQUERIMIENTO : Mantención equipos de clima y"/>
    <m/>
    <d v="1899-12-30T00:53:16"/>
    <d v="1899-12-30T01:00:29"/>
    <d v="1899-12-30T00:07:13"/>
    <s v=""/>
    <s v="Cumplido"/>
    <m/>
    <m/>
    <m/>
    <m/>
    <m/>
    <d v="2024-02-05T00:00:00"/>
    <x v="0"/>
    <x v="0"/>
    <x v="0"/>
    <x v="0"/>
    <x v="0"/>
  </r>
  <r>
    <s v="INC000002596066"/>
    <s v="HOSTING VIRTUAL"/>
    <x v="6"/>
    <s v="DUOC TICKET AUTOMATICO"/>
    <s v="PAUL A SEPULVEDA ALVAREZ"/>
    <s v="frp_eavend"/>
    <s v="3-Moderado/Limitado"/>
    <s v="4-Baja"/>
    <s v="Baja"/>
    <x v="1"/>
    <s v="FUNDACION INSTITUTO PROFESIONAL DUOC UC"/>
    <s v="DUOC|REQ|SmartScreen"/>
    <s v="05/02/2024 10:55:08"/>
    <s v="05/02/2024 10:57:35"/>
    <x v="0"/>
    <s v="CDP ANTIGUO 1"/>
    <s v="CDP ANTIGUO 2"/>
    <s v="05/02/2024 18:33:12"/>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onfiguraciones realizadas, se espera validacion de cliente."/>
    <d v="1899-12-30T07:29:40"/>
    <d v="1899-12-30T07:38:04"/>
    <d v="1899-12-30T00:08:24"/>
    <s v=""/>
    <s v="Cumplido"/>
    <m/>
    <m/>
    <m/>
    <m/>
    <m/>
    <d v="2024-02-05T00:00:00"/>
    <x v="0"/>
    <x v="0"/>
    <x v="0"/>
    <x v="0"/>
    <x v="0"/>
  </r>
  <r>
    <s v="INC000002596070"/>
    <s v="VPN IP - MPLS"/>
    <x v="6"/>
    <s v="GESTION HD"/>
    <s v="RICARDO R GALLEGOS OYANEDER"/>
    <s v="frp_fpetro"/>
    <s v="3-Moderado/Limitado"/>
    <s v="3-Medio"/>
    <s v="Media"/>
    <x v="1"/>
    <s v="RABIE HNOSLTDA"/>
    <s v="HD/_x000a_[RABIE] Actualizaciones parches mensuales VM / SO MS / Enero"/>
    <s v="05/02/2024 11:04:13"/>
    <s v="05/02/2024 11:04:50"/>
    <x v="0"/>
    <s v="CDP ANTIGUO 1"/>
    <s v="CDP ANTIGUO 2"/>
    <s v="06/02/2024 18:10:08"/>
    <s v="06/02/2024 23:50:00"/>
    <s v="PREVENTIVO: NO_x000a_CODIGO DE SERVICIO:_x000a_DIRECCION:_x000a_QUIEN REPORTA: Alberto Bezares Ovalle +56 9 71268048 /_x000a_CONTACTO EN TERRENO:Alberto Bezares Ovalle +56 9 71268048 /_x000a_PROBLEMA:_x000a_REQUERIMIENTO: Junto con saludar, agradeceré su apoyo generando folio como requerim"/>
    <s v="Se envia informacion segun solicitud."/>
    <d v="1899-12-31T01:38:48"/>
    <d v="1899-12-31T07:05:55"/>
    <d v="1899-12-30T05:27:07"/>
    <s v=""/>
    <s v="Cumplido"/>
    <m/>
    <m/>
    <m/>
    <m/>
    <m/>
    <d v="2024-02-06T00:00:00"/>
    <x v="1"/>
    <x v="0"/>
    <x v="1"/>
    <x v="0"/>
    <x v="0"/>
  </r>
  <r>
    <s v="INC000002596090"/>
    <s v="HOUSING"/>
    <x v="13"/>
    <s v="BELIEVE"/>
    <s v="CRISTOPHER MALDONADO ROMERO"/>
    <s v="frp_xgambo"/>
    <s v="3-Moderado/Limitado"/>
    <s v="3-Medio"/>
    <s v="Media"/>
    <x v="1"/>
    <s v="ALBANETWORK SOCIEDAD ANONIMA"/>
    <s v="GESTION DATACENTER/ ACCESOS / ALBANETWORK SOCIEDAD ANONIMA"/>
    <s v="05/02/2024 12:17:34"/>
    <s v="05/02/2024 12:23:11"/>
    <x v="0"/>
    <s v="COMUNICACIONES"/>
    <s v="VPN IP - MPLS"/>
    <s v="05/02/2024 13:04:09"/>
    <s v="05/02/2024 23:50:00"/>
    <s v="EMPRESA: ALBANETWORK SOCIEDAD ANONIMA_x000a_CÓDIGO DE SERVICIO: _x000a_DIRECCIÓN: Av. Apoquindo #7071, Las Condes, Santiago_x000a_NOMBRE DE QUIEN REPORTA:René González Vargas_x000a_TELÉFONO DE QUIEN REPORTA:  56979898669_x000a_NOMBRE DE CONTACTO EN TERRENO: _x000a_REQUERIMIENTO : Revisión"/>
    <s v="Se efectúa contacto con cliente: N/A_x000a_Teléfono de contacto: N/A_x000a_Acciones realizadas: Accesos autorizados para personal descrito en planilla_x000a_Solución paliativa o definitiva: N/A_x000a_Acciones de Mejora, Recomendaciones: N/A_x000a_Causa Raíz: N/A"/>
    <d v="1899-12-30T00:29:30"/>
    <d v="1899-12-30T00:46:35"/>
    <d v="1899-12-30T00:17:05"/>
    <s v=""/>
    <s v="Cumplido"/>
    <m/>
    <m/>
    <m/>
    <m/>
    <m/>
    <d v="2024-02-05T00:00:00"/>
    <x v="0"/>
    <x v="0"/>
    <x v="0"/>
    <x v="0"/>
    <x v="0"/>
  </r>
  <r>
    <s v="INC000002596163"/>
    <s v="HOUSING"/>
    <x v="8"/>
    <s v="ADMINISTRADORES RESIDENTES"/>
    <s v="FERNEY D GARZON PEÑA"/>
    <s v="frp_jugonz"/>
    <s v="3-Moderado/Limitado"/>
    <s v="3-Medio"/>
    <s v="Media"/>
    <x v="1"/>
    <s v="TIWS CHILE II SPA"/>
    <s v="GESTION DATACENTER/ ACCESOS / TIWS CHILE II SPA"/>
    <s v="05/02/2024 10:05:44"/>
    <s v="05/02/2024 10:09:03"/>
    <x v="0"/>
    <s v="COMUNICACIONES"/>
    <s v="VPN IP - MPLS"/>
    <s v="05/02/2024 12:46:57"/>
    <s v="05/02/2024 23:50:00"/>
    <s v="EMPRESA: TIWS CHILE II SPA_x000a_CÓDIGO DE SERVICIO: _x000a_DIRECCIÓN: Av. Presidente Prieto #226, Paine, Santiago_x000a_NOMBRE DE QUIEN REPORTA: Roxana Mateluna Martínez_x000a_TELÉFONO DE QUIEN REPORTA: 961887911_x000a_NOMBRE DE CONTACTO EN TERRENO: Roxana Mateluna_x000a_PROBLEMA: Se requ"/>
    <m/>
    <d v="1899-12-30T02:28:28"/>
    <d v="1899-12-30T02:41:13"/>
    <d v="1899-12-30T00:12:45"/>
    <s v=""/>
    <s v="Cumplido"/>
    <m/>
    <m/>
    <m/>
    <m/>
    <m/>
    <d v="2024-02-05T00:00:00"/>
    <x v="0"/>
    <x v="0"/>
    <x v="0"/>
    <x v="0"/>
    <x v="0"/>
  </r>
  <r>
    <s v="INC000002596189"/>
    <s v="HOSTING VIRTUAL"/>
    <x v="7"/>
    <s v="OPERACION N1"/>
    <s v="SEBASTIAN I ACUÑA GUZMAN"/>
    <s v="tct_sacuna"/>
    <s v="4-Menor/Localizado"/>
    <s v="4-Baja"/>
    <s v="Baja"/>
    <x v="1"/>
    <s v="TELEFONICA EMPRESAS DE CHILE SA"/>
    <s v="Revisión reporte de filesystem"/>
    <s v="05/02/2024 10:19:04"/>
    <s v="05/02/2024 10:20:01"/>
    <x v="0"/>
    <s v="TI"/>
    <s v="SISTEMAS OPERATIVOS"/>
    <s v="05/02/2024 15:40:58"/>
    <s v="05/02/2024 23:50:00"/>
    <s v="Se revisan filesystem alarmados en reprote correspondiente."/>
    <s v="No se realizarán más gestiones sobre este folio, cierre ok."/>
    <d v="1899-12-30T00:00:00"/>
    <d v="1899-12-30T00:00:00"/>
    <d v="1899-12-30T00:00:00"/>
    <s v=""/>
    <s v="Cumplido"/>
    <m/>
    <s v=""/>
    <s v=""/>
    <s v=""/>
    <s v="Cumplido"/>
    <d v="2024-02-05T00:00:00"/>
    <x v="0"/>
    <x v="0"/>
    <x v="0"/>
    <x v="0"/>
    <x v="0"/>
  </r>
  <r>
    <s v="INC000002596240"/>
    <s v="SAP"/>
    <x v="9"/>
    <s v="CLOUD SAP HANA"/>
    <s v="NICOLAS A SAAVEDRA EGUILUZ"/>
    <s v="tct_nsaave"/>
    <s v="4-Menor/Localizado"/>
    <s v="4-Baja"/>
    <s v="Baja"/>
    <x v="1"/>
    <s v="TELEFONICA EMPRESAS DE CHILE SA"/>
    <s v="Checklist Diario Clientes 05.02.24"/>
    <s v="05/02/2024 10:07:27"/>
    <s v="05/02/2024 10:08:35"/>
    <x v="0"/>
    <s v="Service"/>
    <s v="Internal"/>
    <s v="05/02/2024 10:09:01"/>
    <s v="05/02/2024 23:50:00"/>
    <s v="Se realiza Checklist Diario de los clientes; _x000a_HDC_x000a_NUTRISCO"/>
    <s v="Se realiza Checklist Diario de los clientes; _x000a_HDC_x000a_NUTRISCO"/>
    <d v="1899-12-30T00:00:00"/>
    <d v="1899-12-30T00:01:34"/>
    <d v="1899-12-30T00:01:34"/>
    <s v=""/>
    <s v="Cumplido"/>
    <m/>
    <m/>
    <m/>
    <m/>
    <m/>
    <d v="2024-02-05T00:00:00"/>
    <x v="0"/>
    <x v="0"/>
    <x v="0"/>
    <x v="0"/>
    <x v="0"/>
  </r>
  <r>
    <s v="INC000002596244"/>
    <s v="VPN IP - MPLS"/>
    <x v="9"/>
    <s v="GESTION HD"/>
    <s v="NICOLAS A SAAVEDRA EGUILUZ"/>
    <s v="frp_pcamay"/>
    <s v="3-Moderado/Limitado"/>
    <s v="3-Medio"/>
    <s v="Media"/>
    <x v="1"/>
    <s v="NUTRISCO CHILE SA"/>
    <s v="HD/RV: Creación Usuario SAP QAS"/>
    <s v="05/02/2024 10:19:09"/>
    <s v="05/02/2024 10:20:13"/>
    <x v="0"/>
    <s v="Service"/>
    <s v="Internal"/>
    <s v="05/02/2024 11:38:10"/>
    <s v="05/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He creado el usuario XMIRANDA según lo solicitado."/>
    <d v="1899-12-30T00:00:00"/>
    <d v="1899-12-30T01:19:01"/>
    <d v="1899-12-30T01:19:01"/>
    <s v=""/>
    <s v="Cumplido"/>
    <m/>
    <m/>
    <m/>
    <m/>
    <m/>
    <d v="2024-02-05T00:00:00"/>
    <x v="1"/>
    <x v="1"/>
    <x v="0"/>
    <x v="0"/>
    <x v="0"/>
  </r>
  <r>
    <s v="INC000002596262"/>
    <s v="HOUSING"/>
    <x v="13"/>
    <s v="BELIEVE"/>
    <s v="CRISTOPHER MALDONADO ROMERO"/>
    <s v="frp_dvilca"/>
    <s v="3-Moderado/Limitado"/>
    <s v="3-Medio"/>
    <s v="Media"/>
    <x v="1"/>
    <s v="TELEFONICA EMPRESAS DE CHILE SA"/>
    <s v="GESTION DATACENTER/ ACCESOS /TELEFONICA EMPRESAS DE CHILE SA"/>
    <s v="05/02/2024 10:41:15"/>
    <s v="05/02/2024 10:47:41"/>
    <x v="0"/>
    <s v="COMUNICACIONES"/>
    <s v="VPN IP - MPLS"/>
    <s v="05/02/2024 11:30:33"/>
    <s v="05/02/2024 23:50:00"/>
    <s v="EMPRESA:TELEFONICA EMPRESAS DE CHILE SA_x000a_CÓDIGO DE SERVICIO: _x000a_DIRECCIÓN:Av. Apoquindo #7071, Las Condes, Santiago_x000a_NOMBRE DE QUIEN REPORTA:Eduardo Farías (Nabiax)_x000a_TELÉFONO DE QUIEN REPORTA:992982563_x000a_NOMBRE DE CONTACTO EN TERRENO: _x000a_PROBLEMA:_x000a_REUNION DE OBRA"/>
    <s v="Se efectúa contacto con cliente: N/A_x000a_Teléfono de contacto: N/A_x000a_Acciones realizadas: Acceso autorizado para personal descrito en plantilla_x000a_Solución paliativa o definitiva: N/A_x000a_Acciones de Mejora, Recomendaciones: N/A_x000a_Causa Raíz: N/A"/>
    <d v="1899-12-30T00:36:11"/>
    <d v="1899-12-30T00:49:18"/>
    <d v="1899-12-30T00:13:07"/>
    <s v=""/>
    <s v="Cumplido"/>
    <m/>
    <m/>
    <m/>
    <m/>
    <m/>
    <d v="2024-02-05T00:00:00"/>
    <x v="0"/>
    <x v="0"/>
    <x v="0"/>
    <x v="0"/>
    <x v="0"/>
  </r>
  <r>
    <s v="INC000002596344"/>
    <s v="HOSTING VIRTUAL"/>
    <x v="6"/>
    <s v="DUOC TICKET AUTOMATICO"/>
    <s v="ALEJANDRO ACEVEDO VALENZUELA"/>
    <s v="frp_lmosqu"/>
    <s v="4-Menor/Localizado"/>
    <s v="4-Baja"/>
    <s v="Baja"/>
    <x v="1"/>
    <s v="FUNDACION INSTITUTO PROFESIONAL DUOC UC"/>
    <s v="DUOC  | REQ  |  Solicitud lista de usuarios sin inicio de sesión"/>
    <s v="05/02/2024 12:56:05"/>
    <s v="05/02/2024 12:59:32"/>
    <x v="0"/>
    <s v="CDP ANTIGUO 1"/>
    <s v="CDP ANTIGUO 2"/>
    <s v="05/02/2024 16:25:12"/>
    <s v="0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adjunta listado de usuarios sin conexión hace más de 100 dias. Con lo cual se cumple condición sobre cuentas creadas en Nov 2023."/>
    <d v="1899-12-30T00:01:08"/>
    <d v="1899-12-30T03:29:07"/>
    <d v="1899-12-30T03:27:59"/>
    <s v=""/>
    <s v="Cumplido"/>
    <m/>
    <m/>
    <m/>
    <m/>
    <m/>
    <d v="2024-02-05T00:00:00"/>
    <x v="1"/>
    <x v="1"/>
    <x v="0"/>
    <x v="0"/>
    <x v="0"/>
  </r>
  <r>
    <s v="INC000002596355"/>
    <s v="HOUSING"/>
    <x v="14"/>
    <s v="BELIEVE"/>
    <s v="SEBASTIAN A JARA VIDAL"/>
    <s v="frp_xgambo"/>
    <s v="3-Moderado/Limitado"/>
    <s v="3-Medio"/>
    <s v="Media"/>
    <x v="1"/>
    <s v="NCG SERVICIOS S.A."/>
    <s v="GESTION DATACENTER/ ACCESOS / NCG SERVICIOS S.A."/>
    <s v="05/02/2024 13:24:32"/>
    <s v="05/02/2024 13:26:41"/>
    <x v="0"/>
    <s v="COMUNICACIONES"/>
    <s v="VPN IP - MPLS"/>
    <s v="05/02/2024 13:45:38"/>
    <s v="05/02/2024 23:50:00"/>
    <s v="EMPRESA: NCG SERVICIOS S.A._x000a_CÓDIGO DE SERVICIO: _x000a_DIRECCIÓN:Calle San Martin #50, Santiago Centro, Santiago_x000a_NOMBRE DE QUIEN REPORTA:Alfredo Naranjo_x000a_TELÉFONO DE QUIEN REPORTA:  994479877_x000a_NOMBRE DE CONTACTO EN TERRENO: _x000a_REQUERIMIENTO : Inspección Visual Rac"/>
    <m/>
    <d v="1899-12-30T00:07:01"/>
    <d v="1899-12-30T00:21:06"/>
    <d v="1899-12-30T00:14:05"/>
    <s v=""/>
    <s v="Cumplido"/>
    <m/>
    <m/>
    <m/>
    <m/>
    <m/>
    <d v="2024-02-05T00:00:00"/>
    <x v="0"/>
    <x v="0"/>
    <x v="0"/>
    <x v="0"/>
    <x v="0"/>
  </r>
  <r>
    <s v="INC000002596403"/>
    <s v="VPN IP - MPLS"/>
    <x v="3"/>
    <s v="GESTION HD"/>
    <s v="PABLO N OLIVA ALARCON"/>
    <s v="frp_fpetro"/>
    <s v="3-Moderado/Limitado"/>
    <s v="3-Medio"/>
    <s v="Media"/>
    <x v="1"/>
    <s v="XINERGIA LABORAL S A"/>
    <s v="HD/_x000a_Clonar VM 192.168.190.4 Xinerlink-SQL"/>
    <s v="05/02/2024 16:24:43"/>
    <s v="05/02/2024 16:27:02"/>
    <x v="0"/>
    <s v="CDP ANTIGUO 1"/>
    <s v="CDP ANTIGUO 2"/>
    <s v="06/02/2024 17:14:30"/>
    <s v="06/02/2024 23:50:00"/>
    <s v="PREVENTIVO: NO_x000a_CODIGO DE SERVICIO: _x000a_DIRECCION:_x000a_QUIEN REPORTA:_x000a_CONTACTO EN TERRENO:_x000a__x000a_REQUERIMIENTO:_x000a__x000a_Buenas tardes, junto con saludar solicitamos su apoyo en la clonación de_x000a_la máquina 192.168.190.4, esta debe quedar renombrada como_x000a_Xinerlink-SQL-Dev, tam"/>
    <s v="FASE RESOLUCIÓN Y RECUPERACIÓN_x000a__x000a_Se efectúa contacto con cliente: NA_x000a__x000a_Teléfono de contacto: Na_x000a__x000a_Acciones realizadas: Personal de implantacion toma el caso, y asigna el espacio requerido_x000a__x000a_Solución paliativa o definitiva: paliativa_x000a__x000a_Acciones de Mejora, Reco"/>
    <d v="1899-12-30T14:49:20"/>
    <d v="1899-12-31T00:49:47"/>
    <d v="1899-12-30T10:00:27"/>
    <s v=""/>
    <s v="Cumplido"/>
    <m/>
    <m/>
    <m/>
    <m/>
    <m/>
    <d v="2024-02-06T00:00:00"/>
    <x v="1"/>
    <x v="0"/>
    <x v="0"/>
    <x v="1"/>
    <x v="0"/>
  </r>
  <r>
    <s v="INC000002596453"/>
    <s v="HOUSING"/>
    <x v="11"/>
    <s v="APQ ACCESOS"/>
    <s v="JOSE G MARQUEZ MARCANO"/>
    <s v="tct_josmam"/>
    <s v="4-Menor/Localizado"/>
    <s v="4-Baja"/>
    <s v="Baja"/>
    <x v="1"/>
    <s v="TELEFONICA EMPRESAS DE CHILE SA"/>
    <s v="TOMA DE ALARMAS DE CLIENTES"/>
    <s v="05/02/2024 11:13:27"/>
    <s v="05/02/2024 11:14:16"/>
    <x v="0"/>
    <s v="CDP ANTIGUO 1"/>
    <s v="CDP ANTIGUO 2"/>
    <s v="05/02/2024 11:15:27"/>
    <s v="05/02/2024 23:50:00"/>
    <s v="TOMA DE ALARMAS DE CLIENTES"/>
    <s v="TOMA DE ALARMAS REALIZADAS"/>
    <d v="1899-12-30T00:00:56"/>
    <d v="1899-12-30T00:02:00"/>
    <d v="1899-12-30T00:01:04"/>
    <s v=""/>
    <s v="Cumplido"/>
    <m/>
    <m/>
    <m/>
    <m/>
    <m/>
    <d v="2024-02-05T00:00:00"/>
    <x v="0"/>
    <x v="0"/>
    <x v="0"/>
    <x v="0"/>
    <x v="0"/>
  </r>
  <r>
    <s v="INC000002596480"/>
    <s v="INFRAESTRUCTURA DC"/>
    <x v="2"/>
    <s v="APQ ACCESOS"/>
    <s v="JONATHAN A MARQUEZ ASTENGO"/>
    <s v="tct_jmarqu"/>
    <s v="4-Menor/Localizado"/>
    <s v="4-Baja"/>
    <s v="Baja"/>
    <x v="0"/>
    <s v="TELEFONICA CYBERSECURITY TECH CHILE SPA"/>
    <s v="SUPERVISION CELULOSA ARAUCO/CRQ 81351"/>
    <s v="05/02/2024 11:28:57"/>
    <s v="05/02/2024 11:32:22"/>
    <x v="0"/>
    <s v="CDP ANTIGUO 1"/>
    <s v="CDP ANTIGUO 2"/>
    <s v="06/02/2024 9:44:52"/>
    <s v="06/02/2024 23:50:00"/>
    <s v="PREVENTIVO: NO_x000a_CÓDIGO DE SERVICIO: INC000002596480_x000a_DIRECCIÓN:  DCSM_x000a_QUIEN REPORTA: RENE VILLEGAS_x000a_CONTACTO EN TERRENO: DC OPERADOR N1_x000a_PROBLEMA: SUPERVISION CRQ_x000a_REQUERIMIENTO: INGRESO DE EQUIPOS"/>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s v=""/>
    <m/>
    <m/>
    <m/>
    <m/>
    <m/>
    <d v="2024-02-06T00:00:00"/>
    <x v="0"/>
    <x v="0"/>
    <x v="0"/>
    <x v="0"/>
    <x v="0"/>
  </r>
  <r>
    <s v="INC000002596485"/>
    <s v="HOUSING"/>
    <x v="13"/>
    <s v="ADMINISTRADORES RESIDENTES"/>
    <s v="CRISTOPHER MALDONADO ROMERO"/>
    <s v="frp_jugonz"/>
    <s v="3-Moderado/Limitado"/>
    <s v="3-Medio"/>
    <s v="Media"/>
    <x v="1"/>
    <s v="TELEFONICA EMPRESAS DE CHILE SA"/>
    <s v="GESTION DATACENTER/ ACCESOS / TELEFONICA EMPRESAS DE CHILE SA"/>
    <s v="05/02/2024 11:37:10"/>
    <s v="05/02/2024 11:45:05"/>
    <x v="0"/>
    <s v="COMUNICACIONES"/>
    <s v="VPN IP - MPLS"/>
    <s v="05/02/2024 12:29:57"/>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 _x000a_Acciones realizadas: Accesos autorizados para personal descrito en planillas_x000a_Solución paliativa o definitiva: N/A_x000a_Acciones de Mejora, Recomendaciones: N/A_x000a_Causa Raíz: N/A"/>
    <d v="1899-12-30T00:38:19"/>
    <d v="1899-12-30T00:52:47"/>
    <d v="1899-12-30T00:14:28"/>
    <s v=""/>
    <s v="Cumplido"/>
    <m/>
    <m/>
    <m/>
    <m/>
    <m/>
    <d v="2024-02-05T00:00:00"/>
    <x v="0"/>
    <x v="0"/>
    <x v="0"/>
    <x v="0"/>
    <x v="0"/>
  </r>
  <r>
    <s v="INC000002596489"/>
    <s v="HOUSING"/>
    <x v="13"/>
    <s v="ADMINISTRADORES RESIDENTES"/>
    <s v="CRISTOPHER MALDONADO ROMERO"/>
    <s v="frp_jugonz"/>
    <s v="3-Moderado/Limitado"/>
    <s v="3-Medio"/>
    <s v="Media"/>
    <x v="1"/>
    <s v="TELEFONICA EMPRESAS DE CHILE SA"/>
    <s v="GESTION DATACENTER/ ACCESOS / TELEFONICA EMPRESAS DE CHILE SA"/>
    <s v="05/02/2024 11:38:43"/>
    <s v="05/02/2024 11:45:38"/>
    <x v="0"/>
    <s v="COMUNICACIONES"/>
    <s v="VPN IP - MPLS"/>
    <s v="05/02/2024 12:33:33"/>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_x000a_Acciones realizadas: Accesos autorizados para personal descrito en planillas_x000a_Solución paliativa o definitiva: N/A_x000a_Acciones de Mejora, Recomendaciones: N/A_x000a_Causa Raíz: N/A"/>
    <d v="1899-12-30T00:41:40"/>
    <d v="1899-12-30T00:54:50"/>
    <d v="1899-12-30T00:13:10"/>
    <s v=""/>
    <s v="Cumplido"/>
    <m/>
    <m/>
    <m/>
    <m/>
    <m/>
    <d v="2024-02-05T00:00:00"/>
    <x v="0"/>
    <x v="0"/>
    <x v="0"/>
    <x v="0"/>
    <x v="0"/>
  </r>
  <r>
    <s v="INC000002596510"/>
    <s v="TICKET-INTELIGENTE"/>
    <x v="3"/>
    <s v="GESTION TI"/>
    <s v="MOISES E MONTERO RAMOS"/>
    <s v="USR_TSIGHT"/>
    <s v="1-Extenso/Generalizado"/>
    <s v="4-Baja"/>
    <s v="Baja"/>
    <x v="3"/>
    <s v="FUNDACION INSTITUTO PROFESIONAL DUOC UC"/>
    <s v="fiprdu01 - ilo_pmontt TICKET AUTOMATICO"/>
    <s v="05/02/2024 11:48:19"/>
    <s v="05/02/2024 11:48:19"/>
    <x v="0"/>
    <s v="TRUESIGHT"/>
    <s v="TRUESIGHT"/>
    <s v="05/02/2024 15:59:28"/>
    <s v="05/02/2024 23:50:00"/>
    <s v="PREVENTIVO=SI_x000a_CODIGO DE SERVICIO=ILO_PMONTT_x000a_DIRECCION=NULL_x000a_CIUDAD=NULL_x000a_COMUNA LOCAL=_x000a_REGION=NULL_x000a_QUIEN REPORTA=Ticket automático_x000a_CONTACTO EN TERRENO=_x000a_PROBLEMA=Node FIPRDU01 - ILO_PMONTT is Down_x000a_REQUERIMIENTO=_x000a_EQUIPOS ENERGIZADO O REINICIADO=_x000a_HORARIO DE A"/>
    <s v="Se efectúa contacto con cliente: N/A_x000a_Teléfono de contacto: N/A_x000a_Acciones realizadas: Equipo no es administrado por telefonica, favor derivar _x000a_Solución paliativa o definitiva: definitiva_x000a_Acciones de Mejora, Recomendaciones: N/A_x000a_Causa Raíz:N/A"/>
    <d v="1899-12-30T01:53:11"/>
    <d v="1899-12-30T04:11:09"/>
    <d v="1899-12-30T02:17:58"/>
    <s v="Cumplido"/>
    <s v=""/>
    <m/>
    <m/>
    <m/>
    <m/>
    <m/>
    <d v="2024-02-05T00:00:00"/>
    <x v="1"/>
    <x v="1"/>
    <x v="0"/>
    <x v="0"/>
    <x v="0"/>
  </r>
  <r>
    <s v="INC000002596547"/>
    <s v="HOUSING"/>
    <x v="13"/>
    <s v="ADMINISTRADORES RESIDENTES"/>
    <s v="CRISTOPHER MALDONADO ROMERO"/>
    <s v="frp_jugonz"/>
    <s v="3-Moderado/Limitado"/>
    <s v="3-Medio"/>
    <s v="Media"/>
    <x v="1"/>
    <s v="HDI SEGUROS S A"/>
    <s v="GESTION DATACENTER/ ACCESOS / HDI SEGUROS S A"/>
    <s v="05/02/2024 12:27:02"/>
    <s v="05/02/2024 12:29:45"/>
    <x v="0"/>
    <s v="COMUNICACIONES"/>
    <s v="VPN IP - MPLS"/>
    <s v="05/02/2024 12:43:08"/>
    <s v="05/02/2024 23:50:00"/>
    <s v="EMPRESA: HDI SEGUROS S A_x000a_CÓDIGO DE SERVICIO: _x000a_DIRECCIÓN: Av. Apoquindo #7071, Las Condes, Santiago_x000a_NOMBRE DE QUIEN REPORTA: Operador DataCenter Sites_x000a_TELÉFONO DE QUIEN REPORTA: +56 2 22025776 / +56 9 81290517_x000a_NOMBRE DE CONTACTO EN TERRENO: Álvaro Ulloa F"/>
    <s v="Se efectúa contacto con cliente: N/A_x000a_Teléfono de contacto: N/A_x000a_Acciones realizadas: Accesos autorizados para personal descrito en planilla_x000a_Solución paliativa o definitiva: N/A_x000a_Acciones de Mejora, Recomendaciones: N/A_x000a_Causa Raíz: N/A"/>
    <d v="1899-12-30T00:00:00"/>
    <d v="1899-12-30T00:16:06"/>
    <d v="1899-12-30T00:16:06"/>
    <s v=""/>
    <s v="Cumplido"/>
    <m/>
    <m/>
    <m/>
    <m/>
    <m/>
    <d v="2024-02-05T00:00:00"/>
    <x v="0"/>
    <x v="0"/>
    <x v="0"/>
    <x v="0"/>
    <x v="0"/>
  </r>
  <r>
    <s v="INC000002596591"/>
    <s v="RED INTERNA"/>
    <x v="10"/>
    <s v="APQ ACCESOS"/>
    <s v="CRISTOPHER MALDONADO ROMERO"/>
    <s v="tct_cmaldo"/>
    <s v="4-Menor/Localizado"/>
    <s v="4-Baja"/>
    <s v="Baja"/>
    <x v="0"/>
    <s v="TELEFONICA EMPRESAS DE CHILE SA"/>
    <s v="RONDA TOMA DE TEMPERATURAS SALAS TIC"/>
    <s v="05/02/2024 13:04:42"/>
    <s v="05/02/2024 13:18:17"/>
    <x v="0"/>
    <s v="CDP ANTIGUO 1"/>
    <s v="CDP ANTIGUO 2"/>
    <s v="05/02/2024 13:31:56"/>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s v=""/>
    <m/>
    <m/>
    <m/>
    <m/>
    <m/>
    <d v="2024-02-05T00:00:00"/>
    <x v="0"/>
    <x v="0"/>
    <x v="0"/>
    <x v="0"/>
    <x v="0"/>
  </r>
  <r>
    <s v="INC000002596599"/>
    <s v="TICKET-INTELIGENTE"/>
    <x v="7"/>
    <s v="GESTION TI"/>
    <s v="SEBASTIAN I ACUÑA GUZMAN"/>
    <s v="USR_TSIGHT"/>
    <s v="1-Extenso/Generalizado"/>
    <s v="4-Baja"/>
    <s v="Baja"/>
    <x v="3"/>
    <s v="TELEFONICA EMPRESAS DE CHILE SA"/>
    <s v="prod-ar-apirest01 TICKET AUTOMATICO"/>
    <s v="05/02/2024 13:08:03"/>
    <s v="05/02/2024 13:08:03"/>
    <x v="0"/>
    <s v="TI"/>
    <s v="SISTEMAS OPERATIVOS"/>
    <s v="05/02/2024 15:38:00"/>
    <s v="05/02/2024 23:50:00"/>
    <s v="PREVENTIVO=SI_x000a_CODIGO DE SERVICIO=prod-ar-apirest01_x000a_DIRECCION=DC_x000a_CIUDAD=SANTIAGO_x000a_COMUNA LOCAL=_x000a_REGION=REGIÃ“N METROPOLITANA DE SANTIAGO_x000a_QUIEN REPORTA=Ticket automático_x000a_CONTACTO EN TERRENO=_x000a_PROBLEMA=High RAM Usage Alert for Node RMDY - prod_ar_apirest01_x000a_RE"/>
    <s v="Se revisa el servidor alarmado, encontrando que el alto consumo de memoria corresponde a procesos Java, como se ve en la siguiente imagen._x000a__x000a_No se ven problemas de rendimiento en el servidor producido por la alarma reportada."/>
    <d v="1899-12-30T01:22:38"/>
    <d v="1899-12-30T02:29:57"/>
    <d v="1899-12-30T01:07:19"/>
    <s v="Cumplido"/>
    <s v=""/>
    <m/>
    <m/>
    <m/>
    <m/>
    <m/>
    <d v="2024-02-05T00:00:00"/>
    <x v="1"/>
    <x v="1"/>
    <x v="0"/>
    <x v="0"/>
    <x v="0"/>
  </r>
  <r>
    <s v="INC000002596624"/>
    <s v="VPN IP - MPLS"/>
    <x v="9"/>
    <s v="GESTION HD"/>
    <s v="EWALD R GALAZ MILLALEO"/>
    <s v="frp_fpetro"/>
    <s v="3-Moderado/Limitado"/>
    <s v="3-Medio"/>
    <s v="Media"/>
    <x v="1"/>
    <s v="ACMA S.A."/>
    <s v="REQ/_x000a_RE: ACMA - RE: envio repetitivo de oc"/>
    <s v="05/02/2024 12:35:55"/>
    <s v="05/02/2024 12:39:21"/>
    <x v="0"/>
    <s v="Service"/>
    <s v="Internal"/>
    <s v="06/02/2024 14:10:53"/>
    <s v="06/02/2024 23:50:00"/>
    <s v="PREVENTIVO: NO_x000a_CODIGO DE SERVICIO: _x000a_DIRECCION:_x000a_QUIEN REPORTA:_x000a_CONTACTO EN TERRENO:_x000a__x000a_REQUERIMIENTO:_x000a__x000a__x000a__x000a_Se ha procedido abrir la conexión remota para el sistema ERP QAS (ACQ) y_x000a_agregar los datos del usuario enviado al área segura._x000a__x000a_EQUIPOS ENERGIZADO/REINI"/>
    <s v="Estimados,_x000a__x000a_Se adjunta correo de respuesta enviada al cliente._x000a__x000a_Saludos."/>
    <d v="1899-12-30T16:55:44"/>
    <d v="1899-12-31T01:34:58"/>
    <d v="1899-12-30T08:39:14"/>
    <s v=""/>
    <s v="Cumplido"/>
    <m/>
    <m/>
    <m/>
    <m/>
    <m/>
    <d v="2024-02-06T00:00:00"/>
    <x v="1"/>
    <x v="0"/>
    <x v="0"/>
    <x v="1"/>
    <x v="0"/>
  </r>
  <r>
    <s v="INC000002596693"/>
    <s v="MONITOREO"/>
    <x v="4"/>
    <s v="SM OPERACIONES"/>
    <s v="GONZALO MENDOZA MARTINEZ"/>
    <s v="tct_decruz"/>
    <s v="4-Menor/Localizado"/>
    <s v="2-Alta"/>
    <s v="Media"/>
    <x v="1"/>
    <s v="TELEFONICA GLOBAL TECHNOLOGY S.A.AGENCIA EN CHILE"/>
    <s v="ALERTAS DE MONITOREO"/>
    <s v="05/02/2024 15:51:24"/>
    <s v="05/02/2024 15:55:17"/>
    <x v="0"/>
    <s v="TRUESIGHT"/>
    <s v="TRUESIGHT"/>
    <s v="07/02/2024 16:48:07"/>
    <s v="07/02/2024 23:50:00"/>
    <s v="Nombre Alerta_x0009_Nodo Afectado_x0009_Objeto Afectado_x0009_Tipo de Objeto_x0009_ Direccion IP_x000a__x000a_GestionEventos_AlertaUPDOWN_Server_Principal_x0009_FIPRDU01 - DCACDVALPO1_x0009_FIPRDU01 - DCACDVALPO1_x0009_Node_x0009_10.20.8.11_x000a__x000a_GestionEventos_AlertaUPDOWN_Server_Principal_x0009_GPSCHI01 - LNPRWS_GPS04_x0009_GPS"/>
    <s v="FASE RESOLUCIÓN Y RECUPERACIÓN_x000a__x000a_Se efectúa contacto con cliente: GPS Pablo Meza_x000a__x000a_Teléfono de contacto: nn_x000a__x000a_Acciones realizadas: Se eliminan alertas en caso de ser necesario. Se escalan servidores caídos a cliente y se normalizan servidores funcionales."/>
    <d v="1899-12-30T00:00:00"/>
    <d v="1899-12-30T00:00:00"/>
    <d v="1899-12-30T00:00:00"/>
    <s v=""/>
    <s v="Cumplido"/>
    <m/>
    <m/>
    <m/>
    <m/>
    <m/>
    <d v="2024-02-07T00:00:00"/>
    <x v="0"/>
    <x v="0"/>
    <x v="0"/>
    <x v="0"/>
    <x v="0"/>
  </r>
  <r>
    <s v="INC000002596714"/>
    <s v="HOUSING"/>
    <x v="14"/>
    <s v="BELIEVE"/>
    <s v="SEBASTIAN A JARA VIDAL"/>
    <s v="frp_jcarri"/>
    <s v="3-Moderado/Limitado"/>
    <s v="3-Medio"/>
    <s v="Media"/>
    <x v="1"/>
    <s v="FUNDACION EDUCACIONAL PARA EL DESARROLLO INTEGRAL DEL MENOR"/>
    <s v="GESTION DATACENTER/ ACCESOS /FUNDACION EDUCACIONAL PARA EL DESARROLLO INTEGRAL DEL MENOR"/>
    <s v="05/02/2024 12:18:26"/>
    <s v="05/02/2024 12:20:20"/>
    <x v="0"/>
    <s v="COMUNICACIONES"/>
    <s v="VPN IP - MPLS"/>
    <s v="05/02/2024 12:44:14"/>
    <s v="05/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m/>
    <d v="1899-12-30T00:03:06"/>
    <d v="1899-12-30T00:25:48"/>
    <d v="1899-12-30T00:22:42"/>
    <s v=""/>
    <s v="Cumplido"/>
    <m/>
    <m/>
    <m/>
    <m/>
    <m/>
    <d v="2024-02-05T00:00:00"/>
    <x v="0"/>
    <x v="0"/>
    <x v="0"/>
    <x v="0"/>
    <x v="0"/>
  </r>
  <r>
    <s v="INC000002596723"/>
    <s v="HOUSING"/>
    <x v="8"/>
    <s v="BELIEVE"/>
    <s v="FERNEY D GARZON PEÑA"/>
    <s v="frp_jcarri"/>
    <s v="3-Moderado/Limitado"/>
    <s v="3-Medio"/>
    <s v="Media"/>
    <x v="1"/>
    <s v="FORUM SERVICIOS FINANCIEROS SA"/>
    <s v="GESTION DATACENTER/ ACCESOS /FORUM SERVICIOS FINANCIEROS SA"/>
    <s v="05/02/2024 12:50:37"/>
    <s v="05/02/2024 12:52:02"/>
    <x v="0"/>
    <s v="COMUNICACIONES"/>
    <s v="VPN IP - MPLS"/>
    <s v="05/02/2024 17:15:31"/>
    <s v="05/02/2024 23:50:00"/>
    <s v="EMPRESA:FORUM SERVICIOS FINANCIEROS SA_x000a_CÓDIGO DE SERVICIO: _x000a_DIRECCIÓN:AV. Presidente Prieto #226, Paine, Santiago_x000a_NOMBRE DE QUIEN REPORTA:Roxana Jara _x000a_TELÉFONO DE QUIEN REPORTA:9 94372663_x000a_NOMBRE DE CONTACTO EN TERRENO: _x000a_REQUERIMIENTO: Se requiere accesos"/>
    <m/>
    <d v="1899-12-30T04:08:09"/>
    <d v="1899-12-30T04:24:54"/>
    <d v="1899-12-30T00:16:45"/>
    <s v=""/>
    <s v="Cumplido"/>
    <m/>
    <s v=""/>
    <s v=""/>
    <s v="Cumplido"/>
    <s v=""/>
    <d v="2024-02-05T00:00:00"/>
    <x v="0"/>
    <x v="0"/>
    <x v="0"/>
    <x v="0"/>
    <x v="0"/>
  </r>
  <r>
    <s v="INC000002596803"/>
    <s v="RED INTERNA"/>
    <x v="6"/>
    <s v="APQ ACCESOS"/>
    <s v="GIOVANNI D ROCCO VALENZUELA"/>
    <s v="tct_javcac"/>
    <s v="4-Menor/Localizado"/>
    <s v="4-Baja"/>
    <s v="Baja"/>
    <x v="1"/>
    <s v="TELEFONICA CYBERSECURITY TECH CHILE SPA"/>
    <s v="Creación de cuentas"/>
    <s v="05/02/2024 14:41:10"/>
    <s v="05/02/2024 14:43:16"/>
    <x v="0"/>
    <s v="CDP ANTIGUO 1"/>
    <s v="CDP ANTIGUO 2"/>
    <s v="08/02/2024 10:03:33"/>
    <s v="08/02/2024 23:50:00"/>
    <s v="OBSERVACION: habilitación de cuentas para en gestor documental._x000a__x000a_URL:  http://10.66.36.5:91/sites/ssd/servicios/Operaciones/SitePages/Home.aspx_x000a__x000a__x000a_DATOS DE OPERADORES:_x000a__x000a_NOMBRE: Jonathan Alexis _x0009_Marquez_x0009_Astengo_x0009__x000a_RUT : 17483015-0 _x000a_CORREO CORPORATIVO: jonath"/>
    <s v="se envian credenciales segun lo solciitado en folio para gestor documental"/>
    <d v="1899-12-30T00:00:00"/>
    <d v="1899-12-30T00:00:00"/>
    <d v="1899-12-30T00:00:00"/>
    <s v=""/>
    <s v="Cumplido"/>
    <m/>
    <m/>
    <m/>
    <m/>
    <m/>
    <d v="2024-02-08T00:00:00"/>
    <x v="0"/>
    <x v="0"/>
    <x v="0"/>
    <x v="0"/>
    <x v="0"/>
  </r>
  <r>
    <s v="INC000002596888"/>
    <s v="COMUNICACIONES"/>
    <x v="6"/>
    <s v="GESTION PLATAFORMA CLIENTES"/>
    <s v="ALEJANDRO ACEVEDO VALENZUELA"/>
    <s v="lmolcont"/>
    <s v="3-Moderado/Limitado"/>
    <s v="3-Medio"/>
    <s v="Media"/>
    <x v="1"/>
    <s v="TELEFONICA EMPRESAS DE CHILE SA"/>
    <s v="REINICIO PASSWORD VPN"/>
    <s v="05/02/2024 14:17:50"/>
    <s v="05/02/2024 14:17:50"/>
    <x v="0"/>
    <s v="PLATAFORMAS"/>
    <s v="REMEDY EMPRESAS"/>
    <s v="05/02/2024 15:52:50"/>
    <s v="05/02/2024 23:50:00"/>
    <s v="FAVOR REINICIAR PASSWORD VPN DE LOS SIGUIENTES USUARIOS: _x000a__x000a_p.bhernandez - enviar password al siguiente correo = brany.hernandez@movistar.cl_x000a__x000a_Slds.,_x000a__x000a_Luis Molina."/>
    <s v="Buen día. Password reiniciada"/>
    <d v="1899-12-30T00:00:00"/>
    <d v="1899-12-30T01:35:00"/>
    <d v="1899-12-30T01:35:00"/>
    <s v=""/>
    <s v="Cumplido"/>
    <m/>
    <m/>
    <m/>
    <m/>
    <m/>
    <d v="2024-02-05T00:00:00"/>
    <x v="1"/>
    <x v="1"/>
    <x v="0"/>
    <x v="0"/>
    <x v="0"/>
  </r>
  <r>
    <s v="INC000002597035"/>
    <s v="RED INTERNA"/>
    <x v="10"/>
    <s v="APQ ACCESOS"/>
    <s v="CRISTOPHER MALDONADO ROMERO"/>
    <s v="tct_cmaldo"/>
    <s v="4-Menor/Localizado"/>
    <s v="4-Baja"/>
    <s v="Baja"/>
    <x v="0"/>
    <s v="TELEFONICA EMPRESAS DE CHILE SA"/>
    <s v="RONDA TOMA DE TEMPERATURAS SALAS TIC"/>
    <s v="05/02/2024 16:02:37"/>
    <s v="05/02/2024 16:03:49"/>
    <x v="0"/>
    <s v="CDP ANTIGUO 1"/>
    <s v="CDP ANTIGUO 2"/>
    <s v="05/02/2024 16:54:20"/>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s v=""/>
    <m/>
    <m/>
    <m/>
    <m/>
    <m/>
    <d v="2024-02-05T00:00:00"/>
    <x v="0"/>
    <x v="0"/>
    <x v="0"/>
    <x v="0"/>
    <x v="0"/>
  </r>
  <r>
    <s v="INC000002597089"/>
    <s v="HOSTING VIRTUAL"/>
    <x v="6"/>
    <s v="SISTEMA OPERATIVO MICROSOFT"/>
    <s v="PAUL A SEPULVEDA ALVAREZ"/>
    <s v="tct_psepul"/>
    <s v="4-Menor/Localizado"/>
    <s v="4-Baja"/>
    <s v="Baja"/>
    <x v="1"/>
    <s v="TELEFONICA GLOBAL TECHNOLOGY S.A.AGENCIA EN CHILE"/>
    <s v="c4-tic-cl paine unir a dominio nuevo servidor"/>
    <s v="05/02/2024 18:24:05"/>
    <s v="05/02/2024 18:25:11"/>
    <x v="0"/>
    <s v="TI"/>
    <s v="SISTEMAS OPERATIVOS"/>
    <s v="05/02/2024 18:30:35"/>
    <s v="05/02/2024 23:50:00"/>
    <s v="se procedió a subir el nuevo servidor como controlador de dominio en tic.cl._x000a_En este despliegue se añadió la configuración del certificado necesario para que la conexión ldap por el puerto 636 sea segura, según los requerimientos de vcenter._x000a_El workaroun"/>
    <s v="se procedió a subir el nuevo servidor como controlador de dominio en tic.cl._x000a_En este despliegue se añadió la configuración del certificado necesario para que la conexión ldap por el puerto 636 sea segura, según los requerimientos de vcenter._x000a_El workaroun"/>
    <d v="1899-12-30T00:00:00"/>
    <d v="1899-12-30T00:06:30"/>
    <d v="1899-12-30T00:06:30"/>
    <s v=""/>
    <s v="Cumplido"/>
    <m/>
    <m/>
    <m/>
    <m/>
    <m/>
    <d v="2024-02-05T00:00:00"/>
    <x v="0"/>
    <x v="0"/>
    <x v="0"/>
    <x v="0"/>
    <x v="0"/>
  </r>
  <r>
    <s v="INC000002597090"/>
    <s v="HOSTING VIRTUAL"/>
    <x v="6"/>
    <s v="SISTEMA OPERATIVO MICROSOFT"/>
    <s v="PAUL A SEPULVEDA ALVAREZ"/>
    <s v="tct_psepul"/>
    <s v="4-Menor/Localizado"/>
    <s v="4-Baja"/>
    <s v="Baja"/>
    <x v="1"/>
    <s v="TELEFONICA GLOBAL TECHNOLOGY S.A.AGENCIA EN CHILE"/>
    <s v="Solarwinds - actualizar inventario"/>
    <s v="05/02/2024 18:25:40"/>
    <s v="05/02/2024 18:26:38"/>
    <x v="0"/>
    <s v="TI"/>
    <s v="SISTEMAS OPERATIVOS"/>
    <s v="05/02/2024 18:30:10"/>
    <s v="05/02/2024 23:50:00"/>
    <s v="Nuevos servidores de plataforrma solarwinds a planilla_x000a_SW-POLL08-4WBU_x000a_SW-WEB01-jcYZ_x000a_SW-POLL11-hrhw_x000a_SW-CORE01-atfZ_x000a_SW-DB01-1Vzm_x000a_SW-POLL02-tQIm_x000a_SW-POLL06-osuQ_x000a_SW-POLL07-MkUl_x000a_SW-POLL09-c6iw_x000a_SW-POLL10-b8U6_x000a_SW-POLL12-izi5_x000a_SW-POLL13-giwb_x000a_SW-WEB02-5DXm_x000a_SW-FCORE"/>
    <s v="Se realiza actualizacion de inventario incluyendo nuevos servidores solarrwinds"/>
    <d v="1899-12-30T00:00:00"/>
    <d v="1899-12-30T00:04:30"/>
    <d v="1899-12-30T00:04:30"/>
    <s v=""/>
    <s v="Cumplido"/>
    <m/>
    <m/>
    <m/>
    <m/>
    <m/>
    <d v="2024-02-05T00:00:00"/>
    <x v="0"/>
    <x v="0"/>
    <x v="0"/>
    <x v="0"/>
    <x v="0"/>
  </r>
  <r>
    <s v="INC000002597091"/>
    <s v="HOSTING VIRTUAL"/>
    <x v="6"/>
    <s v="SISTEMA OPERATIVO MICROSOFT"/>
    <s v="PAUL A SEPULVEDA ALVAREZ"/>
    <s v="tct_psepul"/>
    <s v="4-Menor/Localizado"/>
    <s v="4-Baja"/>
    <s v="Baja"/>
    <x v="1"/>
    <s v="TELEFONICA GLOBAL TECHNOLOGY S.A.AGENCIA EN CHILE"/>
    <s v="ECERT - servidores apagados"/>
    <s v="05/02/2024 18:27:02"/>
    <s v="05/02/2024 18:27:52"/>
    <x v="0"/>
    <s v="TI"/>
    <s v="SISTEMAS OPERATIVOS"/>
    <s v="05/02/2024 18:31:04"/>
    <s v="05/02/2024 23:50:00"/>
    <s v="tengo estas alertas de servidores abajo, tienes alguna info de ellos?_x000a_EMNACE01 - SRV_WEB02 10.29.240.166_x000a_EMNACE01 - SRV_WEB01 _VM 10.29.240.22"/>
    <s v="Se valida servidores apagados segun requerimiento"/>
    <d v="1899-12-30T00:00:00"/>
    <d v="1899-12-30T00:04:02"/>
    <d v="1899-12-30T00:04:02"/>
    <s v=""/>
    <s v="Cumplido"/>
    <m/>
    <m/>
    <m/>
    <m/>
    <m/>
    <d v="2024-02-05T00:00:00"/>
    <x v="0"/>
    <x v="0"/>
    <x v="0"/>
    <x v="0"/>
    <x v="0"/>
  </r>
  <r>
    <s v="INC000002597094"/>
    <s v="HOSTING VIRTUAL"/>
    <x v="6"/>
    <s v="SISTEMA OPERATIVO MICROSOFT"/>
    <s v="PAUL A SEPULVEDA ALVAREZ"/>
    <s v="tct_psepul"/>
    <s v="4-Menor/Localizado"/>
    <s v="4-Baja"/>
    <s v="Baja"/>
    <x v="1"/>
    <s v="TELEFONICA GLOBAL TECHNOLOGY S.A.AGENCIA EN CHILE"/>
    <s v="Sistema inventario - revision de JOB con fallas"/>
    <s v="05/02/2024 18:28:15"/>
    <s v="05/02/2024 18:29:25"/>
    <x v="0"/>
    <s v="TI"/>
    <s v="SISTEMAS OPERATIVOS"/>
    <s v="05/02/2024 18:32:04"/>
    <s v="05/02/2024 23:50:00"/>
    <s v="Falla en el paso 2 del JOB de sistema inventario que alimenta de datos de IP a la web"/>
    <s v="Se modifica prrocedimiento para limitar largo de IP a &lt;=15 lo que estaba dando problemas en la insercion de nuevas ip al sistema"/>
    <d v="1899-12-30T00:00:00"/>
    <d v="1899-12-30T00:03:49"/>
    <d v="1899-12-30T00:03:49"/>
    <s v=""/>
    <s v="Cumplido"/>
    <m/>
    <m/>
    <m/>
    <m/>
    <m/>
    <d v="2024-02-05T00:00:00"/>
    <x v="0"/>
    <x v="0"/>
    <x v="0"/>
    <x v="0"/>
    <x v="0"/>
  </r>
  <r>
    <s v="INC000002597108"/>
    <s v="HOSTING VIRTUAL"/>
    <x v="6"/>
    <s v="SM OPERACIONES"/>
    <s v="RICARDO R GALLEGOS OYANEDER"/>
    <s v="tct_rgalle"/>
    <s v="4-Menor/Localizado"/>
    <s v="4-Baja"/>
    <s v="Baja"/>
    <x v="1"/>
    <s v="TELEFONICA GLOBAL TECHNOLOGY S.A.AGENCIA EN CHILE"/>
    <s v="Revisión con ing residente por desconeccion tarjeta de red programada para servidores deprecados"/>
    <s v="05/02/2024 16:33:51"/>
    <s v="05/02/2024 16:34:23"/>
    <x v="0"/>
    <s v="TI"/>
    <s v="SISTEMAS OPERATIVOS"/>
    <s v="05/02/2024 16:35:45"/>
    <s v="05/02/2024 23:50:00"/>
    <s v="Revisión con ing residente por desconeccion tarjeta de red programada para servidores deprecados"/>
    <s v="Revisión con ing residente por desconeccion tarjeta de red programada para servidores deprecados"/>
    <d v="1899-12-30T00:00:00"/>
    <d v="1899-12-30T00:01:54"/>
    <d v="1899-12-30T00:01:54"/>
    <s v=""/>
    <s v="Cumplido"/>
    <m/>
    <m/>
    <m/>
    <m/>
    <m/>
    <d v="2024-02-05T00:00:00"/>
    <x v="0"/>
    <x v="0"/>
    <x v="0"/>
    <x v="0"/>
    <x v="0"/>
  </r>
  <r>
    <s v="INC000002597109"/>
    <s v="HOSTING VIRTUAL"/>
    <x v="6"/>
    <s v="SM OPERACIONES"/>
    <s v="RICARDO R GALLEGOS OYANEDER"/>
    <s v="tct_rgalle"/>
    <s v="4-Menor/Localizado"/>
    <s v="4-Baja"/>
    <s v="Baja"/>
    <x v="1"/>
    <s v="TELEFONICA GLOBAL TECHNOLOGY S.A.AGENCIA EN CHILE"/>
    <s v="Revisión gpo fondo pantalla con cliente duoc"/>
    <s v="05/02/2024 16:34:30"/>
    <s v="05/02/2024 16:34:45"/>
    <x v="0"/>
    <s v="TI"/>
    <s v="SISTEMAS OPERATIVOS"/>
    <s v="05/02/2024 16:39:55"/>
    <s v="05/02/2024 23:50:00"/>
    <s v="Revisión gpo fondo pantalla con cliente duoc"/>
    <s v="Revisión gpo fondo pantalla con cliente duoc"/>
    <d v="1899-12-30T00:00:00"/>
    <d v="1899-12-30T00:05:25"/>
    <d v="1899-12-30T00:05:25"/>
    <s v=""/>
    <s v="Cumplido"/>
    <m/>
    <m/>
    <m/>
    <m/>
    <m/>
    <d v="2024-02-05T00:00:00"/>
    <x v="0"/>
    <x v="0"/>
    <x v="0"/>
    <x v="0"/>
    <x v="0"/>
  </r>
  <r>
    <s v="INC000002597111"/>
    <s v="HOSTING VIRTUAL"/>
    <x v="6"/>
    <s v="SM OPERACIONES"/>
    <s v="RICARDO R GALLEGOS OYANEDER"/>
    <s v="tct_rgalle"/>
    <s v="4-Menor/Localizado"/>
    <s v="4-Baja"/>
    <s v="Baja"/>
    <x v="1"/>
    <s v="TELEFONICA GLOBAL TECHNOLOGY S.A.AGENCIA EN CHILE"/>
    <s v="Sesión de trabajo migración licencias TEKLA entre servidores 2012 a 2022"/>
    <s v="05/02/2024 16:34:52"/>
    <s v="05/02/2024 16:35:08"/>
    <x v="0"/>
    <s v="TI"/>
    <s v="SISTEMAS OPERATIVOS"/>
    <s v="05/02/2024 16:40:40"/>
    <s v="05/02/2024 23:50:00"/>
    <s v="Sesión de trabajo migración licencias TEKLA entre servidores 2012 a 2022"/>
    <s v="Sesión de trabajo migración licencias TEKLA entre servidores 2012 a 2022"/>
    <d v="1899-12-30T00:00:00"/>
    <d v="1899-12-30T00:05:48"/>
    <d v="1899-12-30T00:05:48"/>
    <s v=""/>
    <s v="Cumplido"/>
    <m/>
    <m/>
    <m/>
    <m/>
    <m/>
    <d v="2024-02-05T00:00:00"/>
    <x v="0"/>
    <x v="0"/>
    <x v="0"/>
    <x v="0"/>
    <x v="0"/>
  </r>
  <r>
    <s v="INC000002597128"/>
    <s v="VPN IP - MPLS"/>
    <x v="6"/>
    <s v="GESTION HD"/>
    <s v="RICARDO R GALLEGOS OYANEDER"/>
    <s v="frp_pcamay"/>
    <s v="3-Moderado/Limitado"/>
    <s v="3-Medio"/>
    <s v="Media"/>
    <x v="1"/>
    <s v="FUNDACION INSTITUTO PROFESIONAL DUOC UC"/>
    <s v="HD/Análisis parque administrado Cliente Duoc"/>
    <s v="05/02/2024 17:53:51"/>
    <s v="05/02/2024 17:55:35"/>
    <x v="0"/>
    <s v="CDP ANTIGUO 1"/>
    <s v="CDP ANTIGUO 2"/>
    <s v="08/02/2024 18:08:06"/>
    <s v="08/02/2024 23:50:00"/>
    <s v="PREVENTIVO: NO_x000a_CODIGO DE SERVICIO:_x000a_DIRECCION:_x000a_QUIEN REPORTA:56 9 9535 4350 Javier Andres Cuevas Flores_x000a_CONTACTO EN TERRENO:_x000a_PROBLEMA:_x000a_REQUERIMIENTO:avor crear requerimiento y asignar a @RICARDO RAUL GALLEGOS OYANEDER_x000a_análisis parque administrado Duoc_x000a__x000a_@D"/>
    <s v="Se envia informacion segun solicitud."/>
    <d v="1900-01-01T20:54:46"/>
    <d v="1900-01-02T00:14:15"/>
    <d v="1899-12-30T03:19:29"/>
    <s v=""/>
    <s v="Cumplido"/>
    <m/>
    <m/>
    <m/>
    <m/>
    <m/>
    <d v="2024-02-08T00:00:00"/>
    <x v="1"/>
    <x v="1"/>
    <x v="0"/>
    <x v="0"/>
    <x v="0"/>
  </r>
  <r>
    <s v="INC000002597137"/>
    <s v="HOUSING"/>
    <x v="11"/>
    <s v="APQ ACCESOS"/>
    <s v="JOSE G MARQUEZ MARCANO"/>
    <s v="tct_josmam"/>
    <s v="4-Menor/Localizado"/>
    <s v="4-Baja"/>
    <s v="Baja"/>
    <x v="1"/>
    <s v="TELEFONICA EMPRESAS DE CHILE SA"/>
    <s v="SUPERVISION:  Certificación de Enlace de Fibra Oscura, CS k2130428"/>
    <s v="05/02/2024 18:25:29"/>
    <s v="05/02/2024 18:26:24"/>
    <x v="0"/>
    <s v="CDP ANTIGUO 1"/>
    <s v="CDP ANTIGUO 2"/>
    <s v="05/02/2024 18:27:46"/>
    <s v="05/02/2024 23:50:00"/>
    <s v="Certificación de Enlace de Fibra Oscura, CS k2130428"/>
    <s v="trabajo realizado"/>
    <d v="1899-12-30T00:01:07"/>
    <d v="1899-12-30T00:02:17"/>
    <d v="1899-12-30T00:01:10"/>
    <s v=""/>
    <s v="Cumplido"/>
    <m/>
    <m/>
    <m/>
    <m/>
    <m/>
    <d v="2024-02-05T00:00:00"/>
    <x v="0"/>
    <x v="0"/>
    <x v="0"/>
    <x v="0"/>
    <x v="0"/>
  </r>
  <r>
    <s v="INC000002597142"/>
    <s v="HOUSING"/>
    <x v="11"/>
    <s v="APQ ACCESOS"/>
    <s v="JOSE G MARQUEZ MARCANO"/>
    <s v="tct_josmam"/>
    <s v="4-Menor/Localizado"/>
    <s v="4-Baja"/>
    <s v="Baja"/>
    <x v="1"/>
    <s v="TELEFONICA EMPRESAS DE CHILE SA"/>
    <s v="SUPERVISION: INSPECCION VISUAL DERCO"/>
    <s v="05/02/2024 18:33:04"/>
    <s v="05/02/2024 18:33:51"/>
    <x v="0"/>
    <s v="CDP ANTIGUO 1"/>
    <s v="CDP ANTIGUO 2"/>
    <s v="05/02/2024 18:35:00"/>
    <s v="05/02/2024 23:50:00"/>
    <s v="INSPECCION VISUAL DERCO"/>
    <s v="TRABAJO REALIZADO"/>
    <d v="1899-12-30T00:00:57"/>
    <d v="1899-12-30T00:01:56"/>
    <d v="1899-12-30T00:00:59"/>
    <s v=""/>
    <s v="Cumplido"/>
    <m/>
    <m/>
    <m/>
    <m/>
    <m/>
    <d v="2024-02-05T00:00:00"/>
    <x v="0"/>
    <x v="0"/>
    <x v="0"/>
    <x v="0"/>
    <x v="0"/>
  </r>
  <r>
    <s v="INC000002597144"/>
    <s v="VPN IP - MPLS"/>
    <x v="5"/>
    <s v="GESTION HD"/>
    <s v="JOSE E ÑANCULEF CONTRERAS"/>
    <s v="frp_pcamay"/>
    <s v="3-Moderado/Limitado"/>
    <s v="3-Medio"/>
    <s v="Media"/>
    <x v="1"/>
    <s v="TELEFONICA GLOBAL TECHNOLOGY S.A.AGENCIA EN CHILE"/>
    <s v="HD/Revisión Eventos Sospechosos"/>
    <s v="05/02/2024 18:36:38"/>
    <s v="05/02/2024 18:38:50"/>
    <x v="0"/>
    <s v="CDP ANTIGUO 1"/>
    <s v="CDP ANTIGUO 2"/>
    <s v="07/02/2024 14:32:47"/>
    <s v="07/02/2024 23:50:00"/>
    <s v="PREVENTIVO: NO_x000a_CODIGO DE SERVICIO:_x000a_DIRECCION:_x000a_QUIEN REPORTA:Deiby Yoel Santoyo Monterola +56 9 9343 3681_x000a_CONTACTO EN TERRENO:_x000a_PROBLEMA:_x000a_REQUERIMIENTO:Por favor su acostumbrado apoyo en generar ticket de requerimiento y asignar a mi bandeja TELEFONICA GLO"/>
    <s v="Fase de resolución: Se realiza revisión y análisis de logs de logs en los firewall de los 3 DC que contienen los portales de VDC, detectando alertas e intentos de conexión a los portales con diferentes cuentas._x000a_Se efectúa contacto con cliente: Cliente In"/>
    <d v="1899-12-31T15:40:50"/>
    <d v="1899-12-31T19:56:09"/>
    <d v="1899-12-30T04:15:19"/>
    <s v=""/>
    <s v="Cumplido"/>
    <m/>
    <m/>
    <m/>
    <m/>
    <m/>
    <d v="2024-02-07T00:00:00"/>
    <x v="1"/>
    <x v="0"/>
    <x v="1"/>
    <x v="0"/>
    <x v="0"/>
  </r>
  <r>
    <s v="INC000002597148"/>
    <s v="HOUSING"/>
    <x v="8"/>
    <s v="BELIEVE"/>
    <s v="JOSE G MARQUEZ MARCANO"/>
    <s v="frp_jolsso"/>
    <s v="3-Moderado/Limitado"/>
    <s v="3-Medio"/>
    <s v="Media"/>
    <x v="1"/>
    <s v="TELEFONICA EMPRESAS DE CHILE SA"/>
    <s v="GESTION DATACENTER/ ACCESOS /TELEFONICA EMPRESAS DE CHILE SA"/>
    <s v="05/02/2024 18:56:05"/>
    <s v="05/02/2024 18:57:57"/>
    <x v="0"/>
    <s v="COMUNICACIONES"/>
    <s v="VPN IP - MPLS"/>
    <s v="05/02/2024 19:10:43"/>
    <s v="05/02/2024 23:50:00"/>
    <s v="EMPRESA:TELEFONICA EMPRESAS DE CHILE SA_x000a_CÓDIGO DE SERVICIO: 904300004_x000a_DIRECCIÓN: AV. Presidente Prieto #226, Paine, Santiago_x000a_NOMBRE DE QUIEN REPORTA: Cristóbal Reyes_x000a_TELÉFONO DE QUIEN REPORTA: 987685102_x000a_NOMBRE DE CONTACTO EN TERRENO: _x000a_REQUERIMIENTO:_x000a_Reem"/>
    <s v="ACCESOS AUTORIZADOS"/>
    <d v="1899-12-30T00:00:40"/>
    <d v="1899-12-30T00:14:38"/>
    <d v="1899-12-30T00:13:58"/>
    <s v=""/>
    <s v="Cumplido"/>
    <m/>
    <m/>
    <m/>
    <m/>
    <m/>
    <d v="2024-02-05T00:00:00"/>
    <x v="0"/>
    <x v="0"/>
    <x v="0"/>
    <x v="0"/>
    <x v="0"/>
  </r>
  <r>
    <s v="INC000002597155"/>
    <s v="HOUSING"/>
    <x v="13"/>
    <s v="BELIEVE"/>
    <s v="CRISTOPHER MALDONADO ROMERO"/>
    <s v="frp_jolsso"/>
    <s v="3-Moderado/Limitado"/>
    <s v="3-Medio"/>
    <s v="Media"/>
    <x v="1"/>
    <s v="TELEFONICA EMPRESAS DE CHILE SA"/>
    <s v="GESTION DATACENTER/ ACCESOS /SINACOFI"/>
    <s v="05/02/2024 19:43:39"/>
    <s v="05/02/2024 19:44:48"/>
    <x v="0"/>
    <s v="COMUNICACIONES"/>
    <s v="VPN IP - MPLS"/>
    <s v="05/02/2024 19:55:26"/>
    <s v="05/02/2024 23:50:00"/>
    <s v="EMPRESA:TELEFONICA EMPRESAS DE CHILE SA_x000a_CÓDIGO DE SERVICIO: _x000a_DIRECCIÓN: Av. Apoquindo #7071, Las Condes, Santiago_x0009_56990471916_x000a_NOMBRE DE QUIEN REPORTA: Mauricio Aguilera Martinez_x000a_TELÉFONO DE QUIEN REPORTA: 56990471916_x000a_NOMBRE DE CONTACTO EN TERRENO: _x000a_REQUE"/>
    <s v="Se efectúa contacto con cliente: N/A_x000a_Teléfono de contacto: N/A_x000a_Acciones realizadas: Accesos autorizados para personal descrito en planilla_x000a_Solución paliativa o definitiva: N/A_x000a_Acciones de Mejora, Recomendaciones: N/A_x000a_Causa Raíz: N/A"/>
    <d v="1899-12-30T00:03:03"/>
    <d v="1899-12-30T00:11:47"/>
    <d v="1899-12-30T00:08:44"/>
    <s v=""/>
    <s v="Cumplido"/>
    <m/>
    <m/>
    <m/>
    <m/>
    <m/>
    <d v="2024-02-05T00:00:00"/>
    <x v="0"/>
    <x v="0"/>
    <x v="0"/>
    <x v="0"/>
    <x v="0"/>
  </r>
  <r>
    <s v="INC000002597157"/>
    <s v="HOUSING"/>
    <x v="8"/>
    <s v="BELIEVE"/>
    <s v="LUIS O MORALES ARENAS"/>
    <s v="frp_jolsso"/>
    <s v="3-Moderado/Limitado"/>
    <s v="3-Medio"/>
    <s v="Media"/>
    <x v="1"/>
    <s v="HUAWEI CHILE S A"/>
    <s v="GESTION DATACENTER/ ACCESOS /HUAWEI CHILE S A"/>
    <s v="05/02/2024 20:04:24"/>
    <s v="05/02/2024 20:05:40"/>
    <x v="0"/>
    <s v="COMUNICACIONES"/>
    <s v="VPN IP - MPLS"/>
    <s v="05/02/2024 20:26:16"/>
    <s v="05/02/2024 23:50:00"/>
    <s v="EMPRESA:HUAWEI CHILE S A_x000a_CÓDIGO DE SERVICIO: _x000a_DIRECCIÓN: AV. Presidente Prieto #226, Paine, Santiago_x000a_NOMBRE DE QUIEN REPORTA: Ronald Alayo_x000a_TELÉFONO DE QUIEN REPORTA: 56935662382_x000a_NOMBRE DE CONTACTO EN TERRENO: _x000a_REQUERIMIENTO: Entrega de materiales _x000a_EQUIPO"/>
    <s v="ACCESO AUTORIZADO"/>
    <d v="1899-12-30T00:07:01"/>
    <d v="1899-12-30T00:21:52"/>
    <d v="1899-12-30T00:14:51"/>
    <s v=""/>
    <s v="Cumplido"/>
    <m/>
    <m/>
    <m/>
    <m/>
    <m/>
    <d v="2024-02-05T00:00:00"/>
    <x v="0"/>
    <x v="0"/>
    <x v="0"/>
    <x v="0"/>
    <x v="0"/>
  </r>
  <r>
    <s v="INC000002597159"/>
    <s v="HOUSING"/>
    <x v="13"/>
    <s v="BELIEVE"/>
    <s v="BASTIAN A ROA CHIARLEONI"/>
    <s v="frp_jolsso"/>
    <s v="3-Moderado/Limitado"/>
    <s v="3-Medio"/>
    <s v="Media"/>
    <x v="1"/>
    <s v="TELEFONICA EMPRESAS DE CHILE SA"/>
    <s v="GESTION DATACENTER/ ACCESOS /TELEFONICA EMPRESAS DE CHILE SA"/>
    <s v="05/02/2024 20:11:30"/>
    <s v="05/02/2024 20:12:50"/>
    <x v="0"/>
    <s v="TI"/>
    <s v="INFRAESTRUCTURA"/>
    <s v="05/02/2024 20:39:21"/>
    <s v="05/02/2024 23:50:00"/>
    <s v="EMPRESA:TELEFONICA EMPRESAS DE CHILE SA_x000a_CÓDIGO DE SERVICIO: _x000a_DIRECCIÓN: Av. Apoquindo #7071, Las Condes, Santiago_x000a_NOMBRE DE QUIEN REPORTA: Rodrigo Rocha_x000a_TELÉFONO DE QUIEN REPORTA: 9 8360 2667_x000a_NOMBRE DE CONTACTO EN TERRENO: _x000a_REQUERIMIENTO: Chequeo y rotul"/>
    <s v="Se efectúa contacto con cliente: N/A_x000a_Teléfono de contacto: N/A_x000a_Acciones realizadas: Accesos autorizados para personal descrito en planilla_x000a_Solución paliativa o definitiva: N/A_x000a_Acciones de Mejora, Recomendaciones: N/A_x000a_Causa Raíz: N/A"/>
    <d v="1899-12-30T00:20:06"/>
    <d v="1899-12-30T00:27:51"/>
    <d v="1899-12-30T00:07:45"/>
    <s v=""/>
    <s v="Cumplido"/>
    <m/>
    <m/>
    <m/>
    <m/>
    <m/>
    <d v="2024-02-05T00:00:00"/>
    <x v="0"/>
    <x v="0"/>
    <x v="0"/>
    <x v="0"/>
    <x v="0"/>
  </r>
  <r>
    <s v="INC000002597183"/>
    <s v="HOSTING VIRTUAL"/>
    <x v="6"/>
    <s v="SISTEMA OPERATIVO MICROSOFT"/>
    <s v="GIOVANNI D ROCCO VALENZUELA"/>
    <s v="tct_grocco"/>
    <s v="4-Menor/Localizado"/>
    <s v="4-Baja"/>
    <s v="Baja"/>
    <x v="1"/>
    <s v="TELEFONICA GLOBAL TECHNOLOGY S.A.AGENCIA EN CHILE"/>
    <s v="RESET PASS VPN JOSE ÑANCULEF"/>
    <s v="05/02/2024 23:23:07"/>
    <s v="05/02/2024 23:26:32"/>
    <x v="0"/>
    <s v="CDP ANTIGUO 1"/>
    <s v="CDP ANTIGUO 2"/>
    <s v="05/02/2024 23:27:40"/>
    <s v="05/02/2024 23:50:00"/>
    <s v="Solicita reset de cuenta vPN"/>
    <m/>
    <d v="1899-12-30T00:00:00"/>
    <d v="1899-12-30T00:04:33"/>
    <d v="1899-12-30T00:04:33"/>
    <s v=""/>
    <s v="Cumplido"/>
    <m/>
    <m/>
    <m/>
    <m/>
    <m/>
    <d v="2024-02-05T00:00:00"/>
    <x v="0"/>
    <x v="0"/>
    <x v="0"/>
    <x v="0"/>
    <x v="0"/>
  </r>
  <r>
    <s v="INC000002597189"/>
    <s v="HOUSING"/>
    <x v="11"/>
    <s v="APQ ACCESOS"/>
    <s v="LUIS O MORALES ARENAS"/>
    <s v="tct_luimoa"/>
    <s v="4-Menor/Localizado"/>
    <s v="4-Baja"/>
    <s v="Baja"/>
    <x v="0"/>
    <s v="TELEFONICA EMPRESAS DE CHILE SA"/>
    <s v="SE GENERA TICKET DE SUPRVISION PARA CLIENTE DXC"/>
    <s v="06/02/2024 0:18:50"/>
    <s v="06/02/2024 0:20:06"/>
    <x v="0"/>
    <s v="CDP ANTIGUO 1"/>
    <s v="CDP ANTIGUO 2"/>
    <s v="06/02/2024 0:49:00"/>
    <s v="06/02/2024 23:50:00"/>
    <s v="*Estimados:*_x0009__x0009_Actividad realizada_x000a__x0009__x000a_*Cliente:*_x0009__x0009_DXC_x000a_*Proveedor:*_x0009__x0009_neosecure_x000a_*Tipo Requerimiento:*_x0009_INCIDENCIA_x000a_*N° Ticket Acceso:*_x0009_2597148_x000a_*N° CRQ:*_x0009__x0009_81960_x000a_*Estado CRQ:*_x0009__x0009_APROBADO_x000a_*TKT:*_x0009__x0009__x0009_TKT-006075_x000a_*Actividad a realizar:*_x0009_INCIDENTE / Reemplazo de Discos"/>
    <s v="INCIDENCIA RESTABLECIDA"/>
    <d v="1899-12-30T00:00:00"/>
    <d v="1899-12-30T00:00:00"/>
    <d v="1899-12-30T00:00:00"/>
    <s v=""/>
    <s v=""/>
    <m/>
    <s v=""/>
    <s v=""/>
    <s v=""/>
    <s v="Cumplido"/>
    <d v="2024-02-06T00:00:00"/>
    <x v="0"/>
    <x v="0"/>
    <x v="0"/>
    <x v="0"/>
    <x v="0"/>
  </r>
  <r>
    <s v="INC000002597191"/>
    <s v="HOUSING"/>
    <x v="11"/>
    <s v="APQ ACCESOS"/>
    <s v="LUIS O MORALES ARENAS"/>
    <s v="tct_luimoa"/>
    <s v="4-Menor/Localizado"/>
    <s v="4-Baja"/>
    <s v="Baja"/>
    <x v="0"/>
    <s v="TELEFONICA EMPRESAS DE CHILE SA"/>
    <s v="SE GENERA TICKET POR REVISION Y TOMA DE ALARMA DE CLIENTES"/>
    <s v="06/02/2024 0:49:19"/>
    <s v="06/02/2024 0:50:54"/>
    <x v="0"/>
    <s v="CDP ANTIGUO 1"/>
    <s v="CDP ANTIGUO 2"/>
    <s v="06/02/2024 2:05:23"/>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
    <m/>
    <s v=""/>
    <s v=""/>
    <s v=""/>
    <s v="Cumplido"/>
    <d v="2024-02-06T00:00:00"/>
    <x v="0"/>
    <x v="0"/>
    <x v="0"/>
    <x v="0"/>
    <x v="0"/>
  </r>
  <r>
    <s v="INC000002597216"/>
    <s v="HOUSING"/>
    <x v="13"/>
    <s v="BELIEVE"/>
    <s v="CRISTOPHER MALDONADO ROMERO"/>
    <s v="frp_dvilca"/>
    <s v="3-Moderado/Limitado"/>
    <s v="3-Medio"/>
    <s v="Media"/>
    <x v="1"/>
    <s v="TELEFONICA GLOBAL TECHNOLOGY S.A.AGENCIA EN CHILE"/>
    <s v="GESTION DATACENTER/ ACCESOS /TELEFONICA GLOBAL TECHNOLOGY S.A.AGENCIA EN CHILE"/>
    <s v="05/02/2024 16:16:28"/>
    <s v="05/02/2024 16:21:05"/>
    <x v="0"/>
    <s v="COMUNICACIONES"/>
    <s v="VPN IP - MPLS"/>
    <s v="05/02/2024 17:06:02"/>
    <s v="05/02/2024 23:50:00"/>
    <s v="EMPRESA:TELEFONICA GLOBAL TECHNOLOGY S.A.AGENCIA EN CHILE_x000a_CÓDIGO DE SERVICIO: _x000a_DIRECCIÓN:Av. Apoquindo #7071, Las Condes, Santiago_x000a_NOMBRE DE QUIEN REPORTA:Deiby Santoyo_x000a_TELÉFONO DE QUIEN REPORTA:56992214664_x000a_NOMBRE DE CONTACTO EN TERRENO: _x000a_PROBLEMA:_x000a_Cambi"/>
    <s v="Se efectúa contacto con cliente: N/A_x000a_Teléfono de contacto: N/A_x000a_Acciones realizadas: Accesos autorizados para personal descrito en planilla_x000a_Solución paliativa o definitiva: N/A_x000a_Acciones de Mejora, Recomendaciones: N/A_x000a_Causa Raíz: N/A"/>
    <d v="1899-12-30T00:21:54"/>
    <d v="1899-12-30T00:49:34"/>
    <d v="1899-12-30T00:27:40"/>
    <s v=""/>
    <s v="Cumplido"/>
    <m/>
    <m/>
    <m/>
    <m/>
    <m/>
    <d v="2024-02-05T00:00:00"/>
    <x v="0"/>
    <x v="0"/>
    <x v="0"/>
    <x v="0"/>
    <x v="0"/>
  </r>
  <r>
    <s v="INC000002597310"/>
    <s v="VPN IP - MPLS"/>
    <x v="6"/>
    <s v="GESTION HD"/>
    <s v="PAUL A SEPULVEDA ALVAREZ"/>
    <s v="frp_fpetro"/>
    <s v="3-Moderado/Limitado"/>
    <s v="3-Medio"/>
    <s v="Media"/>
    <x v="1"/>
    <s v="EMPRESA NACIONAL DE CERTIFICACIONES"/>
    <s v="HD/_x000a_Activar OS"/>
    <s v="05/02/2024 16:41:21"/>
    <s v="05/02/2024 16:44:55"/>
    <x v="0"/>
    <s v="CDP ANTIGUO 1"/>
    <s v="CDP ANTIGUO 2"/>
    <s v="06/02/2024 9:40:20"/>
    <s v="06/02/2024 23:50:00"/>
    <s v="PREVENTIVO: NO_x000a_CODIGO DE SERVICIO:_x000a_DIRECCION:_x000a_QUIEN REPORTA:_x000a_CONTACTO EN TERRENO:_x000a_PROBLEMA:_x000a_REQUERIMIENTO:_x000a__x000a_Estimados_x000a__x000a_Buenas tardes, favor su ayuda para activar el OS de los siguientes_x000a_servidores_x000a__x000a_VM: ECERT-DB01_x000a_IP: 192.168.1.91_x000a__x000a_VM: ECERT-DB02_x000a_IP: 192."/>
    <s v="se realiza activación del servidor ECERT-DB01. El servidor ECERT-DB02 ya se encontraba activado"/>
    <d v="1899-12-30T16:11:33"/>
    <d v="1899-12-30T16:58:59"/>
    <d v="1899-12-30T00:47:26"/>
    <s v=""/>
    <s v="Cumplido"/>
    <m/>
    <s v=""/>
    <s v=""/>
    <s v="Cumplido"/>
    <s v=""/>
    <d v="2024-02-06T00:00:00"/>
    <x v="0"/>
    <x v="0"/>
    <x v="0"/>
    <x v="0"/>
    <x v="0"/>
  </r>
  <r>
    <s v="INC000002597374"/>
    <s v="VPN IP - MPLS"/>
    <x v="17"/>
    <s v="BELIEVE"/>
    <s v="AXEL ANDRADE"/>
    <s v="frp_jesanc"/>
    <s v="4-Menor/Localizado"/>
    <s v="2-Alta"/>
    <s v="Media"/>
    <x v="1"/>
    <s v="INMOBILIARIA FRUSAN S.A."/>
    <s v="GAMA/Re: ataque de Virus - URGENTE | Folio N° INC000002597624 | Avance"/>
    <s v="06/02/2024 8:11:57"/>
    <s v="06/02/2024 8:17:28"/>
    <x v="0"/>
    <s v="TI"/>
    <s v="ALMACENAMIENTO y RESPALDO"/>
    <s v="06/02/2024 16:53:44"/>
    <s v="06/02/2024 23:50:00"/>
    <s v="PREVENTIVO: NO_x000a_CODIGO DE SERVICIO: NN _x000a_DIRECCION: _x000a_QUIEN REPORTA: _x0009_Miguel Vera V._x000a_CONTACTO EN TERRENO: _x0009_Miguel Vera V. +56 2 2657 3300_x000a_PROBLEMA:_x000a_REQUERIMIENTO: necesito el respaldo de los servidores VM-SQL y VM-WEB con su data al dia de ayer._x000a_EQUIPOS ENE"/>
    <s v="FASE RESOLUCIÓN Y RECUPERACIÓN_x000a__x000a_Se efectúa contacto con cliente: N/A_x000a__x000a_Teléfono de contacto: N/A_x000a__x000a_Acciones realizadas: se realizan restauraciones solicitadas._x000a__x000a_Solución paliativa o definitiva: definitiva_x000a__x000a_Acciones de Mejora, Recomendaciones: NA_x000a__x000a_Causa Raí"/>
    <d v="1899-12-30T07:35:30"/>
    <d v="1899-12-30T08:41:47"/>
    <d v="1899-12-30T01:06:17"/>
    <s v=""/>
    <s v="Cumplido"/>
    <m/>
    <s v=""/>
    <s v="Cumplido"/>
    <s v=""/>
    <s v=""/>
    <d v="2024-02-06T00:00:00"/>
    <x v="1"/>
    <x v="1"/>
    <x v="0"/>
    <x v="0"/>
    <x v="0"/>
  </r>
  <r>
    <s v="INC000002597377"/>
    <s v="RED INTERNA"/>
    <x v="0"/>
    <s v="APQ ACCESOS"/>
    <s v="CARLOS F ARAYA RAMIREZ"/>
    <s v="tct_cararr"/>
    <s v="4-Menor/Localizado"/>
    <s v="4-Baja"/>
    <s v="Baja"/>
    <x v="0"/>
    <s v="TELEFONICA CYBERSECURITY TECH CHILE SPA"/>
    <s v="RONDA INSPECTIVA"/>
    <s v="06/02/2024 8:36:44"/>
    <s v="06/02/2024 8:38:08"/>
    <x v="0"/>
    <s v="CDP ANTIGUO 1"/>
    <s v="CDP ANTIGUO 2"/>
    <s v="06/02/2024 9:21:12"/>
    <s v="06/02/2024 23:50:00"/>
    <m/>
    <s v="ronda realizada"/>
    <d v="1899-12-30T00:00:00"/>
    <d v="1899-12-30T00:00:00"/>
    <d v="1899-12-30T00:00:00"/>
    <s v=""/>
    <s v=""/>
    <m/>
    <m/>
    <m/>
    <m/>
    <m/>
    <d v="2024-02-06T00:00:00"/>
    <x v="0"/>
    <x v="0"/>
    <x v="0"/>
    <x v="0"/>
    <x v="0"/>
  </r>
  <r>
    <s v="INC000002597440"/>
    <s v="TICKET-INTELIGENTE"/>
    <x v="6"/>
    <s v="GESTION TI"/>
    <s v="GIOVANNI D ROCCO VALENZUELA"/>
    <s v="USR_TSIGHT"/>
    <s v="1-Extenso/Generalizado"/>
    <s v="4-Baja"/>
    <s v="Baja"/>
    <x v="3"/>
    <s v="PESQUERA CAMANCHACA"/>
    <s v="pescam01 - svrad1_camanchaca.cl_srv TICKET AUTOMATICO"/>
    <s v="05/02/2024 18:07:58"/>
    <s v="05/02/2024 18:07:58"/>
    <x v="0"/>
    <s v="TRUESIGHT"/>
    <s v="TRUESIGHT"/>
    <s v="05/02/2024 19:36:55"/>
    <s v="05/02/2024 23:50:00"/>
    <s v="PREVENTIVO=SI_x000a_CODIGO DE SERVICIO=SVRAD1_camanchaca.cl_SRV_x000a_DIRECCION=NULL_x000a_CIUDAD=NULL_x000a_COMUNA LOCAL=_x000a_REGION=NULL_x000a_QUIEN REPORTA=Ticket automático_x000a_CONTACTO EN TERRENO=_x000a_PROBLEMA=High RAM Usage Alert for Node PESCAM01 - SVRAD1_camanchaca.cl_SRV_x000a_REQUERIMIENTO="/>
    <m/>
    <d v="1899-12-30T01:27:54"/>
    <d v="1899-12-30T01:28:57"/>
    <d v="1899-12-30T00:01:03"/>
    <s v="Cumplido"/>
    <s v=""/>
    <m/>
    <s v=""/>
    <s v=""/>
    <s v=""/>
    <s v="Cumplido"/>
    <d v="2024-02-05T00:00:00"/>
    <x v="0"/>
    <x v="0"/>
    <x v="0"/>
    <x v="0"/>
    <x v="0"/>
  </r>
  <r>
    <s v="INC000002597443"/>
    <s v="VPN IP - MPLS"/>
    <x v="7"/>
    <s v="GESTION HD"/>
    <s v="SEBASTIAN I ACUÑA GUZMAN"/>
    <s v="frp_cnavar"/>
    <s v="3-Moderado/Limitado"/>
    <s v="3-Medio"/>
    <s v="Media"/>
    <x v="1"/>
    <s v="SOC PRO AYUDA DEL NINO LISIADO"/>
    <s v="HD/ Configuración en DNS Movistar"/>
    <s v="05/02/2024 18:13:58"/>
    <s v="05/02/2024 18:15:59"/>
    <x v="0"/>
    <s v="TI"/>
    <s v="SISTEMAS OPERATIVOS"/>
    <s v="06/02/2024 10:02:05"/>
    <s v="06/02/2024 23:50:00"/>
    <s v="PREVENTIVO: NO_x000a_CODIGO DE SERVICIO:200.54.79.4 _x000a_DIRECCION:_x000a_QUIEN REPORTA: Claudio Pulquillanca Nahuelpan +56 2 2677 1902_x000a_CONTACTO EN TERRENO: Claudio Pulquillanca Nahuelpan +56 2 2677 1902_x000a_PROBLEMA:_x000a_REQUERIMIENTO:_x000a__x000a_Estimados,_x000a__x000a_Por favor derivar este reque"/>
    <s v="Se finaliza actividad de creación de registros DNS de manera satisfactoria. Los registros dns se encuentran respondiendo correctamente desde su dns autoritativo."/>
    <d v="1899-12-30T11:56:39"/>
    <d v="1899-12-30T15:48:07"/>
    <d v="1899-12-30T03:51:28"/>
    <s v=""/>
    <s v="Cumplido"/>
    <m/>
    <s v=""/>
    <s v=""/>
    <s v="Cumplido"/>
    <s v=""/>
    <d v="2024-02-06T00:00:00"/>
    <x v="1"/>
    <x v="1"/>
    <x v="0"/>
    <x v="0"/>
    <x v="0"/>
  </r>
  <r>
    <s v="INC000002597493"/>
    <s v="TICKET-INTELIGENTE"/>
    <x v="6"/>
    <s v="GESTION TI"/>
    <s v="GIOVANNI D ROCCO VALENZUELA"/>
    <s v="USR_TSIGHT"/>
    <s v="1-Extenso/Generalizado"/>
    <s v="4-Baja"/>
    <s v="Baja"/>
    <x v="3"/>
    <s v="COMERCIAL E IMPORTADORA AUDIOMUSICA SPA"/>
    <s v="ciausp01 - m_audioapps01 TICKET AUTOMATICO"/>
    <s v="05/02/2024 19:14:21"/>
    <s v="05/02/2024 19:14:21"/>
    <x v="0"/>
    <s v="TRUESIGHT"/>
    <s v="TRUESIGHT"/>
    <s v="05/02/2024 21:00:45"/>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1:43:44"/>
    <d v="1899-12-30T01:46:24"/>
    <d v="1899-12-30T00:02:40"/>
    <s v="Cumplido"/>
    <s v=""/>
    <m/>
    <s v=""/>
    <s v=""/>
    <s v=""/>
    <s v="Cumplido"/>
    <d v="2024-02-05T00:00:00"/>
    <x v="0"/>
    <x v="0"/>
    <x v="0"/>
    <x v="0"/>
    <x v="0"/>
  </r>
  <r>
    <s v="INC000002597624"/>
    <s v="VPN IP - MPLS"/>
    <x v="3"/>
    <s v="BELIEVE"/>
    <s v="DEIBY Y SANTOYO MONTEROLA"/>
    <s v="frp_jesanc"/>
    <s v="4-Menor/Localizado"/>
    <s v="4-Baja"/>
    <s v="Baja"/>
    <x v="1"/>
    <s v="INMOBILIARIA FRUSAN S.A."/>
    <s v="GAMA/ataque de Virus - URGENTE"/>
    <s v="06/02/2024 1:23:32"/>
    <s v="06/02/2024 1:26:58"/>
    <x v="0"/>
    <s v="CDP ANTIGUO 1"/>
    <s v="CDP ANTIGUO 2"/>
    <s v="06/02/2024 18:22:45"/>
    <s v="06/02/2024 23:50:00"/>
    <s v="PREVENTIVO: NO_x000a_CODIGO DE SERVICIO: NN _x000a_DIRECCION: _x000a_QUIEN REPORTA: _x0009_Miguel Vera V._x000a_CONTACTO EN TERRENO: _x0009_Miguel Vera V. +56 2 2657 3300_x000a_PROBLEMA:_x000a_REQUERIMIENTO: _x000a_Estimados, acabamos de recibir un ataque de Ransomware el cual nos dejó dañada una de nuestra"/>
    <s v="FASE RESOLUCIÓN Y RECUPERACIÓN_x000a__x000a_Se efectúa contacto con cliente:N/A_x000a__x000a_Teléfono de contacto:N/A_x000a__x000a_Acciones realizadas:Se apoyo al cliente con la configuracion de las maquinas restauradas y en conjunto con el compañero Axel, se restauraron los archivos segun"/>
    <d v="1899-12-30T16:23:05"/>
    <d v="1899-12-30T16:59:13"/>
    <d v="1899-12-30T00:36:08"/>
    <s v=""/>
    <s v="Cumplido"/>
    <m/>
    <s v=""/>
    <s v=""/>
    <s v=""/>
    <s v="Cumplido"/>
    <d v="2024-02-06T00:00:00"/>
    <x v="0"/>
    <x v="0"/>
    <x v="0"/>
    <x v="0"/>
    <x v="0"/>
  </r>
  <r>
    <s v="INC000002597663"/>
    <s v="HOUSING"/>
    <x v="11"/>
    <s v="APQ ACCESOS"/>
    <s v="LUIS O MORALES ARENAS"/>
    <s v="tct_luimoa"/>
    <s v="4-Menor/Localizado"/>
    <s v="4-Baja"/>
    <s v="Baja"/>
    <x v="0"/>
    <s v="TELEFONICA EMPRESAS DE CHILE SA"/>
    <s v="SE GENERA TICKET POR TOMA DE ALARMA EN SALAS TECNICAS DE CLIENTES"/>
    <s v="06/02/2024 9:15:17"/>
    <s v="06/02/2024 9:25:42"/>
    <x v="0"/>
    <s v="CDP ANTIGUO 1"/>
    <s v="CDP ANTIGUO 2"/>
    <s v="06/02/2024 9:36:45"/>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
    <m/>
    <s v=""/>
    <s v=""/>
    <s v=""/>
    <s v="Cumplido"/>
    <d v="2024-02-06T00:00:00"/>
    <x v="0"/>
    <x v="0"/>
    <x v="0"/>
    <x v="0"/>
    <x v="0"/>
  </r>
  <r>
    <s v="INC000002597672"/>
    <s v="INFRAESTRUCTURA DC"/>
    <x v="2"/>
    <s v="APQ ACCESOS"/>
    <s v="JONATHAN A MARQUEZ ASTENGO"/>
    <s v="tct_jmarqu"/>
    <s v="4-Menor/Localizado"/>
    <s v="4-Baja"/>
    <s v="Baja"/>
    <x v="0"/>
    <s v="TELEFONICA CYBERSECURITY TECH CHILE SPA"/>
    <s v="FACTIBILIDAD TECH/CRQ 81523"/>
    <s v="06/02/2024 9:51:04"/>
    <s v="06/02/2024 9:51:07"/>
    <x v="0"/>
    <s v="CDP ANTIGUO 1"/>
    <s v="CDP ANTIGUO 2"/>
    <s v="06/02/2024 11:08:20"/>
    <s v="06/02/2024 23:50:00"/>
    <s v="PREVENTIVO: SI_x000a_CÓDIGO DE SERVICIO:_x000a_DIRECCIÓN:  DCSM_x000a_QUIEN REPORTA: KATHERINE DIAZ_x000a_CONTACTO EN TERRENO: DC OPERADOR N1_x000a_PROBLEMA: FACTIBILIDAD_x000a_REQUERIMIENTO: CRUZADA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s v=""/>
    <m/>
    <s v=""/>
    <s v=""/>
    <s v=""/>
    <s v="Cumplido"/>
    <d v="2024-02-06T00:00:00"/>
    <x v="0"/>
    <x v="0"/>
    <x v="0"/>
    <x v="0"/>
    <x v="0"/>
  </r>
  <r>
    <s v="INC000002597679"/>
    <s v="VPN IP - MPLS"/>
    <x v="2"/>
    <s v="GESTION HD"/>
    <s v="JAVIER J BRAVO CARVAJAL"/>
    <s v="frp_pcamay"/>
    <s v="3-Moderado/Limitado"/>
    <s v="3-Medio"/>
    <s v="Media"/>
    <x v="1"/>
    <s v="TELEFONICA GLOBAL TECHNOLOGY S.A.AGENCIA EN CHILE"/>
    <s v="HD/RE: Creación de Folio"/>
    <s v="06/02/2024 10:10:29"/>
    <s v="06/02/2024 10:13:17"/>
    <x v="0"/>
    <s v="CDP ANTIGUO 1"/>
    <s v="CDP ANTIGUO 2"/>
    <s v="06/02/2024 12:32:15"/>
    <s v="06/02/2024 23:50:00"/>
    <s v="PREVENTIVO: NO_x000a_CODIGO DE SERVICIO:_x000a_DIRECCION:_x000a_QUIEN REPORTAManuel Maita :+56 9 7413 832_x000a_CONTACTO EN TERRENO:Manuel Maita :+56 9 7413 832_x000a_PROBLEMA:_x000a_REQUERIMIENTO:Estimados se requiere de su acostumbrado apoyo para la creación de folio_x000a_el mismo consiste en"/>
    <s v="se envia respuesta via emila"/>
    <d v="1899-12-30T02:06:04"/>
    <d v="1899-12-30T02:21:46"/>
    <d v="1899-12-30T00:15:42"/>
    <s v=""/>
    <s v="Cumplido"/>
    <m/>
    <s v=""/>
    <s v=""/>
    <s v="Cumplido"/>
    <s v=""/>
    <d v="2024-02-06T00:00:00"/>
    <x v="0"/>
    <x v="0"/>
    <x v="0"/>
    <x v="0"/>
    <x v="0"/>
  </r>
  <r>
    <s v="INC000002597694"/>
    <s v="VPN IP - MPLS"/>
    <x v="3"/>
    <s v="GESTION HD"/>
    <s v="MOISES E MONTERO RAMOS"/>
    <s v="frp_pcamay"/>
    <s v="3-Moderado/Limitado"/>
    <s v="3-Medio"/>
    <s v="Media"/>
    <x v="1"/>
    <s v="FUNDACION INSTITUTO PROFESIONAL DUOC UC"/>
    <s v="HD/C-19872300193 // FUND INSTITUTO PROFESIONAL DUOC UC // Migración de maquinas"/>
    <s v="06/02/2024 10:20:37"/>
    <s v="06/02/2024 10:22:44"/>
    <x v="0"/>
    <s v="CDP ANTIGUO 1"/>
    <s v="CDP ANTIGUO 2"/>
    <s v="08/02/2024 17:00:42"/>
    <s v="08/02/2024 23:50:00"/>
    <s v="PREVENTIVO: NO_x000a_CODIGO DE SERVICIO:_x000a_DIRECCION:_x000a_QUIEN REPORTA:Andres Gudiño +56 9 9040 2570 _x000a_CONTACTO EN TERRENO:Andres Gudiño +56 9 9040 2570 _x000a_PROBLEMA:_x000a_REQUERIMIENTO:favor de su ayuda en generar un folio para la revisión_x000a_y replicación de recursos del lis"/>
    <s v="Se efectúa contacto con cliente:  N/A_x000a_Teléfono de contacto:  N/A_x000a_Acciones realizadas: se valida los recursos requeridos para la migración de las máquinas de DUOC hacia VDC y se procede a crear los nuevos VPG en Zerto._x000a_Solución paliativa o definitiva: def"/>
    <d v="1900-01-01T06:18:50"/>
    <d v="1900-01-01T06:40:05"/>
    <d v="1899-12-30T00:21:15"/>
    <s v=""/>
    <s v="Cumplido"/>
    <m/>
    <s v=""/>
    <s v=""/>
    <s v="Cumplido"/>
    <s v=""/>
    <d v="2024-02-08T00:00:00"/>
    <x v="0"/>
    <x v="0"/>
    <x v="0"/>
    <x v="0"/>
    <x v="0"/>
  </r>
  <r>
    <s v="INC000002597697"/>
    <s v="VPN IP - MPLS"/>
    <x v="10"/>
    <s v="GESTION HD"/>
    <s v="CARLOS F ARAYA RAMIREZ"/>
    <s v="frp_pcamay"/>
    <s v="3-Moderado/Limitado"/>
    <s v="3-Medio"/>
    <s v="Media"/>
    <x v="1"/>
    <s v="TELEFONICA GLOBAL TECHNOLOGY S.A.AGENCIA EN CHILE"/>
    <s v="HD/Realizar conexión de cableado en DC Apoquindo"/>
    <s v="06/02/2024 10:27:50"/>
    <s v="06/02/2024 10:28:48"/>
    <x v="0"/>
    <s v="CDP ANTIGUO 1"/>
    <s v="CDP ANTIGUO 2"/>
    <s v="06/02/2024 15:05:03"/>
    <s v="06/02/2024 23:50:00"/>
    <s v="PREVENTIVO: NO_x000a_CODIGO DE SERVICIO:_x000a_DIRECCION:_x000a_QUIEN REPORTA:+56 9 41786904 Oscar Ramirez Soto  _x000a_CONTACTO EN TERRENO:+56 9 41786904 Oscar Ramirez Soto  _x000a_PROBLEMA:_x000a_REQUERIMIENTO: Favor su ayuda en generar ticket de requerimiento a operaciones en DC Apoquin"/>
    <s v="Se efectúa contacto con cliente: SI_x000a__x000a_Teléfono de contacto: +56 9 41786904_x000a__x000a_Acciones realizadas: Las 2 DE 4 Interfaces que no llegaron a conectar, por indicación del solicitante, fueron conectadas en otros puertos. Se comprueba que con esta accón todas la"/>
    <d v="1899-12-30T04:30:37"/>
    <d v="1899-12-30T04:37:13"/>
    <d v="1899-12-30T00:06:36"/>
    <s v=""/>
    <s v="Cumplido"/>
    <m/>
    <s v=""/>
    <s v=""/>
    <s v="Cumplido"/>
    <s v=""/>
    <d v="2024-02-06T00:00:00"/>
    <x v="0"/>
    <x v="0"/>
    <x v="0"/>
    <x v="0"/>
    <x v="0"/>
  </r>
  <r>
    <s v="INC000002597768"/>
    <s v="HOUSING"/>
    <x v="11"/>
    <s v="APQ ACCESOS"/>
    <s v="LUIS O MORALES ARENAS"/>
    <s v="tct_luimoa"/>
    <s v="4-Menor/Localizado"/>
    <s v="4-Baja"/>
    <s v="Baja"/>
    <x v="0"/>
    <s v="TELEFONICA EMPRESAS DE CHILE SA"/>
    <s v="SE GENERA TICKET POR RONDA Y REVISION DE SALAS TECNICAS"/>
    <s v="05/02/2024 21:31:41"/>
    <s v="05/02/2024 21:32:54"/>
    <x v="0"/>
    <s v="CDP ANTIGUO 1"/>
    <s v="CDP ANTIGUO 2"/>
    <s v="05/02/2024 22:33:20"/>
    <s v="05/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s v=""/>
    <s v=""/>
    <s v=""/>
    <s v="Cumplido"/>
    <d v="2024-02-05T00:00:00"/>
    <x v="0"/>
    <x v="0"/>
    <x v="0"/>
    <x v="0"/>
    <x v="0"/>
  </r>
  <r>
    <s v="INC000002597908"/>
    <s v="VPN IP - MPLS"/>
    <x v="3"/>
    <s v="GESTION HD"/>
    <s v="DEIBY Y SANTOYO MONTEROLA"/>
    <s v="frp_dalcap"/>
    <s v="4-Menor/Localizado"/>
    <s v="4-Baja"/>
    <s v="Baja"/>
    <x v="1"/>
    <s v="TELEFONICA GLOBAL TECHNOLOGY S.A.AGENCIA EN CHILE"/>
    <s v="MESA/Cambio de Mac Address Santander WorkCafe"/>
    <s v="06/02/2024 1:16:57"/>
    <s v="06/02/2024 1:20:11"/>
    <x v="0"/>
    <s v="CDP ANTIGUO 1"/>
    <s v="CDP ANTIGUO 2"/>
    <s v="06/02/2024 1:51:55"/>
    <s v="06/02/2024 23:50:00"/>
    <s v="PREVENTIVO: NO_x000a_CODIGO DE SERVICIO:NN_x000a_QUIEN REPORTA: Jorge Romero Romero  | +56 9 5382 2565_x000a_CONTACTO EN TERRENO:_x000a_PROBLEMA:_x000a_REQUERIMIENTO: Por favor generar folio a especialista de virtualización (Deiby Santoyo)_x000a_con el siguiente requerimiento_x000a__x000a_Cambiar Mac"/>
    <s v="FASE RESOLUCIÓN Y RECUPERACIÓN_x000a__x000a_Se efectúa contacto con cliente:N/A_x000a__x000a_Teléfono de contacto:N/A_x000a__x000a_Acciones realizadas:Buenas Noches,_x000a__x000a_No se realizó intervención a la máquina virtual desde el vCloud ya que se pudo realizar los ajustes internamente en la maqu"/>
    <d v="1899-12-30T00:28:26"/>
    <d v="1899-12-30T00:34:58"/>
    <d v="1899-12-30T00:06:32"/>
    <s v=""/>
    <s v="Cumplido"/>
    <m/>
    <s v=""/>
    <s v=""/>
    <s v=""/>
    <s v="Cumplido"/>
    <d v="2024-02-06T00:00:00"/>
    <x v="0"/>
    <x v="0"/>
    <x v="0"/>
    <x v="0"/>
    <x v="0"/>
  </r>
  <r>
    <s v="INC000002598011"/>
    <s v="SAP"/>
    <x v="9"/>
    <s v="CLOUD SAP HANA"/>
    <s v="NICOLAS A SAAVEDRA EGUILUZ"/>
    <s v="tct_nsaave"/>
    <s v="4-Menor/Localizado"/>
    <s v="4-Baja"/>
    <s v="Baja"/>
    <x v="1"/>
    <s v="TELEFONICA EMPRESAS DE CHILE SA"/>
    <s v="Checkñlist Diario Clientes 06.02.24"/>
    <s v="06/02/2024 8:03:17"/>
    <s v="06/02/2024 8:04:22"/>
    <x v="0"/>
    <s v="Service"/>
    <s v="Internal"/>
    <s v="06/02/2024 8:04:46"/>
    <s v="06/02/2024 23:50:00"/>
    <s v="Se realiza Checklist Diario de los clientes; _x000a_HDC_x000a_NUTRISCO"/>
    <s v="Se realiza Checklist Diario de los clientes; _x000a_HDC_x000a_NUTRISCO"/>
    <d v="1899-12-30T00:00:00"/>
    <d v="1899-12-30T00:01:29"/>
    <d v="1899-12-30T00:01:29"/>
    <s v=""/>
    <s v="Cumplido"/>
    <m/>
    <s v=""/>
    <s v=""/>
    <s v=""/>
    <s v="Cumplido"/>
    <d v="2024-02-06T00:00:00"/>
    <x v="0"/>
    <x v="0"/>
    <x v="0"/>
    <x v="0"/>
    <x v="0"/>
  </r>
  <r>
    <s v="INC000002598018"/>
    <s v="MONITOREO"/>
    <x v="5"/>
    <s v="SM OPERACIONES"/>
    <s v="JOSE E ÑANCULEF CONTRERAS"/>
    <s v="tct_decruz"/>
    <s v="3-Moderado/Limitado"/>
    <s v="3-Medio"/>
    <s v="Media"/>
    <x v="1"/>
    <s v="TELEFONICA GLOBAL TECHNOLOGY S.A.AGENCIA EN CHILE"/>
    <s v="Revisión Eventos Sospechosos"/>
    <s v="06/02/2024 8:59:09"/>
    <s v="06/02/2024 9:00:37"/>
    <x v="1"/>
    <s v="TI"/>
    <s v="INTERNET"/>
    <s v="06/02/2024 9:04:10"/>
    <s v="06/02/2024 9:04:10"/>
    <s v="apoyo ya que recientemente en nuestro VDC, vemos algunos intentos de inicio de sesión sospechosos. Nosotros no tenemos manera de determinar la IP Publica origen por lo que requerimos de su apoyo para validar si se han generado conexiones desde IP malicio"/>
    <s v="duplicado INC000002597144"/>
    <d v="1899-12-30T00:00:00"/>
    <d v="1899-12-30T00:00:00"/>
    <d v="1899-12-30T00:00:00"/>
    <s v=""/>
    <s v="Cumplido"/>
    <m/>
    <s v=""/>
    <s v=""/>
    <s v="Cumplido"/>
    <s v=""/>
    <d v="2024-02-06T00:00:00"/>
    <x v="0"/>
    <x v="0"/>
    <x v="0"/>
    <x v="0"/>
    <x v="0"/>
  </r>
  <r>
    <s v="INC000002598043"/>
    <s v="SERVICIOS DIGITALES"/>
    <x v="14"/>
    <s v="SM OPERACIONES"/>
    <s v="RENE E VILLEGAS CARREÑO"/>
    <s v="tct_decruz"/>
    <s v="4-Menor/Localizado"/>
    <s v="4-Baja"/>
    <s v="Baja"/>
    <x v="0"/>
    <s v="TELEFONICA GLOBAL TECHNOLOGY S.A.AGENCIA EN CHILE"/>
    <s v="ACCESOS PERMANENTES"/>
    <s v="06/02/2024 10:51:06"/>
    <s v="06/02/2024 10:55:06"/>
    <x v="0"/>
    <s v="CDP ANTIGUO 1"/>
    <s v="CDP ANTIGUO 2"/>
    <s v="06/02/2024 12:09:16"/>
    <s v="06/02/2024 23:50:00"/>
    <s v="ACTUALIZAR ACCESOS PERMANENTES TECH CLOUD"/>
    <s v="no aplica accesos permanentes"/>
    <d v="1899-12-30T00:00:00"/>
    <d v="1899-12-30T00:00:00"/>
    <d v="1899-12-30T00:00:00"/>
    <s v=""/>
    <s v=""/>
    <m/>
    <s v=""/>
    <s v=""/>
    <s v=""/>
    <s v="Cumplido"/>
    <d v="2024-02-06T00:00:00"/>
    <x v="0"/>
    <x v="0"/>
    <x v="0"/>
    <x v="0"/>
    <x v="0"/>
  </r>
  <r>
    <s v="INC000002598064"/>
    <s v="VPN IP - MPLS"/>
    <x v="17"/>
    <s v="ADMINISTRADORES RESIDENTES"/>
    <s v="RODRIGO VÁSQUEZ MUÑOZ"/>
    <s v="frp_kefern"/>
    <s v="3-Moderado/Limitado"/>
    <s v="3-Medio"/>
    <s v="Media"/>
    <x v="1"/>
    <s v="INSTITUTO PROFESIONAL DE CHILE SA"/>
    <s v="Gama | Solicitud restauraciones - IPCHILE"/>
    <s v="06/02/2024 12:06:23"/>
    <s v="06/02/2024 12:10:35"/>
    <x v="0"/>
    <s v="CDP ANTIGUO 1"/>
    <s v="CDP ANTIGUO 2"/>
    <s v="14/02/2024 22:47:27"/>
    <s v="14/02/2024 23:50:00"/>
    <s v="PREVENTIVO: NO_x000a_CODIGO DE SERVICIO:_x000a_DIRECCION:_x000a_QUIEN REPORTA:_x0009_Raúl Fernández Ogalde +56 9 5410 9101_x000a_CONTACTO EN TERRENO:_x000a_PROBLEMA:_x000a_REQUERIMIENTO:Solicitud restauraciones - IPCHILE_x000a__x000a_Estimados_x000a__x000a_Mis más cordiales saludos_x000a__x000a_El motivo de este correo es solicita"/>
    <s v="FASE RESOLUCIÓN Y RECUPERACIÓN_x000a__x000a_Se efectúa contacto con cliente: correo_x000a__x000a_Teléfono de contacto: N/A_x000a__x000a_Acciones realizadas: restauraciones realizadasa nivel de archivo, bd y VM_x000a__x000a_Solución paliativa o definitiva: restauraciones realizadasa nivel de archivo, b"/>
    <d v="1900-01-07T10:25:44"/>
    <d v="1900-01-07T10:41:04"/>
    <d v="1899-12-30T00:15:20"/>
    <s v=""/>
    <s v="Cumplido"/>
    <m/>
    <s v=""/>
    <s v=""/>
    <s v="Cumplido"/>
    <s v=""/>
    <d v="2024-02-14T00:00:00"/>
    <x v="0"/>
    <x v="0"/>
    <x v="0"/>
    <x v="0"/>
    <x v="0"/>
  </r>
  <r>
    <s v="INC000002598065"/>
    <s v="VPN IP - MPLS"/>
    <x v="3"/>
    <s v="ADMINISTRADORES RESIDENTES"/>
    <s v="PABLO N OLIVA ALARCON"/>
    <s v="frp_kefern"/>
    <s v="3-Moderado/Limitado"/>
    <s v="3-Medio"/>
    <s v="Media"/>
    <x v="1"/>
    <s v="FARMACIA AHUMADA S.A."/>
    <s v="Gama | Nuevo usuario para VDC Telefónica"/>
    <s v="06/02/2024 12:19:43"/>
    <s v="06/02/2024 12:24:18"/>
    <x v="0"/>
    <s v="CDP ANTIGUO 1"/>
    <s v="CDP ANTIGUO 2"/>
    <s v="07/02/2024 10:11:20"/>
    <s v="07/02/2024 23:50:00"/>
    <s v="PREVENTIVO: NO_x000a_CODIGO DE SERVICIO:_x000a_DIRECCION:_x000a_QUIEN REPORTA: Jose Manuel Hevia_x000a_CONTACTO EN TERRENO:_x000a_PROBLEMA:_x000a_REQUERIMIENTO:_x000a_Buenos días Estimados,_x000a__x000a_ _x000a__x000a_Se solicita crear nuevo usuario para Darwin Chavez darwin@jag.cl_x000a__x000a_ _x000a__x000a_Es necesario que la cuenta tenga"/>
    <s v="ASE RESOLUCIÓN Y RECUPERACIÓN_x000a__x000a_Se efectúa contacto con cliente: Darwin Chavez_x000a__x000a_Teléfono de contacto: NA_x000a__x000a_Acciones realizadas: creacion de usuaio solo lectura_x000a__x000a_Solución paliativa o definitiva: definitiva_x000a__x000a_Acciones de Mejora, Recomendaciones: Na_x000a__x000a_Causa Raí"/>
    <d v="1899-12-30T12:45:57"/>
    <d v="1899-12-30T21:51:37"/>
    <d v="1899-12-30T09:05:40"/>
    <s v=""/>
    <s v="Cumplido"/>
    <m/>
    <s v=""/>
    <s v=""/>
    <s v="Cumplido"/>
    <s v=""/>
    <d v="2024-02-07T00:00:00"/>
    <x v="1"/>
    <x v="0"/>
    <x v="0"/>
    <x v="1"/>
    <x v="0"/>
  </r>
  <r>
    <s v="INC000002598069"/>
    <s v="INFRAESTRUCTURA DC"/>
    <x v="2"/>
    <s v="APQ ACCESOS"/>
    <s v="JAVIER J BRAVO CARVAJAL"/>
    <s v="tct_jmarqu"/>
    <s v="4-Menor/Localizado"/>
    <s v="4-Baja"/>
    <s v="Baja"/>
    <x v="0"/>
    <s v="TELEFONICA CYBERSECURITY TECH CHILE SPA"/>
    <s v="FACTIBILIDAD TECH/INC000002597679"/>
    <s v="06/02/2024 12:16:21"/>
    <s v="06/02/2024 12:16:51"/>
    <x v="0"/>
    <s v="CDP ANTIGUO 1"/>
    <s v="CDP ANTIGUO 2"/>
    <s v="06/02/2024 12:35:10"/>
    <s v="06/02/2024 23:50:00"/>
    <s v="PREVENTIVO: SI_x000a_CÓDIGO DE SERVICIO:_x000a_DIRECCIÓN:  DCSM_x000a_QUIEN REPORTA: RAMÓN DIAZ_x000a_CONTACTO EN TERRENO: DC OPERADOR N1_x000a_PROBLEMA: FACTIBILIDAD_x000a_REQUERIMIENTO: TENDIDO DE FIBRA OPTICA"/>
    <s v="factibilidad realizada"/>
    <d v="1899-12-30T00:00:00"/>
    <d v="1899-12-30T00:00:00"/>
    <d v="1899-12-30T00:00:00"/>
    <s v=""/>
    <s v=""/>
    <m/>
    <m/>
    <m/>
    <m/>
    <m/>
    <d v="2024-02-06T00:00:00"/>
    <x v="0"/>
    <x v="0"/>
    <x v="0"/>
    <x v="0"/>
    <x v="0"/>
  </r>
  <r>
    <s v="INC000002598073"/>
    <s v="INFRAESTRUCTURA DC"/>
    <x v="2"/>
    <s v="APQ ACCESOS"/>
    <s v="JONATHAN A MARQUEZ ASTENGO"/>
    <s v="tct_jmarqu"/>
    <s v="4-Menor/Localizado"/>
    <s v="4-Baja"/>
    <s v="Baja"/>
    <x v="0"/>
    <s v="TELEFONICA CYBERSECURITY TECH CHILE SPA"/>
    <s v="SUPERVISION CAJA LOS HEROES/CRQ 81374"/>
    <s v="06/02/2024 12:18:00"/>
    <s v="06/02/2024 12:21:39"/>
    <x v="0"/>
    <s v="CDP ANTIGUO 1"/>
    <s v="CDP ANTIGUO 2"/>
    <s v="06/02/2024 12:25:03"/>
    <s v="06/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FI"/>
    <d v="1899-12-30T00:00:00"/>
    <d v="1899-12-30T00:00:00"/>
    <d v="1899-12-30T00:00:00"/>
    <s v=""/>
    <s v=""/>
    <m/>
    <m/>
    <m/>
    <m/>
    <m/>
    <d v="2024-02-06T00:00:00"/>
    <x v="0"/>
    <x v="0"/>
    <x v="0"/>
    <x v="0"/>
    <x v="0"/>
  </r>
  <r>
    <s v="INC000002598082"/>
    <s v="INFRAESTRUCTURA DC"/>
    <x v="2"/>
    <s v="APQ ACCESOS"/>
    <s v="JONATHAN A MARQUEZ ASTENGO"/>
    <s v="tct_jmarqu"/>
    <s v="4-Menor/Localizado"/>
    <s v="4-Baja"/>
    <s v="Baja"/>
    <x v="0"/>
    <s v="TELEFONICA CYBERSECURITY TECH CHILE SPA"/>
    <s v="FACTIBILIDAD CAJA LOS HEROES/CRQ 81922"/>
    <s v="06/02/2024 12:31:01"/>
    <s v="06/02/2024 12:31:02"/>
    <x v="0"/>
    <s v="CDP ANTIGUO 1"/>
    <s v="CDP ANTIGUO 2"/>
    <s v="06/02/2024 12:47:44"/>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s v=""/>
    <m/>
    <m/>
    <m/>
    <m/>
    <m/>
    <d v="2024-02-06T00:00:00"/>
    <x v="0"/>
    <x v="0"/>
    <x v="0"/>
    <x v="0"/>
    <x v="0"/>
  </r>
  <r>
    <s v="INC000002598096"/>
    <s v="HOUSING"/>
    <x v="11"/>
    <s v="APQ ACCESOS"/>
    <s v="ESTEBAN O BUSTOS CORNEJO"/>
    <s v="tct_ebusto"/>
    <s v="4-Menor/Localizado"/>
    <s v="4-Baja"/>
    <s v="Baja"/>
    <x v="1"/>
    <s v="TELEFONICA EMPRESAS DE CHILE SA"/>
    <s v="SUPERVISION ENTREGA DE MATERIALES"/>
    <s v="06/02/2024 12:51:58"/>
    <s v="06/02/2024 12:55:49"/>
    <x v="0"/>
    <s v="CDP ANTIGUO 1"/>
    <s v="CDP ANTIGUO 2"/>
    <s v="06/02/2024 12:57:17"/>
    <s v="06/02/2024 23:50:00"/>
    <s v="SUPERVISION ENTREGA DE MATERIALES"/>
    <s v="SUPERVISION OK"/>
    <d v="1899-12-30T00:01:28"/>
    <d v="1899-12-30T00:05:19"/>
    <d v="1899-12-30T00:03:51"/>
    <s v=""/>
    <s v="Cumplido"/>
    <m/>
    <m/>
    <m/>
    <m/>
    <m/>
    <d v="2024-02-06T00:00:00"/>
    <x v="0"/>
    <x v="0"/>
    <x v="0"/>
    <x v="0"/>
    <x v="0"/>
  </r>
  <r>
    <s v="INC000002598100"/>
    <s v="HOUSING"/>
    <x v="14"/>
    <s v="BELIEVE"/>
    <s v="SEBASTIAN A JARA VIDAL"/>
    <s v="frp_xgambo"/>
    <s v="3-Moderado/Limitado"/>
    <s v="3-Medio"/>
    <s v="Media"/>
    <x v="1"/>
    <s v="DISTRIBUIDORA ADELCO SANTIAGO LIMITADA"/>
    <s v="GESTION DATACENTER/ ACCESOS / ADELCO"/>
    <s v="06/02/2024 13:15:34"/>
    <s v="06/02/2024 13:17:18"/>
    <x v="0"/>
    <s v="COMUNICACIONES"/>
    <s v="VPN IP - MPLS"/>
    <s v="06/02/2024 13:34:39"/>
    <s v="06/02/2024 23:50:00"/>
    <s v="EMPRESA: ADELCO_x000a_CÓDIGO DE SERVICIO: _x000a_DIRECCIÓN:Calle San Martin #50, Santiago Centro, Santiago_x000a_NOMBRE DE QUIEN REPORTA:Julio Fuentes_x000a_TELÉFONO DE QUIEN REPORTA:  +569753927859_x000a_NOMBRE DE CONTACTO EN TERRENO: _x000a_REQUERIMIENTO : Retiro de servidor_x000a_EQUIPOS ENER"/>
    <m/>
    <d v="1899-12-30T00:10:40"/>
    <d v="1899-12-30T00:19:05"/>
    <d v="1899-12-30T00:08:25"/>
    <s v=""/>
    <s v="Cumplido"/>
    <m/>
    <m/>
    <m/>
    <m/>
    <m/>
    <d v="2024-02-06T00:00:00"/>
    <x v="0"/>
    <x v="0"/>
    <x v="0"/>
    <x v="0"/>
    <x v="0"/>
  </r>
  <r>
    <s v="INC000002598115"/>
    <s v="HOUSING"/>
    <x v="2"/>
    <s v="APQ ACCESOS"/>
    <s v="EDUARDO A NUÑEZ LAMOZA"/>
    <s v="tct_edunul"/>
    <s v="4-Menor/Localizado"/>
    <s v="4-Baja"/>
    <s v="Baja"/>
    <x v="0"/>
    <s v="TELEFONICA CYBERSECURITY TECH CHILE SPA"/>
    <s v="TOMA DE TEMPERATURAS"/>
    <s v="06/02/2024 6:27:27"/>
    <s v="06/02/2024 6:28:23"/>
    <x v="0"/>
    <s v="TI"/>
    <s v="CLIMA"/>
    <s v="06/02/2024 6:28:46"/>
    <s v="06/02/2024 23:50:00"/>
    <s v="TOMA DE TEMPERATURAS"/>
    <s v="RONDA REALIZADA"/>
    <d v="1899-12-30T00:00:00"/>
    <d v="1899-12-30T00:00:00"/>
    <d v="1899-12-30T00:00:00"/>
    <s v=""/>
    <s v=""/>
    <m/>
    <m/>
    <m/>
    <m/>
    <m/>
    <d v="2024-02-06T00:00:00"/>
    <x v="0"/>
    <x v="0"/>
    <x v="0"/>
    <x v="0"/>
    <x v="0"/>
  </r>
  <r>
    <s v="INC000002598118"/>
    <s v="HOUSING"/>
    <x v="2"/>
    <s v="APQ ACCESOS"/>
    <s v="EDUARDO A NUÑEZ LAMOZA"/>
    <s v="tct_edunul"/>
    <s v="4-Menor/Localizado"/>
    <s v="4-Baja"/>
    <s v="Baja"/>
    <x v="0"/>
    <s v="TELEFONICA CYBERSECURITY TECH CHILE SPA"/>
    <s v="RONDA SALAS TECNICAS"/>
    <s v="06/02/2024 6:29:15"/>
    <s v="06/02/2024 6:30:26"/>
    <x v="0"/>
    <s v="TI"/>
    <s v="INFRAESTRUCTURA"/>
    <s v="06/02/2024 6:30:56"/>
    <s v="06/02/2024 23:50:00"/>
    <s v="REVISION DE SALAS Y RACK"/>
    <s v="RONDA REALIZADA"/>
    <d v="1899-12-30T00:00:00"/>
    <d v="1899-12-30T00:00:00"/>
    <d v="1899-12-30T00:00:00"/>
    <s v=""/>
    <s v=""/>
    <m/>
    <m/>
    <m/>
    <m/>
    <m/>
    <d v="2024-02-06T00:00:00"/>
    <x v="0"/>
    <x v="0"/>
    <x v="0"/>
    <x v="0"/>
    <x v="0"/>
  </r>
  <r>
    <s v="INC000002598205"/>
    <s v="HOUSING"/>
    <x v="11"/>
    <s v="APQ ACCESOS"/>
    <s v="LUIS O MORALES ARENAS"/>
    <s v="tct_luimoa"/>
    <s v="4-Menor/Localizado"/>
    <s v="4-Baja"/>
    <s v="Baja"/>
    <x v="0"/>
    <s v="TELEFONICA EMPRESAS DE CHILE SA"/>
    <s v="SE CREA TICKET DE RONDA Y REVICION EN SALAS TECNICAS"/>
    <s v="06/02/2024 8:31:52"/>
    <s v="06/02/2024 8:37:38"/>
    <x v="0"/>
    <s v="CDP ANTIGUO 1"/>
    <s v="CDP ANTIGUO 2"/>
    <s v="06/02/2024 9:32:06"/>
    <s v="06/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m/>
    <m/>
    <m/>
    <m/>
    <d v="2024-02-06T00:00:00"/>
    <x v="0"/>
    <x v="0"/>
    <x v="0"/>
    <x v="0"/>
    <x v="0"/>
  </r>
  <r>
    <s v="INC000002598251"/>
    <s v="TICKET-INTELIGENTE"/>
    <x v="6"/>
    <s v="GESTION TI"/>
    <s v="ALEJANDRO ACEVEDO VALENZUELA"/>
    <s v="USR_TSIGHT"/>
    <s v="1-Extenso/Generalizado"/>
    <s v="4-Baja"/>
    <s v="Baja"/>
    <x v="3"/>
    <s v="GPS CHILE SPA"/>
    <s v="gpschi01 - wnprdb_gps09 TICKET AUTOMATICO"/>
    <s v="06/02/2024 9:35:50"/>
    <s v="06/02/2024 9:35:50"/>
    <x v="0"/>
    <s v="TRUESIGHT"/>
    <s v="TRUESIGHT"/>
    <s v="07/02/2024 11:19:11"/>
    <s v="07/02/2024 23:50:00"/>
    <s v="PREVENTIVO=SI_x000a_CODIGO DE SERVICIO=WNPRDB_GPS09_x000a_DIRECCION=NULL_x000a_CIUDAD=NULL_x000a_COMUNA LOCAL=_x000a_REGION=NULL_x000a_QUIEN REPORTA=Ticket automático_x000a_CONTACTO EN TERRENO=_x000a_PROBLEMA=Critical Hard Drive Space Alert for Node GPSCHI01 - WNPRDB_GPS09_x000a_REQUERIMIENTO=_x000a_EQUIPOS ENERG"/>
    <s v="Cliente informa que resolvió espacio en disco. ticket resuelto. disco L operativo."/>
    <d v="1899-12-31T00:29:48"/>
    <d v="1899-12-31T01:43:21"/>
    <d v="1899-12-30T01:13:33"/>
    <s v="Cumplido"/>
    <s v=""/>
    <m/>
    <s v=""/>
    <s v=""/>
    <s v=""/>
    <s v="Cumplido"/>
    <d v="2024-02-07T00:00:00"/>
    <x v="1"/>
    <x v="1"/>
    <x v="0"/>
    <x v="0"/>
    <x v="0"/>
  </r>
  <r>
    <s v="INC000002598284"/>
    <s v="HOUSING"/>
    <x v="14"/>
    <s v="BELIEVE"/>
    <s v="SEBASTIAN A JARA VIDAL"/>
    <s v="frp_jcarri"/>
    <s v="3-Moderado/Limitado"/>
    <s v="3-Medio"/>
    <s v="Media"/>
    <x v="1"/>
    <s v="TELEFONICA EMPRESAS DE CHILE SA"/>
    <s v="GESTION DATACENTER/ ACCESOS /TELEFONICA EMPRESAS DE CHILE SA"/>
    <s v="06/02/2024 10:04:34"/>
    <s v="06/02/2024 10:05:56"/>
    <x v="0"/>
    <s v="COMUNICACIONES"/>
    <s v="VPN IP - MPLS"/>
    <s v="06/02/2024 11:40:43"/>
    <s v="06/02/2024 23:50:00"/>
    <s v="EMPRESA:TELEFONICA EMPRESAS DE CHILE SA_x000a_CÓDIGO DE SERVICIO: _x000a_DIRECCIÓN:Calle San Martin #50, Santiago Centro, Santiago_x000a_NOMBRE DE QUIEN REPORTA:Manuel Maita_x000a_TELÉFONO DE QUIEN REPORTA:56974138322_x000a_NOMBRE DE CONTACTO EN TERRENO: _x000a_REQUERIMIENTO: Revision Stor"/>
    <m/>
    <d v="1899-12-30T01:30:11"/>
    <d v="1899-12-30T01:36:09"/>
    <d v="1899-12-30T00:05:58"/>
    <s v=""/>
    <s v="Cumplido"/>
    <m/>
    <m/>
    <m/>
    <m/>
    <m/>
    <d v="2024-02-06T00:00:00"/>
    <x v="0"/>
    <x v="0"/>
    <x v="0"/>
    <x v="0"/>
    <x v="0"/>
  </r>
  <r>
    <s v="INC000002598299"/>
    <s v="HOUSING"/>
    <x v="8"/>
    <s v="BELIEVE"/>
    <s v="FERNEY D GARZON PEÑA"/>
    <s v="frp_jcarri"/>
    <s v="3-Moderado/Limitado"/>
    <s v="3-Medio"/>
    <s v="Media"/>
    <x v="1"/>
    <s v="HUAWEI CHILE S A"/>
    <s v="GESTION DATACENTER/ ACCESOS /HUAWEI CHILE S A"/>
    <s v="06/02/2024 10:19:57"/>
    <s v="06/02/2024 10:21:14"/>
    <x v="0"/>
    <s v="COMUNICACIONES"/>
    <s v="VPN IP - MPLS"/>
    <s v="06/02/2024 13:09:03"/>
    <s v="06/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m/>
    <d v="1899-12-30T02:33:34"/>
    <d v="1899-12-30T02:49:06"/>
    <d v="1899-12-30T00:15:32"/>
    <s v=""/>
    <s v="Cumplido"/>
    <m/>
    <m/>
    <m/>
    <m/>
    <m/>
    <d v="2024-02-06T00:00:00"/>
    <x v="0"/>
    <x v="0"/>
    <x v="0"/>
    <x v="0"/>
    <x v="0"/>
  </r>
  <r>
    <s v="INC000002598345"/>
    <s v="HOUSING"/>
    <x v="13"/>
    <s v="ADMINISTRADORES RESIDENTES"/>
    <s v="CRISTOPHER MALDONADO ROMERO"/>
    <s v="frp_jugonz"/>
    <s v="3-Moderado/Limitado"/>
    <s v="3-Medio"/>
    <s v="Media"/>
    <x v="1"/>
    <s v="TELEFONICA EMPRESAS DE CHILE SA"/>
    <s v="GESTION DATACENTER/ ACCESOS / TELEFONICA EMPRESAS DE CHILE SA"/>
    <s v="06/02/2024 11:13:46"/>
    <s v="06/02/2024 11:16:32"/>
    <x v="0"/>
    <s v="COMUNICACIONES"/>
    <s v="VPN IP - MPLS"/>
    <s v="06/02/2024 11:37:41"/>
    <s v="06/02/2024 23:50:00"/>
    <s v="EMPRESA: TELEFONICA EMPRESAS DE CHILE SA_x000a_CÓDIGO DE SERVICIO: _x000a_DIRECCIÓN: Av. Apoquindo #7071, Las Condes, Santiago_x000a_NOMBRE DE QUIEN REPORTA: Operador DataCenter Sites_x000a_TELÉFONO DE QUIEN REPORTA: +56 2 22025776 / +56 9 81290517_x000a_NOMBRE DE CONTACTO EN TERRENO"/>
    <s v="Se efectúa contacto con cliente: N/A_x000a_Teléfono de contacto: N/A_x000a_Acciones realizadas: Accesos autorizados para personal descrito en planilla_x000a_Solución paliativa o definitiva: N/A_x000a_Acciones de Mejora, Recomendaciones: N/A_x000a_Causa Raíz: N/A"/>
    <d v="1899-12-30T00:05:11"/>
    <d v="1899-12-30T00:23:55"/>
    <d v="1899-12-30T00:18:44"/>
    <s v=""/>
    <s v="Cumplido"/>
    <m/>
    <m/>
    <m/>
    <m/>
    <m/>
    <d v="2024-02-06T00:00:00"/>
    <x v="0"/>
    <x v="0"/>
    <x v="0"/>
    <x v="0"/>
    <x v="0"/>
  </r>
  <r>
    <s v="INC000002598378"/>
    <s v="HOUSING"/>
    <x v="8"/>
    <s v="ADMINISTRADORES RESIDENTES"/>
    <s v="FERNEY D GARZON PEÑA"/>
    <s v="frp_jugonz"/>
    <s v="3-Moderado/Limitado"/>
    <s v="3-Medio"/>
    <s v="Media"/>
    <x v="1"/>
    <s v="TELEFONICA EMPRESAS DE CHILE SA"/>
    <s v="GESTION DATACENTER/ ACCESOS / DXC"/>
    <s v="06/02/2024 12:11:19"/>
    <s v="06/02/2024 12:14:17"/>
    <x v="0"/>
    <s v="COMUNICACIONES"/>
    <s v="VPN IP - MPLS"/>
    <s v="06/02/2024 12:20:56"/>
    <s v="06/02/2024 23:50:00"/>
    <s v="EMPRESA: DXC_x000a_CÓDIGO DE SERVICIO: _x000a_DIRECCIÓN: Av. Presidente Prieto #226, Paine, Santiago_x000a_NOMBRE DE QUIEN REPORTA: Jorge Lorca L_x000a_TELÉFONO DE QUIEN REPORTA: +56 2 25774418_x000a_NOMBRE DE CONTACTO EN TERRENO: Cristóbal Reyes 987685102_x000a_PROBLEMA: &quot;Cambio de disco"/>
    <m/>
    <d v="1899-12-30T00:00:00"/>
    <d v="1899-12-30T00:09:37"/>
    <d v="1899-12-30T00:09:37"/>
    <s v=""/>
    <s v="Cumplido"/>
    <m/>
    <m/>
    <m/>
    <m/>
    <m/>
    <d v="2024-02-06T00:00:00"/>
    <x v="0"/>
    <x v="0"/>
    <x v="0"/>
    <x v="0"/>
    <x v="0"/>
  </r>
  <r>
    <s v="INC000002598392"/>
    <s v="HOUSING"/>
    <x v="8"/>
    <s v="ADMINISTRADORES RESIDENTES"/>
    <s v="FERNEY D GARZON PEÑA"/>
    <s v="frp_jugonz"/>
    <s v="3-Moderado/Limitado"/>
    <s v="3-Medio"/>
    <s v="Media"/>
    <x v="1"/>
    <s v="FORUM SERVICIOS FINANCIEROS SA"/>
    <s v="GESTION DATACENTER/ ACCESOS / FORUM SERVICIOS FINANCIEROS SA"/>
    <s v="06/02/2024 12:25:25"/>
    <s v="06/02/2024 12:32:07"/>
    <x v="0"/>
    <s v="COMUNICACIONES"/>
    <s v="VPN IP - MPLS"/>
    <s v="07/02/2024 14:27:22"/>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27"/>
    <d v="1899-12-31T02:01:57"/>
    <d v="1899-12-30T00:20:30"/>
    <s v=""/>
    <s v="Cumplido"/>
    <m/>
    <m/>
    <m/>
    <m/>
    <m/>
    <d v="2024-02-07T00:00:00"/>
    <x v="0"/>
    <x v="0"/>
    <x v="0"/>
    <x v="0"/>
    <x v="0"/>
  </r>
  <r>
    <s v="INC000002598393"/>
    <s v="HOUSING"/>
    <x v="13"/>
    <s v="ADMINISTRADORES RESIDENTES"/>
    <s v="CRISTOPHER MALDONADO ROMERO"/>
    <s v="frp_jugonz"/>
    <s v="3-Moderado/Limitado"/>
    <s v="3-Medio"/>
    <s v="Media"/>
    <x v="1"/>
    <s v="FORUM SERVICIOS FINANCIEROS SA"/>
    <s v="GESTION DATACENTER/ ACCESOS / FORUM SERVICIOS FINANCIEROS SA"/>
    <s v="06/02/2024 12:25:30"/>
    <s v="06/02/2024 12:33:47"/>
    <x v="0"/>
    <s v="COMUNICACIONES"/>
    <s v="VPN IP - MPLS"/>
    <s v="06/02/2024 13:39:35"/>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3:27"/>
    <d v="1899-12-30T01:14:05"/>
    <d v="1899-12-30T00:30:38"/>
    <s v=""/>
    <s v="Cumplido"/>
    <m/>
    <m/>
    <m/>
    <m/>
    <m/>
    <d v="2024-02-06T00:00:00"/>
    <x v="0"/>
    <x v="0"/>
    <x v="0"/>
    <x v="0"/>
    <x v="0"/>
  </r>
  <r>
    <s v="INC000002598394"/>
    <s v="HOUSING"/>
    <x v="13"/>
    <s v="ADMINISTRADORES RESIDENTES"/>
    <s v="CRISTOPHER MALDONADO ROMERO"/>
    <s v="frp_jugonz"/>
    <s v="3-Moderado/Limitado"/>
    <s v="3-Medio"/>
    <s v="Media"/>
    <x v="1"/>
    <s v="FORUM SERVICIOS FINANCIEROS SA"/>
    <s v="GESTION DATACENTER/ ACCESOS / FORUM SERVICIOS FINANCIEROS SA"/>
    <s v="06/02/2024 12:25:34"/>
    <s v="06/02/2024 12:37:32"/>
    <x v="0"/>
    <s v="COMUNICACIONES"/>
    <s v="VPN IP - MPLS"/>
    <s v="06/02/2024 13:40:23"/>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7:45"/>
    <d v="1899-12-30T01:14:49"/>
    <d v="1899-12-30T00:27:04"/>
    <s v=""/>
    <s v="Cumplido"/>
    <m/>
    <m/>
    <m/>
    <m/>
    <m/>
    <d v="2024-02-06T00:00:00"/>
    <x v="0"/>
    <x v="0"/>
    <x v="0"/>
    <x v="0"/>
    <x v="0"/>
  </r>
  <r>
    <s v="INC000002598395"/>
    <s v="HOUSING"/>
    <x v="8"/>
    <s v="ADMINISTRADORES RESIDENTES"/>
    <s v="FERNEY D GARZON PEÑA"/>
    <s v="frp_jugonz"/>
    <s v="3-Moderado/Limitado"/>
    <s v="3-Medio"/>
    <s v="Media"/>
    <x v="1"/>
    <s v="FORUM SERVICIOS FINANCIEROS SA"/>
    <s v="GESTION DATACENTER/ ACCESOS / FORUM SERVICIOS FINANCIEROS SA"/>
    <s v="06/02/2024 12:25:38"/>
    <s v="06/02/2024 12:38:57"/>
    <x v="0"/>
    <s v="COMUNICACIONES"/>
    <s v="VPN IP - MPLS"/>
    <s v="07/02/2024 14:27:40"/>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09"/>
    <d v="1899-12-31T02:02:02"/>
    <d v="1899-12-30T00:20:53"/>
    <s v=""/>
    <s v="Cumplido"/>
    <m/>
    <m/>
    <m/>
    <m/>
    <m/>
    <d v="2024-02-07T00:00:00"/>
    <x v="0"/>
    <x v="0"/>
    <x v="0"/>
    <x v="0"/>
    <x v="0"/>
  </r>
  <r>
    <s v="INC000002598529"/>
    <s v="VPN IP - MPLS"/>
    <x v="17"/>
    <s v="BELIEVE"/>
    <s v="RODRIGO VÁSQUEZ MUÑOZ"/>
    <s v="frp_cnavar"/>
    <s v="3-Moderado/Limitado"/>
    <s v="3-Medio"/>
    <s v="Media"/>
    <x v="1"/>
    <s v="INSTITUTO PROFESIONAL DE CHILE SA"/>
    <s v="GAMA/ Solicitud restauraciones - TERRASOL"/>
    <s v="06/02/2024 12:08:44"/>
    <s v="06/02/2024 12:13:34"/>
    <x v="0"/>
    <s v="CDP ANTIGUO 1"/>
    <s v="CDP ANTIGUO 2"/>
    <s v="09/02/2024 11:32:27"/>
    <s v="09/02/2024 23:50:00"/>
    <s v="PREVENTIVO: NO_x000a_CODIGO DE SERVICIO: TERRASOL_x000a_DIRECCION:_x000a_QUIEN REPORTA: Raúl Fernández Ogalde -  +56 9 5410 9101_x000a_CONTACTO EN TERRENO:_x000a_PROBLEMA:_x000a_REQUERIMIENTO:_x000a__x000a_El motivo de este correo es solicitar las siguientes restauraciones desde plataforma de respaldo"/>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0:32"/>
    <d v="1900-01-01T23:23:43"/>
    <d v="1899-12-30T00:13:11"/>
    <s v=""/>
    <s v="Cumplido"/>
    <m/>
    <m/>
    <m/>
    <m/>
    <m/>
    <d v="2024-02-09T00:00:00"/>
    <x v="0"/>
    <x v="0"/>
    <x v="0"/>
    <x v="0"/>
    <x v="0"/>
  </r>
  <r>
    <s v="INC000002598547"/>
    <s v="VPN IP - MPLS"/>
    <x v="17"/>
    <s v="ADMINISTRADORES RESIDENTES"/>
    <s v="RODRIGO VÁSQUEZ MUÑOZ"/>
    <s v="frp_rreyes"/>
    <s v="3-Moderado/Limitado"/>
    <s v="3-Medio"/>
    <s v="Media"/>
    <x v="1"/>
    <s v="INSTITUTO PROFESIONAL DE CHILE SA"/>
    <s v="GAMA / Solicitud restauraciones - TERRAOESTE"/>
    <s v="06/02/2024 12:12:26"/>
    <s v="06/02/2024 12:14:20"/>
    <x v="0"/>
    <s v="CDP ANTIGUO 1"/>
    <s v="CDP ANTIGUO 2"/>
    <s v="09/02/2024 11:34:12"/>
    <s v="09/02/2024 23:50:00"/>
    <s v="PREVENTIVO: NO_x000a_CODIGO DE SERVICIO:_x000a_DIRECCION:_x000a_QUIEN REPORTA: Raúl Fernández Ogalde  +56 9 5410 9101 _x000a_CONTACTO EN TERRENO:_x000a_PROBLEMA:_x000a_REQUERIMIENTO:_x000a__x000a_Mis más cordiales saludos_x000a__x000a_El motivo de este correo es solicitar las siguientes restauraciones desde plata"/>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2:05"/>
    <d v="1900-01-01T23:21:46"/>
    <d v="1899-12-30T00:09:41"/>
    <s v=""/>
    <s v="Cumplido"/>
    <m/>
    <m/>
    <m/>
    <m/>
    <m/>
    <d v="2024-02-09T00:00:00"/>
    <x v="0"/>
    <x v="0"/>
    <x v="0"/>
    <x v="0"/>
    <x v="0"/>
  </r>
  <r>
    <s v="INC000002598555"/>
    <s v="VPN IP - MPLS"/>
    <x v="5"/>
    <s v="GESTION HD"/>
    <s v="MARIO PARADA DUARTE"/>
    <s v="frp_pcamay"/>
    <s v="3-Moderado/Limitado"/>
    <s v="3-Medio"/>
    <s v="Media"/>
    <x v="1"/>
    <s v="ELECTRICIDAD GOBANTES S.A."/>
    <s v="HD/RE: REQUERIMIENTO PRUEBAS DE ENLACES HACIA DATA CENTER//GOBANTES"/>
    <s v="06/02/2024 12:22:49"/>
    <s v="06/02/2024 12:25:07"/>
    <x v="1"/>
    <s v="COMUNICACIONES"/>
    <s v="VPN IP - MPLS"/>
    <s v="14/02/2024 11:33:23"/>
    <s v="14/02/2024 11:33:23"/>
    <s v="PREVENTIVO: NO_x000a_CODIGO DE SERVICIO:_x000a_DIRECCION:_x000a_QUIEN REPORTA:Mario Parada Duarte +56 9 96339162_x000a_CONTACTO EN TERRENO:Parada Duarte +56 9 96339162_x000a_PROBLEMA:_x000a_REQUERIMIENTO:necesitamos de realizar pruebas de enlaces entre casa matriz y la conexión que se real"/>
    <s v="Cliente solicita pruebas con el proveedor respaldo que no es posible realizar sin un diagnostico previo."/>
    <d v="1900-01-06T14:09:07"/>
    <d v="1900-01-06T23:10:34"/>
    <d v="1899-12-30T09:01:27"/>
    <s v=""/>
    <s v="Cumplido"/>
    <m/>
    <m/>
    <m/>
    <m/>
    <m/>
    <d v="2024-02-14T00:00:00"/>
    <x v="1"/>
    <x v="0"/>
    <x v="0"/>
    <x v="1"/>
    <x v="0"/>
  </r>
  <r>
    <s v="INC000002598560"/>
    <s v="VPN IP - MPLS"/>
    <x v="18"/>
    <s v="GESTION HD"/>
    <s v="CRISTOBAL I REYES DELGADO"/>
    <s v="frp_pcamay"/>
    <s v="3-Moderado/Limitado"/>
    <s v="3-Medio"/>
    <s v="Media"/>
    <x v="1"/>
    <s v="EMPRESA NACIONAL DE CERTIFICACIONES"/>
    <s v="HD/RE: LDF Disco E de 192.168.1.121 y 192.168.1.122"/>
    <s v="06/02/2024 12:28:50"/>
    <s v="06/02/2024 12:30:32"/>
    <x v="0"/>
    <s v="TI"/>
    <s v="BASES DE DATOS"/>
    <s v="08/02/2024 9:21:52"/>
    <s v="08/02/2024 23:50:00"/>
    <s v="PREVENTIVO: NO_x000a_CODIGO DE SERVICIO:_x000a_DIRECCION:_x000a_QUIEN REPORTA:+56 9 93378009 Denise Cruzat Etcheberry_x000a_CONTACTO EN TERRENO:_x000a_PROBLEMA:_x000a_REQUERIMIENTO:Favor su ayuda en reducción de LDF de_x000a_DB_GESTOR_BECO_log.ldf y DB_GESTOR_STO_log.ldf de nodo SQL principal."/>
    <s v="Se libera alarma de transaccionales reportada, luego de respaldar previamente dichos archivos y proceder con el shrink de limpieza"/>
    <d v="1899-12-31T20:21:18"/>
    <d v="1899-12-31T20:53:02"/>
    <d v="1899-12-30T00:31:44"/>
    <s v=""/>
    <s v="Cumplido"/>
    <m/>
    <m/>
    <m/>
    <m/>
    <m/>
    <d v="2024-02-08T00:00:00"/>
    <x v="0"/>
    <x v="0"/>
    <x v="0"/>
    <x v="0"/>
    <x v="0"/>
  </r>
  <r>
    <s v="INC000002598574"/>
    <s v="SAP"/>
    <x v="9"/>
    <s v="GESTION HD"/>
    <s v="FREDDY O CORTES DIAZ"/>
    <s v="frp_pcamay"/>
    <s v="3-Moderado/Limitado"/>
    <s v="3-Medio"/>
    <s v="Media"/>
    <x v="1"/>
    <s v="INDUSTRIAS CHILENAS DE ALAMBRE INCHALAM S.A."/>
    <s v="HD/RV: INCHALAM - Estado de cuenta clientes"/>
    <s v="06/02/2024 13:18:28"/>
    <s v="06/02/2024 13:22:01"/>
    <x v="0"/>
    <s v="TI"/>
    <s v="APLICATIVOS"/>
    <s v="06/02/2024 14:24:15"/>
    <s v="06/02/2024 23:50:00"/>
    <s v="PREVENTIVO: NO_x000a_CODIGO DE SERVICIO:_x000a_DIRECCION:_x000a_QUIEN REPORTA:+56 9 6605 6481Freddy Cortés Díaz_x000a_CONTACTO EN TERRENO:_x000a_PROBLEMA:_x000a_REQUERIMIENTO:Favor transportar a PRD las OT indicadas en doc adjunto. gracias_x000a_EQUIPOS ENERGIZADO/REINICIADO:_x000a_HORARIO DE ATENCION"/>
    <s v="Se ejecuta con éxito el transporte solicitado. Se informa a cliente vía mail"/>
    <d v="1899-12-30T00:00:00"/>
    <d v="1899-12-30T01:05:47"/>
    <d v="1899-12-30T01:05:47"/>
    <s v=""/>
    <s v="Cumplido"/>
    <m/>
    <m/>
    <m/>
    <m/>
    <m/>
    <d v="2024-02-06T00:00:00"/>
    <x v="1"/>
    <x v="1"/>
    <x v="0"/>
    <x v="0"/>
    <x v="0"/>
  </r>
  <r>
    <s v="INC000002598588"/>
    <s v="VPN IP - MPLS"/>
    <x v="5"/>
    <s v="GESTION HD"/>
    <s v="LUIS RODRIGO ACEVEDO COLLIPAL"/>
    <s v="frp_pcamay"/>
    <s v="3-Moderado/Limitado"/>
    <s v="3-Medio"/>
    <s v="Media"/>
    <x v="1"/>
    <s v="METS S A"/>
    <s v="HD/RE: RE: RE: RE: Consultas Tecnica"/>
    <s v="06/02/2024 13:49:12"/>
    <s v="06/02/2024 13:50:54"/>
    <x v="0"/>
    <s v="CDP ANTIGUO 1"/>
    <s v="CDP ANTIGUO 2"/>
    <s v="07/02/2024 18:07:38"/>
    <s v="07/02/2024 23:50:00"/>
    <s v="PREVENTIVO: NO_x000a_CODIGO DE SERVICIO:VPF1983663_x000a_DIRECCION:Avenida Portugal #614_x000a_Ciudad: Santiago_x000a_Comuna: Santiago_x000a_QUIEN REPORTA:989260045 Juan Guajardo_x000a_CONTACTO EN TERRENO:Juan Guajardo_x000a_Teléfono 1 Contacto En Terreno: 989260045_x000a_PROBLEMA:_x000a_REQUERIMIENTO:Adjun"/>
    <m/>
    <d v="1899-12-31T02:22:37"/>
    <d v="1899-12-31T04:18:26"/>
    <d v="1899-12-30T01:55:49"/>
    <s v=""/>
    <s v="Cumplido"/>
    <m/>
    <m/>
    <m/>
    <m/>
    <m/>
    <d v="2024-02-07T00:00:00"/>
    <x v="1"/>
    <x v="1"/>
    <x v="0"/>
    <x v="0"/>
    <x v="0"/>
  </r>
  <r>
    <s v="INC000002598681"/>
    <s v="HOUSING"/>
    <x v="8"/>
    <s v="BELIEVE"/>
    <s v="FERNEY D GARZON PEÑA"/>
    <s v="frp_jcarri"/>
    <s v="3-Moderado/Limitado"/>
    <s v="3-Medio"/>
    <s v="Media"/>
    <x v="1"/>
    <s v="TELEFONICA EMPRESAS DE CHILE SA"/>
    <s v="GESTION DATACENTER/ ACCESOS /DXC"/>
    <s v="06/02/2024 12:45:06"/>
    <s v="06/02/2024 12:46:33"/>
    <x v="0"/>
    <s v="COMUNICACIONES"/>
    <s v="VPN IP - MPLS"/>
    <s v="06/02/2024 13:07:16"/>
    <s v="06/02/2024 23:50:00"/>
    <s v="EMPRESA:TELEFONICA EMPRESAS DE CHILE SA_x000a_CÓDIGO DE SERVICIO: _x000a_DIRECCIÓN:AV. Presidente Prieto #226, Paine, Santiago_x000a_NOMBRE DE QUIEN REPORTA:Ferney Garzon_x000a_TELÉFONO DE QUIEN REPORTA:56 2 25774418_x000a_NOMBRE DE CONTACTO EN TERRENO: _x000a_REQUERIMIENTO:Cambio de disco"/>
    <m/>
    <d v="1899-12-30T00:09:43"/>
    <d v="1899-12-30T00:22:10"/>
    <d v="1899-12-30T00:12:27"/>
    <s v=""/>
    <s v="Cumplido"/>
    <m/>
    <m/>
    <m/>
    <m/>
    <m/>
    <d v="2024-02-06T00:00:00"/>
    <x v="0"/>
    <x v="0"/>
    <x v="0"/>
    <x v="0"/>
    <x v="0"/>
  </r>
  <r>
    <s v="INC000002598721"/>
    <s v="VPN IP - MPLS"/>
    <x v="3"/>
    <s v="GESTION HD"/>
    <s v="MOISES E MONTERO RAMOS"/>
    <s v="frp_fpetro"/>
    <s v="3-Moderado/Limitado"/>
    <s v="3-Medio"/>
    <s v="Media"/>
    <x v="1"/>
    <s v="TELEFONICA GLOBAL TECHNOLOGY S.A.AGENCIA EN CHILE"/>
    <s v="REQ/_x000a_TCCT - Requerimiento Soporte VDC Global - Accesos AD"/>
    <s v="06/02/2024 12:56:32"/>
    <s v="06/02/2024 12:59:16"/>
    <x v="0"/>
    <s v="CDP ANTIGUO 1"/>
    <s v="CDP ANTIGUO 2"/>
    <s v="06/02/2024 18:13:05"/>
    <s v="06/02/2024 23:50:00"/>
    <s v="PREVENTIVO: NO_x000a_CODIGO DE SERVICIO: _x000a_DIRECCION:_x000a_QUIEN REPORTA: Jesús José Nelo Petaquero 56 9 9229 0203_x000a_CONTACTO EN TERRENO: Jesús José Nelo Petaquero  56 9 9229 0203_x000a__x000a_REQUERIMIENTO:_x000a__x000a_Buenas tardes estimados @Help Desk, por favor su acostumbrado apoyo en"/>
    <s v="Se efectúa contacto con cliente:N/A_x000a_Teléfono de contacto: N/A_x000a_Acciones realizadas: Informo que se reinicia la clave del colega Brian para el dominio vdc-cl donde se le indica que deben conectarse al Server tool 10.68.136.199 donde tendrán acceso a los ZV"/>
    <d v="1899-12-30T03:09:13"/>
    <d v="1899-12-30T05:16:33"/>
    <d v="1899-12-30T02:07:20"/>
    <s v=""/>
    <s v="Cumplido"/>
    <m/>
    <m/>
    <m/>
    <m/>
    <m/>
    <d v="2024-02-06T00:00:00"/>
    <x v="1"/>
    <x v="1"/>
    <x v="0"/>
    <x v="0"/>
    <x v="0"/>
  </r>
  <r>
    <s v="INC000002598747"/>
    <s v="VPN IP - MPLS"/>
    <x v="7"/>
    <s v="GESTION HD"/>
    <s v="SEBASTIAN I ACUÑA GUZMAN"/>
    <s v="frp_fpetro"/>
    <s v="3-Moderado/Limitado"/>
    <s v="3-Medio"/>
    <s v="Media"/>
    <x v="1"/>
    <s v="GASVALPO SPA"/>
    <s v="REQ/_x000a_Comentar DNS Urgente"/>
    <s v="06/02/2024 13:37:02"/>
    <s v="06/02/2024 13:38:50"/>
    <x v="0"/>
    <s v="TI"/>
    <s v="SISTEMAS OPERATIVOS"/>
    <s v="07/02/2024 10:10:08"/>
    <s v="07/02/2024 23:50:00"/>
    <s v="PREVENTIVO: NO_x000a_CODIGO DE SERVICIO: _x000a_DIRECCION:_x000a_QUIEN REPORTA:_x000a_CONTACTO EN TERRENO:_x000a_PROBLEMA:_x000a_REQUERIMIENTO:_x000a__x000a_Estimados,_x000a__x000a_Necesitamos urgentemente comentar (No borrar) los siguientes registros de_x000a_nuestro DNS:_x000a__x000a_sp IN A 186.67.142.94_x000a_ws IN A 186.67.142.93_x000a_b"/>
    <s v="Se finaliza requerimiento de manera satisfactoria el día de ayer 06-02a las 15:00 hrs."/>
    <d v="1899-12-30T12:45:41"/>
    <d v="1899-12-30T20:33:06"/>
    <d v="1899-12-30T07:47:25"/>
    <s v=""/>
    <s v="Cumplido"/>
    <m/>
    <m/>
    <m/>
    <m/>
    <m/>
    <d v="2024-02-07T00:00:00"/>
    <x v="1"/>
    <x v="0"/>
    <x v="1"/>
    <x v="0"/>
    <x v="0"/>
  </r>
  <r>
    <s v="INC000002598751"/>
    <s v="INFRAESTRUCTURA DC"/>
    <x v="2"/>
    <s v="APQ ACCESOS"/>
    <s v="JONATHAN A MARQUEZ ASTENGO"/>
    <s v="tct_jmarqu"/>
    <s v="4-Menor/Localizado"/>
    <s v="4-Baja"/>
    <s v="Baja"/>
    <x v="0"/>
    <s v="TELEFONICA CYBERSECURITY TECH CHILE SPA"/>
    <s v="FACTIBILIDAD ESVAL/CRQ 81564"/>
    <s v="06/02/2024 13:42:25"/>
    <s v="06/02/2024 13:44:46"/>
    <x v="0"/>
    <s v="CDP ANTIGUO 1"/>
    <s v="CDP ANTIGUO 2"/>
    <s v="06/02/2024 13:55:06"/>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s v=""/>
    <m/>
    <m/>
    <m/>
    <m/>
    <m/>
    <d v="2024-02-06T00:00:00"/>
    <x v="0"/>
    <x v="0"/>
    <x v="0"/>
    <x v="0"/>
    <x v="0"/>
  </r>
  <r>
    <s v="INC000002598777"/>
    <s v="VPN IP - MPLS"/>
    <x v="9"/>
    <s v="GESTION HD"/>
    <s v="FREDDY O CORTES DIAZ"/>
    <s v="frp_fpetro"/>
    <s v="3-Moderado/Limitado"/>
    <s v="3-Medio"/>
    <s v="Media"/>
    <x v="1"/>
    <s v="INDUSTRIAS CHILENAS DE ALAMBRE INCHALAM S.A."/>
    <s v="HD/_x000a_RV: Paso a PRD"/>
    <s v="06/02/2024 15:06:42"/>
    <s v="06/02/2024 15:08:20"/>
    <x v="0"/>
    <s v="TI"/>
    <s v="APLICATIVOS"/>
    <s v="06/02/2024 15:33:41"/>
    <s v="06/02/2024 23:50:00"/>
    <s v="PREVENTIVO: NO_x000a_CODIGO DE SERVICIO:_x000a_DIRECCION:_x000a_QUIEN REPORTA:_x000a_CONTACTO EN TERRENO:_x000a_PROBLEMA:_x000a_REQUERIMIENTO:_x000a_Favor su ayuda con el transporte de la orden a PRD según archivo adjunto._x000a__x000a_EQUIPOS ENERGIZADO/REINICIADO:_x000a_HORARIO DE ATENCION:_x000a_OBSERVACION:_x000a_ANI:_x000a_MA"/>
    <s v="Se realiza con éxito el transporte solicitado. Se informa a cliente vía mail"/>
    <d v="1899-12-30T00:00:00"/>
    <d v="1899-12-30T00:26:59"/>
    <d v="1899-12-30T00:26:59"/>
    <s v=""/>
    <s v="Cumplido"/>
    <m/>
    <s v=""/>
    <s v=""/>
    <s v="Cumplido"/>
    <s v=""/>
    <d v="2024-02-06T00:00:00"/>
    <x v="0"/>
    <x v="0"/>
    <x v="0"/>
    <x v="0"/>
    <x v="0"/>
  </r>
  <r>
    <s v="INC000002598778"/>
    <s v="HOUSING"/>
    <x v="14"/>
    <s v="ADMINISTRADORES RESIDENTES"/>
    <s v="SEBASTIAN A JARA VIDAL"/>
    <s v="frp_jugonz"/>
    <s v="3-Moderado/Limitado"/>
    <s v="3-Medio"/>
    <s v="Media"/>
    <x v="1"/>
    <s v="TELEFONICA EMPRESAS DE CHILE SA"/>
    <s v="GESTION DATACENTER/ ACCESOS / TELEFONICA EMPRESAS DE CHILE SA"/>
    <s v="06/02/2024 15:05:44"/>
    <s v="06/02/2024 15:07:35"/>
    <x v="0"/>
    <s v="COMUNICACIONES"/>
    <s v="VPN IP - MPLS"/>
    <s v="06/02/2024 15:53:27"/>
    <s v="06/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_x000a_PROBLEMA: Ra"/>
    <m/>
    <d v="1899-12-30T00:42:33"/>
    <d v="1899-12-30T00:47:43"/>
    <d v="1899-12-30T00:05:10"/>
    <s v=""/>
    <s v="Cumplido"/>
    <m/>
    <m/>
    <m/>
    <m/>
    <m/>
    <d v="2024-02-06T00:00:00"/>
    <x v="0"/>
    <x v="0"/>
    <x v="0"/>
    <x v="0"/>
    <x v="0"/>
  </r>
  <r>
    <s v="INC000002598779"/>
    <s v="INFRAESTRUCTURA DC"/>
    <x v="0"/>
    <s v="APQ ACCESOS"/>
    <s v="CARLOS F ARAYA RAMIREZ"/>
    <s v="tct_cararr"/>
    <s v="4-Menor/Localizado"/>
    <s v="4-Baja"/>
    <s v="Baja"/>
    <x v="1"/>
    <s v="TELEFONICA CYBERSECURITY TECH CHILE SPA"/>
    <s v="FACTIBLIDAD 81924"/>
    <s v="06/02/2024 15:07:24"/>
    <s v="06/02/2024 15:08:15"/>
    <x v="0"/>
    <s v="CDP ANTIGUO 1"/>
    <s v="CDP ANTIGUO 2"/>
    <s v="06/02/2024 15:49:52"/>
    <s v="06/02/2024 23:50:00"/>
    <m/>
    <s v="FACTBIILIDAD ENVIADA"/>
    <d v="1899-12-30T00:00:00"/>
    <d v="1899-12-30T00:42:28"/>
    <d v="1899-12-30T00:42:28"/>
    <s v=""/>
    <s v="Cumplido"/>
    <m/>
    <m/>
    <m/>
    <m/>
    <m/>
    <d v="2024-02-06T00:00:00"/>
    <x v="0"/>
    <x v="0"/>
    <x v="0"/>
    <x v="0"/>
    <x v="0"/>
  </r>
  <r>
    <s v="INC000002598787"/>
    <s v="HOUSING"/>
    <x v="13"/>
    <s v="ADMINISTRADORES RESIDENTES"/>
    <s v="CRISTOPHER MALDONADO ROMERO"/>
    <s v="frp_jugonz"/>
    <s v="3-Moderado/Limitado"/>
    <s v="3-Medio"/>
    <s v="Media"/>
    <x v="1"/>
    <s v="TELEFONICA EMPRESAS DE CHILE SA"/>
    <s v="GESTION DATACENTER/ ACCESOS / TELEFONICA EMPRESAS DE CHILE SA"/>
    <s v="06/02/2024 15:22:17"/>
    <s v="06/02/2024 15:24:24"/>
    <x v="0"/>
    <s v="COMUNICACIONES"/>
    <s v="VPN IP - MPLS"/>
    <s v="06/02/2024 17:44:39"/>
    <s v="06/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
    <d v="1899-12-30T02:13:01"/>
    <d v="1899-12-30T02:22:22"/>
    <d v="1899-12-30T00:09:21"/>
    <s v=""/>
    <s v="Cumplido"/>
    <m/>
    <m/>
    <m/>
    <m/>
    <m/>
    <d v="2024-02-06T00:00:00"/>
    <x v="0"/>
    <x v="0"/>
    <x v="0"/>
    <x v="0"/>
    <x v="0"/>
  </r>
  <r>
    <s v="INC000002598801"/>
    <s v="INFRAESTRUCTURA DC"/>
    <x v="10"/>
    <s v="SM OPERACIONES"/>
    <s v="CARLOS F ARAYA RAMIREZ"/>
    <s v="tct_decruz"/>
    <s v="3-Moderado/Limitado"/>
    <s v="3-Medio"/>
    <s v="Media"/>
    <x v="0"/>
    <s v="TELEFONICA GLOBAL TECHNOLOGY S.A.AGENCIA EN CHILE"/>
    <s v="Instalación fibras APQ"/>
    <s v="06/02/2024 15:53:33"/>
    <s v="06/02/2024 15:55:15"/>
    <x v="0"/>
    <s v="Hardware de Redes"/>
    <s v="Cable"/>
    <s v="09/02/2024 18:13:33"/>
    <s v="09/02/2024 23:50:00"/>
    <s v="requerimiento para Operadores DC Apoquindo el mismo consiste en lanzar o instalar fibra en Apoquindo desde Sala 7 en el Rack E2,E3 hasta Sala 7 en el rack B12,B13._x000a__x000a_Saludos_x000a_Manuel Maita_x000a_Av Providencia 111 piso 13, Santiago de Chile (GMT -3)_x000a_+56 9 7413 83"/>
    <s v="tendido fibra realizado"/>
    <d v="1899-12-30T00:00:00"/>
    <d v="1899-12-30T00:00:00"/>
    <d v="1899-12-30T00:00:00"/>
    <s v=""/>
    <s v=""/>
    <m/>
    <m/>
    <m/>
    <m/>
    <m/>
    <d v="2024-02-09T00:00:00"/>
    <x v="0"/>
    <x v="0"/>
    <x v="0"/>
    <x v="0"/>
    <x v="0"/>
  </r>
  <r>
    <s v="INC000002598912"/>
    <s v="VPN IP - MPLS"/>
    <x v="6"/>
    <s v="ADMINISTRADORES RESIDENTES"/>
    <s v="PAUL A SEPULVEDA ALVAREZ"/>
    <s v="frp_kefern"/>
    <s v="3-Moderado/Limitado"/>
    <s v="3-Medio"/>
    <s v="Media"/>
    <x v="1"/>
    <s v="TELEFONICA GLOBAL TECHNOLOGY S.A.AGENCIA EN CHILE"/>
    <s v="Gama |  Requerimiento Soporte VDC Global - Accesos por RDP"/>
    <s v="06/02/2024 15:04:15"/>
    <s v="06/02/2024 15:08:20"/>
    <x v="0"/>
    <s v="CDP ANTIGUO 1"/>
    <s v="CDP ANTIGUO 2"/>
    <s v="06/02/2024 17:35:19"/>
    <s v="06/02/2024 23:50:00"/>
    <s v="PREVENTIVO: NO_x000a_CODIGO DE SERVICIO:10.68.136.199_x000a_DIRECCION:_x000a_QUIEN REPORTA:Moisés Eduardo Montero Ramos +56 9 4273 2135_x000a_CONTACTO EN TERRENO:_x000a_PROBLEMA:_x000a_REQUERIMIENTO:_x000a__x000a_Favor su acostumbrado apoyo en revisar si el usuario_x000a_VDC-CL\wvK3AftyeCpjgg tiene habilita"/>
    <s v="se agrego al usuario al grupo que permite la conexión remota._x000a_Con este permiso puede entrar remoto y poder llegar a los servidores de interés"/>
    <d v="1899-12-30T00:20:47"/>
    <d v="1899-12-30T02:31:04"/>
    <d v="1899-12-30T02:10:17"/>
    <s v=""/>
    <s v="Cumplido"/>
    <m/>
    <m/>
    <m/>
    <m/>
    <m/>
    <d v="2024-02-06T00:00:00"/>
    <x v="1"/>
    <x v="1"/>
    <x v="0"/>
    <x v="0"/>
    <x v="0"/>
  </r>
  <r>
    <s v="INC000002598926"/>
    <s v="HOUSING"/>
    <x v="13"/>
    <s v="BELIEVE"/>
    <s v="CRISTOPHER MALDONADO ROMERO"/>
    <s v="frp_xgambo"/>
    <s v="3-Moderado/Limitado"/>
    <s v="3-Medio"/>
    <s v="Media"/>
    <x v="1"/>
    <s v="TELEFONICA CYBERSECURITY TECH CHILE SPA"/>
    <s v="GESTION DATACENTER/ ACCESOS / TELEFONICA CYBERSECURITY TECH CHILE SPA"/>
    <s v="06/02/2024 15:04:19"/>
    <s v="06/02/2024 15:05:32"/>
    <x v="0"/>
    <s v="COMUNICACIONES"/>
    <s v="VPN IP - MPLS"/>
    <s v="06/02/2024 15:29:14"/>
    <s v="06/02/2024 23:50:00"/>
    <s v="EMPRESA: TELEFONICA CYBERSECURITY TECH CHILE SPA_x000a_CÓDIGO DE SERVICIO: _x000a_DIRECCIÓN:Av. Apoquindo #7071, Las Condes, Santiago_x000a_NOMBRE DE QUIEN REPORTA:Michael Gonzalez_x000a_TELÉFONO DE QUIEN REPORTA:  56992435694_x000a_NOMBRE DE CONTACTO EN TERRENO: _x000a_REQUERIMIENTO : Cam"/>
    <s v="Se efectúa contacto con cliente: N/A_x000a_Teléfono de contacto: N/A_x000a_Acciones realizadas: Accesos autorizados para personal descrito en planilla_x000a_Solución paliativa o definitiva: N/A_x000a_Acciones de Mejora, Recomendaciones: N/A_x000a_Causa Raíz: N/A"/>
    <d v="1899-12-30T00:18:21"/>
    <d v="1899-12-30T00:24:55"/>
    <d v="1899-12-30T00:06:34"/>
    <s v=""/>
    <s v="Cumplido"/>
    <m/>
    <m/>
    <m/>
    <m/>
    <m/>
    <d v="2024-02-06T00:00:00"/>
    <x v="0"/>
    <x v="0"/>
    <x v="0"/>
    <x v="0"/>
    <x v="0"/>
  </r>
  <r>
    <s v="INC000002598932"/>
    <s v="HOUSING"/>
    <x v="14"/>
    <s v="BELIEVE"/>
    <s v="SEBASTIAN A JARA VIDAL"/>
    <s v="frp_xgambo"/>
    <s v="3-Moderado/Limitado"/>
    <s v="3-Medio"/>
    <s v="Media"/>
    <x v="1"/>
    <s v="TELEFONICA CYBERSECURITY TECH CHILE SPA"/>
    <s v="GESTION DATACENTER/ ACCESOS / TELEFONICA CYBERSECURITY TECH CHILE SPA"/>
    <s v="06/02/2024 15:12:27"/>
    <s v="06/02/2024 15:13:32"/>
    <x v="0"/>
    <s v="COMUNICACIONES"/>
    <s v="VPN IP - MPLS"/>
    <s v="06/02/2024 16:00:39"/>
    <s v="06/02/2024 23:50:00"/>
    <s v="EMPRESA: TELEFONICA CYBERSECURITY TECH CHILE SPA_x000a_CÓDIGO DE SERVICIO: _x000a_DIRECCIÓN:Calle San Martin #50, Santiago Centro, Santiago_x000a_NOMBRE DE QUIEN REPORTA:Michael Gonzalez_x000a_TELÉFONO DE QUIEN REPORTA:  56992435694_x000a_NOMBRE DE CONTACTO EN TERRENO: _x000a_REQUERIMIENTO"/>
    <m/>
    <d v="1899-12-30T00:41:48"/>
    <d v="1899-12-30T00:48:12"/>
    <d v="1899-12-30T00:06:24"/>
    <s v=""/>
    <s v="Cumplido"/>
    <m/>
    <m/>
    <m/>
    <m/>
    <m/>
    <d v="2024-02-06T00:00:00"/>
    <x v="0"/>
    <x v="0"/>
    <x v="0"/>
    <x v="0"/>
    <x v="0"/>
  </r>
  <r>
    <s v="INC000002598946"/>
    <s v="VPN IP - MPLS"/>
    <x v="3"/>
    <s v="ADMINISTRADORES RESIDENTES"/>
    <s v="ANGEL CASTRO CABRERA"/>
    <s v="frp_kefern"/>
    <s v="3-Moderado/Limitado"/>
    <s v="3-Medio"/>
    <s v="Media"/>
    <x v="1"/>
    <s v="TELEFONICA GLOBAL TECHNOLOGY S.A.AGENCIA EN CHILE"/>
    <s v="HD | TCCT - [Cloud Portal] – Restore - CL - MANTOS COPPER S.A."/>
    <s v="06/02/2024 15:51:27"/>
    <s v="06/02/2024 15:56:17"/>
    <x v="0"/>
    <s v="CDP ANTIGUO 1"/>
    <s v="CDP ANTIGUO 2"/>
    <s v="09/02/2024 15:40:32"/>
    <s v="09/02/2024 23:50:00"/>
    <s v="PREVENTIVO: NO_x000a_CODIGO DE SERVICIO:_x000a_DIRECCION:_x000a_QUIEN REPORTA:Jesús José Nelo Petaquero +56 9 9229 0203_x000a_CONTACTO EN TERRENO:_x000a_PROBLEMA:_x000a_REQUERIMIENTO:_x000a__x000a_Estimado equipo Cloud, por favor su acostumbrado apoyo en la revisión_x000a_del_x000a_error indicado en correo anteri"/>
    <s v="Se efectúa contacto con cliente: Jesus Nelo_x000a_Teléfono de contacto: Via correo _x000a_Acciones realizadas: Luego de la revision se modifica time out en plataforma VDC. Se mantiene en observacion de forma interna por el area Cloud._x000a_Acciones de Mejora, Recomendaci"/>
    <d v="1900-01-01T18:16:26"/>
    <d v="1900-01-01T23:49:05"/>
    <d v="1899-12-30T05:32:39"/>
    <s v=""/>
    <s v="Cumplido"/>
    <m/>
    <m/>
    <m/>
    <m/>
    <m/>
    <d v="2024-02-09T00:00:00"/>
    <x v="1"/>
    <x v="0"/>
    <x v="1"/>
    <x v="0"/>
    <x v="0"/>
  </r>
  <r>
    <s v="INC000002598966"/>
    <s v="HOUSING"/>
    <x v="13"/>
    <s v="BELIEVE"/>
    <s v="CRISTOPHER MALDONADO ROMERO"/>
    <s v="frp_xgambo"/>
    <s v="3-Moderado/Limitado"/>
    <s v="3-Medio"/>
    <s v="Media"/>
    <x v="1"/>
    <s v="TELEFONICA EMPRESAS DE CHILE SA"/>
    <s v="GESTION DATACENTER/ ACCESOS / TELEFONICA EMPRESAS DE CHILE SA"/>
    <s v="06/02/2024 16:31:32"/>
    <s v="06/02/2024 16:33:29"/>
    <x v="0"/>
    <s v="COMUNICACIONES"/>
    <s v="VPN IP - MPLS"/>
    <s v="06/02/2024 17:22:12"/>
    <s v="06/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vision Switch"/>
    <s v="Se efectúa contacto con cliente: N/A_x000a_Teléfono de contacto: N/A_x000a_Acciones realizadas: Accesos autorizados para personal descrito en planilla_x000a_Solución paliativa o definitiva: N/A_x000a_Acciones de Mejora, Recomendaciones: N/A_x000a_Causa Raíz: N/A"/>
    <d v="1899-12-30T00:44:10"/>
    <d v="1899-12-30T00:50:40"/>
    <d v="1899-12-30T00:06:30"/>
    <s v=""/>
    <s v="Cumplido"/>
    <m/>
    <m/>
    <m/>
    <m/>
    <m/>
    <d v="2024-02-06T00:00:00"/>
    <x v="0"/>
    <x v="0"/>
    <x v="0"/>
    <x v="0"/>
    <x v="0"/>
  </r>
  <r>
    <s v="INC000002598970"/>
    <s v="VPN IP - MPLS"/>
    <x v="3"/>
    <s v="ADMINISTRADORES RESIDENTES"/>
    <s v="PABLO N OLIVA ALARCON"/>
    <s v="frp_kefern"/>
    <s v="3-Moderado/Limitado"/>
    <s v="3-Medio"/>
    <s v="Media"/>
    <x v="1"/>
    <s v="TELEFONICA GLOBAL TECHNOLOGY S.A.AGENCIA EN CHILE"/>
    <s v="HD | Importar a VDC de CLIENTE TERRASOL vm restauradas"/>
    <s v="06/02/2024 16:33:18"/>
    <s v="06/02/2024 16:36:37"/>
    <x v="0"/>
    <s v="CDP ANTIGUO 1"/>
    <s v="CDP ANTIGUO 2"/>
    <s v="07/02/2024 10:20:12"/>
    <s v="07/02/2024 23:50:00"/>
    <s v="PREVENTIVO: NO_x000a_CODIGO DE SERVICIO:_x000a_DIRECCION:_x000a_QUIEN REPORTA:Rodrigo Vásquez Muñoz +56 97411 3060_x000a_CONTACTO EN TERRENO:_x000a_PROBLEMA:_x000a_REQUERIMIENTO:_x000a__x000a_Se necesita importar a VDC de cliente TERRASOL las siguientes VM que_x000a_fueron ya recuperadas en el vcenter las v"/>
    <s v="FASE RESOLUCIÓN Y RECUPERACIÓN_x000a__x000a_Se efectúa contacto con cliente: NA_x000a__x000a_Teléfono de contacto: NA_x000a__x000a_Acciones realizadas: Importar VMs solicitadas a VDC_x000a__x000a_Solución paliativa o definitiva: Definitiva_x000a__x000a_Acciones de Mejora, Recomendaciones: NA_x000a__x000a_Causa Raíz: NA"/>
    <d v="1899-12-30T12:54:37"/>
    <d v="1899-12-30T17:46:54"/>
    <d v="1899-12-30T04:52:17"/>
    <s v=""/>
    <s v="Cumplido"/>
    <m/>
    <m/>
    <m/>
    <m/>
    <m/>
    <d v="2024-02-07T00:00:00"/>
    <x v="1"/>
    <x v="0"/>
    <x v="1"/>
    <x v="0"/>
    <x v="0"/>
  </r>
  <r>
    <s v="INC000002598991"/>
    <s v="HOUSING"/>
    <x v="14"/>
    <s v="BELIEVE"/>
    <s v="SEBASTIAN A JARA VIDAL"/>
    <s v="frp_xgambo"/>
    <s v="3-Moderado/Limitado"/>
    <s v="3-Medio"/>
    <s v="Media"/>
    <x v="1"/>
    <s v="CAJA DE COMPENSACION DE ASIGNACION FAMILIAR LOS HEROES"/>
    <s v="GESTION DATACENTER/ ACCESOS / CAJA DE COMPENSACION DE ASIGNACION FAMILIAR LOS HEROES"/>
    <s v="06/02/2024 17:01:02"/>
    <s v="06/02/2024 17:02:47"/>
    <x v="0"/>
    <s v="COMUNICACIONES"/>
    <s v="VPN IP - MPLS"/>
    <s v="06/02/2024 17:18:17"/>
    <s v="06/02/2024 23:50:00"/>
    <s v="EMPRESA: CAJA DE COMPENSACION DE ASIGNACION FAMILIAR LOS HEROES_x000a_CÓDIGO DE SERVICIO: _x000a_DIRECCIÓN:Calle San Martin #50, Santiago Centro, Santiago_x000a_NOMBRE DE QUIEN REPORTA:Jose Monteverde_x000a_TELÉFONO DE QUIEN REPORTA:  56992367859_x000a_NOMBRE DE CONTACTO EN TERRENO:"/>
    <m/>
    <d v="1899-12-30T00:09:53"/>
    <d v="1899-12-30T00:17:15"/>
    <d v="1899-12-30T00:07:22"/>
    <s v=""/>
    <s v="Cumplido"/>
    <m/>
    <m/>
    <m/>
    <m/>
    <m/>
    <d v="2024-02-06T00:00:00"/>
    <x v="0"/>
    <x v="0"/>
    <x v="0"/>
    <x v="0"/>
    <x v="0"/>
  </r>
  <r>
    <s v="INC000002599144"/>
    <s v="HOSTING VIRTUAL"/>
    <x v="6"/>
    <s v="SM OPERACIONES"/>
    <s v="RICARDO R GALLEGOS OYANEDER"/>
    <s v="tct_rgalle"/>
    <s v="4-Menor/Localizado"/>
    <s v="4-Baja"/>
    <s v="Baja"/>
    <x v="1"/>
    <s v="TELEFONICA GLOBAL TECHNOLOGY S.A.AGENCIA EN CHILE"/>
    <s v="Revisión gpo con cliente duoc"/>
    <s v="06/02/2024 16:49:50"/>
    <s v="06/02/2024 16:50:06"/>
    <x v="0"/>
    <s v="TI"/>
    <s v="SISTEMAS OPERATIVOS"/>
    <s v="06/02/2024 16:51:51"/>
    <s v="06/02/2024 23:50:00"/>
    <s v="Revisión gpo con cliente duoc"/>
    <s v="Revisión gpo con cliente duoc"/>
    <d v="1899-12-30T00:00:00"/>
    <d v="1899-12-30T00:02:01"/>
    <d v="1899-12-30T00:02:01"/>
    <s v=""/>
    <s v="Cumplido"/>
    <m/>
    <m/>
    <m/>
    <m/>
    <m/>
    <d v="2024-02-06T00:00:00"/>
    <x v="0"/>
    <x v="0"/>
    <x v="0"/>
    <x v="0"/>
    <x v="0"/>
  </r>
  <r>
    <s v="INC000002599146"/>
    <s v="HOSTING VIRTUAL"/>
    <x v="6"/>
    <s v="SM OPERACIONES"/>
    <s v="RICARDO R GALLEGOS OYANEDER"/>
    <s v="tct_rgalle"/>
    <s v="4-Menor/Localizado"/>
    <s v="4-Baja"/>
    <s v="Baja"/>
    <x v="1"/>
    <s v="TELEFONICA GLOBAL TECHNOLOGY S.A.AGENCIA EN CHILE"/>
    <s v="Revisión reinicio automático servidor APPL cliente Coagra"/>
    <s v="06/02/2024 16:50:11"/>
    <s v="06/02/2024 16:50:25"/>
    <x v="0"/>
    <s v="TI"/>
    <s v="SISTEMAS OPERATIVOS"/>
    <s v="06/02/2024 16:52:50"/>
    <s v="06/02/2024 23:50:00"/>
    <s v="Revisión reinicio automático servidor APPL cliente Coagra"/>
    <s v="Revisión reinicio automático servidor APPL cliente Coagra"/>
    <d v="1899-12-30T00:00:00"/>
    <d v="1899-12-30T00:02:39"/>
    <d v="1899-12-30T00:02:39"/>
    <s v=""/>
    <s v="Cumplido"/>
    <m/>
    <m/>
    <m/>
    <m/>
    <m/>
    <d v="2024-02-06T00:00:00"/>
    <x v="0"/>
    <x v="0"/>
    <x v="0"/>
    <x v="0"/>
    <x v="0"/>
  </r>
  <r>
    <s v="INC000002599148"/>
    <s v="HOSTING VIRTUAL"/>
    <x v="6"/>
    <s v="SM OPERACIONES"/>
    <s v="RICARDO R GALLEGOS OYANEDER"/>
    <s v="tct_rgalle"/>
    <s v="4-Menor/Localizado"/>
    <s v="4-Baja"/>
    <s v="Baja"/>
    <x v="1"/>
    <s v="TELEFONICA GLOBAL TECHNOLOGY S.A.AGENCIA EN CHILE"/>
    <s v="Sesión de trabajo por revisión navegación equipos plataforma Wizard"/>
    <s v="06/02/2024 16:50:32"/>
    <s v="06/02/2024 16:50:49"/>
    <x v="0"/>
    <s v="TI"/>
    <s v="SISTEMAS OPERATIVOS"/>
    <s v="06/02/2024 16:53:28"/>
    <s v="06/02/2024 23:50:00"/>
    <s v="Sesión de trabajo por revisión navegación equipos plataforma Wizard"/>
    <s v="Sesión de trabajo por revisión navegación equipos plataforma Wizard"/>
    <d v="1899-12-30T00:00:00"/>
    <d v="1899-12-30T00:02:56"/>
    <d v="1899-12-30T00:02:56"/>
    <s v=""/>
    <s v="Cumplido"/>
    <m/>
    <m/>
    <m/>
    <m/>
    <m/>
    <d v="2024-02-06T00:00:00"/>
    <x v="0"/>
    <x v="0"/>
    <x v="0"/>
    <x v="0"/>
    <x v="0"/>
  </r>
  <r>
    <s v="INC000002599155"/>
    <s v="VPN IP - MPLS"/>
    <x v="3"/>
    <s v="GESTION HD"/>
    <s v="DEIBY Y SANTOYO MONTEROLA"/>
    <s v="frp_pcamay"/>
    <s v="3-Moderado/Limitado"/>
    <s v="3-Medio"/>
    <s v="Media"/>
    <x v="1"/>
    <s v="TELEFONICA GLOBAL TECHNOLOGY S.A.AGENCIA EN CHILE"/>
    <s v="HD/Importar a VDC de CLIENTE TERRAOESTE vm restauradas"/>
    <s v="06/02/2024 17:05:32"/>
    <s v="06/02/2024 17:09:30"/>
    <x v="0"/>
    <s v="CDP ANTIGUO 1"/>
    <s v="CDP ANTIGUO 2"/>
    <s v="06/02/2024 17:37:54"/>
    <s v="06/02/2024 23:50:00"/>
    <s v="PREVENTIVO: NO_x000a_CODIGO DE SERVICIO:_x000a_DIRECCION:_x000a_QUIEN REPORTA:Rodrigo Vásquez Muñoz +56 97411 3060 _x000a_CONTACTO EN TERRENO:Rodrigo Vásquez Muñoz +56 97411 3060 _x000a_PROBLEMA:_x000a_REQUERIMIENTO:Solicito de vuestro apoyo para crear ticket como_x000a_REQUERIMIENTO y en estado"/>
    <s v="FASE RESOLUCIÓN Y RECUPERACIÓN_x000a__x000a_Se efectúa contacto con cliente:N/A_x000a__x000a_Teléfono de contacto:N/A_x000a__x000a_Acciones realizadas: Se realiza la importacion de las maquinas al VDC y se envia las capturas por correo_x000a__x000a_Solución paliativa o definitiva:N/A_x000a__x000a_Acciones de Mejo"/>
    <d v="1899-12-30T00:00:00"/>
    <d v="1899-12-30T00:32:22"/>
    <d v="1899-12-30T00:32:22"/>
    <s v=""/>
    <s v="Cumplido"/>
    <m/>
    <m/>
    <m/>
    <m/>
    <m/>
    <d v="2024-02-06T00:00:00"/>
    <x v="0"/>
    <x v="0"/>
    <x v="0"/>
    <x v="0"/>
    <x v="0"/>
  </r>
  <r>
    <s v="INC000002599164"/>
    <s v="VPN IP - MPLS"/>
    <x v="17"/>
    <s v="ADMINISTRADORES RESIDENTES"/>
    <s v="RODRIGO VÁSQUEZ MUÑOZ"/>
    <s v="frp_rreyes"/>
    <s v="3-Moderado/Limitado"/>
    <s v="3-Medio"/>
    <s v="Media"/>
    <x v="1"/>
    <s v="INSTITUTO PROFESIONAL DE CHILE SA"/>
    <s v="GAMA / Requerimiento Respaldo Completo Servidores SharePoint IPCHILE"/>
    <s v="06/02/2024 17:30:45"/>
    <s v="06/02/2024 17:32:09"/>
    <x v="0"/>
    <s v="CDP ANTIGUO 1"/>
    <s v="CDP ANTIGUO 2"/>
    <s v="10/02/2024 10:01:42"/>
    <s v="10/02/2024 23:50:00"/>
    <s v="PREVENTIVO: NO_x000a_CODIGO DE SERVICIO:_x000a_DIRECCION:_x000a_QUIEN REPORTA: Juan Carlos Dupuy_x000a_CONTACTO EN TERRENO:_x000a_PROBLEMA:_x000a_REQUERIMIENTO:_x000a__x000a_Buenas tardes, junto con saludar solicito respaldo completo (Respaldo VM completa) de los siguientes servidores:_x000a__x000a_ _x000a__x000a_    SALAMAN"/>
    <s v="FASE RESOLUCIÓN Y RECUPERACIÓN_x000a__x000a_Se efectúa contacto con cliente: N/A_x000a__x000a_Teléfono de contacto: N/A_x000a__x000a_Acciones realizadas: respaldos ejecutados_x000a__x000a_Solución paliativa o definitiva: respaldos ejecutados_x000a__x000a_Acciones de Mejora, Recomendaciones: N/A_x000a__x000a_Causa Raíz: clien"/>
    <d v="1900-01-02T16:05:21"/>
    <d v="1900-01-02T16:30:57"/>
    <d v="1899-12-30T00:25:36"/>
    <s v=""/>
    <s v="Cumplido"/>
    <m/>
    <m/>
    <m/>
    <m/>
    <m/>
    <d v="2024-02-10T00:00:00"/>
    <x v="0"/>
    <x v="0"/>
    <x v="0"/>
    <x v="0"/>
    <x v="0"/>
  </r>
  <r>
    <s v="INC000002599349"/>
    <s v="TICKET-INTELIGENTE"/>
    <x v="4"/>
    <s v="GESTION TI"/>
    <s v="GONZALO MENDOZA MARTINEZ"/>
    <s v="USR_TSIGHT"/>
    <s v="1-Extenso/Generalizado"/>
    <s v="4-Baja"/>
    <s v="Baja"/>
    <x v="3"/>
    <s v="COMERCIAL E IMPORTADORA AUDIOMUSICA SPA"/>
    <s v="ciausp01 - m_audioapps01 TICKET AUTOMATICO"/>
    <s v="06/02/2024 15:36:17"/>
    <s v="06/02/2024 15:36:17"/>
    <x v="0"/>
    <s v="TRUESIGHT"/>
    <s v="TRUESIGHT"/>
    <s v="06/02/2024 17:17:44"/>
    <s v="06/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FASE RESOLUCIÓN Y RECUPERACIÓN_x000a__x000a_Se efectúa contacto con cliente: Isaias Contreras &lt;isaias.contreras@audiomusica.com&gt;_x000a__x000a_Teléfono de contacto: Isaias Contreras &lt;isaias.contreras@audiomusica.com&gt;_x000a__x000a_Acciones realizadas: Se ingresa a servidor, se encuentra en c"/>
    <d v="1899-12-30T01:09:12"/>
    <d v="1899-12-30T01:41:27"/>
    <d v="1899-12-30T00:32:15"/>
    <s v="Cumplido"/>
    <s v=""/>
    <m/>
    <m/>
    <m/>
    <m/>
    <m/>
    <d v="2024-02-06T00:00:00"/>
    <x v="0"/>
    <x v="0"/>
    <x v="0"/>
    <x v="0"/>
    <x v="0"/>
  </r>
  <r>
    <s v="INC000002599385"/>
    <s v="OFFICE365"/>
    <x v="1"/>
    <s v="GESTION CALL CENTER"/>
    <s v="JAVIERA A UMAÑA YEVENES"/>
    <s v="frp_mdomin"/>
    <s v="4-Menor/Localizado"/>
    <s v="4-Baja"/>
    <s v="Baja"/>
    <x v="3"/>
    <s v="INGENIERIA E INVERSIONES RILEC LIMITADA"/>
    <s v="MESA/CALL CENTER/PROBLEMA CON CORREOS"/>
    <s v="06/02/2024 16:12:30"/>
    <s v="06/02/2024 16:19:24"/>
    <x v="0"/>
    <s v="COMUNICACIONES"/>
    <s v="VPN IP - MPLS"/>
    <s v="08/02/2024 10:20:42"/>
    <s v="08/02/2024 23:50:00"/>
    <s v="PREVENTIVO: NO_x000a_CODIGO DE SERVICIO:OFFICE365_x000a_DIRECCION:Balmaceda 1095, temuco_x000a_QUIEN REPORTA:RICARDO LEPE  - 968356068_x000a_CONTACTO EN TERRENO:RICARDO LEPE  - 968356068_x000a_PROBLEMA:PROBLEMA CON CORREOS_x000a_REQUERIMIENTO:_x000a_EQUIPOS ENERGIZADO/REINICIADO:SÍ_x000a_HORARIO DE AT"/>
    <s v="FASE RESOLUCIÓN Y RECUPERACIÓN_x000a__x000a_Se efectúa contacto con cliente: RICARDO LEPE _x000a__x000a_Teléfono de contacto: 968356068_x000a__x000a_Acciones realizadas:_x000a__x000a_Quisiera informar que el problema se ocasiona porque el dominio rilec.cl no tiene su DNS habilitado, lo cual es necesar"/>
    <d v="1899-12-31T17:17:48"/>
    <d v="1899-12-31T18:08:12"/>
    <d v="1899-12-30T00:50:24"/>
    <s v="Cumplido"/>
    <s v=""/>
    <m/>
    <m/>
    <m/>
    <m/>
    <m/>
    <d v="2024-02-08T00:00:00"/>
    <x v="0"/>
    <x v="0"/>
    <x v="0"/>
    <x v="0"/>
    <x v="0"/>
  </r>
  <r>
    <s v="INC000002599425"/>
    <s v="COMUNICACIONES"/>
    <x v="5"/>
    <s v="GESTION PLATAFORMA CLIENTES"/>
    <s v="LUIS A VILLASMIL CASTILLO"/>
    <s v="lmolcont"/>
    <s v="4-Menor/Localizado"/>
    <s v="4-Baja"/>
    <s v="Baja"/>
    <x v="1"/>
    <s v="TELEFONICA EMPRESAS DE CHILE SA"/>
    <s v="(ASIGNAR A LUIS VILLASMIL) Permitir conexión hacia IP Latam10.184.11.100:8008 desde vpn maimónides"/>
    <s v="06/02/2024 16:28:00"/>
    <s v="06/02/2024 16:30:25"/>
    <x v="0"/>
    <s v="PLATAFORMAS"/>
    <s v="REMEDY EMPRESAS"/>
    <s v="07/02/2024 16:43:14"/>
    <s v="07/02/2024 23:50:00"/>
    <s v="Permitir conexión hacia IP Latam10.184.11.100:8008 desde vpn maimónides"/>
    <m/>
    <d v="1899-12-30T21:23:14"/>
    <d v="1899-12-31T00:15:14"/>
    <d v="1899-12-30T02:52:00"/>
    <s v=""/>
    <s v="Cumplido"/>
    <m/>
    <m/>
    <m/>
    <m/>
    <m/>
    <d v="2024-02-07T00:00:00"/>
    <x v="1"/>
    <x v="1"/>
    <x v="0"/>
    <x v="0"/>
    <x v="0"/>
  </r>
  <r>
    <s v="INC000002599434"/>
    <s v="RED INTERNA"/>
    <x v="10"/>
    <s v="APQ ACCESOS"/>
    <s v="CRISTOPHER MALDONADO ROMERO"/>
    <s v="tct_cmaldo"/>
    <s v="4-Menor/Localizado"/>
    <s v="4-Baja"/>
    <s v="Baja"/>
    <x v="0"/>
    <s v="TELEFONICA EMPRESAS DE CHILE SA"/>
    <s v="RONDA TOMA DE TEMPERATURAS SALAS TIC"/>
    <s v="06/02/2024 16:46:16"/>
    <s v="06/02/2024 16:47:07"/>
    <x v="0"/>
    <s v="CDP ANTIGUO 1"/>
    <s v="CDP ANTIGUO 2"/>
    <s v="06/02/2024 17:07:49"/>
    <s v="06/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s v=""/>
    <m/>
    <m/>
    <m/>
    <m/>
    <m/>
    <d v="2024-02-06T00:00:00"/>
    <x v="0"/>
    <x v="0"/>
    <x v="0"/>
    <x v="0"/>
    <x v="0"/>
  </r>
  <r>
    <s v="INC000002599453"/>
    <s v="HOUSING"/>
    <x v="14"/>
    <s v="BELIEVE"/>
    <s v="SEBASTIAN A JARA VIDAL"/>
    <s v="frp_jcarri"/>
    <s v="3-Moderado/Limitado"/>
    <s v="3-Medio"/>
    <s v="Media"/>
    <x v="1"/>
    <s v="ACCIONA ENERGIA CHILE S.P.A."/>
    <s v="GESTION DATACENTER/ ACCESOS /ACCIONA ENERGIA CHILE S.P.A."/>
    <s v="06/02/2024 17:12:37"/>
    <s v="06/02/2024 17:13:46"/>
    <x v="0"/>
    <s v="COMUNICACIONES"/>
    <s v="VPN IP - MPLS"/>
    <s v="06/02/2024 17:36:20"/>
    <s v="06/02/2024 23:50:00"/>
    <s v="EMPRESA:ACCIONA ENERGIA CHILE S.P.A._x000a_CÓDIGO DE SERVICIO: _x000a_DIRECCIÓN:Calle San Martin #50, Santiago Centro, Santiago_x000a_NOMBRE DE QUIEN REPORTA:Nicolas Martinez_x000a_TELÉFONO DE QUIEN REPORTA:56989006253_x000a_NOMBRE DE CONTACTO EN TERRENO: _x000a_REQUERIMIENTO:Instalacion d"/>
    <m/>
    <d v="1899-12-30T00:17:51"/>
    <d v="1899-12-30T00:23:43"/>
    <d v="1899-12-30T00:05:52"/>
    <s v=""/>
    <s v="Cumplido"/>
    <m/>
    <m/>
    <m/>
    <m/>
    <m/>
    <d v="2024-02-06T00:00:00"/>
    <x v="0"/>
    <x v="0"/>
    <x v="0"/>
    <x v="0"/>
    <x v="0"/>
  </r>
  <r>
    <s v="INC000002599461"/>
    <s v="HOUSING"/>
    <x v="13"/>
    <s v="BELIEVE"/>
    <s v="CRISTOPHER MALDONADO ROMERO"/>
    <s v="frp_jcarri"/>
    <s v="3-Moderado/Limitado"/>
    <s v="3-Medio"/>
    <s v="Media"/>
    <x v="1"/>
    <s v="EMPRESA NACIONAL DE CERTIFICACIONES"/>
    <s v="GESTION DATACENTER/ ACCESOS /EMPRESA NACIONAL DE CERTIFICACIONES"/>
    <s v="06/02/2024 17:50:32"/>
    <s v="06/02/2024 17:52:32"/>
    <x v="0"/>
    <s v="COMUNICACIONES"/>
    <s v="VPN IP - MPLS"/>
    <s v="06/02/2024 19:04:37"/>
    <s v="06/02/2024 23:50:00"/>
    <s v="EMPRESA:EMPRESA NACIONAL DE CERTIFICACIONES_x000a_CÓDIGO DE SERVICIO: _x000a_DIRECCIÓN:Av. Apoquindo #7071, Las Condes, Santiago_x000a_NOMBRE DE QUIEN REPORTA:Juan José Fuentealba_x000a_TELÉFONO DE QUIEN REPORTA:961627267_x000a_NOMBRE DE CONTACTO EN TERRENO: _x000a_REQUERIMIENTO:Retiro de"/>
    <s v="Se efectúa contacto con cliente: N/A_x000a_Teléfono de contacto: N/A_x000a_Acciones realizadas: Accesos denegados. Actividad con CRQ no aprobada_x000a_Solución paliativa o definitiva: N/A_x000a_Acciones de Mejora, Recomendaciones: N/A_x000a_Causa Raíz: N/A"/>
    <d v="1899-12-30T00:02:49"/>
    <d v="1899-12-30T01:14:05"/>
    <d v="1899-12-30T01:11:16"/>
    <s v=""/>
    <s v="Cumplido"/>
    <m/>
    <m/>
    <m/>
    <m/>
    <m/>
    <d v="2024-02-06T00:00:00"/>
    <x v="1"/>
    <x v="1"/>
    <x v="0"/>
    <x v="0"/>
    <x v="0"/>
  </r>
  <r>
    <s v="INC000002599500"/>
    <s v="HOUSING"/>
    <x v="8"/>
    <s v="BELIEVE"/>
    <s v="JAIRO A SALINAS GARAY"/>
    <s v="frp_xgambo"/>
    <s v="3-Moderado/Limitado"/>
    <s v="3-Medio"/>
    <s v="Media"/>
    <x v="1"/>
    <s v="TELEFONICA EMPRESAS DE CHILE SA"/>
    <s v="GESTION DATACENTER/ ACCESOS / TELEFONICA EMPRESAS DE CHILE SA"/>
    <s v="06/02/2024 21:19:57"/>
    <s v="06/02/2024 21:21:21"/>
    <x v="0"/>
    <s v="COMUNICACIONES"/>
    <s v="VPN IP - MPLS"/>
    <s v="07/02/2024 6:35:04"/>
    <s v="07/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Falla PRD7160"/>
    <s v="ACCESOS AUTORIZADOS"/>
    <d v="1899-12-30T09:05:12"/>
    <d v="1899-12-30T09:15:07"/>
    <d v="1899-12-30T00:09:55"/>
    <s v=""/>
    <s v="Cumplido"/>
    <m/>
    <m/>
    <m/>
    <m/>
    <m/>
    <d v="2024-02-07T00:00:00"/>
    <x v="0"/>
    <x v="0"/>
    <x v="0"/>
    <x v="0"/>
    <x v="0"/>
  </r>
  <r>
    <s v="INC000002599534"/>
    <s v="HOUSING"/>
    <x v="11"/>
    <s v="APQ ACCESOS"/>
    <s v="LUIS O MORALES ARENAS"/>
    <s v="tct_luimoa"/>
    <s v="4-Menor/Localizado"/>
    <s v="4-Baja"/>
    <s v="Baja"/>
    <x v="1"/>
    <s v="TELEFONICA EMPRESAS DE CHILE SA"/>
    <s v="SE GENERA TICKET DE SUPERVISOR PARA CLIENTE DXC"/>
    <s v="06/02/2024 17:01:10"/>
    <s v="06/02/2024 17:08:34"/>
    <x v="0"/>
    <s v="CDP ANTIGUO 1"/>
    <s v="CDP ANTIGUO 2"/>
    <s v="06/02/2024 17:14:01"/>
    <s v="06/02/2024 23:50:00"/>
    <s v="Estimados; INICIA SUPERVICION _x0009__x000a__x0009__x0009__x000a_Cliente: DXC_x000a_Proveedor: HPE_x000a_Tipo Requerimiento: INCIDENCIA_x0009__x000a_N° Ticket Acceso : 2598681_x000a_N° CRQ:_x0009_81786_x000a_Estado CRQ: APROBADO_x000a_TKT: _x0009_TKT-006080_x000a_Actividad realizada:_x0009__x0009__x000a_CAMBIO DE DISCO POR ROTURA Y REVICION DE HW_x000a_SALA:_x0009_SALA 50"/>
    <s v="SUPERVICION REALIZADA"/>
    <d v="1899-12-30T00:05:27"/>
    <d v="1899-12-30T00:12:51"/>
    <d v="1899-12-30T00:07:24"/>
    <s v=""/>
    <s v="Cumplido"/>
    <m/>
    <m/>
    <m/>
    <m/>
    <m/>
    <d v="2024-02-06T00:00:00"/>
    <x v="0"/>
    <x v="0"/>
    <x v="0"/>
    <x v="0"/>
    <x v="0"/>
  </r>
  <r>
    <s v="INC000002599556"/>
    <s v="TICKET-INTELIGENTE"/>
    <x v="7"/>
    <s v="GESTION TI"/>
    <s v="VICTOR SEPULVEDA GAMARRA"/>
    <s v="USR_TSIGHT"/>
    <s v="1-Extenso/Generalizado"/>
    <s v="4-Baja"/>
    <s v="Baja"/>
    <x v="3"/>
    <s v="FUNDACION INSTITUTO PROFESIONAL DUOC UC"/>
    <s v="fiprdu01 - lpacolegium TICKET AUTOMATICO"/>
    <s v="06/02/2024 17:14:04"/>
    <s v="06/02/2024 17:14:04"/>
    <x v="0"/>
    <s v="TI"/>
    <s v="SISTEMAS OPERATIVOS"/>
    <s v="06/02/2024 17:35:19"/>
    <s v="06/02/2024 23:50:00"/>
    <s v="PREVENTIVO=SI_x000a_CODIGO DE SERVICIO=LPACOLEGIUM_x000a_DIRECCION=NULL_x000a_CIUDAD=NULL_x000a_COMUNA LOCAL=_x000a_REGION=NULL_x000a_QUIEN REPORTA=Ticket automático_x000a_CONTACTO EN TERRENO=_x000a_PROBLEMA=Node FIPRDU01 - LPACOLEGIUM is Down_x000a_REQUERIMIENTO=_x000a_EQUIPOS ENERGIZADO O REINICIADO=_x000a_HORARIO DE"/>
    <s v="Se desconectaron tarjetas de red del servidor, ya que será dado de baja."/>
    <d v="1899-12-30T00:07:22"/>
    <d v="1899-12-30T00:21:15"/>
    <d v="1899-12-30T00:13:53"/>
    <s v="Cumplido"/>
    <s v=""/>
    <m/>
    <m/>
    <m/>
    <m/>
    <m/>
    <d v="2024-02-06T00:00:00"/>
    <x v="0"/>
    <x v="0"/>
    <x v="0"/>
    <x v="0"/>
    <x v="0"/>
  </r>
  <r>
    <s v="INC000002599640"/>
    <s v="HOUSING"/>
    <x v="14"/>
    <s v="BELIEVE"/>
    <s v="SEBASTIAN A JARA VIDAL"/>
    <s v="frp_dvilca"/>
    <s v="3-Moderado/Limitado"/>
    <s v="3-Medio"/>
    <s v="Media"/>
    <x v="1"/>
    <s v="TELEFONICA GLOBAL TECHNOLOGY S.A.AGENCIA EN CHILE"/>
    <s v="GESTION DATACENTER/ ACCESOS /TELEFONICA GLOBAL TECHNOLOGY S.A.AGENCIA EN CHILE"/>
    <s v="06/02/2024 18:36:13"/>
    <s v="06/02/2024 18:45:00"/>
    <x v="0"/>
    <s v="TI"/>
    <s v="SERVIDORES FISICOS"/>
    <s v="07/02/2024 5:02:44"/>
    <s v="07/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ACCESOS AUTORIZADOS"/>
    <d v="1899-12-30T10:14:27"/>
    <d v="1899-12-30T10:26:31"/>
    <d v="1899-12-30T00:12:04"/>
    <s v=""/>
    <s v="Cumplido"/>
    <m/>
    <m/>
    <m/>
    <m/>
    <m/>
    <d v="2024-02-07T00:00:00"/>
    <x v="0"/>
    <x v="0"/>
    <x v="0"/>
    <x v="0"/>
    <x v="0"/>
  </r>
  <r>
    <s v="INC000002599675"/>
    <s v="BACKUP ON DEMAND"/>
    <x v="17"/>
    <s v="OPERACION N1"/>
    <s v="AXEL ANDRADE"/>
    <s v="tct_gmendo"/>
    <s v="3-Moderado/Limitado"/>
    <s v="3-Medio"/>
    <s v="Media"/>
    <x v="3"/>
    <s v="TELEFONICA GLOBAL TECHNOLOGY S.A.AGENCIA EN CHILE"/>
    <s v="CAIDA NETBACKUP PAINE"/>
    <s v="07/02/2024 4:20:32"/>
    <s v="07/02/2024 4:25:00"/>
    <x v="0"/>
    <s v="TI"/>
    <s v="ALMACENAMIENTO y RESPALDO"/>
    <s v="07/02/2024 16:30:50"/>
    <s v="07/02/2024 23:50:00"/>
    <s v="Se solicita a administrador en guardia ayuda con la revisión de la consola netbackup de Paine debido a que esta con intermitencias en su funcionamiento, llegando a fallar los backups por las inestabilidad en la plataforma"/>
    <s v="FASE RESOLUCIÓN Y RECUPERACIÓN_x000a__x000a_Se efectúa contacto con cliente: Axel Andrade_x000a__x000a_Teléfono de contacto: 56 9 5639 8654 _x000a__x000a_Acciones realizadas: se reinicia appliance por baja performance de esta, se retoma respaldos posteriormente, incidencia superada._x000a__x000a_Soluc"/>
    <d v="1899-12-30T12:05:29"/>
    <d v="1899-12-30T12:10:18"/>
    <d v="1899-12-30T00:04:49"/>
    <s v="Cumplido"/>
    <s v=""/>
    <m/>
    <m/>
    <m/>
    <m/>
    <m/>
    <d v="2024-02-07T00:00:00"/>
    <x v="0"/>
    <x v="0"/>
    <x v="0"/>
    <x v="0"/>
    <x v="0"/>
  </r>
  <r>
    <s v="INC000002599948"/>
    <s v="TICKET-INTELIGENTE"/>
    <x v="6"/>
    <s v="GESTION TI"/>
    <s v="GIOVANNI D ROCCO VALENZUELA"/>
    <s v="USR_TSIGHT"/>
    <s v="1-Extenso/Generalizado"/>
    <s v="4-Baja"/>
    <s v="Baja"/>
    <x v="3"/>
    <s v="GPS CHILE SPA"/>
    <s v="gpschi01 - wnprdb_gps10 TICKET AUTOMATICO"/>
    <s v="06/02/2024 21:08:56"/>
    <s v="06/02/2024 21:08:56"/>
    <x v="0"/>
    <s v="TRUESIGHT"/>
    <s v="TRUESIGHT"/>
    <s v="06/02/2024 22:54:14"/>
    <s v="06/02/2024 23:50:00"/>
    <s v="PREVENTIVO=SI_x000a_CODIGO DE SERVICIO=WNPRDB_GPS10_x000a_DIRECCION=NULL_x000a_CIUDAD=NULL_x000a_COMUNA LOCAL=Santiago_x000a_REGION=NULL_x000a_QUIEN REPORTA=Ticket automático_x000a_CONTACTO EN TERRENO=_x000a_PROBLEMA=Node GPSCHI01 - WNPRDB_GPS10 is Down_x000a_REQUERIMIENTO=_x000a_EQUIPOS ENERGIZADO O REINICIADO="/>
    <s v="Equipo se encuentra apagado por trabajos realizados en INC000002542903 equipo fue apagado por cliente para poder realizar estos mismos."/>
    <d v="1899-12-30T01:40:14"/>
    <d v="1899-12-30T01:45:18"/>
    <d v="1899-12-30T00:05:04"/>
    <s v="Cumplido"/>
    <s v=""/>
    <m/>
    <m/>
    <m/>
    <m/>
    <m/>
    <d v="2024-02-06T00:00:00"/>
    <x v="0"/>
    <x v="0"/>
    <x v="0"/>
    <x v="0"/>
    <x v="0"/>
  </r>
  <r>
    <s v="INC000002600058"/>
    <s v="VPN IP - MPLS"/>
    <x v="4"/>
    <s v="GESTION HD"/>
    <s v="JUAN P SEGURA VARGAS"/>
    <s v="frp_kefern"/>
    <s v="3-Moderado/Limitado"/>
    <s v="3-Medio"/>
    <s v="Media"/>
    <x v="1"/>
    <s v="CAMARA DE COMERCIO DE SANTIAGO A G"/>
    <s v="HD | [CCS] RESPALDO DE CINTAS DC SM | Enero 2024 | CINTAS CLONES SAN MARTIN"/>
    <s v="07/02/2024 8:48:06"/>
    <s v="07/02/2024 8:51:13"/>
    <x v="0"/>
    <s v="TI"/>
    <s v="ALMACENAMIENTO y RESPALDO"/>
    <s v="09/02/2024 15:21:23"/>
    <s v="09/02/2024 23:50:00"/>
    <s v="PREVENTIVO: NO_x000a_CODIGO DE SERVICIO:_x000a_DIRECCION:_x000a_QUIEN REPORTA:Fabián Aguilar +56 9 7128 9709 / C: fabian.aguilar@fractalia.es_x000a_CONTACTO EN TERRENO:_x000a_PROBLEMA:_x000a_REQUERIMIENTO:_x000a__x000a_Buenos dias, favor su apoyo para abrir un folio de requerimiento con el_x000a_fin de aten"/>
    <m/>
    <d v="1899-12-31T22:32:55"/>
    <d v="1900-01-01T06:33:17"/>
    <d v="1899-12-30T08:00:22"/>
    <s v=""/>
    <s v="Cumplido"/>
    <m/>
    <m/>
    <m/>
    <m/>
    <m/>
    <d v="2024-02-09T00:00:00"/>
    <x v="1"/>
    <x v="0"/>
    <x v="0"/>
    <x v="1"/>
    <x v="0"/>
  </r>
  <r>
    <s v="INC000002600067"/>
    <s v="HOUSING"/>
    <x v="11"/>
    <s v="APQ ACCESOS"/>
    <s v="LUIS O MORALES ARENAS"/>
    <s v="tct_luimoa"/>
    <s v="4-Menor/Localizado"/>
    <s v="4-Baja"/>
    <s v="Baja"/>
    <x v="1"/>
    <s v="TELEFONICA EMPRESAS DE CHILE SA"/>
    <s v="SE CREA TICKET POR RONDA Y REVISION EN SALAS TECNICAS"/>
    <s v="07/02/2024 9:28:37"/>
    <s v="07/02/2024 9:34:10"/>
    <x v="0"/>
    <s v="CDP ANTIGUO 1"/>
    <s v="CDP ANTIGUO 2"/>
    <s v="07/02/2024 9:35:22"/>
    <s v="07/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1:12"/>
    <d v="1899-12-30T00:06:45"/>
    <d v="1899-12-30T00:05:33"/>
    <s v=""/>
    <s v="Cumplido"/>
    <m/>
    <m/>
    <m/>
    <m/>
    <m/>
    <d v="2024-02-07T00:00:00"/>
    <x v="0"/>
    <x v="0"/>
    <x v="0"/>
    <x v="0"/>
    <x v="0"/>
  </r>
  <r>
    <s v="INC000002600149"/>
    <s v="VPN IP - MPLS"/>
    <x v="3"/>
    <s v="BELIEVE"/>
    <s v="DEIBY Y SANTOYO MONTEROLA"/>
    <s v="frp_dalcap"/>
    <s v="4-Menor/Localizado"/>
    <s v="4-Baja"/>
    <s v="Baja"/>
    <x v="1"/>
    <s v="TELEFONICA GLOBAL TECHNOLOGY S.A.AGENCIA EN CHILE"/>
    <s v="Homologar Firmware Servidores Cluster01 VDC"/>
    <s v="06/02/2024 22:55:21"/>
    <s v="06/02/2024 22:58:00"/>
    <x v="0"/>
    <s v="CDP ANTIGUO 1"/>
    <s v="CDP ANTIGUO 2"/>
    <s v="07/02/2024 0:03:50"/>
    <s v="07/02/2024 23:50:00"/>
    <s v="PREVENTIVO: NO_x000a_CODIGO DE SERVICIO: NN_x000a_DIRECCION: _x000a_COMUNA:_x000a_CIUDAD: _x000a_NOMBRE QUIEN REPORTA:  Deiby Yoel Santoyo Monterola_x000a_TELEFONO QUIEN REPORTA:   +56 9 9343 3681 | deiby.santoyomonteorla@telefonica.com_x000a_NOMBRE CONTACTO EN TERRENO: _x000a_TELEFONO1 CONTACTO EN TE"/>
    <s v="FASE RESOLUCIÓN Y RECUPERACIÓN_x000a__x000a_Se efectúa contacto con cliente: Pablo Meza_x000a__x000a_Teléfono de contacto: N/A_x000a__x000a_Acciones realizadas: Se realiza upgrade de BIOS, IBMC y CLPD de los servidores del cluster01 para homologar las versiones_x000a__x000a_Solución paliativa o defini"/>
    <d v="1899-12-30T00:35:12"/>
    <d v="1899-12-30T01:08:29"/>
    <d v="1899-12-30T00:33:17"/>
    <s v=""/>
    <s v="Cumplido"/>
    <m/>
    <m/>
    <m/>
    <m/>
    <m/>
    <d v="2024-02-07T00:00:00"/>
    <x v="0"/>
    <x v="0"/>
    <x v="0"/>
    <x v="0"/>
    <x v="0"/>
  </r>
  <r>
    <s v="INC000002600207"/>
    <s v="VPN IP - MPLS"/>
    <x v="12"/>
    <s v="GESTION HD"/>
    <s v="DENISE CRUZAT ETCHEBERRY"/>
    <s v="frp_dalcap"/>
    <s v="4-Menor/Localizado"/>
    <s v="4-Baja"/>
    <s v="Baja"/>
    <x v="1"/>
    <s v="XINERGIA LABORAL S A"/>
    <s v="Clonacion VM 192.168.190.4"/>
    <s v="07/02/2024 0:12:06"/>
    <s v="07/02/2024 0:14:08"/>
    <x v="0"/>
    <s v="CDP ANTIGUO 1"/>
    <s v="CDP ANTIGUO 2"/>
    <s v="07/02/2024 9:08:43"/>
    <s v="07/02/2024 23:50:00"/>
    <s v="PREVENTIVO: NO_x000a_CODIGO DE SERVICIO: VPF1878084_x000a_DIRECCION: San Martin # 50 Stgo._x000a_COMUNA:_x000a_CIUDAD: _x000a_NOMBRE QUIEN REPORTA:  Camilo Manriquez +56 971661219_x000a_Rafael Henriquez +56 962280154_x000a__x000a__x000a__x000a_NOMBRE CONTACTO EN TERRENO: _x000a_TELEFONO1 CONTACTO EN TERRENO: _x000a_TELEFONO2"/>
    <s v="Actividad es llevada por implantación, cliente no ha sido entregado a operación"/>
    <d v="1899-12-30T08:18:17"/>
    <d v="1899-12-30T08:56:37"/>
    <d v="1899-12-30T00:38:20"/>
    <s v=""/>
    <s v="Cumplido"/>
    <m/>
    <m/>
    <m/>
    <m/>
    <m/>
    <d v="2024-02-07T00:00:00"/>
    <x v="0"/>
    <x v="0"/>
    <x v="0"/>
    <x v="0"/>
    <x v="0"/>
  </r>
  <r>
    <s v="INC000002600399"/>
    <s v="HOUSING"/>
    <x v="2"/>
    <s v="APQ ACCESOS"/>
    <s v="EDUARDO A NUÑEZ LAMOZA"/>
    <s v="tct_edunul"/>
    <s v="4-Menor/Localizado"/>
    <s v="4-Baja"/>
    <s v="Baja"/>
    <x v="0"/>
    <s v="TELEFONICA CYBERSECURITY TECH CHILE SPA"/>
    <s v="TOMA DE TEMPERATURAS"/>
    <s v="07/02/2024 6:45:45"/>
    <s v="07/02/2024 6:46:39"/>
    <x v="0"/>
    <s v="TI"/>
    <s v="CLIMA"/>
    <s v="07/02/2024 6:46:56"/>
    <s v="07/02/2024 23:50:00"/>
    <s v="TOMA DE TEMPERATURAS"/>
    <s v="RONDA REALIZADA"/>
    <d v="1899-12-30T00:00:00"/>
    <d v="1899-12-30T00:00:00"/>
    <d v="1899-12-30T00:00:00"/>
    <s v=""/>
    <s v=""/>
    <m/>
    <m/>
    <m/>
    <m/>
    <m/>
    <d v="2024-02-07T00:00:00"/>
    <x v="0"/>
    <x v="0"/>
    <x v="0"/>
    <x v="0"/>
    <x v="0"/>
  </r>
  <r>
    <s v="INC000002600401"/>
    <s v="HOUSING"/>
    <x v="2"/>
    <s v="APQ ACCESOS"/>
    <s v="EDUARDO A NUÑEZ LAMOZA"/>
    <s v="tct_edunul"/>
    <s v="4-Menor/Localizado"/>
    <s v="4-Baja"/>
    <s v="Baja"/>
    <x v="0"/>
    <s v="TELEFONICA CYBERSECURITY TECH CHILE SPA"/>
    <s v="RONDA SALAS TECNICAS"/>
    <s v="07/02/2024 6:47:09"/>
    <s v="07/02/2024 6:48:05"/>
    <x v="0"/>
    <s v="TI"/>
    <s v="INFRAESTRUCTURA"/>
    <s v="07/02/2024 6:48:24"/>
    <s v="07/02/2024 23:50:00"/>
    <s v="REVISION DE SALAS Y RACK"/>
    <s v="RONDA REALIZADA"/>
    <d v="1899-12-30T00:00:00"/>
    <d v="1899-12-30T00:00:00"/>
    <d v="1899-12-30T00:00:00"/>
    <s v=""/>
    <s v=""/>
    <m/>
    <m/>
    <m/>
    <m/>
    <m/>
    <d v="2024-02-07T00:00:00"/>
    <x v="0"/>
    <x v="0"/>
    <x v="0"/>
    <x v="0"/>
    <x v="0"/>
  </r>
  <r>
    <s v="INC000002600409"/>
    <s v="HOUSING"/>
    <x v="11"/>
    <s v="APQ ACCESOS"/>
    <s v="JAIRO A SALINAS GARAY"/>
    <s v="tct_jsalin"/>
    <s v="3-Moderado/Limitado"/>
    <s v="3-Medio"/>
    <s v="Media"/>
    <x v="1"/>
    <s v="TELEFONICA EMPRESAS DE CHILE SA"/>
    <s v="RONDA Y REVISION DE SALAS TECNICAS"/>
    <s v="07/02/2024 6:35:13"/>
    <s v="07/02/2024 6:40:09"/>
    <x v="0"/>
    <s v="CDP ANTIGUO 1"/>
    <s v="CDP ANTIGUO 2"/>
    <s v="07/02/2024 6:40:09"/>
    <s v="07/02/2024 23:50:00"/>
    <s v="RONDA Y REVISION DE SALAS TECNICAS"/>
    <s v="RONDA REALIZADA."/>
    <d v="1899-12-30T00:00:00"/>
    <d v="1899-12-30T00:04:56"/>
    <d v="1899-12-30T00:04:56"/>
    <s v=""/>
    <s v="Cumplido"/>
    <m/>
    <s v=""/>
    <s v=""/>
    <s v="Cumplido"/>
    <s v=""/>
    <d v="2024-02-07T00:00:00"/>
    <x v="0"/>
    <x v="0"/>
    <x v="0"/>
    <x v="0"/>
    <x v="0"/>
  </r>
  <r>
    <s v="INC000002600410"/>
    <s v="HOUSING"/>
    <x v="11"/>
    <s v="APQ ACCESOS"/>
    <s v="JAIRO A SALINAS GARAY"/>
    <s v="tct_jsalin"/>
    <s v="3-Moderado/Limitado"/>
    <s v="3-Medio"/>
    <s v="Media"/>
    <x v="1"/>
    <s v="TELEFONICA EMPRESAS DE CHILE SA"/>
    <s v="TOMA DE ALARMAS DE CLIENTE"/>
    <s v="07/02/2024 6:40:17"/>
    <s v="07/02/2024 6:41:34"/>
    <x v="0"/>
    <s v="CDP ANTIGUO 1"/>
    <s v="CDP ANTIGUO 2"/>
    <s v="07/02/2024 6:41:34"/>
    <s v="07/02/2024 23:50:00"/>
    <s v="TOMA DE ALARMAS DE CLIENTE"/>
    <s v="TOMA DE ALARMAS REALIZADA."/>
    <d v="1899-12-30T00:00:00"/>
    <d v="1899-12-30T00:01:17"/>
    <d v="1899-12-30T00:01:17"/>
    <s v=""/>
    <s v="Cumplido"/>
    <m/>
    <s v=""/>
    <s v=""/>
    <s v="Cumplido"/>
    <s v=""/>
    <d v="2024-02-07T00:00:00"/>
    <x v="0"/>
    <x v="0"/>
    <x v="0"/>
    <x v="0"/>
    <x v="0"/>
  </r>
  <r>
    <s v="INC000002600416"/>
    <s v="SAP"/>
    <x v="9"/>
    <s v="CLOUD SAP HANA"/>
    <s v="NICOLAS A SAAVEDRA EGUILUZ"/>
    <s v="tct_nsaave"/>
    <s v="4-Menor/Localizado"/>
    <s v="4-Baja"/>
    <s v="Baja"/>
    <x v="1"/>
    <s v="TELEFONICA EMPRESAS DE CHILE SA"/>
    <s v="Checklist Diario Clientes 07.02.24"/>
    <s v="07/02/2024 7:23:40"/>
    <s v="07/02/2024 7:24:34"/>
    <x v="0"/>
    <s v="Service"/>
    <s v="Internal"/>
    <s v="07/02/2024 7:25:00"/>
    <s v="07/02/2024 23:50:00"/>
    <s v="Se realiza Checklist Diario de los clientes; _x000a_HDC_x000a_NUTRISCO"/>
    <s v="Se realiza Checklist Diario de los clientes; _x000a_HDC_x000a_NUTRISCO"/>
    <d v="1899-12-30T00:00:00"/>
    <d v="1899-12-30T00:01:20"/>
    <d v="1899-12-30T00:01:20"/>
    <s v=""/>
    <s v="Cumplido"/>
    <m/>
    <s v=""/>
    <s v=""/>
    <s v=""/>
    <s v="Cumplido"/>
    <d v="2024-02-07T00:00:00"/>
    <x v="0"/>
    <x v="0"/>
    <x v="0"/>
    <x v="0"/>
    <x v="0"/>
  </r>
  <r>
    <s v="INC000002600421"/>
    <s v="HOUSING"/>
    <x v="8"/>
    <s v="BELIEVE"/>
    <s v="LUIS O MORALES ARENAS"/>
    <s v="frp_dvilca"/>
    <s v="3-Moderado/Limitado"/>
    <s v="3-Medio"/>
    <s v="Media"/>
    <x v="1"/>
    <s v="TELEFONICA EMPRESAS DE CHILE SA"/>
    <s v="GESTION DATACENTER/ ACCESOS /TELEFONICA EMPRESAS DE CHILE SA"/>
    <s v="07/02/2024 8:26:04"/>
    <s v="07/02/2024 8:29:12"/>
    <x v="0"/>
    <s v="COMUNICACIONES"/>
    <s v="VPN IP - MPLS"/>
    <s v="07/02/2024 9:12:47"/>
    <s v="07/02/2024 23:50:00"/>
    <s v="EMPRESA:TELEFONICA EMPRESAS DE CHILE SA_x000a_CÓDIGO DE SERVICIO: _x000a_DIRECCIÓN:AV. Presidente Prieto #226, Paine, Santiago_x000a_NOMBRE DE QUIEN REPORTA:Leonardo Vilches_x000a_TELÉFONO DE QUIEN REPORTA:987685102_x000a_NOMBRE DE CONTACTO EN TERRENO: _x000a_PROBLEMA:_x000a_&quot;Cambio de disco por"/>
    <s v="ACCESOS AUTORIZADOS"/>
    <d v="1899-12-30T00:05:55"/>
    <d v="1899-12-30T00:46:43"/>
    <d v="1899-12-30T00:40:48"/>
    <s v=""/>
    <s v="Cumplido"/>
    <m/>
    <s v=""/>
    <s v=""/>
    <s v="Cumplido"/>
    <s v=""/>
    <d v="2024-02-07T00:00:00"/>
    <x v="0"/>
    <x v="0"/>
    <x v="0"/>
    <x v="0"/>
    <x v="0"/>
  </r>
  <r>
    <s v="INC000002600433"/>
    <s v="VPN IP - MPLS"/>
    <x v="5"/>
    <s v="SM OPERACIONES"/>
    <s v="JUAN PABLO PAZ GOMPERTZ"/>
    <s v="tct_decruz"/>
    <s v="4-Menor/Localizado"/>
    <s v="2-Alta"/>
    <s v="Media"/>
    <x v="1"/>
    <s v="TELEFONICA GLOBAL TECHNOLOGY S.A.AGENCIA EN CHILE"/>
    <s v="SIN ACCESO A https://10.83.9.26:8080/arsys/"/>
    <s v="07/02/2024 9:25:35"/>
    <s v="07/02/2024 9:29:22"/>
    <x v="0"/>
    <s v="TI"/>
    <s v="SWITCHES"/>
    <s v="07/02/2024 10:03:56"/>
    <s v="07/02/2024 23:50:00"/>
    <s v="manuel maita no logra loguearse en remedy"/>
    <s v="Se reestablece acceso a Remedy"/>
    <d v="1899-12-30T00:00:00"/>
    <d v="1899-12-30T00:00:00"/>
    <d v="1899-12-30T00:00:00"/>
    <s v=""/>
    <s v="Cumplido"/>
    <m/>
    <m/>
    <m/>
    <m/>
    <m/>
    <d v="2024-02-07T00:00:00"/>
    <x v="0"/>
    <x v="0"/>
    <x v="0"/>
    <x v="0"/>
    <x v="0"/>
  </r>
  <r>
    <s v="INC000002600436"/>
    <s v="OFFICE365"/>
    <x v="1"/>
    <s v="SM OPERACIONES"/>
    <s v="JAVIERA A UMAÑA YEVENES"/>
    <s v="tct_decruz"/>
    <s v="4-Menor/Localizado"/>
    <s v="4-Baja"/>
    <s v="Baja"/>
    <x v="1"/>
    <s v="TELEFONICA GLOBAL TECHNOLOGY S.A.AGENCIA EN CHILE"/>
    <s v="MENSAJES DENTRO DE LA ORGANIZACIÓN implantacion.tcct@tic.cl"/>
    <s v="07/02/2024 9:32:09"/>
    <s v="07/02/2024 9:35:16"/>
    <x v="0"/>
    <s v="TI"/>
    <s v="APLICATIVOS"/>
    <s v="07/02/2024 13:16:53"/>
    <s v="07/02/2024 23:50:00"/>
    <s v="CORREGIR RESTRICCIÓN DE ENVÍO DE CORREOS Y ENVIAR EL LISTADO DE LOS INTEGRANTES"/>
    <m/>
    <d v="1899-12-30T00:00:00"/>
    <d v="1899-12-30T00:00:00"/>
    <d v="1899-12-30T00:00:00"/>
    <s v=""/>
    <s v="Cumplido"/>
    <m/>
    <m/>
    <m/>
    <m/>
    <m/>
    <d v="2024-02-07T00:00:00"/>
    <x v="0"/>
    <x v="0"/>
    <x v="0"/>
    <x v="0"/>
    <x v="0"/>
  </r>
  <r>
    <s v="INC000002600473"/>
    <s v="HOUSING"/>
    <x v="14"/>
    <s v="BELIEVE"/>
    <s v="YORDI M HURTADO ARAYA"/>
    <s v="frp_dvilca"/>
    <s v="3-Moderado/Limitado"/>
    <s v="3-Medio"/>
    <s v="Media"/>
    <x v="1"/>
    <s v="TELEFONICA CYBERSECURITY TECH CHILE SPA"/>
    <s v="GESTION DATACENTER/ ACCESOS /INELCOM"/>
    <s v="07/02/2024 10:23:57"/>
    <s v="07/02/2024 10:25:46"/>
    <x v="0"/>
    <s v="COMUNICACIONES"/>
    <s v="VPN IP - MPLS"/>
    <s v="07/02/2024 10:32:48"/>
    <s v="07/02/2024 23:50:00"/>
    <s v="EMPRESA:INELCOM_x000a_CÓDIGO DE SERVICIO: _x000a_DIRECCIÓN:Calle San Martin #50, Santiago Centro, Santiago_x000a_NOMBRE DE QUIEN REPORTA:Rene Villegas_x000a_TELÉFONO DE QUIEN REPORTA:+56 9 6210 7339_x000a_NOMBRE DE CONTACTO EN TERRENO: _x000a_PROBLEMA:_x000a_VISITA SALA DE OPERACIONES_x000a__x000a_EQUIPOS E"/>
    <s v="ACCESOS AUTORIZADOS"/>
    <d v="1899-12-30T00:00:25"/>
    <d v="1899-12-30T00:08:51"/>
    <d v="1899-12-30T00:08:26"/>
    <s v=""/>
    <s v="Cumplido"/>
    <m/>
    <m/>
    <m/>
    <m/>
    <m/>
    <d v="2024-02-07T00:00:00"/>
    <x v="0"/>
    <x v="0"/>
    <x v="0"/>
    <x v="0"/>
    <x v="0"/>
  </r>
  <r>
    <s v="INC000002600569"/>
    <s v="RED INTERNA"/>
    <x v="2"/>
    <s v="APQ ACCESOS"/>
    <s v="YORDI M HURTADO ARAYA"/>
    <s v="tct_yorhua"/>
    <s v="4-Menor/Localizado"/>
    <s v="4-Baja"/>
    <s v="Baja"/>
    <x v="1"/>
    <s v="TELEFONICA CYBERSECURITY TECH CHILE SPA"/>
    <s v="RONDA TOMA DE TEMPERATURAS SALAS TIC 08:30"/>
    <s v="07/02/2024 8:15:11"/>
    <s v="07/02/2024 8:16:02"/>
    <x v="0"/>
    <s v="CDP ANTIGUO 1"/>
    <s v="CDP ANTIGUO 2"/>
    <s v="07/02/2024 9:27:12"/>
    <s v="07/02/2024 23:50:00"/>
    <s v="RONDA TOMA DE TEMPERATURAS SALAS TIC 08:30"/>
    <s v="RONDA REALIZADA"/>
    <d v="1899-12-30T00:00:00"/>
    <d v="1899-12-30T01:12:01"/>
    <d v="1899-12-30T01:12:01"/>
    <s v=""/>
    <s v="Cumplido"/>
    <m/>
    <s v=""/>
    <s v=""/>
    <s v=""/>
    <s v="Cumplido"/>
    <d v="2024-02-07T00:00:00"/>
    <x v="1"/>
    <x v="1"/>
    <x v="0"/>
    <x v="0"/>
    <x v="0"/>
  </r>
  <r>
    <s v="INC000002600716"/>
    <s v="INFRAESTRUCTURA DC"/>
    <x v="2"/>
    <s v="APQ ACCESOS"/>
    <s v="JONATHAN A MARQUEZ ASTENGO"/>
    <s v="tct_jmarqu"/>
    <s v="4-Menor/Localizado"/>
    <s v="4-Baja"/>
    <s v="Baja"/>
    <x v="0"/>
    <s v="TELEFONICA CYBERSECURITY TECH CHILE SPA"/>
    <s v="SUPERVISION ADELCO/CRQ 81608"/>
    <s v="07/02/2024 10:38:53"/>
    <s v="07/02/2024 10:38:54"/>
    <x v="0"/>
    <s v="CDP ANTIGUO 1"/>
    <s v="CDP ANTIGUO 2"/>
    <s v="07/02/2024 10:50:14"/>
    <s v="07/02/2024 23:50:00"/>
    <s v="PREVENTIVO: NO_x000a_CÓDIGO DE SERVICIO:_x000a_DIRECCIÓN:  DCSM_x000a_QUIEN REPORTA: RENE VILLEGAS_x000a_CONTACTO EN TERRENO: DC OPERADOR N1_x000a_PROBLEMA: RETIRO EQUIPO_x000a_REQUERIMIENTO: RETIRO DE EQUIPAMIENTO TIC 4 RACK J91"/>
    <s v="SE EFECTÚA CONTACTO CON CLIENTE: NO APLICA_x000a_TELÉFONO DE CONTACTO: NO APLICA_x000a_ACCIONES REALIZADAS: SUPERVISION REALIZADA_x000a_SOLUCIÓN PALIATIVA O DEFINITIVA: NO APLICA_x000a_ACCIONES DE MEJORA, RECOMENDACIONES: NO APLICA"/>
    <d v="1899-12-30T00:00:00"/>
    <d v="1899-12-30T00:00:00"/>
    <d v="1899-12-30T00:00:00"/>
    <s v=""/>
    <s v=""/>
    <m/>
    <s v=""/>
    <s v=""/>
    <s v=""/>
    <s v="Cumplido"/>
    <d v="2024-02-07T00:00:00"/>
    <x v="0"/>
    <x v="0"/>
    <x v="0"/>
    <x v="0"/>
    <x v="0"/>
  </r>
  <r>
    <s v="INC000002600720"/>
    <s v="INFRAESTRUCTURA DC"/>
    <x v="2"/>
    <s v="APQ ACCESOS"/>
    <s v="JAVIER J BRAVO CARVAJAL"/>
    <s v="tct_jmarqu"/>
    <s v="4-Menor/Localizado"/>
    <s v="4-Baja"/>
    <s v="Baja"/>
    <x v="0"/>
    <s v="TELEFONICA CYBERSECURITY TECH CHILE SPA"/>
    <s v="LEVANTAMIENTO Y ACTUALIZACIÓN DE INVENTARIO DE SALAS"/>
    <s v="07/02/2024 10:42:29"/>
    <s v="07/02/2024 10:42:31"/>
    <x v="0"/>
    <s v="CDP ANTIGUO 1"/>
    <s v="CDP ANTIGUO 2"/>
    <s v="08/02/2024 9:21:21"/>
    <s v="08/02/2024 23:50:00"/>
    <s v="PREVENTIVO: SI_x000a_CÓDIGO DE SERVICIO:_x000a_DIRECCIÓN:  DCSM_x000a_QUIEN REPORTA: RENE VILLEGAS_x000a_CONTACTO EN TERRENO: DC OPERADOR N1_x000a_PROBLEMA: INVENTARIO_x000a_REQUERIMIENTO: ACTUALIZACION DE INVENTARIO EN SALAS"/>
    <s v="se procede a resolver levantamiento exitoso"/>
    <d v="1899-12-30T00:00:00"/>
    <d v="1899-12-30T00:00:00"/>
    <d v="1899-12-30T00:00:00"/>
    <s v=""/>
    <s v=""/>
    <m/>
    <s v=""/>
    <s v=""/>
    <s v=""/>
    <s v="Cumplido"/>
    <d v="2024-02-08T00:00:00"/>
    <x v="0"/>
    <x v="0"/>
    <x v="0"/>
    <x v="0"/>
    <x v="0"/>
  </r>
  <r>
    <s v="INC000002600741"/>
    <s v="RED INTERNA"/>
    <x v="10"/>
    <s v="APQ ACCESOS"/>
    <s v="CRISTOPHER MALDONADO ROMERO"/>
    <s v="tct_cmaldo"/>
    <s v="4-Menor/Localizado"/>
    <s v="4-Baja"/>
    <s v="Baja"/>
    <x v="0"/>
    <s v="TELEFONICA EMPRESAS DE CHILE SA"/>
    <s v="RONDA TOMA DE TEMPERATURAS SALAS TIC"/>
    <s v="07/02/2024 11:37:28"/>
    <s v="07/02/2024 11:38:18"/>
    <x v="0"/>
    <s v="CDP ANTIGUO 1"/>
    <s v="CDP ANTIGUO 2"/>
    <s v="07/02/2024 12:22:39"/>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s v=""/>
    <m/>
    <m/>
    <m/>
    <m/>
    <m/>
    <d v="2024-02-07T00:00:00"/>
    <x v="0"/>
    <x v="0"/>
    <x v="0"/>
    <x v="0"/>
    <x v="0"/>
  </r>
  <r>
    <s v="INC000002600751"/>
    <s v="RED INTERNA"/>
    <x v="2"/>
    <s v="APQ ACCESOS"/>
    <s v="YORDI M HURTADO ARAYA"/>
    <s v="tct_yorhua"/>
    <s v="4-Menor/Localizado"/>
    <s v="4-Baja"/>
    <s v="Baja"/>
    <x v="1"/>
    <s v="TELEFONICA CYBERSECURITY TECH CHILE SPA"/>
    <s v="RONDA TOMA DE TEMPERATURAS SALAS TIC 12:30"/>
    <s v="07/02/2024 11:54:06"/>
    <s v="07/02/2024 11:54:33"/>
    <x v="0"/>
    <s v="CDP ANTIGUO 1"/>
    <s v="CDP ANTIGUO 2"/>
    <s v="07/02/2024 13:49:15"/>
    <s v="07/02/2024 23:50:00"/>
    <s v="RONDA TOMA DE TEMPERATURAS SALAS TIC 12:30"/>
    <s v="RONDA REALIZADA"/>
    <d v="1899-12-30T00:00:00"/>
    <d v="1899-12-30T01:55:09"/>
    <d v="1899-12-30T01:55:09"/>
    <s v=""/>
    <s v="Cumplido"/>
    <m/>
    <m/>
    <m/>
    <m/>
    <m/>
    <d v="2024-02-07T00:00:00"/>
    <x v="1"/>
    <x v="1"/>
    <x v="0"/>
    <x v="0"/>
    <x v="0"/>
  </r>
  <r>
    <s v="INC000002600775"/>
    <s v="RED INTERNA"/>
    <x v="1"/>
    <s v="APQ ACCESOS"/>
    <s v="JAVIERA A UMAÑA YEVENES"/>
    <s v="tct_javcac"/>
    <s v="4-Menor/Localizado"/>
    <s v="4-Baja"/>
    <s v="Baja"/>
    <x v="1"/>
    <s v="TELEFONICA CYBERSECURITY TECH CHILE SPA"/>
    <s v="RESET DE CONTRASEÑA EMAIL"/>
    <s v="07/02/2024 12:27:49"/>
    <s v="07/02/2024 12:38:24"/>
    <x v="0"/>
    <s v="CDP ANTIGUO 1"/>
    <s v="CDP ANTIGUO 2"/>
    <s v="07/02/2024 13:10:42"/>
    <s v="07/02/2024 23:50:00"/>
    <m/>
    <m/>
    <d v="1899-12-30T00:00:00"/>
    <d v="1899-12-30T00:00:00"/>
    <d v="1899-12-30T00:00:00"/>
    <s v=""/>
    <s v="Cumplido"/>
    <m/>
    <m/>
    <m/>
    <m/>
    <m/>
    <d v="2024-02-07T00:00:00"/>
    <x v="0"/>
    <x v="0"/>
    <x v="0"/>
    <x v="0"/>
    <x v="0"/>
  </r>
  <r>
    <s v="INC000002600790"/>
    <s v="HOUSING"/>
    <x v="14"/>
    <s v="BELIEVE"/>
    <s v="PATRICIO A CASTILLO GONZALEZ"/>
    <s v="frp_jcarri"/>
    <s v="3-Moderado/Limitado"/>
    <s v="3-Medio"/>
    <s v="Media"/>
    <x v="1"/>
    <s v="DIRECTV CHILE TELEVISION LTDA"/>
    <s v="GESTION DATACENTER/ ACCESOS /DIRECTV CHILE TELEVISION LTDA"/>
    <s v="07/02/2024 12:58:11"/>
    <s v="07/02/2024 12:59:21"/>
    <x v="0"/>
    <s v="CDP ANTIGUO 1"/>
    <s v="CDP ANTIGUO 2"/>
    <s v="07/02/2024 13:25:10"/>
    <s v="07/02/2024 23:50:00"/>
    <s v="EMPRESA:DIRECTV CHILE TELEVISION LTDA_x000a_CÓDIGO DE SERVICIO: _x000a_DIRECCIÓN:Calle San Martin #50, Santiago Centro, Santiago_x000a_NOMBRE DE QUIEN REPORTA:Edgardo Mosca_x000a_TELÉFONO DE QUIEN REPORTA:56 9 6190 6275_x000a_NOMBRE DE CONTACTO EN TERRENO: _x000a_REQUERIMIENTO:Se requiere"/>
    <s v="accesos autorizados"/>
    <d v="1899-12-30T00:17:42"/>
    <d v="1899-12-30T00:26:59"/>
    <d v="1899-12-30T00:09:17"/>
    <s v=""/>
    <s v="Cumplido"/>
    <m/>
    <s v=""/>
    <s v=""/>
    <s v="Cumplido"/>
    <s v=""/>
    <d v="2024-02-07T00:00:00"/>
    <x v="0"/>
    <x v="0"/>
    <x v="0"/>
    <x v="0"/>
    <x v="0"/>
  </r>
  <r>
    <s v="INC000002600804"/>
    <s v="HOSTING VIRTUAL"/>
    <x v="12"/>
    <s v="DUOC TICKET AUTOMATICO"/>
    <s v="DENISE CRUZAT ETCHEBERRY"/>
    <s v="frp_eavend"/>
    <s v="3-Moderado/Limitado"/>
    <s v="4-Baja"/>
    <s v="Baja"/>
    <x v="1"/>
    <s v="FUNDACION INSTITUTO PROFESIONAL DUOC UC"/>
    <s v="DUOC|REQ|Solicitud de Maquina"/>
    <s v="07/02/2024 14:02:01"/>
    <s v="07/02/2024 14:03:25"/>
    <x v="0"/>
    <s v="CDP ANTIGUO 1"/>
    <s v="CDP ANTIGUO 2"/>
    <s v="07/02/2024 15:40:09"/>
    <s v="07/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debe ver con la parte de proyectos y comercial"/>
    <d v="1899-12-30T00:02:08"/>
    <d v="1899-12-30T01:38:08"/>
    <d v="1899-12-30T01:36:00"/>
    <s v=""/>
    <s v="Cumplido"/>
    <m/>
    <m/>
    <m/>
    <m/>
    <m/>
    <d v="2024-02-07T00:00:00"/>
    <x v="1"/>
    <x v="1"/>
    <x v="0"/>
    <x v="0"/>
    <x v="0"/>
  </r>
  <r>
    <s v="INC000002600835"/>
    <s v="VPN IP - MPLS"/>
    <x v="12"/>
    <s v="GESTION HD"/>
    <s v="DENISE CRUZAT ETCHEBERRY"/>
    <s v="frp_pcamay"/>
    <s v="3-Moderado/Limitado"/>
    <s v="3-Medio"/>
    <s v="Media"/>
    <x v="1"/>
    <s v="XINERGIA LABORAL S A"/>
    <s v="HD/Clonacion de VM en el VDC"/>
    <s v="07/02/2024 11:21:22"/>
    <s v="07/02/2024 11:23:33"/>
    <x v="0"/>
    <s v="CDP ANTIGUO 1"/>
    <s v="CDP ANTIGUO 2"/>
    <s v="07/02/2024 14:44:57"/>
    <s v="07/02/2024 23:50:00"/>
    <s v="PREVENTIVO: NO_x000a_CODIGO DE SERVICIO:_x000a_DIRECCION:_x000a_QUIEN REPORTA:Carlos Garate Echegaray +56 9 9069 6011 _x000a_CONTACTO EN TERRENO:Carlos Garate Echegaray +56 9 9069 6011 _x000a_PROBLEMA:_x000a_REQUERIMIENTO:Necesito que clonen la maquina 192.168.190.4 en el VDC y envien las"/>
    <s v="actividad es para implantación"/>
    <d v="1899-12-30T00:00:00"/>
    <d v="1899-12-30T03:23:35"/>
    <d v="1899-12-30T03:23:35"/>
    <s v=""/>
    <s v="Cumplido"/>
    <m/>
    <m/>
    <m/>
    <m/>
    <m/>
    <d v="2024-02-07T00:00:00"/>
    <x v="1"/>
    <x v="1"/>
    <x v="0"/>
    <x v="0"/>
    <x v="0"/>
  </r>
  <r>
    <s v="INC000002600931"/>
    <s v="VPN IP - MPLS"/>
    <x v="6"/>
    <s v="GESTION HD"/>
    <s v="PAUL A SEPULVEDA ALVAREZ"/>
    <s v="frp_kefern"/>
    <s v="3-Moderado/Limitado"/>
    <s v="3-Medio"/>
    <s v="Media"/>
    <x v="1"/>
    <s v="TELEFONICA GLOBAL TECHNOLOGY S.A.AGENCIA EN CHILE"/>
    <s v="HD | Cambiar usuarios VDC y AD"/>
    <s v="07/02/2024 11:31:56"/>
    <s v="07/02/2024 11:35:38"/>
    <x v="0"/>
    <s v="CDP ANTIGUO 1"/>
    <s v="CDP ANTIGUO 2"/>
    <s v="12/02/2024 10:37:15"/>
    <s v="12/02/2024 23:50:00"/>
    <s v="PREVENTIVO: NO_x000a_CODIGO DE SERVICIO:_x000a_DIRECCION:_x000a_QUIEN REPORTA:Javier Andres Cuevas Flores +56 9 9535 4350_x000a_CONTACTO EN TERRENO:_x000a_PROBLEMA:_x000a_REQUERIMIENTO:Favor su ayuda para asignar según carga a equipo MS_x000a__x000a_Buenas tardes estimado @JUAN CARLOS UZCATEGUI FUGUET"/>
    <s v="se envian correo a cada persona con la informacion de su nueva clave y usuario. Se reenvia informacion a jefatura para respaldo"/>
    <d v="1900-01-03T22:43:06"/>
    <d v="1900-01-03T23:05:19"/>
    <d v="1899-12-30T00:22:13"/>
    <s v=""/>
    <s v="Cumplido"/>
    <m/>
    <m/>
    <m/>
    <m/>
    <m/>
    <d v="2024-02-12T00:00:00"/>
    <x v="0"/>
    <x v="0"/>
    <x v="0"/>
    <x v="0"/>
    <x v="0"/>
  </r>
  <r>
    <s v="INC000002600934"/>
    <s v="VPN IP - MPLS"/>
    <x v="3"/>
    <s v="GESTION HD"/>
    <s v="DEIBY Y SANTOYO MONTEROLA"/>
    <s v="frp_fpetro"/>
    <s v="3-Moderado/Limitado"/>
    <s v="2-Alta"/>
    <s v="Alta"/>
    <x v="3"/>
    <s v="TELEFONICA GLOBAL TECHNOLOGY S.A.AGENCIA EN CHILE"/>
    <s v="HD/_x000a_Falla Disco Duro Servidor Columbia02"/>
    <s v="07/02/2024 11:33:43"/>
    <s v="07/02/2024 11:35:35"/>
    <x v="0"/>
    <s v="CDP ANTIGUO 1"/>
    <s v="CDP ANTIGUO 2"/>
    <s v="07/02/2024 17:38:38"/>
    <s v="07/02/2024 23:50:00"/>
    <s v="PREVENTIVO: NO_x000a_CODIGO DE SERVICIO:_x000a_DIRECCION:_x000a_QUIEN REPORTA: Deiby Yoel Santoyo Monterola +56 9 9343 3681 _x000a_CONTACTO EN TERRENO: Deiby Yoel Santoyo Monterola +56 9 9343 3681 _x000a_PROBLEMA: Por favor su acostumbrado apoyo en generar ticket de incidente y asign"/>
    <s v="FASE RESOLUCIÓN Y RECUPERACIÓN_x000a__x000a_Se efectúa contacto con cliente:  Deiby Yoel Santoyo Montero_x000a__x000a_Teléfono de contacto: 56 9 9343 3681 _x000a__x000a_Acciones realizadas:CRQ000000081821 en curso para ejecutar cambio de pieza_x000a__x000a_Solución paliativa o definitiva: Definitiva"/>
    <d v="1899-12-30T04:41:56"/>
    <d v="1899-12-30T06:04:55"/>
    <d v="1899-12-30T01:22:59"/>
    <s v="Cumplido"/>
    <s v=""/>
    <m/>
    <s v=""/>
    <s v="Cumplido"/>
    <s v=""/>
    <s v=""/>
    <d v="2024-02-07T00:00:00"/>
    <x v="1"/>
    <x v="1"/>
    <x v="0"/>
    <x v="0"/>
    <x v="0"/>
  </r>
  <r>
    <s v="INC000002600953"/>
    <s v="HOUSING"/>
    <x v="11"/>
    <s v="APQ ACCESOS"/>
    <s v="LUIS O MORALES ARENAS"/>
    <s v="tct_luimoa"/>
    <s v="4-Menor/Localizado"/>
    <s v="4-Baja"/>
    <s v="Baja"/>
    <x v="1"/>
    <s v="TELEFONICA EMPRESAS DE CHILE SA"/>
    <s v="SE GENERA TICKET DE SUPERVISOR PARA CLIENTE DXC"/>
    <s v="07/02/2024 12:07:05"/>
    <s v="07/02/2024 12:14:33"/>
    <x v="0"/>
    <s v="CDP ANTIGUO 1"/>
    <s v="CDP ANTIGUO 2"/>
    <s v="07/02/2024 12:27:52"/>
    <s v="07/02/2024 23:50:00"/>
    <s v="SE GENERA TICKET DE SUPERVISOR PARA CLIENTE DXC"/>
    <s v="SUPERVISION CRQ /OK"/>
    <d v="1899-12-30T00:13:19"/>
    <d v="1899-12-30T00:20:47"/>
    <d v="1899-12-30T00:07:28"/>
    <s v=""/>
    <s v="Cumplido"/>
    <m/>
    <s v=""/>
    <s v=""/>
    <s v=""/>
    <s v="Cumplido"/>
    <d v="2024-02-07T00:00:00"/>
    <x v="0"/>
    <x v="0"/>
    <x v="0"/>
    <x v="0"/>
    <x v="0"/>
  </r>
  <r>
    <s v="INC000002600970"/>
    <s v="VPN IP - MPLS"/>
    <x v="3"/>
    <s v="GESTION HD"/>
    <s v="PABLO N OLIVA ALARCON"/>
    <s v="frp_kefern"/>
    <s v="3-Moderado/Limitado"/>
    <s v="3-Medio"/>
    <s v="Media"/>
    <x v="1"/>
    <s v="EMPRESA NACIONAL DE CERTIFICACIONES"/>
    <s v="HD | Factibilidad virtualizar Nodos DB"/>
    <s v="07/02/2024 12:40:47"/>
    <s v="07/02/2024 12:43:15"/>
    <x v="0"/>
    <s v="CDP ANTIGUO 1"/>
    <s v="CDP ANTIGUO 2"/>
    <s v="08/02/2024 15:50:06"/>
    <s v="08/02/2024 23:50:00"/>
    <s v="PREVENTIVO: NO_x000a_CODIGO DE SERVICIO:_x000a_DIRECCION:Monjitas 392, piso 17 – Santiago – Chile_x000a_QUIEN REPORTA:Manuel Benítez Román (+56 9) 62975459_x000a_CONTACTO EN TERRENO:_x000a_PROBLEMA:_x000a_REQUERIMIENTO:Buenas tardes, favor su ayuda para ver factibilidad de virtualizar los"/>
    <s v="FASE RESOLUCIÓN Y RECUPERACIÓN_x000a__x000a_Se efectúa contacto con cliente: Manuel Benitez_x000a__x000a_Teléfono de contacto: NA_x000a__x000a_Acciones realizadas: Se verifican opciones de migracion. Debe ser via proyecto_x000a__x000a_Solución paliativa o definitiva: Paliativa_x000a__x000a_Acciones de Mejora, Rec"/>
    <d v="1899-12-30T18:53:57"/>
    <d v="1899-12-31T03:09:19"/>
    <d v="1899-12-30T08:15:22"/>
    <s v=""/>
    <s v="Cumplido"/>
    <m/>
    <m/>
    <m/>
    <m/>
    <m/>
    <d v="2024-02-08T00:00:00"/>
    <x v="1"/>
    <x v="0"/>
    <x v="0"/>
    <x v="1"/>
    <x v="0"/>
  </r>
  <r>
    <s v="INC000002600973"/>
    <s v="RED INTERNA"/>
    <x v="0"/>
    <s v="APQ ACCESOS"/>
    <s v="CARLOS F ARAYA RAMIREZ"/>
    <s v="tct_cararr"/>
    <s v="4-Menor/Localizado"/>
    <s v="4-Baja"/>
    <s v="Baja"/>
    <x v="0"/>
    <s v="TELEFONICA CYBERSECURITY TECH CHILE SPA"/>
    <s v="RONDA INSPECTIVA"/>
    <s v="07/02/2024 12:30:39"/>
    <s v="07/02/2024 12:31:42"/>
    <x v="0"/>
    <s v="CDP ANTIGUO 1"/>
    <s v="CDP ANTIGUO 2"/>
    <s v="07/02/2024 12:51:16"/>
    <s v="07/02/2024 23:50:00"/>
    <m/>
    <s v="ronda realizada"/>
    <d v="1899-12-30T00:00:00"/>
    <d v="1899-12-30T00:00:00"/>
    <d v="1899-12-30T00:00:00"/>
    <s v=""/>
    <s v=""/>
    <m/>
    <m/>
    <m/>
    <m/>
    <m/>
    <d v="2024-02-07T00:00:00"/>
    <x v="0"/>
    <x v="0"/>
    <x v="0"/>
    <x v="0"/>
    <x v="0"/>
  </r>
  <r>
    <s v="INC000002600976"/>
    <s v="HOUSING"/>
    <x v="0"/>
    <s v="APQ ACCESOS"/>
    <s v="CARLOS F ARAYA RAMIREZ"/>
    <s v="tct_cararr"/>
    <s v="4-Menor/Localizado"/>
    <s v="4-Baja"/>
    <s v="Baja"/>
    <x v="0"/>
    <s v="TELEFONICA CYBERSECURITY TECH CHILE SPA"/>
    <s v="FACTIBILIDAD 81948"/>
    <s v="07/02/2024 12:32:58"/>
    <s v="07/02/2024 12:34:59"/>
    <x v="0"/>
    <s v="CDP ANTIGUO 1"/>
    <s v="CDP ANTIGUO 2"/>
    <s v="07/02/2024 12:53:43"/>
    <s v="07/02/2024 23:50:00"/>
    <m/>
    <s v="factibilidad enviada"/>
    <d v="1899-12-30T00:00:00"/>
    <d v="1899-12-30T00:00:00"/>
    <d v="1899-12-30T00:00:00"/>
    <s v=""/>
    <s v=""/>
    <m/>
    <m/>
    <m/>
    <m/>
    <m/>
    <d v="2024-02-07T00:00:00"/>
    <x v="0"/>
    <x v="0"/>
    <x v="0"/>
    <x v="0"/>
    <x v="0"/>
  </r>
  <r>
    <s v="INC000002600978"/>
    <s v="HOUSING"/>
    <x v="0"/>
    <s v="APQ ACCESOS"/>
    <s v="CARLOS F ARAYA RAMIREZ"/>
    <s v="tct_cararr"/>
    <s v="4-Menor/Localizado"/>
    <s v="4-Baja"/>
    <s v="Baja"/>
    <x v="1"/>
    <s v="TELEFONICA CYBERSECURITY TECH CHILE SPA"/>
    <s v="FACTIBILIDAD 81773"/>
    <s v="07/02/2024 12:36:05"/>
    <s v="07/02/2024 12:37:17"/>
    <x v="0"/>
    <s v="CDP ANTIGUO 1"/>
    <s v="CDP ANTIGUO 2"/>
    <s v="07/02/2024 15:37:27"/>
    <s v="07/02/2024 23:50:00"/>
    <m/>
    <s v="factiblidad enviada"/>
    <d v="1899-12-30T00:00:00"/>
    <d v="1899-12-30T03:01:22"/>
    <d v="1899-12-30T03:01:22"/>
    <s v=""/>
    <s v="Cumplido"/>
    <m/>
    <m/>
    <m/>
    <m/>
    <m/>
    <d v="2024-02-07T00:00:00"/>
    <x v="1"/>
    <x v="1"/>
    <x v="0"/>
    <x v="0"/>
    <x v="0"/>
  </r>
  <r>
    <s v="INC000002601004"/>
    <s v="INFRAESTRUCTURA DC"/>
    <x v="2"/>
    <s v="APQ ACCESOS"/>
    <s v="JONATHAN A MARQUEZ ASTENGO"/>
    <s v="tct_jmarqu"/>
    <s v="4-Menor/Localizado"/>
    <s v="4-Baja"/>
    <s v="Baja"/>
    <x v="0"/>
    <s v="TELEFONICA CYBERSECURITY TECH CHILE SPA"/>
    <s v="SUPERVISION CAJA LOS HEORES/CRQ 81922"/>
    <s v="07/02/2024 13:58:57"/>
    <s v="07/02/2024 13:58:58"/>
    <x v="0"/>
    <s v="CDP ANTIGUO 1"/>
    <s v="CDP ANTIGUO 2"/>
    <s v="07/02/2024 15:28:46"/>
    <s v="07/02/2024 23:50:00"/>
    <s v="PREVENTIVO: NO_x000a_CÓDIGO DE SERVICIO:_x000a_DIRECCIÓN:  DCSM_x000a_QUIEN REPORTA: RENE VILLEGAS_x000a_CONTACTO EN TERRENO: DC OPERADOR N1_x000a_PROBLEMA: INGRESO EQUIPO_x000a_REQUERIMIENTO: INGRESO DE EQUIPAMIENTO TIC 2 RACK B2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s v=""/>
    <m/>
    <m/>
    <m/>
    <m/>
    <m/>
    <d v="2024-02-07T00:00:00"/>
    <x v="0"/>
    <x v="0"/>
    <x v="0"/>
    <x v="0"/>
    <x v="0"/>
  </r>
  <r>
    <s v="INC000002601050"/>
    <s v="HOSTING VIRTUAL"/>
    <x v="6"/>
    <s v="SISTEMA OPERATIVO MICROSOFT"/>
    <s v="JAVIER CUEVAS"/>
    <s v="tct_jacuev"/>
    <s v="4-Menor/Localizado"/>
    <s v="4-Baja"/>
    <s v="Baja"/>
    <x v="1"/>
    <s v="TELEFONICA GLOBAL TECHNOLOGY S.A.AGENCIA EN CHILE"/>
    <s v="vDC REQUERIMIENTO"/>
    <s v="07/02/2024 12:29:33"/>
    <s v="07/02/2024 12:31:16"/>
    <x v="0"/>
    <s v="TI"/>
    <s v="SISTEMAS OPERATIVOS"/>
    <s v="07/02/2024 12:32:25"/>
    <s v="07/02/2024 23:50:00"/>
    <s v="vDC REQUERIMIENTO"/>
    <s v="ACCIÓN REALIZADA EXITOSAMENTE"/>
    <d v="1899-12-30T00:00:00"/>
    <d v="1899-12-30T00:02:52"/>
    <d v="1899-12-30T00:02:52"/>
    <s v=""/>
    <s v="Cumplido"/>
    <m/>
    <m/>
    <m/>
    <m/>
    <m/>
    <d v="2024-02-07T00:00:00"/>
    <x v="0"/>
    <x v="0"/>
    <x v="0"/>
    <x v="0"/>
    <x v="0"/>
  </r>
  <r>
    <s v="INC000002601053"/>
    <s v="HOSTING VIRTUAL"/>
    <x v="6"/>
    <s v="SISTEMA OPERATIVO MICROSOFT"/>
    <s v="JAVIER CUEVAS"/>
    <s v="tct_jacuev"/>
    <s v="4-Menor/Localizado"/>
    <s v="4-Baja"/>
    <s v="Baja"/>
    <x v="1"/>
    <s v="TELEFONICA GLOBAL TECHNOLOGY S.A.AGENCIA EN CHILE"/>
    <s v="PASO A Operacion abilitación de Cuentas: 2 Licencias Microsoft STANDARD| Cliente: EMPRESA DE"/>
    <s v="07/02/2024 12:33:15"/>
    <s v="07/02/2024 12:34:18"/>
    <x v="0"/>
    <s v="TI"/>
    <s v="SISTEMAS OPERATIVOS"/>
    <s v="07/02/2024 12:52:32"/>
    <s v="07/02/2024 23:50:00"/>
    <s v="Folio generado automáticamente para atender requerimiento del cliente. La solicitud fue realizada directamente al área resolutoria sin pasar por el flujo de mesa de ayuda PASO A IMPLANTACIÓN - Habilitación de Cuentas: 1 Licencias Microsoft POWER BI PRO"/>
    <s v="REALIZADO EXITOSAMENTE"/>
    <d v="1899-12-30T00:00:00"/>
    <d v="1899-12-30T00:19:17"/>
    <d v="1899-12-30T00:19:17"/>
    <s v=""/>
    <s v="Cumplido"/>
    <m/>
    <m/>
    <m/>
    <m/>
    <m/>
    <d v="2024-02-07T00:00:00"/>
    <x v="0"/>
    <x v="0"/>
    <x v="0"/>
    <x v="0"/>
    <x v="0"/>
  </r>
  <r>
    <s v="INC000002601055"/>
    <s v="HOSTING VIRTUAL"/>
    <x v="6"/>
    <s v="SISTEMA OPERATIVO MICROSOFT"/>
    <s v="JAVIER CUEVAS"/>
    <s v="tct_jacuev"/>
    <s v="4-Menor/Localizado"/>
    <s v="4-Baja"/>
    <s v="Baja"/>
    <x v="1"/>
    <s v="TELEFONICA GLOBAL TECHNOLOGY S.A.AGENCIA EN CHILE"/>
    <s v="Requerimiento solicitado sin el flujo correspondiente"/>
    <s v="07/02/2024 12:35:15"/>
    <s v="07/02/2024 12:36:02"/>
    <x v="0"/>
    <s v="TI"/>
    <s v="SISTEMAS OPERATIVOS"/>
    <s v="07/02/2024 12:39:09"/>
    <s v="07/02/2024 23:50:00"/>
    <s v="Folio generado automáticamente para atender requerimiento del cliente. La solicitud fue realizada directamente al área resolutoria sin pasar por el flujo de mesa de ayuda REALIZADO EXITOSAMENTE"/>
    <s v="REALIZADO EXITOSAMENTE"/>
    <d v="1899-12-30T00:00:00"/>
    <d v="1899-12-30T00:03:54"/>
    <d v="1899-12-30T00:03:54"/>
    <s v=""/>
    <s v="Cumplido"/>
    <m/>
    <m/>
    <m/>
    <m/>
    <m/>
    <d v="2024-02-07T00:00:00"/>
    <x v="0"/>
    <x v="0"/>
    <x v="0"/>
    <x v="0"/>
    <x v="0"/>
  </r>
  <r>
    <s v="INC000002601057"/>
    <s v="HOSTING VIRTUAL"/>
    <x v="6"/>
    <s v="SISTEMA OPERATIVO MICROSOFT"/>
    <s v="JAVIER CUEVAS"/>
    <s v="tct_jacuev"/>
    <s v="4-Menor/Localizado"/>
    <s v="4-Baja"/>
    <s v="Baja"/>
    <x v="1"/>
    <s v="TELEFONICA GLOBAL TECHNOLOGY S.A.AGENCIA EN CHILE"/>
    <s v="ANALISIS clientes"/>
    <s v="07/02/2024 12:36:24"/>
    <s v="07/02/2024 12:37:32"/>
    <x v="0"/>
    <s v="TI"/>
    <s v="SISTEMAS OPERATIVOS"/>
    <s v="07/02/2024 12:39:36"/>
    <s v="07/02/2024 23:50:00"/>
    <s v="Folio generado automáticamente para atender requerimiento del cliente. La solicitud fue realizada directamente al área resolutoria sin pasar por el flujo de mesa de ayuda"/>
    <s v="REALIZADO EXITOSAMENTE"/>
    <d v="1899-12-30T00:00:00"/>
    <d v="1899-12-30T00:03:12"/>
    <d v="1899-12-30T00:03:12"/>
    <s v=""/>
    <s v="Cumplido"/>
    <m/>
    <m/>
    <m/>
    <m/>
    <m/>
    <d v="2024-02-07T00:00:00"/>
    <x v="0"/>
    <x v="0"/>
    <x v="0"/>
    <x v="0"/>
    <x v="0"/>
  </r>
  <r>
    <s v="INC000002601059"/>
    <s v="HOSTING VIRTUAL"/>
    <x v="6"/>
    <s v="SISTEMA OPERATIVO MICROSOFT"/>
    <s v="JAVIER CUEVAS"/>
    <s v="tct_jacuev"/>
    <s v="4-Menor/Localizado"/>
    <s v="4-Baja"/>
    <s v="Baja"/>
    <x v="1"/>
    <s v="TELEFONICA GLOBAL TECHNOLOGY S.A.AGENCIA EN CHILE"/>
    <s v="licencias 365"/>
    <s v="07/02/2024 12:37:47"/>
    <s v="07/02/2024 12:38:39"/>
    <x v="0"/>
    <s v="TI"/>
    <s v="SISTEMAS OPERATIVOS"/>
    <s v="07/02/2024 12:40:02"/>
    <s v="07/02/2024 23:50:00"/>
    <s v="Folio generado automáticamente para atender requerimiento del cliente. La solicitud fue realizada directamente al área resolutoria sin pasar por el flujo de mesa de ayuda"/>
    <s v="REALIZADO EXITOSAMENTE"/>
    <d v="1899-12-30T00:00:00"/>
    <d v="1899-12-30T00:02:15"/>
    <d v="1899-12-30T00:02:15"/>
    <s v=""/>
    <s v="Cumplido"/>
    <m/>
    <m/>
    <m/>
    <m/>
    <m/>
    <d v="2024-02-07T00:00:00"/>
    <x v="0"/>
    <x v="0"/>
    <x v="0"/>
    <x v="0"/>
    <x v="0"/>
  </r>
  <r>
    <s v="INC000002601064"/>
    <s v="OFFICE365"/>
    <x v="1"/>
    <s v="O365"/>
    <s v="JAVIERA A UMAÑA YEVENES"/>
    <s v="tct_jumana"/>
    <s v="4-Menor/Localizado"/>
    <s v="4-Baja"/>
    <s v="Baja"/>
    <x v="1"/>
    <s v="TELEFONICA GLOBAL TECHNOLOGY S.A.AGENCIA EN CHILE"/>
    <s v="Reportes de facturación Microsoft 365 y Azure"/>
    <s v="07/02/2024 12:45:06"/>
    <s v="07/02/2024 12:47:33"/>
    <x v="0"/>
    <s v="TI"/>
    <s v="APLICATIVOS"/>
    <s v="07/02/2024 13:12:01"/>
    <s v="07/02/2024 23:50:00"/>
    <m/>
    <m/>
    <d v="1899-12-30T00:00:00"/>
    <d v="1899-12-30T00:26:55"/>
    <d v="1899-12-30T00:26:55"/>
    <s v=""/>
    <s v="Cumplido"/>
    <m/>
    <m/>
    <m/>
    <m/>
    <m/>
    <d v="2024-02-07T00:00:00"/>
    <x v="0"/>
    <x v="0"/>
    <x v="0"/>
    <x v="0"/>
    <x v="0"/>
  </r>
  <r>
    <s v="INC000002601067"/>
    <s v="OFFICE365"/>
    <x v="1"/>
    <s v="O365"/>
    <s v="JAVIERA A UMAÑA YEVENES"/>
    <s v="tct_jumana"/>
    <s v="4-Menor/Localizado"/>
    <s v="4-Baja"/>
    <s v="Baja"/>
    <x v="1"/>
    <s v="TELEFONICA GLOBAL TECHNOLOGY S.A.AGENCIA EN CHILE"/>
    <s v="AYUDA_CAMBIO DE ADMINISTRADOR- CLIENTE IM DE GRANEROS"/>
    <s v="07/02/2024 12:49:02"/>
    <s v="07/02/2024 12:50:03"/>
    <x v="0"/>
    <s v="TI"/>
    <s v="APLICATIVOS"/>
    <s v="07/02/2024 13:13:37"/>
    <s v="07/02/2024 23:50:00"/>
    <s v="Hola Javiera, buenas tardes_x000a__x000a_Favor tu ayuda nos informa Luis Retamal de IM de Graneros que aún no puede acceder a su Tenat 365 y que no pueden cambiar la contraseña del correo soporte, ya que esa contraseña solo la manejaba el antiguo_x000a__x000a_encargado de infor"/>
    <m/>
    <d v="1899-12-30T00:23:34"/>
    <d v="1899-12-30T00:24:35"/>
    <d v="1899-12-30T00:01:01"/>
    <s v=""/>
    <s v="Cumplido"/>
    <m/>
    <m/>
    <m/>
    <m/>
    <m/>
    <d v="2024-02-07T00:00:00"/>
    <x v="0"/>
    <x v="0"/>
    <x v="0"/>
    <x v="0"/>
    <x v="0"/>
  </r>
  <r>
    <s v="INC000002601069"/>
    <s v="CORREO"/>
    <x v="19"/>
    <s v="GOOGLE WORKSPACE"/>
    <s v="JAVIERA A UMAÑA YEVENES"/>
    <s v="tct_jumana"/>
    <s v="4-Menor/Localizado"/>
    <s v="4-Baja"/>
    <s v="Baja"/>
    <x v="1"/>
    <s v="TELEFONICA GLOBAL TECHNOLOGY S.A.AGENCIA EN CHILE"/>
    <s v="REPORTES PROYECTO GOOGLE WORKSPACE CLIENTE slephuasco.cl"/>
    <s v="07/02/2024 12:50:36"/>
    <s v="07/02/2024 12:52:59"/>
    <x v="0"/>
    <s v="TI"/>
    <s v="APLICATIVOS"/>
    <s v="07/02/2024 13:15:33"/>
    <s v="07/02/2024 23:50:00"/>
    <s v="Desde implantación se solicita apoyo para enviar el reporte de los usuarios creados y migrados asociados al proyecto de Google Workspace del cliente slephuasco.cl"/>
    <m/>
    <d v="1899-12-30T00:22:34"/>
    <d v="1899-12-30T00:24:57"/>
    <d v="1899-12-30T00:02:23"/>
    <s v=""/>
    <s v="Cumplido"/>
    <m/>
    <m/>
    <m/>
    <m/>
    <m/>
    <d v="2024-02-07T00:00:00"/>
    <x v="0"/>
    <x v="0"/>
    <x v="0"/>
    <x v="0"/>
    <x v="0"/>
  </r>
  <r>
    <s v="INC000002601074"/>
    <s v="CORREO"/>
    <x v="1"/>
    <s v="O365"/>
    <s v="JAVIERA A UMAÑA YEVENES"/>
    <s v="tct_jumana"/>
    <s v="4-Menor/Localizado"/>
    <s v="4-Baja"/>
    <s v="Baja"/>
    <x v="1"/>
    <s v="TELEFONICA GLOBAL TECHNOLOGY S.A.AGENCIA EN CHILE"/>
    <s v="Licencias Office 365 - AUTER"/>
    <s v="07/02/2024 12:55:27"/>
    <s v="07/02/2024 12:56:54"/>
    <x v="0"/>
    <s v="TI"/>
    <s v="APLICATIVOS"/>
    <s v="07/02/2024 13:22:33"/>
    <s v="07/02/2024 23:50:00"/>
    <s v="Hola Javiera, buenas tardes,_x000a_ _x000a_Espero te encuentres bien. El siguiente es con la finalidad de pedir tu ayuda, el cliente AUTER – AUTOMATICA Y REGULACIÓN S A – RUT 87606700-5 nos está pidiendo dar de baja las licencias de Office vencidas. Según registro d"/>
    <m/>
    <d v="1899-12-30T00:25:39"/>
    <d v="1899-12-30T00:27:06"/>
    <d v="1899-12-30T00:01:27"/>
    <s v=""/>
    <s v="Cumplido"/>
    <m/>
    <m/>
    <m/>
    <m/>
    <m/>
    <d v="2024-02-07T00:00:00"/>
    <x v="0"/>
    <x v="0"/>
    <x v="0"/>
    <x v="0"/>
    <x v="0"/>
  </r>
  <r>
    <s v="INC000002601078"/>
    <s v="CORREO"/>
    <x v="1"/>
    <s v="O365"/>
    <s v="JAVIERA A UMAÑA YEVENES"/>
    <s v="tct_jumana"/>
    <s v="4-Menor/Localizado"/>
    <s v="4-Baja"/>
    <s v="Baja"/>
    <x v="1"/>
    <s v="TELEFONICA GLOBAL TECHNOLOGY S.A.AGENCIA EN CHILE"/>
    <s v="Consulta por bloqueos SmartScreen de Microsoft Defender"/>
    <s v="07/02/2024 13:01:52"/>
    <s v="07/02/2024 13:01:54"/>
    <x v="0"/>
    <s v="TI"/>
    <s v="APLICATIVOS"/>
    <s v="07/02/2024 13:21:12"/>
    <s v="07/02/2024 23:50:00"/>
    <s v="Se reportan problemas con el bloqueo de URLs enviadas mediante correo por compañas de phishing en DUOC"/>
    <m/>
    <d v="1899-12-30T00:19:18"/>
    <d v="1899-12-30T00:19:20"/>
    <d v="1899-12-30T00:00:02"/>
    <s v=""/>
    <s v="Cumplido"/>
    <m/>
    <m/>
    <m/>
    <m/>
    <m/>
    <d v="2024-02-07T00:00:00"/>
    <x v="0"/>
    <x v="0"/>
    <x v="0"/>
    <x v="0"/>
    <x v="0"/>
  </r>
  <r>
    <s v="INC000002601082"/>
    <s v="HOSTING VIRTUAL"/>
    <x v="6"/>
    <s v="SISTEMA OPERATIVO MICROSOFT"/>
    <s v="JAVIER CUEVAS"/>
    <s v="tct_jacuev"/>
    <s v="4-Menor/Localizado"/>
    <s v="4-Baja"/>
    <s v="Baja"/>
    <x v="1"/>
    <s v="TELEFONICA GLOBAL TECHNOLOGY S.A.AGENCIA EN CHILE"/>
    <s v="ANALISIS PAM G ROCCO"/>
    <s v="07/02/2024 13:02:37"/>
    <s v="07/02/2024 13:03:28"/>
    <x v="0"/>
    <s v="TI"/>
    <s v="SISTEMAS OPERATIVOS"/>
    <s v="07/02/2024 13:08:24"/>
    <s v="07/02/2024 23:50:00"/>
    <s v="Folio generado automáticamente para atender requerimiento del cliente. La solicitud fue realizada directamente al área resolutoria sin pasar por el flujo de mesa de ayuda"/>
    <s v="se modifican permisos"/>
    <d v="1899-12-30T00:00:00"/>
    <d v="1899-12-30T00:05:47"/>
    <d v="1899-12-30T00:05:47"/>
    <s v=""/>
    <s v="Cumplido"/>
    <m/>
    <m/>
    <m/>
    <m/>
    <m/>
    <d v="2024-02-07T00:00:00"/>
    <x v="0"/>
    <x v="0"/>
    <x v="0"/>
    <x v="0"/>
    <x v="0"/>
  </r>
  <r>
    <s v="INC000002601087"/>
    <s v="HOSTING VIRTUAL"/>
    <x v="7"/>
    <s v="OPERACION N1"/>
    <s v="VICTOR SEPULVEDA GAMARRA"/>
    <s v="tct_vsepul"/>
    <s v="3-Moderado/Limitado"/>
    <s v="3-Medio"/>
    <s v="Media"/>
    <x v="1"/>
    <s v="FUNDACION INSTITUTO PROFESIONAL DUOC UC"/>
    <s v="Revisión de requerimiento: Alta usuario par sftp"/>
    <s v="07/02/2024 13:10:58"/>
    <s v="07/02/2024 13:11:29"/>
    <x v="0"/>
    <s v="TI"/>
    <s v="SISTEMAS OPERATIVOS"/>
    <s v="07/02/2024 17:06:12"/>
    <s v="07/02/2024 23:50:00"/>
    <s v="Folio automático para revisión de requerimiento:"/>
    <s v="Se crean y configuran los usuarios DOCENTE e INVITADO para sftp en integración con DataStage"/>
    <d v="1899-12-30T03:54:43"/>
    <d v="1899-12-30T03:55:14"/>
    <d v="1899-12-30T00:00:31"/>
    <s v=""/>
    <s v="Cumplido"/>
    <m/>
    <m/>
    <m/>
    <m/>
    <m/>
    <d v="2024-02-07T00:00:00"/>
    <x v="0"/>
    <x v="0"/>
    <x v="0"/>
    <x v="0"/>
    <x v="0"/>
  </r>
  <r>
    <s v="INC000002601090"/>
    <s v="HOSTING VIRTUAL"/>
    <x v="7"/>
    <s v="OPERACION N1"/>
    <s v="VICTOR SEPULVEDA GAMARRA"/>
    <s v="tct_vsepul"/>
    <s v="3-Moderado/Limitado"/>
    <s v="3-Medio"/>
    <s v="Media"/>
    <x v="1"/>
    <s v="FUNDACION INSTITUTO PROFESIONAL DUOC UC"/>
    <s v="Revisión de requerimiento: Reporte EZProxy"/>
    <s v="07/02/2024 13:12:32"/>
    <s v="07/02/2024 13:13:00"/>
    <x v="0"/>
    <s v="TI"/>
    <s v="SISTEMAS OPERATIVOS"/>
    <s v="07/02/2024 15:56:47"/>
    <s v="07/02/2024 23:50:00"/>
    <s v="Folio automático para revisión de requerimiento:"/>
    <s v="Se envía reporte de EZProxy Enero 2024 a cliente."/>
    <d v="1899-12-30T02:43:47"/>
    <d v="1899-12-30T02:44:15"/>
    <d v="1899-12-30T00:00:28"/>
    <s v=""/>
    <s v="Cumplido"/>
    <m/>
    <m/>
    <m/>
    <m/>
    <m/>
    <d v="2024-02-07T00:00:00"/>
    <x v="0"/>
    <x v="0"/>
    <x v="0"/>
    <x v="0"/>
    <x v="0"/>
  </r>
  <r>
    <s v="INC000002601173"/>
    <s v="TICKET-INTELIGENTE"/>
    <x v="6"/>
    <s v="GESTION TI"/>
    <s v="GIOVANNI D ROCCO VALENZUELA"/>
    <s v="USR_TSIGHT"/>
    <s v="1-Extenso/Generalizado"/>
    <s v="4-Baja"/>
    <s v="Baja"/>
    <x v="3"/>
    <s v="COMERCIAL E IMPORTADORA AUDIOMUSICA SPA"/>
    <s v="ciausp01 - m_audioapps01 TICKET AUTOMATICO"/>
    <s v="07/02/2024 12:10:49"/>
    <s v="07/02/2024 12:10:49"/>
    <x v="0"/>
    <s v="TRUESIGHT"/>
    <s v="TRUESIGHT"/>
    <s v="07/02/2024 14:03:02"/>
    <s v="07/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realiza estabilización de equipo por alarma de memoria quedando al 45% de ocupación"/>
    <d v="1899-12-30T00:35:50"/>
    <d v="1899-12-30T01:52:13"/>
    <d v="1899-12-30T01:16:23"/>
    <s v="Cumplido"/>
    <s v=""/>
    <m/>
    <m/>
    <m/>
    <m/>
    <m/>
    <d v="2024-02-07T00:00:00"/>
    <x v="1"/>
    <x v="1"/>
    <x v="0"/>
    <x v="0"/>
    <x v="0"/>
  </r>
  <r>
    <s v="INC000002601245"/>
    <s v="TICKET-INTELIGENTE"/>
    <x v="7"/>
    <s v="EVENTOS HD"/>
    <s v="SEBASTIAN I ACUÑA GUZMAN"/>
    <s v="USR_TSIGHT"/>
    <s v="1-Extenso/Generalizado"/>
    <s v="4-Baja"/>
    <s v="Baja"/>
    <x v="3"/>
    <s v="TELEFONICA CYBERSECURITY TECH CHILE SPA"/>
    <s v="tctcsp01 - soc-splunk-master TICKET AUTOMATICO"/>
    <s v="07/02/2024 12:58:28"/>
    <s v="07/02/2024 12:58:28"/>
    <x v="0"/>
    <s v="TI"/>
    <s v="SISTEMAS OPERATIVOS"/>
    <s v="07/02/2024 16:10:14"/>
    <s v="07/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el servidor sin encontrar la alarma reportada. Se revisa disco sin encontrar saturación."/>
    <d v="1899-12-30T01:08:29"/>
    <d v="1899-12-30T03:11:46"/>
    <d v="1899-12-30T02:03:17"/>
    <s v="Cumplido"/>
    <s v=""/>
    <m/>
    <m/>
    <m/>
    <m/>
    <m/>
    <d v="2024-02-07T00:00:00"/>
    <x v="1"/>
    <x v="1"/>
    <x v="0"/>
    <x v="0"/>
    <x v="0"/>
  </r>
  <r>
    <s v="INC000002601260"/>
    <s v="VPN IP - MPLS"/>
    <x v="6"/>
    <s v="GESTION HD"/>
    <s v="RICARDO R GALLEGOS OYANEDER"/>
    <s v="frp_pcamay"/>
    <s v="3-Moderado/Limitado"/>
    <s v="3-Medio"/>
    <s v="Media"/>
    <x v="1"/>
    <s v="XINERGIA LABORAL S A"/>
    <s v="HD/Error de Sysprep en clon // Cliente XInergia Laboral"/>
    <s v="07/02/2024 13:23:17"/>
    <s v="07/02/2024 13:25:39"/>
    <x v="0"/>
    <s v="CDP ANTIGUO 1"/>
    <s v="CDP ANTIGUO 2"/>
    <s v="08/02/2024 13:50:52"/>
    <s v="08/02/2024 23:50:00"/>
    <s v="PREVENTIVO: NO_x000a_CODIGO DE SERVICIO:_x000a_DIRECCION:_x000a_QUIEN REPORTA:+56 9 5382 2565 Jorge Romero Romero_x000a_CONTACTO EN TERRENO:_x000a_REQUERIMIENTO:Se solicita la generación de un ticket asociado a Folio: INC000002600207 y derivar al área de Operaciones &gt; Virtualizacion,"/>
    <s v="Controler informa cerrar ticket por cliente escala internamente."/>
    <d v="1899-12-30T19:55:42"/>
    <d v="1899-12-31T00:27:35"/>
    <d v="1899-12-30T04:31:53"/>
    <s v=""/>
    <s v="Cumplido"/>
    <m/>
    <m/>
    <m/>
    <m/>
    <m/>
    <d v="2024-02-08T00:00:00"/>
    <x v="1"/>
    <x v="0"/>
    <x v="1"/>
    <x v="0"/>
    <x v="0"/>
  </r>
  <r>
    <s v="INC000002601295"/>
    <s v="TICKET-INTELIGENTE"/>
    <x v="6"/>
    <s v="GESTION TI"/>
    <s v="GIOVANNI D ROCCO VALENZUELA"/>
    <s v="USR_TSIGHT"/>
    <s v="1-Extenso/Generalizado"/>
    <s v="4-Baja"/>
    <s v="Baja"/>
    <x v="3"/>
    <s v="GPS CHILE SPA"/>
    <s v="gpschi01 - wnprap_cap02 TICKET AUTOMATICO"/>
    <s v="07/02/2024 13:53:56"/>
    <s v="07/02/2024 13:53:56"/>
    <x v="0"/>
    <s v="TRUESIGHT"/>
    <s v="TRUESIGHT"/>
    <s v="07/02/2024 16:20:57"/>
    <s v="07/02/2024 23:50:00"/>
    <s v="PREVENTIVO=SI_x000a_CODIGO DE SERVICIO=WNPRAP_CAP02_x000a_DIRECCION=NULL_x000a_CIUDAD=NULL_x000a_COMUNA LOCAL=Santiago_x000a_REGION=NULL_x000a_QUIEN REPORTA=Ticket automático_x000a_CONTACTO EN TERRENO=_x000a_PROBLEMA=Node GPSCHI01 - WNPRAP_CAP02 CPU Load at 90 % Exceeds Threshold_x000a_REQUERIMIENTO=_x000a_EQUIPO"/>
    <m/>
    <d v="1899-12-30T00:33:48"/>
    <d v="1899-12-30T02:27:01"/>
    <d v="1899-12-30T01:53:13"/>
    <s v="Cumplido"/>
    <s v=""/>
    <m/>
    <m/>
    <m/>
    <m/>
    <m/>
    <d v="2024-02-07T00:00:00"/>
    <x v="1"/>
    <x v="1"/>
    <x v="0"/>
    <x v="0"/>
    <x v="0"/>
  </r>
  <r>
    <s v="INC000002601323"/>
    <s v="HOUSING"/>
    <x v="8"/>
    <s v="BELIEVE"/>
    <s v="FERNEY D GARZON PEÑA"/>
    <s v="frp_jolsso"/>
    <s v="3-Moderado/Limitado"/>
    <s v="3-Medio"/>
    <s v="Media"/>
    <x v="1"/>
    <s v="TELEFONICA EMPRESAS DE CHILE SA"/>
    <s v="GESTION DATACENTER/ ACCESOS /TELEFONICA EMPRESAS DE CHILE SA"/>
    <s v="07/02/2024 14:20:58"/>
    <s v="07/02/2024 14:23:42"/>
    <x v="0"/>
    <s v="COMUNICACIONES"/>
    <s v="VPN IP - MPLS"/>
    <s v="07/02/2024 16:42:38"/>
    <s v="07/02/2024 23:50:00"/>
    <s v="EMPRESA:TELEFONICA EMPRESAS DE CHILE SA_x000a_CÓDIGO DE SERVICIO: _x000a_DIRECCIÓN: AV. Presidente Prieto #226, Paine, Santiago_x000a_NOMBRE DE QUIEN REPORTA: Bastian Gauna_x000a_TELÉFONO DE QUIEN REPORTA: 56 9 8954 5018_x000a_NOMBRE DE CONTACTO EN TERRENO: _x000a_REQUERIMIENTO: Visita de"/>
    <m/>
    <d v="1899-12-30T02:12:05"/>
    <d v="1899-12-30T02:21:40"/>
    <d v="1899-12-30T00:09:35"/>
    <s v=""/>
    <s v="Cumplido"/>
    <m/>
    <m/>
    <m/>
    <m/>
    <m/>
    <d v="2024-02-07T00:00:00"/>
    <x v="0"/>
    <x v="0"/>
    <x v="0"/>
    <x v="0"/>
    <x v="0"/>
  </r>
  <r>
    <s v="INC000002601364"/>
    <s v="VPN IP - MPLS"/>
    <x v="6"/>
    <s v="BELIEVE"/>
    <s v="GIOVANNI D ROCCO VALENZUELA"/>
    <s v="frp_jolsso"/>
    <s v="4-Menor/Localizado"/>
    <s v="4-Baja"/>
    <s v="Baja"/>
    <x v="1"/>
    <s v="TELEFONICA CYBERSECURITY TECH CHILE SPA"/>
    <s v="REQ / SOC / Levantar servicio en servidor"/>
    <s v="07/02/2024 16:05:00"/>
    <s v="07/02/2024 16:06:15"/>
    <x v="0"/>
    <s v="CDP ANTIGUO 1"/>
    <s v="CDP ANTIGUO 2"/>
    <s v="08/02/2024 10:32:02"/>
    <s v="08/02/2024 23:50:00"/>
    <s v="PREVENTIVO: NO_x000a_CODIGO DE SERVICIO:_x000a_DIRECCION:      _x000a_CIUDAD:             _x000a_COMUNA:_x000a_NOMBRE QUIEN REPORTA: Juan Díaz Astudillo_x000a_TELEFONO QUIEN REPORTA:Cel: +56 9 5016 6137_x000a_NOMBRE CONTACTO EN TERRENO:        _x000a_TELEFONO 1 CONTACTO EN TERRENO:_x000a_TELEFONO 2 CONTACTO"/>
    <m/>
    <d v="1899-12-30T13:36:04"/>
    <d v="1899-12-30T18:27:02"/>
    <d v="1899-12-30T04:50:58"/>
    <s v=""/>
    <s v="Cumplido"/>
    <m/>
    <m/>
    <m/>
    <m/>
    <m/>
    <d v="2024-02-08T00:00:00"/>
    <x v="1"/>
    <x v="0"/>
    <x v="1"/>
    <x v="0"/>
    <x v="0"/>
  </r>
  <r>
    <s v="INC000002601366"/>
    <s v="HOUSING"/>
    <x v="13"/>
    <s v="BELIEVE"/>
    <s v="CRISTOPHER MALDONADO ROMERO"/>
    <s v="frp_jolsso"/>
    <s v="3-Moderado/Limitado"/>
    <s v="3-Medio"/>
    <s v="Media"/>
    <x v="1"/>
    <s v="TELEFONICA GLOBAL TECHNOLOGY S.A.AGENCIA EN CHILE"/>
    <s v="GESTION DATACENTER/ ACCESOS /TELEFONICA GLOBAL TECHNOLOGY S.A.AGENCIA EN CHILE"/>
    <s v="07/02/2024 16:19:18"/>
    <s v="07/02/2024 16:20:33"/>
    <x v="0"/>
    <s v="COMUNICACIONES"/>
    <s v="VPN IP - MPLS"/>
    <s v="07/02/2024 19:38:14"/>
    <s v="07/02/2024 23:50:00"/>
    <s v="EMPRESA:TELEFONICA GLOBAL TECHNOLOGY S.A.AGENCIA EN CHILE_x000a_CÓDIGO DE SERVICIO: _x000a_DIRECCIÓN: Av. Apoquindo #7071, Las Condes, Santiago_x000a_NOMBRE DE QUIEN REPORTA:Deiby Santoyo_x000a_TELÉFONO DE QUIEN REPORTA: _x000a_NOMBRE DE CONTACTO EN TERRENO: _x000a_REQUERIMIENTO: _x000a_EQUIPOS"/>
    <s v="Se efectúa contacto con cliente: N/A_x000a_Teléfono de contacto: N/A_x000a_Acciones realizadas: Accesos autorizados para personal descrito en planilla_x000a_Solución paliativa o definitiva: N/A_x000a_Acciones de Mejora, Recomendaciones: N/A_x000a_Causa Raíz: N/A"/>
    <d v="1899-12-30T03:15:04"/>
    <d v="1899-12-30T03:18:56"/>
    <d v="1899-12-30T00:03:52"/>
    <s v=""/>
    <s v="Cumplido"/>
    <m/>
    <m/>
    <m/>
    <m/>
    <m/>
    <d v="2024-02-07T00:00:00"/>
    <x v="0"/>
    <x v="0"/>
    <x v="0"/>
    <x v="0"/>
    <x v="0"/>
  </r>
  <r>
    <s v="INC000002601371"/>
    <s v="HOUSING"/>
    <x v="14"/>
    <s v="BELIEVE"/>
    <s v="YORDI M HURTADO ARAYA"/>
    <s v="frp_jolsso"/>
    <s v="3-Moderado/Limitado"/>
    <s v="3-Medio"/>
    <s v="Media"/>
    <x v="1"/>
    <s v="TRANSUNION SOLUCIONES DE INFORMACION CHILE S.A."/>
    <s v="GESTION DATACENTER/ ACCESOS /TRANSUNION SOLUCIONES DE INFORMACION CHILE S.A."/>
    <s v="07/02/2024 16:36:44"/>
    <s v="07/02/2024 16:38:00"/>
    <x v="0"/>
    <s v="COMUNICACIONES"/>
    <s v="VPN IP - MPLS"/>
    <s v="07/02/2024 16:44:16"/>
    <s v="07/02/2024 23:50:00"/>
    <s v="EMPRESA:TRANSUNION SOLUCIONES DE INFORMACION CHILE S.A._x000a_CÓDIGO DE SERVICIO: _x000a_DIRECCIÓN: Calle San Martin #50, Santiago Centro, Santiago_x000a_NOMBRE DE QUIEN REPORTA:Claudio Villalobos_x000a_TELÉFONO DE QUIEN REPORTA: 56994694355_x000a_NOMBRE DE CONTACTO EN TERRENO: _x000a_REQU"/>
    <s v="ACCESOS AUTORIZADOS"/>
    <d v="1899-12-30T00:03:04"/>
    <d v="1899-12-30T00:07:32"/>
    <d v="1899-12-30T00:04:28"/>
    <s v=""/>
    <s v="Cumplido"/>
    <m/>
    <m/>
    <m/>
    <m/>
    <m/>
    <d v="2024-02-07T00:00:00"/>
    <x v="0"/>
    <x v="0"/>
    <x v="0"/>
    <x v="0"/>
    <x v="0"/>
  </r>
  <r>
    <s v="INC000002601400"/>
    <s v="VPN IP - MPLS"/>
    <x v="3"/>
    <s v="BELIEVE"/>
    <s v="DEIBY Y SANTOYO MONTEROLA"/>
    <s v="frp_kaldor"/>
    <s v="3-Moderado/Limitado"/>
    <s v="3-Medio"/>
    <s v="Media"/>
    <x v="1"/>
    <s v="INMOBILIARIA FRUSAN S.A."/>
    <s v="GAMA / Instalación de Agente AV | PDTE HORARIO HÁBIL"/>
    <s v="07/02/2024 18:40:45"/>
    <s v="07/02/2024 18:45:28"/>
    <x v="0"/>
    <s v="CDP ANTIGUO 1"/>
    <s v="CDP ANTIGUO 2"/>
    <s v="08/02/2024 20:15:06"/>
    <s v="08/02/2024 23:50:00"/>
    <s v="PREVENTIVO: NO_x000a_CODIGO DE SERVICIO:-_x000a_DIRECCION:-_x000a_QUIEN REPORTA: Miguel Vera V. / Tel. +56 2 2657 3300 / Cel. +56 9 7643 9415_x000a_CONTACTO EN TERRENO:-_x000a_PROBLEMA:-_x000a__x000a_REQUERIMIENTO:_x000a_Estimados, necesito que se realice la instalación de un agente AV en los servidor"/>
    <s v="FASE RESOLUCIÓN Y RECUPERACIÓN_x000a__x000a_Se efectúa contacto con cliente: Miguel Vera_x000a__x000a_Teléfono de contacto:+56 9 7643 9415_x000a__x000a_Acciones realizadas: Se contacta al cliente y el mismo suministra el agente. Se pasa a un archivo ISO, luego se sube al catalogo del tenan"/>
    <d v="1899-12-31T01:27:30"/>
    <d v="1899-12-31T01:34:21"/>
    <d v="1899-12-30T00:06:51"/>
    <s v=""/>
    <s v="Cumplido"/>
    <m/>
    <m/>
    <m/>
    <m/>
    <m/>
    <d v="2024-02-08T00:00:00"/>
    <x v="0"/>
    <x v="0"/>
    <x v="0"/>
    <x v="0"/>
    <x v="0"/>
  </r>
  <r>
    <s v="INC000002601404"/>
    <s v="HOSTING VIRTUAL"/>
    <x v="6"/>
    <s v="SISTEMA OPERATIVO MICROSOFT"/>
    <s v="PAUL A SEPULVEDA ALVAREZ"/>
    <s v="tct_psepul"/>
    <s v="4-Menor/Localizado"/>
    <s v="4-Baja"/>
    <s v="Baja"/>
    <x v="1"/>
    <s v="TELEFONICA GLOBAL TECHNOLOGY S.A.AGENCIA EN CHILE"/>
    <s v="ZERTO - servicio se cae"/>
    <s v="07/02/2024 18:55:54"/>
    <s v="07/02/2024 18:56:51"/>
    <x v="0"/>
    <s v="TI"/>
    <s v="SISTEMAS OPERATIVOS"/>
    <s v="07/02/2024 19:20:54"/>
    <s v="07/02/2024 23:50:00"/>
    <s v="Revisión en conjunto con equipo de virtualizacion por caida de servicios zerto"/>
    <s v="bases de datos LOG llenos. se ayuda con bakcup de log para que las bases de datos sigan funcionando._x000a_Escalar a BD"/>
    <d v="1899-12-30T00:00:00"/>
    <d v="1899-12-30T00:25:00"/>
    <d v="1899-12-30T00:25:00"/>
    <s v=""/>
    <s v="Cumplido"/>
    <m/>
    <m/>
    <m/>
    <m/>
    <m/>
    <d v="2024-02-07T00:00:00"/>
    <x v="0"/>
    <x v="0"/>
    <x v="0"/>
    <x v="0"/>
    <x v="0"/>
  </r>
  <r>
    <s v="INC000002601413"/>
    <s v="VPN IP - MPLS"/>
    <x v="3"/>
    <s v="GESTION HD"/>
    <s v="ANGEL CASTRO CABRERA"/>
    <s v="frp_fpetro"/>
    <s v="3-Moderado/Limitado"/>
    <s v="3-Medio"/>
    <s v="Media"/>
    <x v="1"/>
    <s v="DESAN SPA"/>
    <s v="HD/_x000a_Acceso a ambiente virtualizado de Rentokil en Movistar"/>
    <s v="07/02/2024 14:14:36"/>
    <s v="07/02/2024 14:19:26"/>
    <x v="0"/>
    <s v="CDP ANTIGUO 1"/>
    <s v="CDP ANTIGUO 2"/>
    <s v="08/02/2024 12:16:16"/>
    <s v="08/02/2024 23:50:00"/>
    <s v="PREVENTIVO: NO_x000a_CODIGO DE SERVICIO: _x000a_DIRECCION:_x000a_QUIEN REPORTA  Jose Luis Beldaño  jose-luis.beldano@rentokil-initial.com_x000a_CONTACTO EN TERRENO:  Jose Luis Beldaño jose-luis.beldano@rentokil-initial.com_x000a_PROBLEMA:  _x000a_REQUERIMIENTO:_x000a__x000a_ Necesito acceso al ambient"/>
    <s v="Se efectúa contacto con cliente: Jose Beldaño_x000a_Teléfono de contacto: Via correo _x000a_Acciones realizadas: Se crea usuario, se envian credenciales por correo cerrado. Cliente logra acceso al portal VDC_x000a_Acciones de Mejora, Recomendaciones: N/A_x000a_Causa Raíz: N/A"/>
    <d v="1899-12-30T15:20:47"/>
    <d v="1899-12-30T22:01:40"/>
    <d v="1899-12-30T06:40:53"/>
    <s v=""/>
    <s v="Cumplido"/>
    <m/>
    <m/>
    <m/>
    <m/>
    <m/>
    <d v="2024-02-08T00:00:00"/>
    <x v="1"/>
    <x v="0"/>
    <x v="1"/>
    <x v="0"/>
    <x v="0"/>
  </r>
  <r>
    <s v="INC000002601457"/>
    <s v="VPN IP - MPLS"/>
    <x v="4"/>
    <s v="GESTION HD"/>
    <s v="GONZALO MENDOZA MARTINEZ"/>
    <s v="frp_fpetro"/>
    <s v="3-Moderado/Limitado"/>
    <s v="3-Medio"/>
    <s v="Media"/>
    <x v="1"/>
    <s v="TELEFONICA GLOBAL TECHNOLOGY S.A.AGENCIA EN CHILE"/>
    <s v="HD/_x000a_Solicitud de servidores en respaldo GPS."/>
    <s v="07/02/2024 16:20:30"/>
    <s v="07/02/2024 16:21:38"/>
    <x v="0"/>
    <s v="TRUESIGHT"/>
    <s v="TRUESIGHT"/>
    <s v="08/02/2024 16:19:57"/>
    <s v="08/02/2024 23:50:00"/>
    <s v="PREVENTIVO: NO_x000a_CODIGO DE SERVICIO:_x000a_DIRECCION:_x000a_QUIEN REPORTA:_x000a_CONTACTO EN TERRENO:_x000a_PROBLEMA:_x000a_REQUERIMIENTO: _x000a__x000a_por favor su apoyo para generar un folio de requerimiento con la finalidad_x000a_de cursar lo solicitado a continuación. El folio debe ser asignado a l"/>
    <s v="Se adjunta informe de servidores GPS solicitado por Sebastián Acuña"/>
    <d v="1899-12-30T23:34:28"/>
    <d v="1899-12-30T23:59:27"/>
    <d v="1899-12-30T00:24:59"/>
    <s v=""/>
    <s v="Cumplido"/>
    <m/>
    <m/>
    <m/>
    <m/>
    <m/>
    <d v="2024-02-08T00:00:00"/>
    <x v="0"/>
    <x v="0"/>
    <x v="0"/>
    <x v="0"/>
    <x v="0"/>
  </r>
  <r>
    <s v="INC000002601472"/>
    <s v="VPN IP - MPLS"/>
    <x v="3"/>
    <s v="GESTION HD"/>
    <s v="DEIBY Y SANTOYO MONTEROLA"/>
    <s v="frp_fpetro"/>
    <s v="3-Moderado/Limitado"/>
    <s v="3-Medio"/>
    <s v="Media"/>
    <x v="1"/>
    <s v="TELEFONICA GLOBAL TECHNOLOGY S.A.AGENCIA EN CHILE"/>
    <s v="REQ/_x000a_Eliminar Organización POC Eléctrica Puente Alto"/>
    <s v="07/02/2024 16:48:24"/>
    <s v="07/02/2024 16:49:47"/>
    <x v="0"/>
    <s v="CDP ANTIGUO 1"/>
    <s v="CDP ANTIGUO 2"/>
    <s v="13/02/2024 11:11:06"/>
    <s v="13/02/2024 23:50:00"/>
    <s v="PREVENTIVO: NO_x000a_CODIGO DE SERVICIO:_x000a_DIRECCION:_x000a_QUIEN REPORTA:_x000a_CONTACTO EN TERRENO:_x000a_PROBLEMA:_x000a_REQUERIMIENTO:_x000a__x000a_Buenas Tardes Estimado equipo @Help Desk,_x000a__x000a_Por favor su acostumbrado apoyo en generar ticket de requerimiento y_x000a_asignar a mi bandeja TELEFONICA GL"/>
    <s v="FASE RESOLUCIÓN Y RECUPERACIÓN_x000a__x000a_Se efectúa contacto con cliente:N/A_x000a__x000a_Teléfono de contacto:N/A_x000a__x000a_Acciones realizadas: Se realiza borrado de la POC del Cliente Electrica Puente Alto y se liberan los recursos asociados_x000a__x000a_Solución paliativa o definitiva:N/A_x000a__x000a_A"/>
    <d v="1900-01-04T17:20:35"/>
    <d v="1900-01-04T18:22:42"/>
    <d v="1899-12-30T01:02:07"/>
    <s v=""/>
    <s v="Cumplido"/>
    <m/>
    <m/>
    <m/>
    <m/>
    <m/>
    <d v="2024-02-13T00:00:00"/>
    <x v="1"/>
    <x v="1"/>
    <x v="0"/>
    <x v="0"/>
    <x v="0"/>
  </r>
  <r>
    <s v="INC000002601474"/>
    <s v="VPN IP - MPLS"/>
    <x v="17"/>
    <s v="GESTION HD"/>
    <s v="AXEL ANDRADE"/>
    <s v="frp_fpetro"/>
    <s v="3-Moderado/Limitado"/>
    <s v="3-Medio"/>
    <s v="Media"/>
    <x v="1"/>
    <s v="GASMAR S A"/>
    <s v="REQ/_x000a_Servidor GASMARNAS2 IP 10.67.130.2 - Recuperación de archivos - Plataforma Netbackup"/>
    <s v="07/02/2024 16:51:53"/>
    <s v="07/02/2024 16:54:40"/>
    <x v="0"/>
    <s v="TI"/>
    <s v="ALMACENAMIENTO y RESPALDO"/>
    <s v="07/02/2024 18:23:36"/>
    <s v="07/02/2024 23:50:00"/>
    <s v="PREVENTIVO: NO_x000a_CODIGO DE SERVICIO:_x000a_DIRECCION:_x000a_QUIEN REPORTA: : Antonino Zambelli +569 8385 2252_x000a_CONTACTO EN TERRENO: : Antonino Zambelli +569 8385 2252_x000a_PROBLEMA:_x000a_REQUERIMIENTO:_x000a__x000a_avor vuestra ayuda con restauración de archivo, el detalle se encuentra_x000a_a co"/>
    <s v="FASE RESOLUCIÓN Y RECUPERACIÓN_x000a__x000a_Se efectúa contacto con cliente: N/A_x000a__x000a_Teléfono de contacto: N/A_x000a__x000a_Acciones realizadas: se realiza restauración solicitada, se envia correo informando._x000a__x000a_Solución paliativa o definitiva: definitiva_x000a__x000a_Acciones de Mejora, Recome"/>
    <d v="1899-12-30T00:00:00"/>
    <d v="1899-12-30T01:31:43"/>
    <d v="1899-12-30T01:31:43"/>
    <s v=""/>
    <s v="Cumplido"/>
    <m/>
    <m/>
    <m/>
    <m/>
    <m/>
    <d v="2024-02-07T00:00:00"/>
    <x v="1"/>
    <x v="1"/>
    <x v="0"/>
    <x v="0"/>
    <x v="0"/>
  </r>
  <r>
    <s v="INC000002601487"/>
    <s v="VPN IP - MPLS"/>
    <x v="9"/>
    <s v="GESTION HD"/>
    <s v="NICOLAS A SAAVEDRA EGUILUZ"/>
    <s v="frp_kefern"/>
    <s v="3-Moderado/Limitado"/>
    <s v="3-Medio"/>
    <s v="Media"/>
    <x v="1"/>
    <s v="TELEFONICA GLOBAL TECHNOLOGY S.A.AGENCIA EN CHILE"/>
    <s v="HD | Informe Mensual SAP Enero 2024"/>
    <s v="07/02/2024 17:32:23"/>
    <s v="07/02/2024 17:34:15"/>
    <x v="0"/>
    <s v="CDP ANTIGUO 1"/>
    <s v="CDP ANTIGUO 2"/>
    <s v="08/02/2024 7:35:24"/>
    <s v="08/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TELEFONICA_x000a__x000a_Dejar en bandeja"/>
    <s v="Se adjunta informe mensual de clientes SAP para el período enero de 2024"/>
    <d v="1899-12-30T10:39:28"/>
    <d v="1899-12-30T14:03:01"/>
    <d v="1899-12-30T03:23:33"/>
    <s v=""/>
    <s v="Cumplido"/>
    <m/>
    <m/>
    <m/>
    <m/>
    <m/>
    <d v="2024-02-08T00:00:00"/>
    <x v="1"/>
    <x v="1"/>
    <x v="0"/>
    <x v="0"/>
    <x v="0"/>
  </r>
  <r>
    <s v="INC000002601500"/>
    <s v="VPN IP - MPLS"/>
    <x v="15"/>
    <s v="GESTION HD"/>
    <s v="MOISES E MONTERO RAMOS"/>
    <s v="frp_fpetro"/>
    <s v="3-Moderado/Limitado"/>
    <s v="3-Medio"/>
    <s v="Media"/>
    <x v="1"/>
    <s v="FUNDACION INSTITUTO PROFESIONAL DUOC UC"/>
    <s v="HD/C-19872300193 // FUND INSTITUTO PROFESIONAL DUOC UC // Migración de maquinas"/>
    <s v="07/02/2024 18:09:32"/>
    <s v="07/02/2024 18:12:31"/>
    <x v="0"/>
    <s v="CDP ANTIGUO 1"/>
    <s v="CDP ANTIGUO 2"/>
    <s v="08/02/2024 17:03:08"/>
    <s v="08/02/2024 23:50:00"/>
    <s v="PREVENTIVO: NO_x000a_CODIGO DE SERVICIO:_x000a_DIRECCION:_x000a_QUIEN REPORTA:_x000a_CONTACTO EN TERRENO:_x000a_PROBLEMA:_x000a_REQUERIMIENTO:_x000a__x000a_Junto con saludar, favor de su ayuda generar un folio para la revisión y_x000a_replicación de recursos del listado adjunto. Estas máquinas se migrarán e"/>
    <s v="Se efectúa contacto con cliente:  N/A_x000a_Teléfono de contacto:  N/A_x000a_Acciones realizadas: se valida los recursos requeridos para la migración de las máquinas de DUOC hacia VDC y se procede a crear los nuevos VPG en Zerto._x000a_Solución paliativa o definitiva: def"/>
    <d v="1899-12-30T22:14:43"/>
    <d v="1899-12-30T22:53:36"/>
    <d v="1899-12-30T00:38:53"/>
    <s v=""/>
    <s v="Cumplido"/>
    <m/>
    <m/>
    <m/>
    <m/>
    <m/>
    <d v="2024-02-08T00:00:00"/>
    <x v="0"/>
    <x v="0"/>
    <x v="0"/>
    <x v="0"/>
    <x v="0"/>
  </r>
  <r>
    <s v="INC000002601609"/>
    <s v="HOUSING"/>
    <x v="14"/>
    <s v="BELIEVE"/>
    <s v="YORDI M HURTADO ARAYA"/>
    <s v="frp_jcarri"/>
    <s v="3-Moderado/Limitado"/>
    <s v="3-Medio"/>
    <s v="Media"/>
    <x v="1"/>
    <s v="MEGASALUD SPA"/>
    <s v="GESTION DATACENTER/ ACCESOS /MEGASALUD SPA"/>
    <s v="07/02/2024 14:08:52"/>
    <s v="07/02/2024 14:09:59"/>
    <x v="0"/>
    <s v="COMUNICACIONES"/>
    <s v="VPN IP - MPLS"/>
    <s v="07/02/2024 14:17:14"/>
    <s v="07/02/2024 23:50:00"/>
    <s v="EMPRESA:MEGASALUD SPA_x000a_CÓDIGO DE SERVICIO: _x000a_DIRECCIÓN:Calle San Martin #50, Santiago Centro, Santiago_x000a_NOMBRE DE QUIEN REPORTA:Javier Utrera_x000a_TELÉFONO DE QUIEN REPORTA:981565472_x000a_NOMBRE DE CONTACTO EN TERRENO: _x000a_REQUERIMIENTO:cambio de disco duro_x000a_EQUIPOS ENER"/>
    <s v="RONDA REALIZADA"/>
    <d v="1899-12-30T00:00:18"/>
    <d v="1899-12-30T00:08:22"/>
    <d v="1899-12-30T00:08:04"/>
    <s v=""/>
    <s v="Cumplido"/>
    <m/>
    <m/>
    <m/>
    <m/>
    <m/>
    <d v="2024-02-07T00:00:00"/>
    <x v="0"/>
    <x v="0"/>
    <x v="0"/>
    <x v="0"/>
    <x v="0"/>
  </r>
  <r>
    <s v="INC000002601613"/>
    <s v="HOUSING"/>
    <x v="13"/>
    <s v="BELIEVE"/>
    <s v="CRISTOPHER MALDONADO ROMERO"/>
    <s v="frp_jcarri"/>
    <s v="3-Moderado/Limitado"/>
    <s v="3-Medio"/>
    <s v="Media"/>
    <x v="1"/>
    <s v="BANCO SANTANDER CHILE"/>
    <s v="GESTION DATACENTER/ ACCESOS /BANCO SANTANDER CHILE"/>
    <s v="07/02/2024 14:21:00"/>
    <s v="07/02/2024 14:21:59"/>
    <x v="0"/>
    <s v="COMUNICACIONES"/>
    <s v="VPN IP - MPLS"/>
    <s v="07/02/2024 18:57:18"/>
    <s v="07/02/2024 23:50:00"/>
    <s v="EMPRESA:BANCO SANTANDER CHILE_x000a_CÓDIGO DE SERVICIO: _x000a_DIRECCIÓN:Av. Apoquindo #7071, Las Condes, Santiago_x000a_NOMBRE DE QUIEN REPORTA:Christian Tapia_x000a_TELÉFONO DE QUIEN REPORTA:56981568202_x000a_NOMBRE DE CONTACTO EN TERRENO: _x000a_REQUERIMIENTO:Decomiso de firewall dado d"/>
    <s v="Se efectúa contacto con cliente: N/A_x000a_Teléfono de contacto: N/A_x000a_Acciones realizadas: Accesos autorizados para personal descrito en planilla_x000a_Solución paliativa o definitiva: N/A_x000a_Acciones de Mejora, Recomendaciones: N/A_x000a_Causa Raíz: N/A"/>
    <d v="1899-12-30T03:47:28"/>
    <d v="1899-12-30T04:36:18"/>
    <d v="1899-12-30T00:48:50"/>
    <s v=""/>
    <s v="Cumplido"/>
    <m/>
    <m/>
    <m/>
    <m/>
    <m/>
    <d v="2024-02-07T00:00:00"/>
    <x v="0"/>
    <x v="0"/>
    <x v="0"/>
    <x v="0"/>
    <x v="0"/>
  </r>
  <r>
    <s v="INC000002601657"/>
    <s v="INFRAESTRUCTURA DC"/>
    <x v="0"/>
    <s v="APQ ACCESOS"/>
    <s v="CARLOS F ARAYA RAMIREZ"/>
    <s v="tct_cararr"/>
    <s v="4-Menor/Localizado"/>
    <s v="4-Baja"/>
    <s v="Baja"/>
    <x v="1"/>
    <s v="TELEFONICA CYBERSECURITY TECH CHILE SPA"/>
    <s v="FACTIBILIDAD 81912"/>
    <s v="07/02/2024 15:57:41"/>
    <s v="07/02/2024 15:58:25"/>
    <x v="0"/>
    <s v="CDP ANTIGUO 1"/>
    <s v="CDP ANTIGUO 2"/>
    <s v="07/02/2024 16:18:42"/>
    <s v="07/02/2024 23:50:00"/>
    <m/>
    <s v="factibilidad enviada"/>
    <d v="1899-12-30T00:00:00"/>
    <d v="1899-12-30T00:21:01"/>
    <d v="1899-12-30T00:21:01"/>
    <s v=""/>
    <s v="Cumplido"/>
    <m/>
    <m/>
    <m/>
    <m/>
    <m/>
    <d v="2024-02-07T00:00:00"/>
    <x v="0"/>
    <x v="0"/>
    <x v="0"/>
    <x v="0"/>
    <x v="0"/>
  </r>
  <r>
    <s v="INC000002601671"/>
    <s v="INFRAESTRUCTURA DC"/>
    <x v="0"/>
    <s v="APQ ACCESOS"/>
    <s v="CARLOS F ARAYA RAMIREZ"/>
    <s v="tct_cararr"/>
    <s v="4-Menor/Localizado"/>
    <s v="4-Baja"/>
    <s v="Baja"/>
    <x v="1"/>
    <s v="TELEFONICA CYBERSECURITY TECH CHILE SPA"/>
    <s v="FACTIBILIDAD 81977"/>
    <s v="07/02/2024 16:51:05"/>
    <s v="07/02/2024 16:52:11"/>
    <x v="0"/>
    <s v="CDP ANTIGUO 1"/>
    <s v="CDP ANTIGUO 2"/>
    <s v="07/02/2024 18:18:38"/>
    <s v="07/02/2024 23:50:00"/>
    <m/>
    <s v="factibilidad enviada"/>
    <d v="1899-12-30T00:00:00"/>
    <d v="1899-12-30T01:27:33"/>
    <d v="1899-12-30T01:27:33"/>
    <s v=""/>
    <s v="Cumplido"/>
    <m/>
    <m/>
    <m/>
    <m/>
    <m/>
    <d v="2024-02-07T00:00:00"/>
    <x v="1"/>
    <x v="1"/>
    <x v="0"/>
    <x v="0"/>
    <x v="0"/>
  </r>
  <r>
    <s v="INC000002601676"/>
    <s v="HOUSING"/>
    <x v="14"/>
    <s v="BELIEVE"/>
    <s v="YORDI M HURTADO ARAYA"/>
    <s v="frp_jcarri"/>
    <s v="3-Moderado/Limitado"/>
    <s v="3-Medio"/>
    <s v="Media"/>
    <x v="1"/>
    <s v="CHILENA CONSOLIDADA SEGUROS DE VIDA S.A."/>
    <s v="GESTION DATACENTER/ ACCESOS /CHILENA CONSOLIDADA SEGUROS DE VIDA S.A."/>
    <s v="07/02/2024 16:59:29"/>
    <s v="07/02/2024 17:01:22"/>
    <x v="0"/>
    <s v="COMUNICACIONES"/>
    <s v="VPN IP - MPLS"/>
    <s v="07/02/2024 17:09:00"/>
    <s v="07/02/2024 23:50:00"/>
    <s v="EMPRESA:CHILENA CONSOLIDADA SEGUROS DE VIDA S.A._x000a_CÓDIGO DE SERVICIO: _x000a_DIRECCIÓN:Calle San Martin #50, Santiago Centro, Santiago_x000a_NOMBRE DE QUIEN REPORTA:Roxana Jara _x000a_TELÉFONO DE QUIEN REPORTA:9 94372663_x000a_NOMBRE DE CONTACTO EN TERRENO: _x000a_REQUERIMIENTO:Se req"/>
    <s v="ACCESOS AUTORIZADOS"/>
    <d v="1899-12-30T00:00:19"/>
    <d v="1899-12-30T00:09:31"/>
    <d v="1899-12-30T00:09:12"/>
    <s v=""/>
    <s v="Cumplido"/>
    <m/>
    <s v=""/>
    <s v=""/>
    <s v="Cumplido"/>
    <s v=""/>
    <d v="2024-02-07T00:00:00"/>
    <x v="0"/>
    <x v="0"/>
    <x v="0"/>
    <x v="0"/>
    <x v="0"/>
  </r>
  <r>
    <s v="INC000002601686"/>
    <s v="HOUSING"/>
    <x v="8"/>
    <s v="BELIEVE"/>
    <s v="FERNEY D GARZON PEÑA"/>
    <s v="frp_jcarri"/>
    <s v="3-Moderado/Limitado"/>
    <s v="3-Medio"/>
    <s v="Media"/>
    <x v="1"/>
    <s v="TELEFONICA EMPRESAS DE CHILE SA"/>
    <s v="GESTION DATACENTER/ ACCESOS /DXC"/>
    <s v="07/02/2024 17:32:57"/>
    <s v="07/02/2024 17:35:18"/>
    <x v="0"/>
    <s v="COMUNICACIONES"/>
    <s v="VPN IP - MPLS"/>
    <s v="07/02/2024 17:46:25"/>
    <s v="07/02/2024 23:50:00"/>
    <s v="EMPRESA:DXC_x000a_CÓDIGO DE SERVICIO: _x000a_DIRECCIÓN:AV. Presidente Prieto #226, Paine, Santiago_x000a_NOMBRE DE QUIEN REPORTA:Ferney Garzon_x000a_TELÉFONO DE QUIEN REPORTA:56 2 25774418_x000a_NOMBRE DE CONTACTO EN TERRENO: _x000a_REQUERIMIENTO:Traslado y retiro de cintas_x000a_EQUIPOS ENERGIZ"/>
    <m/>
    <d v="1899-12-30T00:00:00"/>
    <d v="1899-12-30T00:13:28"/>
    <d v="1899-12-30T00:13:28"/>
    <s v=""/>
    <s v="Cumplido"/>
    <m/>
    <s v=""/>
    <s v=""/>
    <s v="Cumplido"/>
    <s v=""/>
    <d v="2024-02-07T00:00:00"/>
    <x v="0"/>
    <x v="0"/>
    <x v="0"/>
    <x v="0"/>
    <x v="0"/>
  </r>
  <r>
    <s v="INC000002601701"/>
    <s v="HOSTING VIRTUAL"/>
    <x v="6"/>
    <s v="SISTEMA OPERATIVO MICROSOFT"/>
    <s v="JAVIER CUEVAS"/>
    <s v="tct_jacuev"/>
    <s v="4-Menor/Localizado"/>
    <s v="4-Baja"/>
    <s v="Baja"/>
    <x v="1"/>
    <s v="TELEFONICA GLOBAL TECHNOLOGY S.A.AGENCIA EN CHILE"/>
    <s v="ANALISIS ST 2B"/>
    <s v="07/02/2024 17:52:49"/>
    <s v="07/02/2024 17:53:50"/>
    <x v="0"/>
    <s v="TI"/>
    <s v="SISTEMAS OPERATIVOS"/>
    <s v="07/02/2024 17:58:08"/>
    <s v="07/02/2024 23:50:00"/>
    <s v="Folio generado automáticamente para atender requerimiento del cliente. La solicitud fue realizada directamente al área resolutoria sin pasar por el flujo de mesa de ayuda"/>
    <s v="EJECUTADO SIN EXITO"/>
    <d v="1899-12-30T00:00:00"/>
    <d v="1899-12-30T00:05:19"/>
    <d v="1899-12-30T00:05:19"/>
    <s v=""/>
    <s v="Cumplido"/>
    <m/>
    <s v=""/>
    <s v=""/>
    <s v=""/>
    <s v="Cumplido"/>
    <d v="2024-02-07T00:00:00"/>
    <x v="0"/>
    <x v="0"/>
    <x v="0"/>
    <x v="0"/>
    <x v="0"/>
  </r>
  <r>
    <s v="INC000002601868"/>
    <s v="RED INTERNA"/>
    <x v="2"/>
    <s v="APQ ACCESOS"/>
    <s v="YORDI M HURTADO ARAYA"/>
    <s v="tct_yorhua"/>
    <s v="4-Menor/Localizado"/>
    <s v="4-Baja"/>
    <s v="Baja"/>
    <x v="1"/>
    <s v="TELEFONICA CYBERSECURITY TECH CHILE SPA"/>
    <s v="RONDA TOMA DE TEMPERATURAS SALAS TIC 16:30"/>
    <s v="07/02/2024 15:47:26"/>
    <s v="07/02/2024 15:47:59"/>
    <x v="0"/>
    <s v="CDP ANTIGUO 1"/>
    <s v="CDP ANTIGUO 2"/>
    <s v="07/02/2024 16:40:56"/>
    <s v="07/02/2024 23:50:00"/>
    <s v="RONDA TOMA DE TEMPERATURAS SALAS TIC 16:30"/>
    <s v="RONDA REALIZADA"/>
    <d v="1899-12-30T00:00:00"/>
    <d v="1899-12-30T00:53:30"/>
    <d v="1899-12-30T00:53:30"/>
    <s v=""/>
    <s v="Cumplido"/>
    <m/>
    <m/>
    <m/>
    <m/>
    <m/>
    <d v="2024-02-07T00:00:00"/>
    <x v="0"/>
    <x v="0"/>
    <x v="0"/>
    <x v="0"/>
    <x v="0"/>
  </r>
  <r>
    <s v="INC000002601986"/>
    <s v="RED INTERNA"/>
    <x v="10"/>
    <s v="APQ ACCESOS"/>
    <s v="CRISTOPHER MALDONADO ROMERO"/>
    <s v="tct_cmaldo"/>
    <s v="4-Menor/Localizado"/>
    <s v="4-Baja"/>
    <s v="Baja"/>
    <x v="0"/>
    <s v="TELEFONICA EMPRESAS DE CHILE SA"/>
    <s v="RONDA TOMA DE TEMPERATURAS SALAS TIC"/>
    <s v="07/02/2024 16:55:12"/>
    <s v="07/02/2024 16:56:06"/>
    <x v="0"/>
    <s v="CDP ANTIGUO 1"/>
    <s v="CDP ANTIGUO 2"/>
    <s v="07/02/2024 18:10:13"/>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s v=""/>
    <m/>
    <s v=""/>
    <s v=""/>
    <s v=""/>
    <s v="Cumplido"/>
    <d v="2024-02-07T00:00:00"/>
    <x v="0"/>
    <x v="0"/>
    <x v="0"/>
    <x v="0"/>
    <x v="0"/>
  </r>
  <r>
    <s v="INC000002602041"/>
    <s v="INFRAESTRUCTURA DC"/>
    <x v="2"/>
    <s v="APQ ACCESOS"/>
    <s v="JAVIER J BRAVO CARVAJAL"/>
    <s v="tct_jmarqu"/>
    <s v="4-Menor/Localizado"/>
    <s v="4-Baja"/>
    <s v="Baja"/>
    <x v="0"/>
    <s v="TELEFONICA CYBERSECURITY TECH CHILE SPA"/>
    <s v="TENDIDO DE FIBRA TECH/CRQ 81523"/>
    <s v="07/02/2024 17:19:01"/>
    <s v="07/02/2024 17:19:03"/>
    <x v="0"/>
    <s v="CDP ANTIGUO 1"/>
    <s v="CDP ANTIGUO 2"/>
    <s v="07/02/2024 17:21:15"/>
    <s v="07/02/2024 23:50:00"/>
    <s v="PREVENTIVO: NO_x000a_CÓDIGO DE SERVICIO: INC000002602041_x000a_DIRECCIÓN:  DCSM_x000a_QUIEN REPORTA: LUIS VILLASMIL_x000a_CONTACTO EN TERRENO: DC OPERADOR N1_x000a_PROBLEMA: CRUZADA_x000a_REQUERIMIENTO: TENDIDO DE FIBRA TIC 4 ENTRE RACK D37 A RACK I82"/>
    <s v="SE EFECTÚA CONTACTO CON CLIENTE: NO APLICA_x000a_TELÉFONO DE CONTACTO: NO APLICA_x000a_ACCIONES REALIZADAS: CRUZADA REALIZADA_x000a_SOLUCIÓN PALIATIVA O DEFINITIVA: NO APLICA_x000a_ACCIONES DE MEJORA, RECOMENDACIONES: NO APLICA_x000a_CAUSA RAÍZ: INSTALACION DE NUEVA CRUZADA DE FIBRA"/>
    <d v="1899-12-30T00:00:00"/>
    <d v="1899-12-30T00:00:00"/>
    <d v="1899-12-30T00:00:00"/>
    <s v=""/>
    <s v=""/>
    <m/>
    <s v=""/>
    <s v=""/>
    <s v=""/>
    <s v="Cumplido"/>
    <d v="2024-02-07T00:00:00"/>
    <x v="0"/>
    <x v="0"/>
    <x v="0"/>
    <x v="0"/>
    <x v="0"/>
  </r>
  <r>
    <s v="INC000002602044"/>
    <s v="TICKET-INTELIGENTE"/>
    <x v="3"/>
    <s v="GESTION TI"/>
    <s v="DEIBY Y SANTOYO MONTEROLA"/>
    <s v="USR_TSIGHT"/>
    <s v="1-Extenso/Generalizado"/>
    <s v="4-Baja"/>
    <s v="Baja"/>
    <x v="3"/>
    <s v="FUNDACION INSTITUTO PROFESIONAL DUOC UC"/>
    <s v="fiprdu01 - duoc_esxi03 TICKET AUTOMATICO"/>
    <s v="07/02/2024 17:16:21"/>
    <s v="07/02/2024 17:16:21"/>
    <x v="0"/>
    <s v="TRUESIGHT"/>
    <s v="TRUESIGHT"/>
    <s v="07/02/2024 17:52:15"/>
    <s v="07/02/2024 23:50:00"/>
    <s v="PREVENTIVO=SI_x000a_CODIGO DE SERVICIO=DUOC_ESXI03_x000a_DIRECCION=NULL_x000a_CIUDAD=NULL_x000a_COMUNA LOCAL=_x000a_REGION=NULL_x000a_QUIEN REPORTA=Ticket automático_x000a_CONTACTO EN TERRENO=_x000a_PROBLEMA=Node FIPRDU01 - DUOC_ESXI03 is Down_x000a_REQUERIMIENTO=_x000a_EQUIPOS ENERGIZADO O REINICIADO=_x000a_HORARIO DE"/>
    <s v="FASE RESOLUCIÓN Y RECUPERACIÓN_x000a__x000a_Se efectúa contacto con cliente:N/A_x000a__x000a_Teléfono de contacto:N/A_x000a__x000a_Acciones realizadas: Se solicita al personal de monitoreo dejar el servidor en mantenimiento ya que se estan efectuando labores de mantenimiento preventivos."/>
    <d v="1899-12-30T00:06:14"/>
    <d v="1899-12-30T00:35:54"/>
    <d v="1899-12-30T00:29:40"/>
    <s v="Cumplido"/>
    <s v=""/>
    <m/>
    <m/>
    <m/>
    <m/>
    <m/>
    <d v="2024-02-07T00:00:00"/>
    <x v="0"/>
    <x v="0"/>
    <x v="0"/>
    <x v="0"/>
    <x v="0"/>
  </r>
  <r>
    <s v="INC000002602094"/>
    <s v="HOUSING"/>
    <x v="11"/>
    <s v="APQ ACCESOS"/>
    <s v="LUIS O MORALES ARENAS"/>
    <s v="tct_luimoa"/>
    <s v="4-Menor/Localizado"/>
    <s v="4-Baja"/>
    <s v="Baja"/>
    <x v="1"/>
    <s v="TELEFONICA EMPRESAS DE CHILE SA"/>
    <s v="SE GENERA TICKET POR REVICION Y TOMA DE ALARMA DE CLIENTES"/>
    <s v="07/02/2024 18:01:30"/>
    <s v="07/02/2024 18:20:13"/>
    <x v="0"/>
    <s v="CDP ANTIGUO 1"/>
    <s v="CDP ANTIGUO 2"/>
    <s v="07/02/2024 18:21:35"/>
    <s v="07/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1:22"/>
    <d v="1899-12-30T00:20:05"/>
    <d v="1899-12-30T00:18:43"/>
    <s v=""/>
    <s v="Cumplido"/>
    <m/>
    <s v=""/>
    <s v=""/>
    <s v=""/>
    <s v="Cumplido"/>
    <d v="2024-02-07T00:00:00"/>
    <x v="0"/>
    <x v="0"/>
    <x v="0"/>
    <x v="0"/>
    <x v="0"/>
  </r>
  <r>
    <s v="INC000002602120"/>
    <s v="HOUSING"/>
    <x v="11"/>
    <s v="APQ ACCESOS"/>
    <s v="ESTEBAN O BUSTOS CORNEJO"/>
    <s v="tct_ebusto"/>
    <s v="4-Menor/Localizado"/>
    <s v="4-Baja"/>
    <s v="Baja"/>
    <x v="1"/>
    <s v="TELEFONICA EMPRESAS DE CHILE SA"/>
    <s v="SUPERVISION ENERGIZACION EQUIPOS HUAWEI"/>
    <s v="07/02/2024 19:01:13"/>
    <s v="07/02/2024 19:02:19"/>
    <x v="0"/>
    <s v="CDP ANTIGUO 1"/>
    <s v="CDP ANTIGUO 2"/>
    <s v="07/02/2024 19:03:32"/>
    <s v="07/02/2024 23:50:00"/>
    <s v="SUPERVISION ENERGIZACION EQUIPOS HUAWEI"/>
    <s v="SUPERVISION CRQ/OK"/>
    <d v="1899-12-30T00:01:13"/>
    <d v="1899-12-30T00:02:19"/>
    <d v="1899-12-30T00:01:06"/>
    <s v=""/>
    <s v="Cumplido"/>
    <m/>
    <s v=""/>
    <s v=""/>
    <s v=""/>
    <s v="Cumplido"/>
    <d v="2024-02-07T00:00:00"/>
    <x v="0"/>
    <x v="0"/>
    <x v="0"/>
    <x v="0"/>
    <x v="0"/>
  </r>
  <r>
    <s v="INC000002602156"/>
    <s v="VPN IP - MPLS"/>
    <x v="2"/>
    <s v="BELIEVE"/>
    <s v="YORDI M HURTADO ARAYA"/>
    <s v="frp_jesanc"/>
    <s v="4-Menor/Localizado"/>
    <s v="4-Baja"/>
    <s v="Baja"/>
    <x v="1"/>
    <s v="FARMACIAS AHUMADA S.A."/>
    <s v="GAMA/ Subir manualmente servidor CL01PRDSWITCH02"/>
    <s v="08/02/2024 0:02:10"/>
    <s v="08/02/2024 0:05:13"/>
    <x v="0"/>
    <s v="CDP ANTIGUO 1"/>
    <s v="CDP ANTIGUO 2"/>
    <s v="08/02/2024 9:05:49"/>
    <s v="08/02/2024 23:50:00"/>
    <s v="PREVENTIVO: NO_x000a_CODIGO DE SERVICIO:_x000a_DIRECCION:_x000a_QUIEN REPORTA: Nelson Báez_x000a_CONTACTO EN TERRENO:_x000a_REQUERIMIENTO: subir manualmente el servidor CL01PRDSWITCH02 - 150.10.252.65, debido  a que no subió después de un reinicio programado._x000a_EQUIPOS ENERGIZADO/REINI"/>
    <s v="MANO REMOTA"/>
    <d v="1899-12-30T08:49:04"/>
    <d v="1899-12-30T09:03:39"/>
    <d v="1899-12-30T00:14:35"/>
    <s v=""/>
    <s v="Cumplido"/>
    <m/>
    <s v=""/>
    <s v=""/>
    <s v=""/>
    <s v="Cumplido"/>
    <d v="2024-02-08T00:00:00"/>
    <x v="0"/>
    <x v="0"/>
    <x v="0"/>
    <x v="0"/>
    <x v="0"/>
  </r>
  <r>
    <s v="INC000002602171"/>
    <s v="HOUSING"/>
    <x v="11"/>
    <s v="APQ ACCESOS"/>
    <s v="JAIRO A SALINAS GARAY"/>
    <s v="tct_jsalin"/>
    <s v="3-Moderado/Limitado"/>
    <s v="3-Medio"/>
    <s v="Media"/>
    <x v="1"/>
    <s v="TELEFONICA EMPRESAS DE CHILE SA"/>
    <s v="Movimiento de blade / DXC-TBK"/>
    <s v="08/02/2024 6:19:34"/>
    <s v="08/02/2024 6:21:31"/>
    <x v="0"/>
    <s v="CDP ANTIGUO 1"/>
    <s v="CDP ANTIGUO 2"/>
    <s v="08/02/2024 6:21:31"/>
    <s v="08/02/2024 23:50:00"/>
    <s v="Movimiento de blade / DXC-TBK"/>
    <s v="SUPERVISION CRQ/OK."/>
    <d v="1899-12-30T00:00:00"/>
    <d v="1899-12-30T00:01:57"/>
    <d v="1899-12-30T00:01:57"/>
    <s v=""/>
    <s v="Cumplido"/>
    <m/>
    <m/>
    <m/>
    <m/>
    <m/>
    <d v="2024-02-08T00:00:00"/>
    <x v="0"/>
    <x v="0"/>
    <x v="0"/>
    <x v="0"/>
    <x v="0"/>
  </r>
  <r>
    <s v="INC000002602172"/>
    <s v="HOUSING"/>
    <x v="11"/>
    <s v="APQ ACCESOS"/>
    <s v="JAIRO A SALINAS GARAY"/>
    <s v="tct_jsalin"/>
    <s v="3-Moderado/Limitado"/>
    <s v="3-Medio"/>
    <s v="Media"/>
    <x v="1"/>
    <s v="TELEFONICA EMPRESAS DE CHILE SA"/>
    <s v="RONDA Y REVISION DE SALAS TECNICAS"/>
    <s v="08/02/2024 6:21:38"/>
    <s v="08/02/2024 6:23:00"/>
    <x v="0"/>
    <s v="CDP ANTIGUO 1"/>
    <s v="CDP ANTIGUO 2"/>
    <s v="08/02/2024 6:23:00"/>
    <s v="08/02/2024 23:50:00"/>
    <s v="RONDA Y REVISION DE SALAS TECNICAS"/>
    <s v="RONDA REALIZADA."/>
    <d v="1899-12-30T00:00:00"/>
    <d v="1899-12-30T00:01:22"/>
    <d v="1899-12-30T00:01:22"/>
    <s v=""/>
    <s v="Cumplido"/>
    <m/>
    <m/>
    <m/>
    <m/>
    <m/>
    <d v="2024-02-08T00:00:00"/>
    <x v="0"/>
    <x v="0"/>
    <x v="0"/>
    <x v="0"/>
    <x v="0"/>
  </r>
  <r>
    <s v="INC000002602173"/>
    <s v="HOUSING"/>
    <x v="11"/>
    <s v="APQ ACCESOS"/>
    <s v="JAIRO A SALINAS GARAY"/>
    <s v="tct_jsalin"/>
    <s v="3-Moderado/Limitado"/>
    <s v="3-Medio"/>
    <s v="Media"/>
    <x v="1"/>
    <s v="TELEFONICA EMPRESAS DE CHILE SA"/>
    <s v="TOMA DE ALARMAS DE CLIENTE"/>
    <s v="08/02/2024 6:23:06"/>
    <s v="08/02/2024 6:24:23"/>
    <x v="0"/>
    <s v="CDP ANTIGUO 1"/>
    <s v="CDP ANTIGUO 2"/>
    <s v="08/02/2024 6:24:23"/>
    <s v="08/02/2024 23:50:00"/>
    <s v="TOMA DE ALARMAS DE CLIENTE"/>
    <s v="TOMA DE ALARMAS REALIZADA."/>
    <d v="1899-12-30T00:00:00"/>
    <d v="1899-12-30T00:01:17"/>
    <d v="1899-12-30T00:01:17"/>
    <s v=""/>
    <s v="Cumplido"/>
    <m/>
    <m/>
    <m/>
    <m/>
    <m/>
    <d v="2024-02-08T00:00:00"/>
    <x v="0"/>
    <x v="0"/>
    <x v="0"/>
    <x v="0"/>
    <x v="0"/>
  </r>
  <r>
    <s v="INC000002602175"/>
    <s v="SAP"/>
    <x v="9"/>
    <s v="CLOUD SAP HANA"/>
    <s v="NICOLAS A SAAVEDRA EGUILUZ"/>
    <s v="tct_nsaave"/>
    <s v="4-Menor/Localizado"/>
    <s v="4-Baja"/>
    <s v="Baja"/>
    <x v="1"/>
    <s v="TELEFONICA EMPRESAS DE CHILE SA"/>
    <s v="Checklist Diario Clientes 08.02.24"/>
    <s v="08/02/2024 7:32:47"/>
    <s v="08/02/2024 7:33:49"/>
    <x v="0"/>
    <s v="Service"/>
    <s v="Internal"/>
    <s v="08/02/2024 7:34:10"/>
    <s v="08/02/2024 23:50:00"/>
    <s v="Se realiza Checklist Diario de los clientes; _x000a_HDC_x000a_NUTRISCO"/>
    <s v="Se realiza Checklist Diario de los clientes; _x000a_HDC_x000a_NUTRISCO"/>
    <d v="1899-12-30T00:00:00"/>
    <d v="1899-12-30T00:01:23"/>
    <d v="1899-12-30T00:01:23"/>
    <s v=""/>
    <s v="Cumplido"/>
    <m/>
    <s v=""/>
    <s v=""/>
    <s v=""/>
    <s v="Cumplido"/>
    <d v="2024-02-08T00:00:00"/>
    <x v="0"/>
    <x v="0"/>
    <x v="0"/>
    <x v="0"/>
    <x v="0"/>
  </r>
  <r>
    <s v="INC000002602179"/>
    <s v="HOUSING"/>
    <x v="8"/>
    <s v="BELIEVE"/>
    <s v="FERNEY D GARZON PEÑA"/>
    <s v="frp_xgambo"/>
    <s v="3-Moderado/Limitado"/>
    <s v="3-Medio"/>
    <s v="Media"/>
    <x v="1"/>
    <s v="TELEFONICA EMPRESAS DE CHILE SA"/>
    <s v="GESTION DATACENTER/ ACCESOS / TELEFONICA EMPRESAS DE CHILE SA"/>
    <s v="08/02/2024 9:17:03"/>
    <s v="08/02/2024 9:18:04"/>
    <x v="0"/>
    <s v="COMUNICACIONES"/>
    <s v="VPN IP - MPLS"/>
    <s v="08/02/2024 11:30:29"/>
    <s v="08/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onexión de"/>
    <m/>
    <d v="1899-12-30T01:26:43"/>
    <d v="1899-12-30T02:13:26"/>
    <d v="1899-12-30T00:46:43"/>
    <s v=""/>
    <s v="Cumplido"/>
    <m/>
    <m/>
    <m/>
    <m/>
    <m/>
    <d v="2024-02-08T00:00:00"/>
    <x v="0"/>
    <x v="0"/>
    <x v="0"/>
    <x v="0"/>
    <x v="0"/>
  </r>
  <r>
    <s v="INC000002602312"/>
    <s v="HOUSING"/>
    <x v="13"/>
    <s v="BELIEVE"/>
    <s v="CRISTOPHER MALDONADO ROMERO"/>
    <s v="frp_dvilca"/>
    <s v="3-Moderado/Limitado"/>
    <s v="3-Medio"/>
    <s v="Media"/>
    <x v="1"/>
    <s v="HDI SEGUROS S.A."/>
    <s v="GESTION DATACENTER/ ACCESOS /HDI SEGUROS"/>
    <s v="07/02/2024 18:28:43"/>
    <s v="07/02/2024 18:31:51"/>
    <x v="0"/>
    <s v="COMUNICACIONES"/>
    <s v="VPN IP - MPLS"/>
    <s v="07/02/2024 19:47:38"/>
    <s v="07/02/2024 23:50:00"/>
    <s v="EMPRESA:HDI SEGUROS_x000a_CÓDIGO DE SERVICIO: _x000a_DIRECCIÓN:Av. Apoquindo #7071, Las Condes, Santiago_x000a_NOMBRE DE QUIEN REPORTA:Álvaro Ulloa Figueroa_x000a_TELÉFONO DE QUIEN REPORTA:_x000a_NOMBRE DE CONTACTO EN TERRENO: _x000a_PROBLEMA:_x000a_Cambio de cintas_x000a_EQUIPOS ENERGIZADO/REINICIADO"/>
    <s v="Se efectúa contacto con cliente: N/A_x000a_Teléfono de contacto: N/A_x000a_Acciones realizadas: Accesos autorizados para personal descrito en planilla_x000a_Solución paliativa o definitiva: N/A_x000a_Acciones de Mejora, Recomendaciones: N/A_x000a_Causa Raíz: N/A"/>
    <d v="1899-12-30T01:10:20"/>
    <d v="1899-12-30T01:18:55"/>
    <d v="1899-12-30T00:08:35"/>
    <s v=""/>
    <s v="Cumplido"/>
    <m/>
    <s v=""/>
    <s v=""/>
    <s v="Cumplido"/>
    <s v=""/>
    <d v="2024-02-07T00:00:00"/>
    <x v="0"/>
    <x v="0"/>
    <x v="0"/>
    <x v="0"/>
    <x v="0"/>
  </r>
  <r>
    <s v="INC000002602327"/>
    <s v="VPN IP - MPLS"/>
    <x v="18"/>
    <s v="GESTION HD"/>
    <s v="CRISTOBAL I REYES DELGADO"/>
    <s v="frp_fpetro"/>
    <s v="3-Moderado/Limitado"/>
    <s v="3-Medio"/>
    <s v="Media"/>
    <x v="1"/>
    <s v="TELEFONICA GLOBAL TECHNOLOGY S.A.AGENCIA EN CHILE"/>
    <s v="REQ/_x000a_Problemas BBDD Aplicativo Zerto"/>
    <s v="07/02/2024 19:26:32"/>
    <s v="07/02/2024 19:27:54"/>
    <x v="0"/>
    <s v="TI"/>
    <s v="BASES DE DATOS"/>
    <s v="08/02/2024 16:06:32"/>
    <s v="08/02/2024 23:50:00"/>
    <s v="PREVENTIVO: NO_x000a_CODIGO DE SERVICIO:_x000a_DIRECCION: _x000a_QUIEN REPORTA:Moisés Eduardo Montero Ramos 56 9 4273 2135_x000a_CONTACTO EN TERRENO: Moisés Eduardo Montero Ramos 56 9 4273 2135_x000a_PROBLEMA:_x000a_REQUERIMIENTO:_x000a__x000a_Requerimiento: Revisar la BBDD correspondiente al aplicati"/>
    <s v="Se resuelve problematica, luego de realizar shrink al segmento transaccional"/>
    <d v="1899-12-30T18:49:50"/>
    <d v="1899-12-30T20:40:00"/>
    <d v="1899-12-30T01:50:10"/>
    <s v=""/>
    <s v="Cumplido"/>
    <m/>
    <m/>
    <m/>
    <m/>
    <m/>
    <d v="2024-02-08T00:00:00"/>
    <x v="1"/>
    <x v="1"/>
    <x v="0"/>
    <x v="0"/>
    <x v="0"/>
  </r>
  <r>
    <s v="INC000002602329"/>
    <s v="INFRAESTRUCTURA DC"/>
    <x v="2"/>
    <s v="APQ ACCESOS"/>
    <s v="FRANCISCO J FELIU ABARCA"/>
    <s v="tct_frafea"/>
    <s v="4-Menor/Localizado"/>
    <s v="4-Baja"/>
    <s v="Baja"/>
    <x v="0"/>
    <s v="TELEFONICA CYBERSECURITY TECH CHILE SPA"/>
    <s v="TICKET DIARIO RONDAS PREVENTIVAS Y LECTURA DE TEMPERATURAS EN SALAS TIC"/>
    <s v="07/02/2024 21:02:03"/>
    <s v="07/02/2024 21:05:56"/>
    <x v="0"/>
    <s v="TI"/>
    <s v="CLIMA"/>
    <s v="08/02/2024 7:25:50"/>
    <s v="08/02/2024 23:50:00"/>
    <s v="PREVENTIVO: SI_x000a_CODIGO DE SERVICIO: N/A_x000a_DIRECCION:  DCSM_x000a_QUIEN REPORTA: FRANCISCO FELIU_x000a_CONTACTO EN TERRENO: FRANCISCO FELIU_x000a_PROBLEMA: N/A_x000a_REQUERIMIENTO: TICKET DIARIO RONDAS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s v=""/>
    <m/>
    <m/>
    <m/>
    <m/>
    <m/>
    <d v="2024-02-08T00:00:00"/>
    <x v="0"/>
    <x v="0"/>
    <x v="0"/>
    <x v="0"/>
    <x v="0"/>
  </r>
  <r>
    <s v="INC000002602331"/>
    <s v="HOUSING"/>
    <x v="2"/>
    <s v="APQ ACCESOS"/>
    <s v="FRANCISCO J FELIU ABARCA"/>
    <s v="tct_frafea"/>
    <s v="4-Menor/Localizado"/>
    <s v="4-Baja"/>
    <s v="Baja"/>
    <x v="0"/>
    <s v="TELEFONICA CYBERSECURITY TECH CHILE SPA"/>
    <s v="TICKET SUPERVISION INC000002601609 CLIENTE REDSALUD"/>
    <s v="07/02/2024 21:06:58"/>
    <s v="07/02/2024 21:09:44"/>
    <x v="0"/>
    <s v="HARDWARE"/>
    <s v="DATACENTER"/>
    <s v="08/02/2024 0:56:57"/>
    <s v="08/02/2024 23:50:00"/>
    <s v="PREVENTIVO: NO_x000a_CODIGO DE SERVICIO: N/A_x000a_DIRECCION:  SAN MARTIN 50_x000a_QUIEN REPORTA: FRANCISCO FELIU_x000a_CONTACTO EN TERRENO: FRANCISCO FELIU_x000a_PROBLEMA: N/A_x000a_REQUERIMIENTO: TICKET SUPERVISION INC000002601609 CLIENTE REDSALUD"/>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s v=""/>
    <s v=""/>
    <m/>
    <m/>
    <m/>
    <m/>
    <m/>
    <d v="2024-02-08T00:00:00"/>
    <x v="0"/>
    <x v="0"/>
    <x v="0"/>
    <x v="0"/>
    <x v="0"/>
  </r>
  <r>
    <s v="INC000002602335"/>
    <s v="HOUSING"/>
    <x v="2"/>
    <s v="APQ ACCESOS"/>
    <s v="FRANCISCO J FELIU ABARCA"/>
    <s v="tct_frafea"/>
    <s v="4-Menor/Localizado"/>
    <s v="4-Baja"/>
    <s v="Baja"/>
    <x v="0"/>
    <s v="TELEFONICA CYBERSECURITY TECH CHILE SPA"/>
    <s v="TICKET SUPERVISION INC000002599640 CLIENTE TCCT"/>
    <s v="07/02/2024 22:14:38"/>
    <s v="07/02/2024 22:17:25"/>
    <x v="0"/>
    <s v="TI"/>
    <s v="FIREWALL"/>
    <s v="08/02/2024 1:15:30"/>
    <s v="08/02/2024 23:50:00"/>
    <s v="PREVENTIVO: NO_x000a_CODIGO DE SERVICIO: N/A_x000a_DIRECCION:  SAN MARTIN 50_x000a_QUIEN REPORTA: FRANCISCO FELIU_x000a_CONTACTO EN TERRENO: FRANCISCO FELIU_x000a_PROBLEMA: N/A_x000a_REQUERIMIENTO: TICKET SUPERVISION INC000002599640 CLIENTE TCCT"/>
    <s v="Fase de resolución y recuperación: INFORMACION_x000a_Se efectúa contacto con cliente: N/A_x000a_Teléfono de contacto: N/A_x000a_Acciones realizadas: SUPERVISION CRQ / OK_x000a_Solución paliativa o definitiva: N/A_x000a_Acciones de Mejora, Recomendaciones: N/A_x000a_Causa Raíz: (si aplica)"/>
    <d v="1899-12-30T00:00:00"/>
    <d v="1899-12-30T00:00:00"/>
    <d v="1899-12-30T00:00:00"/>
    <s v=""/>
    <s v=""/>
    <m/>
    <m/>
    <m/>
    <m/>
    <m/>
    <d v="2024-02-08T00:00:00"/>
    <x v="0"/>
    <x v="0"/>
    <x v="0"/>
    <x v="0"/>
    <x v="0"/>
  </r>
  <r>
    <s v="INC000002602350"/>
    <s v="HOUSING"/>
    <x v="11"/>
    <s v="APQ ACCESOS"/>
    <s v="LUIS O MORALES ARENAS"/>
    <s v="tct_luimoa"/>
    <s v="4-Menor/Localizado"/>
    <s v="4-Baja"/>
    <s v="Baja"/>
    <x v="1"/>
    <s v="TELEFONICA EMPRESAS DE CHILE SA"/>
    <s v="SE GENERA TICKET POR REVISION Y TOMA DE ALARMA DE CLIENTES"/>
    <s v="08/02/2024 8:09:39"/>
    <s v="08/02/2024 8:29:46"/>
    <x v="0"/>
    <s v="CDP ANTIGUO 1"/>
    <s v="CDP ANTIGUO 2"/>
    <s v="08/02/2024 8:59:01"/>
    <s v="08/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29:15"/>
    <d v="1899-12-30T00:49:22"/>
    <d v="1899-12-30T00:20:07"/>
    <s v=""/>
    <s v="Cumplido"/>
    <m/>
    <m/>
    <m/>
    <m/>
    <m/>
    <d v="2024-02-08T00:00:00"/>
    <x v="0"/>
    <x v="0"/>
    <x v="0"/>
    <x v="0"/>
    <x v="0"/>
  </r>
  <r>
    <s v="INC000002602357"/>
    <s v="HOUSING"/>
    <x v="11"/>
    <s v="APQ ACCESOS"/>
    <s v="LUIS O MORALES ARENAS"/>
    <s v="tct_luimoa"/>
    <s v="4-Menor/Localizado"/>
    <s v="4-Baja"/>
    <s v="Baja"/>
    <x v="1"/>
    <s v="TELEFONICA EMPRESAS DE CHILE SA"/>
    <s v="SE CREA TICKET POR RONDA Y REVISION DE SALAS TECNICAS"/>
    <s v="08/02/2024 8:38:13"/>
    <s v="08/02/2024 8:58:06"/>
    <x v="0"/>
    <s v="CDP ANTIGUO 1"/>
    <s v="CDP ANTIGUO 2"/>
    <s v="08/02/2024 9:59:39"/>
    <s v="08/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01:33"/>
    <d v="1899-12-30T01:21:26"/>
    <d v="1899-12-30T00:19:53"/>
    <s v=""/>
    <s v="Cumplido"/>
    <m/>
    <m/>
    <m/>
    <m/>
    <m/>
    <d v="2024-02-08T00:00:00"/>
    <x v="0"/>
    <x v="0"/>
    <x v="0"/>
    <x v="0"/>
    <x v="0"/>
  </r>
  <r>
    <s v="INC000002602364"/>
    <s v="INFRAESTRUCTURA DC"/>
    <x v="0"/>
    <s v="APQ ACCESOS"/>
    <s v="CARLOS F ARAYA RAMIREZ"/>
    <s v="tct_cararr"/>
    <s v="4-Menor/Localizado"/>
    <s v="4-Baja"/>
    <s v="Baja"/>
    <x v="0"/>
    <s v="TELEFONICA CYBERSECURITY TECH CHILE SPA"/>
    <s v="RONDA INSPECTIVA"/>
    <s v="08/02/2024 9:02:57"/>
    <s v="08/02/2024 9:09:05"/>
    <x v="0"/>
    <s v="CDP ANTIGUO 1"/>
    <s v="CDP ANTIGUO 2"/>
    <s v="08/02/2024 9:55:11"/>
    <s v="08/02/2024 23:50:00"/>
    <m/>
    <s v="ronda realizada"/>
    <d v="1899-12-30T00:00:00"/>
    <d v="1899-12-30T00:00:00"/>
    <d v="1899-12-30T00:00:00"/>
    <s v=""/>
    <s v=""/>
    <m/>
    <m/>
    <m/>
    <m/>
    <m/>
    <d v="2024-02-08T00:00:00"/>
    <x v="0"/>
    <x v="0"/>
    <x v="0"/>
    <x v="0"/>
    <x v="0"/>
  </r>
  <r>
    <s v="INC000002602368"/>
    <s v="HOUSING"/>
    <x v="0"/>
    <s v="APQ ACCESOS"/>
    <s v="CARLOS F ARAYA RAMIREZ"/>
    <s v="tct_cararr"/>
    <s v="4-Menor/Localizado"/>
    <s v="4-Baja"/>
    <s v="Baja"/>
    <x v="0"/>
    <s v="TELEFONICA CYBERSECURITY TECH CHILE SPA"/>
    <s v="TOMA DE ALARMAS"/>
    <s v="08/02/2024 9:10:27"/>
    <s v="08/02/2024 9:11:10"/>
    <x v="0"/>
    <s v="CDP ANTIGUO 1"/>
    <s v="CDP ANTIGUO 2"/>
    <s v="08/02/2024 9:55:55"/>
    <s v="08/02/2024 23:50:00"/>
    <m/>
    <s v="toma de alarmas realizada"/>
    <d v="1899-12-30T00:00:00"/>
    <d v="1899-12-30T00:00:00"/>
    <d v="1899-12-30T00:00:00"/>
    <s v=""/>
    <s v=""/>
    <m/>
    <m/>
    <m/>
    <m/>
    <m/>
    <d v="2024-02-08T00:00:00"/>
    <x v="0"/>
    <x v="0"/>
    <x v="0"/>
    <x v="0"/>
    <x v="0"/>
  </r>
  <r>
    <s v="INC000002602382"/>
    <s v="SAP"/>
    <x v="9"/>
    <s v="ADMINISTRADORES RESIDENTES"/>
    <s v="EWALD R GALAZ MILLALEO"/>
    <s v="frp_kefern"/>
    <s v="3-Moderado/Limitado"/>
    <s v="3-Medio"/>
    <s v="Media"/>
    <x v="1"/>
    <s v="INDUSTRIAS CHILENAS DE ALAMBRE INCHALAM S.A."/>
    <s v="HD |  Campo clase de pedidos clientes Tx Va01"/>
    <s v="08/02/2024 9:35:28"/>
    <s v="08/02/2024 9:38:06"/>
    <x v="0"/>
    <s v="Service"/>
    <s v="Internal"/>
    <s v="08/02/2024 15:45:49"/>
    <s v="08/02/2024 23:50:00"/>
    <s v="PREVENTIVO: NO_x000a_CODIGO DE SERVICIO:_x000a_DIRECCION:_x000a_QUIEN REPORTA:Ewald Galaz Millaleo +56 9 8510 0702 _x000a_CONTACTO EN TERRENO:_x000a_PROBLEMA:_x000a_REQUERIMIENTO:_x000a__x000a_Estimados Help Desk_x000a__x000a_Favor generar ticket en base a requerimiento de cliente Inchalam._x000a__x000a_Dejar en bandeja de T"/>
    <s v="Estimados,_x000a__x000a_Se adjunta correo de respuesta enviado al cliente._x000a__x000a_Saludos."/>
    <d v="1899-12-30T00:00:00"/>
    <d v="1899-12-30T06:10:21"/>
    <d v="1899-12-30T06:10:21"/>
    <s v=""/>
    <s v="Cumplido"/>
    <m/>
    <s v=""/>
    <s v=""/>
    <s v="Cumplido"/>
    <s v=""/>
    <d v="2024-02-08T00:00:00"/>
    <x v="1"/>
    <x v="0"/>
    <x v="1"/>
    <x v="0"/>
    <x v="0"/>
  </r>
  <r>
    <s v="INC000002602409"/>
    <s v="HOSTING VIRTUAL"/>
    <x v="6"/>
    <s v="SISTEMA OPERATIVO MICROSOFT"/>
    <s v="PAUL A SEPULVEDA ALVAREZ"/>
    <s v="tct_psepul"/>
    <s v="4-Menor/Localizado"/>
    <s v="4-Baja"/>
    <s v="Baja"/>
    <x v="1"/>
    <s v="TELEFONICA GLOBAL TECHNOLOGY S.A.AGENCIA EN CHILE"/>
    <s v="TIC.CL PAINE pruebas migracion SO"/>
    <s v="07/02/2024 19:22:37"/>
    <s v="07/02/2024 19:22:38"/>
    <x v="0"/>
    <s v="TI"/>
    <s v="SISTEMAS OPERATIVOS"/>
    <s v="07/02/2024 19:30:13"/>
    <s v="07/02/2024 23:50:00"/>
    <s v="TIC.CL PAINE pruebas migracion SO _x000a_se realizan nuevas pruebas de la actualizacion realizada a los serrvidor. se reporto un errrorr de zerrto  al momento de realizarr las pruebas. (no relacionado)_x000a_Se agendara nueva ventana"/>
    <s v="TIC.CL PAINE pruebas migracion SO _x000a_se realizan nuevas pruebas de la actualizacion realizada a los serrvidor. se reporto un errrorr de zerrto  al momento de realizarr las pruebas. (no relacionado)_x000a_Se agendara nueva ventana"/>
    <d v="1899-12-30T00:00:00"/>
    <d v="1899-12-30T00:07:36"/>
    <d v="1899-12-30T00:07:36"/>
    <s v=""/>
    <s v="Cumplido"/>
    <m/>
    <m/>
    <m/>
    <m/>
    <m/>
    <d v="2024-02-07T00:00:00"/>
    <x v="0"/>
    <x v="0"/>
    <x v="0"/>
    <x v="0"/>
    <x v="0"/>
  </r>
  <r>
    <s v="INC000002602411"/>
    <s v="HOSTING VIRTUAL"/>
    <x v="6"/>
    <s v="SISTEMA OPERATIVO MICROSOFT"/>
    <s v="PAUL A SEPULVEDA ALVAREZ"/>
    <s v="tct_psepul"/>
    <s v="4-Menor/Localizado"/>
    <s v="4-Baja"/>
    <s v="Baja"/>
    <x v="1"/>
    <s v="TELEFONICA GLOBAL TECHNOLOGY S.A.AGENCIA EN CHILE"/>
    <s v="CLOUDCO - cambio password juan uzcategui"/>
    <s v="07/02/2024 19:23:39"/>
    <s v="07/02/2024 19:24:15"/>
    <x v="0"/>
    <s v="TI"/>
    <s v="SISTEMAS OPERATIVOS"/>
    <s v="07/02/2024 19:30:41"/>
    <s v="07/02/2024 23:50:00"/>
    <s v="CLOUDCO - cambio password juan uzcategui"/>
    <s v="se realiza cambio de pass para usuario"/>
    <d v="1899-12-30T00:00:00"/>
    <d v="1899-12-30T00:07:02"/>
    <d v="1899-12-30T00:07:02"/>
    <s v=""/>
    <s v="Cumplido"/>
    <m/>
    <m/>
    <m/>
    <m/>
    <m/>
    <d v="2024-02-07T00:00:00"/>
    <x v="0"/>
    <x v="0"/>
    <x v="0"/>
    <x v="0"/>
    <x v="0"/>
  </r>
  <r>
    <s v="INC000002602412"/>
    <s v="HOSTING VIRTUAL"/>
    <x v="6"/>
    <s v="SISTEMA OPERATIVO MICROSOFT"/>
    <s v="PAUL A SEPULVEDA ALVAREZ"/>
    <s v="tct_psepul"/>
    <s v="4-Menor/Localizado"/>
    <s v="4-Baja"/>
    <s v="Baja"/>
    <x v="1"/>
    <s v="TELEFONICA GLOBAL TECHNOLOGY S.A.AGENCIA EN CHILE"/>
    <s v="Correccion usuario VDC-CL"/>
    <s v="07/02/2024 19:24:36"/>
    <s v="07/02/2024 19:25:33"/>
    <x v="0"/>
    <s v="TI"/>
    <s v="SISTEMAS OPERATIVOS"/>
    <s v="07/02/2024 19:31:23"/>
    <s v="07/02/2024 23:50:00"/>
    <s v="Usuario vdc-cl wvK3AftyeCpjgg tiene un espacio en blanco en el nombre._x000a_se corrige"/>
    <s v="usuario wvK3AftyeCpjgg  tenia un espacio delante del usuario por lo que estaba produciendo problemas para login. se corrige"/>
    <d v="1899-12-30T00:00:00"/>
    <d v="1899-12-30T00:06:47"/>
    <d v="1899-12-30T00:06:47"/>
    <s v=""/>
    <s v="Cumplido"/>
    <m/>
    <m/>
    <m/>
    <m/>
    <m/>
    <d v="2024-02-07T00:00:00"/>
    <x v="0"/>
    <x v="0"/>
    <x v="0"/>
    <x v="0"/>
    <x v="0"/>
  </r>
  <r>
    <s v="INC000002602413"/>
    <s v="HOSTING VIRTUAL"/>
    <x v="6"/>
    <s v="SISTEMA OPERATIVO MICROSOFT"/>
    <s v="PAUL A SEPULVEDA ALVAREZ"/>
    <s v="tct_psepul"/>
    <s v="4-Menor/Localizado"/>
    <s v="4-Baja"/>
    <s v="Baja"/>
    <x v="1"/>
    <s v="TELEFONICA GLOBAL TECHNOLOGY S.A.AGENCIA EN CHILE"/>
    <s v="seguimiento INC000002596066"/>
    <s v="07/02/2024 19:26:05"/>
    <s v="07/02/2024 19:26:49"/>
    <x v="0"/>
    <s v="TI"/>
    <s v="SISTEMAS OPERATIVOS"/>
    <s v="07/02/2024 19:31:49"/>
    <s v="07/02/2024 23:50:00"/>
    <s v="seguimiento con cliente INC000002596066 _x000a_les comento que ese comando debe ejecutarse correctamente para que cargue las políticas. El inconveniente de sincronización debe ser revisado con su soporte interno ya que nuestro ámbito de acción es hasta la conf"/>
    <s v="les comento que ese comando debe ejecutarse correctamente para que cargue las políticas. El inconveniente de sincronización debe ser revisado con su soporte interno ya que nuestro ámbito de acción es hasta la configuración del AD._x000a_Otra manera de validar"/>
    <d v="1899-12-30T00:00:00"/>
    <d v="1899-12-30T00:05:44"/>
    <d v="1899-12-30T00:05:44"/>
    <s v=""/>
    <s v="Cumplido"/>
    <m/>
    <m/>
    <m/>
    <m/>
    <m/>
    <d v="2024-02-07T00:00:00"/>
    <x v="0"/>
    <x v="0"/>
    <x v="0"/>
    <x v="0"/>
    <x v="0"/>
  </r>
  <r>
    <s v="INC000002602415"/>
    <s v="HOSTING VIRTUAL"/>
    <x v="6"/>
    <s v="SISTEMA OPERATIVO MICROSOFT"/>
    <s v="PAUL A SEPULVEDA ALVAREZ"/>
    <s v="tct_psepul"/>
    <s v="4-Menor/Localizado"/>
    <s v="4-Baja"/>
    <s v="Baja"/>
    <x v="1"/>
    <s v="TELEFONICA GLOBAL TECHNOLOGY S.A.AGENCIA EN CHILE"/>
    <s v="ECERT - Consulta Clúster DB"/>
    <s v="07/02/2024 19:27:20"/>
    <s v="07/02/2024 19:27:59"/>
    <x v="0"/>
    <s v="TI"/>
    <s v="SISTEMAS OPERATIVOS"/>
    <s v="07/02/2024 19:32:22"/>
    <s v="07/02/2024 23:50:00"/>
    <s v="Consulta Clúster DB_x000a_Hola Paul_x000a__x000a_Buenos días, te escribo para hacerte una consulta referente al cluster DB._x000a_Nosotros tenemos un servidor virtual que es testigo del cluster (IP:192.168.1.120), necesitamos apagarlo para sacar un respaldo, sabes si se generar"/>
    <s v="se responde a cliente:_x000a_no debería existir inconveniente siempre y cuando el resto de los servidores se encuentren encendidos y disponibles"/>
    <d v="1899-12-30T00:00:00"/>
    <d v="1899-12-30T00:05:02"/>
    <d v="1899-12-30T00:05:02"/>
    <s v=""/>
    <s v="Cumplido"/>
    <m/>
    <m/>
    <m/>
    <m/>
    <m/>
    <d v="2024-02-07T00:00:00"/>
    <x v="0"/>
    <x v="0"/>
    <x v="0"/>
    <x v="0"/>
    <x v="0"/>
  </r>
  <r>
    <s v="INC000002602417"/>
    <s v="HOSTING VIRTUAL"/>
    <x v="6"/>
    <s v="SISTEMA OPERATIVO MICROSOFT"/>
    <s v="PAUL A SEPULVEDA ALVAREZ"/>
    <s v="tct_psepul"/>
    <s v="4-Menor/Localizado"/>
    <s v="4-Baja"/>
    <s v="Baja"/>
    <x v="1"/>
    <s v="TELEFONICA GLOBAL TECHNOLOGY S.A.AGENCIA EN CHILE"/>
    <s v="credenciales del servidor m_audioapps01"/>
    <s v="07/02/2024 19:28:32"/>
    <s v="07/02/2024 19:29:46"/>
    <x v="0"/>
    <s v="TI"/>
    <s v="SISTEMAS OPERATIVOS"/>
    <s v="07/02/2024 19:33:00"/>
    <s v="07/02/2024 23:50:00"/>
    <s v="credenciales del servidor m_audioapps01 sin conexion usuario admres"/>
    <s v="usuario no estaba usando dominio audiomusica\ para login,._x000a_Conexion OK"/>
    <d v="1899-12-30T00:00:00"/>
    <d v="1899-12-30T00:04:28"/>
    <d v="1899-12-30T00:04:28"/>
    <s v=""/>
    <s v="Cumplido"/>
    <m/>
    <m/>
    <m/>
    <m/>
    <m/>
    <d v="2024-02-07T00:00:00"/>
    <x v="0"/>
    <x v="0"/>
    <x v="0"/>
    <x v="0"/>
    <x v="0"/>
  </r>
  <r>
    <s v="INC000002602425"/>
    <s v="VPN IP - MPLS"/>
    <x v="5"/>
    <s v="GESTION HD"/>
    <s v="OSCAR A RAMIREZ SOTO"/>
    <s v="frp_kaldor"/>
    <s v="3-Moderado/Limitado"/>
    <s v="3-Medio"/>
    <s v="Media"/>
    <x v="1"/>
    <s v="HORTIFRUT S.A"/>
    <s v="HD / Solicitud de información"/>
    <s v="07/02/2024 20:36:36"/>
    <s v="07/02/2024 20:39:34"/>
    <x v="0"/>
    <s v="CDP ANTIGUO 1"/>
    <s v="CDP ANTIGUO 2"/>
    <s v="08/02/2024 15:35:50"/>
    <s v="08/02/2024 23:50:00"/>
    <s v="PREVENTIVO: NO_x000a_CODIGO DE SERVICIO:-_x000a_DIRECCION:-_x000a_QUIEN REPORTA: rodrigo von hausen / +56 957139471_x000a_CONTACTO EN TERRENO:-_x000a_PROBLEMA:-_x000a__x000a_REQUERIMIENTO:_x000a_Favor su ayuda para contar con el listado de las cuentas VPN que se_x000a_encuentran activas al día de hoy, desde"/>
    <s v="Se envían usuarios via correo, se cierra ticket."/>
    <d v="1899-12-30T16:58:49"/>
    <d v="1899-12-30T18:59:14"/>
    <d v="1899-12-30T02:00:25"/>
    <s v=""/>
    <s v="Cumplido"/>
    <m/>
    <m/>
    <m/>
    <m/>
    <m/>
    <d v="2024-02-08T00:00:00"/>
    <x v="1"/>
    <x v="1"/>
    <x v="0"/>
    <x v="0"/>
    <x v="0"/>
  </r>
  <r>
    <s v="INC000002602449"/>
    <s v="RED INTERNA"/>
    <x v="2"/>
    <s v="APQ ACCESOS"/>
    <s v="YORDI M HURTADO ARAYA"/>
    <s v="tct_yorhua"/>
    <s v="4-Menor/Localizado"/>
    <s v="4-Baja"/>
    <s v="Baja"/>
    <x v="1"/>
    <s v="TELEFONICA CYBERSECURITY TECH CHILE SPA"/>
    <s v="RONDA TOMA DE TEMPERATURAS SALAS TIC 08:30"/>
    <s v="08/02/2024 8:11:35"/>
    <s v="08/02/2024 8:12:08"/>
    <x v="0"/>
    <s v="CDP ANTIGUO 1"/>
    <s v="CDP ANTIGUO 2"/>
    <s v="08/02/2024 9:06:20"/>
    <s v="08/02/2024 23:50:00"/>
    <s v="RONDA TOMA DE TEMPERATURAS SALAS TIC 08:30"/>
    <s v="RONDA REALIZADA"/>
    <d v="1899-12-30T00:00:00"/>
    <d v="1899-12-30T00:54:45"/>
    <d v="1899-12-30T00:54:45"/>
    <s v=""/>
    <s v="Cumplido"/>
    <m/>
    <s v=""/>
    <s v=""/>
    <s v=""/>
    <s v="Cumplido"/>
    <d v="2024-02-08T00:00:00"/>
    <x v="0"/>
    <x v="0"/>
    <x v="0"/>
    <x v="0"/>
    <x v="0"/>
  </r>
  <r>
    <s v="INC000002602451"/>
    <s v="HOSTING VIRTUAL"/>
    <x v="7"/>
    <s v="DUOC TICKET PENDIENTES"/>
    <s v="VICTOR SEPULVEDA GAMARRA"/>
    <s v="frp_josama"/>
    <s v="3-Moderado/Limitado"/>
    <s v="4-Baja"/>
    <s v="Baja"/>
    <x v="1"/>
    <s v="FUNDACION INSTITUTO PROFESIONAL DUOC UC"/>
    <s v="DUOC | REQ | RV: Redirección - observatorio.duoc.cl"/>
    <s v="08/02/2024 8:17:49"/>
    <s v="08/02/2024 8:24:59"/>
    <x v="0"/>
    <s v="TI"/>
    <s v="SISTEMAS OPERATIVOS"/>
    <s v="13/02/2024 10:58:23"/>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Victor, Buen"/>
    <s v="Se realiza configuración de sitio observatorio.duoc.cl en servidor CENTOS79_OCI-PRE y se modifican registros DNS interno. Sitio queda operativo.Se realiza configuración de sitio observatorio.duoc.cl en servidor CENTOS79_OCI-PRE y se modifican registros D"/>
    <d v="1900-01-04T01:46:22"/>
    <d v="1900-01-04T02:40:34"/>
    <d v="1899-12-30T00:54:12"/>
    <s v=""/>
    <s v="Cumplido"/>
    <m/>
    <s v=""/>
    <s v=""/>
    <s v=""/>
    <s v="Cumplido"/>
    <d v="2024-02-13T00:00:00"/>
    <x v="0"/>
    <x v="0"/>
    <x v="0"/>
    <x v="0"/>
    <x v="0"/>
  </r>
  <r>
    <s v="INC000002603245"/>
    <s v="TICKET-INTELIGENTE"/>
    <x v="6"/>
    <s v="GESTION TI"/>
    <s v="RICARDO R GALLEGOS OYANEDER"/>
    <s v="USR_TSIGHT"/>
    <s v="1-Extenso/Generalizado"/>
    <s v="4-Baja"/>
    <s v="Baja"/>
    <x v="3"/>
    <s v="COMERCIAL E IMPORTADORA AUDIOMUSICA SPA"/>
    <s v="ciausp01 - m_audioapps01 TICKET AUTOMATICO"/>
    <s v="08/02/2024 9:37:32"/>
    <s v="08/02/2024 9:37:32"/>
    <x v="0"/>
    <s v="TRUESIGHT"/>
    <s v="TRUESIGHT"/>
    <s v="08/02/2024 14:22:19"/>
    <s v="08/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efectúa contacto con cliente: N/A_x000a_Teléfono de contacto: N/A_x000a_Acciones realizadas: Se cierran sesiones desconectadas y libera memoria de servidor, alarma ya no está presente._x000a_Solución paliativa o definitiva: Comportamiento normal._x000a_Acciones de Mejora, Re"/>
    <d v="1899-12-30T03:04:31"/>
    <d v="1899-12-30T04:44:47"/>
    <d v="1899-12-30T01:40:16"/>
    <s v="Cumplido"/>
    <s v=""/>
    <m/>
    <m/>
    <m/>
    <m/>
    <m/>
    <d v="2024-02-08T00:00:00"/>
    <x v="1"/>
    <x v="1"/>
    <x v="0"/>
    <x v="0"/>
    <x v="0"/>
  </r>
  <r>
    <s v="INC000002603282"/>
    <s v="SAP"/>
    <x v="9"/>
    <s v="GESTION HD"/>
    <s v="FREDDY O CORTES DIAZ"/>
    <s v="frp_fpetro"/>
    <s v="3-Moderado/Limitado"/>
    <s v="3-Medio"/>
    <s v="Media"/>
    <x v="1"/>
    <s v="INDUSTRIAS CHILENAS DE ALAMBRE INCHALAM S.A."/>
    <s v="HD/_x000a_RV: Transporte a PRD"/>
    <s v="08/02/2024 10:06:17"/>
    <s v="08/02/2024 10:13:01"/>
    <x v="0"/>
    <s v="TI"/>
    <s v="APLICATIVOS"/>
    <s v="08/02/2024 10:34:44"/>
    <s v="08/02/2024 23:50:00"/>
    <s v="PREVENTIVO: NO_x000a_CODIGO DE SERVICIO:_x000a_DIRECCION:_x000a_QUIEN REPORTA: Freddy Cortés Díaz 56 9 6605 6481_x000a_CONTACTO EN TERRENO: Freddy Cortés Díaz 56 9 6605 6481_x000a__x000a_REQUERIMIENTO: Favor su ayuda con el transporte de la orden a PRD según archivo adjunto._x000a_EQUIPOS ENERGI"/>
    <s v="Se ejecuta con éxito el transporte solicitado. Se informa a cliente vía mail"/>
    <d v="1899-12-30T00:00:00"/>
    <d v="1899-12-30T00:28:27"/>
    <d v="1899-12-30T00:28:27"/>
    <s v=""/>
    <s v="Cumplido"/>
    <m/>
    <m/>
    <m/>
    <m/>
    <m/>
    <d v="2024-02-08T00:00:00"/>
    <x v="0"/>
    <x v="0"/>
    <x v="0"/>
    <x v="0"/>
    <x v="0"/>
  </r>
  <r>
    <s v="INC000002603289"/>
    <s v="VPN IP - MPLS"/>
    <x v="17"/>
    <s v="BELIEVE"/>
    <s v="AXEL ANDRADE"/>
    <s v="frp_cnavar"/>
    <s v="3-Moderado/Limitado"/>
    <s v="3-Medio"/>
    <s v="Media"/>
    <x v="1"/>
    <s v="INSTITUTO PROFESIONAL DE CHILE SA"/>
    <s v="GAMA/ Requerimiento Respaldo servidor Arauco - IPCHILE"/>
    <s v="08/02/2024 10:41:40"/>
    <s v="08/02/2024 10:43:27"/>
    <x v="0"/>
    <s v="TI"/>
    <s v="ALMACENAMIENTO y RESPALDO"/>
    <s v="08/02/2024 20:08:45"/>
    <s v="08/02/2024 23:50:00"/>
    <s v="PREVENTIVO: NO_x000a_CODIGO DE SERVICIO: ARAUCO_x000a_DIRECCION:_x000a_QUIEN REPORTA: Juan Carlos Dupuy -+56 979778332_x000a_CONTACTO EN TERRENO:_x000a_PROBLEMA:_x000a_REQUERIMIENTO:_x000a__x000a_Buenos días, junto con saludar solicito agregar a la política de respaldo de IPCHILE el servidor ARAUCO, f"/>
    <s v="FASE RESOLUCIÓN Y RECUPERACIÓN_x000a__x000a_Se efectúa contacto con cliente: N/A_x000a__x000a_Teléfono de contacto: N/A_x000a__x000a_Acciones realizadas: se procede a ingresar servidor arauco en respaldo de maquina virtual._x000a__x000a_Solución paliativa o definitiva: definitiva_x000a__x000a_Acciones de Mejora,"/>
    <d v="1899-12-30T00:00:00"/>
    <d v="1899-12-30T09:27:05"/>
    <d v="1899-12-30T09:27:05"/>
    <s v=""/>
    <s v="Cumplido"/>
    <m/>
    <m/>
    <m/>
    <m/>
    <m/>
    <d v="2024-02-08T00:00:00"/>
    <x v="1"/>
    <x v="0"/>
    <x v="0"/>
    <x v="1"/>
    <x v="0"/>
  </r>
  <r>
    <s v="INC000002603321"/>
    <s v="COMUNICACIONES"/>
    <x v="5"/>
    <s v="COMUNICACIONES DC"/>
    <s v="OSCAR A RAMIREZ SOTO"/>
    <s v="tct_oramir"/>
    <s v="3-Moderado/Limitado"/>
    <s v="3-Medio"/>
    <s v="Media"/>
    <x v="1"/>
    <s v="TELEFONICA GLOBAL TECHNOLOGY S.A.AGENCIA EN CHILE"/>
    <s v="Jorge Romero solicita apoyo con cliente AMISOFT para prestarle apoyo en configuracion de tunel IPSEC"/>
    <s v="08/02/2024 10:51:48"/>
    <s v="08/02/2024 10:53:58"/>
    <x v="0"/>
    <s v="COMUNICACIONES"/>
    <s v="INTERNET"/>
    <s v="08/02/2024 10:55:24"/>
    <s v="08/02/2024 23:50:00"/>
    <s v="Jorge Romero solicita apoyo con cliente AMISOFT para prestarle apoyo en configuracion de tunel IPSEC"/>
    <s v="Se genera teams junto con jorge romero y cliente amisoft, donde se le entrega instrucciones a cliente para realizar las configuraciones del tunel, los cuales resultan satisfactorias levantando tanto la fase 1 como la fase 2 y obteniendo la comunicacion n"/>
    <d v="1899-12-30T00:00:00"/>
    <d v="1899-12-30T00:03:36"/>
    <d v="1899-12-30T00:03:36"/>
    <s v=""/>
    <s v="Cumplido"/>
    <m/>
    <s v=""/>
    <s v=""/>
    <s v="Cumplido"/>
    <s v=""/>
    <d v="2024-02-08T00:00:00"/>
    <x v="0"/>
    <x v="0"/>
    <x v="0"/>
    <x v="0"/>
    <x v="0"/>
  </r>
  <r>
    <s v="INC000002603341"/>
    <s v="OFFICE365"/>
    <x v="1"/>
    <s v="SM OPERACIONES"/>
    <s v="JAVIERA A UMAÑA YEVENES"/>
    <s v="tct_decruz"/>
    <s v="4-Menor/Localizado"/>
    <s v="2-Alta"/>
    <s v="Media"/>
    <x v="1"/>
    <s v="TELEFONICA GLOBAL TECHNOLOGY S.A.AGENCIA EN CHILE"/>
    <s v="LISTA implantacion.tcct@tic.cl"/>
    <s v="08/02/2024 11:34:34"/>
    <s v="08/02/2024 11:34:35"/>
    <x v="0"/>
    <s v="TI"/>
    <s v="APLICATIVOS"/>
    <s v="08/02/2024 12:02:00"/>
    <s v="08/02/2024 23:50:00"/>
    <s v="CORREGIR MIEMBRO_x000a__x000a_Correcto:_x000a__x000a_JORGE DOMINGO ROMERO ROMERO _x000a__x000a_jorge.romeror@telefonica.com"/>
    <m/>
    <d v="1899-12-30T00:00:00"/>
    <d v="1899-12-30T00:00:00"/>
    <d v="1899-12-30T00:00:00"/>
    <s v=""/>
    <s v="Cumplido"/>
    <m/>
    <m/>
    <m/>
    <m/>
    <m/>
    <d v="2024-02-08T00:00:00"/>
    <x v="0"/>
    <x v="0"/>
    <x v="0"/>
    <x v="0"/>
    <x v="0"/>
  </r>
  <r>
    <s v="INC000002603383"/>
    <s v="SAP"/>
    <x v="9"/>
    <s v="GESTION HD"/>
    <s v="FREDDY O CORTES DIAZ"/>
    <s v="frp_kefern"/>
    <s v="3-Moderado/Limitado"/>
    <s v="3-Medio"/>
    <s v="Media"/>
    <x v="1"/>
    <s v="INDUSTRIAS CHILENAS DE ALAMBRE INCHALAM S.A."/>
    <s v="HD | FORUM | Cotizaciones SAP"/>
    <s v="08/02/2024 13:14:33"/>
    <s v="08/02/2024 13:17:21"/>
    <x v="0"/>
    <s v="TI"/>
    <s v="APLICATIVOS"/>
    <s v="08/02/2024 15:14:45"/>
    <s v="08/02/2024 23:50:00"/>
    <s v="PREVENTIVO: NO_x000a_CODIGO DE SERVICIO:_x000a_DIRECCION:_x000a_QUIEN REPORTA:Freddy Cortés Díaz +56 9 6605 6481 _x000a_CONTACTO EN TERRENO:_x000a_PROBLEMA:_x000a_REQUERIMIENTO:Favor generar ticket en base a requerimiento de cliente INCHALAM según_x000a_correo de más abajo_x000a__x000a_Favor pasar a PRD ord"/>
    <s v="Se ejecuta con éxito el transporte solicitado. Se informa a cliente vía mail"/>
    <d v="1899-12-30T00:00:00"/>
    <d v="1899-12-30T02:00:12"/>
    <d v="1899-12-30T02:00:12"/>
    <s v=""/>
    <s v="Cumplido"/>
    <m/>
    <m/>
    <m/>
    <m/>
    <m/>
    <d v="2024-02-08T00:00:00"/>
    <x v="1"/>
    <x v="1"/>
    <x v="0"/>
    <x v="0"/>
    <x v="0"/>
  </r>
  <r>
    <s v="INC000002603388"/>
    <s v="SAP"/>
    <x v="9"/>
    <s v="GESTION HD"/>
    <s v="FREDDY O CORTES DIAZ"/>
    <s v="frp_kefern"/>
    <s v="3-Moderado/Limitado"/>
    <s v="3-Medio"/>
    <s v="Media"/>
    <x v="1"/>
    <s v="INDUSTRIAS CHILENAS DE ALAMBRE INCHALAM S.A."/>
    <s v="HD | Mejora en tx que nuestra los despachos ZESD_0044"/>
    <s v="08/02/2024 13:33:27"/>
    <s v="08/02/2024 13:34:26"/>
    <x v="0"/>
    <s v="TI"/>
    <s v="APLICATIVOS"/>
    <s v="08/02/2024 15:11:51"/>
    <s v="08/02/2024 23:50:00"/>
    <s v="PREVENTIVO: NO_x000a_CODIGO DE SERVICIO:_x000a_DIRECCION:_x000a_QUIEN REPORTA:Freddy Cortés Díaz +56 9 6605 6481_x000a_CONTACTO EN TERRENO:_x000a_PROBLEMA:_x000a_REQUERIMIENTO:_x000a__x000a_Favor generar ticket en base a requerimiento de cliente INCHALAM según_x000a_correo de más abajo_x000a_Favor pasar a PRD ord"/>
    <s v="Se ejecuta con éxito el transporte solicitado. Se informa a cliente vía mail"/>
    <d v="1899-12-30T00:00:00"/>
    <d v="1899-12-30T01:38:24"/>
    <d v="1899-12-30T01:38:24"/>
    <s v=""/>
    <s v="Cumplido"/>
    <m/>
    <s v=""/>
    <s v=""/>
    <s v="Cumplido"/>
    <s v=""/>
    <d v="2024-02-08T00:00:00"/>
    <x v="1"/>
    <x v="1"/>
    <x v="0"/>
    <x v="0"/>
    <x v="0"/>
  </r>
  <r>
    <s v="INC000002603413"/>
    <s v="INFRAESTRUCTURA DC"/>
    <x v="2"/>
    <s v="APQ ACCESOS"/>
    <s v="RENE E VILLEGAS CARREÑO"/>
    <s v="tct_jmarqu"/>
    <s v="4-Menor/Localizado"/>
    <s v="4-Baja"/>
    <s v="Baja"/>
    <x v="0"/>
    <s v="TELEFONICA CYBERSECURITY TECH CHILE SPA"/>
    <s v="FALLA EN PDU TIC 4 RACK D37"/>
    <s v="08/02/2024 10:29:11"/>
    <s v="08/02/2024 10:30:25"/>
    <x v="0"/>
    <s v="CDP ANTIGUO 1"/>
    <s v="CDP ANTIGUO 2"/>
    <s v="13/02/2024 11:10:37"/>
    <s v="13/02/2024 23:50:00"/>
    <m/>
    <s v="Se efectúa contacto con cliente:si _x000a_Teléfono de contacto:965732414_x000a_Acciones realizadas:personal de ICETEL revisa circuitos los cuales están sin ningún tipo de problema, se detecta que PDU tiene algún tipo de falla y no pueden manipular o subir los interr"/>
    <d v="1899-12-30T00:00:00"/>
    <d v="1899-12-30T00:00:00"/>
    <d v="1899-12-30T00:00:00"/>
    <s v=""/>
    <s v=""/>
    <m/>
    <m/>
    <m/>
    <m/>
    <m/>
    <d v="2024-02-13T00:00:00"/>
    <x v="0"/>
    <x v="0"/>
    <x v="0"/>
    <x v="0"/>
    <x v="0"/>
  </r>
  <r>
    <s v="INC000002603417"/>
    <s v="INFRAESTRUCTURA DC"/>
    <x v="2"/>
    <s v="APQ ACCESOS"/>
    <s v="JONATHAN A MARQUEZ ASTENGO"/>
    <s v="tct_jmarqu"/>
    <s v="4-Menor/Localizado"/>
    <s v="4-Baja"/>
    <s v="Baja"/>
    <x v="0"/>
    <s v="TELEFONICA CYBERSECURITY TECH CHILE SPA"/>
    <s v="SUPERVISION COCACOLA EMBONOR/CRQ 81574"/>
    <s v="08/02/2024 10:35:48"/>
    <s v="08/02/2024 10:35:49"/>
    <x v="0"/>
    <s v="CDP ANTIGUO 1"/>
    <s v="CDP ANTIGUO 2"/>
    <s v="08/02/2024 12:54:36"/>
    <s v="08/02/2024 23:50:00"/>
    <s v="PREVENTIVO: NO_x000a_CÓDIGO DE SERVICIO:_x000a_DIRECCIÓN:  DCSM_x000a_QUIEN REPORTA: RENE VILLEGAS_x000a_CONTACTO EN TERRENO: DC OPERADOR N1_x000a_PROBLEMA: INGRESO EQUIPO_x000a_REQUERIMIENTO: INGRESO DE EQUIPAMIENTO TIC 4 RACK I86"/>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s v=""/>
    <m/>
    <m/>
    <m/>
    <m/>
    <m/>
    <d v="2024-02-08T00:00:00"/>
    <x v="0"/>
    <x v="0"/>
    <x v="0"/>
    <x v="0"/>
    <x v="0"/>
  </r>
  <r>
    <s v="INC000002603437"/>
    <s v="RED INTERNA"/>
    <x v="10"/>
    <s v="APQ ACCESOS"/>
    <s v="CRISTOPHER MALDONADO ROMERO"/>
    <s v="tct_cmaldo"/>
    <s v="4-Menor/Localizado"/>
    <s v="4-Baja"/>
    <s v="Baja"/>
    <x v="0"/>
    <s v="TELEFONICA EMPRESAS DE CHILE SA"/>
    <s v="INSTALACIÓN PATCH PANEL RACK E06 TIC7"/>
    <s v="08/02/2024 11:31:04"/>
    <s v="08/02/2024 11:32:29"/>
    <x v="0"/>
    <s v="CDP ANTIGUO 1"/>
    <s v="CDP ANTIGUO 2"/>
    <s v="08/02/2024 13:22:29"/>
    <s v="08/02/2024 23:50:00"/>
    <m/>
    <s v="Se efectúa contacto con cliente: N/A_x000a__x000a_Teléfono de contacto: N/A_x000a__x000a_Acciones realizadas:Se instala patch panel en rack E09.y se desplazan los rieles para dar margen al  próximo cableado._x000a__x000a_Solución paliativa o definitiva: N/A_x000a__x000a_Acciones de Mejora, Recomendaci"/>
    <d v="1899-12-30T00:00:00"/>
    <d v="1899-12-30T00:00:00"/>
    <d v="1899-12-30T00:00:00"/>
    <s v=""/>
    <s v=""/>
    <m/>
    <m/>
    <m/>
    <m/>
    <m/>
    <d v="2024-02-08T00:00:00"/>
    <x v="0"/>
    <x v="0"/>
    <x v="0"/>
    <x v="0"/>
    <x v="0"/>
  </r>
  <r>
    <s v="INC000002603438"/>
    <s v="INFRAESTRUCTURA DC"/>
    <x v="2"/>
    <s v="APQ ACCESOS"/>
    <s v="JAVIER J BRAVO CARVAJAL"/>
    <s v="tct_jmarqu"/>
    <s v="4-Menor/Localizado"/>
    <s v="4-Baja"/>
    <s v="Baja"/>
    <x v="0"/>
    <s v="TELEFONICA CYBERSECURITY TECH CHILE SPA"/>
    <s v="SUPERVISION TECH PROYECTO MIA/CRQ 81626"/>
    <s v="08/02/2024 11:35:20"/>
    <s v="08/02/2024 11:35:22"/>
    <x v="0"/>
    <s v="CDP ANTIGUO 1"/>
    <s v="CDP ANTIGUO 2"/>
    <s v="09/02/2024 9:18:06"/>
    <s v="09/02/2024 23:50:00"/>
    <s v="PREVENTIVO: NO_x000a_CÓDIGO DE SERVICIO:_x000a_DIRECCIÓN:  DCSM_x000a_QUIEN REPORTA: RENE VILLEGAS_x000a_CONTACTO EN TERRENO: DC OPERADOR N1_x000a_PROBLEMA: INGRESO EQUIPO_x000a_REQUERIMIENTO: INGRESO DE EQUIPAMIENTO TIC 6 RACK F53 Y F54"/>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s v=""/>
    <m/>
    <s v=""/>
    <s v=""/>
    <s v=""/>
    <s v="Cumplido"/>
    <d v="2024-02-09T00:00:00"/>
    <x v="0"/>
    <x v="0"/>
    <x v="0"/>
    <x v="0"/>
    <x v="0"/>
  </r>
  <r>
    <s v="INC000002603448"/>
    <s v="INFRAESTRUCTURA DC"/>
    <x v="2"/>
    <s v="APQ ACCESOS"/>
    <s v="JONATHAN A MARQUEZ ASTENGO"/>
    <s v="tct_jmarqu"/>
    <s v="4-Menor/Localizado"/>
    <s v="4-Baja"/>
    <s v="Baja"/>
    <x v="0"/>
    <s v="TELEFONICA CYBERSECURITY TECH CHILE SPA"/>
    <s v="FACTIBILIDAD SIGDO KOOERS/CRQ 81725"/>
    <s v="08/02/2024 11:46:58"/>
    <s v="08/02/2024 11:48:04"/>
    <x v="0"/>
    <s v="CDP ANTIGUO 1"/>
    <s v="CDP ANTIGUO 2"/>
    <s v="08/02/2024 12:55:54"/>
    <s v="08/02/2024 23:50:00"/>
    <s v="PREVENTIVO: SI_x000a_CÓDIGO DE SERVICIO:_x000a_DIRECCIÓN:  DCSM_x000a_QUIEN REPORTA: KATHERINE DIAZ_x000a_CONTACTO EN TERRENO: DC OPERADOR N1_x000a_PROBLEMA: FACTIBILIDAD_x000a_REQUERIMIENTO: INGRESO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s v=""/>
    <m/>
    <m/>
    <m/>
    <m/>
    <m/>
    <d v="2024-02-08T00:00:00"/>
    <x v="0"/>
    <x v="0"/>
    <x v="0"/>
    <x v="0"/>
    <x v="0"/>
  </r>
  <r>
    <s v="INC000002603451"/>
    <s v="RED INTERNA"/>
    <x v="10"/>
    <s v="APQ ACCESOS"/>
    <s v="CRISTOPHER MALDONADO ROMERO"/>
    <s v="tct_cmaldo"/>
    <s v="4-Menor/Localizado"/>
    <s v="4-Baja"/>
    <s v="Baja"/>
    <x v="0"/>
    <s v="TELEFONICA EMPRESAS DE CHILE SA"/>
    <s v="RONDA TOMA DE TEMPERATURAS SALAS TIC"/>
    <s v="08/02/2024 11:53:17"/>
    <s v="08/02/2024 11:54:07"/>
    <x v="0"/>
    <s v="CDP ANTIGUO 1"/>
    <s v="CDP ANTIGUO 2"/>
    <s v="08/02/2024 13:17:13"/>
    <s v="08/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s v=""/>
    <m/>
    <m/>
    <m/>
    <m/>
    <m/>
    <d v="2024-02-08T00:00:00"/>
    <x v="0"/>
    <x v="0"/>
    <x v="0"/>
    <x v="0"/>
    <x v="0"/>
  </r>
  <r>
    <s v="INC000002603520"/>
    <s v="HOSTING VIRTUAL"/>
    <x v="6"/>
    <s v="SISTEMA OPERATIVO MICROSOFT"/>
    <s v="JAVIER CUEVAS"/>
    <s v="tct_jacuev"/>
    <s v="4-Menor/Localizado"/>
    <s v="4-Baja"/>
    <s v="Baja"/>
    <x v="1"/>
    <s v="TELEFONICA GLOBAL TECHNOLOGY S.A.AGENCIA EN CHILE"/>
    <s v="PASO A PRD"/>
    <s v="08/02/2024 10:30:27"/>
    <s v="08/02/2024 10:31:22"/>
    <x v="0"/>
    <s v="TI"/>
    <s v="SISTEMAS OPERATIVOS"/>
    <s v="08/02/2024 10:32:30"/>
    <s v="08/02/2024 23:50:00"/>
    <s v="RV: MUNICIPALIDAD DE TIERRA AMARILLA  // CHI-004025572-1  /  CHI-0000134261"/>
    <s v="OK"/>
    <d v="1899-12-30T00:00:00"/>
    <d v="1899-12-30T00:02:03"/>
    <d v="1899-12-30T00:02:03"/>
    <s v=""/>
    <s v="Cumplido"/>
    <m/>
    <m/>
    <m/>
    <m/>
    <m/>
    <d v="2024-02-08T00:00:00"/>
    <x v="0"/>
    <x v="0"/>
    <x v="0"/>
    <x v="0"/>
    <x v="0"/>
  </r>
  <r>
    <s v="INC000002603526"/>
    <s v="HOSTING VIRTUAL"/>
    <x v="6"/>
    <s v="SISTEMA OPERATIVO MICROSOFT"/>
    <s v="JAVIER CUEVAS"/>
    <s v="tct_jacuev"/>
    <s v="4-Menor/Localizado"/>
    <s v="4-Baja"/>
    <s v="Baja"/>
    <x v="1"/>
    <s v="TELEFONICA GLOBAL TECHNOLOGY S.A.AGENCIA EN CHILE"/>
    <s v="stalación de paquetería Windows y reinicio la... - TrackingID#2402020040011077"/>
    <s v="08/02/2024 10:40:45"/>
    <s v="08/02/2024 10:41:36"/>
    <x v="0"/>
    <s v="TI"/>
    <s v="SISTEMAS OPERATIVOS"/>
    <s v="08/02/2024 10:43:25"/>
    <s v="08/02/2024 23:50:00"/>
    <s v="SOLICITUD FOLIO PROVEEDOR"/>
    <s v="SOLICITUD OK"/>
    <d v="1899-12-30T00:00:00"/>
    <d v="1899-12-30T00:02:40"/>
    <d v="1899-12-30T00:02:40"/>
    <s v=""/>
    <s v="Cumplido"/>
    <m/>
    <m/>
    <m/>
    <m/>
    <m/>
    <d v="2024-02-08T00:00:00"/>
    <x v="0"/>
    <x v="0"/>
    <x v="0"/>
    <x v="0"/>
    <x v="0"/>
  </r>
  <r>
    <s v="INC000002603565"/>
    <s v="VPN IP - MPLS"/>
    <x v="5"/>
    <s v="GESTION HD"/>
    <s v="LUIS A VILLASMIL CASTILLO"/>
    <s v="frp_fpetro"/>
    <s v="3-Moderado/Limitado"/>
    <s v="3-Medio"/>
    <s v="Media"/>
    <x v="1"/>
    <s v="XINERGIA LABORAL S A"/>
    <s v="REQ/_x000a_Desbloqueo de IP"/>
    <s v="08/02/2024 11:03:51"/>
    <s v="08/02/2024 11:07:22"/>
    <x v="0"/>
    <s v="CDP ANTIGUO 1"/>
    <s v="CDP ANTIGUO 2"/>
    <s v="09/02/2024 15:54:20"/>
    <s v="09/02/2024 23:50:00"/>
    <s v="PREVENTIVO: NO_x000a_CODIGO DE SERVICIO:_x000a_DIRECCION:_x000a_QUIEN REPORTA: _x0009_Carlos Garate Echegaray 56 9 9069 6011_x000a_CONTACTO EN TERRENO: _x0009_Carlos Garate Echegaray 56 9 9069 6011_x000a_PROBLEMA: _x000a_REQUERIMIENTO:_x000a__x000a_Buenos dias,_x000a_El fortinet me esta dando problemas de conexión con"/>
    <m/>
    <d v="1899-12-31T03:15:41"/>
    <d v="1899-12-31T04:50:29"/>
    <d v="1899-12-30T01:34:48"/>
    <s v=""/>
    <s v="Cumplido"/>
    <m/>
    <m/>
    <m/>
    <m/>
    <m/>
    <d v="2024-02-09T00:00:00"/>
    <x v="1"/>
    <x v="1"/>
    <x v="0"/>
    <x v="0"/>
    <x v="0"/>
  </r>
  <r>
    <s v="INC000002603566"/>
    <s v="TICKET-INTELIGENTE"/>
    <x v="6"/>
    <s v="GESTION TI"/>
    <s v="PAUL A SEPULVEDA ALVAREZ"/>
    <s v="USR_TSIGHT"/>
    <s v="1-Extenso/Generalizado"/>
    <s v="4-Baja"/>
    <s v="Baja"/>
    <x v="3"/>
    <s v="TELEFONICA EMPRESAS DE CHILE SA"/>
    <s v="telefonicainf - telefonicam04 TICKET AUTOMATICO"/>
    <s v="08/02/2024 11:06:21"/>
    <s v="08/02/2024 11:06:21"/>
    <x v="0"/>
    <s v="TRUESIGHT"/>
    <s v="TRUESIGHT"/>
    <s v="09/02/2024 10:07:46"/>
    <s v="09/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alza en consumo por proceso sql server en ejecucion en el servidoir._x000a_se recupera memoria desde sesion desconectada._x000a_Se mantendra en observacion su comportamiento."/>
    <d v="1899-12-30T22:18:06"/>
    <d v="1899-12-30T23:01:25"/>
    <d v="1899-12-30T00:43:19"/>
    <s v="Cumplido"/>
    <s v=""/>
    <m/>
    <m/>
    <m/>
    <m/>
    <m/>
    <d v="2024-02-09T00:00:00"/>
    <x v="0"/>
    <x v="0"/>
    <x v="0"/>
    <x v="0"/>
    <x v="0"/>
  </r>
  <r>
    <s v="INC000002603701"/>
    <s v="HOUSING"/>
    <x v="14"/>
    <s v="BELIEVE"/>
    <s v="YORDI M HURTADO ARAYA"/>
    <s v="frp_jolsso"/>
    <s v="3-Moderado/Limitado"/>
    <s v="3-Medio"/>
    <s v="Media"/>
    <x v="1"/>
    <s v="TELEFONICA GLOBAL TECHNOLOGY S.A.AGENCIA EN CHILE"/>
    <s v="GESTION DATACENTER/ ACCESOS /TELEFONICA GLOBAL TECHNOLOGY S.A.AGENCIA EN CHILE"/>
    <s v="08/02/2024 14:23:10"/>
    <s v="08/02/2024 14:23:54"/>
    <x v="0"/>
    <s v="COMUNICACIONES"/>
    <s v="VPN IP - MPLS"/>
    <s v="08/02/2024 14:35:08"/>
    <s v="08/02/2024 23:50:00"/>
    <s v="EMPRESA:TELEFONICA GLOBAL TECHNOLOGY S.A.AGENCIA EN CHILE_x000a_CÓDIGO DE SERVICIO: _x000a_DIRECCIÓN: Calle San Martin #50, Santiago Centro, Santiago_x000a_NOMBRE DE QUIEN REPORTA:Miguel Hernandez_x000a_TELÉFONO DE QUIEN REPORTA: 52 656 2571591_x000a_NOMBRE DE CONTACTO EN TERRENO: _x000a_R"/>
    <s v="ACCESOS AUTORIZADOS"/>
    <d v="1899-12-30T00:06:16"/>
    <d v="1899-12-30T00:11:58"/>
    <d v="1899-12-30T00:05:42"/>
    <s v=""/>
    <s v="Cumplido"/>
    <m/>
    <m/>
    <m/>
    <m/>
    <m/>
    <d v="2024-02-08T00:00:00"/>
    <x v="0"/>
    <x v="0"/>
    <x v="0"/>
    <x v="0"/>
    <x v="0"/>
  </r>
  <r>
    <s v="INC000002603723"/>
    <s v="VPN IP - MPLS"/>
    <x v="6"/>
    <s v="GESTION HD"/>
    <s v="ALEJANDRO ACEVEDO VALENZUELA"/>
    <s v="frp_fpetro"/>
    <s v="3-Moderado/Limitado"/>
    <s v="3-Medio"/>
    <s v="Media"/>
    <x v="1"/>
    <s v="TELEFONICA GLOBAL TECHNOLOGY S.A.AGENCIA EN CHILE"/>
    <s v="REQ/_x000a_RV: C-19872400069 // CLOUD // CC-CHI-0000108868 // TELEFONICA CHILE:: Paso a Implantación"/>
    <s v="08/02/2024 12:29:10"/>
    <s v="08/02/2024 12:38:13"/>
    <x v="0"/>
    <s v="CDP ANTIGUO 1"/>
    <s v="CDP ANTIGUO 2"/>
    <s v="09/02/2024 16:53:34"/>
    <s v="09/02/2024 23:50:00"/>
    <s v="PREVENTIVO: NO_x000a_CODIGO DE SERVICIO:_x000a_DIRECCION:_x000a_QUIEN REPORTA:_x000a_CONTACTO EN TERRENO:_x000a_PROBLEMA:_x000a_REQUERIMIENTO: Buenas tardes junto con saludar, favor su apoyo indicando_x000a_cual fue el ultimo upgrade realizado a la máquina virtual SISONDESA_x000a_(Backup, monitoreo de"/>
    <s v="Estimados. _x000a__x000a_Buenas Tardes. Se adjunta evidencia. Según lo informado."/>
    <d v="1899-12-31T00:27:34"/>
    <d v="1899-12-31T04:24:24"/>
    <d v="1899-12-30T03:56:50"/>
    <s v=""/>
    <s v="Cumplido"/>
    <m/>
    <m/>
    <m/>
    <m/>
    <m/>
    <d v="2024-02-09T00:00:00"/>
    <x v="1"/>
    <x v="1"/>
    <x v="0"/>
    <x v="0"/>
    <x v="0"/>
  </r>
  <r>
    <s v="INC000002603744"/>
    <s v="RED INTERNA"/>
    <x v="2"/>
    <s v="APQ ACCESOS"/>
    <s v="YORDI M HURTADO ARAYA"/>
    <s v="tct_yorhua"/>
    <s v="4-Menor/Localizado"/>
    <s v="4-Baja"/>
    <s v="Baja"/>
    <x v="1"/>
    <s v="TELEFONICA CYBERSECURITY TECH CHILE SPA"/>
    <s v="RONDA TOMA DE TEMPERATURAS SALAS TIC 12:30"/>
    <s v="08/02/2024 11:55:19"/>
    <s v="08/02/2024 11:55:48"/>
    <x v="0"/>
    <s v="CDP ANTIGUO 1"/>
    <s v="CDP ANTIGUO 2"/>
    <s v="08/02/2024 12:13:29"/>
    <s v="08/02/2024 23:50:00"/>
    <s v="RONDA TOMA DE TEMPERATURAS SALAS TIC 12:30"/>
    <s v="RONDA REALIZADA"/>
    <d v="1899-12-30T00:00:00"/>
    <d v="1899-12-30T00:18:10"/>
    <d v="1899-12-30T00:18:10"/>
    <s v=""/>
    <s v="Cumplido"/>
    <m/>
    <m/>
    <m/>
    <m/>
    <m/>
    <d v="2024-02-08T00:00:00"/>
    <x v="0"/>
    <x v="0"/>
    <x v="0"/>
    <x v="0"/>
    <x v="0"/>
  </r>
  <r>
    <s v="INC000002603881"/>
    <s v="HOSTING VIRTUAL"/>
    <x v="6"/>
    <s v="SM OPERACIONES"/>
    <s v="RICARDO R GALLEGOS OYANEDER"/>
    <s v="tct_rgalle"/>
    <s v="4-Menor/Localizado"/>
    <s v="4-Baja"/>
    <s v="Baja"/>
    <x v="1"/>
    <s v="TELEFONICA GLOBAL TECHNOLOGY S.A.AGENCIA EN CHILE"/>
    <s v="Reunión revision alerta seguridad ip 10.186.228.226"/>
    <s v="08/02/2024 14:02:31"/>
    <s v="08/02/2024 14:02:49"/>
    <x v="0"/>
    <s v="TI"/>
    <s v="SISTEMAS OPERATIVOS"/>
    <s v="08/02/2024 14:05:31"/>
    <s v="08/02/2024 23:50:00"/>
    <s v="Reunión revision alerta seguridad ip 10.186.228.226"/>
    <s v="Reunión revision alerta seguridad ip 10.186.228.226"/>
    <d v="1899-12-30T00:00:00"/>
    <d v="1899-12-30T00:03:00"/>
    <d v="1899-12-30T00:03:00"/>
    <s v=""/>
    <s v="Cumplido"/>
    <m/>
    <m/>
    <m/>
    <m/>
    <m/>
    <d v="2024-02-08T00:00:00"/>
    <x v="0"/>
    <x v="0"/>
    <x v="0"/>
    <x v="0"/>
    <x v="0"/>
  </r>
  <r>
    <s v="INC000002603884"/>
    <s v="HOSTING VIRTUAL"/>
    <x v="6"/>
    <s v="SM OPERACIONES"/>
    <s v="RICARDO R GALLEGOS OYANEDER"/>
    <s v="tct_rgalle"/>
    <s v="4-Menor/Localizado"/>
    <s v="4-Baja"/>
    <s v="Baja"/>
    <x v="1"/>
    <s v="TELEFONICA GLOBAL TECHNOLOGY S.A.AGENCIA EN CHILE"/>
    <s v="Reunion de coordinacion area MS"/>
    <s v="08/02/2024 14:02:56"/>
    <s v="08/02/2024 14:03:10"/>
    <x v="0"/>
    <s v="TI"/>
    <s v="SISTEMAS OPERATIVOS"/>
    <s v="08/02/2024 14:06:21"/>
    <s v="08/02/2024 23:50:00"/>
    <s v="Reunion de coordinacion area MS"/>
    <s v="Reunion de coordinacion area MS"/>
    <d v="1899-12-30T00:00:00"/>
    <d v="1899-12-30T00:03:25"/>
    <d v="1899-12-30T00:03:25"/>
    <s v=""/>
    <s v="Cumplido"/>
    <m/>
    <m/>
    <m/>
    <m/>
    <m/>
    <d v="2024-02-08T00:00:00"/>
    <x v="0"/>
    <x v="0"/>
    <x v="0"/>
    <x v="0"/>
    <x v="0"/>
  </r>
  <r>
    <s v="INC000002603885"/>
    <s v="HOSTING VIRTUAL"/>
    <x v="6"/>
    <s v="SM OPERACIONES"/>
    <s v="RICARDO R GALLEGOS OYANEDER"/>
    <s v="tct_rgalle"/>
    <s v="4-Menor/Localizado"/>
    <s v="4-Baja"/>
    <s v="Baja"/>
    <x v="1"/>
    <s v="TELEFONICA GLOBAL TECHNOLOGY S.A.AGENCIA EN CHILE"/>
    <s v="Duoc - 09:00 - Reunion de coordinacion y avances servidores deprecados"/>
    <s v="08/02/2024 14:03:15"/>
    <s v="08/02/2024 14:03:29"/>
    <x v="0"/>
    <s v="TI"/>
    <s v="SISTEMAS OPERATIVOS"/>
    <s v="08/02/2024 14:07:00"/>
    <s v="08/02/2024 23:50:00"/>
    <s v="Duoc - 09:00 - Reunion de coordinacion y avances servidores deprecados"/>
    <s v="Duoc - 09:00 - Reunion de coordinacion y avances servidores deprecados"/>
    <d v="1899-12-30T00:00:00"/>
    <d v="1899-12-30T00:03:45"/>
    <d v="1899-12-30T00:03:45"/>
    <s v=""/>
    <s v="Cumplido"/>
    <m/>
    <m/>
    <m/>
    <m/>
    <m/>
    <d v="2024-02-08T00:00:00"/>
    <x v="0"/>
    <x v="0"/>
    <x v="0"/>
    <x v="0"/>
    <x v="0"/>
  </r>
  <r>
    <s v="INC000002603886"/>
    <s v="HOSTING VIRTUAL"/>
    <x v="6"/>
    <s v="SM OPERACIONES"/>
    <s v="RICARDO R GALLEGOS OYANEDER"/>
    <s v="tct_rgalle"/>
    <s v="4-Menor/Localizado"/>
    <s v="4-Baja"/>
    <s v="Baja"/>
    <x v="1"/>
    <s v="TELEFONICA GLOBAL TECHNOLOGY S.A.AGENCIA EN CHILE"/>
    <s v="Apoyo técnico a R.Olmos por acceso a servidor S.Bernardo ACAD."/>
    <s v="08/02/2024 14:03:36"/>
    <s v="08/02/2024 14:03:56"/>
    <x v="0"/>
    <s v="TI"/>
    <s v="SISTEMAS OPERATIVOS"/>
    <s v="08/02/2024 14:07:35"/>
    <s v="08/02/2024 23:50:00"/>
    <s v="Apoyo técnico a R.Olmos por acceso a servidor S.Bernardo ACAD."/>
    <s v="Apoyo técnico a R.Olmos por acceso a servidor S.Bernardo ACAD."/>
    <d v="1899-12-30T00:00:00"/>
    <d v="1899-12-30T00:03:59"/>
    <d v="1899-12-30T00:03:59"/>
    <s v=""/>
    <s v="Cumplido"/>
    <m/>
    <m/>
    <m/>
    <m/>
    <m/>
    <d v="2024-02-08T00:00:00"/>
    <x v="0"/>
    <x v="0"/>
    <x v="0"/>
    <x v="0"/>
    <x v="0"/>
  </r>
  <r>
    <s v="INC000002603888"/>
    <s v="HOSTING VIRTUAL"/>
    <x v="6"/>
    <s v="SM OPERACIONES"/>
    <s v="RICARDO R GALLEGOS OYANEDER"/>
    <s v="tct_rgalle"/>
    <s v="4-Menor/Localizado"/>
    <s v="4-Baja"/>
    <s v="Baja"/>
    <x v="1"/>
    <s v="TELEFONICA GLOBAL TECHNOLOGY S.A.AGENCIA EN CHILE"/>
    <s v="Reunión revisión y presentación plataforma ARC"/>
    <s v="08/02/2024 14:04:01"/>
    <s v="08/02/2024 14:04:17"/>
    <x v="0"/>
    <s v="TI"/>
    <s v="SISTEMAS OPERATIVOS"/>
    <s v="08/02/2024 14:08:15"/>
    <s v="08/02/2024 23:50:00"/>
    <s v="Reunión revisión y presentación plataforma ARC"/>
    <s v="Reunión revisión y presentación plataforma ARC"/>
    <d v="1899-12-30T00:00:00"/>
    <d v="1899-12-30T00:04:14"/>
    <d v="1899-12-30T00:04:14"/>
    <s v=""/>
    <s v="Cumplido"/>
    <m/>
    <m/>
    <m/>
    <m/>
    <m/>
    <d v="2024-02-08T00:00:00"/>
    <x v="0"/>
    <x v="0"/>
    <x v="0"/>
    <x v="0"/>
    <x v="0"/>
  </r>
  <r>
    <s v="INC000002603889"/>
    <s v="VPN IP - MPLS"/>
    <x v="3"/>
    <s v="GESTION HD"/>
    <s v="MOISES E MONTERO RAMOS"/>
    <s v="frp_fpetro"/>
    <s v="3-Moderado/Limitado"/>
    <s v="3-Medio"/>
    <s v="Media"/>
    <x v="1"/>
    <s v="TELEFONICA GLOBAL TECHNOLOGY S.A.AGENCIA EN CHILE"/>
    <s v="HD/_x000a_VERIFICACIÓN DE PROBLEMAS"/>
    <s v="08/02/2024 14:04:16"/>
    <s v="08/02/2024 14:06:33"/>
    <x v="0"/>
    <s v="CDP ANTIGUO 1"/>
    <s v="CDP ANTIGUO 2"/>
    <s v="08/02/2024 17:05:35"/>
    <s v="08/02/2024 23:50:00"/>
    <s v="PREVENTIVO: NO_x000a_CODIGO DE SERVICIO:_x000a_DIRECCION:_x000a_QUIEN REPORTA: Eduardo José Camacho Urdaneta +56 9 4135 5459 _x000a_CONTACTO EN TERRENO:Eduardo José Camacho Urdaneta +56 9 4135 5459 _x000a_PROBLEMA:_x000a_REQUERIMIENTO:Por favor abrir folio de requerimiento para verificació"/>
    <s v="Se efectúa contacto con cliente: N/A_x000a_Teléfono de contacto: N/A_x000a_Acciones realizadas: Se realiza sesión con Eduardo logrando encender el servidor WZH-INDEXER-02 realizando un reconnect al vcloud._x000a_Solución paliativa o definitiva:definitivo_x000a_Acciones de Mejor"/>
    <d v="1899-12-30T00:00:00"/>
    <d v="1899-12-30T03:01:19"/>
    <d v="1899-12-30T03:01:19"/>
    <s v=""/>
    <s v="Cumplido"/>
    <m/>
    <m/>
    <m/>
    <m/>
    <m/>
    <d v="2024-02-08T00:00:00"/>
    <x v="1"/>
    <x v="1"/>
    <x v="0"/>
    <x v="0"/>
    <x v="0"/>
  </r>
  <r>
    <s v="INC000002603890"/>
    <s v="HOSTING VIRTUAL"/>
    <x v="6"/>
    <s v="SM OPERACIONES"/>
    <s v="RICARDO R GALLEGOS OYANEDER"/>
    <s v="tct_rgalle"/>
    <s v="4-Menor/Localizado"/>
    <s v="4-Baja"/>
    <s v="Baja"/>
    <x v="1"/>
    <s v="TELEFONICA GLOBAL TECHNOLOGY S.A.AGENCIA EN CHILE"/>
    <s v="Reunión revisión plataforma ARC y revisión guardias por vacaciones"/>
    <s v="08/02/2024 14:04:22"/>
    <s v="08/02/2024 14:04:40"/>
    <x v="0"/>
    <s v="TI"/>
    <s v="SISTEMAS OPERATIVOS"/>
    <s v="08/02/2024 14:09:01"/>
    <s v="08/02/2024 23:50:00"/>
    <s v="Reunión revisión plataforma ARC y revisión guardias por vacaciones"/>
    <s v="Reunión revisión plataforma ARC y revisión guardias por vacaciones"/>
    <d v="1899-12-30T00:00:00"/>
    <d v="1899-12-30T00:04:39"/>
    <d v="1899-12-30T00:04:39"/>
    <s v=""/>
    <s v="Cumplido"/>
    <m/>
    <m/>
    <m/>
    <m/>
    <m/>
    <d v="2024-02-08T00:00:00"/>
    <x v="0"/>
    <x v="0"/>
    <x v="0"/>
    <x v="0"/>
    <x v="0"/>
  </r>
  <r>
    <s v="INC000002603913"/>
    <s v="VPN IP - MPLS"/>
    <x v="7"/>
    <s v="GESTION HD"/>
    <s v="SEBASTIAN I ACUÑA GUZMAN"/>
    <s v="frp_kefern"/>
    <s v="3-Moderado/Limitado"/>
    <s v="3-Medio"/>
    <s v="Media"/>
    <x v="1"/>
    <s v="SOC PRO AYUDA DEL NINO LISIADO"/>
    <s v="HD |  Modificación de registros en DNS Movistar"/>
    <s v="08/02/2024 14:17:17"/>
    <s v="08/02/2024 14:21:00"/>
    <x v="0"/>
    <s v="TI"/>
    <s v="SISTEMAS OPERATIVOS"/>
    <s v="08/02/2024 15:12:54"/>
    <s v="08/02/2024 23:50:00"/>
    <s v="PREVENTIVO: NO_x000a_CODIGO DE SERVICIO:_x000a_DIRECCION:_x000a_QUIEN REPORTA:Claudio Pulquillanca. +56 2 2677 1902_x000a_CONTACTO EN TERRENO:_x000a_PROBLEMA:_x000a_REQUERIMIENTO:_x000a__x000a_Estimados,_x000a_Junto con saludar, favor derivar este requerimiento al área de_x000a_administración DNS Movistar._x000a_Solici"/>
    <s v="Se revisa requerimiento y se comentan registros solicitados en la zona DNS teleton.cl. Se adjunta zona para su revisión._x000a__x000a_En los DNS autoritativos de la zona ya se refleja el cambio, para el resto de servidores se debe esperar el tiempo de refresco/propa"/>
    <d v="1899-12-30T00:00:00"/>
    <d v="1899-12-30T00:55:37"/>
    <d v="1899-12-30T00:55:37"/>
    <s v=""/>
    <s v="Cumplido"/>
    <m/>
    <m/>
    <m/>
    <m/>
    <m/>
    <d v="2024-02-08T00:00:00"/>
    <x v="0"/>
    <x v="0"/>
    <x v="0"/>
    <x v="0"/>
    <x v="0"/>
  </r>
  <r>
    <s v="INC000002603944"/>
    <s v="VPN IP - MPLS"/>
    <x v="17"/>
    <s v="GESTION HD"/>
    <s v="RODRIGO VÁSQUEZ MUÑOZ"/>
    <s v="frp_kefern"/>
    <s v="3-Moderado/Limitado"/>
    <s v="3-Medio"/>
    <s v="Media"/>
    <x v="1"/>
    <s v="ARTIKOS CHILE S A"/>
    <s v="HD | baja de respaldo /Artikos Chile S.A. bases: RFQDWarehouse y netchecker"/>
    <s v="08/02/2024 15:15:21"/>
    <s v="08/02/2024 15:17:02"/>
    <x v="0"/>
    <s v="CDP ANTIGUO 1"/>
    <s v="CDP ANTIGUO 2"/>
    <s v="10/02/2024 10:00:05"/>
    <s v="10/02/2024 23:50:00"/>
    <s v="PREVENTIVO: NO_x000a_CODIGO DE SERVICIO:_x000a_DIRECCION:_x000a_QUIEN REPORTA:Raúl Ahumada Z.  +56223955448_x000a_CONTACTO EN TERRENO:_x000a_PROBLEMA:_x000a_REQUERIMIENTO:_x000a__x000a_Estimados por favor crear ticket para baja de respaldos de las siguientes_x000a_bases según información de archivo adjunto,"/>
    <s v="FASE RESOLUCIÓN Y RECUPERACIÓN_x000a__x000a_Se efectúa contacto con cliente: N/A_x000a__x000a_Teléfono de contacto: N/A_x000a__x000a_Acciones realizadas: bd de datos indicadas , dadas de baja_x000a__x000a_Solución paliativa o definitiva: bd de datos indicadas , dadas de baja_x000a__x000a_Acciones de Mejora, Recom"/>
    <d v="1899-12-31T13:02:13"/>
    <d v="1899-12-31T18:44:44"/>
    <d v="1899-12-30T05:42:31"/>
    <s v=""/>
    <s v="Cumplido"/>
    <m/>
    <m/>
    <m/>
    <m/>
    <m/>
    <d v="2024-02-10T00:00:00"/>
    <x v="1"/>
    <x v="0"/>
    <x v="1"/>
    <x v="0"/>
    <x v="0"/>
  </r>
  <r>
    <s v="INC000002603950"/>
    <s v="COMUNICACIONES"/>
    <x v="5"/>
    <s v="GESTION PLATAFORMA CLIENTES"/>
    <s v="JUAN PABLO PAZ GOMPERTZ"/>
    <s v="lmolcont"/>
    <s v="4-Menor/Localizado"/>
    <s v="4-Baja"/>
    <s v="Baja"/>
    <x v="1"/>
    <s v="TELEFONICA EMPRESAS DE CHILE SA"/>
    <s v="(ASIGNA A JP PAZ) Configurar nuevo segmento IPs a VPN Forticlient (DC)"/>
    <s v="08/02/2024 15:12:55"/>
    <s v="08/02/2024 15:17:39"/>
    <x v="0"/>
    <s v="PLATAFORMAS"/>
    <s v="REMEDY EMPRESAS"/>
    <s v="08/02/2024 16:33:58"/>
    <s v="08/02/2024 23:50:00"/>
    <s v="Se adjunta correo con solicitud del caso."/>
    <s v="Se habilita segmento ip para permitir conectividad VPN para el usuario desde Mexico"/>
    <d v="1899-12-30T00:00:00"/>
    <d v="1899-12-30T01:21:03"/>
    <d v="1899-12-30T01:21:03"/>
    <s v=""/>
    <s v="Cumplido"/>
    <m/>
    <m/>
    <m/>
    <m/>
    <m/>
    <d v="2024-02-08T00:00:00"/>
    <x v="1"/>
    <x v="1"/>
    <x v="0"/>
    <x v="0"/>
    <x v="0"/>
  </r>
  <r>
    <s v="INC000002603959"/>
    <s v="VPN IP - MPLS"/>
    <x v="3"/>
    <s v="GESTION HD"/>
    <s v="PABLO N OLIVA ALARCON"/>
    <s v="frp_kefern"/>
    <s v="3-Moderado/Limitado"/>
    <s v="3-Medio"/>
    <s v="Media"/>
    <x v="1"/>
    <s v="TELEFONICA GLOBAL TECHNOLOGY S.A.AGENCIA EN CHILE"/>
    <s v="HD | Importar a VDC de CLIENTE IPCHILE vm restauradas"/>
    <s v="08/02/2024 15:27:04"/>
    <s v="08/02/2024 15:29:11"/>
    <x v="0"/>
    <s v="CDP ANTIGUO 1"/>
    <s v="CDP ANTIGUO 2"/>
    <s v="09/02/2024 12:26:18"/>
    <s v="09/02/2024 23:50:00"/>
    <s v="PREVENTIVO: NO_x000a_CODIGO DE SERVICIO:_x000a_DIRECCION:_x000a_QUIEN REPORTA:Rodrigo Vásquez Muñoz +56 97411 3060_x000a_CONTACTO EN TERRENO:_x000a_PROBLEMA:_x000a_REQUERIMIENTO:_x000a_Sres. mesa de ayuda,_x000a__x000a_Junto con saludar, Solicito de vuestro apoyo para crear ticket como_x000a_REQUERIMIENTO y en es"/>
    <s v="FASE RESOLUCIÓN Y RECUPERACIÓN_x000a__x000a_Se efectúa contacto con cliente: NA_x000a__x000a_Teléfono de contacto: NA_x000a__x000a_Acciones realizadas: Importacion de VMs_x000a__x000a_Solución paliativa o definitiva: definitiva_x000a__x000a_Acciones de Mejora, Recomendaciones: NA_x000a__x000a_Causa Raíz: NA"/>
    <d v="1899-12-30T15:28:18"/>
    <d v="1899-12-30T20:59:14"/>
    <d v="1899-12-30T05:30:56"/>
    <s v=""/>
    <s v="Cumplido"/>
    <m/>
    <s v=""/>
    <s v=""/>
    <s v="Cumplido"/>
    <s v=""/>
    <d v="2024-02-09T00:00:00"/>
    <x v="1"/>
    <x v="0"/>
    <x v="1"/>
    <x v="0"/>
    <x v="0"/>
  </r>
  <r>
    <s v="INC000002603962"/>
    <s v="HOUSING"/>
    <x v="13"/>
    <s v="ADMINISTRADORES RESIDENTES"/>
    <s v="CRISTOPHER MALDONADO ROMERO"/>
    <s v="frp_jugonz"/>
    <s v="3-Moderado/Limitado"/>
    <s v="3-Medio"/>
    <s v="Media"/>
    <x v="1"/>
    <s v="TELEFONICA EMPRESAS DE CHILE SA"/>
    <s v="GESTION DATACENTER/ ACCESOS / TELEFONICA EMPRESAS DE CHILE SA"/>
    <s v="08/02/2024 15:38:59"/>
    <s v="08/02/2024 15:39:49"/>
    <x v="0"/>
    <s v="COMUNICACIONES"/>
    <s v="VPN IP - MPLS"/>
    <s v="08/02/2024 16:19:39"/>
    <s v="08/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A"/>
    <d v="1899-12-30T00:27:54"/>
    <d v="1899-12-30T00:40:40"/>
    <d v="1899-12-30T00:12:46"/>
    <s v=""/>
    <s v="Cumplido"/>
    <m/>
    <m/>
    <m/>
    <m/>
    <m/>
    <d v="2024-02-08T00:00:00"/>
    <x v="0"/>
    <x v="0"/>
    <x v="0"/>
    <x v="0"/>
    <x v="0"/>
  </r>
  <r>
    <s v="INC000002603995"/>
    <s v="HOUSING"/>
    <x v="8"/>
    <s v="BELIEVE"/>
    <s v="FERNEY D GARZON PEÑA"/>
    <s v="frp_dvilca"/>
    <s v="3-Moderado/Limitado"/>
    <s v="3-Medio"/>
    <s v="Media"/>
    <x v="1"/>
    <s v="TELEFONICA EMPRESAS DE CHILE SA"/>
    <s v="GESTION DATACENTER/ ACCESOS /DXC"/>
    <s v="08/02/2024 16:37:40"/>
    <s v="08/02/2024 16:39:16"/>
    <x v="0"/>
    <s v="COMUNICACIONES"/>
    <s v="VPN IP - MPLS"/>
    <s v="08/02/2024 17:02:46"/>
    <s v="08/02/2024 23:50:00"/>
    <s v="EMPRESA:DXC_x000a_CÓDIGO DE SERVICIO: _x000a_DIRECCIÓN:AV. Presidente Prieto #226, Paine, Santiago_x000a_NOMBRE DE QUIEN REPORTA:Ferney Garzon_x000a_TELÉFONO DE QUIEN REPORTA:56 2 25774418_x000a_NOMBRE DE CONTACTO EN TERRENO: _x000a_PROBLEMA:_x000a_Pruebas de conectividad nuevo enlace MasterCard"/>
    <m/>
    <d v="1899-12-30T00:00:00"/>
    <d v="1899-12-30T00:25:06"/>
    <d v="1899-12-30T00:25:06"/>
    <s v=""/>
    <s v="Cumplido"/>
    <m/>
    <m/>
    <m/>
    <m/>
    <m/>
    <d v="2024-02-08T00:00:00"/>
    <x v="0"/>
    <x v="0"/>
    <x v="0"/>
    <x v="0"/>
    <x v="0"/>
  </r>
  <r>
    <s v="INC000002604068"/>
    <s v="HOSTING VIRTUAL"/>
    <x v="6"/>
    <s v="SISTEMA OPERATIVO MICROSOFT"/>
    <s v="JAVIER CUEVAS"/>
    <s v="tct_jacuev"/>
    <s v="4-Menor/Localizado"/>
    <s v="4-Baja"/>
    <s v="Baja"/>
    <x v="1"/>
    <s v="TELEFONICA GLOBAL TECHNOLOGY S.A.AGENCIA EN CHILE"/>
    <s v="DUMP PAM sT"/>
    <s v="08/02/2024 15:15:17"/>
    <s v="08/02/2024 15:16:00"/>
    <x v="0"/>
    <s v="TI"/>
    <s v="SISTEMAS OPERATIVOS"/>
    <s v="08/02/2024 15:16:52"/>
    <s v="08/02/2024 23:50:00"/>
    <s v="Folio generado automáticamente para atender requerimiento del cliente. La solicitud fue realizada directamente al área resolutoria sin pasar por el flujo de mesa de ayuda"/>
    <s v="OK"/>
    <d v="1899-12-30T00:00:00"/>
    <d v="1899-12-30T00:01:35"/>
    <d v="1899-12-30T00:01:35"/>
    <s v=""/>
    <s v="Cumplido"/>
    <m/>
    <m/>
    <m/>
    <m/>
    <m/>
    <d v="2024-02-08T00:00:00"/>
    <x v="0"/>
    <x v="0"/>
    <x v="0"/>
    <x v="0"/>
    <x v="0"/>
  </r>
  <r>
    <s v="INC000002604142"/>
    <s v="INFRAESTRUCTURA DC"/>
    <x v="2"/>
    <s v="APQ ACCESOS"/>
    <s v="JAVIER J BRAVO CARVAJAL"/>
    <s v="tct_jmarqu"/>
    <s v="4-Menor/Localizado"/>
    <s v="4-Baja"/>
    <s v="Baja"/>
    <x v="0"/>
    <s v="TELEFONICA CYBERSECURITY TECH CHILE SPA"/>
    <s v="SUPERVISION CHILENA CONSOLIDADA/CRQ 81930"/>
    <s v="08/02/2024 15:41:52"/>
    <s v="08/02/2024 15:43:05"/>
    <x v="0"/>
    <s v="CDP ANTIGUO 1"/>
    <s v="CDP ANTIGUO 2"/>
    <s v="08/02/2024 17:22:50"/>
    <s v="08/02/2024 23:50:00"/>
    <s v="PREVENTIVO: NO_x000a_CÓDIGO DE SERVICIO:_x000a_DIRECCIÓN:  DCSM_x000a_QUIEN REPORTA: RENE VILLEGAS_x000a_CONTACTO EN TERRENO: DC OPERADOR N1_x000a_PROBLEMA: INGRESO EQUIPO_x000a_REQUERIMIENTO: INGRESO DE EQUIPAMIENTO TIC 6 RACK F52_x000a__x000a_PREVENTIVO: NO_x000a_CÓDIGO DE SERVICIO:_x000a_DIRECCIÓN:  DCSM_x000a_QUIEN"/>
    <s v="FINALIZA TRABAJO"/>
    <d v="1899-12-30T00:00:00"/>
    <d v="1899-12-30T00:00:00"/>
    <d v="1899-12-30T00:00:00"/>
    <s v=""/>
    <s v=""/>
    <m/>
    <m/>
    <m/>
    <m/>
    <m/>
    <d v="2024-02-08T00:00:00"/>
    <x v="0"/>
    <x v="0"/>
    <x v="0"/>
    <x v="0"/>
    <x v="0"/>
  </r>
  <r>
    <s v="INC000002604168"/>
    <s v="HOUSING"/>
    <x v="2"/>
    <s v="BELIEVE"/>
    <s v="YORDI M HURTADO ARAYA"/>
    <s v="frp_jolsso"/>
    <s v="3-Moderado/Limitado"/>
    <s v="3-Medio"/>
    <s v="Media"/>
    <x v="1"/>
    <s v="TELEFONICA GLOBAL TECHNOLOGY S.A.AGENCIA EN CHILE"/>
    <s v="GESTION DATACENTER/ ACCESOS /TELEFONICA GLOBAL TECHNOLOGY S.A.AGENCIA EN CHILE"/>
    <s v="08/02/2024 16:13:14"/>
    <s v="08/02/2024 16:14:59"/>
    <x v="0"/>
    <s v="COMUNICACIONES"/>
    <s v="VPN IP - MPLS"/>
    <s v="08/02/2024 17:23:20"/>
    <s v="08/02/2024 23:50:00"/>
    <s v="EMPRESA:TELEFONICA GLOBAL TECHNOLOGY S.A.AGENCIA EN CHILE_x000a_CÓDIGO DE SERVICIO: _x000a_DIRECCIÓN: Calle San Martin #50, Santiago Centro, Santiago_x000a_NOMBRE DE QUIEN REPORTA:Manuel Maita_x000a_TELÉFONO DE QUIEN REPORTA: 56974138322_x000a_NOMBRE DE CONTACTO EN TERRENO: _x000a_REQUERIM"/>
    <s v="ACCESOS AUTORIZADOS"/>
    <d v="1899-12-30T00:52:39"/>
    <d v="1899-12-30T01:10:06"/>
    <d v="1899-12-30T00:17:27"/>
    <s v=""/>
    <s v="Cumplido"/>
    <m/>
    <m/>
    <m/>
    <m/>
    <m/>
    <d v="2024-02-08T00:00:00"/>
    <x v="0"/>
    <x v="0"/>
    <x v="0"/>
    <x v="0"/>
    <x v="0"/>
  </r>
  <r>
    <s v="INC000002604174"/>
    <s v="RED INTERNA"/>
    <x v="10"/>
    <s v="APQ ACCESOS"/>
    <s v="CRISTOPHER MALDONADO ROMERO"/>
    <s v="tct_cmaldo"/>
    <s v="4-Menor/Localizado"/>
    <s v="4-Baja"/>
    <s v="Baja"/>
    <x v="0"/>
    <s v="TELEFONICA EMPRESAS DE CHILE SA"/>
    <s v="RONDA TOMA DE TEMPERATURAS SALAS TIC"/>
    <s v="08/02/2024 16:42:56"/>
    <s v="08/02/2024 16:43:45"/>
    <x v="0"/>
    <s v="CDP ANTIGUO 1"/>
    <s v="CDP ANTIGUO 2"/>
    <s v="08/02/2024 17:25:36"/>
    <s v="08/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s v=""/>
    <s v=""/>
    <m/>
    <m/>
    <m/>
    <m/>
    <m/>
    <d v="2024-02-08T00:00:00"/>
    <x v="0"/>
    <x v="0"/>
    <x v="0"/>
    <x v="0"/>
    <x v="0"/>
  </r>
  <r>
    <s v="INC000002604220"/>
    <s v="SERVICIOS DIGITALES"/>
    <x v="6"/>
    <s v="SM OPERACIONES"/>
    <s v="GIOVANNI D ROCCO VALENZUELA"/>
    <s v="tct_decruz"/>
    <s v="4-Menor/Localizado"/>
    <s v="4-Baja"/>
    <s v="Baja"/>
    <x v="1"/>
    <s v="TELEFONICA GLOBAL TECHNOLOGY S.A.AGENCIA EN CHILE"/>
    <s v="AGENTES OFFLINE CEPECH"/>
    <s v="08/02/2024 15:40:17"/>
    <s v="08/02/2024 15:42:34"/>
    <x v="0"/>
    <s v="TI"/>
    <s v="APLICATIVOS"/>
    <s v="09/02/2024 17:12:41"/>
    <s v="09/02/2024 23:50:00"/>
    <s v="FAVOR VALIDAR Y BAJA SI CORRESPONDE_x000a__x000a_10.69.130.40 (VENUS)_x0009_10.0.0.4043_x0009_Microsoft Windows Server 2003 (32 bit)_x0009_Offline_x000a_10.69.131.3 (PALERMO)_x0009_20.0.0.5512_x0009_Microsoft Windows Server 2012 R2 (64 bit)_x0009_Offline_x000a_10.69.130.82 (SIENA)_x0009_20.0.0.5512_x0009_Microsoft Windows Se"/>
    <s v="se realiza verificacion de agentes y se solicita credenciales, se escala con soc los casos que deben ser eliminados"/>
    <d v="1899-12-30T23:26:30"/>
    <d v="1899-12-31T01:32:24"/>
    <d v="1899-12-30T02:05:54"/>
    <s v=""/>
    <s v="Cumplido"/>
    <m/>
    <m/>
    <m/>
    <m/>
    <m/>
    <d v="2024-02-09T00:00:00"/>
    <x v="1"/>
    <x v="1"/>
    <x v="0"/>
    <x v="0"/>
    <x v="0"/>
  </r>
  <r>
    <s v="INC000002604228"/>
    <s v="COMUNICACIONES"/>
    <x v="5"/>
    <s v="SM OPERACIONES"/>
    <s v="JUAN PABLO PAZ GOMPERTZ"/>
    <s v="tct_decruz"/>
    <s v="4-Menor/Localizado"/>
    <s v="4-Baja"/>
    <s v="Baja"/>
    <x v="1"/>
    <s v="BBVA PROCUREMENT SERVICES AMERICA DEL SUR SPA"/>
    <s v="Apoyo con enlaces activos BBVA PROCUREMENT 76430244-3"/>
    <s v="08/02/2024 16:09:12"/>
    <s v="08/02/2024 16:10:44"/>
    <x v="0"/>
    <s v="COMUNICACIONES"/>
    <s v="VPN IP - MPLS"/>
    <s v="08/02/2024 16:33:32"/>
    <s v="08/02/2024 23:50:00"/>
    <s v="Necesitamos saber si hay y cuales son los enlaces activos en San Martin 50 a nombre de BBVA PROCUREMENT 76430244-3. Esto por un tema con TGS y TIWS y que se está revisando con España._x000a__x000a_Desde ya, les agradezco el apoyo._x000a__x000a_Saludos._x000a_ _x000a_Karen Añez Torres_x000a_Servi"/>
    <s v="para el cliente BBVA Procurement, existe un VDOM en el Firewall Perimetral correspondiente a la solicitud S151731-1 / Sin código de servicio, el cual posee el segmento publico 200.54.27.16/29 y actualmente está entregando navegación a la VLAN 3078 – red"/>
    <d v="1899-12-30T00:00:00"/>
    <d v="1899-12-30T00:24:20"/>
    <d v="1899-12-30T00:24:20"/>
    <s v=""/>
    <s v="Cumplido"/>
    <m/>
    <m/>
    <m/>
    <m/>
    <m/>
    <d v="2024-02-08T00:00:00"/>
    <x v="0"/>
    <x v="0"/>
    <x v="0"/>
    <x v="0"/>
    <x v="0"/>
  </r>
  <r>
    <s v="INC000002604236"/>
    <s v="HOSTING VIRTUAL"/>
    <x v="18"/>
    <s v="DUOC TICKET PENDIENTES"/>
    <s v="ALVARO ORTIZ"/>
    <s v="frp_disilv"/>
    <s v="3-Moderado/Limitado"/>
    <s v="4-Baja"/>
    <s v="Baja"/>
    <x v="1"/>
    <s v="FUNDACION INSTITUTO PROFESIONAL DUOC UC"/>
    <s v="DUOC | REQ | Solicitud homologación BD"/>
    <s v="08/02/2024 16:32:50"/>
    <s v="08/02/2024 16:34:20"/>
    <x v="0"/>
    <s v="CDP ANTIGUO 1"/>
    <s v="CDP ANTIGUO 2"/>
    <s v="08/02/2024 18:33:34"/>
    <s v="08/02/2024 23:50:00"/>
    <s v="De: Patricio Faundez H. &lt;pfaundez@duoc.cl&gt; _x000a_Enviado el: jueves, 8 de febrero de 2024 16:29_x000a_Para: Victor Sepulveda G &lt;victor.sepulvedag@telefonica.com&gt;; Mesa TI &lt;mesa.ti@movistar.cl&gt;; David Mateluna Telef &lt;luis.mateluna@telefonica.com&gt;; ALVARO RAINIER ORT"/>
    <s v="se realiza la homologacion solicitada por cliente"/>
    <d v="1899-12-30T00:00:00"/>
    <d v="1899-12-30T02:00:44"/>
    <d v="1899-12-30T02:00:44"/>
    <s v=""/>
    <s v="Cumplido"/>
    <m/>
    <m/>
    <m/>
    <m/>
    <m/>
    <d v="2024-02-08T00:00:00"/>
    <x v="1"/>
    <x v="1"/>
    <x v="0"/>
    <x v="0"/>
    <x v="0"/>
  </r>
  <r>
    <s v="INC000002604246"/>
    <s v="HOUSING"/>
    <x v="14"/>
    <s v="BELIEVE"/>
    <s v="YORDI M HURTADO ARAYA"/>
    <s v="frp_xgambo"/>
    <s v="3-Moderado/Limitado"/>
    <s v="3-Medio"/>
    <s v="Media"/>
    <x v="1"/>
    <s v="FARMACIA AHUMADA S.A."/>
    <s v="GESTION DATACENTER/ ACCESOS / FARMACIA AHUMADA S.A."/>
    <s v="08/02/2024 17:07:55"/>
    <s v="08/02/2024 17:08:57"/>
    <x v="0"/>
    <s v="COMUNICACIONES"/>
    <s v="VPN IP - MPLS"/>
    <s v="08/02/2024 17:18:49"/>
    <s v="08/02/2024 23:50:00"/>
    <s v="EMPRESA: FARMACIA AHUMADA S.A._x000a_CÓDIGO DE SERVICIO: _x000a_DIRECCIÓN:Calle San Martin #50, Santiago Centro, Santiago_x000a_NOMBRE DE QUIEN REPORTA:Farmacias Ahumada / EYC_x000a_TELÉFONO DE QUIEN REPORTA:  569 42495256_x000a_NOMBRE DE CONTACTO EN TERRENO: _x000a_REQUERIMIENTO : Inspecc"/>
    <s v="ACCESOS AUTORIZADOS"/>
    <d v="1899-12-30T00:03:33"/>
    <d v="1899-12-30T00:10:54"/>
    <d v="1899-12-30T00:07:21"/>
    <s v=""/>
    <s v="Cumplido"/>
    <m/>
    <m/>
    <m/>
    <m/>
    <m/>
    <d v="2024-02-08T00:00:00"/>
    <x v="0"/>
    <x v="0"/>
    <x v="0"/>
    <x v="0"/>
    <x v="0"/>
  </r>
  <r>
    <s v="INC000002604255"/>
    <s v="INFRAESTRUCTURA DC"/>
    <x v="2"/>
    <s v="APQ ACCESOS"/>
    <s v="JAVIER J BRAVO CARVAJAL"/>
    <s v="tct_jmarqu"/>
    <s v="4-Menor/Localizado"/>
    <s v="4-Baja"/>
    <s v="Baja"/>
    <x v="0"/>
    <s v="TELEFONICA CYBERSECURITY TECH CHILE SPA"/>
    <s v="FACTIBILIDAD USS/CRQ 81791"/>
    <s v="08/02/2024 17:50:03"/>
    <s v="08/02/2024 17:50:04"/>
    <x v="0"/>
    <s v="CDP ANTIGUO 1"/>
    <s v="CDP ANTIGUO 2"/>
    <s v="09/02/2024 9:15:13"/>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s v=""/>
    <m/>
    <m/>
    <m/>
    <m/>
    <m/>
    <d v="2024-02-09T00:00:00"/>
    <x v="0"/>
    <x v="0"/>
    <x v="0"/>
    <x v="0"/>
    <x v="0"/>
  </r>
  <r>
    <s v="INC000002604282"/>
    <s v="VPN IP - MPLS"/>
    <x v="17"/>
    <s v="BELIEVE"/>
    <s v="AXEL ANDRADE"/>
    <s v="frp_kaldor"/>
    <s v="3-Moderado/Limitado"/>
    <s v="3-Medio"/>
    <s v="Media"/>
    <x v="1"/>
    <s v="TELEFONICA GLOBAL TECHNOLOGY S.A.AGENCIA EN CHILE"/>
    <s v="GAMA / RE: Recuperación De datos"/>
    <s v="08/02/2024 19:18:21"/>
    <s v="08/02/2024 19:22:39"/>
    <x v="0"/>
    <s v="TI"/>
    <m/>
    <s v="08/02/2024 20:07:11"/>
    <s v="08/02/2024 23:50:00"/>
    <s v="PREVENTIVO: NO_x000a_CODIGO DE SERVICIO:-_x000a_DIRECCION:-_x000a_QUIEN REPORTA: Axel Andrade Llano  / +56 9 5639 8654_x000a_CONTACTO EN TERRENO:-_x000a_PROBLEMA:-_x000a__x000a_REQUERIMIENTO:_x000a_Favor crear El folio de requerimiento y asignar asignado a la bandeja TELEFONICA GLOBAL TECNOLOGY S.A. A"/>
    <s v="FASE RESOLUCIÓN Y RECUPERACIÓN_x000a__x000a_Se efectúa contacto con cliente: N/A_x000a__x000a_Teléfono de contacto: N/A_x000a__x000a_Acciones realizadas: se restauran carpeta de servidor ftpfrusan y se dejan en disco E._x000a__x000a_Solución paliativa o definitiva: definitiva_x000a__x000a_Acciones de Mejora, Reco"/>
    <d v="1899-12-30T00:22:42"/>
    <d v="1899-12-30T00:48:50"/>
    <d v="1899-12-30T00:26:08"/>
    <s v=""/>
    <s v="Cumplido"/>
    <m/>
    <m/>
    <m/>
    <m/>
    <m/>
    <d v="2024-02-08T00:00:00"/>
    <x v="0"/>
    <x v="0"/>
    <x v="0"/>
    <x v="0"/>
    <x v="0"/>
  </r>
  <r>
    <s v="INC000002604286"/>
    <s v="HOSTING VIRTUAL"/>
    <x v="3"/>
    <s v="GESTION HD"/>
    <s v="DEIBY Y SANTOYO MONTEROLA"/>
    <s v="frp_disilv"/>
    <s v="4-Menor/Localizado"/>
    <s v="4-Baja"/>
    <s v="Baja"/>
    <x v="1"/>
    <s v="TELEFONICA GLOBAL TECHNOLOGY S.A.AGENCIA EN CHILE"/>
    <s v="REQ | Problema al respaldar maquina virtual vmmeru-xi-Hy3Y"/>
    <s v="08/02/2024 20:58:21"/>
    <s v="08/02/2024 21:01:00"/>
    <x v="0"/>
    <s v="CDP ANTIGUO 1"/>
    <s v="CDP ANTIGUO 2"/>
    <s v="12/02/2024 10:02:36"/>
    <s v="12/02/2024 23:50:00"/>
    <s v="Junto con saludar, solicito de vuestro apoyo para crear ticket como Requerimiento y en estado PENDIENTE._x000a_ _x000a_Bandeja TELEFONICA GLOBAL TECNOLOGY S.A. AGENCIA EN CHILE -&gt; CLOUD -&gt;  PREFERENTEMENTE DEJAR EN  “VDC”_x000a_ _x000a_A nombre de: Deiby Santoyo_x000a_ _x000a_ESTADO: PENDI"/>
    <s v="FASE RESOLUCIÓN Y RECUPERACIÓN_x000a__x000a_Se efectúa contacto con cliente: N/A_x000a__x000a_Teléfono de contacto:N/A_x000a__x000a_Acciones realizadas: Se realiza renovacion de certificados del vcenter y el host mismo quedo operativo._x000a__x000a_Solución paliativa o definitiva:N/A_x000a__x000a_Acciones de Mejo"/>
    <d v="1900-01-02T12:56:14"/>
    <d v="1900-01-02T13:04:15"/>
    <d v="1899-12-30T00:08:01"/>
    <s v=""/>
    <s v="Cumplido"/>
    <m/>
    <m/>
    <m/>
    <m/>
    <m/>
    <d v="2024-02-12T00:00:00"/>
    <x v="0"/>
    <x v="0"/>
    <x v="0"/>
    <x v="0"/>
    <x v="0"/>
  </r>
  <r>
    <s v="INC000002604329"/>
    <s v="RED INTERNA"/>
    <x v="2"/>
    <s v="APQ ACCESOS"/>
    <s v="YORDI M HURTADO ARAYA"/>
    <s v="tct_yorhua"/>
    <s v="4-Menor/Localizado"/>
    <s v="4-Baja"/>
    <s v="Baja"/>
    <x v="1"/>
    <s v="TELEFONICA CYBERSECURITY TECH CHILE SPA"/>
    <s v="RONDA TOMA DE TEMPERATURAS SALAS TIC 16:30"/>
    <s v="08/02/2024 16:11:01"/>
    <s v="08/02/2024 16:11:50"/>
    <x v="0"/>
    <s v="CDP ANTIGUO 1"/>
    <s v="CDP ANTIGUO 2"/>
    <s v="08/02/2024 16:26:39"/>
    <s v="08/02/2024 23:50:00"/>
    <s v="RONDA TOMA DE TEMPERATURAS SALAS TIC 16:30"/>
    <s v="RONDA REALIZADA"/>
    <d v="1899-12-30T00:00:00"/>
    <d v="1899-12-30T00:15:38"/>
    <d v="1899-12-30T00:15:38"/>
    <s v=""/>
    <s v="Cumplido"/>
    <m/>
    <m/>
    <m/>
    <m/>
    <m/>
    <d v="2024-02-08T00:00:00"/>
    <x v="0"/>
    <x v="0"/>
    <x v="0"/>
    <x v="0"/>
    <x v="0"/>
  </r>
  <r>
    <s v="INC000002604425"/>
    <s v="HOUSING"/>
    <x v="14"/>
    <s v="BELIEVE"/>
    <s v="YORDI M HURTADO ARAYA"/>
    <s v="frp_dvilca"/>
    <s v="3-Moderado/Limitado"/>
    <s v="3-Medio"/>
    <s v="Media"/>
    <x v="1"/>
    <s v="TELEFONICA EMPRESAS DE CHILE SA"/>
    <s v="GESTION DATACENTER/ ACCESOS /Sigdo koppers"/>
    <s v="08/02/2024 17:41:20"/>
    <s v="08/02/2024 17:45:03"/>
    <x v="0"/>
    <s v="COMUNICACIONES"/>
    <s v="VPN IP - MPLS"/>
    <s v="08/02/2024 17:56:00"/>
    <s v="08/02/2024 23:50:00"/>
    <s v="EMPRESA:Sigdo koppers_x000a_CÓDIGO DE SERVICIO: _x000a_DIRECCIÓN:Calle San Martin #50, Santiago Centro, Santiago_x000a_NOMBRE DE QUIEN REPORTA:Eduardo Góngora_x000a_TELÉFONO DE QUIEN REPORTA:56971637591_x000a_NOMBRE DE CONTACTO EN TERRENO: _x000a_PROBLEMA:_x000a_RMA FAZ SK _x000a_EQUIPOS ENERGIZADO/RE"/>
    <s v="ACCESOS AUTORIZADOS"/>
    <d v="1899-12-30T00:08:15"/>
    <d v="1899-12-30T00:14:40"/>
    <d v="1899-12-30T00:06:25"/>
    <s v=""/>
    <s v="Cumplido"/>
    <m/>
    <m/>
    <m/>
    <m/>
    <m/>
    <d v="2024-02-08T00:00:00"/>
    <x v="0"/>
    <x v="0"/>
    <x v="0"/>
    <x v="0"/>
    <x v="0"/>
  </r>
  <r>
    <s v="INC000002604455"/>
    <s v="INFRAESTRUCTURA DC"/>
    <x v="2"/>
    <s v="APQ ACCESOS"/>
    <s v="FRANCISCO J FELIU ABARCA"/>
    <s v="tct_frafea"/>
    <s v="4-Menor/Localizado"/>
    <s v="4-Baja"/>
    <s v="Baja"/>
    <x v="0"/>
    <s v="TELEFONICA CYBERSECURITY TECH CHILE SPA"/>
    <s v="TICKET DIARIO PARA RONDAS PREVENTIVAS Y TOMA DE TEMPERATURAS EN SALAS TIC"/>
    <s v="08/02/2024 20:41:18"/>
    <s v="08/02/2024 20:44:50"/>
    <x v="0"/>
    <s v="TI"/>
    <s v="CLIMA"/>
    <s v="09/02/2024 7:17:12"/>
    <s v="09/02/2024 23:50:00"/>
    <s v="PREVENTIVO: SI_x000a_CODIGO DE SERVICIO: N/A_x000a_DIRECCION:  SAN MARTIN 50_x000a_QUIEN REPORTA: FRANCISCO FELIU_x000a_CONTACTO EN TERRENO: FRANCISCO FELIU_x000a_PROBLEMA: N/A_x000a_REQUERIMIENTO: TICKET DIARIO PARA RONDAS PREVENTIVAS Y TOMA DE TEMPERATURAS EN SALAS TIC"/>
    <s v="Fase de resolución y recuperación: INFORMACION 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s v=""/>
    <m/>
    <m/>
    <m/>
    <m/>
    <m/>
    <d v="2024-02-09T00:00:00"/>
    <x v="0"/>
    <x v="0"/>
    <x v="0"/>
    <x v="0"/>
    <x v="0"/>
  </r>
  <r>
    <s v="INC000002604480"/>
    <s v="HOUSING"/>
    <x v="2"/>
    <s v="APQ ACCESOS"/>
    <s v="FRANCISCO J FELIU ABARCA"/>
    <s v="tct_frafea"/>
    <s v="4-Menor/Localizado"/>
    <s v="4-Baja"/>
    <s v="Baja"/>
    <x v="0"/>
    <s v="TELEFONICA CYBERSECURITY TECH CHILE SPA"/>
    <s v="TICKET SUPERVISION INC000002604811 CLIENTE FASA"/>
    <s v="08/02/2024 22:08:56"/>
    <s v="08/02/2024 22:11:32"/>
    <x v="0"/>
    <s v="HARDWARE"/>
    <s v="DATACENTER"/>
    <s v="08/02/2024 23:54:29"/>
    <s v="09/02/2024 23:50:00"/>
    <s v="PREVENTIVO: NO_x000a_CODIGO DE SERVICIO: N/A_x000a_DIRECCION:  SAN MARTIN 50_x000a_QUIEN REPORTA: FRANCISCO FELIU_x000a_CONTACTO EN TERRENO: FRANCISCO FELIU_x000a_PROBLEMA: N/A_x000a_REQUERIMIENTO: TICKET SUPERVISION INC000002604811 CLIENTE FASA"/>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s v=""/>
    <s v=""/>
    <m/>
    <m/>
    <m/>
    <m/>
    <m/>
    <d v="2024-02-09T00:00:00"/>
    <x v="0"/>
    <x v="0"/>
    <x v="0"/>
    <x v="0"/>
    <x v="0"/>
  </r>
  <r>
    <s v="INC000002604498"/>
    <s v="RED INTERNA"/>
    <x v="0"/>
    <s v="APQ ACCESOS"/>
    <s v="CARLOS F ARAYA RAMIREZ"/>
    <s v="tct_cararr"/>
    <s v="4-Menor/Localizado"/>
    <s v="4-Baja"/>
    <s v="Baja"/>
    <x v="0"/>
    <s v="TELEFONICA CYBERSECURITY TECH CHILE SPA"/>
    <s v="RONDA INSPECTIVA"/>
    <s v="09/02/2024 8:59:25"/>
    <s v="09/02/2024 9:00:12"/>
    <x v="0"/>
    <s v="CDP ANTIGUO 1"/>
    <s v="CDP ANTIGUO 2"/>
    <s v="09/02/2024 9:20:02"/>
    <s v="09/02/2024 23:50:00"/>
    <m/>
    <s v="ronda realizada"/>
    <d v="1899-12-30T00:00:00"/>
    <d v="1899-12-30T00:00:00"/>
    <d v="1899-12-30T00:00:00"/>
    <s v=""/>
    <s v=""/>
    <m/>
    <m/>
    <m/>
    <m/>
    <m/>
    <d v="2024-02-09T00:00:00"/>
    <x v="0"/>
    <x v="0"/>
    <x v="0"/>
    <x v="0"/>
    <x v="0"/>
  </r>
  <r>
    <s v="INC000002604519"/>
    <s v="TICKET-INTELIGENTE"/>
    <x v="6"/>
    <s v="GESTION TI"/>
    <s v="GIOVANNI D ROCCO VALENZUELA"/>
    <s v="USR_TSIGHT"/>
    <s v="1-Extenso/Generalizado"/>
    <s v="4-Baja"/>
    <s v="Baja"/>
    <x v="3"/>
    <s v="PRODINSA 2"/>
    <s v="prodin01 - apposv_vm TICKET AUTOMATICO"/>
    <s v="08/02/2024 17:36:36"/>
    <s v="08/02/2024 17:36:36"/>
    <x v="0"/>
    <s v="TRUESIGHT"/>
    <s v="TRUESIGHT"/>
    <s v="08/02/2024 18:47:44"/>
    <s v="08/02/2024 23:50:00"/>
    <s v="PREVENTIVO=SI_x000a_CODIGO DE SERVICIO=apposv_VM_x000a_DIRECCION=NULL_x000a_CIUDAD=NULL_x000a_COMUNA LOCAL=_x000a_REGION=NULL_x000a_QUIEN REPORTA=Ticket automático_x000a_CONTACTO EN TERRENO=_x000a_PROBLEMA=High RAM Usage Alert for Node PRODIN01 - apposv_VM_x000a_REQUERIMIENTO=_x000a_EQUIPOS ENERGIZADO O REINICIAD"/>
    <s v="Se realiza limpieza de memoria quedando equipo estabilizado con alarma liberada"/>
    <d v="1899-12-30T01:10:22"/>
    <d v="1899-12-30T01:11:08"/>
    <d v="1899-12-30T00:00:46"/>
    <s v="Cumplido"/>
    <s v=""/>
    <m/>
    <m/>
    <m/>
    <m/>
    <m/>
    <d v="2024-02-08T00:00:00"/>
    <x v="0"/>
    <x v="0"/>
    <x v="0"/>
    <x v="0"/>
    <x v="0"/>
  </r>
  <r>
    <s v="INC000002604570"/>
    <s v="HOUSING"/>
    <x v="14"/>
    <s v="BELIEVE"/>
    <s v="YORDI M HURTADO ARAYA"/>
    <s v="frp_jolsso"/>
    <s v="3-Moderado/Limitado"/>
    <s v="3-Medio"/>
    <s v="Media"/>
    <x v="1"/>
    <s v="COCA COLA EMBONOR S A"/>
    <s v="GESTION DATACENTER/ ACCESOS /COCA COLA EMBONOR S A"/>
    <s v="08/02/2024 18:30:14"/>
    <s v="08/02/2024 18:31:31"/>
    <x v="0"/>
    <s v="COMUNICACIONES"/>
    <s v="VPN IP - MPLS"/>
    <s v="08/02/2024 18:53:07"/>
    <s v="08/02/2024 23:50:00"/>
    <s v="EMPRESA:COCA COLA EMBONOR S A_x000a_CÓDIGO DE SERVICIO: _x000a_DIRECCIÓN: Calle San Martin #50, Santiago Centro, Santiago_x000a_NOMBRE DE QUIEN REPORTA:Alvaro Tobar_x000a_TELÉFONO DE QUIEN REPORTA: 995487433_x000a_NOMBRE DE CONTACTO EN TERRENO: _x000a_REQUERIMIENTO: contruccion f.o_x000a_EQUIPOS"/>
    <s v="ACCESOS AUTORIZADOS"/>
    <d v="1899-12-30T00:06:08"/>
    <d v="1899-12-30T00:22:53"/>
    <d v="1899-12-30T00:16:45"/>
    <s v=""/>
    <s v="Cumplido"/>
    <m/>
    <m/>
    <m/>
    <m/>
    <m/>
    <d v="2024-02-08T00:00:00"/>
    <x v="0"/>
    <x v="0"/>
    <x v="0"/>
    <x v="0"/>
    <x v="0"/>
  </r>
  <r>
    <s v="INC000002604605"/>
    <s v="HOUSING"/>
    <x v="11"/>
    <s v="APQ ACCESOS"/>
    <s v="LUIS O MORALES ARENAS"/>
    <s v="tct_luimoa"/>
    <s v="4-Menor/Localizado"/>
    <s v="4-Baja"/>
    <s v="Baja"/>
    <x v="1"/>
    <s v="TELEFONICA EMPRESAS DE CHILE SA"/>
    <s v="SE GENERA TICKET DE SUPERVISOR PARA CLIENTE DXC"/>
    <s v="08/02/2024 17:53:07"/>
    <s v="08/02/2024 18:02:55"/>
    <x v="0"/>
    <s v="CDP ANTIGUO 1"/>
    <s v="CDP ANTIGUO 2"/>
    <s v="08/02/2024 18:09:44"/>
    <s v="08/02/2024 23:50:00"/>
    <s v="Estimados:_x0009_Inicia Supervisión _x000a__x0009__x000a_Cliente:_x0009_DXC_x000a_Proveedor:_x0009_Personal de planta DXC_x000a_Tipo Requerimiento:_x0009_TRABAJO CON CRQ_x000a_N° Ticket Acceso:_x0009_PERSONAL DE PLANTA DXC_x000a_N° CRQ:_x0009_81745_x000a_Estado CRQ:_x0009_APROBADO_x000a_TKT:_x0009_TKT-006052_x000a_Actividad a realizar:_x0009_Levantamiento Puertos Ca"/>
    <s v="SUPERVICION CRQ/OK"/>
    <d v="1899-12-30T00:06:49"/>
    <d v="1899-12-30T00:16:37"/>
    <d v="1899-12-30T00:09:48"/>
    <s v=""/>
    <s v="Cumplido"/>
    <m/>
    <m/>
    <m/>
    <m/>
    <m/>
    <d v="2024-02-08T00:00:00"/>
    <x v="0"/>
    <x v="0"/>
    <x v="0"/>
    <x v="0"/>
    <x v="0"/>
  </r>
  <r>
    <s v="INC000002604616"/>
    <s v="HOSTING VIRTUAL"/>
    <x v="6"/>
    <s v="SISTEMA OPERATIVO MICROSOFT"/>
    <s v="JAVIER CUEVAS"/>
    <s v="tct_jacuev"/>
    <s v="4-Menor/Localizado"/>
    <s v="4-Baja"/>
    <s v="Baja"/>
    <x v="1"/>
    <s v="TELEFONICA GLOBAL TECHNOLOGY S.A.AGENCIA EN CHILE"/>
    <s v="REUNIÓN COORDINACIÓN"/>
    <s v="08/02/2024 18:25:17"/>
    <s v="08/02/2024 18:26:02"/>
    <x v="0"/>
    <s v="TI"/>
    <s v="SISTEMAS OPERATIVOS"/>
    <s v="08/02/2024 18:26:35"/>
    <s v="08/02/2024 23:50:00"/>
    <s v="Folio generado automáticamente para atender requerimiento del cliente. La solicitud fue realizada directamente al área resolutoria sin pasar por el flujo de mesa de ayuda"/>
    <s v="ok"/>
    <d v="1899-12-30T00:00:00"/>
    <d v="1899-12-30T00:01:18"/>
    <d v="1899-12-30T00:01:18"/>
    <s v=""/>
    <s v="Cumplido"/>
    <m/>
    <m/>
    <m/>
    <m/>
    <m/>
    <d v="2024-02-08T00:00:00"/>
    <x v="0"/>
    <x v="0"/>
    <x v="0"/>
    <x v="0"/>
    <x v="0"/>
  </r>
  <r>
    <s v="INC000002604618"/>
    <s v="HOSTING VIRTUAL"/>
    <x v="1"/>
    <s v="SISTEMA OPERATIVO MICROSOFT"/>
    <s v="JAVIER CUEVAS"/>
    <s v="tct_jacuev"/>
    <s v="4-Menor/Localizado"/>
    <s v="4-Baja"/>
    <s v="Baja"/>
    <x v="1"/>
    <s v="TELEFONICA GLOBAL TECHNOLOGY S.A.AGENCIA EN CHILE"/>
    <s v="Building Blocks: Licencias Micro"/>
    <s v="08/02/2024 18:27:13"/>
    <s v="08/02/2024 18:27:44"/>
    <x v="0"/>
    <s v="TI"/>
    <s v="SISTEMAS OPERATIVOS"/>
    <s v="08/02/2024 18:28:17"/>
    <s v="08/02/2024 23:50:00"/>
    <s v="Folio generado automáticamente para atender requerimiento del cliente. La solicitud fue realizada directamente al área resolutoria sin pasar por el flujo de mesa de ayuda"/>
    <s v="RUNION CORDINACION"/>
    <d v="1899-12-30T00:00:00"/>
    <d v="1899-12-30T00:01:04"/>
    <d v="1899-12-30T00:01:04"/>
    <s v=""/>
    <s v="Cumplido"/>
    <m/>
    <m/>
    <m/>
    <m/>
    <m/>
    <d v="2024-02-08T00:00:00"/>
    <x v="0"/>
    <x v="0"/>
    <x v="0"/>
    <x v="0"/>
    <x v="0"/>
  </r>
  <r>
    <s v="INC000002604620"/>
    <s v="HOSTING VIRTUAL"/>
    <x v="6"/>
    <s v="SISTEMA OPERATIVO MICROSOFT"/>
    <s v="JAVIER CUEVAS"/>
    <s v="tct_jacuev"/>
    <s v="4-Menor/Localizado"/>
    <s v="4-Baja"/>
    <s v="Baja"/>
    <x v="1"/>
    <s v="TELEFONICA GLOBAL TECHNOLOGY S.A.AGENCIA EN CHILE"/>
    <s v="GESTION AV IPCHILE"/>
    <s v="08/02/2024 18:28:29"/>
    <s v="08/02/2024 18:29:07"/>
    <x v="0"/>
    <s v="TI"/>
    <s v="SISTEMAS OPERATIVOS"/>
    <s v="08/02/2024 18:30:43"/>
    <s v="08/02/2024 23:50:00"/>
    <s v="Folio generado automáticamente para atender requerimiento del cliente. La solicitud fue realizada directamente al área resolutoria sin pasar por el flujo de mesa de ayuda"/>
    <s v="OK"/>
    <d v="1899-12-30T00:00:00"/>
    <d v="1899-12-30T00:02:14"/>
    <d v="1899-12-30T00:02:14"/>
    <s v=""/>
    <s v="Cumplido"/>
    <m/>
    <m/>
    <m/>
    <m/>
    <m/>
    <d v="2024-02-08T00:00:00"/>
    <x v="0"/>
    <x v="0"/>
    <x v="0"/>
    <x v="0"/>
    <x v="0"/>
  </r>
  <r>
    <s v="INC000002604621"/>
    <s v="HOSTING VIRTUAL"/>
    <x v="6"/>
    <s v="SISTEMA OPERATIVO MICROSOFT"/>
    <s v="JAVIER CUEVAS"/>
    <s v="tct_jacuev"/>
    <s v="4-Menor/Localizado"/>
    <s v="4-Baja"/>
    <s v="Baja"/>
    <x v="1"/>
    <s v="TELEFONICA GLOBAL TECHNOLOGY S.A.AGENCIA EN CHILE"/>
    <s v="GESTION AV CONSOLAS"/>
    <s v="08/02/2024 18:29:16"/>
    <s v="08/02/2024 18:29:42"/>
    <x v="0"/>
    <s v="TI"/>
    <s v="SISTEMAS OPERATIVOS"/>
    <s v="08/02/2024 18:30:12"/>
    <s v="08/02/2024 23:50:00"/>
    <s v="Folio generado automáticamente para atender requerimiento del cliente. La solicitud fue realizada directamente al área resolutoria sin pasar por el flujo de mesa de ayuda"/>
    <s v="OK"/>
    <d v="1899-12-30T00:00:00"/>
    <d v="1899-12-30T00:00:56"/>
    <d v="1899-12-30T00:00:56"/>
    <s v=""/>
    <s v="Cumplido"/>
    <m/>
    <m/>
    <m/>
    <m/>
    <m/>
    <d v="2024-02-08T00:00:00"/>
    <x v="0"/>
    <x v="0"/>
    <x v="0"/>
    <x v="0"/>
    <x v="0"/>
  </r>
  <r>
    <s v="INC000002604623"/>
    <s v="HOSTING VIRTUAL"/>
    <x v="6"/>
    <s v="SISTEMA OPERATIVO MICROSOFT"/>
    <s v="JAVIER CUEVAS"/>
    <s v="tct_jacuev"/>
    <s v="4-Menor/Localizado"/>
    <s v="4-Baja"/>
    <s v="Baja"/>
    <x v="1"/>
    <s v="TELEFONICA GLOBAL TECHNOLOGY S.A.AGENCIA EN CHILE"/>
    <s v="GESTION PARQUE ADMINISTRADO"/>
    <s v="08/02/2024 18:31:15"/>
    <s v="08/02/2024 18:31:52"/>
    <x v="0"/>
    <s v="TI"/>
    <s v="SISTEMAS OPERATIVOS"/>
    <s v="08/02/2024 18:33:23"/>
    <s v="08/02/2024 23:50:00"/>
    <s v="Folio generado automáticamente para atender requerimiento del cliente. La solicitud fue realizada directamente al área resolutoria sin pasar por el flujo de mesa de ayuda"/>
    <s v="ENTREGADO A EDUARDO"/>
    <d v="1899-12-30T00:00:00"/>
    <d v="1899-12-30T00:02:08"/>
    <d v="1899-12-30T00:02:08"/>
    <s v=""/>
    <s v="Cumplido"/>
    <m/>
    <m/>
    <m/>
    <m/>
    <m/>
    <d v="2024-02-08T00:00:00"/>
    <x v="0"/>
    <x v="0"/>
    <x v="0"/>
    <x v="0"/>
    <x v="0"/>
  </r>
  <r>
    <s v="INC000002604625"/>
    <s v="HOSTING VIRTUAL"/>
    <x v="6"/>
    <s v="SISTEMA OPERATIVO MICROSOFT"/>
    <s v="JAVIER CUEVAS"/>
    <s v="tct_jacuev"/>
    <s v="4-Menor/Localizado"/>
    <s v="4-Baja"/>
    <s v="Baja"/>
    <x v="1"/>
    <s v="TELEFONICA GLOBAL TECHNOLOGY S.A.AGENCIA EN CHILE"/>
    <s v="ACTUALZIACIÓN DE SERVICIOS MICROSOFT"/>
    <s v="08/02/2024 18:32:23"/>
    <s v="08/02/2024 18:32:51"/>
    <x v="0"/>
    <s v="TI"/>
    <s v="SISTEMAS OPERATIVOS"/>
    <s v="08/02/2024 18:34:22"/>
    <s v="08/02/2024 23:50:00"/>
    <s v="Folio generado automáticamente para atender requerimiento del cliente. La solicitud fue realizada directamente al área resolutoria sin pasar por el flujo de mesa de ayuda"/>
    <s v="ENTRREGADO"/>
    <d v="1899-12-30T00:00:00"/>
    <d v="1899-12-30T00:01:59"/>
    <d v="1899-12-30T00:01:59"/>
    <s v=""/>
    <s v="Cumplido"/>
    <m/>
    <m/>
    <m/>
    <m/>
    <m/>
    <d v="2024-02-08T00:00:00"/>
    <x v="0"/>
    <x v="0"/>
    <x v="0"/>
    <x v="0"/>
    <x v="0"/>
  </r>
  <r>
    <s v="INC000002604627"/>
    <s v="HOSTING VIRTUAL"/>
    <x v="6"/>
    <s v="SISTEMA OPERATIVO MICROSOFT"/>
    <s v="JAVIER CUEVAS"/>
    <s v="tct_jacuev"/>
    <s v="4-Menor/Localizado"/>
    <s v="4-Baja"/>
    <s v="Baja"/>
    <x v="1"/>
    <s v="TELEFONICA GLOBAL TECHNOLOGY S.A.AGENCIA EN CHILE"/>
    <s v="NOTIFICACIÓN PREVIA: Lanzamiento de actualización de seguridad de Microsoft"/>
    <s v="08/02/2024 18:35:29"/>
    <s v="08/02/2024 18:35:59"/>
    <x v="0"/>
    <s v="TI"/>
    <s v="SISTEMAS OPERATIVOS"/>
    <s v="08/02/2024 18:36:22"/>
    <s v="08/02/2024 23:50:00"/>
    <s v="Folio generado automáticamente para atender requerimiento del cliente. La solicitud fue realizada directamente al área resolutoria sin pasar por el flujo de mesa de ayuda"/>
    <s v="NOTIFICACIÓN PREVIA: Lanzamiento de actualización de seguridad de Microsoft"/>
    <d v="1899-12-30T00:00:00"/>
    <d v="1899-12-30T00:00:53"/>
    <d v="1899-12-30T00:00:53"/>
    <s v=""/>
    <s v="Cumplido"/>
    <m/>
    <m/>
    <m/>
    <m/>
    <m/>
    <d v="2024-02-08T00:00:00"/>
    <x v="0"/>
    <x v="0"/>
    <x v="0"/>
    <x v="0"/>
    <x v="0"/>
  </r>
  <r>
    <s v="INC000002604633"/>
    <s v="SAP"/>
    <x v="9"/>
    <s v="GESTION HD"/>
    <s v="FREDDY O CORTES DIAZ"/>
    <s v="frp_fpetro"/>
    <s v="3-Moderado/Limitado"/>
    <s v="3-Medio"/>
    <s v="Media"/>
    <x v="1"/>
    <s v="BLUMAR S.A."/>
    <s v="HD/_x000a_RV: desbloquear usuario de base de datos Hana PRD"/>
    <s v="08/02/2024 19:12:07"/>
    <s v="08/02/2024 19:14:13"/>
    <x v="0"/>
    <s v="TI"/>
    <s v="APLICATIVOS"/>
    <s v="09/02/2024 9:49:01"/>
    <s v="09/02/2024 23:50:00"/>
    <s v="PREVENTIVO: NO_x000a_CODIGO DE SERVICIO:_x000a_DIRECCION:_x000a_QUIEN REPORTA:Cristian.neira+564122649464_x000a_ _x000a_CONTACTO EN TERRENO: Cristian.neira+564122649464_x000a__x000a_PROBLEMA:_x000a_REQUERIMIENTO:Estimados, buenas tardes._x000a_Favor desbloquear usuario de base de datos Hana PRD._x000a_Usuario: bl"/>
    <s v="Se realiza con éxito desbloqueo de usuario. Se conversa con cliente para que valide acceso e informa que acceso opera correctamente"/>
    <d v="1899-12-30T12:06:01"/>
    <d v="1899-12-30T14:36:54"/>
    <d v="1899-12-30T02:30:53"/>
    <s v=""/>
    <s v="Cumplido"/>
    <m/>
    <m/>
    <m/>
    <m/>
    <m/>
    <d v="2024-02-09T00:00:00"/>
    <x v="1"/>
    <x v="1"/>
    <x v="0"/>
    <x v="0"/>
    <x v="0"/>
  </r>
  <r>
    <s v="INC000002604636"/>
    <s v="BACKUP ON DEMAND"/>
    <x v="17"/>
    <s v="BACK UP DATA CENTER (BACKUP ON DEMAND)"/>
    <s v="AXEL ANDRADE"/>
    <s v="tct_axandr"/>
    <s v="4-Menor/Localizado"/>
    <s v="4-Baja"/>
    <s v="Baja"/>
    <x v="1"/>
    <s v="TELEFONICA GLOBAL TECHNOLOGY S.A.AGENCIA EN CHILE"/>
    <s v="recopilación y redaccion de informes mensuales"/>
    <s v="08/02/2024 19:17:09"/>
    <s v="08/02/2024 19:44:05"/>
    <x v="0"/>
    <s v="TI"/>
    <s v="ALMACENAMIENTO y RESPALDO"/>
    <s v="08/02/2024 19:44:05"/>
    <s v="08/02/2024 23:50:00"/>
    <s v="recopilación y redaccion de informes mensuales"/>
    <m/>
    <d v="1899-12-30T00:00:00"/>
    <d v="1899-12-30T00:26:56"/>
    <d v="1899-12-30T00:26:56"/>
    <s v=""/>
    <s v="Cumplido"/>
    <m/>
    <m/>
    <m/>
    <m/>
    <m/>
    <d v="2024-02-08T00:00:00"/>
    <x v="0"/>
    <x v="0"/>
    <x v="0"/>
    <x v="0"/>
    <x v="0"/>
  </r>
  <r>
    <s v="INC000002604661"/>
    <s v="SAP"/>
    <x v="9"/>
    <s v="CLOUD SAP HANA"/>
    <s v="NICOLAS A SAAVEDRA EGUILUZ"/>
    <s v="tct_nsaave"/>
    <s v="4-Menor/Localizado"/>
    <s v="4-Baja"/>
    <s v="Baja"/>
    <x v="1"/>
    <s v="TELEFONICA EMPRESAS DE CHILE SA"/>
    <s v="Checklist Diario Clientes 09.02.24"/>
    <s v="09/02/2024 7:10:32"/>
    <s v="09/02/2024 7:11:54"/>
    <x v="0"/>
    <s v="Service"/>
    <s v="Internal"/>
    <s v="09/02/2024 7:12:17"/>
    <s v="09/02/2024 23:50:00"/>
    <s v="Se realiza Checklist Diario de los clientes; _x000a_HDC_x000a_NUTRISCO"/>
    <s v="Se realiza Checklist Diario de los clientes; _x000a_HDC_x000a_NUTRISCO"/>
    <d v="1899-12-30T00:00:00"/>
    <d v="1899-12-30T00:01:45"/>
    <d v="1899-12-30T00:01:45"/>
    <s v=""/>
    <s v="Cumplido"/>
    <m/>
    <m/>
    <m/>
    <m/>
    <m/>
    <d v="2024-02-09T00:00:00"/>
    <x v="0"/>
    <x v="0"/>
    <x v="0"/>
    <x v="0"/>
    <x v="0"/>
  </r>
  <r>
    <s v="INC000002604706"/>
    <s v="TICKET-INTELIGENTE"/>
    <x v="7"/>
    <s v="GESTION TI"/>
    <s v="SEBASTIAN I ACUÑA GUZMAN"/>
    <s v="USR_TSIGHT"/>
    <s v="1-Extenso/Generalizado"/>
    <s v="4-Baja"/>
    <s v="Baja"/>
    <x v="3"/>
    <s v="FUNDACION INSTITUTO PROFESIONAL DUOC UC"/>
    <s v="fiprdu01- qa_services_01 TICKET AUTOMATICO"/>
    <s v="08/02/2024 18:51:59"/>
    <s v="08/02/2024 18:51:59"/>
    <x v="0"/>
    <s v="TI"/>
    <s v="SISTEMAS OPERATIVOS"/>
    <s v="09/02/2024 2:10:23"/>
    <s v="09/02/2024 23:50:00"/>
    <s v="PREVENTIVO=SI_x000a_CODIGO DE SERVICIO=qa_services_01_x000a_DIRECCION=NULL_x000a_CIUDAD=NULL_x000a_COMUNA LOCAL=_x000a_REGION=NULL_x000a_QUIEN REPORTA=Ticket automático_x000a_CONTACTO EN TERRENO=_x000a_PROBLEMA=High RAM Usage Alert for Node FIPRDU01- qa_services_01_x000a_REQUERIMIENTO=_x000a_EQUIPOS ENERGIZADO O"/>
    <s v="Se revisa el servidor alarmado, encontrando que el alto consumo de memoria corresponde a procesos mysql y mtdd._x000a__x000a_No se ven problemas de rendimiento en el servidor."/>
    <d v="1899-12-30T07:15:36"/>
    <d v="1899-12-30T07:18:24"/>
    <d v="1899-12-30T00:02:48"/>
    <s v="Cumplido"/>
    <s v=""/>
    <m/>
    <m/>
    <m/>
    <m/>
    <m/>
    <d v="2024-02-09T00:00:00"/>
    <x v="0"/>
    <x v="0"/>
    <x v="0"/>
    <x v="0"/>
    <x v="0"/>
  </r>
  <r>
    <s v="INC000002604724"/>
    <s v="HOUSING"/>
    <x v="8"/>
    <s v="BELIEVE"/>
    <s v="JAIRO A SALINAS GARAY"/>
    <s v="frp_jolsso"/>
    <s v="3-Moderado/Limitado"/>
    <s v="3-Medio"/>
    <s v="Media"/>
    <x v="1"/>
    <s v="TELEFONICA EMPRESAS DE CHILE SA"/>
    <s v="GESTION DATACENTER/ ACCESOS /TELEFONICA EMPRESAS DE CHILE SA"/>
    <s v="08/02/2024 19:25:03"/>
    <s v="08/02/2024 19:26:22"/>
    <x v="0"/>
    <s v="COMUNICACIONES"/>
    <s v="VPN IP - MPLS"/>
    <s v="09/02/2024 5:04:59"/>
    <s v="09/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Incidente en pr"/>
    <s v="ACCESOS RECHAZADOS."/>
    <d v="1899-12-30T07:05:41"/>
    <d v="1899-12-30T09:39:56"/>
    <d v="1899-12-30T02:34:15"/>
    <s v=""/>
    <s v="Cumplido"/>
    <m/>
    <s v=""/>
    <s v=""/>
    <s v="Cumplido"/>
    <s v=""/>
    <d v="2024-02-09T00:00:00"/>
    <x v="1"/>
    <x v="1"/>
    <x v="0"/>
    <x v="0"/>
    <x v="0"/>
  </r>
  <r>
    <s v="INC000002604811"/>
    <s v="HOUSING"/>
    <x v="14"/>
    <s v="BELIEVE"/>
    <s v="FRANCISCO J FELIU ABARCA"/>
    <s v="frp_jolsso"/>
    <s v="3-Moderado/Limitado"/>
    <s v="3-Medio"/>
    <s v="Media"/>
    <x v="1"/>
    <s v="FARMACIA AHUMADA S.A."/>
    <s v="GESTION DATACENTER/ ACCESOS /FARMACIA AHUMADA S.A."/>
    <s v="08/02/2024 21:14:43"/>
    <s v="08/02/2024 21:16:04"/>
    <x v="0"/>
    <s v="HARDWARE"/>
    <s v="DATACENTER"/>
    <s v="08/02/2024 21:22:40"/>
    <s v="08/02/2024 23:50:00"/>
    <s v="EMPRESA:FARMACIA AHUMADA S.A._x000a_CÓDIGO DE SERVICIO: _x000a_DIRECCIÓN: Calle San Martin #50, Santiago Centro, Santiago_x000a_NOMBRE DE QUIEN REPORTA:Farmacias Ahumada / EYC_x000a_TELÉFONO DE QUIEN REPORTA: 569 42495256_x000a_NOMBRE DE CONTACTO EN TERRENO: _x000a_REQUERIMIENTO: Inspecc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3:36"/>
    <d v="1899-12-30T00:07:57"/>
    <d v="1899-12-30T00:04:21"/>
    <s v=""/>
    <s v="Cumplido"/>
    <m/>
    <s v=""/>
    <s v=""/>
    <s v="Cumplido"/>
    <s v=""/>
    <d v="2024-02-08T00:00:00"/>
    <x v="0"/>
    <x v="0"/>
    <x v="0"/>
    <x v="0"/>
    <x v="0"/>
  </r>
  <r>
    <s v="INC000002604873"/>
    <s v="HOUSING"/>
    <x v="8"/>
    <s v="BELIEVE"/>
    <s v="JAIRO A SALINAS GARAY"/>
    <s v="frp_jolsso"/>
    <s v="3-Moderado/Limitado"/>
    <s v="3-Medio"/>
    <s v="Media"/>
    <x v="1"/>
    <s v="TELEFONICA EMPRESAS DE CHILE SA"/>
    <s v="GESTION DATACENTER/ ACCESOS /TELEFONICA EMPRESAS DE CHILE SA"/>
    <s v="08/02/2024 22:40:36"/>
    <s v="08/02/2024 22:42:55"/>
    <x v="0"/>
    <s v="COMUNICACIONES"/>
    <s v="VPN IP - MPLS"/>
    <s v="08/02/2024 22:46:58"/>
    <s v="08/02/2024 23:50:00"/>
    <s v="EMPRESA:TELEFONICA EMPRESAS DE CHILE SA_x000a_CÓDIGO DE SERVICIO: _x000a_DIRECCIÓN: AV. Presidente Prieto #226, Paine, Santiago_x000a_NOMBRE DE QUIEN REPORTA:Leonardo Vilches_x000a_TELÉFONO DE QUIEN REPORTA: 987685102_x000a_NOMBRE DE CONTACTO EN TERRENO: _x000a_REQUERIMIENTO: &quot;Cambio de di"/>
    <s v="ACCESOS AUTORIZADOS."/>
    <d v="1899-12-30T00:00:00"/>
    <d v="1899-12-30T00:06:22"/>
    <d v="1899-12-30T00:06:22"/>
    <s v=""/>
    <s v="Cumplido"/>
    <m/>
    <m/>
    <m/>
    <m/>
    <m/>
    <d v="2024-02-08T00:00:00"/>
    <x v="0"/>
    <x v="0"/>
    <x v="0"/>
    <x v="0"/>
    <x v="0"/>
  </r>
  <r>
    <s v="INC000002605008"/>
    <s v="HOUSING"/>
    <x v="2"/>
    <s v="APQ ACCESOS"/>
    <s v="FRANCISCO J FELIU ABARCA"/>
    <s v="tct_frafea"/>
    <s v="4-Menor/Localizado"/>
    <s v="4-Baja"/>
    <s v="Baja"/>
    <x v="0"/>
    <s v="TELEFONICA CYBERSECURITY TECH CHILE SPA"/>
    <s v="TOMA DE ALARMAS CLIENTE EN SALAS TIC"/>
    <s v="09/02/2024 2:01:22"/>
    <s v="09/02/2024 2:04:03"/>
    <x v="0"/>
    <s v="TI"/>
    <s v="INFRAESTRUCTURA"/>
    <s v="09/02/2024 3:39:50"/>
    <s v="09/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s v=""/>
    <s v=""/>
    <m/>
    <m/>
    <m/>
    <m/>
    <m/>
    <d v="2024-02-09T00:00:00"/>
    <x v="0"/>
    <x v="0"/>
    <x v="0"/>
    <x v="0"/>
    <x v="0"/>
  </r>
  <r>
    <s v="INC000002605021"/>
    <s v="HOUSING"/>
    <x v="11"/>
    <s v="APQ ACCESOS"/>
    <s v="JAIRO A SALINAS GARAY"/>
    <s v="tct_jsalin"/>
    <s v="3-Moderado/Limitado"/>
    <s v="3-Medio"/>
    <s v="Media"/>
    <x v="1"/>
    <s v="TELEFONICA EMPRESAS DE CHILE SA"/>
    <s v="INCIDENTE / Cambio de discos con falla  en servidor de Desarrollo RBC / DXC-RBC"/>
    <s v="09/02/2024 7:23:19"/>
    <s v="09/02/2024 7:24:40"/>
    <x v="0"/>
    <s v="CDP ANTIGUO 1"/>
    <s v="CDP ANTIGUO 2"/>
    <s v="09/02/2024 7:24:40"/>
    <s v="09/02/2024 23:50:00"/>
    <s v="INCIDENTE / Cambio de discos con falla  en servidor de Desarrollo RBC / DXC-RBC"/>
    <s v="SUPERVISION CRQ/OK."/>
    <d v="1899-12-30T00:00:00"/>
    <d v="1899-12-30T00:01:21"/>
    <d v="1899-12-30T00:01:21"/>
    <s v=""/>
    <s v="Cumplido"/>
    <m/>
    <m/>
    <m/>
    <m/>
    <m/>
    <d v="2024-02-09T00:00:00"/>
    <x v="0"/>
    <x v="0"/>
    <x v="0"/>
    <x v="0"/>
    <x v="0"/>
  </r>
  <r>
    <s v="INC000002605022"/>
    <s v="HOUSING"/>
    <x v="11"/>
    <s v="APQ ACCESOS"/>
    <s v="JAIRO A SALINAS GARAY"/>
    <s v="tct_jsalin"/>
    <s v="3-Moderado/Limitado"/>
    <s v="3-Medio"/>
    <s v="Media"/>
    <x v="1"/>
    <s v="TELEFONICA EMPRESAS DE CHILE SA"/>
    <s v="CONEXION DE FO"/>
    <s v="09/02/2024 7:24:47"/>
    <s v="09/02/2024 7:26:06"/>
    <x v="0"/>
    <s v="CDP ANTIGUO 1"/>
    <s v="CDP ANTIGUO 2"/>
    <s v="09/02/2024 7:26:06"/>
    <s v="09/02/2024 23:50:00"/>
    <s v="CONEXION DE FO"/>
    <s v="SUPERVISION OK."/>
    <d v="1899-12-30T00:00:00"/>
    <d v="1899-12-30T00:01:19"/>
    <d v="1899-12-30T00:01:19"/>
    <s v=""/>
    <s v="Cumplido"/>
    <m/>
    <m/>
    <m/>
    <m/>
    <m/>
    <d v="2024-02-09T00:00:00"/>
    <x v="0"/>
    <x v="0"/>
    <x v="0"/>
    <x v="0"/>
    <x v="0"/>
  </r>
  <r>
    <s v="INC000002605024"/>
    <s v="HOUSING"/>
    <x v="11"/>
    <s v="APQ ACCESOS"/>
    <s v="JAIRO A SALINAS GARAY"/>
    <s v="tct_jsalin"/>
    <s v="3-Moderado/Limitado"/>
    <s v="3-Medio"/>
    <s v="Media"/>
    <x v="1"/>
    <s v="TELEFONICA EMPRESAS DE CHILE SA"/>
    <s v="RONDA Y REVISION DE SALAS TECNICAS"/>
    <s v="09/02/2024 7:26:31"/>
    <s v="09/02/2024 7:27:53"/>
    <x v="0"/>
    <s v="CDP ANTIGUO 1"/>
    <s v="CDP ANTIGUO 2"/>
    <s v="09/02/2024 7:27:53"/>
    <s v="09/02/2024 23:50:00"/>
    <s v="RONDA Y REVISION DE SALAS TECNICAS"/>
    <s v="RONDA REALIZADA."/>
    <d v="1899-12-30T00:00:00"/>
    <d v="1899-12-30T00:01:22"/>
    <d v="1899-12-30T00:01:22"/>
    <s v=""/>
    <s v="Cumplido"/>
    <m/>
    <m/>
    <m/>
    <m/>
    <m/>
    <d v="2024-02-09T00:00:00"/>
    <x v="0"/>
    <x v="0"/>
    <x v="0"/>
    <x v="0"/>
    <x v="0"/>
  </r>
  <r>
    <s v="INC000002605025"/>
    <s v="HOUSING"/>
    <x v="11"/>
    <s v="APQ ACCESOS"/>
    <s v="JAIRO A SALINAS GARAY"/>
    <s v="tct_jsalin"/>
    <s v="3-Moderado/Limitado"/>
    <s v="3-Medio"/>
    <s v="Media"/>
    <x v="1"/>
    <s v="TELEFONICA EMPRESAS DE CHILE SA"/>
    <s v="TOMA DE ALARMAS DE CLIENTE"/>
    <s v="09/02/2024 7:27:59"/>
    <s v="09/02/2024 7:29:06"/>
    <x v="0"/>
    <s v="CDP ANTIGUO 1"/>
    <s v="CDP ANTIGUO 2"/>
    <s v="09/02/2024 7:29:06"/>
    <s v="09/02/2024 23:50:00"/>
    <s v="TOMA DE ALARMAS DE CLIENTE"/>
    <s v="TOMA DE ALARMAS REALIZADA."/>
    <d v="1899-12-30T00:00:00"/>
    <d v="1899-12-30T00:01:07"/>
    <d v="1899-12-30T00:01:07"/>
    <s v=""/>
    <s v="Cumplido"/>
    <m/>
    <m/>
    <m/>
    <m/>
    <m/>
    <d v="2024-02-09T00:00:00"/>
    <x v="0"/>
    <x v="0"/>
    <x v="0"/>
    <x v="0"/>
    <x v="0"/>
  </r>
  <r>
    <s v="INC000002605031"/>
    <s v="RED INTERNA"/>
    <x v="2"/>
    <s v="APQ ACCESOS"/>
    <s v="YORDI M HURTADO ARAYA"/>
    <s v="tct_yorhua"/>
    <s v="4-Menor/Localizado"/>
    <s v="4-Baja"/>
    <s v="Baja"/>
    <x v="1"/>
    <s v="TELEFONICA CYBERSECURITY TECH CHILE SPA"/>
    <s v="RONDA SALAS TIC POR ENTREGA DE TURNO"/>
    <s v="09/02/2024 8:21:04"/>
    <s v="09/02/2024 8:21:32"/>
    <x v="0"/>
    <s v="CDP ANTIGUO 1"/>
    <s v="CDP ANTIGUO 2"/>
    <s v="09/02/2024 8:35:24"/>
    <s v="09/02/2024 23:50:00"/>
    <s v="RONDA SALAS TIC POR ENTREGA DE TURNO"/>
    <s v="RONDA REALIZADA"/>
    <d v="1899-12-30T00:00:00"/>
    <d v="1899-12-30T00:14:20"/>
    <d v="1899-12-30T00:14:20"/>
    <s v=""/>
    <s v="Cumplido"/>
    <m/>
    <m/>
    <m/>
    <m/>
    <m/>
    <d v="2024-02-09T00:00:00"/>
    <x v="0"/>
    <x v="0"/>
    <x v="0"/>
    <x v="0"/>
    <x v="0"/>
  </r>
  <r>
    <s v="INC000002605032"/>
    <s v="RED INTERNA"/>
    <x v="2"/>
    <s v="APQ ACCESOS"/>
    <s v="YORDI M HURTADO ARAYA"/>
    <s v="tct_yorhua"/>
    <s v="4-Menor/Localizado"/>
    <s v="4-Baja"/>
    <s v="Baja"/>
    <x v="1"/>
    <s v="TELEFONICA CYBERSECURITY TECH CHILE SPA"/>
    <s v="RONDA TOMA DE TEMPERATURAS SALAS TIC 08:30"/>
    <s v="09/02/2024 8:21:51"/>
    <s v="09/02/2024 8:22:17"/>
    <x v="0"/>
    <s v="CDP ANTIGUO 1"/>
    <s v="CDP ANTIGUO 2"/>
    <s v="09/02/2024 8:35:45"/>
    <s v="09/02/2024 23:50:00"/>
    <s v="RONDA TOMA DE TEMPERATURAS SALAS TIC 08:30"/>
    <s v="RONDA REALIZADA"/>
    <d v="1899-12-30T00:00:00"/>
    <d v="1899-12-30T00:13:54"/>
    <d v="1899-12-30T00:13:54"/>
    <s v=""/>
    <s v="Cumplido"/>
    <m/>
    <m/>
    <m/>
    <m/>
    <m/>
    <d v="2024-02-09T00:00:00"/>
    <x v="0"/>
    <x v="0"/>
    <x v="0"/>
    <x v="0"/>
    <x v="0"/>
  </r>
  <r>
    <s v="INC000002605046"/>
    <s v="VPN IP - MPLS"/>
    <x v="3"/>
    <s v="GESTION HD"/>
    <s v="PABLO N OLIVA ALARCON"/>
    <s v="frp_pcamay"/>
    <s v="3-Moderado/Limitado"/>
    <s v="3-Medio"/>
    <s v="Media"/>
    <x v="3"/>
    <s v="SOC PUNTA DEL COBRE S A"/>
    <s v="HD/Problemas con VDC (URGENTE)"/>
    <s v="09/02/2024 9:18:39"/>
    <s v="09/02/2024 9:20:40"/>
    <x v="0"/>
    <s v="CDP ANTIGUO 1"/>
    <s v="CDP ANTIGUO 2"/>
    <s v="09/02/2024 12:22:08"/>
    <s v="09/02/2024 23:50:00"/>
    <s v="PREVENTIVO: NO_x000a_CODIGO DE SERVICIO:_x000a_DIRECCION:_x000a_QUIEN REPORTA:Eloy Castro Cifuentes +56 52 220 583_x000a_CONTACTO EN TERRENO:Eloy Castro Cifuentes +56 52 220 583_x000a_PROBLEMA:En estos momentos nos encontramos con problemas en VDC, a nivel de ping_x000a_hacia la IP llegamo"/>
    <s v="FASE RESOLUCIÓN Y RECUPERACIÓN_x000a__x000a_Se efectúa contacto con cliente: Eloy Castro_x000a__x000a_Teléfono de contacto: NA_x000a__x000a_Acciones realizadas: Se revisa platforma VDC, restaurando conexion de consola_x000a__x000a_Solución paliativa o definitiva: definitiva_x000a__x000a_Acciones de Mejora, Recome"/>
    <d v="1899-12-30T00:00:00"/>
    <d v="1899-12-30T03:03:29"/>
    <d v="1899-12-30T03:03:29"/>
    <s v="Cumplido"/>
    <s v=""/>
    <m/>
    <m/>
    <m/>
    <m/>
    <m/>
    <d v="2024-02-09T00:00:00"/>
    <x v="1"/>
    <x v="1"/>
    <x v="0"/>
    <x v="0"/>
    <x v="0"/>
  </r>
  <r>
    <s v="INC000002605051"/>
    <s v="VPN IP - MPLS"/>
    <x v="2"/>
    <s v="GESTION HD"/>
    <s v="YORDI M HURTADO ARAYA"/>
    <s v="frp_ybenit"/>
    <s v="4-Menor/Localizado"/>
    <s v="4-Baja"/>
    <s v="Baja"/>
    <x v="1"/>
    <s v="BANCO DEL ESTADO DE CHILE"/>
    <s v="HD/ CAMBIO DE MEDIOS MAGNETICOS"/>
    <s v="09/02/2024 9:51:00"/>
    <s v="09/02/2024 10:08:21"/>
    <x v="0"/>
    <s v="COMUNICACIONES"/>
    <s v="VPN IP - MPLS"/>
    <s v="09/02/2024 11:48:37"/>
    <s v="09/02/2024 23:50:00"/>
    <s v="PREVENTIVO: NO_x000a_CODIGO DE SERVICIO: NO TIENE_x000a_DIRECCION: SAN MARTIN 50, 2DO PISO SANTIAGO_x000a_QUIEN REPORTA: VICTOR ALTAMIRANO 9581091881_x000a_CONTACTO EN TERRENO: VICTOR ALTAMIRANO 9581091881_x000a_PROBLEMA: _x000a_REQUERIMIENTO: CAMBIO DE MEDIOS MAGNETICOS_x000a_EQUIPOS ENERGIZADO"/>
    <s v="CAMBIÓ DE CINTA OK"/>
    <d v="1899-12-30T00:08:34"/>
    <d v="1899-12-30T01:57:37"/>
    <d v="1899-12-30T01:49:03"/>
    <s v=""/>
    <s v="Cumplido"/>
    <m/>
    <m/>
    <m/>
    <m/>
    <m/>
    <d v="2024-02-09T00:00:00"/>
    <x v="1"/>
    <x v="1"/>
    <x v="0"/>
    <x v="0"/>
    <x v="0"/>
  </r>
  <r>
    <s v="INC000002605090"/>
    <s v="VPN IP - MPLS"/>
    <x v="3"/>
    <s v="GESTION HD"/>
    <s v="ANGEL CASTRO CABRERA"/>
    <s v="frp_pcamay"/>
    <s v="3-Moderado/Limitado"/>
    <s v="3-Medio"/>
    <s v="Media"/>
    <x v="1"/>
    <s v="XINERGIA LABORAL S A"/>
    <s v="HD/Problemas con VM 192.168.190.15"/>
    <s v="09/02/2024 11:35:50"/>
    <s v="09/02/2024 11:38:34"/>
    <x v="0"/>
    <s v="CDP ANTIGUO 1"/>
    <s v="CDP ANTIGUO 2"/>
    <s v="13/02/2024 19:05:55"/>
    <s v="13/02/2024 23:50:00"/>
    <s v="PREVENTIVO: NO_x000a_CODIGO DE SERVICIO:_x000a_DIRECCION:_x000a_QUIEN REPORTA:Camilo Esteban Manriquez Sepulveda 600 588 6000_x000a_CONTACTO EN TERRENO:Camilo Esteban Manriquez Sepulveda 600 588 6000_x000a_PROBLEMA:_x000a_REQUERIMIENTO:junto con saludar solicitamos su apoyo para la revisió"/>
    <s v="Se efectúa contacto con cliente: Esteban Manriquez_x000a_Teléfono de contacto: Via correo_x000a_Acciones realizadas: Se envia correo a cliente para la revision de maquina virtual a nivel S.O_x000a_Acciones de Mejora, Recomendaciones: N/A_x000a_Causa Raíz: N/A"/>
    <d v="1900-01-03T02:37:22"/>
    <d v="1900-01-03T07:30:05"/>
    <d v="1899-12-30T04:52:43"/>
    <s v=""/>
    <s v="Cumplido"/>
    <m/>
    <m/>
    <m/>
    <m/>
    <m/>
    <d v="2024-02-13T00:00:00"/>
    <x v="1"/>
    <x v="0"/>
    <x v="1"/>
    <x v="0"/>
    <x v="0"/>
  </r>
  <r>
    <s v="INC000002605615"/>
    <s v="HOUSING"/>
    <x v="0"/>
    <s v="APQ ACCESOS"/>
    <s v="CARLOS F ARAYA RAMIREZ"/>
    <s v="tct_cararr"/>
    <s v="4-Menor/Localizado"/>
    <s v="4-Baja"/>
    <s v="Baja"/>
    <x v="0"/>
    <s v="TELEFONICA CYBERSECURITY TECH CHILE SPA"/>
    <s v="TOMA DE ALARMAS APQ"/>
    <s v="09/02/2024 9:32:55"/>
    <s v="09/02/2024 9:33:49"/>
    <x v="0"/>
    <s v="CDP ANTIGUO 1"/>
    <s v="CDP ANTIGUO 2"/>
    <s v="09/02/2024 9:50:40"/>
    <s v="09/02/2024 23:50:00"/>
    <m/>
    <s v="toma de alarmas realizada"/>
    <d v="1899-12-30T00:00:00"/>
    <d v="1899-12-30T00:00:00"/>
    <d v="1899-12-30T00:00:00"/>
    <s v=""/>
    <s v=""/>
    <m/>
    <m/>
    <m/>
    <m/>
    <m/>
    <d v="2024-02-09T00:00:00"/>
    <x v="0"/>
    <x v="0"/>
    <x v="0"/>
    <x v="0"/>
    <x v="0"/>
  </r>
  <r>
    <s v="INC000002605097"/>
    <s v="VPN IP - MPLS"/>
    <x v="17"/>
    <s v="GESTION HD"/>
    <s v="RODRIGO VÁSQUEZ MUÑOZ"/>
    <s v="frp_pcamay"/>
    <s v="3-Moderado/Limitado"/>
    <s v="3-Medio"/>
    <s v="Media"/>
    <x v="1"/>
    <s v="CAMARA DE COMERCIO DE SANTIAGO A G"/>
    <s v="HD/CAMARA DE COMERCIO SANTIAGO] Documentación DRP - ISO 27001 | Planes de"/>
    <s v="09/02/2024 11:53:41"/>
    <s v="09/02/2024 11:54:31"/>
    <x v="0"/>
    <s v="CDP ANTIGUO 1"/>
    <s v="CDP ANTIGUO 2"/>
    <s v="15/02/2024 17:49:31"/>
    <s v="15/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FASE RESOLUCIÓN Y RECUPERACIÓN_x000a__x000a_Se efectúa contacto con cliente: N/A_x000a__x000a_Teléfono de contacto: N/A_x000a__x000a_Acciones realizadas: se enviara resultado de revision de lo indicado en el documento via correo_x000a__x000a_Solución paliativa o definitiva: se enviara resultado de rev"/>
    <d v="1900-01-05T01:20:44"/>
    <d v="1900-01-05T05:55:50"/>
    <d v="1899-12-30T04:35:06"/>
    <s v=""/>
    <s v="Cumplido"/>
    <m/>
    <m/>
    <m/>
    <m/>
    <m/>
    <d v="2024-02-15T00:00:00"/>
    <x v="1"/>
    <x v="0"/>
    <x v="1"/>
    <x v="0"/>
    <x v="0"/>
  </r>
  <r>
    <s v="INC000002605099"/>
    <s v="VPN IP - MPLS"/>
    <x v="18"/>
    <s v="GESTION HD"/>
    <s v="CLAUDIO A GAJARDO GARRIDO"/>
    <s v="frp_pcamay"/>
    <s v="3-Moderado/Limitado"/>
    <s v="3-Medio"/>
    <s v="Media"/>
    <x v="1"/>
    <s v="CAMARA DE COMERCIO DE SANTIAGO A G"/>
    <s v="HD/[CAMARA DE COMERCIO SANTIAGO] Documentación DRP - ISO 270"/>
    <s v="09/02/2024 11:57:03"/>
    <s v="09/02/2024 11:59:17"/>
    <x v="0"/>
    <s v="CDP ANTIGUO 1"/>
    <s v="CDP ANTIGUO 2"/>
    <s v="12/02/2024 19:32:30"/>
    <s v="12/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Se realiza revisión de documentos solicitados en conjunto con el area de BD. se informa que no hay correciones que realizar."/>
    <d v="1900-01-02T03:41:06"/>
    <d v="1900-01-02T07:35:27"/>
    <d v="1899-12-30T03:54:21"/>
    <s v=""/>
    <s v="Cumplido"/>
    <m/>
    <m/>
    <m/>
    <m/>
    <m/>
    <d v="2024-02-12T00:00:00"/>
    <x v="1"/>
    <x v="1"/>
    <x v="0"/>
    <x v="0"/>
    <x v="0"/>
  </r>
  <r>
    <s v="INC000002605336"/>
    <s v="TICKET-INTELIGENTE"/>
    <x v="7"/>
    <s v="GESTION TI"/>
    <s v="SEBASTIAN I ACUÑA GUZMAN"/>
    <s v="USR_TSIGHT"/>
    <s v="1-Extenso/Generalizado"/>
    <s v="4-Baja"/>
    <s v="Baja"/>
    <x v="3"/>
    <s v="TELEFONICA EMPRESAS DE CHILE SA"/>
    <s v="prod-ar-apirest02 TICKET AUTOMATICO"/>
    <s v="09/02/2024 0:58:20"/>
    <s v="09/02/2024 0:58:20"/>
    <x v="0"/>
    <s v="TI"/>
    <s v="SISTEMAS OPERATIVOS"/>
    <s v="09/02/2024 2:11:17"/>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alarmado, encontrando que el alto consumo de memoria corresponde a procesos java. No se ven problemas de rendimiento en el servidor."/>
    <d v="1899-12-30T01:08:03"/>
    <d v="1899-12-30T01:12:57"/>
    <d v="1899-12-30T00:04:54"/>
    <s v="Cumplido"/>
    <s v=""/>
    <m/>
    <m/>
    <m/>
    <m/>
    <m/>
    <d v="2024-02-09T00:00:00"/>
    <x v="0"/>
    <x v="0"/>
    <x v="0"/>
    <x v="0"/>
    <x v="0"/>
  </r>
  <r>
    <s v="INC000002605553"/>
    <s v="HOUSING"/>
    <x v="11"/>
    <s v="APQ ACCESOS"/>
    <s v="LUIS O MORALES ARENAS"/>
    <s v="tct_luimoa"/>
    <s v="4-Menor/Localizado"/>
    <s v="4-Baja"/>
    <s v="Baja"/>
    <x v="1"/>
    <s v="TELEFONICA EMPRESAS DE CHILE SA"/>
    <s v="SE CREA TICKET POR REVISION Y TOMA DE ALARMA DE CLIENTES"/>
    <s v="09/02/2024 8:36:31"/>
    <s v="09/02/2024 8:40:43"/>
    <x v="0"/>
    <s v="CDP ANTIGUO 1"/>
    <s v="CDP ANTIGUO 2"/>
    <s v="09/02/2024 9:09:13"/>
    <s v="09/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28:30"/>
    <d v="1899-12-30T00:32:42"/>
    <d v="1899-12-30T00:04:12"/>
    <s v=""/>
    <s v="Cumplido"/>
    <m/>
    <m/>
    <m/>
    <m/>
    <m/>
    <d v="2024-02-09T00:00:00"/>
    <x v="0"/>
    <x v="0"/>
    <x v="0"/>
    <x v="0"/>
    <x v="0"/>
  </r>
  <r>
    <s v="INC000002605595"/>
    <s v="HOUSING"/>
    <x v="11"/>
    <s v="APQ ACCESOS"/>
    <s v="LUIS O MORALES ARENAS"/>
    <s v="tct_luimoa"/>
    <s v="4-Menor/Localizado"/>
    <s v="4-Baja"/>
    <s v="Baja"/>
    <x v="1"/>
    <s v="TELEFONICA EMPRESAS DE CHILE SA"/>
    <s v="SE CREA TICKET POR RONDA Y REVISION EN SALAS TECNICAS"/>
    <s v="09/02/2024 9:13:00"/>
    <s v="09/02/2024 9:16:53"/>
    <x v="0"/>
    <s v="CDP ANTIGUO 1"/>
    <s v="CDP ANTIGUO 2"/>
    <s v="09/02/2024 10:35:33"/>
    <s v="09/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8:40"/>
    <d v="1899-12-30T01:22:33"/>
    <d v="1899-12-30T00:03:53"/>
    <s v=""/>
    <s v="Cumplido"/>
    <m/>
    <m/>
    <m/>
    <m/>
    <m/>
    <d v="2024-02-09T00:00:00"/>
    <x v="0"/>
    <x v="0"/>
    <x v="0"/>
    <x v="0"/>
    <x v="0"/>
  </r>
  <r>
    <s v="INC000002605607"/>
    <s v="RED INTERNA"/>
    <x v="0"/>
    <s v="APQ ACCESOS"/>
    <s v="CARLOS F ARAYA RAMIREZ"/>
    <s v="tct_cararr"/>
    <s v="4-Menor/Localizado"/>
    <s v="4-Baja"/>
    <s v="Baja"/>
    <x v="1"/>
    <s v="TELEFONICA CYBERSECURITY TECH CHILE SPA"/>
    <s v="FACTIBILIDAD 81983"/>
    <s v="09/02/2024 9:20:12"/>
    <s v="09/02/2024 9:21:58"/>
    <x v="0"/>
    <s v="CDP ANTIGUO 1"/>
    <s v="CDP ANTIGUO 2"/>
    <s v="09/02/2024 9:32:04"/>
    <s v="09/02/2024 23:50:00"/>
    <m/>
    <s v="factibilidad enviada"/>
    <d v="1899-12-30T00:00:05"/>
    <d v="1899-12-30T00:11:52"/>
    <d v="1899-12-30T00:11:47"/>
    <s v=""/>
    <s v="Cumplido"/>
    <m/>
    <m/>
    <m/>
    <m/>
    <m/>
    <d v="2024-02-09T00:00:00"/>
    <x v="0"/>
    <x v="0"/>
    <x v="0"/>
    <x v="0"/>
    <x v="0"/>
  </r>
  <r>
    <s v="INC000002605664"/>
    <s v="VPN IP - MPLS"/>
    <x v="17"/>
    <s v="ADMINISTRADORES RESIDENTES"/>
    <s v="RODRIGO VÁSQUEZ MUÑOZ"/>
    <s v="frp_rreyes"/>
    <s v="3-Moderado/Limitado"/>
    <s v="3-Medio"/>
    <s v="Media"/>
    <x v="1"/>
    <s v="INSTITUTO PROFESIONAL DE CHILE SA"/>
    <s v="GAMA / Nueva solicitud respaldo diario - IPCHILE"/>
    <s v="09/02/2024 11:16:08"/>
    <s v="09/02/2024 11:20:31"/>
    <x v="0"/>
    <s v="CDP ANTIGUO 1"/>
    <s v="CDP ANTIGUO 2"/>
    <s v="13/02/2024 18:41:24"/>
    <s v="13/02/2024 23:50:00"/>
    <s v="PREVENTIVO: NO_x000a_CODIGO DE SERVICIO:_x000a_DIRECCION:_x000a_QUIEN REPORTA: Raúl Fernández Ogalde +56 9 5410 9101 _x000a_CONTACTO EN TERRENO:_x000a_PROBLEMA:_x000a_REQUERIMIENTO:_x000a__x000a_Mis más cordiales saludos_x000a__x000a_Se solicita agregar al respaldo diario, las siguientes bases de datos del servid"/>
    <s v="FASE RESOLUCIÓN Y RECUPERACIÓN_x000a__x000a_Se efectúa contacto con cliente: N/A_x000a__x000a_Teléfono de contacto: N/A_x000a__x000a_Acciones realizadas: respaldos de bd  mysql de servidor arauco habilitados_x000a__x000a_Solución paliativa o definitiva: respaldos de bd  mysql de servidor arauco habili"/>
    <d v="1900-01-03T07:06:47"/>
    <d v="1900-01-03T07:25:16"/>
    <d v="1899-12-30T00:18:29"/>
    <s v=""/>
    <s v="Cumplido"/>
    <m/>
    <m/>
    <m/>
    <m/>
    <m/>
    <d v="2024-02-13T00:00:00"/>
    <x v="0"/>
    <x v="0"/>
    <x v="0"/>
    <x v="0"/>
    <x v="0"/>
  </r>
  <r>
    <s v="INC000002605669"/>
    <s v="VPN IP - MPLS"/>
    <x v="20"/>
    <s v="ADMINISTRADORES RESIDENTES"/>
    <m/>
    <s v="frp_joflor"/>
    <s v="4-Menor/Localizado"/>
    <s v="4-Baja"/>
    <s v="Baja"/>
    <x v="1"/>
    <s v="INSTITUTO PROFESIONAL DE CHILE SA"/>
    <s v="GAMA | Nueva solicitud respaldo diario - IPCHILE"/>
    <s v="09/02/2024 11:26:15"/>
    <s v="09/02/2024 11:30:29"/>
    <x v="1"/>
    <s v="CDP ANTIGUO 1"/>
    <s v="CDP ANTIGUO 2"/>
    <s v="09/02/2024 11:33:31"/>
    <s v="09/02/2024 11:33:31"/>
    <s v="PREVENTIVO: NO_x000a_CODIGO DE SERVICIO: ARAUCO._x000a_DIRECCION:_x000a_QUIEN REPORTA: _x0009_Raúl Fernández Ogalde | +56 9 5410 9101_x000a_CONTACTO EN TERRENO: _x0009_Raúl Fernández Ogalde | +56 9 5410 9101_x000a_PROBLEMA:_x000a_REQUERIMIENTO:_x000a__x000a_Mis más cordiales saludos_x000a__x000a_Se solicita agregar al respal"/>
    <m/>
    <d v="1899-12-30T00:00:00"/>
    <d v="1899-12-30T00:07:16"/>
    <d v="1899-12-30T00:07:16"/>
    <s v=""/>
    <s v="Cumplido"/>
    <m/>
    <m/>
    <m/>
    <m/>
    <m/>
    <d v="2024-02-09T00:00:00"/>
    <x v="0"/>
    <x v="0"/>
    <x v="0"/>
    <x v="0"/>
    <x v="0"/>
  </r>
  <r>
    <s v="INC000002605680"/>
    <s v="RED INTERNA"/>
    <x v="2"/>
    <s v="APQ ACCESOS"/>
    <s v="YORDI M HURTADO ARAYA"/>
    <s v="tct_yorhua"/>
    <s v="4-Menor/Localizado"/>
    <s v="4-Baja"/>
    <s v="Baja"/>
    <x v="1"/>
    <s v="TELEFONICA CYBERSECURITY TECH CHILE SPA"/>
    <s v="RONDA TOMA DE TEMPERATURAS SALAS TIC 12:30"/>
    <s v="09/02/2024 11:36:05"/>
    <s v="09/02/2024 11:36:33"/>
    <x v="0"/>
    <s v="CDP ANTIGUO 1"/>
    <s v="CDP ANTIGUO 2"/>
    <s v="09/02/2024 11:47:57"/>
    <s v="09/02/2024 23:50:00"/>
    <s v="RONDA TOMA DE TEMPERATURAS SALAS TIC 12:30"/>
    <s v="RONDA REALIZADA"/>
    <d v="1899-12-30T00:00:00"/>
    <d v="1899-12-30T00:11:52"/>
    <d v="1899-12-30T00:11:52"/>
    <s v=""/>
    <s v="Cumplido"/>
    <m/>
    <m/>
    <m/>
    <m/>
    <m/>
    <d v="2024-02-09T00:00:00"/>
    <x v="0"/>
    <x v="0"/>
    <x v="0"/>
    <x v="0"/>
    <x v="0"/>
  </r>
  <r>
    <s v="INC000002605691"/>
    <s v="VPN IP - MPLS"/>
    <x v="7"/>
    <s v="ADMINISTRADORES RESIDENTES"/>
    <s v="SEBASTIAN I ACUÑA GUZMAN"/>
    <s v="frp_joflor"/>
    <s v="4-Menor/Localizado"/>
    <s v="4-Baja"/>
    <s v="Baja"/>
    <x v="1"/>
    <s v="MUNICIPALIDAD DE NUNOA"/>
    <s v="GAMA | solicitud de creación de TXT en dominio"/>
    <s v="09/02/2024 11:55:55"/>
    <s v="09/02/2024 12:02:26"/>
    <x v="0"/>
    <s v="TI"/>
    <s v="SISTEMAS OPERATIVOS"/>
    <s v="09/02/2024 13:03:20"/>
    <s v="09/02/2024 23:50:00"/>
    <s v="PREVENTIVO: NO_x000a_CÓDIGO DE SERVICIO: _dmarc_x000a_DIRECCIÓN: - _x000a_QUIEN REPORTA: Alejandra Carvajal Pimienta |  + 569 8900 4615_x000a_CONTACTO EN TERRENO: Alejandra Carvajal Pimienta |  + 569 8900 4615_x000a_PROBLEMA:_x000a_REQUERIMIENTO:_x000a__x000a_Junto con saludar solicito de tú ayuda par"/>
    <s v="Se solicita a los administradores de redip.cl la creación del registro solicitado._x000a__x000a_Cliente y dominio no administrados."/>
    <d v="1899-12-30T00:00:00"/>
    <d v="1899-12-30T01:07:25"/>
    <d v="1899-12-30T01:07:25"/>
    <s v=""/>
    <s v="Cumplido"/>
    <m/>
    <m/>
    <m/>
    <m/>
    <m/>
    <d v="2024-02-09T00:00:00"/>
    <x v="1"/>
    <x v="1"/>
    <x v="0"/>
    <x v="0"/>
    <x v="0"/>
  </r>
  <r>
    <s v="INC000002605701"/>
    <s v="SAP"/>
    <x v="9"/>
    <s v="CLOUD SAP HANA"/>
    <s v="EWALD R GALAZ MILLALEO"/>
    <s v="tct_egalaz"/>
    <s v="4-Menor/Localizado"/>
    <s v="4-Baja"/>
    <s v="Baja"/>
    <x v="1"/>
    <s v="TELEFONICA GLOBAL TECHNOLOGY S.A.AGENCIA EN CHILE"/>
    <s v="Checklist diario clientes 01.02.2024"/>
    <s v="09/02/2024 11:59:00"/>
    <s v="09/02/2024 12:00:19"/>
    <x v="0"/>
    <s v="Service"/>
    <s v="Internal"/>
    <s v="09/02/2024 12:01:26"/>
    <s v="09/02/2024 23:50:00"/>
    <s v="Se adjunta Checklist Diario de los clientes;_x000a_- HCUA ECC_x000a_- Sugal ECC"/>
    <s v="Se adjunta Checklist Diario de los clientes;_x000a_- HCUA ECC_x000a_- Sugal ECC"/>
    <d v="1899-12-30T00:00:00"/>
    <d v="1899-12-30T00:02:26"/>
    <d v="1899-12-30T00:02:26"/>
    <s v=""/>
    <s v="Cumplido"/>
    <m/>
    <m/>
    <m/>
    <m/>
    <m/>
    <d v="2024-02-09T00:00:00"/>
    <x v="0"/>
    <x v="0"/>
    <x v="0"/>
    <x v="0"/>
    <x v="0"/>
  </r>
  <r>
    <s v="INC000002605703"/>
    <s v="SAP"/>
    <x v="9"/>
    <s v="CLOUD SAP HANA"/>
    <s v="EWALD R GALAZ MILLALEO"/>
    <s v="tct_egalaz"/>
    <s v="4-Menor/Localizado"/>
    <s v="4-Baja"/>
    <s v="Baja"/>
    <x v="1"/>
    <s v="TELEFONICA GLOBAL TECHNOLOGY S.A.AGENCIA EN CHILE"/>
    <s v="Checklist diario clientes 02.02.2024"/>
    <s v="09/02/2024 12:02:21"/>
    <s v="09/02/2024 12:03:05"/>
    <x v="0"/>
    <s v="Service"/>
    <s v="Internal"/>
    <s v="09/02/2024 12:04:10"/>
    <s v="09/02/2024 23:50:00"/>
    <s v="Se adjunta Checklist Diario de los clientes;_x000a_- HCUA ECC_x000a_- Sugal ECC"/>
    <s v="Se adjunta Checklist Diario de los clientes;_x000a_- HCUA ECC_x000a_- Sugal ECC"/>
    <d v="1899-12-30T00:00:00"/>
    <d v="1899-12-30T00:01:49"/>
    <d v="1899-12-30T00:01:49"/>
    <s v=""/>
    <s v="Cumplido"/>
    <m/>
    <m/>
    <m/>
    <m/>
    <m/>
    <d v="2024-02-09T00:00:00"/>
    <x v="0"/>
    <x v="0"/>
    <x v="0"/>
    <x v="0"/>
    <x v="0"/>
  </r>
  <r>
    <s v="INC000002605724"/>
    <s v="HOSTING VIRTUAL"/>
    <x v="1"/>
    <s v="DUOC TICKET AUTOMATICO"/>
    <s v="JAVIERA A UMAÑA YEVENES"/>
    <s v="frp_eavend"/>
    <s v="3-Moderado/Limitado"/>
    <s v="4-Baja"/>
    <s v="Baja"/>
    <x v="1"/>
    <s v="FUNDACION INSTITUTO PROFESIONAL DUOC UC"/>
    <s v="DUOC|REQ|Usuario no puede instalar nueva versión Teams"/>
    <s v="09/02/2024 9:47:02"/>
    <s v="09/02/2024 9:49:33"/>
    <x v="0"/>
    <s v="CDP ANTIGUO 1"/>
    <s v="CDP ANTIGUO 2"/>
    <s v="14/02/2024 10:10:28"/>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900-01-03T23:51:43"/>
    <d v="1900-01-04T00:23:26"/>
    <d v="1899-12-30T00:31:43"/>
    <s v=""/>
    <s v="Cumplido"/>
    <m/>
    <m/>
    <m/>
    <m/>
    <m/>
    <d v="2024-02-14T00:00:00"/>
    <x v="0"/>
    <x v="0"/>
    <x v="0"/>
    <x v="0"/>
    <x v="0"/>
  </r>
  <r>
    <s v="INC000002605732"/>
    <s v="TICKET-INTELIGENTE"/>
    <x v="7"/>
    <s v="GESTION TI"/>
    <s v="SEBASTIAN I ACUÑA GUZMAN"/>
    <s v="USR_TSIGHT"/>
    <s v="1-Extenso/Generalizado"/>
    <s v="4-Baja"/>
    <s v="Baja"/>
    <x v="3"/>
    <s v="TELEFONICA EMPRESAS DE CHILE SA"/>
    <s v="prod-ar-apirest02 TICKET AUTOMATICO"/>
    <s v="09/02/2024 9:51:06"/>
    <s v="09/02/2024 9:51:06"/>
    <x v="0"/>
    <s v="TI"/>
    <s v="SISTEMAS OPERATIVOS"/>
    <s v="09/02/2024 12:59:51"/>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reportado, encontrando que el proceso java, ejecutado por el usuario remedy se encuentra utilizando la mayor cantidad de ram, como se ve a continuación._x000a__x000a_Debido a lo periódico del escalamiento de esta alarma en los últimos días, es"/>
    <d v="1899-12-30T01:06:06"/>
    <d v="1899-12-30T03:08:45"/>
    <d v="1899-12-30T02:02:39"/>
    <s v="Cumplido"/>
    <s v=""/>
    <m/>
    <m/>
    <m/>
    <m/>
    <m/>
    <d v="2024-02-09T00:00:00"/>
    <x v="1"/>
    <x v="1"/>
    <x v="0"/>
    <x v="0"/>
    <x v="0"/>
  </r>
  <r>
    <s v="INC000002605744"/>
    <s v="SAP"/>
    <x v="9"/>
    <s v="CLOUD SAP HANA"/>
    <s v="FREDDY O CORTES DIAZ"/>
    <s v="tct_fcorte"/>
    <s v="4-Menor/Localizado"/>
    <s v="4-Baja"/>
    <s v="Baja"/>
    <x v="1"/>
    <s v="TELEFONICA EMPRESAS DE CHILE SA"/>
    <s v="CHECKLIST SAP ECC PRD 01.02.2024"/>
    <s v="09/02/2024 10:05:58"/>
    <s v="09/02/2024 10:08:22"/>
    <x v="0"/>
    <s v="TI"/>
    <s v="APLICATIVOS"/>
    <s v="09/02/2024 10:14:25"/>
    <s v="09/02/2024 23:50:00"/>
    <s v="CHECKLIST SAP ECC PRD 01.02.2024 INCHALAM-BLUMAR"/>
    <s v="Se ejecuta con éxito checklist diario con fecha 01.02.2024"/>
    <d v="1899-12-30T00:00:00"/>
    <d v="1899-12-30T00:00:00"/>
    <d v="1899-12-30T00:00:00"/>
    <s v=""/>
    <s v="Cumplido"/>
    <m/>
    <m/>
    <m/>
    <m/>
    <m/>
    <d v="2024-02-09T00:00:00"/>
    <x v="0"/>
    <x v="0"/>
    <x v="0"/>
    <x v="0"/>
    <x v="0"/>
  </r>
  <r>
    <s v="INC000002605747"/>
    <s v="SAP"/>
    <x v="9"/>
    <s v="CLOUD SAP HANA"/>
    <s v="FREDDY O CORTES DIAZ"/>
    <s v="tct_fcorte"/>
    <s v="4-Menor/Localizado"/>
    <s v="4-Baja"/>
    <s v="Baja"/>
    <x v="1"/>
    <s v="TELEFONICA EMPRESAS DE CHILE SA"/>
    <s v="CHECKLIST SAP ECC PRD 02.02.2024"/>
    <s v="09/02/2024 10:08:47"/>
    <s v="09/02/2024 10:09:53"/>
    <x v="0"/>
    <s v="TI"/>
    <s v="APLICATIVOS"/>
    <s v="09/02/2024 10:13:35"/>
    <s v="09/02/2024 23:50:00"/>
    <s v="CHECKLIST SAP ECC PRD 02.02.2024 INCHALAM-BLUMAR"/>
    <s v="Se ejecuta con éxito checklist diario con fecha 02.02.2024"/>
    <d v="1899-12-30T00:00:00"/>
    <d v="1899-12-30T00:00:00"/>
    <d v="1899-12-30T00:00:00"/>
    <s v=""/>
    <s v="Cumplido"/>
    <m/>
    <m/>
    <m/>
    <m/>
    <m/>
    <d v="2024-02-09T00:00:00"/>
    <x v="0"/>
    <x v="0"/>
    <x v="0"/>
    <x v="0"/>
    <x v="0"/>
  </r>
  <r>
    <s v="INC000002605752"/>
    <s v="SAP"/>
    <x v="9"/>
    <s v="CLOUD SAP HANA"/>
    <s v="FREDDY O CORTES DIAZ"/>
    <s v="tct_fcorte"/>
    <s v="4-Menor/Localizado"/>
    <s v="4-Baja"/>
    <s v="Baja"/>
    <x v="1"/>
    <s v="TELEFONICA EMPRESAS DE CHILE SA"/>
    <s v="CHECKLIST SAP ECC PRD 03.02.2024"/>
    <s v="09/02/2024 10:15:14"/>
    <s v="09/02/2024 10:16:19"/>
    <x v="0"/>
    <s v="TI"/>
    <s v="APLICATIVOS"/>
    <s v="09/02/2024 10:20:32"/>
    <s v="09/02/2024 23:50:00"/>
    <s v="CHECKLIST SAP ECC PRD 03.02.2024 TODOS LOS CLIENTES SAP"/>
    <s v="Se ejecuta con éxito checklist diario con fecha 03.02.2024"/>
    <d v="1899-12-30T00:00:00"/>
    <d v="1899-12-30T00:00:00"/>
    <d v="1899-12-30T00:00:00"/>
    <s v=""/>
    <s v="Cumplido"/>
    <m/>
    <m/>
    <m/>
    <m/>
    <m/>
    <d v="2024-02-09T00:00:00"/>
    <x v="0"/>
    <x v="0"/>
    <x v="0"/>
    <x v="0"/>
    <x v="0"/>
  </r>
  <r>
    <s v="INC000002605757"/>
    <s v="SAP"/>
    <x v="9"/>
    <s v="CLOUD SAP HANA"/>
    <s v="FREDDY O CORTES DIAZ"/>
    <s v="tct_fcorte"/>
    <s v="4-Menor/Localizado"/>
    <s v="4-Baja"/>
    <s v="Baja"/>
    <x v="1"/>
    <s v="TELEFONICA EMPRESAS DE CHILE SA"/>
    <s v="CHECKLIST SAP ECC PRD 04.02.2024"/>
    <s v="09/02/2024 10:16:48"/>
    <s v="09/02/2024 10:17:40"/>
    <x v="0"/>
    <s v="TI"/>
    <s v="APLICATIVOS"/>
    <s v="09/02/2024 10:22:32"/>
    <s v="09/02/2024 23:50:00"/>
    <s v="CHECKLIST SAP ECC PRD 04.02.2024 TODOS LOS CLIENTES SAP"/>
    <s v="Se ejecuta con éxito checklist diario con fecha 04.02.2024"/>
    <d v="1899-12-30T00:00:00"/>
    <d v="1899-12-30T00:00:00"/>
    <d v="1899-12-30T00:00:00"/>
    <s v=""/>
    <s v="Cumplido"/>
    <m/>
    <m/>
    <m/>
    <m/>
    <m/>
    <d v="2024-02-09T00:00:00"/>
    <x v="0"/>
    <x v="0"/>
    <x v="0"/>
    <x v="0"/>
    <x v="0"/>
  </r>
  <r>
    <s v="INC000002605773"/>
    <s v="RED INTERNA"/>
    <x v="10"/>
    <s v="APOQUINDO TI"/>
    <s v="RICARDO F ORELLANA MARDONES"/>
    <s v="tct_rorell"/>
    <s v="4-Menor/Localizado"/>
    <s v="4-Baja"/>
    <s v="Baja"/>
    <x v="0"/>
    <s v="TELEFONICA EMPRESAS DE CHILE SA"/>
    <s v="RONDA Y MEDICIÓN DE TEMPERATURAS EN SALAS TIC"/>
    <s v="09/02/2024 10:29:31"/>
    <s v="09/02/2024 10:30:52"/>
    <x v="0"/>
    <s v="TI"/>
    <s v="CLIMA"/>
    <s v="09/02/2024 10:49:34"/>
    <s v="09/02/2024 23:50:00"/>
    <m/>
    <s v="ACT REALIZADA SIN NOVEDAD"/>
    <d v="1899-12-30T00:00:00"/>
    <d v="1899-12-30T00:00:00"/>
    <d v="1899-12-30T00:00:00"/>
    <s v=""/>
    <s v=""/>
    <m/>
    <m/>
    <m/>
    <m/>
    <m/>
    <d v="2024-02-09T00:00:00"/>
    <x v="0"/>
    <x v="0"/>
    <x v="0"/>
    <x v="0"/>
    <x v="0"/>
  </r>
  <r>
    <s v="INC000002605781"/>
    <s v="HOSTING VIRTUAL"/>
    <x v="17"/>
    <s v="DUOC TICKET AUTOMATICO"/>
    <s v="RODRIGO VÁSQUEZ MUÑOZ"/>
    <s v="frp_eavend"/>
    <s v="3-Moderado/Limitado"/>
    <s v="4-Baja"/>
    <s v="Baja"/>
    <x v="1"/>
    <s v="FUNDACION INSTITUTO PROFESIONAL DUOC UC"/>
    <s v="DUOC|REQ| Restore Servidor PRD-FUSE-02"/>
    <s v="09/02/2024 10:41:23"/>
    <s v="09/02/2024 10:43:13"/>
    <x v="0"/>
    <s v="CDP ANTIGUO 1"/>
    <s v="CDP ANTIGUO 2"/>
    <s v="13/02/2024 17:10:25"/>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 victor sepulveda_x000a__x000a_Teléfono de contacto: N/A_x000a__x000a_Acciones realizadas: restaurada correctamente vm del dia 27-01-2024_x000a__x000a_Solución paliativa o definitiva: restaurada correctamente vm del dia 27-01-"/>
    <d v="1900-01-03T05:42:56"/>
    <d v="1900-01-03T06:29:02"/>
    <d v="1899-12-30T00:46:06"/>
    <s v=""/>
    <s v="Cumplido"/>
    <m/>
    <m/>
    <m/>
    <m/>
    <m/>
    <d v="2024-02-13T00:00:00"/>
    <x v="0"/>
    <x v="0"/>
    <x v="0"/>
    <x v="0"/>
    <x v="0"/>
  </r>
  <r>
    <s v="INC000002605801"/>
    <s v="INFRAESTRUCTURA DC"/>
    <x v="2"/>
    <s v="APQ ACCESOS"/>
    <s v="JONATHAN A MARQUEZ ASTENGO"/>
    <s v="tct_patcag"/>
    <s v="4-Menor/Localizado"/>
    <s v="4-Baja"/>
    <s v="Baja"/>
    <x v="0"/>
    <s v="TELEFONICA EMPRESAS DE CHILE SA"/>
    <s v="SUPERVISION ACCIONA/CRQ 81723"/>
    <s v="09/02/2024 11:13:12"/>
    <s v="09/02/2024 11:14:26"/>
    <x v="0"/>
    <s v="CDP ANTIGUO 1"/>
    <s v="CDP ANTIGUO 2"/>
    <s v="09/02/2024 15:40:12"/>
    <s v="09/02/2024 23:50:00"/>
    <s v="PREVENTIVO: NO_x000a_CÓDIGO DE SERVICIO:_x000a_DIRECCIÓN:  DCSM_x000a_QUIEN REPORTA: RENE VILLEGAS_x000a_CONTACTO EN TERRENO: DC OPERADOR N1_x000a_PROBLEMA: INGRESO EQUIPO_x000a_REQUERIMIENTO: INGRESO DE EQUIPAMIENTO TIC 4 RACK A02"/>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s v=""/>
    <m/>
    <m/>
    <m/>
    <m/>
    <m/>
    <d v="2024-02-09T00:00:00"/>
    <x v="0"/>
    <x v="0"/>
    <x v="0"/>
    <x v="0"/>
    <x v="0"/>
  </r>
  <r>
    <s v="INC000002605933"/>
    <s v="HOUSING"/>
    <x v="14"/>
    <s v="BELIEVE"/>
    <s v="PATRICIO A CASTILLO GONZALEZ"/>
    <s v="frp_jolsso"/>
    <s v="3-Moderado/Limitado"/>
    <s v="3-Medio"/>
    <s v="Media"/>
    <x v="1"/>
    <s v="TELEFONICA EMPRESAS DE CHILE SA"/>
    <s v="GESTION DATACENTER/ ACCESOS /TELEFONICA EMPRESAS DE CHILE SA"/>
    <s v="09/02/2024 11:52:17"/>
    <s v="09/02/2024 11:54:18"/>
    <x v="0"/>
    <s v="CDP ANTIGUO 1"/>
    <s v="CDP ANTIGUO 2"/>
    <s v="09/02/2024 12:07:20"/>
    <s v="09/02/2024 23:50:00"/>
    <s v="EMPRESA:TELEFONICA EMPRESAS DE CHILE SA_x000a_CÓDIGO DE SERVICIO: _x000a_DIRECCIÓN: Calle San Martin #50, Santiago Centro, Santiago_x000a_NOMBRE DE QUIEN REPORTA:Jean Paul Jara_x000a_TELÉFONO DE QUIEN REPORTA: +569 83828137_x000a_NOMBRE DE CONTACTO EN TERRENO: _x000a_REQUERIMIENTO: Inspecc"/>
    <s v="ACCESOS AUTORIZADOS"/>
    <d v="1899-12-30T00:02:09"/>
    <d v="1899-12-30T00:15:03"/>
    <d v="1899-12-30T00:12:54"/>
    <s v=""/>
    <s v="Cumplido"/>
    <m/>
    <m/>
    <m/>
    <m/>
    <m/>
    <d v="2024-02-09T00:00:00"/>
    <x v="0"/>
    <x v="0"/>
    <x v="0"/>
    <x v="0"/>
    <x v="0"/>
  </r>
  <r>
    <s v="INC000002605973"/>
    <s v="RED INTERNA"/>
    <x v="10"/>
    <s v="APOQUINDO TI"/>
    <s v="RICARDO F ORELLANA MARDONES"/>
    <s v="tct_rorell"/>
    <s v="4-Menor/Localizado"/>
    <s v="4-Baja"/>
    <s v="Baja"/>
    <x v="0"/>
    <s v="TELEFONICA EMPRESAS DE CHILE SA"/>
    <s v="RONDA Y MEDICIÓN DE TEMPERATURAS EN SALAS TIC  18:30"/>
    <s v="09/02/2024 12:18:31"/>
    <s v="09/02/2024 12:20:24"/>
    <x v="0"/>
    <s v="TI"/>
    <s v="CLIMA"/>
    <s v="09/02/2024 19:44:02"/>
    <s v="09/02/2024 23:50:00"/>
    <m/>
    <s v="ACT REALIZADA SIN NOVEDAD"/>
    <d v="1899-12-30T00:00:00"/>
    <d v="1899-12-30T00:00:00"/>
    <d v="1899-12-30T00:00:00"/>
    <s v=""/>
    <s v=""/>
    <m/>
    <m/>
    <m/>
    <m/>
    <m/>
    <d v="2024-02-09T00:00:00"/>
    <x v="0"/>
    <x v="0"/>
    <x v="0"/>
    <x v="0"/>
    <x v="0"/>
  </r>
  <r>
    <s v="INC000002605979"/>
    <s v="HOSTING VIRTUAL"/>
    <x v="3"/>
    <s v="DUOC TICKET AUTOMATICO"/>
    <s v="DEIBY Y SANTOYO MONTEROLA"/>
    <s v="frp_eavend"/>
    <s v="3-Moderado/Limitado"/>
    <s v="4-Baja"/>
    <s v="Baja"/>
    <x v="1"/>
    <s v="FUNDACION INSTITUTO PROFESIONAL DUOC UC"/>
    <s v="DUOC|REQ | Eliminar Restore de VDC"/>
    <s v="09/02/2024 12:25:15"/>
    <s v="09/02/2024 12:27:53"/>
    <x v="0"/>
    <s v="CDP ANTIGUO 1"/>
    <s v="CDP ANTIGUO 2"/>
    <s v="12/02/2024 10:03:44"/>
    <s v="12/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realiza el borrado de la maquina solicitada_x000a__x000a_Solución paliativa o definitiva:N/A_x000a__x000a_Acciones de Mejora, Recomendaciones:N/A_x000a__x000a_Causa Raíz:N"/>
    <d v="1900-01-01T17:37:15"/>
    <d v="1900-01-01T21:38:29"/>
    <d v="1899-12-30T04:01:14"/>
    <s v=""/>
    <s v="Cumplido"/>
    <m/>
    <m/>
    <m/>
    <m/>
    <m/>
    <d v="2024-02-12T00:00:00"/>
    <x v="1"/>
    <x v="0"/>
    <x v="1"/>
    <x v="0"/>
    <x v="0"/>
  </r>
  <r>
    <s v="INC000002606007"/>
    <s v="SAP"/>
    <x v="9"/>
    <s v="CLOUD SAP HANA"/>
    <s v="EWALD R GALAZ MILLALEO"/>
    <s v="tct_egalaz"/>
    <s v="4-Menor/Localizado"/>
    <s v="4-Baja"/>
    <s v="Baja"/>
    <x v="1"/>
    <s v="TELEFONICA GLOBAL TECHNOLOGY S.A.AGENCIA EN CHILE"/>
    <s v="Checklist diario clientes 05.02.2024"/>
    <s v="09/02/2024 12:05:19"/>
    <s v="09/02/2024 12:06:03"/>
    <x v="0"/>
    <s v="Service"/>
    <s v="Internal"/>
    <s v="09/02/2024 12:07:45"/>
    <s v="09/02/2024 23:50:00"/>
    <s v="Se adjunta Checklist Diario de los clientes;_x000a_- HCUA ECC_x000a_- Sugal ECC"/>
    <s v="Se adjunta Checklist Diario de los clientes;_x000a_- HCUA ECC_x000a_- Sugal ECC"/>
    <d v="1899-12-30T00:00:00"/>
    <d v="1899-12-30T00:02:26"/>
    <d v="1899-12-30T00:02:26"/>
    <s v=""/>
    <s v="Cumplido"/>
    <m/>
    <s v=""/>
    <s v=""/>
    <s v=""/>
    <s v="Cumplido"/>
    <d v="2024-02-09T00:00:00"/>
    <x v="0"/>
    <x v="0"/>
    <x v="0"/>
    <x v="0"/>
    <x v="0"/>
  </r>
  <r>
    <s v="INC000002606011"/>
    <s v="SAP"/>
    <x v="9"/>
    <s v="CLOUD SAP HANA"/>
    <s v="EWALD R GALAZ MILLALEO"/>
    <s v="tct_egalaz"/>
    <s v="4-Menor/Localizado"/>
    <s v="4-Baja"/>
    <s v="Baja"/>
    <x v="1"/>
    <s v="TELEFONICA GLOBAL TECHNOLOGY S.A.AGENCIA EN CHILE"/>
    <s v="Informe Mensual clientes Mes de Enero 2024"/>
    <s v="09/02/2024 12:08:44"/>
    <s v="09/02/2024 12:09:50"/>
    <x v="0"/>
    <s v="Service"/>
    <s v="Internal"/>
    <s v="09/02/2024 12:11:18"/>
    <s v="09/02/2024 23:50:00"/>
    <s v="Se adjunta Informe Mensual de los clientes; _x000a_- Acma ECC_x000a_- HCUA ECC_x000a_- Sugal ECC"/>
    <s v="Se adjunta Informe Mensual de los clientes; _x000a_- Acma ECC_x000a_- HCUA ECC_x000a_- Sugal ECC"/>
    <d v="1899-12-30T00:00:00"/>
    <d v="1899-12-30T00:02:34"/>
    <d v="1899-12-30T00:02:34"/>
    <s v=""/>
    <s v="Cumplido"/>
    <m/>
    <m/>
    <m/>
    <m/>
    <m/>
    <d v="2024-02-09T00:00:00"/>
    <x v="0"/>
    <x v="0"/>
    <x v="0"/>
    <x v="0"/>
    <x v="0"/>
  </r>
  <r>
    <s v="INC000002606013"/>
    <s v="SAP"/>
    <x v="9"/>
    <s v="CLOUD SAP HANA"/>
    <s v="EWALD R GALAZ MILLALEO"/>
    <s v="tct_egalaz"/>
    <s v="4-Menor/Localizado"/>
    <s v="4-Baja"/>
    <s v="Baja"/>
    <x v="1"/>
    <s v="TELEFONICA GLOBAL TECHNOLOGY S.A.AGENCIA EN CHILE"/>
    <s v="Checklist diario clientes 06.02.2024"/>
    <s v="09/02/2024 12:11:46"/>
    <s v="09/02/2024 12:12:36"/>
    <x v="0"/>
    <s v="Service"/>
    <s v="Internal"/>
    <s v="09/02/2024 12:13:31"/>
    <s v="09/02/2024 23:50:00"/>
    <s v="Se adjunta Checklist Diario de los clientes;_x000a_- HCUA ECC_x000a_- Sugal ECC"/>
    <s v="Se adjunta Checklist Diario de los clientes;_x000a_- HCUA ECC_x000a_- Sugal ECC"/>
    <d v="1899-12-30T00:00:00"/>
    <d v="1899-12-30T00:01:45"/>
    <d v="1899-12-30T00:01:45"/>
    <s v=""/>
    <s v="Cumplido"/>
    <m/>
    <m/>
    <m/>
    <m/>
    <m/>
    <d v="2024-02-09T00:00:00"/>
    <x v="0"/>
    <x v="0"/>
    <x v="0"/>
    <x v="0"/>
    <x v="0"/>
  </r>
  <r>
    <s v="INC000002606017"/>
    <s v="SAP"/>
    <x v="9"/>
    <s v="CLOUD SAP HANA"/>
    <s v="EWALD R GALAZ MILLALEO"/>
    <s v="tct_egalaz"/>
    <s v="4-Menor/Localizado"/>
    <s v="4-Baja"/>
    <s v="Baja"/>
    <x v="1"/>
    <s v="TELEFONICA GLOBAL TECHNOLOGY S.A.AGENCIA EN CHILE"/>
    <s v="Checklist diario clientes 07.02.2024"/>
    <s v="09/02/2024 12:19:48"/>
    <s v="09/02/2024 12:21:57"/>
    <x v="0"/>
    <s v="Service"/>
    <s v="Internal"/>
    <s v="09/02/2024 12:24:07"/>
    <s v="09/02/2024 23:50:00"/>
    <s v="Se adjunta Checklist Diario de los clientes;_x000a_- HCUA ECC_x000a_- Sugal ECC"/>
    <s v="Se adjunta Checklist Diario de los clientes;_x000a_- HCUA ECC_x000a_- Sugal ECC"/>
    <d v="1899-12-30T00:00:00"/>
    <d v="1899-12-30T00:04:19"/>
    <d v="1899-12-30T00:04:19"/>
    <s v=""/>
    <s v="Cumplido"/>
    <m/>
    <m/>
    <m/>
    <m/>
    <m/>
    <d v="2024-02-09T00:00:00"/>
    <x v="0"/>
    <x v="0"/>
    <x v="0"/>
    <x v="0"/>
    <x v="0"/>
  </r>
  <r>
    <s v="INC000002606019"/>
    <s v="SAP"/>
    <x v="9"/>
    <s v="CLOUD SAP HANA"/>
    <s v="EWALD R GALAZ MILLALEO"/>
    <s v="tct_egalaz"/>
    <s v="4-Menor/Localizado"/>
    <s v="4-Baja"/>
    <s v="Baja"/>
    <x v="1"/>
    <s v="TELEFONICA GLOBAL TECHNOLOGY S.A.AGENCIA EN CHILE"/>
    <s v="Checklist diario clientes 08.02.2024"/>
    <s v="09/02/2024 12:25:19"/>
    <s v="09/02/2024 12:25:21"/>
    <x v="0"/>
    <s v="Service"/>
    <s v="Internal"/>
    <s v="09/02/2024 12:25:58"/>
    <s v="09/02/2024 23:50:00"/>
    <s v="Se adjunta Checklist Diario de los clientes;_x000a_- HCUA ECC_x000a_- Sugal ECC"/>
    <s v="Se adjunta Checklist Diario de los clientes;_x000a_- HCUA ECC_x000a_- Sugal ECC"/>
    <d v="1899-12-30T00:00:00"/>
    <d v="1899-12-30T00:00:39"/>
    <d v="1899-12-30T00:00:39"/>
    <s v=""/>
    <s v="Cumplido"/>
    <m/>
    <m/>
    <m/>
    <m/>
    <m/>
    <d v="2024-02-09T00:00:00"/>
    <x v="0"/>
    <x v="0"/>
    <x v="0"/>
    <x v="0"/>
    <x v="0"/>
  </r>
  <r>
    <s v="INC000002606021"/>
    <s v="SAP"/>
    <x v="9"/>
    <s v="CLOUD SAP HANA"/>
    <s v="EWALD R GALAZ MILLALEO"/>
    <s v="tct_egalaz"/>
    <s v="4-Menor/Localizado"/>
    <s v="4-Baja"/>
    <s v="Baja"/>
    <x v="1"/>
    <s v="TELEFONICA GLOBAL TECHNOLOGY S.A.AGENCIA EN CHILE"/>
    <s v="Checklist diario clientes 09.02.2024"/>
    <s v="09/02/2024 12:26:21"/>
    <s v="09/02/2024 12:27:03"/>
    <x v="0"/>
    <s v="Service"/>
    <s v="Internal"/>
    <s v="09/02/2024 12:28:11"/>
    <s v="09/02/2024 23:50:00"/>
    <s v="Se adjunta Checklist Diario de los clientes;_x000a_- HCUA ECC_x000a_- Sugal ECC"/>
    <s v="Se adjunta Checklist Diario de los clientes;_x000a_- HCUA ECC_x000a_- Sugal ECC"/>
    <d v="1899-12-30T00:00:00"/>
    <d v="1899-12-30T00:01:50"/>
    <d v="1899-12-30T00:01:50"/>
    <s v=""/>
    <s v="Cumplido"/>
    <m/>
    <m/>
    <m/>
    <m/>
    <m/>
    <d v="2024-02-09T00:00:00"/>
    <x v="0"/>
    <x v="0"/>
    <x v="0"/>
    <x v="0"/>
    <x v="0"/>
  </r>
  <r>
    <s v="INC000002606038"/>
    <s v="HOSTING VIRTUAL"/>
    <x v="6"/>
    <s v="SISTEMA OPERATIVO MICROSOFT"/>
    <s v="JAVIER CUEVAS"/>
    <s v="tct_jacuev"/>
    <s v="4-Menor/Localizado"/>
    <s v="4-Baja"/>
    <s v="Baja"/>
    <x v="1"/>
    <s v="TELEFONICA GLOBAL TECHNOLOGY S.A.AGENCIA EN CHILE"/>
    <s v="rEQUERIMIENTO sOC dEEP sECURITY"/>
    <s v="09/02/2024 12:48:32"/>
    <s v="09/02/2024 12:49:37"/>
    <x v="0"/>
    <s v="TI"/>
    <s v="SISTEMAS OPERATIVOS"/>
    <s v="12/02/2024 10:52:51"/>
    <s v="12/02/2024 23:50:00"/>
    <s v="Folio generado automáticamente para atender requerimiento del cliente. La solicitud fue realizada directamente al área resolutoria sin pasar por el flujo de mesa de ayuda"/>
    <s v="OK"/>
    <d v="1900-01-01T18:23:41"/>
    <d v="1900-01-01T22:04:19"/>
    <d v="1899-12-30T03:40:38"/>
    <s v=""/>
    <s v="Cumplido"/>
    <m/>
    <m/>
    <m/>
    <m/>
    <m/>
    <d v="2024-02-12T00:00:00"/>
    <x v="1"/>
    <x v="1"/>
    <x v="0"/>
    <x v="0"/>
    <x v="0"/>
  </r>
  <r>
    <s v="INC000002606055"/>
    <s v="HOUSING"/>
    <x v="8"/>
    <s v="BELIEVE"/>
    <s v="FERNEY D GARZON PEÑA"/>
    <s v="frp_xgambo"/>
    <s v="3-Moderado/Limitado"/>
    <s v="3-Medio"/>
    <s v="Media"/>
    <x v="1"/>
    <s v="TELEFONICA EMPRESAS DE CHILE SA"/>
    <s v="GESTION DATACENTER/ ACCESOS / DXC"/>
    <s v="09/02/2024 13:33:56"/>
    <s v="09/02/2024 13:35:57"/>
    <x v="0"/>
    <s v="COMUNICACIONES"/>
    <s v="VPN IP - MPLS"/>
    <s v="09/02/2024 13:47:50"/>
    <s v="09/02/2024 23:50:00"/>
    <s v="EMPRESA: DXC_x000a_CÓDIGO DE SERVICIO: _x000a_DIRECCIÓN:AV. Presidente Prieto #226, Paine, Santiago_x000a_NOMBRE DE QUIEN REPORTA:Ferney Garzon_x000a_TELÉFONO DE QUIEN REPORTA:  56 2 25774418_x000a_NOMBRE DE CONTACTO EN TERRENO: _x000a_REQUERIMIENTO :  Cambio de disco por rotura de HW_x000a_EQUI"/>
    <m/>
    <d v="1899-12-30T00:00:00"/>
    <d v="1899-12-30T00:13:54"/>
    <d v="1899-12-30T00:13:54"/>
    <s v=""/>
    <s v="Cumplido"/>
    <m/>
    <m/>
    <m/>
    <m/>
    <m/>
    <d v="2024-02-09T00:00:00"/>
    <x v="0"/>
    <x v="0"/>
    <x v="0"/>
    <x v="0"/>
    <x v="0"/>
  </r>
  <r>
    <s v="INC000002606117"/>
    <s v="VPN IP - MPLS"/>
    <x v="3"/>
    <s v="GESTION HD"/>
    <s v="PABLO N OLIVA ALARCON"/>
    <s v="frp_pcamay"/>
    <s v="3-Moderado/Limitado"/>
    <s v="3-Medio"/>
    <s v="Media"/>
    <x v="1"/>
    <s v="ASF LOGISTICA SPA"/>
    <s v="HD/Clonación maquina ARANDA_APP01"/>
    <s v="09/02/2024 12:36:14"/>
    <s v="09/02/2024 12:37:01"/>
    <x v="0"/>
    <s v="CDP ANTIGUO 1"/>
    <s v="CDP ANTIGUO 2"/>
    <s v="09/02/2024 17:07:58"/>
    <s v="09/02/2024 23:50:00"/>
    <s v="PREVENTIVO: NO_x000a_CODIGO DE SERVICIO:_x000a_DIRECCION:_x000a_QUIEN REPORTA:(56) 2-26773175 ((56) 9-91879518 Juan Esteban Puente Cox_x000a_CONTACTO EN TERRENO:(56) 2-26773175 ((56) 9-91879518 Juan Esteban Puente Cox_x000a_PROBLEMA:_x000a_REQUERIMIENTO:Favor ver la posibilidad de clonar l"/>
    <s v="FASE RESOLUCIÓN Y RECUPERACIÓN_x000a__x000a_Se efectúa contacto con cliente: Juan Puente_x000a__x000a_Teléfono de contacto: NA_x000a__x000a_Acciones realizadas: Se informa a cliente de procedimiento para realizar la clonacion de manera autogestionada, ademas de que debe contar con ventana"/>
    <d v="1899-12-30T00:38:31"/>
    <d v="1899-12-30T04:31:44"/>
    <d v="1899-12-30T03:53:13"/>
    <s v=""/>
    <s v="Cumplido"/>
    <m/>
    <m/>
    <m/>
    <m/>
    <m/>
    <d v="2024-02-09T00:00:00"/>
    <x v="1"/>
    <x v="1"/>
    <x v="0"/>
    <x v="0"/>
    <x v="0"/>
  </r>
  <r>
    <s v="INC000002606122"/>
    <s v="VPN IP - MPLS"/>
    <x v="12"/>
    <s v="GESTION HD"/>
    <s v="DENISE CRUZAT ETCHEBERRY"/>
    <s v="frp_pcamay"/>
    <s v="3-Moderado/Limitado"/>
    <s v="3-Medio"/>
    <s v="Media"/>
    <x v="1"/>
    <s v="TELEFONICA GLOBAL TECHNOLOGY S.A.AGENCIA EN CHILE"/>
    <s v="HD/Accesos Consola Deep"/>
    <s v="09/02/2024 12:51:41"/>
    <s v="09/02/2024 12:53:32"/>
    <x v="1"/>
    <s v="CDP ANTIGUO 1"/>
    <s v="CDP ANTIGUO 2"/>
    <s v="09/02/2024 13:14:04"/>
    <s v="09/02/2024 13:14:04"/>
    <s v="PREVENTIVO: NO_x000a_CODIGO DE SERVICIO:_x000a_DIRECCION:_x000a_QUIEN REPORTA:+56 9 9535 4350  Javier Andres Cuevas Flores_x000a_CONTACTO EN TERRENO:_x000a_PROBLEMA:_x000a_REQUERIMIENTO:Favor crear folio a @SOC Empresas _x000a__x000a_ _x000a__x000a_Necesitamos  usuario en Consolas Deep Solo Lectura  para ver esta"/>
    <s v="ticket creado por SOC_x000a__x000a_Estimado JAVIER ANDRES CUEVAS FLORES: _x000a__x000a_Junto con saludar, le informamos que su requerimiento está siendo atendido según folio INC000002605878_x000a_Con el fin de asegurar la calidad de la atención, le solicitamos por favor mantener el n"/>
    <d v="1899-12-30T00:00:00"/>
    <d v="1899-12-30T00:22:23"/>
    <d v="1899-12-30T00:22:23"/>
    <s v=""/>
    <s v="Cumplido"/>
    <m/>
    <m/>
    <m/>
    <m/>
    <m/>
    <d v="2024-02-09T00:00:00"/>
    <x v="0"/>
    <x v="0"/>
    <x v="0"/>
    <x v="0"/>
    <x v="0"/>
  </r>
  <r>
    <s v="INC000002606178"/>
    <s v="INFRAESTRUCTURA DC"/>
    <x v="2"/>
    <s v="APQ ACCESOS"/>
    <s v="JONATHAN A MARQUEZ ASTENGO"/>
    <s v="tct_jmarqu"/>
    <s v="4-Menor/Localizado"/>
    <s v="4-Baja"/>
    <s v="Baja"/>
    <x v="0"/>
    <s v="TELEFONICA CYBERSECURITY TECH CHILE SPA"/>
    <s v="FACTIBILIDAD CAJA LOS HEROES/CRQ 82131"/>
    <s v="09/02/2024 15:35:35"/>
    <s v="09/02/2024 15:35:55"/>
    <x v="0"/>
    <s v="CDP ANTIGUO 1"/>
    <s v="CDP ANTIGUO 2"/>
    <s v="09/02/2024 15:41:16"/>
    <s v="09/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s v=""/>
    <m/>
    <m/>
    <m/>
    <m/>
    <m/>
    <d v="2024-02-09T00:00:00"/>
    <x v="0"/>
    <x v="0"/>
    <x v="0"/>
    <x v="0"/>
    <x v="0"/>
  </r>
  <r>
    <s v="INC000002606183"/>
    <s v="RED INTERNA"/>
    <x v="0"/>
    <s v="APQ ACCESOS"/>
    <s v="CARLOS F ARAYA RAMIREZ"/>
    <s v="tct_cararr"/>
    <s v="4-Menor/Localizado"/>
    <s v="4-Baja"/>
    <s v="Baja"/>
    <x v="1"/>
    <s v="TELEFONICA CYBERSECURITY TECH CHILE SPA"/>
    <s v="FACTIBILIDAD 82107"/>
    <s v="09/02/2024 15:42:24"/>
    <s v="09/02/2024 15:44:02"/>
    <x v="0"/>
    <s v="CDP ANTIGUO 1"/>
    <s v="CDP ANTIGUO 2"/>
    <s v="09/02/2024 18:11:59"/>
    <s v="09/02/2024 23:50:00"/>
    <m/>
    <s v="factiblidad enviada"/>
    <d v="1899-12-30T00:00:00"/>
    <d v="1899-12-30T02:29:35"/>
    <d v="1899-12-30T02:29:35"/>
    <s v=""/>
    <s v="Cumplido"/>
    <m/>
    <m/>
    <m/>
    <m/>
    <m/>
    <d v="2024-02-09T00:00:00"/>
    <x v="1"/>
    <x v="1"/>
    <x v="0"/>
    <x v="0"/>
    <x v="0"/>
  </r>
  <r>
    <s v="INC000002606309"/>
    <s v="TICKET-INTELIGENTE"/>
    <x v="7"/>
    <s v="GESTION TI"/>
    <s v="VICTOR SEPULVEDA GAMARRA"/>
    <s v="USR_TSIGHT"/>
    <s v="1-Extenso/Generalizado"/>
    <s v="4-Baja"/>
    <s v="Baja"/>
    <x v="3"/>
    <s v="FUNDACION INSTITUTO PROFESIONAL DUOC UC"/>
    <s v="fiprdu01 - srvbackhomeprd01_vm TICKET AUTOMATICO"/>
    <s v="09/02/2024 14:21:38"/>
    <s v="09/02/2024 14:21:38"/>
    <x v="0"/>
    <s v="TI"/>
    <s v="SISTEMAS OPERATIVOS"/>
    <s v="09/02/2024 16:25:24"/>
    <s v="09/02/2024 23:50:00"/>
    <s v="PREVENTIVO=SI_x000a_CODIGO DE SERVICIO=srvbackhomeprd01_VM_x000a_DIRECCION=NULL_x000a_CIUDAD=NULL_x000a_COMUNA LOCAL=_x000a_REGION=NULL_x000a_QUIEN REPORTA=Ticket automático_x000a_CONTACTO EN TERRENO=_x000a_PROBLEMA=High RAM Usage Alert for Node FIPRDU01 - srvbackhomeprd01_VM_x000a_REQUERIMIENTO=_x000a_EQUIPOS EN"/>
    <s v="Se revisa servidor SRVBACKHOMEPRD01, encontrando peaks de consumo por parte de AV Sophos, servicio apache se encuentra operativo y no se aprecia afectación de servicio."/>
    <d v="1899-12-30T01:41:10"/>
    <d v="1899-12-30T02:03:46"/>
    <d v="1899-12-30T00:22:36"/>
    <s v="Cumplido"/>
    <s v=""/>
    <m/>
    <m/>
    <m/>
    <m/>
    <m/>
    <d v="2024-02-09T00:00:00"/>
    <x v="0"/>
    <x v="0"/>
    <x v="0"/>
    <x v="0"/>
    <x v="0"/>
  </r>
  <r>
    <s v="INC000002606389"/>
    <s v="TICKET-INTELIGENTE"/>
    <x v="4"/>
    <s v="GESTION TI"/>
    <s v="JUAN P SEGURA VARGAS"/>
    <s v="USR_TSIGHT"/>
    <s v="1-Extenso/Generalizado"/>
    <s v="4-Baja"/>
    <s v="Baja"/>
    <x v="3"/>
    <s v="FUNDACION INSTITUTO PROFESIONAL DUOC UC"/>
    <s v="fiprdu01 - srvfs01_vm TICKET AUTOMATICO"/>
    <s v="09/02/2024 15:39:42"/>
    <s v="09/02/2024 15:39:42"/>
    <x v="0"/>
    <s v="TI"/>
    <s v="SISTEMAS OPERATIVOS"/>
    <s v="09/02/2024 17:16:33"/>
    <s v="09/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0:47:59"/>
    <d v="1899-12-30T01:36:51"/>
    <d v="1899-12-30T00:48:52"/>
    <s v="Cumplido"/>
    <s v=""/>
    <m/>
    <m/>
    <m/>
    <m/>
    <m/>
    <d v="2024-02-09T00:00:00"/>
    <x v="0"/>
    <x v="0"/>
    <x v="0"/>
    <x v="0"/>
    <x v="0"/>
  </r>
  <r>
    <s v="INC000002606458"/>
    <s v="HOUSING"/>
    <x v="8"/>
    <s v="BELIEVE"/>
    <s v="JAIRO A SALINAS GARAY"/>
    <s v="frp_jcarri"/>
    <s v="3-Moderado/Limitado"/>
    <s v="3-Medio"/>
    <s v="Media"/>
    <x v="1"/>
    <s v="HUAWEI CHILE S A"/>
    <s v="GESTION DATACENTER/ ACCESOS /HUAWEI CHILE S A"/>
    <s v="09/02/2024 19:17:57"/>
    <s v="09/02/2024 19:23:34"/>
    <x v="0"/>
    <s v="COMUNICACIONES"/>
    <s v="VPN IP - MPLS"/>
    <s v="09/02/2024 20:20:43"/>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19:52"/>
    <d v="1899-12-30T01:02:46"/>
    <d v="1899-12-30T00:42:54"/>
    <s v=""/>
    <s v="Cumplido"/>
    <m/>
    <m/>
    <m/>
    <m/>
    <m/>
    <d v="2024-02-09T00:00:00"/>
    <x v="0"/>
    <x v="0"/>
    <x v="0"/>
    <x v="0"/>
    <x v="0"/>
  </r>
  <r>
    <s v="INC000002606467"/>
    <s v="HOUSING"/>
    <x v="8"/>
    <s v="BELIEVE"/>
    <s v="JAIRO A SALINAS GARAY"/>
    <s v="frp_jcarri"/>
    <s v="3-Moderado/Limitado"/>
    <s v="3-Medio"/>
    <s v="Media"/>
    <x v="1"/>
    <s v="HUAWEI CHILE S A"/>
    <s v="GESTION DATACENTER/ ACCESOS /HUAWEI CHILE S A"/>
    <s v="09/02/2024 19:33:10"/>
    <s v="09/02/2024 19:34:35"/>
    <x v="0"/>
    <s v="COMUNICACIONES"/>
    <s v="VPN IP - MPLS"/>
    <s v="09/02/2024 20:21:07"/>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03"/>
    <d v="1899-12-30T00:47:57"/>
    <d v="1899-12-30T00:27:54"/>
    <s v=""/>
    <s v="Cumplido"/>
    <m/>
    <m/>
    <m/>
    <m/>
    <m/>
    <d v="2024-02-09T00:00:00"/>
    <x v="0"/>
    <x v="0"/>
    <x v="0"/>
    <x v="0"/>
    <x v="0"/>
  </r>
  <r>
    <s v="INC000002606469"/>
    <s v="HOUSING"/>
    <x v="8"/>
    <s v="BELIEVE"/>
    <s v="JAIRO A SALINAS GARAY"/>
    <s v="frp_jcarri"/>
    <s v="3-Moderado/Limitado"/>
    <s v="3-Medio"/>
    <s v="Media"/>
    <x v="1"/>
    <s v="HUAWEI CHILE S A"/>
    <s v="GESTION DATACENTER/ ACCESOS /HUAWEI CHILE S A"/>
    <s v="09/02/2024 19:36:47"/>
    <s v="09/02/2024 19:38:12"/>
    <x v="0"/>
    <s v="COMUNICACIONES"/>
    <s v="VPN IP - MPLS"/>
    <s v="09/02/2024 20:21:30"/>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16"/>
    <d v="1899-12-30T00:44:43"/>
    <d v="1899-12-30T00:24:27"/>
    <s v=""/>
    <s v="Cumplido"/>
    <m/>
    <m/>
    <m/>
    <m/>
    <m/>
    <d v="2024-02-09T00:00:00"/>
    <x v="0"/>
    <x v="0"/>
    <x v="0"/>
    <x v="0"/>
    <x v="0"/>
  </r>
  <r>
    <s v="INC000002606500"/>
    <s v="HOUSING"/>
    <x v="13"/>
    <s v="BELIEVE"/>
    <s v="RICARDO F ORELLANA MARDONES"/>
    <s v="frp_xgambo"/>
    <s v="3-Moderado/Limitado"/>
    <s v="3-Medio"/>
    <s v="Media"/>
    <x v="1"/>
    <s v="TELEFONICA EMPRESAS DE CHILE SA"/>
    <s v="GESTION DATACENTER/ ACCESOS / TELEFONICA EMPRESAS DE CHILE SA"/>
    <s v="10/02/2024 9:20:14"/>
    <s v="10/02/2024 9:21:47"/>
    <x v="0"/>
    <s v="CDP ANTIGUO 1"/>
    <s v="CDP ANTIGUO 2"/>
    <s v="10/02/2024 9:36:55"/>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45"/>
    <d v="1899-12-30T00:16:41"/>
    <d v="1899-12-30T00:09:56"/>
    <s v=""/>
    <s v="Cumplido"/>
    <m/>
    <s v=""/>
    <s v=""/>
    <s v="Cumplido"/>
    <s v=""/>
    <d v="2024-02-10T00:00:00"/>
    <x v="0"/>
    <x v="0"/>
    <x v="0"/>
    <x v="0"/>
    <x v="0"/>
  </r>
  <r>
    <s v="INC000002606503"/>
    <s v="HOUSING"/>
    <x v="13"/>
    <s v="BELIEVE"/>
    <s v="RICARDO F ORELLANA MARDONES"/>
    <s v="frp_xgambo"/>
    <s v="3-Moderado/Limitado"/>
    <s v="3-Medio"/>
    <s v="Media"/>
    <x v="1"/>
    <s v="TELEFONICA EMPRESAS DE CHILE SA"/>
    <s v="GESTION DATACENTER/ ACCESOS / TELEFONICA EMPRESAS DE CHILE SA"/>
    <s v="10/02/2024 9:40:03"/>
    <s v="10/02/2024 9:43:02"/>
    <x v="0"/>
    <s v="CDP ANTIGUO 1"/>
    <s v="CDP ANTIGUO 2"/>
    <s v="10/02/2024 9:54:21"/>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53"/>
    <d v="1899-12-30T00:14:18"/>
    <d v="1899-12-30T00:07:25"/>
    <s v=""/>
    <s v="Cumplido"/>
    <m/>
    <m/>
    <m/>
    <m/>
    <m/>
    <d v="2024-02-10T00:00:00"/>
    <x v="0"/>
    <x v="0"/>
    <x v="0"/>
    <x v="0"/>
    <x v="0"/>
  </r>
  <r>
    <s v="INC000002606510"/>
    <s v="RED INTERNA"/>
    <x v="2"/>
    <s v="APQ ACCESOS"/>
    <s v="YORDI M HURTADO ARAYA"/>
    <s v="tct_yorhua"/>
    <s v="4-Menor/Localizado"/>
    <s v="4-Baja"/>
    <s v="Baja"/>
    <x v="1"/>
    <s v="TELEFONICA CYBERSECURITY TECH CHILE SPA"/>
    <s v="RONDA TOMA DE TEMPERATURAS SALAS TIC 16:30"/>
    <s v="09/02/2024 15:56:46"/>
    <s v="09/02/2024 15:57:10"/>
    <x v="0"/>
    <s v="CDP ANTIGUO 1"/>
    <s v="CDP ANTIGUO 2"/>
    <s v="09/02/2024 16:36:04"/>
    <s v="09/02/2024 23:50:00"/>
    <s v="RONDA TOMA DE TEMPERATURAS SALAS TIC 16:30"/>
    <s v="RONDA REALIZADA"/>
    <d v="1899-12-30T00:00:00"/>
    <d v="1899-12-30T00:39:18"/>
    <d v="1899-12-30T00:39:18"/>
    <s v=""/>
    <s v="Cumplido"/>
    <m/>
    <m/>
    <m/>
    <m/>
    <m/>
    <d v="2024-02-09T00:00:00"/>
    <x v="0"/>
    <x v="0"/>
    <x v="0"/>
    <x v="0"/>
    <x v="0"/>
  </r>
  <r>
    <s v="INC000002606524"/>
    <s v="RED INTERNA"/>
    <x v="6"/>
    <s v="APQ ACCESOS"/>
    <s v="ALEJANDRO ACEVEDO VALENZUELA"/>
    <s v="tct_yorhua"/>
    <s v="4-Menor/Localizado"/>
    <s v="4-Baja"/>
    <s v="Baja"/>
    <x v="1"/>
    <s v="TELEFONICA CYBERSECURITY TECH CHILE SPA"/>
    <s v="REVISION DE CORREO, NO RECIBE CORREOS"/>
    <s v="09/02/2024 16:26:36"/>
    <s v="09/02/2024 16:31:49"/>
    <x v="0"/>
    <s v="CDP ANTIGUO 1"/>
    <s v="CDP ANTIGUO 2"/>
    <s v="10/02/2024 1:11:30"/>
    <s v="10/02/2024 23:50:00"/>
    <s v="PREVENTIVO: SI/NO_x000a_CODIGO DE SERVICIO: NO APLICA_x000a_DIRECCION:  NO APLICA_x000a_QUIEN REPORTA: KATHERINE DIAZ_x000a_CONTACTO EN TERRENO: OPERACIONES DATA CENTER _x000a_PROBLEMA: PROBLEMAS EN LA RECEPCION DE CORREO, DOMINIO @TELEFONICA.COM, Y ALGUNOS DOMINIOS  @tic.cl CORREOS"/>
    <s v="Síntoma:  Usuarios reciben un NDR al enviar correos a externos. El flujo de correos a externos esté bloqueado._x000a_ _x000a_Causa:  La organización esté enviando correos en masa. _x000a_ _x000a_Resolución:  Comentamos en llamada que el flujo de correo de la organización está b"/>
    <d v="1899-12-30T08:18:25"/>
    <d v="1899-12-30T08:44:54"/>
    <d v="1899-12-30T00:26:29"/>
    <s v=""/>
    <s v="Cumplido"/>
    <m/>
    <m/>
    <m/>
    <m/>
    <m/>
    <d v="2024-02-10T00:00:00"/>
    <x v="0"/>
    <x v="0"/>
    <x v="0"/>
    <x v="0"/>
    <x v="0"/>
  </r>
  <r>
    <s v="INC000002606650"/>
    <s v="VPN IP - MPLS"/>
    <x v="6"/>
    <s v="BELIEVE"/>
    <s v="ALEJANDRO ACEVEDO VALENZUELA"/>
    <s v="frp_cnavar"/>
    <s v="3-Moderado/Limitado"/>
    <s v="3-Medio"/>
    <s v="Media"/>
    <x v="1"/>
    <s v="TELEFONICA GLOBAL TECHNOLOGY S.A.AGENCIA EN CHILE"/>
    <s v="HD/ Creación de Folio"/>
    <s v="09/02/2024 19:19:51"/>
    <s v="09/02/2024 19:21:15"/>
    <x v="0"/>
    <s v="CDP ANTIGUO 1"/>
    <s v="CDP ANTIGUO 2"/>
    <s v="09/02/2024 20:35:46"/>
    <s v="09/02/2024 23:50:00"/>
    <s v="PREVENTIVO: NO_x000a_CODIGO DE SERVICIO: CUENTA_x000a_DIRECCION:_x000a_QUIEN REPORTA:  Alejandro Acevedo_x000a_CONTACTO EN TERRENO:_x000a_PROBLEMA:_x000a_REQUERIMIENTO:_x000a__x000a_Buenas Tardes_x000a_Se requiere de su acostumbrado apoyo para la creación de folio el mismo_x000a_consiste en habilitación de cuenta"/>
    <s v="cuenta nuevamente habilitada a nivel de vpn. usuario verifica quedando operativo."/>
    <d v="1899-12-30T00:01:23"/>
    <d v="1899-12-30T01:15:55"/>
    <d v="1899-12-30T01:14:32"/>
    <s v=""/>
    <s v="Cumplido"/>
    <m/>
    <m/>
    <m/>
    <m/>
    <m/>
    <d v="2024-02-09T00:00:00"/>
    <x v="1"/>
    <x v="1"/>
    <x v="0"/>
    <x v="0"/>
    <x v="0"/>
  </r>
  <r>
    <s v="INC000002606651"/>
    <s v="HOUSING"/>
    <x v="8"/>
    <s v="ADMINISTRADORES RESIDENTES"/>
    <s v="JAIRO A SALINAS GARAY"/>
    <s v="frp_jugonz"/>
    <s v="3-Moderado/Limitado"/>
    <s v="3-Medio"/>
    <s v="Media"/>
    <x v="1"/>
    <s v="HUAWEI CHILE S A"/>
    <s v="GESTION DATACENTER/ ACCESOS / HUAWEI CHILE S A"/>
    <s v="09/02/2024 19:14:35"/>
    <s v="09/02/2024 19:17:37"/>
    <x v="0"/>
    <s v="COMUNICACIONES"/>
    <s v="VPN IP - MPLS"/>
    <s v="09/02/2024 20:21:58"/>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33"/>
    <d v="1899-12-30T01:07:23"/>
    <d v="1899-12-30T00:46:50"/>
    <s v=""/>
    <s v="Cumplido"/>
    <m/>
    <m/>
    <m/>
    <m/>
    <m/>
    <d v="2024-02-09T00:00:00"/>
    <x v="0"/>
    <x v="0"/>
    <x v="0"/>
    <x v="0"/>
    <x v="0"/>
  </r>
  <r>
    <s v="INC000002606655"/>
    <s v="HOSTING VIRTUAL"/>
    <x v="6"/>
    <s v="OPERACION N1"/>
    <s v="ALEJANDRO ACEVEDO VALENZUELA"/>
    <s v="tct_aaceve"/>
    <s v="4-Menor/Localizado"/>
    <s v="4-Baja"/>
    <s v="Baja"/>
    <x v="1"/>
    <s v="TELEFONICA GLOBAL TECHNOLOGY S.A.AGENCIA EN CHILE"/>
    <s v="Procedimiento de Bloqueo / Desbloqueo de VPN"/>
    <s v="09/02/2024 19:22:08"/>
    <s v="09/02/2024 19:24:19"/>
    <x v="0"/>
    <s v="TI"/>
    <s v="SISTEMAS OPERATIVOS"/>
    <s v="12/02/2024 15:43:17"/>
    <s v="12/02/2024 23:50:00"/>
    <s v="Procedimiento de Bloqueo / Desbloqueo de VPN"/>
    <s v="Procedimiento de Bloqueo / Desbloqueo de VPN realizado exitosamente."/>
    <d v="1900-01-01T20:18:32"/>
    <d v="1900-01-01T20:21:09"/>
    <d v="1899-12-30T00:02:37"/>
    <s v=""/>
    <s v="Cumplido"/>
    <m/>
    <m/>
    <m/>
    <m/>
    <m/>
    <d v="2024-02-12T00:00:00"/>
    <x v="0"/>
    <x v="0"/>
    <x v="0"/>
    <x v="0"/>
    <x v="0"/>
  </r>
  <r>
    <s v="INC000002606660"/>
    <s v="HOUSING"/>
    <x v="8"/>
    <s v="ADMINISTRADORES RESIDENTES"/>
    <s v="JAIRO A SALINAS GARAY"/>
    <s v="frp_jugonz"/>
    <s v="3-Moderado/Limitado"/>
    <s v="3-Medio"/>
    <s v="Media"/>
    <x v="1"/>
    <s v="HUAWEI CHILE S A"/>
    <s v="GESTION DATACENTER/ ACCESOS / HUAWEI CHILE S A"/>
    <s v="09/02/2024 19:29:47"/>
    <s v="09/02/2024 19:31:07"/>
    <x v="0"/>
    <s v="COMUNICACIONES"/>
    <s v="VPN IP - MPLS"/>
    <s v="09/02/2024 20:22:23"/>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45"/>
    <d v="1899-12-30T00:52:36"/>
    <d v="1899-12-30T00:31:51"/>
    <s v=""/>
    <s v="Cumplido"/>
    <m/>
    <m/>
    <m/>
    <m/>
    <m/>
    <d v="2024-02-09T00:00:00"/>
    <x v="0"/>
    <x v="0"/>
    <x v="0"/>
    <x v="0"/>
    <x v="0"/>
  </r>
  <r>
    <s v="INC000002606663"/>
    <s v="HOUSING"/>
    <x v="8"/>
    <s v="ADMINISTRADORES RESIDENTES"/>
    <s v="JAIRO A SALINAS GARAY"/>
    <s v="frp_jugonz"/>
    <s v="3-Moderado/Limitado"/>
    <s v="3-Medio"/>
    <s v="Media"/>
    <x v="1"/>
    <s v="HUAWEI CHILE S A"/>
    <s v="GESTION DATACENTER/ ACCESOS / HUAWEI CHILE S A"/>
    <s v="09/02/2024 19:38:20"/>
    <s v="09/02/2024 19:39:26"/>
    <x v="0"/>
    <s v="COMUNICACIONES"/>
    <s v="VPN IP - MPLS"/>
    <s v="09/02/2024 20:22:47"/>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58"/>
    <d v="1899-12-30T00:44:27"/>
    <d v="1899-12-30T00:23:29"/>
    <s v=""/>
    <s v="Cumplido"/>
    <m/>
    <m/>
    <m/>
    <m/>
    <m/>
    <d v="2024-02-09T00:00:00"/>
    <x v="0"/>
    <x v="0"/>
    <x v="0"/>
    <x v="0"/>
    <x v="0"/>
  </r>
  <r>
    <s v="INC000002606712"/>
    <s v="INFRAESTRUCTURA DC"/>
    <x v="2"/>
    <s v="APQ ACCESOS"/>
    <s v="JONATHAN A MARQUEZ ASTENGO"/>
    <s v="tct_jmarqu"/>
    <s v="4-Menor/Localizado"/>
    <s v="4-Baja"/>
    <s v="Baja"/>
    <x v="0"/>
    <s v="TELEFONICA CYBERSECURITY TECH CHILE SPA"/>
    <s v="FACTIBILIDAD NSG SERVICIOS/CRQ 82135"/>
    <s v="09/02/2024 17:25:41"/>
    <s v="09/02/2024 17:27:22"/>
    <x v="0"/>
    <s v="CDP ANTIGUO 1"/>
    <s v="CDP ANTIGUO 2"/>
    <s v="09/02/2024 17:44:37"/>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s v=""/>
    <m/>
    <m/>
    <m/>
    <m/>
    <m/>
    <d v="2024-02-09T00:00:00"/>
    <x v="0"/>
    <x v="0"/>
    <x v="0"/>
    <x v="0"/>
    <x v="0"/>
  </r>
  <r>
    <s v="INC000002606717"/>
    <s v="HOUSING"/>
    <x v="11"/>
    <s v="APQ ACCESOS"/>
    <s v="LUIS O MORALES ARENAS"/>
    <s v="tct_luimoa"/>
    <s v="4-Menor/Localizado"/>
    <s v="4-Baja"/>
    <s v="Baja"/>
    <x v="1"/>
    <s v="TELEFONICA EMPRESAS DE CHILE SA"/>
    <s v="SE CREA TICKET POR SUPERVISOR A CLIENTE DXC"/>
    <s v="09/02/2024 18:24:08"/>
    <s v="09/02/2024 18:27:24"/>
    <x v="0"/>
    <s v="CDP ANTIGUO 1"/>
    <s v="CDP ANTIGUO 2"/>
    <s v="09/02/2024 18:28:57"/>
    <s v="09/02/2024 23:50:00"/>
    <s v="*Estimados:*_x0009_Se realiza Supervisión_x000a__x0009__x000a_*Cliente:*_x0009_DXC_x000a_*Proveedor:*_x0009_Personal de planta DXC_x000a_*Tipo Requerimiento:*_x0009_TRABAJO SIN CRQ_x000a_*N° Ticket Acceso:*_x0009_2606055_x000a_*N° CRQ:*_x0009_NO APLICA_x000a_*Estado CRQ:*_x0009_NO APLICA_x000a_*TKT:*_x0009_NO APLICA_x000a_*Actividad a realizar:*_x0009_Cambio de disc"/>
    <s v="SUPERVISION SIN CRQ/ OK"/>
    <d v="1899-12-30T00:01:33"/>
    <d v="1899-12-30T00:04:49"/>
    <d v="1899-12-30T00:03:16"/>
    <s v=""/>
    <s v="Cumplido"/>
    <m/>
    <s v=""/>
    <s v=""/>
    <s v=""/>
    <s v="Cumplido"/>
    <d v="2024-02-09T00:00:00"/>
    <x v="0"/>
    <x v="0"/>
    <x v="0"/>
    <x v="0"/>
    <x v="0"/>
  </r>
  <r>
    <s v="INC000002606719"/>
    <s v="HOUSING"/>
    <x v="8"/>
    <s v="BELIEVE"/>
    <s v="JAIRO A SALINAS GARAY"/>
    <s v="frp_jolsso"/>
    <s v="3-Moderado/Limitado"/>
    <s v="3-Medio"/>
    <s v="Media"/>
    <x v="1"/>
    <s v="HUAWEI CHILE S A"/>
    <s v="GESTION DATACENTER/ ACCESOS /HUAWEI CHILE S A"/>
    <s v="09/02/2024 19:17:23"/>
    <s v="09/02/2024 19:20:10"/>
    <x v="0"/>
    <s v="COMUNICACIONES"/>
    <s v="VPN IP - MPLS"/>
    <s v="09/02/2024 20:23:08"/>
    <s v="09/02/2024 23:50:00"/>
    <s v="EMPRESA:HUAWEI CHILE S A_x000a_CÓDIGO DE SERVICIO: _x000a_DIRECCIÓN: Av. Presidente Prieto #226, Paine, Santiago_x000a_NOMBRE DE QUIEN REPORTA:Ronald Alayo_x000a_TELÉFONO DE QUIEN REPORTA: 56935662382_x000a_NOMBRE DE CONTACTO EN TERRENO: _x000a_REQUERIMIENTO: Realizacion de trabajos  y tic"/>
    <s v="ACCESOS AUTORIZADOS."/>
    <d v="1899-12-30T00:21:07"/>
    <d v="1899-12-30T01:05:45"/>
    <d v="1899-12-30T00:44:38"/>
    <s v=""/>
    <s v="Cumplido"/>
    <m/>
    <m/>
    <m/>
    <m/>
    <m/>
    <d v="2024-02-09T00:00:00"/>
    <x v="0"/>
    <x v="0"/>
    <x v="0"/>
    <x v="0"/>
    <x v="0"/>
  </r>
  <r>
    <s v="INC000002606727"/>
    <s v="BACKUP ON DEMAND"/>
    <x v="3"/>
    <s v="SM OPERACIONES"/>
    <s v="ANGEL CASTRO CABRERA"/>
    <s v="tct_jsegur"/>
    <s v="4-Menor/Localizado"/>
    <s v="4-Baja"/>
    <s v="Baja"/>
    <x v="3"/>
    <s v="TELEFONICA GLOBAL TECHNOLOGY S.A.AGENCIA EN CHILE"/>
    <s v="Problemas para respaldar servidor payroll-06-7-dhy // XINERGIA - VM-Desconectada."/>
    <s v="10/02/2024 0:45:45"/>
    <s v="10/02/2024 0:50:04"/>
    <x v="0"/>
    <s v="TI"/>
    <s v="SERVIDORES VIRTUALES"/>
    <s v="12/02/2024 10:52:13"/>
    <s v="12/02/2024 23:50:00"/>
    <s v="Problemas para respaldar servidor payroll-06-7-dhy // XINERGIA - VM-Desconectada."/>
    <s v="Se efectúa contacto con cliente: Juan Segura_x000a_Teléfono de contacto: Via correo_x000a_Acciones realizadas: Actualmente respaldo se encuentra deshabilitado, hasta que el cliente realice un chequeo de discos en servidor virtual._x000a_Acciones de Mejora, Recomendaciones"/>
    <d v="1900-01-01T03:39:58"/>
    <d v="1900-01-01T10:06:28"/>
    <d v="1899-12-30T06:26:30"/>
    <s v="Incumplido"/>
    <s v=""/>
    <m/>
    <m/>
    <m/>
    <m/>
    <m/>
    <d v="2024-02-12T00:00:00"/>
    <x v="1"/>
    <x v="0"/>
    <x v="1"/>
    <x v="0"/>
    <x v="0"/>
  </r>
  <r>
    <s v="INC000002606748"/>
    <s v="HOUSING"/>
    <x v="11"/>
    <s v="APQ ACCESOS"/>
    <s v="JAIRO A SALINAS GARAY"/>
    <s v="tct_jsalin"/>
    <s v="3-Moderado/Limitado"/>
    <s v="3-Medio"/>
    <s v="Media"/>
    <x v="1"/>
    <s v="TELEFONICA EMPRESAS DE CHILE SA"/>
    <s v="Pruebas en nueva cruzada MasterCard-DC Paine / DXC-NXS"/>
    <s v="10/02/2024 7:03:47"/>
    <s v="10/02/2024 7:06:01"/>
    <x v="0"/>
    <s v="CDP ANTIGUO 1"/>
    <s v="CDP ANTIGUO 2"/>
    <s v="10/02/2024 7:06:01"/>
    <s v="10/02/2024 23:50:00"/>
    <s v="Pruebas en nueva cruzada MasterCard-DC Paine / DXC-NXS"/>
    <s v="SUPERVISION CRQ/OK."/>
    <d v="1899-12-30T00:00:00"/>
    <d v="1899-12-30T00:02:14"/>
    <d v="1899-12-30T00:02:14"/>
    <s v=""/>
    <s v="Cumplido"/>
    <m/>
    <m/>
    <m/>
    <m/>
    <m/>
    <d v="2024-02-10T00:00:00"/>
    <x v="0"/>
    <x v="0"/>
    <x v="0"/>
    <x v="0"/>
    <x v="0"/>
  </r>
  <r>
    <s v="INC000002606749"/>
    <s v="HOUSING"/>
    <x v="11"/>
    <s v="APQ ACCESOS"/>
    <s v="JAIRO A SALINAS GARAY"/>
    <s v="tct_jsalin"/>
    <s v="3-Moderado/Limitado"/>
    <s v="3-Medio"/>
    <s v="Media"/>
    <x v="1"/>
    <s v="TELEFONICA EMPRESAS DE CHILE SA"/>
    <s v="RONDA Y REVISION DE SALAS TECNICAS"/>
    <s v="10/02/2024 7:06:07"/>
    <s v="10/02/2024 7:09:22"/>
    <x v="0"/>
    <s v="CDP ANTIGUO 1"/>
    <s v="CDP ANTIGUO 2"/>
    <s v="10/02/2024 7:09:22"/>
    <s v="10/02/2024 23:50:00"/>
    <s v="RONDA Y REVISION DE SALAS TECNICAS"/>
    <s v="RONDA REALIZADA."/>
    <d v="1899-12-30T00:00:00"/>
    <d v="1899-12-30T00:03:15"/>
    <d v="1899-12-30T00:03:15"/>
    <s v=""/>
    <s v="Cumplido"/>
    <m/>
    <m/>
    <m/>
    <m/>
    <m/>
    <d v="2024-02-10T00:00:00"/>
    <x v="0"/>
    <x v="0"/>
    <x v="0"/>
    <x v="0"/>
    <x v="0"/>
  </r>
  <r>
    <s v="INC000002606750"/>
    <s v="HOUSING"/>
    <x v="11"/>
    <s v="APQ ACCESOS"/>
    <s v="JAIRO A SALINAS GARAY"/>
    <s v="tct_jsalin"/>
    <s v="3-Moderado/Limitado"/>
    <s v="3-Medio"/>
    <s v="Media"/>
    <x v="1"/>
    <s v="TELEFONICA EMPRESAS DE CHILE SA"/>
    <s v="TOMA DE ALARMAS DE CLIENTE"/>
    <s v="10/02/2024 7:09:28"/>
    <s v="10/02/2024 7:10:54"/>
    <x v="0"/>
    <s v="CDP ANTIGUO 1"/>
    <s v="CDP ANTIGUO 2"/>
    <s v="10/02/2024 7:10:54"/>
    <s v="10/02/2024 23:50:00"/>
    <s v="TOMA DE ALARMAS DE CLIENTE"/>
    <s v="TOMA DE ALARMAS REALIZADA."/>
    <d v="1899-12-30T00:00:00"/>
    <d v="1899-12-30T00:01:26"/>
    <d v="1899-12-30T00:01:26"/>
    <s v=""/>
    <s v="Cumplido"/>
    <m/>
    <m/>
    <m/>
    <m/>
    <m/>
    <d v="2024-02-10T00:00:00"/>
    <x v="0"/>
    <x v="0"/>
    <x v="0"/>
    <x v="0"/>
    <x v="0"/>
  </r>
  <r>
    <s v="INC000002606767"/>
    <s v="RED INTERNA"/>
    <x v="10"/>
    <s v="APOQUINDO TI"/>
    <s v="RICARDO F ORELLANA MARDONES"/>
    <s v="tct_rorell"/>
    <s v="4-Menor/Localizado"/>
    <s v="4-Baja"/>
    <s v="Baja"/>
    <x v="0"/>
    <s v="TELEFONICA EMPRESAS DE CHILE SA"/>
    <s v="RONDA Y MEDICIÓN DE TEMPERATURAS EN SALAS TIC 19:30"/>
    <s v="10/02/2024 10:34:12"/>
    <s v="10/02/2024 10:36:03"/>
    <x v="0"/>
    <s v="TI"/>
    <s v="CLIMA"/>
    <s v="10/02/2024 19:32:14"/>
    <s v="10/02/2024 23:50:00"/>
    <m/>
    <s v="ACT REALIZADA SIN NOVEDAD"/>
    <d v="1899-12-30T00:00:00"/>
    <d v="1899-12-30T00:00:00"/>
    <d v="1899-12-30T00:00:00"/>
    <s v=""/>
    <s v=""/>
    <m/>
    <m/>
    <m/>
    <m/>
    <m/>
    <d v="2024-02-10T00:00:00"/>
    <x v="0"/>
    <x v="0"/>
    <x v="0"/>
    <x v="0"/>
    <x v="0"/>
  </r>
  <r>
    <s v="INC000002607183"/>
    <s v="INFRAESTRUCTURA DC"/>
    <x v="2"/>
    <s v="APQ ACCESOS"/>
    <s v="FRANCISCO J FELIU ABARCA"/>
    <s v="tct_frafea"/>
    <s v="4-Menor/Localizado"/>
    <s v="4-Baja"/>
    <s v="Baja"/>
    <x v="0"/>
    <s v="TELEFONICA CYBERSECURITY TECH CHILE SPA"/>
    <s v="TICKET DIARIO RONDAS PREVENTIVAS Y TOMA DE TEMPERATURAS EN SALAS TIC"/>
    <s v="09/02/2024 21:10:05"/>
    <s v="09/02/2024 21:14:24"/>
    <x v="0"/>
    <s v="TI"/>
    <s v="CLIMA"/>
    <s v="10/02/2024 7:25:07"/>
    <s v="10/02/2024 23:50:00"/>
    <s v="PREVENTIVO: SI_x000a_CODIGO DE SERVICIO: N/A_x000a_DIRECCION:  SAN MARTIN 50_x000a_QUIEN REPORTA: FRANCISCO FELIU_x000a_CONTACTO EN TERRENO: FRANCISCO FELIU_x000a_PROBLEMA: N/A_x000a_REQUERIMIENTO: TICKET DIARIO RONDAS PREVENTIVAS Y TOM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s v=""/>
    <m/>
    <m/>
    <m/>
    <m/>
    <m/>
    <d v="2024-02-10T00:00:00"/>
    <x v="0"/>
    <x v="0"/>
    <x v="0"/>
    <x v="0"/>
    <x v="0"/>
  </r>
  <r>
    <s v="INC000002607259"/>
    <s v="TICKET-INTELIGENTE"/>
    <x v="6"/>
    <s v="GESTION TI"/>
    <s v="ALEJANDRO ACEVEDO VALENZUELA"/>
    <s v="USR_TSIGHT"/>
    <s v="1-Extenso/Generalizado"/>
    <s v="4-Baja"/>
    <s v="Baja"/>
    <x v="3"/>
    <s v="FUNDACION INSTITUTO PROFESIONAL DUOC UC"/>
    <s v="fiprdu01 - srvfs01_vm TICKET AUTOMATICO"/>
    <s v="09/02/2024 22:35:13"/>
    <s v="09/02/2024 22:35:13"/>
    <x v="0"/>
    <s v="TRUESIGHT"/>
    <s v="TRUESIGHT"/>
    <s v="10/02/2024 1:05:41"/>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45% de ocupación"/>
    <d v="1899-12-30T02:28:04"/>
    <d v="1899-12-30T02:30:28"/>
    <d v="1899-12-30T00:02:24"/>
    <s v="Cumplido"/>
    <s v=""/>
    <m/>
    <m/>
    <m/>
    <m/>
    <m/>
    <d v="2024-02-10T00:00:00"/>
    <x v="0"/>
    <x v="0"/>
    <x v="0"/>
    <x v="0"/>
    <x v="0"/>
  </r>
  <r>
    <s v="INC000002607305"/>
    <s v="VPN IP - MPLS"/>
    <x v="6"/>
    <s v="GESTION HD"/>
    <s v="ALEJANDRO ACEVEDO VALENZUELA"/>
    <s v="frp_jesanc"/>
    <s v="4-Menor/Localizado"/>
    <s v="4-Baja"/>
    <s v="Baja"/>
    <x v="1"/>
    <s v="TELEFONICA CHILE S.A."/>
    <s v="REQ / Requerimiento TCCT - Baja de usuario - Soporte VDC Global - Diego Ruiz Gomez"/>
    <s v="09/02/2024 23:31:03"/>
    <s v="09/02/2024 23:32:24"/>
    <x v="0"/>
    <s v="CDP ANTIGUO 1"/>
    <s v="CDP ANTIGUO 2"/>
    <s v="11/02/2024 16:10:15"/>
    <s v="11/02/2024 23:50:00"/>
    <s v="PREVENTIVO:_x000a__x000a_CODIGO DE SERVICIO:_x000a__x000a_DIRECCION:      _x000a__x000a_CIUDAD:             _x000a__x000a_COMUNA:_x000a__x000a_NOMBRE QUIEN REPORTA: Jesús José Nelo Petaquero_x000a__x000a_TELEFONO QUIEN REPORTA: +56 9 9229 0203_x000a__x000a_NOMBRE CONTACTO EN TERRENO:        _x000a__x000a_TELEFONO 1 CONTACTO EN TERRENO:_x000a__x000a_TELEFONO 2"/>
    <s v="Buen día. Se procede a dar de baja usuario diego.ruizgomez.ext@telefonica.com"/>
    <d v="1899-12-31T16:35:02"/>
    <d v="1899-12-31T16:39:12"/>
    <d v="1899-12-30T00:04:10"/>
    <s v=""/>
    <s v="Cumplido"/>
    <m/>
    <m/>
    <m/>
    <m/>
    <m/>
    <d v="2024-02-11T00:00:00"/>
    <x v="0"/>
    <x v="0"/>
    <x v="0"/>
    <x v="0"/>
    <x v="0"/>
  </r>
  <r>
    <s v="INC000002607341"/>
    <s v="BACKUP ON DEMAND"/>
    <x v="17"/>
    <s v="BACK UP DATA CENTER (BACKUP ON DEMAND)"/>
    <s v="RODRIGO VÁSQUEZ MUÑOZ"/>
    <s v="tct_rvasqu"/>
    <s v="4-Menor/Localizado"/>
    <s v="4-Baja"/>
    <s v="Baja"/>
    <x v="1"/>
    <s v="TELEFONICA GLOBAL TECHNOLOGY S.A.AGENCIA EN CHILE"/>
    <s v="revision estado de plataformas veritas"/>
    <s v="10/02/2024 10:07:18"/>
    <s v="10/02/2024 10:08:27"/>
    <x v="0"/>
    <s v="CDP ANTIGUO 1"/>
    <s v="CDP ANTIGUO 2"/>
    <s v="11/02/2024 18:18:58"/>
    <s v="11/02/2024 23:50:00"/>
    <s v="revision estado de plataformas veritas, espacios de almacenamiento, cintas. respaldos fallidos"/>
    <s v="FASE RESOLUCIÓN Y RECUPERACIÓN_x000a__x000a_Se efectúa contacto con cliente: N/A_x000a__x000a_Teléfono de contacto: N/A_x000a__x000a_Acciones realizadas: plataformas revisadas completamente dias sabado y domingo para asegurar operacion 24/7_x000a__x000a_Solución paliativa o definitiva: plataformas rev"/>
    <d v="1899-12-31T08:10:31"/>
    <d v="1899-12-31T08:11:40"/>
    <d v="1899-12-30T00:01:09"/>
    <s v=""/>
    <s v="Cumplido"/>
    <m/>
    <m/>
    <m/>
    <m/>
    <m/>
    <d v="2024-02-11T00:00:00"/>
    <x v="0"/>
    <x v="0"/>
    <x v="0"/>
    <x v="0"/>
    <x v="0"/>
  </r>
  <r>
    <s v="INC000002607376"/>
    <s v="HOUSING"/>
    <x v="11"/>
    <s v="APQ ACCESOS"/>
    <s v="LUIS O MORALES ARENAS"/>
    <s v="tct_luimoa"/>
    <s v="4-Menor/Localizado"/>
    <s v="4-Baja"/>
    <s v="Baja"/>
    <x v="0"/>
    <s v="TELEFONICA EMPRESAS DE CHILE SA"/>
    <s v="SE GENERA TICKET POR REVISION Y TOMA DE ALARMA DE CLIENTES"/>
    <s v="10/02/2024 15:52:54"/>
    <s v="10/02/2024 15:54:16"/>
    <x v="0"/>
    <s v="CDP ANTIGUO 1"/>
    <s v="CDP ANTIGUO 2"/>
    <s v="10/02/2024 17:34:01"/>
    <s v="10/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
    <m/>
    <m/>
    <m/>
    <m/>
    <m/>
    <d v="2024-02-10T00:00:00"/>
    <x v="0"/>
    <x v="0"/>
    <x v="0"/>
    <x v="0"/>
    <x v="0"/>
  </r>
  <r>
    <s v="INC000002607403"/>
    <s v="INFRAESTRUCTURA DC"/>
    <x v="2"/>
    <s v="APQ ACCESOS"/>
    <s v="FRANCISCO J FELIU ABARCA"/>
    <s v="tct_frafea"/>
    <s v="4-Menor/Localizado"/>
    <s v="4-Baja"/>
    <s v="Baja"/>
    <x v="0"/>
    <s v="TELEFONICA CYBERSECURITY TECH CHILE SPA"/>
    <s v="TICKET DIARIO RONDA PREVENTIVAS Y LECTURA DE TEMPERATURAS EN SALAS TIC"/>
    <s v="10/02/2024 20:36:14"/>
    <s v="10/02/2024 20:38:54"/>
    <x v="0"/>
    <s v="TI"/>
    <s v="CLIMA"/>
    <s v="11/02/2024 7:22:24"/>
    <s v="11/02/2024 23:50:00"/>
    <s v="PREVENTIVO: SI_x000a_CODIGO DE SERVICIO: N/A_x000a_DIRECCION:  SAN MARTIN 50_x000a_QUIEN REPORTA: FRANCISCO FELIU_x000a_CONTACTO EN TERRENO: FRANCISCO FELIU_x000a_PROBLEMA: N/A_x000a_REQUERIMIENTO: TICKET DIARIO RONDA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s v=""/>
    <m/>
    <m/>
    <m/>
    <m/>
    <m/>
    <d v="2024-02-11T00:00:00"/>
    <x v="0"/>
    <x v="0"/>
    <x v="0"/>
    <x v="0"/>
    <x v="0"/>
  </r>
  <r>
    <s v="INC000002607526"/>
    <s v="TICKET-INTELIGENTE"/>
    <x v="7"/>
    <s v="EVENTOS HD"/>
    <s v="VICTOR SEPULVEDA GAMARRA"/>
    <s v="USR_TSIGHT"/>
    <s v="1-Extenso/Generalizado"/>
    <s v="4-Baja"/>
    <s v="Baja"/>
    <x v="3"/>
    <s v="TELEFONICA CYBERSECURITY TECH CHILE SPA"/>
    <s v="tctcsp01 - soc-splunk-master TICKET AUTOMATICO"/>
    <s v="10/02/2024 1:31:47"/>
    <s v="10/02/2024 1:31:47"/>
    <x v="0"/>
    <s v="TI"/>
    <s v="SISTEMAS OPERATIVOS"/>
    <s v="10/02/2024 2:48:49"/>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soc-splunk-master y no se observan Filesystem alertados o alto consumo de memoria."/>
    <d v="1899-12-30T01:15:15"/>
    <d v="1899-12-30T01:17:02"/>
    <d v="1899-12-30T00:01:47"/>
    <s v="Cumplido"/>
    <s v=""/>
    <m/>
    <m/>
    <m/>
    <m/>
    <m/>
    <d v="2024-02-10T00:00:00"/>
    <x v="0"/>
    <x v="0"/>
    <x v="0"/>
    <x v="0"/>
    <x v="0"/>
  </r>
  <r>
    <s v="INC000002607604"/>
    <s v="TICKET-INTELIGENTE"/>
    <x v="6"/>
    <s v="GESTION TI"/>
    <s v="ALEJANDRO ACEVEDO VALENZUELA"/>
    <s v="USR_TSIGHT"/>
    <s v="1-Extenso/Generalizado"/>
    <s v="4-Baja"/>
    <s v="Baja"/>
    <x v="3"/>
    <s v="FUNDACION INSTITUTO PROFESIONAL DUOC UC"/>
    <s v="fiprdu01 - srvfs01_vm TICKET AUTOMATICO"/>
    <s v="10/02/2024 5:18:16"/>
    <s v="10/02/2024 5:18:16"/>
    <x v="0"/>
    <s v="TRUESIGHT"/>
    <s v="TRUESIGHT"/>
    <s v="10/02/2024 9:43:57"/>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60% de ocupación"/>
    <d v="1899-12-30T04:23:30"/>
    <d v="1899-12-30T04:25:41"/>
    <d v="1899-12-30T00:02:11"/>
    <s v="Cumplido"/>
    <s v=""/>
    <m/>
    <s v=""/>
    <s v=""/>
    <s v=""/>
    <s v="Cumplido"/>
    <d v="2024-02-10T00:00:00"/>
    <x v="0"/>
    <x v="0"/>
    <x v="0"/>
    <x v="0"/>
    <x v="0"/>
  </r>
  <r>
    <s v="INC000002607702"/>
    <s v="SAP"/>
    <x v="9"/>
    <s v="CLOUD SAP HANA"/>
    <s v="NICOLAS A SAAVEDRA EGUILUZ"/>
    <s v="tct_nsaave"/>
    <s v="4-Menor/Localizado"/>
    <s v="4-Baja"/>
    <s v="Baja"/>
    <x v="1"/>
    <s v="TELEFONICA EMPRESAS DE CHILE SA"/>
    <s v="Checklist Diario Cliente 10.02.24"/>
    <s v="10/02/2024 9:09:37"/>
    <s v="10/02/2024 9:11:12"/>
    <x v="0"/>
    <s v="Service"/>
    <s v="Internal"/>
    <s v="10/02/2024 9:11:49"/>
    <s v="10/02/2024 23:50:00"/>
    <s v="Se realiza Checklist Diario de los clientes; _x000a_HDC_x000a_NUTRISCO"/>
    <s v="Se realiza Checklist Diario de los clientes; _x000a_HDC_x000a_NUTRISCO"/>
    <d v="1899-12-30T00:00:00"/>
    <d v="1899-12-30T00:02:12"/>
    <d v="1899-12-30T00:02:12"/>
    <s v=""/>
    <s v="Cumplido"/>
    <m/>
    <m/>
    <m/>
    <m/>
    <m/>
    <d v="2024-02-10T00:00:00"/>
    <x v="0"/>
    <x v="0"/>
    <x v="0"/>
    <x v="0"/>
    <x v="0"/>
  </r>
  <r>
    <s v="INC000002607707"/>
    <s v="HOUSING"/>
    <x v="8"/>
    <s v="BELIEVE"/>
    <s v="LUIS O MORALES ARENAS"/>
    <s v="frp_jreyna"/>
    <s v="3-Moderado/Limitado"/>
    <s v="3-Medio"/>
    <s v="Media"/>
    <x v="1"/>
    <s v="FORUM SERVICIOS FINANCIEROS SA"/>
    <s v="GESTION DATACENTER/ ACCESOS  / FORUM"/>
    <s v="10/02/2024 9:23:40"/>
    <s v="10/02/2024 9:24:56"/>
    <x v="0"/>
    <s v="COMUNICACIONES"/>
    <s v="VPN IP - MPLS"/>
    <s v="10/02/2024 17:31:33"/>
    <s v="10/02/2024 23:50:00"/>
    <s v="EMPRESA:    _x0009_FORUM_x000a_CÓDIGO DE SERVICIO:_x000a_DIRECCIÓN_x000a_NOMBRE DE QUIEN REPORTA:  Roxana Jara Quezada_x000a_TELÉFONO DE QUIEN REPORTA:   +569 94372663_x000a_NOMBRE DE CONTACTO EN TERRENO: Roxana Jara / 9 94372663_x000a__x000a_se requiere ventana para trabajar en rack CA27 en conexione"/>
    <s v="ACCESO AUTORIZADO"/>
    <d v="1899-12-30T07:49:32"/>
    <d v="1899-12-30T08:07:53"/>
    <d v="1899-12-30T00:18:21"/>
    <s v=""/>
    <s v="Cumplido"/>
    <m/>
    <m/>
    <m/>
    <m/>
    <m/>
    <d v="2024-02-10T00:00:00"/>
    <x v="0"/>
    <x v="0"/>
    <x v="0"/>
    <x v="0"/>
    <x v="0"/>
  </r>
  <r>
    <s v="INC000002607811"/>
    <s v="RED INTERNA"/>
    <x v="2"/>
    <s v="APQ ACCESOS"/>
    <s v="JAVIER J BRAVO CARVAJAL"/>
    <s v="tct_javcac"/>
    <s v="4-Menor/Localizado"/>
    <s v="4-Baja"/>
    <s v="Baja"/>
    <x v="0"/>
    <s v="TELEFONICA CYBERSECURITY TECH CHILE SPA"/>
    <s v="RONDA INSPECTIVA SALAS"/>
    <s v="10/02/2024 10:12:54"/>
    <s v="10/02/2024 10:14:09"/>
    <x v="0"/>
    <s v="CDP ANTIGUO 1"/>
    <s v="CDP ANTIGUO 2"/>
    <s v="10/02/2024 10:45:58"/>
    <s v="10/02/2024 23:50:00"/>
    <m/>
    <s v="RONDA SALAS REALIZADA"/>
    <d v="1899-12-30T00:00:00"/>
    <d v="1899-12-30T00:00:00"/>
    <d v="1899-12-30T00:00:00"/>
    <s v=""/>
    <s v=""/>
    <m/>
    <m/>
    <m/>
    <m/>
    <m/>
    <d v="2024-02-10T00:00:00"/>
    <x v="0"/>
    <x v="0"/>
    <x v="0"/>
    <x v="0"/>
    <x v="0"/>
  </r>
  <r>
    <s v="INC000002607813"/>
    <s v="HOUSING"/>
    <x v="13"/>
    <s v="BELIEVE"/>
    <s v="RICARDO F ORELLANA MARDONES"/>
    <s v="frp_xgambo"/>
    <s v="3-Moderado/Limitado"/>
    <s v="3-Medio"/>
    <s v="Media"/>
    <x v="3"/>
    <s v="ICETEL SERVICIOS S.A."/>
    <s v="GESTION DATACENTER/ ACCESOS / ICETEL SERVICIOS S.A."/>
    <s v="10/02/2024 10:35:34"/>
    <s v="10/02/2024 10:37:03"/>
    <x v="0"/>
    <s v="TI"/>
    <s v="CLIMA"/>
    <s v="10/02/2024 11:06:45"/>
    <s v="10/02/2024 23:50:00"/>
    <s v="EMPRESA: ICETEL SERVICIOS S.A._x000a_CÓDIGO DE SERVICIO: _x000a_DIRECCIÓN:Av. Apoquindo #7071, Las Condes, Santiago_x000a_NOMBRE DE QUIEN REPORTA:Francisco Chávez_x000a_TELÉFONO DE QUIEN REPORTA:  972802533_x000a_NOMBRE DE CONTACTO EN TERRENO: _x000a_REQUERIMIENTO :  Tecnico clima apoyo ro"/>
    <s v="ACCESOS AUTORIZADOS"/>
    <d v="1899-12-30T00:12:32"/>
    <d v="1899-12-30T00:31:11"/>
    <d v="1899-12-30T00:18:39"/>
    <s v="Cumplido"/>
    <s v=""/>
    <m/>
    <m/>
    <m/>
    <m/>
    <m/>
    <d v="2024-02-10T00:00:00"/>
    <x v="0"/>
    <x v="0"/>
    <x v="0"/>
    <x v="0"/>
    <x v="0"/>
  </r>
  <r>
    <s v="INC000002607822"/>
    <s v="RED INTERNA"/>
    <x v="2"/>
    <s v="APQ ACCESOS"/>
    <s v="JAVIER J BRAVO CARVAJAL"/>
    <s v="tct_javcac"/>
    <s v="4-Menor/Localizado"/>
    <s v="4-Baja"/>
    <s v="Baja"/>
    <x v="0"/>
    <s v="TELEFONICA CYBERSECURITY TECH CHILE SPA"/>
    <s v="RONDA TOMA TEMPERATURA SALAS TIC"/>
    <s v="10/02/2024 11:58:31"/>
    <s v="10/02/2024 11:59:54"/>
    <x v="0"/>
    <s v="CDP ANTIGUO 1"/>
    <s v="CDP ANTIGUO 2"/>
    <s v="10/02/2024 13:04:56"/>
    <s v="10/02/2024 23:50:00"/>
    <m/>
    <s v="RONDA CLIMA FINALIZADA"/>
    <d v="1899-12-30T00:00:00"/>
    <d v="1899-12-30T00:00:00"/>
    <d v="1899-12-30T00:00:00"/>
    <s v=""/>
    <s v=""/>
    <m/>
    <m/>
    <m/>
    <m/>
    <m/>
    <d v="2024-02-10T00:00:00"/>
    <x v="0"/>
    <x v="0"/>
    <x v="0"/>
    <x v="0"/>
    <x v="0"/>
  </r>
  <r>
    <s v="INC000002607834"/>
    <s v="HOUSING"/>
    <x v="11"/>
    <s v="APQ ACCESOS"/>
    <s v="LUIS O MORALES ARENAS"/>
    <s v="tct_luimoa"/>
    <s v="4-Menor/Localizado"/>
    <s v="4-Baja"/>
    <s v="Baja"/>
    <x v="0"/>
    <s v="TELEFONICA EMPRESAS DE CHILE SA"/>
    <s v="SE GENERA TICKET POR RONDA Y REVISION DE SALAS TECNICAS"/>
    <s v="10/02/2024 13:19:54"/>
    <s v="10/02/2024 13:21:41"/>
    <x v="0"/>
    <s v="CDP ANTIGUO 1"/>
    <s v="CDP ANTIGUO 2"/>
    <s v="10/02/2024 15:50:21"/>
    <s v="10/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m/>
    <m/>
    <m/>
    <m/>
    <d v="2024-02-10T00:00:00"/>
    <x v="0"/>
    <x v="0"/>
    <x v="0"/>
    <x v="0"/>
    <x v="0"/>
  </r>
  <r>
    <s v="INC000002607857"/>
    <s v="HOSTING VIRTUAL"/>
    <x v="7"/>
    <s v="DUOC TICKET AUTOMATICO"/>
    <s v="VICTOR SEPULVEDA GAMARRA"/>
    <s v="frp_josama"/>
    <s v="3-Moderado/Limitado"/>
    <s v="4-Baja"/>
    <s v="Baja"/>
    <x v="3"/>
    <s v="FUNDACION INSTITUTO PROFESIONAL DUOC UC"/>
    <s v="DUOC | INC | Alerta Global: Monitoreo Atentus"/>
    <s v="11/02/2024 0:01:05"/>
    <s v="11/02/2024 0:10:53"/>
    <x v="0"/>
    <s v="TI"/>
    <s v="SISTEMAS OPERATIVOS"/>
    <s v="11/02/2024 0:30:47"/>
    <s v="11/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_x000a_J"/>
    <s v="Se revisa sitio y se logra realizar login correctamente._x000a__x000a_Se están realizando trabajos de migración de servidores Windows, lo que pudo provocar intermitencia."/>
    <d v="1899-12-30T00:11:19"/>
    <d v="1899-12-30T00:29:42"/>
    <d v="1899-12-30T00:18:23"/>
    <s v="Cumplido"/>
    <s v=""/>
    <m/>
    <m/>
    <m/>
    <m/>
    <m/>
    <d v="2024-02-11T00:00:00"/>
    <x v="0"/>
    <x v="0"/>
    <x v="0"/>
    <x v="0"/>
    <x v="0"/>
  </r>
  <r>
    <s v="INC000002607859"/>
    <s v="HOUSING"/>
    <x v="11"/>
    <s v="APQ ACCESOS"/>
    <s v="JOSE G MARQUEZ MARCANO"/>
    <s v="tct_josmam"/>
    <s v="4-Menor/Localizado"/>
    <s v="4-Baja"/>
    <s v="Baja"/>
    <x v="1"/>
    <s v="TELEFONICA EMPRESAS DE CHILE SA"/>
    <s v="SUPERVISION:  Migración CORE  || Proyecto 202018177-1 || Cliente FORUM"/>
    <s v="11/02/2024 1:35:34"/>
    <s v="11/02/2024 1:37:00"/>
    <x v="0"/>
    <s v="CDP ANTIGUO 1"/>
    <s v="CDP ANTIGUO 2"/>
    <s v="11/02/2024 1:38:49"/>
    <s v="11/02/2024 23:50:00"/>
    <s v="Migración CORE  || Proyecto 202018177-1 || Cliente FORUM"/>
    <s v="ACTIVIDAD CANCELADA POR CLIENTE"/>
    <d v="1899-12-30T00:01:34"/>
    <d v="1899-12-30T00:03:15"/>
    <d v="1899-12-30T00:01:41"/>
    <s v=""/>
    <s v="Cumplido"/>
    <m/>
    <m/>
    <m/>
    <m/>
    <m/>
    <d v="2024-02-11T00:00:00"/>
    <x v="0"/>
    <x v="0"/>
    <x v="0"/>
    <x v="0"/>
    <x v="0"/>
  </r>
  <r>
    <s v="INC000002608151"/>
    <s v="RED INTERNA"/>
    <x v="2"/>
    <s v="APQ ACCESOS"/>
    <s v="JAVIER J BRAVO CARVAJAL"/>
    <s v="tct_javcac"/>
    <s v="4-Menor/Localizado"/>
    <s v="4-Baja"/>
    <s v="Baja"/>
    <x v="0"/>
    <s v="TELEFONICA CYBERSECURITY TECH CHILE SPA"/>
    <s v="RONDAS POR SALAS TIC"/>
    <s v="10/02/2024 18:13:31"/>
    <s v="10/02/2024 18:14:55"/>
    <x v="0"/>
    <s v="CDP ANTIGUO 1"/>
    <s v="CDP ANTIGUO 2"/>
    <s v="10/02/2024 18:38:18"/>
    <s v="10/02/2024 23:50:00"/>
    <m/>
    <s v="RONDA SALAS TIC FINALIZADA"/>
    <d v="1899-12-30T00:00:00"/>
    <d v="1899-12-30T00:00:00"/>
    <d v="1899-12-30T00:00:00"/>
    <s v=""/>
    <s v=""/>
    <m/>
    <m/>
    <m/>
    <m/>
    <m/>
    <d v="2024-02-10T00:00:00"/>
    <x v="0"/>
    <x v="0"/>
    <x v="0"/>
    <x v="0"/>
    <x v="0"/>
  </r>
  <r>
    <s v="INC000002608224"/>
    <s v="TICKET-INTELIGENTE"/>
    <x v="7"/>
    <s v="EVENTOS HD"/>
    <s v="VICTOR SEPULVEDA GAMARRA"/>
    <s v="USR_TSIGHT"/>
    <s v="1-Extenso/Generalizado"/>
    <s v="4-Baja"/>
    <s v="Baja"/>
    <x v="3"/>
    <s v="TELEFONICA CYBERSECURITY TECH CHILE SPA"/>
    <s v="tctcsp01 - soc-splunk-master TICKET AUTOMATICO"/>
    <s v="10/02/2024 20:00:13"/>
    <s v="10/02/2024 20:00:13"/>
    <x v="0"/>
    <s v="TI"/>
    <s v="SISTEMAS OPERATIVOS"/>
    <s v="10/02/2024 20:48:32"/>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0:40:33"/>
    <d v="1899-12-30T00:48:19"/>
    <d v="1899-12-30T00:07:46"/>
    <s v="Cumplido"/>
    <s v=""/>
    <m/>
    <m/>
    <m/>
    <m/>
    <m/>
    <d v="2024-02-10T00:00:00"/>
    <x v="0"/>
    <x v="0"/>
    <x v="0"/>
    <x v="0"/>
    <x v="0"/>
  </r>
  <r>
    <s v="INC000002608326"/>
    <s v="HOUSING"/>
    <x v="11"/>
    <s v="APQ ACCESOS"/>
    <s v="LUIS O MORALES ARENAS"/>
    <s v="tct_luimoa"/>
    <s v="4-Menor/Localizado"/>
    <s v="4-Baja"/>
    <s v="Baja"/>
    <x v="0"/>
    <s v="TELEFONICA EMPRESAS DE CHILE SA"/>
    <s v="SE GENERA TICKET POR RONDA Y REVISION DE SALAS TECNICAS"/>
    <s v="11/02/2024 9:05:49"/>
    <s v="11/02/2024 9:07:26"/>
    <x v="0"/>
    <s v="CDP ANTIGUO 1"/>
    <s v="CDP ANTIGUO 2"/>
    <s v="11/02/2024 9:50:52"/>
    <s v="1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m/>
    <m/>
    <m/>
    <m/>
    <d v="2024-02-11T00:00:00"/>
    <x v="0"/>
    <x v="0"/>
    <x v="0"/>
    <x v="0"/>
    <x v="0"/>
  </r>
  <r>
    <s v="INC000002608366"/>
    <s v="RED INTERNA"/>
    <x v="10"/>
    <s v="APOQUINDO TI"/>
    <s v="RICARDO F ORELLANA MARDONES"/>
    <s v="tct_rorell"/>
    <s v="4-Menor/Localizado"/>
    <s v="4-Baja"/>
    <s v="Baja"/>
    <x v="0"/>
    <s v="TELEFONICA EMPRESAS DE CHILE SA"/>
    <s v="RONDA Y MEDICION DE TEMPERATURAS EN SALAS TIC 16:30"/>
    <s v="11/02/2024 16:24:26"/>
    <s v="11/02/2024 16:25:31"/>
    <x v="0"/>
    <s v="TI"/>
    <s v="CLIMA"/>
    <s v="11/02/2024 16:40:32"/>
    <s v="11/02/2024 23:50:00"/>
    <m/>
    <s v="ACT REALIZADA SIN NOVEDAD"/>
    <d v="1899-12-30T00:00:00"/>
    <d v="1899-12-30T00:00:00"/>
    <d v="1899-12-30T00:00:00"/>
    <s v=""/>
    <s v=""/>
    <m/>
    <m/>
    <m/>
    <m/>
    <m/>
    <d v="2024-02-11T00:00:00"/>
    <x v="0"/>
    <x v="0"/>
    <x v="0"/>
    <x v="0"/>
    <x v="0"/>
  </r>
  <r>
    <s v="INC000002608379"/>
    <s v="VPN IP - MPLS"/>
    <x v="3"/>
    <s v="GESTION HD"/>
    <s v="MOISES E MONTERO RAMOS"/>
    <s v="frp_cnavar"/>
    <s v="3-Moderado/Limitado"/>
    <s v="3-Medio"/>
    <s v="Media"/>
    <x v="1"/>
    <s v="INSTITUTO PROFESIONAL DE CHILE SA"/>
    <s v="HD/Importar a VDC de CLIENTE IPCHILE vm restauradas"/>
    <s v="11/02/2024 18:31:19"/>
    <s v="11/02/2024 18:32:58"/>
    <x v="0"/>
    <s v="CDP ANTIGUO 1"/>
    <s v="CDP ANTIGUO 2"/>
    <s v="12/02/2024 18:42:02"/>
    <s v="12/02/2024 23:50:00"/>
    <s v="PREVENTIVO: NO_x000a_CODIGO DE SERVICIO:vcenter _x000a_DIRECCION:_x000a_QUIEN REPORTA: Rodrigo Vásquez Muñoz_x000a_CONTACTO EN TERRENO: _x0009_Raúl Fernández Ogalde +56 9 5410 9101_x000a_PROBLEMA:_x000a_REQUERIMIENTO:Solicitud restauraciones - IPCHILE_x000a__x000a_Sres. mesa de ayuda,_x000a__x000a_Junto con saludar, So"/>
    <s v="Estimados, se importan las maquinas solicitadas en el VDC de cliente."/>
    <d v="1899-12-30T12:44:01"/>
    <d v="1899-12-31T00:10:43"/>
    <d v="1899-12-30T11:26:42"/>
    <s v=""/>
    <s v="Cumplido"/>
    <m/>
    <m/>
    <m/>
    <m/>
    <m/>
    <d v="2024-02-12T00:00:00"/>
    <x v="1"/>
    <x v="0"/>
    <x v="0"/>
    <x v="1"/>
    <x v="0"/>
  </r>
  <r>
    <s v="INC000002608387"/>
    <s v="HOUSING"/>
    <x v="2"/>
    <s v="APQ ACCESOS"/>
    <s v="PATRICIO A CASTILLO GONZALEZ"/>
    <s v="tct_patcag"/>
    <s v="4-Menor/Localizado"/>
    <s v="4-Baja"/>
    <s v="Baja"/>
    <x v="0"/>
    <s v="TELEFONICA EMPRESAS DE CHILE SA"/>
    <s v="RONDAS DATACENTER SM"/>
    <s v="11/02/2024 20:29:09"/>
    <s v="11/02/2024 20:30:41"/>
    <x v="0"/>
    <s v="CDP ANTIGUO 1"/>
    <s v="CDP ANTIGUO 2"/>
    <s v="11/02/2024 20:31:37"/>
    <s v="11/02/2024 23:50:00"/>
    <s v="RONDAS DATACENTER SM"/>
    <s v="RONDAS REALIZADAS"/>
    <d v="1899-12-30T00:00:00"/>
    <d v="1899-12-30T00:00:00"/>
    <d v="1899-12-30T00:00:00"/>
    <s v=""/>
    <s v=""/>
    <m/>
    <m/>
    <m/>
    <m/>
    <m/>
    <d v="2024-02-11T00:00:00"/>
    <x v="0"/>
    <x v="0"/>
    <x v="0"/>
    <x v="0"/>
    <x v="0"/>
  </r>
  <r>
    <s v="INC000002608411"/>
    <s v="HOUSING"/>
    <x v="11"/>
    <s v="APQ ACCESOS"/>
    <s v="JOSE G MARQUEZ MARCANO"/>
    <s v="tct_josmam"/>
    <s v="4-Menor/Localizado"/>
    <s v="4-Baja"/>
    <s v="Baja"/>
    <x v="1"/>
    <s v="TELEFONICA EMPRESAS DE CHILE SA"/>
    <s v="RONDA Y REVISION DE SALAS"/>
    <s v="11/02/2024 3:46:39"/>
    <s v="11/02/2024 3:47:41"/>
    <x v="0"/>
    <s v="CDP ANTIGUO 1"/>
    <s v="CDP ANTIGUO 2"/>
    <s v="11/02/2024 3:50:53"/>
    <s v="11/02/2024 23:50:00"/>
    <s v="RONDA Y REVISION DE SALAS"/>
    <s v="RONDAS REALIZADAS"/>
    <d v="1899-12-30T00:02:49"/>
    <d v="1899-12-30T00:04:14"/>
    <d v="1899-12-30T00:01:25"/>
    <s v=""/>
    <s v="Cumplido"/>
    <m/>
    <m/>
    <m/>
    <m/>
    <m/>
    <d v="2024-02-11T00:00:00"/>
    <x v="0"/>
    <x v="0"/>
    <x v="0"/>
    <x v="0"/>
    <x v="0"/>
  </r>
  <r>
    <s v="INC000002608413"/>
    <s v="HOUSING"/>
    <x v="11"/>
    <s v="APQ ACCESOS"/>
    <s v="JOSE G MARQUEZ MARCANO"/>
    <s v="tct_josmam"/>
    <s v="4-Menor/Localizado"/>
    <s v="4-Baja"/>
    <s v="Baja"/>
    <x v="1"/>
    <s v="TELEFONICA EMPRESAS DE CHILE SA"/>
    <s v="SUPERVISION: DRP RBI DESDE LIRAY HACIA PAINE"/>
    <s v="11/02/2024 3:52:28"/>
    <s v="11/02/2024 4:00:08"/>
    <x v="0"/>
    <s v="CDP ANTIGUO 1"/>
    <s v="CDP ANTIGUO 2"/>
    <s v="11/02/2024 4:05:07"/>
    <s v="11/02/2024 23:50:00"/>
    <s v="DRP RBI DESDE LIRAY HACIA PAINE POST MIGRACION SDWAN REDBANC / DXC-RBC"/>
    <s v="TRABAJO REALIZADO"/>
    <d v="1899-12-30T00:04:43"/>
    <d v="1899-12-30T00:12:39"/>
    <d v="1899-12-30T00:07:56"/>
    <s v=""/>
    <s v="Cumplido"/>
    <m/>
    <m/>
    <m/>
    <m/>
    <m/>
    <d v="2024-02-11T00:00:00"/>
    <x v="0"/>
    <x v="0"/>
    <x v="0"/>
    <x v="0"/>
    <x v="0"/>
  </r>
  <r>
    <s v="INC000002608415"/>
    <s v="HOUSING"/>
    <x v="11"/>
    <s v="APQ ACCESOS"/>
    <s v="JOSE G MARQUEZ MARCANO"/>
    <s v="tct_josmam"/>
    <s v="4-Menor/Localizado"/>
    <s v="4-Baja"/>
    <s v="Baja"/>
    <x v="1"/>
    <s v="TELEFONICA EMPRESAS DE CHILE SA"/>
    <s v="TOMA DE ALARMAS DE CLIENTES"/>
    <s v="11/02/2024 4:12:42"/>
    <s v="11/02/2024 4:13:20"/>
    <x v="0"/>
    <s v="CDP ANTIGUO 1"/>
    <s v="CDP ANTIGUO 2"/>
    <s v="11/02/2024 7:13:41"/>
    <s v="11/02/2024 23:50:00"/>
    <s v="TOMA DE ALARMAS DE CLIENTES"/>
    <s v="TOMA DE ALARMAS REALIZADAS"/>
    <d v="1899-12-30T03:00:06"/>
    <d v="1899-12-30T03:00:59"/>
    <d v="1899-12-30T00:00:53"/>
    <s v=""/>
    <s v="Cumplido"/>
    <m/>
    <m/>
    <m/>
    <m/>
    <m/>
    <d v="2024-02-11T00:00:00"/>
    <x v="0"/>
    <x v="0"/>
    <x v="0"/>
    <x v="0"/>
    <x v="0"/>
  </r>
  <r>
    <s v="INC000002608422"/>
    <s v="SAP"/>
    <x v="9"/>
    <s v="CLOUD SAP HANA"/>
    <s v="NICOLAS A SAAVEDRA EGUILUZ"/>
    <s v="tct_nsaave"/>
    <s v="4-Menor/Localizado"/>
    <s v="4-Baja"/>
    <s v="Baja"/>
    <x v="1"/>
    <s v="TELEFONICA EMPRESAS DE CHILE SA"/>
    <s v="Checklist diario Clientes 11.02.24"/>
    <s v="11/02/2024 5:09:06"/>
    <s v="11/02/2024 5:10:20"/>
    <x v="0"/>
    <s v="Service"/>
    <s v="Internal"/>
    <s v="11/02/2024 5:10:48"/>
    <s v="11/02/2024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1:42"/>
    <d v="1899-12-30T00:01:42"/>
    <s v=""/>
    <s v="Cumplido"/>
    <m/>
    <m/>
    <m/>
    <m/>
    <m/>
    <d v="2024-02-11T00:00:00"/>
    <x v="0"/>
    <x v="0"/>
    <x v="0"/>
    <x v="0"/>
    <x v="0"/>
  </r>
  <r>
    <s v="INC000002608428"/>
    <s v="HOUSING"/>
    <x v="11"/>
    <s v="APQ ACCESOS"/>
    <s v="LUIS O MORALES ARENAS"/>
    <s v="tct_luimoa"/>
    <s v="4-Menor/Localizado"/>
    <s v="4-Baja"/>
    <s v="Baja"/>
    <x v="0"/>
    <s v="TELEFONICA EMPRESAS DE CHILE SA"/>
    <s v="SE GENERA TICKET POR REVISION Y TOMA DE ALARMA DE CLIENTES"/>
    <s v="11/02/2024 10:43:53"/>
    <s v="11/02/2024 10:44:59"/>
    <x v="0"/>
    <s v="CDP ANTIGUO 1"/>
    <s v="CDP ANTIGUO 2"/>
    <s v="11/02/2024 11:54:17"/>
    <s v="11/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
    <m/>
    <m/>
    <m/>
    <m/>
    <m/>
    <d v="2024-02-11T00:00:00"/>
    <x v="0"/>
    <x v="0"/>
    <x v="0"/>
    <x v="0"/>
    <x v="0"/>
  </r>
  <r>
    <s v="INC000002608939"/>
    <s v="RED INTERNA"/>
    <x v="10"/>
    <s v="APOQUINDO TI"/>
    <s v="RICARDO F ORELLANA MARDONES"/>
    <s v="tct_rorell"/>
    <s v="4-Menor/Localizado"/>
    <s v="4-Baja"/>
    <s v="Baja"/>
    <x v="0"/>
    <s v="TELEFONICA EMPRESAS DE CHILE SA"/>
    <s v="RONDA Y MEDICIÓN DE TEMPERATURAS EN SALAS TIC 19:30"/>
    <s v="11/02/2024 12:30:30"/>
    <s v="11/02/2024 12:31:38"/>
    <x v="0"/>
    <s v="TI"/>
    <s v="CLIMA"/>
    <s v="11/02/2024 19:46:01"/>
    <s v="11/02/2024 23:50:00"/>
    <m/>
    <s v="ACT REALIZADA SIN NOVEDAD"/>
    <d v="1899-12-30T00:00:00"/>
    <d v="1899-12-30T00:00:00"/>
    <d v="1899-12-30T00:00:00"/>
    <s v=""/>
    <s v=""/>
    <m/>
    <s v=""/>
    <s v=""/>
    <s v=""/>
    <s v="Cumplido"/>
    <d v="2024-02-11T00:00:00"/>
    <x v="0"/>
    <x v="0"/>
    <x v="0"/>
    <x v="0"/>
    <x v="0"/>
  </r>
  <r>
    <s v="INC000002609299"/>
    <s v="SAP"/>
    <x v="9"/>
    <s v="GESTION HD"/>
    <s v="FREDDY O CORTES DIAZ"/>
    <s v="frp_kefern"/>
    <s v="3-Moderado/Limitado"/>
    <s v="3-Medio"/>
    <s v="Media"/>
    <x v="1"/>
    <s v="INDUSTRIAS CHILENAS DE ALAMBRE INCHALAM S.A."/>
    <s v="HD  | Correccion estrategia datos incompletos"/>
    <s v="12/02/2024 11:32:14"/>
    <s v="12/02/2024 11:35:23"/>
    <x v="0"/>
    <s v="TI"/>
    <s v="APLICATIVOS"/>
    <s v="12/02/2024 11:57:32"/>
    <s v="12/02/2024 23:50:00"/>
    <s v="PREVENTIVO: NO_x000a_CODIGO DE SERVICIO:_x000a_DIRECCION:_x000a_QUIEN REPORTA:Freddy Cortés Díaz +56 9 6605 6481_x000a_CONTACTO EN TERRENO:_x000a_PROBLEMA:_x000a_REQUERIMIENTO:Favor llevar a PRD orden indicada en archivo adjunto._x000a_Gracias_x000a_EQUIPOS ENERGIZADO/REINICIADO:_x000a_HORARIO DE ATENCION:"/>
    <s v="Se realiza con éxito el transporte solicitado. Se informa a cliente vía mail"/>
    <d v="1899-12-30T00:00:00"/>
    <d v="1899-12-30T00:25:18"/>
    <d v="1899-12-30T00:25:18"/>
    <s v=""/>
    <s v="Cumplido"/>
    <m/>
    <m/>
    <m/>
    <m/>
    <m/>
    <d v="2024-02-12T00:00:00"/>
    <x v="0"/>
    <x v="0"/>
    <x v="0"/>
    <x v="0"/>
    <x v="0"/>
  </r>
  <r>
    <s v="INC000002609301"/>
    <s v="HOSTING VIRTUAL"/>
    <x v="1"/>
    <s v="SISTEMA OPERATIVO MICROSOFT"/>
    <s v="JAVIER CUEVAS"/>
    <s v="tct_jacuev"/>
    <s v="4-Menor/Localizado"/>
    <s v="4-Baja"/>
    <s v="Baja"/>
    <x v="1"/>
    <s v="TELEFONICA GLOBAL TECHNOLOGY S.A.AGENCIA EN CHILE"/>
    <s v="Baja parcial -  Suscripciones Manpower Chile"/>
    <s v="12/02/2024 10:51:29"/>
    <s v="12/02/2024 10:52:10"/>
    <x v="0"/>
    <s v="TI"/>
    <s v="SISTEMAS OPERATIVOS"/>
    <s v="12/02/2024 10:53:34"/>
    <s v="12/02/2024 23:50:00"/>
    <s v="Folio generado automáticamente para atender requerimiento del cliente. La solicitud fue realizada directamente al área resolutoria sin pasar por el flujo de mesa de ayuda"/>
    <s v="OK"/>
    <d v="1899-12-30T00:00:00"/>
    <d v="1899-12-30T00:02:05"/>
    <d v="1899-12-30T00:02:05"/>
    <s v=""/>
    <s v="Cumplido"/>
    <m/>
    <m/>
    <m/>
    <m/>
    <m/>
    <d v="2024-02-12T00:00:00"/>
    <x v="0"/>
    <x v="0"/>
    <x v="0"/>
    <x v="0"/>
    <x v="0"/>
  </r>
  <r>
    <s v="INC000002609452"/>
    <s v="VPN IP - MPLS"/>
    <x v="9"/>
    <s v="GESTION HD"/>
    <s v="NICOLAS A SAAVEDRA EGUILUZ"/>
    <s v="frp_jesanc"/>
    <s v="4-Menor/Localizado"/>
    <s v="4-Baja"/>
    <s v="Baja"/>
    <x v="1"/>
    <s v="NUTRISCO CHILE SA"/>
    <s v="GAMA/RV: Transporte OT // Lunes 12 Febrero 07 hrs"/>
    <s v="12/02/2024 7:06:09"/>
    <s v="12/02/2024 7:08:14"/>
    <x v="0"/>
    <s v="CDP ANTIGUO 1"/>
    <s v="CDP ANTIGUO 2"/>
    <s v="12/02/2024 9:05:16"/>
    <s v="12/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La orden OEDK925492 se a importado exitosamente en PRD"/>
    <d v="1899-12-30T00:00:00"/>
    <d v="1899-12-30T01:59:07"/>
    <d v="1899-12-30T01:59:07"/>
    <s v=""/>
    <s v="Cumplido"/>
    <m/>
    <m/>
    <m/>
    <m/>
    <m/>
    <d v="2024-02-12T00:00:00"/>
    <x v="1"/>
    <x v="1"/>
    <x v="0"/>
    <x v="0"/>
    <x v="0"/>
  </r>
  <r>
    <s v="INC000002609480"/>
    <s v="HOUSING"/>
    <x v="11"/>
    <s v="APQ ACCESOS"/>
    <s v="LUIS O MORALES ARENAS"/>
    <s v="tct_luimoa"/>
    <s v="4-Menor/Localizado"/>
    <s v="4-Baja"/>
    <s v="Baja"/>
    <x v="0"/>
    <s v="TELEFONICA EMPRESAS DE CHILE SA"/>
    <s v="SE GENERA TICKET POR RONDA Y REVISION DE SALAS TECNICAS"/>
    <s v="12/02/2024 9:28:27"/>
    <s v="12/02/2024 9:30:55"/>
    <x v="0"/>
    <s v="CDP ANTIGUO 1"/>
    <s v="CDP ANTIGUO 2"/>
    <s v="12/02/2024 9:43:44"/>
    <s v="1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s v=""/>
    <m/>
    <s v=""/>
    <s v=""/>
    <s v=""/>
    <s v="Cumplido"/>
    <d v="2024-02-12T00:00:00"/>
    <x v="0"/>
    <x v="0"/>
    <x v="0"/>
    <x v="0"/>
    <x v="0"/>
  </r>
  <r>
    <s v="INC000002609502"/>
    <s v="HOUSING"/>
    <x v="14"/>
    <s v="BELIEVE"/>
    <s v="SEBASTIAN A JARA VIDAL"/>
    <s v="frp_xgambo"/>
    <s v="3-Moderado/Limitado"/>
    <s v="3-Medio"/>
    <s v="Media"/>
    <x v="1"/>
    <s v="TELEFONICA EMPRESAS DE CHILE SA"/>
    <s v="GESTION DATACENTER/ ACCESOS / NEXTSTREAM"/>
    <s v="12/02/2024 9:44:38"/>
    <s v="12/02/2024 9:46:04"/>
    <x v="0"/>
    <s v="COMUNICACIONES"/>
    <s v="VPN IP - MPLS"/>
    <s v="12/02/2024 10:31:46"/>
    <s v="12/02/2024 23:50:00"/>
    <s v="EMPRESA: NEXTSTREAM_x000a_CÓDIGO DE SERVICIO: _x000a_DIRECCIÓN:Calle San Martin #50, Santiago Centro, Santiago_x000a_NOMBRE DE QUIEN REPORTA:Daniel Rodriguez_x000a_TELÉFONO DE QUIEN REPORTA:  5697829 7978_x000a_NOMBRE DE CONTACTO EN TERRENO: _x000a_REQUERIMIENTO : Mantenimiento correctivo"/>
    <m/>
    <d v="1899-12-30T00:36:31"/>
    <d v="1899-12-30T00:47:08"/>
    <d v="1899-12-30T00:10:37"/>
    <s v=""/>
    <s v="Cumplido"/>
    <m/>
    <m/>
    <m/>
    <m/>
    <m/>
    <d v="2024-02-12T00:00:00"/>
    <x v="0"/>
    <x v="0"/>
    <x v="0"/>
    <x v="0"/>
    <x v="0"/>
  </r>
  <r>
    <s v="INC000002609590"/>
    <s v="HOUSING"/>
    <x v="11"/>
    <s v="APQ ACCESOS"/>
    <s v="JOSE G MARQUEZ MARCANO"/>
    <s v="tct_josmam"/>
    <s v="4-Menor/Localizado"/>
    <s v="4-Baja"/>
    <s v="Baja"/>
    <x v="1"/>
    <s v="TELEFONICA EMPRESAS DE CHILE SA"/>
    <s v="RONDA Y REVISION DE SALAS"/>
    <s v="12/02/2024 1:56:57"/>
    <s v="12/02/2024 1:57:37"/>
    <x v="0"/>
    <s v="CDP ANTIGUO 1"/>
    <s v="CDP ANTIGUO 2"/>
    <s v="12/02/2024 1:59:09"/>
    <s v="12/02/2024 23:50:00"/>
    <s v="RONDA Y REVISION DE SALAS"/>
    <s v="RONDAS REALIZADAS"/>
    <d v="1899-12-30T00:01:17"/>
    <d v="1899-12-30T00:02:12"/>
    <d v="1899-12-30T00:00:55"/>
    <s v=""/>
    <s v="Cumplido"/>
    <m/>
    <m/>
    <m/>
    <m/>
    <m/>
    <d v="2024-02-12T00:00:00"/>
    <x v="0"/>
    <x v="0"/>
    <x v="0"/>
    <x v="0"/>
    <x v="0"/>
  </r>
  <r>
    <s v="INC000002609592"/>
    <s v="HOUSING"/>
    <x v="11"/>
    <s v="APQ ACCESOS"/>
    <s v="JOSE G MARQUEZ MARCANO"/>
    <s v="tct_josmam"/>
    <s v="4-Menor/Localizado"/>
    <s v="4-Baja"/>
    <s v="Baja"/>
    <x v="1"/>
    <s v="TELEFONICA EMPRESAS DE CHILE SA"/>
    <s v="TOMA DE ALARMAS DE CLIENTES"/>
    <s v="12/02/2024 1:59:32"/>
    <s v="12/02/2024 2:00:15"/>
    <x v="0"/>
    <s v="CDP ANTIGUO 1"/>
    <s v="CDP ANTIGUO 2"/>
    <s v="12/02/2024 2:01:35"/>
    <s v="12/02/2024 23:50:00"/>
    <s v="TOMA DE ALARMAS DE CLIENTES"/>
    <s v="TOMA DE ALARMAS REALIZADAS"/>
    <d v="1899-12-30T00:01:05"/>
    <d v="1899-12-30T00:02:03"/>
    <d v="1899-12-30T00:00:58"/>
    <s v=""/>
    <s v="Cumplido"/>
    <m/>
    <s v=""/>
    <s v=""/>
    <s v=""/>
    <s v="Cumplido"/>
    <d v="2024-02-12T00:00:00"/>
    <x v="0"/>
    <x v="0"/>
    <x v="0"/>
    <x v="0"/>
    <x v="0"/>
  </r>
  <r>
    <s v="INC000002609599"/>
    <s v="HOUSING"/>
    <x v="11"/>
    <s v="APQ ACCESOS"/>
    <s v="JOSE G MARQUEZ MARCANO"/>
    <s v="tct_josmam"/>
    <s v="4-Menor/Localizado"/>
    <s v="4-Baja"/>
    <s v="Baja"/>
    <x v="1"/>
    <s v="TELEFONICA EMPRESAS DE CHILE SA"/>
    <s v="SUPERVISION: Tendido de cableado UTP"/>
    <s v="12/02/2024 2:05:29"/>
    <s v="12/02/2024 2:06:17"/>
    <x v="0"/>
    <s v="CDP ANTIGUO 1"/>
    <s v="CDP ANTIGUO 2"/>
    <s v="12/02/2024 2:07:30"/>
    <s v="12/02/2024 23:50:00"/>
    <s v="Tendido de cableado UTP"/>
    <s v="trabajo realizado"/>
    <d v="1899-12-30T00:01:00"/>
    <d v="1899-12-30T00:02:01"/>
    <d v="1899-12-30T00:01:01"/>
    <s v=""/>
    <s v="Cumplido"/>
    <m/>
    <m/>
    <m/>
    <m/>
    <m/>
    <d v="2024-02-12T00:00:00"/>
    <x v="0"/>
    <x v="0"/>
    <x v="0"/>
    <x v="0"/>
    <x v="0"/>
  </r>
  <r>
    <s v="INC000002609607"/>
    <s v="SAP"/>
    <x v="9"/>
    <s v="CLOUD SAP HANA"/>
    <s v="NICOLAS A SAAVEDRA EGUILUZ"/>
    <s v="tct_nsaave"/>
    <s v="4-Menor/Localizado"/>
    <s v="4-Baja"/>
    <s v="Baja"/>
    <x v="1"/>
    <s v="TELEFONICA EMPRESAS DE CHILE SA"/>
    <s v="Checklist Diarios Clientes 12.02.24"/>
    <s v="12/02/2024 6:41:59"/>
    <s v="12/02/2024 6:43:09"/>
    <x v="0"/>
    <s v="Service"/>
    <s v="Internal"/>
    <s v="12/02/2024 6:43:33"/>
    <s v="12/02/2024 23:50:00"/>
    <s v="Se realiza Checklist Diario de los clientes; _x000a_HDC_x000a_NUTRISCO_x000a_FRUSAN"/>
    <s v="Se realiza Checklist Diario de los clientes; _x000a_HDC_x000a_NUTRISCO_x000a_FRUSAN"/>
    <d v="1899-12-30T00:00:00"/>
    <d v="1899-12-30T00:01:34"/>
    <d v="1899-12-30T00:01:34"/>
    <s v=""/>
    <s v="Cumplido"/>
    <m/>
    <m/>
    <m/>
    <m/>
    <m/>
    <d v="2024-02-12T00:00:00"/>
    <x v="0"/>
    <x v="0"/>
    <x v="0"/>
    <x v="0"/>
    <x v="0"/>
  </r>
  <r>
    <s v="INC000002609630"/>
    <s v="INFRAESTRUCTURA DC"/>
    <x v="2"/>
    <s v="APQ ACCESOS"/>
    <s v="JAVIER J BRAVO CARVAJAL"/>
    <s v="tct_jmarqu"/>
    <s v="4-Menor/Localizado"/>
    <s v="4-Baja"/>
    <s v="Baja"/>
    <x v="0"/>
    <s v="TELEFONICA CYBERSECURITY TECH CHILE SPA"/>
    <s v="TOMA DE ALARMAS TECH"/>
    <s v="12/02/2024 10:05:05"/>
    <s v="12/02/2024 10:06:44"/>
    <x v="0"/>
    <s v="CDP ANTIGUO 1"/>
    <s v="CDP ANTIGUO 2"/>
    <s v="12/02/2024 13:36:49"/>
    <s v="12/02/2024 23:50:00"/>
    <s v="PREVENTIVO: SI_x000a_CÓDIGO DE SERVICIO:_x000a_DIRECCIÓN:  DCSM_x000a_QUIEN REPORTA: RAMON DIAZ_x000a_CONTACTO EN TERRENO: DC OPERADOR N1_x000a_PROBLEMA: TOMA DE ALARMAS_x000a_REQUERIMIENTO: TOMA DE ALARMAS CLIENTE TECH"/>
    <s v="SE EFECTÚA CONTACTO CON CLIENTE: NO APLICA_x000a_TELÉFONO DE CONTACTO: NO APLICA_x000a_ACCIONES REALIZADAS: TOMA DE ALARMAS_x000a_SOLUCIÓN PALIATIVA O DEFINITIVA: NO APLICA_x000a_ACCIONES DE MEJORA, RECOMENDACIONES: NO APLICA_x000a_CAUSA RAÍZ: ALARMAS TECH"/>
    <d v="1899-12-30T00:00:00"/>
    <d v="1899-12-30T00:00:00"/>
    <d v="1899-12-30T00:00:00"/>
    <s v=""/>
    <s v=""/>
    <m/>
    <m/>
    <m/>
    <m/>
    <m/>
    <d v="2024-02-12T00:00:00"/>
    <x v="0"/>
    <x v="0"/>
    <x v="0"/>
    <x v="0"/>
    <x v="0"/>
  </r>
  <r>
    <s v="INC000002609643"/>
    <s v="HOUSING"/>
    <x v="13"/>
    <s v="ADMINISTRADORES RESIDENTES"/>
    <s v="RICARDO F ORELLANA MARDONES"/>
    <s v="frp_jugonz"/>
    <s v="3-Moderado/Limitado"/>
    <s v="3-Medio"/>
    <s v="Media"/>
    <x v="1"/>
    <s v="HDI SEGUROS S.A."/>
    <s v="GESTION DATACENTER/ ACCESOS / HDI SEGUROS S.A."/>
    <s v="12/02/2024 10:47:09"/>
    <s v="12/02/2024 10:53:09"/>
    <x v="0"/>
    <s v="CDP ANTIGUO 1"/>
    <s v="CDP ANTIGUO 2"/>
    <s v="12/02/2024 12:22:42"/>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1:25:26"/>
    <d v="1899-12-30T01:35:33"/>
    <d v="1899-12-30T00:10:07"/>
    <s v=""/>
    <s v="Cumplido"/>
    <m/>
    <m/>
    <m/>
    <m/>
    <m/>
    <d v="2024-02-12T00:00:00"/>
    <x v="0"/>
    <x v="0"/>
    <x v="0"/>
    <x v="0"/>
    <x v="0"/>
  </r>
  <r>
    <s v="INC000002609661"/>
    <s v="VPN IP - MPLS"/>
    <x v="7"/>
    <s v="GESTION HD"/>
    <s v="VICTOR SEPULVEDA GAMARRA"/>
    <s v="frp_fpetro"/>
    <s v="3-Moderado/Limitado"/>
    <s v="3-Medio"/>
    <s v="Media"/>
    <x v="1"/>
    <s v="FUNDACION INSTITUTO PROFESIONAL DUOC UC"/>
    <s v="HD/FUND INSTITUTO PROFESIONAL DUOC UC // Migración de maquinas con sistema operativo W"/>
    <s v="12/02/2024 11:55:41"/>
    <s v="12/02/2024 11:57:28"/>
    <x v="0"/>
    <s v="TI"/>
    <s v="SISTEMAS OPERATIVOS"/>
    <s v="12/02/2024 16:34:18"/>
    <s v="12/02/2024 23:50:00"/>
    <s v="PREVENTIVO: NO_x000a_CODIGO DE SERVICIO: _x000a_DIRECCION:_x000a_QUIEN REPORTA: Andres Gudiño Peña 56 9 9040 2570_x000a_CONTACTO EN TERRENO: Andres Gudiño Peña 56 9 9040 2570_x000a__x000a_REQUERIMIENTO:_x000a__x000a_Junto con saludar, favor de su ayuda en asignar aun especialista de SO_x000a_para poder revi"/>
    <s v="Se conectó la interfaz de la VLAN 1823 y se configuró la IP 10.20.2.101 (provisoria) a nivel de vCloud, dado que la red es máscara 22."/>
    <d v="1899-12-30T02:45:48"/>
    <d v="1899-12-30T04:38:37"/>
    <d v="1899-12-30T01:52:49"/>
    <s v=""/>
    <s v="Cumplido"/>
    <m/>
    <m/>
    <m/>
    <m/>
    <m/>
    <d v="2024-02-12T00:00:00"/>
    <x v="1"/>
    <x v="1"/>
    <x v="0"/>
    <x v="0"/>
    <x v="0"/>
  </r>
  <r>
    <s v="INC000002609691"/>
    <s v="BACKUP ON DEMAND"/>
    <x v="4"/>
    <s v="GESTION HD"/>
    <s v="JUAN P SEGURA VARGAS"/>
    <s v="frp_fpetro"/>
    <s v="3-Moderado/Limitado"/>
    <s v="3-Medio"/>
    <s v="Media"/>
    <x v="1"/>
    <s v="ARTIKOS CHILE S A"/>
    <s v="HD/RE: Solicitud: No alertar bases habilitadas para respaldos."/>
    <s v="12/02/2024 13:34:29"/>
    <s v="12/02/2024 13:36:04"/>
    <x v="0"/>
    <s v="TI"/>
    <s v="ALMACENAMIENTO y RESPALDO"/>
    <s v="15/02/2024 22:41:44"/>
    <s v="15/02/2024 23:50:00"/>
    <s v="PREVENTIVO: NO_x000a_CODIGO DE SERVICIO:_x000a_DIRECCION:_x000a_QUIEN REPORTA: Denise Cruzat Etcheberry 56 9 93378009_x000a_CONTACTO EN TERRENO: Denise Cruzat Etcheberry 56 9 93378009_x000a__x000a_REQUERIMIENTO:_x000a__x000a__x000a_De acuerdo a lo conversado se solicita provisoriamente no considerar_x000a_fallas"/>
    <m/>
    <d v="1900-01-02T07:38:03"/>
    <d v="1900-01-02T09:07:15"/>
    <d v="1899-12-30T01:29:12"/>
    <s v=""/>
    <s v="Cumplido"/>
    <m/>
    <s v=""/>
    <s v=""/>
    <s v="Cumplido"/>
    <s v=""/>
    <d v="2024-02-15T00:00:00"/>
    <x v="1"/>
    <x v="1"/>
    <x v="0"/>
    <x v="0"/>
    <x v="0"/>
  </r>
  <r>
    <s v="INC000002609742"/>
    <s v="TICKET-INTELIGENTE"/>
    <x v="7"/>
    <s v="EVENTOS HD"/>
    <s v="VICTOR SEPULVEDA GAMARRA"/>
    <s v="USR_TSIGHT"/>
    <s v="1-Extenso/Generalizado"/>
    <s v="4-Baja"/>
    <s v="Baja"/>
    <x v="3"/>
    <s v="TELEFONICA CYBERSECURITY TECH CHILE SPA"/>
    <s v="tctcsp01 - soc-splunk-master TICKET AUTOMATICO"/>
    <s v="12/02/2024 4:00:45"/>
    <s v="12/02/2024 4:00:45"/>
    <x v="0"/>
    <s v="TI"/>
    <s v="SISTEMAS OPERATIVOS"/>
    <s v="12/02/2024 5:46:58"/>
    <s v="12/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1:15:42"/>
    <d v="1899-12-30T01:46:13"/>
    <d v="1899-12-30T00:30:31"/>
    <s v="Cumplido"/>
    <s v=""/>
    <m/>
    <m/>
    <m/>
    <m/>
    <m/>
    <d v="2024-02-12T00:00:00"/>
    <x v="0"/>
    <x v="0"/>
    <x v="0"/>
    <x v="0"/>
    <x v="0"/>
  </r>
  <r>
    <s v="INC000002609861"/>
    <s v="HELP DESK TICKETING"/>
    <x v="7"/>
    <s v="GESTION PLATAFORMA CLIENTES"/>
    <s v="SEBASTIAN I ACUÑA GUZMAN"/>
    <s v="lmolcont"/>
    <s v="3-Moderado/Limitado"/>
    <s v="3-Medio"/>
    <s v="Media"/>
    <x v="1"/>
    <s v="TELEFONICA EMPRESAS DE CHILE SA"/>
    <s v="Permiso root a cuenta de SO para servidores de integración de Remedy 20"/>
    <s v="12/02/2024 9:01:28"/>
    <s v="12/02/2024 9:04:55"/>
    <x v="0"/>
    <s v="TI"/>
    <s v="SISTEMAS OPERATIVOS"/>
    <s v="12/02/2024 11:09:14"/>
    <s v="12/02/2024 23:50:00"/>
    <s v="Se requiere poder obtener permisos root (sudo su -) a través de la cuenta de SO luis.molina en los siguientes servidores del site de integraciones de Remedy 20, para la administración de directorios propios del app:_x000a__x000a_rmdy-prod-ar-apirest01 - 10.84.101.27"/>
    <s v="Se habilita permisos de superusuario según lo solicitado._x000a__x000a_Se validará con solicitante."/>
    <d v="1899-12-30T00:00:00"/>
    <d v="1899-12-30T02:07:46"/>
    <d v="1899-12-30T02:07:46"/>
    <s v=""/>
    <s v="Cumplido"/>
    <m/>
    <m/>
    <m/>
    <m/>
    <m/>
    <d v="2024-02-12T00:00:00"/>
    <x v="1"/>
    <x v="1"/>
    <x v="0"/>
    <x v="0"/>
    <x v="0"/>
  </r>
  <r>
    <s v="INC000002609873"/>
    <s v="HOUSING"/>
    <x v="13"/>
    <s v="ADMINISTRADORES RESIDENTES"/>
    <s v="RICARDO F ORELLANA MARDONES"/>
    <s v="frp_jugonz"/>
    <s v="3-Moderado/Limitado"/>
    <s v="3-Medio"/>
    <s v="Media"/>
    <x v="1"/>
    <s v="TELEFONICA EMPRESAS DE CHILE SA"/>
    <s v="GESTION DATACENTER/ ACCESOS / TELEFONICA EMPRESAS DE CHILE SA"/>
    <s v="12/02/2024 9:16:24"/>
    <s v="12/02/2024 9:19:01"/>
    <x v="0"/>
    <s v="COMUNICACIONES"/>
    <s v="VPN IP - MPLS"/>
    <s v="12/02/2024 9:43:16"/>
    <s v="12/02/2024 23:50:00"/>
    <s v="EMPRESA: TELEFONICA EMPRESAS DE CHILE SA_x000a_CÓDIGO DE SERVICIO: _x000a_DIRECCIÓN: Av. Apoquindo #7071, Las Condes, Santiago_x000a_NOMBRE DE QUIEN REPORTA: Operador DataCenter Sites_x000a_TELÉFONO DE QUIEN REPORTA: +56 222025776 / 981290517 _x000a_NOMBRE DE CONTACTO EN TERRENO: Ren"/>
    <m/>
    <d v="1899-12-30T00:14:43"/>
    <d v="1899-12-30T00:26:52"/>
    <d v="1899-12-30T00:12:09"/>
    <s v=""/>
    <s v="Cumplido"/>
    <m/>
    <m/>
    <m/>
    <m/>
    <m/>
    <d v="2024-02-12T00:00:00"/>
    <x v="0"/>
    <x v="0"/>
    <x v="0"/>
    <x v="0"/>
    <x v="0"/>
  </r>
  <r>
    <s v="INC000002609910"/>
    <s v="INFRAESTRUCTURA DC"/>
    <x v="7"/>
    <s v="DUOC TICKET PENDIENTES"/>
    <s v="VICTOR SEPULVEDA GAMARRA"/>
    <s v="frp_lmosqu"/>
    <s v="4-Menor/Localizado"/>
    <s v="4-Baja"/>
    <s v="Baja"/>
    <x v="1"/>
    <s v="FUNDACION INSTITUTO PROFESIONAL DUOC UC"/>
    <s v="DUOC | REQ | reinicio JBOSS FUSE QA"/>
    <s v="12/02/2024 9:51:57"/>
    <s v="12/02/2024 9:54:46"/>
    <x v="0"/>
    <s v="TI"/>
    <s v="SISTEMAS OPERATIVOS"/>
    <s v="12/02/2024 15:35:47"/>
    <s v="1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inicia servicio jboss en servidor QA-FUSE-01"/>
    <d v="1899-12-30T01:47:13"/>
    <d v="1899-12-30T05:43:50"/>
    <d v="1899-12-30T03:56:37"/>
    <s v=""/>
    <s v="Cumplido"/>
    <m/>
    <m/>
    <m/>
    <m/>
    <m/>
    <d v="2024-02-12T00:00:00"/>
    <x v="1"/>
    <x v="1"/>
    <x v="0"/>
    <x v="0"/>
    <x v="0"/>
  </r>
  <r>
    <s v="INC000002610045"/>
    <s v="HOUSING"/>
    <x v="14"/>
    <s v="BELIEVE"/>
    <s v="SEBASTIAN A JARA VIDAL"/>
    <s v="frp_jcarri"/>
    <s v="3-Moderado/Limitado"/>
    <s v="3-Medio"/>
    <s v="Media"/>
    <x v="1"/>
    <s v="TELEFONICA EMPRESAS DE CHILE SA"/>
    <s v="GESTION DATACENTER/ ACCESOS / TELEFONICA EMPRESAS DE CHILE SA"/>
    <s v="12/02/2024 10:54:43"/>
    <s v="12/02/2024 10:56:16"/>
    <x v="0"/>
    <s v="COMUNICACIONES"/>
    <s v="VPN IP - MPLS"/>
    <s v="12/02/2024 11:42:10"/>
    <s v="12/02/2024 23:50:00"/>
    <s v="EMPRESA:TELEFONICA EMPRESAS DE CHILE SA_x000a_CÓDIGO DE SERVICIO: _x000a_DIRECCIÓN:Calle San Martin #50, Santiago Centro, Santiago_x000a_NOMBRE DE QUIEN REPORTA:RENE VILLEGAS_x000a_TELÉFONO DE QUIEN REPORTA:56992278586_x000a_NOMBRE DE CONTACTO EN TERRENO: _x000a_REQUERIMIENTO:VISITA DATACE"/>
    <m/>
    <d v="1899-12-30T00:37:01"/>
    <d v="1899-12-30T00:47:27"/>
    <d v="1899-12-30T00:10:26"/>
    <s v=""/>
    <s v="Cumplido"/>
    <m/>
    <m/>
    <m/>
    <m/>
    <m/>
    <d v="2024-02-12T00:00:00"/>
    <x v="0"/>
    <x v="0"/>
    <x v="0"/>
    <x v="0"/>
    <x v="0"/>
  </r>
  <r>
    <s v="INC000002610059"/>
    <s v="VPN IP - MPLS"/>
    <x v="5"/>
    <s v="BELIEVE"/>
    <s v="JUAN PABLO PAZ GOMPERTZ"/>
    <s v="frp_jcarri"/>
    <s v="4-Menor/Localizado"/>
    <s v="4-Baja"/>
    <s v="Baja"/>
    <x v="1"/>
    <s v="I MUNICIPALIDAD DE MEJILLONES"/>
    <s v="REQ / TraficoLImpio / Bloqueo de Ip"/>
    <s v="12/02/2024 11:51:53"/>
    <s v="12/02/2024 11:52:49"/>
    <x v="0"/>
    <s v="CDP ANTIGUO 1"/>
    <s v="CDP ANTIGUO 2"/>
    <s v="13/02/2024 13:44:28"/>
    <s v="13/02/2024 23:50:00"/>
    <s v="PREVENTIVO: NO_x000a_CODIGO DE SERVICIO: VPF1667299 _x000a_DIRECCION:      _x000a_CIUDAD:             _x000a_COMUNA:_x000a_NOMBRE QUIEN REPORTA:Luis Osorio_x000a_TELEFONO QUIEN REPORTA: +56 2 557314 _x000a_NOMBRE CONTACTO EN TERRENO:        _x000a_TELEFONO 1 CONTACTO EN TERRENO:_x000a_TELEFONO 2 CONTACTO EN"/>
    <s v="Se liberan IP solicitadas por cliente y servicio funciona correctamente."/>
    <d v="1899-12-30T21:55:22"/>
    <d v="1899-12-31T01:52:35"/>
    <d v="1899-12-30T03:57:13"/>
    <s v=""/>
    <s v="Cumplido"/>
    <m/>
    <m/>
    <m/>
    <m/>
    <m/>
    <d v="2024-02-13T00:00:00"/>
    <x v="1"/>
    <x v="1"/>
    <x v="0"/>
    <x v="0"/>
    <x v="0"/>
  </r>
  <r>
    <s v="INC000002610092"/>
    <s v="HOUSING"/>
    <x v="11"/>
    <s v="APQ ACCESOS"/>
    <s v="LUIS O MORALES ARENAS"/>
    <s v="tct_luimoa"/>
    <s v="4-Menor/Localizado"/>
    <s v="4-Baja"/>
    <s v="Baja"/>
    <x v="0"/>
    <s v="TELEFONICA EMPRESAS DE CHILE SA"/>
    <s v="SE GENERA TICKET POR REVISON Y TOMA DE ALARMA DE CLIENTES"/>
    <s v="12/02/2024 12:16:05"/>
    <s v="12/02/2024 12:17:19"/>
    <x v="0"/>
    <s v="CDP ANTIGUO 1"/>
    <s v="CDP ANTIGUO 2"/>
    <s v="12/02/2024 12:18:50"/>
    <s v="12/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s v=""/>
    <m/>
    <m/>
    <m/>
    <m/>
    <m/>
    <d v="2024-02-12T00:00:00"/>
    <x v="0"/>
    <x v="0"/>
    <x v="0"/>
    <x v="0"/>
    <x v="0"/>
  </r>
  <r>
    <s v="INC000002610094"/>
    <s v="RED INTERNA"/>
    <x v="10"/>
    <s v="APOQUINDO TI"/>
    <s v="RICARDO F ORELLANA MARDONES"/>
    <s v="tct_rorell"/>
    <s v="4-Menor/Localizado"/>
    <s v="4-Baja"/>
    <s v="Baja"/>
    <x v="0"/>
    <s v="TELEFONICA EMPRESAS DE CHILE SA"/>
    <s v="RONDA Y MEDICIÓN DE TEMPERATURAS EN SALAS TIC 18:30"/>
    <s v="12/02/2024 12:17:07"/>
    <s v="12/02/2024 12:18:30"/>
    <x v="0"/>
    <s v="CDP ANTIGUO 1"/>
    <s v="CDP ANTIGUO 2"/>
    <s v="12/02/2024 20:05:26"/>
    <s v="12/02/2024 23:50:00"/>
    <m/>
    <s v="AC REALIZADA SIN NOVEDAD 18:30"/>
    <d v="1899-12-30T00:00:00"/>
    <d v="1899-12-30T00:00:00"/>
    <d v="1899-12-30T00:00:00"/>
    <s v=""/>
    <s v=""/>
    <m/>
    <m/>
    <m/>
    <m/>
    <m/>
    <d v="2024-02-12T00:00:00"/>
    <x v="0"/>
    <x v="0"/>
    <x v="0"/>
    <x v="0"/>
    <x v="0"/>
  </r>
  <r>
    <s v="INC000002610147"/>
    <s v="RED INTERNA"/>
    <x v="1"/>
    <s v="APQ ACCESOS"/>
    <s v="JAVIERA A UMAÑA YEVENES"/>
    <s v="tct_pabmaf"/>
    <s v="2-Significativo/Amplio"/>
    <s v="2-Alta"/>
    <s v="Alta"/>
    <x v="1"/>
    <s v="TELEFONICA CYBERSECURITY TECH CHILE SPA"/>
    <s v="Favor resetear clave de correo"/>
    <s v="12/02/2024 12:11:06"/>
    <s v="12/02/2024 12:13:33"/>
    <x v="0"/>
    <s v="CDP ANTIGUO 1"/>
    <s v="CDP ANTIGUO 2"/>
    <s v="12/02/2024 18:36:02"/>
    <s v="12/02/2024 23:50:00"/>
    <s v="Favor resetear clave de correo_x000a__x000a_Móvil: +56 9 96491740"/>
    <m/>
    <d v="1899-12-30T06:06:01"/>
    <d v="1899-12-30T06:24:56"/>
    <d v="1899-12-30T00:18:55"/>
    <s v=""/>
    <s v="Cumplido"/>
    <m/>
    <m/>
    <m/>
    <m/>
    <m/>
    <d v="2024-02-12T00:00:00"/>
    <x v="0"/>
    <x v="0"/>
    <x v="0"/>
    <x v="0"/>
    <x v="0"/>
  </r>
  <r>
    <s v="INC000002610177"/>
    <s v="HOUSING"/>
    <x v="13"/>
    <s v="ADMINISTRADORES RESIDENTES"/>
    <s v="RICARDO F ORELLANA MARDONES"/>
    <s v="frp_jugonz"/>
    <s v="3-Moderado/Limitado"/>
    <s v="3-Medio"/>
    <s v="Media"/>
    <x v="1"/>
    <s v="HDI SEGUROS S.A."/>
    <s v="GESTION DATACENTER / ACCESOS / HDI SEGUROS S.A."/>
    <s v="12/02/2024 12:58:41"/>
    <s v="12/02/2024 13:04:19"/>
    <x v="0"/>
    <s v="CDP ANTIGUO 1"/>
    <s v="CDP ANTIGUO 2"/>
    <s v="12/02/2024 13:24:45"/>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0:13:45"/>
    <d v="1899-12-30T00:26:04"/>
    <d v="1899-12-30T00:12:19"/>
    <s v=""/>
    <s v="Cumplido"/>
    <m/>
    <m/>
    <m/>
    <m/>
    <m/>
    <d v="2024-02-12T00:00:00"/>
    <x v="0"/>
    <x v="0"/>
    <x v="0"/>
    <x v="0"/>
    <x v="0"/>
  </r>
  <r>
    <s v="INC000002610184"/>
    <s v="HOSTING VIRTUAL"/>
    <x v="6"/>
    <s v="SM OPERACIONES"/>
    <s v="RICARDO R GALLEGOS OYANEDER"/>
    <s v="tct_rgalle"/>
    <s v="4-Menor/Localizado"/>
    <s v="4-Baja"/>
    <s v="Baja"/>
    <x v="1"/>
    <s v="FUNDACION INSTITUTO PROFESIONAL DUOC UC"/>
    <s v="Sesión de trabajo en linea por error flujo de correo boletas de honorario DUOC"/>
    <s v="12/02/2024 13:03:13"/>
    <s v="12/02/2024 13:03:35"/>
    <x v="0"/>
    <s v="TI"/>
    <s v="SISTEMAS OPERATIVOS"/>
    <s v="12/02/2024 13:05:53"/>
    <s v="12/02/2024 23:50:00"/>
    <s v="Sesión de trabajo en linea por error flujo de correo boletas de honorario DUOC"/>
    <s v="Sesión de trabajo en linea por error flujo de correo boletas de honorario DUOC"/>
    <d v="1899-12-30T00:00:00"/>
    <d v="1899-12-30T00:02:40"/>
    <d v="1899-12-30T00:02:40"/>
    <s v=""/>
    <s v="Cumplido"/>
    <m/>
    <m/>
    <m/>
    <m/>
    <m/>
    <d v="2024-02-12T00:00:00"/>
    <x v="0"/>
    <x v="0"/>
    <x v="0"/>
    <x v="0"/>
    <x v="0"/>
  </r>
  <r>
    <s v="INC000002610192"/>
    <s v="HOSTING VIRTUAL"/>
    <x v="6"/>
    <s v="SM OPERACIONES"/>
    <s v="RICARDO R GALLEGOS OYANEDER"/>
    <s v="tct_rgalle"/>
    <s v="4-Menor/Localizado"/>
    <s v="4-Baja"/>
    <s v="Baja"/>
    <x v="1"/>
    <s v="TELEFONICA GLOBAL TECHNOLOGY S.A.AGENCIA EN CHILE"/>
    <s v="Gestion con SOC para integracion especialista comunicaciones en revisión flujo SAP DUOC"/>
    <s v="12/02/2024 13:09:26"/>
    <s v="12/02/2024 13:09:36"/>
    <x v="0"/>
    <s v="TI"/>
    <s v="SISTEMAS OPERATIVOS"/>
    <s v="12/02/2024 13:11:27"/>
    <s v="12/02/2024 23:50:00"/>
    <s v="Gestion con SOC para integracion especialista comunicaciones en revisión flujo SAP DUOC"/>
    <s v="Gestion con SOC para integracion especialista comunicaciones en revisión flujo SAP DUOC"/>
    <d v="1899-12-30T00:00:00"/>
    <d v="1899-12-30T00:02:01"/>
    <d v="1899-12-30T00:02:01"/>
    <s v=""/>
    <s v="Cumplido"/>
    <m/>
    <m/>
    <m/>
    <m/>
    <m/>
    <d v="2024-02-12T00:00:00"/>
    <x v="0"/>
    <x v="0"/>
    <x v="0"/>
    <x v="0"/>
    <x v="0"/>
  </r>
  <r>
    <s v="INC000002610193"/>
    <s v="HOSTING VIRTUAL"/>
    <x v="6"/>
    <s v="SM OPERACIONES"/>
    <s v="RICARDO R GALLEGOS OYANEDER"/>
    <s v="tct_rgalle"/>
    <s v="4-Menor/Localizado"/>
    <s v="4-Baja"/>
    <s v="Baja"/>
    <x v="1"/>
    <s v="TELEFONICA GLOBAL TECHNOLOGY S.A.AGENCIA EN CHILE"/>
    <s v="Reunión coordinación servidores deprecados Cliente Duoc"/>
    <s v="12/02/2024 13:09:42"/>
    <s v="12/02/2024 13:09:54"/>
    <x v="0"/>
    <s v="TI"/>
    <s v="SISTEMAS OPERATIVOS"/>
    <s v="12/02/2024 13:13:37"/>
    <s v="12/02/2024 23:50:00"/>
    <s v="Reunión coordinación servidores deprecados Cliente Duoc"/>
    <s v="Reunión coordinación servidores deprecados Cliente Duoc"/>
    <d v="1899-12-30T00:00:00"/>
    <d v="1899-12-30T00:03:55"/>
    <d v="1899-12-30T00:03:55"/>
    <s v=""/>
    <s v="Cumplido"/>
    <m/>
    <m/>
    <m/>
    <m/>
    <m/>
    <d v="2024-02-12T00:00:00"/>
    <x v="0"/>
    <x v="0"/>
    <x v="0"/>
    <x v="0"/>
    <x v="0"/>
  </r>
  <r>
    <s v="INC000002610194"/>
    <s v="HOSTING VIRTUAL"/>
    <x v="6"/>
    <s v="SM OPERACIONES"/>
    <s v="RICARDO R GALLEGOS OYANEDER"/>
    <s v="tct_rgalle"/>
    <s v="4-Menor/Localizado"/>
    <s v="4-Baja"/>
    <s v="Baja"/>
    <x v="1"/>
    <s v="TELEFONICA GLOBAL TECHNOLOGY S.A.AGENCIA EN CHILE"/>
    <s v="Sesión de trabajo por error acceso ST en PAM"/>
    <s v="12/02/2024 13:10:01"/>
    <s v="12/02/2024 13:10:12"/>
    <x v="0"/>
    <s v="TI"/>
    <s v="SISTEMAS OPERATIVOS"/>
    <s v="12/02/2024 13:14:24"/>
    <s v="12/02/2024 23:50:00"/>
    <s v="Sesión de trabajo por error acceso ST en PAM"/>
    <s v="Sesión de trabajo por error acceso ST en PAM"/>
    <d v="1899-12-30T00:00:00"/>
    <d v="1899-12-30T00:04:23"/>
    <d v="1899-12-30T00:04:23"/>
    <s v=""/>
    <s v="Cumplido"/>
    <m/>
    <m/>
    <m/>
    <m/>
    <m/>
    <d v="2024-02-12T00:00:00"/>
    <x v="0"/>
    <x v="0"/>
    <x v="0"/>
    <x v="0"/>
    <x v="0"/>
  </r>
  <r>
    <s v="INC000002610196"/>
    <s v="HOSTING VIRTUAL"/>
    <x v="6"/>
    <s v="SM OPERACIONES"/>
    <s v="RICARDO R GALLEGOS OYANEDER"/>
    <s v="tct_rgalle"/>
    <s v="4-Menor/Localizado"/>
    <s v="4-Baja"/>
    <s v="Baja"/>
    <x v="1"/>
    <s v="TELEFONICA GLOBAL TECHNOLOGY S.A.AGENCIA EN CHILE"/>
    <s v="Entrega de información Snapshots a cliente Axity por trabajos de actualización programados."/>
    <s v="12/02/2024 13:10:19"/>
    <s v="12/02/2024 13:10:31"/>
    <x v="0"/>
    <s v="TI"/>
    <s v="SISTEMAS OPERATIVOS"/>
    <s v="12/02/2024 13:15:17"/>
    <s v="12/02/2024 23:50:00"/>
    <s v="Entrega de información referente a Snapshots a cliente Axity por trabajos de actualización programados."/>
    <s v="Entrega de información referente a Snapshots a cliente Axity por trabajos de actualización programados."/>
    <d v="1899-12-30T00:00:00"/>
    <d v="1899-12-30T00:04:58"/>
    <d v="1899-12-30T00:04:58"/>
    <s v=""/>
    <s v="Cumplido"/>
    <m/>
    <m/>
    <m/>
    <m/>
    <m/>
    <d v="2024-02-12T00:00:00"/>
    <x v="0"/>
    <x v="0"/>
    <x v="0"/>
    <x v="0"/>
    <x v="0"/>
  </r>
  <r>
    <s v="INC000002610197"/>
    <s v="HOSTING VIRTUAL"/>
    <x v="6"/>
    <s v="SM OPERACIONES"/>
    <s v="RICARDO R GALLEGOS OYANEDER"/>
    <s v="tct_rgalle"/>
    <s v="4-Menor/Localizado"/>
    <s v="4-Baja"/>
    <s v="Baja"/>
    <x v="1"/>
    <s v="TELEFONICA GLOBAL TECHNOLOGY S.A.AGENCIA EN CHILE"/>
    <s v="Reunión interna MS"/>
    <s v="12/02/2024 13:10:37"/>
    <s v="12/02/2024 13:10:48"/>
    <x v="0"/>
    <s v="TI"/>
    <s v="SISTEMAS OPERATIVOS"/>
    <s v="12/02/2024 13:16:03"/>
    <s v="12/02/2024 23:50:00"/>
    <s v="Reunión interna MS"/>
    <s v="Reunión interna MS"/>
    <d v="1899-12-30T00:00:00"/>
    <d v="1899-12-30T00:05:26"/>
    <d v="1899-12-30T00:05:26"/>
    <s v=""/>
    <s v="Cumplido"/>
    <m/>
    <m/>
    <m/>
    <m/>
    <m/>
    <d v="2024-02-12T00:00:00"/>
    <x v="0"/>
    <x v="0"/>
    <x v="0"/>
    <x v="0"/>
    <x v="0"/>
  </r>
  <r>
    <s v="INC000002610301"/>
    <s v="HOSTING VIRTUAL"/>
    <x v="1"/>
    <s v="DUOC TICKET AUTOMATICO"/>
    <s v="JAVIERA A UMAÑA YEVENES"/>
    <s v="frp_lmosqu"/>
    <s v="4-Menor/Localizado"/>
    <s v="4-Baja"/>
    <s v="Baja"/>
    <x v="1"/>
    <s v="FUNDACION INSTITUTO PROFESIONAL DUOC UC"/>
    <s v="DUOC  | REQ | Cuenta de usuario externo no recibe correos"/>
    <s v="12/02/2024 12:49:38"/>
    <s v="12/02/2024 12:52:55"/>
    <x v="0"/>
    <s v="CDP ANTIGUO 1"/>
    <s v="CDP ANTIGUO 2"/>
    <s v="13/02/2024 10:35:56"/>
    <s v="13/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m/>
    <d v="1899-12-30T19:45:15"/>
    <d v="1899-12-30T21:46:18"/>
    <d v="1899-12-30T02:01:03"/>
    <s v=""/>
    <s v="Cumplido"/>
    <m/>
    <m/>
    <m/>
    <m/>
    <m/>
    <d v="2024-02-13T00:00:00"/>
    <x v="1"/>
    <x v="1"/>
    <x v="0"/>
    <x v="0"/>
    <x v="0"/>
  </r>
  <r>
    <s v="INC000002610306"/>
    <s v="VPN IP - MPLS"/>
    <x v="17"/>
    <s v="ADMINISTRADORES RESIDENTES"/>
    <s v="SEBASTIAN VILLENA"/>
    <s v="frp_joflor"/>
    <s v="3-Moderado/Limitado"/>
    <s v="3-Medio"/>
    <s v="Media"/>
    <x v="1"/>
    <s v="INSTITUTO PROFESIONAL DE CHILE SA"/>
    <s v="Gama | Requerimiento Respaldo VM Completa - Servidor CORONEL - IPCHILE"/>
    <s v="12/02/2024 12:38:43"/>
    <s v="12/02/2024 12:41:04"/>
    <x v="0"/>
    <s v="CDP ANTIGUO 1"/>
    <s v="CDP ANTIGUO 2"/>
    <s v="12/02/2024 16:59:37"/>
    <s v="12/02/2024 23:50:00"/>
    <s v="PREVENTIVO: NO_x000a_CÓDIGO DE SERVICIO: Servidor CORONEL_x000a_DIRECCIÓN: - _x000a_QUIEN REPORTA: Juan Carlos Dupuy | +56 979778332_x000a_CONTACTO EN TERRENO: Juan Carlos Dupuy | +56 979778332_x000a_PROBLEMA:_x000a_REQUERIMIENTO:_x000a__x000a_Buenas tardes, junto con saludar, solicito respaldo comple"/>
    <s v="FASE RESOLUCIÓN Y RECUPERACIÓN_x000a__x000a_Se efectúa contacto con cliente: N/A_x000a__x000a_Teléfono de contacto: N/A_x000a__x000a_Acciones realizadas: Respaldo vm snpshot servidor coronel ejecutado correctamente_x000a__x000a_Solución paliativa o definitiva: N/A_x000a__x000a_Acciones de Mejora, Recomendaciones:"/>
    <d v="1899-12-30T02:17:38"/>
    <d v="1899-12-30T04:20:54"/>
    <d v="1899-12-30T02:03:16"/>
    <s v=""/>
    <s v="Cumplido"/>
    <m/>
    <m/>
    <m/>
    <m/>
    <m/>
    <d v="2024-02-12T00:00:00"/>
    <x v="1"/>
    <x v="1"/>
    <x v="0"/>
    <x v="0"/>
    <x v="0"/>
  </r>
  <r>
    <s v="INC000002610315"/>
    <s v="HOUSING"/>
    <x v="13"/>
    <s v="BELIEVE"/>
    <s v="RICARDO F ORELLANA MARDONES"/>
    <s v="frp_jcarri"/>
    <s v="3-Moderado/Limitado"/>
    <s v="3-Medio"/>
    <s v="Media"/>
    <x v="1"/>
    <s v="TELEFONICA EMPRESAS DE CHILE SA"/>
    <s v="GESTION DATACENTER/ ACCESOS / TELEFONICA EMPRESAS DE CHILE SA"/>
    <s v="12/02/2024 12:58:01"/>
    <s v="12/02/2024 12:59:22"/>
    <x v="0"/>
    <s v="CDP ANTIGUO 1"/>
    <s v="CDP ANTIGUO 2"/>
    <s v="12/02/2024 13:37:3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20:35"/>
    <d v="1899-12-30T00:39:33"/>
    <d v="1899-12-30T00:18:58"/>
    <s v=""/>
    <s v="Cumplido"/>
    <m/>
    <m/>
    <m/>
    <m/>
    <m/>
    <d v="2024-02-12T00:00:00"/>
    <x v="0"/>
    <x v="0"/>
    <x v="0"/>
    <x v="0"/>
    <x v="0"/>
  </r>
  <r>
    <s v="INC000002610321"/>
    <s v="HOUSING"/>
    <x v="13"/>
    <s v="BELIEVE"/>
    <s v="RICARDO F ORELLANA MARDONES"/>
    <s v="frp_jcarri"/>
    <s v="3-Moderado/Limitado"/>
    <s v="3-Medio"/>
    <s v="Media"/>
    <x v="1"/>
    <s v="TELEFONICA EMPRESAS DE CHILE SA"/>
    <s v="GESTION DATACENTER/ ACCESOS / TELEFONICA EMPRESAS DE CHILE SA"/>
    <s v="12/02/2024 13:00:47"/>
    <s v="12/02/2024 13:03:02"/>
    <x v="0"/>
    <s v="CDP ANTIGUO 1"/>
    <s v="CDP ANTIGUO 2"/>
    <s v="12/02/2024 13:41:4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24:30"/>
    <d v="1899-12-30T00:40:57"/>
    <d v="1899-12-30T00:16:27"/>
    <s v=""/>
    <s v="Cumplido"/>
    <m/>
    <m/>
    <m/>
    <m/>
    <m/>
    <d v="2024-02-12T00:00:00"/>
    <x v="0"/>
    <x v="0"/>
    <x v="0"/>
    <x v="0"/>
    <x v="0"/>
  </r>
  <r>
    <s v="INC000002610323"/>
    <s v="HOUSING"/>
    <x v="13"/>
    <s v="BELIEVE"/>
    <s v="RICARDO F ORELLANA MARDONES"/>
    <s v="frp_jcarri"/>
    <s v="3-Moderado/Limitado"/>
    <s v="3-Medio"/>
    <s v="Media"/>
    <x v="1"/>
    <s v="TELEFONICA EMPRESAS DE CHILE SA"/>
    <s v="GESTION DATACENTER/ ACCESOS / TELEFONICA EMPRESAS DE CHILE SA"/>
    <s v="12/02/2024 13:04:50"/>
    <s v="12/02/2024 13:06:05"/>
    <x v="0"/>
    <s v="CDP ANTIGUO 1"/>
    <s v="CDP ANTIGUO 2"/>
    <s v="12/02/2024 13:46:10"/>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ORIZADOS"/>
    <d v="1899-12-30T00:28:41"/>
    <d v="1899-12-30T00:41:20"/>
    <d v="1899-12-30T00:12:39"/>
    <s v=""/>
    <s v="Cumplido"/>
    <m/>
    <m/>
    <m/>
    <m/>
    <m/>
    <d v="2024-02-12T00:00:00"/>
    <x v="0"/>
    <x v="0"/>
    <x v="0"/>
    <x v="0"/>
    <x v="0"/>
  </r>
  <r>
    <s v="INC000002610327"/>
    <s v="HOSTING VIRTUAL"/>
    <x v="7"/>
    <s v="OPERACION N1"/>
    <s v="SEBASTIAN I ACUÑA GUZMAN"/>
    <s v="tct_sacuna"/>
    <s v="3-Moderado/Limitado"/>
    <s v="3-Medio"/>
    <s v="Media"/>
    <x v="1"/>
    <s v="TELEFONICA EMPRESAS DE CHILE SA"/>
    <s v="Usuarios y permisos sudo en rmdy-prod-ar-apirest0*"/>
    <s v="12/02/2024 13:16:21"/>
    <s v="12/02/2024 13:17:12"/>
    <x v="0"/>
    <s v="TI"/>
    <s v="SISTEMAS OPERATIVOS"/>
    <s v="12/02/2024 13:29:42"/>
    <s v="12/02/2024 23:50:00"/>
    <s v="Se deben retirar permisos especiales y eliminar cuentas según lo solicitado por Luis Molina."/>
    <s v="Se eliminan usuarios según solicitud"/>
    <d v="1899-12-30T00:12:30"/>
    <d v="1899-12-30T00:13:21"/>
    <d v="1899-12-30T00:00:51"/>
    <s v=""/>
    <s v="Cumplido"/>
    <m/>
    <m/>
    <m/>
    <m/>
    <m/>
    <d v="2024-02-12T00:00:00"/>
    <x v="0"/>
    <x v="0"/>
    <x v="0"/>
    <x v="0"/>
    <x v="0"/>
  </r>
  <r>
    <s v="INC000002610364"/>
    <s v="HOUSING"/>
    <x v="14"/>
    <s v="BELIEVE"/>
    <s v="SEBASTIAN A JARA VIDAL"/>
    <s v="frp_jolsso"/>
    <s v="3-Moderado/Limitado"/>
    <s v="3-Medio"/>
    <s v="Media"/>
    <x v="1"/>
    <s v="ARTIKOS CHILE S A"/>
    <s v="GESTION DATACENTER/ ACCESOS /ARTIKOS CHILE S A"/>
    <s v="12/02/2024 15:05:10"/>
    <s v="12/02/2024 15:06:47"/>
    <x v="0"/>
    <s v="COMUNICACIONES"/>
    <s v="VPN IP - MPLS"/>
    <s v="12/02/2024 15:17:21"/>
    <s v="12/02/2024 23:50:00"/>
    <s v="EMPRESA:ARTIKOS CHILE S A_x000a_CÓDIGO DE SERVICIO: _x000a_DIRECCIÓN: Calle San Martin #50, Santiago Centro, Santiago_x000a_NOMBRE DE QUIEN REPORTA:Marco Paulete_x000a_TELÉFONO DE QUIEN REPORTA:56995492219_x000a_NOMBRE DE CONTACTO EN TERRENO: _x000a_REQUERIMIENTO: Reinicio manual de servid"/>
    <m/>
    <d v="1899-12-30T00:07:44"/>
    <d v="1899-12-30T00:12:11"/>
    <d v="1899-12-30T00:04:27"/>
    <s v=""/>
    <s v="Cumplido"/>
    <m/>
    <m/>
    <m/>
    <m/>
    <m/>
    <d v="2024-02-12T00:00:00"/>
    <x v="0"/>
    <x v="0"/>
    <x v="0"/>
    <x v="0"/>
    <x v="0"/>
  </r>
  <r>
    <s v="INC000002610378"/>
    <s v="HOUSING"/>
    <x v="14"/>
    <s v="BELIEVE"/>
    <s v="SEBASTIAN A JARA VIDAL"/>
    <s v="frp_jolsso"/>
    <s v="3-Moderado/Limitado"/>
    <s v="3-Medio"/>
    <s v="Media"/>
    <x v="1"/>
    <s v="TELEFONICA GLOBAL TECHNOLOGY S.A.AGENCIA EN CHILE"/>
    <s v="GESTION DATACENTER/ ACCESOS /TELEFONICA GLOBAL TECHNOLOGY S.A.AGENCIA EN CHILE"/>
    <s v="12/02/2024 15:23:45"/>
    <s v="12/02/2024 15:24:57"/>
    <x v="0"/>
    <s v="COMUNICACIONES"/>
    <s v="VPN IP - MPLS"/>
    <s v="12/02/2024 15:39:46"/>
    <s v="12/02/2024 23:50:00"/>
    <s v="EMPRESA:TELEFONICA GLOBAL TECHNOLOGY S.A.AGENCIA EN CHILE_x000a_CÓDIGO DE SERVICIO: _x000a_DIRECCIÓN: Calle San Martin #50, Santiago Centro, Santiago_x000a_NOMBRE DE QUIEN REPORTA:Luis Villasmil Castillo_x000a_TELÉFONO DE QUIEN REPORTA:56993970486_x000a_NOMBRE DE CONTACTO EN TERRENO:"/>
    <m/>
    <d v="1899-12-30T00:14:05"/>
    <d v="1899-12-30T00:16:01"/>
    <d v="1899-12-30T00:01:56"/>
    <s v=""/>
    <s v="Cumplido"/>
    <m/>
    <m/>
    <m/>
    <m/>
    <m/>
    <d v="2024-02-12T00:00:00"/>
    <x v="0"/>
    <x v="0"/>
    <x v="0"/>
    <x v="0"/>
    <x v="0"/>
  </r>
  <r>
    <s v="INC000002610384"/>
    <s v="HOUSING"/>
    <x v="14"/>
    <s v="BELIEVE"/>
    <s v="SEBASTIAN A JARA VIDAL"/>
    <s v="frp_jolsso"/>
    <s v="3-Moderado/Limitado"/>
    <s v="3-Medio"/>
    <s v="Media"/>
    <x v="1"/>
    <s v="TELEFONICA EMPRESAS DE CHILE SA"/>
    <s v="GESTION DATACENTER/ ACCESOS /TELEFONICA EMPRESAS DE CHILE SA"/>
    <s v="12/02/2024 15:33:28"/>
    <s v="12/02/2024 15:34:36"/>
    <x v="0"/>
    <s v="COMUNICACIONES"/>
    <s v="VPN IP - MPLS"/>
    <s v="12/02/2024 15:43:22"/>
    <s v="12/02/2024 23:50:00"/>
    <s v="EMPRESA:TELEFONICA EMPRESAS DE CHILE SA_x000a_CÓDIGO DE SERVICIO: _x000a_DIRECCIÓN: Calle San Martin #50, Santiago Centro, Santiago_x000a_NOMBRE DE QUIEN REPORTA:Daniel Rodriguez_x000a_TELÉFONO DE QUIEN REPORTA:5697829 7978_x000a_NOMBRE DE CONTACTO EN TERRENO: _x000a_REQUERIMIENTO: Levanta"/>
    <m/>
    <d v="1899-12-30T00:03:44"/>
    <d v="1899-12-30T00:09:54"/>
    <d v="1899-12-30T00:06:10"/>
    <s v=""/>
    <s v="Cumplido"/>
    <m/>
    <m/>
    <m/>
    <m/>
    <m/>
    <d v="2024-02-12T00:00:00"/>
    <x v="0"/>
    <x v="0"/>
    <x v="0"/>
    <x v="0"/>
    <x v="0"/>
  </r>
  <r>
    <s v="INC000002610395"/>
    <s v="HOUSING"/>
    <x v="14"/>
    <s v="ADMINISTRADORES RESIDENTES"/>
    <s v="SEBASTIAN A JARA VIDAL"/>
    <s v="frp_jugonz"/>
    <s v="3-Moderado/Limitado"/>
    <s v="3-Medio"/>
    <s v="Media"/>
    <x v="1"/>
    <s v="TELEFONICA EMPRESAS DE CHILE SA"/>
    <s v="GESTION DATACENTER/ ACCESOS / NEXTSTREAM"/>
    <s v="12/02/2024 15:46:05"/>
    <s v="12/02/2024 15:49:15"/>
    <x v="0"/>
    <s v="COMUNICACIONES"/>
    <s v="VPN IP - MPLS"/>
    <s v="12/02/2024 15:56:42"/>
    <s v="12/02/2024 23:50:00"/>
    <s v="EMPRESA: NEXTSTREAM_x000a_CÓDIGO DE SERVICIO: _x000a_DIRECCIÓN: Calle San Martin #50, Santiago Centro, Santiago_x000a_NOMBRE DE QUIEN REPORTA: Javiera Rojas O._x000a_TELÉFONO DE QUIEN REPORTA: +56 9 8187 2715_x000a_NOMBRE DE CONTACTO EN TERRENO: Daniel Rodriguez 5697829 7978_x000a_PROBLEMA"/>
    <m/>
    <d v="1899-12-30T00:02:45"/>
    <d v="1899-12-30T00:10:37"/>
    <d v="1899-12-30T00:07:52"/>
    <s v=""/>
    <s v="Cumplido"/>
    <m/>
    <m/>
    <m/>
    <m/>
    <m/>
    <d v="2024-02-12T00:00:00"/>
    <x v="0"/>
    <x v="0"/>
    <x v="0"/>
    <x v="0"/>
    <x v="0"/>
  </r>
  <r>
    <s v="INC000002610417"/>
    <s v="HOUSING"/>
    <x v="13"/>
    <s v="BELIEVE"/>
    <s v="RICARDO F ORELLANA MARDONES"/>
    <s v="frp_jolsso"/>
    <s v="3-Moderado/Limitado"/>
    <s v="3-Medio"/>
    <s v="Media"/>
    <x v="1"/>
    <s v="ICETEL SERVICIOS S.A."/>
    <s v="GESTION DATACENTER/ ACCESOS /ICETEL SERVICIOS S.A."/>
    <s v="12/02/2024 13:05:10"/>
    <s v="12/02/2024 13:06:51"/>
    <x v="0"/>
    <s v="CDP ANTIGUO 1"/>
    <s v="CDP ANTIGUO 2"/>
    <s v="12/02/2024 13:16:42"/>
    <s v="12/02/2024 23:50:00"/>
    <s v="EMPRESA:ICETEL SERVICIOS S.A._x000a_CÓDIGO DE SERVICIO: _x000a_DIRECCIÓN: Av. Apoquindo #7071, Las Condes, Santiago_x000a_NOMBRE DE QUIEN REPORTA:Francisco Chávez_x000a_TELÉFONO DE QUIEN REPORTA:972802533_x000a_NOMBRE DE CONTACTO EN TERRENO: _x000a_REQUERIMIENTO:  Habilitación Inrow E2_x000a_EQU"/>
    <s v="ACCESOS AUTORIZADOS"/>
    <d v="1899-12-30T00:09:05"/>
    <d v="1899-12-30T00:11:32"/>
    <d v="1899-12-30T00:02:27"/>
    <s v=""/>
    <s v="Cumplido"/>
    <m/>
    <m/>
    <m/>
    <m/>
    <m/>
    <d v="2024-02-12T00:00:00"/>
    <x v="0"/>
    <x v="0"/>
    <x v="0"/>
    <x v="0"/>
    <x v="0"/>
  </r>
  <r>
    <s v="INC000002610457"/>
    <s v="INFRAESTRUCTURA DC"/>
    <x v="2"/>
    <s v="APQ ACCESOS"/>
    <s v="JONATHAN A MARQUEZ ASTENGO"/>
    <s v="tct_jmarqu"/>
    <s v="4-Menor/Localizado"/>
    <s v="4-Baja"/>
    <s v="Baja"/>
    <x v="0"/>
    <s v="TELEFONICA CYBERSECURITY TECH CHILE SPA"/>
    <s v="FACTIBILIDAD TECH/CRQ 82303"/>
    <s v="12/02/2024 13:28:51"/>
    <s v="12/02/2024 13:28:52"/>
    <x v="0"/>
    <s v="CDP ANTIGUO 1"/>
    <s v="CDP ANTIGUO 2"/>
    <s v="12/02/2024 13:35:38"/>
    <s v="12/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s v=""/>
    <m/>
    <m/>
    <m/>
    <m/>
    <m/>
    <d v="2024-02-12T00:00:00"/>
    <x v="0"/>
    <x v="0"/>
    <x v="0"/>
    <x v="0"/>
    <x v="0"/>
  </r>
  <r>
    <s v="INC000002610510"/>
    <s v="VPN IP - MPLS"/>
    <x v="9"/>
    <s v="GESTION HD"/>
    <s v="NICOLAS A SAAVEDRA EGUILUZ"/>
    <s v="frp_kefern"/>
    <s v="3-Moderado/Limitado"/>
    <s v="3-Medio"/>
    <s v="Media"/>
    <x v="1"/>
    <s v="COAGRA S A"/>
    <s v="HD | Paso a productivo DEEK952964"/>
    <s v="12/02/2024 13:34:09"/>
    <s v="12/02/2024 13:37:56"/>
    <x v="0"/>
    <s v="CDP ANTIGUO 1"/>
    <s v="CDP ANTIGUO 2"/>
    <s v="12/02/2024 15:50:24"/>
    <s v="12/02/2024 23:50:00"/>
    <s v="PREVENTIVO: NO_x000a_CODIGO DE SERVICIO:_x000a_DIRECCION:_x000a_QUIEN REPORTA:Nicolás Saavedra Eguiluz +56 9 6187 5469 _x000a_CONTACTO EN TERRENO:_x000a_PROBLEMA:_x000a_REQUERIMIENTO: Paso a productivo DEEK952964_x000a__x000a__x000a_La orden DEEK952964 fue importada exitosamente en PRD_x000a__x000a_Por favor pasar a pr"/>
    <s v="La orden DEEK952964  fue importada exitosamente en PRD"/>
    <d v="1899-12-30T00:00:00"/>
    <d v="1899-12-30T02:16:15"/>
    <d v="1899-12-30T02:16:15"/>
    <s v=""/>
    <s v="Cumplido"/>
    <m/>
    <s v=""/>
    <s v=""/>
    <s v="Cumplido"/>
    <s v=""/>
    <d v="2024-02-12T00:00:00"/>
    <x v="1"/>
    <x v="1"/>
    <x v="0"/>
    <x v="0"/>
    <x v="0"/>
  </r>
  <r>
    <s v="INC000002610548"/>
    <s v="HOSTING VIRTUAL"/>
    <x v="3"/>
    <s v="GESTION HD"/>
    <s v="MOISES E MONTERO RAMOS"/>
    <s v="frp_pcamay"/>
    <s v="3-Moderado/Limitado"/>
    <s v="3-Medio"/>
    <s v="Media"/>
    <x v="1"/>
    <s v="EMPRESAS RED SALUD S.A."/>
    <s v="HD/RE: [REDSALUD] Estado Recursos VDC"/>
    <s v="12/02/2024 15:03:17"/>
    <s v="12/02/2024 15:04:47"/>
    <x v="0"/>
    <s v="TI"/>
    <s v="SERVIDORES VIRTUALES"/>
    <s v="13/02/2024 16:05:29"/>
    <s v="13/02/2024 23:50:00"/>
    <s v="PREVENTIVO: NO_x000a_CODIGO DE SERVICIO:_x000a_DIRECCION:_x000a_QUIEN REPORTA:Denise Cruzat Etcheberry   +56 9 93378009_x000a_CONTACTO EN TERRENO:ALBERTO JAVIER BEZARES OVALLE +56 9 71268048 /_x000a_PROBLEMA:_x000a_REQUERIMIENTO:Agradeceré su apoyo generando folio como requerimiento para o"/>
    <s v="Se efectúa contacto con cliente: N/A_x000a_Teléfono de contacto: N/A_x000a_Acciones realizadas:Se envia el detalle de los recursos que tiene el cliente en el VDC._x000a_Solución paliativa o definitiva: Definitiva_x000a_Acciones de Mejora, Recomendaciones:N/A_x000a_Causa Raíz:  N/A"/>
    <d v="1899-12-30T21:23:05"/>
    <d v="1899-12-31T01:02:12"/>
    <d v="1899-12-30T03:39:07"/>
    <s v=""/>
    <s v="Cumplido"/>
    <m/>
    <m/>
    <m/>
    <m/>
    <m/>
    <d v="2024-02-13T00:00:00"/>
    <x v="1"/>
    <x v="1"/>
    <x v="0"/>
    <x v="0"/>
    <x v="0"/>
  </r>
  <r>
    <s v="INC000002610561"/>
    <s v="VPN IP - MPLS"/>
    <x v="3"/>
    <s v="GESTION HD"/>
    <s v="ANGEL CASTRO CABRERA"/>
    <s v="frp_kefern"/>
    <s v="3-Moderado/Limitado"/>
    <s v="3-Medio"/>
    <s v="Media"/>
    <x v="1"/>
    <s v="SERVIEX S A"/>
    <s v="HD | Eliminación de servidores VDC"/>
    <s v="12/02/2024 16:41:21"/>
    <s v="12/02/2024 16:43:23"/>
    <x v="0"/>
    <s v="CDP ANTIGUO 1"/>
    <s v="CDP ANTIGUO 2"/>
    <s v="13/02/2024 19:04:14"/>
    <s v="13/02/2024 23:50:00"/>
    <s v="PREVENTIVO: NO_x000a_CODIGO DE SERVICIO:_x000a_DIRECCION:_x000a_QUIEN REPORTA:José Alejandro Leal Lizana (56-9) 46115156_x000a_CONTACTO EN TERRENO:_x000a_PROBLEMA:_x000a_REQUERIMIENTO:_x000a__x000a_Requerimos la eliminación de los servidores: WWKS20021P y Serviex_App_02,_x000a_favor su orientación para real"/>
    <s v="Se efectúa contacto con cliente: Jose Leal_x000a_Teléfono de contacto: Via correo_x000a_Acciones realizadas: Se envia informacion a cliente via correo_x000a_Acciones de Mejora, Recomendaciones: N/A_x000a_Causa Raíz: N/A"/>
    <d v="1899-12-30T21:39:40"/>
    <d v="1899-12-31T02:22:53"/>
    <d v="1899-12-30T04:43:13"/>
    <s v=""/>
    <s v="Cumplido"/>
    <m/>
    <m/>
    <m/>
    <m/>
    <m/>
    <d v="2024-02-13T00:00:00"/>
    <x v="1"/>
    <x v="0"/>
    <x v="1"/>
    <x v="0"/>
    <x v="0"/>
  </r>
  <r>
    <s v="INC000002610580"/>
    <s v="MONITOREO"/>
    <x v="4"/>
    <s v="SM OPERACIONES"/>
    <s v="MICHAEL H GONZALEZ OLIVARES"/>
    <s v="tct_decruz"/>
    <s v="4-Menor/Localizado"/>
    <s v="4-Baja"/>
    <s v="Baja"/>
    <x v="1"/>
    <s v="TELEFONICA GLOBAL TECHNOLOGY S.A.AGENCIA EN CHILE"/>
    <s v="ALERTA MONITOREO"/>
    <s v="12/02/2024 17:00:07"/>
    <s v="12/02/2024 17:02:08"/>
    <x v="0"/>
    <s v="TI"/>
    <s v="SISTEMAS OPERATIVOS"/>
    <s v="12/02/2024 17:38:36"/>
    <s v="12/02/2024 23:50:00"/>
    <s v="Nombre Alerta_x0009_Nodo Afectado_x0009_Objeto Afectado_x0009_Tipo de Objeto_x0009_ Direccion IP_x000a_GestionEventos_AlertaRAM_max_Principal_x0009_FIPRDU01 - srvjenkinslab_x0009_FIPRDU01 - srvjenkinslab_x0009_Node_x0009_172.16.206.7"/>
    <s v="Se efectúa contacto con cliente: N/A_x000a_Teléfono de contacto: N/A _x000a_Acciones realizadas: ingreso via ssh a servidor afectado, se confirma procesos normales en sistema._x000a_Solución paliativa o definitiva: alerta generada por procesos productivos de cliente final"/>
    <d v="1899-12-30T00:00:00"/>
    <d v="1899-12-30T00:00:00"/>
    <d v="1899-12-30T00:00:00"/>
    <s v=""/>
    <s v="Cumplido"/>
    <m/>
    <m/>
    <m/>
    <m/>
    <m/>
    <d v="2024-02-12T00:00:00"/>
    <x v="0"/>
    <x v="0"/>
    <x v="0"/>
    <x v="0"/>
    <x v="0"/>
  </r>
  <r>
    <s v="INC000002610594"/>
    <s v="SERVICIOS DIGITALES"/>
    <x v="3"/>
    <s v="SM OPERACIONES"/>
    <s v="MOISES E MONTERO RAMOS"/>
    <s v="tct_decruz"/>
    <s v="4-Menor/Localizado"/>
    <s v="4-Baja"/>
    <s v="Baja"/>
    <x v="1"/>
    <s v="CEPECH S.A."/>
    <s v="consulta key de activación"/>
    <s v="12/02/2024 17:51:17"/>
    <s v="12/02/2024 17:52:40"/>
    <x v="0"/>
    <s v="TI"/>
    <s v="SERVIDORES VIRTUALES"/>
    <s v="14/02/2024 14:56:35"/>
    <s v="14/02/2024 23:50:00"/>
    <s v="Apoyar como activar licencia en un servidor_x000a__x000a_quisiera consultar de donde es posible obtener la key de activación de Windows Server 2022 y de SQL para una VM que debo crear._x000a__x000a_Saludos cordiales._x000a_ _x000a_Cristian Bustos Rivas_x000a_Administrador de Servidores Cpech_x000a_Ala"/>
    <s v="Se efectúa contacto con cliente:  N/A_x000a_Teléfono de contacto:  N/A_x000a_Acciones realizadas: Se le entrega a cliente los pasos necesario para la activacion a traves del KMS_x000a_Solución paliativa o definitiva: definitiva_x000a_Acciones de Mejora, Recomendaciones:  N/A_x000a_Ca"/>
    <d v="1899-12-31T20:13:53"/>
    <d v="1899-12-31T21:05:18"/>
    <d v="1899-12-30T00:51:25"/>
    <s v=""/>
    <s v="Cumplido"/>
    <m/>
    <m/>
    <m/>
    <m/>
    <m/>
    <d v="2024-02-14T00:00:00"/>
    <x v="0"/>
    <x v="0"/>
    <x v="0"/>
    <x v="0"/>
    <x v="0"/>
  </r>
  <r>
    <s v="INC000002610599"/>
    <s v="HOSTING VIRTUAL"/>
    <x v="6"/>
    <s v="SISTEMA OPERATIVO MICROSOFT"/>
    <s v="PAUL A SEPULVEDA ALVAREZ"/>
    <s v="tct_psepul"/>
    <s v="4-Menor/Localizado"/>
    <s v="4-Baja"/>
    <s v="Baja"/>
    <x v="1"/>
    <s v="TELEFONICA GLOBAL TECHNOLOGY S.A.AGENCIA EN CHILE"/>
    <s v="zabbix revision servel03"/>
    <s v="12/02/2024 17:57:44"/>
    <s v="12/02/2024 18:00:08"/>
    <x v="0"/>
    <s v="TI"/>
    <s v="SISTEMAS OPERATIVOS"/>
    <s v="12/02/2024 18:15:47"/>
    <s v="12/02/2024 23:50:00"/>
    <s v="zabbix revision servel03 sin respuesta"/>
    <s v="zabbix revision servel03_x000a_servidor con servicio abajo. se reinicia servicio, metricas vuelven a zabbix"/>
    <d v="1899-12-30T00:00:00"/>
    <d v="1899-12-30T00:18:03"/>
    <d v="1899-12-30T00:18:03"/>
    <s v=""/>
    <s v="Cumplido"/>
    <m/>
    <m/>
    <m/>
    <m/>
    <m/>
    <d v="2024-02-12T00:00:00"/>
    <x v="0"/>
    <x v="0"/>
    <x v="0"/>
    <x v="0"/>
    <x v="0"/>
  </r>
  <r>
    <s v="INC000002610600"/>
    <s v="HOSTING VIRTUAL"/>
    <x v="6"/>
    <s v="SISTEMA OPERATIVO MICROSOFT"/>
    <s v="PAUL A SEPULVEDA ALVAREZ"/>
    <s v="tct_psepul"/>
    <s v="4-Menor/Localizado"/>
    <s v="4-Baja"/>
    <s v="Baja"/>
    <x v="1"/>
    <s v="TELEFONICA GLOBAL TECHNOLOGY S.A.AGENCIA EN CHILE"/>
    <s v="zabbix revision servel03 Disco C por sobre el 90%"/>
    <s v="12/02/2024 18:00:27"/>
    <s v="12/02/2024 18:01:33"/>
    <x v="0"/>
    <s v="TI"/>
    <s v="SISTEMAS OPERATIVOS"/>
    <s v="12/02/2024 18:16:12"/>
    <s v="12/02/2024 23:50:00"/>
    <s v="zabbix revision servel03 Disco C por sobre el 90%"/>
    <s v="zabbix revision servel03 Disco C por sobre el 90%._x000a_se realiza liberacionde espacio desde carpeta softwaredistribution. ademas se deshabilita servicio de windows update windows 2003"/>
    <d v="1899-12-30T00:00:00"/>
    <d v="1899-12-30T00:15:45"/>
    <d v="1899-12-30T00:15:45"/>
    <s v=""/>
    <s v="Cumplido"/>
    <m/>
    <m/>
    <m/>
    <m/>
    <m/>
    <d v="2024-02-12T00:00:00"/>
    <x v="0"/>
    <x v="0"/>
    <x v="0"/>
    <x v="0"/>
    <x v="0"/>
  </r>
  <r>
    <s v="INC000002610603"/>
    <s v="HOSTING VIRTUAL"/>
    <x v="6"/>
    <s v="SISTEMA OPERATIVO MICROSOFT"/>
    <s v="PAUL A SEPULVEDA ALVAREZ"/>
    <s v="tct_psepul"/>
    <s v="4-Menor/Localizado"/>
    <s v="4-Baja"/>
    <s v="Baja"/>
    <x v="1"/>
    <s v="TELEFONICA GLOBAL TECHNOLOGY S.A.AGENCIA EN CHILE"/>
    <s v="Zabbix no responde servidor TELEFONICA"/>
    <s v="12/02/2024 18:02:00"/>
    <s v="12/02/2024 18:03:45"/>
    <x v="0"/>
    <s v="TI"/>
    <s v="SISTEMAS OPERATIVOS"/>
    <s v="12/02/2024 18:16:29"/>
    <s v="12/02/2024 23:50:00"/>
    <s v="Zabbix no responde servidor TELEFONICA_x000a_El servidor tenía el servicio abajo, se sube y se retoman metricas"/>
    <s v="Zabbix no responde servidor TELEFONICA_x000a_El servidor tenía el servicio abajo, se sube y se retoman metricas"/>
    <d v="1899-12-30T00:00:00"/>
    <d v="1899-12-30T00:14:29"/>
    <d v="1899-12-30T00:14:29"/>
    <s v=""/>
    <s v="Cumplido"/>
    <m/>
    <m/>
    <m/>
    <m/>
    <m/>
    <d v="2024-02-12T00:00:00"/>
    <x v="0"/>
    <x v="0"/>
    <x v="0"/>
    <x v="0"/>
    <x v="0"/>
  </r>
  <r>
    <s v="INC000002610628"/>
    <s v="HOUSING"/>
    <x v="6"/>
    <s v="DUOC TICKET AUTOMATICO"/>
    <s v="PAUL A SEPULVEDA ALVAREZ"/>
    <s v="frp_lmosqu"/>
    <s v="4-Menor/Localizado"/>
    <s v="4-Baja"/>
    <s v="Baja"/>
    <x v="1"/>
    <s v="FUNDACION INSTITUTO PROFESIONAL DUOC UC"/>
    <s v="DUOC | REQ | [DUOC]Actualizaciones MS período Febrero 2024"/>
    <s v="12/02/2024 14:25:43"/>
    <s v="12/02/2024 14:27:54"/>
    <x v="0"/>
    <s v="CDP ANTIGUO 1"/>
    <s v="CDP ANTIGUO 2"/>
    <s v="13/02/2024 16:16:58"/>
    <s v="13/02/2024 23:50:00"/>
    <s v="De: GERMAN IGNACIO BAEZA GONZALEZ &lt;german.baeza@fractalia.es&gt; _x000a_Enviado el: lunes, 12 de febrero de 2024 14:12_x000a_Para: Mesa ti &lt;mesa.ti@movistar.cl&gt;; DENISE CRUZAT ETCHEBERRY &lt;denise.cruzat@telefonica.com&gt;_x000a_CC: Victor Sepulveda G &lt;victor.sepulvedag@telefonic"/>
    <s v="se realiza creación de cambios correspondiente para aplicar actualizaciones del cliente DUOC._x000a__x000a_CRQ000000082411 – Actualizaciones generales de servidores_x000a__x000a_CRQ000000082412 – Actualizaciones plataforma EXCHANGE"/>
    <d v="1899-12-31T00:50:50"/>
    <d v="1899-12-31T01:51:15"/>
    <d v="1899-12-30T01:00:25"/>
    <s v=""/>
    <s v="Cumplido"/>
    <m/>
    <m/>
    <m/>
    <m/>
    <m/>
    <d v="2024-02-13T00:00:00"/>
    <x v="1"/>
    <x v="1"/>
    <x v="0"/>
    <x v="0"/>
    <x v="0"/>
  </r>
  <r>
    <s v="INC000002610710"/>
    <s v="VPN IP - MPLS"/>
    <x v="3"/>
    <s v="GESTION HD"/>
    <s v="DEIBY Y SANTOYO MONTEROLA"/>
    <s v="frp_fpetro"/>
    <s v="3-Moderado/Limitado"/>
    <s v="3-Medio"/>
    <s v="Media"/>
    <x v="1"/>
    <s v="TELEFONICA GLOBAL TECHNOLOGY S.A.AGENCIA EN CHILE"/>
    <s v="HD/Acceso Cloud Portal"/>
    <s v="12/02/2024 14:20:24"/>
    <s v="12/02/2024 14:22:16"/>
    <x v="0"/>
    <s v="CDP ANTIGUO 1"/>
    <s v="CDP ANTIGUO 2"/>
    <s v="12/02/2024 15:19:00"/>
    <s v="12/02/2024 23:50:00"/>
    <s v="PREVENTIVO: NO_x000a_CODIGO DE SERVICIO:_x000a_DIRECCION:_x000a_QUIEN REPORTA: Javier Codesido Garcia_x000a_CONTACTO EN TERRENO: Javier Codesido Garcia_x000a__x000a_REQUERIMIENTO:_x000a_por favor, necesitamos además un nuevo usuario para:_x000a__x000a_Felipe Carmoega Santiso_x000a__x000a_Nuevo usuario:_x000a_felipecs_x000a__x000a_Funció"/>
    <s v="FASE RESOLUCIÓN Y RECUPERACIÓN_x000a__x000a_Se efectúa contacto con cliente:N/A_x000a__x000a_Teléfono de contacto:N/A_x000a__x000a_Acciones realizadas: Se crean los accesos solicitado al usuario Felipe Carmoega Santiso y se le envian los datos a su correo_x000a__x000a_Solución paliativa o definitiva:N"/>
    <d v="1899-12-30T00:00:00"/>
    <d v="1899-12-30T00:58:36"/>
    <d v="1899-12-30T00:58:36"/>
    <s v=""/>
    <s v="Cumplido"/>
    <m/>
    <m/>
    <m/>
    <m/>
    <m/>
    <d v="2024-02-12T00:00:00"/>
    <x v="0"/>
    <x v="0"/>
    <x v="0"/>
    <x v="0"/>
    <x v="0"/>
  </r>
  <r>
    <s v="INC000002610715"/>
    <s v="INFRAESTRUCTURA DC"/>
    <x v="2"/>
    <s v="APQ ACCESOS"/>
    <s v="JAVIER J BRAVO CARVAJAL"/>
    <s v="tct_jmarqu"/>
    <s v="4-Menor/Localizado"/>
    <s v="4-Baja"/>
    <s v="Baja"/>
    <x v="0"/>
    <s v="TELEFONICA CYBERSECURITY TECH CHILE SPA"/>
    <s v="FACTIBILIDAD EYC/CRQ 82145"/>
    <s v="12/02/2024 15:07:31"/>
    <s v="12/02/2024 15:09:10"/>
    <x v="0"/>
    <s v="CDP ANTIGUO 1"/>
    <s v="CDP ANTIGUO 2"/>
    <s v="12/02/2024 15:24:02"/>
    <s v="12/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_x000a_PDUS LEVANTADA_x000a_ACCIONES DE MEJORA, RECOMENDACIONES: NO APLICA_x000a_CAUSA"/>
    <d v="1899-12-30T00:00:00"/>
    <d v="1899-12-30T00:00:00"/>
    <d v="1899-12-30T00:00:00"/>
    <s v=""/>
    <s v=""/>
    <m/>
    <m/>
    <m/>
    <m/>
    <m/>
    <d v="2024-02-12T00:00:00"/>
    <x v="0"/>
    <x v="0"/>
    <x v="0"/>
    <x v="0"/>
    <x v="0"/>
  </r>
  <r>
    <s v="INC000002610720"/>
    <s v="RED INTERNA"/>
    <x v="0"/>
    <s v="APQ ACCESOS"/>
    <s v="CARLOS F ARAYA RAMIREZ"/>
    <s v="tct_cararr"/>
    <s v="4-Menor/Localizado"/>
    <s v="4-Baja"/>
    <s v="Baja"/>
    <x v="0"/>
    <s v="TELEFONICA CYBERSECURITY TECH CHILE SPA"/>
    <s v="RONDA INSPECTIVA"/>
    <s v="12/02/2024 15:46:53"/>
    <s v="12/02/2024 15:48:42"/>
    <x v="0"/>
    <s v="CDP ANTIGUO 1"/>
    <s v="CDP ANTIGUO 2"/>
    <s v="12/02/2024 16:06:16"/>
    <s v="12/02/2024 23:50:00"/>
    <m/>
    <s v="ronda realizada"/>
    <d v="1899-12-30T00:00:00"/>
    <d v="1899-12-30T00:00:00"/>
    <d v="1899-12-30T00:00:00"/>
    <s v=""/>
    <s v=""/>
    <m/>
    <s v=""/>
    <s v=""/>
    <s v=""/>
    <s v="Cumplido"/>
    <d v="2024-02-12T00:00:00"/>
    <x v="0"/>
    <x v="0"/>
    <x v="0"/>
    <x v="0"/>
    <x v="0"/>
  </r>
  <r>
    <s v="INC000002610731"/>
    <s v="HOUSING"/>
    <x v="13"/>
    <s v="BELIEVE"/>
    <s v="RICARDO F ORELLANA MARDONES"/>
    <s v="frp_dvilca"/>
    <s v="3-Moderado/Limitado"/>
    <s v="3-Medio"/>
    <s v="Media"/>
    <x v="1"/>
    <s v="EMPRESA NACIONAL DE CERTIFICACIONES"/>
    <s v="GESTION DATACENTER/ ACCESOS /EcertChile SpA"/>
    <s v="12/02/2024 16:36:05"/>
    <s v="12/02/2024 16:38:40"/>
    <x v="0"/>
    <s v="CDP ANTIGUO 1"/>
    <s v="CDP ANTIGUO 2"/>
    <s v="12/02/2024 17:19:03"/>
    <s v="12/02/2024 23:50:00"/>
    <s v="EMPRESA:EcertChile SpA_x000a_CÓDIGO DE SERVICIO: _x000a_DIRECCIÓN:Av. Apoquindo #7071, Las Condes, Santiago_x000a_NOMBRE DE QUIEN REPORTA:Juan José Fuentealba_x000a_TELÉFONO DE QUIEN REPORTA:961627267_x000a_NOMBRE DE CONTACTO EN TERRENO: _x000a_PROBLEMA:_x000a_Retiro de equipos_x000a_EQUIPOS ENERGIZAD"/>
    <s v="ACCESOS AUTORIZADOS"/>
    <d v="1899-12-30T00:17:45"/>
    <d v="1899-12-30T00:42:58"/>
    <d v="1899-12-30T00:25:13"/>
    <s v=""/>
    <s v="Cumplido"/>
    <m/>
    <m/>
    <m/>
    <m/>
    <m/>
    <d v="2024-02-12T00:00:00"/>
    <x v="0"/>
    <x v="0"/>
    <x v="0"/>
    <x v="0"/>
    <x v="0"/>
  </r>
  <r>
    <s v="INC000002610738"/>
    <s v="VPN IP - MPLS"/>
    <x v="5"/>
    <s v="GESTION HD"/>
    <s v="OSCAR A RAMIREZ SOTO"/>
    <s v="frp_pcamay"/>
    <s v="3-Moderado/Limitado"/>
    <s v="3-Medio"/>
    <s v="Media"/>
    <x v="1"/>
    <s v="TELEFONICA GLOBAL TECHNOLOGY S.A.AGENCIA EN CHILE"/>
    <s v="HD/SOLICITUD IP PVLAN TCCT DESARROLLO"/>
    <s v="12/02/2024 16:48:58"/>
    <s v="12/02/2024 16:50:11"/>
    <x v="0"/>
    <s v="CDP ANTIGUO 1"/>
    <s v="CDP ANTIGUO 2"/>
    <s v="13/02/2024 10:22:17"/>
    <s v="13/02/2024 23:50:00"/>
    <s v="PREVENTIVO: NO_x000a_CODIGO DE SERVICIO:_x000a_DIRECCION:_x000a_QUIEN REPORTA:+56 9 4135 5459 Eduardo José Camacho Urdaneta_x000a_CONTACTO EN TERRENO:_x000a_PROBLEMA:_x000a_REQUERIMIENTO:Por favor su apoyo en crear folio de requerimiento para cursar asignación de PVLAN. El folio de requeri"/>
    <s v="Se genera IP PVLAN 10.67.128.98 con monitoreo, respaldo y proxy, se cierra ticket."/>
    <d v="1899-12-30T17:03:49"/>
    <d v="1899-12-30T17:33:19"/>
    <d v="1899-12-30T00:29:30"/>
    <s v=""/>
    <s v="Cumplido"/>
    <m/>
    <m/>
    <m/>
    <m/>
    <m/>
    <d v="2024-02-13T00:00:00"/>
    <x v="0"/>
    <x v="0"/>
    <x v="0"/>
    <x v="0"/>
    <x v="0"/>
  </r>
  <r>
    <s v="INC000002610740"/>
    <s v="HOUSING"/>
    <x v="11"/>
    <s v="APQ ACCESOS"/>
    <s v="ESTEBAN O BUSTOS CORNEJO"/>
    <s v="tct_ebusto"/>
    <s v="2-Significativo/Amplio"/>
    <s v="2-Alta"/>
    <s v="Alta"/>
    <x v="1"/>
    <s v="TELEFONICA EMPRESAS DE CHILE SA"/>
    <s v="SUPERVISION INCIDENTE HUAWEI"/>
    <s v="12/02/2024 16:53:31"/>
    <s v="12/02/2024 16:55:11"/>
    <x v="0"/>
    <s v="CDP ANTIGUO 1"/>
    <s v="CDP ANTIGUO 2"/>
    <s v="12/02/2024 16:56:36"/>
    <s v="12/02/2024 23:50:00"/>
    <s v="SUPERVISION INCIDENTE HUAWEI"/>
    <s v="INCIDENCIA RESTABLECIDA"/>
    <d v="1899-12-30T00:01:25"/>
    <d v="1899-12-30T00:03:05"/>
    <d v="1899-12-30T00:01:40"/>
    <s v=""/>
    <s v="Cumplido"/>
    <m/>
    <s v=""/>
    <s v="Cumplido"/>
    <s v=""/>
    <s v=""/>
    <d v="2024-02-12T00:00:00"/>
    <x v="0"/>
    <x v="0"/>
    <x v="0"/>
    <x v="0"/>
    <x v="0"/>
  </r>
  <r>
    <s v="INC000002610784"/>
    <s v="HOUSING"/>
    <x v="14"/>
    <s v="BELIEVE"/>
    <s v="PATRICIO A CASTILLO GONZALEZ"/>
    <s v="frp_jolsso"/>
    <s v="3-Moderado/Limitado"/>
    <s v="3-Medio"/>
    <s v="Media"/>
    <x v="1"/>
    <s v="RIPLEY CHILE S.A."/>
    <s v="GESTION DATACENTER/ ACCESOS /RIPLEY CHILE S.A."/>
    <s v="12/02/2024 21:19:14"/>
    <s v="12/02/2024 21:20:42"/>
    <x v="0"/>
    <s v="CDP ANTIGUO 1"/>
    <s v="CDP ANTIGUO 2"/>
    <s v="12/02/2024 21:28:12"/>
    <s v="12/02/2024 23:50:00"/>
    <s v="EMPRESA:RIPLEY CHILE S.A._x000a_CÓDIGO DE SERVICIO: _x000a_DIRECCIÓN: Calle San Martin #50, Santiago Centro, Santiago_x000a_NOMBRE DE QUIEN REPORTA:Marco Gutierrez_x000a_TELÉFONO DE QUIEN REPORTA:56 9 94497727_x000a_NOMBRE DE CONTACTO EN TERRENO: _x000a_REQUERIMIENTO:  revision de enlace s"/>
    <s v="ACCESOS AUTORIZADOS"/>
    <d v="1899-12-30T00:04:09"/>
    <d v="1899-12-30T00:08:58"/>
    <d v="1899-12-30T00:04:49"/>
    <s v=""/>
    <s v="Cumplido"/>
    <m/>
    <m/>
    <m/>
    <m/>
    <m/>
    <d v="2024-02-12T00:00:00"/>
    <x v="0"/>
    <x v="0"/>
    <x v="0"/>
    <x v="0"/>
    <x v="0"/>
  </r>
  <r>
    <s v="INC000002610892"/>
    <s v="VPN IP - MPLS"/>
    <x v="2"/>
    <s v="GESTION HD"/>
    <s v="SEBASTIAN A JARA VIDAL"/>
    <s v="frp_lmosqu"/>
    <s v="4-Menor/Localizado"/>
    <s v="4-Baja"/>
    <s v="Baja"/>
    <x v="1"/>
    <s v="TELECOMUNICACIONES VOZ Y DATOS SPA"/>
    <s v="REQ / Solicitud manos remotas reinicio maquina  | HD"/>
    <s v="12/02/2024 16:32:09"/>
    <s v="12/02/2024 16:35:22"/>
    <x v="0"/>
    <s v="CDP ANTIGUO 1"/>
    <s v="CDP ANTIGUO 2"/>
    <s v="12/02/2024 17:50:29"/>
    <s v="12/02/2024 23:50:00"/>
    <s v="PREVENTIVO:_x000a__x000a_CODIGO DE SERVICIO: Solicitud manos remotas reinicio maquina _x000a__x000a_DIRECCION:      _x000a__x000a_CIUDAD:             _x000a__x000a_COMUNA:_x000a__x000a_NOMBRE QUIEN REPORTA: Luis Santibanez_x000a__x000a_TELEFONO QUIEN REPORTA:_x000a__x000a_NOMBRE CONTACTO EN TERRENO:         Luis Santibanez_x000a__x000a_TELEFONO 1 C"/>
    <m/>
    <d v="1899-12-30T00:54:55"/>
    <d v="1899-12-30T01:18:20"/>
    <d v="1899-12-30T00:23:25"/>
    <s v=""/>
    <s v="Cumplido"/>
    <m/>
    <m/>
    <m/>
    <m/>
    <m/>
    <d v="2024-02-12T00:00:00"/>
    <x v="0"/>
    <x v="0"/>
    <x v="0"/>
    <x v="0"/>
    <x v="0"/>
  </r>
  <r>
    <s v="INC000002610917"/>
    <s v="HOUSING"/>
    <x v="14"/>
    <s v="BELIEVE"/>
    <s v="SEBASTIAN A JARA VIDAL"/>
    <s v="frp_jcarri"/>
    <s v="3-Moderado/Limitado"/>
    <s v="3-Medio"/>
    <s v="Media"/>
    <x v="1"/>
    <s v="TELEFONICA EMPRESAS DE CHILE SA"/>
    <s v="GESTION DATACENTER/ ACCESOS /NEXTSTREAM"/>
    <s v="12/02/2024 16:32:42"/>
    <s v="12/02/2024 16:35:28"/>
    <x v="0"/>
    <s v="COMUNICACIONES"/>
    <s v="VPN IP - MPLS"/>
    <s v="12/02/2024 17:15:56"/>
    <s v="12/02/2024 23:50:00"/>
    <s v="EMPRESA:NEXTSTREAM_x000a_CÓDIGO DE SERVICIO: _x000a_DIRECCIÓN:Calle San Martin #50, Santiago Centro, Santiago_x000a_NOMBRE DE QUIEN REPORTA:Daniel Rodriguez_x000a_TELÉFONO DE QUIEN REPORTA:5697829 7978_x000a_NOMBRE DE CONTACTO EN TERRENO: _x000a_REQUERIMIENTO:visita de inspeccion a sistema"/>
    <m/>
    <d v="1899-12-30T00:20:12"/>
    <d v="1899-12-30T00:43:14"/>
    <d v="1899-12-30T00:23:02"/>
    <s v=""/>
    <s v="Cumplido"/>
    <m/>
    <m/>
    <m/>
    <m/>
    <m/>
    <d v="2024-02-12T00:00:00"/>
    <x v="0"/>
    <x v="0"/>
    <x v="0"/>
    <x v="0"/>
    <x v="0"/>
  </r>
  <r>
    <s v="INC000002610936"/>
    <s v="HOUSING"/>
    <x v="14"/>
    <s v="BELIEVE"/>
    <s v="SEBASTIAN A JARA VIDAL"/>
    <s v="frp_jolsso"/>
    <s v="3-Moderado/Limitado"/>
    <s v="3-Medio"/>
    <s v="Media"/>
    <x v="1"/>
    <s v="UNION AEREA LTDA"/>
    <s v="GESTION DATACENTER/ ACCESOS /UNION AEREA LTDA"/>
    <s v="12/02/2024 16:49:56"/>
    <s v="12/02/2024 16:51:08"/>
    <x v="0"/>
    <s v="COMUNICACIONES"/>
    <s v="VPN IP - MPLS"/>
    <s v="12/02/2024 17:06:56"/>
    <s v="12/02/2024 23:50:00"/>
    <s v="EMPRESA:UNION AEREA LTDA_x000a_CÓDIGO DE SERVICIO: _x000a_DIRECCIÓN: Calle San Martin #50, Santiago Centro, Santiago_x000a_NOMBRE DE QUIEN REPORTA:Alejandro Gárate_x000a_TELÉFONO DE QUIEN REPORTA:956785765_x000a_NOMBRE DE CONTACTO EN TERRENO: _x000a_REQUERIMIENTO: Revisión Data Center _x000a_EQU"/>
    <m/>
    <d v="1899-12-30T00:15:06"/>
    <d v="1899-12-30T00:17:00"/>
    <d v="1899-12-30T00:01:54"/>
    <s v=""/>
    <s v="Cumplido"/>
    <m/>
    <m/>
    <m/>
    <m/>
    <m/>
    <d v="2024-02-12T00:00:00"/>
    <x v="0"/>
    <x v="0"/>
    <x v="0"/>
    <x v="0"/>
    <x v="0"/>
  </r>
  <r>
    <s v="INC000002610975"/>
    <s v="HOSTING VIRTUAL"/>
    <x v="6"/>
    <s v="SISTEMA OPERATIVO MICROSOFT"/>
    <s v="JAVIER CUEVAS"/>
    <s v="tct_jacuev"/>
    <s v="4-Menor/Localizado"/>
    <s v="4-Baja"/>
    <s v="Baja"/>
    <x v="1"/>
    <s v="TELEFONICA GLOBAL TECHNOLOGY S.A.AGENCIA EN CHILE"/>
    <s v="CAMBIOS SERVICE HUB 365"/>
    <s v="12/02/2024 17:28:17"/>
    <s v="12/02/2024 17:28:50"/>
    <x v="0"/>
    <s v="TI"/>
    <s v="SISTEMAS OPERATIVOS"/>
    <s v="12/02/2024 17:32:20"/>
    <s v="12/02/2024 23:50:00"/>
    <s v="Folio generado automáticamente para atender requerimiento del cliente. La solicitud fue realizada directamente al área resolutoria sin pasar por el flujo de mesa de ayuda"/>
    <s v="OK"/>
    <d v="1899-12-30T00:00:00"/>
    <d v="1899-12-30T00:04:03"/>
    <d v="1899-12-30T00:04:03"/>
    <s v=""/>
    <s v="Cumplido"/>
    <m/>
    <m/>
    <m/>
    <m/>
    <m/>
    <d v="2024-02-12T00:00:00"/>
    <x v="0"/>
    <x v="0"/>
    <x v="0"/>
    <x v="0"/>
    <x v="0"/>
  </r>
  <r>
    <s v="INC000002610976"/>
    <s v="HOSTING VIRTUAL"/>
    <x v="6"/>
    <s v="SISTEMA OPERATIVO MICROSOFT"/>
    <s v="JAVIER CUEVAS"/>
    <s v="tct_jacuev"/>
    <s v="4-Menor/Localizado"/>
    <s v="4-Baja"/>
    <s v="Baja"/>
    <x v="1"/>
    <s v="TELEFONICA GLOBAL TECHNOLOGY S.A.AGENCIA EN CHILE"/>
    <s v="Assessment AD Security CONF INICIALES"/>
    <s v="12/02/2024 17:29:00"/>
    <s v="12/02/2024 17:30:26"/>
    <x v="0"/>
    <s v="TI"/>
    <s v="SISTEMAS OPERATIVOS"/>
    <s v="12/02/2024 17:34:14"/>
    <s v="12/02/2024 23:50:00"/>
    <s v="Folio generado automáticamente para atender requerimiento del cliente. La solicitud fue realizada directamente al área resolutoria sin pasar por el flujo de mesa de ayuda"/>
    <s v="OK"/>
    <d v="1899-12-30T00:00:00"/>
    <d v="1899-12-30T00:05:14"/>
    <d v="1899-12-30T00:05:14"/>
    <s v=""/>
    <s v="Cumplido"/>
    <m/>
    <m/>
    <m/>
    <m/>
    <m/>
    <d v="2024-02-12T00:00:00"/>
    <x v="0"/>
    <x v="0"/>
    <x v="0"/>
    <x v="0"/>
    <x v="0"/>
  </r>
  <r>
    <s v="INC000002610979"/>
    <s v="HOSTING VIRTUAL"/>
    <x v="6"/>
    <s v="SISTEMA OPERATIVO MICROSOFT"/>
    <s v="JAVIER CUEVAS"/>
    <s v="tct_jacuev"/>
    <s v="4-Menor/Localizado"/>
    <s v="4-Baja"/>
    <s v="Baja"/>
    <x v="1"/>
    <s v="TELEFONICA GLOBAL TECHNOLOGY S.A.AGENCIA EN CHILE"/>
    <s v="ALERTA pertura - [TCCT-CHILE-CLOUD][AC]TCCT-CHILE-CLOUD-EX-AD-003-T1059.001 Scripts"/>
    <s v="12/02/2024 17:30:59"/>
    <s v="12/02/2024 17:31:42"/>
    <x v="0"/>
    <s v="TI"/>
    <s v="SISTEMAS OPERATIVOS"/>
    <s v="13/02/2024 9:54:41"/>
    <s v="13/02/2024 23:50:00"/>
    <s v="Folio generado automáticamente para atender requerimiento del cliente. La solicitud fue realizada directamente al área resolutoria sin pasar por el flujo de mesa de ayuda"/>
    <m/>
    <d v="1899-12-30T00:00:00"/>
    <d v="1899-12-30T16:23:42"/>
    <d v="1899-12-30T16:23:42"/>
    <s v=""/>
    <s v="Cumplido"/>
    <m/>
    <m/>
    <m/>
    <m/>
    <m/>
    <d v="2024-02-13T00:00:00"/>
    <x v="1"/>
    <x v="0"/>
    <x v="0"/>
    <x v="1"/>
    <x v="0"/>
  </r>
  <r>
    <s v="INC000002611220"/>
    <s v="HOUSING"/>
    <x v="13"/>
    <s v="BELIEVE"/>
    <s v="CRISTOPHER MALDONADO ROMERO"/>
    <s v="frp_jcarri"/>
    <s v="3-Moderado/Limitado"/>
    <s v="3-Medio"/>
    <s v="Media"/>
    <x v="1"/>
    <s v="TELEFONICA EMPRESAS DE CHILE SA"/>
    <s v="GESTION DATACENTER/ ACCESOS /soisa"/>
    <s v="12/02/2024 18:56:21"/>
    <s v="12/02/2024 18:58:08"/>
    <x v="0"/>
    <s v="COMUNICACIONES"/>
    <s v="VPN IP - MPLS"/>
    <s v="13/02/2024 11:52:42"/>
    <s v="13/02/2024 23:50:00"/>
    <s v="EMPRESA:soisa_x000a_CÓDIGO DE SERVICIO: _x000a_DIRECCIÓN:Av. Apoquindo #7071, Las Condes, Santiago_x000a_NOMBRE DE QUIEN REPORTA:Eduardo Farías (Nabiax)_x000a_TELÉFONO DE QUIEN REPORTA:992982563_x000a_NOMBRE DE CONTACTO EN TERRENO: _x000a_REQUERIMIENTO:VISITA POR TODO EL DATACENTER Y SALA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16:18:16"/>
    <d v="1899-12-30T16:56:21"/>
    <d v="1899-12-30T00:38:05"/>
    <s v=""/>
    <s v="Cumplido"/>
    <m/>
    <m/>
    <m/>
    <m/>
    <m/>
    <d v="2024-02-13T00:00:00"/>
    <x v="0"/>
    <x v="0"/>
    <x v="0"/>
    <x v="0"/>
    <x v="0"/>
  </r>
  <r>
    <s v="INC000002611238"/>
    <s v="HOUSING"/>
    <x v="13"/>
    <s v="BELIEVE"/>
    <s v="RICARDO F ORELLANA MARDONES"/>
    <s v="frp_jcarri"/>
    <s v="3-Moderado/Limitado"/>
    <s v="3-Medio"/>
    <s v="Media"/>
    <x v="1"/>
    <s v="FORUM SERVICIOS FINANCIEROS SA"/>
    <s v="GESTION DATACENTER/ ACCESOS /FORUM SERVICIOS FINANCIEROS SA"/>
    <s v="12/02/2024 19:35:22"/>
    <s v="12/02/2024 19:38:34"/>
    <x v="0"/>
    <s v="CDP ANTIGUO 1"/>
    <s v="CDP ANTIGUO 2"/>
    <s v="12/02/2024 20:03:31"/>
    <s v="12/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ACCESOS AUTORIZADOS"/>
    <d v="1899-12-30T00:15:56"/>
    <d v="1899-12-30T00:28:09"/>
    <d v="1899-12-30T00:12:13"/>
    <s v=""/>
    <s v="Cumplido"/>
    <m/>
    <m/>
    <m/>
    <m/>
    <m/>
    <d v="2024-02-12T00:00:00"/>
    <x v="0"/>
    <x v="0"/>
    <x v="0"/>
    <x v="0"/>
    <x v="0"/>
  </r>
  <r>
    <s v="INC000002611241"/>
    <s v="HOUSING"/>
    <x v="8"/>
    <s v="BELIEVE"/>
    <s v="JOSE G MARQUEZ MARCANO"/>
    <s v="frp_jcarri"/>
    <s v="3-Moderado/Limitado"/>
    <s v="3-Medio"/>
    <s v="Media"/>
    <x v="1"/>
    <s v="FORUM SERVICIOS FINANCIEROS SA"/>
    <s v="GESTION DATACENTER/ ACCESOS /FORUM SERVICIOS FINANCIEROS SA"/>
    <s v="12/02/2024 19:40:43"/>
    <s v="12/02/2024 19:42:28"/>
    <x v="0"/>
    <s v="COMUNICACIONES"/>
    <s v="VPN IP - MPLS"/>
    <s v="12/02/2024 23:16:38"/>
    <s v="12/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s v="ACCESOS AUTORIZADOS"/>
    <d v="1899-12-30T03:01:04"/>
    <d v="1899-12-30T03:35:55"/>
    <d v="1899-12-30T00:34:51"/>
    <s v=""/>
    <s v="Cumplido"/>
    <m/>
    <s v=""/>
    <s v=""/>
    <s v="Cumplido"/>
    <s v=""/>
    <d v="2024-02-12T00:00:00"/>
    <x v="0"/>
    <x v="0"/>
    <x v="0"/>
    <x v="0"/>
    <x v="0"/>
  </r>
  <r>
    <s v="INC000002611260"/>
    <s v="RED INTERNA"/>
    <x v="10"/>
    <s v="APQ ACCESOS"/>
    <s v="YORDI M HURTADO ARAYA"/>
    <s v="tct_yorhua"/>
    <s v="4-Menor/Localizado"/>
    <s v="4-Baja"/>
    <s v="Baja"/>
    <x v="1"/>
    <s v="TELEFONICA CYBERSECURITY TECH CHILE SPA"/>
    <s v="Ronda salas Tic entrega de turno"/>
    <s v="12/02/2024 20:39:13"/>
    <s v="12/02/2024 20:39:56"/>
    <x v="0"/>
    <s v="CDP ANTIGUO 1"/>
    <s v="CDP ANTIGUO 2"/>
    <s v="12/02/2024 21:14:04"/>
    <s v="12/02/2024 23:50:00"/>
    <s v="Ronda salas Tic entrega de turno"/>
    <s v="RONDA REALIZADA"/>
    <d v="1899-12-30T00:00:00"/>
    <d v="1899-12-30T00:34:51"/>
    <d v="1899-12-30T00:34:51"/>
    <s v=""/>
    <s v="Cumplido"/>
    <m/>
    <s v=""/>
    <s v=""/>
    <s v=""/>
    <s v="Cumplido"/>
    <d v="2024-02-12T00:00:00"/>
    <x v="0"/>
    <x v="0"/>
    <x v="0"/>
    <x v="0"/>
    <x v="0"/>
  </r>
  <r>
    <s v="INC000002611261"/>
    <s v="RED INTERNA"/>
    <x v="10"/>
    <s v="APQ ACCESOS"/>
    <s v="YORDI M HURTADO ARAYA"/>
    <s v="tct_yorhua"/>
    <s v="4-Menor/Localizado"/>
    <s v="4-Baja"/>
    <s v="Baja"/>
    <x v="1"/>
    <s v="TELEFONICA CYBERSECURITY TECH CHILE SPA"/>
    <s v="RONDA TOMA DE TEMPERATURAS SALAS TIC 20:30"/>
    <s v="12/02/2024 20:40:10"/>
    <s v="12/02/2024 20:40:52"/>
    <x v="0"/>
    <s v="CDP ANTIGUO 1"/>
    <s v="CDP ANTIGUO 2"/>
    <s v="12/02/2024 21:13:44"/>
    <s v="12/02/2024 23:50:00"/>
    <s v="RONDA TOMA DE TEMPERATURAS SALAS TIC 20:30"/>
    <s v="RONDA REALIZADA"/>
    <d v="1899-12-30T00:00:00"/>
    <d v="1899-12-30T00:33:34"/>
    <d v="1899-12-30T00:33:34"/>
    <s v=""/>
    <s v="Cumplido"/>
    <m/>
    <m/>
    <m/>
    <m/>
    <m/>
    <d v="2024-02-12T00:00:00"/>
    <x v="0"/>
    <x v="0"/>
    <x v="0"/>
    <x v="0"/>
    <x v="0"/>
  </r>
  <r>
    <s v="INC000002611262"/>
    <s v="RED INTERNA"/>
    <x v="10"/>
    <s v="APQ ACCESOS"/>
    <s v="YORDI M HURTADO ARAYA"/>
    <s v="tct_yorhua"/>
    <s v="4-Menor/Localizado"/>
    <s v="4-Baja"/>
    <s v="Baja"/>
    <x v="1"/>
    <s v="TELEFONICA CYBERSECURITY TECH CHILE SPA"/>
    <s v="RONDA TOMA DE TEMPERATURAS SALAS TIC 00:30"/>
    <s v="12/02/2024 20:41:19"/>
    <s v="12/02/2024 20:41:51"/>
    <x v="0"/>
    <s v="CDP ANTIGUO 1"/>
    <s v="CDP ANTIGUO 2"/>
    <s v="12/02/2024 21:13:26"/>
    <s v="12/02/2024 23:50:00"/>
    <s v="RONDA TOMA DE TEMPERATURAS SALAS TIC 00:30"/>
    <s v="RONDA REALIZADA"/>
    <d v="1899-12-30T00:00:00"/>
    <d v="1899-12-30T00:32:07"/>
    <d v="1899-12-30T00:32:07"/>
    <s v=""/>
    <s v="Cumplido"/>
    <m/>
    <m/>
    <m/>
    <m/>
    <m/>
    <d v="2024-02-12T00:00:00"/>
    <x v="0"/>
    <x v="0"/>
    <x v="0"/>
    <x v="0"/>
    <x v="0"/>
  </r>
  <r>
    <s v="INC000002611263"/>
    <s v="RED INTERNA"/>
    <x v="10"/>
    <s v="APQ ACCESOS"/>
    <s v="YORDI M HURTADO ARAYA"/>
    <s v="tct_yorhua"/>
    <s v="4-Menor/Localizado"/>
    <s v="4-Baja"/>
    <s v="Baja"/>
    <x v="1"/>
    <s v="TELEFONICA CYBERSECURITY TECH CHILE SPA"/>
    <s v="RONDA TOMA DE TEMPERATURAS SALAS TIC 04:30"/>
    <s v="12/02/2024 20:42:09"/>
    <s v="12/02/2024 20:42:40"/>
    <x v="0"/>
    <s v="CDP ANTIGUO 1"/>
    <s v="CDP ANTIGUO 2"/>
    <s v="12/02/2024 21:13:04"/>
    <s v="12/02/2024 23:50:00"/>
    <s v="RONDA TOMA DE TEMPERATURAS SALAS TIC 04:30"/>
    <s v="RONDA REALIZADA"/>
    <d v="1899-12-30T00:00:00"/>
    <d v="1899-12-30T00:30:55"/>
    <d v="1899-12-30T00:30:55"/>
    <s v=""/>
    <s v="Cumplido"/>
    <m/>
    <m/>
    <m/>
    <m/>
    <m/>
    <d v="2024-02-12T00:00:00"/>
    <x v="0"/>
    <x v="0"/>
    <x v="0"/>
    <x v="0"/>
    <x v="0"/>
  </r>
  <r>
    <s v="INC000002611274"/>
    <s v="HOUSING"/>
    <x v="11"/>
    <s v="APQ ACCESOS"/>
    <s v="JOSE G MARQUEZ MARCANO"/>
    <s v="tct_josmam"/>
    <s v="4-Menor/Localizado"/>
    <s v="4-Baja"/>
    <s v="Baja"/>
    <x v="1"/>
    <s v="TELEFONICA EMPRESAS DE CHILE SA"/>
    <s v="RONDA Y REVISION DE SALAS"/>
    <s v="13/02/2024 0:40:37"/>
    <s v="13/02/2024 0:41:11"/>
    <x v="0"/>
    <s v="CDP ANTIGUO 1"/>
    <s v="CDP ANTIGUO 2"/>
    <s v="13/02/2024 0:42:43"/>
    <s v="13/02/2024 23:50:00"/>
    <s v="RONDA Y REVISION DE SALAS"/>
    <s v="RONDAS REALIZADAS"/>
    <d v="1899-12-30T00:01:17"/>
    <d v="1899-12-30T00:02:06"/>
    <d v="1899-12-30T00:00:49"/>
    <s v=""/>
    <s v="Cumplido"/>
    <m/>
    <m/>
    <m/>
    <m/>
    <m/>
    <d v="2024-02-13T00:00:00"/>
    <x v="0"/>
    <x v="0"/>
    <x v="0"/>
    <x v="0"/>
    <x v="0"/>
  </r>
  <r>
    <s v="INC000002611276"/>
    <s v="HOUSING"/>
    <x v="11"/>
    <s v="APQ ACCESOS"/>
    <s v="JOSE G MARQUEZ MARCANO"/>
    <s v="tct_josmam"/>
    <s v="4-Menor/Localizado"/>
    <s v="4-Baja"/>
    <s v="Baja"/>
    <x v="1"/>
    <s v="TELEFONICA EMPRESAS DE CHILE SA"/>
    <s v="TOMA DE ALARMAS DE CLIENTES"/>
    <s v="13/02/2024 0:43:03"/>
    <s v="13/02/2024 0:43:39"/>
    <x v="0"/>
    <s v="CDP ANTIGUO 1"/>
    <s v="CDP ANTIGUO 2"/>
    <s v="13/02/2024 0:44:43"/>
    <s v="13/02/2024 23:50:00"/>
    <s v="TOMA DE ALARMAS DE CLIENTES"/>
    <s v="TOMA DE ALARMAS REALIZADAS"/>
    <d v="1899-12-30T00:00:51"/>
    <d v="1899-12-30T00:01:40"/>
    <d v="1899-12-30T00:00:49"/>
    <s v=""/>
    <s v="Cumplido"/>
    <m/>
    <m/>
    <m/>
    <m/>
    <m/>
    <d v="2024-02-13T00:00:00"/>
    <x v="0"/>
    <x v="0"/>
    <x v="0"/>
    <x v="0"/>
    <x v="0"/>
  </r>
  <r>
    <s v="INC000002611280"/>
    <s v="HOSTING VIRTUAL"/>
    <x v="6"/>
    <s v="GESTION TI"/>
    <s v="ALEJANDRO ACEVEDO VALENZUELA"/>
    <s v="frp_josama"/>
    <s v="3-Moderado/Limitado"/>
    <s v="3-Medio"/>
    <s v="Media"/>
    <x v="3"/>
    <s v="FUNDACION INSTITUTO PROFESIONAL DUOC UC"/>
    <s v="DUOC |  GestionEventos_AlertaUPDOWN_Server | Masiva"/>
    <s v="13/02/2024 1:44:30"/>
    <s v="13/02/2024 2:10:41"/>
    <x v="0"/>
    <s v="CDP ANTIGUO 1"/>
    <s v="CDP ANTIGUO 2"/>
    <s v="13/02/2024 8:30:11"/>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s v=". Se realiza verificación de todas las sedes de Duoc. Encontrándose todas operativas. Se procede a cierre de ticket Masivo."/>
    <d v="1899-12-30T06:16:02"/>
    <d v="1899-12-30T06:45:41"/>
    <d v="1899-12-30T00:29:39"/>
    <s v="Cumplido"/>
    <s v=""/>
    <m/>
    <m/>
    <m/>
    <m/>
    <m/>
    <d v="2024-02-13T00:00:00"/>
    <x v="0"/>
    <x v="0"/>
    <x v="0"/>
    <x v="0"/>
    <x v="0"/>
  </r>
  <r>
    <s v="INC000002611290"/>
    <s v="VPN IP - MPLS"/>
    <x v="6"/>
    <s v="GESTION HD"/>
    <s v="ALEJANDRO ACEVEDO VALENZUELA"/>
    <s v="frp_jesanc"/>
    <s v="4-Menor/Localizado"/>
    <s v="4-Baja"/>
    <s v="Baja"/>
    <x v="1"/>
    <s v="TELEFONICA CHILE S.A."/>
    <s v="REQ / Test de correo fallido en Duoc"/>
    <s v="13/02/2024 6:55:29"/>
    <s v="13/02/2024 6:57:30"/>
    <x v="0"/>
    <s v="CDP ANTIGUO 1"/>
    <s v="CDP ANTIGUO 2"/>
    <s v="13/02/2024 8:48:44"/>
    <s v="13/02/2024 23:50:00"/>
    <s v="PREVENTIVO:_x000a__x000a_CODIGO DE SERVICIO:_x000a__x000a_DIRECCION:      _x000a__x000a_CIUDAD:             _x000a__x000a_COMUNA:_x000a__x000a_NOMBRE QUIEN REPORTA: Victor Bravo Orrego_x000a__x000a_TELEFONO QUIEN REPORTA: +56 9 89787201 _x000a__x000a_NOMBRE CONTACTO EN TERRENO:        _x000a__x000a_TELEFONO 1 CONTACTO EN TERRENO:_x000a__x000a_TELEFONO 2 CONTAC"/>
    <s v="Se realiza verificación de correo entrada y salida correos operativos. Verificación de nodos Exchange no presentando encolamiento. Se realiza verificación a la cuenta TestN2@duoc.cl en forma interna pero se descarta problemas masivos de correos."/>
    <d v="1899-12-30T01:36:32"/>
    <d v="1899-12-30T01:53:15"/>
    <d v="1899-12-30T00:16:43"/>
    <s v=""/>
    <s v="Cumplido"/>
    <m/>
    <s v=""/>
    <s v=""/>
    <s v=""/>
    <s v="Cumplido"/>
    <d v="2024-02-13T00:00:00"/>
    <x v="0"/>
    <x v="0"/>
    <x v="0"/>
    <x v="0"/>
    <x v="0"/>
  </r>
  <r>
    <s v="INC000002611372"/>
    <s v="VPN IP - MPLS"/>
    <x v="2"/>
    <s v="GESTION HD"/>
    <s v="PATRICIO A CASTILLO GONZALEZ"/>
    <s v="frp_jsanti"/>
    <s v="4-Menor/Localizado"/>
    <s v="4-Baja"/>
    <s v="Baja"/>
    <x v="1"/>
    <s v="ARTIKOS CHILE S A"/>
    <s v="FRONT CTC /HELP DESK / Cuantos son las UP del RACK cuantos disponibles"/>
    <s v="12/02/2024 19:16:53"/>
    <s v="12/02/2024 19:17:39"/>
    <x v="0"/>
    <s v="CDP ANTIGUO 1"/>
    <s v="CDP ANTIGUO 2"/>
    <s v="12/02/2024 20:26:49"/>
    <s v="12/02/2024 23:50:00"/>
    <s v="FRONT CTC /HELP DESK / Cuantos son las UP del RACK cuantos disponibles_x000a_PREVENTIVO: NO_x000a_EMPRESA: marcos.paulete@artikos.cl_x000a_CÓDIGO DE SERVICIO:VPF1133648_x000a_DIRECCIÓN:San Martin 50 Sala TIC,,Santiago,Santiago_x000a_COMUNA:Santiago_x000a_CIUDAD:Santiago_x000a_NOMBRE DE QUIEN REP"/>
    <s v="Informativo enviado"/>
    <d v="1899-12-30T00:26:42"/>
    <d v="1899-12-30T01:09:56"/>
    <d v="1899-12-30T00:43:14"/>
    <s v=""/>
    <s v="Cumplido"/>
    <m/>
    <m/>
    <m/>
    <m/>
    <m/>
    <d v="2024-02-12T00:00:00"/>
    <x v="0"/>
    <x v="0"/>
    <x v="0"/>
    <x v="0"/>
    <x v="0"/>
  </r>
  <r>
    <s v="INC000002611405"/>
    <s v="HOSTING VIRTUAL"/>
    <x v="6"/>
    <s v="SISTEMA OPERATIVO MICROSOFT"/>
    <s v="PAUL A SEPULVEDA ALVAREZ"/>
    <s v="tct_psepul"/>
    <s v="4-Menor/Localizado"/>
    <s v="4-Baja"/>
    <s v="Baja"/>
    <x v="1"/>
    <s v="TELEFONICA GLOBAL TECHNOLOGY S.A.AGENCIA EN CHILE"/>
    <s v="zabbix no responde svr-web02"/>
    <s v="12/02/2024 18:04:12"/>
    <s v="12/02/2024 18:05:07"/>
    <x v="0"/>
    <s v="TI"/>
    <s v="SISTEMAS OPERATIVOS"/>
    <s v="12/02/2024 18:16:44"/>
    <s v="12/02/2024 23:50:00"/>
    <s v="zabbix no responde svr-web02"/>
    <s v="zabbix no responde svr-web02_x000a_servidor apagado por cliente, proyecto migracion servicios"/>
    <d v="1899-12-30T00:00:00"/>
    <d v="1899-12-30T00:12:32"/>
    <d v="1899-12-30T00:12:32"/>
    <s v=""/>
    <s v="Cumplido"/>
    <m/>
    <m/>
    <m/>
    <m/>
    <m/>
    <d v="2024-02-12T00:00:00"/>
    <x v="0"/>
    <x v="0"/>
    <x v="0"/>
    <x v="0"/>
    <x v="0"/>
  </r>
  <r>
    <s v="INC000002611406"/>
    <s v="HOSTING VIRTUAL"/>
    <x v="6"/>
    <s v="SISTEMA OPERATIVO MICROSOFT"/>
    <s v="PAUL A SEPULVEDA ALVAREZ"/>
    <s v="tct_psepul"/>
    <s v="4-Menor/Localizado"/>
    <s v="4-Baja"/>
    <s v="Baja"/>
    <x v="1"/>
    <s v="TELEFONICA GLOBAL TECHNOLOGY S.A.AGENCIA EN CHILE"/>
    <s v="zabbix no responde c3-fileserver"/>
    <s v="12/02/2024 18:05:39"/>
    <s v="12/02/2024 18:06:39"/>
    <x v="0"/>
    <s v="TI"/>
    <s v="SISTEMAS OPERATIVOS"/>
    <s v="12/02/2024 18:17:05"/>
    <s v="12/02/2024 23:50:00"/>
    <s v="zabbix no responde c3-fileserver"/>
    <s v="zabbix no responde c3-fileserver._x000a_Servidor con inconveniente de conectividad. se reinicia tarjeta PVLAN y serivcio zabbix. conectividad retomada correctamente"/>
    <d v="1899-12-30T00:00:00"/>
    <d v="1899-12-30T00:11:26"/>
    <d v="1899-12-30T00:11:26"/>
    <s v=""/>
    <s v="Cumplido"/>
    <m/>
    <m/>
    <m/>
    <m/>
    <m/>
    <d v="2024-02-12T00:00:00"/>
    <x v="0"/>
    <x v="0"/>
    <x v="0"/>
    <x v="0"/>
    <x v="0"/>
  </r>
  <r>
    <s v="INC000002611408"/>
    <s v="HOSTING VIRTUAL"/>
    <x v="6"/>
    <s v="SISTEMA OPERATIVO MICROSOFT"/>
    <s v="PAUL A SEPULVEDA ALVAREZ"/>
    <s v="tct_psepul"/>
    <s v="4-Menor/Localizado"/>
    <s v="4-Baja"/>
    <s v="Baja"/>
    <x v="1"/>
    <s v="TELEFONICA GLOBAL TECHNOLOGY S.A.AGENCIA EN CHILE"/>
    <s v="Zabbix - GPSTFOUNDATION no responde"/>
    <s v="12/02/2024 18:07:27"/>
    <s v="12/02/2024 18:08:50"/>
    <x v="0"/>
    <s v="TI"/>
    <s v="SISTEMAS OPERATIVOS"/>
    <s v="12/02/2024 18:17:25"/>
    <s v="12/02/2024 23:50:00"/>
    <s v="Zabbix - GPSTFOUNDATION no responde"/>
    <s v="Zabbix - GPSTFOUNDATION no responde_x000a_Servidor con servicio zabbix abajo. se inicia servicio y se comprueba conectividad"/>
    <d v="1899-12-30T00:00:00"/>
    <d v="1899-12-30T00:09:58"/>
    <d v="1899-12-30T00:09:58"/>
    <s v=""/>
    <s v="Cumplido"/>
    <m/>
    <m/>
    <m/>
    <m/>
    <m/>
    <d v="2024-02-12T00:00:00"/>
    <x v="0"/>
    <x v="0"/>
    <x v="0"/>
    <x v="0"/>
    <x v="0"/>
  </r>
  <r>
    <s v="INC000002611409"/>
    <s v="HOSTING VIRTUAL"/>
    <x v="6"/>
    <s v="SISTEMA OPERATIVO MICROSOFT"/>
    <s v="PAUL A SEPULVEDA ALVAREZ"/>
    <s v="tct_psepul"/>
    <s v="4-Menor/Localizado"/>
    <s v="4-Baja"/>
    <s v="Baja"/>
    <x v="1"/>
    <s v="TELEFONICA GLOBAL TECHNOLOGY S.A.AGENCIA EN CHILE"/>
    <s v="zabbix DC-VeeamOne-App no responde"/>
    <s v="12/02/2024 18:09:47"/>
    <s v="12/02/2024 18:10:37"/>
    <x v="0"/>
    <s v="TI"/>
    <s v="SISTEMAS OPERATIVOS"/>
    <s v="12/02/2024 18:17:43"/>
    <s v="12/02/2024 23:50:00"/>
    <s v="zabbix DC-VeeamOne-App no responde"/>
    <s v="zabbix DC-VeeamOne-App no responde._x000a_se reestablecen rutas a zabbix, reinicio de servicio. se comprueba conectividad"/>
    <d v="1899-12-30T00:00:00"/>
    <d v="1899-12-30T00:07:56"/>
    <d v="1899-12-30T00:07:56"/>
    <s v=""/>
    <s v="Cumplido"/>
    <m/>
    <m/>
    <m/>
    <m/>
    <m/>
    <d v="2024-02-12T00:00:00"/>
    <x v="0"/>
    <x v="0"/>
    <x v="0"/>
    <x v="0"/>
    <x v="0"/>
  </r>
  <r>
    <s v="INC000002611411"/>
    <s v="HOSTING VIRTUAL"/>
    <x v="6"/>
    <s v="SISTEMA OPERATIVO MICROSOFT"/>
    <s v="PAUL A SEPULVEDA ALVAREZ"/>
    <s v="tct_psepul"/>
    <s v="4-Menor/Localizado"/>
    <s v="4-Baja"/>
    <s v="Baja"/>
    <x v="1"/>
    <s v="TELEFONICA GLOBAL TECHNOLOGY S.A.AGENCIA EN CHILE"/>
    <s v="Envio credenciales 34 usuarios via email"/>
    <s v="12/02/2024 18:10:58"/>
    <s v="12/02/2024 18:12:08"/>
    <x v="0"/>
    <s v="TI"/>
    <s v="SISTEMAS OPERATIVOS"/>
    <s v="12/02/2024 18:18:00"/>
    <s v="12/02/2024 23:50:00"/>
    <s v="Envio credenciales 34 usuarios via email uno a uno"/>
    <s v="Envio credenciales 34 usuarios via email uno a uno._x000a_se envia correo privado con credenciales nuevas segun requerimiento."/>
    <d v="1899-12-30T00:00:00"/>
    <d v="1899-12-30T00:07:02"/>
    <d v="1899-12-30T00:07:02"/>
    <s v=""/>
    <s v="Cumplido"/>
    <m/>
    <m/>
    <m/>
    <m/>
    <m/>
    <d v="2024-02-12T00:00:00"/>
    <x v="0"/>
    <x v="0"/>
    <x v="0"/>
    <x v="0"/>
    <x v="0"/>
  </r>
  <r>
    <s v="INC000002611412"/>
    <s v="HOSTING VIRTUAL"/>
    <x v="6"/>
    <s v="SISTEMA OPERATIVO MICROSOFT"/>
    <s v="PAUL A SEPULVEDA ALVAREZ"/>
    <s v="tct_psepul"/>
    <s v="4-Menor/Localizado"/>
    <s v="4-Baja"/>
    <s v="Baja"/>
    <x v="1"/>
    <s v="TELEFONICA GLOBAL TECHNOLOGY S.A.AGENCIA EN CHILE"/>
    <s v="Cuentas nuevas sin ingreso RUBEN MARTINEZ GARCIA"/>
    <s v="12/02/2024 18:12:21"/>
    <s v="12/02/2024 18:13:39"/>
    <x v="0"/>
    <s v="TI"/>
    <s v="SISTEMAS OPERATIVOS"/>
    <s v="12/02/2024 18:18:21"/>
    <s v="12/02/2024 23:50:00"/>
    <s v="Hola Paul_x000a__x000a_Sobre las credenciales, he verificado que las credenciales para Apoquindo y paine funcionan correctamente._x000a__x000a_El problema, es que no tengo permisos para iniciar sesión con este nuevo usuario en las maquinas de salto que utilizamos a través de sd"/>
    <s v="Estimado @RUBEN MARTINEZ GARCIA,_x000a_Buen día, esperando te encuentres bien, mis comentarios,_x000a__x000a_172.20.200.70 -Paine (sin permisos rdp)_x000a_                Le di permisos a tu usuario zc01327 para conexión remota._x000a_172.20.198.194 - Apoquindo (sin permisos rdp)"/>
    <d v="1899-12-30T00:00:00"/>
    <d v="1899-12-30T00:06:00"/>
    <d v="1899-12-30T00:06:00"/>
    <s v=""/>
    <s v="Cumplido"/>
    <m/>
    <m/>
    <m/>
    <m/>
    <m/>
    <d v="2024-02-12T00:00:00"/>
    <x v="0"/>
    <x v="0"/>
    <x v="0"/>
    <x v="0"/>
    <x v="0"/>
  </r>
  <r>
    <s v="INC000002611413"/>
    <s v="HOSTING VIRTUAL"/>
    <x v="6"/>
    <s v="SISTEMA OPERATIVO MICROSOFT"/>
    <s v="PAUL A SEPULVEDA ALVAREZ"/>
    <s v="tct_psepul"/>
    <s v="4-Menor/Localizado"/>
    <s v="4-Baja"/>
    <s v="Baja"/>
    <x v="1"/>
    <s v="TELEFONICA GLOBAL TECHNOLOGY S.A.AGENCIA EN CHILE"/>
    <s v="Nueva cuenta sin ingreso Manuel Maita"/>
    <s v="12/02/2024 18:13:56"/>
    <s v="12/02/2024 18:15:09"/>
    <x v="0"/>
    <s v="TI"/>
    <s v="SISTEMAS OPERATIVOS"/>
    <s v="12/02/2024 18:18:39"/>
    <s v="12/02/2024 23:50:00"/>
    <s v="Buenos Días_x000a_Estimado no me funciona el cloudtic portal vcenter"/>
    <s v="Los permisos en portal vdc deben ser entregados por virtualizcion, se envia solicitud a Jesus Nelo"/>
    <d v="1899-12-30T00:00:00"/>
    <d v="1899-12-30T00:04:43"/>
    <d v="1899-12-30T00:04:43"/>
    <s v=""/>
    <s v="Cumplido"/>
    <m/>
    <m/>
    <m/>
    <m/>
    <m/>
    <d v="2024-02-12T00:00:00"/>
    <x v="0"/>
    <x v="0"/>
    <x v="0"/>
    <x v="0"/>
    <x v="0"/>
  </r>
  <r>
    <s v="INC000002611461"/>
    <s v="SAP"/>
    <x v="9"/>
    <s v="CLOUD SAP HANA"/>
    <s v="NICOLAS A SAAVEDRA EGUILUZ"/>
    <s v="tct_nsaave"/>
    <s v="4-Menor/Localizado"/>
    <s v="4-Baja"/>
    <s v="Baja"/>
    <x v="1"/>
    <s v="TELEFONICA EMPRESAS DE CHILE SA"/>
    <s v="Checklist Diario Clientes 13.02.24"/>
    <s v="13/02/2024 7:32:43"/>
    <s v="13/02/2024 7:33:41"/>
    <x v="0"/>
    <s v="Service"/>
    <s v="Internal"/>
    <s v="13/02/2024 7:35:36"/>
    <s v="13/02/2024 23:50:00"/>
    <s v="Se realiza Checklist Diario de los clientes; _x000a_HDC_x000a_NUTRISCO_x000a_FRUSAN"/>
    <s v="Se realiza Checklist Diario de los clientes; _x000a_HDC_x000a_NUTRISCO_x000a_FRUSAN"/>
    <d v="1899-12-30T00:00:00"/>
    <d v="1899-12-30T00:02:53"/>
    <d v="1899-12-30T00:02:53"/>
    <s v=""/>
    <s v="Cumplido"/>
    <m/>
    <m/>
    <m/>
    <m/>
    <m/>
    <d v="2024-02-13T00:00:00"/>
    <x v="0"/>
    <x v="0"/>
    <x v="0"/>
    <x v="0"/>
    <x v="0"/>
  </r>
  <r>
    <s v="INC000002611469"/>
    <s v="INFRAESTRUCTURA DC"/>
    <x v="2"/>
    <s v="APQ ACCESOS"/>
    <s v="JONATHAN A MARQUEZ ASTENGO"/>
    <s v="tct_jmarqu"/>
    <s v="4-Menor/Localizado"/>
    <s v="4-Baja"/>
    <s v="Baja"/>
    <x v="0"/>
    <s v="TELEFONICA CYBERSECURITY TECH CHILE SPA"/>
    <s v="FACTIBILIDAD MASISA/CRQ 82150"/>
    <s v="13/02/2024 9:12:54"/>
    <s v="13/02/2024 9:16:10"/>
    <x v="0"/>
    <s v="CDP ANTIGUO 1"/>
    <s v="CDP ANTIGUO 2"/>
    <s v="13/02/2024 9:43:08"/>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s v=""/>
    <m/>
    <m/>
    <m/>
    <m/>
    <m/>
    <d v="2024-02-13T00:00:00"/>
    <x v="0"/>
    <x v="0"/>
    <x v="0"/>
    <x v="0"/>
    <x v="0"/>
  </r>
  <r>
    <s v="INC000002611484"/>
    <s v="VPN IP - MPLS"/>
    <x v="5"/>
    <s v="GESTION HD"/>
    <s v="LUIS A VILLASMIL CASTILLO"/>
    <s v="frp_fpetro"/>
    <s v="3-Moderado/Limitado"/>
    <s v="3-Medio"/>
    <s v="Media"/>
    <x v="1"/>
    <s v="HORTIFRUT S.A"/>
    <s v="HD/RE: Ajuste cuenta VPN"/>
    <s v="13/02/2024 9:33:56"/>
    <s v="13/02/2024 9:35:46"/>
    <x v="0"/>
    <s v="CDP ANTIGUO 1"/>
    <s v="CDP ANTIGUO 2"/>
    <s v="13/02/2024 15:55:34"/>
    <s v="13/02/2024 23:50:00"/>
    <s v="PREVENTIVO: NO_x000a_CODIGO DE SERVICIO:_x000a_DIRECCION:_x000a_QUIEN REPORTA:_x000a_CONTACTO EN TERRENO:_x000a_PROBLEMA:_x000a_REQUERIMIENTO: Favor su ayuda para agregar a la cuenta VPN del usuario pjimenez acceso al host 10.247.5.254. quedo atento a su pronta respuesta._x000a__x000a_EQUIPOS ENERGIZA"/>
    <m/>
    <d v="1899-12-30T02:10:47"/>
    <d v="1899-12-30T06:21:38"/>
    <d v="1899-12-30T04:10:51"/>
    <s v=""/>
    <s v="Cumplido"/>
    <m/>
    <m/>
    <m/>
    <m/>
    <m/>
    <d v="2024-02-13T00:00:00"/>
    <x v="1"/>
    <x v="0"/>
    <x v="1"/>
    <x v="0"/>
    <x v="0"/>
  </r>
  <r>
    <s v="INC000002611642"/>
    <s v="HOSTING VIRTUAL"/>
    <x v="6"/>
    <s v="SISTEMA OPERATIVO MICROSOFT"/>
    <s v="PAUL A SEPULVEDA ALVAREZ"/>
    <s v="tct_psepul"/>
    <s v="4-Menor/Localizado"/>
    <s v="4-Baja"/>
    <s v="Baja"/>
    <x v="1"/>
    <s v="TELEFONICA GLOBAL TECHNOLOGY S.A.AGENCIA EN CHILE"/>
    <s v="TIC CL Paine pruebas DC02"/>
    <s v="12/02/2024 20:21:21"/>
    <s v="12/02/2024 20:22:53"/>
    <x v="0"/>
    <s v="TI"/>
    <s v="SISTEMAS OPERATIVOS"/>
    <s v="12/02/2024 20:59:21"/>
    <s v="12/02/2024 23:50:00"/>
    <s v="TIC CL Paine pruebas DC02_x000a_Generar pruebas de conectividad al vcenter de paine dominio tic.cl desconectando servidor c4-dc02-pa y solo trabajando con el resto de servidores que componen el AD c4-dc01-pa y c4-dc03-pa"/>
    <s v="Generar pruebas de conectividad al vcenter de paine dominio tic.cl desconectando servidor c4-dc02-pa y solo trabajando con el resto de servidores que componen el AD c4-dc01-pa y c4-dc03-pa"/>
    <d v="1899-12-30T00:00:00"/>
    <d v="1899-12-30T00:38:00"/>
    <d v="1899-12-30T00:38:00"/>
    <s v=""/>
    <s v="Cumplido"/>
    <m/>
    <m/>
    <m/>
    <m/>
    <m/>
    <d v="2024-02-12T00:00:00"/>
    <x v="0"/>
    <x v="0"/>
    <x v="0"/>
    <x v="0"/>
    <x v="0"/>
  </r>
  <r>
    <s v="INC000002612120"/>
    <s v="HOUSING"/>
    <x v="11"/>
    <s v="APQ ACCESOS"/>
    <s v="LUIS O MORALES ARENAS"/>
    <s v="tct_luimoa"/>
    <s v="4-Menor/Localizado"/>
    <s v="4-Baja"/>
    <s v="Baja"/>
    <x v="1"/>
    <s v="TELEFONICA EMPRESAS DE CHILE SA"/>
    <s v="SE GENERA TICKET POR RONDA Y REVISION DE SALAS TECNICAS"/>
    <s v="13/02/2024 8:25:32"/>
    <s v="13/02/2024 8:26:59"/>
    <x v="0"/>
    <s v="CDP ANTIGUO 1"/>
    <s v="CDP ANTIGUO 2"/>
    <s v="13/02/2024 9:59:35"/>
    <s v="1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32:36"/>
    <d v="1899-12-30T01:34:03"/>
    <d v="1899-12-30T00:01:27"/>
    <s v=""/>
    <s v="Cumplido"/>
    <m/>
    <m/>
    <m/>
    <m/>
    <m/>
    <d v="2024-02-13T00:00:00"/>
    <x v="0"/>
    <x v="0"/>
    <x v="0"/>
    <x v="0"/>
    <x v="0"/>
  </r>
  <r>
    <s v="INC000002612123"/>
    <s v="HOUSING"/>
    <x v="14"/>
    <s v="ADMINISTRADORES RESIDENTES"/>
    <s v="SEBASTIAN A JARA VIDAL"/>
    <s v="frp_jugonz"/>
    <s v="3-Moderado/Limitado"/>
    <s v="3-Medio"/>
    <s v="Media"/>
    <x v="1"/>
    <s v="TELEFONICA EMPRESAS DE CHILE SA"/>
    <s v="GESTION DATACENTER/ ACCESOS / TELEFONICA EMPRESAS DE CHILE SA"/>
    <s v="13/02/2024 8:46:25"/>
    <s v="13/02/2024 8:48:29"/>
    <x v="0"/>
    <s v="COMUNICACIONES"/>
    <s v="VPN IP - MPLS"/>
    <s v="13/02/2024 8:58:04"/>
    <s v="13/02/2024 23:50:00"/>
    <s v="EMPRESA: TELEFONICA EMPRESAS DE CHILE SA_x000a_CÓDIGO DE SERVICIO: _x000a_DIRECCIÓN: Calle San Martin #50, Santiago Centro, Santiago_x000a_NOMBRE DE QUIEN REPORTA: Operador DataCenter Sites_x000a_TELÉFONO DE QUIEN REPORTA: +56 222025776 / 981290517 _x000a_NOMBRE DE CONTACTO EN TERREN"/>
    <m/>
    <d v="1899-12-30T00:06:08"/>
    <d v="1899-12-30T00:11:39"/>
    <d v="1899-12-30T00:05:31"/>
    <s v=""/>
    <s v="Cumplido"/>
    <m/>
    <m/>
    <m/>
    <m/>
    <m/>
    <d v="2024-02-13T00:00:00"/>
    <x v="0"/>
    <x v="0"/>
    <x v="0"/>
    <x v="0"/>
    <x v="0"/>
  </r>
  <r>
    <s v="INC000002612137"/>
    <s v="HOUSING"/>
    <x v="14"/>
    <s v="BELIEVE"/>
    <s v="SEBASTIAN A JARA VIDAL"/>
    <s v="frp_dvilca"/>
    <s v="3-Moderado/Limitado"/>
    <s v="3-Medio"/>
    <s v="Media"/>
    <x v="1"/>
    <s v="UNIVERSIDAD SAN SEBASTIAN"/>
    <s v="GESTION DATACENTER/ ACCESOS /UNIVERSIDAD SAN SEBASTIAN"/>
    <s v="13/02/2024 9:15:59"/>
    <s v="13/02/2024 9:19:35"/>
    <x v="0"/>
    <s v="COMUNICACIONES"/>
    <s v="VPN IP - MPLS"/>
    <s v="13/02/2024 11:09:02"/>
    <s v="13/02/2024 23:50:00"/>
    <s v="EMPRESA:UNIVERSIDAD SAN SEBASTIAN_x000a_CÓDIGO DE SERVICIO: _x000a_DIRECCIÓN:Calle San Martin #50, Santiago Centro, Santiago_x000a_NOMBRE DE QUIEN REPORTA:José Nuñez_x000a_TELÉFONO DE QUIEN REPORTA:56_9_62198631_x000a_NOMBRE DE CONTACTO EN TERRENO: _x000a_PROBLEMA:_x000a_Revision Host Fisicos _x000a_E"/>
    <m/>
    <d v="1899-12-30T01:37:08"/>
    <d v="1899-12-30T01:53:03"/>
    <d v="1899-12-30T00:15:55"/>
    <s v=""/>
    <s v="Cumplido"/>
    <m/>
    <m/>
    <m/>
    <m/>
    <m/>
    <d v="2024-02-13T00:00:00"/>
    <x v="0"/>
    <x v="0"/>
    <x v="0"/>
    <x v="0"/>
    <x v="0"/>
  </r>
  <r>
    <s v="INC000002612143"/>
    <s v="RED INTERNA"/>
    <x v="0"/>
    <s v="APQ ACCESOS"/>
    <s v="CARLOS F ARAYA RAMIREZ"/>
    <s v="tct_cararr"/>
    <s v="4-Menor/Localizado"/>
    <s v="4-Baja"/>
    <s v="Baja"/>
    <x v="0"/>
    <s v="TELEFONICA CYBERSECURITY TECH CHILE SPA"/>
    <s v="RONDA INSPECTIVA"/>
    <s v="13/02/2024 9:34:30"/>
    <s v="13/02/2024 9:39:06"/>
    <x v="0"/>
    <s v="CDP ANTIGUO 1"/>
    <s v="CDP ANTIGUO 2"/>
    <s v="13/02/2024 10:08:03"/>
    <s v="13/02/2024 23:50:00"/>
    <m/>
    <s v="ronda realizada"/>
    <d v="1899-12-30T00:00:00"/>
    <d v="1899-12-30T00:00:00"/>
    <d v="1899-12-30T00:00:00"/>
    <s v=""/>
    <s v=""/>
    <m/>
    <m/>
    <m/>
    <m/>
    <m/>
    <d v="2024-02-13T00:00:00"/>
    <x v="0"/>
    <x v="0"/>
    <x v="0"/>
    <x v="0"/>
    <x v="0"/>
  </r>
  <r>
    <s v="INC000002612157"/>
    <s v="HOUSING"/>
    <x v="21"/>
    <s v="ADMINISTRADORES RESIDENTES"/>
    <s v="FERNEY D GARZON PEÑA"/>
    <s v="frp_jugonz"/>
    <s v="3-Moderado/Limitado"/>
    <s v="3-Medio"/>
    <s v="Media"/>
    <x v="1"/>
    <s v="TELEFONICA EMPRESAS DE CHILE SA"/>
    <s v="GESTION DATACENTER/ ACCESOS / DXC"/>
    <s v="13/02/2024 9:58:53"/>
    <s v="13/02/2024 10:00:40"/>
    <x v="0"/>
    <s v="COMUNICACIONES"/>
    <s v="VPN IP - MPLS"/>
    <s v="13/02/2024 10:12:52"/>
    <s v="13/02/2024 23:50:00"/>
    <s v="EMPRESA: DXC_x000a_CÓDIGO DE SERVICIO: _x000a_DIRECCIÓN:AV. Presidente Prieto #226, Paine, Santiago_x000a_NOMBRE DE QUIEN REPORTA:Ferney Garzon_x000a_TELÉFONO DE QUIEN REPORTA:  56 2 25774418_x000a_NOMBRE DE CONTACTO EN TERRENO: _x000a_REQUERIMIENTO: Limpieza de Rack DB.25 Cliente DXC_x000a_EQUI"/>
    <m/>
    <d v="1899-12-30T00:00:00"/>
    <d v="1899-12-30T00:13:59"/>
    <d v="1899-12-30T00:13:59"/>
    <s v=""/>
    <s v="Cumplido"/>
    <m/>
    <m/>
    <m/>
    <m/>
    <m/>
    <d v="2024-02-13T00:00:00"/>
    <x v="0"/>
    <x v="0"/>
    <x v="0"/>
    <x v="0"/>
    <x v="0"/>
  </r>
  <r>
    <s v="INC000002612317"/>
    <s v="HOUSING"/>
    <x v="13"/>
    <s v="BELIEVE"/>
    <s v="CRISTOPHER MALDONADO ROMERO"/>
    <s v="frp_jcarri"/>
    <s v="3-Moderado/Limitado"/>
    <s v="3-Medio"/>
    <s v="Media"/>
    <x v="1"/>
    <s v="PESQUERA TRANS ANTARTIC LIMITADA"/>
    <s v="GESTION DATACENTER/ ACCESOS /PESQUERA TRANS ANTARTIC LIMITADA"/>
    <s v="13/02/2024 9:25:47"/>
    <s v="13/02/2024 9:27:19"/>
    <x v="0"/>
    <s v="COMUNICACIONES"/>
    <s v="VPN IP - MPLS"/>
    <s v="13/02/2024 10:23:38"/>
    <s v="13/02/2024 23:50:00"/>
    <s v="EMPRESA:PESQUERA TRANS ANTARTIC LIMITADA_x000a_CÓDIGO DE SERVICIO: _x000a_DIRECCIÓN:Av. Apoquindo #7071, Las Condes, Santiago_x000a_NOMBRE DE QUIEN REPORTA:Pablo Obregon_x000a_TELÉFONO DE QUIEN REPORTA:56968397817_x000a_NOMBRE DE CONTACTO EN TERRENO: _x000a_REQUERIMIENTO:Traslado y retiro"/>
    <s v="Se efectúa contacto con cliente: N/A_x000a_Teléfono de contacto: N/A_x000a_Acciones realizadas: Accesos autorizados para personal descrito en planilla_x000a_Solución paliativa o definitiva: N/A_x000a_Acciones de Mejora, Recomendaciones: N/A_x000a_Causa Raíz: N/A"/>
    <d v="1899-12-30T00:46:07"/>
    <d v="1899-12-30T00:57:51"/>
    <d v="1899-12-30T00:11:44"/>
    <s v=""/>
    <s v="Cumplido"/>
    <m/>
    <m/>
    <m/>
    <m/>
    <m/>
    <d v="2024-02-13T00:00:00"/>
    <x v="0"/>
    <x v="0"/>
    <x v="0"/>
    <x v="0"/>
    <x v="0"/>
  </r>
  <r>
    <s v="INC000002612411"/>
    <s v="TICKET-INTELIGENTE"/>
    <x v="7"/>
    <s v="GESTION TI"/>
    <s v="SEBASTIAN I ACUÑA GUZMAN"/>
    <s v="USR_TSIGHT"/>
    <s v="1-Extenso/Generalizado"/>
    <s v="4-Baja"/>
    <s v="Baja"/>
    <x v="3"/>
    <s v="GPS CHILE SPA"/>
    <s v="gpschi01 - lnprap_gps01 TICKET AUTOMATICO"/>
    <s v="13/02/2024 9:42:57"/>
    <s v="13/02/2024 9:42:57"/>
    <x v="0"/>
    <s v="TI"/>
    <s v="SISTEMAS OPERATIVOS"/>
    <s v="13/02/2024 11:12:49"/>
    <s v="13/02/2024 23:50:00"/>
    <s v="PREVENTIVO=SI_x000a_CODIGO DE SERVICIO=LNPRAP_GPS01_x000a_DIRECCION=NULL_x000a_CIUDAD=NULL_x000a_COMUNA LOCAL=Santiago_x000a_REGION=NULL_x000a_QUIEN REPORTA=Ticket automático_x000a_CONTACTO EN TERRENO=_x000a_PROBLEMA=Node GPSCHI01 - LNPRAP_GPS01 CPU Load at 100 % Exceeds Threshold_x000a_REQUERIMIENTO=_x000a_EQUIP"/>
    <s v="Se revisa el servidor alarmado, encontrando un alto consumo de CPU producida por el proceso Java, ejecutado con el usuario root, como se ve a continuación._x000a__x000a_Pongo en copia a @Pablo Meza, a quien solicito una revisión del servidor y el proceso en particul"/>
    <d v="1899-12-30T00:35:52"/>
    <d v="1899-12-30T01:29:52"/>
    <d v="1899-12-30T00:54:00"/>
    <s v="Cumplido"/>
    <s v=""/>
    <m/>
    <m/>
    <m/>
    <m/>
    <m/>
    <d v="2024-02-13T00:00:00"/>
    <x v="0"/>
    <x v="0"/>
    <x v="0"/>
    <x v="0"/>
    <x v="0"/>
  </r>
  <r>
    <s v="INC000002612472"/>
    <s v="VPN IP - MPLS"/>
    <x v="6"/>
    <s v="GESTION HD"/>
    <s v="RICARDO R GALLEGOS OYANEDER"/>
    <s v="frp_pcamay"/>
    <s v="3-Moderado/Limitado"/>
    <s v="3-Medio"/>
    <s v="Media"/>
    <x v="1"/>
    <s v="TELEFONICA GLOBAL TECHNOLOGY S.A.AGENCIA EN CHILE"/>
    <s v="HD/RE: duoccl0.onmicrosoft.com: Synchronization has stopped for at least 24 hours."/>
    <s v="13/02/2024 10:29:35"/>
    <s v="13/02/2024 10:31:15"/>
    <x v="0"/>
    <s v="CDP ANTIGUO 1"/>
    <s v="CDP ANTIGUO 2"/>
    <s v="13/02/2024 11:59:06"/>
    <s v="13/02/2024 23:50:00"/>
    <s v="PREVENTIVO: NO_x000a_CODIGO DE SERVICIO:_x000a_DIRECCION:_x000a_QUIEN REPORTA:+56 9 9535 4350 Javier Andres Cuevas Flores_x000a_CONTACTO EN TERRENO:_x000a_PROBLEMA:_x000a_REQUERIMIENTO:Synchronization to Microsoft Entra ID appears to have been stopped for at least 24 hours. As a result, da"/>
    <s v="Se sincroniza ADConnect y valida sincronización en O365"/>
    <d v="1899-12-30T00:00:00"/>
    <d v="1899-12-30T01:29:31"/>
    <d v="1899-12-30T01:29:31"/>
    <s v=""/>
    <s v="Cumplido"/>
    <m/>
    <s v=""/>
    <s v=""/>
    <s v="Cumplido"/>
    <s v=""/>
    <d v="2024-02-13T00:00:00"/>
    <x v="1"/>
    <x v="1"/>
    <x v="0"/>
    <x v="0"/>
    <x v="0"/>
  </r>
  <r>
    <s v="INC000002612501"/>
    <s v="VPN IP - MPLS"/>
    <x v="3"/>
    <s v="GESTION HD"/>
    <s v="DEIBY Y SANTOYO MONTEROLA"/>
    <s v="frp_pcamay"/>
    <s v="4-Menor/Localizado"/>
    <s v="3-Medio"/>
    <s v="Media"/>
    <x v="3"/>
    <s v="TELEFONICA GLOBAL TECHNOLOGY S.A.AGENCIA EN CHILE"/>
    <s v="HD/Problemas Vshield Transbank APQ"/>
    <s v="13/02/2024 10:41:07"/>
    <s v="13/02/2024 10:43:38"/>
    <x v="0"/>
    <s v="CDP ANTIGUO 1"/>
    <s v="CDP ANTIGUO 2"/>
    <s v="13/02/2024 11:12:45"/>
    <s v="13/02/2024 23:50:00"/>
    <s v="PREVENTIVO: NO_x000a_CODIGO DE SERVICIO:_x000a_DIRECCION:_x000a_QUIEN REPORTA:+56 9 5382 2565 Jorge Romero Romero_x000a_CONTACTO EN TERRENO:_x000a_PROBLEMA:_x000a_REQUERIMIENTO:Solicito generar folio al área de virtualización con el siguiente reporte_x000a_de error_x000a_Al intentar crear una nueva re"/>
    <s v="FASE RESOLUCIÓN Y RECUPERACIÓN_x000a__x000a_Se efectúa contacto con cliente: Jorge Romero_x000a__x000a_Teléfono de contacto: +56944897456_x000a__x000a_Acciones realizadas: Se realiza un reconnect al vCenter y se logra crear la red solicitada._x000a__x000a_Solución paliativa o definitiva:N/A_x000a__x000a_Acciones"/>
    <d v="1899-12-30T00:00:00"/>
    <d v="1899-12-30T00:31:38"/>
    <d v="1899-12-30T00:31:38"/>
    <s v="Cumplido"/>
    <s v=""/>
    <m/>
    <m/>
    <m/>
    <m/>
    <m/>
    <d v="2024-02-13T00:00:00"/>
    <x v="0"/>
    <x v="0"/>
    <x v="0"/>
    <x v="0"/>
    <x v="0"/>
  </r>
  <r>
    <s v="INC000002612554"/>
    <s v="RED INTERNA"/>
    <x v="10"/>
    <s v="APQ ACCESOS"/>
    <s v="CRISTOPHER MALDONADO ROMERO"/>
    <s v="tct_cmaldo"/>
    <s v="4-Menor/Localizado"/>
    <s v="4-Baja"/>
    <s v="Baja"/>
    <x v="0"/>
    <s v="TELEFONICA EMPRESAS DE CHILE SA"/>
    <s v="RONDA TOMA DE TEMPERATURAS SALAS TIC"/>
    <s v="13/02/2024 11:40:37"/>
    <s v="13/02/2024 11:41:28"/>
    <x v="0"/>
    <s v="CDP ANTIGUO 1"/>
    <s v="CDP ANTIGUO 2"/>
    <s v="13/02/2024 12:40:30"/>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s v=""/>
    <s v=""/>
    <m/>
    <m/>
    <m/>
    <m/>
    <m/>
    <d v="2024-02-13T00:00:00"/>
    <x v="0"/>
    <x v="0"/>
    <x v="0"/>
    <x v="0"/>
    <x v="0"/>
  </r>
  <r>
    <s v="INC000002612566"/>
    <s v="HOSTING VIRTUAL"/>
    <x v="18"/>
    <s v="DUOC TICKET AUTOMATICO"/>
    <s v="CLAUDIO A GAJARDO GARRIDO"/>
    <s v="frp_eavend"/>
    <s v="3-Moderado/Limitado"/>
    <s v="4-Baja"/>
    <s v="Baja"/>
    <x v="1"/>
    <s v="FUNDACION INSTITUTO PROFESIONAL DUOC UC"/>
    <s v="DUOC|REQ| Homologar BDD desde PRD a DEV"/>
    <s v="13/02/2024 12:14:27"/>
    <s v="13/02/2024 12:18:14"/>
    <x v="0"/>
    <s v="APLICACION"/>
    <s v="BASES DE DATOS"/>
    <s v="15/02/2024 18:18:19"/>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Homologacion realizada con exito"/>
    <d v="1900-01-01T05:07:07"/>
    <d v="1900-01-01T06:03:52"/>
    <d v="1899-12-30T00:56:45"/>
    <s v=""/>
    <s v="Cumplido"/>
    <m/>
    <m/>
    <m/>
    <m/>
    <m/>
    <d v="2024-02-15T00:00:00"/>
    <x v="0"/>
    <x v="0"/>
    <x v="0"/>
    <x v="0"/>
    <x v="0"/>
  </r>
  <r>
    <s v="INC000002612571"/>
    <s v="HOSTING VIRTUAL"/>
    <x v="18"/>
    <s v="DUOC TICKET AUTOMATICO"/>
    <s v="DAVID MATELUNA"/>
    <s v="frp_eavend"/>
    <s v="3-Moderado/Limitado"/>
    <s v="4-Baja"/>
    <s v="Baja"/>
    <x v="1"/>
    <s v="FUNDACION INSTITUTO PROFESIONAL DUOC UC"/>
    <s v="DUOC|REQ| Coordinar actividad programada OCI Ocpu a Ecpu"/>
    <s v="13/02/2024 12:30:13"/>
    <s v="13/02/2024 12:32:01"/>
    <x v="0"/>
    <s v="APLICACION"/>
    <s v="BASES DE DATOS"/>
    <s v="14/02/2024 18:13:07"/>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n los cambios en DEVB y QAS"/>
    <d v="1899-12-30T02:33:47"/>
    <d v="1899-12-31T05:42:54"/>
    <d v="1899-12-31T03:09:07"/>
    <s v=""/>
    <s v="Cumplido"/>
    <m/>
    <m/>
    <m/>
    <m/>
    <m/>
    <d v="2024-02-14T00:00:00"/>
    <x v="1"/>
    <x v="0"/>
    <x v="0"/>
    <x v="0"/>
    <x v="1"/>
  </r>
  <r>
    <s v="INC000002612587"/>
    <s v="HOSTING VIRTUAL"/>
    <x v="1"/>
    <s v="DUOC TICKET AUTOMATICO"/>
    <s v="JAVIERA A UMAÑA YEVENES"/>
    <s v="frp_eavend"/>
    <s v="3-Moderado/Limitado"/>
    <s v="4-Baja"/>
    <s v="Baja"/>
    <x v="1"/>
    <s v="FUNDACION INSTITUTO PROFESIONAL DUOC UC"/>
    <s v="DUOC|REQ|DESCARGA DE BHE DESDE CASILLA PKRAMM A SAPVIM"/>
    <s v="13/02/2024 13:12:42"/>
    <s v="13/02/2024 13:14:28"/>
    <x v="0"/>
    <s v="CDP ANTIGUO 1"/>
    <s v="CDP ANTIGUO 2"/>
    <s v="14/02/2024 9:47:24"/>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0T18:17:45"/>
    <d v="1899-12-30T20:34:42"/>
    <d v="1899-12-30T02:16:57"/>
    <s v=""/>
    <s v="Cumplido"/>
    <m/>
    <m/>
    <m/>
    <m/>
    <m/>
    <d v="2024-02-14T00:00:00"/>
    <x v="1"/>
    <x v="1"/>
    <x v="0"/>
    <x v="0"/>
    <x v="0"/>
  </r>
  <r>
    <s v="INC000002612594"/>
    <s v="HOSTING VIRTUAL"/>
    <x v="6"/>
    <s v="DUOC TICKET AUTOMATICO"/>
    <s v="RICARDO R GALLEGOS OYANEDER"/>
    <s v="frp_eavend"/>
    <s v="3-Moderado/Limitado"/>
    <s v="4-Baja"/>
    <s v="Baja"/>
    <x v="1"/>
    <s v="FUNDACION INSTITUTO PROFESIONAL DUOC UC"/>
    <s v="DUOC|REQ|Clientes RADIUS WIFI 6"/>
    <s v="13/02/2024 13:27:26"/>
    <s v="13/02/2024 13:30:39"/>
    <x v="0"/>
    <s v="CDP ANTIGUO 1"/>
    <s v="CDP ANTIGUO 2"/>
    <s v="14/02/2024 11:09:01"/>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n clientes radius según solicitud."/>
    <d v="1899-12-30T16:03:50"/>
    <d v="1899-12-30T21:41:35"/>
    <d v="1899-12-30T05:37:45"/>
    <s v=""/>
    <s v="Cumplido"/>
    <m/>
    <m/>
    <m/>
    <m/>
    <m/>
    <d v="2024-02-14T00:00:00"/>
    <x v="1"/>
    <x v="0"/>
    <x v="1"/>
    <x v="0"/>
    <x v="0"/>
  </r>
  <r>
    <s v="INC000002612624"/>
    <s v="VPN IP - MPLS"/>
    <x v="1"/>
    <s v="GESTION HD"/>
    <s v="JAVIERA A UMAÑA YEVENES"/>
    <s v="frp_kefern"/>
    <s v="3-Moderado/Limitado"/>
    <s v="3-Medio"/>
    <s v="Media"/>
    <x v="3"/>
    <s v="TELEFONICA GLOBAL TECHNOLOGY S.A.AGENCIA EN CHILE"/>
    <s v="HD |  Soporte Correo dominio loteria.cl Office365"/>
    <s v="13/02/2024 10:39:28"/>
    <s v="13/02/2024 10:43:08"/>
    <x v="0"/>
    <s v="CDP ANTIGUO 1"/>
    <s v="CDP ANTIGUO 2"/>
    <s v="19/02/2024 13:04:30"/>
    <s v="19/02/2024 23:50:00"/>
    <s v="PREVENTIVO: NO_x000a_CODIGO DE SERVICIO:_x000a_DIRECCION:_x000a_QUIEN REPORTA:CRISTIAN PABLO NASER SALAZAR 26913231 /  99097593_x000a_CONTACTO EN TERRENO:_x000a_PROBLEMA:cliente se mantiene con problema de entrega de Google._x000a_REQUERIMIENTO:_x000a_EQUIPOS ENERGIZADO/REINICIADO:_x000a_HORARIO DE AT"/>
    <s v="FASE RESOLUCIÓN Y RECUPERACIÓN_x000a__x000a_Se efectúa contacto con cliente: David Araya_x000a__x000a_Teléfono de contacto: +56412266354_x000a__x000a_Acciones realizadas: _x000a_Espero se encuentre bien, a nivel de Microsoft identificamos que todo esta bien, hay un proceso que puedes realizar a"/>
    <d v="1900-01-05T01:44:39"/>
    <d v="1900-01-05T02:25:02"/>
    <d v="1899-12-30T00:40:23"/>
    <s v="Cumplido"/>
    <s v=""/>
    <m/>
    <m/>
    <m/>
    <m/>
    <m/>
    <d v="2024-02-19T00:00:00"/>
    <x v="0"/>
    <x v="0"/>
    <x v="0"/>
    <x v="0"/>
    <x v="0"/>
  </r>
  <r>
    <s v="INC000002612630"/>
    <s v="CORREO"/>
    <x v="1"/>
    <s v="O365"/>
    <s v="JAVIERA A UMAÑA YEVENES"/>
    <s v="tct_jumana"/>
    <s v="2-Significativo/Amplio"/>
    <s v="2-Alta"/>
    <s v="Alta"/>
    <x v="1"/>
    <s v="TELEFONICA GLOBAL TECHNOLOGY S.A.AGENCIA EN CHILE"/>
    <s v="Apoyo INC000002606524 REVISIÓN DE CORREO, NO RECIBE CORREOS"/>
    <s v="13/02/2024 10:41:19"/>
    <s v="13/02/2024 10:42:21"/>
    <x v="0"/>
    <s v="TI"/>
    <s v="APLICATIVOS"/>
    <s v="13/02/2024 10:45:48"/>
    <s v="13/02/2024 23:50:00"/>
    <s v="PROBLEMA: PROBLEMAS EN LA RECEPCION DE CORREO, DOMINIO @TELEFONICA.COM, Y ALGUNOS DOMINIOS  @tic.cl CORREOS REBOTAN_x000a__x000a_ _x000a__x000a_!Su mensaje no fue entregado porque el proveedor de correo electrónico del destinatario lo rechazó.!_x000a__x000a_ _x000a__x000a_- SE MANDA CORREO A DOMINIO E"/>
    <m/>
    <d v="1899-12-30T00:03:27"/>
    <d v="1899-12-30T00:04:29"/>
    <d v="1899-12-30T00:01:02"/>
    <s v=""/>
    <s v="Cumplido"/>
    <m/>
    <s v=""/>
    <s v="Cumplido"/>
    <s v=""/>
    <s v=""/>
    <d v="2024-02-13T00:00:00"/>
    <x v="0"/>
    <x v="0"/>
    <x v="0"/>
    <x v="0"/>
    <x v="0"/>
  </r>
  <r>
    <s v="INC000002612633"/>
    <s v="CORREO"/>
    <x v="1"/>
    <s v="O365"/>
    <s v="JAVIERA A UMAÑA YEVENES"/>
    <s v="tct_jumana"/>
    <s v="4-Menor/Localizado"/>
    <s v="4-Baja"/>
    <s v="Baja"/>
    <x v="1"/>
    <s v="TELEFONICA GLOBAL TECHNOLOGY S.A.AGENCIA EN CHILE"/>
    <s v="Apoyo Test de correo fallido en Duoc  | Folio N° INC000002611290 | Apertura"/>
    <s v="13/02/2024 10:44:24"/>
    <s v="13/02/2024 10:44:26"/>
    <x v="0"/>
    <s v="TI"/>
    <s v="APLICATIVOS"/>
    <s v="14/02/2024 10:09:22"/>
    <s v="14/02/2024 23:50:00"/>
    <s v="El Test Falla debido a que la casilla de correo Duoc TCCT TEST TestN2@duoc.cl  no logra recibir correos , falla la entrada del Exchange._x000a__x000a_ _x000a__x000a_LA salida de esta no tiene inconveniente debido a que logran salir los correos de pruebas a sus destinatarios."/>
    <m/>
    <d v="1899-12-30T19:19:10"/>
    <d v="1899-12-30T23:24:58"/>
    <d v="1899-12-30T04:05:48"/>
    <s v=""/>
    <s v="Cumplido"/>
    <m/>
    <m/>
    <m/>
    <m/>
    <m/>
    <d v="2024-02-14T00:00:00"/>
    <x v="1"/>
    <x v="0"/>
    <x v="1"/>
    <x v="0"/>
    <x v="0"/>
  </r>
  <r>
    <s v="INC000002612649"/>
    <s v="VPN IP - MPLS"/>
    <x v="3"/>
    <s v="GESTION HD"/>
    <s v="JUAN CARLOS UZCATEGUI FUGUETT"/>
    <s v="frp_fpetro"/>
    <s v="3-Moderado/Limitado"/>
    <s v="3-Medio"/>
    <s v="Media"/>
    <x v="1"/>
    <s v="MEGASALUD SPA"/>
    <s v="HD/_x000a_RE: [REDSALUD] Usuarios VDC"/>
    <s v="13/02/2024 11:20:04"/>
    <s v="13/02/2024 11:24:23"/>
    <x v="0"/>
    <s v="TI"/>
    <s v="SISTEMAS OPERATIVOS"/>
    <s v="13/02/2024 13:19:56"/>
    <s v="13/02/2024 23:50:00"/>
    <s v="PREVENTIVO: NO_x000a_CODIGO DE SERVICIO:_x000a_DIRECCION:_x000a_QUIEN REPORTA: Alberto Bezares Ovalle  9 71268048_x000a_CONTACTO EN TERRENO: Alberto Bezares Ovalle   9 71268048_x000a__x000a_REQUERIMIENTO:_x000a__x000a__x000a_Junto con saludar, agradeceré su apoyo generando folio como requerimiento_x000a_para obte"/>
    <s v="Requerimiento gestionado de acuerdo a lo solicitado , se adjunta evidencia."/>
    <d v="1899-12-30T01:36:51"/>
    <d v="1899-12-30T02:59:52"/>
    <d v="1899-12-30T00:23:01"/>
    <s v=""/>
    <s v="Cumplido"/>
    <m/>
    <m/>
    <m/>
    <m/>
    <m/>
    <d v="2024-02-13T00:00:00"/>
    <x v="0"/>
    <x v="0"/>
    <x v="0"/>
    <x v="0"/>
    <x v="0"/>
  </r>
  <r>
    <s v="INC000002612710"/>
    <s v="INFRAESTRUCTURA DC"/>
    <x v="2"/>
    <s v="APQ ACCESOS"/>
    <s v="JONATHAN A MARQUEZ ASTENGO"/>
    <s v="tct_jmarqu"/>
    <s v="4-Menor/Localizado"/>
    <s v="4-Baja"/>
    <s v="Baja"/>
    <x v="0"/>
    <s v="TELEFONICA CYBERSECURITY TECH CHILE SPA"/>
    <s v="RONDA INSPECTIVA DATA CENTER"/>
    <s v="13/02/2024 10:36:08"/>
    <s v="13/02/2024 10:37:58"/>
    <x v="0"/>
    <s v="CDP ANTIGUO 1"/>
    <s v="CDP ANTIGUO 2"/>
    <s v="13/02/2024 12:26:08"/>
    <s v="13/02/2024 23:50:00"/>
    <s v="PREVENTIVO: SI_x000a_CÓDIGO DE SERVICIO:_x000a_DIRECCIÓN:  DCSM_x000a_QUIEN REPORTA: KATHERINE DIAZ_x000a_CONTACTO EN TERRENO: DC OPERADOR N1_x000a_PROBLEMA: RONDA INSPECCION_x000a_REQUERIMIENTO: RONDA INSPECTIVA PARA TODO EL DATA CENTER"/>
    <s v="PREVENTIVO: SI_x000a_CÓDIGO DE SERVICIO:_x000a_DIRECCIÓN:  DCSM_x000a_QUIEN REPORTA: RENE VILLEGAS_x000a_CONTACTO EN TERRENO: DC OPERADOR N1_x000a_PROBLEMA: INSPECCION_x000a_REQUERIMIENTO: RONDA INSPECTIVA DC"/>
    <d v="1899-12-30T00:00:00"/>
    <d v="1899-12-30T00:00:00"/>
    <d v="1899-12-30T00:00:00"/>
    <s v=""/>
    <s v=""/>
    <m/>
    <m/>
    <m/>
    <m/>
    <m/>
    <d v="2024-02-13T00:00:00"/>
    <x v="0"/>
    <x v="0"/>
    <x v="0"/>
    <x v="0"/>
    <x v="0"/>
  </r>
  <r>
    <s v="INC000002612730"/>
    <s v="HOUSING"/>
    <x v="14"/>
    <s v="BELIEVE"/>
    <s v="SEBASTIAN A JARA VIDAL"/>
    <s v="frp_xgambo"/>
    <s v="3-Moderado/Limitado"/>
    <s v="3-Medio"/>
    <s v="Media"/>
    <x v="1"/>
    <s v="TELEFONICA CYBERSECURITY TECH CHILE SPA"/>
    <s v="GESTION DATACENTER/ ACCESOS / TELEFONICA CYBERSECURITY TECH CHILE SPA"/>
    <s v="13/02/2024 11:10:24"/>
    <s v="13/02/2024 11:11:54"/>
    <x v="0"/>
    <s v="COMUNICACIONES"/>
    <s v="VPN IP - MPLS"/>
    <s v="13/02/2024 11:59:29"/>
    <s v="13/02/2024 23:50:00"/>
    <s v="EMPRESA: TELEFONICA CYBERSECURITY TECH CHILE SPA CÓDIGO DE SERVICIO: _x000a_DIRECCIÓN:Calle San Martin #50, Santiago Centro, Santiago_x000a_NOMBRE DE QUIEN REPORTA:Gonzalo Mendoza_x000a_TELÉFONO DE QUIEN REPORTA:  56992435694_x000a_NOMBRE DE CONTACTO EN TERRENO: _x000a_REQUERIMIENTO"/>
    <m/>
    <d v="1899-12-30T00:40:19"/>
    <d v="1899-12-30T00:49:05"/>
    <d v="1899-12-30T00:08:46"/>
    <s v=""/>
    <s v="Cumplido"/>
    <m/>
    <m/>
    <m/>
    <m/>
    <m/>
    <d v="2024-02-13T00:00:00"/>
    <x v="0"/>
    <x v="0"/>
    <x v="0"/>
    <x v="0"/>
    <x v="0"/>
  </r>
  <r>
    <s v="INC000002612731"/>
    <s v="HOUSING"/>
    <x v="11"/>
    <s v="APQ ACCESOS"/>
    <s v="LUIS O MORALES ARENAS"/>
    <s v="tct_luimoa"/>
    <s v="4-Menor/Localizado"/>
    <s v="4-Baja"/>
    <s v="Baja"/>
    <x v="0"/>
    <s v="TELEFONICA EMPRESAS DE CHILE SA"/>
    <s v="SE GENERA TICKET POR REVISION Y TOMA DE ALARMA DE CLIENTES"/>
    <s v="13/02/2024 11:11:44"/>
    <s v="13/02/2024 11:13:30"/>
    <x v="0"/>
    <s v="CDP ANTIGUO 1"/>
    <s v="CDP ANTIGUO 2"/>
    <s v="13/02/2024 11:20:30"/>
    <s v="1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s v=""/>
    <m/>
    <m/>
    <m/>
    <m/>
    <m/>
    <d v="2024-02-13T00:00:00"/>
    <x v="0"/>
    <x v="0"/>
    <x v="0"/>
    <x v="0"/>
    <x v="0"/>
  </r>
  <r>
    <s v="INC000002612735"/>
    <s v="HOSTING VIRTUAL"/>
    <x v="6"/>
    <s v="SISTEMA OPERATIVO MICROSOFT"/>
    <s v="JAVIER CUEVAS"/>
    <s v="tct_jacuev"/>
    <s v="4-Menor/Localizado"/>
    <s v="4-Baja"/>
    <s v="Baja"/>
    <x v="1"/>
    <s v="TELEFONICA GLOBAL TECHNOLOGY S.A.AGENCIA EN CHILE"/>
    <s v="REUNION COORDINACION INTERNA"/>
    <s v="13/02/2024 11:14:04"/>
    <s v="13/02/2024 11:14:47"/>
    <x v="0"/>
    <s v="TI"/>
    <s v="SISTEMAS OPERATIVOS"/>
    <s v="13/02/2024 11:16:03"/>
    <s v="13/02/2024 23:50:00"/>
    <s v="Folio generado automáticamente para atender requerimiento del cliente. La solicitud fue realizada directamente al área resolutoria sin pasar por el flujo de mesa de ayuda"/>
    <s v="OK"/>
    <d v="1899-12-30T00:00:00"/>
    <d v="1899-12-30T00:01:59"/>
    <d v="1899-12-30T00:01:59"/>
    <s v=""/>
    <s v="Cumplido"/>
    <m/>
    <m/>
    <m/>
    <m/>
    <m/>
    <d v="2024-02-13T00:00:00"/>
    <x v="0"/>
    <x v="0"/>
    <x v="0"/>
    <x v="0"/>
    <x v="0"/>
  </r>
  <r>
    <s v="INC000002612738"/>
    <s v="HOUSING"/>
    <x v="14"/>
    <s v="BELIEVE"/>
    <s v="SEBASTIAN A JARA VIDAL"/>
    <s v="frp_xgambo"/>
    <s v="3-Moderado/Limitado"/>
    <s v="3-Medio"/>
    <s v="Media"/>
    <x v="1"/>
    <s v="IDOM INGENIERIA Y CONSULTORIA S.A. AGENCIA EN CHILE"/>
    <s v="GESTION DATACENTER/ ACCESOS / Nabiax"/>
    <s v="13/02/2024 11:52:21"/>
    <s v="13/02/2024 11:54:24"/>
    <x v="0"/>
    <s v="COMUNICACIONES"/>
    <s v="VPN IP - MPLS"/>
    <s v="13/02/2024 12:02:02"/>
    <s v="13/02/2024 23:50:00"/>
    <s v="EMPRESA: Nabiax_x000a_CÓDIGO DE SERVICIO: _x000a_DIRECCIÓN:Calle San Martin #50, Santiago Centro, Santiago_x000a_NOMBRE DE QUIEN REPORTA:Daniel Rodriguez_x000a_TELÉFONO DE QUIEN REPORTA:  5697829 7978_x000a_NOMBRE DE CONTACTO EN TERRENO: _x000a_REQUERIMIENTO : Levantamiento de grifería sen"/>
    <m/>
    <d v="1899-12-30T00:02:18"/>
    <d v="1899-12-30T00:09:41"/>
    <d v="1899-12-30T00:07:23"/>
    <s v=""/>
    <s v="Cumplido"/>
    <m/>
    <m/>
    <m/>
    <m/>
    <m/>
    <d v="2024-02-13T00:00:00"/>
    <x v="0"/>
    <x v="0"/>
    <x v="0"/>
    <x v="0"/>
    <x v="0"/>
  </r>
  <r>
    <s v="INC000002612769"/>
    <s v="CORREO"/>
    <x v="19"/>
    <s v="GOOGLE WORKSPACE"/>
    <s v="JAVIERA A UMAÑA YEVENES"/>
    <s v="tct_jumana"/>
    <s v="4-Menor/Localizado"/>
    <s v="4-Baja"/>
    <s v="Baja"/>
    <x v="1"/>
    <s v="TELEFONICA GLOBAL TECHNOLOGY S.A.AGENCIA EN CHILE"/>
    <s v="Reseller order - Google Workspace for dev.tic.cl"/>
    <s v="13/02/2024 12:53:15"/>
    <s v="13/02/2024 12:54:05"/>
    <x v="0"/>
    <s v="TI"/>
    <s v="APLICATIVOS"/>
    <s v="14/02/2024 10:07:03"/>
    <s v="14/02/2024 23:50:00"/>
    <m/>
    <m/>
    <d v="1899-12-30T21:12:58"/>
    <d v="1899-12-30T21:13:48"/>
    <d v="1899-12-30T00:00:50"/>
    <s v=""/>
    <s v="Cumplido"/>
    <m/>
    <m/>
    <m/>
    <m/>
    <m/>
    <d v="2024-02-14T00:00:00"/>
    <x v="0"/>
    <x v="0"/>
    <x v="0"/>
    <x v="0"/>
    <x v="0"/>
  </r>
  <r>
    <s v="INC000002612859"/>
    <s v="VPN IP - MPLS"/>
    <x v="3"/>
    <s v="GESTION HD"/>
    <s v="ANGEL CASTRO CABRERA"/>
    <s v="frp_pcamay"/>
    <s v="3-Moderado/Limitado"/>
    <s v="3-Medio"/>
    <s v="Media"/>
    <x v="1"/>
    <s v="INSTITUTO PROFESIONAL DE CHILE SA"/>
    <s v="HD/Importar a VDC de CLIENTE IPCHILE vm restauradas"/>
    <s v="13/02/2024 11:22:36"/>
    <s v="13/02/2024 11:23:43"/>
    <x v="0"/>
    <s v="CDP ANTIGUO 1"/>
    <s v="CDP ANTIGUO 2"/>
    <s v="13/02/2024 19:01:38"/>
    <s v="13/02/2024 23:50:00"/>
    <s v="PREVENTIVO: NO_x000a_CODIGO DE SERVICIO:_x000a_DIRECCION:_x000a_QUIEN REPORTA:+56 97411 3060 Rodrigo Vásquez Muñoz_x000a_CONTACTO EN TERRENO:+56 97411 3060 Rodrigo Vásquez Muñoz_x000a_PROBLEMA:_x000a_REQUERIMIENTO: Solicito de vuestro apoyo para crear ticket como REQUERIMIENTO y en estado"/>
    <s v="Se efectúa contacto con cliente: Rodrigo Vasquez_x000a_Teléfono de contacto: Via correo_x000a_Acciones realizadas: Se importan maquinas virtuales solicitadas_x000a_Acciones de Mejora, Recomendaciones: N/A_x000a_Causa Raíz: N/A"/>
    <d v="1899-12-30T00:00:00"/>
    <d v="1899-12-30T07:39:02"/>
    <d v="1899-12-30T07:39:02"/>
    <s v=""/>
    <s v="Cumplido"/>
    <m/>
    <m/>
    <m/>
    <m/>
    <m/>
    <d v="2024-02-13T00:00:00"/>
    <x v="1"/>
    <x v="0"/>
    <x v="1"/>
    <x v="0"/>
    <x v="0"/>
  </r>
  <r>
    <s v="INC000002612952"/>
    <s v="HOUSING"/>
    <x v="14"/>
    <s v="BELIEVE"/>
    <s v="SEBASTIAN A JARA VIDAL"/>
    <s v="frp_jcarri"/>
    <s v="3-Moderado/Limitado"/>
    <s v="3-Medio"/>
    <s v="Media"/>
    <x v="1"/>
    <s v="MASISA S.A. 1"/>
    <s v="GESTION DATACENTER/ ACCESOS /MASISA S.A. 1"/>
    <s v="13/02/2024 12:37:44"/>
    <s v="13/02/2024 12:38:56"/>
    <x v="0"/>
    <s v="COMUNICACIONES"/>
    <s v="VPN IP - MPLS"/>
    <s v="13/02/2024 17:38:39"/>
    <s v="13/02/2024 23:50:00"/>
    <s v="EMPRESA:MASISA S.A. 1_x000a_CÓDIGO DE SERVICIO: _x000a_DIRECCIÓN:Calle San Martin #50, Santiago Centro, Santiago_x000a_NOMBRE DE QUIEN REPORTA:Diego Palacios_x000a_TELÉFONO DE QUIEN REPORTA:56 9 53971265_x000a_NOMBRE DE CONTACTO EN TERRENO: _x000a_REQUERIMIENTO:CRUZADA ENTRE SALA 1 RACK A1"/>
    <m/>
    <d v="1899-12-30T04:58:53"/>
    <d v="1899-12-30T05:00:55"/>
    <d v="1899-12-30T00:02:02"/>
    <s v=""/>
    <s v="Cumplido"/>
    <m/>
    <s v=""/>
    <s v=""/>
    <s v="Cumplido"/>
    <s v=""/>
    <d v="2024-02-13T00:00:00"/>
    <x v="0"/>
    <x v="0"/>
    <x v="0"/>
    <x v="0"/>
    <x v="0"/>
  </r>
  <r>
    <s v="INC000002613020"/>
    <s v="HOUSING"/>
    <x v="8"/>
    <s v="BELIEVE"/>
    <s v="FERNEY D GARZON PEÑA"/>
    <s v="frp_xgambo"/>
    <s v="3-Moderado/Limitado"/>
    <s v="3-Medio"/>
    <s v="Media"/>
    <x v="1"/>
    <s v="TELEFONICA EMPRESAS DE CHILE SA"/>
    <s v="GESTION DATACENTER/ ACCESOS / Rom-mayer"/>
    <s v="13/02/2024 13:14:15"/>
    <s v="13/02/2024 13:15:18"/>
    <x v="0"/>
    <s v="COMUNICACIONES"/>
    <s v="VPN IP - MPLS"/>
    <s v="13/02/2024 17:29:47"/>
    <s v="13/02/2024 23:50:00"/>
    <s v="EMPRESA: Rom-mayer_x000a_CÓDIGO DE SERVICIO: _x000a_DIRECCIÓN: AV. Presidente Prieto #226, Paine, Santiago_x000a_NOMBRE DE QUIEN REPORTA:Bastian Gauna_x000a_TELÉFONO DE QUIEN REPORTA:  56 9 8954 5018_x000a_NOMBRE DE CONTACTO EN TERRENO: _x000a_REQUERIMIENTO : Visita de ing. revision de cru"/>
    <m/>
    <d v="1899-12-30T03:18:23"/>
    <d v="1899-12-30T04:15:32"/>
    <d v="1899-12-30T00:57:09"/>
    <s v=""/>
    <s v="Cumplido"/>
    <m/>
    <m/>
    <m/>
    <m/>
    <m/>
    <d v="2024-02-13T00:00:00"/>
    <x v="0"/>
    <x v="0"/>
    <x v="0"/>
    <x v="0"/>
    <x v="0"/>
  </r>
  <r>
    <s v="INC000002613127"/>
    <s v="VPN IP - MPLS"/>
    <x v="2"/>
    <s v="GESTION HD"/>
    <s v="JONATHAN A MARQUEZ ASTENGO"/>
    <s v="frp_fpetro"/>
    <s v="3-Moderado/Limitado"/>
    <s v="3-Medio"/>
    <s v="Media"/>
    <x v="1"/>
    <s v="TELEFONICA GLOBAL TECHNOLOGY S.A.AGENCIA EN CHILE"/>
    <s v="HD/_x000a_RE: Creación de Folio/"/>
    <s v="13/02/2024 13:30:29"/>
    <s v="13/02/2024 13:31:35"/>
    <x v="0"/>
    <s v="CDP ANTIGUO 1"/>
    <s v="CDP ANTIGUO 2"/>
    <s v="13/02/2024 13:59:43"/>
    <s v="13/02/2024 23:50:00"/>
    <s v="PREVENTIVO: NO_x000a_CODIGO DE SERVICIO:_x000a_DIRECCION:_x000a_QUIEN REPORTA: _x000a_CONTACTO EN TERRENO:_x000a__x000a_REQUERIMIENTO:_x000a__x000a_e requiere de su acostumbrado apoyo para la creación de folio el mismo_x000a_consiste en facilitar seriales de switches Aruba 6200M almacenados en_x000a_Bodega del da"/>
    <s v="PREVENTIVO: NO_x000a_CÓDIGO DE SERVICIO:_x000a_DIRECCIÓN:  DCSM_x000a_QUIEN REPORTA: MANUEL MAITA_x000a_CONTACTO EN TERRENO: DC OPERADOR N1_x000a_PROBLEMA: SOLICITUD DE INFORMACION_x000a_REQUERIMIENTO: VERIFICAR Y ENVIAR INFORMACION SERIES EQUIPOS ARUBA"/>
    <d v="1899-12-30T00:19:48"/>
    <d v="1899-12-30T00:29:14"/>
    <d v="1899-12-30T00:09:26"/>
    <s v=""/>
    <s v="Cumplido"/>
    <m/>
    <m/>
    <m/>
    <m/>
    <m/>
    <d v="2024-02-13T00:00:00"/>
    <x v="0"/>
    <x v="0"/>
    <x v="0"/>
    <x v="0"/>
    <x v="0"/>
  </r>
  <r>
    <s v="INC000002613133"/>
    <s v="VPN IP - MPLS"/>
    <x v="3"/>
    <s v="GESTION HD"/>
    <s v="JUAN CARLOS UZCATEGUI FUGUETT"/>
    <s v="frp_kefern"/>
    <s v="3-Moderado/Limitado"/>
    <s v="3-Medio"/>
    <s v="Media"/>
    <x v="1"/>
    <s v="PRIMER SINDICATO NACIONAL DE TRABAJADORES REDSALUD"/>
    <s v="HD | [REDSALUD] Nuevo usuario vdc"/>
    <s v="13/02/2024 13:39:00"/>
    <s v="13/02/2024 13:42:01"/>
    <x v="0"/>
    <s v="TI"/>
    <s v="SISTEMAS OPERATIVOS"/>
    <s v="15/02/2024 10:22:28"/>
    <s v="15/02/2024 23:50:00"/>
    <s v="PREVENTIVO: NO_x000a_CODIGO DE SERVICIO:_x000a_DIRECCION:_x000a_QUIEN REPORTA:Alberto Bezares Ovalle  +56 9 71268048_x000a_CONTACTO EN TERRENO:_x000a_PROBLEMA:_x000a_REQUERIMIENTO:_x000a__x000a_Junto con saludar, agradeceré generar folio como requerimiento para crear_x000a_nueva cuenta en vdc para usuario J"/>
    <s v="Requerimiento gestionado con exito, se adjunta evidencia."/>
    <d v="1899-12-31T09:25:10"/>
    <d v="1899-12-31T20:43:28"/>
    <d v="1899-12-30T11:18:18"/>
    <s v=""/>
    <s v="Cumplido"/>
    <m/>
    <s v=""/>
    <s v=""/>
    <s v="Cumplido"/>
    <s v=""/>
    <d v="2024-02-15T00:00:00"/>
    <x v="1"/>
    <x v="0"/>
    <x v="0"/>
    <x v="1"/>
    <x v="0"/>
  </r>
  <r>
    <s v="INC000002613144"/>
    <s v="VPN IP - MPLS"/>
    <x v="6"/>
    <s v="GESTION HD"/>
    <s v="SEBASTIAN I ACUÑA GUZMAN"/>
    <s v="frp_kefern"/>
    <s v="3-Moderado/Limitado"/>
    <s v="3-Medio"/>
    <s v="Media"/>
    <x v="1"/>
    <s v="TELEFONICA GLOBAL TECHNOLOGY S.A.AGENCIA EN CHILE"/>
    <s v="HD | solicitud."/>
    <s v="13/02/2024 14:26:49"/>
    <s v="13/02/2024 14:30:44"/>
    <x v="0"/>
    <s v="TI"/>
    <s v="SISTEMAS OPERATIVOS"/>
    <s v="13/02/2024 16:24:22"/>
    <s v="13/02/2024 23:50:00"/>
    <s v="PREVENTIVO: NO_x000a_CODIGO DE SERVICIO:_x000a_DIRECCION:_x000a_QUIEN REPORTA:Sebastián Acuña Guzmán  +56 97257 1796 _x000a_CONTACTO EN TERRENO:_x000a_PROBLEMA:_x000a_REQUERIMIENTO:_x000a__x000a_Junto con saludar, por favor su apoyo para generar un folio de_x000a_requerimiento con la finalidad de cursar lo"/>
    <s v="Se cierra folio por error.  Se mantiene respuesta de cliente._x000a__x000a_Por otra parte, dominio es administrado por redip. dominio no administrado por nuestra área."/>
    <d v="1899-12-30T00:00:00"/>
    <d v="1899-12-30T01:57:33"/>
    <d v="1899-12-30T01:57:33"/>
    <s v=""/>
    <s v="Cumplido"/>
    <m/>
    <m/>
    <m/>
    <m/>
    <m/>
    <d v="2024-02-13T00:00:00"/>
    <x v="1"/>
    <x v="1"/>
    <x v="0"/>
    <x v="0"/>
    <x v="0"/>
  </r>
  <r>
    <s v="INC000002613147"/>
    <s v="VPN IP - MPLS"/>
    <x v="17"/>
    <s v="GESTION HD"/>
    <s v="SEBASTIAN VILLENA"/>
    <s v="frp_fpetro"/>
    <s v="3-Moderado/Limitado"/>
    <s v="3-Medio"/>
    <s v="Media"/>
    <x v="1"/>
    <s v="XINERGIA LABORAL S A"/>
    <s v="HD/Backup Snapshot Xinergia Laboral // Faltantes 13-02-2024"/>
    <s v="13/02/2024 14:08:34"/>
    <s v="13/02/2024 14:10:56"/>
    <x v="0"/>
    <s v="CDP ANTIGUO 1"/>
    <s v="CDP ANTIGUO 2"/>
    <s v="14/02/2024 18:13:41"/>
    <s v="14/02/2024 23:50:00"/>
    <s v="PREVENTIVO: NO_x000a_CODIGO DE SERVICIO: _x000a_DIRECCION: _x000a_QUIEN REPORTA: Jorge Romero Romero +56 9 5382 2565_x000a_CONTACTO EN TERRENO: Jorge Romero Romero +56 9 5382 2565_x000a_PROBLEMA:_x000a_REQUERIMIENTO:_x000a__x000a_Asignar ticket al área de Backup, con el siguiente requerimiento._x000a__x000a_Subir"/>
    <s v="FASE RESOLUCIÓN Y RECUPERACIÓN_x000a__x000a_Se efectúa contacto con cliente: N/A_x000a__x000a_Teléfono de contacto: N/A_x000a__x000a_Acciones realizadas: Altas de respaldo ejecutadas correctamente_x000a__x000a_Solución paliativa o definitiva: N/A_x000a__x000a_Acciones de Mejora, Recomendaciones: N/A_x000a__x000a_Causa Raíz:"/>
    <d v="1899-12-30T17:16:07"/>
    <d v="1899-12-31T04:05:07"/>
    <d v="1899-12-30T10:49:00"/>
    <s v=""/>
    <s v="Cumplido"/>
    <m/>
    <m/>
    <m/>
    <m/>
    <m/>
    <d v="2024-02-14T00:00:00"/>
    <x v="1"/>
    <x v="0"/>
    <x v="0"/>
    <x v="1"/>
    <x v="0"/>
  </r>
  <r>
    <s v="INC000002613162"/>
    <s v="VPN IP - MPLS"/>
    <x v="3"/>
    <s v="GESTION HD"/>
    <s v="DEIBY Y SANTOYO MONTEROLA"/>
    <s v="frp_kefern"/>
    <s v="3-Moderado/Limitado"/>
    <s v="3-Medio"/>
    <s v="Media"/>
    <x v="1"/>
    <s v="XINERGIA LABORAL S A"/>
    <s v="HD | Problemas VM 192.168.190.3"/>
    <s v="13/02/2024 15:04:35"/>
    <s v="13/02/2024 15:07:54"/>
    <x v="0"/>
    <s v="CDP ANTIGUO 1"/>
    <s v="CDP ANTIGUO 2"/>
    <s v="13/02/2024 17:05:33"/>
    <s v="13/02/2024 23:50:00"/>
    <s v="PREVENTIVO: NO_x000a_CODIGO DE SERVICIO:VPF1878084_x000a_DIRECCION:San Martin 50, TIC,Santiago,Santiago,Santiago_x000a_QUIEN REPORTA:Camilo Manriquez +56 971661219 / camilo.manriquez@xinerlink.cl_x000a_CONTACTO EN TERRENO:Camilo Manriquez +56 971661219 / camilo.manriquez@xinerl"/>
    <s v="FASE RESOLUCIÓN Y RECUPERACIÓN_x000a__x000a_Se efectúa contacto con cliente: Camilo Manriquez_x000a__x000a_Teléfono de contacto: +56 971661219 _x000a__x000a_Acciones realizadas: Se reconecta el vCenter de H30APQ y se valida que la maquina esta operativa, debido a que no se tiene acceso por"/>
    <d v="1899-12-30T00:00:00"/>
    <d v="1899-12-30T02:00:58"/>
    <d v="1899-12-30T02:00:58"/>
    <s v=""/>
    <s v="Cumplido"/>
    <m/>
    <m/>
    <m/>
    <m/>
    <m/>
    <d v="2024-02-13T00:00:00"/>
    <x v="1"/>
    <x v="1"/>
    <x v="0"/>
    <x v="0"/>
    <x v="0"/>
  </r>
  <r>
    <s v="INC000002613172"/>
    <s v="VPN IP - MPLS"/>
    <x v="7"/>
    <s v="BELIEVE"/>
    <s v="SEBASTIAN I ACUÑA GUZMAN"/>
    <s v="frp_fpetro"/>
    <s v="3-Moderado/Limitado"/>
    <s v="3-Medio"/>
    <s v="Media"/>
    <x v="1"/>
    <s v="SOC PRO AYUDA DEL NINO LISIADO"/>
    <s v="HD/Agregar Registro DNS"/>
    <s v="13/02/2024 15:31:45"/>
    <s v="13/02/2024 15:40:52"/>
    <x v="0"/>
    <s v="TI"/>
    <s v="SISTEMAS OPERATIVOS"/>
    <s v="13/02/2024 16:26:33"/>
    <s v="13/02/2024 23:50:00"/>
    <s v="PREVENTIVO: NO_x000a_CODIGO DE SERVICIO: _x000a_DIRECCION:_x000a_QUIEN REPORTA: Claudio Pulquillanca +56 2 2677 1902_x000a_CONTACTO EN TERRENO: Claudio Pulquillanca  +56 2 2677 1902_x000a__x000a_REQUERIMIENTO:_x000a__x000a_Código de servicio: no aplica es un servicio datacenter, derivar a bandeja Cont"/>
    <s v="Se crean los registros dns solicitados, como se ve a continuación._x000a_ _x000a_En los dns autoritativos ya se ve el cambio reflejado, para el resto de los servidores se debe esperar el tiempo/propagación correspondiente."/>
    <d v="1899-12-30T00:00:00"/>
    <d v="1899-12-30T00:54:48"/>
    <d v="1899-12-30T00:54:48"/>
    <s v=""/>
    <s v="Cumplido"/>
    <m/>
    <m/>
    <m/>
    <m/>
    <m/>
    <d v="2024-02-13T00:00:00"/>
    <x v="0"/>
    <x v="0"/>
    <x v="0"/>
    <x v="0"/>
    <x v="0"/>
  </r>
  <r>
    <s v="INC000002613230"/>
    <s v="HOSTING VIRTUAL"/>
    <x v="6"/>
    <s v="DUOC TICKET AUTOMATICO"/>
    <s v="ALEJANDRO ACEVEDO VALENZUELA"/>
    <s v="frp_eavend"/>
    <s v="3-Moderado/Limitado"/>
    <s v="4-Baja"/>
    <s v="Baja"/>
    <x v="1"/>
    <s v="FUNDACION INSTITUTO PROFESIONAL DUOC UC"/>
    <s v="DUOC|REQ|Problemas de sincronización azure"/>
    <s v="13/02/2024 15:39:25"/>
    <s v="13/02/2024 15:47:45"/>
    <x v="0"/>
    <s v="CDP ANTIGUO 1"/>
    <s v="CDP ANTIGUO 2"/>
    <s v="14/02/2024 10:13:46"/>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ejú lo reunion sostenido vía teams con cliente DUOC, los errores se presentaron y fueron solucionados los 3 errores, en cuanto al 4 corresponde a un warning no es un error es una advertencia. Además informo que todos los usuarios se realizó verificación"/>
    <d v="1899-12-30T09:09:41"/>
    <d v="1899-12-30T18:34:21"/>
    <d v="1899-12-30T09:24:40"/>
    <s v=""/>
    <s v="Cumplido"/>
    <m/>
    <m/>
    <m/>
    <m/>
    <m/>
    <d v="2024-02-14T00:00:00"/>
    <x v="1"/>
    <x v="0"/>
    <x v="0"/>
    <x v="1"/>
    <x v="0"/>
  </r>
  <r>
    <s v="INC000002613236"/>
    <s v="HOSTING VIRTUAL"/>
    <x v="18"/>
    <s v="DUOC TICKET AUTOMATICO"/>
    <s v="CLAUDIO A GAJARDO GARRIDO"/>
    <s v="frp_eavend"/>
    <s v="3-Moderado/Limitado"/>
    <s v="4-Baja"/>
    <s v="Baja"/>
    <x v="1"/>
    <s v="FUNDACION INSTITUTO PROFESIONAL DUOC UC"/>
    <s v="DUOC|REQ| Homologación de base de datos PROD a QA"/>
    <s v="13/02/2024 15:58:46"/>
    <s v="13/02/2024 16:00:17"/>
    <x v="0"/>
    <s v="CDP ANTIGUO 1"/>
    <s v="CDP ANTIGUO 2"/>
    <s v="16/02/2024 9:48:40"/>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finaliza homologación solicitada."/>
    <d v="1900-01-01T15:38:01"/>
    <d v="1900-01-01T17:49:54"/>
    <d v="1899-12-30T02:11:53"/>
    <s v=""/>
    <s v="Cumplido"/>
    <m/>
    <m/>
    <m/>
    <m/>
    <m/>
    <d v="2024-02-16T00:00:00"/>
    <x v="1"/>
    <x v="1"/>
    <x v="0"/>
    <x v="0"/>
    <x v="0"/>
  </r>
  <r>
    <s v="INC000002613238"/>
    <s v="RED INTERNA"/>
    <x v="10"/>
    <s v="APQ ACCESOS"/>
    <s v="CRISTOPHER MALDONADO ROMERO"/>
    <s v="tct_cmaldo"/>
    <s v="4-Menor/Localizado"/>
    <s v="4-Baja"/>
    <s v="Baja"/>
    <x v="0"/>
    <s v="TELEFONICA EMPRESAS DE CHILE SA"/>
    <s v="RONDA TOMA DE TEMPERATURAS SALAS TIC"/>
    <s v="13/02/2024 16:01:05"/>
    <s v="13/02/2024 16:03:48"/>
    <x v="0"/>
    <s v="CDP ANTIGUO 1"/>
    <s v="CDP ANTIGUO 2"/>
    <s v="13/02/2024 18:43:24"/>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s v=""/>
    <s v=""/>
    <m/>
    <m/>
    <m/>
    <m/>
    <m/>
    <d v="2024-02-13T00:00:00"/>
    <x v="0"/>
    <x v="0"/>
    <x v="0"/>
    <x v="0"/>
    <x v="0"/>
  </r>
  <r>
    <s v="INC000002613245"/>
    <s v="INFRAESTRUCTURA DC"/>
    <x v="2"/>
    <s v="APQ ACCESOS"/>
    <s v="JONATHAN A MARQUEZ ASTENGO"/>
    <s v="tct_jmarqu"/>
    <s v="4-Menor/Localizado"/>
    <s v="4-Baja"/>
    <s v="Baja"/>
    <x v="0"/>
    <s v="TELEFONICA CYBERSECURITY TECH CHILE SPA"/>
    <s v="FACTIBILIDAD TECH (MIA)/CRQ 82409"/>
    <s v="13/02/2024 16:39:09"/>
    <s v="13/02/2024 16:39:12"/>
    <x v="0"/>
    <s v="CDP ANTIGUO 1"/>
    <s v="CDP ANTIGUO 2"/>
    <s v="13/02/2024 17:08:25"/>
    <s v="13/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s v=""/>
    <m/>
    <m/>
    <m/>
    <m/>
    <m/>
    <d v="2024-02-13T00:00:00"/>
    <x v="0"/>
    <x v="0"/>
    <x v="0"/>
    <x v="0"/>
    <x v="0"/>
  </r>
  <r>
    <s v="INC000002613253"/>
    <s v="INFRAESTRUCTURA DC"/>
    <x v="2"/>
    <s v="APQ ACCESOS"/>
    <s v="JONATHAN A MARQUEZ ASTENGO"/>
    <s v="tct_jmarqu"/>
    <s v="4-Menor/Localizado"/>
    <s v="4-Baja"/>
    <s v="Baja"/>
    <x v="0"/>
    <s v="TELEFONICA CYBERSECURITY TECH CHILE SPA"/>
    <s v="FACTIBILIDAD ARTIKOS/CRQ 82501"/>
    <s v="13/02/2024 16:55:19"/>
    <s v="13/02/2024 16:55:21"/>
    <x v="0"/>
    <s v="CDP ANTIGUO 1"/>
    <s v="CDP ANTIGUO 2"/>
    <s v="13/02/2024 17:09:07"/>
    <s v="13/02/2024 23:50:00"/>
    <s v="PREVENTIVO: SI_x000a_CÓDIGO DE SERVICIO:_x000a_DIRECCIÓN:  DCSM_x000a_QUIEN REPORTA: KATHERINE DIAZ_x000a_CONTACTO EN TERRENO: DC OPERADOR N1_x000a_PROBLEMA: FACTIBILIDAD_x000a_REQUERIMIENTO: CAMBIO DE COMPONENTE"/>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s v=""/>
    <m/>
    <m/>
    <m/>
    <m/>
    <m/>
    <d v="2024-02-13T00:00:00"/>
    <x v="0"/>
    <x v="0"/>
    <x v="0"/>
    <x v="0"/>
    <x v="0"/>
  </r>
  <r>
    <s v="INC000002613260"/>
    <s v="INFRAESTRUCTURA DC"/>
    <x v="2"/>
    <s v="APQ ACCESOS"/>
    <s v="JONATHAN A MARQUEZ ASTENGO"/>
    <s v="tct_jmarqu"/>
    <s v="4-Menor/Localizado"/>
    <s v="4-Baja"/>
    <s v="Baja"/>
    <x v="0"/>
    <s v="TELEFONICA CYBERSECURITY TECH CHILE SPA"/>
    <s v="FACTIBILIDAD TECH (MIA)/CRQ 82701"/>
    <s v="13/02/2024 17:13:56"/>
    <s v="13/02/2024 17:13:58"/>
    <x v="0"/>
    <s v="CDP ANTIGUO 1"/>
    <s v="CDP ANTIGUO 2"/>
    <s v="13/02/2024 17:38:20"/>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s v=""/>
    <m/>
    <s v=""/>
    <s v=""/>
    <s v=""/>
    <s v="Cumplido"/>
    <d v="2024-02-13T00:00:00"/>
    <x v="0"/>
    <x v="0"/>
    <x v="0"/>
    <x v="0"/>
    <x v="0"/>
  </r>
  <r>
    <s v="INC000002613274"/>
    <s v="HOUSING"/>
    <x v="14"/>
    <s v="BELIEVE"/>
    <s v="PATRICIO A CASTILLO GONZALEZ"/>
    <s v="frp_jolsso"/>
    <s v="3-Moderado/Limitado"/>
    <s v="3-Medio"/>
    <s v="Media"/>
    <x v="1"/>
    <s v="ARTIKOS CHILE S A"/>
    <s v="GESTION DATACENTER/ ACCESOS /ARTIKOS CHILE S A"/>
    <s v="13/02/2024 18:08:04"/>
    <s v="13/02/2024 18:09:41"/>
    <x v="0"/>
    <s v="CDP ANTIGUO 1"/>
    <s v="CDP ANTIGUO 2"/>
    <s v="13/02/2024 18:48:22"/>
    <s v="13/02/2024 23:50:00"/>
    <s v="EMPRESA:ARTIKOS CHILE S A_x000a_CÓDIGO DE SERVICIO: _x000a_DIRECCIÓN: Calle San Martin #50, Santiago Centro, Santiago_x000a_NOMBRE DE QUIEN REPORTA:Marco Paulete_x000a_TELÉFONO DE QUIEN REPORTA:56995492219_x000a_NOMBRE DE CONTACTO EN TERRENO: _x000a_REQUERIMIENTO: _x000a_EQUIPOS ENERGIZADO/REINI"/>
    <s v="ACCESOS AUTORIZADOS"/>
    <d v="1899-12-30T00:05:15"/>
    <d v="1899-12-30T00:40:18"/>
    <d v="1899-12-30T00:35:03"/>
    <s v=""/>
    <s v="Cumplido"/>
    <m/>
    <s v=""/>
    <s v=""/>
    <s v="Cumplido"/>
    <s v=""/>
    <d v="2024-02-13T00:00:00"/>
    <x v="0"/>
    <x v="0"/>
    <x v="0"/>
    <x v="0"/>
    <x v="0"/>
  </r>
  <r>
    <s v="INC000002613278"/>
    <s v="VPN IP - MPLS"/>
    <x v="9"/>
    <s v="GESTION HD"/>
    <s v="NICOLAS A SAAVEDRA EGUILUZ"/>
    <s v="frp_kefern"/>
    <s v="3-Moderado/Limitado"/>
    <s v="3-Medio"/>
    <s v="Media"/>
    <x v="1"/>
    <s v="COAGRA S A"/>
    <s v="HD | Sow Automatización Posición de Cambio DEEK952968"/>
    <s v="13/02/2024 18:21:18"/>
    <s v="13/02/2024 18:24:24"/>
    <x v="0"/>
    <s v="CDP ANTIGUO 1"/>
    <s v="CDP ANTIGUO 2"/>
    <s v="14/02/2024 11:58:10"/>
    <s v="14/02/2024 23:50:00"/>
    <s v="PREVENTIVO: NO_x000a_CODIGO DE SERVICIO:_x000a_DIRECCION:_x000a_QUIEN REPORTA:Nicolás Saavedra Eguiluz +56 9 6187 5469 _x000a_CONTACTO EN TERRENO:_x000a_PROBLEMA:_x000a_REQUERIMIENTO:_x000a__x000a_Favor generar ticket en base a requerimiento de cliente COAGRA_x000a__x000a_Dejar en bandeja CLOUD SAP HANA y asignar"/>
    <s v="La orden DEEK952968 fue importada exitosamente en PRD"/>
    <d v="1899-12-30T09:27:28"/>
    <d v="1899-12-30T17:36:52"/>
    <d v="1899-12-30T08:09:24"/>
    <s v=""/>
    <s v="Cumplido"/>
    <m/>
    <s v=""/>
    <s v=""/>
    <s v="Cumplido"/>
    <s v=""/>
    <d v="2024-02-14T00:00:00"/>
    <x v="1"/>
    <x v="0"/>
    <x v="0"/>
    <x v="1"/>
    <x v="0"/>
  </r>
  <r>
    <s v="INC000002613314"/>
    <s v="HOUSING"/>
    <x v="14"/>
    <s v="BELIEVE"/>
    <s v="SEBASTIAN A JARA VIDAL"/>
    <s v="frp_jcarri"/>
    <s v="3-Moderado/Limitado"/>
    <s v="3-Medio"/>
    <s v="Media"/>
    <x v="1"/>
    <s v="TELEFONICA EMPRESAS DE CHILE SA"/>
    <s v="GESTION DATACENTER/ ACCESOS /EYC"/>
    <s v="13/02/2024 14:37:30"/>
    <s v="13/02/2024 14:39:28"/>
    <x v="0"/>
    <s v="COMUNICACIONES"/>
    <s v="VPN IP - MPLS"/>
    <s v="13/02/2024 14:56:24"/>
    <s v="13/02/2024 23:50:00"/>
    <s v="EMPRESA:EYC_x000a_CÓDIGO DE SERVICIO: _x000a_DIRECCIÓN:Calle San Martin #50, Santiago Centro, Santiago_x000a_NOMBRE DE QUIEN REPORTA:Ariel Mendez_x000a_TELÉFONO DE QUIEN REPORTA:56989295514_x000a_NOMBRE DE CONTACTO EN TERRENO: _x000a_REQUERIMIENTO:Ingreso de expansión de storage por falla"/>
    <m/>
    <d v="1899-12-30T00:15:41"/>
    <d v="1899-12-30T00:18:54"/>
    <d v="1899-12-30T00:03:13"/>
    <s v=""/>
    <s v="Cumplido"/>
    <m/>
    <m/>
    <m/>
    <m/>
    <m/>
    <d v="2024-02-13T00:00:00"/>
    <x v="0"/>
    <x v="0"/>
    <x v="0"/>
    <x v="0"/>
    <x v="0"/>
  </r>
  <r>
    <s v="INC000002613380"/>
    <s v="SEGURIDAD"/>
    <x v="5"/>
    <s v="MANAGEMENT"/>
    <s v="JUAN PABLO PAZ GOMPERTZ"/>
    <s v="tct_evilla"/>
    <s v="4-Menor/Localizado"/>
    <s v="4-Baja"/>
    <s v="Baja"/>
    <x v="1"/>
    <s v="TELEFONICA CYBERSECURITY TECH CHILE SPA"/>
    <s v="SOC/Actualización de agentes en DSM San Martin"/>
    <s v="13/02/2024 15:58:54"/>
    <s v="13/02/2024 15:59:58"/>
    <x v="0"/>
    <s v="SOC Empresas"/>
    <s v="Marca"/>
    <s v="15/02/2024 10:45:16"/>
    <s v="15/02/2024 23:50:00"/>
    <m/>
    <s v="Problema aun no se soluciona, se realizan pruebas a nivel de Firewall, detectando que a nivel LAN tampoco existe conectividad al puerto deseado, por lo que se le solicita a Miguel Lopez que revise a nivel de servidor si existe algun bloqueo local, en esp"/>
    <d v="1899-12-31T13:11:07"/>
    <d v="1899-12-31T18:46:22"/>
    <d v="1899-12-30T05:35:15"/>
    <s v=""/>
    <s v="Cumplido"/>
    <m/>
    <m/>
    <m/>
    <m/>
    <m/>
    <d v="2024-02-15T00:00:00"/>
    <x v="1"/>
    <x v="0"/>
    <x v="1"/>
    <x v="0"/>
    <x v="0"/>
  </r>
  <r>
    <s v="INC000002613449"/>
    <s v="HOUSING"/>
    <x v="11"/>
    <s v="APQ ACCESOS"/>
    <s v="LUIS O MORALES ARENAS"/>
    <s v="tct_luimoa"/>
    <s v="4-Menor/Localizado"/>
    <s v="4-Baja"/>
    <s v="Baja"/>
    <x v="0"/>
    <s v="TELEFONICA EMPRESAS DE CHILE SA"/>
    <s v="SE GENERA TICKET DE SUPERVISION PARA CLIENTE DERCO"/>
    <s v="13/02/2024 16:58:06"/>
    <s v="13/02/2024 16:59:31"/>
    <x v="0"/>
    <s v="CDP ANTIGUO 1"/>
    <s v="CDP ANTIGUO 2"/>
    <s v="13/02/2024 17:25:17"/>
    <s v="13/02/2024 23:50:00"/>
    <s v="*Estimados:*_x0009__x0009_Actividad realizada_x000a__x0009__x000a_*Cliente:*_x0009__x0009_DERCO_x000a_*Proveedor:*_x0009__x0009_ROM MAYER_x000a_*Tipo Requerimiento:*_x0009_TRABAJO CON CRQ_x000a_*N° Ticket Acceso:*_x0009_2613020_x000a_*N° CRQ:*_x0009__x0009_82204_x000a_*Estado CRQ:*_x0009__x0009_APROBADO_x000a_*TKT:*_x0009__x0009__x0009_TKT-006101_x000a_*Actividad a realizar:*_x0009_Se requiere revisión de c"/>
    <s v="SUPERVISION CRQ, OK"/>
    <d v="1899-12-30T00:00:00"/>
    <d v="1899-12-30T00:00:00"/>
    <d v="1899-12-30T00:00:00"/>
    <s v=""/>
    <s v=""/>
    <m/>
    <m/>
    <m/>
    <m/>
    <m/>
    <d v="2024-02-13T00:00:00"/>
    <x v="0"/>
    <x v="0"/>
    <x v="0"/>
    <x v="0"/>
    <x v="0"/>
  </r>
  <r>
    <s v="INC000002613478"/>
    <s v="HOSTING VIRTUAL"/>
    <x v="6"/>
    <s v="SISTEMA OPERATIVO MICROSOFT"/>
    <s v="JAVIER CUEVAS"/>
    <s v="tct_jacuev"/>
    <s v="4-Menor/Localizado"/>
    <s v="4-Baja"/>
    <s v="Baja"/>
    <x v="1"/>
    <s v="TELEFONICA GLOBAL TECHNOLOGY S.A.AGENCIA EN CHILE"/>
    <s v="V: Proyecto Empresa: CHI-004158419-1 DE LA FUENTE Y CARPANETTI LIMITADA"/>
    <s v="13/02/2024 18:31:28"/>
    <s v="13/02/2024 18:31:54"/>
    <x v="0"/>
    <s v="TI"/>
    <s v="SISTEMAS OPERATIVOS"/>
    <s v="13/02/2024 18:47:56"/>
    <s v="13/02/2024 23:50:00"/>
    <s v="Folio generado automáticamente para atender requerimiento del cliente. La solicitud fue realizada directamente al área resolutoria sin pasar por el flujo de mesa de ayuda"/>
    <s v="OK"/>
    <d v="1899-12-30T00:00:00"/>
    <d v="1899-12-30T00:16:28"/>
    <d v="1899-12-30T00:16:28"/>
    <s v=""/>
    <s v="Cumplido"/>
    <m/>
    <m/>
    <m/>
    <m/>
    <m/>
    <d v="2024-02-13T00:00:00"/>
    <x v="0"/>
    <x v="0"/>
    <x v="0"/>
    <x v="0"/>
    <x v="0"/>
  </r>
  <r>
    <s v="INC000002613513"/>
    <s v="HOUSING"/>
    <x v="14"/>
    <s v="BELIEVE"/>
    <s v="PATRICIO A CASTILLO GONZALEZ"/>
    <s v="frp_dvilca"/>
    <s v="3-Moderado/Limitado"/>
    <s v="3-Medio"/>
    <s v="Media"/>
    <x v="1"/>
    <s v="NCG SERVICIOS S.A."/>
    <s v="GESTION DATACENTER/ ACCESOS /NCG Servicios"/>
    <s v="13/02/2024 16:30:32"/>
    <s v="13/02/2024 16:48:49"/>
    <x v="0"/>
    <s v="CDP ANTIGUO 1"/>
    <s v="CDP ANTIGUO 2"/>
    <s v="13/02/2024 19:48:17"/>
    <s v="13/02/2024 23:50:00"/>
    <s v="EMPRESA:NCG Servicios_x000a_CÓDIGO DE SERVICIO: _x000a_DIRECCIÓN:Calle San Martin #50, Santiago Centro, Santiago_x000a_NOMBRE DE QUIEN REPORTA:Alfredo Naranjo_x000a_TELÉFONO DE QUIEN REPORTA:994479877_x000a_NOMBRE DE CONTACTO EN TERRENO: _x000a_PROBLEMA:_x000a_Retiro Servidores Rack NCG Servicio"/>
    <s v="ACCESOS AUTORIZADOS"/>
    <d v="1899-12-30T01:58:36"/>
    <d v="1899-12-30T03:17:45"/>
    <d v="1899-12-30T01:19:09"/>
    <s v=""/>
    <s v="Cumplido"/>
    <m/>
    <m/>
    <m/>
    <m/>
    <m/>
    <d v="2024-02-13T00:00:00"/>
    <x v="1"/>
    <x v="1"/>
    <x v="0"/>
    <x v="0"/>
    <x v="0"/>
  </r>
  <r>
    <s v="INC000002613558"/>
    <s v="HOSTING VIRTUAL"/>
    <x v="6"/>
    <s v="SISTEMA OPERATIVO MICROSOFT"/>
    <s v="JAVIER CUEVAS"/>
    <s v="tct_jacuev"/>
    <s v="4-Menor/Localizado"/>
    <s v="4-Baja"/>
    <s v="Baja"/>
    <x v="1"/>
    <s v="TELEFONICA GLOBAL TECHNOLOGY S.A.AGENCIA EN CHILE"/>
    <s v="RV: Bajas de licencias OF365//Fwd: Enviar facturación Movistar - Camanchaca 2024"/>
    <s v="13/02/2024 16:54:59"/>
    <s v="13/02/2024 16:55:50"/>
    <x v="0"/>
    <s v="TI"/>
    <s v="SISTEMAS OPERATIVOS"/>
    <s v="13/02/2024 18:48:45"/>
    <s v="13/02/2024 23:50:00"/>
    <s v="Folio generado automáticamente para atender requerimiento del cliente. La solicitud fue realizada directamente al área resolutoria sin pasar por el flujo de mesa de ayuda"/>
    <s v="BAJA LICENCIA 365"/>
    <d v="1899-12-30T00:00:00"/>
    <d v="1899-12-30T01:53:46"/>
    <d v="1899-12-30T01:53:46"/>
    <s v=""/>
    <s v="Cumplido"/>
    <m/>
    <m/>
    <m/>
    <m/>
    <m/>
    <d v="2024-02-13T00:00:00"/>
    <x v="1"/>
    <x v="1"/>
    <x v="0"/>
    <x v="0"/>
    <x v="0"/>
  </r>
  <r>
    <s v="INC000002613559"/>
    <s v="HOSTING VIRTUAL"/>
    <x v="6"/>
    <s v="SISTEMA OPERATIVO MICROSOFT"/>
    <s v="JAVIER CUEVAS"/>
    <s v="tct_jacuev"/>
    <s v="4-Menor/Localizado"/>
    <s v="4-Baja"/>
    <s v="Baja"/>
    <x v="1"/>
    <s v="TELEFONICA GLOBAL TECHNOLOGY S.A.AGENCIA EN CHILE"/>
    <s v="RV: MALTEXCO // CHI-004166394 - CC-CHI-0000147480 // 10+4 ADICIONALES"/>
    <s v="13/02/2024 16:56:54"/>
    <s v="13/02/2024 16:57:28"/>
    <x v="0"/>
    <s v="TI"/>
    <s v="SISTEMAS OPERATIVOS"/>
    <s v="13/02/2024 18:38:00"/>
    <s v="13/02/2024 23:50:00"/>
    <s v="Folio generado automáticamente para atender requerimiento del cliente. La solicitud fue realizada directamente al área resolutoria sin pasar por el flujo de mesa de ayuda"/>
    <s v="PASO A PRD OK"/>
    <d v="1899-12-30T00:00:00"/>
    <d v="1899-12-30T01:41:06"/>
    <d v="1899-12-30T01:41:06"/>
    <s v=""/>
    <s v="Cumplido"/>
    <m/>
    <m/>
    <m/>
    <m/>
    <m/>
    <d v="2024-02-13T00:00:00"/>
    <x v="1"/>
    <x v="1"/>
    <x v="0"/>
    <x v="0"/>
    <x v="0"/>
  </r>
  <r>
    <s v="INC000002613561"/>
    <s v="HOSTING VIRTUAL"/>
    <x v="6"/>
    <s v="SISTEMA OPERATIVO MICROSOFT"/>
    <s v="JAVIER CUEVAS"/>
    <s v="tct_jacuev"/>
    <s v="4-Menor/Localizado"/>
    <s v="4-Baja"/>
    <s v="Baja"/>
    <x v="1"/>
    <s v="TELEFONICA GLOBAL TECHNOLOGY S.A.AGENCIA EN CHILE"/>
    <s v="RV: GRANDE - PARES Y ALVAREZ CHI OB CHI-OB 004189620/"/>
    <s v="13/02/2024 16:57:53"/>
    <s v="13/02/2024 16:58:20"/>
    <x v="0"/>
    <s v="TI"/>
    <s v="SISTEMAS OPERATIVOS"/>
    <s v="13/02/2024 18:37:22"/>
    <s v="13/02/2024 23:50:00"/>
    <s v="Folio generado automáticamente para atender requerimiento del cliente. La solicitud fue realizada directamente al área resolutoria sin pasar por el flujo de mesa de ayuda"/>
    <m/>
    <d v="1899-12-30T00:00:00"/>
    <d v="1899-12-30T01:39:29"/>
    <d v="1899-12-30T01:39:29"/>
    <s v=""/>
    <s v="Cumplido"/>
    <m/>
    <m/>
    <m/>
    <m/>
    <m/>
    <d v="2024-02-13T00:00:00"/>
    <x v="1"/>
    <x v="1"/>
    <x v="0"/>
    <x v="0"/>
    <x v="0"/>
  </r>
  <r>
    <s v="INC000002613631"/>
    <s v="HOUSING"/>
    <x v="14"/>
    <s v="BELIEVE"/>
    <s v="PATRICIO A CASTILLO GONZALEZ"/>
    <s v="frp_jcarri"/>
    <s v="3-Moderado/Limitado"/>
    <s v="3-Medio"/>
    <s v="Media"/>
    <x v="1"/>
    <s v="UNIVERSIDAD SAN SEBASTIAN"/>
    <s v="GESTION DATACENTER/ ACCESOS /UNIVERSIDAD SAN SEBASTIAN"/>
    <s v="13/02/2024 18:02:29"/>
    <s v="13/02/2024 18:04:55"/>
    <x v="0"/>
    <s v="CDP ANTIGUO 1"/>
    <s v="CDP ANTIGUO 2"/>
    <s v="13/02/2024 18:53:18"/>
    <s v="13/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Host Fisico"/>
    <s v="ACCESOS AUTORIZADOS"/>
    <d v="1899-12-30T00:09:53"/>
    <d v="1899-12-30T00:50:49"/>
    <d v="1899-12-30T00:40:56"/>
    <s v=""/>
    <s v="Cumplido"/>
    <m/>
    <m/>
    <m/>
    <m/>
    <m/>
    <d v="2024-02-13T00:00:00"/>
    <x v="0"/>
    <x v="0"/>
    <x v="0"/>
    <x v="0"/>
    <x v="0"/>
  </r>
  <r>
    <s v="INC000002613642"/>
    <s v="HOSTING VIRTUAL"/>
    <x v="18"/>
    <s v="OPERACION N1"/>
    <s v="CLAUDIO A GAJARDO GARRIDO"/>
    <s v="tct_cgajar"/>
    <s v="2-Significativo/Amplio"/>
    <s v="3-Medio"/>
    <s v="Media"/>
    <x v="3"/>
    <s v="FUNDACION INSTITUTO PROFESIONAL DUOC UC"/>
    <s v="Incidencia de bases de datos reportada sin el flujo correspondiente."/>
    <s v="13/02/2024 18:16:45"/>
    <s v="13/02/2024 18:16:46"/>
    <x v="0"/>
    <s v="APLICACION"/>
    <s v="BASES DE DATOS"/>
    <s v="13/02/2024 18:21:56"/>
    <s v="13/02/2024 23:50:00"/>
    <s v="Folio generado automáticamente para atender incidencia del cliente. El reporte fue notificado directamente al área resolutoria sin pasar por el flujo de mesa de ayuda._x000a__x000a_Por llamado de SyA a las 06:16 hrs se solicita revision de job que no se ha ejecutado"/>
    <s v="Se realiza revisión de job no iniciado y se envía evidencia que de job no partio debido a otro job con estado abortado. Job abortado no deja iniciar job siguiente."/>
    <d v="1899-12-30T00:05:10"/>
    <d v="1899-12-30T00:05:11"/>
    <d v="1899-12-30T00:00:01"/>
    <s v="Cumplido"/>
    <s v=""/>
    <m/>
    <s v=""/>
    <s v=""/>
    <s v="Cumplido"/>
    <s v=""/>
    <d v="2024-02-13T00:00:00"/>
    <x v="0"/>
    <x v="0"/>
    <x v="0"/>
    <x v="0"/>
    <x v="0"/>
  </r>
  <r>
    <s v="INC000002613757"/>
    <s v="VPN IP - MPLS"/>
    <x v="3"/>
    <s v="GESTION HD"/>
    <s v="MOISES E MONTERO RAMOS"/>
    <s v="frp_rreyes"/>
    <s v="3-Moderado/Limitado"/>
    <s v="3-Medio"/>
    <s v="Media"/>
    <x v="1"/>
    <s v="SONACOL SA"/>
    <s v="HD / Estado incoherente del servidor CYXAPPM"/>
    <s v="13/02/2024 20:56:24"/>
    <s v="13/02/2024 21:07:25"/>
    <x v="0"/>
    <s v="CDP ANTIGUO 1"/>
    <s v="CDP ANTIGUO 2"/>
    <s v="14/02/2024 13:22:13"/>
    <s v="14/02/2024 23:50:00"/>
    <s v="PREVENTIVO: NO_x000a_CODIGO DE SERVICIO:_x000a_DIRECCION:_x000a_QUIEN REPORTA: Sebastián Rudloff +56 9 9934 7748_x000a_CONTACTO EN TERRENO:_x000a_PROBLEMA:_x000a_REQUERIMIENTO:_x000a__x000a_Para tenant SONACOL, la MV CTXAPPM me aparece como “Estado Incoherente” y no la puedo encender._x000a__x000a_SE ADJUNTA FOTO"/>
    <s v="Se efectúa contacto con cliente: N/A_x000a_Teléfono de contacto:  N/A_x000a_Acciones realizadas:Estimados, en relación a lo conversado con cliente, se realiza el encendido del servidor de manera correcta y validada por el cliente_x000a_Solución paliativa o definitiva: Def"/>
    <d v="1899-12-30T11:51:14"/>
    <d v="1899-12-30T16:25:49"/>
    <d v="1899-12-30T04:34:35"/>
    <s v=""/>
    <s v="Cumplido"/>
    <m/>
    <m/>
    <m/>
    <m/>
    <m/>
    <d v="2024-02-14T00:00:00"/>
    <x v="1"/>
    <x v="0"/>
    <x v="1"/>
    <x v="0"/>
    <x v="0"/>
  </r>
  <r>
    <s v="INC000002613805"/>
    <s v="HOUSING"/>
    <x v="8"/>
    <s v="BELIEVE"/>
    <s v="JOSE G MARQUEZ MARCANO"/>
    <s v="frp_jolsso"/>
    <s v="3-Moderado/Limitado"/>
    <s v="3-Medio"/>
    <s v="Media"/>
    <x v="1"/>
    <s v="SONDA S A"/>
    <s v="GESTION DATACENTER/ ACCESOS /SONDA S A"/>
    <s v="13/02/2024 19:25:31"/>
    <s v="13/02/2024 19:26:41"/>
    <x v="0"/>
    <s v="COMUNICACIONES"/>
    <s v="VPN IP - MPLS"/>
    <s v="13/02/2024 23:43:44"/>
    <s v="13/02/2024 23:50:00"/>
    <s v="EMPRESA:SONDA S A_x000a_CÓDIGO DE SERVICIO: _x000a_DIRECCIÓN: AV. Presidente Prieto #226, Paine, Santiago_x000a_NOMBRE DE QUIEN REPORTA: Victor Herrera_x000a_TELÉFONO DE QUIEN REPORTA: 57 318 3535535_x000a_NOMBRE DE CONTACTO EN TERRENO: _x000a_REQUERIMIENTO: Problemas con acceso a Service"/>
    <s v="ACCESOS AUTORIZADOS"/>
    <d v="1899-12-30T03:46:05"/>
    <d v="1899-12-30T04:18:13"/>
    <d v="1899-12-30T00:32:08"/>
    <s v=""/>
    <s v="Cumplido"/>
    <m/>
    <m/>
    <m/>
    <m/>
    <m/>
    <d v="2024-02-13T00:00:00"/>
    <x v="0"/>
    <x v="0"/>
    <x v="0"/>
    <x v="0"/>
    <x v="0"/>
  </r>
  <r>
    <s v="INC000002614159"/>
    <s v="HOSTING VIRTUAL"/>
    <x v="7"/>
    <s v="GESTION PLATAFORMA CLIENTES"/>
    <s v="SEBASTIAN I ACUÑA GUZMAN"/>
    <s v="vos_eperez"/>
    <s v="4-Menor/Localizado"/>
    <s v="4-Baja"/>
    <s v="Baja"/>
    <x v="1"/>
    <s v="TELEFONICA EMPRESAS DE CHILE SA"/>
    <s v="Revisión redireccionamiento anomalo en monitorizacion.tic.cl"/>
    <s v="14/02/2024 9:56:32"/>
    <s v="14/02/2024 10:06:08"/>
    <x v="0"/>
    <s v="TI"/>
    <s v="SISTEMAS OPERATIVOS"/>
    <s v="14/02/2024 17:24:16"/>
    <s v="14/02/2024 23:50:00"/>
    <s v="Señores_x000a_Favor su colaboración en revisión de caso de direccionamiento anonalo presente en enlace monitorizacion.tic.cl, en especifico el siguiente enlace:_x000a__x000a_https://monitorizacion.tic.cl:10443/remote/login?lang=en_x000a__x000a_Cabe señalar que monitorizacion.tic.cl e"/>
    <s v="Se elimina registro según lo solicitado."/>
    <d v="1899-12-30T06:20:18"/>
    <d v="1899-12-30T07:27:44"/>
    <d v="1899-12-30T01:07:26"/>
    <s v=""/>
    <s v="Cumplido"/>
    <m/>
    <m/>
    <m/>
    <m/>
    <m/>
    <d v="2024-02-14T00:00:00"/>
    <x v="1"/>
    <x v="1"/>
    <x v="0"/>
    <x v="0"/>
    <x v="0"/>
  </r>
  <r>
    <s v="INC000002614185"/>
    <s v="HOSTING VIRTUAL"/>
    <x v="6"/>
    <s v="SISTEMA OPERATIVO MICROSOFT"/>
    <s v="JAVIER CUEVAS"/>
    <s v="tct_jacuev"/>
    <s v="4-Menor/Localizado"/>
    <s v="4-Baja"/>
    <s v="Baja"/>
    <x v="1"/>
    <s v="TELEFONICA GLOBAL TECHNOLOGY S.A.AGENCIA EN CHILE"/>
    <s v="Nuevos desarrollos para control de planta Gestionada/Administrada"/>
    <s v="14/02/2024 10:59:49"/>
    <s v="14/02/2024 11:00:29"/>
    <x v="0"/>
    <s v="TI"/>
    <s v="SISTEMAS OPERATIVOS"/>
    <s v="14/02/2024 11:04:53"/>
    <s v="14/02/2024 23:50:00"/>
    <s v="Folio generado automáticamente para atender requerimiento del cliente. La solicitud fue realizada directamente al área resolutoria sin pasar por el flujo de mesa de ayuda"/>
    <s v="OK"/>
    <d v="1899-12-30T00:00:00"/>
    <d v="1899-12-30T00:05:04"/>
    <d v="1899-12-30T00:05:04"/>
    <s v=""/>
    <s v="Cumplido"/>
    <m/>
    <m/>
    <m/>
    <m/>
    <m/>
    <d v="2024-02-14T00:00:00"/>
    <x v="0"/>
    <x v="0"/>
    <x v="0"/>
    <x v="0"/>
    <x v="0"/>
  </r>
  <r>
    <s v="INC000002614187"/>
    <s v="HOSTING VIRTUAL"/>
    <x v="6"/>
    <s v="SISTEMA OPERATIVO MICROSOFT"/>
    <s v="JAVIER CUEVAS"/>
    <s v="tct_jacuev"/>
    <s v="4-Menor/Localizado"/>
    <s v="4-Baja"/>
    <s v="Baja"/>
    <x v="1"/>
    <s v="TELEFONICA GLOBAL TECHNOLOGY S.A.AGENCIA EN CHILE"/>
    <s v="[JORQUERA TRANSPORTE S.A] Solicitud de Paso a Producción CHI-003857572 / C-19872300156"/>
    <s v="14/02/2024 11:01:36"/>
    <s v="14/02/2024 11:03:08"/>
    <x v="0"/>
    <s v="TI"/>
    <s v="SISTEMAS OPERATIVOS"/>
    <s v="14/02/2024 11:05:22"/>
    <s v="14/02/2024 23:50:00"/>
    <s v="Folio generado automáticamente para atender requerimiento del cliente. La solicitud fue realizada directamente al área resolutoria sin pasar por el flujo de mesa de ayuda"/>
    <s v="OK"/>
    <d v="1899-12-30T00:00:00"/>
    <d v="1899-12-30T00:03:46"/>
    <d v="1899-12-30T00:03:46"/>
    <s v=""/>
    <s v="Cumplido"/>
    <m/>
    <m/>
    <m/>
    <m/>
    <m/>
    <d v="2024-02-14T00:00:00"/>
    <x v="0"/>
    <x v="0"/>
    <x v="0"/>
    <x v="0"/>
    <x v="0"/>
  </r>
  <r>
    <s v="INC000002614188"/>
    <s v="HOSTING VIRTUAL"/>
    <x v="6"/>
    <s v="SISTEMA OPERATIVO MICROSOFT"/>
    <s v="JAVIER CUEVAS"/>
    <s v="tct_jacuev"/>
    <s v="4-Menor/Localizado"/>
    <s v="4-Baja"/>
    <s v="Baja"/>
    <x v="1"/>
    <s v="TELEFONICA GLOBAL TECHNOLOGY S.A.AGENCIA EN CHILE"/>
    <s v="o CC-CHI-0000137866 // CHI-004061000 // - AGUAS ANTOFAGASTA - Licitación O365"/>
    <s v="14/02/2024 11:03:16"/>
    <s v="14/02/2024 11:03:40"/>
    <x v="0"/>
    <s v="TI"/>
    <s v="SISTEMAS OPERATIVOS"/>
    <s v="14/02/2024 11:04:29"/>
    <s v="14/02/2024 23:50:00"/>
    <s v="Folio generado automáticamente para atender requerimiento del cliente. La solicitud fue realizada directamente al área resolutoria sin pasar por el flujo de mesa de ayuda"/>
    <s v="OK"/>
    <d v="1899-12-30T00:00:00"/>
    <d v="1899-12-30T00:01:13"/>
    <d v="1899-12-30T00:01:13"/>
    <s v=""/>
    <s v="Cumplido"/>
    <m/>
    <m/>
    <m/>
    <m/>
    <m/>
    <d v="2024-02-14T00:00:00"/>
    <x v="0"/>
    <x v="0"/>
    <x v="0"/>
    <x v="0"/>
    <x v="0"/>
  </r>
  <r>
    <s v="INC000002614197"/>
    <s v="CORREO"/>
    <x v="1"/>
    <s v="O365"/>
    <s v="JAVIERA A UMAÑA YEVENES"/>
    <s v="tct_jumana"/>
    <s v="4-Menor/Localizado"/>
    <s v="4-Baja"/>
    <s v="Baja"/>
    <x v="1"/>
    <s v="TELEFONICA GLOBAL TECHNOLOGY S.A.AGENCIA EN CHILE"/>
    <s v="‎Caso DUOC - Validar configuración conector correo Exchange &gt; Microsoft 365‎"/>
    <s v="14/02/2024 11:25:48"/>
    <s v="14/02/2024 11:26:53"/>
    <x v="0"/>
    <s v="TI"/>
    <s v="APLICATIVOS"/>
    <s v="16/02/2024 12:24:01"/>
    <s v="16/02/2024 23:50:00"/>
    <m/>
    <m/>
    <d v="1900-01-01T00:57:08"/>
    <d v="1900-01-01T00:58:13"/>
    <d v="1899-12-30T00:01:05"/>
    <s v=""/>
    <s v="Cumplido"/>
    <m/>
    <m/>
    <m/>
    <m/>
    <m/>
    <d v="2024-02-16T00:00:00"/>
    <x v="0"/>
    <x v="0"/>
    <x v="0"/>
    <x v="0"/>
    <x v="0"/>
  </r>
  <r>
    <s v="INC000002614231"/>
    <s v="VPN IP - MPLS"/>
    <x v="17"/>
    <s v="GESTION HD"/>
    <s v="RODRIGO VÁSQUEZ MUÑOZ"/>
    <s v="frp_pcamay"/>
    <s v="3-Moderado/Limitado"/>
    <s v="3-Medio"/>
    <s v="Media"/>
    <x v="1"/>
    <s v="XINERGIA LABORAL S A"/>
    <s v="HD/Restaurar VM 192.168.190.20."/>
    <s v="14/02/2024 9:09:37"/>
    <s v="14/02/2024 9:10:39"/>
    <x v="0"/>
    <s v="CDP ANTIGUO 1"/>
    <s v="CDP ANTIGUO 2"/>
    <s v="17/02/2024 12:17:11"/>
    <s v="17/02/2024 23:50:00"/>
    <s v="PREVENTIVO: NO_x000a_CODIGO DE SERVICIO:_x000a_DIRECCION:_x000a_QUIEN REPORTA:600 588 6000  Rafael Cristian Henriquez Bazaes_x000a_CONTACTO EN TERRENO:600 588 6000  Rafael Cristian Henriquez Bazaes_x000a_PROBLEMA:_x000a_REQUERIMIENTO:Solicito restaurar VM 192.168.190.20, con respaldo del d"/>
    <s v="FASE RESOLUCIÓN Y RECUPERACIÓN_x000a__x000a_Se efectúa contacto con cliente: correo_x000a__x000a_Teléfono de contacto: N/A_x000a__x000a_Acciones realizadas: se restaura servidor solicitado_x000a__x000a_Solución paliativa o definitiva: se restaura servidor solicitado_x000a__x000a_Acciones de Mejora, Recomendacione"/>
    <d v="1900-01-02T02:53:29"/>
    <d v="1900-01-02T03:07:34"/>
    <d v="1899-12-30T00:14:05"/>
    <s v=""/>
    <s v="Cumplido"/>
    <m/>
    <m/>
    <m/>
    <m/>
    <m/>
    <d v="2024-02-17T00:00:00"/>
    <x v="0"/>
    <x v="0"/>
    <x v="0"/>
    <x v="0"/>
    <x v="0"/>
  </r>
  <r>
    <s v="INC000002614409"/>
    <s v="HOUSING"/>
    <x v="11"/>
    <s v="APQ ACCESOS"/>
    <s v="JOSE G MARQUEZ MARCANO"/>
    <s v="tct_josmam"/>
    <s v="4-Menor/Localizado"/>
    <s v="4-Baja"/>
    <s v="Baja"/>
    <x v="1"/>
    <s v="TELEFONICA EMPRESAS DE CHILE SA"/>
    <s v="SUPERVISION: Problema con Service Processor"/>
    <s v="14/02/2024 3:49:22"/>
    <s v="14/02/2024 3:50:25"/>
    <x v="0"/>
    <s v="CDP ANTIGUO 1"/>
    <s v="CDP ANTIGUO 2"/>
    <s v="14/02/2024 3:53:37"/>
    <s v="14/02/2024 23:50:00"/>
    <s v="Problema con Service Processor que impide administración de Storage 3Par Paine"/>
    <s v="Incidencia restablecida."/>
    <d v="1899-12-30T00:02:45"/>
    <d v="1899-12-30T00:04:15"/>
    <d v="1899-12-30T00:01:30"/>
    <s v=""/>
    <s v="Cumplido"/>
    <m/>
    <m/>
    <m/>
    <m/>
    <m/>
    <d v="2024-02-14T00:00:00"/>
    <x v="0"/>
    <x v="0"/>
    <x v="0"/>
    <x v="0"/>
    <x v="0"/>
  </r>
  <r>
    <s v="INC000002614411"/>
    <s v="HOUSING"/>
    <x v="11"/>
    <s v="APQ ACCESOS"/>
    <s v="JOSE G MARQUEZ MARCANO"/>
    <s v="tct_josmam"/>
    <s v="4-Menor/Localizado"/>
    <s v="4-Baja"/>
    <s v="Baja"/>
    <x v="1"/>
    <s v="TELEFONICA EMPRESAS DE CHILE SA"/>
    <s v="RONDA Y REVISION DE SALAS"/>
    <s v="14/02/2024 3:55:12"/>
    <s v="14/02/2024 3:55:56"/>
    <x v="0"/>
    <s v="CDP ANTIGUO 1"/>
    <s v="CDP ANTIGUO 2"/>
    <s v="14/02/2024 3:57:19"/>
    <s v="14/02/2024 23:50:00"/>
    <s v="RONDA Y REVISION DE SALAS"/>
    <s v="RONDAS REALIZADAS"/>
    <d v="1899-12-30T00:01:07"/>
    <d v="1899-12-30T00:02:07"/>
    <d v="1899-12-30T00:01:00"/>
    <s v=""/>
    <s v="Cumplido"/>
    <m/>
    <m/>
    <m/>
    <m/>
    <m/>
    <d v="2024-02-14T00:00:00"/>
    <x v="0"/>
    <x v="0"/>
    <x v="0"/>
    <x v="0"/>
    <x v="0"/>
  </r>
  <r>
    <s v="INC000002614413"/>
    <s v="HOUSING"/>
    <x v="11"/>
    <s v="APQ ACCESOS"/>
    <s v="JOSE G MARQUEZ MARCANO"/>
    <s v="tct_josmam"/>
    <s v="4-Menor/Localizado"/>
    <s v="4-Baja"/>
    <s v="Baja"/>
    <x v="1"/>
    <s v="TELEFONICA EMPRESAS DE CHILE SA"/>
    <s v="TOMA DE ALARMAS DE CLIENTES"/>
    <s v="14/02/2024 3:57:40"/>
    <s v="14/02/2024 3:58:19"/>
    <x v="0"/>
    <s v="CDP ANTIGUO 1"/>
    <s v="CDP ANTIGUO 2"/>
    <s v="14/02/2024 3:59:32"/>
    <s v="14/02/2024 23:50:00"/>
    <s v="TOMA DE ALARMAS DE CLIENTES"/>
    <s v="TOMA DE ALARMAS REALIZADAS"/>
    <d v="1899-12-30T00:00:57"/>
    <d v="1899-12-30T00:01:52"/>
    <d v="1899-12-30T00:00:55"/>
    <s v=""/>
    <s v="Cumplido"/>
    <m/>
    <m/>
    <m/>
    <m/>
    <m/>
    <d v="2024-02-14T00:00:00"/>
    <x v="0"/>
    <x v="0"/>
    <x v="0"/>
    <x v="0"/>
    <x v="0"/>
  </r>
  <r>
    <s v="INC000002614429"/>
    <s v="HOUSING"/>
    <x v="14"/>
    <s v="BELIEVE"/>
    <s v="SEBASTIAN A JARA VIDAL"/>
    <s v="frp_xgambo"/>
    <s v="3-Moderado/Limitado"/>
    <s v="3-Medio"/>
    <s v="Media"/>
    <x v="1"/>
    <s v="BARRICK SERVICIOS MINEROS LTDA."/>
    <s v="GESTION DATACENTER/ ACCESOS / BARRICK SERVICIOS MINEROS LTDA."/>
    <s v="14/02/2024 8:46:33"/>
    <s v="14/02/2024 8:48:16"/>
    <x v="0"/>
    <s v="COMUNICACIONES"/>
    <s v="VPN IP - MPLS"/>
    <s v="14/02/2024 8:58:40"/>
    <s v="14/02/2024 23:50:00"/>
    <s v="EMPRESA: BARRICK SERVICIOS MINEROS LTDA._x000a_CÓDIGO DE SERVICIO: _x000a_DIRECCIÓN:Calle San Martin #50, Santiago Centro, Santiago_x000a_NOMBRE DE QUIEN REPORTA:Vratislav Kostak_x000a_TELÉFONO DE QUIEN REPORTA:  981570521_x000a_NOMBRE DE CONTACTO EN TERRENO: _x000a_REQUERIMIENTO : Revisio"/>
    <m/>
    <d v="1899-12-30T00:04:48"/>
    <d v="1899-12-30T00:12:07"/>
    <d v="1899-12-30T00:07:19"/>
    <s v=""/>
    <s v="Cumplido"/>
    <m/>
    <m/>
    <m/>
    <m/>
    <m/>
    <d v="2024-02-14T00:00:00"/>
    <x v="0"/>
    <x v="0"/>
    <x v="0"/>
    <x v="0"/>
    <x v="0"/>
  </r>
  <r>
    <s v="INC000002614450"/>
    <s v="HOUSING"/>
    <x v="13"/>
    <s v="BELIEVE"/>
    <s v="CRISTOPHER MALDONADO ROMERO"/>
    <s v="frp_xgambo"/>
    <s v="3-Moderado/Limitado"/>
    <s v="3-Medio"/>
    <s v="Media"/>
    <x v="1"/>
    <s v="TELEFONICA CYBERSECURITY TECH CHILE SPA"/>
    <s v="GESTION DATACENTER/ ACCESOS / TELEFONICA CYBERSECURITY TECH CHILE SPA"/>
    <s v="14/02/2024 10:12:34"/>
    <s v="14/02/2024 10:13:57"/>
    <x v="0"/>
    <s v="COMUNICACIONES"/>
    <s v="VPN IP - MPLS"/>
    <s v="14/02/2024 12:06:31"/>
    <s v="14/02/2024 23:50:00"/>
    <s v="MPRESA: TELEFONICA CYBERSECURITY TECH CHILE SPA_x000a_CÓDIGO DE SERVICIO: _x000a_DIRECCIÓN:Av. Apoquindo #7071, Las Condes, Santiago_x000a_NOMBRE DE QUIEN REPORTA:José Ñanculef Contreras_x000a_TELÉFONO DE QUIEN REPORTA:  56968466938_x000a_NOMBRE DE CONTACTO EN TERRENO: _x000a_REQUERIMIENT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1:41:05"/>
    <d v="1899-12-30T01:53:57"/>
    <d v="1899-12-30T00:12:52"/>
    <s v=""/>
    <s v="Cumplido"/>
    <m/>
    <m/>
    <m/>
    <m/>
    <m/>
    <d v="2024-02-14T00:00:00"/>
    <x v="0"/>
    <x v="0"/>
    <x v="0"/>
    <x v="0"/>
    <x v="0"/>
  </r>
  <r>
    <s v="INC000002614462"/>
    <s v="HOUSING"/>
    <x v="14"/>
    <s v="BELIEVE"/>
    <s v="SEBASTIAN A JARA VIDAL"/>
    <s v="frp_xgambo"/>
    <s v="3-Moderado/Limitado"/>
    <s v="3-Medio"/>
    <s v="Media"/>
    <x v="1"/>
    <s v="TELEFONICA EMPRESAS DE CHILE SA"/>
    <s v="GESTION DATACENTER/ ACCESOS / TELEFONICA EMPRESAS DE CHILE SA"/>
    <s v="14/02/2024 10:27:36"/>
    <s v="14/02/2024 10:29:00"/>
    <x v="0"/>
    <s v="COMUNICACIONES"/>
    <s v="VPN IP - MPLS"/>
    <s v="14/02/2024 10:38:13"/>
    <s v="14/02/2024 23:50:00"/>
    <s v="EMPRESA: TELEFONICA EMPRESAS DE CHILE SA_x000a_CÓDIGO DE SERVICIO: _x000a_DIRECCIÓN:Calle San Martin #50, Santiago Centro, Santiago_x000a_NOMBRE DE QUIEN REPORTA:RENE VILLEGAS_x000a_TELÉFONO DE QUIEN REPORTA:  56995442858_x000a_NOMBRE DE CONTACTO EN TERRENO: _x000a_REQUERIMIENTO : personal"/>
    <m/>
    <d v="1899-12-30T00:05:06"/>
    <d v="1899-12-30T00:10:37"/>
    <d v="1899-12-30T00:05:31"/>
    <s v=""/>
    <s v="Cumplido"/>
    <m/>
    <s v=""/>
    <s v=""/>
    <s v="Cumplido"/>
    <s v=""/>
    <d v="2024-02-14T00:00:00"/>
    <x v="0"/>
    <x v="0"/>
    <x v="0"/>
    <x v="0"/>
    <x v="0"/>
  </r>
  <r>
    <s v="INC000002614466"/>
    <s v="BACKUP ON DEMAND"/>
    <x v="17"/>
    <s v="SM OPERACIONES"/>
    <s v="SEBASTIAN VILLENA"/>
    <s v="tct_decruz"/>
    <s v="4-Menor/Localizado"/>
    <s v="4-Baja"/>
    <s v="Baja"/>
    <x v="1"/>
    <s v="SERVIEX S A"/>
    <s v="BAJA DE RESPALDO"/>
    <s v="14/02/2024 10:32:56"/>
    <s v="14/02/2024 10:34:36"/>
    <x v="0"/>
    <s v="TI"/>
    <s v="ALMACENAMIENTO y RESPALDO"/>
    <s v="14/02/2024 18:15:33"/>
    <s v="14/02/2024 23:50:00"/>
    <s v="Fueron eliminadas 2 máquinas,WWKS20021P y Serviex_App_02"/>
    <s v="FASE RESOLUCIÓN Y RECUPERACIÓN_x000a__x000a_Se efectúa contacto con cliente: N/A_x000a__x000a_Teléfono de contacto: N/A_x000a__x000a_Acciones realizadas:  Bajas de respaldo son ejecutadas correctamente, se envia detalle a cliente via mail, adjunto mail._x000a__x000a_Solución paliativa o definitiva: N/"/>
    <d v="1899-12-30T00:27:10"/>
    <d v="1899-12-30T07:42:37"/>
    <d v="1899-12-30T07:15:27"/>
    <s v=""/>
    <s v="Cumplido"/>
    <m/>
    <m/>
    <m/>
    <m/>
    <m/>
    <d v="2024-02-14T00:00:00"/>
    <x v="1"/>
    <x v="0"/>
    <x v="1"/>
    <x v="0"/>
    <x v="0"/>
  </r>
  <r>
    <s v="INC000002614484"/>
    <s v="VPN IP - MPLS"/>
    <x v="3"/>
    <s v="GESTION HD"/>
    <s v="DEIBY Y SANTOYO MONTEROLA"/>
    <s v="frp_pcamay"/>
    <s v="3-Moderado/Limitado"/>
    <s v="3-Medio"/>
    <s v="Media"/>
    <x v="1"/>
    <s v="TELEFONICA GLOBAL TECHNOLOGY S.A.AGENCIA EN CHILE"/>
    <s v="HD/Revisión Servidor Calipso"/>
    <s v="14/02/2024 10:59:18"/>
    <s v="14/02/2024 11:00:34"/>
    <x v="0"/>
    <s v="CDP ANTIGUO 1"/>
    <s v="CDP ANTIGUO 2"/>
    <s v="16/02/2024 12:30:18"/>
    <s v="16/02/2024 23:50:00"/>
    <s v="PREVENTIVO: NO_x000a_CODIGO DE SERVICIO:_x000a_DIRECCION:_x000a_QUIEN REPORTA:+56 9 9343 3681 Deiby Yoel Santoyo Monterola_x000a_CONTACTO EN TERRENO:+56 9 9343 3681 Deiby Yoel Santoyo Monterola_x000a_PROBLEMA:_x000a_REQUERIMIENTO:Por favor su acostumbrado apoyo en generar folio de requerim"/>
    <s v="FASE RESOLUCIÓN Y RECUPERACIÓN_x000a__x000a_Se efectúa contacto con cliente:N/A_x000a__x000a_Teléfono de contacto:N/A_x000a__x000a_Acciones realizadas: Se genera requerimiento de cambio de pieza a Evernex con el ticket 01559804 por lo que se espera que llegue la pieza, por lo tanto se cier"/>
    <d v="1899-12-31T07:30:28"/>
    <d v="1900-01-01T01:31:00"/>
    <d v="1899-12-30T18:00:32"/>
    <s v=""/>
    <s v="Cumplido"/>
    <m/>
    <m/>
    <m/>
    <m/>
    <m/>
    <d v="2024-02-16T00:00:00"/>
    <x v="1"/>
    <x v="0"/>
    <x v="0"/>
    <x v="1"/>
    <x v="0"/>
  </r>
  <r>
    <s v="INC000002614497"/>
    <s v="VPN IP - MPLS"/>
    <x v="7"/>
    <s v="GESTION HD"/>
    <s v="SEBASTIAN I ACUÑA GUZMAN"/>
    <s v="frp_pcamay"/>
    <s v="3-Moderado/Limitado"/>
    <s v="3-Medio"/>
    <s v="Media"/>
    <x v="1"/>
    <s v="MARITIMA VALPARAISO CHILE"/>
    <s v="HD/Agregar registros en Servidor DNS"/>
    <s v="14/02/2024 11:22:41"/>
    <s v="14/02/2024 11:22:49"/>
    <x v="0"/>
    <s v="TI"/>
    <s v="SISTEMAS OPERATIVOS"/>
    <s v="14/02/2024 11:58:32"/>
    <s v="14/02/2024 23:50:00"/>
    <s v="PREVENTIVO: NO_x000a_CODIGO DE SERVICIO:_x000a_DIRECCION:_x000a_QUIEN REPORTA: +56 (32) 260 7124   -   Anexo 7124 Héctor Sandoval_x000a_CONTACTO EN TERRENO:+56 (32) 260 7124   -   Anexo 7124 Héctor Sandoval_x000a_PROBLEMA:_x000a_REQUERIMIENTO:buenas tardes,_x000a_Nos podrían ayudar para agregar"/>
    <s v="Se envía requerimiento a administradores de redip.cl._x000a__x000a_Dominio no administrado, se procede con el cierre del folio."/>
    <d v="1899-12-30T00:00:00"/>
    <d v="1899-12-30T00:35:51"/>
    <d v="1899-12-30T00:35:51"/>
    <s v=""/>
    <s v="Cumplido"/>
    <m/>
    <m/>
    <m/>
    <m/>
    <m/>
    <d v="2024-02-14T00:00:00"/>
    <x v="0"/>
    <x v="0"/>
    <x v="0"/>
    <x v="0"/>
    <x v="0"/>
  </r>
  <r>
    <s v="INC000002614501"/>
    <s v="HOUSING"/>
    <x v="13"/>
    <s v="BELIEVE"/>
    <s v="CRISTOPHER MALDONADO ROMERO"/>
    <s v="frp_xgambo"/>
    <s v="3-Moderado/Limitado"/>
    <s v="3-Medio"/>
    <s v="Media"/>
    <x v="1"/>
    <s v="TELEFONICA EMPRESAS DE CHILE SA"/>
    <s v="GESTION DATACENTER/ ACCESOS / TELEFONICA EMPRESAS DE CHILE SA"/>
    <s v="14/02/2024 11:29:10"/>
    <s v="14/02/2024 11:30:21"/>
    <x v="0"/>
    <s v="COMUNICACIONES"/>
    <s v="VPN IP - MPLS"/>
    <s v="14/02/2024 11:44:35"/>
    <s v="14/02/2024 23:50:00"/>
    <s v="EMPRESA: TELEFONICA EMPRESAS DE CHILE SA_x000a_CÓDIGO DE SERVICIO: _x000a_DIRECCIÓN:Av. Apoquindo #7071, Las Condes, Santiago_x000a_NOMBRE DE QUIEN REPORTA:RENE VILLEGAS_x000a_TELÉFONO DE QUIEN REPORTA:  56995442858_x000a_NOMBRE DE CONTACTO EN TERRENO: _x000a_REQUERIMIENTO : personal de in"/>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7:44"/>
    <d v="1899-12-30T00:15:25"/>
    <d v="1899-12-30T00:07:41"/>
    <s v=""/>
    <s v="Cumplido"/>
    <m/>
    <m/>
    <m/>
    <m/>
    <m/>
    <d v="2024-02-14T00:00:00"/>
    <x v="0"/>
    <x v="0"/>
    <x v="0"/>
    <x v="0"/>
    <x v="0"/>
  </r>
  <r>
    <s v="INC000002614563"/>
    <s v="VPN IP - MPLS"/>
    <x v="5"/>
    <s v="GESTION HD"/>
    <s v="LUIS RODRIGO ACEVEDO COLLIPAL"/>
    <s v="frp_dalcap"/>
    <s v="4-Menor/Localizado"/>
    <s v="4-Baja"/>
    <s v="Baja"/>
    <x v="1"/>
    <s v="TELEFONICA GLOBAL TECHNOLOGY S.A.AGENCIA EN CHILE"/>
    <s v="problemas al conectar mi VPN"/>
    <s v="14/02/2024 0:57:03"/>
    <s v="14/02/2024 1:00:24"/>
    <x v="0"/>
    <s v="CDP ANTIGUO 1"/>
    <s v="CDP ANTIGUO 2"/>
    <s v="14/02/2024 1:08:49"/>
    <s v="14/02/2024 23:50:00"/>
    <s v="PREVENTIVO: _x000a_CODIGO DE SERVICIO: NN_x000a_DIRECCION:  _x000a__x000a_NOMBRE QUIEN REPORTA:  wVictor Bravo Orrego  | 56 9 89787201_x000a__x000a_PROBLEMA: _x000a_REQUERIMIENTO:   Junto con saludar, solicito de vuestro apoyo para crear ticket como Requerimiento y en estado PENDIENTE._x000a__x000a_ _x000a__x000a_Bande"/>
    <s v="Se realizan pruebas de conexión vpn asociada a usuario Victor.bravo  la cual conecta sin problemas, después de varios intentos  y  reinicio del pc del usuario se restablece conexión vpn Ok por lo cual se procede al cierre del caso, validado con Victor Br"/>
    <d v="1899-12-30T00:05:38"/>
    <d v="1899-12-30T00:11:46"/>
    <d v="1899-12-30T00:06:08"/>
    <s v=""/>
    <s v="Cumplido"/>
    <m/>
    <m/>
    <m/>
    <m/>
    <m/>
    <d v="2024-02-14T00:00:00"/>
    <x v="0"/>
    <x v="0"/>
    <x v="0"/>
    <x v="0"/>
    <x v="0"/>
  </r>
  <r>
    <s v="INC000002614782"/>
    <s v="SAP"/>
    <x v="9"/>
    <s v="CLOUD SAP HANA"/>
    <s v="NICOLAS A SAAVEDRA EGUILUZ"/>
    <s v="tct_nsaave"/>
    <s v="4-Menor/Localizado"/>
    <s v="4-Baja"/>
    <s v="Baja"/>
    <x v="1"/>
    <s v="TELEFONICA EMPRESAS DE CHILE SA"/>
    <s v="Checklist Diario Clientes 10.02.24"/>
    <s v="14/02/2024 7:32:15"/>
    <s v="14/02/2024 7:33:29"/>
    <x v="0"/>
    <s v="Service"/>
    <s v="Internal"/>
    <s v="14/02/2024 7:34:10"/>
    <s v="14/02/2024 23:50:00"/>
    <s v="Se realiza Checklist Diario de los clientes; _x000a_HDC_x000a_NUTRISCO_x000a_FRUSAN"/>
    <s v="Se realiza Checklist Diario de los clientes; _x000a_HDC_x000a_NUTRISCO_x000a_FRUSAN"/>
    <d v="1899-12-30T00:00:00"/>
    <d v="1899-12-30T00:01:55"/>
    <d v="1899-12-30T00:01:55"/>
    <s v=""/>
    <s v="Cumplido"/>
    <m/>
    <m/>
    <m/>
    <m/>
    <m/>
    <d v="2024-02-14T00:00:00"/>
    <x v="0"/>
    <x v="0"/>
    <x v="0"/>
    <x v="0"/>
    <x v="0"/>
  </r>
  <r>
    <s v="INC000002614867"/>
    <s v="TICKET-INTELIGENTE"/>
    <x v="7"/>
    <s v="GESTION TI"/>
    <s v="SEBASTIAN I ACUÑA GUZMAN"/>
    <s v="USR_TSIGHT"/>
    <s v="1-Extenso/Generalizado"/>
    <s v="4-Baja"/>
    <s v="Baja"/>
    <x v="3"/>
    <s v="CAMARA DE COMERCIO DE SANTIAGO A G"/>
    <s v="cacost01 - testosbweb TICKET AUTOMATICO"/>
    <s v="14/02/2024 9:11:58"/>
    <s v="14/02/2024 9:11:58"/>
    <x v="0"/>
    <s v="TI"/>
    <s v="SISTEMAS OPERATIVOS"/>
    <s v="14/02/2024 10:49:27"/>
    <s v="14/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Node"/>
    <s v="Se revisa el servidor alarmado, encontrando que el alto consumo de CPU corresponde a proceso Java, ejecutado por el usuario wls12214 (Oracle Weblogic 12.2.1.4)._x000a__x000a_Por lo mencionado, es que pongo en copia a @Rene Oyarzun, para que, en caso de ser necesario"/>
    <d v="1899-12-30T00:32:40"/>
    <d v="1899-12-30T01:37:29"/>
    <d v="1899-12-30T01:04:49"/>
    <s v="Cumplido"/>
    <s v=""/>
    <m/>
    <m/>
    <m/>
    <m/>
    <m/>
    <d v="2024-02-14T00:00:00"/>
    <x v="1"/>
    <x v="1"/>
    <x v="0"/>
    <x v="0"/>
    <x v="0"/>
  </r>
  <r>
    <s v="INC000002615015"/>
    <s v="VPN IP - MPLS"/>
    <x v="5"/>
    <s v="GESTION HD"/>
    <s v="LUIS A VILLASMIL CASTILLO"/>
    <s v="frp_fpetro"/>
    <s v="3-Moderado/Limitado"/>
    <s v="3-Medio"/>
    <s v="Media"/>
    <x v="1"/>
    <s v="HORTIFRUT S.A"/>
    <s v="HD/_x000a_RE: Creación cuenta VPN ST-104219"/>
    <s v="14/02/2024 11:01:38"/>
    <s v="14/02/2024 11:04:12"/>
    <x v="0"/>
    <s v="CDP ANTIGUO 1"/>
    <s v="CDP ANTIGUO 2"/>
    <s v="14/02/2024 11:42:01"/>
    <s v="14/02/2024 23:50:00"/>
    <s v="PREVENTIVO: NO_x000a_CODIGO DE SERVICIO:_x000a_DIRECCION:_x000a_QUIEN REPORTA:  rodrigo von hausen +56 957139471_x000a_CONTACTO EN TERRENO:  rodrigo von hausen +56 957139471_x000a__x000a_REQUERIMIENTO:_x000a__x000a_Solicito su ayuda para crear una nueva cuenta VPN para el usuario Ismael_x000a_Abachra (iabra"/>
    <m/>
    <d v="1899-12-30T00:00:00"/>
    <d v="1899-12-30T00:40:23"/>
    <d v="1899-12-30T00:40:23"/>
    <s v=""/>
    <s v="Cumplido"/>
    <m/>
    <m/>
    <m/>
    <m/>
    <m/>
    <d v="2024-02-14T00:00:00"/>
    <x v="0"/>
    <x v="0"/>
    <x v="0"/>
    <x v="0"/>
    <x v="0"/>
  </r>
  <r>
    <s v="INC000002615023"/>
    <s v="VPN IP - MPLS"/>
    <x v="15"/>
    <s v="GESTION HD"/>
    <s v="MOISES E MONTERO RAMOS"/>
    <s v="frp_fpetro"/>
    <s v="3-Moderado/Limitado"/>
    <s v="3-Medio"/>
    <s v="Media"/>
    <x v="1"/>
    <s v="FUNDACION INSTITUTO PROFESIONAL DUOC UC"/>
    <s v="HD/C-19872300193 // FUND INSTITUTO PROFESIONAL DUOC UC // Migracion de maquinas"/>
    <s v="14/02/2024 11:17:21"/>
    <s v="14/02/2024 11:23:02"/>
    <x v="0"/>
    <s v="CDP ANTIGUO 1"/>
    <s v="CDP ANTIGUO 2"/>
    <s v="15/02/2024 18:40:29"/>
    <s v="15/02/2024 23:50:00"/>
    <s v="PREVENTIVO: NO_x000a_CODIGO DE SERVICIO:_x000a_DIRECCION:_x000a_QUIEN REPORTA: Jefe de Proyecto_x000a_CONTACTO EN TERRENO: Jefe de Proyecto_x000a__x000a_REQUERIMIENTO:_x000a__x000a_Estimados, buenos días._x000a_Junto con saludar, favor de su ayuda generar un folio para la revisión y_x000a_replicación de recursos"/>
    <s v="Se efectúa contacto con cliente:  N/A_x000a_Teléfono de contacto:  N/A_x000a_Acciones realizadas:Se valida los recursos requeridos para la migración de las máquinas de DUOC hacia VDC y se procede a crear los nuevos VPG en Zerto._x000a_ Solución paliativa o definitiva: Def"/>
    <d v="1899-12-31T05:07:30"/>
    <d v="1899-12-31T07:23:08"/>
    <d v="1899-12-30T02:15:38"/>
    <s v=""/>
    <s v="Cumplido"/>
    <m/>
    <m/>
    <m/>
    <m/>
    <m/>
    <d v="2024-02-15T00:00:00"/>
    <x v="1"/>
    <x v="1"/>
    <x v="0"/>
    <x v="0"/>
    <x v="0"/>
  </r>
  <r>
    <s v="INC000002615035"/>
    <s v="VPN IP - MPLS"/>
    <x v="9"/>
    <s v="GESTION HD"/>
    <s v="NICOLAS A SAAVEDRA EGUILUZ"/>
    <s v="frp_fpetro"/>
    <s v="3-Moderado/Limitado"/>
    <s v="3-Medio"/>
    <s v="Media"/>
    <x v="1"/>
    <s v="NUTRISCO CHILE SA"/>
    <s v="HD/_x000a_RV: Creación Usuario SAP PRD y QAS// LCORTEZ"/>
    <s v="14/02/2024 11:44:00"/>
    <s v="14/02/2024 11:46:32"/>
    <x v="0"/>
    <s v="CDP ANTIGUO 1"/>
    <s v="CDP ANTIGUO 2"/>
    <s v="14/02/2024 12:21:04"/>
    <s v="14/02/2024 23:50:00"/>
    <s v="PREVENTIVO: NO_x000a_CODIGO DE SERVICIO:_x000a_DIRECCION:_x000a_QUIEN REPORTA:_x000a_CONTACTO EN TERRENO:_x000a_PROBLEMA:_x000a_REQUERIMIENTO:He creado el usuario LCORTEZ en PRD y QAS según lo indicado._x000a__x000a_Clave: Inicio01. (I mayúscula y finaliza en punto)._x000a__x000a_A modo informativo, tuve que desc"/>
    <s v="He creado el usuario LCORTEZ en PRD y QAS según lo indicado._x000a_La orden OEDK925522 fue importada exitosamente en PRD"/>
    <d v="1899-12-30T00:00:00"/>
    <d v="1899-12-30T00:37:04"/>
    <d v="1899-12-30T00:37:04"/>
    <s v=""/>
    <s v="Cumplido"/>
    <m/>
    <m/>
    <m/>
    <m/>
    <m/>
    <d v="2024-02-14T00:00:00"/>
    <x v="0"/>
    <x v="0"/>
    <x v="0"/>
    <x v="0"/>
    <x v="0"/>
  </r>
  <r>
    <s v="INC000002615075"/>
    <s v="VPN IP - MPLS"/>
    <x v="5"/>
    <s v="GESTION HD"/>
    <s v="OSCAR A RAMIREZ SOTO"/>
    <s v="frp_fpetro"/>
    <s v="3-Moderado/Limitado"/>
    <s v="3-Medio"/>
    <s v="Media"/>
    <x v="1"/>
    <s v="TELEFONICA GLOBAL TECHNOLOGY S.A.AGENCIA EN CHILE"/>
    <s v="HD/_x000a_TCCT - CLOUD - Requerimiento extensión PVLAN 1460"/>
    <s v="14/02/2024 13:05:01"/>
    <s v="14/02/2024 13:06:55"/>
    <x v="0"/>
    <s v="CDP ANTIGUO 1"/>
    <s v="CDP ANTIGUO 2"/>
    <s v="16/02/2024 16:38:53"/>
    <s v="16/02/2024 23:50:00"/>
    <s v="PREVENTIVO: NO_x000a_CODIGO DE SERVICIO:_x000a_DIRECCION:_x000a_QUIEN REPORTA: Jesús José Nelo Petaquero 56 9 9229 020_x000a_CONTACTO EN TERRENO: Jesús José Nelo Petaquero 56 9 9229 020_x000a_REQUERIMIENTO:_x000a__x000a_Estimado equipo de Comunicaciones DC, por favor su acostumbrado apoyo en_x000a_val"/>
    <s v="Se realiza extensión bajo RFC aprobado por gestion del cambio, extendiendo PVLAN 1460 del SOC desde San Martin a Paine de manera éxitosa, se cierra ticket."/>
    <d v="1899-12-31T23:10:01"/>
    <d v="1900-01-01T03:33:52"/>
    <d v="1899-12-30T04:23:51"/>
    <s v=""/>
    <s v="Cumplido"/>
    <m/>
    <m/>
    <m/>
    <m/>
    <m/>
    <d v="2024-02-16T00:00:00"/>
    <x v="1"/>
    <x v="0"/>
    <x v="1"/>
    <x v="0"/>
    <x v="0"/>
  </r>
  <r>
    <s v="INC000002615079"/>
    <s v="HOUSING"/>
    <x v="14"/>
    <s v="BELIEVE"/>
    <s v="SEBASTIAN A JARA VIDAL"/>
    <s v="frp_jcarri"/>
    <s v="3-Moderado/Limitado"/>
    <s v="3-Medio"/>
    <s v="Media"/>
    <x v="1"/>
    <s v="TELEFONICA EMPRESAS DE CHILE SA"/>
    <s v="GESTION DATACENTER/ ACCESOS /TELEFONICA EMPRESAS DE CHILE SA"/>
    <s v="14/02/2024 12:57:37"/>
    <s v="14/02/2024 12:58:59"/>
    <x v="0"/>
    <s v="COMUNICACIONES"/>
    <s v="VPN IP - MPLS"/>
    <s v="14/02/2024 13:16:14"/>
    <s v="14/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Revisión Serv"/>
    <m/>
    <d v="1899-12-30T00:08:01"/>
    <d v="1899-12-30T00:18:37"/>
    <d v="1899-12-30T00:10:36"/>
    <s v=""/>
    <s v="Cumplido"/>
    <m/>
    <m/>
    <m/>
    <m/>
    <m/>
    <d v="2024-02-14T00:00:00"/>
    <x v="0"/>
    <x v="0"/>
    <x v="0"/>
    <x v="0"/>
    <x v="0"/>
  </r>
  <r>
    <s v="INC000002615092"/>
    <s v="HOSTING VIRTUAL"/>
    <x v="18"/>
    <s v="DUOC TICKET AUTOMATICO"/>
    <s v="DAVID MATELUNA"/>
    <s v="frp_lmosqu"/>
    <s v="4-Menor/Localizado"/>
    <s v="4-Baja"/>
    <s v="Baja"/>
    <x v="1"/>
    <s v="FUNDACION INSTITUTO PROFESIONAL DUOC UC"/>
    <s v="DUOC  | REQ |  Urgencia: Media | Perdida de conexión Azure-OCI DEV y QA"/>
    <s v="14/02/2024 13:13:42"/>
    <s v="14/02/2024 13:16:19"/>
    <x v="0"/>
    <s v="APLICACION"/>
    <s v="BASES DE DATOS"/>
    <s v="14/02/2024 15:43:32"/>
    <s v="14/02/2024 23:50:00"/>
    <s v="De: Antonio Martinez Diaz &lt;amartinezdi@duoc.cl&gt; _x000a_Enviado el: miércoles, 14 de febrero de 2024 13:02_x000a_Para: Mesa TI &lt;mesa.ti@movistar.cl&gt;_x000a_CC: GERMÁN IGNACIO BAEZA GONZÁLEZ &lt;german.baeza@fractalia.es&gt;; Victor Sepulveda G &lt;victor.sepulvedag@telefonica.com&gt;_x000a_A"/>
    <m/>
    <d v="1899-12-30T00:00:13"/>
    <d v="1899-12-30T02:29:50"/>
    <d v="1899-12-30T02:29:37"/>
    <s v=""/>
    <s v="Cumplido"/>
    <m/>
    <m/>
    <m/>
    <m/>
    <m/>
    <d v="2024-02-14T00:00:00"/>
    <x v="1"/>
    <x v="1"/>
    <x v="0"/>
    <x v="0"/>
    <x v="0"/>
  </r>
  <r>
    <s v="INC000002615230"/>
    <s v="VPN IP - MPLS"/>
    <x v="9"/>
    <s v="GESTION HD"/>
    <s v="NICOLAS A SAAVEDRA EGUILUZ"/>
    <s v="frp_pcamay"/>
    <s v="3-Moderado/Limitado"/>
    <s v="3-Medio"/>
    <s v="Media"/>
    <x v="1"/>
    <s v="COAGRA S A"/>
    <s v="HD/RV: MM/FI: Mejoras reporte posicion de cambio ~ GTY"/>
    <s v="14/02/2024 12:57:16"/>
    <s v="14/02/2024 12:59:29"/>
    <x v="0"/>
    <s v="CDP ANTIGUO 1"/>
    <s v="CDP ANTIGUO 2"/>
    <s v="14/02/2024 14:23:34"/>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s v="La orden DEEK952988 fue importada exitosamente en PRD"/>
    <d v="1899-12-30T00:00:00"/>
    <d v="1899-12-30T01:26:18"/>
    <d v="1899-12-30T01:26:18"/>
    <s v=""/>
    <s v="Cumplido"/>
    <m/>
    <m/>
    <m/>
    <m/>
    <m/>
    <d v="2024-02-14T00:00:00"/>
    <x v="1"/>
    <x v="1"/>
    <x v="0"/>
    <x v="0"/>
    <x v="0"/>
  </r>
  <r>
    <s v="INC000002615231"/>
    <s v="HOSTING VIRTUAL"/>
    <x v="6"/>
    <s v="SM OPERACIONES"/>
    <s v="RICARDO R GALLEGOS OYANEDER"/>
    <s v="tct_rgalle"/>
    <s v="4-Menor/Localizado"/>
    <s v="4-Baja"/>
    <s v="Baja"/>
    <x v="1"/>
    <s v="TELEFONICA GLOBAL TECHNOLOGY S.A.AGENCIA EN CHILE"/>
    <s v="Reunión coordinación interna MS"/>
    <s v="14/02/2024 12:53:20"/>
    <s v="14/02/2024 12:53:32"/>
    <x v="0"/>
    <s v="TI"/>
    <s v="SISTEMAS OPERATIVOS"/>
    <s v="14/02/2024 12:55:36"/>
    <s v="14/02/2024 23:50:00"/>
    <s v="Reunión coordinación interna MS"/>
    <s v="Reunión coordinación interna MS"/>
    <d v="1899-12-30T00:00:00"/>
    <d v="1899-12-30T00:02:16"/>
    <d v="1899-12-30T00:02:16"/>
    <s v=""/>
    <s v="Cumplido"/>
    <m/>
    <m/>
    <m/>
    <m/>
    <m/>
    <d v="2024-02-14T00:00:00"/>
    <x v="0"/>
    <x v="0"/>
    <x v="0"/>
    <x v="0"/>
    <x v="0"/>
  </r>
  <r>
    <s v="INC000002615232"/>
    <s v="HOSTING VIRTUAL"/>
    <x v="6"/>
    <s v="SM OPERACIONES"/>
    <s v="RICARDO R GALLEGOS OYANEDER"/>
    <s v="tct_rgalle"/>
    <s v="4-Menor/Localizado"/>
    <s v="4-Baja"/>
    <s v="Baja"/>
    <x v="1"/>
    <s v="TELEFONICA GLOBAL TECHNOLOGY S.A.AGENCIA EN CHILE"/>
    <s v="Extracción RvTools PAI y APQ cliente Duoc, Formateo de información y entrega a are solicitante."/>
    <s v="14/02/2024 12:53:38"/>
    <s v="14/02/2024 12:53:47"/>
    <x v="0"/>
    <s v="TI"/>
    <s v="SISTEMAS OPERATIVOS"/>
    <s v="14/02/2024 12:56:19"/>
    <s v="14/02/2024 23:50:00"/>
    <s v="Extracción RvTools PAI y APQ cliente Duoc, Formateo de información y entrega a are solicitante."/>
    <s v="Extracción RvTools PAI y APQ cliente Duoc, Formateo de información y entrega a are solicitante."/>
    <d v="1899-12-30T00:00:00"/>
    <d v="1899-12-30T00:02:41"/>
    <d v="1899-12-30T00:02:41"/>
    <s v=""/>
    <s v="Cumplido"/>
    <m/>
    <m/>
    <m/>
    <m/>
    <m/>
    <d v="2024-02-14T00:00:00"/>
    <x v="0"/>
    <x v="0"/>
    <x v="0"/>
    <x v="0"/>
    <x v="0"/>
  </r>
  <r>
    <s v="INC000002615233"/>
    <s v="HOSTING VIRTUAL"/>
    <x v="6"/>
    <s v="SM OPERACIONES"/>
    <s v="RICARDO R GALLEGOS OYANEDER"/>
    <s v="tct_rgalle"/>
    <s v="4-Menor/Localizado"/>
    <s v="4-Baja"/>
    <s v="Baja"/>
    <x v="1"/>
    <s v="TELEFONICA GLOBAL TECHNOLOGY S.A.AGENCIA EN CHILE"/>
    <s v="15:00 - Reu grupo MS con TeamLeader"/>
    <s v="14/02/2024 12:53:54"/>
    <s v="14/02/2024 12:54:13"/>
    <x v="0"/>
    <s v="TI"/>
    <s v="SISTEMAS OPERATIVOS"/>
    <s v="14/02/2024 12:57:12"/>
    <s v="14/02/2024 23:50:00"/>
    <s v="15:00 - Reu grupo MS con TeamLeader"/>
    <s v="15:00 - Reu grupo MS con TeamLeader"/>
    <d v="1899-12-30T00:00:00"/>
    <d v="1899-12-30T00:03:18"/>
    <d v="1899-12-30T00:03:18"/>
    <s v=""/>
    <s v="Cumplido"/>
    <m/>
    <m/>
    <m/>
    <m/>
    <m/>
    <d v="2024-02-14T00:00:00"/>
    <x v="0"/>
    <x v="0"/>
    <x v="0"/>
    <x v="0"/>
    <x v="0"/>
  </r>
  <r>
    <s v="INC000002615234"/>
    <s v="HOSTING VIRTUAL"/>
    <x v="6"/>
    <s v="SM OPERACIONES"/>
    <s v="RICARDO R GALLEGOS OYANEDER"/>
    <s v="tct_rgalle"/>
    <s v="4-Menor/Localizado"/>
    <s v="4-Baja"/>
    <s v="Baja"/>
    <x v="1"/>
    <s v="TELEFONICA GLOBAL TECHNOLOGY S.A.AGENCIA EN CHILE"/>
    <s v="Gestión con área de virtualización por extracción RvTools C4 Duoc"/>
    <s v="14/02/2024 12:54:19"/>
    <s v="14/02/2024 12:54:32"/>
    <x v="0"/>
    <s v="TI"/>
    <s v="SISTEMAS OPERATIVOS"/>
    <s v="14/02/2024 12:57:48"/>
    <s v="14/02/2024 23:50:00"/>
    <s v="Gestión con área de virtualización por extracción RvTools C4 Duoc"/>
    <s v="Gestión con área de virtualización por extracción RvTools C4 Duoc"/>
    <d v="1899-12-30T00:00:00"/>
    <d v="1899-12-30T00:03:29"/>
    <d v="1899-12-30T00:03:29"/>
    <s v=""/>
    <s v="Cumplido"/>
    <m/>
    <m/>
    <m/>
    <m/>
    <m/>
    <d v="2024-02-14T00:00:00"/>
    <x v="0"/>
    <x v="0"/>
    <x v="0"/>
    <x v="0"/>
    <x v="0"/>
  </r>
  <r>
    <s v="INC000002615235"/>
    <s v="HOSTING VIRTUAL"/>
    <x v="6"/>
    <s v="SM OPERACIONES"/>
    <s v="RICARDO R GALLEGOS OYANEDER"/>
    <s v="tct_rgalle"/>
    <s v="4-Menor/Localizado"/>
    <s v="4-Baja"/>
    <s v="Baja"/>
    <x v="1"/>
    <s v="TELEFONICA GLOBAL TECHNOLOGY S.A.AGENCIA EN CHILE"/>
    <s v="Revisión de servidores win marcados como lnx en vdc con area de virtualizacion"/>
    <s v="14/02/2024 12:54:38"/>
    <s v="14/02/2024 12:54:51"/>
    <x v="0"/>
    <s v="TI"/>
    <s v="SISTEMAS OPERATIVOS"/>
    <s v="14/02/2024 12:58:28"/>
    <s v="14/02/2024 23:50:00"/>
    <s v="Revisión de servidores win marcados como lnx en vdc con area de virtualizacion"/>
    <s v="Revisión de servidores win marcados como lnx en vdc con area de virtualizacion"/>
    <d v="1899-12-30T00:00:00"/>
    <d v="1899-12-30T00:03:50"/>
    <d v="1899-12-30T00:03:50"/>
    <s v=""/>
    <s v="Cumplido"/>
    <m/>
    <m/>
    <m/>
    <m/>
    <m/>
    <d v="2024-02-14T00:00:00"/>
    <x v="0"/>
    <x v="0"/>
    <x v="0"/>
    <x v="0"/>
    <x v="0"/>
  </r>
  <r>
    <s v="INC000002615236"/>
    <s v="HOSTING VIRTUAL"/>
    <x v="6"/>
    <s v="SM OPERACIONES"/>
    <s v="RICARDO R GALLEGOS OYANEDER"/>
    <s v="tct_rgalle"/>
    <s v="4-Menor/Localizado"/>
    <s v="4-Baja"/>
    <s v="Baja"/>
    <x v="1"/>
    <s v="TELEFONICA GLOBAL TECHNOLOGY S.A.AGENCIA EN CHILE"/>
    <s v="Revisión incidente desarrollo pagina mira con ingeniero residente duoc"/>
    <s v="14/02/2024 12:54:57"/>
    <s v="14/02/2024 12:55:08"/>
    <x v="0"/>
    <s v="TI"/>
    <s v="SISTEMAS OPERATIVOS"/>
    <s v="14/02/2024 12:59:14"/>
    <s v="14/02/2024 23:50:00"/>
    <s v="Revisión incidente desarrollo pagina mira con ingeniero residente duoc"/>
    <s v="Revisión incidente desarrollo pagina mira con ingeniero residente duoc"/>
    <d v="1899-12-30T00:00:00"/>
    <d v="1899-12-30T00:04:17"/>
    <d v="1899-12-30T00:04:17"/>
    <s v=""/>
    <s v="Cumplido"/>
    <m/>
    <m/>
    <m/>
    <m/>
    <m/>
    <d v="2024-02-14T00:00:00"/>
    <x v="0"/>
    <x v="0"/>
    <x v="0"/>
    <x v="0"/>
    <x v="0"/>
  </r>
  <r>
    <s v="INC000002615246"/>
    <s v="VPN IP - MPLS"/>
    <x v="10"/>
    <s v="GESTION HD"/>
    <s v="CRISTOPHER MALDONADO ROMERO"/>
    <s v="frp_pcamay"/>
    <s v="3-Moderado/Limitado"/>
    <s v="3-Medio"/>
    <s v="Media"/>
    <x v="1"/>
    <s v="TELEFONICA GLOBAL TECHNOLOGY S.A.AGENCIA EN CHILE"/>
    <s v="HD/Cruzadas FO DC Apoquindo en Sala 7"/>
    <s v="14/02/2024 13:13:44"/>
    <s v="14/02/2024 13:15:57"/>
    <x v="0"/>
    <s v="CDP ANTIGUO 1"/>
    <s v="CDP ANTIGUO 2"/>
    <s v="14/02/2024 15:41:10"/>
    <s v="14/02/2024 23:50:00"/>
    <s v="PREVENTIVO: NO_x000a_CODIGO DE SERVICIO:_x000a_DIRECCION:_x000a_QUIEN REPORTA:+56 9 41786904 Oscar Ramirez Soto _x000a_CONTACTO EN TERRENO:_x000a_PROBLEMA:_x000a_REQUERIMIENTO:Favor de su ayuda en la creación de ticket para OPERACIONES APOQUINDO, con el objetivo de solicitar las siguientes"/>
    <s v="Se efectúa contacto con cliente: N/A_x000a__x000a_Teléfono de contacto: N/A_x000a__x000a_Acciones realizadas: Mano Remota no se realiza por falta de info, además actividad no cuenta con RFC y CRQ aprobado_x000a__x000a_Solución paliativa o definitiva: N/A_x000a__x000a_Acciones de Mejora, Recomendacione"/>
    <d v="1899-12-30T01:45:13"/>
    <d v="1899-12-30T02:27:26"/>
    <d v="1899-12-30T00:42:13"/>
    <s v=""/>
    <s v="Cumplido"/>
    <m/>
    <m/>
    <m/>
    <m/>
    <m/>
    <d v="2024-02-14T00:00:00"/>
    <x v="0"/>
    <x v="0"/>
    <x v="0"/>
    <x v="0"/>
    <x v="0"/>
  </r>
  <r>
    <s v="INC000002615262"/>
    <s v="VPN IP - MPLS"/>
    <x v="10"/>
    <s v="GESTION HD"/>
    <s v="CRISTOPHER MALDONADO ROMERO"/>
    <s v="frp_pcamay"/>
    <s v="3-Moderado/Limitado"/>
    <s v="3-Medio"/>
    <s v="Media"/>
    <x v="1"/>
    <s v="TELEFONICA GLOBAL TECHNOLOGY S.A.AGENCIA EN CHILE"/>
    <s v="HD/Solicitud Toma Fotografías Rack E7-E8 Tic 7 DC Apoquindo"/>
    <s v="14/02/2024 14:07:15"/>
    <s v="14/02/2024 14:12:36"/>
    <x v="0"/>
    <s v="CDP ANTIGUO 1"/>
    <s v="CDP ANTIGUO 2"/>
    <s v="14/02/2024 18:42:30"/>
    <s v="14/02/2024 23:50:00"/>
    <s v="PREVENTIVO: NO_x000a_CODIGO DE SERVICIO:_x000a_DIRECCION:_x000a_QUIEN REPORTA:Operador DataCenter Sites_x000a_CONTACTO EN TERRENO:Contacto Data Center Apoquindo: +56 2 22025776 / +56 9 81290517_x000a_PROBLEMA:_x000a_REQUERIMIENTO:Se solicita ayuda para crear ticket de requerimiento  para t"/>
    <s v="Se efectúa contacto con cliente: N/A_x000a__x000a_Teléfono de contacto: N/A_x000a__x000a_Acciones realizadas: Mano remotta realizada según indicaciones de cliente_x000a__x000a_Solución paliativa o definitiva: N/A_x000a__x000a_Acciones de Mejora, Recomendaciones: N/A_x000a__x000a_Causa Raíz: N/A"/>
    <d v="1899-12-30T04:28:14"/>
    <d v="1899-12-30T04:35:15"/>
    <d v="1899-12-30T00:07:01"/>
    <s v=""/>
    <s v="Cumplido"/>
    <m/>
    <m/>
    <m/>
    <m/>
    <m/>
    <d v="2024-02-14T00:00:00"/>
    <x v="0"/>
    <x v="0"/>
    <x v="0"/>
    <x v="0"/>
    <x v="0"/>
  </r>
  <r>
    <s v="INC000002615285"/>
    <s v="VPN IP - MPLS"/>
    <x v="9"/>
    <s v="GESTION HD"/>
    <s v="NICOLAS A SAAVEDRA EGUILUZ"/>
    <s v="frp_pcamay"/>
    <s v="3-Moderado/Limitado"/>
    <s v="3-Medio"/>
    <s v="Media"/>
    <x v="1"/>
    <s v="COAGRA S A"/>
    <s v="HD/RV: SD: Código de responsable QC DEEK952991"/>
    <s v="14/02/2024 14:52:42"/>
    <s v="14/02/2024 14:54:59"/>
    <x v="0"/>
    <s v="CDP ANTIGUO 1"/>
    <s v="CDP ANTIGUO 2"/>
    <s v="14/02/2024 22:59:53"/>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a"/>
    <s v="La orden DEEK952991 fue importada exitosamente en PRD"/>
    <d v="1899-12-30T00:00:00"/>
    <d v="1899-12-30T08:07:11"/>
    <d v="1899-12-30T08:07:11"/>
    <s v=""/>
    <s v="Cumplido"/>
    <m/>
    <m/>
    <m/>
    <m/>
    <m/>
    <d v="2024-02-14T00:00:00"/>
    <x v="1"/>
    <x v="0"/>
    <x v="0"/>
    <x v="1"/>
    <x v="0"/>
  </r>
  <r>
    <s v="INC000002615287"/>
    <s v="HOUSING"/>
    <x v="14"/>
    <s v="BELIEVE"/>
    <s v="SEBASTIAN A JARA VIDAL"/>
    <s v="frp_jolsso"/>
    <s v="3-Moderado/Limitado"/>
    <s v="3-Medio"/>
    <s v="Media"/>
    <x v="1"/>
    <s v="CEMENTOS BIO BIO S.A."/>
    <s v="GESTION DATACENTER/ ACCESOS /CEMENTOS BIO BIO S.A."/>
    <s v="14/02/2024 14:53:13"/>
    <s v="14/02/2024 14:54:35"/>
    <x v="0"/>
    <s v="COMUNICACIONES"/>
    <s v="VPN IP - MPLS"/>
    <s v="14/02/2024 16:58:48"/>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quot;Se solicita apoyo par"/>
    <m/>
    <d v="1899-12-30T02:00:52"/>
    <d v="1899-12-30T02:05:35"/>
    <d v="1899-12-30T00:04:43"/>
    <s v=""/>
    <s v="Cumplido"/>
    <m/>
    <m/>
    <m/>
    <m/>
    <m/>
    <d v="2024-02-14T00:00:00"/>
    <x v="0"/>
    <x v="0"/>
    <x v="0"/>
    <x v="0"/>
    <x v="0"/>
  </r>
  <r>
    <s v="INC000002615299"/>
    <s v="HOUSING"/>
    <x v="13"/>
    <s v="BELIEVE"/>
    <s v="CRISTOPHER MALDONADO ROMERO"/>
    <s v="frp_xgambo"/>
    <s v="3-Moderado/Limitado"/>
    <s v="3-Medio"/>
    <s v="Media"/>
    <x v="1"/>
    <s v="BANCO SANTANDER CHILE"/>
    <s v="GESTION DATACENTER/ ACCESOS / BANCO SANTANDER CHILE"/>
    <s v="14/02/2024 15:31:23"/>
    <s v="14/02/2024 15:36:17"/>
    <x v="0"/>
    <s v="COMUNICACIONES"/>
    <s v="VPN IP - MPLS"/>
    <s v="14/02/2024 19:08:07"/>
    <s v="14/02/2024 23:50:00"/>
    <s v="EMPRESA: BANCO SANTANDER CHILE_x000a_CÓDIGO DE SERVICIO: _x000a_DIRECCIÓN:Av. Apoquindo #7071, Las Condes, Santiago_x000a_NOMBRE DE QUIEN REPORTA:Christian Tapia_x000a_TELÉFONO DE QUIEN REPORTA:  56981568202_x000a_NOMBRE DE CONTACTO EN TERRENO: _x000a_REQUERIMIENTO : Instalacion Equipo Ro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3:25:21"/>
    <d v="1899-12-30T03:36:44"/>
    <d v="1899-12-30T00:11:23"/>
    <s v=""/>
    <s v="Cumplido"/>
    <m/>
    <m/>
    <m/>
    <m/>
    <m/>
    <d v="2024-02-14T00:00:00"/>
    <x v="0"/>
    <x v="0"/>
    <x v="0"/>
    <x v="0"/>
    <x v="0"/>
  </r>
  <r>
    <s v="INC000002615318"/>
    <s v="HOUSING"/>
    <x v="0"/>
    <s v="APQ ACCESOS"/>
    <s v="CARLOS F ARAYA RAMIREZ"/>
    <s v="tct_cararr"/>
    <s v="4-Menor/Localizado"/>
    <s v="4-Baja"/>
    <s v="Baja"/>
    <x v="1"/>
    <s v="TELEFONICA CYBERSECURITY TECH CHILE SPA"/>
    <s v="FACTIBILIDAD 81839"/>
    <s v="14/02/2024 12:01:26"/>
    <s v="14/02/2024 12:03:56"/>
    <x v="0"/>
    <s v="CDP ANTIGUO 1"/>
    <s v="CDP ANTIGUO 2"/>
    <s v="14/02/2024 12:59:54"/>
    <s v="14/02/2024 23:50:00"/>
    <m/>
    <s v="factibilidad enviada"/>
    <d v="1899-12-30T00:00:00"/>
    <d v="1899-12-30T00:58:28"/>
    <d v="1899-12-30T00:58:28"/>
    <s v=""/>
    <s v="Cumplido"/>
    <m/>
    <s v=""/>
    <s v=""/>
    <s v=""/>
    <s v="Cumplido"/>
    <d v="2024-02-14T00:00:00"/>
    <x v="0"/>
    <x v="0"/>
    <x v="0"/>
    <x v="0"/>
    <x v="0"/>
  </r>
  <r>
    <s v="INC000002615331"/>
    <s v="HOSTING VIRTUAL"/>
    <x v="6"/>
    <s v="SISTEMA OPERATIVO MICROSOFT"/>
    <s v="JAVIER CUEVAS"/>
    <s v="tct_jacuev"/>
    <s v="4-Menor/Localizado"/>
    <s v="4-Baja"/>
    <s v="Baja"/>
    <x v="1"/>
    <s v="TELEFONICA GLOBAL TECHNOLOGY S.A.AGENCIA EN CHILE"/>
    <s v="Solicitud lista de usuarios sin inicio de sesión"/>
    <s v="14/02/2024 12:39:20"/>
    <s v="14/02/2024 12:39:49"/>
    <x v="0"/>
    <s v="TI"/>
    <s v="SISTEMAS OPERATIVOS"/>
    <s v="14/02/2024 12:40:20"/>
    <s v="14/02/2024 23:50:00"/>
    <s v="Folio generado automáticamente para atender requerimiento del cliente. La solicitud fue realizada directamente al área resolutoria sin pasar por el flujo de mesa de ayuda"/>
    <s v="OK"/>
    <d v="1899-12-30T00:00:00"/>
    <d v="1899-12-30T00:01:00"/>
    <d v="1899-12-30T00:01:00"/>
    <s v=""/>
    <s v="Cumplido"/>
    <m/>
    <m/>
    <m/>
    <m/>
    <m/>
    <d v="2024-02-14T00:00:00"/>
    <x v="0"/>
    <x v="0"/>
    <x v="0"/>
    <x v="0"/>
    <x v="0"/>
  </r>
  <r>
    <s v="INC000002615341"/>
    <s v="VPN IP - MPLS"/>
    <x v="6"/>
    <s v="GESTION HD"/>
    <s v="ALEJANDRO ACEVEDO VALENZUELA"/>
    <s v="frp_kefern"/>
    <s v="3-Moderado/Limitado"/>
    <s v="3-Medio"/>
    <s v="Media"/>
    <x v="1"/>
    <s v="EMPRESA NACIONAL DE CERTIFICACIONES"/>
    <s v="HD | Activar OS"/>
    <s v="14/02/2024 13:29:07"/>
    <s v="14/02/2024 13:31:12"/>
    <x v="0"/>
    <s v="CDP ANTIGUO 1"/>
    <s v="CDP ANTIGUO 2"/>
    <s v="19/02/2024 11:51:40"/>
    <s v="19/02/2024 23:50:00"/>
    <s v="PREVENTIVO: NO_x000a_CODIGO DE SERVICIO:_x000a_DIRECCION:_x000a_QUIEN REPORTA:Manuel Benítez Román (+56 9) 62975459_x000a_CONTACTO EN TERRENO:_x000a_PROBLEMA:_x000a_REQUERIMIENTO:_x000a__x000a_Estimados_x000a__x000a_Buenas tardes, favor su ayuda para activar el OS de los siguientes_x000a_servidores_x000a__x000a_VM: ECERT-ST6_x000a_IP: 1"/>
    <s v="corresponde a equipos nuevos los cuales yo no están en nuestro VDC.  No es viable técnica y comercialmente instalación de licencias. Se procede a cierre de ticket."/>
    <d v="1900-01-03T10:39:41"/>
    <d v="1900-01-03T22:22:33"/>
    <d v="1899-12-30T11:42:52"/>
    <s v=""/>
    <s v="Cumplido"/>
    <m/>
    <m/>
    <m/>
    <m/>
    <m/>
    <d v="2024-02-19T00:00:00"/>
    <x v="1"/>
    <x v="0"/>
    <x v="0"/>
    <x v="1"/>
    <x v="0"/>
  </r>
  <r>
    <s v="INC000002615356"/>
    <s v="VPN IP - MPLS"/>
    <x v="2"/>
    <s v="GESTION HD"/>
    <s v="SEBASTIAN A JARA VIDAL"/>
    <s v="frp_kefern"/>
    <s v="3-Moderado/Limitado"/>
    <s v="3-Medio"/>
    <s v="Media"/>
    <x v="1"/>
    <s v="EMPRESA NACIONAL DE CERTIFICACIONES"/>
    <s v="HD | Entrega de Clon Ecert: Enero 2024"/>
    <s v="14/02/2024 14:21:37"/>
    <s v="14/02/2024 14:25:27"/>
    <x v="0"/>
    <s v="CDP ANTIGUO 1"/>
    <s v="CDP ANTIGUO 2"/>
    <s v="14/02/2024 15:34:48"/>
    <s v="14/02/2024 23:50:00"/>
    <s v="PREVENTIVO: NO_x000a_CODIGO DE SERVICIO:_x000a_DIRECCION:_x000a_QUIEN REPORTA:Rodrigo Vásquez Muñoz +56 97411 3060_x000a_CONTACTO EN TERRENO:_x000a_PROBLEMA:_x000a_REQUERIMIENTO:_x000a__x000a_Estimados,_x000a__x000a_Junto con saludar, adjunto planilla correspondiente a entrega de Clon_x000a_ECERT &amp;#8211; enero 2024, So"/>
    <m/>
    <d v="1899-12-30T01:00:38"/>
    <d v="1899-12-30T01:13:11"/>
    <d v="1899-12-30T00:12:33"/>
    <s v=""/>
    <s v="Cumplido"/>
    <m/>
    <m/>
    <m/>
    <m/>
    <m/>
    <d v="2024-02-14T00:00:00"/>
    <x v="0"/>
    <x v="0"/>
    <x v="0"/>
    <x v="0"/>
    <x v="0"/>
  </r>
  <r>
    <s v="INC000002615548"/>
    <s v="HOSTING VIRTUAL"/>
    <x v="6"/>
    <s v="DUOC TICKET AUTOMATICO"/>
    <s v="ALEJANDRO ACEVEDO VALENZUELA"/>
    <s v="frp_lmosqu"/>
    <s v="4-Menor/Localizado"/>
    <s v="4-Baja"/>
    <s v="Baja"/>
    <x v="1"/>
    <s v="FUNDACION INSTITUTO PROFESIONAL DUOC UC"/>
    <s v="DUOC  | REQ |  RE: DUOC | Solicitud de ventana de reinicio servidor DC-ACDSNBDOWS2022"/>
    <s v="14/02/2024 16:59:36"/>
    <s v="14/02/2024 17:01:30"/>
    <x v="0"/>
    <s v="CDP ANTIGUO 1"/>
    <s v="CDP ANTIGUO 2"/>
    <s v="15/02/2024 6:58:07"/>
    <s v="1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Realizado reinicio Exitosamente."/>
    <d v="1899-12-30T05:26:24"/>
    <d v="1899-12-30T13:58:31"/>
    <d v="1899-12-30T08:32:07"/>
    <s v=""/>
    <s v="Cumplido"/>
    <m/>
    <m/>
    <m/>
    <m/>
    <m/>
    <d v="2024-02-15T00:00:00"/>
    <x v="1"/>
    <x v="0"/>
    <x v="0"/>
    <x v="1"/>
    <x v="0"/>
  </r>
  <r>
    <s v="INC000002615554"/>
    <s v="HOUSING"/>
    <x v="14"/>
    <s v="BELIEVE"/>
    <s v="SEBASTIAN A JARA VIDAL"/>
    <s v="frp_xgambo"/>
    <s v="3-Moderado/Limitado"/>
    <s v="3-Medio"/>
    <s v="Media"/>
    <x v="1"/>
    <s v="ARTIKOS CHILE S A"/>
    <s v="GESTION DATACENTER/ ACCESOS / ARTIKOS CHILE S A"/>
    <s v="14/02/2024 17:12:09"/>
    <s v="14/02/2024 17:13:52"/>
    <x v="0"/>
    <s v="COMUNICACIONES"/>
    <s v="VPN IP - MPLS"/>
    <s v="14/02/2024 17:22:23"/>
    <s v="14/02/2024 23:50:00"/>
    <s v="EMPRESA: ARTIKOS CHILE S A_x000a_CÓDIGO DE SERVICIO: _x000a_DIRECCIÓN:Calle San Martin #50, Santiago Centro, Santiago_x000a_NOMBRE DE QUIEN REPORTA:Sebastian Poblete_x000a_TELÉFONO DE QUIEN REPORTA:  56992171974_x000a_NOMBRE DE CONTACTO EN TERRENO: _x000a_REQUERIMIENTO : Acceso para revisi"/>
    <m/>
    <d v="1899-12-30T00:04:59"/>
    <d v="1899-12-30T00:10:14"/>
    <d v="1899-12-30T00:05:15"/>
    <s v=""/>
    <s v="Cumplido"/>
    <m/>
    <m/>
    <m/>
    <m/>
    <m/>
    <d v="2024-02-14T00:00:00"/>
    <x v="0"/>
    <x v="0"/>
    <x v="0"/>
    <x v="0"/>
    <x v="0"/>
  </r>
  <r>
    <s v="INC000002615560"/>
    <s v="HOUSING"/>
    <x v="8"/>
    <s v="BELIEVE"/>
    <s v="FERNEY D GARZON PEÑA"/>
    <s v="frp_xgambo"/>
    <s v="3-Moderado/Limitado"/>
    <s v="3-Medio"/>
    <s v="Media"/>
    <x v="1"/>
    <s v="TELEFONICA EMPRESAS DE CHILE SA"/>
    <s v="GESTION DATACENTER/ ACCESOS / dxc"/>
    <s v="14/02/2024 17:52:37"/>
    <s v="14/02/2024 17:53:42"/>
    <x v="0"/>
    <s v="COMUNICACIONES"/>
    <s v="VPN IP - MPLS"/>
    <s v="15/02/2024 9:43:25"/>
    <s v="15/02/2024 23:50:00"/>
    <s v="EMPRESA: dxc_x000a_CÓDIGO DE SERVICIO: _x000a_DIRECCIÓN:AV. Presidente Prieto #226, Paine, Santiago_x000a_NOMBRE DE QUIEN REPORTA:Ferney Garzon_x000a_TELÉFONO DE QUIEN REPORTA:  56 2 25774418_x000a_NOMBRE DE CONTACTO EN TERRENO: _x000a_REQUERIMIENTO : Cambio de disco Storeonce 5200 _x000a_EQUIPO"/>
    <m/>
    <d v="1899-12-30T15:37:59"/>
    <d v="1899-12-30T15:50:48"/>
    <d v="1899-12-30T00:12:49"/>
    <s v=""/>
    <s v="Cumplido"/>
    <m/>
    <m/>
    <m/>
    <m/>
    <m/>
    <d v="2024-02-15T00:00:00"/>
    <x v="0"/>
    <x v="0"/>
    <x v="0"/>
    <x v="0"/>
    <x v="0"/>
  </r>
  <r>
    <s v="INC000002615569"/>
    <s v="VPN IP - MPLS"/>
    <x v="6"/>
    <s v="GESTION HD"/>
    <s v="RICARDO R GALLEGOS OYANEDER"/>
    <s v="frp_pcamay"/>
    <s v="3-Moderado/Limitado"/>
    <s v="3-Medio"/>
    <s v="Media"/>
    <x v="1"/>
    <s v="TELEFONICA GLOBAL TECHNOLOGY S.A.AGENCIA EN CHILE"/>
    <s v="HD/Reset cuentas gestor documental."/>
    <s v="14/02/2024 17:56:39"/>
    <s v="14/02/2024 17:57:47"/>
    <x v="0"/>
    <s v="CDP ANTIGUO 1"/>
    <s v="CDP ANTIGUO 2"/>
    <s v="15/02/2024 13:00:55"/>
    <s v="15/02/2024 23:50:00"/>
    <s v="PREVENTIVO: NO_x000a_CODIGO DE SERVICIO:_x000a_DIRECCION:_x000a_QUIEN REPORTA:Móvil: +56 9 65732414 Rene Villegas Carreño_x000a_CONTACTO EN TERRENO:_x000a_PROBLEMA:_x000a_REQUERIMIENTO:Estimados @Help Desk,_x000a_Junto con saludar, favor de su ayuda para la creación de folio y asignarlo a contro"/>
    <s v="Se resetean claves segun solicitud y envía a usuarios."/>
    <d v="1899-12-30T18:25:38"/>
    <d v="1899-12-30T19:04:16"/>
    <d v="1899-12-30T00:38:38"/>
    <s v=""/>
    <s v="Cumplido"/>
    <m/>
    <m/>
    <m/>
    <m/>
    <m/>
    <d v="2024-02-15T00:00:00"/>
    <x v="0"/>
    <x v="0"/>
    <x v="0"/>
    <x v="0"/>
    <x v="0"/>
  </r>
  <r>
    <s v="INC000002615598"/>
    <s v="VPN IP - MPLS"/>
    <x v="3"/>
    <s v="BELIEVE"/>
    <s v="DEIBY Y SANTOYO MONTEROLA"/>
    <s v="frp_kaldor"/>
    <s v="3-Moderado/Limitado"/>
    <s v="3-Medio"/>
    <s v="Media"/>
    <x v="1"/>
    <s v="TELEFONICA GLOBAL TECHNOLOGY S.A.AGENCIA EN CHILE"/>
    <s v="HD / Revisión H30APQ"/>
    <s v="14/02/2024 20:39:21"/>
    <s v="14/02/2024 20:43:06"/>
    <x v="0"/>
    <s v="CDP ANTIGUO 1"/>
    <s v="CDP ANTIGUO 2"/>
    <s v="15/02/2024 11:46:09"/>
    <s v="15/02/2024 23:50:00"/>
    <s v="PREVENTIVO: NO_x000a_CODIGO DE SERVICIO:-_x000a_DIRECCION:-_x000a_QUIEN REPORTA: Deiby Yoel Santoyo Monterola / +56 9 9343 3681_x000a_CONTACTO EN TERRENO:-_x000a_PROBLEMA:-_x000a__x000a_REQUERIMIENTO:_x000a_Por favor su acostumbrado apoyo en generar ticket de requerimiento y asignar a mi bandeja TELEF"/>
    <s v="FASE RESOLUCIÓN Y RECUPERACIÓN_x000a__x000a_Se efectúa contacto con cliente:N/A_x000a__x000a_Teléfono de contacto:N/A_x000a__x000a_Acciones realizadas: Se realiza evacuación de las maquinas del resto de los clientes y se deja host aislado, se procede a abrir caso con vmware pero debido a q"/>
    <d v="1899-12-30T05:39:01"/>
    <d v="1899-12-30T15:06:48"/>
    <d v="1899-12-30T09:27:47"/>
    <s v=""/>
    <s v="Cumplido"/>
    <m/>
    <m/>
    <m/>
    <m/>
    <m/>
    <d v="2024-02-15T00:00:00"/>
    <x v="1"/>
    <x v="0"/>
    <x v="0"/>
    <x v="1"/>
    <x v="0"/>
  </r>
  <r>
    <s v="INC000002615673"/>
    <s v="VPN IP - MPLS"/>
    <x v="5"/>
    <s v="BELIEVE"/>
    <s v="LUIS A VILLASMIL CASTILLO"/>
    <s v="frp_cnavar"/>
    <s v="3-Moderado/Limitado"/>
    <s v="3-Medio"/>
    <s v="Media"/>
    <x v="1"/>
    <s v="INSTITUTO PROFESIONAL DE CHILE SA"/>
    <s v="GAMA/ Requerimiento Acceso VPN Servidores VDC CEPECH."/>
    <s v="14/02/2024 16:51:35"/>
    <s v="14/02/2024 16:54:14"/>
    <x v="0"/>
    <s v="CDP ANTIGUO 1"/>
    <s v="CDP ANTIGUO 2"/>
    <s v="15/02/2024 10:57:59"/>
    <s v="15/02/2024 23:50:00"/>
    <s v="PREVENTIVO: NO_x000a_CODIGO DE SERVICIO:  CEPECH _x000a_DIRECCION:_x000a_QUIEN REPORTA: Juan Carlos Dupuy_x000a_CONTACTO EN TERRENO:_x000a_PROBLEMA:_x000a_REQUERIMIENTO:_x000a__x000a_Estimados_x000a__x000a_Buenas tardes, junto con saludar, solicito agregar acceso VPN hacia el VDC  de CEPECH (Fortinet) a Cristian"/>
    <m/>
    <d v="1899-12-30T05:57:06"/>
    <d v="1899-12-30T18:06:24"/>
    <d v="1899-12-30T12:09:18"/>
    <s v=""/>
    <s v="Cumplido"/>
    <m/>
    <m/>
    <m/>
    <m/>
    <m/>
    <d v="2024-02-15T00:00:00"/>
    <x v="1"/>
    <x v="0"/>
    <x v="0"/>
    <x v="1"/>
    <x v="0"/>
  </r>
  <r>
    <s v="INC000002615735"/>
    <s v="HOUSING"/>
    <x v="13"/>
    <s v="BELIEVE"/>
    <s v="CRISTOPHER MALDONADO ROMERO"/>
    <s v="frp_jcarri"/>
    <s v="3-Moderado/Limitado"/>
    <s v="3-Medio"/>
    <s v="Media"/>
    <x v="1"/>
    <s v="TELEFONICA EMPRESAS DE CHILE SA"/>
    <s v="GESTION DATACENTER/ ACCESOS /TELEFONICA EMPRESAS DE CHILE SA"/>
    <s v="14/02/2024 16:36:51"/>
    <s v="14/02/2024 16:38:34"/>
    <x v="0"/>
    <s v="COMUNICACIONES"/>
    <s v="VPN IP - MPLS"/>
    <s v="14/02/2024 17:00:48"/>
    <s v="14/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7:50"/>
    <d v="1899-12-30T00:23:57"/>
    <d v="1899-12-30T00:06:07"/>
    <s v=""/>
    <s v="Cumplido"/>
    <m/>
    <s v=""/>
    <s v=""/>
    <s v="Cumplido"/>
    <s v=""/>
    <d v="2024-02-14T00:00:00"/>
    <x v="0"/>
    <x v="0"/>
    <x v="0"/>
    <x v="0"/>
    <x v="0"/>
  </r>
  <r>
    <s v="INC000002615790"/>
    <s v="HOUSING"/>
    <x v="8"/>
    <s v="BELIEVE"/>
    <s v="FERNEY D GARZON PEÑA"/>
    <s v="frp_jcarri"/>
    <s v="3-Moderado/Limitado"/>
    <s v="3-Medio"/>
    <s v="Media"/>
    <x v="1"/>
    <s v="TELEFONICA EMPRESAS DE CHILE SA"/>
    <s v="GESTION DATACENTER/ ACCESOS /DXC"/>
    <s v="14/02/2024 18:09:11"/>
    <s v="14/02/2024 18:11:09"/>
    <x v="0"/>
    <s v="COMUNICACIONES"/>
    <s v="VPN IP - MPLS"/>
    <s v="15/02/2024 9:43:51"/>
    <s v="15/02/2024 23:50:00"/>
    <s v="EMPRESA:DXC_x000a_CÓDIGO DE SERVICIO: _x000a_DIRECCIÓN:AV. Presidente Prieto #226, Paine, Santiago_x000a_NOMBRE DE QUIEN REPORTA:Ferney Garzon_x000a_TELÉFONO DE QUIEN REPORTA:56 2 25774418_x000a_NOMBRE DE CONTACTO EN TERRENO: _x000a_REQUERIMIENTO:Reinicio por consola de equipo ASR 920, deb"/>
    <m/>
    <d v="1899-12-30T05:55:33"/>
    <d v="1899-12-30T15:34:40"/>
    <d v="1899-12-30T09:39:07"/>
    <s v=""/>
    <s v="Cumplido"/>
    <m/>
    <s v=""/>
    <s v=""/>
    <s v="Cumplido"/>
    <s v=""/>
    <d v="2024-02-15T00:00:00"/>
    <x v="1"/>
    <x v="0"/>
    <x v="0"/>
    <x v="1"/>
    <x v="0"/>
  </r>
  <r>
    <s v="INC000002615796"/>
    <s v="HOUSING"/>
    <x v="8"/>
    <s v="BELIEVE"/>
    <s v="JAIRO A SALINAS GARAY"/>
    <s v="frp_jcarri"/>
    <s v="3-Moderado/Limitado"/>
    <s v="3-Medio"/>
    <s v="Media"/>
    <x v="1"/>
    <s v="TELEFONICA EMPRESAS DE CHILE SA"/>
    <s v="GESTION DATACENTER/ ACCESOS /TELEFONICA EMPRESAS DE CHILE SA"/>
    <s v="14/02/2024 18:44:45"/>
    <s v="14/02/2024 18:46:24"/>
    <x v="0"/>
    <s v="COMUNICACIONES"/>
    <s v="VPN IP - MPLS"/>
    <s v="15/02/2024 0:37:11"/>
    <s v="15/02/2024 23:50:00"/>
    <s v="EMPRESA: TELEFONICA EMPRESAS DE CHILE SA_x000a_CÓDIGO DE SERVICIO: _x000a_DIRECCIÓN:AV. Presidente Prieto #226, Paine, Santiago_x000a_NOMBRE DE QUIEN REPORTA:Ramón Garcés_x000a_TELÉFONO DE QUIEN REPORTA:56992239270_x000a_NOMBRE DE CONTACTO EN TERRENO: _x000a_REQUERIMIENTO:&quot; identify server"/>
    <s v="ACCESO RECHAZADO   _x000a_Personal y empresa consignados no se encuentran acreditados para el ingreso."/>
    <d v="1899-12-30T05:45:01"/>
    <d v="1899-12-30T05:52:26"/>
    <d v="1899-12-30T00:07:25"/>
    <s v=""/>
    <s v="Cumplido"/>
    <m/>
    <s v=""/>
    <s v=""/>
    <s v="Cumplido"/>
    <s v=""/>
    <d v="2024-02-15T00:00:00"/>
    <x v="0"/>
    <x v="0"/>
    <x v="0"/>
    <x v="0"/>
    <x v="0"/>
  </r>
  <r>
    <s v="INC000002615802"/>
    <s v="RED INTERNA"/>
    <x v="10"/>
    <s v="APQ ACCESOS"/>
    <s v="DANIEL A MUÑOZ BUSTOS"/>
    <s v="tct_cmaldo"/>
    <s v="3-Moderado/Limitado"/>
    <s v="3-Medio"/>
    <s v="Media"/>
    <x v="0"/>
    <s v="TELEFONICA EMPRESAS DE CHILE SA"/>
    <s v="DC Apoquindo SIN AGUA"/>
    <s v="14/02/2024 19:17:33"/>
    <s v="14/02/2024 19:30:47"/>
    <x v="0"/>
    <s v="CDP ANTIGUO 1"/>
    <s v="CDP ANTIGUO 2"/>
    <s v="14/02/2024 21:57:39"/>
    <s v="14/02/2024 23:50:00"/>
    <s v="Se detecta a las 16:45 que el agua esta cortada en gran parte de las dependencias del DC"/>
    <s v="se restablece agua en DC APOQUINDO"/>
    <d v="1899-12-30T00:00:00"/>
    <d v="1899-12-30T00:00:00"/>
    <d v="1899-12-30T00:00:00"/>
    <s v=""/>
    <s v=""/>
    <m/>
    <m/>
    <m/>
    <m/>
    <m/>
    <d v="2024-02-14T00:00:00"/>
    <x v="0"/>
    <x v="0"/>
    <x v="0"/>
    <x v="0"/>
    <x v="0"/>
  </r>
  <r>
    <s v="INC000002615810"/>
    <s v="HOUSING"/>
    <x v="8"/>
    <s v="BELIEVE"/>
    <s v="FERNEY D GARZON PEÑA"/>
    <s v="frp_jolsso"/>
    <s v="3-Moderado/Limitado"/>
    <s v="3-Medio"/>
    <s v="Media"/>
    <x v="1"/>
    <s v="TELEFONICA EMPRESAS DE CHILE SA"/>
    <s v="GESTION DATACENTER/ ACCESOS /TELEFONICA EMPRESAS DE CHILE SA"/>
    <s v="14/02/2024 16:21:07"/>
    <s v="14/02/2024 16:22:40"/>
    <x v="0"/>
    <s v="COMUNICACIONES"/>
    <s v="VPN IP - MPLS"/>
    <s v="14/02/2024 17:25:55"/>
    <s v="14/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_x000a_EQUIPOS E"/>
    <m/>
    <d v="1899-12-30T00:00:00"/>
    <d v="1899-12-30T01:04:48"/>
    <d v="1899-12-30T01:04:48"/>
    <s v=""/>
    <s v="Cumplido"/>
    <m/>
    <m/>
    <m/>
    <m/>
    <m/>
    <d v="2024-02-14T00:00:00"/>
    <x v="1"/>
    <x v="1"/>
    <x v="0"/>
    <x v="0"/>
    <x v="0"/>
  </r>
  <r>
    <s v="INC000002615832"/>
    <s v="HOSTING VIRTUAL"/>
    <x v="6"/>
    <s v="SISTEMA OPERATIVO MICROSOFT"/>
    <s v="JAVIER CUEVAS"/>
    <s v="tct_jacuev"/>
    <s v="4-Menor/Localizado"/>
    <s v="4-Baja"/>
    <s v="Baja"/>
    <x v="1"/>
    <s v="TELEFONICA GLOBAL TECHNOLOGY S.A.AGENCIA EN CHILE"/>
    <s v="] Publicada PoC del fallo de seguridad en Bluetooth"/>
    <s v="14/02/2024 16:39:00"/>
    <s v="14/02/2024 16:50:30"/>
    <x v="0"/>
    <s v="TI"/>
    <s v="SISTEMAS OPERATIVOS"/>
    <s v="14/02/2024 16:54:30"/>
    <s v="14/02/2024 23:50:00"/>
    <s v="Folio generado automáticamente para atender requerimiento del cliente. La solicitud fue realizada directamente al área resolutoria sin pasar por el flujo de mesa de ayuda"/>
    <s v="ok"/>
    <d v="1899-12-30T00:00:00"/>
    <d v="1899-12-30T00:15:30"/>
    <d v="1899-12-30T00:15:30"/>
    <s v=""/>
    <s v="Cumplido"/>
    <m/>
    <m/>
    <m/>
    <m/>
    <m/>
    <d v="2024-02-14T00:00:00"/>
    <x v="0"/>
    <x v="0"/>
    <x v="0"/>
    <x v="0"/>
    <x v="0"/>
  </r>
  <r>
    <s v="INC000002615846"/>
    <s v="HOSTING VIRTUAL"/>
    <x v="6"/>
    <s v="SISTEMA OPERATIVO MICROSOFT"/>
    <s v="JAVIER CUEVAS"/>
    <s v="tct_jacuev"/>
    <s v="4-Menor/Localizado"/>
    <s v="4-Baja"/>
    <s v="Baja"/>
    <x v="1"/>
    <s v="TELEFONICA GLOBAL TECHNOLOGY S.A.AGENCIA EN CHILE"/>
    <s v="Oracle linux empresas."/>
    <s v="14/02/2024 16:50:39"/>
    <s v="14/02/2024 16:51:27"/>
    <x v="0"/>
    <s v="TI"/>
    <s v="SISTEMAS OPERATIVOS"/>
    <s v="14/02/2024 16:54:14"/>
    <s v="14/02/2024 23:50:00"/>
    <s v="Folio generado automáticamente para atender requerimiento del cliente. La solicitud fue realizada directamente al área resolutoria sin pasar por el flujo de mesa de ayuda"/>
    <s v="ok"/>
    <d v="1899-12-30T00:00:00"/>
    <d v="1899-12-30T00:03:35"/>
    <d v="1899-12-30T00:03:35"/>
    <s v=""/>
    <s v="Cumplido"/>
    <m/>
    <s v=""/>
    <s v=""/>
    <s v=""/>
    <s v="Cumplido"/>
    <d v="2024-02-14T00:00:00"/>
    <x v="0"/>
    <x v="0"/>
    <x v="0"/>
    <x v="0"/>
    <x v="0"/>
  </r>
  <r>
    <s v="INC000002615925"/>
    <s v="CORREO"/>
    <x v="1"/>
    <s v="O365"/>
    <s v="JAVIERA A UMAÑA YEVENES"/>
    <s v="tct_jumana"/>
    <s v="4-Menor/Localizado"/>
    <s v="4-Baja"/>
    <s v="Baja"/>
    <x v="1"/>
    <s v="TELEFONICA GLOBAL TECHNOLOGY S.A.AGENCIA EN CHILE"/>
    <s v="Reporte correos 09-02-2024 dominio tic.cl"/>
    <s v="14/02/2024 17:19:46"/>
    <s v="14/02/2024 17:20:54"/>
    <x v="0"/>
    <s v="TI"/>
    <s v="APLICATIVOS"/>
    <s v="21/02/2024 17:43:21"/>
    <s v="21/02/2024 23:50:00"/>
    <m/>
    <m/>
    <d v="1900-01-04T01:52:57"/>
    <d v="1900-01-06T00:23:35"/>
    <d v="1899-12-31T22:30:38"/>
    <s v=""/>
    <s v="Cumplido"/>
    <m/>
    <m/>
    <m/>
    <m/>
    <m/>
    <d v="2024-02-21T00:00:00"/>
    <x v="1"/>
    <x v="0"/>
    <x v="0"/>
    <x v="0"/>
    <x v="1"/>
  </r>
  <r>
    <s v="INC000002615936"/>
    <s v="HOSTING VIRTUAL"/>
    <x v="1"/>
    <s v="DUOC TICKET PENDIENTES"/>
    <s v="JAVIERA A UMAÑA YEVENES"/>
    <s v="frp_disilv"/>
    <s v="3-Moderado/Limitado"/>
    <s v="4-Baja"/>
    <s v="Baja"/>
    <x v="1"/>
    <s v="FUNDACION INSTITUTO PROFESIONAL DUOC UC"/>
    <s v="REQ | DUOC | DESCARGA DE BHE DESDE CASILLA PKRAMM A SAPVIM"/>
    <s v="14/02/2024 18:00:24"/>
    <s v="14/02/2024 18:01:33"/>
    <x v="0"/>
    <s v="CDP ANTIGUO 1"/>
    <s v="CDP ANTIGUO 2"/>
    <s v="21/02/2024 15:43:09"/>
    <s v="21/02/2024 23:50:00"/>
    <s v="Enviado el: miércoles, 14 de febrero de 2024 17:46_x000a_Para: Mesa TI &lt;mesa.ti@movistar.cl&gt;_x000a_CC: Victor Sepulveda G &lt;victor.sepulvedag@telefonica.com&gt;_x000a_Asunto: DESCARGA DE BHE DESDE CASILLA PKRAMM A SAPVIM_x000a__x000a_Estimados,_x000a__x000a_Solicito nuevamente su apoyo, ya que al ig"/>
    <m/>
    <d v="1900-01-05T10:42:03"/>
    <d v="1900-01-05T21:42:45"/>
    <d v="1899-12-30T11:00:42"/>
    <s v=""/>
    <s v="Cumplido"/>
    <m/>
    <m/>
    <m/>
    <m/>
    <m/>
    <d v="2024-02-21T00:00:00"/>
    <x v="1"/>
    <x v="0"/>
    <x v="0"/>
    <x v="1"/>
    <x v="0"/>
  </r>
  <r>
    <s v="INC000002615952"/>
    <s v="HOUSING"/>
    <x v="11"/>
    <s v="APQ ACCESOS"/>
    <s v="JAIRO A SALINAS GARAY"/>
    <s v="tct_jsalin"/>
    <s v="3-Moderado/Limitado"/>
    <s v="3-Medio"/>
    <s v="Media"/>
    <x v="1"/>
    <s v="TELEFONICA EMPRESAS DE CHILE SA"/>
    <s v="RONDA Y REVISION DE SALAS TECNICAS"/>
    <s v="14/02/2024 19:42:39"/>
    <s v="14/02/2024 19:44:16"/>
    <x v="0"/>
    <s v="CDP ANTIGUO 1"/>
    <s v="CDP ANTIGUO 2"/>
    <s v="14/02/2024 19:44:16"/>
    <s v="14/02/2024 23:50:00"/>
    <s v="RONDA Y REVISION DE SALAS TECNICAS"/>
    <s v="RONDA REALIZADA."/>
    <d v="1899-12-30T00:00:00"/>
    <d v="1899-12-30T00:01:37"/>
    <d v="1899-12-30T00:01:37"/>
    <s v=""/>
    <s v="Cumplido"/>
    <m/>
    <m/>
    <m/>
    <m/>
    <m/>
    <d v="2024-02-14T00:00:00"/>
    <x v="0"/>
    <x v="0"/>
    <x v="0"/>
    <x v="0"/>
    <x v="0"/>
  </r>
  <r>
    <s v="INC000002615954"/>
    <s v="HOUSING"/>
    <x v="11"/>
    <s v="APQ ACCESOS"/>
    <s v="JAIRO A SALINAS GARAY"/>
    <s v="tct_jsalin"/>
    <s v="3-Moderado/Limitado"/>
    <s v="3-Medio"/>
    <s v="Media"/>
    <x v="1"/>
    <s v="TELEFONICA EMPRESAS DE CHILE SA"/>
    <s v="TOMA DE ALARMAS DE CLIENTE"/>
    <s v="14/02/2024 19:45:25"/>
    <s v="14/02/2024 19:46:37"/>
    <x v="0"/>
    <s v="CDP ANTIGUO 1"/>
    <s v="CDP ANTIGUO 2"/>
    <s v="14/02/2024 19:46:37"/>
    <s v="14/02/2024 23:50:00"/>
    <s v="TOMA DE ALARMAS DE CLIENTE"/>
    <s v="TOMA DE ALARMAS REALIZADA."/>
    <d v="1899-12-30T00:00:00"/>
    <d v="1899-12-30T00:01:12"/>
    <d v="1899-12-30T00:01:12"/>
    <s v=""/>
    <s v="Cumplido"/>
    <m/>
    <m/>
    <m/>
    <m/>
    <m/>
    <d v="2024-02-14T00:00:00"/>
    <x v="0"/>
    <x v="0"/>
    <x v="0"/>
    <x v="0"/>
    <x v="0"/>
  </r>
  <r>
    <s v="INC000002615967"/>
    <s v="VPN IP - MPLS"/>
    <x v="9"/>
    <s v="GESTION HD"/>
    <s v="NICOLAS A SAAVEDRA EGUILUZ"/>
    <s v="frp_jesanc"/>
    <s v="4-Menor/Localizado"/>
    <s v="4-Baja"/>
    <s v="Baja"/>
    <x v="1"/>
    <s v="NUTRISCO CHILE SA"/>
    <s v="REQ / RV: OT a transportar PRD // 14 de Febrero // 23 horas"/>
    <s v="14/02/2024 23:06:46"/>
    <s v="14/02/2024 23:08:36"/>
    <x v="0"/>
    <s v="CDP ANTIGUO 1"/>
    <s v="CDP ANTIGUO 2"/>
    <s v="15/02/2024 7:37:43"/>
    <s v="15/02/2024 23:50:00"/>
    <s v="PREVENTIVO: si_x000a__x000a_CODIGO DE SERVICIO:_x000a__x000a_DIRECCION:      _x000a__x000a_CIUDAD:             _x000a__x000a_COMUNA:_x000a__x000a_NOMBRE QUIEN REPORTA : Nicolás Saavedra Eguiluz_x000a__x000a_TELEFONO QUIEN REPORTA: +56 9 6187 5469_x000a__x000a_NOMBRE CONTACTO EN TERRENO:        _x000a__x000a_TELEFONO 1 CONTACTO EN TERRENO:_x000a__x000a_TELEFONO"/>
    <s v="La orden OEDK925311 fue importada exitosamente en PRD"/>
    <d v="1899-12-30T02:35:49"/>
    <d v="1899-12-30T08:30:57"/>
    <d v="1899-12-30T05:55:08"/>
    <s v=""/>
    <s v="Cumplido"/>
    <m/>
    <m/>
    <m/>
    <m/>
    <m/>
    <d v="2024-02-15T00:00:00"/>
    <x v="1"/>
    <x v="0"/>
    <x v="1"/>
    <x v="0"/>
    <x v="0"/>
  </r>
  <r>
    <s v="INC000002616054"/>
    <s v="HOUSING"/>
    <x v="13"/>
    <s v="BELIEVE"/>
    <s v="CRISTOPHER MALDONADO ROMERO"/>
    <s v="frp_jolsso"/>
    <s v="3-Moderado/Limitado"/>
    <s v="3-Medio"/>
    <s v="Media"/>
    <x v="1"/>
    <s v="CAJA DE COMPENSACION DE ASIGNACION FAMILIAR LOS HEROES"/>
    <s v="GESTION DATACENTER/ ACCESOS /CAJA DE COMPENSACION DE ASIGNACION FAMILIAR LOS HEROES"/>
    <s v="14/02/2024 18:12:20"/>
    <s v="14/02/2024 18:14:04"/>
    <x v="0"/>
    <s v="COMUNICACIONES"/>
    <s v="VPN IP - MPLS"/>
    <s v="14/02/2024 19:02:19"/>
    <s v="14/02/2024 23:50:00"/>
    <s v="EMPRESA:CAJA DE COMPENSACION DE ASIGNACION FAMILIAR LOS HEROES_x000a_CÓDIGO DE SERVICIO: _x000a_DIRECCIÓN: Av. Apoquindo #7071, Las Condes, Santiago_x000a_NOMBRE DE QUIEN REPORTA: José Monteverde_x000a_TELÉFONO DE QUIEN REPORTA: 569 9236 7859_x000a_NOMBRE DE CONTACTO EN TERRENO: _x000a_REQ"/>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38:34"/>
    <d v="1899-12-30T00:49:59"/>
    <d v="1899-12-30T00:11:25"/>
    <s v=""/>
    <s v="Cumplido"/>
    <m/>
    <m/>
    <m/>
    <m/>
    <m/>
    <d v="2024-02-14T00:00:00"/>
    <x v="0"/>
    <x v="0"/>
    <x v="0"/>
    <x v="0"/>
    <x v="0"/>
  </r>
  <r>
    <s v="INC000002616060"/>
    <s v="HOUSING"/>
    <x v="14"/>
    <s v="BELIEVE"/>
    <s v="SEBASTIAN A JARA VIDAL"/>
    <s v="frp_jolsso"/>
    <s v="3-Moderado/Limitado"/>
    <s v="3-Medio"/>
    <s v="Media"/>
    <x v="1"/>
    <s v="CEMENTOS BIO BIO S.A."/>
    <s v="GESTION DATACENTER/ ACCESOS /CEMENTOS BIO BIO S.A."/>
    <s v="14/02/2024 18:24:43"/>
    <s v="14/02/2024 18:30:23"/>
    <x v="0"/>
    <s v="CDP ANTIGUO 1"/>
    <s v="CDP ANTIGUO 2"/>
    <s v="14/02/2024 20:03:30"/>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Movimiento de cruzadas"/>
    <s v="ACCESOS AUTORIZADOS"/>
    <d v="1899-12-30T01:30:29"/>
    <d v="1899-12-30T01:38:47"/>
    <d v="1899-12-30T00:08:18"/>
    <s v=""/>
    <s v="Cumplido"/>
    <m/>
    <m/>
    <m/>
    <m/>
    <m/>
    <d v="2024-02-14T00:00:00"/>
    <x v="0"/>
    <x v="0"/>
    <x v="0"/>
    <x v="0"/>
    <x v="0"/>
  </r>
  <r>
    <s v="INC000002616093"/>
    <s v="HOUSING"/>
    <x v="14"/>
    <s v="BELIEVE"/>
    <s v="SEBASTIAN A JARA VIDAL"/>
    <s v="frp_jolsso"/>
    <s v="3-Moderado/Limitado"/>
    <s v="3-Medio"/>
    <s v="Media"/>
    <x v="1"/>
    <s v="CAJA DE COMPENSACION DE ASIGNACION FAMILIAR LOS HEROES"/>
    <s v="GESTION DATACENTER/ ACCESOS /CAJA DE COMPENSACION DE ASIGNACION FAMILIAR LOS HEROES"/>
    <s v="14/02/2024 18:43:53"/>
    <s v="14/02/2024 18:45:18"/>
    <x v="0"/>
    <s v="CDP ANTIGUO 1"/>
    <s v="CDP ANTIGUO 2"/>
    <s v="14/02/2024 20:00:45"/>
    <s v="14/02/2024 23:50:00"/>
    <s v="EMPRESA:CAJA DE COMPENSACION DE ASIGNACION FAMILIAR LOS HEROES_x000a_CÓDIGO DE SERVICIO: _x000a_DIRECCIÓN: Calle San Martin #50, Santiago Centro, Santiago_x000a_NOMBRE DE QUIEN REPORTA: Jose Monteverde_x000a_TELÉFONO DE QUIEN REPORTA: 56992367859_x000a_NOMBRE DE CONTACTO EN TERRENO:"/>
    <s v="ACCESOS RECHAZADOS"/>
    <d v="1899-12-30T01:12:36"/>
    <d v="1899-12-30T01:16:52"/>
    <d v="1899-12-30T00:04:16"/>
    <s v=""/>
    <s v="Cumplido"/>
    <m/>
    <s v=""/>
    <s v=""/>
    <s v="Cumplido"/>
    <s v=""/>
    <d v="2024-02-14T00:00:00"/>
    <x v="0"/>
    <x v="0"/>
    <x v="0"/>
    <x v="0"/>
    <x v="0"/>
  </r>
  <r>
    <s v="INC000002616106"/>
    <s v="HOUSING"/>
    <x v="8"/>
    <s v="BELIEVE"/>
    <s v="JAIRO A SALINAS GARAY"/>
    <s v="frp_jolsso"/>
    <s v="3-Moderado/Limitado"/>
    <s v="3-Medio"/>
    <s v="Media"/>
    <x v="1"/>
    <s v="TELEFONICA EMPRESAS DE CHILE SA"/>
    <s v="GESTION DATACENTER/ ACCESOS /TELEFONICA EMPRESAS DE CHILE SA"/>
    <s v="14/02/2024 19:20:49"/>
    <s v="14/02/2024 19:22:26"/>
    <x v="0"/>
    <s v="COMUNICACIONES"/>
    <s v="VPN IP - MPLS"/>
    <s v="14/02/2024 19:30:09"/>
    <s v="14/02/2024 23:50:00"/>
    <s v="EMPRESA:TELEFONICA EMPRESAS DE CHILE SA_x000a_CÓDIGO DE SERVICIO: _x000a_DIRECCIÓN: AV. Presidente Prieto #226, Paine, Santiago_x000a_NOMBRE DE QUIEN REPORTA:Esteban Garrido _x000a_TELÉFONO DE QUIEN REPORTA: 987685102_x000a_NOMBRE DE CONTACTO EN TERRENO: _x000a_REQUERIMIENTO: Reemplazo de"/>
    <s v="ACCESOS AUTORIZADOS."/>
    <d v="1899-12-30T00:00:00"/>
    <d v="1899-12-30T00:09:20"/>
    <d v="1899-12-30T00:09:20"/>
    <s v=""/>
    <s v="Cumplido"/>
    <m/>
    <m/>
    <m/>
    <m/>
    <m/>
    <d v="2024-02-14T00:00:00"/>
    <x v="0"/>
    <x v="0"/>
    <x v="0"/>
    <x v="0"/>
    <x v="0"/>
  </r>
  <r>
    <s v="INC000002616111"/>
    <s v="HOUSING"/>
    <x v="8"/>
    <s v="BELIEVE"/>
    <s v="JAIRO A SALINAS GARAY"/>
    <s v="frp_jolsso"/>
    <s v="3-Moderado/Limitado"/>
    <s v="3-Medio"/>
    <s v="Media"/>
    <x v="1"/>
    <s v="TELEFONICA EMPRESAS DE CHILE SA"/>
    <s v="GESTION DATACENTER/ ACCESOS /TELEFONICA EMPRESAS DE CHILE SA"/>
    <s v="14/02/2024 19:29:41"/>
    <s v="14/02/2024 19:31:01"/>
    <x v="0"/>
    <s v="COMUNICACIONES"/>
    <s v="VPN IP - MPLS"/>
    <s v="15/02/2024 0:07:08"/>
    <s v="15/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_x000a_&quot;1.- Identific"/>
    <s v="RECHAZADO FALTA RFC"/>
    <d v="1899-12-30T04:33:22"/>
    <d v="1899-12-30T04:37:27"/>
    <d v="1899-12-30T00:04:05"/>
    <s v=""/>
    <s v="Cumplido"/>
    <m/>
    <s v=""/>
    <s v=""/>
    <s v="Cumplido"/>
    <s v=""/>
    <d v="2024-02-15T00:00:00"/>
    <x v="0"/>
    <x v="0"/>
    <x v="0"/>
    <x v="0"/>
    <x v="0"/>
  </r>
  <r>
    <s v="INC000002616161"/>
    <s v="HOUSING"/>
    <x v="14"/>
    <s v="BELIEVE"/>
    <s v="PATRICIO A CASTILLO GONZALEZ"/>
    <s v="frp_jolsso"/>
    <s v="3-Moderado/Limitado"/>
    <s v="3-Medio"/>
    <s v="Media"/>
    <x v="1"/>
    <s v="CAJA DE COMPENSACION DE ASIGNACION FAMILIAR LOS HEROES"/>
    <s v="GESTION DATACENTER/ ACCESOS /CAJA DE COMPENSACION DE ASIGNACION FAMILIAR LOS HEROES"/>
    <s v="14/02/2024 20:34:12"/>
    <s v="14/02/2024 20:35:47"/>
    <x v="0"/>
    <s v="CDP ANTIGUO 1"/>
    <s v="CDP ANTIGUO 2"/>
    <s v="14/02/2024 21:33:39"/>
    <s v="14/02/2024 23:50:00"/>
    <s v="EMPRESA:CAJA DE COMPENSACION DE ASIGNACION FAMILIAR LOS HEROES_x000a_CÓDIGO DE SERVICIO: _x000a_DIRECCIÓN:Calle San Martin #50, Santiago Centro, Santiago_x000a_NOMBRE DE QUIEN REPORTA:Jose Monteverde_x000a_TELÉFONO DE QUIEN REPORTA: 56992367859_x000a_NOMBRE DE CONTACTO EN TERRENO: _x000a_R"/>
    <s v="ACCESOS AUTORIZADOS"/>
    <d v="1899-12-30T00:49:12"/>
    <d v="1899-12-30T00:59:27"/>
    <d v="1899-12-30T00:10:15"/>
    <s v=""/>
    <s v="Cumplido"/>
    <m/>
    <m/>
    <m/>
    <m/>
    <m/>
    <d v="2024-02-14T00:00:00"/>
    <x v="0"/>
    <x v="0"/>
    <x v="0"/>
    <x v="0"/>
    <x v="0"/>
  </r>
  <r>
    <s v="INC000002616236"/>
    <s v="SAP"/>
    <x v="9"/>
    <s v="CLOUD SAP HANA"/>
    <s v="NICOLAS A SAAVEDRA EGUILUZ"/>
    <s v="tct_nsaave"/>
    <s v="4-Menor/Localizado"/>
    <s v="4-Baja"/>
    <s v="Baja"/>
    <x v="1"/>
    <s v="TELEFONICA EMPRESAS DE CHILE SA"/>
    <s v="Checklist Diario Clientes 15.02.24"/>
    <s v="15/02/2024 7:38:16"/>
    <s v="15/02/2024 7:40:01"/>
    <x v="0"/>
    <s v="Service"/>
    <s v="Internal"/>
    <s v="15/02/2024 7:40:27"/>
    <s v="15/02/2024 23:50:00"/>
    <s v="Se realiza Checklist Diario de los clientes; _x000a_HDC_x000a_NUTRISCO_x000a_FRUSAN"/>
    <s v="Se realiza Checklist Diario de los clientes; _x000a_HDC_x000a_NUTRISCO_x000a_FRUSAN"/>
    <d v="1899-12-30T00:00:00"/>
    <d v="1899-12-30T00:02:11"/>
    <d v="1899-12-30T00:02:11"/>
    <s v=""/>
    <s v="Cumplido"/>
    <m/>
    <m/>
    <m/>
    <m/>
    <m/>
    <d v="2024-02-15T00:00:00"/>
    <x v="0"/>
    <x v="0"/>
    <x v="0"/>
    <x v="0"/>
    <x v="0"/>
  </r>
  <r>
    <s v="INC000002616260"/>
    <s v="VPN IP - MPLS"/>
    <x v="15"/>
    <s v="ADMINISTRADORES RESIDENTES"/>
    <s v="MOISES E MONTERO RAMOS"/>
    <s v="frp_joflor"/>
    <s v="3-Moderado/Limitado"/>
    <s v="3-Medio"/>
    <s v="Media"/>
    <x v="1"/>
    <s v="INSTITUTO PROFESIONAL DE CHILE SA"/>
    <s v="GAMA | Requerimiento Restauración Replicas Servidores IPCHILE"/>
    <s v="15/02/2024 10:10:22"/>
    <s v="15/02/2024 10:17:16"/>
    <x v="0"/>
    <s v="CDP ANTIGUO 1"/>
    <s v="CDP ANTIGUO 2"/>
    <s v="15/02/2024 18:42:08"/>
    <s v="15/02/2024 23:50:00"/>
    <s v="PREVENTIVO: NO_x000a_CODIGO DE SERVICIO: SERVIDORES _x000a_DIRECCION: - _x000a_QUIEN REPORTA: Juan Carlos Dupuy |  +56 979778332_x000a_CONTACTO EN TERRENO: Juan Carlos Dupuy |  +56 979778332_x000a_PROBLEMA:_x000a_REQUERIMIENTO:_x000a__x000a_Buenos días, junto con saludar, solicito ejecutar la restaura"/>
    <s v="Se efectúa contacto con cliente:  N/A_x000a_Teléfono de contacto: N/A_x000a_Acciones realizadas: Se realiza los test failover indicados y quedan validados por el cliente._x000a_Solución paliativa o definitiva: definitiva_x000a_Acciones de Mejora, Recomendaciones:  N/A_x000a_Causa Raí"/>
    <d v="1899-12-30T01:52:41"/>
    <d v="1899-12-30T08:31:46"/>
    <d v="1899-12-30T06:39:05"/>
    <s v=""/>
    <s v="Cumplido"/>
    <m/>
    <m/>
    <m/>
    <m/>
    <m/>
    <d v="2024-02-15T00:00:00"/>
    <x v="1"/>
    <x v="0"/>
    <x v="1"/>
    <x v="0"/>
    <x v="0"/>
  </r>
  <r>
    <s v="INC000002616276"/>
    <s v="HOUSING"/>
    <x v="14"/>
    <s v="BELIEVE"/>
    <s v="FRANCISCO J FELIU ABARCA"/>
    <s v="frp_dvilca"/>
    <s v="3-Moderado/Limitado"/>
    <s v="3-Medio"/>
    <s v="Media"/>
    <x v="1"/>
    <s v="MASISA S.A. 1"/>
    <s v="GESTION DATACENTER/ ACCESOS /MASISA S.A. 1"/>
    <s v="15/02/2024 10:26:51"/>
    <s v="15/02/2024 10:32:44"/>
    <x v="0"/>
    <s v="COMUNICACIONES"/>
    <s v="OTROS ENLACES"/>
    <s v="15/02/2024 10:43:42"/>
    <s v="15/02/2024 23:50:00"/>
    <s v="EMPRESA:MASISA S.A. 1_x000a_CÓDIGO DE SERVICIO: _x000a_DIRECCIÓN:Calle San Martin #50, Santiago Centro, Santiago_x000a_NOMBRE DE QUIEN REPORTA:Claudina Tardon_x000a_TELÉFONO DE QUIEN REPORTA:56 9 57503585_x000a_NOMBRE DE CONTACTO EN TERRENO: _x000a_PROBLEMA:_x000a_REVISION DE CPE ENTEL, SALA 1 R"/>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9:35"/>
    <d v="1899-12-30T00:16:51"/>
    <d v="1899-12-30T00:07:16"/>
    <s v=""/>
    <s v="Cumplido"/>
    <m/>
    <m/>
    <m/>
    <m/>
    <m/>
    <d v="2024-02-15T00:00:00"/>
    <x v="0"/>
    <x v="0"/>
    <x v="0"/>
    <x v="0"/>
    <x v="0"/>
  </r>
  <r>
    <s v="INC000002616290"/>
    <s v="HOSTING VIRTUAL"/>
    <x v="6"/>
    <s v="SISTEMA OPERATIVO MICROSOFT"/>
    <s v="JAVIER CUEVAS"/>
    <s v="tct_jacuev"/>
    <s v="4-Menor/Localizado"/>
    <s v="4-Baja"/>
    <s v="Baja"/>
    <x v="1"/>
    <s v="TELEFONICA GLOBAL TECHNOLOGY S.A.AGENCIA EN CHILE"/>
    <s v="GRANDE - LOTERIA DE CONCEPCION CHI-004134205-1 // CC-CHI-0000143403"/>
    <s v="15/02/2024 10:44:19"/>
    <s v="15/02/2024 10:45:52"/>
    <x v="0"/>
    <s v="TI"/>
    <s v="SISTEMAS OPERATIVOS"/>
    <s v="15/02/2024 11:08:45"/>
    <s v="15/02/2024 23:50:00"/>
    <s v="Folio generado automáticamente para atender requerimiento del cliente. La solicitud fue realizada directamente al área resolutoria sin pasar por el flujo de mesa de ayuda"/>
    <s v="OK"/>
    <d v="1899-12-30T00:00:00"/>
    <d v="1899-12-30T00:24:26"/>
    <d v="1899-12-30T00:24:26"/>
    <s v=""/>
    <s v="Cumplido"/>
    <m/>
    <m/>
    <m/>
    <m/>
    <m/>
    <d v="2024-02-15T00:00:00"/>
    <x v="0"/>
    <x v="0"/>
    <x v="0"/>
    <x v="0"/>
    <x v="0"/>
  </r>
  <r>
    <s v="INC000002616293"/>
    <s v="HOSTING VIRTUAL"/>
    <x v="6"/>
    <s v="SISTEMA OPERATIVO MICROSOFT"/>
    <s v="JAVIER CUEVAS"/>
    <s v="tct_jacuev"/>
    <s v="4-Menor/Localizado"/>
    <s v="4-Baja"/>
    <s v="Baja"/>
    <x v="1"/>
    <s v="TELEFONICA GLOBAL TECHNOLOGY S.A.AGENCIA EN CHILE"/>
    <s v="RV: Cliente PACIFICBLU SPA CHI-004158236-1;CC-CHI-0000149948"/>
    <s v="15/02/2024 11:06:19"/>
    <s v="15/02/2024 11:06:59"/>
    <x v="0"/>
    <s v="TI"/>
    <s v="SISTEMAS OPERATIVOS"/>
    <s v="15/02/2024 11:08:02"/>
    <s v="15/02/2024 23:50:00"/>
    <s v="Folio generado automáticamente para atender requerimiento del cliente. La solicitud fue realizada directamente al área resolutoria sin pasar por el flujo de mesa de ayuda"/>
    <s v="OK"/>
    <d v="1899-12-30T00:00:00"/>
    <d v="1899-12-30T00:01:43"/>
    <d v="1899-12-30T00:01:43"/>
    <s v=""/>
    <s v="Cumplido"/>
    <m/>
    <m/>
    <m/>
    <m/>
    <m/>
    <d v="2024-02-15T00:00:00"/>
    <x v="0"/>
    <x v="0"/>
    <x v="0"/>
    <x v="0"/>
    <x v="0"/>
  </r>
  <r>
    <s v="INC000002616587"/>
    <s v="HOUSING"/>
    <x v="11"/>
    <s v="APQ ACCESOS"/>
    <s v="ALDO P VALENZUELA MUJICA"/>
    <s v="tct_avalen"/>
    <s v="2-Significativo/Amplio"/>
    <s v="2-Alta"/>
    <s v="Alta"/>
    <x v="1"/>
    <s v="TELEFONICA EMPRESAS DE CHILE SA"/>
    <s v="SUPERVISION limpieza de Rack"/>
    <s v="15/02/2024 2:31:51"/>
    <s v="15/02/2024 2:34:18"/>
    <x v="0"/>
    <s v="CDP ANTIGUO 1"/>
    <s v="CDP ANTIGUO 2"/>
    <s v="15/02/2024 2:37:27"/>
    <s v="15/02/2024 23:50:00"/>
    <s v="SUPERVISION limpieza involucra la eliminacion de restos de materiales y polvo que tienen algunos rack , equipamientos, frotal y trasera."/>
    <s v="SE REALIZA SUPERVISION"/>
    <d v="1899-12-30T00:02:43"/>
    <d v="1899-12-30T00:05:36"/>
    <d v="1899-12-30T00:02:53"/>
    <s v=""/>
    <s v="Cumplido"/>
    <m/>
    <m/>
    <m/>
    <m/>
    <m/>
    <d v="2024-02-15T00:00:00"/>
    <x v="0"/>
    <x v="0"/>
    <x v="0"/>
    <x v="0"/>
    <x v="0"/>
  </r>
  <r>
    <s v="INC000002616590"/>
    <s v="HOUSING"/>
    <x v="11"/>
    <s v="APQ ACCESOS"/>
    <s v="ALDO P VALENZUELA MUJICA"/>
    <s v="tct_avalen"/>
    <s v="2-Significativo/Amplio"/>
    <s v="2-Alta"/>
    <s v="Alta"/>
    <x v="1"/>
    <s v="TELEFONICA EMPRESAS DE CHILE SA"/>
    <s v="SUPERVISION CAMBIO DE DISCO POR ROTURA"/>
    <s v="15/02/2024 2:38:09"/>
    <s v="15/02/2024 2:40:18"/>
    <x v="0"/>
    <s v="CDP ANTIGUO 1"/>
    <s v="CDP ANTIGUO 2"/>
    <s v="15/02/2024 2:42:52"/>
    <s v="15/02/2024 23:50:00"/>
    <s v="SUPERVISION CAMBIO DE DISCO POR ROTURA"/>
    <s v="SE REALIZA SUPERVISION"/>
    <d v="1899-12-30T00:02:10"/>
    <d v="1899-12-30T00:04:43"/>
    <d v="1899-12-30T00:02:33"/>
    <s v=""/>
    <s v="Cumplido"/>
    <m/>
    <m/>
    <m/>
    <m/>
    <m/>
    <d v="2024-02-15T00:00:00"/>
    <x v="0"/>
    <x v="0"/>
    <x v="0"/>
    <x v="0"/>
    <x v="0"/>
  </r>
  <r>
    <s v="INC000002616594"/>
    <s v="HOUSING"/>
    <x v="11"/>
    <s v="APQ ACCESOS"/>
    <s v="ALDO P VALENZUELA MUJICA"/>
    <s v="tct_avalen"/>
    <s v="2-Significativo/Amplio"/>
    <s v="2-Alta"/>
    <s v="Alta"/>
    <x v="1"/>
    <s v="TELEFONICA EMPRESAS DE CHILE SA"/>
    <s v="RONDA Y REVISION DE SALAS TECNICAS"/>
    <s v="15/02/2024 2:44:02"/>
    <s v="15/02/2024 2:47:40"/>
    <x v="0"/>
    <s v="CDP ANTIGUO 1"/>
    <s v="CDP ANTIGUO 2"/>
    <s v="15/02/2024 2:49:12"/>
    <s v="15/02/2024 23:50:00"/>
    <s v="RONDA Y REVISION DE SALAS TECNICAS"/>
    <s v="SE REALIZA SUPERVISION"/>
    <d v="1899-12-30T00:01:32"/>
    <d v="1899-12-30T00:05:10"/>
    <d v="1899-12-30T00:03:38"/>
    <s v=""/>
    <s v="Cumplido"/>
    <m/>
    <m/>
    <m/>
    <m/>
    <m/>
    <d v="2024-02-15T00:00:00"/>
    <x v="0"/>
    <x v="0"/>
    <x v="0"/>
    <x v="0"/>
    <x v="0"/>
  </r>
  <r>
    <s v="INC000002616600"/>
    <s v="HOUSING"/>
    <x v="11"/>
    <s v="APQ ACCESOS"/>
    <s v="ALDO P VALENZUELA MUJICA"/>
    <s v="tct_avalen"/>
    <s v="2-Significativo/Amplio"/>
    <s v="2-Alta"/>
    <s v="Alta"/>
    <x v="1"/>
    <s v="TELEFONICA EMPRESAS DE CHILE SA"/>
    <s v="TOMA DE ALARMAS DE CLIENTE"/>
    <s v="15/02/2024 2:51:26"/>
    <s v="15/02/2024 2:53:23"/>
    <x v="0"/>
    <s v="CDP ANTIGUO 1"/>
    <s v="CDP ANTIGUO 2"/>
    <s v="15/02/2024 2:55:13"/>
    <s v="15/02/2024 23:50:00"/>
    <s v="TOMA DE ALARMAS DE CLIENTE"/>
    <s v="SE REALIZA SUPERVISION"/>
    <d v="1899-12-30T00:01:20"/>
    <d v="1899-12-30T00:03:47"/>
    <d v="1899-12-30T00:02:27"/>
    <s v=""/>
    <s v="Cumplido"/>
    <m/>
    <m/>
    <m/>
    <m/>
    <m/>
    <d v="2024-02-15T00:00:00"/>
    <x v="0"/>
    <x v="0"/>
    <x v="0"/>
    <x v="0"/>
    <x v="0"/>
  </r>
  <r>
    <s v="INC000002616604"/>
    <s v="HOUSING"/>
    <x v="11"/>
    <s v="APQ ACCESOS"/>
    <s v="ALDO P VALENZUELA MUJICA"/>
    <s v="tct_avalen"/>
    <s v="2-Significativo/Amplio"/>
    <s v="2-Alta"/>
    <s v="Alta"/>
    <x v="1"/>
    <s v="TELEFONICA EMPRESAS DE CHILE SA"/>
    <s v="SUPERVISION Decomiso de equipos Servidores Blade DXC"/>
    <s v="15/02/2024 2:55:55"/>
    <s v="15/02/2024 2:57:18"/>
    <x v="0"/>
    <s v="CDP ANTIGUO 1"/>
    <s v="CDP ANTIGUO 2"/>
    <s v="15/02/2024 2:58:50"/>
    <s v="15/02/2024 23:50:00"/>
    <s v="SUPERVISION Decomiso de equipos Servidores Blade DXC"/>
    <s v="SE REALIZA SUPERVISION"/>
    <d v="1899-12-30T00:01:07"/>
    <d v="1899-12-30T00:02:55"/>
    <d v="1899-12-30T00:01:48"/>
    <s v=""/>
    <s v="Cumplido"/>
    <m/>
    <m/>
    <m/>
    <m/>
    <m/>
    <d v="2024-02-15T00:00:00"/>
    <x v="0"/>
    <x v="0"/>
    <x v="0"/>
    <x v="0"/>
    <x v="0"/>
  </r>
  <r>
    <s v="INC000002616649"/>
    <s v="TICKET-INTELIGENTE"/>
    <x v="6"/>
    <s v="GESTION TI"/>
    <s v="ALEJANDRO ACEVEDO VALENZUELA"/>
    <s v="USR_TSIGHT"/>
    <s v="1-Extenso/Generalizado"/>
    <s v="4-Baja"/>
    <s v="Baja"/>
    <x v="3"/>
    <s v="FUNDACION INSTITUTO PROFESIONAL DUOC UC"/>
    <s v="fiprdu01 - srvfs01_vm TICKET AUTOMATICO"/>
    <s v="15/02/2024 4:57:42"/>
    <s v="15/02/2024 4:57:42"/>
    <x v="0"/>
    <s v="TRUESIGHT"/>
    <s v="TRUESIGHT"/>
    <s v="15/02/2024 6:59:32"/>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residual quedando con 47%. alarma superada."/>
    <d v="1899-12-30T01:59:31"/>
    <d v="1899-12-30T02:01:50"/>
    <d v="1899-12-30T00:02:19"/>
    <s v="Cumplido"/>
    <s v=""/>
    <m/>
    <m/>
    <m/>
    <m/>
    <m/>
    <d v="2024-02-15T00:00:00"/>
    <x v="0"/>
    <x v="0"/>
    <x v="0"/>
    <x v="0"/>
    <x v="0"/>
  </r>
  <r>
    <s v="INC000002616788"/>
    <s v="HOUSING"/>
    <x v="13"/>
    <s v="ADMINISTRADORES RESIDENTES"/>
    <s v="CRISTOPHER MALDONADO ROMERO"/>
    <s v="frp_jugonz"/>
    <s v="3-Moderado/Limitado"/>
    <s v="3-Medio"/>
    <s v="Media"/>
    <x v="1"/>
    <s v="BANCO SANTANDER CHILE 1"/>
    <s v="GESTION DATACENTER/ ACCESOS / BANCO SANTANDER CHILE 1"/>
    <s v="15/02/2024 9:09:12"/>
    <s v="15/02/2024 9:11:09"/>
    <x v="0"/>
    <s v="COMUNICACIONES"/>
    <s v="VPN IP - MPLS"/>
    <s v="15/02/2024 9:37:20"/>
    <s v="15/02/2024 23:50:00"/>
    <s v="EMPRESA: BANCO SANTANDER CHILE 1_x000a_CÓDIGO DE SERVICIO: _x000a_DIRECCIÓN: Av. Apoquindo #7071, Las Condes, Santiago_x000a_NOMBRE DE QUIEN REPORTA: Christian Tapia Torres_x000a_TELÉFONO DE QUIEN REPORTA: 56-9-81568202_x000a_NOMBRE DE CONTACTO EN TERRENO: Marcelo Aravena Boza 569815"/>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9:58"/>
    <d v="1899-12-30T00:28:08"/>
    <d v="1899-12-30T00:08:10"/>
    <s v=""/>
    <s v="Cumplido"/>
    <m/>
    <m/>
    <m/>
    <m/>
    <m/>
    <d v="2024-02-15T00:00:00"/>
    <x v="0"/>
    <x v="0"/>
    <x v="0"/>
    <x v="0"/>
    <x v="0"/>
  </r>
  <r>
    <s v="INC000002616907"/>
    <s v="VPN IP - MPLS"/>
    <x v="3"/>
    <s v="GESTION HD"/>
    <s v="JUAN CARLOS UZCATEGUI FUGUETT"/>
    <s v="frp_pcamay"/>
    <s v="3-Moderado/Limitado"/>
    <s v="3-Medio"/>
    <s v="Media"/>
    <x v="1"/>
    <s v="AUTOSUMMIT CHILE S.A."/>
    <s v="HD/Proyecto: C-19872400075; AUTO SUMMIT CHILE S A"/>
    <s v="15/02/2024 9:44:58"/>
    <s v="15/02/2024 9:47:25"/>
    <x v="0"/>
    <s v="TI"/>
    <s v="SISTEMAS OPERATIVOS"/>
    <s v="15/02/2024 15:35:13"/>
    <s v="15/02/2024 23:50:00"/>
    <s v="PREVENTIVO: NO_x000a_CODIGO DE SERVICIO:_x000a_DIRECCION:_x000a_QUIEN REPORTA:+56 9 9343 3824 Willians José Arenas Zarraga_x000a_CONTACTO EN TERRENO:_x000a_PROBLEMA:_x000a_REQUERIMIENTO:informo que proyecto consiste_x000a_en una auto renovación de servicio, para esto solicito de su apoyo_x000a_enviand"/>
    <s v="Se realiza requerimiento de acuerdo a lo solicitado"/>
    <d v="1899-12-30T05:12:16"/>
    <d v="1899-12-30T05:50:15"/>
    <d v="1899-12-30T00:37:59"/>
    <s v=""/>
    <s v="Cumplido"/>
    <m/>
    <m/>
    <m/>
    <m/>
    <m/>
    <d v="2024-02-15T00:00:00"/>
    <x v="0"/>
    <x v="0"/>
    <x v="0"/>
    <x v="0"/>
    <x v="0"/>
  </r>
  <r>
    <s v="INC000002616913"/>
    <s v="VPN IP - MPLS"/>
    <x v="3"/>
    <s v="GESTION HD"/>
    <s v="JUAN CARLOS UZCATEGUI FUGUETT"/>
    <s v="frp_pcamay"/>
    <s v="3-Moderado/Limitado"/>
    <s v="3-Medio"/>
    <s v="Media"/>
    <x v="1"/>
    <s v="ARTIKOS CHILE S A"/>
    <s v="HD/Proyecto C-19872400072; ARTIKOS CHILE S A"/>
    <s v="15/02/2024 9:58:43"/>
    <s v="15/02/2024 10:00:19"/>
    <x v="0"/>
    <s v="TI"/>
    <s v="SISTEMAS OPERATIVOS"/>
    <s v="15/02/2024 15:34:40"/>
    <s v="15/02/2024 23:50:00"/>
    <s v="PREVENTIVO: NO_x000a_CODIGO DE SERVICIO:_x000a_DIRECCION:_x000a_QUIEN REPORTA:+56 9 9343 3824 Willians José Arenas Zarraga _x000a_CONTACTO EN TERRENO:_x000a_PROBLEMA:_x000a_REQUERIMIENTO:junto con saludar, informo que proyecto consiste_x000a_en una auto renovación de servicio, para esto solicito"/>
    <s v="Se realiza requerimiento de acuerdo a lo solicitado"/>
    <d v="1899-12-30T05:11:30"/>
    <d v="1899-12-30T05:35:57"/>
    <d v="1899-12-30T00:24:27"/>
    <s v=""/>
    <s v="Cumplido"/>
    <m/>
    <m/>
    <m/>
    <m/>
    <m/>
    <d v="2024-02-15T00:00:00"/>
    <x v="0"/>
    <x v="0"/>
    <x v="0"/>
    <x v="0"/>
    <x v="0"/>
  </r>
  <r>
    <s v="INC000002616923"/>
    <s v="VPN IP - MPLS"/>
    <x v="3"/>
    <s v="GESTION HD"/>
    <s v="ANGEL CASTRO CABRERA"/>
    <s v="frp_pcamay"/>
    <s v="3-Moderado/Limitado"/>
    <s v="3-Medio"/>
    <s v="Media"/>
    <x v="1"/>
    <s v="INSTITUTO PROFESIONAL DE CHILE SA"/>
    <s v="HD/RV: C-19872400077 // RV: URGENTE: CLOUD // CC-CHI-0000133"/>
    <s v="15/02/2024 10:20:28"/>
    <s v="15/02/2024 10:21:40"/>
    <x v="0"/>
    <s v="CDP ANTIGUO 1"/>
    <s v="CDP ANTIGUO 2"/>
    <s v="16/02/2024 9:58:13"/>
    <s v="16/02/2024 23:50:00"/>
    <s v="PREVENTIVO: NO_x000a_CODIGO DE SERVICIO:_x000a_DIRECCION:_x000a_QUIEN REPORTA:+56 9 9343 3824Willians José Arenas Zarraga_x000a_CONTACTO EN TERRENO:_x000a_PROBLEMA:_x000a_REQUERIMIENTO: junto con saludar, informo que proyecto consiste_x000a_en una auto renovación de servicio, para esto solicito"/>
    <s v="Se efectúa contacto con cliente: Williams Arenas_x000a_Teléfono de contacto: Via correo _x000a_Acciones realizadas: Se envía información vía correo. Se escala a nivel comercial._x000a_Acciones de Mejora, Recomendaciones: N/A_x000a_Causa Raíz: N/A"/>
    <d v="1899-12-30T20:42:20"/>
    <d v="1899-12-30T23:37:45"/>
    <d v="1899-12-30T02:55:25"/>
    <s v=""/>
    <s v="Cumplido"/>
    <m/>
    <m/>
    <m/>
    <m/>
    <m/>
    <d v="2024-02-16T00:00:00"/>
    <x v="1"/>
    <x v="1"/>
    <x v="0"/>
    <x v="0"/>
    <x v="0"/>
  </r>
  <r>
    <s v="INC000002617030"/>
    <s v="TICKET-INTELIGENTE"/>
    <x v="6"/>
    <s v="GESTION TI"/>
    <s v="RICARDO R GALLEGOS OYANEDER"/>
    <s v="USR_TSIGHT"/>
    <s v="1-Extenso/Generalizado"/>
    <s v="4-Baja"/>
    <s v="Baja"/>
    <x v="3"/>
    <s v="RABIE HNOSLTDA"/>
    <s v="rabie001 - aranda_app01 TICKET AUTOMATICO"/>
    <s v="15/02/2024 10:32:03"/>
    <s v="15/02/2024 10:32:03"/>
    <x v="0"/>
    <s v="TRUESIGHT"/>
    <s v="TRUESIGHT"/>
    <s v="15/02/2024 13:03:38"/>
    <s v="15/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Teléfono de contacto: N/A_x000a_Acciones realizadas: Alarma por alto uso de recursos, alarma liberada, servidor responde correctamente._x000a_Solución paliativa o definitiva: Comportamiento normal._x000a_Acciones de Mejora, Recomendaciones: N/A_x000a_Causa Raíz: N/A"/>
    <d v="1899-12-30T01:09:08"/>
    <d v="1899-12-30T02:31:35"/>
    <d v="1899-12-30T01:22:27"/>
    <s v="Cumplido"/>
    <s v=""/>
    <m/>
    <s v=""/>
    <s v=""/>
    <s v=""/>
    <s v="Cumplido"/>
    <d v="2024-02-15T00:00:00"/>
    <x v="1"/>
    <x v="1"/>
    <x v="0"/>
    <x v="0"/>
    <x v="0"/>
  </r>
  <r>
    <s v="INC000002617179"/>
    <s v="HOSTING VIRTUAL"/>
    <x v="6"/>
    <s v="SM OPERACIONES"/>
    <s v="RICARDO R GALLEGOS OYANEDER"/>
    <s v="tct_rgalle"/>
    <s v="4-Menor/Localizado"/>
    <s v="4-Baja"/>
    <s v="Baja"/>
    <x v="1"/>
    <s v="TELEFONICA GLOBAL TECHNOLOGY S.A.AGENCIA EN CHILE"/>
    <s v="Revisión en conjunto a grupo MS por desincronización AdConnect"/>
    <s v="15/02/2024 12:58:23"/>
    <s v="15/02/2024 13:00:02"/>
    <x v="0"/>
    <s v="TI"/>
    <s v="SISTEMAS OPERATIVOS"/>
    <s v="15/02/2024 17:31:20"/>
    <s v="15/02/2024 23:50:00"/>
    <s v="Revisión en conjunto a grupo MS por desincronización AdConnect"/>
    <s v="Revisión en conjunto a grupo MS por desincronización AdConnect"/>
    <d v="1899-12-30T00:00:00"/>
    <d v="1899-12-30T04:32:57"/>
    <d v="1899-12-30T04:32:57"/>
    <s v=""/>
    <s v="Cumplido"/>
    <m/>
    <s v=""/>
    <s v=""/>
    <s v=""/>
    <s v="Cumplido"/>
    <d v="2024-02-15T00:00:00"/>
    <x v="1"/>
    <x v="0"/>
    <x v="1"/>
    <x v="0"/>
    <x v="0"/>
  </r>
  <r>
    <s v="INC000002617182"/>
    <s v="HOSTING VIRTUAL"/>
    <x v="6"/>
    <s v="SM OPERACIONES"/>
    <s v="RICARDO R GALLEGOS OYANEDER"/>
    <s v="tct_rgalle"/>
    <s v="4-Menor/Localizado"/>
    <s v="4-Baja"/>
    <s v="Baja"/>
    <x v="1"/>
    <s v="TELEFONICA GLOBAL TECHNOLOGY S.A.AGENCIA EN CHILE"/>
    <s v="Reunión interna de area MS"/>
    <s v="15/02/2024 13:05:37"/>
    <s v="15/02/2024 13:06:00"/>
    <x v="0"/>
    <s v="TI"/>
    <s v="SISTEMAS OPERATIVOS"/>
    <s v="15/02/2024 17:32:52"/>
    <s v="15/02/2024 23:50:00"/>
    <s v="Reunión interna de area MS"/>
    <s v="Reunión interna de area MS"/>
    <d v="1899-12-30T00:00:00"/>
    <d v="1899-12-30T04:27:15"/>
    <d v="1899-12-30T04:27:15"/>
    <s v=""/>
    <s v="Cumplido"/>
    <m/>
    <s v=""/>
    <s v=""/>
    <s v=""/>
    <s v="Cumplido"/>
    <d v="2024-02-15T00:00:00"/>
    <x v="1"/>
    <x v="0"/>
    <x v="1"/>
    <x v="0"/>
    <x v="0"/>
  </r>
  <r>
    <s v="INC000002617185"/>
    <s v="HOSTING VIRTUAL"/>
    <x v="6"/>
    <s v="SM OPERACIONES"/>
    <s v="RICARDO R GALLEGOS OYANEDER"/>
    <s v="tct_rgalle"/>
    <s v="4-Menor/Localizado"/>
    <s v="4-Baja"/>
    <s v="Baja"/>
    <x v="1"/>
    <s v="TELEFONICA GLOBAL TECHNOLOGY S.A.AGENCIA EN CHILE"/>
    <s v="Sesión de trabajo por error recepción correos exchange on premise"/>
    <s v="15/02/2024 13:06:09"/>
    <s v="15/02/2024 13:07:02"/>
    <x v="0"/>
    <s v="TI"/>
    <s v="SISTEMAS OPERATIVOS"/>
    <s v="15/02/2024 17:34:19"/>
    <s v="15/02/2024 23:50:00"/>
    <s v="Sesión de trabajo por error recepción correos exchange on premise"/>
    <s v="Sesión de trabajo por error recepción correos exchange on premise"/>
    <d v="1899-12-30T00:00:00"/>
    <d v="1899-12-30T04:28:10"/>
    <d v="1899-12-30T04:28:10"/>
    <s v=""/>
    <s v="Cumplido"/>
    <m/>
    <m/>
    <m/>
    <m/>
    <m/>
    <d v="2024-02-15T00:00:00"/>
    <x v="1"/>
    <x v="0"/>
    <x v="1"/>
    <x v="0"/>
    <x v="0"/>
  </r>
  <r>
    <s v="INC000002617273"/>
    <s v="HOUSING"/>
    <x v="8"/>
    <s v="ADMINISTRADORES RESIDENTES"/>
    <s v="FERNEY D GARZON PEÑA"/>
    <s v="frp_jugonz"/>
    <s v="3-Moderado/Limitado"/>
    <s v="3-Medio"/>
    <s v="Media"/>
    <x v="1"/>
    <s v="CENTRO DE COMPENSACION AUTOMATIZADO S A"/>
    <s v="GESTION DATACENTER/ ACCESOS / CENTRO DE COMPENSACION AUTOMATIZADO S A"/>
    <s v="15/02/2024 12:38:40"/>
    <s v="15/02/2024 12:40:27"/>
    <x v="0"/>
    <s v="COMUNICACIONES"/>
    <s v="VPN IP - MPLS"/>
    <s v="15/02/2024 16:42:35"/>
    <s v="15/02/2024 23:50:00"/>
    <s v="EMPRESA: CENTRO DE COMPENSACION AUTOMATIZADO S A_x000a_CÓDIGO DE SERVICIO: _x000a_DIRECCIÓN: AV. Presidente Prieto #226, Paine, Santiago_x000a_NOMBRE DE QUIEN REPORTA: José Cartes M_x000a_TELÉFONO DE QUIEN REPORTA: 939363411_x000a_NOMBRE DE CONTACTO EN TERRENO: José Cartes M 93936341"/>
    <m/>
    <d v="1899-12-30T03:33:54"/>
    <d v="1899-12-30T04:03:55"/>
    <d v="1899-12-30T00:30:01"/>
    <s v=""/>
    <s v="Cumplido"/>
    <m/>
    <m/>
    <m/>
    <m/>
    <m/>
    <d v="2024-02-15T00:00:00"/>
    <x v="0"/>
    <x v="0"/>
    <x v="0"/>
    <x v="0"/>
    <x v="0"/>
  </r>
  <r>
    <s v="INC000002617328"/>
    <s v="SEGURIDAD"/>
    <x v="6"/>
    <s v="SSO"/>
    <s v="RICARDO R GALLEGOS OYANEDER"/>
    <s v="tct_didala"/>
    <s v="2-Significativo/Amplio"/>
    <s v="2-Alta"/>
    <s v="Alta"/>
    <x v="1"/>
    <s v="TELEFONICA CYBERSECURITY TECH CHILE SPA"/>
    <s v="Alta Usuario AD nuevo colaborador SOC"/>
    <s v="15/02/2024 14:30:23"/>
    <s v="15/02/2024 14:31:46"/>
    <x v="0"/>
    <s v="SOC Empresas"/>
    <s v="Marca"/>
    <s v="15/02/2024 17:21:27"/>
    <s v="15/02/2024 23:50:00"/>
    <s v="Nos solicita apoyo con : Alta Usuario AD nuevo colaborador SOC_x000a__x000a_Se notifica el ingreso de nuevo personal con los siguientes datos:_x000a_•_x0009_Rut: 19.431.096-K_x000a_•_x0009_Nombres: Mario Angel_x000a_•_x0009_Aprellidos: Fernandez Gonzalez_x000a_•_x0009_Cargo: Pentester_x000a_•_x0009_Telefono: +56996944338_x000a_•_x0009_I"/>
    <s v="Se crea usuario según solicitud."/>
    <d v="1899-12-30T00:31:44"/>
    <d v="1899-12-30T02:51:04"/>
    <d v="1899-12-30T02:19:20"/>
    <s v=""/>
    <s v="Cumplido"/>
    <m/>
    <m/>
    <m/>
    <m/>
    <m/>
    <d v="2024-02-15T00:00:00"/>
    <x v="1"/>
    <x v="1"/>
    <x v="0"/>
    <x v="0"/>
    <x v="0"/>
  </r>
  <r>
    <s v="INC000002617482"/>
    <s v="HOUSING"/>
    <x v="14"/>
    <s v="ADMINISTRADORES RESIDENTES"/>
    <s v="FRANCISCO J FELIU ABARCA"/>
    <s v="frp_jugonz"/>
    <s v="3-Moderado/Limitado"/>
    <s v="3-Medio"/>
    <s v="Media"/>
    <x v="1"/>
    <s v="CAJA DE COMPENSACION DE ASIGNACION FAMILIAR LOS HEROES"/>
    <s v="GESTION DATACENTER/ ACCESOS / CAJA DE COMPENSACION DE ASIGNACION FAMILIAR LOS HEROES"/>
    <s v="15/02/2024 14:30:11"/>
    <s v="15/02/2024 14:33:03"/>
    <x v="0"/>
    <s v="CDP ANTIGUO 1"/>
    <s v="CDP ANTIGUO 2"/>
    <s v="15/02/2024 14:45:40"/>
    <s v="15/02/2024 23:50:00"/>
    <s v="EMPRESA: CAJA DE COMPENSACION DE ASIGNACION FAMILIAR LOS HEROES_x000a_CÓDIGO DE SERVICIO: _x000a_DIRECCIÓN: Calle San Martin #50, Santiago Centro, Santiago_x000a_NOMBRE DE QUIEN REPORTA: Jose Monteverde_x000a_TELÉFONO DE QUIEN REPORTA: 56992367859_x000a_NOMBRE DE CONTACTO EN TERRENO:"/>
    <s v="Fase de resolución y recuperación: INFORMACION_x000a_Se efectúa contacto con cliente: N/A_x000a_Teléfono de contacto: N/A_x000a_Acciones realizadas: ACCESOS RECHAZADOS / EXTENSION HORARIA NO APROBADA_x000a_Solución paliativa o definitiva: N/A_x000a_Acciones de Mejora, Recomendaciones"/>
    <d v="1899-12-30T00:07:28"/>
    <d v="1899-12-30T00:15:29"/>
    <d v="1899-12-30T00:08:01"/>
    <s v=""/>
    <s v="Cumplido"/>
    <m/>
    <m/>
    <m/>
    <m/>
    <m/>
    <d v="2024-02-15T00:00:00"/>
    <x v="0"/>
    <x v="0"/>
    <x v="0"/>
    <x v="0"/>
    <x v="0"/>
  </r>
  <r>
    <s v="INC000002617495"/>
    <s v="HOUSING"/>
    <x v="14"/>
    <s v="ADMINISTRADORES RESIDENTES"/>
    <s v="FRANCISCO J FELIU ABARCA"/>
    <s v="frp_jugonz"/>
    <s v="3-Moderado/Limitado"/>
    <s v="3-Medio"/>
    <s v="Media"/>
    <x v="1"/>
    <s v="TELEFONICA EMPRESAS DE CHILE SA"/>
    <s v="GESTION DATACENTER/ ACCESOS / TELEFONICA EMPRESAS DE CHILE SA"/>
    <s v="15/02/2024 14:41:28"/>
    <s v="15/02/2024 14:43:59"/>
    <x v="0"/>
    <s v="PLATAFORMAS INTERNAS"/>
    <s v="ALMACENAMIENTO"/>
    <s v="15/02/2024 15:46:16"/>
    <s v="15/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 56974138322"/>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9:20"/>
    <d v="1899-12-30T01:04:48"/>
    <d v="1899-12-30T00:05:28"/>
    <s v=""/>
    <s v="Cumplido"/>
    <m/>
    <m/>
    <m/>
    <m/>
    <m/>
    <d v="2024-02-15T00:00:00"/>
    <x v="0"/>
    <x v="0"/>
    <x v="0"/>
    <x v="0"/>
    <x v="0"/>
  </r>
  <r>
    <s v="INC000002617502"/>
    <s v="HOSTING VIRTUAL"/>
    <x v="6"/>
    <s v="SISTEMA OPERATIVO MICROSOFT"/>
    <s v="JAVIER CUEVAS"/>
    <s v="tct_jacuev"/>
    <s v="4-Menor/Localizado"/>
    <s v="4-Baja"/>
    <s v="Baja"/>
    <x v="1"/>
    <s v="TELEFONICA GLOBAL TECHNOLOGY S.A.AGENCIA EN CHILE"/>
    <s v="config hibrido"/>
    <s v="15/02/2024 14:45:56"/>
    <s v="15/02/2024 14:46:30"/>
    <x v="0"/>
    <s v="TI"/>
    <s v="SISTEMAS OPERATIVOS"/>
    <s v="15/02/2024 14:46:30"/>
    <s v="15/02/2024 23:50:00"/>
    <s v="Folio generado automáticamente para atender requerimiento del cliente. La solicitud fue realizada directamente al área resolutoria sin pasar por el flujo de mesa de ayuda"/>
    <s v="OK"/>
    <d v="1899-12-30T00:00:00"/>
    <d v="1899-12-30T00:00:34"/>
    <d v="1899-12-30T00:00:34"/>
    <s v=""/>
    <s v="Cumplido"/>
    <m/>
    <m/>
    <m/>
    <m/>
    <m/>
    <d v="2024-02-15T00:00:00"/>
    <x v="0"/>
    <x v="0"/>
    <x v="0"/>
    <x v="0"/>
    <x v="0"/>
  </r>
  <r>
    <s v="INC000002617509"/>
    <s v="VPN IP - MPLS"/>
    <x v="17"/>
    <s v="GESTION HD"/>
    <s v="RODRIGO VÁSQUEZ MUÑOZ"/>
    <s v="frp_pcamay"/>
    <s v="3-Moderado/Limitado"/>
    <s v="3-Medio"/>
    <s v="Media"/>
    <x v="1"/>
    <s v="ACMA S.A."/>
    <s v="HD/ACMA - Respaldo de Transaction Log servidor ACP"/>
    <s v="15/02/2024 13:30:07"/>
    <s v="15/02/2024 13:32:06"/>
    <x v="0"/>
    <s v="CDP ANTIGUO 1"/>
    <s v="CDP ANTIGUO 2"/>
    <s v="17/02/2024 12:21:22"/>
    <s v="17/02/2024 23:50:00"/>
    <s v="PREVENTIVO: NO_x000a_CODIGO DE SERVICIO:_x000a_DIRECCION:_x000a_QUIEN REPORTA:+56 9 8510 0702 Ewald Galaz Millaleo_x000a_CONTACTO EN TERRENO:_x000a_PROBLEMA:_x000a_REQUERIMIENTO:Favor generar ticket en base a requerimiento de cliente ACMA._x000a__x000a_Por favor indicar, si está configurado el respald"/>
    <s v="FASE RESOLUCIÓN Y RECUPERACIÓN_x000a__x000a_Se efectúa contacto con cliente: N/A_x000a__x000a_Teléfono de contacto: N/A_x000a__x000a_Acciones realizadas: trxlog estaba habilitado la bd debia no estar en modo simple_x000a__x000a_Solución paliativa o definitiva: trxlog estaba habilitado la bd debia no e"/>
    <d v="1899-12-31T21:54:39"/>
    <d v="1899-12-31T22:51:15"/>
    <d v="1899-12-30T00:56:36"/>
    <s v=""/>
    <s v="Cumplido"/>
    <m/>
    <s v=""/>
    <s v=""/>
    <s v="Cumplido"/>
    <s v=""/>
    <d v="2024-02-17T00:00:00"/>
    <x v="0"/>
    <x v="0"/>
    <x v="0"/>
    <x v="0"/>
    <x v="0"/>
  </r>
  <r>
    <s v="INC000002617556"/>
    <s v="HOSTING VIRTUAL"/>
    <x v="18"/>
    <s v="DUOC TICKET AUTOMATICO"/>
    <s v="CRISTOBAL I REYES DELGADO"/>
    <s v="frp_eavend"/>
    <s v="3-Moderado/Limitado"/>
    <s v="4-Baja"/>
    <s v="Baja"/>
    <x v="1"/>
    <s v="FUNDACION INSTITUTO PROFESIONAL DUOC UC"/>
    <s v="DUOC|REQ| Añadir segmentos nuevos a OCI"/>
    <s v="15/02/2024 15:23:26"/>
    <s v="15/02/2024 15:26:21"/>
    <x v="0"/>
    <s v="TI"/>
    <s v="BASES DE DATOS"/>
    <s v="15/02/2024 17:56:20"/>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solicitad. Se envia correo con evidencia de los trabajos."/>
    <d v="1899-12-30T02:12:42"/>
    <d v="1899-12-30T02:32:54"/>
    <d v="1899-12-30T00:20:12"/>
    <s v=""/>
    <s v="Cumplido"/>
    <m/>
    <m/>
    <m/>
    <m/>
    <m/>
    <d v="2024-02-15T00:00:00"/>
    <x v="0"/>
    <x v="0"/>
    <x v="0"/>
    <x v="0"/>
    <x v="0"/>
  </r>
  <r>
    <s v="INC000002617558"/>
    <s v="HOUSING"/>
    <x v="18"/>
    <s v="DUOC TICKET AUTOMATICO"/>
    <s v="CLAUDIO A GAJARDO GARRIDO"/>
    <s v="frp_eavend"/>
    <s v="3-Moderado/Limitado"/>
    <s v="4-Baja"/>
    <s v="Baja"/>
    <x v="1"/>
    <s v="FUNDACION INSTITUTO PROFESIONAL DUOC UC"/>
    <s v="DUOC|REQ| Homologar BDD de PRD a QA"/>
    <s v="15/02/2024 15:31:28"/>
    <s v="15/02/2024 15:35:00"/>
    <x v="0"/>
    <s v="CDP ANTIGUO 1"/>
    <s v="CDP ANTIGUO 2"/>
    <s v="16/02/2024 17:19:15"/>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ancela ticket, en espera de validaciones por parte de cliente antes de proceder a su ejecución... Realizadas las válidacione se abrira un nueco ticket para proceder."/>
    <d v="1899-12-31T01:04:03"/>
    <d v="1899-12-31T01:47:47"/>
    <d v="1899-12-30T00:43:44"/>
    <s v=""/>
    <s v="Cumplido"/>
    <m/>
    <s v=""/>
    <s v=""/>
    <s v=""/>
    <s v="Cumplido"/>
    <d v="2024-02-16T00:00:00"/>
    <x v="0"/>
    <x v="0"/>
    <x v="0"/>
    <x v="0"/>
    <x v="0"/>
  </r>
  <r>
    <s v="INC000002617592"/>
    <s v="HOUSING"/>
    <x v="13"/>
    <s v="ADMINISTRADORES RESIDENTES"/>
    <s v="CRISTOPHER MALDONADO ROMERO"/>
    <s v="frp_jugonz"/>
    <s v="3-Moderado/Limitado"/>
    <s v="3-Medio"/>
    <s v="Media"/>
    <x v="1"/>
    <s v="CAJA DE COMPENSACION DE ASIGNACION FAMILIAR LOS HEROES"/>
    <s v="GESTION DATACENTER/ ACCESOS / CAJA DE COMPENSACION DE ASIGNACION FAMILIAR LOS HEROES"/>
    <s v="15/02/2024 17:34:01"/>
    <s v="15/02/2024 17:35:54"/>
    <x v="0"/>
    <s v="COMUNICACIONES"/>
    <s v="VPN IP - MPLS"/>
    <s v="15/02/2024 17:46:01"/>
    <s v="15/02/2024 23:50:00"/>
    <s v="EMPRESA: CAJA DE COMPENSACION DE ASIGNACION FAMILIAR LOS HEROES_x000a_CÓDIGO DE SERVICIO: _x000a_DIRECCIÓN: Av. Apoquindo #7071, Las Condes, Santiago_x000a_NOMBRE DE QUIEN REPORTA: José Monteverde_x000a_TELÉFONO DE QUIEN REPORTA: 569 9236 7859_x000a_NOMBRE DE CONTACTO EN TERRENO: Jo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4:54"/>
    <d v="1899-12-30T00:12:00"/>
    <d v="1899-12-30T00:07:06"/>
    <s v=""/>
    <s v="Cumplido"/>
    <m/>
    <m/>
    <m/>
    <m/>
    <m/>
    <d v="2024-02-15T00:00:00"/>
    <x v="0"/>
    <x v="0"/>
    <x v="0"/>
    <x v="0"/>
    <x v="0"/>
  </r>
  <r>
    <s v="INC000002617598"/>
    <s v="VPN IP - MPLS"/>
    <x v="9"/>
    <s v="GESTION HD"/>
    <s v="EWALD R GALAZ MILLALEO"/>
    <s v="frp_pcamay"/>
    <s v="3-Moderado/Limitado"/>
    <s v="3-Medio"/>
    <s v="Media"/>
    <x v="1"/>
    <s v="TELEFONICA GLOBAL TECHNOLOGY S.A.AGENCIA EN CHILE"/>
    <s v="HD/RE: Actualizacion de Certificado"/>
    <s v="15/02/2024 18:22:02"/>
    <s v="15/02/2024 18:26:06"/>
    <x v="0"/>
    <s v="Service"/>
    <s v="Internal"/>
    <s v="16/02/2024 9:09:21"/>
    <s v="16/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s v="Estimados,_x000a__x000a_Se adjunta correo de respuesta enviado al cliente._x000a__x000a_Saludos."/>
    <d v="1899-12-30T10:46:49"/>
    <d v="1899-12-30T14:47:19"/>
    <d v="1899-12-30T04:00:30"/>
    <s v=""/>
    <s v="Cumplido"/>
    <m/>
    <m/>
    <m/>
    <m/>
    <m/>
    <d v="2024-02-16T00:00:00"/>
    <x v="1"/>
    <x v="0"/>
    <x v="1"/>
    <x v="0"/>
    <x v="0"/>
  </r>
  <r>
    <s v="INC000002617616"/>
    <s v="VPN IP - MPLS"/>
    <x v="3"/>
    <s v="ADMINISTRADORES RESIDENTES"/>
    <s v="DEIBY Y SANTOYO MONTEROLA"/>
    <s v="frp_joflor"/>
    <s v="4-Menor/Localizado"/>
    <s v="4-Baja"/>
    <s v="Baja"/>
    <x v="1"/>
    <s v="TELEFONICA CHILE S.A."/>
    <s v="GAMA | RE: Solarwinds TTECH - Eventos actuales."/>
    <s v="15/02/2024 14:05:46"/>
    <s v="15/02/2024 14:08:47"/>
    <x v="0"/>
    <s v="CDP ANTIGUO 1"/>
    <s v="CDP ANTIGUO 2"/>
    <s v="15/02/2024 18:23:31"/>
    <s v="15/02/2024 23:50:00"/>
    <s v="PREVENTIVO: NO_x000a_CODIGO DE SERVICIO: SW-DB01-V3_x000a_DIRECCION: - _x000a_QUIEN REPORTA: Cristobal Reyes Delgado | +56 9 6664 3831_x000a_CONTACTO EN TERRENO: Cristobal Reyes Delgado |  +56 9 6664 3831_x000a_PROBLEMA:_x000a_REQUERIMIENTO:_x000a__x000a_Actualmente presenta problemas de espacio el di"/>
    <s v="FASE RESOLUCIÓN Y RECUPERACIÓN_x000a__x000a_Se efectúa contacto con cliente:N/A_x000a__x000a_Teléfono de contacto:N/A_x000a__x000a_Acciones realizadas: Se realiza la expansion del disco de 32GB a 52GB segun lo solicitado. el Disco asociado es el SCSI 2:9_x000a__x000a_Solución paliativa o definitiva: N"/>
    <d v="1899-12-30T01:33:30"/>
    <d v="1899-12-30T04:17:45"/>
    <d v="1899-12-30T02:44:15"/>
    <s v=""/>
    <s v="Cumplido"/>
    <m/>
    <m/>
    <m/>
    <m/>
    <m/>
    <d v="2024-02-15T00:00:00"/>
    <x v="1"/>
    <x v="1"/>
    <x v="0"/>
    <x v="0"/>
    <x v="0"/>
  </r>
  <r>
    <s v="INC000002617660"/>
    <s v="HOSTING VIRTUAL"/>
    <x v="6"/>
    <s v="SISTEMA OPERATIVO MICROSOFT"/>
    <s v="JAVIER CUEVAS"/>
    <s v="tct_jacuev"/>
    <s v="4-Menor/Localizado"/>
    <s v="4-Baja"/>
    <s v="Baja"/>
    <x v="1"/>
    <s v="TELEFONICA GLOBAL TECHNOLOGY S.A.AGENCIA EN CHILE"/>
    <s v="REPORTE DUOC EXCHANGE"/>
    <s v="15/02/2024 16:37:03"/>
    <s v="15/02/2024 16:38:04"/>
    <x v="0"/>
    <s v="TI"/>
    <s v="SISTEMAS OPERATIVOS"/>
    <s v="15/02/2024 16:38:04"/>
    <s v="15/02/2024 23:50:00"/>
    <s v="Folio generado automáticamente para atender requerimiento del cliente. La solicitud fue realizada directamente al área resolutoria sin pasar por el flujo de mesa de ayuda"/>
    <s v="OK"/>
    <d v="1899-12-30T00:00:00"/>
    <d v="1899-12-30T00:01:01"/>
    <d v="1899-12-30T00:01:01"/>
    <s v=""/>
    <s v="Cumplido"/>
    <m/>
    <m/>
    <m/>
    <m/>
    <m/>
    <d v="2024-02-15T00:00:00"/>
    <x v="0"/>
    <x v="0"/>
    <x v="0"/>
    <x v="0"/>
    <x v="0"/>
  </r>
  <r>
    <s v="INC000002617787"/>
    <s v="TICKET-INTELIGENTE"/>
    <x v="4"/>
    <s v="GESTION TI"/>
    <s v="JUAN P SEGURA VARGAS"/>
    <s v="USR_TSIGHT"/>
    <s v="1-Extenso/Generalizado"/>
    <s v="4-Baja"/>
    <s v="Baja"/>
    <x v="3"/>
    <s v="FUNDACION INSTITUTO PROFESIONAL DUOC UC"/>
    <s v="fiprdu01 - srvfs01_vm TICKET AUTOMATICO"/>
    <s v="15/02/2024 15:36:43"/>
    <s v="15/02/2024 15:36:43"/>
    <x v="0"/>
    <s v="TI"/>
    <s v="SISTEMAS OPERATIVOS"/>
    <s v="15/02/2024 22:27:25"/>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6:06:33"/>
    <d v="1899-12-30T06:50:42"/>
    <d v="1899-12-30T00:44:09"/>
    <s v="Cumplido"/>
    <s v=""/>
    <m/>
    <m/>
    <m/>
    <m/>
    <m/>
    <d v="2024-02-15T00:00:00"/>
    <x v="0"/>
    <x v="0"/>
    <x v="0"/>
    <x v="0"/>
    <x v="0"/>
  </r>
  <r>
    <s v="INC000002617817"/>
    <s v="TICKET-INTELIGENTE"/>
    <x v="7"/>
    <s v="DUOC TICKET AUTOMATICO"/>
    <s v="VICTOR SEPULVEDA GAMARRA"/>
    <s v="USR_TSIGHT"/>
    <s v="1-Extenso/Generalizado"/>
    <s v="4-Baja"/>
    <s v="Baja"/>
    <x v="3"/>
    <s v="FUNDACION INSTITUTO PROFESIONAL DUOC UC"/>
    <s v="fiprdu01 - srvctcasino-2k23 TICKET AUTOMATICO"/>
    <s v="15/02/2024 16:11:23"/>
    <s v="15/02/2024 16:11:23"/>
    <x v="0"/>
    <s v="TI"/>
    <s v="SISTEMAS OPERATIVOS"/>
    <s v="15/02/2024 16:44:42"/>
    <s v="15/02/2024 23:50:00"/>
    <s v="PREVENTIVO=SI_x000a_CODIGO DE SERVICIO=FIPRDU01 - SRVCTCASINO-2K23_x000a_DIRECCION=NULL_x000a_CIUDAD=NULL_x000a_COMUNA LOCAL=_x000a_REGION=NULL_x000a_QUIEN REPORTA=Ticket automático_x000a_CONTACTO EN TERRENO=_x000a_PROBLEMA=Down for node FIPRDU01 - SRVCTCASINO-2K23_x000a_REQUERIMIENTO=_x000a_EQUIPOS ENERGIZADO O"/>
    <s v="El servidor SRVCTCASINO-2k23 fue apagado y eliminado, ya que este se utilizó solo para una migración. Se solicitar la baja de monitoreo."/>
    <d v="1899-12-30T00:12:49"/>
    <d v="1899-12-30T00:33:19"/>
    <d v="1899-12-30T00:20:30"/>
    <s v="Cumplido"/>
    <s v=""/>
    <m/>
    <m/>
    <m/>
    <m/>
    <m/>
    <d v="2024-02-15T00:00:00"/>
    <x v="0"/>
    <x v="0"/>
    <x v="0"/>
    <x v="0"/>
    <x v="0"/>
  </r>
  <r>
    <s v="INC000002617928"/>
    <s v="VPN IP - MPLS"/>
    <x v="17"/>
    <s v="ADMINISTRADORES RESIDENTES"/>
    <s v="SEBASTIAN VILLENA"/>
    <s v="frp_joflor"/>
    <s v="3-Moderado/Limitado"/>
    <s v="3-Medio"/>
    <s v="Media"/>
    <x v="1"/>
    <s v="INSTITUTO PROFESIONAL DE CHILE SA"/>
    <s v="GAMA | E: Información de respaldos"/>
    <s v="15/02/2024 17:37:07"/>
    <s v="15/02/2024 17:41:13"/>
    <x v="0"/>
    <s v="CDP ANTIGUO 1"/>
    <s v="CDP ANTIGUO 2"/>
    <s v="16/02/2024 20:09:53"/>
    <s v="16/02/2024 23:50:00"/>
    <s v="PREVENTIVO: NO_x000a_CODIGO DE SERVICIO: Respaldos _x000a_DIRECCION: - _x000a_QUIEN REPORTA: Cristian Bahamondes Miranda_x000a_CONTACTO EN TERRENO:  Cristian Bahamondes Miranda_x000a_PROBLEMA:_x000a_REQUERIMIENTO:_x000a__x000a__x000a_Buenos días, junto con saludar, mucho agradeceré puedas enviarnos la sigui"/>
    <s v="FASE RESOLUCIÓN Y RECUPERACIÓN_x000a__x000a_Se efectúa contacto con cliente: cristian bahamondes_x000a__x000a_Teléfono de contacto: N/A_x000a__x000a_Acciones realizadas: Se envia informacion de respaldos solicitada_x000a__x000a_Solución paliativa o definitiva: N/A_x000a__x000a_Acciones de Mejora, Recomendaciones:"/>
    <d v="1899-12-30T21:49:15"/>
    <d v="1899-12-31T02:32:46"/>
    <d v="1899-12-30T04:43:31"/>
    <s v=""/>
    <s v="Cumplido"/>
    <m/>
    <m/>
    <m/>
    <m/>
    <m/>
    <d v="2024-02-16T00:00:00"/>
    <x v="1"/>
    <x v="0"/>
    <x v="1"/>
    <x v="0"/>
    <x v="0"/>
  </r>
  <r>
    <s v="INC000002617990"/>
    <s v="HOUSING"/>
    <x v="11"/>
    <s v="APQ ACCESOS"/>
    <s v="JAIRO A SALINAS GARAY"/>
    <s v="tct_jsalin"/>
    <s v="3-Moderado/Limitado"/>
    <s v="3-Medio"/>
    <s v="Media"/>
    <x v="1"/>
    <s v="TELEFONICA EMPRESAS DE CHILE SA"/>
    <s v="Revisión y reinicio de equipo DXC-ARAUCO"/>
    <s v="15/02/2024 19:12:55"/>
    <s v="15/02/2024 19:14:34"/>
    <x v="0"/>
    <s v="CDP ANTIGUO 1"/>
    <s v="CDP ANTIGUO 2"/>
    <s v="15/02/2024 19:14:34"/>
    <s v="15/02/2024 23:50:00"/>
    <s v="Revisión y reinicio de equipo DXC-ARAUCO"/>
    <s v="SUPERVISION CRQ/OK."/>
    <d v="1899-12-30T00:00:00"/>
    <d v="1899-12-30T00:01:39"/>
    <d v="1899-12-30T00:01:39"/>
    <s v=""/>
    <s v="Cumplido"/>
    <m/>
    <m/>
    <m/>
    <m/>
    <m/>
    <d v="2024-02-15T00:00:00"/>
    <x v="0"/>
    <x v="0"/>
    <x v="0"/>
    <x v="0"/>
    <x v="0"/>
  </r>
  <r>
    <s v="INC000002617991"/>
    <s v="HOUSING"/>
    <x v="11"/>
    <s v="APQ ACCESOS"/>
    <s v="JAIRO A SALINAS GARAY"/>
    <s v="tct_jsalin"/>
    <s v="3-Moderado/Limitado"/>
    <s v="3-Medio"/>
    <s v="Media"/>
    <x v="1"/>
    <s v="TELEFONICA EMPRESAS DE CHILE SA"/>
    <s v="Cambio de disco DXC"/>
    <s v="15/02/2024 19:14:43"/>
    <s v="15/02/2024 19:16:08"/>
    <x v="0"/>
    <s v="CDP ANTIGUO 1"/>
    <s v="CDP ANTIGUO 2"/>
    <s v="15/02/2024 19:16:08"/>
    <s v="15/02/2024 23:50:00"/>
    <s v="Cambio de disco DXC"/>
    <s v="SUPERVISION CRQ/OK."/>
    <d v="1899-12-30T00:00:00"/>
    <d v="1899-12-30T00:01:25"/>
    <d v="1899-12-30T00:01:25"/>
    <s v=""/>
    <s v="Cumplido"/>
    <m/>
    <m/>
    <m/>
    <m/>
    <m/>
    <d v="2024-02-15T00:00:00"/>
    <x v="0"/>
    <x v="0"/>
    <x v="0"/>
    <x v="0"/>
    <x v="0"/>
  </r>
  <r>
    <s v="INC000002617992"/>
    <s v="HOUSING"/>
    <x v="11"/>
    <s v="APQ ACCESOS"/>
    <s v="JAIRO A SALINAS GARAY"/>
    <s v="tct_jsalin"/>
    <s v="3-Moderado/Limitado"/>
    <s v="3-Medio"/>
    <s v="Media"/>
    <x v="1"/>
    <s v="TELEFONICA EMPRESAS DE CHILE SA"/>
    <s v="RONDA Y REVISION DE SALAS TECNICAS"/>
    <s v="15/02/2024 19:16:16"/>
    <s v="15/02/2024 19:18:30"/>
    <x v="0"/>
    <s v="CDP ANTIGUO 1"/>
    <s v="CDP ANTIGUO 2"/>
    <s v="15/02/2024 19:18:30"/>
    <s v="15/02/2024 23:50:00"/>
    <s v="RONDA Y REVISION DE SALAS TECNICAS"/>
    <s v="RONDA REALIZADA."/>
    <d v="1899-12-30T00:00:00"/>
    <d v="1899-12-30T00:02:14"/>
    <d v="1899-12-30T00:02:14"/>
    <s v=""/>
    <s v="Cumplido"/>
    <m/>
    <m/>
    <m/>
    <m/>
    <m/>
    <d v="2024-02-15T00:00:00"/>
    <x v="0"/>
    <x v="0"/>
    <x v="0"/>
    <x v="0"/>
    <x v="0"/>
  </r>
  <r>
    <s v="INC000002617993"/>
    <s v="HOUSING"/>
    <x v="11"/>
    <s v="APQ ACCESOS"/>
    <s v="JAIRO A SALINAS GARAY"/>
    <s v="tct_jsalin"/>
    <s v="3-Moderado/Limitado"/>
    <s v="3-Medio"/>
    <s v="Media"/>
    <x v="1"/>
    <s v="TELEFONICA EMPRESAS DE CHILE SA"/>
    <s v="TOMA DE ALARMAS DE CLIENTE"/>
    <s v="15/02/2024 19:18:37"/>
    <s v="15/02/2024 19:19:28"/>
    <x v="0"/>
    <s v="CDP ANTIGUO 1"/>
    <s v="CDP ANTIGUO 2"/>
    <s v="15/02/2024 19:19:28"/>
    <s v="15/02/2024 23:50:00"/>
    <s v="TOMA DE ALARMAS DE CLIENTE"/>
    <s v="TOMA DE ALARMAS REALIZADA."/>
    <d v="1899-12-30T00:00:00"/>
    <d v="1899-12-30T00:00:51"/>
    <d v="1899-12-30T00:00:51"/>
    <s v=""/>
    <s v="Cumplido"/>
    <m/>
    <m/>
    <m/>
    <m/>
    <m/>
    <d v="2024-02-15T00:00:00"/>
    <x v="0"/>
    <x v="0"/>
    <x v="0"/>
    <x v="0"/>
    <x v="0"/>
  </r>
  <r>
    <s v="INC000002617997"/>
    <s v="TICKET-INTELIGENTE"/>
    <x v="6"/>
    <s v="GESTION TI"/>
    <s v="ALEJANDRO ACEVEDO VALENZUELA"/>
    <s v="USR_TSIGHT"/>
    <s v="1-Extenso/Generalizado"/>
    <s v="4-Baja"/>
    <s v="Baja"/>
    <x v="3"/>
    <s v="FUNDACION INSTITUTO PROFESIONAL DUOC UC"/>
    <s v="fiprdu01 - srvsharepro1_vm TICKET AUTOMATICO"/>
    <s v="15/02/2024 19:29:07"/>
    <s v="15/02/2024 19:29:07"/>
    <x v="0"/>
    <s v="TRUESIGHT"/>
    <s v="TRUESIGHT"/>
    <s v="16/02/2024 21:40:18"/>
    <s v="16/02/2024 23:50:00"/>
    <s v="PREVENTIVO=SI_x000a_CODIGO DE SERVICIO=SRVSHAREPRO1_VM_x000a_DIRECCION=NULL_x000a_CIUDAD=NULL_x000a_COMUNA LOCAL=_x000a_REGION=NULL_x000a_QUIEN REPORTA=Ticket automático_x000a_CONTACTO EN TERRENO=_x000a_PROBLEMA=High RAM Usage Alert for Node FIPRDU01 - SRVSHAREPRO1_VM_x000a_REQUERIMIENTO=_x000a_EQUIPOS ENERGIZADO"/>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02:06:21"/>
    <d v="1899-12-31T02:11:11"/>
    <d v="1899-12-30T00:04:50"/>
    <s v="Cumplido"/>
    <s v=""/>
    <m/>
    <m/>
    <m/>
    <m/>
    <m/>
    <d v="2024-02-16T00:00:00"/>
    <x v="0"/>
    <x v="0"/>
    <x v="0"/>
    <x v="0"/>
    <x v="0"/>
  </r>
  <r>
    <s v="INC000002618052"/>
    <s v="RED INTERNA"/>
    <x v="2"/>
    <s v="APQ ACCESOS"/>
    <s v="YORDI M HURTADO ARAYA"/>
    <s v="tct_yorhua"/>
    <s v="4-Menor/Localizado"/>
    <s v="4-Baja"/>
    <s v="Baja"/>
    <x v="1"/>
    <s v="TELEFONICA CYBERSECURITY TECH CHILE SPA"/>
    <s v="RONDA SALAS TIC POR ENTREGA DE TURNO"/>
    <s v="15/02/2024 20:17:19"/>
    <s v="15/02/2024 20:17:48"/>
    <x v="0"/>
    <s v="CDP ANTIGUO 1"/>
    <s v="CDP ANTIGUO 2"/>
    <s v="15/02/2024 21:52:54"/>
    <s v="15/02/2024 23:50:00"/>
    <s v="RONDA SALAS TIC POR ENTREGA DE TURNO"/>
    <s v="RONDA REALIZADA"/>
    <d v="1899-12-30T00:00:00"/>
    <d v="1899-12-30T01:35:35"/>
    <d v="1899-12-30T01:35:35"/>
    <s v=""/>
    <s v="Cumplido"/>
    <m/>
    <m/>
    <m/>
    <m/>
    <m/>
    <d v="2024-02-15T00:00:00"/>
    <x v="1"/>
    <x v="1"/>
    <x v="0"/>
    <x v="0"/>
    <x v="0"/>
  </r>
  <r>
    <s v="INC000002618053"/>
    <s v="RED INTERNA"/>
    <x v="2"/>
    <s v="APQ ACCESOS"/>
    <s v="YORDI M HURTADO ARAYA"/>
    <s v="tct_yorhua"/>
    <s v="4-Menor/Localizado"/>
    <s v="4-Baja"/>
    <s v="Baja"/>
    <x v="1"/>
    <s v="TELEFONICA CYBERSECURITY TECH CHILE SPA"/>
    <s v="RONDA TOMA DE TEMPERATURAS SALAS TIC 20:30"/>
    <s v="15/02/2024 20:18:06"/>
    <s v="15/02/2024 20:18:32"/>
    <x v="0"/>
    <s v="CDP ANTIGUO 1"/>
    <s v="CDP ANTIGUO 2"/>
    <s v="15/02/2024 21:52:37"/>
    <s v="15/02/2024 23:50:00"/>
    <s v="RONDA TOMA DE TEMPERATURAS SALAS TIC 20:30"/>
    <s v="RONDA REALIZADA"/>
    <d v="1899-12-30T00:00:00"/>
    <d v="1899-12-30T01:34:31"/>
    <d v="1899-12-30T01:34:31"/>
    <s v=""/>
    <s v="Cumplido"/>
    <m/>
    <m/>
    <m/>
    <m/>
    <m/>
    <d v="2024-02-15T00:00:00"/>
    <x v="1"/>
    <x v="1"/>
    <x v="0"/>
    <x v="0"/>
    <x v="0"/>
  </r>
  <r>
    <s v="INC000002618054"/>
    <s v="RED INTERNA"/>
    <x v="2"/>
    <s v="APQ ACCESOS"/>
    <s v="YORDI M HURTADO ARAYA"/>
    <s v="tct_yorhua"/>
    <s v="4-Menor/Localizado"/>
    <s v="4-Baja"/>
    <s v="Baja"/>
    <x v="1"/>
    <s v="TELEFONICA CYBERSECURITY TECH CHILE SPA"/>
    <s v="RONDA TOMA DE TEMPERATURAS SALAS TIC 00:30"/>
    <s v="15/02/2024 20:19:21"/>
    <s v="15/02/2024 20:20:34"/>
    <x v="0"/>
    <s v="CDP ANTIGUO 1"/>
    <s v="CDP ANTIGUO 2"/>
    <s v="15/02/2024 21:52:21"/>
    <s v="15/02/2024 23:50:00"/>
    <s v="RONDA TOMA DE TEMPERATURAS SALAS TIC 00:30"/>
    <s v="RONDA REALIZADA"/>
    <d v="1899-12-30T00:00:00"/>
    <d v="1899-12-30T01:33:00"/>
    <d v="1899-12-30T01:33:00"/>
    <s v=""/>
    <s v="Cumplido"/>
    <m/>
    <m/>
    <m/>
    <m/>
    <m/>
    <d v="2024-02-15T00:00:00"/>
    <x v="1"/>
    <x v="1"/>
    <x v="0"/>
    <x v="0"/>
    <x v="0"/>
  </r>
  <r>
    <s v="INC000002618055"/>
    <s v="RED INTERNA"/>
    <x v="2"/>
    <s v="APQ ACCESOS"/>
    <s v="YORDI M HURTADO ARAYA"/>
    <s v="tct_yorhua"/>
    <s v="4-Menor/Localizado"/>
    <s v="4-Baja"/>
    <s v="Baja"/>
    <x v="1"/>
    <s v="TELEFONICA CYBERSECURITY TECH CHILE SPA"/>
    <s v="RONDA TOMA DE TEMPERATURAS SALAS TIC 04:30"/>
    <s v="15/02/2024 20:20:55"/>
    <s v="15/02/2024 20:21:23"/>
    <x v="0"/>
    <s v="CDP ANTIGUO 1"/>
    <s v="CDP ANTIGUO 2"/>
    <s v="15/02/2024 21:52:04"/>
    <s v="15/02/2024 23:50:00"/>
    <s v="RONDA TOMA DE TEMPERATURAS SALAS TIC 04:30"/>
    <s v="RONDA REALIZADA"/>
    <d v="1899-12-30T00:00:00"/>
    <d v="1899-12-30T01:31:09"/>
    <d v="1899-12-30T01:31:09"/>
    <s v=""/>
    <s v="Cumplido"/>
    <m/>
    <m/>
    <m/>
    <m/>
    <m/>
    <d v="2024-02-15T00:00:00"/>
    <x v="1"/>
    <x v="1"/>
    <x v="0"/>
    <x v="0"/>
    <x v="0"/>
  </r>
  <r>
    <s v="INC000002618068"/>
    <s v="HOUSING"/>
    <x v="14"/>
    <s v="BELIEVE"/>
    <s v="YORDI M HURTADO ARAYA"/>
    <s v="frp_jcarri"/>
    <s v="3-Moderado/Limitado"/>
    <s v="3-Medio"/>
    <s v="Media"/>
    <x v="1"/>
    <s v="CEMENTOS BIO BIO S.A.C.I."/>
    <s v="GESTION DATACENTER/ ACCESOS /CEMENTOS BIO BIO S.A."/>
    <s v="15/02/2024 22:32:42"/>
    <s v="15/02/2024 22:34:54"/>
    <x v="0"/>
    <s v="COMUNICACIONES"/>
    <s v="VPN IP - MPLS"/>
    <s v="15/02/2024 22:54:52"/>
    <s v="15/02/2024 23:50:00"/>
    <s v="EMPRESA:CEMENTOS BIO BIO S.A._x000a_CÓDIGO DE SERVICIO: _x000a_DIRECCIÓN:Calle San Martin #50, Santiago Centro, Santiago_x000a_NOMBRE DE QUIEN REPORTA:Angelo Lagos_x000a_TELÉFONO DE QUIEN REPORTA:989030860_x000a_NOMBRE DE CONTACTO EN TERRENO: _x000a_REQUERIMIENTO:Movimiento de cruzadas ent"/>
    <s v="ACCESOS AUTORIZADOS"/>
    <d v="1899-12-30T00:09:18"/>
    <d v="1899-12-30T00:22:10"/>
    <d v="1899-12-30T00:12:52"/>
    <s v=""/>
    <s v="Cumplido"/>
    <m/>
    <m/>
    <m/>
    <m/>
    <m/>
    <d v="2024-02-15T00:00:00"/>
    <x v="0"/>
    <x v="0"/>
    <x v="0"/>
    <x v="0"/>
    <x v="0"/>
  </r>
  <r>
    <s v="INC000002618092"/>
    <s v="SAP"/>
    <x v="9"/>
    <s v="CLOUD SAP HANA"/>
    <s v="NICOLAS A SAAVEDRA EGUILUZ"/>
    <s v="tct_nsaave"/>
    <s v="4-Menor/Localizado"/>
    <s v="4-Baja"/>
    <s v="Baja"/>
    <x v="1"/>
    <s v="TELEFONICA EMPRESAS DE CHILE SA"/>
    <s v="Checklist Diario Clientes 16.02.24"/>
    <s v="16/02/2024 7:36:19"/>
    <s v="16/02/2024 7:37:18"/>
    <x v="0"/>
    <s v="Service"/>
    <s v="Internal"/>
    <s v="16/02/2024 7:37:48"/>
    <s v="16/02/2024 23:50:00"/>
    <s v="Se realiza Checklist Diario de los clientes; _x000a_HDC_x000a_NUTRISCO_x000a_FRUSAN"/>
    <s v="Se realiza Checklist Diario de los clientes; _x000a_HDC_x000a_NUTRISCO_x000a_FRUSAN"/>
    <d v="1899-12-30T00:00:00"/>
    <d v="1899-12-30T00:01:29"/>
    <d v="1899-12-30T00:01:29"/>
    <s v=""/>
    <s v="Cumplido"/>
    <m/>
    <m/>
    <m/>
    <m/>
    <m/>
    <d v="2024-02-16T00:00:00"/>
    <x v="0"/>
    <x v="0"/>
    <x v="0"/>
    <x v="0"/>
    <x v="0"/>
  </r>
  <r>
    <s v="INC000002618099"/>
    <s v="VPN IP - MPLS"/>
    <x v="7"/>
    <s v="GESTION HD"/>
    <s v="SEBASTIAN I ACUÑA GUZMAN"/>
    <s v="frp_dalcap"/>
    <s v="4-Menor/Localizado"/>
    <s v="4-Baja"/>
    <s v="Baja"/>
    <x v="1"/>
    <s v="INGENIERIA SERVICIOS Y COMUNICACIONES S A"/>
    <s v="Generar registros TXT dominio jeria.cl"/>
    <s v="16/02/2024 7:57:26"/>
    <s v="16/02/2024 8:42:54"/>
    <x v="0"/>
    <s v="TI"/>
    <s v="SISTEMAS OPERATIVOS"/>
    <s v="16/02/2024 12:40:32"/>
    <s v="16/02/2024 23:50:00"/>
    <s v="PREVENTIVO: NO_x000a_CODIGO DE SERVICIO:_x000a_DIRECCION:_x000a_QUIEN REPORTA:Miguel Bolivar  (+56) 2 2236 2306_x000a_CONTACTO EN TERRENO:_x000a_PROBLEMA:_x000a_REQUERIMIENTO_x000a_Estimados, favor realizar el siguiente ajuste para el dominio jeria.cl:_x000a__x000a_ _x000a__x000a_Crear el siguiente registro TXT:_x000a__x000a_ _x000a__x000a_je"/>
    <s v="Se crea registro solicitado, el cual responde correctamente desde los dns autoritativos e internet. Para el resto de DNS's es necesario esperar el tiempo de propagación/refresco correspondiente."/>
    <d v="1899-12-30T00:00:00"/>
    <d v="1899-12-30T04:43:06"/>
    <d v="1899-12-30T04:43:06"/>
    <s v=""/>
    <s v="Cumplido"/>
    <m/>
    <m/>
    <m/>
    <m/>
    <m/>
    <d v="2024-02-16T00:00:00"/>
    <x v="1"/>
    <x v="0"/>
    <x v="1"/>
    <x v="0"/>
    <x v="0"/>
  </r>
  <r>
    <s v="INC000002618142"/>
    <s v="HOUSING"/>
    <x v="11"/>
    <s v="APQ ACCESOS"/>
    <s v="ALDO P VALENZUELA MUJICA"/>
    <s v="tct_avalen"/>
    <s v="2-Significativo/Amplio"/>
    <s v="2-Alta"/>
    <s v="Alta"/>
    <x v="1"/>
    <s v="TELEFONICA EMPRESAS DE CHILE SA"/>
    <s v="RONDA Y REVISION DE SALAS TECNICAS"/>
    <s v="16/02/2024 3:57:34"/>
    <s v="16/02/2024 3:59:09"/>
    <x v="0"/>
    <s v="CDP ANTIGUO 1"/>
    <s v="CDP ANTIGUO 2"/>
    <s v="16/02/2024 4:01:13"/>
    <s v="16/02/2024 23:50:00"/>
    <s v="RONDA Y REVISION DE SALAS TECNICAS"/>
    <s v="SE REALIZA RONDA"/>
    <d v="1899-12-30T00:01:41"/>
    <d v="1899-12-30T00:03:39"/>
    <d v="1899-12-30T00:01:58"/>
    <s v=""/>
    <s v="Cumplido"/>
    <m/>
    <m/>
    <m/>
    <m/>
    <m/>
    <d v="2024-02-16T00:00:00"/>
    <x v="0"/>
    <x v="0"/>
    <x v="0"/>
    <x v="0"/>
    <x v="0"/>
  </r>
  <r>
    <s v="INC000002618144"/>
    <s v="HOUSING"/>
    <x v="11"/>
    <s v="APQ ACCESOS"/>
    <s v="ALDO P VALENZUELA MUJICA"/>
    <s v="tct_avalen"/>
    <s v="2-Significativo/Amplio"/>
    <s v="2-Alta"/>
    <s v="Alta"/>
    <x v="1"/>
    <s v="TELEFONICA EMPRESAS DE CHILE SA"/>
    <s v="TOMA DE ALARMAS DE CLIENTE"/>
    <s v="16/02/2024 4:02:32"/>
    <s v="16/02/2024 4:03:42"/>
    <x v="0"/>
    <s v="CDP ANTIGUO 1"/>
    <s v="CDP ANTIGUO 2"/>
    <s v="16/02/2024 4:05:24"/>
    <s v="16/02/2024 23:50:00"/>
    <s v="TOMA DE ALARMAS DE CLIENTE"/>
    <s v="SE REALIZA TOMA DE ALARMAS"/>
    <d v="1899-12-30T00:01:10"/>
    <d v="1899-12-30T00:02:52"/>
    <d v="1899-12-30T00:01:42"/>
    <s v=""/>
    <s v="Cumplido"/>
    <m/>
    <m/>
    <m/>
    <m/>
    <m/>
    <d v="2024-02-16T00:00:00"/>
    <x v="0"/>
    <x v="0"/>
    <x v="0"/>
    <x v="0"/>
    <x v="0"/>
  </r>
  <r>
    <s v="INC000002618154"/>
    <s v="SAP"/>
    <x v="9"/>
    <s v="CLOUD SAP HANA"/>
    <s v="EWALD R GALAZ MILLALEO"/>
    <s v="tct_egalaz"/>
    <s v="4-Menor/Localizado"/>
    <s v="4-Baja"/>
    <s v="Baja"/>
    <x v="1"/>
    <s v="TELEFONICA GLOBAL TECHNOLOGY S.A.AGENCIA EN CHILE"/>
    <s v="Checklist diario clientes 12.02.2024"/>
    <s v="16/02/2024 9:34:16"/>
    <s v="16/02/2024 9:38:23"/>
    <x v="0"/>
    <s v="Service"/>
    <s v="Internal"/>
    <s v="16/02/2024 9:55:22"/>
    <s v="16/02/2024 23:50:00"/>
    <s v="Se adjunta Checklist Diario de los clientes;_x000a_- HCUA ECC_x000a_- Sugal ECC"/>
    <s v="Se adjunta Checklist Diario de los clientes;_x000a_- HCUA ECC_x000a_- Sugal ECC"/>
    <d v="1899-12-30T00:00:00"/>
    <d v="1899-12-30T00:21:06"/>
    <d v="1899-12-30T00:21:06"/>
    <s v=""/>
    <s v="Cumplido"/>
    <m/>
    <m/>
    <m/>
    <m/>
    <m/>
    <d v="2024-02-16T00:00:00"/>
    <x v="0"/>
    <x v="0"/>
    <x v="0"/>
    <x v="0"/>
    <x v="0"/>
  </r>
  <r>
    <s v="INC000002618159"/>
    <s v="SAP"/>
    <x v="9"/>
    <s v="CLOUD SAP HANA"/>
    <s v="EWALD R GALAZ MILLALEO"/>
    <s v="tct_egalaz"/>
    <s v="4-Menor/Localizado"/>
    <s v="4-Baja"/>
    <s v="Baja"/>
    <x v="1"/>
    <s v="TELEFONICA GLOBAL TECHNOLOGY S.A.AGENCIA EN CHILE"/>
    <s v="Checklist diario clientes 13.02.2024"/>
    <s v="16/02/2024 9:55:43"/>
    <s v="16/02/2024 9:56:55"/>
    <x v="0"/>
    <s v="Service"/>
    <s v="Internal"/>
    <s v="16/02/2024 10:57:37"/>
    <s v="16/02/2024 23:50:00"/>
    <s v="Se adjunta Checklist Diario de los clientes;_x000a_- HCUA ECC_x000a_- Sugal ECC"/>
    <s v="Se adjunta Checklist Diario de los clientes;_x000a_- HCUA ECC_x000a_- Sugal ECC"/>
    <d v="1899-12-30T00:00:00"/>
    <d v="1899-12-30T01:01:54"/>
    <d v="1899-12-30T01:01:54"/>
    <s v=""/>
    <s v="Cumplido"/>
    <m/>
    <m/>
    <m/>
    <m/>
    <m/>
    <d v="2024-02-16T00:00:00"/>
    <x v="1"/>
    <x v="1"/>
    <x v="0"/>
    <x v="0"/>
    <x v="0"/>
  </r>
  <r>
    <s v="INC000002618173"/>
    <s v="BACKUP ON DEMAND"/>
    <x v="17"/>
    <s v="SM OPERACIONES"/>
    <s v="RODRIGO VÁSQUEZ MUÑOZ"/>
    <s v="tct_decruz"/>
    <s v="4-Menor/Localizado"/>
    <s v="4-Baja"/>
    <s v="Baja"/>
    <x v="1"/>
    <s v="MOSAICO SA"/>
    <s v="ELIMINAR REPORTE DE RESPALDO"/>
    <s v="16/02/2024 10:48:16"/>
    <s v="16/02/2024 10:50:12"/>
    <x v="0"/>
    <s v="TI"/>
    <s v="SERVIDORES VIRTUALES"/>
    <s v="17/02/2024 12:19:16"/>
    <s v="17/02/2024 23:50:00"/>
    <s v="Reporte de respaldo Cliente Mosaico"/>
    <s v="FASE RESOLUCIÓN Y RECUPERACIÓN_x000a__x000a_Se efectúa contacto con cliente: N/A_x000a__x000a_Teléfono de contacto: N/A_x000a__x000a_Acciones realizadas: se elimina reporte de cliente mosaico_x000a__x000a_Solución paliativa o definitiva: se elimina reporte de cliente mosaico_x000a__x000a__x000a_Acciones de Mejora, Reco"/>
    <d v="1899-12-31T00:54:05"/>
    <d v="1899-12-31T01:31:00"/>
    <d v="1899-12-30T00:36:55"/>
    <s v=""/>
    <s v="Cumplido"/>
    <m/>
    <m/>
    <m/>
    <m/>
    <m/>
    <d v="2024-02-17T00:00:00"/>
    <x v="0"/>
    <x v="0"/>
    <x v="0"/>
    <x v="0"/>
    <x v="0"/>
  </r>
  <r>
    <s v="INC000002618539"/>
    <s v="INFRAESTRUCTURA DC"/>
    <x v="2"/>
    <s v="APQ ACCESOS"/>
    <s v="RENE E VILLEGAS CARREÑO"/>
    <s v="tct_frafea"/>
    <s v="4-Menor/Localizado"/>
    <s v="4-Baja"/>
    <s v="Baja"/>
    <x v="0"/>
    <s v="TELEFONICA CYBERSECURITY TECH CHILE SPA"/>
    <s v="INCIDENTE - DATACENTER SAN MARTIN  - PANEL SISTEMA CONTRA INCENDIOS CON ALARMA CON FALLA DE BATERIA"/>
    <s v="16/02/2024 9:30:09"/>
    <s v="16/02/2024 9:35:06"/>
    <x v="0"/>
    <s v="CDP ANTIGUO 1"/>
    <s v="CDP ANTIGUO 2"/>
    <s v="16/02/2024 12:19:29"/>
    <s v="16/02/2024 23:50:00"/>
    <s v="PREVENTIVO: SI_x000a_CODIGO DE SERVICIO: N/A_x000a_DIRECCION:  SAN MARTIN 50_x000a_QUIEN REPORTA: FRANCISCO FELIU_x000a_CONTACTO EN TERRENO: OPERACIONES DC SM / 995442858_x000a_PROBLEMA: INCIDENTE - DATACENTER SAN MARTIN  - PANEL SISTEMA CONTRA INCENDIOS CON ALARMA CON FALLA DE BATER"/>
    <s v="Fase de resolución y recuperación: INFORMACION_x000a_Se efectúa contacto con cliente: N/A_x000a_Teléfono de contacto: N/A_x000a_Acciones realizadas: INCIDENCIA RESTABLECIDA_x000a_Solución paliativa o definitiva: N/A_x000a_Acciones de Mejora, Recomendaciones: N/A_x000a_Causa Raíz: (si aplic"/>
    <d v="1899-12-30T00:00:00"/>
    <d v="1899-12-30T00:00:00"/>
    <d v="1899-12-30T00:00:00"/>
    <s v=""/>
    <s v=""/>
    <m/>
    <s v=""/>
    <s v=""/>
    <s v=""/>
    <s v="Cumplido"/>
    <d v="2024-02-16T00:00:00"/>
    <x v="0"/>
    <x v="0"/>
    <x v="0"/>
    <x v="0"/>
    <x v="0"/>
  </r>
  <r>
    <s v="INC000002618572"/>
    <s v="SAP"/>
    <x v="9"/>
    <s v="CLOUD SAP HANA"/>
    <s v="EWALD R GALAZ MILLALEO"/>
    <s v="tct_egalaz"/>
    <s v="4-Menor/Localizado"/>
    <s v="4-Baja"/>
    <s v="Baja"/>
    <x v="1"/>
    <s v="TELEFONICA GLOBAL TECHNOLOGY S.A.AGENCIA EN CHILE"/>
    <s v="Checklist diario clientes 14.02.2024"/>
    <s v="16/02/2024 10:53:23"/>
    <s v="16/02/2024 10:54:32"/>
    <x v="0"/>
    <s v="Service"/>
    <s v="Internal"/>
    <s v="16/02/2024 10:59:24"/>
    <s v="16/02/2024 23:50:00"/>
    <s v="Se adjunta Checklist Diario de los clientes;_x000a_- HCUA ECC_x000a_- Sugal ECC"/>
    <s v="Se adjunta Checklist Diario de los clientes;_x000a_- HCUA ECC_x000a_- Sugal ECC"/>
    <d v="1899-12-30T00:00:00"/>
    <d v="1899-12-30T00:06:01"/>
    <d v="1899-12-30T00:06:01"/>
    <s v=""/>
    <s v="Cumplido"/>
    <m/>
    <s v=""/>
    <s v=""/>
    <s v=""/>
    <s v="Cumplido"/>
    <d v="2024-02-16T00:00:00"/>
    <x v="0"/>
    <x v="0"/>
    <x v="0"/>
    <x v="0"/>
    <x v="0"/>
  </r>
  <r>
    <s v="INC000002618574"/>
    <s v="SAP"/>
    <x v="9"/>
    <s v="CLOUD SAP HANA"/>
    <s v="EWALD R GALAZ MILLALEO"/>
    <s v="tct_egalaz"/>
    <s v="4-Menor/Localizado"/>
    <s v="4-Baja"/>
    <s v="Baja"/>
    <x v="1"/>
    <s v="TELEFONICA GLOBAL TECHNOLOGY S.A.AGENCIA EN CHILE"/>
    <s v="Checklist diario clientes 15.02.2024"/>
    <s v="16/02/2024 11:02:24"/>
    <s v="16/02/2024 11:05:29"/>
    <x v="0"/>
    <s v="Service"/>
    <s v="Internal"/>
    <s v="16/02/2024 11:06:19"/>
    <s v="16/02/2024 23:50:00"/>
    <s v="Se adjunta Checklist Diario de los clientes;_x000a_- HCUA ECC_x000a_- Sugal ECC"/>
    <s v="Se adjunta Checklist Diario de los clientes;_x000a_- HCUA ECC_x000a_- Sugal ECC"/>
    <d v="1899-12-30T00:00:00"/>
    <d v="1899-12-30T00:03:55"/>
    <d v="1899-12-30T00:03:55"/>
    <s v=""/>
    <s v="Cumplido"/>
    <m/>
    <m/>
    <m/>
    <m/>
    <m/>
    <d v="2024-02-16T00:00:00"/>
    <x v="0"/>
    <x v="0"/>
    <x v="0"/>
    <x v="0"/>
    <x v="0"/>
  </r>
  <r>
    <s v="INC000002618579"/>
    <s v="SAP"/>
    <x v="9"/>
    <s v="CLOUD SAP HANA"/>
    <s v="EWALD R GALAZ MILLALEO"/>
    <s v="tct_egalaz"/>
    <s v="4-Menor/Localizado"/>
    <s v="4-Baja"/>
    <s v="Baja"/>
    <x v="1"/>
    <s v="TELEFONICA GLOBAL TECHNOLOGY S.A.AGENCIA EN CHILE"/>
    <s v="Checklist diario clientes 16.02.2024"/>
    <s v="16/02/2024 11:25:43"/>
    <s v="16/02/2024 11:27:12"/>
    <x v="0"/>
    <s v="Service"/>
    <s v="Internal"/>
    <s v="19/02/2024 7:20:45"/>
    <s v="19/02/2024 23:50:00"/>
    <s v="Se adjunta Checklist Diario de los clientes;_x000a_- HCUA ECC_x000a_- Sugal ECC"/>
    <s v="Se adjunta Checklist Diario de los clientes;_x000a_- HCUA ECC_x000a_- Sugal ECC"/>
    <d v="1900-01-01T14:19:38"/>
    <d v="1900-01-01T19:55:02"/>
    <d v="1899-12-30T05:35:24"/>
    <s v=""/>
    <s v="Cumplido"/>
    <m/>
    <m/>
    <m/>
    <m/>
    <m/>
    <d v="2024-02-19T00:00:00"/>
    <x v="1"/>
    <x v="0"/>
    <x v="1"/>
    <x v="0"/>
    <x v="0"/>
  </r>
  <r>
    <s v="INC000002618635"/>
    <s v="TICKET-INTELIGENTE"/>
    <x v="6"/>
    <s v="GESTION TI"/>
    <s v="ALEJANDRO ACEVEDO VALENZUELA"/>
    <s v="USR_TSIGHT"/>
    <s v="1-Extenso/Generalizado"/>
    <s v="4-Baja"/>
    <s v="Baja"/>
    <x v="3"/>
    <s v="FUNDACION INSTITUTO PROFESIONAL DUOC UC"/>
    <s v="fiprdu01 - srvfs01_vm TICKET AUTOMATICO"/>
    <s v="16/02/2024 7:39:41"/>
    <s v="16/02/2024 7:39:41"/>
    <x v="0"/>
    <s v="TRUESIGHT"/>
    <s v="TRUESIGHT"/>
    <s v="16/02/2024 8:56:39"/>
    <s v="16/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FASE RESOLUCIÓN Y RECUPERACIÓN_x000a__x000a_Se efectúa contacto con cliente: gama.duoc@movistar.cl_x000a__x000a_Teléfono de contacto: No aplica._x000a__x000a_Acciones realizadas: Se revisa caso a nivel SOLARWINDS, informo que la alarma se restablece sin intervención.  Se resuelve folio._x000a__x000a_S"/>
    <d v="1899-12-30T01:15:43"/>
    <d v="1899-12-30T01:16:58"/>
    <d v="1899-12-30T00:01:15"/>
    <s v="Cumplido"/>
    <s v=""/>
    <m/>
    <m/>
    <m/>
    <m/>
    <m/>
    <d v="2024-02-16T00:00:00"/>
    <x v="0"/>
    <x v="0"/>
    <x v="0"/>
    <x v="0"/>
    <x v="0"/>
  </r>
  <r>
    <s v="INC000002618760"/>
    <s v="VPN IP - MPLS"/>
    <x v="12"/>
    <s v="GESTION CALL CENTER"/>
    <s v="DENISE CRUZAT ETCHEBERRY"/>
    <s v="frp_jserna"/>
    <s v="3-Moderado/Limitado"/>
    <s v="3-Medio"/>
    <s v="Media"/>
    <x v="1"/>
    <s v="I MUNICIPALIDAD DE GRANEROS"/>
    <s v="SSPP/ACCESO A HOSTING"/>
    <s v="16/02/2024 11:11:33"/>
    <s v="16/02/2024 11:21:32"/>
    <x v="0"/>
    <s v="COMUNICACIONES"/>
    <s v="VPN IP - MPLS"/>
    <s v="19/02/2024 13:21:23"/>
    <s v="19/02/2024 23:50:00"/>
    <s v="PREVENTIVO: NO_x000a_CODIGO DE SERVICIO:VPF2296927-L3_x000a_DIRECCION:Plaza de Armas S/N,Graneros,Rancagua_x000a_QUIEN REPORTA:Luis Retamal  932966299_x000a_CONTACTO EN TERRENO:Luis Retamal   932966299_x000a_PROBLEMA:_x000a_REQUERIMIENTO:ACCESO A HOSTING_x000a_EQUIPOS ENERGIZADO/REINICIADO:SI_x000a_HO"/>
    <s v="TEL-25032 RE: TEL-25027 INC000002618760 PERMISO DE ADMIN_x000a_Miguel Bolivar comentó\: Estimada,_x000a_Según se pudo verificar, el caso fue atendido el día 16/02/24 en el ticket de atención interno 41233 en el cual se dio el nuevo acceso a la administración del cpa"/>
    <d v="1900-01-02T01:14:51"/>
    <d v="1900-01-02T02:09:50"/>
    <d v="1899-12-30T00:54:59"/>
    <s v=""/>
    <s v="Cumplido"/>
    <m/>
    <m/>
    <m/>
    <m/>
    <m/>
    <d v="2024-02-19T00:00:00"/>
    <x v="0"/>
    <x v="0"/>
    <x v="0"/>
    <x v="0"/>
    <x v="0"/>
  </r>
  <r>
    <s v="INC000002618844"/>
    <s v="VPN IP - MPLS"/>
    <x v="17"/>
    <s v="GESTION HD"/>
    <s v="RODRIGO VÁSQUEZ MUÑOZ"/>
    <s v="frp_fpetro"/>
    <s v="3-Moderado/Limitado"/>
    <s v="3-Medio"/>
    <s v="Media"/>
    <x v="1"/>
    <s v="ARTIKOS CHILE S A"/>
    <s v="HD/Solicitud de creación de ticket / baja de respaldo /Artikos Chile S.A. varias bases"/>
    <s v="16/02/2024 9:45:48"/>
    <s v="16/02/2024 9:50:51"/>
    <x v="0"/>
    <s v="CDP ANTIGUO 1"/>
    <s v="CDP ANTIGUO 2"/>
    <s v="17/02/2024 12:22:52"/>
    <s v="17/02/2024 23:50:00"/>
    <s v="PREVENTIVO: NO_x000a_CODIGO DE SERVICIO:_x000a_DIRECCION:_x000a_QUIEN REPORTA: Raúl Ahumada Z.   +56223955448_x000a_CONTACTO EN TERRENO: Raúl Ahumada Z.   +56223955448_x000a__x000a_REQUERIMIENTO:_x000a__x000a_Estimados por favor crear ticket para baja de respaldos de las siguientes_x000a_bases según informa"/>
    <s v="FASE RESOLUCIÓN Y RECUPERACIÓN_x000a__x000a_Se efectúa contacto con cliente: N/A_x000a__x000a_Teléfono de contacto: N/A_x000a__x000a_Acciones realizadas: bd solicitadas dadas de baja en respaldo_x000a__x000a_Solución paliativa o definitiva: bd solicitadas dadas de baja en respaldo_x000a__x000a_Acciones de Mejora,"/>
    <d v="1899-12-31T02:09:18"/>
    <d v="1899-12-31T02:37:04"/>
    <d v="1899-12-30T00:27:46"/>
    <s v=""/>
    <s v="Cumplido"/>
    <m/>
    <m/>
    <m/>
    <m/>
    <m/>
    <d v="2024-02-17T00:00:00"/>
    <x v="0"/>
    <x v="0"/>
    <x v="0"/>
    <x v="0"/>
    <x v="0"/>
  </r>
  <r>
    <s v="INC000002618867"/>
    <s v="VPN IP - MPLS"/>
    <x v="5"/>
    <s v="GESTION HD"/>
    <s v="JUAN PABLO PAZ GOMPERTZ"/>
    <s v="frp_fpetro"/>
    <s v="3-Moderado/Limitado"/>
    <s v="3-Medio"/>
    <s v="Media"/>
    <x v="1"/>
    <s v="INSTITUTO PROFESIONAL DE CHILE SA"/>
    <s v="HD/_x000a_Formulario de Solicitud de IPvlan 2.0 ipchile"/>
    <s v="16/02/2024 10:06:49"/>
    <s v="16/02/2024 10:09:06"/>
    <x v="0"/>
    <s v="CDP ANTIGUO 1"/>
    <s v="CDP ANTIGUO 2"/>
    <s v="16/02/2024 11:23:29"/>
    <s v="16/02/2024 23:50:00"/>
    <s v="PREVENTIVO: NO_x000a_CODIGO DE SERVICIO:_x000a_DIRECCION:_x000a_QUIEN REPORTA: Juan Carlos Uzcategui Fuguett 56 9 9742 0921_x000a_CONTACTO EN TERRENO: Juan Carlos Uzcategui Fuguett 56 9 9742 0921_x000a_ _x000a_REQUERIMIENTO:_x000a__x000a_Junto con saludar, favor crear ticket y derivar a controller par"/>
    <s v="Se asigna IP PVLAN y se notifica a los solicitantes."/>
    <d v="1899-12-30T00:00:00"/>
    <d v="1899-12-30T01:16:40"/>
    <d v="1899-12-30T01:16:40"/>
    <s v=""/>
    <s v="Cumplido"/>
    <m/>
    <m/>
    <m/>
    <m/>
    <m/>
    <d v="2024-02-16T00:00:00"/>
    <x v="1"/>
    <x v="1"/>
    <x v="0"/>
    <x v="0"/>
    <x v="0"/>
  </r>
  <r>
    <s v="INC000002618935"/>
    <s v="VPN IP - MPLS"/>
    <x v="9"/>
    <s v="GESTION HD"/>
    <s v="NICOLAS A SAAVEDRA EGUILUZ"/>
    <s v="frp_kefern"/>
    <s v="3-Moderado/Limitado"/>
    <s v="3-Medio"/>
    <s v="Media"/>
    <x v="1"/>
    <s v="NUTRISCO CHILE SA"/>
    <s v="HD |  DUMP QAS // 16 de febrero de 2024 // Acción creación usuario SAP"/>
    <s v="16/02/2024 11:37:10"/>
    <s v="16/02/2024 11:40:26"/>
    <x v="0"/>
    <s v="CDP ANTIGUO 1"/>
    <s v="CDP ANTIGUO 2"/>
    <s v="16/02/2024 11:59:22"/>
    <s v="16/02/2024 23:50:00"/>
    <s v="PREVENTIVO: NO_x000a_CODIGO DE SERVICIO:_x000a_DIRECCION:_x000a_QUIEN REPORTA:Nicolás Saavedra Eguiluz +56 9 6187 5469_x000a_CONTACTO EN TERRENO:_x000a_PROBLEMA:_x000a_REQUERIMIENTO:_x000a__x000a_Mesa de ayuda de Estimados_x000a__x000a_Favor generar ticket en base a requerimiento de cliente NUTRISCO_x000a__x000a_Dejar en ban"/>
    <s v="Este error se produce debido al borrado de usuarios que se realiza en el_x000a_sistema SAP. La recomendación entregada por SAP es copiar el usuario sin_x000a_marcar la opción_x000a_Los datos asociados al tab comenzaran a ser creados a medida que el_x000a_nuevo usuario utilice e"/>
    <d v="1899-12-30T00:00:00"/>
    <d v="1899-12-30T00:22:12"/>
    <d v="1899-12-30T00:22:12"/>
    <s v=""/>
    <s v="Cumplido"/>
    <m/>
    <m/>
    <m/>
    <m/>
    <m/>
    <d v="2024-02-16T00:00:00"/>
    <x v="0"/>
    <x v="0"/>
    <x v="0"/>
    <x v="0"/>
    <x v="0"/>
  </r>
  <r>
    <s v="INC000002619038"/>
    <s v="HOUSING"/>
    <x v="8"/>
    <s v="BELIEVE"/>
    <s v="JORGE S LORCA LEIVA"/>
    <s v="frp_dvilca"/>
    <s v="3-Moderado/Limitado"/>
    <s v="3-Medio"/>
    <s v="Media"/>
    <x v="1"/>
    <s v="HUAWEI CHILE S A"/>
    <s v="GESTION DATACENTER/ ACCESOS /HUAWEI CHILE S A"/>
    <s v="16/02/2024 11:46:18"/>
    <s v="16/02/2024 11:48:47"/>
    <x v="0"/>
    <s v="COMUNICACIONES"/>
    <s v="VPN IP - MPLS"/>
    <s v="16/02/2024 13:26:4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42"/>
    <d v="1899-12-30T01:40:27"/>
    <d v="1899-12-30T00:32:45"/>
    <s v=""/>
    <s v="Cumplido"/>
    <m/>
    <m/>
    <m/>
    <m/>
    <m/>
    <d v="2024-02-16T00:00:00"/>
    <x v="0"/>
    <x v="0"/>
    <x v="0"/>
    <x v="0"/>
    <x v="0"/>
  </r>
  <r>
    <s v="INC000002619039"/>
    <s v="HOUSING"/>
    <x v="8"/>
    <s v="BELIEVE"/>
    <s v="JORGE S LORCA LEIVA"/>
    <s v="frp_dvilca"/>
    <s v="3-Moderado/Limitado"/>
    <s v="3-Medio"/>
    <s v="Media"/>
    <x v="1"/>
    <s v="HUAWEI CHILE S A"/>
    <s v="GESTION DATACENTER/ ACCESOS /HUAWEI CHILE S A"/>
    <s v="16/02/2024 11:46:38"/>
    <s v="16/02/2024 11:50:24"/>
    <x v="0"/>
    <s v="COMUNICACIONES"/>
    <s v="VPN IP - MPLS"/>
    <s v="16/02/2024 13:27:0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12"/>
    <d v="1899-12-30T01:40:27"/>
    <d v="1899-12-30T00:33:15"/>
    <s v=""/>
    <s v="Cumplido"/>
    <m/>
    <m/>
    <m/>
    <m/>
    <m/>
    <d v="2024-02-16T00:00:00"/>
    <x v="0"/>
    <x v="0"/>
    <x v="0"/>
    <x v="0"/>
    <x v="0"/>
  </r>
  <r>
    <s v="INC000002619040"/>
    <s v="HOUSING"/>
    <x v="8"/>
    <s v="BELIEVE"/>
    <s v="JORGE S LORCA LEIVA"/>
    <s v="frp_dvilca"/>
    <s v="3-Moderado/Limitado"/>
    <s v="3-Medio"/>
    <s v="Media"/>
    <x v="1"/>
    <s v="HUAWEI CHILE S A"/>
    <s v="GESTION DATACENTER/ ACCESOS /HUAWEI CHILE S A"/>
    <s v="16/02/2024 11:46:54"/>
    <s v="16/02/2024 11:51:55"/>
    <x v="0"/>
    <s v="COMUNICACIONES"/>
    <s v="VPN IP - MPLS"/>
    <s v="16/02/2024 13:27:29"/>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5:56"/>
    <d v="1899-12-30T01:40:35"/>
    <d v="1899-12-30T00:34:39"/>
    <s v=""/>
    <s v="Cumplido"/>
    <m/>
    <m/>
    <m/>
    <m/>
    <m/>
    <d v="2024-02-16T00:00:00"/>
    <x v="0"/>
    <x v="0"/>
    <x v="0"/>
    <x v="0"/>
    <x v="0"/>
  </r>
  <r>
    <s v="INC000002619051"/>
    <s v="HOUSING"/>
    <x v="8"/>
    <s v="BELIEVE"/>
    <s v="FERNEY D GARZON PEÑA"/>
    <s v="frp_dvilca"/>
    <s v="3-Moderado/Limitado"/>
    <s v="3-Medio"/>
    <s v="Media"/>
    <x v="1"/>
    <s v="HUAWEI CHILE S A"/>
    <s v="GESTION DATACENTER/ ACCESOS /HUAWEI CHILE S A"/>
    <s v="16/02/2024 11:52:33"/>
    <s v="16/02/2024 11:55:09"/>
    <x v="0"/>
    <s v="COMUNICACIONES"/>
    <s v="VPN IP - MPLS"/>
    <s v="16/02/2024 13:27:56"/>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36"/>
    <d v="1899-12-30T01:35:23"/>
    <d v="1899-12-30T00:30:47"/>
    <s v=""/>
    <s v="Cumplido"/>
    <m/>
    <m/>
    <m/>
    <m/>
    <m/>
    <d v="2024-02-16T00:00:00"/>
    <x v="0"/>
    <x v="0"/>
    <x v="0"/>
    <x v="0"/>
    <x v="0"/>
  </r>
  <r>
    <s v="INC000002619053"/>
    <s v="HOUSING"/>
    <x v="8"/>
    <s v="BELIEVE"/>
    <s v="FERNEY D GARZON PEÑA"/>
    <s v="frp_dvilca"/>
    <s v="3-Moderado/Limitado"/>
    <s v="3-Medio"/>
    <s v="Media"/>
    <x v="1"/>
    <s v="HUAWEI CHILE S A"/>
    <s v="GESTION DATACENTER/ ACCESOS /HUAWEI CHILE S A"/>
    <s v="16/02/2024 11:53:17"/>
    <s v="16/02/2024 11:55:29"/>
    <x v="0"/>
    <s v="COMUNICACIONES"/>
    <s v="VPN IP - MPLS"/>
    <s v="16/02/2024 13:28:22"/>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13"/>
    <d v="1899-12-30T01:35:05"/>
    <d v="1899-12-30T00:30:52"/>
    <s v=""/>
    <s v="Cumplido"/>
    <m/>
    <s v=""/>
    <s v=""/>
    <s v="Cumplido"/>
    <s v=""/>
    <d v="2024-02-16T00:00:00"/>
    <x v="0"/>
    <x v="0"/>
    <x v="0"/>
    <x v="0"/>
    <x v="0"/>
  </r>
  <r>
    <s v="INC000002619059"/>
    <s v="HOUSING"/>
    <x v="8"/>
    <s v="ADMINISTRADORES RESIDENTES"/>
    <s v="FERNEY D GARZON PEÑA"/>
    <s v="frp_jugonz"/>
    <s v="3-Moderado/Limitado"/>
    <s v="3-Medio"/>
    <s v="Media"/>
    <x v="1"/>
    <s v="CENTRO DE COMPENSACION AUTOMATIZADO S A"/>
    <s v="GESTION DATACENTER/ ACCESOS / CENTRO DE COMPENSACION AUTOMATIZADO S A"/>
    <s v="16/02/2024 11:56:48"/>
    <s v="16/02/2024 12:00:44"/>
    <x v="0"/>
    <s v="COMUNICACIONES"/>
    <s v="VPN IP - MPLS"/>
    <s v="16/02/2024 18:01:19"/>
    <s v="16/02/2024 23:50:00"/>
    <s v="EMPRESA: CENTRO DE COMPENSACION AUTOMATIZADO S A_x000a_CÓDIGO DE SERVICIO: _x000a_DIRECCIÓN: AV. Presidente Prieto #226, Paine, Santiago_x000a_NOMBRE DE QUIEN REPORTA: Mario Ruiz_x000a_TELÉFONO DE QUIEN REPORTA: 983200696_x000a_NOMBRE DE CONTACTO EN TERRENO: Mario Ruiz 983200696_x000a_PROB"/>
    <m/>
    <d v="1899-12-30T05:44:38"/>
    <d v="1899-12-30T06:04:31"/>
    <d v="1899-12-30T00:19:53"/>
    <s v=""/>
    <s v="Cumplido"/>
    <m/>
    <m/>
    <m/>
    <m/>
    <m/>
    <d v="2024-02-16T00:00:00"/>
    <x v="0"/>
    <x v="0"/>
    <x v="0"/>
    <x v="0"/>
    <x v="0"/>
  </r>
  <r>
    <s v="INC000002619121"/>
    <s v="HOUSING"/>
    <x v="8"/>
    <s v="BELIEVE"/>
    <s v="FERNEY D GARZON PEÑA"/>
    <s v="frp_jolsso"/>
    <s v="3-Moderado/Limitado"/>
    <s v="3-Medio"/>
    <s v="Media"/>
    <x v="1"/>
    <s v="HUAWEI CHILE S A"/>
    <s v="GESTION DATACENTER/ ACCESOS /HUAWEI CHILE S A"/>
    <s v="16/02/2024 13:06:02"/>
    <s v="16/02/2024 13:06:50"/>
    <x v="0"/>
    <s v="COMUNICACIONES"/>
    <s v="VPN IP - MPLS"/>
    <s v="16/02/2024 17:33:1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4:06"/>
    <d v="1899-12-30T04:27:09"/>
    <d v="1899-12-30T00:23:03"/>
    <s v=""/>
    <s v="Cumplido"/>
    <m/>
    <m/>
    <m/>
    <m/>
    <m/>
    <d v="2024-02-16T00:00:00"/>
    <x v="0"/>
    <x v="0"/>
    <x v="0"/>
    <x v="0"/>
    <x v="0"/>
  </r>
  <r>
    <s v="INC000002619122"/>
    <s v="HOUSING"/>
    <x v="8"/>
    <s v="BELIEVE"/>
    <s v="FERNEY D GARZON PEÑA"/>
    <s v="frp_jolsso"/>
    <s v="3-Moderado/Limitado"/>
    <s v="3-Medio"/>
    <s v="Media"/>
    <x v="1"/>
    <s v="HUAWEI CHILE S A"/>
    <s v="GESTION DATACENTER/ ACCESOS /HUAWEI CHILE S A"/>
    <s v="16/02/2024 13:10:35"/>
    <s v="16/02/2024 13:12:04"/>
    <x v="0"/>
    <s v="COMUNICACIONES"/>
    <s v="VPN IP - MPLS"/>
    <s v="16/02/2024 17:33:32"/>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42"/>
    <d v="1899-12-30T04:22:57"/>
    <d v="1899-12-30T00:19:15"/>
    <s v=""/>
    <s v="Cumplido"/>
    <m/>
    <m/>
    <m/>
    <m/>
    <m/>
    <d v="2024-02-16T00:00:00"/>
    <x v="0"/>
    <x v="0"/>
    <x v="0"/>
    <x v="0"/>
    <x v="0"/>
  </r>
  <r>
    <s v="INC000002619123"/>
    <s v="HOUSING"/>
    <x v="8"/>
    <s v="BELIEVE"/>
    <s v="FERNEY D GARZON PEÑA"/>
    <s v="frp_jolsso"/>
    <s v="3-Moderado/Limitado"/>
    <s v="3-Medio"/>
    <s v="Media"/>
    <x v="1"/>
    <s v="HUAWEI CHILE S A"/>
    <s v="GESTION DATACENTER/ ACCESOS /HUAWEI CHILE S A"/>
    <s v="16/02/2024 13:12:37"/>
    <s v="16/02/2024 13:14:09"/>
    <x v="0"/>
    <s v="COMUNICACIONES"/>
    <s v="VPN IP - MPLS"/>
    <s v="16/02/2024 17:33:54"/>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27"/>
    <d v="1899-12-30T04:21:17"/>
    <d v="1899-12-30T00:17:50"/>
    <s v=""/>
    <s v="Cumplido"/>
    <m/>
    <m/>
    <m/>
    <m/>
    <m/>
    <d v="2024-02-16T00:00:00"/>
    <x v="0"/>
    <x v="0"/>
    <x v="0"/>
    <x v="0"/>
    <x v="0"/>
  </r>
  <r>
    <s v="INC000002619124"/>
    <s v="HOUSING"/>
    <x v="8"/>
    <s v="BELIEVE"/>
    <s v="FERNEY D GARZON PEÑA"/>
    <s v="frp_jolsso"/>
    <s v="3-Moderado/Limitado"/>
    <s v="3-Medio"/>
    <s v="Media"/>
    <x v="1"/>
    <s v="HUAWEI CHILE S A"/>
    <s v="GESTION DATACENTER/ ACCESOS /HUAWEI CHILE S A"/>
    <s v="16/02/2024 13:14:46"/>
    <s v="16/02/2024 13:16:15"/>
    <x v="0"/>
    <s v="COMUNICACIONES"/>
    <s v="VPN IP - MPLS"/>
    <s v="16/02/2024 17:34:2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6"/>
    <d v="1899-12-30T04:19:35"/>
    <d v="1899-12-30T00:16:39"/>
    <s v=""/>
    <s v="Cumplido"/>
    <m/>
    <m/>
    <m/>
    <m/>
    <m/>
    <d v="2024-02-16T00:00:00"/>
    <x v="0"/>
    <x v="0"/>
    <x v="0"/>
    <x v="0"/>
    <x v="0"/>
  </r>
  <r>
    <s v="INC000002619125"/>
    <s v="HOUSING"/>
    <x v="8"/>
    <s v="BELIEVE"/>
    <s v="FERNEY D GARZON PEÑA"/>
    <s v="frp_jolsso"/>
    <s v="3-Moderado/Limitado"/>
    <s v="3-Medio"/>
    <s v="Media"/>
    <x v="1"/>
    <s v="HUAWEI CHILE S A"/>
    <s v="GESTION DATACENTER/ ACCESOS /HUAWEI CHILE S A"/>
    <s v="16/02/2024 13:17:12"/>
    <s v="16/02/2024 13:18:49"/>
    <x v="0"/>
    <s v="COMUNICACIONES"/>
    <s v="VPN IP - MPLS"/>
    <s v="16/02/2024 17:35:03"/>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7"/>
    <d v="1899-12-30T04:17:51"/>
    <d v="1899-12-30T00:14:54"/>
    <s v=""/>
    <s v="Cumplido"/>
    <m/>
    <m/>
    <m/>
    <m/>
    <m/>
    <d v="2024-02-16T00:00:00"/>
    <x v="0"/>
    <x v="0"/>
    <x v="0"/>
    <x v="0"/>
    <x v="0"/>
  </r>
  <r>
    <s v="INC000002619206"/>
    <s v="VPN IP - MPLS"/>
    <x v="5"/>
    <s v="GESTION HD"/>
    <s v="OSCAR A RAMIREZ SOTO"/>
    <s v="frp_fpetro"/>
    <s v="3-Moderado/Limitado"/>
    <s v="3-Medio"/>
    <s v="Media"/>
    <x v="1"/>
    <s v="HORTIFRUT S.A"/>
    <s v="HD/_x000a_Solicitud de cuentas VPN XMS"/>
    <s v="16/02/2024 12:25:49"/>
    <s v="16/02/2024 12:27:33"/>
    <x v="0"/>
    <s v="CDP ANTIGUO 1"/>
    <s v="CDP ANTIGUO 2"/>
    <s v="19/02/2024 9:55:16"/>
    <s v="19/02/2024 23:50:00"/>
    <s v="PREVENTIVO: NO_x000a_CODIGO DE SERVICIO:_x000a_DIRECCION:_x000a_QUIEN REPORTA:  rodrigo von hausen 957139471_x000a_CONTACTO EN TERRENO:  rodrigo von hausen 957139471_x000a__x000a_REQUERIMIENTO:_x000a__x000a_Favor su ayuda para crear cuenta VPN para los siguientes usuarios y_x000a_accesos._x000a__x000a_Usuarios:_x000a_bboza_x"/>
    <s v="Se genera usuario vpn ssl con los accesos solicitados, se envían ususarios por correo de manera privda se cierra ticket."/>
    <d v="1900-01-01T16:54:45"/>
    <d v="1900-01-01T21:29:27"/>
    <d v="1899-12-30T04:34:42"/>
    <s v=""/>
    <s v="Cumplido"/>
    <m/>
    <m/>
    <m/>
    <m/>
    <m/>
    <d v="2024-02-19T00:00:00"/>
    <x v="1"/>
    <x v="0"/>
    <x v="1"/>
    <x v="0"/>
    <x v="0"/>
  </r>
  <r>
    <s v="INC000002619246"/>
    <s v="TICKET-INTELIGENTE"/>
    <x v="7"/>
    <s v="DUOC TICKET AUTOMATICO"/>
    <s v="VICTOR SEPULVEDA GAMARRA"/>
    <s v="USR_TSIGHT"/>
    <s v="1-Extenso/Generalizado"/>
    <s v="4-Baja"/>
    <s v="Baja"/>
    <x v="3"/>
    <s v="FUNDACION INSTITUTO PROFESIONAL DUOC UC"/>
    <s v="fiprdu01 - liceo_andes TICKET AUTOMATICO"/>
    <s v="16/02/2024 12:50:02"/>
    <s v="16/02/2024 12:50:02"/>
    <x v="0"/>
    <s v="TI"/>
    <s v="SISTEMAS OPERATIVOS"/>
    <s v="16/02/2024 16:42:21"/>
    <s v="16/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 sitio reportado y este se encuentra operativo y redireccionando a sitio final. Se adjunta evidencia."/>
    <d v="1899-12-30T02:58:48"/>
    <d v="1899-12-30T03:52:19"/>
    <d v="1899-12-30T00:53:31"/>
    <s v="Cumplido"/>
    <s v=""/>
    <m/>
    <s v=""/>
    <s v=""/>
    <s v=""/>
    <s v="Cumplido"/>
    <d v="2024-02-16T00:00:00"/>
    <x v="0"/>
    <x v="0"/>
    <x v="0"/>
    <x v="0"/>
    <x v="0"/>
  </r>
  <r>
    <s v="INC000002619404"/>
    <s v="HOUSING"/>
    <x v="13"/>
    <s v="BELIEVE"/>
    <s v="CRISTOPHER MALDONADO ROMERO"/>
    <s v="frp_jolsso"/>
    <s v="3-Moderado/Limitado"/>
    <s v="3-Medio"/>
    <s v="Media"/>
    <x v="1"/>
    <s v="CAJA DE COMPENSACION DE ASIGNACION FAMILIAR LOS HEROES"/>
    <s v="GESTION DATACENTER/ ACCESOS /CAJA DE COMPENSACION DE ASIGNACION FAMILIAR LOS HEROES"/>
    <s v="16/02/2024 19:06:14"/>
    <s v="16/02/2024 19:07:35"/>
    <x v="0"/>
    <s v="COMUNICACIONES"/>
    <s v="VPN IP - MPLS"/>
    <s v="16/02/2024 19:24:16"/>
    <s v="16/02/2024 23:50:00"/>
    <s v="EMPRESA:CAJA DE COMPENSACION DE ASIGNACION FAMILIAR LOS HEROES_x000a_CÓDIGO DE SERVICIO: _x000a_DIRECCIÓN:Av. Apoquindo #7071, Las Condes, Santiago_x000a_NOMBRE DE QUIEN REPORTA: José Monteverde_x000a_TELÉFONO DE QUIEN REPORTA: 569 9236 7859_x000a_NOMBRE DE CONTACTO EN TERRENO: _x000a_REQ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9:43"/>
    <d v="1899-12-30T00:18:02"/>
    <d v="1899-12-30T00:08:19"/>
    <s v=""/>
    <s v="Cumplido"/>
    <m/>
    <m/>
    <m/>
    <m/>
    <m/>
    <d v="2024-02-16T00:00:00"/>
    <x v="0"/>
    <x v="0"/>
    <x v="0"/>
    <x v="0"/>
    <x v="0"/>
  </r>
  <r>
    <s v="INC000002619609"/>
    <s v="VPN IP - MPLS"/>
    <x v="2"/>
    <s v="GESTION HD"/>
    <s v="YORDI M HURTADO ARAYA"/>
    <s v="frp_jancha"/>
    <s v="4-Menor/Localizado"/>
    <s v="4-Baja"/>
    <s v="Baja"/>
    <x v="1"/>
    <s v="BANCO DEL ESTADO DE CHILE"/>
    <s v="HD/CAMBIO DE MEDIOS MAGNETICOS"/>
    <s v="16/02/2024 15:01:35"/>
    <s v="16/02/2024 15:02:33"/>
    <x v="0"/>
    <s v="CDP ANTIGUO 1"/>
    <s v="CDP ANTIGUO 2"/>
    <s v="16/02/2024 19:59:03"/>
    <s v="16/02/2024 23:50:00"/>
    <s v="PREVENTIVO: NO_x000a_CODIGO DE SERVICIO:No tiene _x000a_DIRECCION:SAN MARTIN 50, 2DO PISO SANTIAGO_x000a_QUIEN REPORTA:Victor Altamirano_x000a_CONTACTO EN TERRENO:Victor Altamirano - 958191881_x000a_PROBLEMA:_x000a_REQUERIMIENTO:CAMBIO DE MEDIOS MAGNETICOS_x000a_EQUIPOS ENERGIZADO/REINICIADO:no"/>
    <s v="CAMBIÓ DE CINTA OK"/>
    <d v="1899-12-30T04:25:04"/>
    <d v="1899-12-30T04:57:28"/>
    <d v="1899-12-30T00:32:24"/>
    <s v=""/>
    <s v="Cumplido"/>
    <m/>
    <m/>
    <m/>
    <m/>
    <m/>
    <d v="2024-02-16T00:00:00"/>
    <x v="0"/>
    <x v="0"/>
    <x v="0"/>
    <x v="0"/>
    <x v="0"/>
  </r>
  <r>
    <s v="INC000002619635"/>
    <s v="HOUSING"/>
    <x v="14"/>
    <s v="BELIEVE"/>
    <s v="FRANCISCO J FELIU ABARCA"/>
    <s v="frp_jolsso"/>
    <s v="3-Moderado/Limitado"/>
    <s v="3-Medio"/>
    <s v="Media"/>
    <x v="1"/>
    <s v="BRINK S CHILE S A"/>
    <s v="GESTION DATACENTER/ ACCESOS /BRINK S CHILE S A"/>
    <s v="16/02/2024 15:59:58"/>
    <s v="16/02/2024 16:01:53"/>
    <x v="0"/>
    <s v="TI"/>
    <s v="INFRAESTRUCTURA"/>
    <s v="16/02/2024 16:54:46"/>
    <s v="16/02/2024 23:50:00"/>
    <s v="EMPRESA:BRINK S CHILE S A_x000a_CÓDIGO DE SERVICIO: _x000a_DIRECCIÓN:Calle San Martin #50, Santiago Centro, Santiago_x000a_NOMBRE DE QUIEN REPORTA: Guillermo Henríquez González_x000a_TELÉFONO DE QUIEN REPORTA: 956670632_x000a_NOMBRE DE CONTACTO EN TERRENO: _x000a_REQUERIMIENTO:  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1:55"/>
    <d v="1899-12-30T00:54:48"/>
    <d v="1899-12-30T00:02:53"/>
    <s v=""/>
    <s v="Cumplido"/>
    <m/>
    <m/>
    <m/>
    <m/>
    <m/>
    <d v="2024-02-16T00:00:00"/>
    <x v="0"/>
    <x v="0"/>
    <x v="0"/>
    <x v="0"/>
    <x v="0"/>
  </r>
  <r>
    <s v="INC000002619658"/>
    <s v="HOUSING"/>
    <x v="13"/>
    <s v="BELIEVE"/>
    <s v="JAVIER J BRAVO CARVAJAL"/>
    <s v="frp_jolsso"/>
    <s v="3-Moderado/Limitado"/>
    <s v="3-Medio"/>
    <s v="Media"/>
    <x v="1"/>
    <s v="BANCO SANTANDER CHILE"/>
    <s v="GESTION DATACENTER/ ACCESOS /BANCO SANTANDER CHILE"/>
    <s v="16/02/2024 20:11:09"/>
    <s v="16/02/2024 20:12:20"/>
    <x v="0"/>
    <s v="COMUNICACIONES"/>
    <s v="VPN IP - MPLS"/>
    <s v="16/02/2024 21:33:49"/>
    <s v="16/02/2024 23:50:00"/>
    <s v="EMPRESA:BANCO SANTANDER CHILE_x000a_CÓDIGO DE SERVICIO: _x000a_DIRECCIÓN:Av. Apoquindo #7071, Las Condes, Santiago_x000a_NOMBRE DE QUIEN REPORTA: Christian Tapia_x000a_TELÉFONO DE QUIEN REPORTA: 56981568202_x000a_NOMBRE DE CONTACTO EN TERRENO: _x000a_REQUERIMIENTO:Reemplazo Dimm Rack 1 en"/>
    <s v="accesos autorizados"/>
    <d v="1899-12-30T00:00:00"/>
    <d v="1899-12-30T01:22:40"/>
    <d v="1899-12-30T01:22:40"/>
    <s v=""/>
    <s v="Cumplido"/>
    <m/>
    <m/>
    <m/>
    <m/>
    <m/>
    <d v="2024-02-16T00:00:00"/>
    <x v="1"/>
    <x v="1"/>
    <x v="0"/>
    <x v="0"/>
    <x v="0"/>
  </r>
  <r>
    <s v="INC000002619681"/>
    <s v="HOUSING"/>
    <x v="11"/>
    <s v="APQ ACCESOS"/>
    <s v="ALDO P VALENZUELA MUJICA"/>
    <s v="tct_avalen"/>
    <s v="2-Significativo/Amplio"/>
    <s v="2-Alta"/>
    <s v="Alta"/>
    <x v="1"/>
    <s v="TELEFONICA EMPRESAS DE CHILE SA"/>
    <s v="RONDA Y REVISION DE SALAS TECNICAS"/>
    <s v="17/02/2024 4:57:13"/>
    <s v="17/02/2024 4:58:19"/>
    <x v="0"/>
    <s v="CDP ANTIGUO 1"/>
    <s v="CDP ANTIGUO 2"/>
    <s v="17/02/2024 5:00:58"/>
    <s v="17/02/2024 23:50:00"/>
    <s v="RONDA Y REVISION DE SALAS TECNICAS"/>
    <s v="SE REALIZA RONDA"/>
    <d v="1899-12-30T00:02:11"/>
    <d v="1899-12-30T00:03:45"/>
    <d v="1899-12-30T00:01:34"/>
    <s v=""/>
    <s v="Cumplido"/>
    <m/>
    <m/>
    <m/>
    <m/>
    <m/>
    <d v="2024-02-17T00:00:00"/>
    <x v="0"/>
    <x v="0"/>
    <x v="0"/>
    <x v="0"/>
    <x v="0"/>
  </r>
  <r>
    <s v="INC000002619683"/>
    <s v="HOUSING"/>
    <x v="11"/>
    <s v="APQ ACCESOS"/>
    <s v="ALDO P VALENZUELA MUJICA"/>
    <s v="tct_avalen"/>
    <s v="2-Significativo/Amplio"/>
    <s v="2-Alta"/>
    <s v="Alta"/>
    <x v="1"/>
    <s v="TELEFONICA EMPRESAS DE CHILE SA"/>
    <s v="TOMA DE ALARMAS DE CLIENTE"/>
    <s v="17/02/2024 5:01:23"/>
    <s v="17/02/2024 5:02:23"/>
    <x v="0"/>
    <s v="CDP ANTIGUO 1"/>
    <s v="CDP ANTIGUO 2"/>
    <s v="17/02/2024 5:04:31"/>
    <s v="17/02/2024 23:50:00"/>
    <s v="TOMA DE ALARMAS DE CLIENTE"/>
    <s v="SE REALIZA TOMA DE ALARMAS"/>
    <d v="1899-12-30T00:01:36"/>
    <d v="1899-12-30T00:03:08"/>
    <d v="1899-12-30T00:01:32"/>
    <s v=""/>
    <s v="Cumplido"/>
    <m/>
    <s v=""/>
    <s v="Cumplido"/>
    <s v=""/>
    <s v=""/>
    <d v="2024-02-17T00:00:00"/>
    <x v="0"/>
    <x v="0"/>
    <x v="0"/>
    <x v="0"/>
    <x v="0"/>
  </r>
  <r>
    <s v="INC000002619866"/>
    <s v="HOSTING VIRTUAL"/>
    <x v="6"/>
    <s v="SM OPERACIONES"/>
    <s v="RICARDO R GALLEGOS OYANEDER"/>
    <s v="tct_rgalle"/>
    <s v="4-Menor/Localizado"/>
    <s v="4-Baja"/>
    <s v="Baja"/>
    <x v="1"/>
    <s v="TELEFONICA GLOBAL TECHNOLOGY S.A.AGENCIA EN CHILE"/>
    <s v="sesión de trabajo por error recepción correos exchange apremiase"/>
    <s v="16/02/2024 17:21:31"/>
    <s v="16/02/2024 17:21:44"/>
    <x v="0"/>
    <s v="TI"/>
    <s v="SISTEMAS OPERATIVOS"/>
    <s v="16/02/2024 17:23:32"/>
    <s v="16/02/2024 23:50:00"/>
    <s v="sesión de trabajo por error recepción correos exchange apremiase"/>
    <s v="sesión de trabajo por error recepción correos exchange apremiase"/>
    <d v="1899-12-30T00:00:00"/>
    <d v="1899-12-30T00:02:01"/>
    <d v="1899-12-30T00:02:01"/>
    <s v=""/>
    <s v="Cumplido"/>
    <m/>
    <s v=""/>
    <s v=""/>
    <s v=""/>
    <s v="Cumplido"/>
    <d v="2024-02-16T00:00:00"/>
    <x v="0"/>
    <x v="0"/>
    <x v="0"/>
    <x v="0"/>
    <x v="0"/>
  </r>
  <r>
    <s v="INC000002619867"/>
    <s v="HOSTING VIRTUAL"/>
    <x v="6"/>
    <s v="SM OPERACIONES"/>
    <s v="RICARDO R GALLEGOS OYANEDER"/>
    <s v="tct_rgalle"/>
    <s v="4-Menor/Localizado"/>
    <s v="4-Baja"/>
    <s v="Baja"/>
    <x v="1"/>
    <s v="TELEFONICA GLOBAL TECHNOLOGY S.A.AGENCIA EN CHILE"/>
    <s v="Reunión de coordinación en conjunto a JP proyecto migración servidores Duoc a VDC."/>
    <s v="16/02/2024 17:21:49"/>
    <s v="16/02/2024 17:22:00"/>
    <x v="0"/>
    <s v="TI"/>
    <s v="SISTEMAS OPERATIVOS"/>
    <s v="16/02/2024 17:38:45"/>
    <s v="16/02/2024 23:50:00"/>
    <s v="Reunión de coordinación en conjunto a JP proyecto migración servidores Duoc a VDC."/>
    <s v="Reunión de coordinación en conjunto a JP proyecto migración servidores Duoc a VDC."/>
    <d v="1899-12-30T00:00:00"/>
    <d v="1899-12-30T00:16:56"/>
    <d v="1899-12-30T00:16:56"/>
    <s v=""/>
    <s v="Cumplido"/>
    <m/>
    <m/>
    <m/>
    <m/>
    <m/>
    <d v="2024-02-16T00:00:00"/>
    <x v="0"/>
    <x v="0"/>
    <x v="0"/>
    <x v="0"/>
    <x v="0"/>
  </r>
  <r>
    <s v="INC000002619868"/>
    <s v="HOSTING VIRTUAL"/>
    <x v="6"/>
    <s v="SM OPERACIONES"/>
    <s v="RICARDO R GALLEGOS OYANEDER"/>
    <s v="tct_rgalle"/>
    <s v="4-Menor/Localizado"/>
    <s v="4-Baja"/>
    <s v="Baja"/>
    <x v="1"/>
    <s v="TELEFONICA GLOBAL TECHNOLOGY S.A.AGENCIA EN CHILE"/>
    <s v="Levantamiento y revisión servidores a migrar a VDC en conjunto a ingeniero residente DUOC"/>
    <s v="16/02/2024 17:22:06"/>
    <s v="16/02/2024 17:22:20"/>
    <x v="0"/>
    <s v="TI"/>
    <s v="SISTEMAS OPERATIVOS"/>
    <s v="16/02/2024 17:39:22"/>
    <s v="16/02/2024 23:50:00"/>
    <s v="Levantamiento y revisión servidores a migrar a VDC en conjunto a ingeniero residente DUOC"/>
    <s v="Levantamiento y revisión servidores a migrar a VDC en conjunto a ingeniero residente DUOC"/>
    <d v="1899-12-30T00:00:00"/>
    <d v="1899-12-30T00:17:16"/>
    <d v="1899-12-30T00:17:16"/>
    <s v=""/>
    <s v="Cumplido"/>
    <m/>
    <s v=""/>
    <s v=""/>
    <s v=""/>
    <s v="Cumplido"/>
    <d v="2024-02-16T00:00:00"/>
    <x v="0"/>
    <x v="0"/>
    <x v="0"/>
    <x v="0"/>
    <x v="0"/>
  </r>
  <r>
    <s v="INC000002619894"/>
    <s v="TICKET-INTELIGENTE"/>
    <x v="6"/>
    <s v="GESTION TI"/>
    <s v="RICARDO R GALLEGOS OYANEDER"/>
    <s v="USR_TSIGHT"/>
    <s v="1-Extenso/Generalizado"/>
    <s v="4-Baja"/>
    <s v="Baja"/>
    <x v="3"/>
    <s v="FUNDACION INSTITUTO PROFESIONAL DUOC UC"/>
    <s v="fiprdu01 - srvfs01_vm TICKET AUTOMATICO"/>
    <s v="16/02/2024 18:05:37"/>
    <s v="16/02/2024 18:05:37"/>
    <x v="0"/>
    <s v="TRUESIGHT"/>
    <s v="TRUESIGHT"/>
    <s v="18/02/2024 16:03:50"/>
    <s v="18/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21:56:09"/>
    <d v="1899-12-31T21:58:13"/>
    <d v="1899-12-30T00:02:04"/>
    <s v="Cumplido"/>
    <s v=""/>
    <m/>
    <m/>
    <m/>
    <m/>
    <m/>
    <d v="2024-02-18T00:00:00"/>
    <x v="0"/>
    <x v="0"/>
    <x v="0"/>
    <x v="0"/>
    <x v="0"/>
  </r>
  <r>
    <s v="INC000002619943"/>
    <s v="RED INTERNA"/>
    <x v="2"/>
    <s v="APQ ACCESOS"/>
    <s v="YORDI M HURTADO ARAYA"/>
    <s v="tct_yorhua"/>
    <s v="4-Menor/Localizado"/>
    <s v="4-Baja"/>
    <s v="Baja"/>
    <x v="1"/>
    <s v="TELEFONICA CYBERSECURITY TECH CHILE SPA"/>
    <s v="RONDA SALAS TIC POR ENTREGA DE TURNO"/>
    <s v="16/02/2024 19:57:03"/>
    <s v="16/02/2024 19:57:32"/>
    <x v="0"/>
    <s v="CDP ANTIGUO 1"/>
    <s v="CDP ANTIGUO 2"/>
    <s v="16/02/2024 21:28:47"/>
    <s v="16/02/2024 23:50:00"/>
    <s v="RONDA SALAS TIC POR ENTREGA DE TURNO"/>
    <s v="RONDA REALIZADA"/>
    <d v="1899-12-30T00:00:00"/>
    <d v="1899-12-30T01:31:44"/>
    <d v="1899-12-30T01:31:44"/>
    <s v=""/>
    <s v="Cumplido"/>
    <m/>
    <m/>
    <m/>
    <m/>
    <m/>
    <d v="2024-02-16T00:00:00"/>
    <x v="1"/>
    <x v="1"/>
    <x v="0"/>
    <x v="0"/>
    <x v="0"/>
  </r>
  <r>
    <s v="INC000002619944"/>
    <s v="RED INTERNA"/>
    <x v="2"/>
    <s v="APQ ACCESOS"/>
    <s v="YORDI M HURTADO ARAYA"/>
    <s v="tct_yorhua"/>
    <s v="4-Menor/Localizado"/>
    <s v="4-Baja"/>
    <s v="Baja"/>
    <x v="1"/>
    <s v="TELEFONICA CYBERSECURITY TECH CHILE SPA"/>
    <s v="RONDA TOMA DE TEMPERATURAS SALAS TIC 20:30"/>
    <s v="16/02/2024 19:57:50"/>
    <s v="16/02/2024 19:58:29"/>
    <x v="0"/>
    <s v="CDP ANTIGUO 1"/>
    <s v="CDP ANTIGUO 2"/>
    <s v="16/02/2024 21:28:31"/>
    <s v="16/02/2024 23:50:00"/>
    <s v="RONDA TOMA DE TEMPERATURAS SALAS TIC 20:30"/>
    <s v="RONDA REALIZADA"/>
    <d v="1899-12-30T00:00:00"/>
    <d v="1899-12-30T01:30:41"/>
    <d v="1899-12-30T01:30:41"/>
    <s v=""/>
    <s v="Cumplido"/>
    <m/>
    <m/>
    <m/>
    <m/>
    <m/>
    <d v="2024-02-16T00:00:00"/>
    <x v="1"/>
    <x v="1"/>
    <x v="0"/>
    <x v="0"/>
    <x v="0"/>
  </r>
  <r>
    <s v="INC000002619946"/>
    <s v="RED INTERNA"/>
    <x v="2"/>
    <s v="APQ ACCESOS"/>
    <s v="YORDI M HURTADO ARAYA"/>
    <s v="tct_yorhua"/>
    <s v="4-Menor/Localizado"/>
    <s v="4-Baja"/>
    <s v="Baja"/>
    <x v="1"/>
    <s v="TELEFONICA CYBERSECURITY TECH CHILE SPA"/>
    <s v="RONDA TOMA DE TEMPERATURAS SALAS TIC 00:30"/>
    <s v="16/02/2024 19:59:30"/>
    <s v="16/02/2024 19:59:59"/>
    <x v="0"/>
    <s v="CDP ANTIGUO 1"/>
    <s v="CDP ANTIGUO 2"/>
    <s v="16/02/2024 21:28:16"/>
    <s v="16/02/2024 23:50:00"/>
    <s v="RONDA TOMA DE TEMPERATURAS SALAS TIC 00:30"/>
    <s v="RONDA REALIZADA"/>
    <d v="1899-12-30T00:00:00"/>
    <d v="1899-12-30T01:28:46"/>
    <d v="1899-12-30T01:28:46"/>
    <s v=""/>
    <s v="Cumplido"/>
    <m/>
    <m/>
    <m/>
    <m/>
    <m/>
    <d v="2024-02-16T00:00:00"/>
    <x v="1"/>
    <x v="1"/>
    <x v="0"/>
    <x v="0"/>
    <x v="0"/>
  </r>
  <r>
    <s v="INC000002619947"/>
    <s v="RED INTERNA"/>
    <x v="2"/>
    <s v="APQ ACCESOS"/>
    <s v="YORDI M HURTADO ARAYA"/>
    <s v="tct_yorhua"/>
    <s v="4-Menor/Localizado"/>
    <s v="4-Baja"/>
    <s v="Baja"/>
    <x v="1"/>
    <s v="TELEFONICA CYBERSECURITY TECH CHILE SPA"/>
    <s v="RONDA TOMA DE TEMPERATURAS SALAS TIC 04:30"/>
    <s v="16/02/2024 20:00:12"/>
    <s v="16/02/2024 20:00:44"/>
    <x v="0"/>
    <s v="CDP ANTIGUO 1"/>
    <s v="CDP ANTIGUO 2"/>
    <s v="16/02/2024 21:27:59"/>
    <s v="16/02/2024 23:50:00"/>
    <s v="RONDA TOMA DE TEMPERATURAS SALAS TIC 04:30"/>
    <s v="RONDA REALIZADA"/>
    <d v="1899-12-30T00:00:00"/>
    <d v="1899-12-30T01:27:47"/>
    <d v="1899-12-30T01:27:47"/>
    <s v=""/>
    <s v="Cumplido"/>
    <m/>
    <m/>
    <m/>
    <m/>
    <m/>
    <d v="2024-02-16T00:00:00"/>
    <x v="1"/>
    <x v="1"/>
    <x v="0"/>
    <x v="0"/>
    <x v="0"/>
  </r>
  <r>
    <s v="INC000002619980"/>
    <s v="BACKUP ON DEMAND"/>
    <x v="17"/>
    <s v="BACK UP DATA CENTER (BACKUP ON DEMAND)"/>
    <s v="RODRIGO VÁSQUEZ MUÑOZ"/>
    <s v="tct_rvasqu"/>
    <s v="4-Menor/Localizado"/>
    <s v="4-Baja"/>
    <s v="Baja"/>
    <x v="1"/>
    <s v="TELEFONICA GLOBAL TECHNOLOGY S.A.AGENCIA EN CHILE"/>
    <s v="revision estado de plataformas veritas"/>
    <s v="17/02/2024 8:41:46"/>
    <s v="17/02/2024 8:43:28"/>
    <x v="0"/>
    <s v="CDP ANTIGUO 1"/>
    <s v="CDP ANTIGUO 2"/>
    <s v="19/02/2024 12:58:32"/>
    <s v="19/02/2024 23:50:00"/>
    <s v="revision estado de plataformas veritas, fin de semana, gestion respaldos fallidos, estado discos, espacios, revision procesos"/>
    <s v="FASE RESOLUCIÓN Y RECUPERACIÓN_x000a__x000a_Se efectúa contacto con cliente: N/A_x000a__x000a_Teléfono de contacto: N/A_x000a__x000a_Acciones realizadas: plataformas revisadas en su totalidad los dias sabado y domingo para asegurar continuidad operativa 24/7_x000a__x000a_Solución paliativa o definitiv"/>
    <d v="1900-01-01T04:15:04"/>
    <d v="1900-01-01T04:16:46"/>
    <d v="1899-12-30T00:01:42"/>
    <s v=""/>
    <s v="Cumplido"/>
    <m/>
    <m/>
    <m/>
    <m/>
    <m/>
    <d v="2024-02-19T00:00:00"/>
    <x v="0"/>
    <x v="0"/>
    <x v="0"/>
    <x v="0"/>
    <x v="0"/>
  </r>
  <r>
    <s v="INC000002620015"/>
    <s v="VPN IP - MPLS"/>
    <x v="5"/>
    <s v="GESTION HD"/>
    <s v="OSCAR A RAMIREZ SOTO"/>
    <s v="frp_cnavar"/>
    <s v="4-Menor/Localizado"/>
    <s v="4-Baja"/>
    <s v="Baja"/>
    <x v="1"/>
    <s v="HORTIFRUT S.A"/>
    <s v="Pdte Horario hábil HD/  Creación VPN site to Site Telefónica AWS UK |"/>
    <s v="16/02/2024 19:18:04"/>
    <s v="16/02/2024 19:21:08"/>
    <x v="0"/>
    <s v="CDP ANTIGUO 1"/>
    <s v="CDP ANTIGUO 2"/>
    <s v="21/02/2024 16:36:39"/>
    <s v="21/02/2024 23:50:00"/>
    <s v="PREVENTIVO: NO_x000a_CODIGO DE SERVICIO: VPN_x000a_DIRECCION: _x000a_NOMBRE QUIEN REPORTA: Tech Corporate Lead IT +56 957139471_x000a_NOMBRE CONTACTO EN TERRENO:  _x000a_PROBLEMA: _x000a_REQUERIMIENTO:_x000a__x000a_Junto con saludar, solicito de su ayuda dado que es necesario establecer_x000a_una VPN site t"/>
    <s v="Estimados, se resuelve ticket sin acción, ya que se le solicitó a cliente en más de una ocasión por correo corregir archivo word y información para poder realizar la configuración por el lado de TCCT."/>
    <d v="1900-01-03T19:42:12"/>
    <d v="1900-01-03T21:18:35"/>
    <d v="1899-12-30T01:36:23"/>
    <s v=""/>
    <s v="Cumplido"/>
    <m/>
    <m/>
    <m/>
    <m/>
    <m/>
    <d v="2024-02-21T00:00:00"/>
    <x v="1"/>
    <x v="1"/>
    <x v="0"/>
    <x v="0"/>
    <x v="0"/>
  </r>
  <r>
    <s v="INC000002620106"/>
    <s v="HOUSING"/>
    <x v="11"/>
    <s v="APQ ACCESOS"/>
    <s v="JAIRO A SALINAS GARAY"/>
    <s v="tct_jsalin"/>
    <s v="3-Moderado/Limitado"/>
    <s v="3-Medio"/>
    <s v="Media"/>
    <x v="1"/>
    <s v="TELEFONICA EMPRESAS DE CHILE SA"/>
    <s v="RONDA Y REVISION DE SALAS TECNICAS"/>
    <s v="16/02/2024 19:24:05"/>
    <s v="16/02/2024 19:25:20"/>
    <x v="0"/>
    <s v="CDP ANTIGUO 1"/>
    <s v="CDP ANTIGUO 2"/>
    <s v="16/02/2024 19:25:20"/>
    <s v="16/02/2024 23:50:00"/>
    <s v="RONDA Y REVISION DE SALAS TECNICAS"/>
    <s v="RONDA REALIZADA."/>
    <d v="1899-12-30T00:00:00"/>
    <d v="1899-12-30T00:01:15"/>
    <d v="1899-12-30T00:01:15"/>
    <s v=""/>
    <s v="Cumplido"/>
    <m/>
    <m/>
    <m/>
    <m/>
    <m/>
    <d v="2024-02-16T00:00:00"/>
    <x v="0"/>
    <x v="0"/>
    <x v="0"/>
    <x v="0"/>
    <x v="0"/>
  </r>
  <r>
    <s v="INC000002620107"/>
    <s v="HOUSING"/>
    <x v="11"/>
    <s v="APQ ACCESOS"/>
    <s v="JAIRO A SALINAS GARAY"/>
    <s v="tct_jsalin"/>
    <s v="3-Moderado/Limitado"/>
    <s v="3-Medio"/>
    <s v="Media"/>
    <x v="1"/>
    <s v="TELEFONICA EMPRESAS DE CHILE SA"/>
    <s v="TOMA DE ALARMAS DE CLIENTE"/>
    <s v="16/02/2024 19:25:29"/>
    <s v="16/02/2024 19:26:54"/>
    <x v="0"/>
    <s v="CDP ANTIGUO 1"/>
    <s v="CDP ANTIGUO 2"/>
    <s v="16/02/2024 19:26:54"/>
    <s v="16/02/2024 23:50:00"/>
    <s v="TOMA DE ALARMAS DE CLIENTE"/>
    <s v="TOMA DE ALARMAS REALIZADA."/>
    <d v="1899-12-30T00:00:00"/>
    <d v="1899-12-30T00:01:25"/>
    <d v="1899-12-30T00:01:25"/>
    <s v=""/>
    <s v="Cumplido"/>
    <m/>
    <m/>
    <m/>
    <m/>
    <m/>
    <d v="2024-02-16T00:00:00"/>
    <x v="0"/>
    <x v="0"/>
    <x v="0"/>
    <x v="0"/>
    <x v="0"/>
  </r>
  <r>
    <s v="INC000002620286"/>
    <s v="TICKET-INTELIGENTE"/>
    <x v="6"/>
    <s v="GESTION TI"/>
    <s v="RICARDO R GALLEGOS OYANEDER"/>
    <s v="USR_TSIGHT"/>
    <s v="1-Extenso/Generalizado"/>
    <s v="4-Baja"/>
    <s v="Baja"/>
    <x v="3"/>
    <s v="COAGRA S A"/>
    <s v="coagra01 - sap_prod_e_vm TICKET AUTOMATICO"/>
    <s v="16/02/2024 22:22:10"/>
    <s v="16/02/2024 22:22:10"/>
    <x v="0"/>
    <s v="TRUESIGHT"/>
    <s v="TRUESIGHT"/>
    <s v="18/02/2024 16:01:50"/>
    <s v="1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17:38:36"/>
    <d v="1899-12-31T17:39:40"/>
    <d v="1899-12-30T00:01:04"/>
    <s v="Cumplido"/>
    <s v=""/>
    <m/>
    <m/>
    <m/>
    <m/>
    <m/>
    <d v="2024-02-18T00:00:00"/>
    <x v="0"/>
    <x v="0"/>
    <x v="0"/>
    <x v="0"/>
    <x v="0"/>
  </r>
  <r>
    <s v="INC000002620739"/>
    <s v="HOUSING"/>
    <x v="8"/>
    <s v="ADMINISTRADORES RESIDENTES"/>
    <s v="JAIRO A SALINAS GARAY"/>
    <s v="frp_jugonz"/>
    <s v="3-Moderado/Limitado"/>
    <s v="3-Medio"/>
    <s v="Media"/>
    <x v="1"/>
    <s v="TELEFONICA EMPRESAS DE CHILE SA"/>
    <s v="GESTION DATACENTER/ ACCESOS / REDBANC-DXC"/>
    <s v="17/02/2024 17:48:19"/>
    <s v="17/02/2024 17:50:50"/>
    <x v="0"/>
    <s v="COMUNICACIONES"/>
    <s v="VPN IP - MPLS"/>
    <s v="17/02/2024 18:26:22"/>
    <s v="17/02/2024 23:50:00"/>
    <s v="EMPRESA: REDBANC-DXC_x000a_CÓDIGO DE SERVICIO: _x000a_DIRECCIÓN: Av. Presidente Prieto #226, Paine, Santiago_x000a_NOMBRE DE QUIEN REPORTA: Operador Data Center Sites_x000a_TELÉFONO DE QUIEN REPORTA: Dcpaine.operaciones@tic.cl_x000a_NOMBRE DE CONTACTO EN TERRENO: Luis Miguel Sierra 9"/>
    <s v="ACCESOS AUTORIZADOS."/>
    <d v="1899-12-30T00:31:43"/>
    <d v="1899-12-30T00:38:03"/>
    <d v="1899-12-30T00:06:20"/>
    <s v=""/>
    <s v="Cumplido"/>
    <m/>
    <m/>
    <m/>
    <m/>
    <m/>
    <d v="2024-02-17T00:00:00"/>
    <x v="0"/>
    <x v="0"/>
    <x v="0"/>
    <x v="0"/>
    <x v="0"/>
  </r>
  <r>
    <s v="INC000002620740"/>
    <s v="VPN IP - MPLS"/>
    <x v="18"/>
    <s v="GESTION HD"/>
    <s v="CRISTOBAL I REYES DELGADO"/>
    <s v="frp_fpetro"/>
    <s v="3-Moderado/Limitado"/>
    <s v="3-Medio"/>
    <s v="Media"/>
    <x v="1"/>
    <s v="FUNDACION INSTITUTO PROFESIONAL DUOC UC"/>
    <s v="HD/RV: Procesos DATASTAGE Director 17/02/2024"/>
    <s v="17/02/2024 17:50:29"/>
    <s v="17/02/2024 17:51:44"/>
    <x v="0"/>
    <s v="TI"/>
    <s v="BASES DE DATOS"/>
    <s v="17/02/2024 21:47:50"/>
    <s v="17/02/2024 23:50:00"/>
    <s v="PREVENTIVO: NO_x000a_CODIGO DE SERVICIO:_x000a_DIRECCION:_x000a_QUIEN REPORTA: Cristobal Reyes Delgado  9 6664 3831_x000a_CONTACTO EN TERRENO: Cristobal Reyes Delgado  9 6664 3831_x000a__x000a_REQUERIMIENTO:_x000a__x000a_Buenas tardes. Favor su apoyo en la creación de un ticket por la revisión_x000a_realiza"/>
    <s v="Buenos dias. Se informa que las tareas informadas han finalizado. Se adjunta evidencia."/>
    <d v="1899-12-30T00:01:15"/>
    <d v="1899-12-30T03:57:21"/>
    <d v="1899-12-30T03:56:06"/>
    <s v=""/>
    <s v="Cumplido"/>
    <m/>
    <m/>
    <m/>
    <m/>
    <m/>
    <d v="2024-02-17T00:00:00"/>
    <x v="1"/>
    <x v="1"/>
    <x v="0"/>
    <x v="0"/>
    <x v="0"/>
  </r>
  <r>
    <s v="INC000002620913"/>
    <s v="VPN IP - MPLS"/>
    <x v="5"/>
    <s v="GESTION HD"/>
    <s v="LUIS A VILLASMIL CASTILLO"/>
    <s v="frp_fpetro"/>
    <s v="3-Moderado/Limitado"/>
    <s v="3-Medio"/>
    <s v="Media"/>
    <x v="1"/>
    <s v="HORTIFRUT S.A"/>
    <s v="HD/_x000a_Creacion cuenta VPN"/>
    <s v="17/02/2024 11:32:16"/>
    <s v="17/02/2024 11:33:43"/>
    <x v="0"/>
    <s v="CDP ANTIGUO 1"/>
    <s v="CDP ANTIGUO 2"/>
    <s v="19/02/2024 11:59:14"/>
    <s v="19/02/2024 23:50:00"/>
    <s v="PREVENTIVO: NO_x000a_CODIGO DE SERVICIO:_x000a_DIRECCION:_x000a_QUIEN REPORTA:_x000a_CONTACTO EN TERRENO:_x000a_PROBLEMA:_x000a_REQUERIMIENTO:_x000a__x000a__x000a_Favor su ayuda para activar cuenta VPN de usuario isecurion con los mismos_x000a_accesos por un periodo de 1 mes, quedo atento a su pronta respuesta."/>
    <m/>
    <d v="1899-12-31T18:49:25"/>
    <d v="1900-01-01T00:26:58"/>
    <d v="1899-12-30T05:37:33"/>
    <s v=""/>
    <s v="Cumplido"/>
    <m/>
    <m/>
    <m/>
    <m/>
    <m/>
    <d v="2024-02-19T00:00:00"/>
    <x v="1"/>
    <x v="0"/>
    <x v="1"/>
    <x v="0"/>
    <x v="0"/>
  </r>
  <r>
    <s v="INC000002620978"/>
    <s v="RED INTERNA"/>
    <x v="10"/>
    <s v="APOQUINDO TI"/>
    <s v="RICARDO F ORELLANA MARDONES"/>
    <s v="tct_rorell"/>
    <s v="4-Menor/Localizado"/>
    <s v="4-Baja"/>
    <s v="Baja"/>
    <x v="0"/>
    <s v="TELEFONICA EMPRESAS DE CHILE SA"/>
    <s v="RONDA  Y MEDICIÓN DE TEMPERATURAS EN SALAS TIC 07:30"/>
    <s v="18/02/2024 0:18:38"/>
    <s v="18/02/2024 0:19:52"/>
    <x v="0"/>
    <s v="TI"/>
    <s v="CLIMA"/>
    <s v="18/02/2024 7:34:30"/>
    <s v="18/02/2024 23:50:00"/>
    <m/>
    <s v="ACT REALIZADA SIN NOVEDAD"/>
    <d v="1899-12-30T00:00:00"/>
    <d v="1899-12-30T00:00:00"/>
    <d v="1899-12-30T00:00:00"/>
    <s v=""/>
    <s v=""/>
    <m/>
    <m/>
    <m/>
    <m/>
    <m/>
    <d v="2024-02-18T00:00:00"/>
    <x v="0"/>
    <x v="0"/>
    <x v="0"/>
    <x v="0"/>
    <x v="0"/>
  </r>
  <r>
    <s v="INC000002621216"/>
    <s v="HOUSING"/>
    <x v="11"/>
    <s v="APQ ACCESOS"/>
    <s v="JAIRO A SALINAS GARAY"/>
    <s v="tct_jsalin"/>
    <s v="3-Moderado/Limitado"/>
    <s v="3-Medio"/>
    <s v="Media"/>
    <x v="1"/>
    <s v="TELEFONICA EMPRESAS DE CHILE SA"/>
    <s v="RONDA Y REVISION DE SALAS TECNICAS"/>
    <s v="17/02/2024 19:19:20"/>
    <s v="17/02/2024 19:21:00"/>
    <x v="0"/>
    <s v="CDP ANTIGUO 1"/>
    <s v="CDP ANTIGUO 2"/>
    <s v="17/02/2024 19:21:00"/>
    <s v="17/02/2024 23:50:00"/>
    <s v="RONDA Y REVISION DE SALAS TECNICAS"/>
    <s v="RONDA REALIZADA."/>
    <d v="1899-12-30T00:00:00"/>
    <d v="1899-12-30T00:01:40"/>
    <d v="1899-12-30T00:01:40"/>
    <s v=""/>
    <s v="Cumplido"/>
    <m/>
    <m/>
    <m/>
    <m/>
    <m/>
    <d v="2024-02-17T00:00:00"/>
    <x v="0"/>
    <x v="0"/>
    <x v="0"/>
    <x v="0"/>
    <x v="0"/>
  </r>
  <r>
    <s v="INC000002621217"/>
    <s v="HOUSING"/>
    <x v="11"/>
    <s v="APQ ACCESOS"/>
    <s v="JAIRO A SALINAS GARAY"/>
    <s v="tct_jsalin"/>
    <s v="3-Moderado/Limitado"/>
    <s v="3-Medio"/>
    <s v="Media"/>
    <x v="1"/>
    <s v="TELEFONICA EMPRESAS DE CHILE SA"/>
    <s v="TOMA DE ALARMAS DE CLIENTE"/>
    <s v="17/02/2024 19:21:06"/>
    <s v="17/02/2024 19:22:20"/>
    <x v="0"/>
    <s v="CDP ANTIGUO 1"/>
    <s v="CDP ANTIGUO 2"/>
    <s v="17/02/2024 19:22:20"/>
    <s v="17/02/2024 23:50:00"/>
    <s v="TOMA DE ALARMAS DE CLIENTE"/>
    <s v="TOMA DE ALARMAS REALIZADA."/>
    <d v="1899-12-30T00:00:00"/>
    <d v="1899-12-30T00:01:14"/>
    <d v="1899-12-30T00:01:14"/>
    <s v=""/>
    <s v="Cumplido"/>
    <m/>
    <m/>
    <m/>
    <m/>
    <m/>
    <d v="2024-02-17T00:00:00"/>
    <x v="0"/>
    <x v="0"/>
    <x v="0"/>
    <x v="0"/>
    <x v="0"/>
  </r>
  <r>
    <s v="INC000002621232"/>
    <s v="HOUSING"/>
    <x v="11"/>
    <s v="APQ ACCESOS"/>
    <s v="ALDO P VALENZUELA MUJICA"/>
    <s v="tct_avalen"/>
    <s v="2-Significativo/Amplio"/>
    <s v="2-Alta"/>
    <s v="Alta"/>
    <x v="1"/>
    <s v="TELEFONICA EMPRESAS DE CHILE SA"/>
    <s v="RONDA Y REVISION DE SALAS TECNICAS"/>
    <s v="18/02/2024 3:39:31"/>
    <s v="18/02/2024 3:41:04"/>
    <x v="0"/>
    <s v="CDP ANTIGUO 1"/>
    <s v="CDP ANTIGUO 2"/>
    <s v="18/02/2024 3:42:38"/>
    <s v="18/02/2024 23:50:00"/>
    <s v="RONDA Y REVISION DE SALAS TECNICAS"/>
    <s v="SE REALIZA RONDA"/>
    <d v="1899-12-30T00:01:12"/>
    <d v="1899-12-30T00:03:07"/>
    <d v="1899-12-30T00:01:55"/>
    <s v=""/>
    <s v="Cumplido"/>
    <m/>
    <m/>
    <m/>
    <m/>
    <m/>
    <d v="2024-02-18T00:00:00"/>
    <x v="0"/>
    <x v="0"/>
    <x v="0"/>
    <x v="0"/>
    <x v="0"/>
  </r>
  <r>
    <s v="INC000002621234"/>
    <s v="HOUSING"/>
    <x v="11"/>
    <s v="APQ ACCESOS"/>
    <s v="ALDO P VALENZUELA MUJICA"/>
    <s v="tct_avalen"/>
    <s v="2-Significativo/Amplio"/>
    <s v="2-Alta"/>
    <s v="Alta"/>
    <x v="1"/>
    <s v="TELEFONICA EMPRESAS DE CHILE SA"/>
    <s v="TOMA DE ALARMAS DE CLIENTE"/>
    <s v="18/02/2024 3:42:59"/>
    <s v="18/02/2024 3:44:01"/>
    <x v="0"/>
    <s v="CDP ANTIGUO 1"/>
    <s v="CDP ANTIGUO 2"/>
    <s v="18/02/2024 3:45:29"/>
    <s v="18/02/2024 23:50:00"/>
    <s v="TOMA DE ALARMAS DE CLIENTE"/>
    <s v="SE REALIZA TOMA DE ALARMAS"/>
    <d v="1899-12-30T00:00:54"/>
    <d v="1899-12-30T00:02:30"/>
    <d v="1899-12-30T00:01:36"/>
    <s v=""/>
    <s v="Cumplido"/>
    <m/>
    <m/>
    <m/>
    <m/>
    <m/>
    <d v="2024-02-18T00:00:00"/>
    <x v="0"/>
    <x v="0"/>
    <x v="0"/>
    <x v="0"/>
    <x v="0"/>
  </r>
  <r>
    <s v="INC000002621476"/>
    <s v="TICKET-INTELIGENTE"/>
    <x v="6"/>
    <s v="GESTION TI"/>
    <s v="RICARDO R GALLEGOS OYANEDER"/>
    <s v="USR_TSIGHT"/>
    <s v="1-Extenso/Generalizado"/>
    <s v="4-Baja"/>
    <s v="Baja"/>
    <x v="3"/>
    <s v="FUNDACION INSTITUTO PROFESIONAL DUOC UC"/>
    <s v="fiprdu01 - srvfs02_vm TICKET AUTOMATICO"/>
    <s v="18/02/2024 0:10:29"/>
    <s v="18/02/2024 0:10:29"/>
    <x v="0"/>
    <s v="TRUESIGHT"/>
    <s v="TRUESIGHT"/>
    <s v="18/02/2024 16:05:59"/>
    <s v="18/02/2024 23:50:00"/>
    <s v="PREVENTIVO=SI_x000a_CODIGO DE SERVICIO=SRVFS02_VM_x000a_DIRECCION=NULL_x000a_CIUDAD=NULL_x000a_COMUNA LOCAL=_x000a_REGION=NULL_x000a_QUIEN REPORTA=Ticket automático_x000a_CONTACTO EN TERRENO=_x000a_PROBLEMA=High RAM Usage Alert for Node FIPRDU01 - SRVFS02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51:51"/>
    <d v="1899-12-30T15:55:30"/>
    <d v="1899-12-30T00:03:39"/>
    <s v="Cumplido"/>
    <s v=""/>
    <m/>
    <m/>
    <m/>
    <m/>
    <m/>
    <d v="2024-02-18T00:00:00"/>
    <x v="0"/>
    <x v="0"/>
    <x v="0"/>
    <x v="0"/>
    <x v="0"/>
  </r>
  <r>
    <s v="INC000002621484"/>
    <s v="HOUSING"/>
    <x v="13"/>
    <s v="BELIEVE"/>
    <s v="RICARDO F ORELLANA MARDONES"/>
    <s v="frp_jreyna"/>
    <s v="3-Moderado/Limitado"/>
    <s v="3-Medio"/>
    <s v="Media"/>
    <x v="1"/>
    <s v="TELEFONICA EMPRESAS DE CHILE SA"/>
    <s v="GESTION DATACENTER/ ACCESOS  / ICETEL"/>
    <s v="18/02/2024 0:22:49"/>
    <s v="18/02/2024 0:24:39"/>
    <x v="0"/>
    <s v="CDP ANTIGUO 1"/>
    <s v="CDP ANTIGUO 2"/>
    <s v="18/02/2024 0:53:37"/>
    <s v="18/02/2024 23:50:00"/>
    <s v="EMPRESA:    _x0009_ICETEL_x000a_CÓDIGO DE SERVICIO:_x000a_DIRECCIÓN_x000a_NOMBRE DE QUIEN REPORTA:  Caroline Aróstica Q._x000a_TELÉFONO DE QUIEN REPORTA:  +56 9 8187 2715_x000a_NOMBRE DE CONTACTO EN TERRENO: Francisco Chávez / 972802533_x000a_REQUERIMIENTO:  _x000a__x000a_Rondas por salas equipos de clima"/>
    <s v="ACCESOS AUTORIZADOS"/>
    <d v="1899-12-30T00:16:00"/>
    <d v="1899-12-30T00:30:48"/>
    <d v="1899-12-30T00:14:48"/>
    <s v=""/>
    <s v="Cumplido"/>
    <m/>
    <m/>
    <m/>
    <m/>
    <m/>
    <d v="2024-02-18T00:00:00"/>
    <x v="0"/>
    <x v="0"/>
    <x v="0"/>
    <x v="0"/>
    <x v="0"/>
  </r>
  <r>
    <s v="INC000002621780"/>
    <s v="TICKET-INTELIGENTE"/>
    <x v="6"/>
    <s v="GESTION TI"/>
    <s v="RICARDO R GALLEGOS OYANEDER"/>
    <s v="USR_TSIGHT"/>
    <s v="1-Extenso/Generalizado"/>
    <s v="4-Baja"/>
    <s v="Baja"/>
    <x v="3"/>
    <s v="FUNDACION INSTITUTO PROFESIONAL DUOC UC"/>
    <s v="fiprdu01 - ilo_ptealto TICKET AUTOMATICO"/>
    <s v="18/02/2024 9:46:33"/>
    <s v="18/02/2024 9:46:33"/>
    <x v="0"/>
    <s v="TRUESIGHT"/>
    <s v="TRUESIGHT"/>
    <s v="18/02/2024 15:56:29"/>
    <s v="18/02/2024 23:50:00"/>
    <s v="PREVENTIVO=SI_x000a_CODIGO DE SERVICIO=ILO_PTEALTO_x000a_DIRECCION=NULL_x000a_CIUDAD=NULL_x000a_COMUNA LOCAL=_x000a_REGION=NULL_x000a_QUIEN REPORTA=Ticket automático_x000a_CONTACTO EN TERRENO=_x000a_PROBLEMA=Node FIPRDU01 - ILO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5:17"/>
    <d v="1899-12-30T06:09:56"/>
    <d v="1899-12-30T00:04:39"/>
    <s v="Cumplido"/>
    <s v=""/>
    <m/>
    <m/>
    <m/>
    <m/>
    <m/>
    <d v="2024-02-18T00:00:00"/>
    <x v="0"/>
    <x v="0"/>
    <x v="0"/>
    <x v="0"/>
    <x v="0"/>
  </r>
  <r>
    <s v="INC000002621781"/>
    <s v="TICKET-INTELIGENTE"/>
    <x v="6"/>
    <s v="GESTION TI"/>
    <s v="RICARDO R GALLEGOS OYANEDER"/>
    <s v="USR_TSIGHT"/>
    <s v="1-Extenso/Generalizado"/>
    <s v="4-Baja"/>
    <s v="Baja"/>
    <x v="3"/>
    <s v="FUNDACION INSTITUTO PROFESIONAL DUOC UC"/>
    <s v="fiprdu01 - dcadmptealto TICKET AUTOMATICO"/>
    <s v="18/02/2024 9:46:33"/>
    <s v="18/02/2024 9:46:33"/>
    <x v="0"/>
    <s v="TRUESIGHT"/>
    <s v="TRUESIGHT"/>
    <s v="18/02/2024 15:55:26"/>
    <s v="18/02/2024 23:50:00"/>
    <s v="PREVENTIVO=SI_x000a_CODIGO DE SERVICIO=DCADMPTEALTO_x000a_DIRECCION=NULL_x000a_CIUDAD=NULL_x000a_COMUNA LOCAL=_x000a_REGION=NULL_x000a_QUIEN REPORTA=Ticket automático_x000a_CONTACTO EN TERRENO=_x000a_PROBLEMA=Node FIPRDU01 - DCADM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55"/>
    <d v="1899-12-30T06:08:53"/>
    <d v="1899-12-30T00:07:58"/>
    <s v="Cumplido"/>
    <s v=""/>
    <m/>
    <m/>
    <m/>
    <m/>
    <m/>
    <d v="2024-02-18T00:00:00"/>
    <x v="0"/>
    <x v="0"/>
    <x v="0"/>
    <x v="0"/>
    <x v="0"/>
  </r>
  <r>
    <s v="INC000002621782"/>
    <s v="TICKET-INTELIGENTE"/>
    <x v="6"/>
    <s v="GESTION TI"/>
    <s v="RICARDO R GALLEGOS OYANEDER"/>
    <s v="USR_TSIGHT"/>
    <s v="1-Extenso/Generalizado"/>
    <s v="4-Baja"/>
    <s v="Baja"/>
    <x v="3"/>
    <s v="FUNDACION INSTITUTO PROFESIONAL DUOC UC"/>
    <s v="fiprdu01 - hyp_ptealto TICKET AUTOMATICO"/>
    <s v="18/02/2024 9:46:33"/>
    <s v="18/02/2024 9:46:33"/>
    <x v="0"/>
    <s v="TRUESIGHT"/>
    <s v="TRUESIGHT"/>
    <s v="18/02/2024 15:55:52"/>
    <s v="18/02/2024 23:50:00"/>
    <s v="PREVENTIVO=SI_x000a_CODIGO DE SERVICIO=HYP_PTEALTO_x000a_DIRECCION=NULL_x000a_CIUDAD=NULL_x000a_COMUNA LOCAL=_x000a_REGION=NULL_x000a_QUIEN REPORTA=Ticket automático_x000a_CONTACTO EN TERRENO=_x000a_PROBLEMA=Node FIPRDU01 - HYP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1:06"/>
    <d v="1899-12-30T06:09:19"/>
    <d v="1899-12-30T00:08:13"/>
    <s v="Cumplido"/>
    <s v=""/>
    <m/>
    <m/>
    <m/>
    <m/>
    <m/>
    <d v="2024-02-18T00:00:00"/>
    <x v="0"/>
    <x v="0"/>
    <x v="0"/>
    <x v="0"/>
    <x v="0"/>
  </r>
  <r>
    <s v="INC000002621783"/>
    <s v="TICKET-INTELIGENTE"/>
    <x v="6"/>
    <s v="GESTION TI"/>
    <s v="RICARDO R GALLEGOS OYANEDER"/>
    <s v="USR_TSIGHT"/>
    <s v="1-Extenso/Generalizado"/>
    <s v="4-Baja"/>
    <s v="Baja"/>
    <x v="3"/>
    <s v="FUNDACION INSTITUTO PROFESIONAL DUOC UC"/>
    <s v="fiprdu01 - dcacdptealto TICKET AUTOMATICO"/>
    <s v="18/02/2024 9:46:34"/>
    <s v="18/02/2024 9:46:34"/>
    <x v="0"/>
    <s v="TRUESIGHT"/>
    <s v="TRUESIGHT"/>
    <s v="18/02/2024 15:54:58"/>
    <s v="18/02/2024 23:50:00"/>
    <s v="PREVENTIVO=SI_x000a_CODIGO DE SERVICIO=DCACDPTEALTO_x000a_DIRECCION=NULL_x000a_CIUDAD=NULL_x000a_COMUNA LOCAL=_x000a_REGION=NULL_x000a_QUIEN REPORTA=Ticket automático_x000a_CONTACTO EN TERRENO=_x000a_PROBLEMA=Node FIPRDU01 - DCACD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31"/>
    <d v="1899-12-30T06:08:24"/>
    <d v="1899-12-30T00:07:53"/>
    <s v="Cumplido"/>
    <s v=""/>
    <m/>
    <s v=""/>
    <s v=""/>
    <s v=""/>
    <s v="Cumplido"/>
    <d v="2024-02-18T00:00:00"/>
    <x v="0"/>
    <x v="0"/>
    <x v="0"/>
    <x v="0"/>
    <x v="0"/>
  </r>
  <r>
    <s v="INC000002621829"/>
    <s v="HOUSING"/>
    <x v="11"/>
    <s v="APQ ACCESOS"/>
    <s v="JOSE G MARQUEZ MARCANO"/>
    <s v="tct_josmam"/>
    <s v="4-Menor/Localizado"/>
    <s v="4-Baja"/>
    <s v="Baja"/>
    <x v="1"/>
    <s v="TELEFONICA EMPRESAS DE CHILE SA"/>
    <s v="RONDA Y REVISION DE SALAS"/>
    <s v="18/02/2024 14:44:27"/>
    <s v="18/02/2024 14:45:14"/>
    <x v="0"/>
    <s v="CDP ANTIGUO 1"/>
    <s v="CDP ANTIGUO 2"/>
    <s v="18/02/2024 14:47:03"/>
    <s v="18/02/2024 23:50:00"/>
    <s v="RONDA Y REVISION DE SALAS"/>
    <s v="RONDAS REALIZADAS"/>
    <d v="1899-12-30T00:01:32"/>
    <d v="1899-12-30T00:02:36"/>
    <d v="1899-12-30T00:01:04"/>
    <s v=""/>
    <s v="Cumplido"/>
    <m/>
    <m/>
    <m/>
    <m/>
    <m/>
    <d v="2024-02-18T00:00:00"/>
    <x v="0"/>
    <x v="0"/>
    <x v="0"/>
    <x v="0"/>
    <x v="0"/>
  </r>
  <r>
    <s v="INC000002621831"/>
    <s v="HOUSING"/>
    <x v="11"/>
    <s v="APQ ACCESOS"/>
    <s v="JOSE G MARQUEZ MARCANO"/>
    <s v="tct_josmam"/>
    <s v="4-Menor/Localizado"/>
    <s v="4-Baja"/>
    <s v="Baja"/>
    <x v="1"/>
    <s v="TELEFONICA EMPRESAS DE CHILE SA"/>
    <s v="TOMA DE ALARMAS DE CLIENTES"/>
    <s v="18/02/2024 14:48:36"/>
    <s v="18/02/2024 14:49:17"/>
    <x v="0"/>
    <s v="CDP ANTIGUO 1"/>
    <s v="CDP ANTIGUO 2"/>
    <s v="18/02/2024 14:50:35"/>
    <s v="18/02/2024 23:50:00"/>
    <s v="TOMA DE ALARMAS DE CLIENTES"/>
    <s v="TOMA DE ALARMAS REALIZADAS"/>
    <d v="1899-12-30T00:00:55"/>
    <d v="1899-12-30T00:01:59"/>
    <d v="1899-12-30T00:01:04"/>
    <s v=""/>
    <s v="Cumplido"/>
    <m/>
    <m/>
    <m/>
    <m/>
    <m/>
    <d v="2024-02-18T00:00:00"/>
    <x v="0"/>
    <x v="0"/>
    <x v="0"/>
    <x v="0"/>
    <x v="0"/>
  </r>
  <r>
    <s v="INC000002621855"/>
    <s v="RED INTERNA"/>
    <x v="10"/>
    <s v="APOQUINDO TI"/>
    <s v="RICARDO F ORELLANA MARDONES"/>
    <s v="tct_rorell"/>
    <s v="4-Menor/Localizado"/>
    <s v="4-Baja"/>
    <s v="Baja"/>
    <x v="0"/>
    <s v="TELEFONICA EMPRESAS DE CHILE SA"/>
    <s v="RONDA Y MEDICIÓN DE TEMPERATURAS EN SALAS TIC 07:30"/>
    <s v="19/02/2024 0:40:23"/>
    <s v="19/02/2024 0:41:35"/>
    <x v="0"/>
    <s v="TI"/>
    <s v="CLIMA"/>
    <s v="19/02/2024 7:43:19"/>
    <s v="19/02/2024 23:50:00"/>
    <m/>
    <s v="ACT REALIZADA SIN NOVEDAD"/>
    <d v="1899-12-30T00:00:00"/>
    <d v="1899-12-30T00:00:00"/>
    <d v="1899-12-30T00:00:00"/>
    <s v=""/>
    <s v=""/>
    <m/>
    <s v=""/>
    <s v=""/>
    <s v=""/>
    <s v="Cumplido"/>
    <d v="2024-02-19T00:00:00"/>
    <x v="0"/>
    <x v="0"/>
    <x v="0"/>
    <x v="0"/>
    <x v="0"/>
  </r>
  <r>
    <s v="INC000002621873"/>
    <s v="HOUSING"/>
    <x v="11"/>
    <s v="APQ ACCESOS"/>
    <s v="JAIRO A SALINAS GARAY"/>
    <s v="tct_jsalin"/>
    <s v="3-Moderado/Limitado"/>
    <s v="3-Medio"/>
    <s v="Media"/>
    <x v="1"/>
    <s v="TELEFONICA EMPRESAS DE CHILE SA"/>
    <s v="INCIDENTE Cambio Tarjeta"/>
    <s v="19/02/2024 7:01:04"/>
    <s v="19/02/2024 7:21:00"/>
    <x v="0"/>
    <s v="CDP ANTIGUO 1"/>
    <s v="CDP ANTIGUO 2"/>
    <s v="19/02/2024 7:21:00"/>
    <s v="19/02/2024 23:50:00"/>
    <s v="INCIDENTE Cambio Tarjeta"/>
    <s v="SUPERVISION CRQ/OK."/>
    <d v="1899-12-30T00:00:00"/>
    <d v="1899-12-30T00:19:56"/>
    <d v="1899-12-30T00:19:56"/>
    <s v=""/>
    <s v="Cumplido"/>
    <m/>
    <m/>
    <m/>
    <m/>
    <m/>
    <d v="2024-02-19T00:00:00"/>
    <x v="0"/>
    <x v="0"/>
    <x v="0"/>
    <x v="0"/>
    <x v="0"/>
  </r>
  <r>
    <s v="INC000002621879"/>
    <s v="HOUSING"/>
    <x v="11"/>
    <s v="APQ ACCESOS"/>
    <s v="JAIRO A SALINAS GARAY"/>
    <s v="tct_jsalin"/>
    <s v="3-Moderado/Limitado"/>
    <s v="3-Medio"/>
    <s v="Media"/>
    <x v="1"/>
    <s v="TELEFONICA EMPRESAS DE CHILE SA"/>
    <s v="RONDA Y REVISION DE SALAS TECNICAS"/>
    <s v="19/02/2024 7:21:12"/>
    <s v="19/02/2024 7:22:29"/>
    <x v="0"/>
    <s v="CDP ANTIGUO 1"/>
    <s v="CDP ANTIGUO 2"/>
    <s v="19/02/2024 7:22:29"/>
    <s v="19/02/2024 23:50:00"/>
    <s v="RONDA Y REVISION DE SALAS TECNICAS"/>
    <s v="RONDA REALIZADA."/>
    <d v="1899-12-30T00:00:00"/>
    <d v="1899-12-30T00:01:17"/>
    <d v="1899-12-30T00:01:17"/>
    <s v=""/>
    <s v="Cumplido"/>
    <m/>
    <m/>
    <m/>
    <m/>
    <m/>
    <d v="2024-02-19T00:00:00"/>
    <x v="0"/>
    <x v="0"/>
    <x v="0"/>
    <x v="0"/>
    <x v="0"/>
  </r>
  <r>
    <s v="INC000002621880"/>
    <s v="HOUSING"/>
    <x v="11"/>
    <s v="APQ ACCESOS"/>
    <s v="JAIRO A SALINAS GARAY"/>
    <s v="tct_jsalin"/>
    <s v="3-Moderado/Limitado"/>
    <s v="3-Medio"/>
    <s v="Media"/>
    <x v="1"/>
    <s v="TELEFONICA EMPRESAS DE CHILE SA"/>
    <s v="TOMA DE ALARMAS DE CLIENTE"/>
    <s v="19/02/2024 7:22:36"/>
    <s v="19/02/2024 7:23:44"/>
    <x v="0"/>
    <s v="CDP ANTIGUO 1"/>
    <s v="CDP ANTIGUO 2"/>
    <s v="19/02/2024 7:23:44"/>
    <s v="19/02/2024 23:50:00"/>
    <s v="TOMA DE ALARMAS DE CLIENTE"/>
    <s v="TOMA DE ALARMAS REALIZADA."/>
    <d v="1899-12-30T00:00:00"/>
    <d v="1899-12-30T00:01:08"/>
    <d v="1899-12-30T00:01:08"/>
    <s v=""/>
    <s v="Cumplido"/>
    <m/>
    <s v=""/>
    <s v=""/>
    <s v="Cumplido"/>
    <s v=""/>
    <d v="2024-02-19T00:00:00"/>
    <x v="0"/>
    <x v="0"/>
    <x v="0"/>
    <x v="0"/>
    <x v="0"/>
  </r>
  <r>
    <s v="INC000002622028"/>
    <s v="HOUSING"/>
    <x v="2"/>
    <s v="APQ ACCESOS"/>
    <s v="FRANCISCO J FELIU ABARCA"/>
    <s v="tct_frafea"/>
    <s v="4-Menor/Localizado"/>
    <s v="4-Baja"/>
    <s v="Baja"/>
    <x v="0"/>
    <s v="TELEFONICA CYBERSECURITY TECH CHILE SPA"/>
    <s v="TOMA DE ALARMAS CLIENTE EN SALAS TIC"/>
    <s v="18/02/2024 15:40:58"/>
    <s v="18/02/2024 15:43:25"/>
    <x v="0"/>
    <s v="TI"/>
    <s v="INFRAESTRUCTURA"/>
    <s v="18/02/2024 16:32:31"/>
    <s v="18/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s v=""/>
    <s v=""/>
    <m/>
    <m/>
    <m/>
    <m/>
    <m/>
    <d v="2024-02-18T00:00:00"/>
    <x v="0"/>
    <x v="0"/>
    <x v="0"/>
    <x v="0"/>
    <x v="0"/>
  </r>
  <r>
    <s v="INC000002622060"/>
    <s v="HOUSING"/>
    <x v="14"/>
    <s v="BELIEVE"/>
    <s v="FRANCISCO J FELIU ABARCA"/>
    <s v="frp_dvilca"/>
    <s v="3-Moderado/Limitado"/>
    <s v="3-Medio"/>
    <s v="Media"/>
    <x v="1"/>
    <s v="TRANSUNION SOLUCIONES DE INFORMACION CHILE S.A."/>
    <s v="GESTION DATACENTER/ ACCESOS /TRANSUNION SOLUCIONES DE INFORMACION CHILE S.A."/>
    <s v="18/02/2024 18:03:43"/>
    <s v="18/02/2024 18:08:43"/>
    <x v="0"/>
    <s v="HARDWARE"/>
    <s v="DATACENTER"/>
    <s v="18/02/2024 18:24:32"/>
    <s v="18/02/2024 23:50:00"/>
    <s v="EMPRESA:TRANSUNION SOLUCIONES DE INFORMACION CHILE S.A._x000a_CÓDIGO DE SERVICIO: _x000a_DIRECCIÓN:Calle San Martin #50, Santiago Centro, Santiago_x000a_NOMBRE DE QUIEN REPORTA:Claudio Villalobos_x000a_TELÉFONO DE QUIEN REPORTA:56994694355_x000a_NOMBRE DE CONTACTO EN TERRENO: _x000a_PROBL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0:21"/>
    <d v="1899-12-30T00:20:49"/>
    <d v="1899-12-30T00:10:28"/>
    <s v=""/>
    <s v="Cumplido"/>
    <m/>
    <m/>
    <m/>
    <m/>
    <m/>
    <d v="2024-02-18T00:00:00"/>
    <x v="0"/>
    <x v="0"/>
    <x v="0"/>
    <x v="0"/>
    <x v="0"/>
  </r>
  <r>
    <s v="INC000002622064"/>
    <s v="HOUSING"/>
    <x v="8"/>
    <s v="BELIEVE"/>
    <s v="JOSE G MARQUEZ MARCANO"/>
    <s v="frp_dvilca"/>
    <s v="3-Moderado/Limitado"/>
    <s v="3-Medio"/>
    <s v="Media"/>
    <x v="1"/>
    <s v="TELEFONICA EMPRESAS DE CHILE SA"/>
    <s v="GESTION DATACENTER/ ACCESOS /TELEFONICA EMPRESAS DE CHILE SA"/>
    <s v="18/02/2024 18:25:47"/>
    <s v="18/02/2024 18:29:38"/>
    <x v="0"/>
    <s v="COMUNICACIONES"/>
    <s v="VPN IP - MPLS"/>
    <s v="18/02/2024 18:37:33"/>
    <s v="18/02/2024 23:50:00"/>
    <s v="EMPRESA:TELEFONICA EMPRESAS DE CHILE SA_x000a_CÓDIGO DE SERVICIO: _x000a_DIRECCIÓN:AV. Presidente Prieto #226, Paine, Santiago_x000a_NOMBRE DE QUIEN REPORTA:Luis Sierra _x000a_TELÉFONO DE QUIEN REPORTA:987685102_x000a_NOMBRE DE CONTACTO EN TERRENO: _x000a_PROBLEMA:_x000a_Cambio Tarjeta 52SCC Pai"/>
    <s v="ACCESOS AUTORIZADOS"/>
    <d v="1899-12-30T00:00:54"/>
    <d v="1899-12-30T00:11:46"/>
    <d v="1899-12-30T00:10:52"/>
    <s v=""/>
    <s v="Cumplido"/>
    <m/>
    <s v=""/>
    <s v=""/>
    <s v="Cumplido"/>
    <s v=""/>
    <d v="2024-02-18T00:00:00"/>
    <x v="0"/>
    <x v="0"/>
    <x v="0"/>
    <x v="0"/>
    <x v="0"/>
  </r>
  <r>
    <s v="INC000002622144"/>
    <s v="TICKET-INTELIGENTE"/>
    <x v="6"/>
    <s v="GESTION TI"/>
    <s v="RICARDO R GALLEGOS OYANEDER"/>
    <s v="USR_TSIGHT"/>
    <s v="1-Extenso/Generalizado"/>
    <s v="4-Baja"/>
    <s v="Baja"/>
    <x v="3"/>
    <s v="COMERCIAL E IMPORTADORA AUDIOMUSICA SPA"/>
    <s v="ciausp01 - retailproweb TICKET AUTOMATICO"/>
    <s v="18/02/2024 14:27:53"/>
    <s v="18/02/2024 14:27:53"/>
    <x v="0"/>
    <s v="TRUESIGHT"/>
    <s v="TRUESIGHT"/>
    <s v="18/02/2024 16:16:51"/>
    <s v="18/02/2024 23:50:00"/>
    <s v="PREVENTIVO=SI_x000a_CODIGO DE SERVICIO=RetailProWeb_x000a_DIRECCION=NULL_x000a_CIUDAD=NULL_x000a_COMUNA LOCAL=_x000a_REGION=REGIÃ“N METROPOLITANA DE SANTIAGO_x000a_QUIEN REPORTA=Ticket automático_x000a_CONTACTO EN TERRENO=_x000a_PROBLEMA=High RAM Usage Alert for Node CIAUSP01 - RetailProWeb_x000a_REQUERIMIE"/>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48:07"/>
    <d v="1899-12-30T01:48:58"/>
    <d v="1899-12-30T00:00:51"/>
    <s v="Cumplido"/>
    <s v=""/>
    <m/>
    <m/>
    <m/>
    <m/>
    <m/>
    <d v="2024-02-18T00:00:00"/>
    <x v="0"/>
    <x v="0"/>
    <x v="0"/>
    <x v="0"/>
    <x v="0"/>
  </r>
  <r>
    <s v="INC000002622154"/>
    <s v="OFFICE365"/>
    <x v="1"/>
    <s v="GESTION CALL CENTER"/>
    <s v="JAVIERA A UMAÑA YEVENES"/>
    <s v="frp_yynfan"/>
    <s v="4-Menor/Localizado"/>
    <s v="4-Baja"/>
    <s v="Baja"/>
    <x v="3"/>
    <s v="HOTELERA MIRADOR DEL CERRO LIMITADA"/>
    <s v="CALLCENTER/NO PUEDE INGRESAR AL CORREO"/>
    <s v="18/02/2024 14:48:06"/>
    <s v="18/02/2024 14:48:58"/>
    <x v="0"/>
    <s v="COMUNICACIONES"/>
    <s v="VPN IP - MPLS"/>
    <s v="20/02/2024 18:50:01"/>
    <s v="20/02/2024 23:50:00"/>
    <s v="PREVENTIVO: NO_x000a_CODIGO DE SERVICIO:PSITIE23567_x000a_DIRECCION:Av Libertador Bernardo Hoggins 136 _x000a_QUIEN REPORTA:MANUEL BOBADILLA 996269595_x000a_CONTACTO EN TERRENO:MANUEL BOBADILLA 996269595_x000a_PROBLEMA: NO PUEDE INGRESAR AL CORREO_x000a_REQUERIMIENTO:_x000a_EQUIPOS ENERGIZADO/RE"/>
    <s v="FASE RESOLUCIÓN Y RECUPERACIÓN_x000a__x000a_Se efectúa contacto con cliente: Manuel Bobadilla_x000a__x000a_Teléfono de contacto: 996269595_x000a__x000a_Acciones realizadas:_x000a__x000a_Se verifica que el problema ocurre porque las licencias fueron canceladas automáticamente, por lo que se derivó al á"/>
    <d v="1900-01-01T03:36:52"/>
    <d v="1900-01-01T04:01:55"/>
    <d v="1899-12-30T00:25:03"/>
    <s v="Cumplido"/>
    <s v=""/>
    <m/>
    <m/>
    <m/>
    <m/>
    <m/>
    <d v="2024-02-20T00:00:00"/>
    <x v="0"/>
    <x v="0"/>
    <x v="0"/>
    <x v="0"/>
    <x v="0"/>
  </r>
  <r>
    <s v="INC000002622171"/>
    <s v="TICKET-INTELIGENTE"/>
    <x v="18"/>
    <s v="GESTION TI"/>
    <s v="CRISTOBAL I REYES DELGADO"/>
    <s v="USR_TSIGHT"/>
    <s v="1-Extenso/Generalizado"/>
    <s v="4-Baja"/>
    <s v="Baja"/>
    <x v="3"/>
    <s v="RABIE HNOSLTDA"/>
    <s v="rabie001 - lonquimay TICKET AUTOMATICO"/>
    <s v="18/02/2024 15:07:02"/>
    <s v="18/02/2024 15:07:02"/>
    <x v="0"/>
    <s v="TRUESIGHT"/>
    <s v="TRUESIGHT"/>
    <s v="18/02/2024 18:09:47"/>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Buenas tardes. Se informa que la alarma de espacio en disco F ya no se encuentra activa."/>
    <d v="1899-12-30T02:58:26"/>
    <d v="1899-12-30T03:02:45"/>
    <d v="1899-12-30T00:04:19"/>
    <s v="Cumplido"/>
    <s v=""/>
    <m/>
    <m/>
    <m/>
    <m/>
    <m/>
    <d v="2024-02-18T00:00:00"/>
    <x v="0"/>
    <x v="0"/>
    <x v="0"/>
    <x v="0"/>
    <x v="0"/>
  </r>
  <r>
    <s v="INC000002622314"/>
    <s v="TICKET-INTELIGENTE"/>
    <x v="18"/>
    <s v="GESTION TI"/>
    <s v="CRISTOBAL I REYES DELGADO"/>
    <s v="USR_TSIGHT"/>
    <s v="1-Extenso/Generalizado"/>
    <s v="4-Baja"/>
    <s v="Baja"/>
    <x v="3"/>
    <s v="RABIE HNOSLTDA"/>
    <s v="rabie001 - lonquimay TICKET AUTOMATICO"/>
    <s v="18/02/2024 18:51:52"/>
    <s v="18/02/2024 18:51:52"/>
    <x v="0"/>
    <s v="TRUESIGHT"/>
    <s v="TRUESIGHT"/>
    <s v="18/02/2024 22:44:25"/>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Se normaliza alarma reportada, luego de realizar shrink al segmento de datos y logs."/>
    <d v="1899-12-30T03:51:27"/>
    <d v="1899-12-30T03:52:33"/>
    <d v="1899-12-30T00:01:06"/>
    <s v="Cumplido"/>
    <s v=""/>
    <m/>
    <m/>
    <m/>
    <m/>
    <m/>
    <d v="2024-02-18T00:00:00"/>
    <x v="0"/>
    <x v="0"/>
    <x v="0"/>
    <x v="0"/>
    <x v="0"/>
  </r>
  <r>
    <s v="INC000002622412"/>
    <s v="TICKET-INTELIGENTE"/>
    <x v="6"/>
    <s v="GESTION TI"/>
    <s v="RICARDO R GALLEGOS OYANEDER"/>
    <s v="USR_TSIGHT"/>
    <s v="1-Extenso/Generalizado"/>
    <s v="4-Baja"/>
    <s v="Baja"/>
    <x v="3"/>
    <s v="COAGRA S A"/>
    <s v="coagra01 - sap_prod_e_vm TICKET AUTOMATICO"/>
    <s v="18/02/2024 22:15:06"/>
    <s v="18/02/2024 22:15:06"/>
    <x v="0"/>
    <s v="TRUESIGHT"/>
    <s v="TRUESIGHT"/>
    <s v="19/02/2024 13:30:51"/>
    <s v="1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09:46"/>
    <d v="1899-12-30T15:15:45"/>
    <d v="1899-12-30T00:05:59"/>
    <s v="Cumplido"/>
    <s v=""/>
    <m/>
    <m/>
    <m/>
    <m/>
    <m/>
    <d v="2024-02-19T00:00:00"/>
    <x v="0"/>
    <x v="0"/>
    <x v="0"/>
    <x v="0"/>
    <x v="0"/>
  </r>
  <r>
    <s v="INC000002622451"/>
    <s v="TICKET-INTELIGENTE"/>
    <x v="7"/>
    <s v="GESTION TI"/>
    <s v="SEBASTIAN I ACUÑA GUZMAN"/>
    <s v="USR_TSIGHT"/>
    <s v="1-Extenso/Generalizado"/>
    <s v="4-Baja"/>
    <s v="Baja"/>
    <x v="3"/>
    <s v="TELEFONICA EMPRESAS DE CHILE SA"/>
    <s v="telefonica - lnxq003_localhost.vm TICKET AUTOMATICO"/>
    <s v="18/02/2024 23:45:58"/>
    <s v="18/02/2024 23:45:58"/>
    <x v="0"/>
    <s v="TI"/>
    <s v="SISTEMAS OPERATIVOS"/>
    <s v="19/02/2024 1:13:55"/>
    <s v="19/02/2024 23:50:00"/>
    <s v="PREVENTIVO=SI_x000a_CODIGO DE SERVICIO=LNXQ003_localhost.VM_x000a_DIRECCION=NULL_x000a_CIUDAD=SANTIAGO_x000a_COMUNA LOCAL=_x000a_REGION=REGIÃ“N METROPOLITANA DE SANTIAGO_x000a_QUIEN REPORTA=Ticket automático_x000a_CONTACTO EN TERRENO=_x000a_PROBLEMA=High RAM Usage Alert for Node TELEFONICA - LNXQ003_l"/>
    <s v="Se revisa el servidor sin encontrar la alarma reportada._x000a__x000a_El servidor tiene 1.5GB disponibles. Al revisar las gráficas, se ve que es un comportamiento normal del servidor en el transcurso del mes en curso."/>
    <d v="1899-12-30T01:24:22"/>
    <d v="1899-12-30T01:27:57"/>
    <d v="1899-12-30T00:03:35"/>
    <s v="Cumplido"/>
    <s v=""/>
    <m/>
    <m/>
    <m/>
    <m/>
    <m/>
    <d v="2024-02-19T00:00:00"/>
    <x v="0"/>
    <x v="0"/>
    <x v="0"/>
    <x v="0"/>
    <x v="0"/>
  </r>
  <r>
    <s v="INC000002622620"/>
    <s v="HOSTING VIRTUAL"/>
    <x v="7"/>
    <s v="DUOC TICKET AUTOMATICO"/>
    <s v="VICTOR SEPULVEDA GAMARRA"/>
    <s v="frp_lmosqu"/>
    <s v="4-Menor/Localizado"/>
    <s v="4-Baja"/>
    <s v="Baja"/>
    <x v="1"/>
    <s v="FUNDACION INSTITUTO PROFESIONAL DUOC UC"/>
    <s v="DUOC | REQ |  Permisos Nuevo Integrante Operaciones"/>
    <s v="19/02/2024 9:02:32"/>
    <s v="19/02/2024 9:06:26"/>
    <x v="0"/>
    <s v="TI"/>
    <s v="SISTEMAS OPERATIVOS"/>
    <s v="19/02/2024 12:03:24"/>
    <s v="19/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gestionará agregar a usuario a L"/>
    <d v="1899-12-30T02:26:29"/>
    <d v="1899-12-30T03:00:52"/>
    <d v="1899-12-30T00:34:23"/>
    <s v=""/>
    <s v="Cumplido"/>
    <m/>
    <m/>
    <m/>
    <m/>
    <m/>
    <d v="2024-02-19T00:00:00"/>
    <x v="0"/>
    <x v="0"/>
    <x v="0"/>
    <x v="0"/>
    <x v="0"/>
  </r>
  <r>
    <s v="INC000002622809"/>
    <s v="VPN IP - MPLS"/>
    <x v="9"/>
    <s v="GESTION HD"/>
    <s v="EWALD R GALAZ MILLALEO"/>
    <s v="frp_jesanc"/>
    <s v="4-Menor/Localizado"/>
    <s v="4-Baja"/>
    <s v="Baja"/>
    <x v="1"/>
    <s v="NUTRISCO CHILE SA"/>
    <s v="REQ /  Transporte OT // OEDK925461 // OEDK925513"/>
    <s v="19/02/2024 7:30:28"/>
    <s v="19/02/2024 7:33:10"/>
    <x v="0"/>
    <s v="Service"/>
    <s v="Internal"/>
    <s v="19/02/2024 10:21:54"/>
    <s v="19/02/2024 23:50:00"/>
    <s v="PREVENTIVO: si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
    <s v="Estimados,_x000a__x000a_Se adjunta correo de respuesta enviado al cliente._x000a__x000a_Saludos."/>
    <d v="1899-12-30T02:43:56"/>
    <d v="1899-12-30T02:51:26"/>
    <d v="1899-12-30T00:07:30"/>
    <s v=""/>
    <s v="Cumplido"/>
    <m/>
    <m/>
    <m/>
    <m/>
    <m/>
    <d v="2024-02-19T00:00:00"/>
    <x v="0"/>
    <x v="0"/>
    <x v="0"/>
    <x v="0"/>
    <x v="0"/>
  </r>
  <r>
    <s v="INC000002622815"/>
    <s v="HOUSING"/>
    <x v="14"/>
    <s v="BELIEVE"/>
    <s v="RENE E VILLEGAS CARREÑO"/>
    <s v="frp_xgambo"/>
    <s v="3-Moderado/Limitado"/>
    <s v="3-Medio"/>
    <s v="Media"/>
    <x v="1"/>
    <s v="TELEFONICA EMPRESAS DE CHILE SA"/>
    <s v="GESTION DATACENTER/ ACCESOS / TELEFONICA EMPRESAS DE CHILE SA"/>
    <s v="19/02/2024 8:27:53"/>
    <s v="19/02/2024 8:29:58"/>
    <x v="0"/>
    <s v="CDP ANTIGUO 1"/>
    <s v="CDP ANTIGUO 2"/>
    <s v="19/02/2024 9:23:52"/>
    <s v="19/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evision"/>
    <s v="ACCESOS AUTORIZADOS"/>
    <d v="1899-12-30T00:45:03"/>
    <d v="1899-12-30T00:55:59"/>
    <d v="1899-12-30T00:10:56"/>
    <s v=""/>
    <s v="Cumplido"/>
    <m/>
    <m/>
    <m/>
    <m/>
    <m/>
    <d v="2024-02-19T00:00:00"/>
    <x v="0"/>
    <x v="0"/>
    <x v="0"/>
    <x v="0"/>
    <x v="0"/>
  </r>
  <r>
    <s v="INC000002622903"/>
    <s v="VPN IP - MPLS"/>
    <x v="1"/>
    <s v="BELIEVE"/>
    <s v="JAVIERA A UMAÑA YEVENES"/>
    <s v="frp_jcarri"/>
    <s v="4-Menor/Localizado"/>
    <s v="4-Baja"/>
    <s v="Baja"/>
    <x v="1"/>
    <s v="TELEFONICA CYBERSECURITY TECH CHILE SPA"/>
    <s v="REQ / SOC/SOC/ INC000002615057 / Notificación Nuevo Personal"/>
    <s v="19/02/2024 11:35:18"/>
    <s v="19/02/2024 11:36:23"/>
    <x v="0"/>
    <s v="CDP ANTIGUO 1"/>
    <s v="CDP ANTIGUO 2"/>
    <s v="20/02/2024 15:42:50"/>
    <s v="20/02/2024 23:50:00"/>
    <s v="PREVENTIVO: NO_x000a_CODIGO DE SERVICIO:  _x000a_DIRECCION:      _x000a_CIUDAD:             _x000a_COMUNA:_x000a_NOMBRE QUIEN REPORTA:LEONARDO ALBERTO GUERRA LAWRY_x000a_TELEFONO QUIEN REPORTA:+56 9 49209782 _x000a_NOMBRE CONTACTO EN TERRENO:        _x000a_TELEFONO 1 CONTACTO EN TERRENO:_x000a_TELEFONO 2 CO"/>
    <m/>
    <d v="1899-12-31T02:43:26"/>
    <d v="1899-12-31T04:07:32"/>
    <d v="1899-12-30T01:24:06"/>
    <s v=""/>
    <s v="Cumplido"/>
    <m/>
    <m/>
    <m/>
    <m/>
    <m/>
    <d v="2024-02-20T00:00:00"/>
    <x v="1"/>
    <x v="1"/>
    <x v="0"/>
    <x v="0"/>
    <x v="0"/>
  </r>
  <r>
    <s v="INC000002622968"/>
    <s v="HOUSING"/>
    <x v="11"/>
    <s v="APQ ACCESOS"/>
    <s v="JOSE G MARQUEZ MARCANO"/>
    <s v="tct_josmam"/>
    <s v="4-Menor/Localizado"/>
    <s v="4-Baja"/>
    <s v="Baja"/>
    <x v="1"/>
    <s v="TELEFONICA EMPRESAS DE CHILE SA"/>
    <s v="RONDA Y REVISION DE SALAS"/>
    <s v="19/02/2024 9:29:04"/>
    <s v="19/02/2024 9:29:41"/>
    <x v="0"/>
    <s v="CDP ANTIGUO 1"/>
    <s v="CDP ANTIGUO 2"/>
    <s v="19/02/2024 9:31:21"/>
    <s v="19/02/2024 23:50:00"/>
    <s v="RONDA Y REVISION DE SALAS"/>
    <s v="RONDAS REALIZADAS"/>
    <d v="1899-12-30T00:01:22"/>
    <d v="1899-12-30T00:02:17"/>
    <d v="1899-12-30T00:00:55"/>
    <s v=""/>
    <s v="Cumplido"/>
    <m/>
    <m/>
    <m/>
    <m/>
    <m/>
    <d v="2024-02-19T00:00:00"/>
    <x v="0"/>
    <x v="0"/>
    <x v="0"/>
    <x v="0"/>
    <x v="0"/>
  </r>
  <r>
    <s v="INC000002623018"/>
    <s v="VPN IP - MPLS"/>
    <x v="3"/>
    <s v="GESTION HD"/>
    <s v="JUAN CARLOS UZCATEGUI FUGUETT"/>
    <s v="frp_fpetro"/>
    <s v="3-Moderado/Limitado"/>
    <s v="3-Medio"/>
    <s v="Media"/>
    <x v="1"/>
    <s v="EMPRESA NACIONAL DE CERTIFICACIONES"/>
    <s v="HD/VM VDC APOQUINDO"/>
    <s v="19/02/2024 9:06:21"/>
    <s v="19/02/2024 9:09:34"/>
    <x v="0"/>
    <s v="TI"/>
    <s v="SISTEMAS OPERATIVOS"/>
    <s v="20/02/2024 11:23:13"/>
    <s v="20/02/2024 23:50:00"/>
    <s v="PREVENTIVO: NO_x000a_CODIGO DE SERVICIO:_x000a_DIRECCION:_x000a_QUIEN REPORTA: Manuel Benítez Román (+56 9) 62975459_x000a_CONTACTO EN TERRENO: Manuel Benítez Román (+56 9) 62975459_x000a__x000a_REQUERIMIENTO:_x000a__x000a_Buenos días, favor su ayuda para identificar las VM que se encuentran en_x000a_VDC Ap"/>
    <s v="Se entrega informacion solicitada por cliente."/>
    <d v="1899-12-31T01:06:07"/>
    <d v="1899-12-31T02:16:52"/>
    <d v="1899-12-30T01:10:45"/>
    <s v=""/>
    <s v="Cumplido"/>
    <m/>
    <m/>
    <m/>
    <m/>
    <m/>
    <d v="2024-02-20T00:00:00"/>
    <x v="1"/>
    <x v="1"/>
    <x v="0"/>
    <x v="0"/>
    <x v="0"/>
  </r>
  <r>
    <s v="INC000002623032"/>
    <s v="VPN IP - MPLS"/>
    <x v="3"/>
    <s v="GESTION HD"/>
    <s v="JOSE A SANTIS SERRANO"/>
    <s v="frp_fpetro"/>
    <s v="3-Moderado/Limitado"/>
    <s v="3-Medio"/>
    <s v="Media"/>
    <x v="1"/>
    <s v="TELEFONICA GLOBAL TECHNOLOGY S.A.AGENCIA EN CHILE"/>
    <s v="HD/ // CC-CHI-0000136324 // CELMEDIA S A: Paso a implantación //CHI-004033804"/>
    <s v="19/02/2024 9:56:53"/>
    <s v="19/02/2024 9:59:53"/>
    <x v="0"/>
    <s v="CDP ANTIGUO 1"/>
    <s v="CDP ANTIGUO 2"/>
    <s v="20/02/2024 16:51:39"/>
    <s v="20/02/2024 23:50:00"/>
    <s v="PREVENTIVO: NO_x000a_CODIGO DE SERVICIO:_x000a_DIRECCION:_x000a_QUIEN REPORTA: Willians José Arenas Zarraga 56 9 9343 3824_x000a_CONTACTO EN TERRENO: Willians José Arenas Zarraga 56 9 9343 3824_x000a_PROBLEMA:_x000a_REQUERIMIENTO:_x000a__x000a_ Buenos dias junto con saludar, proyecto consiste en una_x000a_r"/>
    <s v="Se efectúa contacto con cliente:  N/A _x000a_Teléfono de contacto: N/A_x000a_Acciones realizadas: Se envia informacion solicitada segun los recursos que mantiene cliente celmedia en plataforma VDC_x000a_Solución paliativa o definitiva:  N/A_x000a_Acciones de Mejora, Recomendaci"/>
    <d v="1899-12-31T06:10:38"/>
    <d v="1899-12-31T06:54:46"/>
    <d v="1899-12-30T00:44:08"/>
    <s v=""/>
    <s v="Cumplido"/>
    <m/>
    <m/>
    <m/>
    <m/>
    <m/>
    <d v="2024-02-20T00:00:00"/>
    <x v="0"/>
    <x v="0"/>
    <x v="0"/>
    <x v="0"/>
    <x v="0"/>
  </r>
  <r>
    <s v="INC000002623064"/>
    <s v="HOUSING"/>
    <x v="8"/>
    <s v="BELIEVE"/>
    <s v="FERNEY D GARZON PEÑA"/>
    <s v="frp_xgambo"/>
    <s v="3-Moderado/Limitado"/>
    <s v="3-Medio"/>
    <s v="Media"/>
    <x v="1"/>
    <s v="TIWS CHILE II SPA"/>
    <s v="GESTION DATACENTER/ ACCESOS / TIWS CHILE II SPA"/>
    <s v="19/02/2024 10:01:44"/>
    <s v="19/02/2024 10:03:26"/>
    <x v="0"/>
    <s v="COMUNICACIONES"/>
    <s v="VPN IP - MPLS"/>
    <s v="20/02/2024 12:07:38"/>
    <s v="20/02/2024 23:50:00"/>
    <s v="EMPRESA: TIWS CHILE II SPA_x000a_CÓDIGO DE SERVICIO: _x000a_DIRECCIÓN:AV. Presidente Prieto #226, Paine, Santiago_x000a_NOMBRE DE QUIEN REPORTA:Roxana Mateluna_x000a_TELÉFONO DE QUIEN REPORTA:  961887911_x000a_NOMBRE DE CONTACTO EN TERRENO: _x000a_REQUERIMIENTO : Se requiere realizar cruza"/>
    <m/>
    <d v="1899-12-31T01:53:28"/>
    <d v="1899-12-31T02:05:54"/>
    <d v="1899-12-30T00:12:26"/>
    <s v=""/>
    <s v="Cumplido"/>
    <m/>
    <m/>
    <m/>
    <m/>
    <m/>
    <d v="2024-02-20T00:00:00"/>
    <x v="0"/>
    <x v="0"/>
    <x v="0"/>
    <x v="0"/>
    <x v="0"/>
  </r>
  <r>
    <s v="INC000002623127"/>
    <s v="HOSTING VIRTUAL"/>
    <x v="6"/>
    <s v="SISTEMA OPERATIVO MICROSOFT"/>
    <s v="JAVIER CUEVAS"/>
    <s v="tct_jacuev"/>
    <s v="4-Menor/Localizado"/>
    <s v="4-Baja"/>
    <s v="Baja"/>
    <x v="1"/>
    <s v="TELEFONICA GLOBAL TECHNOLOGY S.A.AGENCIA EN CHILE"/>
    <s v="Requerimiento solicitado sin el flujo correspondiente"/>
    <s v="19/02/2024 10:09:11"/>
    <s v="19/02/2024 10:10:19"/>
    <x v="0"/>
    <s v="TI"/>
    <s v="SISTEMAS OPERATIVOS"/>
    <s v="19/02/2024 10:23:14"/>
    <s v="19/02/2024 23:50:00"/>
    <s v="PASO A PRD"/>
    <s v="ok"/>
    <d v="1899-12-30T00:00:00"/>
    <d v="1899-12-30T00:14:03"/>
    <d v="1899-12-30T00:14:03"/>
    <s v=""/>
    <s v="Cumplido"/>
    <m/>
    <m/>
    <m/>
    <m/>
    <m/>
    <d v="2024-02-19T00:00:00"/>
    <x v="0"/>
    <x v="0"/>
    <x v="0"/>
    <x v="0"/>
    <x v="0"/>
  </r>
  <r>
    <s v="INC000002623129"/>
    <s v="HOSTING VIRTUAL"/>
    <x v="6"/>
    <s v="SISTEMA OPERATIVO MICROSOFT"/>
    <s v="JAVIER CUEVAS"/>
    <s v="tct_jacuev"/>
    <s v="4-Menor/Localizado"/>
    <s v="4-Baja"/>
    <s v="Baja"/>
    <x v="1"/>
    <s v="TELEFONICA GLOBAL TECHNOLOGY S.A.AGENCIA EN CHILE"/>
    <s v="FERROVIAL // M365 // CHI-004158307 / CC-CHI-0000146495"/>
    <s v="19/02/2024 10:10:49"/>
    <s v="19/02/2024 10:11:19"/>
    <x v="0"/>
    <s v="TI"/>
    <s v="SISTEMAS OPERATIVOS"/>
    <s v="19/02/2024 10:23:41"/>
    <s v="19/02/2024 23:50:00"/>
    <s v="PASO A PRD"/>
    <s v="ok"/>
    <d v="1899-12-30T00:00:00"/>
    <d v="1899-12-30T00:12:52"/>
    <d v="1899-12-30T00:12:52"/>
    <s v=""/>
    <s v="Cumplido"/>
    <m/>
    <m/>
    <m/>
    <m/>
    <m/>
    <d v="2024-02-19T00:00:00"/>
    <x v="0"/>
    <x v="0"/>
    <x v="0"/>
    <x v="0"/>
    <x v="0"/>
  </r>
  <r>
    <s v="INC000002623131"/>
    <s v="HOSTING VIRTUAL"/>
    <x v="6"/>
    <s v="SISTEMA OPERATIVO MICROSOFT"/>
    <s v="JAVIER CUEVAS"/>
    <s v="tct_jacuev"/>
    <s v="4-Menor/Localizado"/>
    <s v="4-Baja"/>
    <s v="Baja"/>
    <x v="1"/>
    <s v="TELEFONICA GLOBAL TECHNOLOGY S.A.AGENCIA EN CHILE"/>
    <s v="rmulario aceptación licencias offioce365 // CHI-004189587"/>
    <s v="19/02/2024 10:11:43"/>
    <s v="19/02/2024 10:12:11"/>
    <x v="0"/>
    <s v="TI"/>
    <s v="SISTEMAS OPERATIVOS"/>
    <s v="19/02/2024 10:24:11"/>
    <s v="19/02/2024 23:50:00"/>
    <s v="PASO A PRD"/>
    <s v="ok"/>
    <d v="1899-12-30T00:00:00"/>
    <d v="1899-12-30T00:12:28"/>
    <d v="1899-12-30T00:12:28"/>
    <s v=""/>
    <s v="Cumplido"/>
    <m/>
    <m/>
    <m/>
    <m/>
    <m/>
    <d v="2024-02-19T00:00:00"/>
    <x v="0"/>
    <x v="0"/>
    <x v="0"/>
    <x v="0"/>
    <x v="0"/>
  </r>
  <r>
    <s v="INC000002623133"/>
    <s v="HOSTING VIRTUAL"/>
    <x v="6"/>
    <s v="SISTEMA OPERATIVO MICROSOFT"/>
    <s v="JAVIER CUEVAS"/>
    <s v="tct_jacuev"/>
    <s v="4-Menor/Localizado"/>
    <s v="4-Baja"/>
    <s v="Baja"/>
    <x v="1"/>
    <s v="TELEFONICA GLOBAL TECHNOLOGY S.A.AGENCIA EN CHILE"/>
    <s v="renovación licencias// SAPAG Y GONZALEZ ABOGADOS SPA"/>
    <s v="19/02/2024 10:13:26"/>
    <s v="19/02/2024 10:13:54"/>
    <x v="0"/>
    <s v="TI"/>
    <s v="SISTEMAS OPERATIVOS"/>
    <s v="19/02/2024 10:24:39"/>
    <s v="19/02/2024 23:50:00"/>
    <s v="PASO A PRD"/>
    <s v="ok"/>
    <d v="1899-12-30T00:00:00"/>
    <d v="1899-12-30T00:11:13"/>
    <d v="1899-12-30T00:11:13"/>
    <s v=""/>
    <s v="Cumplido"/>
    <m/>
    <m/>
    <m/>
    <m/>
    <m/>
    <d v="2024-02-19T00:00:00"/>
    <x v="0"/>
    <x v="0"/>
    <x v="0"/>
    <x v="0"/>
    <x v="0"/>
  </r>
  <r>
    <s v="INC000002623134"/>
    <s v="SAP"/>
    <x v="9"/>
    <s v="CLOUD SAP HANA"/>
    <s v="NICOLAS A SAAVEDRA EGUILUZ"/>
    <s v="tct_nsaave"/>
    <s v="4-Menor/Localizado"/>
    <s v="4-Baja"/>
    <s v="Baja"/>
    <x v="1"/>
    <s v="TELEFONICA EMPRESAS DE CHILE SA"/>
    <s v="checklist Diario Clientes 19.02.24"/>
    <s v="19/02/2024 10:12:51"/>
    <s v="19/02/2024 10:13:53"/>
    <x v="0"/>
    <s v="Service"/>
    <s v="Internal"/>
    <s v="19/02/2024 10:14:18"/>
    <s v="19/02/2024 23:50:00"/>
    <s v="Se realiza Checklist Diario de los clientes; _x000a_HDC_x000a_NUTRISCO"/>
    <s v="Se realiza Checklist Diario de los clientes; _x000a_HDC_x000a_NUTRISCO"/>
    <d v="1899-12-30T00:00:00"/>
    <d v="1899-12-30T00:01:27"/>
    <d v="1899-12-30T00:01:27"/>
    <s v=""/>
    <s v="Cumplido"/>
    <m/>
    <m/>
    <m/>
    <m/>
    <m/>
    <d v="2024-02-19T00:00:00"/>
    <x v="0"/>
    <x v="0"/>
    <x v="0"/>
    <x v="0"/>
    <x v="0"/>
  </r>
  <r>
    <s v="INC000002623205"/>
    <s v="VPN IP - MPLS"/>
    <x v="5"/>
    <s v="GESTION HD"/>
    <s v="LUIS A VILLASMIL CASTILLO"/>
    <s v="frp_kefern"/>
    <s v="3-Moderado/Limitado"/>
    <s v="3-Medio"/>
    <s v="Media"/>
    <x v="1"/>
    <s v="HORTIFRUT S.A"/>
    <s v="HD | Acceder a una VPN IP"/>
    <s v="19/02/2024 10:17:26"/>
    <s v="19/02/2024 10:18:48"/>
    <x v="0"/>
    <s v="CDP ANTIGUO 1"/>
    <s v="CDP ANTIGUO 2"/>
    <s v="19/02/2024 11:27:55"/>
    <s v="19/02/2024 23:50:00"/>
    <s v="PREVENTIVO: NO_x000a_CODIGO DE SERVICIO:192.168.250.111_x000a_DIRECCION:_x000a_QUIEN REPORTA: Bryan santander  +56 993352975_x000a_CONTACTO EN TERRENO:_x000a_PROBLEMA:_x000a_REQUERIMIENTO:_x000a__x000a_Estimados,_x000a_Buenos días, solicita su ayuda para ampliar los accesos del_x000a_usuario gestrada a la IP 192."/>
    <m/>
    <d v="1899-12-30T00:00:00"/>
    <d v="1899-12-30T01:10:29"/>
    <d v="1899-12-30T01:10:29"/>
    <s v=""/>
    <s v="Cumplido"/>
    <m/>
    <m/>
    <m/>
    <m/>
    <m/>
    <d v="2024-02-19T00:00:00"/>
    <x v="1"/>
    <x v="1"/>
    <x v="0"/>
    <x v="0"/>
    <x v="0"/>
  </r>
  <r>
    <s v="INC000002623206"/>
    <s v="VPN IP - MPLS"/>
    <x v="5"/>
    <s v="GESTION HD"/>
    <s v="LUIS A VILLASMIL CASTILLO"/>
    <s v="frp_kefern"/>
    <s v="3-Moderado/Limitado"/>
    <s v="3-Medio"/>
    <s v="Media"/>
    <x v="1"/>
    <s v="NS AGRO S.A."/>
    <s v="HD | REQUERIMIENTO // ELIMINAR VLANS 3014 - 3015 DE CLUSTER ENDEAVOUR // BAJA DE CLIENTE NS AGRO"/>
    <s v="19/02/2024 10:33:01"/>
    <s v="19/02/2024 10:35:25"/>
    <x v="0"/>
    <s v="CDP ANTIGUO 1"/>
    <s v="CDP ANTIGUO 2"/>
    <s v="20/02/2024 13:53:40"/>
    <s v="20/02/2024 23:50:00"/>
    <s v="PREVENTIVO: NO_x000a_CODIGO DE SERVICIO:_x000a_DIRECCION:_x000a_QUIEN REPORTA:Angel Castro Cabrera  + 56 9 9538 2013_x000a_CONTACTO EN TERRENO:_x000a_PROBLEMA:_x000a_REQUERIMIENTO:_x000a__x000a_Estimado equipo @Help Desk,_x000a__x000a_Junto con saludar solicito de su apoyo para crear ticket de requerimiento_x000a_y asi"/>
    <m/>
    <d v="1899-12-31T02:23:50"/>
    <d v="1899-12-31T03:20:39"/>
    <d v="1899-12-30T00:56:49"/>
    <s v=""/>
    <s v="Cumplido"/>
    <m/>
    <m/>
    <m/>
    <m/>
    <m/>
    <d v="2024-02-20T00:00:00"/>
    <x v="0"/>
    <x v="0"/>
    <x v="0"/>
    <x v="0"/>
    <x v="0"/>
  </r>
  <r>
    <s v="INC000002623253"/>
    <s v="VPN IP - MPLS"/>
    <x v="9"/>
    <s v="GESTION HD"/>
    <s v="NICOLAS A SAAVEDRA EGUILUZ"/>
    <s v="frp_kefern"/>
    <s v="3-Moderado/Limitado"/>
    <s v="3-Medio"/>
    <s v="Media"/>
    <x v="1"/>
    <s v="COAGRA S A"/>
    <s v="HD |  Programa de borrado de comisiones ~ GTY DEEK953006"/>
    <s v="19/02/2024 12:01:18"/>
    <s v="19/02/2024 12:03:55"/>
    <x v="0"/>
    <s v="CDP ANTIGUO 1"/>
    <s v="CDP ANTIGUO 2"/>
    <s v="19/02/2024 15:16:40"/>
    <s v="19/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3006 fue importada en PRD exitosamente."/>
    <d v="1899-12-30T00:00:00"/>
    <d v="1899-12-30T03:15:22"/>
    <d v="1899-12-30T03:15:22"/>
    <s v=""/>
    <s v="Cumplido"/>
    <m/>
    <m/>
    <m/>
    <m/>
    <m/>
    <d v="2024-02-19T00:00:00"/>
    <x v="1"/>
    <x v="1"/>
    <x v="0"/>
    <x v="0"/>
    <x v="0"/>
  </r>
  <r>
    <s v="INC000002623313"/>
    <s v="VPN IP - MPLS"/>
    <x v="5"/>
    <s v="GESTION CALL CENTER"/>
    <s v="LUIS RODRIGO ACEVEDO COLLIPAL"/>
    <s v="frp_rvilel"/>
    <s v="4-Menor/Localizado"/>
    <s v="4-Baja"/>
    <s v="Baja"/>
    <x v="1"/>
    <s v="CELMEDIA S A"/>
    <s v="CALL CENTER / REQUERIMIENTO"/>
    <s v="19/02/2024 10:42:21"/>
    <s v="19/02/2024 10:43:44"/>
    <x v="0"/>
    <s v="COMUNICACIONES"/>
    <s v="EQUIPOS DATOS"/>
    <s v="19/02/2024 14:51:46"/>
    <s v="19/02/2024 23:50:00"/>
    <s v="PREVENTIVO: NO_x000a_CODIGO DE SERVICIO: VPF1563316_x000a_DIRECCION: San Martin # 50 datacenter TIC,Santiago,Santiago_x000a_QUIEN REPORTA: FELIPE - 939204559_x000a_CONTACTO EN TERRENO: FELIPE - 939204559_x000a_PROBLEMA: _x000a_REQUERIMIENTO: CONFIGURACION DE ROUTER _x000a_EQUIPOS ENERGIZADO/REIN"/>
    <s v="Se trabajó con cliente en linea Felipe Acevedo en sesion Teams, recuperando comunición de tunel mencionado, (Claro) se revisó  y según las pruebas realizadas sniffer y debug, se determinó que la comunicación estaba bloqueada por política ID799  se proced"/>
    <d v="1899-12-30T00:35:45"/>
    <d v="1899-12-30T04:09:25"/>
    <d v="1899-12-30T03:33:40"/>
    <s v=""/>
    <s v="Cumplido"/>
    <m/>
    <m/>
    <m/>
    <m/>
    <m/>
    <d v="2024-02-19T00:00:00"/>
    <x v="1"/>
    <x v="1"/>
    <x v="0"/>
    <x v="0"/>
    <x v="0"/>
  </r>
  <r>
    <s v="INC000002623333"/>
    <s v="HOSTING VIRTUAL"/>
    <x v="18"/>
    <s v="OPERACION N1"/>
    <s v="CLAUDIO A GAJARDO GARRIDO"/>
    <s v="tct_cgajar"/>
    <s v="2-Significativo/Amplio"/>
    <s v="3-Medio"/>
    <s v="Media"/>
    <x v="1"/>
    <s v="FUNDACION INSTITUTO PROFESIONAL DUOC UC"/>
    <s v="Requerimiento de bases de datos solicitado sin el flujo correspondiente."/>
    <s v="19/02/2024 11:22:29"/>
    <s v="19/02/2024 11:26:33"/>
    <x v="0"/>
    <s v="APLICACION"/>
    <s v="BASES DE DATOS"/>
    <s v="19/02/2024 11:27:17"/>
    <s v="19/02/2024 23:50:00"/>
    <s v="Folio generado automáticamente para atender requerimiento del cliente. La solicitud fue realizada directamente al área resolutoria sin pasar por el flujo de mesa de ayuda._x000a__x000a_Por solicitud de Cliente DUOC Antonio Martinez, se realiza vuelta atrás de homolo"/>
    <s v="Se realiza vuelta atrás de Homologación de schema CORPORATIVO solicitada en ticket INC000002612566"/>
    <d v="1899-12-30T00:00:44"/>
    <d v="1899-12-30T00:04:48"/>
    <d v="1899-12-30T00:04:04"/>
    <s v=""/>
    <s v="Cumplido"/>
    <m/>
    <s v=""/>
    <s v=""/>
    <s v="Cumplido"/>
    <s v=""/>
    <d v="2024-02-19T00:00:00"/>
    <x v="0"/>
    <x v="0"/>
    <x v="0"/>
    <x v="0"/>
    <x v="0"/>
  </r>
  <r>
    <s v="INC000002623342"/>
    <s v="VPN IP - MPLS"/>
    <x v="9"/>
    <s v="GESTION HD"/>
    <s v="NICOLAS A SAAVEDRA EGUILUZ"/>
    <s v="frp_fpetro"/>
    <s v="3-Moderado/Limitado"/>
    <s v="3-Medio"/>
    <s v="Media"/>
    <x v="1"/>
    <s v="COAGRA S A"/>
    <s v="HD/_x000a_RV: FI: Posición de cambio - Mejoras ~ GTY DEEK952997"/>
    <s v="19/02/2024 12:01:08"/>
    <s v="19/02/2024 12:02:50"/>
    <x v="0"/>
    <s v="CDP ANTIGUO 1"/>
    <s v="CDP ANTIGUO 2"/>
    <s v="19/02/2024 15:17:16"/>
    <s v="19/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2997_x000a_Descripción"/>
    <s v="La orden DEEK952997 fue importada exitosamente en PRD"/>
    <d v="1899-12-30T00:00:00"/>
    <d v="1899-12-30T03:16:08"/>
    <d v="1899-12-30T03:16:08"/>
    <s v=""/>
    <s v="Cumplido"/>
    <m/>
    <m/>
    <m/>
    <m/>
    <m/>
    <d v="2024-02-19T00:00:00"/>
    <x v="1"/>
    <x v="1"/>
    <x v="0"/>
    <x v="0"/>
    <x v="0"/>
  </r>
  <r>
    <s v="INC000002623360"/>
    <s v="VPN IP - MPLS"/>
    <x v="12"/>
    <s v="GESTION HD"/>
    <s v="DENISE CRUZAT ETCHEBERRY"/>
    <s v="frp_fpetro"/>
    <s v="3-Moderado/Limitado"/>
    <s v="3-Medio"/>
    <s v="Media"/>
    <x v="1"/>
    <s v="TELEFONICA GLOBAL TECHNOLOGY S.A.AGENCIA EN CHILE"/>
    <s v="HD/_x000a_RE: TCCT - SOC - Requerimiento extension de PVLAN RE: [Solicitud] Toma de Control Zabbix SOC"/>
    <s v="19/02/2024 12:18:01"/>
    <s v="19/02/2024 12:19:33"/>
    <x v="1"/>
    <s v="CDP ANTIGUO 1"/>
    <s v="CDP ANTIGUO 2"/>
    <s v="19/02/2024 12:36:51"/>
    <s v="19/02/2024 12:36:51"/>
    <s v="PREVENTIVO: NO_x000a_CODIGO DE SERVICIO:_x000a_DIRECCION:_x000a_QUIEN REPORTA:_x000a_CONTACTO EN TERRENO:_x000a__x000a_REQUERIMIENTO:_x000a__x000a_Estimado equipo Cloud, por favor su acostumbrado apoyo en extender la_x000a_PVLAN 1460 a la plataforma MSSP Paine, por contexto OOB._x000a_PVLAN_x000a_1460 Primary_x000a_1461 Isol"/>
    <s v="se trabaja con INC000002623706"/>
    <d v="1899-12-30T00:00:00"/>
    <d v="1899-12-30T00:18:50"/>
    <d v="1899-12-30T00:18:50"/>
    <s v=""/>
    <s v="Cumplido"/>
    <m/>
    <m/>
    <m/>
    <m/>
    <m/>
    <d v="2024-02-19T00:00:00"/>
    <x v="0"/>
    <x v="0"/>
    <x v="0"/>
    <x v="0"/>
    <x v="0"/>
  </r>
  <r>
    <s v="INC000002623367"/>
    <s v="VPN IP - MPLS"/>
    <x v="5"/>
    <s v="GESTION HD"/>
    <s v="JUAN PABLO PAZ GOMPERTZ"/>
    <s v="frp_pcamay"/>
    <s v="3-Moderado/Limitado"/>
    <s v="3-Medio"/>
    <s v="Media"/>
    <x v="1"/>
    <s v="HORTIFRUT S.A"/>
    <s v="HD/Solicitud de creación VPN"/>
    <s v="19/02/2024 12:31:20"/>
    <s v="19/02/2024 12:32:54"/>
    <x v="0"/>
    <s v="CDP ANTIGUO 1"/>
    <s v="CDP ANTIGUO 2"/>
    <s v="19/02/2024 13:33:33"/>
    <s v="19/02/2024 23:50:00"/>
    <s v="PREVENTIVO: NO_x000a_CODIGO DE SERVICIO:_x000a_DIRECCION:_x000a_QUIEN REPORTA:+56 956688004 Benjamin Baier Aguirre_x000a_CONTACTO EN TERRENO:_x000a_PROBLEMA:_x000a_REQUERIMIENTO:avor su ayuda con la creación de usuario VPN para &quot;Maria Jose Gonzalez&quot; / &quot;mjgonzalez@hortifrut.com&quot;_x000a_Acceso a la"/>
    <s v="Se generan credenciales solicitadas"/>
    <d v="1899-12-30T00:00:00"/>
    <d v="1899-12-30T01:02:13"/>
    <d v="1899-12-30T01:02:13"/>
    <s v=""/>
    <s v="Cumplido"/>
    <m/>
    <s v=""/>
    <s v=""/>
    <s v="Cumplido"/>
    <s v=""/>
    <d v="2024-02-19T00:00:00"/>
    <x v="1"/>
    <x v="1"/>
    <x v="0"/>
    <x v="0"/>
    <x v="0"/>
  </r>
  <r>
    <s v="INC000002623397"/>
    <s v="HOUSING"/>
    <x v="13"/>
    <s v="BELIEVE"/>
    <s v="MARIO A BARRIENTOS RUIZ"/>
    <s v="frp_dvilca"/>
    <s v="3-Moderado/Limitado"/>
    <s v="3-Medio"/>
    <s v="Media"/>
    <x v="1"/>
    <s v="FARMACIAS AHUMADA S.A."/>
    <s v="GESTION DATACENTER/ ACCESOS /FARMACIAS AHUMADA S.A."/>
    <s v="19/02/2024 13:05:42"/>
    <s v="19/02/2024 13:11:09"/>
    <x v="0"/>
    <s v="COMUNICACIONES"/>
    <s v="VPN IP - MPLS"/>
    <s v="19/02/2024 13:19:01"/>
    <s v="19/02/2024 23:50:00"/>
    <s v="EMPRESA:FARMACIAS AHUMADA S.A._x000a_CÓDIGO DE SERVICIO: _x000a_DIRECCIÓN:Av. Apoquindo #7071, Las Condes, Santiago_x000a_NOMBRE DE QUIEN REPORTA:Farmacias Ahumada_x000a_TELÉFONO DE QUIEN REPORTA:569 85608952_x000a_NOMBRE DE CONTACTO EN TERRENO: _x000a_PROBLEMA:_x000a_Visita inspectiva para revi"/>
    <s v="ACCESOS AUTORIZADOS"/>
    <d v="1899-12-30T00:03:13"/>
    <d v="1899-12-30T00:13:19"/>
    <d v="1899-12-30T00:10:06"/>
    <s v=""/>
    <s v="Cumplido"/>
    <m/>
    <m/>
    <m/>
    <m/>
    <m/>
    <d v="2024-02-19T00:00:00"/>
    <x v="0"/>
    <x v="0"/>
    <x v="0"/>
    <x v="0"/>
    <x v="0"/>
  </r>
  <r>
    <s v="INC000002623492"/>
    <s v="HOUSING"/>
    <x v="11"/>
    <s v="APQ ACCESOS"/>
    <s v="JOSE G MARQUEZ MARCANO"/>
    <s v="tct_josmam"/>
    <s v="4-Menor/Localizado"/>
    <s v="4-Baja"/>
    <s v="Baja"/>
    <x v="1"/>
    <s v="TELEFONICA EMPRESAS DE CHILE SA"/>
    <s v="TOMA DE ALARMAS DE CLIENTES"/>
    <s v="19/02/2024 11:48:15"/>
    <s v="19/02/2024 11:49:08"/>
    <x v="0"/>
    <s v="CDP ANTIGUO 1"/>
    <s v="CDP ANTIGUO 2"/>
    <s v="19/02/2024 11:50:31"/>
    <s v="19/02/2024 23:50:00"/>
    <s v="TOMA DE ALARMAS DE CLIENTES"/>
    <s v="TOMA DE ALARMAS REALIZADAS"/>
    <d v="1899-12-30T00:01:08"/>
    <d v="1899-12-30T00:02:16"/>
    <d v="1899-12-30T00:01:08"/>
    <s v=""/>
    <s v="Cumplido"/>
    <m/>
    <s v=""/>
    <s v=""/>
    <s v=""/>
    <s v="Cumplido"/>
    <d v="2024-02-19T00:00:00"/>
    <x v="0"/>
    <x v="0"/>
    <x v="0"/>
    <x v="0"/>
    <x v="0"/>
  </r>
  <r>
    <s v="INC000002623522"/>
    <s v="HOUSING"/>
    <x v="14"/>
    <s v="BELIEVE"/>
    <s v="PATRICIO A CASTILLO GONZALEZ"/>
    <s v="frp_jcarri"/>
    <s v="3-Moderado/Limitado"/>
    <s v="3-Medio"/>
    <s v="Media"/>
    <x v="1"/>
    <s v="EMPRESA NACIONAL DE CERTIFICACIONES"/>
    <s v="GESTION DATACENTER/ ACCESOS /EMPRESA NACIONAL DE CERTIFICACIONES"/>
    <s v="19/02/2024 12:33:14"/>
    <s v="19/02/2024 12:34:36"/>
    <x v="0"/>
    <s v="CDP ANTIGUO 1"/>
    <s v="CDP ANTIGUO 2"/>
    <s v="19/02/2024 12:41:59"/>
    <s v="19/02/2024 23:50:00"/>
    <s v="EMPRESA:ECERT_x000a_CÓDIGO DE SERVICIO: _x000a_DIRECCIÓN:Calle San Martin #50, Santiago Centro, Santiago_x000a_NOMBRE DE QUIEN REPORTA:Ignacio Vásquez_x000a_TELÉFONO DE QUIEN REPORTA:56996115447_x000a_NOMBRE DE CONTACTO EN TERRENO: _x000a_REQUERIMIENTO:Levantemiento Servers_x000a_EQUIPOS ENERGIZ"/>
    <s v="ACCESOS AUTORIZADOS"/>
    <d v="1899-12-30T00:01:34"/>
    <d v="1899-12-30T00:08:45"/>
    <d v="1899-12-30T00:07:11"/>
    <s v=""/>
    <s v="Cumplido"/>
    <m/>
    <m/>
    <m/>
    <m/>
    <m/>
    <d v="2024-02-19T00:00:00"/>
    <x v="0"/>
    <x v="0"/>
    <x v="0"/>
    <x v="0"/>
    <x v="0"/>
  </r>
  <r>
    <s v="INC000002623543"/>
    <s v="RED INTERNA"/>
    <x v="12"/>
    <s v="SM OPERACIONES"/>
    <s v="DENISE CRUZAT ETCHEBERRY"/>
    <s v="tct_decruz"/>
    <s v="4-Menor/Localizado"/>
    <s v="4-Baja"/>
    <s v="Baja"/>
    <x v="3"/>
    <s v="TELEFONICA GLOBAL TECHNOLOGY S.A.AGENCIA EN CHILE"/>
    <s v="TEST"/>
    <s v="19/02/2024 13:38:20"/>
    <s v="19/02/2024 13:39:08"/>
    <x v="1"/>
    <s v="ACCESO"/>
    <s v="CLIENTE"/>
    <s v="19/02/2024 13:39:30"/>
    <s v="19/02/2024 13:39:30"/>
    <m/>
    <s v="TEST"/>
    <d v="1899-12-30T00:00:00"/>
    <d v="1899-12-30T00:00:00"/>
    <d v="1899-12-30T00:00:00"/>
    <s v="Cumplido"/>
    <s v=""/>
    <m/>
    <m/>
    <m/>
    <m/>
    <m/>
    <d v="2024-02-19T00:00:00"/>
    <x v="0"/>
    <x v="0"/>
    <x v="0"/>
    <x v="0"/>
    <x v="0"/>
  </r>
  <r>
    <s v="INC000002623554"/>
    <s v="VPN IP - MPLS"/>
    <x v="19"/>
    <s v="GESTION CALL CENTER"/>
    <s v="JAVIERA A UMAÑA YEVENES"/>
    <s v="frp_lcurit"/>
    <s v="4-Menor/Localizado"/>
    <s v="4-Baja"/>
    <s v="Baja"/>
    <x v="1"/>
    <s v="SOC DE INGENIERIA ELECTRICA DEL SUR LIMITADA"/>
    <s v="MESA/CALLCENTER/ACCESO AL TENANT DE GOOGLE PARA PODER  ADMINISTRAR SUS LICENCIAS"/>
    <s v="19/02/2024 14:48:36"/>
    <s v="19/02/2024 14:50:28"/>
    <x v="0"/>
    <s v="COMUNICACIONES"/>
    <s v="VPN IP - MPLS"/>
    <s v="20/02/2024 15:42:25"/>
    <s v="20/02/2024 23:50:00"/>
    <s v="PREVENTIVO:NO _x000a_CODIGO DE SERVICIO:PSITIE16670_x000a_DIRECCION:LORD COKRANNE centro 1108,,Osorno,Osorno_x000a_QUIEN REPORTA:ANA DUERTO 932812966_x000a_CONTACTO EN TERRENO:MARCELA KIEFER 974708765_x000a_PROBLEMA:_x000a_REQUERIMIENTO:ACCESO AL TENANT DE GOOGLE PARA PODER  ADMINISTRAR SU"/>
    <m/>
    <d v="1899-12-31T00:05:42"/>
    <d v="1899-12-31T00:53:49"/>
    <d v="1899-12-30T00:48:07"/>
    <s v=""/>
    <s v="Cumplido"/>
    <m/>
    <s v=""/>
    <s v=""/>
    <s v=""/>
    <s v="Cumplido"/>
    <d v="2024-02-20T00:00:00"/>
    <x v="0"/>
    <x v="0"/>
    <x v="0"/>
    <x v="0"/>
    <x v="0"/>
  </r>
  <r>
    <s v="INC000002623592"/>
    <s v="HOSTING VIRTUAL"/>
    <x v="6"/>
    <s v="SISTEMA OPERATIVO MICROSOFT"/>
    <s v="JAVIER CUEVAS"/>
    <s v="tct_jacuev"/>
    <s v="4-Menor/Localizado"/>
    <s v="4-Baja"/>
    <s v="Baja"/>
    <x v="1"/>
    <s v="TELEFONICA GLOBAL TECHNOLOGY S.A.AGENCIA EN CHILE"/>
    <s v="INC0000430888][EDR][TCCT_SERVERS][CL-VL-AD-02]PowershellCommandsDecodedDesofusRule Critical"/>
    <s v="19/02/2024 17:42:34"/>
    <s v="19/02/2024 17:43:22"/>
    <x v="0"/>
    <s v="TI"/>
    <s v="SISTEMAS OPERATIVOS"/>
    <s v="19/02/2024 17:43:22"/>
    <s v="19/02/2024 23:50:00"/>
    <s v="ALERTA SEG"/>
    <m/>
    <d v="1899-12-30T00:00:00"/>
    <d v="1899-12-30T00:00:48"/>
    <d v="1899-12-30T00:00:48"/>
    <s v=""/>
    <s v="Cumplido"/>
    <m/>
    <m/>
    <m/>
    <m/>
    <m/>
    <d v="2024-02-19T00:00:00"/>
    <x v="0"/>
    <x v="0"/>
    <x v="0"/>
    <x v="0"/>
    <x v="0"/>
  </r>
  <r>
    <s v="INC000002623595"/>
    <s v="HOSTING VIRTUAL"/>
    <x v="18"/>
    <s v="DUOC TICKET PENDIENTES"/>
    <s v="CLAUDIO A GAJARDO GARRIDO"/>
    <s v="frp_lmosqu"/>
    <s v="4-Menor/Localizado"/>
    <s v="4-Baja"/>
    <s v="Baja"/>
    <x v="1"/>
    <s v="FUNDACION INSTITUTO PROFESIONAL DUOC UC"/>
    <s v="PDTE HORARIO HÁBIL 20/2/2024 | DUOC | REQ |  Urgencia: Alta | Homologación BDD PRD hacia DEV"/>
    <s v="19/02/2024 17:50:06"/>
    <s v="19/02/2024 17:53:01"/>
    <x v="0"/>
    <s v="CDP ANTIGUO 1"/>
    <s v="CDP ANTIGUO 2"/>
    <s v="22/02/2024 14:19:07"/>
    <s v="2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finaliza homlogación, realizando carga de tablas restantes, habilitacion de FK's, recreacion de SEQUENCES. Se informa a cliente Homologacion finalizada."/>
    <d v="1900-01-01T17:53:06"/>
    <d v="1900-01-01T20:29:01"/>
    <d v="1899-12-30T02:35:55"/>
    <s v=""/>
    <s v="Cumplido"/>
    <m/>
    <s v=""/>
    <s v=""/>
    <s v=""/>
    <s v="Cumplido"/>
    <d v="2024-02-22T00:00:00"/>
    <x v="1"/>
    <x v="1"/>
    <x v="0"/>
    <x v="0"/>
    <x v="0"/>
  </r>
  <r>
    <s v="INC000002623706"/>
    <s v="VPN IP - MPLS"/>
    <x v="3"/>
    <s v="GESTION HD"/>
    <s v="ANGEL CASTRO CABRERA"/>
    <s v="frp_kefern"/>
    <s v="3-Moderado/Limitado"/>
    <s v="3-Medio"/>
    <s v="Media"/>
    <x v="1"/>
    <s v="TELEFONICA GLOBAL TECHNOLOGY S.A.AGENCIA EN CHILE"/>
    <s v="HD | CCT - SOC - Requerimiento extension de PVLAN RE: [Solicitud] Toma de Control Zabbix SOC"/>
    <s v="19/02/2024 12:11:29"/>
    <s v="19/02/2024 12:13:47"/>
    <x v="0"/>
    <s v="CDP ANTIGUO 1"/>
    <s v="CDP ANTIGUO 2"/>
    <s v="20/02/2024 12:25:00"/>
    <s v="20/02/2024 23:50:00"/>
    <s v="PREVENTIVO: NO_x000a_CODIGO DE SERVICIO:_x000a_DIRECCION:_x000a_QUIEN REPORTA:Jesús José Nelo Petaquero +56 9 9229 0203_x000a_CONTACTO EN TERRENO:_x000a_PROBLEMA:_x000a_REQUERIMIENTO:_x000a__x000a__x000a_Buenas tardes estimado equipo @Help Desk, por favor su acostumbrado apoyo_x000a_en generar ticket de requerimi"/>
    <s v="Se efectúa contacto con cliente: Jesus Nelo_x000a_Teléfono de contacto: Via correo_x000a_Acciones realizadas: Se configuran las VLANs 1460, 1461 y 1462 en vCenter MSSP._x000a_Acciones de Mejora, Recomendaciones: N/A_x000a_Causa Raíz: N/A"/>
    <d v="1899-12-30T18:10:03"/>
    <d v="1899-12-31T00:13:31"/>
    <d v="1899-12-30T06:03:28"/>
    <s v=""/>
    <s v="Cumplido"/>
    <m/>
    <s v=""/>
    <s v=""/>
    <s v="Cumplido"/>
    <s v=""/>
    <d v="2024-02-20T00:00:00"/>
    <x v="1"/>
    <x v="0"/>
    <x v="1"/>
    <x v="0"/>
    <x v="0"/>
  </r>
  <r>
    <s v="INC000002623720"/>
    <s v="VPN IP - MPLS"/>
    <x v="5"/>
    <s v="GESTION HD"/>
    <s v="OSCAR A RAMIREZ SOTO"/>
    <s v="frp_kefern"/>
    <s v="3-Moderado/Limitado"/>
    <s v="3-Medio"/>
    <s v="Media"/>
    <x v="1"/>
    <s v="TELEFONICA GLOBAL TECHNOLOGY S.A.AGENCIA EN CHILE"/>
    <s v="HD | SOLICITUD PVLAN SOC"/>
    <s v="19/02/2024 12:18:22"/>
    <s v="19/02/2024 12:20:55"/>
    <x v="0"/>
    <s v="CDP ANTIGUO 1"/>
    <s v="CDP ANTIGUO 2"/>
    <s v="19/02/2024 17:42:28"/>
    <s v="19/02/2024 23:50:00"/>
    <s v="PREVENTIVO: NO_x000a_CODIGO DE SERVICIO:_x000a_DIRECCION:_x000a_QUIEN REPORTA:Eduardo José Camacho Urdaneta +56 9 4135 5459_x000a_CONTACTO EN TERRENO:_x000a_PROBLEMA:_x000a_REQUERIMIENTO:_x000a__x000a_Estimado @Help Desk,_x000a__x000a_Por favor su apoyo en crear un folio de requerimiento para asignación de_x000a_dos IP"/>
    <s v="Se asignan las siguientes IP PVLAN, según lo solicitado._x000a__x000a_10.69.131.154_x000a_10.69.131.155"/>
    <d v="1899-12-30T01:13:24"/>
    <d v="1899-12-30T05:24:06"/>
    <d v="1899-12-30T04:10:42"/>
    <s v=""/>
    <s v="Cumplido"/>
    <m/>
    <s v=""/>
    <s v=""/>
    <s v="Cumplido"/>
    <s v=""/>
    <d v="2024-02-19T00:00:00"/>
    <x v="1"/>
    <x v="0"/>
    <x v="1"/>
    <x v="0"/>
    <x v="0"/>
  </r>
  <r>
    <s v="INC000002623728"/>
    <s v="VPN IP - MPLS"/>
    <x v="6"/>
    <s v="GESTION HD"/>
    <s v="PAUL A SEPULVEDA ALVAREZ"/>
    <s v="frp_kefern"/>
    <s v="3-Moderado/Limitado"/>
    <s v="3-Medio"/>
    <s v="Media"/>
    <x v="1"/>
    <s v="TELEFONICA GLOBAL TECHNOLOGY S.A.AGENCIA EN CHILE"/>
    <s v="HD | cambio contraseña VPN"/>
    <s v="19/02/2024 12:41:15"/>
    <s v="19/02/2024 12:43:09"/>
    <x v="0"/>
    <s v="CDP ANTIGUO 1"/>
    <s v="CDP ANTIGUO 2"/>
    <s v="19/02/2024 14:55:09"/>
    <s v="19/02/2024 23:50:00"/>
    <s v="PREVENTIVO: NO_x000a_CODIGO DE SERVICIO:_x000a_DIRECCION:_x000a_QUIEN REPORTA:Denny Antonio Gonzalez Olivares +56 9 8509 9149_x000a_CONTACTO EN TERRENO:_x000a_PROBLEMA:_x000a_REQUERIMIENTO:_x000a__x000a_Estimados,_x000a_Favor necesito resetear y enviar nueva contraseña para VPN Fortinet para_x000a_el usuario im.d"/>
    <s v="Se envia nueva credencial a usuario"/>
    <d v="1899-12-30T01:40:14"/>
    <d v="1899-12-30T02:13:54"/>
    <d v="1899-12-30T00:33:40"/>
    <s v=""/>
    <s v="Cumplido"/>
    <m/>
    <m/>
    <m/>
    <m/>
    <m/>
    <d v="2024-02-19T00:00:00"/>
    <x v="0"/>
    <x v="0"/>
    <x v="0"/>
    <x v="0"/>
    <x v="0"/>
  </r>
  <r>
    <s v="INC000002623752"/>
    <s v="CORREO"/>
    <x v="1"/>
    <s v="O365"/>
    <s v="JAVIERA A UMAÑA YEVENES"/>
    <s v="tct_jumana"/>
    <s v="4-Menor/Localizado"/>
    <s v="4-Baja"/>
    <s v="Baja"/>
    <x v="1"/>
    <s v="ENCARE INGENIERIA Y GESTION EMPRESARIAL LIMITADA"/>
    <s v="Gestión baja de licencias cliente ENCARE INGENIERÍA Y GESTIÓN EMPRESARIAL LIMITADA"/>
    <s v="19/02/2024 12:58:08"/>
    <s v="19/02/2024 12:58:15"/>
    <x v="0"/>
    <s v="TI"/>
    <s v="APLICATIVOS"/>
    <s v="22/02/2024 10:25:08"/>
    <s v="22/02/2024 23:50:00"/>
    <s v="SISON 202400158_x000a__x000a_Favor gestionar bajas O365._x000a_ _x000a_RRCC 278327 solicita baja del servicio_x000a_ _x000a_Servicio: 7 LICENCIAS PLAN OFFICE 365 BUSINESS_x000a_Proyecto: CHI-003281563_x000a_FA: 802354353_x000a_OOFF: 7597(50)_x000a_Renta a bajar: 1,26 UF_x000a_ENCARE INGENIERIA Y GESTION EMPRESARIAL LIM"/>
    <m/>
    <d v="1900-01-01T21:26:53"/>
    <d v="1900-01-01T21:27:00"/>
    <d v="1899-12-30T00:00:07"/>
    <s v=""/>
    <s v="Cumplido"/>
    <m/>
    <m/>
    <m/>
    <m/>
    <m/>
    <d v="2024-02-22T00:00:00"/>
    <x v="0"/>
    <x v="0"/>
    <x v="0"/>
    <x v="0"/>
    <x v="0"/>
  </r>
  <r>
    <s v="INC000002623794"/>
    <s v="HOSTING VIRTUAL"/>
    <x v="6"/>
    <s v="SM OPERACIONES"/>
    <s v="RICARDO R GALLEGOS OYANEDER"/>
    <s v="tct_rgalle"/>
    <s v="4-Menor/Localizado"/>
    <s v="4-Baja"/>
    <s v="Baja"/>
    <x v="1"/>
    <s v="TELEFONICA GLOBAL TECHNOLOGY S.A.AGENCIA EN CHILE"/>
    <s v="Modificacion descripcion usuario SOC a SG_RESEARCH_LAB por solicitud Diego Labarca"/>
    <s v="19/02/2024 14:50:10"/>
    <s v="19/02/2024 14:50:22"/>
    <x v="0"/>
    <s v="TI"/>
    <s v="SISTEMAS OPERATIVOS"/>
    <s v="19/02/2024 14:52:38"/>
    <s v="19/02/2024 23:50:00"/>
    <s v="Modificacion descripcion usuario SOC a SG_RESEARCH_LAB por solicitud Diego Labarca"/>
    <s v="Modificacion descripcion usuario SOC a SG_RESEARCH_LAB por solicitud Diego Labarca"/>
    <d v="1899-12-30T00:00:00"/>
    <d v="1899-12-30T00:02:28"/>
    <d v="1899-12-30T00:02:28"/>
    <s v=""/>
    <s v="Cumplido"/>
    <m/>
    <m/>
    <m/>
    <m/>
    <m/>
    <d v="2024-02-19T00:00:00"/>
    <x v="0"/>
    <x v="0"/>
    <x v="0"/>
    <x v="0"/>
    <x v="0"/>
  </r>
  <r>
    <s v="INC000002623796"/>
    <s v="HOSTING VIRTUAL"/>
    <x v="6"/>
    <s v="SM OPERACIONES"/>
    <s v="RICARDO R GALLEGOS OYANEDER"/>
    <s v="tct_rgalle"/>
    <s v="4-Menor/Localizado"/>
    <s v="4-Baja"/>
    <s v="Baja"/>
    <x v="1"/>
    <s v="TELEFONICA GLOBAL TECHNOLOGY S.A.AGENCIA EN CHILE"/>
    <s v="Modificacion nombre cuenta usuario SOC  a mfernandez por solicitud Diego Labarca"/>
    <s v="19/02/2024 14:50:28"/>
    <s v="19/02/2024 14:50:49"/>
    <x v="0"/>
    <s v="TI"/>
    <s v="SISTEMAS OPERATIVOS"/>
    <s v="19/02/2024 14:53:48"/>
    <s v="19/02/2024 23:50:00"/>
    <s v="Modificacion nombre cuenta usuario SOC  a mfernandez por solicitud Diego Labarca"/>
    <s v="Modificacion nombre cuenta usuario SOC  a mfernandez por solicitud Diego Labarca"/>
    <d v="1899-12-30T00:00:00"/>
    <d v="1899-12-30T00:03:20"/>
    <d v="1899-12-30T00:03:20"/>
    <s v=""/>
    <s v="Cumplido"/>
    <m/>
    <m/>
    <m/>
    <m/>
    <m/>
    <d v="2024-02-19T00:00:00"/>
    <x v="0"/>
    <x v="0"/>
    <x v="0"/>
    <x v="0"/>
    <x v="0"/>
  </r>
  <r>
    <s v="INC000002623798"/>
    <s v="HOSTING VIRTUAL"/>
    <x v="6"/>
    <s v="SM OPERACIONES"/>
    <s v="RICARDO R GALLEGOS OYANEDER"/>
    <s v="tct_rgalle"/>
    <s v="4-Menor/Localizado"/>
    <s v="4-Baja"/>
    <s v="Baja"/>
    <x v="1"/>
    <s v="TELEFONICA GLOBAL TECHNOLOGY S.A.AGENCIA EN CHILE"/>
    <s v="Revisión cuenta jose santis en dominio CloudCO por acceso a VPN"/>
    <s v="19/02/2024 14:50:54"/>
    <s v="19/02/2024 14:51:04"/>
    <x v="0"/>
    <s v="TI"/>
    <s v="SISTEMAS OPERATIVOS"/>
    <s v="19/02/2024 14:55:37"/>
    <s v="19/02/2024 23:50:00"/>
    <s v="Revisión cuenta jose santis en dominio CloudCO por acceso a VPN"/>
    <s v="Revisión cuenta jose santis en dominio CloudCO por acceso a VPN"/>
    <d v="1899-12-30T00:00:00"/>
    <d v="1899-12-30T00:04:43"/>
    <d v="1899-12-30T00:04:43"/>
    <s v=""/>
    <s v="Cumplido"/>
    <m/>
    <m/>
    <m/>
    <m/>
    <m/>
    <d v="2024-02-19T00:00:00"/>
    <x v="0"/>
    <x v="0"/>
    <x v="0"/>
    <x v="0"/>
    <x v="0"/>
  </r>
  <r>
    <s v="INC000002623804"/>
    <s v="HOSTING VIRTUAL"/>
    <x v="6"/>
    <s v="SM OPERACIONES"/>
    <s v="RICARDO R GALLEGOS OYANEDER"/>
    <s v="tct_rgalle"/>
    <s v="4-Menor/Localizado"/>
    <s v="4-Baja"/>
    <s v="Baja"/>
    <x v="1"/>
    <s v="TELEFONICA GLOBAL TECHNOLOGY S.A.AGENCIA EN CHILE"/>
    <s v="Bloqueo cuentas VPN en dominio CloudCo por procedimiento de seguridad."/>
    <s v="19/02/2024 15:03:29"/>
    <s v="19/02/2024 15:03:39"/>
    <x v="0"/>
    <s v="TI"/>
    <s v="SISTEMAS OPERATIVOS"/>
    <s v="19/02/2024 15:06:07"/>
    <s v="19/02/2024 23:50:00"/>
    <s v="Bloqueo cuentas VPN en dominio CloudCo por procedimiento de seguridad."/>
    <s v="Bloqueo cuentas VPN en dominio CloudCo por procedimiento de seguridad."/>
    <d v="1899-12-30T00:00:00"/>
    <d v="1899-12-30T00:02:38"/>
    <d v="1899-12-30T00:02:38"/>
    <s v=""/>
    <s v="Cumplido"/>
    <m/>
    <m/>
    <m/>
    <m/>
    <m/>
    <d v="2024-02-19T00:00:00"/>
    <x v="0"/>
    <x v="0"/>
    <x v="0"/>
    <x v="0"/>
    <x v="0"/>
  </r>
  <r>
    <s v="INC000002623841"/>
    <s v="MONITOREO"/>
    <x v="4"/>
    <s v="SM OPERACIONES"/>
    <s v="JUAN P SEGURA VARGAS"/>
    <s v="tct_decruz"/>
    <s v="4-Menor/Localizado"/>
    <s v="4-Baja"/>
    <s v="Baja"/>
    <x v="1"/>
    <s v="TELEFONICA GLOBAL TECHNOLOGY S.A.AGENCIA EN CHILE"/>
    <s v="ALARMAS DE MONITOREO"/>
    <s v="19/02/2024 15:08:37"/>
    <s v="19/02/2024 15:10:29"/>
    <x v="0"/>
    <s v="TI"/>
    <s v="SISTEMAS OPERATIVOS"/>
    <s v="19/02/2024 19:12:24"/>
    <s v="19/02/2024 23:50:00"/>
    <s v="GestionEventos_AlertaRAM_max_Principal_x0009_FIPRDU01- qa_services_01_x0009_FIPRDU01- qa_services_01_x0009_Node_x0009_172.16.207.53_x0009_Grupo Linux"/>
    <m/>
    <d v="1899-12-30T00:00:00"/>
    <d v="1899-12-30T00:00:00"/>
    <d v="1899-12-30T00:00:00"/>
    <s v=""/>
    <s v="Cumplido"/>
    <m/>
    <m/>
    <m/>
    <m/>
    <m/>
    <d v="2024-02-19T00:00:00"/>
    <x v="0"/>
    <x v="0"/>
    <x v="0"/>
    <x v="0"/>
    <x v="0"/>
  </r>
  <r>
    <s v="INC000002623855"/>
    <s v="HOSTING VIRTUAL"/>
    <x v="6"/>
    <s v="SISTEMA OPERATIVO MICROSOFT"/>
    <s v="JAVIER CUEVAS"/>
    <s v="tct_jacuev"/>
    <s v="4-Menor/Localizado"/>
    <s v="4-Baja"/>
    <s v="Baja"/>
    <x v="1"/>
    <s v="TELEFONICA GLOBAL TECHNOLOGY S.A.AGENCIA EN CHILE"/>
    <s v="Apertura - [TCCT-CHILE-CLOUD][AC]TCCT-CHILE-CLOUD-EX-AD-003-T1059.001 Scripts en Pow"/>
    <s v="19/02/2024 16:11:48"/>
    <s v="19/02/2024 16:12:37"/>
    <x v="0"/>
    <s v="TI"/>
    <s v="SISTEMAS OPERATIVOS"/>
    <s v="19/02/2024 16:13:24"/>
    <s v="19/02/2024 23:50:00"/>
    <s v="ALERTA SEGURIDAD"/>
    <s v="OK"/>
    <d v="1899-12-30T00:00:00"/>
    <d v="1899-12-30T00:01:36"/>
    <d v="1899-12-30T00:01:36"/>
    <s v=""/>
    <s v="Cumplido"/>
    <m/>
    <m/>
    <m/>
    <m/>
    <m/>
    <d v="2024-02-19T00:00:00"/>
    <x v="0"/>
    <x v="0"/>
    <x v="0"/>
    <x v="0"/>
    <x v="0"/>
  </r>
  <r>
    <s v="INC000002623983"/>
    <s v="HOUSING"/>
    <x v="13"/>
    <s v="BELIEVE"/>
    <s v="MARIO A BARRIENTOS RUIZ"/>
    <s v="frp_jolsso"/>
    <s v="3-Moderado/Limitado"/>
    <s v="3-Medio"/>
    <s v="Media"/>
    <x v="1"/>
    <s v="TELEFONICA EMPRESAS DE CHILE SA"/>
    <s v="GESTION DATACENTER/ ACCESOS /TELEFONICA EMPRESAS DE CHILE SA"/>
    <s v="19/02/2024 15:13:30"/>
    <s v="19/02/2024 15:14:55"/>
    <x v="0"/>
    <s v="COMUNICACIONES"/>
    <s v="VPN IP - MPLS"/>
    <s v="19/02/2024 16:25:44"/>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CRQ492117"/>
    <s v="ACCESOS AUTORIZADOS"/>
    <d v="1899-12-30T00:49:34"/>
    <d v="1899-12-30T01:12:14"/>
    <d v="1899-12-30T00:22:40"/>
    <s v=""/>
    <s v="Cumplido"/>
    <m/>
    <s v=""/>
    <s v=""/>
    <s v="Cumplido"/>
    <s v=""/>
    <d v="2024-02-19T00:00:00"/>
    <x v="0"/>
    <x v="0"/>
    <x v="0"/>
    <x v="0"/>
    <x v="0"/>
  </r>
  <r>
    <s v="INC000002623984"/>
    <s v="HOUSING"/>
    <x v="13"/>
    <s v="BELIEVE"/>
    <s v="MARIO A BARRIENTOS RUIZ"/>
    <s v="frp_jolsso"/>
    <s v="3-Moderado/Limitado"/>
    <s v="3-Medio"/>
    <s v="Media"/>
    <x v="1"/>
    <s v="TELEFONICA EMPRESAS DE CHILE SA"/>
    <s v="GESTION DATACENTER/ ACCESOS /TELEFONICA EMPRESAS DE CHILE SA"/>
    <s v="19/02/2024 15:15:54"/>
    <s v="19/02/2024 15:17:13"/>
    <x v="0"/>
    <s v="COMUNICACIONES"/>
    <s v="VPN IP - MPLS"/>
    <s v="19/02/2024 16:24:53"/>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REUNION D"/>
    <s v="ACCESOS AUTORIZADOS"/>
    <d v="1899-12-30T00:48:29"/>
    <d v="1899-12-30T01:08:59"/>
    <d v="1899-12-30T00:20:30"/>
    <s v=""/>
    <s v="Cumplido"/>
    <m/>
    <m/>
    <m/>
    <m/>
    <m/>
    <d v="2024-02-19T00:00:00"/>
    <x v="0"/>
    <x v="0"/>
    <x v="0"/>
    <x v="0"/>
    <x v="0"/>
  </r>
  <r>
    <s v="INC000002624002"/>
    <s v="TICKET-INTELIGENTE"/>
    <x v="4"/>
    <s v="GESTION TI"/>
    <s v="JUAN P SEGURA VARGAS"/>
    <s v="USR_TSIGHT"/>
    <s v="1-Extenso/Generalizado"/>
    <s v="4-Baja"/>
    <s v="Baja"/>
    <x v="3"/>
    <s v="CAMARA DE COMERCIO DE SANTIAGO A G"/>
    <s v="cacost01 - testbatbic TICKET AUTOMATICO"/>
    <s v="19/02/2024 15:28:17"/>
    <s v="19/02/2024 15:28:17"/>
    <x v="0"/>
    <s v="TI"/>
    <s v="SISTEMAS OPERATIVOS"/>
    <s v="19/02/2024 19:22:23"/>
    <s v="19/02/2024 23:50:00"/>
    <s v="PREVENTIVO=SI_x000a_CODIGO DE SERVICIO=testbatbic_x000a_DIRECCION=SAN MARTÃ�N 50, SANTIAGO, REGIÃ“N METROPOLITANA, CHILE_x000a_CIUDAD=SANTIAGO_x000a_COMUNA LOCAL=Santiago_x000a_REGION=REGIÃ“N METROPOLITANA DE SANTIAGO_x000a_QUIEN REPORTA=Ticket automático_x000a_CONTACTO EN TERRENO=_x000a_PROBLEMA=Node"/>
    <m/>
    <d v="1899-12-30T03:30:17"/>
    <d v="1899-12-30T03:54:06"/>
    <d v="1899-12-30T00:23:49"/>
    <s v="Cumplido"/>
    <s v=""/>
    <m/>
    <m/>
    <m/>
    <m/>
    <m/>
    <d v="2024-02-19T00:00:00"/>
    <x v="0"/>
    <x v="0"/>
    <x v="0"/>
    <x v="0"/>
    <x v="0"/>
  </r>
  <r>
    <s v="INC000002624008"/>
    <s v="HOSTING VIRTUAL"/>
    <x v="6"/>
    <s v="SM OPERACIONES"/>
    <s v="RICARDO R GALLEGOS OYANEDER"/>
    <s v="tct_rgalle"/>
    <s v="4-Menor/Localizado"/>
    <s v="4-Baja"/>
    <s v="Baja"/>
    <x v="1"/>
    <s v="TELEFONICA GLOBAL TECHNOLOGY S.A.AGENCIA EN CHILE"/>
    <s v="Habilitacion cuentas VPN en dominio CloudCo por procedimiento de seguridad."/>
    <s v="19/02/2024 15:03:46"/>
    <s v="19/02/2024 15:04:00"/>
    <x v="0"/>
    <s v="TI"/>
    <s v="SISTEMAS OPERATIVOS"/>
    <s v="19/02/2024 15:07:20"/>
    <s v="19/02/2024 23:50:00"/>
    <s v="Habilitacion cuentas VPN en dominio CloudCo por procedimiento de seguridad."/>
    <s v="Habilitacion cuentas VPN en dominio CloudCo por procedimiento de seguridad."/>
    <d v="1899-12-30T00:00:00"/>
    <d v="1899-12-30T00:03:34"/>
    <d v="1899-12-30T00:03:34"/>
    <s v=""/>
    <s v="Cumplido"/>
    <m/>
    <m/>
    <m/>
    <m/>
    <m/>
    <d v="2024-02-19T00:00:00"/>
    <x v="0"/>
    <x v="0"/>
    <x v="0"/>
    <x v="0"/>
    <x v="0"/>
  </r>
  <r>
    <s v="INC000002624009"/>
    <s v="HOSTING VIRTUAL"/>
    <x v="6"/>
    <s v="SM OPERACIONES"/>
    <s v="RICARDO R GALLEGOS OYANEDER"/>
    <s v="tct_rgalle"/>
    <s v="4-Menor/Localizado"/>
    <s v="4-Baja"/>
    <s v="Baja"/>
    <x v="1"/>
    <s v="TELEFONICA GLOBAL TECHNOLOGY S.A.AGENCIA EN CHILE"/>
    <s v="Operador escala error en recepción de correos.reinicia plataforma y soluciona incidente."/>
    <s v="19/02/2024 15:04:06"/>
    <s v="19/02/2024 15:04:30"/>
    <x v="0"/>
    <s v="TI"/>
    <s v="SISTEMAS OPERATIVOS"/>
    <s v="19/02/2024 15:13:52"/>
    <s v="19/02/2024 23:50:00"/>
    <s v="Operador Victor escala error en recepcion de correos Exchange. Se reinicia plataforma y soluciona incidente."/>
    <s v="Operador Victor escala error en recepcion de correos Exchange. Se reinicia plataforma y soluciona incidente."/>
    <d v="1899-12-30T00:00:00"/>
    <d v="1899-12-30T00:09:46"/>
    <d v="1899-12-30T00:09:46"/>
    <s v=""/>
    <s v="Cumplido"/>
    <m/>
    <s v=""/>
    <s v=""/>
    <s v=""/>
    <s v="Cumplido"/>
    <d v="2024-02-19T00:00:00"/>
    <x v="0"/>
    <x v="0"/>
    <x v="0"/>
    <x v="0"/>
    <x v="0"/>
  </r>
  <r>
    <s v="INC000002624027"/>
    <s v="HOUSING"/>
    <x v="13"/>
    <s v="BELIEVE"/>
    <s v="MARIO A BARRIENTOS RUIZ"/>
    <s v="frp_xgambo"/>
    <s v="3-Moderado/Limitado"/>
    <s v="3-Medio"/>
    <s v="Media"/>
    <x v="1"/>
    <s v="TELEFONICA EMPRESAS DE CHILE SA"/>
    <s v="GESTION DATACENTER/ ACCESOS / TELEFONICA EMPRESAS DE CHILE SA"/>
    <s v="19/02/2024 15:22:17"/>
    <s v="19/02/2024 15:26:37"/>
    <x v="0"/>
    <s v="COMUNICACIONES"/>
    <s v="VPN IP - MPLS"/>
    <s v="19/02/2024 15:50:44"/>
    <s v="19/02/2024 23:50:00"/>
    <s v="EMPRESA: TELEFONICA EMPRESAS DE CHILE SA_x000a_CÓDIGO DE SERVICIO: _x000a_DIRECCIÓN: Av. Apoquindo #7071, Las Condes, Santiago_x000a_NOMBRE DE QUIEN REPORTA:Eduardo Farías (Nabiax)_x000a_TELÉFONO DE QUIEN REPORTA:  992982563_x000a_NOMBRE DE CONTACTO EN TERRENO: _x000a_REQUERIMIENTO : REUNI"/>
    <s v="ACCESOS AUTORIZADOS"/>
    <d v="1899-12-30T00:14:03"/>
    <d v="1899-12-30T00:28:27"/>
    <d v="1899-12-30T00:14:24"/>
    <s v=""/>
    <s v="Cumplido"/>
    <m/>
    <m/>
    <m/>
    <m/>
    <m/>
    <d v="2024-02-19T00:00:00"/>
    <x v="0"/>
    <x v="0"/>
    <x v="0"/>
    <x v="0"/>
    <x v="0"/>
  </r>
  <r>
    <s v="INC000002624036"/>
    <s v="HOUSING"/>
    <x v="13"/>
    <s v="ADMINISTRADORES RESIDENTES"/>
    <s v="MARIO A BARRIENTOS RUIZ"/>
    <s v="frp_jugonz"/>
    <s v="3-Moderado/Limitado"/>
    <s v="3-Medio"/>
    <s v="Media"/>
    <x v="1"/>
    <s v="BANCO SANTANDER CHILE"/>
    <s v="GESTION DATACENTER/ ACCESOS / BANCO SANTANDER CHILE"/>
    <s v="19/02/2024 15:33:17"/>
    <s v="19/02/2024 15:35:47"/>
    <x v="0"/>
    <s v="COMUNICACIONES"/>
    <s v="VPN IP - MPLS"/>
    <s v="19/02/2024 16:31:37"/>
    <s v="19/02/2024 23:50:00"/>
    <s v="EMPRESA: BANCO SANTANDER CHILE_x000a_CÓDIGO DE SERVICIO: _x000a_DIRECCIÓN: Av. Apoquindo #7071, Las Condes, Santiago_x000a_NOMBRE DE QUIEN REPORTA: Jose Luis Cordero Quiroga_x000a_TELÉFONO DE QUIEN REPORTA: 56 974827580_x000a_NOMBRE DE CONTACTO EN TERRENO: Christian Tapia 56981568202"/>
    <s v="ACCESOS AUTORIZADOS"/>
    <d v="1899-12-30T00:45:35"/>
    <d v="1899-12-30T00:58:20"/>
    <d v="1899-12-30T00:12:45"/>
    <s v=""/>
    <s v="Cumplido"/>
    <m/>
    <m/>
    <m/>
    <m/>
    <m/>
    <d v="2024-02-19T00:00:00"/>
    <x v="0"/>
    <x v="0"/>
    <x v="0"/>
    <x v="0"/>
    <x v="0"/>
  </r>
  <r>
    <s v="INC000002624061"/>
    <s v="HOSTING VIRTUAL"/>
    <x v="7"/>
    <s v="DUOC TICKET PENDIENTES"/>
    <s v="SEBASTIAN I ACUÑA GUZMAN"/>
    <s v="frp_disilv"/>
    <s v="3-Moderado/Limitado"/>
    <s v="4-Baja"/>
    <s v="Baja"/>
    <x v="1"/>
    <s v="FUNDACION INSTITUTO PROFESIONAL DUOC UC"/>
    <s v="REQ | DUOC | Reinicio Sanidad Servidores QA-SERVICES-01 // SRVJENKINSLAB"/>
    <s v="19/02/2024 16:33:20"/>
    <s v="19/02/2024 16:36:00"/>
    <x v="0"/>
    <s v="TI"/>
    <s v="SISTEMAS OPERATIVOS"/>
    <s v="20/02/2024 8:20:44"/>
    <s v="20/02/2024 23:50:00"/>
    <s v="Estimados @Mesa TI, buenas tardes._x000a_Junto con saludar, favor su apoyo para generar folio de requerimiento._x000a__x000a_•_x0009_Se solicita reinicio de sanidad de los siguientes servidores hoy a las 23 hrs._x000a_o_x0009_QA-SERVICES-01 (10.10.100.37 // 172.16.207.53)._x000a_o_x0009_SRVJENKINSLAB"/>
    <s v="Se finaliza actividad correctamente. Finalizado 00:00 20-02"/>
    <d v="1899-12-30T15:04:19"/>
    <d v="1899-12-30T15:47:24"/>
    <d v="1899-12-30T00:43:05"/>
    <s v=""/>
    <s v="Cumplido"/>
    <m/>
    <m/>
    <m/>
    <m/>
    <m/>
    <d v="2024-02-20T00:00:00"/>
    <x v="0"/>
    <x v="0"/>
    <x v="0"/>
    <x v="0"/>
    <x v="0"/>
  </r>
  <r>
    <s v="INC000002624068"/>
    <s v="SAP"/>
    <x v="9"/>
    <s v="GESTION HD"/>
    <s v="FREDDY O CORTES DIAZ"/>
    <s v="frp_kefern"/>
    <s v="3-Moderado/Limitado"/>
    <s v="3-Medio"/>
    <s v="Media"/>
    <x v="1"/>
    <s v="INDUSTRIAS CHILENAS DE ALAMBRE INCHALAM S.A."/>
    <s v="HD | Transporte de Órdenes a PRD - INCHALAM - COPA"/>
    <s v="19/02/2024 16:46:27"/>
    <s v="19/02/2024 16:48:51"/>
    <x v="0"/>
    <s v="TI"/>
    <s v="APLICATIVOS"/>
    <s v="19/02/2024 17:01:22"/>
    <s v="19/02/2024 23:50:00"/>
    <s v="PREVENTIVO: NO_x000a_CODIGO DE SERVICIO:_x000a_DIRECCION:_x000a_QUIEN REPORTA:Freddy Cortés Díaz +56 9 6605 6481 _x000a_CONTACTO EN TERRENO:_x000a_PROBLEMA:_x000a_REQUERIMIENTO:_x000a_Estimados Help Desk_x000a__x000a_Favor generar ticket en base a requerimiento de cliente INCHALAM según_x000a_correo de más abajo"/>
    <s v="Se ejecuta con éxito el transporte solicitado. Se informa a cliente vía mail"/>
    <d v="1899-12-30T00:00:00"/>
    <d v="1899-12-30T00:14:55"/>
    <d v="1899-12-30T00:14:55"/>
    <s v=""/>
    <s v="Cumplido"/>
    <m/>
    <m/>
    <m/>
    <m/>
    <m/>
    <d v="2024-02-19T00:00:00"/>
    <x v="0"/>
    <x v="0"/>
    <x v="0"/>
    <x v="0"/>
    <x v="0"/>
  </r>
  <r>
    <s v="INC000002624086"/>
    <s v="HOUSING"/>
    <x v="11"/>
    <s v="APQ ACCESOS"/>
    <s v="ESTEBAN O BUSTOS CORNEJO"/>
    <s v="tct_ebusto"/>
    <s v="4-Menor/Localizado"/>
    <s v="4-Baja"/>
    <s v="Baja"/>
    <x v="1"/>
    <s v="TELEFONICA EMPRESAS DE CHILE SA"/>
    <s v="SUPERVISION PROYECTO HUAWEI"/>
    <s v="19/02/2024 17:12:15"/>
    <s v="19/02/2024 17:13:42"/>
    <x v="0"/>
    <s v="CDP ANTIGUO 1"/>
    <s v="CDP ANTIGUO 2"/>
    <s v="19/02/2024 17:16:31"/>
    <s v="19/02/2024 23:50:00"/>
    <s v="SUPERVISION PROYECTO HUAWEI"/>
    <s v="SUPERVISION CRQ/OK"/>
    <d v="1899-12-30T00:02:49"/>
    <d v="1899-12-30T00:04:16"/>
    <d v="1899-12-30T00:01:27"/>
    <s v=""/>
    <s v="Cumplido"/>
    <m/>
    <m/>
    <m/>
    <m/>
    <m/>
    <d v="2024-02-19T00:00:00"/>
    <x v="0"/>
    <x v="0"/>
    <x v="0"/>
    <x v="0"/>
    <x v="0"/>
  </r>
  <r>
    <s v="INC000002624092"/>
    <s v="HOSTING VIRTUAL"/>
    <x v="6"/>
    <s v="SISTEMA OPERATIVO MICROSOFT"/>
    <s v="PAUL A SEPULVEDA ALVAREZ"/>
    <s v="tct_psepul"/>
    <s v="4-Menor/Localizado"/>
    <s v="4-Baja"/>
    <s v="Baja"/>
    <x v="1"/>
    <s v="TELEFONICA GLOBAL TECHNOLOGY S.A.AGENCIA EN CHILE"/>
    <s v="Gustavo avila cambio de contraseña"/>
    <s v="19/02/2024 17:18:04"/>
    <s v="19/02/2024 17:18:47"/>
    <x v="0"/>
    <s v="TI"/>
    <s v="SISTEMAS OPERATIVOS"/>
    <s v="19/02/2024 17:31:06"/>
    <s v="19/02/2024 23:50:00"/>
    <s v="Gustavo avila cambio de contraseña cuenta vpn"/>
    <s v="Gustavo avila cambio de contraseña cuenta vpn"/>
    <d v="1899-12-30T00:00:00"/>
    <d v="1899-12-30T00:13:02"/>
    <d v="1899-12-30T00:13:02"/>
    <s v=""/>
    <s v="Cumplido"/>
    <m/>
    <m/>
    <m/>
    <m/>
    <m/>
    <d v="2024-02-19T00:00:00"/>
    <x v="0"/>
    <x v="0"/>
    <x v="0"/>
    <x v="0"/>
    <x v="0"/>
  </r>
  <r>
    <s v="INC000002624093"/>
    <s v="HOSTING VIRTUAL"/>
    <x v="6"/>
    <s v="SISTEMA OPERATIVO MICROSOFT"/>
    <s v="PAUL A SEPULVEDA ALVAREZ"/>
    <s v="tct_psepul"/>
    <s v="4-Menor/Localizado"/>
    <s v="4-Baja"/>
    <s v="Baja"/>
    <x v="1"/>
    <s v="TELEFONICA GLOBAL TECHNOLOGY S.A.AGENCIA EN CHILE"/>
    <s v="LDAP vcenter paine - revision de caso"/>
    <s v="19/02/2024 17:19:05"/>
    <s v="19/02/2024 17:19:40"/>
    <x v="0"/>
    <s v="TI"/>
    <s v="SISTEMAS OPERATIVOS"/>
    <s v="19/02/2024 17:32:52"/>
    <s v="19/02/2024 23:50:00"/>
    <s v="LDAP vcenter paine - revision de caso"/>
    <s v="se validan configuraciones en dc01 antiguo, se evidencia cambios en certificados y se prepara plan de accion para mitigacion"/>
    <d v="1899-12-30T00:00:00"/>
    <d v="1899-12-30T00:13:47"/>
    <d v="1899-12-30T00:13:47"/>
    <s v=""/>
    <s v="Cumplido"/>
    <m/>
    <m/>
    <m/>
    <m/>
    <m/>
    <d v="2024-02-19T00:00:00"/>
    <x v="0"/>
    <x v="0"/>
    <x v="0"/>
    <x v="0"/>
    <x v="0"/>
  </r>
  <r>
    <s v="INC000002624095"/>
    <s v="HOSTING VIRTUAL"/>
    <x v="6"/>
    <s v="SISTEMA OPERATIVO MICROSOFT"/>
    <s v="PAUL A SEPULVEDA ALVAREZ"/>
    <s v="tct_psepul"/>
    <s v="4-Menor/Localizado"/>
    <s v="4-Baja"/>
    <s v="Baja"/>
    <x v="1"/>
    <s v="TELEFONICA GLOBAL TECHNOLOGY S.A.AGENCIA EN CHILE"/>
    <s v="zabbix toma control CSERVERPRD"/>
    <s v="19/02/2024 17:20:02"/>
    <s v="19/02/2024 17:21:09"/>
    <x v="0"/>
    <s v="TI"/>
    <s v="SISTEMAS OPERATIVOS"/>
    <s v="19/02/2024 17:29:59"/>
    <s v="19/02/2024 23:50:00"/>
    <s v="zabbix toma control CSERVERPRD _x000a_GRUPO-BEKAERT, PRODINSA, SO-WINDOWS_x0009_CSERVERPRD_x0009__x0009_Windows CSERVERPRD 6.1.7601 Microsoft Windows Server 2008 R2 Enterprise Service Pack 1 x64"/>
    <s v="se agrega servidor en zabbix y se actualizan contrraseñas de ingreso"/>
    <d v="1899-12-30T00:00:00"/>
    <d v="1899-12-30T00:09:57"/>
    <d v="1899-12-30T00:09:57"/>
    <s v=""/>
    <s v="Cumplido"/>
    <m/>
    <m/>
    <m/>
    <m/>
    <m/>
    <d v="2024-02-19T00:00:00"/>
    <x v="0"/>
    <x v="0"/>
    <x v="0"/>
    <x v="0"/>
    <x v="0"/>
  </r>
  <r>
    <s v="INC000002624100"/>
    <s v="HOSTING VIRTUAL"/>
    <x v="6"/>
    <s v="SISTEMA OPERATIVO MICROSOFT"/>
    <s v="PAUL A SEPULVEDA ALVAREZ"/>
    <s v="tct_psepul"/>
    <s v="4-Menor/Localizado"/>
    <s v="4-Baja"/>
    <s v="Baja"/>
    <x v="1"/>
    <s v="TELEFONICA GLOBAL TECHNOLOGY S.A.AGENCIA EN CHILE"/>
    <s v="zabbix toma control CSERVERQAS"/>
    <s v="19/02/2024 17:21:21"/>
    <s v="19/02/2024 17:22:00"/>
    <x v="0"/>
    <s v="TI"/>
    <s v="SISTEMAS OPERATIVOS"/>
    <s v="19/02/2024 17:30:18"/>
    <s v="19/02/2024 23:50:00"/>
    <s v="zabbix toma control CSERVERQAS_x000a_GRUPO-BEKAERT, PRODINSA, SO-WINDOWS_x0009_CSERVERQAS_x0009__x0009_Windows CSERVERQAS 6.1.7601 Microsoft Windows Server 2008 R2 Enterprise Service Pack 1 x64"/>
    <s v="se agrega servidor en zabbix y se actualizan contrraseñas de ingreso"/>
    <d v="1899-12-30T00:00:00"/>
    <d v="1899-12-30T00:08:57"/>
    <d v="1899-12-30T00:08:57"/>
    <s v=""/>
    <s v="Cumplido"/>
    <m/>
    <m/>
    <m/>
    <m/>
    <m/>
    <d v="2024-02-19T00:00:00"/>
    <x v="0"/>
    <x v="0"/>
    <x v="0"/>
    <x v="0"/>
    <x v="0"/>
  </r>
  <r>
    <s v="INC000002624101"/>
    <s v="HOSTING VIRTUAL"/>
    <x v="6"/>
    <s v="SISTEMA OPERATIVO MICROSOFT"/>
    <s v="PAUL A SEPULVEDA ALVAREZ"/>
    <s v="tct_psepul"/>
    <s v="4-Menor/Localizado"/>
    <s v="4-Baja"/>
    <s v="Baja"/>
    <x v="1"/>
    <s v="TELEFONICA GLOBAL TECHNOLOGY S.A.AGENCIA EN CHILE"/>
    <s v="zabbix toma control WEBINCHALAM"/>
    <s v="19/02/2024 17:22:14"/>
    <s v="19/02/2024 17:22:49"/>
    <x v="0"/>
    <s v="TI"/>
    <s v="SISTEMAS OPERATIVOS"/>
    <s v="19/02/2024 17:30:38"/>
    <s v="19/02/2024 23:50:00"/>
    <s v="zabbix toma control WEBINCHALAM_x000a_GRUPO-BEKAERT, INCHALAM, SO-WINDOWS_x0009_WEBINCHALAM_x0009__x0009_Windows WEBINCHALAM 6.1.7601 Microsoft Windows Server 2008 R2 Enterprise Service Pack 1 x64"/>
    <s v="se agrega servidor en zabbix y se actualizan contrraseñas de ingreso"/>
    <d v="1899-12-30T00:00:00"/>
    <d v="1899-12-30T00:08:24"/>
    <d v="1899-12-30T00:08:24"/>
    <s v=""/>
    <s v="Cumplido"/>
    <m/>
    <m/>
    <m/>
    <m/>
    <m/>
    <d v="2024-02-19T00:00:00"/>
    <x v="0"/>
    <x v="0"/>
    <x v="0"/>
    <x v="0"/>
    <x v="0"/>
  </r>
  <r>
    <s v="INC000002624102"/>
    <s v="HOSTING VIRTUAL"/>
    <x v="6"/>
    <s v="SISTEMA OPERATIVO MICROSOFT"/>
    <s v="PAUL A SEPULVEDA ALVAREZ"/>
    <s v="tct_psepul"/>
    <s v="4-Menor/Localizado"/>
    <s v="4-Baja"/>
    <s v="Baja"/>
    <x v="1"/>
    <s v="TELEFONICA GLOBAL TECHNOLOGY S.A.AGENCIA EN CHILE"/>
    <s v="ANSIBLE creacion y pruebas playbook cambio clave"/>
    <s v="19/02/2024 17:24:08"/>
    <s v="19/02/2024 17:24:48"/>
    <x v="0"/>
    <s v="TI"/>
    <s v="SISTEMAS OPERATIVOS"/>
    <s v="19/02/2024 17:33:37"/>
    <s v="19/02/2024 23:50:00"/>
    <s v="ANSIBLE creacion y pruebas playbook cambio clave"/>
    <s v="se realiza creacion de playbook en ansible y pruebas de ejecucion correcta para cambio de clavbe 2024"/>
    <d v="1899-12-30T00:00:00"/>
    <d v="1899-12-30T00:09:29"/>
    <d v="1899-12-30T00:09:29"/>
    <s v=""/>
    <s v="Cumplido"/>
    <m/>
    <m/>
    <m/>
    <m/>
    <m/>
    <d v="2024-02-19T00:00:00"/>
    <x v="0"/>
    <x v="0"/>
    <x v="0"/>
    <x v="0"/>
    <x v="0"/>
  </r>
  <r>
    <s v="INC000002624104"/>
    <s v="HOSTING VIRTUAL"/>
    <x v="6"/>
    <s v="SISTEMA OPERATIVO MICROSOFT"/>
    <s v="PAUL A SEPULVEDA ALVAREZ"/>
    <s v="tct_psepul"/>
    <s v="4-Menor/Localizado"/>
    <s v="4-Baja"/>
    <s v="Baja"/>
    <x v="1"/>
    <s v="TELEFONICA GLOBAL TECHNOLOGY S.A.AGENCIA EN CHILE"/>
    <s v="SMU - cambio de clave ADM en servidores"/>
    <s v="19/02/2024 17:25:02"/>
    <s v="19/02/2024 17:25:41"/>
    <x v="0"/>
    <s v="TI"/>
    <s v="SISTEMAS OPERATIVOS"/>
    <s v="19/02/2024 17:34:12"/>
    <s v="19/02/2024 23:50:00"/>
    <s v="SMU - cambio de clave ADM en servidores"/>
    <s v="se ejecuta cambio de clave en servidor, se valida acceso"/>
    <d v="1899-12-30T00:00:00"/>
    <d v="1899-12-30T00:09:10"/>
    <d v="1899-12-30T00:09:10"/>
    <s v=""/>
    <s v="Cumplido"/>
    <m/>
    <m/>
    <m/>
    <m/>
    <m/>
    <d v="2024-02-19T00:00:00"/>
    <x v="0"/>
    <x v="0"/>
    <x v="0"/>
    <x v="0"/>
    <x v="0"/>
  </r>
  <r>
    <s v="INC000002624105"/>
    <s v="HOSTING VIRTUAL"/>
    <x v="6"/>
    <s v="GESTION PLATAFORMA CLIENTES"/>
    <s v="RICARDO R GALLEGOS OYANEDER"/>
    <s v="lmolcont"/>
    <s v="3-Moderado/Limitado"/>
    <s v="3-Medio"/>
    <s v="Media"/>
    <x v="1"/>
    <s v="TELEFONICA EMPRESAS DE CHILE SA"/>
    <s v="Descarga e instalación de parches de SO en servidores de TrueSight (Febrero 2024)"/>
    <s v="19/02/2024 15:20:54"/>
    <s v="19/02/2024 15:20:54"/>
    <x v="0"/>
    <s v="PLATAFORMAS"/>
    <s v="TRUESIGHT"/>
    <s v="21/02/2024 9:50:27"/>
    <s v="21/02/2024 23:50:00"/>
    <s v="Se requiere del apoyo correspondiente del equipo de MS, para realizar las coordinaciones necesarias para ejecutar las descargar e instalación de parches de SO correspondientes al mes de Febrero en los servidores de la plataforma TrueSight en sus ambiente"/>
    <s v="Se crea y gestiona trabajo mediante CRQ000000083310"/>
    <d v="1899-12-31T17:36:25"/>
    <d v="1899-12-31T18:29:33"/>
    <d v="1899-12-30T00:53:08"/>
    <s v=""/>
    <s v="Cumplido"/>
    <m/>
    <m/>
    <m/>
    <m/>
    <m/>
    <d v="2024-02-21T00:00:00"/>
    <x v="0"/>
    <x v="0"/>
    <x v="0"/>
    <x v="0"/>
    <x v="0"/>
  </r>
  <r>
    <s v="INC000002624234"/>
    <s v="TICKET-INTELIGENTE"/>
    <x v="6"/>
    <s v="GESTION TI"/>
    <s v="RICARDO R GALLEGOS OYANEDER"/>
    <s v="USR_TSIGHT"/>
    <s v="1-Extenso/Generalizado"/>
    <s v="4-Baja"/>
    <s v="Baja"/>
    <x v="3"/>
    <s v="FUNDACION INSTITUTO PROFESIONAL DUOC UC"/>
    <s v="fiprdu01 - srvsharepro1_vm TICKET AUTOMATICO"/>
    <s v="19/02/2024 15:56:32"/>
    <s v="19/02/2024 15:56:32"/>
    <x v="0"/>
    <s v="TRUESIGHT"/>
    <s v="TRUESIGHT"/>
    <s v="19/02/2024 20:05:20"/>
    <s v="19/02/2024 23:50:00"/>
    <s v="PREVENTIVO=SI_x000a_CODIGO DE SERVICIO=SRVSHAREPRO1_VM_x000a_DIRECCION=NULL_x000a_CIUDAD=NULL_x000a_COMUNA LOCAL=_x000a_REGION=NULL_x000a_QUIEN REPORTA=Ticket automático_x000a_CONTACTO EN TERRENO=_x000a_PROBLEMA=Critical Hard Drive Space Alert for Node FIPRDU01 - SRVSHAREPRO1_VM_x000a_REQUERIMIENTO=_x000a_EQUIPOS"/>
    <s v="Se efectúa contacto con cliente: N/A_x000a_Teléfono de contacto: N/A_x000a_Acciones realizadas: Se libera espacio en disco, alarma ya no esta presente en plataforma de monitoreo, servidor opera normalmente._x000a_Solución paliativa o definitiva: Comportamiento normal._x000a_Acc"/>
    <d v="1899-12-30T02:18:28"/>
    <d v="1899-12-30T04:08:48"/>
    <d v="1899-12-30T01:50:20"/>
    <s v="Cumplido"/>
    <s v=""/>
    <m/>
    <m/>
    <m/>
    <m/>
    <m/>
    <d v="2024-02-19T00:00:00"/>
    <x v="1"/>
    <x v="1"/>
    <x v="0"/>
    <x v="0"/>
    <x v="0"/>
  </r>
  <r>
    <s v="INC000002624250"/>
    <s v="TICKET-INTELIGENTE"/>
    <x v="4"/>
    <s v="GESTION TI"/>
    <s v="JUAN P SEGURA VARGAS"/>
    <s v="USR_TSIGHT"/>
    <s v="1-Extenso/Generalizado"/>
    <s v="4-Baja"/>
    <s v="Baja"/>
    <x v="3"/>
    <s v="FUNDACION INSTITUTO PROFESIONAL DUOC UC"/>
    <s v="fiprdu01 - srvshp13qasql_vm TICKET AUTOMATICO"/>
    <s v="19/02/2024 16:11:32"/>
    <s v="19/02/2024 16:11:32"/>
    <x v="0"/>
    <s v="TI"/>
    <s v="SISTEMAS OPERATIVOS"/>
    <s v="19/02/2024 19:24:44"/>
    <s v="19/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m/>
    <d v="1899-12-30T03:05:30"/>
    <d v="1899-12-30T03:13:12"/>
    <d v="1899-12-30T00:07:42"/>
    <s v="Cumplido"/>
    <s v=""/>
    <m/>
    <m/>
    <m/>
    <m/>
    <m/>
    <d v="2024-02-19T00:00:00"/>
    <x v="0"/>
    <x v="0"/>
    <x v="0"/>
    <x v="0"/>
    <x v="0"/>
  </r>
  <r>
    <s v="INC000002624338"/>
    <s v="VPN IP - MPLS"/>
    <x v="3"/>
    <s v="GESTION HD"/>
    <s v="DEIBY Y SANTOYO MONTEROLA"/>
    <s v="frp_fpetro"/>
    <s v="3-Moderado/Limitado"/>
    <s v="3-Medio"/>
    <s v="Media"/>
    <x v="1"/>
    <s v="TELEFONICA GLOBAL TECHNOLOGY S.A.AGENCIA EN CHILE"/>
    <s v="HD/_x000a_RE: Electrica Puente Alto//Recursos VDC|| FOLIO INC000002576883 || APERTURA"/>
    <s v="19/02/2024 17:23:43"/>
    <s v="19/02/2024 17:25:23"/>
    <x v="0"/>
    <s v="CDP ANTIGUO 1"/>
    <s v="CDP ANTIGUO 2"/>
    <s v="20/02/2024 9:29:46"/>
    <s v="20/02/2024 23:50:00"/>
    <s v="PREVENTIVO: NO_x000a_CODIGO DE SERVICIO:_x000a_DIRECCION:_x000a_QUIEN REPORTA: Deiby Yoel Santoyo Monterola 56 9 9343 3681_x000a_CONTACTO EN TERRENO: Deiby Yoel Santoyo Monterola 56 9 9343 3681_x000a__x000a_REQUERIMIENTO:_x000a__x000a_Junto con saludar, informo que cliente asigna el siguiente segmento"/>
    <s v="FASE RESOLUCIÓN Y RECUPERACIÓN_x000a__x000a_Se efectúa contacto con cliente:N/A_x000a__x000a_Teléfono de contacto:N/A_x000a__x000a_Acciones realizadas:Se configura la VLAN en el Enterprise, posterior a eso se configura en el vCenter y se configura en el VDC con la red 20.20.1.0/24_x000a__x000a_Solució"/>
    <d v="1899-12-30T15:14:39"/>
    <d v="1899-12-30T16:06:03"/>
    <d v="1899-12-30T00:51:24"/>
    <s v=""/>
    <s v="Cumplido"/>
    <m/>
    <m/>
    <m/>
    <m/>
    <m/>
    <d v="2024-02-20T00:00:00"/>
    <x v="0"/>
    <x v="0"/>
    <x v="0"/>
    <x v="0"/>
    <x v="0"/>
  </r>
  <r>
    <s v="INC000002624342"/>
    <s v="VPN IP - MPLS"/>
    <x v="7"/>
    <s v="GESTION HD"/>
    <s v="GUSTAVO AVILA VERA"/>
    <s v="frp_fpetro"/>
    <s v="3-Moderado/Limitado"/>
    <s v="3-Medio"/>
    <s v="Media"/>
    <x v="1"/>
    <s v="BLUMAR S.A."/>
    <s v="HD/_x000a_Validar licencias Suse"/>
    <s v="19/02/2024 17:27:45"/>
    <s v="19/02/2024 17:29:20"/>
    <x v="0"/>
    <s v="CDP ANTIGUO 1"/>
    <s v="CDP ANTIGUO 2"/>
    <s v="20/02/2024 10:09:12"/>
    <s v="20/02/2024 23:50:00"/>
    <s v="PREVENTIVO: NO_x000a_CODIGO DE SERVICIO:_x000a_DIRECCION:_x000a_QUIEN REPORTA:  Freddy Cortés Díaz 56 9 6605 6481_x000a_CONTACTO EN TERRENO: Freddy Cortés Díaz 56 9 6605 6481_x000a__x000a_REQUERIMIENTO:_x000a__x000a_Dejar en bandeja de Telefonica Global Technology &amp;#8211; Cloud &amp;#8211;_x000a_Controller y as"/>
    <s v="Se valida la información solicitada"/>
    <d v="1899-12-30T15:53:53"/>
    <d v="1899-12-30T16:41:27"/>
    <d v="1899-12-30T00:47:34"/>
    <s v=""/>
    <s v="Cumplido"/>
    <m/>
    <m/>
    <m/>
    <m/>
    <m/>
    <d v="2024-02-20T00:00:00"/>
    <x v="0"/>
    <x v="0"/>
    <x v="0"/>
    <x v="0"/>
    <x v="0"/>
  </r>
  <r>
    <s v="INC000002624386"/>
    <s v="TICKET-INTELIGENTE"/>
    <x v="7"/>
    <s v="GESTION TI"/>
    <s v="SEBASTIAN I ACUÑA GUZMAN"/>
    <s v="USR_TSIGHT"/>
    <s v="1-Extenso/Generalizado"/>
    <s v="4-Baja"/>
    <s v="Baja"/>
    <x v="3"/>
    <s v="CAMARA DE COMERCIO DE SANTIAGO A G"/>
    <s v="cacost01 - prodtuxmoluno TICKET AUTOMATICO"/>
    <s v="19/02/2024 18:05:13"/>
    <s v="19/02/2024 18:05:13"/>
    <x v="0"/>
    <s v="TI"/>
    <s v="SISTEMAS OPERATIVOS"/>
    <s v="19/02/2024 20:45:35"/>
    <s v="19/02/2024 23:50:00"/>
    <s v="PREVENTIVO=SI_x000a_CODIGO DE SERVICIO=prodtuxmoluno_x000a_DIRECCION=SAN MARTÃ�N 50, SANTIAGO, REGIÃ“N METROPOLITANA, CHILE_x000a_CIUDAD=SANTIAGO_x000a_COMUNA LOCAL=Santiago_x000a_REGION=REGIÃ“N METROPOLITANA DE SANTIAGO_x000a_QUIEN REPORTA=Ticket automático_x000a_CONTACTO EN TERRENO=_x000a_PROBLEMA=N"/>
    <s v="Se revisa el servidor según lo solicitado, encontrando en el momento de la revisión que el proceso con más uso de CPU corresponde a sqr, ejecutado por el usuario molprod._x000a__x000a_Como se ve en la gráfica de más adelante, el consumo de CPU tuvo un alza al moment"/>
    <d v="1899-12-30T02:38:56"/>
    <d v="1899-12-30T02:40:22"/>
    <d v="1899-12-30T00:01:26"/>
    <s v="Cumplido"/>
    <s v=""/>
    <m/>
    <m/>
    <m/>
    <m/>
    <m/>
    <d v="2024-02-19T00:00:00"/>
    <x v="0"/>
    <x v="0"/>
    <x v="0"/>
    <x v="0"/>
    <x v="0"/>
  </r>
  <r>
    <s v="INC000002624406"/>
    <s v="HOSTING VIRTUAL"/>
    <x v="6"/>
    <s v="SISTEMA OPERATIVO MICROSOFT"/>
    <s v="PAUL A SEPULVEDA ALVAREZ"/>
    <s v="tct_psepul"/>
    <s v="4-Menor/Localizado"/>
    <s v="4-Baja"/>
    <s v="Baja"/>
    <x v="1"/>
    <s v="TELEFONICA GLOBAL TECHNOLOGY S.A.AGENCIA EN CHILE"/>
    <s v="SOC - cambio de clave ADM en servidores"/>
    <s v="19/02/2024 17:25:52"/>
    <s v="19/02/2024 17:26:18"/>
    <x v="0"/>
    <s v="TI"/>
    <s v="SISTEMAS OPERATIVOS"/>
    <s v="19/02/2024 17:34:31"/>
    <s v="19/02/2024 23:50:00"/>
    <s v="SOC - cambio de clave ADM en servidores"/>
    <s v="se ejecuta cambio de clave en servidor, se valida acceso"/>
    <d v="1899-12-30T00:00:00"/>
    <d v="1899-12-30T00:08:39"/>
    <d v="1899-12-30T00:08:39"/>
    <s v=""/>
    <s v="Cumplido"/>
    <m/>
    <m/>
    <m/>
    <m/>
    <m/>
    <d v="2024-02-19T00:00:00"/>
    <x v="0"/>
    <x v="0"/>
    <x v="0"/>
    <x v="0"/>
    <x v="0"/>
  </r>
  <r>
    <s v="INC000002624407"/>
    <s v="HOSTING VIRTUAL"/>
    <x v="6"/>
    <s v="SISTEMA OPERATIVO MICROSOFT"/>
    <s v="PAUL A SEPULVEDA ALVAREZ"/>
    <s v="tct_psepul"/>
    <s v="4-Menor/Localizado"/>
    <s v="4-Baja"/>
    <s v="Baja"/>
    <x v="1"/>
    <s v="TELEFONICA GLOBAL TECHNOLOGY S.A.AGENCIA EN CHILE"/>
    <s v="TCCT ADMINISTRACION - cambio de clave ADM en servidores"/>
    <s v="19/02/2024 17:26:46"/>
    <s v="19/02/2024 17:27:16"/>
    <x v="0"/>
    <s v="TI"/>
    <s v="SISTEMAS OPERATIVOS"/>
    <s v="19/02/2024 17:34:50"/>
    <s v="19/02/2024 23:50:00"/>
    <s v="TCCT ADMINISTRACION - cambio de clave ADM en servidores"/>
    <s v="se ejecuta cambio de clave en servidor, se valida acceso"/>
    <d v="1899-12-30T00:00:00"/>
    <d v="1899-12-30T00:08:04"/>
    <d v="1899-12-30T00:08:04"/>
    <s v=""/>
    <s v="Cumplido"/>
    <m/>
    <m/>
    <m/>
    <m/>
    <m/>
    <d v="2024-02-19T00:00:00"/>
    <x v="0"/>
    <x v="0"/>
    <x v="0"/>
    <x v="0"/>
    <x v="0"/>
  </r>
  <r>
    <s v="INC000002624408"/>
    <s v="HOUSING"/>
    <x v="11"/>
    <s v="APQ ACCESOS"/>
    <s v="ESTEBAN O BUSTOS CORNEJO"/>
    <s v="tct_ebusto"/>
    <s v="2-Significativo/Amplio"/>
    <s v="2-Alta"/>
    <s v="Alta"/>
    <x v="1"/>
    <s v="TELEFONICA EMPRESAS DE CHILE SA"/>
    <s v="SUPERVISION INCIDENTE HUAWEI-CAMBIO DE FUENTE DE PODER"/>
    <s v="19/02/2024 17:26:56"/>
    <s v="19/02/2024 17:28:29"/>
    <x v="0"/>
    <s v="CDP ANTIGUO 1"/>
    <s v="CDP ANTIGUO 2"/>
    <s v="19/02/2024 17:48:15"/>
    <s v="19/02/2024 23:50:00"/>
    <s v="SUPERVISION INCIDENTE HUAWEI"/>
    <s v="INCIDENCIA RESTABLECIDA"/>
    <d v="1899-12-30T00:19:46"/>
    <d v="1899-12-30T00:21:19"/>
    <d v="1899-12-30T00:01:33"/>
    <s v=""/>
    <s v="Cumplido"/>
    <m/>
    <m/>
    <m/>
    <m/>
    <m/>
    <d v="2024-02-19T00:00:00"/>
    <x v="0"/>
    <x v="0"/>
    <x v="0"/>
    <x v="0"/>
    <x v="0"/>
  </r>
  <r>
    <s v="INC000002624410"/>
    <s v="HOSTING VIRTUAL"/>
    <x v="6"/>
    <s v="SISTEMA OPERATIVO MICROSOFT"/>
    <s v="PAUL A SEPULVEDA ALVAREZ"/>
    <s v="tct_psepul"/>
    <s v="4-Menor/Localizado"/>
    <s v="4-Baja"/>
    <s v="Baja"/>
    <x v="1"/>
    <s v="TELEFONICA GLOBAL TECHNOLOGY S.A.AGENCIA EN CHILE"/>
    <s v="Planilla. actualizacion de datos desde inventario"/>
    <s v="19/02/2024 17:27:41"/>
    <s v="19/02/2024 17:28:12"/>
    <x v="0"/>
    <s v="TI"/>
    <s v="SISTEMAS OPERATIVOS"/>
    <s v="19/02/2024 17:32:06"/>
    <s v="19/02/2024 23:50:00"/>
    <s v="Planilla. actualizacion de datos desde inventario"/>
    <s v="se realiza actualizacion de dns name y estado de vm (apagada-encendida) en planilla"/>
    <d v="1899-12-30T00:00:00"/>
    <d v="1899-12-30T00:04:25"/>
    <d v="1899-12-30T00:04:25"/>
    <s v=""/>
    <s v="Cumplido"/>
    <m/>
    <m/>
    <m/>
    <m/>
    <m/>
    <d v="2024-02-19T00:00:00"/>
    <x v="0"/>
    <x v="0"/>
    <x v="0"/>
    <x v="0"/>
    <x v="0"/>
  </r>
  <r>
    <s v="INC000002624412"/>
    <s v="HOSTING VIRTUAL"/>
    <x v="6"/>
    <s v="SISTEMA OPERATIVO MICROSOFT"/>
    <s v="PAUL A SEPULVEDA ALVAREZ"/>
    <s v="tct_psepul"/>
    <s v="4-Menor/Localizado"/>
    <s v="4-Baja"/>
    <s v="Baja"/>
    <x v="1"/>
    <s v="TELEFONICA GLOBAL TECHNOLOGY S.A.AGENCIA EN CHILE"/>
    <s v="TRUESIGHT - cambio clave servidores"/>
    <s v="19/02/2024 17:28:36"/>
    <s v="19/02/2024 17:29:05"/>
    <x v="0"/>
    <s v="TI"/>
    <s v="SISTEMAS OPERATIVOS"/>
    <s v="19/02/2024 17:35:10"/>
    <s v="19/02/2024 23:50:00"/>
    <s v="TRUESIGHT - cambio clave servidores"/>
    <s v="se ejecuta cambio de clave en servidor, se valida acceso"/>
    <d v="1899-12-30T00:00:00"/>
    <d v="1899-12-30T00:06:34"/>
    <d v="1899-12-30T00:06:34"/>
    <s v=""/>
    <s v="Cumplido"/>
    <m/>
    <m/>
    <m/>
    <m/>
    <m/>
    <d v="2024-02-19T00:00:00"/>
    <x v="0"/>
    <x v="0"/>
    <x v="0"/>
    <x v="0"/>
    <x v="0"/>
  </r>
  <r>
    <s v="INC000002624416"/>
    <s v="HOUSING"/>
    <x v="11"/>
    <s v="APQ ACCESOS"/>
    <s v="ESTEBAN O BUSTOS CORNEJO"/>
    <s v="tct_ebusto"/>
    <s v="2-Significativo/Amplio"/>
    <s v="2-Alta"/>
    <s v="Alta"/>
    <x v="1"/>
    <s v="TELEFONICA EMPRESAS DE CHILE SA"/>
    <s v="SUPERVISION INCIDENTE HUAWEI-CAMBIO DE MEMORIA RAM"/>
    <s v="19/02/2024 17:29:44"/>
    <s v="19/02/2024 17:31:23"/>
    <x v="0"/>
    <s v="CDP ANTIGUO 1"/>
    <s v="CDP ANTIGUO 2"/>
    <s v="19/02/2024 18:11:31"/>
    <s v="19/02/2024 23:50:00"/>
    <s v="SUPERVISION INCIDENTE HUAWEI-CAMBIO DE MEMORIA RAM"/>
    <s v="INCIDENCIA RESTABLECIDA"/>
    <d v="1899-12-30T00:40:08"/>
    <d v="1899-12-30T00:41:47"/>
    <d v="1899-12-30T00:01:39"/>
    <s v=""/>
    <s v="Cumplido"/>
    <m/>
    <m/>
    <m/>
    <m/>
    <m/>
    <d v="2024-02-19T00:00:00"/>
    <x v="0"/>
    <x v="0"/>
    <x v="0"/>
    <x v="0"/>
    <x v="0"/>
  </r>
  <r>
    <s v="INC000002624422"/>
    <s v="HOSTING VIRTUAL"/>
    <x v="6"/>
    <s v="SISTEMA OPERATIVO MICROSOFT"/>
    <s v="PAUL A SEPULVEDA ALVAREZ"/>
    <s v="tct_psepul"/>
    <s v="4-Menor/Localizado"/>
    <s v="4-Baja"/>
    <s v="Baja"/>
    <x v="1"/>
    <s v="TELEFONICA GLOBAL TECHNOLOGY S.A.AGENCIA EN CHILE"/>
    <s v="Revision alerta seguridad por ejecucion de comandos"/>
    <s v="19/02/2024 17:35:28"/>
    <s v="19/02/2024 17:36:05"/>
    <x v="0"/>
    <s v="TI"/>
    <s v="SISTEMAS OPERATIVOS"/>
    <s v="19/02/2024 17:36:42"/>
    <s v="19/02/2024 23:50:00"/>
    <s v="Revision alerta seguridad por ejecucion de comandos en servidores debido a acciones de cambio de clave"/>
    <s v="comportamiento esperado por ejecucion de cambios de clave en varias cuentas"/>
    <d v="1899-12-30T00:00:00"/>
    <d v="1899-12-30T00:01:14"/>
    <d v="1899-12-30T00:01:14"/>
    <s v=""/>
    <s v="Cumplido"/>
    <m/>
    <m/>
    <m/>
    <m/>
    <m/>
    <d v="2024-02-19T00:00:00"/>
    <x v="0"/>
    <x v="0"/>
    <x v="0"/>
    <x v="0"/>
    <x v="0"/>
  </r>
  <r>
    <s v="INC000002624436"/>
    <s v="HOSTING VIRTUAL"/>
    <x v="6"/>
    <s v="SISTEMA OPERATIVO MICROSOFT"/>
    <s v="PAUL A SEPULVEDA ALVAREZ"/>
    <s v="tct_psepul"/>
    <s v="4-Menor/Localizado"/>
    <s v="4-Baja"/>
    <s v="Baja"/>
    <x v="1"/>
    <s v="TELEFONICA GLOBAL TECHNOLOGY S.A.AGENCIA EN CHILE"/>
    <s v="WAZUH - configuracion de politica en servidor"/>
    <s v="19/02/2024 18:05:31"/>
    <s v="19/02/2024 18:06:30"/>
    <x v="0"/>
    <s v="TI"/>
    <s v="SISTEMAS OPERATIVOS"/>
    <s v="19/02/2024 18:06:50"/>
    <s v="19/02/2024 23:50:00"/>
    <s v="WAZUH - configuracion de politica en servidor para registrar comandos de powershell"/>
    <s v="WAZUH - configuracion de politica en servidor para registrar comandos de powershell"/>
    <d v="1899-12-30T00:00:00"/>
    <d v="1899-12-30T00:01:19"/>
    <d v="1899-12-30T00:01:19"/>
    <s v=""/>
    <s v="Cumplido"/>
    <m/>
    <m/>
    <m/>
    <m/>
    <m/>
    <d v="2024-02-19T00:00:00"/>
    <x v="0"/>
    <x v="0"/>
    <x v="0"/>
    <x v="0"/>
    <x v="0"/>
  </r>
  <r>
    <s v="INC000002624454"/>
    <s v="HOUSING"/>
    <x v="13"/>
    <s v="BELIEVE"/>
    <s v="MARIO A BARRIENTOS RUIZ"/>
    <s v="frp_jolsso"/>
    <s v="3-Moderado/Limitado"/>
    <s v="3-Medio"/>
    <s v="Media"/>
    <x v="1"/>
    <s v="HDI SEGUROS S.A."/>
    <s v="GESTION DATACENTER/ ACCESOS /HDI SEGUROS S.A."/>
    <s v="19/02/2024 18:36:10"/>
    <s v="19/02/2024 18:37:16"/>
    <x v="0"/>
    <s v="COMUNICACIONES"/>
    <s v="VPN IP - MPLS"/>
    <s v="19/02/2024 18:56:42"/>
    <s v="19/02/2024 23:50:00"/>
    <s v="EMPRESA:HDI SEGUROS S.A._x000a_CÓDIGO DE SERVICIO: _x000a_DIRECCIÓN:Av. Apoquindo #7071, Las Condes, Santiago_x000a_NOMBRE DE QUIEN REPORTA: Álvaro Ulloa Figueroa_x000a_TELÉFONO DE QUIEN REPORTA: 962464224_x000a_NOMBRE DE CONTACTO EN TERRENO: _x000a_REQUERIMIENTO:Cambio de cintas_x000a_EQUIPOS E"/>
    <s v="ACCESOS AUTORIZADOS"/>
    <d v="1899-12-30T00:02:45"/>
    <d v="1899-12-30T00:20:32"/>
    <d v="1899-12-30T00:17:47"/>
    <s v=""/>
    <s v="Cumplido"/>
    <m/>
    <m/>
    <m/>
    <m/>
    <m/>
    <d v="2024-02-19T00:00:00"/>
    <x v="0"/>
    <x v="0"/>
    <x v="0"/>
    <x v="0"/>
    <x v="0"/>
  </r>
  <r>
    <s v="INC000002624611"/>
    <s v="BACKUP ON DEMAND"/>
    <x v="6"/>
    <s v="SM OPERACIONES"/>
    <s v="RICARDO R GALLEGOS OYANEDER"/>
    <s v="tct_jsegur"/>
    <s v="4-Menor/Localizado"/>
    <s v="4-Baja"/>
    <s v="Baja"/>
    <x v="3"/>
    <s v="TELEFONICA GLOBAL TECHNOLOGY S.A.AGENCIA EN CHILE"/>
    <s v="Problemas de conexion con servidor telefonicam04 -10.68.131.252"/>
    <s v="19/02/2024 22:28:56"/>
    <s v="19/02/2024 22:31:26"/>
    <x v="0"/>
    <s v="TI"/>
    <s v="SISTEMAS OPERATIVOS"/>
    <s v="19/02/2024 23:09:23"/>
    <s v="19/02/2024 23:50:00"/>
    <s v="Problemas de conexion con servidor telefonicam04 -10.68.131.252"/>
    <s v="Se efectúa contacto con cliente: Operador N1_x000a_Teléfono de contacto: N/A_x000a_Acciones realizadas: Reinicio de servidor._x000a_Solución paliativa o definitiva: N/A_x000a_Acciones de Mejora, Recomendaciones: N/A_x000a_Causa Raíz: N/A"/>
    <d v="1899-12-30T00:00:00"/>
    <d v="1899-12-30T00:40:27"/>
    <d v="1899-12-30T00:40:27"/>
    <s v="Cumplido"/>
    <s v=""/>
    <m/>
    <s v=""/>
    <s v=""/>
    <s v=""/>
    <s v="Cumplido"/>
    <d v="2024-02-19T00:00:00"/>
    <x v="0"/>
    <x v="0"/>
    <x v="0"/>
    <x v="0"/>
    <x v="0"/>
  </r>
  <r>
    <s v="INC000002624623"/>
    <s v="SAP"/>
    <x v="9"/>
    <s v="CLOUD SAP HANA"/>
    <s v="NICOLAS A SAAVEDRA EGUILUZ"/>
    <s v="tct_nsaave"/>
    <s v="4-Menor/Localizado"/>
    <s v="4-Baja"/>
    <s v="Baja"/>
    <x v="1"/>
    <s v="TELEFONICA EMPRESAS DE CHILE SA"/>
    <s v="Checklist Diario Clientes 20.02.24"/>
    <s v="20/02/2024 7:35:12"/>
    <s v="20/02/2024 7:36:16"/>
    <x v="0"/>
    <s v="Service"/>
    <s v="Internal"/>
    <s v="20/02/2024 7:36:40"/>
    <s v="20/02/2024 23:50:00"/>
    <s v="Se realiza Checklist Diario de los clientes; _x000a_HDC_x000a_NUTRISCO"/>
    <s v="Se realiza Checklist Diario de los clientes; _x000a_HDC_x000a_NUTRISCO"/>
    <d v="1899-12-30T00:00:00"/>
    <d v="1899-12-30T00:01:28"/>
    <d v="1899-12-30T00:01:28"/>
    <s v=""/>
    <s v="Cumplido"/>
    <m/>
    <s v=""/>
    <s v=""/>
    <s v=""/>
    <s v="Cumplido"/>
    <d v="2024-02-20T00:00:00"/>
    <x v="0"/>
    <x v="0"/>
    <x v="0"/>
    <x v="0"/>
    <x v="0"/>
  </r>
  <r>
    <s v="INC000002624652"/>
    <s v="HOUSING"/>
    <x v="11"/>
    <s v="APQ ACCESOS"/>
    <s v="JOSE G MARQUEZ MARCANO"/>
    <s v="tct_josmam"/>
    <s v="4-Menor/Localizado"/>
    <s v="4-Baja"/>
    <s v="Baja"/>
    <x v="1"/>
    <s v="TELEFONICA EMPRESAS DE CHILE SA"/>
    <s v="RONDA Y REVISION DE SALAS 08:30"/>
    <s v="20/02/2024 9:39:39"/>
    <s v="20/02/2024 9:40:37"/>
    <x v="0"/>
    <s v="CDP ANTIGUO 1"/>
    <s v="CDP ANTIGUO 2"/>
    <s v="20/02/2024 9:44:18"/>
    <s v="20/02/2024 23:50:00"/>
    <s v="RONDA Y REVISION DE SALAS 08:30"/>
    <s v="RONDAS REALIZADAS"/>
    <d v="1899-12-30T00:02:46"/>
    <d v="1899-12-30T00:04:39"/>
    <d v="1899-12-30T00:01:53"/>
    <s v=""/>
    <s v="Cumplido"/>
    <m/>
    <m/>
    <m/>
    <m/>
    <m/>
    <d v="2024-02-20T00:00:00"/>
    <x v="0"/>
    <x v="0"/>
    <x v="0"/>
    <x v="0"/>
    <x v="0"/>
  </r>
  <r>
    <s v="INC000002624704"/>
    <s v="HOUSING"/>
    <x v="13"/>
    <s v="BELIEVE"/>
    <s v="MARIO A BARRIENTOS RUIZ"/>
    <s v="frp_jcarri"/>
    <s v="3-Moderado/Limitado"/>
    <s v="3-Medio"/>
    <s v="Media"/>
    <x v="1"/>
    <s v="FARMACIAS AHUMADA S.A."/>
    <s v="GESTION DATACENTER/ ACCESOS /FARMACIAS AHUMADA S.A."/>
    <s v="20/02/2024 10:51:10"/>
    <s v="20/02/2024 10:52:33"/>
    <x v="0"/>
    <s v="COMUNICACIONES"/>
    <s v="VPN IP - MPLS"/>
    <s v="20/02/2024 11:12:05"/>
    <s v="20/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ACCESOS AUTORIZADOS"/>
    <d v="1899-12-30T00:12:43"/>
    <d v="1899-12-30T00:20:55"/>
    <d v="1899-12-30T00:08:12"/>
    <s v=""/>
    <s v="Cumplido"/>
    <m/>
    <m/>
    <m/>
    <m/>
    <m/>
    <d v="2024-02-20T00:00:00"/>
    <x v="0"/>
    <x v="0"/>
    <x v="0"/>
    <x v="0"/>
    <x v="0"/>
  </r>
  <r>
    <s v="INC000002624779"/>
    <s v="TICKET-INTELIGENTE"/>
    <x v="6"/>
    <s v="GESTION TI"/>
    <s v="RICARDO R GALLEGOS OYANEDER"/>
    <s v="USR_TSIGHT"/>
    <s v="1-Extenso/Generalizado"/>
    <s v="4-Baja"/>
    <s v="Baja"/>
    <x v="3"/>
    <s v="COAGRA S A"/>
    <s v="coagra01 - sap_prod_e_vm TICKET AUTOMATICO"/>
    <s v="19/02/2024 22:30:55"/>
    <s v="19/02/2024 22:30:55"/>
    <x v="0"/>
    <s v="TRUESIGHT"/>
    <s v="TRUESIGHT"/>
    <s v="20/02/2024 10:11:24"/>
    <s v="20/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5:30"/>
    <d v="1899-12-30T11:40:29"/>
    <d v="1899-12-30T00:04:59"/>
    <s v="Cumplido"/>
    <s v=""/>
    <m/>
    <m/>
    <m/>
    <m/>
    <m/>
    <d v="2024-02-20T00:00:00"/>
    <x v="0"/>
    <x v="0"/>
    <x v="0"/>
    <x v="0"/>
    <x v="0"/>
  </r>
  <r>
    <s v="INC000002624919"/>
    <s v="HOUSING"/>
    <x v="11"/>
    <s v="APQ ACCESOS"/>
    <s v="JAIRO A SALINAS GARAY"/>
    <s v="tct_jsalin"/>
    <s v="3-Moderado/Limitado"/>
    <s v="3-Medio"/>
    <s v="Media"/>
    <x v="1"/>
    <s v="TELEFONICA EMPRESAS DE CHILE SA"/>
    <s v="RONDA Y REVISION DE SALAS TECNICAS"/>
    <s v="20/02/2024 7:07:34"/>
    <s v="20/02/2024 7:13:32"/>
    <x v="0"/>
    <s v="CDP ANTIGUO 1"/>
    <s v="CDP ANTIGUO 2"/>
    <s v="20/02/2024 7:13:32"/>
    <s v="20/02/2024 23:50:00"/>
    <s v="RONDA Y REVISION DE SALAS TECNICAS"/>
    <s v="RONDA REALIZADO."/>
    <d v="1899-12-30T00:00:00"/>
    <d v="1899-12-30T00:05:58"/>
    <d v="1899-12-30T00:05:58"/>
    <s v=""/>
    <s v="Cumplido"/>
    <m/>
    <m/>
    <m/>
    <m/>
    <m/>
    <d v="2024-02-20T00:00:00"/>
    <x v="0"/>
    <x v="0"/>
    <x v="0"/>
    <x v="0"/>
    <x v="0"/>
  </r>
  <r>
    <s v="INC000002624920"/>
    <s v="HOUSING"/>
    <x v="11"/>
    <s v="APQ ACCESOS"/>
    <s v="JAIRO A SALINAS GARAY"/>
    <s v="tct_jsalin"/>
    <s v="3-Moderado/Limitado"/>
    <s v="3-Medio"/>
    <s v="Media"/>
    <x v="1"/>
    <s v="TELEFONICA EMPRESAS DE CHILE SA"/>
    <s v="TOMA DE ALARMAS DE CLIENTE"/>
    <s v="20/02/2024 7:13:41"/>
    <s v="20/02/2024 7:15:05"/>
    <x v="0"/>
    <s v="CDP ANTIGUO 1"/>
    <s v="CDP ANTIGUO 2"/>
    <s v="20/02/2024 7:15:05"/>
    <s v="20/02/2024 23:50:00"/>
    <s v="TOMA DE ALARMAS DE CLIENTE"/>
    <s v="TOMA DE ALARMAS REALIZADA."/>
    <d v="1899-12-30T00:00:00"/>
    <d v="1899-12-30T00:01:24"/>
    <d v="1899-12-30T00:01:24"/>
    <s v=""/>
    <s v="Cumplido"/>
    <m/>
    <m/>
    <m/>
    <m/>
    <m/>
    <d v="2024-02-20T00:00:00"/>
    <x v="0"/>
    <x v="0"/>
    <x v="0"/>
    <x v="0"/>
    <x v="0"/>
  </r>
  <r>
    <s v="INC000002624939"/>
    <s v="VPN IP - MPLS"/>
    <x v="5"/>
    <s v="GESTION CALL CENTER"/>
    <s v="JUAN PABLO PAZ GOMPERTZ"/>
    <s v="frp_lmosqu"/>
    <s v="3-Moderado/Limitado"/>
    <s v="3-Medio"/>
    <s v="Media"/>
    <x v="3"/>
    <s v="JANSSEN S.A."/>
    <s v="CALL CENTER/CONFIGUARACION IP (INC) | INC000002623552"/>
    <s v="20/02/2024 10:00:29"/>
    <s v="20/02/2024 10:06:00"/>
    <x v="0"/>
    <s v="CDP ANTIGUO 1"/>
    <s v="CDP ANTIGUO 2"/>
    <s v="20/02/2024 12:29:02"/>
    <s v="20/02/2024 23:50:00"/>
    <s v="PREVENTIVO: NO_x000a_CODIGO DE SERVICIO: F040380 / L-37838_x000a_DIRECCION: Panamericana Norte 5353, Conchali, Santiago_x000a_QUIEN REPORTA: Sebastian Morales - 988866599_x000a_CONTACTO EN TERRENO: Sebastian Morales - 988866599 _x000a__x000a_PROBLEMA: Cliente no tiene conectividad con una"/>
    <s v="FASE RESOLUCIÓN Y RECUPERACIÓN_x000a__x000a_Se efectúa contacto con cliente: Sebastian Morales _x000a__x000a_Teléfono de contacto: 988866599_x000a__x000a_Acciones realizadas: Se detecta fallas de conectividad entre GW e IP 10.1.100.6, se modifica la IP del GW y se recupera la conectividad."/>
    <d v="1899-12-30T01:31:45"/>
    <d v="1899-12-30T02:28:33"/>
    <d v="1899-12-30T00:56:48"/>
    <s v="Cumplido"/>
    <s v=""/>
    <m/>
    <m/>
    <m/>
    <m/>
    <m/>
    <d v="2024-02-20T00:00:00"/>
    <x v="0"/>
    <x v="0"/>
    <x v="0"/>
    <x v="0"/>
    <x v="0"/>
  </r>
  <r>
    <s v="INC000002624982"/>
    <s v="CORREO"/>
    <x v="1"/>
    <s v="O365"/>
    <s v="JAVIERA A UMAÑA YEVENES"/>
    <s v="tct_jumana"/>
    <s v="4-Menor/Localizado"/>
    <s v="4-Baja"/>
    <s v="Baja"/>
    <x v="1"/>
    <s v="TELEFONICA GLOBAL TECHNOLOGY S.A.AGENCIA EN CHILE"/>
    <s v="Planificación MS y apoyo acceso VDC"/>
    <s v="20/02/2024 11:53:26"/>
    <s v="20/02/2024 11:54:56"/>
    <x v="0"/>
    <s v="CDP ANTIGUO 1"/>
    <s v="CDP ANTIGUO 2"/>
    <s v="20/02/2024 15:44:18"/>
    <s v="20/02/2024 23:50:00"/>
    <m/>
    <m/>
    <d v="1899-12-30T03:49:22"/>
    <d v="1899-12-30T03:50:52"/>
    <d v="1899-12-30T00:01:30"/>
    <s v=""/>
    <s v="Cumplido"/>
    <m/>
    <m/>
    <m/>
    <m/>
    <m/>
    <d v="2024-02-20T00:00:00"/>
    <x v="0"/>
    <x v="0"/>
    <x v="0"/>
    <x v="0"/>
    <x v="0"/>
  </r>
  <r>
    <s v="INC000002625213"/>
    <s v="HOUSING"/>
    <x v="14"/>
    <s v="BELIEVE"/>
    <s v="FRANCISCO J FELIU ABARCA"/>
    <s v="frp_xgambo"/>
    <s v="3-Moderado/Limitado"/>
    <s v="3-Medio"/>
    <s v="Media"/>
    <x v="1"/>
    <s v="TELEFONICA EMPRESAS DE CHILE SA"/>
    <s v="GESTION DATACENTER/ ACCESOS / TELEFONICA EMPRESAS DE CHILE SA"/>
    <s v="20/02/2024 8:45:51"/>
    <s v="20/02/2024 8:47:01"/>
    <x v="0"/>
    <s v="CDP ANTIGUO 1"/>
    <s v="CDP ANTIGUO 2"/>
    <s v="20/02/2024 9:43:49"/>
    <s v="20/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ackeo Sw"/>
    <s v="Fase de resolución y recuperación: INFORMACION_x000a_Se efectúa contacto con cliente: N/A_x000a_Teléfono de contacto: N/A_x000a_Acciones realizadas: ACCESOS RECHAZADOS / CRQ NOI APROBADO_x000a_Solución paliativa o definitiva: N/A_x000a_Acciones de Mejora, Recomendaciones: N/A_x000a_Causa R"/>
    <d v="1899-12-30T00:44:43"/>
    <d v="1899-12-30T00:57:58"/>
    <d v="1899-12-30T00:13:15"/>
    <s v=""/>
    <s v="Cumplido"/>
    <m/>
    <s v=""/>
    <s v=""/>
    <s v="Cumplido"/>
    <s v=""/>
    <d v="2024-02-20T00:00:00"/>
    <x v="0"/>
    <x v="0"/>
    <x v="0"/>
    <x v="0"/>
    <x v="0"/>
  </r>
  <r>
    <s v="INC000002625260"/>
    <s v="MONITOREO"/>
    <x v="6"/>
    <s v="GESTION CALL CENTER"/>
    <s v="PAUL A SEPULVEDA ALVAREZ"/>
    <s v="asc_fgonza"/>
    <s v="4-Menor/Localizado"/>
    <s v="2-Alta"/>
    <s v="Media"/>
    <x v="1"/>
    <s v="TELEFONICA EMPRESAS DE CHILE SA"/>
    <s v="[PANDA] - ALERTA THREAT HUNTING SEVERIDAD MEDIA"/>
    <s v="20/02/2024 9:29:13"/>
    <s v="20/02/2024 9:33:00"/>
    <x v="0"/>
    <s v="CDP ANTIGUO 1"/>
    <s v="CDP ANTIGUO 2"/>
    <s v="20/02/2024 18:02:51"/>
    <s v="20/02/2024 23:50:00"/>
    <s v="Hola buenas tardes Denise;_x000a__x000a_Por favor me ayuda a validar si alguien del equipo de Cloud recientemente realizó lo indicado por CSIRT en el equipo INFORMESGES02, no tengo mayor detalle:_x000a__x000a_ _x000a_Quedo atento,_x000a__x000a_Jonathan Tochon Reyes_x000a_J. Centro Control | Ingeniero"/>
    <s v="se realiza revisión de servidor. El aplicativo involucrado en la alerta es parte de la suite de office instalada en el servidor. Se realiza análisis sobre el fichero alertado y no se encontró código malicioso._x000a_Por otro lado, se valido que no existan méto"/>
    <d v="1899-12-30T07:52:40"/>
    <d v="1899-12-30T08:33:38"/>
    <d v="1899-12-30T00:40:58"/>
    <s v=""/>
    <s v="Cumplido"/>
    <m/>
    <m/>
    <m/>
    <m/>
    <m/>
    <d v="2024-02-20T00:00:00"/>
    <x v="0"/>
    <x v="0"/>
    <x v="0"/>
    <x v="0"/>
    <x v="0"/>
  </r>
  <r>
    <s v="INC000002625270"/>
    <s v="BACKUP ON DEMAND"/>
    <x v="17"/>
    <s v="SM OPERACIONES"/>
    <s v="RODRIGO VÁSQUEZ MUÑOZ"/>
    <s v="tct_decruz"/>
    <s v="4-Menor/Localizado"/>
    <s v="4-Baja"/>
    <s v="Baja"/>
    <x v="1"/>
    <s v="TELEFONICA GLOBAL TECHNOLOGY S.A.AGENCIA EN CHILE"/>
    <s v="Restauración de máquina virtual de plataforma MGMT-VDC - Evidencias Certificación SOC1 y SOC2"/>
    <s v="20/02/2024 9:57:50"/>
    <s v="20/02/2024 10:00:26"/>
    <x v="0"/>
    <s v="TI"/>
    <s v="ALMACENAMIENTO y RESPALDO"/>
    <s v="26/02/2024 17:40:51"/>
    <s v="26/02/2024 23:50:00"/>
    <s v="Estimado equipo Operaciones Backups, se requiere de su acostumbrado apoyo en restaurar el ultimo respaldo, de cualquier de las VM listadas a continuación, las maquinas se encuentran en la plataforma SM c3-vcsmgmt.cloudtic.cl"/>
    <s v="FASE RESOLUCIÓN Y RECUPERACIÓN_x000a__x000a_Se efectúa contacto con cliente: N/A_x000a__x000a_Teléfono de contacto: N/A_x000a__x000a_Acciones realizadas: restauracion  y proceso todo ok, se cierra folio_x000a__x000a_Solución paliativa o definitiva: restauracion  y proceso todo ok, se cierra folio_x000a__x000a_Acc"/>
    <d v="1899-12-30T00:00:00"/>
    <d v="1899-12-30T00:00:00"/>
    <d v="1899-12-30T00:00:00"/>
    <s v=""/>
    <s v="Cumplido"/>
    <m/>
    <m/>
    <m/>
    <m/>
    <m/>
    <d v="2024-02-26T00:00:00"/>
    <x v="0"/>
    <x v="0"/>
    <x v="0"/>
    <x v="0"/>
    <x v="0"/>
  </r>
  <r>
    <s v="INC000002625413"/>
    <s v="VPN IP - MPLS"/>
    <x v="17"/>
    <s v="ADMINISTRADORES RESIDENTES"/>
    <s v="RODRIGO VÁSQUEZ MUÑOZ"/>
    <s v="frp_joflor"/>
    <s v="3-Moderado/Limitado"/>
    <s v="3-Medio"/>
    <s v="Media"/>
    <x v="1"/>
    <s v="CEPECH S.A."/>
    <s v="RV: solicitud restauración - Shanghai y Melipilla"/>
    <s v="20/02/2024 9:11:13"/>
    <s v="20/02/2024 9:15:00"/>
    <x v="0"/>
    <s v="CDP ANTIGUO 1"/>
    <s v="CDP ANTIGUO 2"/>
    <s v="21/02/2024 15:43:19"/>
    <s v="21/02/2024 23:50:00"/>
    <s v="PREVENTIVO: NO_x000a_CODIGO DE SERVICIO: Restauraciones _x000a_DIRECCIÓN: Alameda N° 2150 piso 2 · Santiago_x000a_QUIEN REPORTA: Cristian Bustos Rivas _x000a_CONTACTO EN TERRENO: Cristian Bustos Rivas _x000a_PROBLEMA:_x000a_REQUERIMIENTO:_x000a__x000a_Estimados, junto con saludar les solicito por favo"/>
    <s v="FASE RESOLUCIÓN Y RECUPERACIÓN_x000a__x000a_Se efectúa contacto con cliente: N/A_x000a__x000a_Teléfono de contacto: N/A_x000a__x000a_Acciones realizadas: se restauran ambos servidores solicitados_x000a__x000a_Solución paliativa o definitiva: se restauran ambos servidores solicitados_x000a__x000a_Acciones de Mejor"/>
    <d v="1899-12-31T03:54:45"/>
    <d v="1899-12-31T06:32:06"/>
    <d v="1899-12-30T02:37:21"/>
    <s v=""/>
    <s v="Cumplido"/>
    <m/>
    <m/>
    <m/>
    <m/>
    <m/>
    <d v="2024-02-21T00:00:00"/>
    <x v="1"/>
    <x v="1"/>
    <x v="0"/>
    <x v="0"/>
    <x v="0"/>
  </r>
  <r>
    <s v="INC000002625415"/>
    <s v="VPN IP - MPLS"/>
    <x v="7"/>
    <s v="GESTION HD"/>
    <s v="SEBASTIAN I ACUÑA GUZMAN"/>
    <s v="frp_fpetro"/>
    <s v="3-Moderado/Limitado"/>
    <s v="3-Medio"/>
    <s v="Media"/>
    <x v="1"/>
    <s v="ARTIKOS CHILE S A"/>
    <s v="HD/_x000a_Solicitud Artikos Chile // Eliminar y agregar registros DNS"/>
    <s v="20/02/2024 9:12:02"/>
    <s v="20/02/2024 9:14:12"/>
    <x v="0"/>
    <s v="TI"/>
    <s v="SISTEMAS OPERATIVOS"/>
    <s v="20/02/2024 11:16:11"/>
    <s v="20/02/2024 23:50:00"/>
    <s v="PREVENTIVO: NO_x000a_CODIGO DE SERVICIO:_x000a_DIRECCION:_x000a_QUIEN REPORTA: Sebastian Poblete C.  +56 992171974_x000a_CONTACTO EN TERRENO: Sebastian Poblete C.  +56 992171974_x000a__x000a_REQUERIMIENTO:_x000a__x000a_Junto con saludar, solicito eliminar el siguiente registro:_x000a__x000a__dmarc.artikos.cl. IN"/>
    <s v="Se crea registro solicitado, el cual responde correctamente desde los dns autoritativos e internet. Para el resto de DNS's es necesario esperar el tiempo de propagación/refresco correspondiente."/>
    <d v="1899-12-30T00:00:00"/>
    <d v="1899-12-30T02:04:09"/>
    <d v="1899-12-30T02:04:09"/>
    <s v=""/>
    <s v="Cumplido"/>
    <m/>
    <m/>
    <m/>
    <m/>
    <m/>
    <d v="2024-02-20T00:00:00"/>
    <x v="1"/>
    <x v="1"/>
    <x v="0"/>
    <x v="0"/>
    <x v="0"/>
  </r>
  <r>
    <s v="INC000002625423"/>
    <s v="VPN IP - MPLS"/>
    <x v="17"/>
    <s v="GESTION HD"/>
    <s v="RODRIGO VÁSQUEZ MUÑOZ"/>
    <s v="frp_fpetro"/>
    <s v="3-Moderado/Limitado"/>
    <s v="3-Medio"/>
    <s v="Media"/>
    <x v="1"/>
    <s v="SOC PUNTA DEL COBRE S A"/>
    <s v="HD/ Restablecer copia DB SCO-PBC_Dev"/>
    <s v="20/02/2024 9:20:30"/>
    <s v="20/02/2024 9:22:34"/>
    <x v="0"/>
    <s v="CDP ANTIGUO 1"/>
    <s v="CDP ANTIGUO 2"/>
    <s v="22/02/2024 10:43:29"/>
    <s v="22/02/2024 23:50:00"/>
    <s v="PREVENTIVO: NO_x000a_CODIGO DE SERVICIO:_x000a_DIRECCION:_x000a_QUIEN REPORTA:_x000a_CONTACTO EN TERRENO:_x000a_PROBLEMA:_x000a_REQUERIMIENTO:_x000a__x000a_Favor su apoyo en restablecer copia de base de datos con nombre_x000a_SCO-PBC_Dev en el servidor PUC-DB-01-02 IP 172.16.162.93, esta debe de_x000a_quedar con"/>
    <s v="FASE RESOLUCIÓN Y RECUPERACIÓN_x000a__x000a_Se efectúa contacto con cliente: N/A_x000a__x000a_Teléfono de contacto: N/A_x000a__x000a_Acciones realizadas: restauracion realizada correctamente_x000a__x000a_Solución paliativa o definitiva: restauracion realizada correctamente_x000a__x000a_Acciones de Mejora, Recomen"/>
    <d v="1900-01-01T00:59:31"/>
    <d v="1900-01-01T01:22:59"/>
    <d v="1899-12-30T00:23:28"/>
    <s v=""/>
    <s v="Cumplido"/>
    <m/>
    <m/>
    <m/>
    <m/>
    <m/>
    <d v="2024-02-22T00:00:00"/>
    <x v="0"/>
    <x v="0"/>
    <x v="0"/>
    <x v="0"/>
    <x v="0"/>
  </r>
  <r>
    <s v="INC000002625465"/>
    <s v="TICKET-INTELIGENTE"/>
    <x v="7"/>
    <s v="GESTION TI"/>
    <s v="VICTOR SEPULVEDA GAMARRA"/>
    <s v="USR_TSIGHT"/>
    <s v="1-Extenso/Generalizado"/>
    <s v="4-Baja"/>
    <s v="Baja"/>
    <x v="3"/>
    <s v="FUNDACION INSTITUTO PROFESIONAL DUOC UC"/>
    <s v="fiprdu01 - srvshp13qasql_vm TICKET AUTOMATICO"/>
    <s v="20/02/2024 9:57:15"/>
    <s v="20/02/2024 9:57:15"/>
    <x v="0"/>
    <s v="TI"/>
    <s v="SISTEMAS OPERATIVOS"/>
    <s v="20/02/2024 15:23:53"/>
    <s v="20/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s v="Se desconectaron las tarjetas de red del servidor SRVSHP13QASQL (10.10.100.59 // 172.16.206.170), ya que será dado de baja. Se gestionará que se deje en mantención, mientras se gestiona el CRQ de baja."/>
    <d v="1899-12-30T00:31:33"/>
    <d v="1899-12-30T05:26:38"/>
    <d v="1899-12-30T04:55:05"/>
    <s v="Incumplido"/>
    <s v=""/>
    <m/>
    <m/>
    <m/>
    <m/>
    <m/>
    <d v="2024-02-20T00:00:00"/>
    <x v="1"/>
    <x v="0"/>
    <x v="1"/>
    <x v="0"/>
    <x v="0"/>
  </r>
  <r>
    <s v="INC000002625499"/>
    <s v="VPN IP - MPLS"/>
    <x v="5"/>
    <s v="GESTION HD"/>
    <s v="LUIS RODRIGO ACEVEDO COLLIPAL"/>
    <s v="frp_fpetro"/>
    <s v="3-Moderado/Limitado"/>
    <s v="3-Medio"/>
    <s v="Media"/>
    <x v="1"/>
    <s v="TELEFONICA GLOBAL TECHNOLOGY S.A.AGENCIA EN CHILE"/>
    <s v="HD/_x000a_Comunicación entre MV"/>
    <s v="20/02/2024 10:11:48"/>
    <s v="20/02/2024 10:16:06"/>
    <x v="0"/>
    <s v="CDP ANTIGUO 1"/>
    <s v="CDP ANTIGUO 2"/>
    <s v="21/02/2024 15:33:27"/>
    <s v="21/02/2024 23:50:00"/>
    <s v="PREVENTIVO: NO_x000a_CODIGO DE SERVICIO:_x000a_DIRECCION:_x000a_QUIEN REPORTA: Freddy Asenjo Ramírez +56 9 8969 3164_x000a_CONTACTO EN TERRENO: Freddy Asenjo Ramírez +56 9 8969 3164_x000a__x000a_REQUERIMIENTO:_x000a__x000a_Se requiere que la máquina virtual SOC-SISTEMA-INFORMES-QA_x000a_(192.168.129.14) pue"/>
    <s v="se habilita nueva comunicación para lo requerido, se configuró  nueva política ID 176 en FW-SM-DC_TCCT_x000a__x000a_Rodrigo Acevedo"/>
    <d v="1899-12-30T23:43:47"/>
    <d v="1899-12-31T05:21:39"/>
    <d v="1899-12-30T05:37:52"/>
    <s v=""/>
    <s v="Cumplido"/>
    <m/>
    <m/>
    <m/>
    <m/>
    <m/>
    <d v="2024-02-21T00:00:00"/>
    <x v="1"/>
    <x v="0"/>
    <x v="1"/>
    <x v="0"/>
    <x v="0"/>
  </r>
  <r>
    <s v="INC000002625544"/>
    <s v="VPN IP - MPLS"/>
    <x v="7"/>
    <s v="GESTION HD"/>
    <s v="GUSTAVO AVILA VERA"/>
    <s v="frp_fpetro"/>
    <s v="3-Moderado/Limitado"/>
    <s v="3-Medio"/>
    <s v="Media"/>
    <x v="1"/>
    <s v="TELEFONICA GLOBAL TECHNOLOGY S.A.AGENCIA EN CHILE"/>
    <s v="HD/_x000a_[RENTOKIL] Entrega de servidores RHEL"/>
    <s v="20/02/2024 10:49:05"/>
    <s v="20/02/2024 10:54:14"/>
    <x v="0"/>
    <s v="CDP ANTIGUO 1"/>
    <s v="CDP ANTIGUO 2"/>
    <s v="20/02/2024 11:02:24"/>
    <s v="20/02/2024 23:50:00"/>
    <s v="PREVENTIVO: NO_x000a_CODIGO DE SERVICIO:_x000a_DIRECCION:_x000a_QUIEN REPORTA: Eduardo José Camacho Urdaneta 56 9 4135 5459 _x000a_CONTACTO EN TERRENO: Eduardo José Camacho Urdaneta 56 9 4135 5459 _x000a_PROBLEMA:_x000a_REQUERIMIENTO:_x000a__x000a_Quien nos puede ayudar debido a que Jorge se encuentra"/>
    <s v="Los servidores ya cuentan con salida a internet"/>
    <d v="1899-12-30T00:00:00"/>
    <d v="1899-12-30T00:13:19"/>
    <d v="1899-12-30T00:13:19"/>
    <s v=""/>
    <s v="Cumplido"/>
    <m/>
    <m/>
    <m/>
    <m/>
    <m/>
    <d v="2024-02-20T00:00:00"/>
    <x v="0"/>
    <x v="0"/>
    <x v="0"/>
    <x v="0"/>
    <x v="0"/>
  </r>
  <r>
    <s v="INC000002625547"/>
    <s v="VPN IP - MPLS"/>
    <x v="9"/>
    <s v="GESTION HD"/>
    <s v="NICOLAS A SAAVEDRA EGUILUZ"/>
    <s v="frp_kefern"/>
    <s v="3-Moderado/Limitado"/>
    <s v="3-Medio"/>
    <s v="Media"/>
    <x v="1"/>
    <s v="COAGRA S A"/>
    <s v="HD | Redondeo en orden centralizada, por cantidad STD registro info. DEEK952788"/>
    <s v="20/02/2024 11:19:43"/>
    <s v="20/02/2024 11:21:41"/>
    <x v="0"/>
    <s v="CDP ANTIGUO 1"/>
    <s v="CDP ANTIGUO 2"/>
    <s v="20/02/2024 15:26:12"/>
    <s v="20/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2788 fue importada en PRD exitosamente."/>
    <d v="1899-12-30T00:00:00"/>
    <d v="1899-12-30T04:06:29"/>
    <d v="1899-12-30T04:06:29"/>
    <s v=""/>
    <s v="Cumplido"/>
    <m/>
    <m/>
    <m/>
    <m/>
    <m/>
    <d v="2024-02-20T00:00:00"/>
    <x v="1"/>
    <x v="0"/>
    <x v="1"/>
    <x v="0"/>
    <x v="0"/>
  </r>
  <r>
    <s v="INC000002625556"/>
    <s v="HOUSING"/>
    <x v="14"/>
    <s v="BELIEVE"/>
    <s v="FRANCISCO J FELIU ABARCA"/>
    <s v="frp_dvilca"/>
    <s v="3-Moderado/Limitado"/>
    <s v="3-Medio"/>
    <s v="Media"/>
    <x v="1"/>
    <s v="FARMACIA AHUMADA S.A."/>
    <s v="GESTION DATACENTER/ ACCESOS /FARMACIAS AHUMADA S.A."/>
    <s v="20/02/2024 10:53:13"/>
    <s v="20/02/2024 10:57:47"/>
    <x v="0"/>
    <s v="TI"/>
    <s v="INFRAESTRUCTURA"/>
    <s v="20/02/2024 11:13:03"/>
    <s v="20/02/2024 23:50:00"/>
    <s v="EMPRESA:FARMACIA AHUMADA S.A._x000a_CÓDIGO DE SERVICIO: _x000a_DIRECCIÓN:Calle San Martin #50, Santiago Centro, Santiago_x000a_NOMBRE DE QUIEN REPORTA:Farmacias Ahumada / Silica_x000a_TELÉFONO DE QUIEN REPORTA:569 42495256_x000a_NOMBRE DE CONTACTO EN TERRENO: _x000a_PROBLEMA:_x000a_Visita inspe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2:33"/>
    <d v="1899-12-30T00:19:50"/>
    <d v="1899-12-30T00:07:17"/>
    <s v=""/>
    <s v="Cumplido"/>
    <m/>
    <m/>
    <m/>
    <m/>
    <m/>
    <d v="2024-02-20T00:00:00"/>
    <x v="0"/>
    <x v="0"/>
    <x v="0"/>
    <x v="0"/>
    <x v="0"/>
  </r>
  <r>
    <s v="INC000002625618"/>
    <s v="INFRAESTRUCTURA DC"/>
    <x v="2"/>
    <s v="APQ ACCESOS"/>
    <s v="JONATHAN A MARQUEZ ASTENGO"/>
    <s v="tct_jmarqu"/>
    <s v="4-Menor/Localizado"/>
    <s v="4-Baja"/>
    <s v="Baja"/>
    <x v="0"/>
    <s v="TELEFONICA CYBERSECURITY TECH CHILE SPA"/>
    <s v="INSTALACION F.O. TECH/CRQ 82701"/>
    <s v="20/02/2024 11:14:45"/>
    <s v="20/02/2024 11:15:11"/>
    <x v="0"/>
    <s v="CDP ANTIGUO 1"/>
    <s v="CDP ANTIGUO 2"/>
    <s v="21/02/2024 16:08:37"/>
    <s v="21/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TRABAJO REALIZADO_x000a_SOLUCIÓN PALIATIVA O DEFINITIVA: NO APLICA_x000a_ACCIONES DE MEJORA, RECOMENDACIONES: NO APLICA_x000a_CAUSA RAÍZ: INSTALACION DE NUEVA CRUZADA DE FIBRA"/>
    <d v="1899-12-30T00:00:00"/>
    <d v="1899-12-30T00:00:00"/>
    <d v="1899-12-30T00:00:00"/>
    <s v=""/>
    <s v=""/>
    <m/>
    <m/>
    <m/>
    <m/>
    <m/>
    <d v="2024-02-21T00:00:00"/>
    <x v="0"/>
    <x v="0"/>
    <x v="0"/>
    <x v="0"/>
    <x v="0"/>
  </r>
  <r>
    <s v="INC000002625631"/>
    <s v="HOUSING"/>
    <x v="11"/>
    <s v="APQ ACCESOS"/>
    <s v="JOSE G MARQUEZ MARCANO"/>
    <s v="tct_josmam"/>
    <s v="4-Menor/Localizado"/>
    <s v="4-Baja"/>
    <s v="Baja"/>
    <x v="1"/>
    <s v="TELEFONICA EMPRESAS DE CHILE SA"/>
    <s v="TOMA DE ALARMAS DE CLIENTES"/>
    <s v="20/02/2024 11:41:23"/>
    <s v="20/02/2024 11:42:03"/>
    <x v="0"/>
    <s v="CDP ANTIGUO 1"/>
    <s v="CDP ANTIGUO 2"/>
    <s v="20/02/2024 11:43:23"/>
    <s v="20/02/2024 23:50:00"/>
    <s v="TOMA DE ALARMAS DE CLIENTES"/>
    <s v="TOMA DE ALARMAS REALIZADAS"/>
    <d v="1899-12-30T00:00:56"/>
    <d v="1899-12-30T00:02:00"/>
    <d v="1899-12-30T00:01:04"/>
    <s v=""/>
    <s v="Cumplido"/>
    <m/>
    <m/>
    <m/>
    <m/>
    <m/>
    <d v="2024-02-20T00:00:00"/>
    <x v="0"/>
    <x v="0"/>
    <x v="0"/>
    <x v="0"/>
    <x v="0"/>
  </r>
  <r>
    <s v="INC000002625656"/>
    <s v="INFRAESTRUCTURA DC"/>
    <x v="2"/>
    <s v="APQ ACCESOS"/>
    <s v="JONATHAN A MARQUEZ ASTENGO"/>
    <s v="tct_jmarqu"/>
    <s v="4-Menor/Localizado"/>
    <s v="4-Baja"/>
    <s v="Baja"/>
    <x v="0"/>
    <s v="TELEFONICA CYBERSECURITY TECH CHILE SPA"/>
    <s v="SUPERVISION MASISA/CRQ 82150"/>
    <s v="20/02/2024 13:20:11"/>
    <s v="20/02/2024 13:20:12"/>
    <x v="0"/>
    <s v="CDP ANTIGUO 1"/>
    <s v="CDP ANTIGUO 2"/>
    <s v="20/02/2024 15:27:20"/>
    <s v="20/02/2024 23:50:00"/>
    <s v="PREVENTIVO: NO_x000a_CÓDIGO DE SERVICIO:_x000a_DIRECCIÓN:  DCSM_x000a_QUIEN REPORTA: RENE VILLEGAS_x000a_CONTACTO EN TERRENO: DC OPERADOR N1_x000a_PROBLEMA: CRUZADA_x000a_REQUERIMIENTO: TENDIDO DE UTP"/>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UT"/>
    <d v="1899-12-30T00:00:00"/>
    <d v="1899-12-30T00:00:00"/>
    <d v="1899-12-30T00:00:00"/>
    <s v=""/>
    <s v=""/>
    <m/>
    <m/>
    <m/>
    <m/>
    <m/>
    <d v="2024-02-20T00:00:00"/>
    <x v="0"/>
    <x v="0"/>
    <x v="0"/>
    <x v="0"/>
    <x v="0"/>
  </r>
  <r>
    <s v="INC000002625729"/>
    <s v="HOUSING"/>
    <x v="8"/>
    <s v="BELIEVE"/>
    <s v="FERNEY D GARZON PEÑA"/>
    <s v="frp_jcarri"/>
    <s v="3-Moderado/Limitado"/>
    <s v="3-Medio"/>
    <s v="Media"/>
    <x v="1"/>
    <s v="DERCO S.A."/>
    <s v="GESTION DATACENTER/ ACCESOS /DERCO S.A."/>
    <s v="20/02/2024 11:47:08"/>
    <s v="20/02/2024 11:49:33"/>
    <x v="0"/>
    <s v="COMUNICACIONES"/>
    <s v="VPN IP - MPLS"/>
    <s v="20/02/2024 17:00:12"/>
    <s v="20/02/2024 23:50:00"/>
    <s v="EMPRESA:DERCO S.A._x000a_CÓDIGO DE SERVICIO: _x000a_DIRECCIÓN:AV. Presidente Prieto #226, Paine, Santiago_x000a_NOMBRE DE QUIEN REPORTA:Luis Núñez / John Benavides_x000a_TELÉFONO DE QUIEN REPORTA:56 991733418_x000a_NOMBRE DE CONTACTO EN TERRENO: _x000a_REQUERIMIENTO:Instalación de SFPs en"/>
    <m/>
    <d v="1899-12-30T04:51:30"/>
    <d v="1899-12-30T05:13:04"/>
    <d v="1899-12-30T00:21:34"/>
    <s v=""/>
    <s v="Cumplido"/>
    <m/>
    <m/>
    <m/>
    <m/>
    <m/>
    <d v="2024-02-20T00:00:00"/>
    <x v="0"/>
    <x v="0"/>
    <x v="0"/>
    <x v="0"/>
    <x v="0"/>
  </r>
  <r>
    <s v="INC000002625781"/>
    <s v="OFFICE365"/>
    <x v="1"/>
    <s v="GESTION CALL CENTER"/>
    <s v="JAVIERA A UMAÑA YEVENES"/>
    <s v="frp_driosr"/>
    <s v="4-Menor/Localizado"/>
    <s v="4-Baja"/>
    <s v="Baja"/>
    <x v="1"/>
    <s v="CONSULTORES DE PROYECTOS EMPRESARIALES S A"/>
    <s v="MESA/CALL CENTER/PROBLEMA OFFICE 365"/>
    <s v="20/02/2024 13:19:28"/>
    <s v="20/02/2024 13:21:58"/>
    <x v="0"/>
    <s v="COMUNICACIONES"/>
    <s v="INTERNET"/>
    <s v="21/02/2024 17:42:45"/>
    <s v="21/02/2024 23:50:00"/>
    <s v="PREVENTIVO: NO_x000a_CODIGO DE SERVICIO:OFFICE 365_x000a_DIRECCION:ROSAL 331,PISO4 _x000a_QUIEN REPORTA:CLAUDIA CORNEJO-992364698_x000a_CONTACTO EN TERRENO:CLAUDIA CORNEJO-992364698_x000a_PROBLEMA:_x000a_REQUERIMIENTO:PROBLEMA DE OFFICE 365_x000a_EQUIPOS ENERGIZADO/REINICIADO:NO APLICA_x000a_HORARIO D"/>
    <s v="FASE RESOLUCIÓN Y RECUPERACIÓN_x000a__x000a_Se efectúa contacto con cliente: Claudia Cornejo_x000a__x000a_Teléfono de contacto: 992364698_x000a__x000a_Acciones realizadas:_x000a_-Detectamos que la cuenta afectada había sido modificada/recreada y no estaba actualziada en el sitio privado afectado"/>
    <d v="1899-12-31T02:38:04"/>
    <d v="1899-12-31T04:23:17"/>
    <d v="1899-12-30T01:45:13"/>
    <s v=""/>
    <s v="Cumplido"/>
    <m/>
    <m/>
    <m/>
    <m/>
    <m/>
    <d v="2024-02-21T00:00:00"/>
    <x v="1"/>
    <x v="1"/>
    <x v="0"/>
    <x v="0"/>
    <x v="0"/>
  </r>
  <r>
    <s v="INC000002625823"/>
    <s v="HOUSING"/>
    <x v="14"/>
    <s v="BELIEVE"/>
    <s v="FRANCISCO J FELIU ABARCA"/>
    <s v="frp_dvilca"/>
    <s v="3-Moderado/Limitado"/>
    <s v="3-Medio"/>
    <s v="Media"/>
    <x v="1"/>
    <s v="CLUB HIPICO DE SANTIAGO S.A."/>
    <s v="GESTION DATACENTER/ ACCESOS /CLUB HIPICO DE SANTIAGO S.A."/>
    <s v="20/02/2024 11:43:19"/>
    <s v="20/02/2024 11:45:17"/>
    <x v="0"/>
    <s v="HARDWARE"/>
    <s v="DATACENTER"/>
    <s v="20/02/2024 11:54:50"/>
    <s v="20/02/2024 23:50:00"/>
    <s v="EMPRESA:CLUB HIPICO DE SANTIAGO S.A._x000a_CÓDIGO DE SERVICIO: _x000a_DIRECCIÓN:Calle San Martin #50, Santiago Centro, Santiago _x000a_NOMBRE DE QUIEN REPORTA:Salvador Romero _x000a_TELÉFONO DE QUIEN REPORTA:968462059_x000a_NOMBRE DE CONTACTO EN TERRENO: _x000a_PROBLEMA:_x000a_Inspección visual"/>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27"/>
    <d v="1899-12-30T00:11:31"/>
    <d v="1899-12-30T00:07:04"/>
    <s v=""/>
    <s v="Cumplido"/>
    <m/>
    <s v=""/>
    <s v=""/>
    <s v="Cumplido"/>
    <s v=""/>
    <d v="2024-02-20T00:00:00"/>
    <x v="0"/>
    <x v="0"/>
    <x v="0"/>
    <x v="0"/>
    <x v="0"/>
  </r>
  <r>
    <s v="INC000002625826"/>
    <s v="TICKET-INTELIGENTE"/>
    <x v="6"/>
    <s v="GESTION TI"/>
    <s v="ALEJANDRO ACEVEDO VALENZUELA"/>
    <s v="USR_TSIGHT"/>
    <s v="1-Extenso/Generalizado"/>
    <s v="4-Baja"/>
    <s v="Baja"/>
    <x v="3"/>
    <s v="GPS CHILE SPA"/>
    <s v="gpschi01 - wnprws_gps02 TICKET AUTOMATICO"/>
    <s v="20/02/2024 11:44:07"/>
    <s v="20/02/2024 11:44:07"/>
    <x v="0"/>
    <s v="TRUESIGHT"/>
    <s v="TRUESIGHT"/>
    <s v="20/02/2024 15:04:14"/>
    <s v="20/02/2024 23:50:00"/>
    <s v="PREVENTIVO=SI_x000a_CODIGO DE SERVICIO=WNPRWS_GPS02_x000a_DIRECCION=NULL_x000a_CIUDAD=NULL_x000a_COMUNA LOCAL=Santiago_x000a_REGION=NULL_x000a_QUIEN REPORTA=Ticket automático_x000a_CONTACTO EN TERRENO=_x000a_PROBLEMA=High RAM Usage Alert for Node GPSCHI01 - WNPRWS_GPS02_x000a_REQUERIMIENTO=_x000a_EQUIPOS ENERGIZA"/>
    <s v="Estimados_x000a__x000a_Buenas tardes. Se realiza limpieza de memoria residual, quedando un 47% de consumó de memoria Ram."/>
    <d v="1899-12-30T00:40:30"/>
    <d v="1899-12-30T03:20:07"/>
    <d v="1899-12-30T02:39:37"/>
    <s v="Cumplido"/>
    <s v=""/>
    <m/>
    <s v=""/>
    <s v=""/>
    <s v=""/>
    <s v="Cumplido"/>
    <d v="2024-02-20T00:00:00"/>
    <x v="1"/>
    <x v="1"/>
    <x v="0"/>
    <x v="0"/>
    <x v="0"/>
  </r>
  <r>
    <s v="INC000002625845"/>
    <s v="HOUSING"/>
    <x v="14"/>
    <s v="BELIEVE"/>
    <s v="FRANCISCO J FELIU ABARCA"/>
    <s v="frp_dvilca"/>
    <s v="3-Moderado/Limitado"/>
    <s v="3-Medio"/>
    <s v="Media"/>
    <x v="1"/>
    <s v="MASISA S.A. 1"/>
    <s v="GESTION DATACENTER/ ACCESOS /MASISA S.A. 1"/>
    <s v="20/02/2024 11:58:30"/>
    <s v="20/02/2024 12:02:58"/>
    <x v="0"/>
    <s v="COMUNICACIONES"/>
    <s v="OTROS ENLACES"/>
    <s v="20/02/2024 12:40:38"/>
    <s v="20/02/2024 23:50:00"/>
    <s v="EMPRESA:MASISA S.A. 1_x000a_CÓDIGO DE SERVICIO: _x000a_DIRECCIÓN:Calle San Martin #50, Santiago Centro, Santiago _x000a_NOMBRE DE QUIEN REPORTA:Diego Palacios_x000a_TELÉFONO DE QUIEN REPORTA:56 9 53971265_x000a_NOMBRE DE CONTACTO EN TERRENO: _x000a_PROBLEMA:_x000a_CRUZADA ENTRE SALA 1 RACK A11 Y"/>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9:42"/>
    <d v="1899-12-30T00:42:08"/>
    <d v="1899-12-30T00:12:26"/>
    <s v=""/>
    <s v="Cumplido"/>
    <m/>
    <s v=""/>
    <s v=""/>
    <s v="Cumplido"/>
    <s v=""/>
    <d v="2024-02-20T00:00:00"/>
    <x v="0"/>
    <x v="0"/>
    <x v="0"/>
    <x v="0"/>
    <x v="0"/>
  </r>
  <r>
    <s v="INC000002625848"/>
    <s v="VPN IP - MPLS"/>
    <x v="3"/>
    <s v="GESTION HD"/>
    <s v="MOISES E MONTERO RAMOS"/>
    <s v="frp_kefern"/>
    <s v="3-Moderado/Limitado"/>
    <s v="3-Medio"/>
    <s v="Media"/>
    <x v="1"/>
    <s v="MEGASALUD SPA"/>
    <s v="HD | [MEGASALUD] Induccion portal vdc"/>
    <s v="20/02/2024 12:04:39"/>
    <s v="20/02/2024 12:07:28"/>
    <x v="0"/>
    <s v="CDP ANTIGUO 1"/>
    <s v="CDP ANTIGUO 2"/>
    <s v="22/02/2024 10:10:13"/>
    <s v="22/02/2024 23:50:00"/>
    <s v="PREVENTIVO: NO_x000a_CODIGO DE SERVICIO:_x000a_DIRECCION:_x000a_QUIEN REPORTA:Alberto Bezares Ovalle +56 9 71268048 _x000a_CONTACTO EN TERRENO:_x000a_PROBLEMA:_x000a_REQUERIMIENTO:_x000a__x000a_Junto con saludar, agradceré generar folio como requerimiento con area_x000a_cloud, para inducción del portal vdc"/>
    <s v="Se efectúa contacto con cliente:  N/A_x000a_Teléfono de contacto: N/A_x000a_Acciones realizadas: Se informa que se realiza la inducción a cliente al Cloud Portal, donde se le detalla cómo administrar sus recursos que tiene en su virtual data center, así como también"/>
    <d v="1899-12-31T16:23:35"/>
    <d v="1899-12-31T22:05:34"/>
    <d v="1899-12-30T05:41:59"/>
    <s v=""/>
    <s v="Cumplido"/>
    <m/>
    <s v=""/>
    <s v=""/>
    <s v="Cumplido"/>
    <s v=""/>
    <d v="2024-02-22T00:00:00"/>
    <x v="1"/>
    <x v="0"/>
    <x v="1"/>
    <x v="0"/>
    <x v="0"/>
  </r>
  <r>
    <s v="INC000002625875"/>
    <s v="VPN IP - MPLS"/>
    <x v="7"/>
    <s v="GESTION HD"/>
    <s v="GUSTAVO AVILA VERA"/>
    <s v="frp_fpetro"/>
    <s v="3-Moderado/Limitado"/>
    <s v="3-Medio"/>
    <s v="Media"/>
    <x v="1"/>
    <s v="SERVICIOS E INVERSIONES FRANCISCO JAVIER GUIDI MOGGIA E.I.R.L."/>
    <s v="HD/_x000a_Solicitud paara reverso DNS"/>
    <s v="20/02/2024 12:13:18"/>
    <s v="20/02/2024 12:15:31"/>
    <x v="0"/>
    <s v="CDP ANTIGUO 1"/>
    <s v="CDP ANTIGUO 2"/>
    <s v="20/02/2024 20:27:07"/>
    <s v="20/02/2024 23:50:00"/>
    <s v="PREVENTIVO: NO_x000a_CODIGO DE SERVICIO:_x000a_DIRECCION:_x000a_QUIEN REPORTA:  Diego Vergara.  +56 9 3231 4955_x000a_CONTACTO EN TERRENO: Diego Vergara.  +56 9 3231 4955_x000a__x000a_REQUERIMIENTO:_x000a__x000a_ Mi nombre es Diego Vergara rut 17.354.112-0. Los contacto a nombre de_x000a_Servicios e inversi"/>
    <s v="El area encargada realizo el reverso"/>
    <d v="1899-12-30T05:47:32"/>
    <d v="1899-12-30T08:13:49"/>
    <d v="1899-12-30T02:26:17"/>
    <s v=""/>
    <s v="Cumplido"/>
    <m/>
    <s v=""/>
    <s v=""/>
    <s v="Cumplido"/>
    <s v=""/>
    <d v="2024-02-20T00:00:00"/>
    <x v="1"/>
    <x v="1"/>
    <x v="0"/>
    <x v="0"/>
    <x v="0"/>
  </r>
  <r>
    <s v="INC000002625881"/>
    <s v="HOSTING VIRTUAL"/>
    <x v="6"/>
    <s v="SISTEMA OPERATIVO MICROSOFT"/>
    <s v="JAVIER CUEVAS"/>
    <s v="tct_jacuev"/>
    <s v="4-Menor/Localizado"/>
    <s v="4-Baja"/>
    <s v="Baja"/>
    <x v="1"/>
    <s v="TELEFONICA GLOBAL TECHNOLOGY S.A.AGENCIA EN CHILE"/>
    <s v="COORDINACIÓN INTERNA EQUIPO"/>
    <s v="20/02/2024 12:17:06"/>
    <s v="20/02/2024 12:17:47"/>
    <x v="0"/>
    <s v="TI"/>
    <s v="SISTEMAS OPERATIVOS"/>
    <s v="20/02/2024 12:21:55"/>
    <s v="20/02/2024 23:50:00"/>
    <s v="SD MS"/>
    <s v="OK"/>
    <d v="1899-12-30T00:00:00"/>
    <d v="1899-12-30T00:04:49"/>
    <d v="1899-12-30T00:04:49"/>
    <s v=""/>
    <s v="Cumplido"/>
    <m/>
    <s v=""/>
    <s v=""/>
    <s v=""/>
    <s v="Cumplido"/>
    <d v="2024-02-20T00:00:00"/>
    <x v="0"/>
    <x v="0"/>
    <x v="0"/>
    <x v="0"/>
    <x v="0"/>
  </r>
  <r>
    <s v="INC000002625882"/>
    <s v="VPN IP - MPLS"/>
    <x v="3"/>
    <s v="GESTION HD"/>
    <s v="ANGEL CASTRO CABRERA"/>
    <s v="frp_fpetro"/>
    <s v="3-Moderado/Limitado"/>
    <s v="3-Medio"/>
    <s v="Media"/>
    <x v="1"/>
    <s v="CEPECH S.A."/>
    <s v="HD/_x000a_Importar a VDC de CLIENTE Cpech vm restauradas"/>
    <s v="20/02/2024 12:17:40"/>
    <s v="20/02/2024 12:23:04"/>
    <x v="0"/>
    <s v="CDP ANTIGUO 1"/>
    <s v="CDP ANTIGUO 2"/>
    <s v="20/02/2024 15:43:11"/>
    <s v="20/02/2024 23:50:00"/>
    <s v="PREVENTIVO: NO_x000a_CODIGO DE SERVICIO:_x000a_DIRECCION:_x000a_QUIEN REPORTA:_x000a_CONTACTO EN TERRENO:_x000a__x000a_REQUERIMIENTO:_x000a__x000a_Junto con saludar, Solicito de vuestro apoyo para crear ticket como_x000a_REQUERIMIENTO y en estado PENDIENTE._x000a__x000a_BANDEJA: TELEFONICA GLOBAL TECNOLOGY S.A. AGENCIA"/>
    <s v="Se efectúa contacto con cliente: Sebastian Villena_x000a_Teléfono de contacto: Via correo_x000a_Acciones realizadas: Se importan maquinas virtuales en tenant CEPECH PAINE_x000a_Acciones de Mejora, Recomendaciones: N/A_x000a_Causa Raíz: N/A"/>
    <d v="1899-12-30T00:00:00"/>
    <d v="1899-12-30T03:25:31"/>
    <d v="1899-12-30T03:25:31"/>
    <s v=""/>
    <s v="Cumplido"/>
    <m/>
    <m/>
    <m/>
    <m/>
    <m/>
    <d v="2024-02-20T00:00:00"/>
    <x v="1"/>
    <x v="1"/>
    <x v="0"/>
    <x v="0"/>
    <x v="0"/>
  </r>
  <r>
    <s v="INC000002625883"/>
    <s v="HOSTING VIRTUAL"/>
    <x v="6"/>
    <s v="SISTEMA OPERATIVO MICROSOFT"/>
    <s v="JAVIER CUEVAS"/>
    <s v="tct_jacuev"/>
    <s v="4-Menor/Localizado"/>
    <s v="4-Baja"/>
    <s v="Baja"/>
    <x v="1"/>
    <s v="TELEFONICA GLOBAL TECHNOLOGY S.A.AGENCIA EN CHILE"/>
    <s v="LISTADO USER"/>
    <s v="20/02/2024 12:17:55"/>
    <s v="20/02/2024 12:18:33"/>
    <x v="0"/>
    <s v="TI"/>
    <s v="SISTEMAS OPERATIVOS"/>
    <s v="20/02/2024 12:21:30"/>
    <s v="20/02/2024 23:50:00"/>
    <s v="INV REQ DUOC"/>
    <s v="OK"/>
    <d v="1899-12-30T00:00:00"/>
    <d v="1899-12-30T00:03:35"/>
    <d v="1899-12-30T00:03:35"/>
    <s v=""/>
    <s v="Cumplido"/>
    <m/>
    <m/>
    <m/>
    <m/>
    <m/>
    <d v="2024-02-20T00:00:00"/>
    <x v="0"/>
    <x v="0"/>
    <x v="0"/>
    <x v="0"/>
    <x v="0"/>
  </r>
  <r>
    <s v="INC000002625884"/>
    <s v="HOSTING VIRTUAL"/>
    <x v="1"/>
    <s v="SISTEMA OPERATIVO MICROSOFT"/>
    <s v="JAVIER CUEVAS"/>
    <s v="tct_jacuev"/>
    <s v="4-Menor/Localizado"/>
    <s v="4-Baja"/>
    <s v="Baja"/>
    <x v="1"/>
    <s v="TELEFONICA GLOBAL TECHNOLOGY S.A.AGENCIA EN CHILE"/>
    <s v="365 LICENCIAS"/>
    <s v="20/02/2024 12:18:43"/>
    <s v="20/02/2024 12:19:18"/>
    <x v="0"/>
    <s v="TI"/>
    <s v="SISTEMAS OPERATIVOS"/>
    <s v="20/02/2024 12:21:04"/>
    <s v="20/02/2024 23:50:00"/>
    <s v="CADUCADAS"/>
    <s v="OK"/>
    <d v="1899-12-30T00:00:00"/>
    <d v="1899-12-30T00:02:21"/>
    <d v="1899-12-30T00:02:21"/>
    <s v=""/>
    <s v="Cumplido"/>
    <m/>
    <m/>
    <m/>
    <m/>
    <m/>
    <d v="2024-02-20T00:00:00"/>
    <x v="0"/>
    <x v="0"/>
    <x v="0"/>
    <x v="0"/>
    <x v="0"/>
  </r>
  <r>
    <s v="INC000002625887"/>
    <s v="HOSTING VIRTUAL"/>
    <x v="6"/>
    <s v="SISTEMA OPERATIVO MICROSOFT"/>
    <s v="JAVIER CUEVAS"/>
    <s v="tct_jacuev"/>
    <s v="4-Menor/Localizado"/>
    <s v="4-Baja"/>
    <s v="Baja"/>
    <x v="1"/>
    <s v="TELEFONICA GLOBAL TECHNOLOGY S.A.AGENCIA EN CHILE"/>
    <s v="INTERNO HE"/>
    <s v="20/02/2024 12:19:27"/>
    <s v="20/02/2024 12:20:04"/>
    <x v="0"/>
    <s v="TI"/>
    <s v="SISTEMAS OPERATIVOS"/>
    <s v="20/02/2024 12:20:36"/>
    <s v="20/02/2024 23:50:00"/>
    <s v="SD MS"/>
    <s v="OK"/>
    <d v="1899-12-30T00:00:00"/>
    <d v="1899-12-30T00:01:09"/>
    <d v="1899-12-30T00:01:09"/>
    <s v=""/>
    <s v="Cumplido"/>
    <m/>
    <m/>
    <m/>
    <m/>
    <m/>
    <d v="2024-02-20T00:00:00"/>
    <x v="0"/>
    <x v="0"/>
    <x v="0"/>
    <x v="0"/>
    <x v="0"/>
  </r>
  <r>
    <s v="INC000002625940"/>
    <s v="HOUSING"/>
    <x v="18"/>
    <s v="DUOC TICKET AUTOMATICO"/>
    <s v="CLAUDIO A GAJARDO GARRIDO"/>
    <s v="frp_eavend"/>
    <s v="3-Moderado/Limitado"/>
    <s v="4-Baja"/>
    <s v="Baja"/>
    <x v="1"/>
    <s v="FUNDACION INSTITUTO PROFESIONAL DUOC UC"/>
    <s v="DUOC|REQ| Obtener credenciales Consulta"/>
    <s v="20/02/2024 12:40:18"/>
    <s v="20/02/2024 12:41:37"/>
    <x v="0"/>
    <s v="CDP ANTIGUO 1"/>
    <s v="CDP ANTIGUO 2"/>
    <s v="20/02/2024 15:35:17"/>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liente confirma que credenciales entregadas son las correctas, se resuelve ticket."/>
    <d v="1899-12-30T01:55:53"/>
    <d v="1899-12-30T02:54:59"/>
    <d v="1899-12-30T00:59:06"/>
    <s v=""/>
    <s v="Cumplido"/>
    <m/>
    <m/>
    <m/>
    <m/>
    <m/>
    <d v="2024-02-20T00:00:00"/>
    <x v="0"/>
    <x v="0"/>
    <x v="0"/>
    <x v="0"/>
    <x v="0"/>
  </r>
  <r>
    <s v="INC000002625948"/>
    <s v="HOSTING VIRTUAL"/>
    <x v="18"/>
    <s v="DUOC TICKET AUTOMATICO"/>
    <s v="DAVID MATELUNA"/>
    <s v="frp_eavend"/>
    <s v="3-Moderado/Limitado"/>
    <s v="4-Baja"/>
    <s v="Baja"/>
    <x v="1"/>
    <s v="FUNDACION INSTITUTO PROFESIONAL DUOC UC"/>
    <s v="DUOC|REQ| Cambio BBD PRD"/>
    <s v="20/02/2024 12:45:12"/>
    <s v="20/02/2024 12:47:18"/>
    <x v="0"/>
    <s v="APLICACION"/>
    <s v="BASES DE DATOS"/>
    <s v="20/02/2024 18:55:09"/>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de OCPU a ECPU con exito"/>
    <d v="1899-12-30T03:00:37"/>
    <d v="1899-12-30T06:09:57"/>
    <d v="1899-12-30T03:09:20"/>
    <s v=""/>
    <s v="Cumplido"/>
    <m/>
    <m/>
    <m/>
    <m/>
    <m/>
    <d v="2024-02-20T00:00:00"/>
    <x v="1"/>
    <x v="1"/>
    <x v="0"/>
    <x v="0"/>
    <x v="0"/>
  </r>
  <r>
    <s v="INC000002626052"/>
    <s v="HOUSING"/>
    <x v="13"/>
    <s v="ADMINISTRADORES RESIDENTES"/>
    <s v="MARIO A BARRIENTOS RUIZ"/>
    <s v="frp_jugonz"/>
    <s v="3-Moderado/Limitado"/>
    <s v="3-Medio"/>
    <s v="Media"/>
    <x v="1"/>
    <s v="FARMACIAS AHUMADA S.A."/>
    <s v="GESTION DATACENTER/ ACCESOS / FARMACIAS AHUMADA S.A."/>
    <s v="20/02/2024 15:00:15"/>
    <s v="20/02/2024 15:03:53"/>
    <x v="0"/>
    <s v="COMUNICACIONES"/>
    <s v="VPN IP - MPLS"/>
    <s v="20/02/2024 15:21:37"/>
    <s v="20/02/2024 23:50:00"/>
    <s v="EMPRESA: FARMACIAS AHUMADA S.A._x000a_CÓDIGO DE SERVICIO: _x000a_DIRECCIÓN: Av. Apoquindo #7071, Las Condes, Santiago_x000a_NOMBRE DE QUIEN REPORTA: Nelson Báez_x000a_TELÉFONO DE QUIEN REPORTA: 942099097_x000a_NOMBRE DE CONTACTO EN TERRENO: Nelson Báez 942099097_x000a_REQUERIMIENTO: montad"/>
    <s v="ACCESOS AUTORIZADOS"/>
    <d v="1899-12-30T00:11:26"/>
    <d v="1899-12-30T00:21:22"/>
    <d v="1899-12-30T00:09:56"/>
    <s v=""/>
    <s v="Cumplido"/>
    <m/>
    <m/>
    <m/>
    <m/>
    <m/>
    <d v="2024-02-20T00:00:00"/>
    <x v="0"/>
    <x v="0"/>
    <x v="0"/>
    <x v="0"/>
    <x v="0"/>
  </r>
  <r>
    <s v="INC000002626189"/>
    <s v="HOUSING"/>
    <x v="11"/>
    <s v="APQ ACCESOS"/>
    <s v="JOSE G MARQUEZ MARCANO"/>
    <s v="tct_josmam"/>
    <s v="4-Menor/Localizado"/>
    <s v="4-Baja"/>
    <s v="Baja"/>
    <x v="1"/>
    <s v="TELEFONICA EMPRESAS DE CHILE SA"/>
    <s v="RONDA Y REVISION DE SALAS 12:30"/>
    <s v="20/02/2024 14:32:36"/>
    <s v="20/02/2024 14:33:30"/>
    <x v="0"/>
    <s v="CDP ANTIGUO 1"/>
    <s v="CDP ANTIGUO 2"/>
    <s v="20/02/2024 14:34:39"/>
    <s v="20/02/2024 23:50:00"/>
    <s v="RONDA Y REVISION DE SALAS"/>
    <s v="RONDAS REALIZADAS"/>
    <d v="1899-12-30T00:00:55"/>
    <d v="1899-12-30T00:02:03"/>
    <d v="1899-12-30T00:01:08"/>
    <s v=""/>
    <s v="Cumplido"/>
    <m/>
    <m/>
    <m/>
    <m/>
    <m/>
    <d v="2024-02-20T00:00:00"/>
    <x v="0"/>
    <x v="0"/>
    <x v="0"/>
    <x v="0"/>
    <x v="0"/>
  </r>
  <r>
    <s v="INC000002626219"/>
    <s v="VPN IP - MPLS"/>
    <x v="18"/>
    <s v="GESTION HD"/>
    <s v="CRISTOBAL I REYES DELGADO"/>
    <s v="frp_fpetro"/>
    <s v="3-Moderado/Limitado"/>
    <s v="3-Medio"/>
    <s v="Media"/>
    <x v="1"/>
    <s v="TELEFONICA GLOBAL TECHNOLOGY S.A.AGENCIA EN CHILE"/>
    <s v="HD/_x000a_RE: SOLARWINDS - Solicitud ventana mantenimiento BD"/>
    <s v="20/02/2024 15:27:54"/>
    <s v="20/02/2024 15:31:12"/>
    <x v="0"/>
    <s v="TI"/>
    <s v="BASES DE DATOS"/>
    <s v="20/02/2024 22:48:26"/>
    <s v="20/02/2024 23:50:00"/>
    <s v="PREVENTIVO: NO_x000a_CODIGO DE SERVICIO:_x000a_DIRECCION:_x000a_QUIEN REPORTA:_x000a_CONTACTO EN TERRENO:_x000a_PROBLEMA:_x000a_REQUERIMIENTO:_x000a__x000a__x000a_Favor su apoyo en la creación de un ticket como requerimiento, para hoy a_x000a_las 20:00, por lo siguiente:_x000a__x000a_Realizar el mantenimiento de índices y es"/>
    <s v="Buenas noches. Se informa que ha terminado el proceso de mantenimiento. Adjunto evidencia respectiva."/>
    <d v="1899-12-30T06:21:04"/>
    <d v="1899-12-30T07:20:32"/>
    <d v="1899-12-30T00:59:28"/>
    <s v=""/>
    <s v="Cumplido"/>
    <m/>
    <m/>
    <m/>
    <m/>
    <m/>
    <d v="2024-02-20T00:00:00"/>
    <x v="0"/>
    <x v="0"/>
    <x v="0"/>
    <x v="0"/>
    <x v="0"/>
  </r>
  <r>
    <s v="INC000002626224"/>
    <s v="HOSTING VIRTUAL"/>
    <x v="6"/>
    <s v="SISTEMA OPERATIVO MICROSOFT"/>
    <s v="JAVIER CUEVAS"/>
    <s v="tct_jacuev"/>
    <s v="4-Menor/Localizado"/>
    <s v="4-Baja"/>
    <s v="Baja"/>
    <x v="1"/>
    <s v="TELEFONICA GLOBAL TECHNOLOGY S.A.AGENCIA EN CHILE"/>
    <s v="TCCT-CHILE-CLOUD-IA-VPN-002-T1078.002 Viaje Imposible de luis.villasmil"/>
    <s v="20/02/2024 15:43:19"/>
    <s v="20/02/2024 15:43:55"/>
    <x v="0"/>
    <s v="TI"/>
    <s v="SISTEMAS OPERATIVOS"/>
    <s v="20/02/2024 15:58:36"/>
    <s v="20/02/2024 23:50:00"/>
    <s v="ANALISIS"/>
    <s v="OK"/>
    <d v="1899-12-30T00:00:00"/>
    <d v="1899-12-30T00:15:17"/>
    <d v="1899-12-30T00:15:17"/>
    <s v=""/>
    <s v="Cumplido"/>
    <m/>
    <m/>
    <m/>
    <m/>
    <m/>
    <d v="2024-02-20T00:00:00"/>
    <x v="0"/>
    <x v="0"/>
    <x v="0"/>
    <x v="0"/>
    <x v="0"/>
  </r>
  <r>
    <s v="INC000002626243"/>
    <s v="VPN IP - MPLS"/>
    <x v="6"/>
    <s v="GESTION PLATAFORMA CLIENTES"/>
    <s v="RICARDO R GALLEGOS OYANEDER"/>
    <s v="vos_eperez"/>
    <s v="4-Menor/Localizado"/>
    <s v="4-Baja"/>
    <s v="Baja"/>
    <x v="1"/>
    <s v="TELEFONICA EMPRESAS DE CHILE SA"/>
    <s v="Reset contraseña VPN Usuario p.wsuazo en dominio vpndc.tic.cl"/>
    <s v="20/02/2024 16:57:58"/>
    <s v="20/02/2024 16:59:59"/>
    <x v="0"/>
    <s v="PLATAFORMAS"/>
    <s v="SOLARWINDS"/>
    <s v="21/02/2024 10:07:03"/>
    <s v="21/02/2024 23:50:00"/>
    <s v="Señores,_x000a_Junto con saludarles hoy, les escribo para solicitar de su colaboración en la reactivación de la cuenta de VPN indicada en el asunto de este correo (p.wsuazo) que pertenece a nuestro proveedor de plataforma SolarWinds @'William Suazo'  hacia la"/>
    <s v="Se resetea clave según solicitud."/>
    <d v="1899-12-30T12:35:29"/>
    <d v="1899-12-30T17:09:05"/>
    <d v="1899-12-30T04:33:36"/>
    <s v=""/>
    <s v="Cumplido"/>
    <m/>
    <m/>
    <m/>
    <m/>
    <m/>
    <d v="2024-02-21T00:00:00"/>
    <x v="1"/>
    <x v="0"/>
    <x v="1"/>
    <x v="0"/>
    <x v="0"/>
  </r>
  <r>
    <s v="INC000002626247"/>
    <s v="VPN IP - MPLS"/>
    <x v="9"/>
    <s v="GESTION HD"/>
    <s v="NICOLAS A SAAVEDRA EGUILUZ"/>
    <s v="frp_jancha"/>
    <s v="3-Moderado/Limitado"/>
    <s v="3-Medio"/>
    <s v="Media"/>
    <x v="1"/>
    <s v="NUTRISCO CHILE SA"/>
    <s v="HD/ RV: NUTRISCO: JOB CANCELADOS EN PRD"/>
    <s v="20/02/2024 17:50:25"/>
    <s v="20/02/2024 17:54:12"/>
    <x v="0"/>
    <s v="CDP ANTIGUO 1"/>
    <s v="CDP ANTIGUO 2"/>
    <s v="21/02/2024 8:21:33"/>
    <s v="21/02/2024 23:50:00"/>
    <s v="PREVENTIVO: NO_x000a_CODIGO DE SERVICIO:_x000a_DIRECCION:_x000a_QUIEN REPORTA:Nicolás Saavedra Eguiluz_x000a_CONTACTO EN TERRENO:Nicolás Saavedra Eguiluz  +56 9 6187 5469 _x000a_PROBLEMA:_x000a_REQUERIMIENTO: _x000a_Hola Jorge buenas tardes,_x000a__x000a_El Job RBDAPP01 aún se sigue cancelando por el mismo"/>
    <s v="El Job RBDAPP01 aún se sigue cancelando por el mismo motivo, usuario ejecutor ALIBERONA se encuentra bloqueado._x000a__x000a_ _x000a__x000a_El job ZHCM_ENVIO_PORTAL_1 no se ha vuelto a cancelar ni ejecutar, pero igualmente el usuario ejecutor JVILLAVICENC también se encuentra b"/>
    <d v="1899-12-30T10:49:46"/>
    <d v="1899-12-30T14:31:08"/>
    <d v="1899-12-30T03:41:22"/>
    <s v=""/>
    <s v="Cumplido"/>
    <m/>
    <m/>
    <m/>
    <m/>
    <m/>
    <d v="2024-02-21T00:00:00"/>
    <x v="1"/>
    <x v="1"/>
    <x v="0"/>
    <x v="0"/>
    <x v="0"/>
  </r>
  <r>
    <s v="INC000002626280"/>
    <s v="HOUSING"/>
    <x v="11"/>
    <s v="APQ ACCESOS"/>
    <s v="JAIRO A SALINAS GARAY"/>
    <s v="tct_jsalin"/>
    <s v="3-Moderado/Limitado"/>
    <s v="3-Medio"/>
    <s v="Media"/>
    <x v="1"/>
    <s v="TELEFONICA EMPRESAS DE CHILE SA"/>
    <s v="Informe interno Maniobra en sistema de MT transferencia abierta a GPS1-M"/>
    <s v="20/02/2024 21:46:25"/>
    <s v="20/02/2024 21:50:09"/>
    <x v="0"/>
    <s v="CDP ANTIGUO 1"/>
    <s v="CDP ANTIGUO 2"/>
    <s v="21/02/2024 3:15:45"/>
    <s v="21/02/2024 23:50:00"/>
    <s v="Informe interno Maniobra en sistema de MT transferencia abierta a GPS1-M"/>
    <s v="SUPERVISION CRQ/OK."/>
    <d v="1899-12-30T05:25:36"/>
    <d v="1899-12-30T05:29:20"/>
    <d v="1899-12-30T00:03:44"/>
    <s v=""/>
    <s v="Cumplido"/>
    <m/>
    <m/>
    <m/>
    <m/>
    <m/>
    <d v="2024-02-21T00:00:00"/>
    <x v="0"/>
    <x v="0"/>
    <x v="0"/>
    <x v="0"/>
    <x v="0"/>
  </r>
  <r>
    <s v="INC000002626284"/>
    <s v="HOUSING"/>
    <x v="11"/>
    <s v="APQ ACCESOS"/>
    <s v="JAIRO A SALINAS GARAY"/>
    <s v="tct_jsalin"/>
    <s v="3-Moderado/Limitado"/>
    <s v="3-Medio"/>
    <s v="Media"/>
    <x v="1"/>
    <s v="TELEFONICA EMPRESAS DE CHILE SA"/>
    <s v="RONDA Y REVISION DE SALAS TECNICAS 20:30"/>
    <s v="20/02/2024 21:55:14"/>
    <s v="20/02/2024 21:57:55"/>
    <x v="0"/>
    <s v="CDP ANTIGUO 1"/>
    <s v="CDP ANTIGUO 2"/>
    <s v="20/02/2024 21:58:45"/>
    <s v="20/02/2024 23:50:00"/>
    <s v="RONDA Y REVISION DE SALAS TECNICAS 20:30"/>
    <s v="RONDA REALIZADA."/>
    <d v="1899-12-30T00:00:50"/>
    <d v="1899-12-30T00:03:31"/>
    <d v="1899-12-30T00:02:41"/>
    <s v=""/>
    <s v="Cumplido"/>
    <m/>
    <m/>
    <m/>
    <m/>
    <m/>
    <d v="2024-02-20T00:00:00"/>
    <x v="0"/>
    <x v="0"/>
    <x v="0"/>
    <x v="0"/>
    <x v="0"/>
  </r>
  <r>
    <s v="INC000002626298"/>
    <s v="VPN IP - MPLS"/>
    <x v="9"/>
    <s v="GESTION HD"/>
    <s v="EWALD R GALAZ MILLALEO"/>
    <s v="frp_dalcap"/>
    <s v="4-Menor/Localizado"/>
    <s v="4-Baja"/>
    <s v="Baja"/>
    <x v="1"/>
    <s v="NUTRISCO CHILE SA"/>
    <s v="REQ / RE: Transporte OT a PRD // 20 Febrero 23 horas"/>
    <s v="20/02/2024 23:33:38"/>
    <s v="20/02/2024 23:36:20"/>
    <x v="0"/>
    <s v="Service"/>
    <s v="Internal"/>
    <s v="21/02/2024 1:09:32"/>
    <s v="21/02/2024 23:50:00"/>
    <s v="PREVENTIVO:  NO_x000a_CODIGO DE SERVICIO: NN_x000a_DIRECCION: _x000a_COMUNA:_x000a_CIUDAD: _x000a_NOMBRE QUIEN REPORTA:    Ewald Galaz Millaleo |+56 9 8510 0702 | ewald.galazmillaleo@telefonica.com_x000a__x000a_NOMBRE CONTACTO EN TERRENO:  _x000a_PROBLEMA: _x000a_REQUERIMIENTO:  _x000a__x000a__x000a_Favor generar ticket en b"/>
    <s v="Estimados,_x000a__x000a_Se adjunta correo de respuesta enviado al cliente._x000a__x000a_Saludos."/>
    <d v="1899-12-30T01:25:07"/>
    <d v="1899-12-30T01:35:54"/>
    <d v="1899-12-30T00:10:47"/>
    <s v=""/>
    <s v="Cumplido"/>
    <m/>
    <m/>
    <m/>
    <m/>
    <m/>
    <d v="2024-02-21T00:00:00"/>
    <x v="0"/>
    <x v="0"/>
    <x v="0"/>
    <x v="0"/>
    <x v="0"/>
  </r>
  <r>
    <s v="INC000002626347"/>
    <s v="HOSTING VIRTUAL"/>
    <x v="18"/>
    <s v="OPERACION N1"/>
    <s v="CLAUDIO A GAJARDO GARRIDO"/>
    <s v="tct_cgajar"/>
    <s v="2-Significativo/Amplio"/>
    <s v="3-Medio"/>
    <s v="Media"/>
    <x v="1"/>
    <s v="FUNDACION INSTITUTO PROFESIONAL DUOC UC"/>
    <s v="Requerimiento de bases de datos solicitado sin el flujo correspondiente."/>
    <s v="20/02/2024 15:37:17"/>
    <s v="20/02/2024 15:38:51"/>
    <x v="0"/>
    <s v="APLICACION"/>
    <s v="BASES DE DATOS"/>
    <s v="20/02/2024 15:40:12"/>
    <s v="20/02/2024 23:50:00"/>
    <s v="Folio generado automáticamente para atender requerimiento del cliente. La solicitud fue realizada directamente al área resolutoria sin pasar por el flujo de mesa de ayuda._x000a__x000a__x000a_Cliente solicita Vuelta atrás de homologación de schema CORPORATIVO en Base de D"/>
    <s v="Se realiza vuelta atrás de homologación de schema CORPORATIVO en Base de Datos ADBQAS solicitado anteriormente en ticket INC000002613236"/>
    <d v="1899-12-30T00:00:00"/>
    <d v="1899-12-30T00:02:55"/>
    <d v="1899-12-30T00:02:55"/>
    <s v=""/>
    <s v="Cumplido"/>
    <m/>
    <m/>
    <m/>
    <m/>
    <m/>
    <d v="2024-02-20T00:00:00"/>
    <x v="0"/>
    <x v="0"/>
    <x v="0"/>
    <x v="0"/>
    <x v="0"/>
  </r>
  <r>
    <s v="INC000002626371"/>
    <s v="VPN IP - MPLS"/>
    <x v="17"/>
    <s v="ADMINISTRADORES RESIDENTES"/>
    <s v="RODRIGO VÁSQUEZ MUÑOZ"/>
    <s v="frp_rreyes"/>
    <s v="3-Moderado/Limitado"/>
    <s v="3-Medio"/>
    <s v="Media"/>
    <x v="1"/>
    <s v="CEPECH S.A."/>
    <s v="GAMA / Requerimiento Respaldo VM Completo Servidor Taltal CPECH"/>
    <s v="20/02/2024 15:53:36"/>
    <s v="20/02/2024 15:55:32"/>
    <x v="0"/>
    <s v="CDP ANTIGUO 1"/>
    <s v="CDP ANTIGUO 2"/>
    <s v="22/02/2024 10:41:54"/>
    <s v="22/02/2024 23:50:00"/>
    <s v="PREVENTIVO: NO_x000a_CODIGO DE SERVICIO:_x000a_DIRECCION: _x000a_QUIEN REPORTA:  Cristian Bustos Rivas_x000a_CONTACTO EN TERRENO:_x000a_PROBLEMA:_x000a_REQUERIMIENTO:_x000a__x000a_Estimados, junto con saludar les solicito el respaldo de VM completa para servidor Taltal CPECH, la máquina actualmente se"/>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
    <d v="1899-12-31T18:12:50"/>
    <d v="1899-12-31T18:48:18"/>
    <d v="1899-12-30T00:35:28"/>
    <s v=""/>
    <s v="Cumplido"/>
    <m/>
    <m/>
    <m/>
    <m/>
    <m/>
    <d v="2024-02-22T00:00:00"/>
    <x v="0"/>
    <x v="0"/>
    <x v="0"/>
    <x v="0"/>
    <x v="0"/>
  </r>
  <r>
    <s v="INC000002626379"/>
    <s v="VPN IP - MPLS"/>
    <x v="17"/>
    <s v="ADMINISTRADORES RESIDENTES"/>
    <s v="RODRIGO VÁSQUEZ MUÑOZ"/>
    <s v="frp_joflor"/>
    <s v="4-Menor/Localizado"/>
    <s v="4-Baja"/>
    <s v="Baja"/>
    <x v="1"/>
    <s v="CEPECH S.A."/>
    <s v="Requerimiento Respaldo VM Completo Servidor Guayacán CPECH | Folio: INC000002626379 | Apertura"/>
    <s v="20/02/2024 16:04:34"/>
    <s v="20/02/2024 16:04:57"/>
    <x v="0"/>
    <s v="CDP ANTIGUO 1"/>
    <s v="CDP ANTIGUO 2"/>
    <s v="22/02/2024 10:40:45"/>
    <s v="22/02/2024 23:50:00"/>
    <s v="PREVENTIVO: NO_x000a_CODIGO DE SERVICIO: Servidor _x000a_DIRECCION: Alameda N° 2150 piso 2 · Santiago_x000a_QUIEN REPORTA: Cristian Bustos Rivas_x000a_CONTACTO EN TERRENO: Cristian Bustos Rivas_x000a_PROBLEMA:_x000a_REQUERIMIENTO:_x000a__x000a_Estimados, junto con saludar les solicito el respaldo de V"/>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es"/>
    <d v="1899-12-31T18:11:27"/>
    <d v="1899-12-31T18:36:11"/>
    <d v="1899-12-30T00:24:44"/>
    <s v=""/>
    <s v="Cumplido"/>
    <m/>
    <m/>
    <m/>
    <m/>
    <m/>
    <d v="2024-02-22T00:00:00"/>
    <x v="0"/>
    <x v="0"/>
    <x v="0"/>
    <x v="0"/>
    <x v="0"/>
  </r>
  <r>
    <s v="INC000002626419"/>
    <s v="HOUSING"/>
    <x v="11"/>
    <s v="APQ ACCESOS"/>
    <s v="JOSE G MARQUEZ MARCANO"/>
    <s v="tct_josmam"/>
    <s v="4-Menor/Localizado"/>
    <s v="4-Baja"/>
    <s v="Baja"/>
    <x v="1"/>
    <s v="TELEFONICA EMPRESAS DE CHILE SA"/>
    <s v="RONDA Y REVISION DE SALAS 15:30"/>
    <s v="20/02/2024 15:37:43"/>
    <s v="20/02/2024 15:38:23"/>
    <x v="0"/>
    <s v="CDP ANTIGUO 1"/>
    <s v="CDP ANTIGUO 2"/>
    <s v="20/02/2024 15:39:38"/>
    <s v="20/02/2024 23:50:00"/>
    <s v="RONDA Y REVISION DE SALAS"/>
    <s v="RONDAS REALIZADAS"/>
    <d v="1899-12-30T00:01:01"/>
    <d v="1899-12-30T00:01:55"/>
    <d v="1899-12-30T00:00:54"/>
    <s v=""/>
    <s v="Cumplido"/>
    <m/>
    <m/>
    <m/>
    <m/>
    <m/>
    <d v="2024-02-20T00:00:00"/>
    <x v="0"/>
    <x v="0"/>
    <x v="0"/>
    <x v="0"/>
    <x v="0"/>
  </r>
  <r>
    <s v="INC000002626443"/>
    <s v="HOUSING"/>
    <x v="8"/>
    <s v="BELIEVE"/>
    <s v="JOSE G MARQUEZ MARCANO"/>
    <s v="frp_dvilca"/>
    <s v="3-Moderado/Limitado"/>
    <s v="3-Medio"/>
    <s v="Media"/>
    <x v="1"/>
    <s v="TELEFONICA GLOBAL TECHNOLOGY S.A.AGENCIA EN CHILE"/>
    <s v="GESTION DATACENTER/ ACCESOS /TELEFONICA GLOBAL TECHNOLOGY S.A.AGENCIA EN CHILE"/>
    <s v="20/02/2024 16:26:33"/>
    <s v="20/02/2024 16:30:07"/>
    <x v="0"/>
    <s v="COMUNICACIONES"/>
    <s v="VPN IP - MPLS"/>
    <s v="20/02/2024 18:15:14"/>
    <s v="20/02/2024 23:50:00"/>
    <s v="EMPRESA:TELEFONICA GLOBAL TECHNOLOGY S.A.AGENCIA EN CHILE_x000a_CÓDIGO DE SERVICIO: _x000a_DIRECCIÓN:AV. Presidente Prieto #226, Paine, Santiago_x000a_NOMBRE DE QUIEN REPORTA:Roberto Campillay_x000a_TELÉFONO DE QUIEN REPORTA:56974761635_x000a_NOMBRE DE CONTACTO EN TERRENO: _x000a_PROBLEMA:"/>
    <s v="ACCESOS AUTORIZADOS"/>
    <d v="1899-12-30T01:34:44"/>
    <d v="1899-12-30T01:48:41"/>
    <d v="1899-12-30T00:13:57"/>
    <s v=""/>
    <s v="Cumplido"/>
    <m/>
    <m/>
    <m/>
    <m/>
    <m/>
    <d v="2024-02-20T00:00:00"/>
    <x v="0"/>
    <x v="0"/>
    <x v="0"/>
    <x v="0"/>
    <x v="0"/>
  </r>
  <r>
    <s v="INC000002626457"/>
    <s v="HOUSING"/>
    <x v="14"/>
    <s v="BELIEVE"/>
    <s v="FRANCISCO J FELIU ABARCA"/>
    <s v="frp_dvilca"/>
    <s v="3-Moderado/Limitado"/>
    <s v="3-Medio"/>
    <s v="Media"/>
    <x v="1"/>
    <s v="COMPANIA AGROPECUARIA COPEVAL S A"/>
    <s v="GESTION DATACENTER/ ACCESOS /COMPANIA AGROPECUARIA COPEVAL S A"/>
    <s v="20/02/2024 16:50:57"/>
    <s v="20/02/2024 16:53:40"/>
    <x v="0"/>
    <s v="TI"/>
    <s v="INFRAESTRUCTURA"/>
    <s v="20/02/2024 17:04:15"/>
    <s v="20/02/2024 23:50:00"/>
    <s v="EMPRESA:COMPANIA AGROPECUARIA COPEVAL S A_x000a_CÓDIGO DE SERVICIO: _x000a_DIRECCIÓN:Calle San Martin #50, Santiago Centro, Santiago_x000a_NOMBRE DE QUIEN REPORTA:Diego Garay_x000a_TELÉFONO DE QUIEN REPORTA:56989679216_x000a_NOMBRE DE CONTACTO EN TERRENO: _x000a_PROBLEMA:_x000a_Ordamiento Rack 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25"/>
    <d v="1899-12-30T00:13:18"/>
    <d v="1899-12-30T00:06:53"/>
    <s v=""/>
    <s v="Cumplido"/>
    <m/>
    <m/>
    <m/>
    <m/>
    <m/>
    <d v="2024-02-20T00:00:00"/>
    <x v="0"/>
    <x v="0"/>
    <x v="0"/>
    <x v="0"/>
    <x v="0"/>
  </r>
  <r>
    <s v="INC000002626469"/>
    <s v="GDA"/>
    <x v="6"/>
    <s v="GESTION DE ACCESO"/>
    <s v="PAUL A SEPULVEDA ALVAREZ"/>
    <s v="asc_atoled"/>
    <s v="3-Moderado/Limitado"/>
    <s v="2-Alta"/>
    <s v="Alta"/>
    <x v="1"/>
    <s v="FRACTALIA"/>
    <s v="Consulta servidor GDA"/>
    <s v="20/02/2024 17:16:16"/>
    <s v="20/02/2024 17:23:32"/>
    <x v="0"/>
    <s v="PLATAFORMAS"/>
    <s v="E-HEALTH"/>
    <s v="20/02/2024 18:08:06"/>
    <s v="20/02/2024 23:50:00"/>
    <s v="Estimados,_x000a__x000a_necesitamos validar si hay alguno de los servidores de GDA que tenga asociada la ip pública 200.68.7.122 debido a que estamos realizando pruebas y vemos que el backend no carga, al hacer ping nos resuelve esa ip_x000a__x000a_contacto: Oscar Villarrolel_x000a_t"/>
    <s v="Adjunto información encontrada con respecto a la IP._x000a__x000a_10.68.132.87_x0009_172.20.80.50_x0009_10.66.23.250_x0009_200.68.7.122_x0009_10.6.246.7_x0009_1_x0009_GDA_CIC_01.gda.local_x0009_VIRTUAL_x0009_2_x0009_vcs-sm60.local&gt;San Martin H1.0&gt;vm_x0009_GDA_CIC_01_x0009_Microsoft Windows Server 2008 R2 (64-bit)"/>
    <d v="1899-12-30T00:05:52"/>
    <d v="1899-12-30T00:51:50"/>
    <d v="1899-12-30T00:45:58"/>
    <s v=""/>
    <s v="Cumplido"/>
    <m/>
    <m/>
    <m/>
    <m/>
    <m/>
    <d v="2024-02-20T00:00:00"/>
    <x v="0"/>
    <x v="0"/>
    <x v="0"/>
    <x v="0"/>
    <x v="0"/>
  </r>
  <r>
    <s v="INC000002626490"/>
    <s v="HOUSING"/>
    <x v="8"/>
    <s v="BELIEVE"/>
    <s v="JOSE G MARQUEZ MARCANO"/>
    <s v="frp_jolsso"/>
    <s v="3-Moderado/Limitado"/>
    <s v="3-Medio"/>
    <s v="Media"/>
    <x v="1"/>
    <s v="TELEFONICA EMPRESAS DE CHILE SA"/>
    <s v="GESTION DATACENTER/ ACCESOS /TELEFONICA EMPRESAS DE CHILE SA"/>
    <s v="20/02/2024 18:02:44"/>
    <s v="20/02/2024 18:03:27"/>
    <x v="0"/>
    <s v="COMUNICACIONES"/>
    <s v="VPN IP - MPLS"/>
    <s v="20/02/2024 19:45:02"/>
    <s v="20/02/2024 23:50:00"/>
    <s v="EMPRESA:TELEFONICA EMPRESAS DE CHILE SA_x000a_CÓDIGO DE SERVICIO: _x000a_DIRECCIÓN:AV. Presidente Prieto #226, Paine, Santiago_x000a_NOMBRE DE QUIEN REPORTA: Fernando Sepulveda_x000a_TELÉFONO DE QUIEN REPORTA: 993211880_x000a_NOMBRE DE CONTACTO EN TERRENO: _x000a_REQUERIMIENTO:Tendido y co"/>
    <s v="ACCESOS AUTORIZADOS"/>
    <d v="1899-12-30T01:36:09"/>
    <d v="1899-12-30T01:42:18"/>
    <d v="1899-12-30T00:06:09"/>
    <s v=""/>
    <s v="Cumplido"/>
    <m/>
    <m/>
    <m/>
    <m/>
    <m/>
    <d v="2024-02-20T00:00:00"/>
    <x v="0"/>
    <x v="0"/>
    <x v="0"/>
    <x v="0"/>
    <x v="0"/>
  </r>
  <r>
    <s v="INC000002626497"/>
    <s v="HOUSING"/>
    <x v="14"/>
    <s v="BELIEVE"/>
    <s v="FRANCISCO J FELIU ABARCA"/>
    <s v="frp_dvilca"/>
    <s v="3-Moderado/Limitado"/>
    <s v="3-Medio"/>
    <s v="Media"/>
    <x v="1"/>
    <s v="CELULOSA ARAUCO Y CONSTITUCION S A"/>
    <s v="GESTION DATACENTER/ ACCESOS /CELULOSA ARAUCO Y CONSTITUCION S A"/>
    <s v="20/02/2024 18:32:23"/>
    <s v="20/02/2024 18:34:26"/>
    <x v="0"/>
    <s v="HARDWARE"/>
    <s v="DATACENTER"/>
    <s v="20/02/2024 19:01:10"/>
    <s v="20/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vis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2:01"/>
    <d v="1899-12-30T00:28:47"/>
    <d v="1899-12-30T00:06:46"/>
    <s v=""/>
    <s v="Cumplido"/>
    <m/>
    <m/>
    <m/>
    <m/>
    <m/>
    <d v="2024-02-20T00:00:00"/>
    <x v="0"/>
    <x v="0"/>
    <x v="0"/>
    <x v="0"/>
    <x v="0"/>
  </r>
  <r>
    <s v="INC000002626500"/>
    <s v="VPN IP - MPLS"/>
    <x v="3"/>
    <s v="ADMINISTRADORES RESIDENTES"/>
    <s v="JUAN CARLOS UZCATEGUI FUGUETT"/>
    <s v="frp_joflor"/>
    <s v="3-Moderado/Limitado"/>
    <s v="3-Medio"/>
    <s v="Media"/>
    <x v="1"/>
    <s v="INSTITUTO PROFESIONAL DE CHILE SA"/>
    <s v="GAMA | Requerimiento Problemas de Acceso Servidor TUMBES03 - IPCHILE"/>
    <s v="20/02/2024 18:40:11"/>
    <s v="20/02/2024 18:43:33"/>
    <x v="0"/>
    <s v="TI"/>
    <s v="SISTEMAS OPERATIVOS"/>
    <s v="21/02/2024 14:53:20"/>
    <s v="21/02/2024 23:50:00"/>
    <s v="PREVENTIVO: NO_x000a_CÓDIGO DE SERVICIO:  TUMBES03_x000a_DIRECCIÓN: - _x000a_QUIEN REPORTA: _x0009_Juan Carlos Dupuy | +56 979778332_x000a_CONTACTO EN TERRENO: _x0009_Juan Carlos Dupuy |  +56 979778332_x000a_PROBLEMA:_x000a_REQUERIMIENTO:_x000a__x000a__x000a_Buenas tardes, junto con saludar, solicito revisar el servido"/>
    <s v="Se realizaron validaciones y se confirma acceso al servidor, juan carlos dupuy valida con exito."/>
    <d v="1899-12-30T19:19:41"/>
    <d v="1899-12-30T20:13:09"/>
    <d v="1899-12-30T00:53:28"/>
    <s v=""/>
    <s v="Cumplido"/>
    <m/>
    <m/>
    <m/>
    <m/>
    <m/>
    <d v="2024-02-21T00:00:00"/>
    <x v="0"/>
    <x v="0"/>
    <x v="0"/>
    <x v="0"/>
    <x v="0"/>
  </r>
  <r>
    <s v="INC000002626515"/>
    <s v="VPN IP - MPLS"/>
    <x v="9"/>
    <s v="GESTION HD"/>
    <s v="NICOLAS A SAAVEDRA EGUILUZ"/>
    <s v="frp_fpetro"/>
    <s v="3-Moderado/Limitado"/>
    <s v="3-Medio"/>
    <s v="Media"/>
    <x v="1"/>
    <s v="COAGRA S A"/>
    <s v="HD/_x000a_RV: Descripción: Asigna cuentas a Balance. DEEK953024"/>
    <s v="20/02/2024 16:23:28"/>
    <s v="20/02/2024 16:27:55"/>
    <x v="0"/>
    <s v="CDP ANTIGUO 1"/>
    <s v="CDP ANTIGUO 2"/>
    <s v="20/02/2024 17:48:43"/>
    <s v="20/02/2024 23:50:00"/>
    <s v="PREVENTIVO: NO_x000a_CODIGO DE SERVICIO:_x000a_DIRECCION:_x000a_QUIEN REPORTA:_x000a_CONTACTO EN TERRENO:_x000a_PROBLEMA:_x000a_REQUERIMIENTO:_x000a__x000a_Corrigo información de encabezado del correo_x000a__x000a_Estimados buenas tardes._x000a__x000a_Por favor pasar a productivo las siguientes ordenes, DEEK953024._x000a_Descripci"/>
    <s v="La orden DEEK953024 se importo exitosamente en PRD"/>
    <d v="1899-12-30T00:00:00"/>
    <d v="1899-12-30T01:25:15"/>
    <d v="1899-12-30T01:25:15"/>
    <s v=""/>
    <s v="Cumplido"/>
    <m/>
    <m/>
    <m/>
    <m/>
    <m/>
    <d v="2024-02-20T00:00:00"/>
    <x v="1"/>
    <x v="1"/>
    <x v="0"/>
    <x v="0"/>
    <x v="0"/>
  </r>
  <r>
    <s v="INC000002626522"/>
    <s v="VPN IP - MPLS"/>
    <x v="3"/>
    <s v="GESTION HD"/>
    <s v="JOSE A SANTIS SERRANO"/>
    <s v="frp_fpetro"/>
    <s v="3-Moderado/Limitado"/>
    <s v="3-Medio"/>
    <s v="Media"/>
    <x v="1"/>
    <s v="TELEFONICA GLOBAL TECHNOLOGY S.A.AGENCIA EN CHILE"/>
    <s v="HD/_x000a_Revisión de alarma en cluster de recursos C4-PAINE host esxr04."/>
    <s v="20/02/2024 16:33:21"/>
    <s v="20/02/2024 16:35:19"/>
    <x v="0"/>
    <s v="CDP ANTIGUO 1"/>
    <s v="CDP ANTIGUO 2"/>
    <s v="20/02/2024 17:37:33"/>
    <s v="20/02/2024 23:50:00"/>
    <s v="PREVENTIVO: NO_x000a_CODIGO DE SERVICIO:_x000a_DIRECCION: _x000a_QUIEN REPORTA:  José Andrés Santis Serrano  56 9 9221 4664_x000a_CONTACTO EN TERRENO:  José Andrés Santis Serrano  56 9 9221 4664_x000a_PROBLEMA:_x000a_REQUERIMIENTO:_x000a__x000a_Requerimiento: Revisión de alarma (Host hardware system b"/>
    <s v="Se efectúa contacto con cliente:  N/A _x000a_Teléfono de contacto: N/A_x000a_Acciones realizadas: Se revisa alarma en host exsi04 de recursos paine donde presenta una alarma de sensor la cual quedo activa desde la actualizacion del host se procede a solventar alarma"/>
    <d v="1899-12-30T00:00:00"/>
    <d v="1899-12-30T01:04:12"/>
    <d v="1899-12-30T01:04:12"/>
    <s v=""/>
    <s v="Cumplido"/>
    <m/>
    <m/>
    <m/>
    <m/>
    <m/>
    <d v="2024-02-20T00:00:00"/>
    <x v="1"/>
    <x v="1"/>
    <x v="0"/>
    <x v="0"/>
    <x v="0"/>
  </r>
  <r>
    <s v="INC000002626566"/>
    <s v="HOUSING"/>
    <x v="11"/>
    <s v="APQ ACCESOS"/>
    <s v="ESTEBAN O BUSTOS CORNEJO"/>
    <s v="tct_ebusto"/>
    <s v="4-Menor/Localizado"/>
    <s v="2-Alta"/>
    <s v="Media"/>
    <x v="1"/>
    <s v="TELEFONICA EMPRESAS DE CHILE SA"/>
    <s v="SUPERVISION PROYECTO HUAWEI"/>
    <s v="20/02/2024 18:10:56"/>
    <s v="20/02/2024 18:13:24"/>
    <x v="0"/>
    <s v="CDP ANTIGUO 1"/>
    <s v="CDP ANTIGUO 2"/>
    <s v="20/02/2024 18:15:15"/>
    <s v="20/02/2024 23:50:00"/>
    <s v="SUPERVISION PROYECTO HUAWEI"/>
    <s v="SUPERVISION CRQ/OK"/>
    <d v="1899-12-30T00:01:51"/>
    <d v="1899-12-30T00:04:19"/>
    <d v="1899-12-30T00:02:28"/>
    <s v=""/>
    <s v="Cumplido"/>
    <m/>
    <m/>
    <m/>
    <m/>
    <m/>
    <d v="2024-02-20T00:00:00"/>
    <x v="0"/>
    <x v="0"/>
    <x v="0"/>
    <x v="0"/>
    <x v="0"/>
  </r>
  <r>
    <s v="INC000002626584"/>
    <s v="MONITOREO"/>
    <x v="5"/>
    <s v="ANALISTAS NSM N1"/>
    <s v="LUIS A VILLASMIL CASTILLO"/>
    <s v="tct_vnavea"/>
    <s v="2-Significativo/Amplio"/>
    <s v="2-Alta"/>
    <s v="Alta"/>
    <x v="3"/>
    <s v="TELEFONICA CYBERSECURITY TECH CHILE SPA"/>
    <s v="L1 - RE: Apertura - [TCCT-CHILE-CLOUD][AC]TCCT-CHILE-CLOUD-DS-FW-001-T1046"/>
    <s v="20/02/2024 19:09:46"/>
    <s v="20/02/2024 19:12:03"/>
    <x v="0"/>
    <s v="SOC Empresas"/>
    <s v="Marca"/>
    <s v="20/02/2024 19:40:57"/>
    <s v="20/02/2024 23:50:00"/>
    <s v="TCCT-CHILE-CLOUD-DS-FW-001-T1046 Escaneo local mediante protocolo RDP desde 10.212.51.10"/>
    <s v="FASE RESOLUCIÓN Y RECUPERACIÓN_x000a__x000a_Se efectúa contacto con cliente: Se revisa internamente y se escala con Jefatura Jose Angelo Fuentes_x000a__x000a_Teléfono de contacto: 940753516_x000a__x000a_Acciones realizadas: Se analiza usuarios creados en el FW según los log enviados y este"/>
    <d v="1899-12-30T00:00:00"/>
    <d v="1899-12-30T00:31:11"/>
    <d v="1899-12-30T00:31:11"/>
    <s v="Cumplido"/>
    <s v=""/>
    <m/>
    <m/>
    <m/>
    <m/>
    <m/>
    <d v="2024-02-20T00:00:00"/>
    <x v="0"/>
    <x v="0"/>
    <x v="0"/>
    <x v="0"/>
    <x v="0"/>
  </r>
  <r>
    <s v="INC000002626722"/>
    <s v="VPN IP - MPLS"/>
    <x v="3"/>
    <s v="GESTION HD"/>
    <s v="MOISES E MONTERO RAMOS"/>
    <s v="frp_kefern"/>
    <s v="3-Moderado/Limitado"/>
    <s v="3-Medio"/>
    <s v="Media"/>
    <x v="1"/>
    <s v="TELEFONICA GLOBAL TECHNOLOGY S.A.AGENCIA EN CHILE"/>
    <s v="HD | Eliminar vApp en estatus desconocido cliente DUOC DC DUOCUCPA"/>
    <s v="20/02/2024 17:35:09"/>
    <s v="20/02/2024 17:37:15"/>
    <x v="0"/>
    <s v="CDP ANTIGUO 1"/>
    <s v="CDP ANTIGUO 2"/>
    <s v="22/02/2024 10:26:44"/>
    <s v="22/02/2024 23:50:00"/>
    <s v="PREVENTIVO: NO_x000a_CODIGO DE SERVICIO:_x000a_DIRECCION:_x000a_QUIEN REPORTA: Moisés Eduardo Montero Ramos +56 9 4273 2135_x000a_CONTACTO EN TERRENO:_x000a_PROBLEMA:_x000a_REQUERIMIENTO:_x000a__x000a_Buenas tardes equipo @Help Desk, por favor su acostumbrado apoyo en_x000a_generar ticket de requerimiento y"/>
    <s v="Se efectúa contacto con cliente:  N/A_x000a_Teléfono de contacto:  N/A_x000a_Acciones realizadas: se realiza la eliminacion de 2 vApp en estatus desconocidos para cliente DUOC de manera correcta._x000a_Solución paliativa o definitiva: definitiva_x000a_Acciones de Mejora, Recome"/>
    <d v="1899-12-31T16:42:04"/>
    <d v="1899-12-31T16:51:35"/>
    <d v="1899-12-30T00:09:31"/>
    <s v=""/>
    <s v="Cumplido"/>
    <m/>
    <m/>
    <m/>
    <m/>
    <m/>
    <d v="2024-02-22T00:00:00"/>
    <x v="0"/>
    <x v="0"/>
    <x v="0"/>
    <x v="0"/>
    <x v="0"/>
  </r>
  <r>
    <s v="INC000002626800"/>
    <s v="HOUSING"/>
    <x v="11"/>
    <s v="APQ ACCESOS"/>
    <s v="JOSE G MARQUEZ MARCANO"/>
    <s v="tct_josmam"/>
    <s v="4-Menor/Localizado"/>
    <s v="4-Baja"/>
    <s v="Baja"/>
    <x v="1"/>
    <s v="TELEFONICA EMPRESAS DE CHILE SA"/>
    <s v="RONDA Y REVISION DE SALAS"/>
    <s v="20/02/2024 19:00:44"/>
    <s v="20/02/2024 19:01:22"/>
    <x v="0"/>
    <s v="CDP ANTIGUO 1"/>
    <s v="CDP ANTIGUO 2"/>
    <s v="20/02/2024 19:02:31"/>
    <s v="20/02/2024 23:50:00"/>
    <s v="RONDA Y REVISION DE SALAS"/>
    <s v="RONDAS REALIZADAS"/>
    <d v="1899-12-30T00:00:55"/>
    <d v="1899-12-30T00:01:47"/>
    <d v="1899-12-30T00:00:52"/>
    <s v=""/>
    <s v="Cumplido"/>
    <m/>
    <m/>
    <m/>
    <m/>
    <m/>
    <d v="2024-02-20T00:00:00"/>
    <x v="0"/>
    <x v="0"/>
    <x v="0"/>
    <x v="0"/>
    <x v="0"/>
  </r>
  <r>
    <s v="INC000002626813"/>
    <s v="HOUSING"/>
    <x v="14"/>
    <s v="BELIEVE"/>
    <s v="FRANCISCO J FELIU ABARCA"/>
    <s v="frp_jolsso"/>
    <s v="3-Moderado/Limitado"/>
    <s v="3-Medio"/>
    <s v="Media"/>
    <x v="1"/>
    <s v="CELULOSA ARAUCO Y CONSTITUCION S A"/>
    <s v="GESTION DATACENTER/ ACCESOS /CELULOSA ARAUCO Y CONSTITUCION S A"/>
    <s v="20/02/2024 19:38:08"/>
    <s v="20/02/2024 19:40:27"/>
    <x v="0"/>
    <s v="HARDWARE"/>
    <s v="DATACENTER"/>
    <s v="20/02/2024 19:45:57"/>
    <s v="20/02/2024 23:50:00"/>
    <s v="EMPRESA:CELULOSA ARAUCO Y CONSTITUCION S A_x000a_CÓDIGO DE SERVICIO: _x000a_DIRECCIÓN: Calle San Martin #50, Santiago Centro, Santiago_x000a_NOMBRE DE QUIEN REPORTA: 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07"/>
    <d v="1899-12-30T00:07:49"/>
    <d v="1899-12-30T00:03:42"/>
    <s v=""/>
    <s v="Cumplido"/>
    <m/>
    <m/>
    <m/>
    <m/>
    <m/>
    <d v="2024-02-20T00:00:00"/>
    <x v="0"/>
    <x v="0"/>
    <x v="0"/>
    <x v="0"/>
    <x v="0"/>
  </r>
  <r>
    <s v="INC000002626842"/>
    <s v="HOUSING"/>
    <x v="11"/>
    <s v="APQ ACCESOS"/>
    <s v="JAIRO A SALINAS GARAY"/>
    <s v="tct_jsalin"/>
    <s v="3-Moderado/Limitado"/>
    <s v="3-Medio"/>
    <s v="Media"/>
    <x v="1"/>
    <s v="TELEFONICA EMPRESAS DE CHILE SA"/>
    <s v="RONDA Y REVISION DE SALAS TECNICAS 06:30"/>
    <s v="21/02/2024 7:33:27"/>
    <s v="21/02/2024 7:35:11"/>
    <x v="0"/>
    <s v="CDP ANTIGUO 1"/>
    <s v="CDP ANTIGUO 2"/>
    <s v="21/02/2024 7:35:11"/>
    <s v="21/02/2024 23:50:00"/>
    <s v="RONDA Y REVISION DE SALAS TECNICAS 06:30"/>
    <s v="RONDA REALIZADA."/>
    <d v="1899-12-30T00:00:00"/>
    <d v="1899-12-30T00:01:44"/>
    <d v="1899-12-30T00:01:44"/>
    <s v=""/>
    <s v="Cumplido"/>
    <m/>
    <m/>
    <m/>
    <m/>
    <m/>
    <d v="2024-02-21T00:00:00"/>
    <x v="0"/>
    <x v="0"/>
    <x v="0"/>
    <x v="0"/>
    <x v="0"/>
  </r>
  <r>
    <s v="INC000002626864"/>
    <s v="HOUSING"/>
    <x v="14"/>
    <s v="BELIEVE"/>
    <s v="FRANCISCO J FELIU ABARCA"/>
    <s v="frp_jreyna"/>
    <s v="3-Moderado/Limitado"/>
    <s v="3-Medio"/>
    <s v="Media"/>
    <x v="1"/>
    <s v="INELCOM CHILE SA"/>
    <s v="GESTION DATACENTER/ ACCESOS  / INELCOM CHILE SA"/>
    <s v="21/02/2024 8:53:42"/>
    <s v="21/02/2024 8:54:58"/>
    <x v="0"/>
    <s v="CDP ANTIGUO 1"/>
    <s v="CDP ANTIGUO 2"/>
    <s v="21/02/2024 9:08:20"/>
    <s v="21/02/2024 23:50:00"/>
    <s v="EMPRESA:    _x0009_INELCOM CHILE SA_x000a_CÓDIGO DE SERVICIO:_x000a_DIRECCIÓN_x000a_NOMBRE DE QUIEN REPORTA:  Operador DataCenter Sites_x000a_TELÉFONO DE QUIEN REPORTA:  +56 995442858  / +56 981290517 _x000a_NOMBRE DE CONTACTO EN TERRENO:RENE VILLEGAS / 56965732414_x000a_REQUERIMIENTO:  _x000a__x000a_APOY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05"/>
    <d v="1899-12-30T00:14:38"/>
    <d v="1899-12-30T00:08:33"/>
    <s v=""/>
    <s v="Cumplido"/>
    <m/>
    <m/>
    <m/>
    <m/>
    <m/>
    <d v="2024-02-21T00:00:00"/>
    <x v="0"/>
    <x v="0"/>
    <x v="0"/>
    <x v="0"/>
    <x v="0"/>
  </r>
  <r>
    <s v="INC000002626880"/>
    <s v="VPN IP - MPLS"/>
    <x v="7"/>
    <s v="GESTION HD"/>
    <s v="GUSTAVO AVILA VERA"/>
    <s v="frp_pcamay"/>
    <s v="3-Moderado/Limitado"/>
    <s v="3-Medio"/>
    <s v="Media"/>
    <x v="1"/>
    <s v="CONSTRUCTORA DE PAVIMENTOS ASFALTICOS BITUMIX S.A"/>
    <s v="HD/Agregar registros DNS"/>
    <s v="21/02/2024 9:13:39"/>
    <s v="21/02/2024 9:14:28"/>
    <x v="0"/>
    <s v="CDP ANTIGUO 1"/>
    <s v="CDP ANTIGUO 2"/>
    <s v="21/02/2024 10:53:36"/>
    <s v="21/02/2024 23:50:00"/>
    <s v="PREVENTIVO: NO_x000a_CODIGO DE SERVICIO:_x000a_DIRECCION:_x000a_QUIEN REPORTA:+56932669715 Felipe Ardiles_x000a_CONTACTO EN TERRENO:_x000a_PROBLEMA:_x000a_REQUERIMIENTO:Favor agregar los siguientes registros DNS a nuestras zonas:_x000a_Domain : bitumix.cl_x000a__9823255C9781609CCD1F42A7B228B734.bitumi"/>
    <s v="Se configuran los registros DNS"/>
    <d v="1899-12-30T00:00:00"/>
    <d v="1899-12-30T01:39:57"/>
    <d v="1899-12-30T01:39:57"/>
    <s v=""/>
    <s v="Cumplido"/>
    <m/>
    <s v=""/>
    <s v=""/>
    <s v="Cumplido"/>
    <s v=""/>
    <d v="2024-02-21T00:00:00"/>
    <x v="1"/>
    <x v="1"/>
    <x v="0"/>
    <x v="0"/>
    <x v="0"/>
  </r>
  <r>
    <s v="INC000002626989"/>
    <s v="TICKET-INTELIGENTE"/>
    <x v="7"/>
    <s v="GESTION TI"/>
    <s v="SEBASTIAN I ACUÑA GUZMAN"/>
    <s v="USR_TSIGHT"/>
    <s v="1-Extenso/Generalizado"/>
    <s v="4-Baja"/>
    <s v="Baja"/>
    <x v="3"/>
    <s v="CAMARA DE COMERCIO DE SANTIAGO A G"/>
    <s v="cacost01 - contbatbic TICKET AUTOMATICO"/>
    <s v="20/02/2024 20:07:15"/>
    <s v="20/02/2024 20:07:15"/>
    <x v="0"/>
    <s v="TI"/>
    <s v="SISTEMAS OPERATIVOS"/>
    <s v="21/02/2024 9:52:3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Se presenta alarma en el servidor 'CONTBATBIC,172.29.160.32' alarmado por filesystem /u01 al 96% de uso._x000a__x000a_Al revisar los archivos, pertenecen a aplicativo. Se solicita a cliente revisión del servidor."/>
    <d v="1899-12-30T13:43:28"/>
    <d v="1899-12-30T13:45:19"/>
    <d v="1899-12-30T00:01:51"/>
    <s v="Cumplido"/>
    <s v=""/>
    <m/>
    <s v=""/>
    <s v=""/>
    <s v=""/>
    <s v="Cumplido"/>
    <d v="2024-02-21T00:00:00"/>
    <x v="0"/>
    <x v="0"/>
    <x v="0"/>
    <x v="0"/>
    <x v="0"/>
  </r>
  <r>
    <s v="INC000002627049"/>
    <s v="TICKET-INTELIGENTE"/>
    <x v="6"/>
    <s v="GESTION TI"/>
    <s v="RICARDO R GALLEGOS OYANEDER"/>
    <s v="USR_TSIGHT"/>
    <s v="1-Extenso/Generalizado"/>
    <s v="4-Baja"/>
    <s v="Baja"/>
    <x v="3"/>
    <s v="COAGRA S A"/>
    <s v="coagra01 - sap_prod_e_vm TICKET AUTOMATICO"/>
    <s v="20/02/2024 22:08:04"/>
    <s v="20/02/2024 22:08:04"/>
    <x v="0"/>
    <s v="TRUESIGHT"/>
    <s v="TRUESIGHT"/>
    <s v="21/02/2024 9:48:36"/>
    <s v="2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9:19"/>
    <d v="1899-12-30T11:40:32"/>
    <d v="1899-12-30T00:01:13"/>
    <s v="Cumplido"/>
    <s v=""/>
    <m/>
    <m/>
    <m/>
    <m/>
    <m/>
    <d v="2024-02-21T00:00:00"/>
    <x v="0"/>
    <x v="0"/>
    <x v="0"/>
    <x v="0"/>
    <x v="0"/>
  </r>
  <r>
    <s v="INC000002627072"/>
    <s v="BACKUP ON DEMAND"/>
    <x v="17"/>
    <s v="SM OPERACIONES"/>
    <s v="RODRIGO VÁSQUEZ MUÑOZ"/>
    <s v="tct_jsegur"/>
    <s v="4-Menor/Localizado"/>
    <s v="4-Baja"/>
    <s v="Baja"/>
    <x v="1"/>
    <s v="TELEFONICA GLOBAL TECHNOLOGY S.A.AGENCIA EN CHILE"/>
    <s v="Buenas noches._x000a_Junto con saludar informo problemas para ingresar a veritas. Contraseña expirada."/>
    <s v="20/02/2024 22:59:29"/>
    <s v="20/02/2024 23:01:09"/>
    <x v="0"/>
    <s v="TI"/>
    <s v="ALMACENAMIENTO y RESPALDO"/>
    <s v="21/02/2024 12:35:24"/>
    <s v="21/02/2024 23:50:00"/>
    <s v="Buenas noches._x000a_Junto con saludar informo problemas para ingresar a veritas. Contraseña expirada."/>
    <s v="FASE RESOLUCIÓN Y RECUPERACIÓN_x000a__x000a_Se efectúa contacto con cliente: N/A_x000a__x000a_Teléfono de contacto: N/A_x000a__x000a_Acciones realizadas: credenciales renovadas, acceso a plataformas validado_x000a__x000a_Solución paliativa o definitiva: credenciales renovadas, acceso a plataformas val"/>
    <d v="1899-12-30T13:27:50"/>
    <d v="1899-12-30T13:35:55"/>
    <d v="1899-12-30T00:08:05"/>
    <s v=""/>
    <s v="Cumplido"/>
    <m/>
    <m/>
    <m/>
    <m/>
    <m/>
    <d v="2024-02-21T00:00:00"/>
    <x v="0"/>
    <x v="0"/>
    <x v="0"/>
    <x v="0"/>
    <x v="0"/>
  </r>
  <r>
    <s v="INC000002627403"/>
    <s v="HOUSING"/>
    <x v="11"/>
    <s v="APQ ACCESOS"/>
    <s v="JAIRO A SALINAS GARAY"/>
    <s v="tct_jsalin"/>
    <s v="3-Moderado/Limitado"/>
    <s v="3-Medio"/>
    <s v="Media"/>
    <x v="1"/>
    <s v="TELEFONICA EMPRESAS DE CHILE SA"/>
    <s v="RONDA Y REVISION DE SALAS TECNICAS 04:30"/>
    <s v="21/02/2024 5:49:26"/>
    <s v="21/02/2024 6:05:11"/>
    <x v="0"/>
    <s v="CDP ANTIGUO 1"/>
    <s v="CDP ANTIGUO 2"/>
    <s v="21/02/2024 6:05:11"/>
    <s v="21/02/2024 23:50:00"/>
    <s v="RONDA Y REVISION DE SALAS TECNICAS 04:30"/>
    <s v="RONDA REALIZADA."/>
    <d v="1899-12-30T00:00:00"/>
    <d v="1899-12-30T00:15:45"/>
    <d v="1899-12-30T00:15:45"/>
    <s v=""/>
    <s v="Cumplido"/>
    <m/>
    <m/>
    <m/>
    <m/>
    <m/>
    <d v="2024-02-21T00:00:00"/>
    <x v="0"/>
    <x v="0"/>
    <x v="0"/>
    <x v="0"/>
    <x v="0"/>
  </r>
  <r>
    <s v="INC000002627408"/>
    <s v="HOUSING"/>
    <x v="11"/>
    <s v="APQ ACCESOS"/>
    <s v="JAIRO A SALINAS GARAY"/>
    <s v="tct_jsalin"/>
    <s v="3-Moderado/Limitado"/>
    <s v="3-Medio"/>
    <s v="Media"/>
    <x v="1"/>
    <s v="TELEFONICA EMPRESAS DE CHILE SA"/>
    <s v="TOMA DE ALARMAS DE CLIENTE"/>
    <s v="21/02/2024 6:05:30"/>
    <s v="21/02/2024 6:06:52"/>
    <x v="0"/>
    <s v="CDP ANTIGUO 1"/>
    <s v="CDP ANTIGUO 2"/>
    <s v="21/02/2024 6:06:52"/>
    <s v="21/02/2024 23:50:00"/>
    <s v="TOMA DE ALARMAS DE CLIENTE"/>
    <s v="TOMA DE ALARMAS REALIZADA."/>
    <d v="1899-12-30T00:00:00"/>
    <d v="1899-12-30T00:01:22"/>
    <d v="1899-12-30T00:01:22"/>
    <s v=""/>
    <s v="Cumplido"/>
    <m/>
    <m/>
    <m/>
    <m/>
    <m/>
    <d v="2024-02-21T00:00:00"/>
    <x v="0"/>
    <x v="0"/>
    <x v="0"/>
    <x v="0"/>
    <x v="0"/>
  </r>
  <r>
    <s v="INC000002627410"/>
    <s v="HOUSING"/>
    <x v="11"/>
    <s v="APQ ACCESOS"/>
    <s v="JAIRO A SALINAS GARAY"/>
    <s v="tct_jsalin"/>
    <s v="3-Moderado/Limitado"/>
    <s v="3-Medio"/>
    <s v="Media"/>
    <x v="1"/>
    <s v="TELEFONICA EMPRESAS DE CHILE SA"/>
    <s v="SUPERVISION Tendido de cables y conexión"/>
    <s v="21/02/2024 6:07:03"/>
    <s v="21/02/2024 6:10:53"/>
    <x v="0"/>
    <s v="CDP ANTIGUO 1"/>
    <s v="CDP ANTIGUO 2"/>
    <s v="21/02/2024 6:10:53"/>
    <s v="21/02/2024 23:50:00"/>
    <s v="SUPERVISION Tendido de cables y conexión"/>
    <s v="SUPERVISION CRQ/OK."/>
    <d v="1899-12-30T00:00:00"/>
    <d v="1899-12-30T00:03:50"/>
    <d v="1899-12-30T00:03:50"/>
    <s v=""/>
    <s v="Cumplido"/>
    <m/>
    <m/>
    <m/>
    <m/>
    <m/>
    <d v="2024-02-21T00:00:00"/>
    <x v="0"/>
    <x v="0"/>
    <x v="0"/>
    <x v="0"/>
    <x v="0"/>
  </r>
  <r>
    <s v="INC000002627505"/>
    <s v="SAP"/>
    <x v="9"/>
    <s v="CLOUD SAP HANA"/>
    <s v="NICOLAS A SAAVEDRA EGUILUZ"/>
    <s v="tct_nsaave"/>
    <s v="4-Menor/Localizado"/>
    <s v="4-Baja"/>
    <s v="Baja"/>
    <x v="1"/>
    <s v="TELEFONICA EMPRESAS DE CHILE SA"/>
    <s v="Checklist Diario Clientes 21.02.24"/>
    <s v="21/02/2024 8:18:31"/>
    <s v="21/02/2024 8:19:52"/>
    <x v="0"/>
    <s v="Service"/>
    <s v="Internal"/>
    <s v="21/02/2024 8:20:13"/>
    <s v="21/02/2024 23:50:00"/>
    <s v="Se realiza Checklist Diario de los clientes; _x000a_HDC_x000a_NUTRISCO"/>
    <s v="Se realiza Checklist Diario de los clientes; _x000a_HDC_x000a_NUTRISCO"/>
    <d v="1899-12-30T00:00:00"/>
    <d v="1899-12-30T00:01:42"/>
    <d v="1899-12-30T00:01:42"/>
    <s v=""/>
    <s v="Cumplido"/>
    <m/>
    <m/>
    <m/>
    <m/>
    <m/>
    <d v="2024-02-21T00:00:00"/>
    <x v="0"/>
    <x v="0"/>
    <x v="0"/>
    <x v="0"/>
    <x v="0"/>
  </r>
  <r>
    <s v="INC000002627559"/>
    <s v="HOSTING VIRTUAL"/>
    <x v="6"/>
    <s v="SISTEMA OPERATIVO MICROSOFT"/>
    <s v="JAVIER CUEVAS"/>
    <s v="tct_jacuev"/>
    <s v="4-Menor/Localizado"/>
    <s v="4-Baja"/>
    <s v="Baja"/>
    <x v="1"/>
    <s v="TELEFONICA GLOBAL TECHNOLOGY S.A.AGENCIA EN CHILE"/>
    <s v="CONSOLA certificados de Entrust"/>
    <s v="21/02/2024 11:03:07"/>
    <s v="21/02/2024 11:04:19"/>
    <x v="0"/>
    <s v="TI"/>
    <s v="SISTEMAS OPERATIVOS"/>
    <s v="21/02/2024 11:06:17"/>
    <s v="21/02/2024 23:50:00"/>
    <s v="CONSULTAS CONSOLA"/>
    <s v="OK"/>
    <d v="1899-12-30T00:00:00"/>
    <d v="1899-12-30T00:03:10"/>
    <d v="1899-12-30T00:03:10"/>
    <s v=""/>
    <s v="Cumplido"/>
    <m/>
    <m/>
    <m/>
    <m/>
    <m/>
    <d v="2024-02-21T00:00:00"/>
    <x v="0"/>
    <x v="0"/>
    <x v="0"/>
    <x v="0"/>
    <x v="0"/>
  </r>
  <r>
    <s v="INC000002627560"/>
    <s v="HOSTING VIRTUAL"/>
    <x v="6"/>
    <s v="SISTEMA OPERATIVO MICROSOFT"/>
    <s v="JAVIER CUEVAS"/>
    <s v="tct_jacuev"/>
    <s v="4-Menor/Localizado"/>
    <s v="4-Baja"/>
    <s v="Baja"/>
    <x v="1"/>
    <s v="TELEFONICA GLOBAL TECHNOLOGY S.A.AGENCIA EN CHILE"/>
    <s v="RE: Av Offline Deep Security"/>
    <s v="21/02/2024 11:04:27"/>
    <s v="21/02/2024 11:05:03"/>
    <x v="0"/>
    <s v="TI"/>
    <s v="SISTEMAS OPERATIVOS"/>
    <s v="21/02/2024 11:05:47"/>
    <s v="21/02/2024 23:50:00"/>
    <s v="RE: Av Offline Deep Security"/>
    <s v="OK"/>
    <d v="1899-12-30T00:00:00"/>
    <d v="1899-12-30T00:01:20"/>
    <d v="1899-12-30T00:01:20"/>
    <s v=""/>
    <s v="Cumplido"/>
    <m/>
    <m/>
    <m/>
    <m/>
    <m/>
    <d v="2024-02-21T00:00:00"/>
    <x v="0"/>
    <x v="0"/>
    <x v="0"/>
    <x v="0"/>
    <x v="0"/>
  </r>
  <r>
    <s v="INC000002627588"/>
    <s v="BACKUP ON DEMAND"/>
    <x v="17"/>
    <s v="GESTION PLATAFORMA CLIENTES"/>
    <s v="RODRIGO VÁSQUEZ MUÑOZ"/>
    <s v="lmolcont"/>
    <s v="4-Menor/Localizado"/>
    <s v="4-Baja"/>
    <s v="Baja"/>
    <x v="1"/>
    <s v="TELEFONICA EMPRESAS DE CHILE SA"/>
    <s v="Información sobre respaldo de servidores del servicio Portal de Fallas Masivas."/>
    <s v="21/02/2024 12:14:20"/>
    <s v="21/02/2024 12:17:53"/>
    <x v="0"/>
    <s v="CDP ANTIGUO 1"/>
    <s v="CDP ANTIGUO 2"/>
    <s v="22/02/2024 10:38:49"/>
    <s v="22/02/2024 23:50:00"/>
    <s v="Por temas de auditoria de la OB, se requiere contar con información de respaldo de los servidores indicados a continuación:_x000a__x000a_Front-end = 172.25.184.143_x000a_BD = 172.25.184.140_x000a__x000a_Quedo atento a sus comentarios._x000a__x000a_Slds.,_x000a__x000a_Luis Molina."/>
    <s v="FASE RESOLUCIÓN Y RECUPERACIÓN_x000a__x000a_Se efectúa contacto con cliente: N/A_x000a__x000a_Teléfono de contacto: N/A_x000a__x000a_Acciones realizadas: servidores  no estan en regimen de respaldo, se envia correo informando_x000a__x000a_Solución paliativa o definitiva: servidores  no estan en regime"/>
    <d v="1899-12-30T22:06:14"/>
    <d v="1899-12-30T22:24:29"/>
    <d v="1899-12-30T00:18:15"/>
    <s v=""/>
    <s v="Cumplido"/>
    <m/>
    <m/>
    <m/>
    <m/>
    <m/>
    <d v="2024-02-22T00:00:00"/>
    <x v="0"/>
    <x v="0"/>
    <x v="0"/>
    <x v="0"/>
    <x v="0"/>
  </r>
  <r>
    <s v="INC000002627589"/>
    <s v="VPN IP - MPLS"/>
    <x v="6"/>
    <s v="GESTION HD"/>
    <s v="PAUL A SEPULVEDA ALVAREZ"/>
    <s v="frp_fpetro"/>
    <s v="3-Moderado/Limitado"/>
    <s v="3-Medio"/>
    <s v="Media"/>
    <x v="1"/>
    <s v="FUNDACION INSTITUTO PROFESIONAL DUOC UC"/>
    <s v="HD/RE: Exchange Server Health Report - 02/21/2024 12:00:02 DuocN7"/>
    <s v="21/02/2024 12:16:27"/>
    <s v="21/02/2024 12:18:43"/>
    <x v="0"/>
    <s v="CDP ANTIGUO 1"/>
    <s v="CDP ANTIGUO 2"/>
    <s v="21/02/2024 18:32:52"/>
    <s v="21/02/2024 23:50:00"/>
    <s v="PREVENTIVO: NO_x000a_CODIGO DE SERVICIO:_x000a_DIRECCION: _x000a_QUIEN REPORTA:  Javier Andres Cuevas Flores 56 9 9535 4350 _x000a_CONTACTO EN TERRENO:  Javier Andres Cuevas Flores 56 9 9535 4350 _x000a_PROBLEMA:_x000a_REQUERIMIENTO: Help Desk favor crear folio a Grupo Ms_x000a_EQUIPOS ENERGIZAD"/>
    <s v="sin problemas en cola. ultimo reporte llega sin inconvenientes"/>
    <d v="1899-12-30T00:03:13"/>
    <d v="1899-12-30T06:16:25"/>
    <d v="1899-12-30T06:13:12"/>
    <s v=""/>
    <s v="Cumplido"/>
    <m/>
    <m/>
    <m/>
    <m/>
    <m/>
    <d v="2024-02-21T00:00:00"/>
    <x v="1"/>
    <x v="0"/>
    <x v="1"/>
    <x v="0"/>
    <x v="0"/>
  </r>
  <r>
    <s v="INC000002627622"/>
    <s v="HOSTING VIRTUAL"/>
    <x v="6"/>
    <s v="GESTION PLATAFORMA CLIENTES"/>
    <s v="PAUL A SEPULVEDA ALVAREZ"/>
    <s v="lmolcont"/>
    <s v="3-Moderado/Limitado"/>
    <s v="3-Medio"/>
    <s v="Media"/>
    <x v="1"/>
    <s v="TELEFONICA EMPRESAS DE CHILE SA"/>
    <s v="Actualización de parche de AV-Panda en servidores productivos TrueSight"/>
    <s v="26/02/2024 17:29:41"/>
    <s v="26/02/2024 17:35:37"/>
    <x v="0"/>
    <s v="PLATAFORMAS"/>
    <s v="TRUESIGHT"/>
    <s v="27/02/2024 10:41:09"/>
    <s v="27/02/2024 23:50:00"/>
    <s v="Según información de CSIRT, se requiere actualizar la versión del AV-Panda de los siguiente servidores productivos de TrueSight:_x000a__x000a_TRUE-PRD-TSPS01_x000a_TRUES-TSIM01_x000a_TRUES-PROD-EMAIL_REP_x000a_TRUES-PROD-CR01_x000a__x000a_Favor coordinar con Luis Molina la fecha/hora de la activ"/>
    <s v="según conversado los servidores mencionados ya se encuentran actualizados. Estos fueron parchados el día de ayer en la actividad realizada con Ricardo._x000a_CSIRT nos solicitaba las actualizaciones de febrero, te adjunto las evidencias de su instalación"/>
    <d v="1899-12-30T16:51:03"/>
    <d v="1899-12-30T17:11:28"/>
    <d v="1899-12-30T00:20:25"/>
    <s v=""/>
    <s v="Cumplido"/>
    <m/>
    <s v=""/>
    <s v=""/>
    <s v="Cumplido"/>
    <s v=""/>
    <d v="2024-02-27T00:00:00"/>
    <x v="0"/>
    <x v="0"/>
    <x v="0"/>
    <x v="0"/>
    <x v="0"/>
  </r>
  <r>
    <s v="INC000002627626"/>
    <s v="HOSTING VIRTUAL"/>
    <x v="6"/>
    <s v="GESTION PLATAFORMA CLIENTES"/>
    <s v="PAUL A SEPULVEDA ALVAREZ"/>
    <s v="lmolcont"/>
    <s v="3-Moderado/Limitado"/>
    <s v="3-Medio"/>
    <s v="Media"/>
    <x v="1"/>
    <s v="TELEFONICA EMPRESAS DE CHILE SA"/>
    <s v="(ASIGNAR A PAUL SEPULVEDA) Actualización de parche de SO en servidores productivos del app Alfresco"/>
    <s v="27/02/2024 12:04:51"/>
    <s v="27/02/2024 12:11:38"/>
    <x v="0"/>
    <s v="SOFTWARE"/>
    <s v="DATACENTER"/>
    <s v="29/02/2024 0:06:17"/>
    <s v="29/02/2024 23:50:00"/>
    <s v="Según información de CSIRT, se requiere actualizar parches de SO de los siguiente servidores productivos del app Alfresco:_x000a__x000a_ALFRESCO - 172.25.184.149_x000a_ALFRESCO-BD - 172.25.184.150_x000a_ALFRESCO-CONT - 172.25.184.152_x000a__x000a_Se requiere que la actividad se lleve a cab"/>
    <s v="actualizacion realizada con folio de cambio CRQ000000083476"/>
    <d v="1899-12-31T11:52:01"/>
    <d v="1899-12-31T12:01:26"/>
    <d v="1899-12-30T00:09:25"/>
    <s v=""/>
    <s v="Cumplido"/>
    <m/>
    <m/>
    <m/>
    <m/>
    <m/>
    <d v="2024-02-29T00:00:00"/>
    <x v="0"/>
    <x v="0"/>
    <x v="0"/>
    <x v="0"/>
    <x v="0"/>
  </r>
  <r>
    <s v="INC000002627797"/>
    <s v="HOSTING VIRTUAL"/>
    <x v="6"/>
    <s v="SISTEMA OPERATIVO MICROSOFT"/>
    <s v="PAUL A SEPULVEDA ALVAREZ"/>
    <s v="tct_psepul"/>
    <s v="4-Menor/Localizado"/>
    <s v="4-Baja"/>
    <s v="Baja"/>
    <x v="1"/>
    <s v="TELEFONICA GLOBAL TECHNOLOGY S.A.AGENCIA EN CHILE"/>
    <s v="Creacion nuevo usuario deiby santoyo"/>
    <s v="21/02/2024 10:02:49"/>
    <s v="21/02/2024 10:03:58"/>
    <x v="0"/>
    <s v="TI"/>
    <s v="SISTEMAS OPERATIVOS"/>
    <s v="21/02/2024 18:30:09"/>
    <s v="21/02/2024 23:50:00"/>
    <s v="Buenas Tardes @PAUL ALEXANDER SEPULVEDA ALVAREZ,_x000a__x000a_Según lo conversado te hago llegar mi usuario zf701431 para la creación en cloudtic.cl, tic.cl APQ y Paine"/>
    <s v="usuario creado y enviado a usuario"/>
    <d v="1899-12-30T08:23:17"/>
    <d v="1899-12-30T08:27:20"/>
    <d v="1899-12-30T00:04:03"/>
    <s v=""/>
    <s v="Cumplido"/>
    <m/>
    <s v=""/>
    <s v=""/>
    <s v=""/>
    <s v="Cumplido"/>
    <d v="2024-02-21T00:00:00"/>
    <x v="0"/>
    <x v="0"/>
    <x v="0"/>
    <x v="0"/>
    <x v="0"/>
  </r>
  <r>
    <s v="INC000002627799"/>
    <s v="HOSTING VIRTUAL"/>
    <x v="6"/>
    <s v="SISTEMA OPERATIVO MICROSOFT"/>
    <s v="PAUL A SEPULVEDA ALVAREZ"/>
    <s v="tct_psepul"/>
    <s v="4-Menor/Localizado"/>
    <s v="4-Baja"/>
    <s v="Baja"/>
    <x v="1"/>
    <s v="TELEFONICA GLOBAL TECHNOLOGY S.A.AGENCIA EN CHILE"/>
    <s v="c4-pivote-apq usuarios nuevos RDP"/>
    <s v="21/02/2024 10:04:14"/>
    <s v="21/02/2024 10:05:13"/>
    <x v="0"/>
    <s v="TI"/>
    <s v="SISTEMAS OPERATIVOS"/>
    <s v="21/02/2024 18:30:41"/>
    <s v="21/02/2024 23:50:00"/>
    <s v="Agregar nuevos usuarios en pivote apq para conecion remota_x000a__x000a_172.20.198.194 c4-pivote-apq"/>
    <s v="se dan permisos a nuevos usuarios"/>
    <d v="1899-12-30T08:23:39"/>
    <d v="1899-12-30T08:26:27"/>
    <d v="1899-12-30T00:02:48"/>
    <s v=""/>
    <s v="Cumplido"/>
    <m/>
    <s v=""/>
    <s v=""/>
    <s v=""/>
    <s v="Cumplido"/>
    <d v="2024-02-21T00:00:00"/>
    <x v="0"/>
    <x v="0"/>
    <x v="0"/>
    <x v="0"/>
    <x v="0"/>
  </r>
  <r>
    <s v="INC000002627803"/>
    <s v="HOSTING VIRTUAL"/>
    <x v="6"/>
    <s v="SISTEMA OPERATIVO MICROSOFT"/>
    <s v="PAUL A SEPULVEDA ALVAREZ"/>
    <s v="tct_psepul"/>
    <s v="4-Menor/Localizado"/>
    <s v="4-Baja"/>
    <s v="Baja"/>
    <x v="1"/>
    <s v="TELEFONICA GLOBAL TECHNOLOGY S.A.AGENCIA EN CHILE"/>
    <s v="c4-pivote-pa regularizar nuevos usuarios RDP"/>
    <s v="21/02/2024 10:05:30"/>
    <s v="21/02/2024 10:06:40"/>
    <x v="0"/>
    <s v="TI"/>
    <s v="SISTEMAS OPERATIVOS"/>
    <s v="21/02/2024 18:31:06"/>
    <s v="21/02/2024 23:50:00"/>
    <s v="Regularizar nuevos usuarios de dominio tic.cl en pivote paine._x000a_RDP_x000a__x000a_172.20.200.70 c4-pivote-pa"/>
    <s v="se dan permisos a nuevos usuarios"/>
    <d v="1899-12-30T08:23:55"/>
    <d v="1899-12-30T08:25:36"/>
    <d v="1899-12-30T00:01:41"/>
    <s v=""/>
    <s v="Cumplido"/>
    <m/>
    <m/>
    <m/>
    <m/>
    <m/>
    <d v="2024-02-21T00:00:00"/>
    <x v="0"/>
    <x v="0"/>
    <x v="0"/>
    <x v="0"/>
    <x v="0"/>
  </r>
  <r>
    <s v="INC000002627806"/>
    <s v="HOUSING"/>
    <x v="14"/>
    <s v="BELIEVE"/>
    <s v="FRANCISCO J FELIU ABARCA"/>
    <s v="frp_dvilca"/>
    <s v="3-Moderado/Limitado"/>
    <s v="3-Medio"/>
    <s v="Media"/>
    <x v="1"/>
    <s v="EMPRESA NACIONAL DE CERTIFICACIONES"/>
    <s v="GESTION DATACENTER/ ACCESOS /EMPRESA NACIONAL DE CERTIFICACIONES"/>
    <s v="21/02/2024 9:44:08"/>
    <s v="21/02/2024 9:46:00"/>
    <x v="0"/>
    <s v="TI"/>
    <s v="ALMACENAMIENTO y RESPALDO"/>
    <s v="21/02/2024 9:58:39"/>
    <s v="21/02/2024 23:50:00"/>
    <s v="EMPRESA:EMPRESA NACIONAL DE CERTIFICACIONES_x000a_CÓDIGO DE SERVICIO: _x000a_DIRECCIÓN:Calle San Martin #50, Santiago Centro, Santiago_x000a_NOMBRE DE QUIEN REPORTA:Juan Carlos Isla Rodriguez_x000a_TELÉFONO DE QUIEN REPORTA:945912923_x000a_NOMBRE DE CONTACTO EN TERRENO: _x000a_PROBLEMA:_x000a_r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15"/>
    <d v="1899-12-30T00:14:31"/>
    <d v="1899-12-30T00:08:16"/>
    <s v=""/>
    <s v="Cumplido"/>
    <m/>
    <m/>
    <m/>
    <m/>
    <m/>
    <d v="2024-02-21T00:00:00"/>
    <x v="0"/>
    <x v="0"/>
    <x v="0"/>
    <x v="0"/>
    <x v="0"/>
  </r>
  <r>
    <s v="INC000002627823"/>
    <s v="HOUSING"/>
    <x v="11"/>
    <s v="APQ ACCESOS"/>
    <s v="JOSE G MARQUEZ MARCANO"/>
    <s v="tct_josmam"/>
    <s v="4-Menor/Localizado"/>
    <s v="4-Baja"/>
    <s v="Baja"/>
    <x v="1"/>
    <s v="TELEFONICA EMPRESAS DE CHILE SA"/>
    <s v="RONDA Y REVISION DE SALAS 8:30"/>
    <s v="21/02/2024 10:07:41"/>
    <s v="21/02/2024 10:08:20"/>
    <x v="0"/>
    <s v="CDP ANTIGUO 1"/>
    <s v="CDP ANTIGUO 2"/>
    <s v="21/02/2024 10:09:24"/>
    <s v="21/02/2024 23:50:00"/>
    <s v="RONDA Y REVISION DE SALAS 8:30"/>
    <s v="RONDAS REALIZADAS"/>
    <d v="1899-12-30T00:00:48"/>
    <d v="1899-12-30T00:01:43"/>
    <d v="1899-12-30T00:00:55"/>
    <s v=""/>
    <s v="Cumplido"/>
    <m/>
    <s v=""/>
    <s v=""/>
    <s v=""/>
    <s v="Cumplido"/>
    <d v="2024-02-21T00:00:00"/>
    <x v="0"/>
    <x v="0"/>
    <x v="0"/>
    <x v="0"/>
    <x v="0"/>
  </r>
  <r>
    <s v="INC000002627850"/>
    <s v="HOUSING"/>
    <x v="14"/>
    <s v="BELIEVE"/>
    <s v="FRANCISCO J FELIU ABARCA"/>
    <s v="frp_dvilca"/>
    <s v="3-Moderado/Limitado"/>
    <s v="3-Medio"/>
    <s v="Media"/>
    <x v="1"/>
    <s v="CELULOSA ARAUCO Y CONSTITUCION S A"/>
    <s v="GESTION DATACENTER/ ACCESOS /CELULOSA ARAUCO Y CONSTITUCION S A"/>
    <s v="21/02/2024 10:35:00"/>
    <s v="21/02/2024 10:37:08"/>
    <x v="0"/>
    <s v="CDP ANTIGUO 1"/>
    <s v="CDP ANTIGUO 2"/>
    <s v="21/02/2024 10:58:25"/>
    <s v="21/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empla"/>
    <s v="Fase de resolución y recuperación: INFORMACION_x000a_Se efectúa contacto con cliente: N/A_x000a_Teléfono de contacto: N/A_x000a_Acciones realizadas: TICKET DUPLICADO_x000a_Solución paliativa o definitiva: N/A_x000a_Acciones de Mejora, Recomendaciones: N/A_x000a_Causa Raíz: (si aplica) N/A"/>
    <d v="1899-12-30T00:14:34"/>
    <d v="1899-12-30T00:23:25"/>
    <d v="1899-12-30T00:08:51"/>
    <s v=""/>
    <s v="Cumplido"/>
    <m/>
    <m/>
    <m/>
    <m/>
    <m/>
    <d v="2024-02-21T00:00:00"/>
    <x v="0"/>
    <x v="0"/>
    <x v="0"/>
    <x v="0"/>
    <x v="0"/>
  </r>
  <r>
    <s v="INC000002627928"/>
    <s v="HOUSING"/>
    <x v="8"/>
    <s v="BELIEVE"/>
    <s v="FERNEY D GARZON PEÑA"/>
    <s v="frp_xgambo"/>
    <s v="3-Moderado/Limitado"/>
    <s v="3-Medio"/>
    <s v="Media"/>
    <x v="1"/>
    <s v="CENTRO DE COMPENSACION AUTOMATIZADO S A"/>
    <s v="GESTION DATACENTER/ ACCESOS / CENTRO DE COMPENSACION AUTOMATIZADO S A"/>
    <s v="21/02/2024 10:29:22"/>
    <s v="21/02/2024 10:30:46"/>
    <x v="0"/>
    <s v="COMUNICACIONES"/>
    <s v="VPN IP - MPLS"/>
    <s v="21/02/2024 17:35:07"/>
    <s v="21/02/2024 23:50:00"/>
    <s v="EMPRESA: CENTRO DE COMPENSACION AUTOMATIZADO S A_x000a_CÓDIGO DE SERVICIO: _x000a_DIRECCIÓN:AV. Presidente Prieto #226, Paine, Santiago_x000a_NOMBRE DE QUIEN REPORTA:José Cartes M_x000a_TELÉFONO DE QUIEN REPORTA:  939363411_x000a_NOMBRE DE CONTACTO EN TERRENO: _x000a_REQUERIMIENTO : Ingres"/>
    <m/>
    <d v="1899-12-30T06:48:50"/>
    <d v="1899-12-30T07:05:45"/>
    <d v="1899-12-30T00:16:55"/>
    <s v=""/>
    <s v="Cumplido"/>
    <m/>
    <m/>
    <m/>
    <m/>
    <m/>
    <d v="2024-02-21T00:00:00"/>
    <x v="0"/>
    <x v="0"/>
    <x v="0"/>
    <x v="0"/>
    <x v="0"/>
  </r>
  <r>
    <s v="INC000002627941"/>
    <s v="HOSTING VIRTUAL"/>
    <x v="6"/>
    <s v="SISTEMA OPERATIVO MICROSOFT"/>
    <s v="PAUL A SEPULVEDA ALVAREZ"/>
    <s v="tct_psepul"/>
    <s v="4-Menor/Localizado"/>
    <s v="4-Baja"/>
    <s v="Baja"/>
    <x v="1"/>
    <s v="TELEFONICA GLOBAL TECHNOLOGY S.A.AGENCIA EN CHILE"/>
    <s v="Cambio claves adm server respaldo"/>
    <s v="21/02/2024 10:31:19"/>
    <s v="21/02/2024 10:33:06"/>
    <x v="0"/>
    <s v="TI"/>
    <s v="SISTEMAS OPERATIVOS"/>
    <s v="21/02/2024 18:31:43"/>
    <s v="21/02/2024 23:50:00"/>
    <s v="Cambio claves adm server respaldo_x000a_172.20.71.34_x0009_#¡VALOR!_x0009_MORRISON_x000a_172.20.71.5_x0009_#¡VALOR!_x0009_PAUL_x000a_172.31.250.100_x0009_1_x0009_WIN-NCB2EJ7LJ6J (Pivote_ITBroker)"/>
    <s v="Se realiza cambio de claves en servidores en cuentas de administracion"/>
    <d v="1899-12-30T07:58:00"/>
    <d v="1899-12-30T08:00:24"/>
    <d v="1899-12-30T00:02:24"/>
    <s v=""/>
    <s v="Cumplido"/>
    <m/>
    <m/>
    <m/>
    <m/>
    <m/>
    <d v="2024-02-21T00:00:00"/>
    <x v="0"/>
    <x v="0"/>
    <x v="0"/>
    <x v="0"/>
    <x v="0"/>
  </r>
  <r>
    <s v="INC000002627949"/>
    <s v="HOSTING VIRTUAL"/>
    <x v="6"/>
    <s v="BASE DE DATOS"/>
    <s v="ALEJANDRO ACEVEDO VALENZUELA"/>
    <s v="tct_rmelar"/>
    <s v="4-Menor/Localizado"/>
    <s v="4-Baja"/>
    <s v="Baja"/>
    <x v="1"/>
    <s v="TELEFONICA GLOBAL TECHNOLOGY S.A.AGENCIA EN CHILE"/>
    <s v="Acceso ronald.melaraserrano@telefonica.com"/>
    <s v="21/02/2024 10:45:39"/>
    <s v="21/02/2024 10:47:22"/>
    <x v="0"/>
    <s v="TI"/>
    <s v="SISTEMAS OPERATIVOS"/>
    <s v="21/02/2024 11:26:44"/>
    <s v="21/02/2024 23:50:00"/>
    <s v="Acceso  como admin a Server Tools IP 172.31.235.100 para mi usuario ronald.melaraserrano@telefonica.com. Actualmente no me permite conectarme."/>
    <s v="Acceso a servidor ST_ext08B habilitado recordar que ingreso es con cuente @cloudco.cl"/>
    <d v="1899-12-30T00:00:00"/>
    <d v="1899-12-30T00:41:05"/>
    <d v="1899-12-30T00:41:05"/>
    <s v=""/>
    <s v="Cumplido"/>
    <m/>
    <m/>
    <m/>
    <m/>
    <m/>
    <d v="2024-02-21T00:00:00"/>
    <x v="0"/>
    <x v="0"/>
    <x v="0"/>
    <x v="0"/>
    <x v="0"/>
  </r>
  <r>
    <s v="INC000002628033"/>
    <s v="VPN IP - MPLS"/>
    <x v="7"/>
    <s v="GESTION HD"/>
    <s v="SEBASTIAN I ACUÑA GUZMAN"/>
    <s v="frp_pcamay"/>
    <s v="3-Moderado/Limitado"/>
    <s v="3-Medio"/>
    <s v="Media"/>
    <x v="1"/>
    <s v="AGRICOLA ARIZTIA LIMITADA"/>
    <s v="HD/MODIFICAR ZONA DNS VENTAS-ARIZTIA.CL"/>
    <s v="21/02/2024 11:50:06"/>
    <s v="21/02/2024 11:51:13"/>
    <x v="0"/>
    <s v="TI"/>
    <s v="SISTEMAS OPERATIVOS"/>
    <s v="21/02/2024 12:34:06"/>
    <s v="21/02/2024 23:50:00"/>
    <s v="PREVENTIVO: NO_x000a_CODIGO DE SERVICIO:_x000a_DIRECCION:_x000a_QUIEN REPORTA:Tel: +56 2 2637 8108  Cel: +56 9 7499 2449 Osvaldo Mardones_x000a_CONTACTO EN TERRENO:_x000a_PROBLEMA:_x000a_REQUERIMIENTO:agregar el siguiente registro a Zona Dns ventas-ariztia.cl  . Desde ya gracias._x000a_ventas-ar"/>
    <s v="se realiza requerimiento. Los cambios se ven reflejados desde los dns autoritativos e internet."/>
    <d v="1899-12-30T00:00:00"/>
    <d v="1899-12-30T00:44:00"/>
    <d v="1899-12-30T00:44:00"/>
    <s v=""/>
    <s v="Cumplido"/>
    <m/>
    <s v=""/>
    <s v=""/>
    <s v="Cumplido"/>
    <s v=""/>
    <d v="2024-02-21T00:00:00"/>
    <x v="0"/>
    <x v="0"/>
    <x v="0"/>
    <x v="0"/>
    <x v="0"/>
  </r>
  <r>
    <s v="INC000002628064"/>
    <s v="SAP"/>
    <x v="9"/>
    <s v="GESTION HD"/>
    <s v="FREDDY O CORTES DIAZ"/>
    <s v="frp_pcamay"/>
    <s v="3-Moderado/Limitado"/>
    <s v="3-Medio"/>
    <s v="Media"/>
    <x v="1"/>
    <s v="INDUSTRIAS CHILENAS DE ALAMBRE INCHALAM S.A."/>
    <s v="HD/RV: JOB ERRONEOS SAP ECC PRD"/>
    <s v="21/02/2024 12:50:03"/>
    <s v="21/02/2024 12:53:07"/>
    <x v="0"/>
    <s v="TI"/>
    <s v="APLICATIVOS"/>
    <s v="21/02/2024 16:39:37"/>
    <s v="21/02/2024 23:50:00"/>
    <s v="PREVENTIVO: NO_x000a_CODIGO DE SERVICIO:_x000a_DIRECCION:_x000a_QUIEN REPORTA:+56 9 6605 6481  Freddy Cortés Díaz_x000a_CONTACTO EN TERRENO:_x000a_PROBLEMA:_x000a_REQUERIMIENTO:Favor generar ticket en base a requerimiento de cliente INCHALAM según correo de más abajo_x000a_Dejar en bandeja CLOUD"/>
    <s v="Se procede a detener los jobs solicitados. Se informa a cliente vía mail"/>
    <d v="1899-12-30T00:00:00"/>
    <d v="1899-12-30T03:49:34"/>
    <d v="1899-12-30T03:49:34"/>
    <s v=""/>
    <s v="Cumplido"/>
    <m/>
    <m/>
    <m/>
    <m/>
    <m/>
    <d v="2024-02-21T00:00:00"/>
    <x v="1"/>
    <x v="1"/>
    <x v="0"/>
    <x v="0"/>
    <x v="0"/>
  </r>
  <r>
    <s v="INC000002628088"/>
    <s v="VPN IP - MPLS"/>
    <x v="9"/>
    <s v="GESTION HD"/>
    <s v="NICOLAS A SAAVEDRA EGUILUZ"/>
    <s v="frp_pcamay"/>
    <s v="3-Moderado/Limitado"/>
    <s v="3-Medio"/>
    <s v="Media"/>
    <x v="1"/>
    <s v="NUTRISCO CHILE SA"/>
    <s v="HD/RV: Transporte OT - ROL // OEDK925572 // 21 Febrero // Inmediatamente"/>
    <s v="21/02/2024 14:23:12"/>
    <s v="21/02/2024 14:24:17"/>
    <x v="0"/>
    <s v="CDP ANTIGUO 1"/>
    <s v="CDP ANTIGUO 2"/>
    <s v="21/02/2024 16:53:22"/>
    <s v="21/02/2024 23:50:00"/>
    <s v="PREVENTIVO: NO_x000a_CODIGO DE SERVICIO:_x000a_DIRECCION:_x000a_QUIEN REPORTA:+56 9 6187 5469 Nicolás Saavedra Eguiluz_x000a_CONTACTO EN TERRENO:_x000a_PROBLEMA:_x000a_REQUERIMIENTO:Favor generar ticket en base a requerimiento de cliente NUTRISCO_x000a_Dejar en bandeja CLOUD SAP HANA y asignar a"/>
    <s v="La orden OEDK925572 se importó exitosamente en PRD"/>
    <d v="1899-12-30T00:00:00"/>
    <d v="1899-12-30T02:30:10"/>
    <d v="1899-12-30T02:30:10"/>
    <s v=""/>
    <s v="Cumplido"/>
    <m/>
    <m/>
    <m/>
    <m/>
    <m/>
    <d v="2024-02-21T00:00:00"/>
    <x v="1"/>
    <x v="1"/>
    <x v="0"/>
    <x v="0"/>
    <x v="0"/>
  </r>
  <r>
    <s v="INC000002628100"/>
    <s v="VPN IP - MPLS"/>
    <x v="7"/>
    <s v="GESTION HD"/>
    <s v="GUSTAVO AVILA VERA"/>
    <s v="frp_pcamay"/>
    <s v="3-Moderado/Limitado"/>
    <s v="3-Medio"/>
    <s v="Media"/>
    <x v="1"/>
    <s v="TELEFONICA GLOBAL TECHNOLOGY S.A.AGENCIA EN CHILE"/>
    <s v="HD/RE: URGENTE_CARGA FOLIOS TIPO DOC 33 EN PRODUCTIVO"/>
    <s v="21/02/2024 15:02:34"/>
    <s v="21/02/2024 15:03:26"/>
    <x v="0"/>
    <s v="CDP ANTIGUO 1"/>
    <s v="CDP ANTIGUO 2"/>
    <s v="21/02/2024 15:59:50"/>
    <s v="21/02/2024 23:50:00"/>
    <s v="PREVENTIVO: NO_x000a_CODIGO DE SERVICIO:_x000a_DIRECCION:_x000a_QUIEN REPORTA:+56 9 9243 5706  Geraldy Chámara Lázaro_x000a_CONTACTO EN TERRENO:_x000a_PROBLEMA:_x000a_REQUERIMIENTO:Por favor subir archivo adjunto a la bandeja_x000a__x000a_ _x000a__x000a_TELEFONICA GLOBAL TECNOLOGY S.A. AGENCIA EN CHILE &gt;&gt; CLOUD &gt;"/>
    <s v="Se carga el archivo en el directorio indicado"/>
    <d v="1899-12-30T00:00:00"/>
    <d v="1899-12-30T00:57:16"/>
    <d v="1899-12-30T00:57:16"/>
    <s v=""/>
    <s v="Cumplido"/>
    <m/>
    <m/>
    <m/>
    <m/>
    <m/>
    <d v="2024-02-21T00:00:00"/>
    <x v="0"/>
    <x v="0"/>
    <x v="0"/>
    <x v="0"/>
    <x v="0"/>
  </r>
  <r>
    <s v="INC000002628164"/>
    <s v="VPN IP - MPLS"/>
    <x v="12"/>
    <s v="ADMINISTRADORES RESIDENTES"/>
    <s v="DENISE CRUZAT ETCHEBERRY"/>
    <s v="frp_kefern"/>
    <s v="3-Moderado/Limitado"/>
    <s v="3-Medio"/>
    <s v="Media"/>
    <x v="1"/>
    <s v="CEPECH S.A."/>
    <s v="HD | Requerimiento Baja de servicios servidor Guayacan - CPECH"/>
    <s v="21/02/2024 12:14:04"/>
    <s v="21/02/2024 12:16:41"/>
    <x v="1"/>
    <s v="CDP ANTIGUO 1"/>
    <s v="CDP ANTIGUO 2"/>
    <s v="21/02/2024 12:45:41"/>
    <s v="21/02/2024 12:45:41"/>
    <s v="PREVENTIVO: NO_x000a_CODIGO DE SERVICIO:_x000a_DIRECCION:_x000a_QUIEN REPORTA:Cristian Bustos Rivas_x000a_CONTACTO EN TERRENO:_x000a_PROBLEMA:_x000a_REQUERIMIENTO:Estimados, junto con saludar les solicito por favor la baja de los Servicios asociados al servidor Guayacan – CPECH, los servic"/>
    <s v="ticket incorrecto para gestionar baja de servidor"/>
    <d v="1899-12-30T00:00:00"/>
    <d v="1899-12-30T00:31:37"/>
    <d v="1899-12-30T00:31:37"/>
    <s v=""/>
    <s v="Cumplido"/>
    <m/>
    <m/>
    <m/>
    <m/>
    <m/>
    <d v="2024-02-21T00:00:00"/>
    <x v="0"/>
    <x v="0"/>
    <x v="0"/>
    <x v="0"/>
    <x v="0"/>
  </r>
  <r>
    <s v="INC000002628181"/>
    <s v="HOUSING"/>
    <x v="14"/>
    <s v="BELIEVE"/>
    <s v="FRANCISCO J FELIU ABARCA"/>
    <s v="frp_xgambo"/>
    <s v="3-Moderado/Limitado"/>
    <s v="3-Medio"/>
    <s v="Media"/>
    <x v="1"/>
    <s v="TELEFONICA GLOBAL TECHNOLOGY S.A.AGENCIA EN CHILE"/>
    <s v="GESTION DATACENTER/ ACCESOS / TELEFONICA GLOBAL TECHNOLOGY S.A.AGENCIA EN CHILE"/>
    <s v="21/02/2024 12:30:29"/>
    <s v="21/02/2024 12:32:04"/>
    <x v="0"/>
    <s v="CDP ANTIGUO 1"/>
    <s v="CDP ANTIGUO 2"/>
    <s v="21/02/2024 12:57:56"/>
    <s v="21/02/2024 23:50:00"/>
    <s v="EMPRESA: TELEFONICA GLOBAL TECHNOLOGY S.A.AGENCIA EN CHILE_x000a_CÓDIGO DE SERVICIO: _x000a_DIRECCIÓN:Calle San Martin #50, Santiago Centro, Santiago_x000a_NOMBRE DE QUIEN REPORTA:Luis Villasmil Castillo_x000a_TELÉFONO DE QUIEN REPORTA:  56993970486_x000a_NOMBRE DE CONTACTO EN TERREN"/>
    <s v="Fase de resolución y recuperación: INFORMACION_x000a_Se efectúa contacto con cliente: N/A_x000a_Teléfono de contacto: N/A_x000a_Acciones realizadas: ACCESO RECHAZADO / CRQ NO APROBADO_x000a_Solución paliativa o definitiva: N/A_x000a_Acciones de Mejora, Recomendaciones: N/A_x000a_Causa Raíz"/>
    <d v="1899-12-30T00:19:15"/>
    <d v="1899-12-30T00:27:27"/>
    <d v="1899-12-30T00:08:12"/>
    <s v=""/>
    <s v="Cumplido"/>
    <m/>
    <m/>
    <m/>
    <m/>
    <m/>
    <d v="2024-02-21T00:00:00"/>
    <x v="0"/>
    <x v="0"/>
    <x v="0"/>
    <x v="0"/>
    <x v="0"/>
  </r>
  <r>
    <s v="INC000002628241"/>
    <s v="HOUSING"/>
    <x v="14"/>
    <s v="BELIEVE"/>
    <s v="FRANCISCO J FELIU ABARCA"/>
    <s v="frp_dvilca"/>
    <s v="3-Moderado/Limitado"/>
    <s v="3-Medio"/>
    <s v="Media"/>
    <x v="1"/>
    <s v="CELMEDIA S A"/>
    <s v="GESTION DATACENTER/ ACCESOS /CELMEDIA S A"/>
    <s v="21/02/2024 13:40:39"/>
    <s v="21/02/2024 13:45:08"/>
    <x v="0"/>
    <s v="HARDWARE"/>
    <s v="DATACENTER"/>
    <s v="21/02/2024 13:54:41"/>
    <s v="21/02/2024 23:50:00"/>
    <s v="EMPRESA:CELMEDIA S A_x000a_CÓDIGO DE SERVICIO: _x000a_DIRECCIÓN:Calle San Martin #50, Santiago Centro, Santiago_x000a_NOMBRE DE QUIEN REPORTA:Felipe Acevedo_x000a_TELÉFONO DE QUIEN REPORTA:966520119_x000a_NOMBRE DE CONTACTO EN TERRENO: _x000a_PROBLEMA:_x000a_Inspección RACK D40, Sala 4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29"/>
    <d v="1899-12-30T00:14:02"/>
    <d v="1899-12-30T00:08:33"/>
    <s v=""/>
    <s v="Cumplido"/>
    <m/>
    <s v=""/>
    <s v=""/>
    <s v="Cumplido"/>
    <s v=""/>
    <d v="2024-02-21T00:00:00"/>
    <x v="0"/>
    <x v="0"/>
    <x v="0"/>
    <x v="0"/>
    <x v="0"/>
  </r>
  <r>
    <s v="INC000002628320"/>
    <s v="SAP"/>
    <x v="9"/>
    <s v="GESTION HD"/>
    <s v="FREDDY O CORTES DIAZ"/>
    <s v="frp_fpetro"/>
    <s v="3-Moderado/Limitado"/>
    <s v="3-Medio"/>
    <s v="Media"/>
    <x v="1"/>
    <s v="INDUSTRIAS CHILENAS DE ALAMBRE INCHALAM S.A."/>
    <s v="HD/_x000a_RV: Ticket #19018 - Embalaje facilitado a proveedor"/>
    <s v="21/02/2024 12:45:57"/>
    <s v="21/02/2024 12:54:29"/>
    <x v="0"/>
    <s v="TI"/>
    <s v="APLICATIVOS"/>
    <s v="21/02/2024 16:37:58"/>
    <s v="21/02/2024 23:50:00"/>
    <s v="PREVENTIVO: NO_x000a_CODIGO DE SERVICIO:_x000a_DIRECCION: _x000a_QUIEN REPORTA: Freddy Cortés Díaz +56 9 6605 6481_x000a_CONTACTO EN TERRENO: Freddy Cortés Díaz +56 9 6605 6481_x000a__x000a_REQUERIMIENTO:_x000a__x000a__x000a_Favor llevar a PRD orden indicada em archivo adjunto._x000a_Quedo atenta_x000a_Johanna García R"/>
    <s v="Se ejecuta con éxito el transporte solicitado. Se informa a cliente vía mail"/>
    <d v="1899-12-30T00:00:00"/>
    <d v="1899-12-30T03:52:01"/>
    <d v="1899-12-30T03:52:01"/>
    <s v=""/>
    <s v="Cumplido"/>
    <m/>
    <m/>
    <m/>
    <m/>
    <m/>
    <d v="2024-02-21T00:00:00"/>
    <x v="1"/>
    <x v="1"/>
    <x v="0"/>
    <x v="0"/>
    <x v="0"/>
  </r>
  <r>
    <s v="INC000002628352"/>
    <s v="VPN IP - MPLS"/>
    <x v="9"/>
    <s v="GESTION HD"/>
    <s v="NICOLAS A SAAVEDRA EGUILUZ"/>
    <s v="frp_fpetro"/>
    <s v="3-Moderado/Limitado"/>
    <s v="3-Medio"/>
    <s v="Media"/>
    <x v="1"/>
    <s v="NUTRISCO CHILE SA"/>
    <s v="HD/_x000a_RV: NUTRISCO: Presentación Informe Mensual"/>
    <s v="21/02/2024 14:12:41"/>
    <s v="21/02/2024 14:14:54"/>
    <x v="0"/>
    <s v="CDP ANTIGUO 1"/>
    <s v="CDP ANTIGUO 2"/>
    <s v="21/02/2024 16:54:08"/>
    <s v="21/02/2024 23:50:00"/>
    <s v="PREVENTIVO: NO_x000a_CODIGO DE SERVICIO:_x000a_DIRECCION:_x000a_QUIEN REPORTA: Nicolás Saavedra Eguiluz  56 9 6187 5469_x000a_CONTACTO EN TERRENO: Nicolás Saavedra Eguiluz  56 9 6187 5469_x000a__x000a_REQUERIMIENTO:_x000a__x000a_Hola Jorge,_x000a__x000a_Según lo conversado, adjunto presentación e informe mensual"/>
    <s v="Según lo conversado, adjunto presentación e informe mensual correspondiente al mes de enero 2024"/>
    <d v="1899-12-30T00:00:00"/>
    <d v="1899-12-30T02:41:27"/>
    <d v="1899-12-30T02:41:27"/>
    <s v=""/>
    <s v="Cumplido"/>
    <m/>
    <m/>
    <m/>
    <m/>
    <m/>
    <d v="2024-02-21T00:00:00"/>
    <x v="1"/>
    <x v="1"/>
    <x v="0"/>
    <x v="0"/>
    <x v="0"/>
  </r>
  <r>
    <s v="INC000002628366"/>
    <s v="SAP"/>
    <x v="9"/>
    <s v="GESTION HD"/>
    <s v="FREDDY O CORTES DIAZ"/>
    <s v="frp_fpetro"/>
    <s v="3-Moderado/Limitado"/>
    <s v="3-Medio"/>
    <s v="Media"/>
    <x v="1"/>
    <s v="INDUSTRIAS CHILENAS DE ALAMBRE INCHALAM S.A."/>
    <s v="HD/RV: Agregar a un rol las tx asociadas a la exclusión de materiales por clienteFavio P."/>
    <s v="21/02/2024 15:34:05"/>
    <s v="21/02/2024 15:35:32"/>
    <x v="0"/>
    <s v="TI"/>
    <s v="APLICATIVOS"/>
    <s v="21/02/2024 16:42:51"/>
    <s v="21/02/2024 23:50:00"/>
    <s v="PREVENTIVO: NO_x000a_CODIGO DE SERVICIO:_x000a_DIRECCION:_x000a_QUIEN REPORTA:_x000a_CONTACTO EN TERRENO:_x000a_PROBLEMA:_x000a_REQUERIMIENTO:_x000a__x000a_Hola Johanna,_x000a__x000a_La OT que contienen el nuevo rol de autorizaciones ZERP_SD_ADMLISEXCMAT (SD - Administrador Listas Exclusión de Materiales) es:_x000a__x000a_DE"/>
    <s v="Se ejecuta con éxito el transporte solicitado. Se informa a cliente vía mail"/>
    <d v="1899-12-30T00:00:00"/>
    <d v="1899-12-30T01:08:46"/>
    <d v="1899-12-30T01:08:46"/>
    <s v=""/>
    <s v="Cumplido"/>
    <m/>
    <m/>
    <m/>
    <m/>
    <m/>
    <d v="2024-02-21T00:00:00"/>
    <x v="1"/>
    <x v="1"/>
    <x v="0"/>
    <x v="0"/>
    <x v="0"/>
  </r>
  <r>
    <s v="INC000002628383"/>
    <s v="HOUSING"/>
    <x v="11"/>
    <s v="APQ ACCESOS"/>
    <s v="ESTEBAN O BUSTOS CORNEJO"/>
    <s v="tct_ebusto"/>
    <s v="4-Menor/Localizado"/>
    <s v="4-Baja"/>
    <s v="Baja"/>
    <x v="1"/>
    <s v="TELEFONICA EMPRESAS DE CHILE SA"/>
    <s v="SUPERVISION PROYECTO HUAWEI"/>
    <s v="21/02/2024 16:13:14"/>
    <s v="21/02/2024 16:15:44"/>
    <x v="0"/>
    <s v="CDP ANTIGUO 1"/>
    <s v="CDP ANTIGUO 2"/>
    <s v="21/02/2024 18:10:39"/>
    <s v="21/02/2024 23:50:00"/>
    <s v="SUPERVISION PROYECTO HUAWEI"/>
    <s v="SUPERVISION CRQ/OK"/>
    <d v="1899-12-30T01:54:55"/>
    <d v="1899-12-30T01:57:25"/>
    <d v="1899-12-30T00:02:30"/>
    <s v=""/>
    <s v="Cumplido"/>
    <m/>
    <m/>
    <m/>
    <m/>
    <m/>
    <d v="2024-02-21T00:00:00"/>
    <x v="0"/>
    <x v="0"/>
    <x v="0"/>
    <x v="0"/>
    <x v="0"/>
  </r>
  <r>
    <s v="INC000002628396"/>
    <s v="HOSTING VIRTUAL"/>
    <x v="6"/>
    <s v="SISTEMA OPERATIVO MICROSOFT"/>
    <s v="JAVIER CUEVAS"/>
    <s v="tct_jacuev"/>
    <s v="4-Menor/Localizado"/>
    <s v="4-Baja"/>
    <s v="Baja"/>
    <x v="1"/>
    <s v="TELEFONICA GLOBAL TECHNOLOGY S.A.AGENCIA EN CHILE"/>
    <s v="ELIMINACION EXCHANGE DEPRECADOS"/>
    <s v="21/02/2024 16:50:32"/>
    <s v="21/02/2024 16:52:23"/>
    <x v="0"/>
    <s v="TI"/>
    <s v="SISTEMAS OPERATIVOS"/>
    <s v="21/02/2024 16:52:23"/>
    <s v="21/02/2024 23:50:00"/>
    <s v="REU COORDINACION"/>
    <s v="OK"/>
    <d v="1899-12-30T00:00:00"/>
    <d v="1899-12-30T00:01:51"/>
    <d v="1899-12-30T00:01:51"/>
    <s v=""/>
    <s v="Cumplido"/>
    <m/>
    <m/>
    <m/>
    <m/>
    <m/>
    <d v="2024-02-21T00:00:00"/>
    <x v="0"/>
    <x v="0"/>
    <x v="0"/>
    <x v="0"/>
    <x v="0"/>
  </r>
  <r>
    <s v="INC000002628423"/>
    <s v="HOUSING"/>
    <x v="11"/>
    <s v="APQ ACCESOS"/>
    <s v="JOSE G MARQUEZ MARCANO"/>
    <s v="tct_josmam"/>
    <s v="4-Menor/Localizado"/>
    <s v="4-Baja"/>
    <s v="Baja"/>
    <x v="1"/>
    <s v="TELEFONICA EMPRESAS DE CHILE SA"/>
    <s v="TOMA DE ALARMAS DE CLIENTES"/>
    <s v="21/02/2024 12:54:07"/>
    <s v="21/02/2024 12:55:29"/>
    <x v="0"/>
    <s v="CDP ANTIGUO 1"/>
    <s v="CDP ANTIGUO 2"/>
    <s v="21/02/2024 12:57:00"/>
    <s v="21/02/2024 23:50:00"/>
    <s v="TOMA DE ALARMAS DE CLIENTES"/>
    <s v="TOMA DE ALARMAS REALIZADAS"/>
    <d v="1899-12-30T00:01:16"/>
    <d v="1899-12-30T00:02:53"/>
    <d v="1899-12-30T00:01:37"/>
    <s v=""/>
    <s v="Cumplido"/>
    <m/>
    <m/>
    <m/>
    <m/>
    <m/>
    <d v="2024-02-21T00:00:00"/>
    <x v="0"/>
    <x v="0"/>
    <x v="0"/>
    <x v="0"/>
    <x v="0"/>
  </r>
  <r>
    <s v="INC000002628439"/>
    <s v="HOUSING"/>
    <x v="11"/>
    <s v="APQ ACCESOS"/>
    <s v="JOSE G MARQUEZ MARCANO"/>
    <s v="tct_josmam"/>
    <s v="4-Menor/Localizado"/>
    <s v="4-Baja"/>
    <s v="Baja"/>
    <x v="1"/>
    <s v="TELEFONICA EMPRESAS DE CHILE SA"/>
    <s v="RONDA Y REVISION DE SALAS 12:30"/>
    <s v="21/02/2024 13:06:05"/>
    <s v="21/02/2024 13:07:47"/>
    <x v="0"/>
    <s v="CDP ANTIGUO 1"/>
    <s v="CDP ANTIGUO 2"/>
    <s v="21/02/2024 13:09:00"/>
    <s v="21/02/2024 23:50:00"/>
    <s v="RONDA Y REVISION DE SALAS 12:30"/>
    <s v="RONDAS REALIZADAS"/>
    <d v="1899-12-30T00:00:54"/>
    <d v="1899-12-30T00:02:55"/>
    <d v="1899-12-30T00:02:01"/>
    <s v=""/>
    <s v="Cumplido"/>
    <m/>
    <m/>
    <m/>
    <m/>
    <m/>
    <d v="2024-02-21T00:00:00"/>
    <x v="0"/>
    <x v="0"/>
    <x v="0"/>
    <x v="0"/>
    <x v="0"/>
  </r>
  <r>
    <s v="INC000002628671"/>
    <s v="CORREO"/>
    <x v="19"/>
    <s v="GOOGLE WORKSPACE"/>
    <s v="JAVIERA A UMAÑA YEVENES"/>
    <s v="tct_jumana"/>
    <s v="4-Menor/Localizado"/>
    <s v="4-Baja"/>
    <s v="Baja"/>
    <x v="1"/>
    <s v="TELEFONICA GLOBAL TECHNOLOGY S.A.AGENCIA EN CHILE"/>
    <s v="Solicitud de Paso a Producción CHI-003685378-1/C-19872300191"/>
    <s v="21/02/2024 17:44:41"/>
    <s v="21/02/2024 17:44:43"/>
    <x v="0"/>
    <s v="TI"/>
    <s v="APLICATIVOS"/>
    <s v="21/02/2024 17:46:27"/>
    <s v="21/02/2024 23:50:00"/>
    <s v="@JAVIERA ANGELICA UMAÑA YEVENES favor tu apoyo para revisar este proyecto referente a google workspace y darnos el feedback si es acepto en continuidad operacional."/>
    <m/>
    <d v="1899-12-30T00:00:00"/>
    <d v="1899-12-30T00:01:46"/>
    <d v="1899-12-30T00:01:46"/>
    <s v=""/>
    <s v="Cumplido"/>
    <m/>
    <m/>
    <m/>
    <m/>
    <m/>
    <d v="2024-02-21T00:00:00"/>
    <x v="0"/>
    <x v="0"/>
    <x v="0"/>
    <x v="0"/>
    <x v="0"/>
  </r>
  <r>
    <s v="INC000002628703"/>
    <s v="VPN IP - MPLS"/>
    <x v="17"/>
    <s v="GESTION HD"/>
    <s v="RODRIGO VÁSQUEZ MUÑOZ"/>
    <s v="frp_pcamay"/>
    <s v="3-Moderado/Limitado"/>
    <s v="3-Medio"/>
    <s v="Media"/>
    <x v="1"/>
    <s v="ACMA S.A."/>
    <s v="HD/ACMA - Ejecutar respaldo FULL servidor ACP"/>
    <s v="21/02/2024 20:07:41"/>
    <s v="21/02/2024 20:11:50"/>
    <x v="0"/>
    <s v="CDP ANTIGUO 1"/>
    <s v="CDP ANTIGUO 2"/>
    <s v="24/02/2024 8:34:22"/>
    <s v="24/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Acciones de"/>
    <d v="1900-01-01T01:27:18"/>
    <d v="1900-01-01T12:26:41"/>
    <d v="1899-12-30T10:59:23"/>
    <s v=""/>
    <s v="Cumplido"/>
    <m/>
    <s v=""/>
    <s v=""/>
    <s v="Cumplido"/>
    <s v=""/>
    <d v="2024-02-24T00:00:00"/>
    <x v="1"/>
    <x v="0"/>
    <x v="0"/>
    <x v="1"/>
    <x v="0"/>
  </r>
  <r>
    <s v="INC000002628938"/>
    <s v="TICKET-INTELIGENTE"/>
    <x v="4"/>
    <s v="GESTION TI"/>
    <s v="MICHAEL H GONZALEZ OLIVARES"/>
    <s v="USR_TSIGHT"/>
    <s v="1-Extenso/Generalizado"/>
    <s v="4-Baja"/>
    <s v="Baja"/>
    <x v="3"/>
    <s v="CAMARA DE COMERCIO DE SANTIAGO A G"/>
    <s v="cacost01 - contbatbic TICKET AUTOMATICO"/>
    <s v="21/02/2024 17:09:04"/>
    <s v="21/02/2024 17:09:04"/>
    <x v="0"/>
    <s v="TRUESIGHT"/>
    <s v="TRUESIGHT"/>
    <s v="21/02/2024 18:33:4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trabajo remoto, sin intervención._x000a_Se efectúa contacto con cliente:  Se envía correo a cliente para revisión._x000a_Teléfono de contacto: N/A_x000a_Acciones realizadas: Ingreso ssh a servidor afectado, problema de espacio en filesystem /u01 debe ser resuelto por clie"/>
    <d v="1899-12-30T00:22:21"/>
    <d v="1899-12-30T01:24:40"/>
    <d v="1899-12-30T01:02:19"/>
    <s v="Cumplido"/>
    <s v=""/>
    <m/>
    <s v=""/>
    <s v=""/>
    <s v=""/>
    <s v="Cumplido"/>
    <d v="2024-02-21T00:00:00"/>
    <x v="1"/>
    <x v="1"/>
    <x v="0"/>
    <x v="0"/>
    <x v="0"/>
  </r>
  <r>
    <s v="INC000002628949"/>
    <s v="VPN IP - MPLS"/>
    <x v="5"/>
    <s v="GESTION HD"/>
    <s v="LUIS A VILLASMIL CASTILLO"/>
    <s v="frp_pcamay"/>
    <s v="3-Moderado/Limitado"/>
    <s v="3-Medio"/>
    <s v="Media"/>
    <x v="1"/>
    <s v="TELEFONICA GLOBAL TECHNOLOGY S.A.AGENCIA EN CHILE"/>
    <s v="HD/RE: C-19872400085 // RV: CLOUD  //  CC-CHI-0000136324  //"/>
    <s v="21/02/2024 17:15:29"/>
    <s v="21/02/2024 17:18:24"/>
    <x v="0"/>
    <s v="CDP ANTIGUO 1"/>
    <s v="CDP ANTIGUO 2"/>
    <s v="22/02/2024 12:51:12"/>
    <s v="22/02/2024 23:50:00"/>
    <s v="PREVENTIVO: NO_x000a_CODIGO DE SERVICIO:_x000a_DIRECCION:_x000a_QUIEN REPORTA:+56 9 9343 3824 Willians José Arenas Zarraga _x000a_CONTACTO EN TERRENO:_x000a_PROBLEMA:_x000a_REQUERIMIENTO:@Help Desk favor su apoyo asignando un especialista de comunicaciones de acuerdo lo indicado por @ONIAS"/>
    <m/>
    <d v="1899-12-30T18:51:38"/>
    <d v="1899-12-30T19:35:43"/>
    <d v="1899-12-30T00:44:05"/>
    <s v=""/>
    <s v="Cumplido"/>
    <m/>
    <s v=""/>
    <s v=""/>
    <s v="Cumplido"/>
    <s v=""/>
    <d v="2024-02-22T00:00:00"/>
    <x v="0"/>
    <x v="0"/>
    <x v="0"/>
    <x v="0"/>
    <x v="0"/>
  </r>
  <r>
    <s v="INC000002628971"/>
    <s v="VPN IP - MPLS"/>
    <x v="3"/>
    <s v="GESTION HD"/>
    <s v="PABLO N OLIVA ALARCON"/>
    <s v="frp_pcamay"/>
    <s v="3-Moderado/Limitado"/>
    <s v="3-Medio"/>
    <s v="Media"/>
    <x v="1"/>
    <s v="EMPRESA NACIONAL DE CERTIFICACIONES"/>
    <s v="HD/Aumento RAM VM"/>
    <s v="21/02/2024 17:38:02"/>
    <s v="21/02/2024 17:38:56"/>
    <x v="0"/>
    <s v="CDP ANTIGUO 1"/>
    <s v="CDP ANTIGUO 2"/>
    <s v="22/02/2024 0:10:04"/>
    <s v="22/02/2024 23:50:00"/>
    <s v="PREVENTIVO: NO_x000a_CODIGO DE SERVICIO:_x000a_DIRECCION:_x000a_QUIEN REPORTA:(+56 9) 62975459 Manuel Benítez Román_x000a_CONTACTO EN TERRENO:_x000a_PROBLEMA:_x000a_REQUERIMIENTO: favor tu ayuda urgente para gestionar el aumento de ram a 80GB del siguiente servidor_x000a_VM: s4d34ecertdb3_x000a_IP: 19"/>
    <s v="FASE RESOLUCIÓN Y RECUPERACIÓN_x000a__x000a_Se efectúa contacto con cliente: Manuel Benitez_x000a__x000a_Teléfono de contacto:NA_x000a__x000a_Acciones realizadas: Aumento de ram a 80Gb y habiltiacion de cambio en caliente_x000a__x000a_Solución paliativa o definitiva: Definitiva_x000a__x000a_Acciones de Mejora, Re"/>
    <d v="1899-12-30T00:00:00"/>
    <d v="1899-12-30T06:32:02"/>
    <d v="1899-12-30T06:32:02"/>
    <s v=""/>
    <s v="Cumplido"/>
    <m/>
    <s v=""/>
    <s v=""/>
    <s v="Cumplido"/>
    <s v=""/>
    <d v="2024-02-22T00:00:00"/>
    <x v="1"/>
    <x v="0"/>
    <x v="1"/>
    <x v="0"/>
    <x v="0"/>
  </r>
  <r>
    <s v="INC000002629027"/>
    <s v="HOUSING"/>
    <x v="14"/>
    <s v="BELIEVE"/>
    <s v="FRANCISCO J FELIU ABARCA"/>
    <s v="frp_xgambo"/>
    <s v="3-Moderado/Limitado"/>
    <s v="3-Medio"/>
    <s v="Media"/>
    <x v="1"/>
    <s v="CELULOSA ARAUCO Y CONSTITUCION S A"/>
    <s v="GESTION DATACENTER/ ACCESOS / CELULOSA ARAUCO Y CONSTITUCION S A"/>
    <s v="21/02/2024 18:03:29"/>
    <s v="21/02/2024 18:04:34"/>
    <x v="0"/>
    <s v="HARDWARE"/>
    <s v="DATACENTER"/>
    <s v="21/02/2024 18:23:41"/>
    <s v="21/02/2024 23:50:00"/>
    <s v="EMPRESA: CELULOSA ARAUCO Y CONSTITUCION S A_x000a_CÓDIGO DE SERVICIO: _x000a_DIRECCIÓN:Calle San Martin #50, Santiago Centro, Santiago_x000a_NOMBRE DE QUIEN REPORTA: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53"/>
    <d v="1899-12-30T00:20:12"/>
    <d v="1899-12-30T00:13:19"/>
    <s v=""/>
    <s v="Cumplido"/>
    <m/>
    <m/>
    <m/>
    <m/>
    <m/>
    <d v="2024-02-21T00:00:00"/>
    <x v="0"/>
    <x v="0"/>
    <x v="0"/>
    <x v="0"/>
    <x v="0"/>
  </r>
  <r>
    <s v="INC000002629032"/>
    <s v="GDA"/>
    <x v="5"/>
    <s v="GESTION DE ACCESO"/>
    <s v="LUIS RODRIGO ACEVEDO COLLIPAL"/>
    <s v="asc_atoled"/>
    <s v="2-Significativo/Amplio"/>
    <s v="2-Alta"/>
    <s v="Alta"/>
    <x v="1"/>
    <s v="FRACTALIA"/>
    <s v="Acceso a Servidor GDA"/>
    <s v="21/02/2024 18:12:36"/>
    <s v="21/02/2024 18:16:26"/>
    <x v="0"/>
    <s v="PLATAFORMAS"/>
    <s v="E-HEALTH"/>
    <s v="22/02/2024 12:27:11"/>
    <s v="22/02/2024 23:50:00"/>
    <s v="Necesitamos validar los servicios montados en el servidor “webserver” (10.68.132.69), el cual se encuentra en la infraestructura interna de Telefonica, tratamos de acceder con la vpn que tenemos pero sin éxito, por lo cual necesitamos de Su apoyo para po"/>
    <s v="Se revisa caso en sesión teams junto a Oscar Villaroel (Sixbell) y Rocardo Gallegos (especialista MS) quien revisa la configuración a nivel de SO, proveedor indicaba que no podía tener conexión con servidor 10.68.132.69, pero al revisar servidor Ricardo"/>
    <d v="1899-12-30T16:15:47"/>
    <d v="1899-12-30T18:14:35"/>
    <d v="1899-12-30T01:58:48"/>
    <s v=""/>
    <s v="Cumplido"/>
    <m/>
    <m/>
    <m/>
    <m/>
    <m/>
    <d v="2024-02-22T00:00:00"/>
    <x v="1"/>
    <x v="1"/>
    <x v="0"/>
    <x v="0"/>
    <x v="0"/>
  </r>
  <r>
    <s v="INC000002629052"/>
    <s v="HOUSING"/>
    <x v="11"/>
    <s v="APQ ACCESOS"/>
    <s v="JOSE G MARQUEZ MARCANO"/>
    <s v="tct_josmam"/>
    <s v="4-Menor/Localizado"/>
    <s v="4-Baja"/>
    <s v="Baja"/>
    <x v="1"/>
    <s v="TELEFONICA EMPRESAS DE CHILE SA"/>
    <s v="RONDA Y REVISION DE SALAS 15:30"/>
    <s v="21/02/2024 19:04:08"/>
    <s v="21/02/2024 19:04:56"/>
    <x v="0"/>
    <s v="CDP ANTIGUO 1"/>
    <s v="CDP ANTIGUO 2"/>
    <s v="21/02/2024 19:06:10"/>
    <s v="21/02/2024 23:50:00"/>
    <s v="RONDA Y REVISION DE SALAS"/>
    <s v="RONDAS REALIZADAS"/>
    <d v="1899-12-30T00:00:58"/>
    <d v="1899-12-30T00:02:02"/>
    <d v="1899-12-30T00:01:04"/>
    <s v=""/>
    <s v="Cumplido"/>
    <m/>
    <m/>
    <m/>
    <m/>
    <m/>
    <d v="2024-02-21T00:00:00"/>
    <x v="0"/>
    <x v="0"/>
    <x v="0"/>
    <x v="0"/>
    <x v="0"/>
  </r>
  <r>
    <s v="INC000002629054"/>
    <s v="HOUSING"/>
    <x v="11"/>
    <s v="APQ ACCESOS"/>
    <s v="JOSE G MARQUEZ MARCANO"/>
    <s v="tct_josmam"/>
    <s v="4-Menor/Localizado"/>
    <s v="4-Baja"/>
    <s v="Baja"/>
    <x v="1"/>
    <s v="TELEFONICA EMPRESAS DE CHILE SA"/>
    <s v="RONDA Y REVISION DE SALAS 18:30"/>
    <s v="21/02/2024 19:06:28"/>
    <s v="21/02/2024 19:07:11"/>
    <x v="0"/>
    <s v="CDP ANTIGUO 1"/>
    <s v="CDP ANTIGUO 2"/>
    <s v="21/02/2024 19:08:20"/>
    <s v="21/02/2024 23:50:00"/>
    <s v="RONDA Y REVISION DE SALAS 18:30"/>
    <s v="RONDAS REALIZADAS"/>
    <d v="1899-12-30T00:00:55"/>
    <d v="1899-12-30T00:01:52"/>
    <d v="1899-12-30T00:00:57"/>
    <s v=""/>
    <s v="Cumplido"/>
    <m/>
    <s v=""/>
    <s v=""/>
    <s v=""/>
    <s v="Cumplido"/>
    <d v="2024-02-21T00:00:00"/>
    <x v="0"/>
    <x v="0"/>
    <x v="0"/>
    <x v="0"/>
    <x v="0"/>
  </r>
  <r>
    <s v="INC000002629114"/>
    <s v="VPN IP - MPLS"/>
    <x v="5"/>
    <s v="GESTION HD"/>
    <s v="MARIO PARADA DUARTE"/>
    <s v="frp_pcamay"/>
    <s v="3-Moderado/Limitado"/>
    <s v="3-Medio"/>
    <s v="Media"/>
    <x v="1"/>
    <s v="ELECTRICIDAD GOBANTES S.A."/>
    <s v="HD/NUEVO REQUERIMIENTO PRUEBAS DE ENLACES HACIA DATA CENTER"/>
    <s v="21/02/2024 18:09:35"/>
    <s v="21/02/2024 18:10:52"/>
    <x v="0"/>
    <s v="COMUNICACIONES"/>
    <s v="EQUIPOS DATOS"/>
    <s v="28/02/2024 10:06:55"/>
    <s v="28/02/2024 23:50:00"/>
    <s v="PREVENTIVO: NO_x000a_CODIGO DE SERVICIO:_x000a_DIRECCION:_x000a_QUIEN REPORTA:Fono   226900063  Cel.    991296870 Marco Valdivia Pastén_x000a_CONTACTO EN TERRENO:_x000a_PROBLEMA:_x000a_REQUERIMIENTO:ecesitamos nuevamente realizar pruebas de enlace._x000a_Favor si es posible reabrir el folio o ap"/>
    <s v="Pruebas realizadas entre cliente y proveedores Huawei  y Entel terminar"/>
    <d v="1900-01-05T07:33:10"/>
    <d v="1900-01-05T15:57:20"/>
    <d v="1899-12-30T08:24:10"/>
    <s v=""/>
    <s v="Cumplido"/>
    <m/>
    <m/>
    <m/>
    <m/>
    <m/>
    <d v="2024-02-28T00:00:00"/>
    <x v="1"/>
    <x v="0"/>
    <x v="0"/>
    <x v="1"/>
    <x v="0"/>
  </r>
  <r>
    <s v="INC000002629136"/>
    <s v="TICKET-INTELIGENTE"/>
    <x v="6"/>
    <s v="GESTION TI"/>
    <s v="RICARDO R GALLEGOS OYANEDER"/>
    <s v="USR_TSIGHT"/>
    <s v="1-Extenso/Generalizado"/>
    <s v="4-Baja"/>
    <s v="Baja"/>
    <x v="3"/>
    <s v="TELEFONICA EMPRESAS DE CHILE SA"/>
    <s v="telefonicainf - telefonicam04 TICKET AUTOMATICO"/>
    <s v="21/02/2024 18:39:53"/>
    <s v="21/02/2024 18:39:53"/>
    <x v="0"/>
    <s v="TRUESIGHT"/>
    <s v="TRUESIGHT"/>
    <s v="22/02/2024 0:25:00"/>
    <s v="22/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5:44:16"/>
    <d v="1899-12-30T05:45:07"/>
    <d v="1899-12-30T00:00:51"/>
    <s v="Cumplido"/>
    <s v=""/>
    <m/>
    <m/>
    <m/>
    <m/>
    <m/>
    <d v="2024-02-22T00:00:00"/>
    <x v="0"/>
    <x v="0"/>
    <x v="0"/>
    <x v="0"/>
    <x v="0"/>
  </r>
  <r>
    <s v="INC000002629179"/>
    <s v="TICKET-INTELIGENTE"/>
    <x v="6"/>
    <s v="GESTION TI"/>
    <s v="RICARDO R GALLEGOS OYANEDER"/>
    <s v="USR_TSIGHT"/>
    <s v="1-Extenso/Generalizado"/>
    <s v="4-Baja"/>
    <s v="Baja"/>
    <x v="3"/>
    <s v="GPS CHILE SPA"/>
    <s v="gpschi01 - wnprdb_gps10 TICKET AUTOMATICO"/>
    <s v="21/02/2024 19:51:56"/>
    <s v="21/02/2024 19:51:56"/>
    <x v="0"/>
    <s v="TRUESIGHT"/>
    <s v="TRUESIGHT"/>
    <s v="22/02/2024 0:22:48"/>
    <s v="22/02/2024 23:50:00"/>
    <s v="PREVENTIVO=SI_x000a_CODIGO DE SERVICIO=WNPRDB_GPS10_x000a_DIRECCION=NULL_x000a_CIUDAD=NULL_x000a_COMUNA LOCAL=Santiago_x000a_REGION=NULL_x000a_QUIEN REPORTA=Ticket automático_x000a_CONTACTO EN TERRENO=_x000a_PROBLEMA=High RAM Usage Alert for Node GPSCHI01 - WNPRDB_GPS10_x000a_REQUERIMIENTO=_x000a_EQUIPOS ENERGIZA"/>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29:27"/>
    <d v="1899-12-30T04:30:52"/>
    <d v="1899-12-30T00:01:25"/>
    <s v="Cumplido"/>
    <s v=""/>
    <m/>
    <m/>
    <m/>
    <m/>
    <m/>
    <d v="2024-02-22T00:00:00"/>
    <x v="0"/>
    <x v="0"/>
    <x v="0"/>
    <x v="0"/>
    <x v="0"/>
  </r>
  <r>
    <s v="INC000002629255"/>
    <s v="HOUSING"/>
    <x v="11"/>
    <s v="APQ ACCESOS"/>
    <s v="JAIRO A SALINAS GARAY"/>
    <s v="tct_jsalin"/>
    <s v="3-Moderado/Limitado"/>
    <s v="3-Medio"/>
    <s v="Media"/>
    <x v="1"/>
    <s v="TELEFONICA EMPRESAS DE CHILE SA"/>
    <s v="Tendido de cableado para cliente RBC-DXC"/>
    <s v="22/02/2024 6:47:13"/>
    <s v="22/02/2024 6:57:31"/>
    <x v="0"/>
    <s v="CDP ANTIGUO 1"/>
    <s v="CDP ANTIGUO 2"/>
    <s v="22/02/2024 6:57:31"/>
    <s v="22/02/2024 23:50:00"/>
    <s v="Tendido de cableado para cliente RBC-DXC"/>
    <s v="SUPERVISION CRQ/OK."/>
    <d v="1899-12-30T00:00:00"/>
    <d v="1899-12-30T00:10:18"/>
    <d v="1899-12-30T00:10:18"/>
    <s v=""/>
    <s v="Cumplido"/>
    <m/>
    <m/>
    <m/>
    <m/>
    <m/>
    <d v="2024-02-22T00:00:00"/>
    <x v="0"/>
    <x v="0"/>
    <x v="0"/>
    <x v="0"/>
    <x v="0"/>
  </r>
  <r>
    <s v="INC000002629256"/>
    <s v="HOUSING"/>
    <x v="11"/>
    <s v="APQ ACCESOS"/>
    <s v="JAIRO A SALINAS GARAY"/>
    <s v="tct_jsalin"/>
    <s v="3-Moderado/Limitado"/>
    <s v="3-Medio"/>
    <s v="Media"/>
    <x v="1"/>
    <s v="TELEFONICA EMPRESAS DE CHILE SA"/>
    <s v="PROYECTOS INTERNOS HUAWEI"/>
    <s v="22/02/2024 6:57:37"/>
    <s v="22/02/2024 7:01:01"/>
    <x v="0"/>
    <s v="CDP ANTIGUO 1"/>
    <s v="CDP ANTIGUO 2"/>
    <s v="22/02/2024 7:01:01"/>
    <s v="22/02/2024 23:50:00"/>
    <s v="PROYECTOS INTERNOS HUAWEI"/>
    <s v="SUPERVISION CRQ/OK."/>
    <d v="1899-12-30T00:00:00"/>
    <d v="1899-12-30T00:03:24"/>
    <d v="1899-12-30T00:03:24"/>
    <s v=""/>
    <s v="Cumplido"/>
    <m/>
    <m/>
    <m/>
    <m/>
    <m/>
    <d v="2024-02-22T00:00:00"/>
    <x v="0"/>
    <x v="0"/>
    <x v="0"/>
    <x v="0"/>
    <x v="0"/>
  </r>
  <r>
    <s v="INC000002629257"/>
    <s v="HOUSING"/>
    <x v="11"/>
    <s v="APQ ACCESOS"/>
    <s v="JAIRO A SALINAS GARAY"/>
    <s v="tct_jsalin"/>
    <s v="3-Moderado/Limitado"/>
    <s v="3-Medio"/>
    <s v="Media"/>
    <x v="1"/>
    <s v="TELEFONICA EMPRESAS DE CHILE SA"/>
    <s v="RONDA Y REVISION DE SALAS TECNICAS 20:30"/>
    <s v="22/02/2024 7:01:12"/>
    <s v="22/02/2024 7:06:12"/>
    <x v="0"/>
    <s v="CDP ANTIGUO 1"/>
    <s v="CDP ANTIGUO 2"/>
    <s v="22/02/2024 7:06:12"/>
    <s v="22/02/2024 23:50:00"/>
    <s v="RONDA Y REVISION DE SALAS TECNICAS 20:30"/>
    <s v="RONDA REALIZADA"/>
    <d v="1899-12-30T00:00:00"/>
    <d v="1899-12-30T00:05:00"/>
    <d v="1899-12-30T00:05:00"/>
    <s v=""/>
    <s v="Cumplido"/>
    <m/>
    <m/>
    <m/>
    <m/>
    <m/>
    <d v="2024-02-22T00:00:00"/>
    <x v="0"/>
    <x v="0"/>
    <x v="0"/>
    <x v="0"/>
    <x v="0"/>
  </r>
  <r>
    <s v="INC000002629258"/>
    <s v="HOUSING"/>
    <x v="11"/>
    <s v="APQ ACCESOS"/>
    <s v="JAIRO A SALINAS GARAY"/>
    <s v="tct_jsalin"/>
    <s v="3-Moderado/Limitado"/>
    <s v="3-Medio"/>
    <s v="Media"/>
    <x v="1"/>
    <s v="TELEFONICA EMPRESAS DE CHILE SA"/>
    <s v="TOMA DE ALARMAS DE CLIENTE"/>
    <s v="22/02/2024 7:06:24"/>
    <s v="22/02/2024 7:09:30"/>
    <x v="0"/>
    <s v="CDP ANTIGUO 1"/>
    <s v="CDP ANTIGUO 2"/>
    <s v="22/02/2024 7:09:30"/>
    <s v="22/02/2024 23:50:00"/>
    <s v="TOMA DE ALARMAS DE CLIENTE"/>
    <s v="TOMA DE ALARMAS REALIZADA."/>
    <d v="1899-12-30T00:00:00"/>
    <d v="1899-12-30T00:03:06"/>
    <d v="1899-12-30T00:03:06"/>
    <s v=""/>
    <s v="Cumplido"/>
    <m/>
    <m/>
    <m/>
    <m/>
    <m/>
    <d v="2024-02-22T00:00:00"/>
    <x v="0"/>
    <x v="0"/>
    <x v="0"/>
    <x v="0"/>
    <x v="0"/>
  </r>
  <r>
    <s v="INC000002629260"/>
    <s v="HOUSING"/>
    <x v="11"/>
    <s v="APQ ACCESOS"/>
    <s v="JAIRO A SALINAS GARAY"/>
    <s v="tct_jsalin"/>
    <s v="3-Moderado/Limitado"/>
    <s v="3-Medio"/>
    <s v="Media"/>
    <x v="1"/>
    <s v="TELEFONICA EMPRESAS DE CHILE SA"/>
    <s v="RONDA Y REVISION DE SALAS TECNICAS 06:30"/>
    <s v="22/02/2024 7:30:47"/>
    <s v="22/02/2024 7:32:41"/>
    <x v="0"/>
    <s v="CDP ANTIGUO 1"/>
    <s v="CDP ANTIGUO 2"/>
    <s v="22/02/2024 7:32:41"/>
    <s v="22/02/2024 23:50:00"/>
    <s v="RONDA Y REVISION DE SALAS TECNICAS 06:30"/>
    <s v="RONDA REALIZADA."/>
    <d v="1899-12-30T00:00:00"/>
    <d v="1899-12-30T00:01:54"/>
    <d v="1899-12-30T00:01:54"/>
    <s v=""/>
    <s v="Cumplido"/>
    <m/>
    <m/>
    <m/>
    <m/>
    <m/>
    <d v="2024-02-22T00:00:00"/>
    <x v="0"/>
    <x v="0"/>
    <x v="0"/>
    <x v="0"/>
    <x v="0"/>
  </r>
  <r>
    <s v="INC000002629299"/>
    <s v="HOUSING"/>
    <x v="11"/>
    <s v="APQ ACCESOS"/>
    <s v="JOSE G MARQUEZ MARCANO"/>
    <s v="tct_josmam"/>
    <s v="4-Menor/Localizado"/>
    <s v="4-Baja"/>
    <s v="Baja"/>
    <x v="1"/>
    <s v="TELEFONICA EMPRESAS DE CHILE SA"/>
    <s v="RONDA Y REVISION DE SALAS 8:30"/>
    <s v="22/02/2024 9:46:04"/>
    <s v="22/02/2024 9:46:52"/>
    <x v="0"/>
    <s v="CDP ANTIGUO 1"/>
    <s v="CDP ANTIGUO 2"/>
    <s v="22/02/2024 9:48:03"/>
    <s v="22/02/2024 23:50:00"/>
    <s v="RONDA Y REVISION DE SALAS"/>
    <s v="RONDAS REALIZADAS"/>
    <d v="1899-12-30T00:00:55"/>
    <d v="1899-12-30T00:01:59"/>
    <d v="1899-12-30T00:01:04"/>
    <s v=""/>
    <s v="Cumplido"/>
    <m/>
    <m/>
    <m/>
    <m/>
    <m/>
    <d v="2024-02-22T00:00:00"/>
    <x v="0"/>
    <x v="0"/>
    <x v="0"/>
    <x v="0"/>
    <x v="0"/>
  </r>
  <r>
    <s v="INC000002629371"/>
    <s v="TICKET-INTELIGENTE"/>
    <x v="6"/>
    <s v="GESTION TI"/>
    <s v="RICARDO R GALLEGOS OYANEDER"/>
    <s v="USR_TSIGHT"/>
    <s v="1-Extenso/Generalizado"/>
    <s v="4-Baja"/>
    <s v="Baja"/>
    <x v="3"/>
    <s v="COAGRA S A"/>
    <s v="coagra01 - sap_prod_e_vm TICKET AUTOMATICO"/>
    <s v="21/02/2024 22:11:48"/>
    <s v="21/02/2024 22:11:48"/>
    <x v="0"/>
    <s v="TRUESIGHT"/>
    <s v="TRUESIGHT"/>
    <s v="22/02/2024 0:16:32"/>
    <s v="22/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55:42"/>
    <d v="1899-12-30T02:04:44"/>
    <d v="1899-12-30T00:09:02"/>
    <s v="Cumplido"/>
    <s v=""/>
    <m/>
    <m/>
    <m/>
    <m/>
    <m/>
    <d v="2024-02-22T00:00:00"/>
    <x v="0"/>
    <x v="0"/>
    <x v="0"/>
    <x v="0"/>
    <x v="0"/>
  </r>
  <r>
    <s v="INC000002629406"/>
    <s v="TICKET-INTELIGENTE"/>
    <x v="6"/>
    <s v="GESTION TI"/>
    <s v="RICARDO R GALLEGOS OYANEDER"/>
    <s v="USR_TSIGHT"/>
    <s v="1-Extenso/Generalizado"/>
    <s v="4-Baja"/>
    <s v="Baja"/>
    <x v="3"/>
    <s v="FUNDACION INSTITUTO PROFESIONAL DUOC UC"/>
    <s v="fiprdu01 - srvinfra_vm TICKET AUTOMATICO"/>
    <s v="21/02/2024 23:41:09"/>
    <s v="21/02/2024 23:41:09"/>
    <x v="0"/>
    <s v="TRUESIGHT"/>
    <s v="TRUESIGHT"/>
    <s v="22/02/2024 11:56:59"/>
    <s v="22/02/2024 23:50:00"/>
    <s v="PREVENTIVO=SI_x000a_CODIGO DE SERVICIO=SRVINFRA_VM_x000a_DIRECCION=NULL_x000a_CIUDAD=NULL_x000a_COMUNA LOCAL=_x000a_REGION=NULL_x000a_QUIEN REPORTA=Ticket automático_x000a_CONTACTO EN TERRENO=_x000a_PROBLEMA=Node FIPRDU01 - SRVINFRA_VM CPU Load at 100 % Exceeds Threshold_x000a_REQUERIMIENTO=_x000a_EQUIPOS ENERGIZ"/>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2:14:30"/>
    <d v="1899-12-30T12:15:50"/>
    <d v="1899-12-30T00:01:20"/>
    <s v="Cumplido"/>
    <s v=""/>
    <m/>
    <m/>
    <m/>
    <m/>
    <m/>
    <d v="2024-02-22T00:00:00"/>
    <x v="0"/>
    <x v="0"/>
    <x v="0"/>
    <x v="0"/>
    <x v="0"/>
  </r>
  <r>
    <s v="INC000002629520"/>
    <s v="SAP"/>
    <x v="9"/>
    <s v="CLOUD SAP HANA"/>
    <s v="NICOLAS A SAAVEDRA EGUILUZ"/>
    <s v="tct_nsaave"/>
    <s v="4-Menor/Localizado"/>
    <s v="4-Baja"/>
    <s v="Baja"/>
    <x v="1"/>
    <s v="TELEFONICA EMPRESAS DE CHILE SA"/>
    <s v="Checklist Diario clientes 22.02.24"/>
    <s v="22/02/2024 7:49:03"/>
    <s v="22/02/2024 7:50:12"/>
    <x v="0"/>
    <s v="Service"/>
    <s v="Internal"/>
    <s v="22/02/2024 7:50:36"/>
    <s v="22/02/2024 23:50:00"/>
    <s v="Se realiza Checklist Diario de los clientes; _x000a_HDC_x000a_NUTRISCO"/>
    <s v="Se realiza Checklist Diario de los clientes; _x000a_HDC_x000a_NUTRISCO"/>
    <d v="1899-12-30T00:00:00"/>
    <d v="1899-12-30T00:01:33"/>
    <d v="1899-12-30T00:01:33"/>
    <s v=""/>
    <s v="Cumplido"/>
    <m/>
    <m/>
    <m/>
    <m/>
    <m/>
    <d v="2024-02-22T00:00:00"/>
    <x v="0"/>
    <x v="0"/>
    <x v="0"/>
    <x v="0"/>
    <x v="0"/>
  </r>
  <r>
    <s v="INC000002629769"/>
    <s v="HOUSING"/>
    <x v="8"/>
    <s v="BELIEVE"/>
    <s v="JOSE G MARQUEZ MARCANO"/>
    <s v="frp_jcruzy"/>
    <s v="3-Moderado/Limitado"/>
    <s v="3-Medio"/>
    <s v="Media"/>
    <x v="1"/>
    <s v="TELEFONICA EMPRESAS DE CHILE SA"/>
    <s v="GESTION DATACENTER/ ACCESOS  / TELEFONICA EMPRESAS DE CHILE SA"/>
    <s v="22/02/2024 7:53:51"/>
    <s v="22/02/2024 8:20:06"/>
    <x v="0"/>
    <s v="COMUNICACIONES"/>
    <s v="VPN IP - MPLS"/>
    <s v="22/02/2024 8:37:57"/>
    <s v="22/02/2024 23:50:00"/>
    <s v="EMPRESA:    _x0009_TELEFONICA EMPRESAS DE CHILE SA_x000a_CÓDIGO DE SERVICIO:_x000a_DIRECCIÓN: Av. presidente Prieto #226, Paine, Santiago_x000a_NOMBRE DE QUIEN REPORTA:  Sebastian Contreras_x000a_TELÉFONO DE QUIEN REPORTA:  987685102_x000a_NOMBRE DE CONTACTO EN TERRENO: **_x000a_REQUERIMIENTO:"/>
    <s v="ACCESOS AUTORIZADOS"/>
    <d v="1899-12-30T00:00:58"/>
    <d v="1899-12-30T00:44:06"/>
    <d v="1899-12-30T00:43:08"/>
    <s v=""/>
    <s v="Cumplido"/>
    <m/>
    <m/>
    <m/>
    <m/>
    <m/>
    <d v="2024-02-22T00:00:00"/>
    <x v="0"/>
    <x v="0"/>
    <x v="0"/>
    <x v="0"/>
    <x v="0"/>
  </r>
  <r>
    <s v="INC000002629915"/>
    <s v="HOUSING"/>
    <x v="13"/>
    <s v="BELIEVE"/>
    <s v="RENE E VILLEGAS CARREÑO"/>
    <s v="frp_jcarri"/>
    <s v="3-Moderado/Limitado"/>
    <s v="3-Medio"/>
    <s v="Media"/>
    <x v="1"/>
    <s v="BANCO SANTANDER CHILE"/>
    <s v="GESTION DATACENTER/ ACCESOS /BANCO SANTANDER CHILE"/>
    <s v="22/02/2024 10:03:27"/>
    <s v="22/02/2024 10:04:47"/>
    <x v="0"/>
    <s v="COMUNICACIONES"/>
    <s v="VPN IP - MPLS"/>
    <s v="22/02/2024 10:20:50"/>
    <s v="22/02/2024 23:50:00"/>
    <s v="EMPRESA:BANCO SANTANDER CHILE_x000a_CÓDIGO DE SERVICIO: _x000a_DIRECCIÓN:Av. Apoquindo #7071, Las Condes, Santiago_x000a_NOMBRE DE QUIEN REPORTA:Christian Tapia_x000a_TELÉFONO DE QUIEN REPORTA:56981568202_x000a_NOMBRE DE CONTACTO EN TERRENO: _x000a_REQUERIMIENTO:configuracion equipo datap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1:58"/>
    <d v="1899-12-30T00:17:23"/>
    <d v="1899-12-30T00:05:25"/>
    <s v=""/>
    <s v="Cumplido"/>
    <m/>
    <m/>
    <m/>
    <m/>
    <m/>
    <d v="2024-02-22T00:00:00"/>
    <x v="0"/>
    <x v="0"/>
    <x v="0"/>
    <x v="0"/>
    <x v="0"/>
  </r>
  <r>
    <s v="INC000002629922"/>
    <s v="HOSTING VIRTUAL"/>
    <x v="6"/>
    <s v="DUOC TICKET AUTOMATICO"/>
    <s v="RICARDO R GALLEGOS OYANEDER"/>
    <s v="frp_lmosqu"/>
    <s v="4-Menor/Localizado"/>
    <s v="4-Baja"/>
    <s v="Baja"/>
    <x v="1"/>
    <s v="FUNDACION INSTITUTO PROFESIONAL DUOC UC"/>
    <s v="DUOC | REQ |  Levantamiento Exchange 2007"/>
    <s v="22/02/2024 10:27:04"/>
    <s v="22/02/2024 10:28:59"/>
    <x v="0"/>
    <s v="CDP ANTIGUO 1"/>
    <s v="CDP ANTIGUO 2"/>
    <s v="27/02/2024 17:54:13"/>
    <s v="27/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Levantamiento"/>
    <s v="Actividad en ejecución junto a cliente."/>
    <d v="1900-01-04T01:45:36"/>
    <d v="1900-01-04T07:27:09"/>
    <d v="1899-12-30T05:41:33"/>
    <s v=""/>
    <s v="Cumplido"/>
    <m/>
    <m/>
    <m/>
    <m/>
    <m/>
    <d v="2024-02-27T00:00:00"/>
    <x v="1"/>
    <x v="0"/>
    <x v="1"/>
    <x v="0"/>
    <x v="0"/>
  </r>
  <r>
    <s v="INC000002629926"/>
    <s v="HOSTING VIRTUAL"/>
    <x v="6"/>
    <s v="DUOC TICKET PENDIENTES"/>
    <s v="JAVIER CUEVAS"/>
    <s v="frp_lmosqu"/>
    <s v="4-Menor/Localizado"/>
    <s v="4-Baja"/>
    <s v="Baja"/>
    <x v="1"/>
    <s v="FUNDACION INSTITUTO PROFESIONAL DUOC UC"/>
    <s v="DUOC | REQ | Conector Exchange 2016"/>
    <s v="22/02/2024 10:30:49"/>
    <s v="22/02/2024 10:32:14"/>
    <x v="0"/>
    <s v="CDP ANTIGUO 1"/>
    <s v="CDP ANTIGUO 2"/>
    <s v="23/02/2024 11:58:27"/>
    <s v="23/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Conector Exch"/>
    <m/>
    <d v="1899-12-31T01:10:33"/>
    <d v="1899-12-31T01:27:38"/>
    <d v="1899-12-30T00:17:05"/>
    <s v=""/>
    <s v="Cumplido"/>
    <m/>
    <m/>
    <m/>
    <m/>
    <m/>
    <d v="2024-02-23T00:00:00"/>
    <x v="0"/>
    <x v="0"/>
    <x v="0"/>
    <x v="0"/>
    <x v="0"/>
  </r>
  <r>
    <s v="INC000002629947"/>
    <s v="HOUSING"/>
    <x v="13"/>
    <s v="BELIEVE"/>
    <s v="RENE E VILLEGAS CARREÑO"/>
    <s v="frp_dvilca"/>
    <s v="3-Moderado/Limitado"/>
    <s v="3-Medio"/>
    <s v="Media"/>
    <x v="1"/>
    <s v="FARMACIAS AHUMADA S.A."/>
    <s v="GESTION DATACENTER/ ACCESOS /FARMACIAS AHUMADA S.A."/>
    <s v="22/02/2024 11:18:36"/>
    <s v="22/02/2024 11:21:37"/>
    <x v="0"/>
    <s v="COMUNICACIONES"/>
    <s v="VPN IP - MPLS"/>
    <s v="22/02/2024 11:40:33"/>
    <s v="22/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13:03"/>
    <d v="1899-12-30T00:21:57"/>
    <d v="1899-12-30T00:08:54"/>
    <s v=""/>
    <s v="Cumplido"/>
    <m/>
    <m/>
    <m/>
    <m/>
    <m/>
    <d v="2024-02-22T00:00:00"/>
    <x v="0"/>
    <x v="0"/>
    <x v="0"/>
    <x v="0"/>
    <x v="0"/>
  </r>
  <r>
    <s v="INC000002630013"/>
    <s v="VPN IP - MPLS"/>
    <x v="7"/>
    <s v="GESTION HD"/>
    <s v="SEBASTIAN I ACUÑA GUZMAN"/>
    <s v="frp_pcamay"/>
    <s v="3-Moderado/Limitado"/>
    <s v="3-Medio"/>
    <s v="Media"/>
    <x v="1"/>
    <s v="TELEFONICA GLOBAL TECHNOLOGY S.A.AGENCIA EN CHILE"/>
    <s v="HD/servidor testbatbic no permite comunicación de agente de respaldo veritas a través de firewall"/>
    <s v="22/02/2024 10:02:06"/>
    <s v="22/02/2024 10:03:56"/>
    <x v="0"/>
    <s v="TI"/>
    <s v="SISTEMAS OPERATIVOS"/>
    <s v="22/02/2024 16:01:54"/>
    <s v="22/02/2024 23:50:00"/>
    <s v="PREVENTIVO: NO_x000a_CODIGO DE SERVICIO:_x000a_DIRECCION:_x000a_QUIEN REPORTA:+56 97411 3060 | Rodrigo Vásquez Muñoz_x000a_CONTACTO EN TERRENO:_x000a_PROBLEMA:_x000a_REQUERIMIENTO:Solicito de vuestro apoyo para crear ticket como_x000a_REQUERIMIENTO y en estado PENDIENTE asignarlo a Sebastian Acu"/>
    <s v="Se permite en el firewall de sistema operativo los puertos 1556, 13724. Se valida funcionamiento con solicitante."/>
    <d v="1899-12-30T00:00:00"/>
    <d v="1899-12-30T06:59:48"/>
    <d v="1899-12-30T06:59:48"/>
    <s v=""/>
    <s v="Cumplido"/>
    <m/>
    <s v=""/>
    <s v=""/>
    <s v="Cumplido"/>
    <s v=""/>
    <d v="2024-02-22T00:00:00"/>
    <x v="1"/>
    <x v="0"/>
    <x v="1"/>
    <x v="0"/>
    <x v="0"/>
  </r>
  <r>
    <s v="INC000002630021"/>
    <s v="VPN IP - MPLS"/>
    <x v="5"/>
    <s v="GESTION HD"/>
    <s v="JUAN PABLO PAZ GOMPERTZ"/>
    <s v="frp_pcamay"/>
    <s v="3-Moderado/Limitado"/>
    <s v="3-Medio"/>
    <s v="Media"/>
    <x v="1"/>
    <s v="HORTIFRUT S.A"/>
    <s v="HD/RE: Hortifrut - Software de IPS/IDS utilizado"/>
    <s v="22/02/2024 10:20:15"/>
    <s v="22/02/2024 10:22:41"/>
    <x v="0"/>
    <s v="CDP ANTIGUO 1"/>
    <s v="CDP ANTIGUO 2"/>
    <s v="22/02/2024 15:08:17"/>
    <s v="22/02/2024 23:50:00"/>
    <s v="PREVENTIVO: NO_x000a_CODIGO DE SERVICIO:_x000a_DIRECCION:_x000a_QUIEN REPORTA:Carlos Bahamonde Reyes_x000a_CONTACTO EN TERRENO:_x000a_PROBLEMA:_x000a_REQUERIMIENTO:Por auditorías nos solicitando evidencia del software de_x000a_detección/prevención de intrusos que tiene Hortifrut en Telefonica."/>
    <s v="Cliente no cuenta con servicio IPS/IDS y debe ser solicitado a nivel comercial entre cliente y Service Manager. se da cierre al folio posterior a la entrega de esta informacion solicitada."/>
    <d v="1899-12-30T03:50:08"/>
    <d v="1899-12-30T04:48:02"/>
    <d v="1899-12-30T00:57:54"/>
    <s v=""/>
    <s v="Cumplido"/>
    <m/>
    <m/>
    <m/>
    <m/>
    <m/>
    <d v="2024-02-22T00:00:00"/>
    <x v="0"/>
    <x v="0"/>
    <x v="0"/>
    <x v="0"/>
    <x v="0"/>
  </r>
  <r>
    <s v="INC000002630053"/>
    <s v="VPN IP - MPLS"/>
    <x v="7"/>
    <s v="GESTION HD"/>
    <s v="SEBASTIAN I ACUÑA GUZMAN"/>
    <s v="frp_pcamay"/>
    <s v="3-Moderado/Limitado"/>
    <s v="3-Medio"/>
    <s v="Media"/>
    <x v="1"/>
    <s v="TELEFONICA GLOBAL TECHNOLOGY S.A.AGENCIA EN CHILE"/>
    <s v="HD/RE: REPORTE OPENSCAP -CCS- SEGURIDAD DE SISTEMA OPERATIVO BASE."/>
    <s v="22/02/2024 11:22:23"/>
    <s v="22/02/2024 11:24:57"/>
    <x v="0"/>
    <s v="TI"/>
    <s v="SISTEMAS OPERATIVOS"/>
    <s v="23/02/2024 11:08:50"/>
    <s v="23/02/2024 23:50:00"/>
    <s v="PREVENTIVO: NO_x000a_CODIGO DE SERVICIO:_x000a_DIRECCION:_x000a_QUIEN REPORTA:Sebastián Acuña Guzmán +56 97257 1796_x000a_CONTACTO EN TERRENO:_x000a_PROBLEMA:_x000a_REQUERIMIENTO:Estoy tratando de levantar weblogic en el servidor TESTOSBWEB y da un_x000a_error._x000a__x000a_om.oracle.classloader.weblogic.La"/>
    <s v="Se procederá a dejar sin efecto las revisiones futuras sobre este servidor, esto debido a que se levantará por parte de cliente un servidor nuevo, con Oracle Linux 9 en su última versión, al igual que weblogic 14."/>
    <d v="1899-12-30T18:57:58"/>
    <d v="1899-12-30T23:46:27"/>
    <d v="1899-12-30T04:48:29"/>
    <s v=""/>
    <s v="Cumplido"/>
    <m/>
    <m/>
    <m/>
    <m/>
    <m/>
    <d v="2024-02-23T00:00:00"/>
    <x v="1"/>
    <x v="0"/>
    <x v="1"/>
    <x v="0"/>
    <x v="0"/>
  </r>
  <r>
    <s v="INC000002630070"/>
    <s v="VPN IP - MPLS"/>
    <x v="3"/>
    <s v="GESTION HD"/>
    <s v="MOISES E MONTERO RAMOS"/>
    <s v="frp_pcamay"/>
    <s v="3-Moderado/Limitado"/>
    <s v="3-Medio"/>
    <s v="Media"/>
    <x v="1"/>
    <s v="FARMACIA AHUMADA S.A."/>
    <s v="HD/Proyecto C-19872300047; FARMACIA AHUMADA S.A."/>
    <s v="22/02/2024 12:01:15"/>
    <s v="22/02/2024 12:02:33"/>
    <x v="0"/>
    <s v="CDP ANTIGUO 1"/>
    <s v="CDP ANTIGUO 2"/>
    <s v="26/02/2024 16:21:04"/>
    <s v="26/02/2024 23:50:00"/>
    <s v="PREVENTIVO: NO_x000a_CODIGO DE SERVICIO:_x000a_DIRECCION:_x000a_QUIEN REPORTA:+56 9 9343 3824 Willians José Arenas Zarraga_x000a_CONTACTO EN TERRENO:_x000a_PROBLEMA:_x000a_REQUERIMIENTO:Favor enviar informacion_x000a_con respecto a los recursos actuales en VDC San Martin y VDC Apoquindo,_x000a_proyect"/>
    <s v="Se efectúa contacto con cliente: N/A_x000a_Teléfono de contacto: N/A_x000a_Acciones realizadas: , adjunto los recursos que tiene el cliente Farmacia Ahumada en el VDC._x000a__x000a__x000a_•_x0009_Recursos VDC:_x000a_•_x0009_Organización: Ahumada-DCSM_x000a_•_x0009_Virtual Data Center: fasa_sm_vdc , fasa_apq_vdc_"/>
    <d v="1900-01-02T23:20:14"/>
    <d v="1900-01-03T04:19:49"/>
    <d v="1899-12-30T04:59:35"/>
    <s v=""/>
    <s v="Cumplido"/>
    <m/>
    <s v=""/>
    <s v=""/>
    <s v="Cumplido"/>
    <s v=""/>
    <d v="2024-02-26T00:00:00"/>
    <x v="1"/>
    <x v="0"/>
    <x v="1"/>
    <x v="0"/>
    <x v="0"/>
  </r>
  <r>
    <s v="INC000002630077"/>
    <s v="VPN IP - MPLS"/>
    <x v="3"/>
    <s v="GESTION HD"/>
    <s v="ANGEL CASTRO CABRERA"/>
    <s v="frp_pcamay"/>
    <s v="3-Moderado/Limitado"/>
    <s v="3-Medio"/>
    <s v="Media"/>
    <x v="1"/>
    <s v="INDUSTRIAS CHILENAS DE ALAMBRE INCHALAM S.A."/>
    <s v="HD/INDUSTRIAS CHILENAS DE ALAMBRE INCHALAM S."/>
    <s v="22/02/2024 12:18:01"/>
    <s v="22/02/2024 12:27:33"/>
    <x v="0"/>
    <s v="CDP ANTIGUO 1"/>
    <s v="CDP ANTIGUO 2"/>
    <s v="23/02/2024 10:19:04"/>
    <s v="23/02/2024 23:50:00"/>
    <s v="PREVENTIVO: NO_x000a_CODIGO DE SERVICIO:_x000a_DIRECCION:_x000a_QUIEN REPORTA:56 9 9040 2570 Andres Gudiño_x000a_CONTACTO EN TERRENO:_x000a_PROBLEMA:_x000a_REQUERIMIENTO:favor de su ayuda en generar un ticket de requerimiento_x000a_para poder eliminar dos maquinas que se encuentran en el tennat"/>
    <s v="Se efectúa contacto con cliente: Andres Gudiño_x000a_Teléfono de contacto: Via correo _x000a_Acciones realizadas: Se crea actividad CRQ000000083525 para realizar baja de servidor APP-OSV (Servicio de telefonía IP) - 10.67.133.62. Servidor SBXINCHALAM fue eliminado c"/>
    <d v="1899-12-30T19:09:34"/>
    <d v="1899-12-30T22:01:03"/>
    <d v="1899-12-30T02:51:29"/>
    <s v=""/>
    <s v="Cumplido"/>
    <m/>
    <m/>
    <m/>
    <m/>
    <m/>
    <d v="2024-02-23T00:00:00"/>
    <x v="1"/>
    <x v="1"/>
    <x v="0"/>
    <x v="0"/>
    <x v="0"/>
  </r>
  <r>
    <s v="INC000002630498"/>
    <s v="HOUSING"/>
    <x v="14"/>
    <s v="BELIEVE"/>
    <s v="FRANCISCO J FELIU ABARCA"/>
    <s v="frp_dvilca"/>
    <s v="3-Moderado/Limitado"/>
    <s v="3-Medio"/>
    <s v="Media"/>
    <x v="1"/>
    <s v="COCA COLA EMBONOR S A"/>
    <s v="GESTION DATACENTER/ ACCESOS / COCA COLA EMBONOR S A"/>
    <s v="22/02/2024 16:42:20"/>
    <s v="22/02/2024 16:44:03"/>
    <x v="0"/>
    <s v="CDP ANTIGUO 1"/>
    <s v="CDP ANTIGUO 2"/>
    <s v="22/02/2024 19:01:52"/>
    <s v="22/02/2024 23:50:00"/>
    <s v="EMPRESA: COCA COLA EMBONOR S A_x000a_CÓDIGO DE SERVICIO: _x000a_DIRECCIÓN:Calle San Martin #50, Santiago Centro, Santiago_x000a_NOMBRE DE QUIEN REPORTA:Alvaro Tobar_x000a_TELÉFONO DE QUIEN REPORTA: 995487433 _x000a_NOMBRE DE CONTACTO EN TERRENO: _x000a_REQUERIMIENTO :  contruccion f.o_x000a_EQUI"/>
    <s v="Fase de resolución y recuperación: INFORMACION_x000a_Se efectúa contacto con cliente:N/A_x000a_Teléfono de contacto: N/A_x000a_Acciones realizadas: ACCESOS RECHAZADOS / INFORMACION ENTREGADA AMBIGUA_x000a_Solución paliativa o definitiva: N/A_x000a_Acciones de Mejora, Recomendaciones:"/>
    <d v="1899-12-30T02:14:07"/>
    <d v="1899-12-30T02:19:32"/>
    <d v="1899-12-30T00:05:25"/>
    <s v=""/>
    <s v="Cumplido"/>
    <m/>
    <m/>
    <m/>
    <m/>
    <m/>
    <d v="2024-02-22T00:00:00"/>
    <x v="0"/>
    <x v="0"/>
    <x v="0"/>
    <x v="0"/>
    <x v="0"/>
  </r>
  <r>
    <s v="INC000002630085"/>
    <s v="VPN IP - MPLS"/>
    <x v="5"/>
    <s v="GESTION HD"/>
    <s v="JUAN PABLO PAZ GOMPERTZ"/>
    <s v="frp_pcamay"/>
    <s v="3-Moderado/Limitado"/>
    <s v="3-Medio"/>
    <s v="Media"/>
    <x v="1"/>
    <s v="INSTITUTO PROFESIONAL DE CHILE SA"/>
    <s v="HD/RE: SOC/REQ INSTITUTO PROFESIONAL DE CHILE SA/INC000002626216/Albacete // AV - IPCHILE/ APERTURA"/>
    <s v="22/02/2024 12:55:38"/>
    <s v="22/02/2024 13:02:05"/>
    <x v="0"/>
    <s v="CDP ANTIGUO 1"/>
    <s v="CDP ANTIGUO 2"/>
    <s v="22/02/2024 13:55:53"/>
    <s v="22/02/2024 23:50:00"/>
    <s v="PREVENTIVO: NO_x000a_CODIGO DE SERVICIO:_x000a_DIRECCION:_x000a_QUIEN REPORTA:+56 9 9742 0921 Juan Carlos Uzcategui Fuguett_x000a_CONTACTO EN TERRENO:_x000a_PROBLEMA:_x000a_REQUERIMIENTO:_x000a_@Help Desk,_x000a__x000a_Favor crear ticket y asignar a controller, de acuerdo a correo precedente_x000a_para que sea as"/>
    <s v="Se corrige IP de acceso ya que se estaba apuntando a DeepSecurity San Martin y no a Paine, por lo que se solicita a Juan Carlos cambiar el enrutamiento y se reestablece la comunicacion a nivel de capa 3 con el servicio."/>
    <d v="1899-12-30T00:00:00"/>
    <d v="1899-12-30T01:00:15"/>
    <d v="1899-12-30T01:00:15"/>
    <s v=""/>
    <s v="Cumplido"/>
    <m/>
    <m/>
    <m/>
    <m/>
    <m/>
    <d v="2024-02-22T00:00:00"/>
    <x v="1"/>
    <x v="1"/>
    <x v="0"/>
    <x v="0"/>
    <x v="0"/>
  </r>
  <r>
    <s v="INC000002630291"/>
    <s v="HOUSING"/>
    <x v="14"/>
    <s v="BELIEVE"/>
    <s v="FRANCISCO J FELIU ABARCA"/>
    <s v="frp_jolsso"/>
    <s v="3-Moderado/Limitado"/>
    <s v="3-Medio"/>
    <s v="Media"/>
    <x v="1"/>
    <s v="RIPLEY CHILE S.A."/>
    <s v="GESTION DATACENTER/ ACCESOS /RIPLEY CHILE S.A."/>
    <s v="22/02/2024 15:15:29"/>
    <s v="22/02/2024 15:18:06"/>
    <x v="0"/>
    <s v="TI"/>
    <s v="INFRAESTRUCTURA"/>
    <s v="22/02/2024 15:50:38"/>
    <s v="22/02/2024 23:50:00"/>
    <s v="EMPRESA:RIPLEY CHILE S.A._x000a_CÓDIGO DE SERVICIO: _x000a_DIRECCIÓN: Calle San Martin #50, Santiago Centro, Santiago_x000a_NOMBRE DE QUIEN REPORTA: Marco Gutierrez_x000a_TELÉFONO DE QUIEN REPORTA: 56 9 47309040_x000a_NOMBRE DE CONTACTO EN TERRENO: _x000a_REQUERIMIENTO:Auditoria de Certifi"/>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31:15"/>
    <d v="1899-12-30T00:35:09"/>
    <d v="1899-12-30T00:03:54"/>
    <s v=""/>
    <s v="Cumplido"/>
    <m/>
    <s v=""/>
    <s v=""/>
    <s v="Cumplido"/>
    <s v=""/>
    <d v="2024-02-22T00:00:00"/>
    <x v="0"/>
    <x v="0"/>
    <x v="0"/>
    <x v="0"/>
    <x v="0"/>
  </r>
  <r>
    <s v="INC000002630405"/>
    <s v="HOUSING"/>
    <x v="13"/>
    <s v="BELIEVE"/>
    <s v="RENE E VILLEGAS CARREÑO"/>
    <s v="frp_dvilca"/>
    <s v="3-Moderado/Limitado"/>
    <s v="3-Medio"/>
    <s v="Media"/>
    <x v="1"/>
    <s v="TELEFONICA EMPRESAS DE CHILE SA"/>
    <s v="GESTION DATACENTER/ ACCESOS / TELEFONICA EMPRESAS DE CHILE SA"/>
    <s v="22/02/2024 12:29:45"/>
    <s v="22/02/2024 12:34:05"/>
    <x v="0"/>
    <s v="COMUNICACIONES"/>
    <s v="VPN IP - MPLS"/>
    <s v="22/02/2024 13:28:36"/>
    <s v="22/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_x000a_REUN"/>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46:20"/>
    <d v="1899-12-30T00:58:51"/>
    <d v="1899-12-30T00:12:31"/>
    <s v=""/>
    <s v="Cumplido"/>
    <m/>
    <m/>
    <m/>
    <m/>
    <m/>
    <d v="2024-02-22T00:00:00"/>
    <x v="0"/>
    <x v="0"/>
    <x v="0"/>
    <x v="0"/>
    <x v="0"/>
  </r>
  <r>
    <s v="INC000002630412"/>
    <s v="HOUSING"/>
    <x v="8"/>
    <s v="BELIEVE"/>
    <s v="JOSE G MARQUEZ MARCANO"/>
    <s v="frp_dvilca"/>
    <s v="3-Moderado/Limitado"/>
    <s v="3-Medio"/>
    <s v="Media"/>
    <x v="1"/>
    <s v="TELEFONICA GLOBAL TECHNOLOGY S.A.AGENCIA EN CHILE"/>
    <s v="GESTION DATACENTER/ ACCESOS / TELEFONICA GLOBAL TECHNOLOGY S.A.AGENCIA EN CHILE"/>
    <s v="22/02/2024 12:43:26"/>
    <s v="22/02/2024 12:45:01"/>
    <x v="0"/>
    <s v="COMUNICACIONES"/>
    <s v="VPN IP - MPLS"/>
    <s v="22/02/2024 17:14:44"/>
    <s v="22/02/2024 23:50:00"/>
    <s v="EMPRESA: TELEFONICA GLOBAL TECHNOLOGY S.A.AGENCIA EN CHILE_x000a_CÓDIGO DE SERVICIO: _x000a_DIRECCIÓN:AV. Presidente Prieto #226, Paine, Santiago_x000a_NOMBRE DE QUIEN REPORTA:Roberto Campillay_x000a_TELÉFONO DE QUIEN REPORTA:  56974761635_x000a_NOMBRE DE CONTACTO EN TERRENO: _x000a_REQUER"/>
    <s v="ACCESOS AUTORIZADOS"/>
    <d v="1899-12-30T04:14:41"/>
    <d v="1899-12-30T04:31:18"/>
    <d v="1899-12-30T00:16:37"/>
    <s v=""/>
    <s v="Cumplido"/>
    <m/>
    <m/>
    <m/>
    <m/>
    <m/>
    <d v="2024-02-22T00:00:00"/>
    <x v="0"/>
    <x v="0"/>
    <x v="0"/>
    <x v="0"/>
    <x v="0"/>
  </r>
  <r>
    <s v="INC000002630420"/>
    <s v="HOUSING"/>
    <x v="14"/>
    <s v="BELIEVE"/>
    <s v="FRANCISCO J FELIU ABARCA"/>
    <s v="frp_dvilca"/>
    <s v="3-Moderado/Limitado"/>
    <s v="3-Medio"/>
    <s v="Media"/>
    <x v="1"/>
    <s v="EQUIPOS ELECTRONICOS Y COMPUTACION SA"/>
    <s v="GESTION DATACENTER/ ACCESOS / EQUIPOS ELECTRONICOS Y COMPUTACION SA"/>
    <s v="22/02/2024 12:56:32"/>
    <s v="22/02/2024 12:57:56"/>
    <x v="0"/>
    <s v="HARDWARE"/>
    <s v="DATACENTER"/>
    <s v="22/02/2024 13:06:41"/>
    <s v="22/02/2024 23:50:00"/>
    <s v="EMPRESA: EQUIPOS ELECTRONICOS Y COMPUTACION SA_x000a_CÓDIGO DE SERVICIO: _x000a_DIRECCIÓN:Calle San Martin #50, Santiago Centro, Santiago_x000a_NOMBRE DE QUIEN REPORTA:JESUS FERNANDEZ_x000a_TELÉFONO DE QUIEN REPORTA:  +56 95249757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46"/>
    <d v="1899-12-30T00:10:09"/>
    <d v="1899-12-30T00:04:23"/>
    <s v=""/>
    <s v="Cumplido"/>
    <m/>
    <m/>
    <m/>
    <m/>
    <m/>
    <d v="2024-02-22T00:00:00"/>
    <x v="0"/>
    <x v="0"/>
    <x v="0"/>
    <x v="0"/>
    <x v="0"/>
  </r>
  <r>
    <s v="INC000002630605"/>
    <s v="VPN IP - MPLS"/>
    <x v="6"/>
    <s v="GESTION HD"/>
    <s v="RICARDO R GALLEGOS OYANEDER"/>
    <s v="frp_pcamay"/>
    <s v="3-Moderado/Limitado"/>
    <s v="3-Medio"/>
    <s v="Media"/>
    <x v="1"/>
    <s v="EMPRESA NACIONAL DE CERTIFICACIONES"/>
    <s v="HD/Server Cluster DB"/>
    <s v="22/02/2024 13:44:28"/>
    <s v="22/02/2024 13:47:09"/>
    <x v="0"/>
    <s v="CDP ANTIGUO 1"/>
    <s v="CDP ANTIGUO 2"/>
    <s v="23/02/2024 11:40:07"/>
    <s v="23/02/2024 23:50:00"/>
    <s v="PREVENTIVO: NO_x000a_CODIGO DE SERVICIO:_x000a_DIRECCION:_x000a_QUIEN REPORTA:(+56 9) 62975459 Manuel Benítez Román_x000a_CONTACTO EN TERRENO:_x000a_PROBLEMA:_x000a_REQUERIMIENTO:hoy a partir de las 17:00 tenemos una actividad en los nodos_x000a_físicos del cluster DB, en dicha actividad necesit"/>
    <s v="Cliente informa trabajos finalizados correctamente."/>
    <d v="1899-12-30T19:30:56"/>
    <d v="1899-12-30T21:55:39"/>
    <d v="1899-12-30T02:24:43"/>
    <s v=""/>
    <s v="Cumplido"/>
    <m/>
    <m/>
    <m/>
    <m/>
    <m/>
    <d v="2024-02-23T00:00:00"/>
    <x v="1"/>
    <x v="1"/>
    <x v="0"/>
    <x v="0"/>
    <x v="0"/>
  </r>
  <r>
    <s v="INC000002630638"/>
    <s v="VPN IP - MPLS"/>
    <x v="5"/>
    <s v="GESTION HD"/>
    <s v="LUIS RODRIGO ACEVEDO COLLIPAL"/>
    <s v="frp_pcamay"/>
    <s v="3-Moderado/Limitado"/>
    <s v="3-Medio"/>
    <s v="Media"/>
    <x v="1"/>
    <s v="TELEFONICA GLOBAL TECHNOLOGY S.A.AGENCIA EN CHILE"/>
    <s v="HD/SOLICITUD PVLAN - SERVER_LIMA // CEPECH"/>
    <s v="22/02/2024 14:27:42"/>
    <s v="22/02/2024 14:28:40"/>
    <x v="0"/>
    <s v="CDP ANTIGUO 1"/>
    <s v="CDP ANTIGUO 2"/>
    <s v="22/02/2024 16:33:22"/>
    <s v="22/02/2024 23:50:00"/>
    <s v="PREVENTIVO: NO_x000a_CODIGO DE SERVICIO:_x000a_DIRECCION:_x000a_QUIEN REPORTA:+56 9 9742 0921 Juan Carlos Uzcategui Fuguett_x000a_CONTACTO EN TERRENO:_x000a_PROBLEMA:_x000a_REQUERIMIENTO:@Help Desk,_x000a_Favor crear ticket y asignar a controller con el objetivo de gestionar_x000a_según carga._x000a_EQUIPOS"/>
    <s v="se realiza asignación de IP pvlan-PAINE para cliente CPECH; se envió evidencia por correo electrónico._x000a__x000a_Rodrigo Acevedo"/>
    <d v="1899-12-30T00:00:00"/>
    <d v="1899-12-30T02:05:40"/>
    <d v="1899-12-30T02:05:40"/>
    <s v=""/>
    <s v="Cumplido"/>
    <m/>
    <m/>
    <m/>
    <m/>
    <m/>
    <d v="2024-02-22T00:00:00"/>
    <x v="1"/>
    <x v="1"/>
    <x v="0"/>
    <x v="0"/>
    <x v="0"/>
  </r>
  <r>
    <s v="INC000002630655"/>
    <s v="SAP"/>
    <x v="9"/>
    <s v="GESTION HD"/>
    <s v="FREDDY O CORTES DIAZ"/>
    <s v="frp_pcamay"/>
    <s v="3-Moderado/Limitado"/>
    <s v="3-Medio"/>
    <s v="Media"/>
    <x v="1"/>
    <s v="INDUSTRIAS CHILENAS DE ALAMBRE INCHALAM S.A."/>
    <s v="HD/RV: creación impresora"/>
    <s v="22/02/2024 15:06:14"/>
    <s v="22/02/2024 15:11:29"/>
    <x v="0"/>
    <s v="TI"/>
    <s v="APLICATIVOS"/>
    <s v="22/02/2024 16:13:57"/>
    <s v="22/02/2024 23:50:00"/>
    <s v="PREVENTIVO: NO_x000a_CODIGO DE SERVICIO:_x000a_DIRECCION:_x000a_QUIEN REPORTA:+56 9 6605 6481 Freddy Cortés Díaz_x000a_CONTACTO EN TERRENO:_x000a_PROBLEMA:_x000a_REQUERIMIENTO:Favor generar ticket en base a requerimiento de cliente INCHALAM según_x000a_correo de más abajo_x000a_Dejar en bandeja CLOUD"/>
    <s v="Se crea con éxito la impresora solicitada. Se informa a cliente vía mail"/>
    <d v="1899-12-30T00:00:00"/>
    <d v="1899-12-30T01:07:43"/>
    <d v="1899-12-30T01:07:43"/>
    <s v=""/>
    <s v="Cumplido"/>
    <m/>
    <m/>
    <m/>
    <m/>
    <m/>
    <d v="2024-02-22T00:00:00"/>
    <x v="1"/>
    <x v="1"/>
    <x v="0"/>
    <x v="0"/>
    <x v="0"/>
  </r>
  <r>
    <s v="INC000002630661"/>
    <s v="HOUSING"/>
    <x v="14"/>
    <s v="BELIEVE"/>
    <s v="FRANCISCO J FELIU ABARCA"/>
    <s v="frp_jcarri"/>
    <s v="3-Moderado/Limitado"/>
    <s v="3-Medio"/>
    <s v="Media"/>
    <x v="1"/>
    <s v="TELEFONICA GLOBAL TECHNOLOGY S.A.AGENCIA EN CHILE"/>
    <s v="GESTION DATACENTER/ ACCESOS /TCCT"/>
    <s v="22/02/2024 15:18:25"/>
    <s v="22/02/2024 15:19:52"/>
    <x v="0"/>
    <s v="HARDWARE"/>
    <s v="DATACENTER"/>
    <s v="22/02/2024 15:37:04"/>
    <s v="22/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4:14"/>
    <d v="1899-12-30T00:18:39"/>
    <d v="1899-12-30T00:04:25"/>
    <s v=""/>
    <s v="Cumplido"/>
    <m/>
    <m/>
    <m/>
    <m/>
    <m/>
    <d v="2024-02-22T00:00:00"/>
    <x v="0"/>
    <x v="0"/>
    <x v="0"/>
    <x v="0"/>
    <x v="0"/>
  </r>
  <r>
    <s v="INC000002630877"/>
    <s v="VPN IP - MPLS"/>
    <x v="6"/>
    <s v="GESTION HD"/>
    <s v="RICARDO R GALLEGOS OYANEDER"/>
    <s v="frp_rreyes"/>
    <s v="3-Moderado/Limitado"/>
    <s v="3-Medio"/>
    <s v="Media"/>
    <x v="1"/>
    <s v="FUNDACION INSTITUTO PROFESIONAL DUOC UC"/>
    <s v="HD / DUOC | Solicitud de ventana de reinicio HYP-RENCA -&gt; ADM-DCRENCA"/>
    <s v="22/02/2024 16:19:46"/>
    <s v="22/02/2024 16:22:28"/>
    <x v="0"/>
    <s v="CDP ANTIGUO 1"/>
    <s v="CDP ANTIGUO 2"/>
    <s v="23/02/2024 8:57:07"/>
    <s v="23/02/2024 23:50:00"/>
    <s v="PREVENTIVO: NO_x000a_CODIGO DE SERVICIO:_x000a_DIRECCION:_x000a_QUIEN REPORTA: Víctor Sepúlveda Gamarra +56 9 4351 0688_x000a_CONTACTO EN TERRENO:_x000a_PROBLEMA:_x000a_REQUERIMIENTO:_x000a__x000a_Junto con saludar, les comento que presentamos error en respaldo de Hyper-V sede Renca detalladas con el"/>
    <s v="Estimados, buenas noches._x000a__x000a_Se reinician y valida funcionamiento servidores sede renca, favor retomar respaldos._x000a__x000a_Saludos."/>
    <d v="1899-12-30T15:55:22"/>
    <d v="1899-12-30T16:37:21"/>
    <d v="1899-12-30T00:41:59"/>
    <s v=""/>
    <s v="Cumplido"/>
    <m/>
    <m/>
    <m/>
    <m/>
    <m/>
    <d v="2024-02-23T00:00:00"/>
    <x v="0"/>
    <x v="0"/>
    <x v="0"/>
    <x v="0"/>
    <x v="0"/>
  </r>
  <r>
    <s v="INC000002630884"/>
    <s v="VPN IP - MPLS"/>
    <x v="17"/>
    <s v="GESTION HD"/>
    <s v="RODRIGO VÁSQUEZ MUÑOZ"/>
    <s v="frp_rreyes"/>
    <s v="3-Moderado/Limitado"/>
    <s v="3-Medio"/>
    <s v="Media"/>
    <x v="1"/>
    <s v="COCA COLA EMBONOR S A"/>
    <s v="HD / Recuperación de maquina virtual - Cliente COCA COLA EMBONOR S A."/>
    <s v="22/02/2024 16:27:21"/>
    <s v="22/02/2024 16:29:05"/>
    <x v="0"/>
    <s v="CDP ANTIGUO 1"/>
    <s v="CDP ANTIGUO 2"/>
    <s v="27/02/2024 12:25:02"/>
    <s v="27/02/2024 23:50:00"/>
    <s v="PREVENTIVO: NO_x000a_CODIGO DE SERVICIO: RESPALDOS_x000a_DIRECCION:_x000a_QUIEN REPORTA: Rodrigo Quiroz Silva +56 9 4110 7479_x000a_CONTACTO EN TERRENO:_x000a_PROBLEMA:_x000a_REQUERIMIENTO:_x000a__x000a_Favor derivar requerimiento al área de respaldo para recuperar maquina virtual, es muy importante q"/>
    <s v="FASE RESOLUCIÓN Y RECUPERACIÓN_x000a__x000a_Se efectúa contacto con cliente: N/A_x000a__x000a_Teléfono de contacto: N/A_x000a__x000a_Acciones realizadas: se restaura VM de acuerdo con solicitud_x000a__x000a_Solución paliativa o definitiva:  se restaura VM de acuerdo con solicitud_x000a__x000a__x000a_Acciones de Mejora,"/>
    <d v="1900-01-03T19:23:17"/>
    <d v="1900-01-03T19:57:41"/>
    <d v="1899-12-30T00:34:24"/>
    <s v=""/>
    <s v="Cumplido"/>
    <m/>
    <m/>
    <m/>
    <m/>
    <m/>
    <d v="2024-02-27T00:00:00"/>
    <x v="0"/>
    <x v="0"/>
    <x v="0"/>
    <x v="0"/>
    <x v="0"/>
  </r>
  <r>
    <s v="INC000002630895"/>
    <s v="VPN IP - MPLS"/>
    <x v="17"/>
    <s v="GESTION HD"/>
    <s v="RODRIGO VÁSQUEZ MUÑOZ"/>
    <s v="frp_rreyes"/>
    <s v="3-Moderado/Limitado"/>
    <s v="3-Medio"/>
    <s v="Media"/>
    <x v="1"/>
    <s v="ACMA S.A."/>
    <s v="HD / ACMA - Ejecutar respaldo FULL servidor ACQ"/>
    <s v="22/02/2024 16:33:20"/>
    <s v="22/02/2024 16:37:50"/>
    <x v="0"/>
    <s v="CDP ANTIGUO 1"/>
    <s v="CDP ANTIGUO 2"/>
    <s v="24/02/2024 8:35:53"/>
    <s v="24/02/2024 23:50:00"/>
    <s v="PREVENTIVO: NO_x000a_CODIGO DE SERVICIO: respaldos_x000a_DIRECCION:_x000a_QUIEN REPORTA: Ewald Galaz Millaleo_x000a_CONTACTO EN TERRENO:_x000a_PROBLEMA:_x000a_REQUERIMIENTO:_x000a__x000a_Favor generar ticket en base a requerimiento de cliente Acma._x000a__x000a_ _x000a__x000a_Dejar en bandeja de Telefónica Global Technology"/>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1T15:33:54"/>
    <d v="1899-12-31T16:02:33"/>
    <d v="1899-12-30T00:28:39"/>
    <s v=""/>
    <s v="Cumplido"/>
    <m/>
    <m/>
    <m/>
    <m/>
    <m/>
    <d v="2024-02-24T00:00:00"/>
    <x v="0"/>
    <x v="0"/>
    <x v="0"/>
    <x v="0"/>
    <x v="0"/>
  </r>
  <r>
    <s v="INC000002630908"/>
    <s v="HOUSING"/>
    <x v="8"/>
    <s v="BELIEVE"/>
    <s v="FERNEY D GARZON PEÑA"/>
    <s v="frp_jolsso"/>
    <s v="3-Moderado/Limitado"/>
    <s v="3-Medio"/>
    <s v="Media"/>
    <x v="1"/>
    <s v="CENTRO DE COMPENSACION AUTOMATIZADO S A"/>
    <s v="GESTION DATACENTER/ ACCESOS /CENTRO DE COMPENSACION AUTOMATIZADO S A"/>
    <s v="22/02/2024 16:20:36"/>
    <s v="22/02/2024 16:23:20"/>
    <x v="0"/>
    <s v="COMUNICACIONES"/>
    <s v="VPN IP - MPLS"/>
    <s v="22/02/2024 17:30:28"/>
    <s v="22/02/2024 23:50:00"/>
    <s v="EMPRESA:CENTRO DE COMPENSACION AUTOMATIZADO S A_x000a_CÓDIGO DE SERVICIO: _x000a_DIRECCIÓN: AV. Presidente Prieto #226, Paine, Santiago_x000a_NOMBRE DE QUIEN REPORTA: José Cartes M_x000a_TELÉFONO DE QUIEN REPORTA: 939363411_x000a_NOMBRE DE CONTACTO EN TERRENO: _x000a_REQUERIMIENTO:Ingreso"/>
    <m/>
    <d v="1899-12-30T00:43:27"/>
    <d v="1899-12-30T01:09:52"/>
    <d v="1899-12-30T00:26:25"/>
    <s v=""/>
    <s v="Cumplido"/>
    <m/>
    <m/>
    <m/>
    <m/>
    <m/>
    <d v="2024-02-22T00:00:00"/>
    <x v="0"/>
    <x v="0"/>
    <x v="0"/>
    <x v="0"/>
    <x v="0"/>
  </r>
  <r>
    <s v="INC000002630934"/>
    <s v="VPN IP - MPLS"/>
    <x v="6"/>
    <s v="BELIEVE"/>
    <s v="JAVIER CUEVAS"/>
    <s v="frp_jcarri"/>
    <s v="4-Menor/Localizado"/>
    <s v="4-Baja"/>
    <s v="Baja"/>
    <x v="1"/>
    <s v="TELEFONICA CYBERSECURITY TECH CHILE SPA"/>
    <s v="REQ / SOC/ IMPORTANTE: Baja de Servidor MDM"/>
    <s v="22/02/2024 18:11:00"/>
    <s v="22/02/2024 18:11:47"/>
    <x v="0"/>
    <s v="CDP ANTIGUO 1"/>
    <s v="CDP ANTIGUO 2"/>
    <s v="23/02/2024 11:40:34"/>
    <s v="23/02/2024 23:50:00"/>
    <s v="PREVENTIVO: NO_x000a_CODIGO DE SERVICIO:  _x000a_DIRECCION:      _x000a_CIUDAD:             _x000a_COMUNA:_x000a_NOMBRE QUIEN REPORTA:SAMANTHA MICHELLE MARTINEZ NUÑEZ_x000a_TELEFONO QUIEN REPORTA:+56 9 7242 3694_x000a_NOMBRE CONTACTO EN TERRENO:        _x000a_TELEFONO 1 CONTACTO EN TERRENO:_x000a_TELEFONO 2"/>
    <s v="detalle enviado a solicitante"/>
    <d v="1899-12-30T17:20:18"/>
    <d v="1899-12-30T17:29:34"/>
    <d v="1899-12-30T00:09:16"/>
    <s v=""/>
    <s v="Cumplido"/>
    <m/>
    <m/>
    <m/>
    <m/>
    <m/>
    <d v="2024-02-23T00:00:00"/>
    <x v="0"/>
    <x v="0"/>
    <x v="0"/>
    <x v="0"/>
    <x v="0"/>
  </r>
  <r>
    <s v="INC000002630941"/>
    <s v="HOUSING"/>
    <x v="13"/>
    <s v="BELIEVE"/>
    <s v="RENE E VILLEGAS CARREÑO"/>
    <s v="frp_jcarri"/>
    <s v="3-Moderado/Limitado"/>
    <s v="3-Medio"/>
    <s v="Media"/>
    <x v="1"/>
    <s v="BANCO SANTANDER CHILE"/>
    <s v="GESTION DATACENTER/ ACCESOS /BANCO SANTANDER CHILE"/>
    <s v="22/02/2024 18:45:42"/>
    <s v="22/02/2024 18:47:07"/>
    <x v="0"/>
    <s v="COMUNICACIONES"/>
    <s v="VPN IP - MPLS"/>
    <s v="22/02/2024 19:04:22"/>
    <s v="22/02/2024 23:50:00"/>
    <s v="EMPRESA:BANCO SANTANDER CHILE_x000a_CÓDIGO DE SERVICIO: _x000a_DIRECCIÓN:Av. Apoquindo #7071, Las Condes, Santiago_x000a_NOMBRE DE QUIEN REPORTA:Christian Tapia_x000a_TELÉFONO DE QUIEN REPORTA:56981568202_x000a_NOMBRE DE CONTACTO EN TERRENO: _x000a_REQUERIMIENTO:Upgrade de equipos switches"/>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8:36"/>
    <d v="1899-12-30T00:18:40"/>
    <d v="1899-12-30T00:10:04"/>
    <s v=""/>
    <s v="Cumplido"/>
    <m/>
    <s v=""/>
    <s v=""/>
    <s v="Cumplido"/>
    <s v=""/>
    <d v="2024-02-22T00:00:00"/>
    <x v="0"/>
    <x v="0"/>
    <x v="0"/>
    <x v="0"/>
    <x v="0"/>
  </r>
  <r>
    <s v="INC000002630971"/>
    <s v="VPN IP - MPLS"/>
    <x v="9"/>
    <s v="GESTION HD"/>
    <s v="NICOLAS A SAAVEDRA EGUILUZ"/>
    <s v="frp_kefern"/>
    <s v="3-Moderado/Limitado"/>
    <s v="3-Medio"/>
    <s v="Media"/>
    <x v="1"/>
    <s v="NUTRISCO CHILE SA"/>
    <s v="HD | Creación Usuario SAP PRD"/>
    <s v="23/02/2024 9:31:40"/>
    <s v="23/02/2024 9:34:02"/>
    <x v="0"/>
    <s v="CDP ANTIGUO 1"/>
    <s v="CDP ANTIGUO 2"/>
    <s v="23/02/2024 9:41:10"/>
    <s v="23/02/2024 23:50:00"/>
    <s v="PREVENTIVO: NO_x000a_CODIGO DE SERVICIO:_x000a_DIRECCION:_x000a_QUIEN REPORTA:Nicolás Saavedra Eguiluz +56 9 6187 5469_x000a_CONTACTO EN TERRENO:_x000a_PROBLEMA:_x000a_REQUERIMIENTO:_x000a__x000a_Favor generar ticket en base a requerimiento de cliente NUTRISCO_x000a__x000a_Dejar en bandeja CONTROLLER_x000a__x000a_Desde ya me"/>
    <s v="He creado ambos usuarios según lo indicado."/>
    <d v="1899-12-30T00:00:00"/>
    <d v="1899-12-30T00:09:30"/>
    <d v="1899-12-30T00:09:30"/>
    <s v=""/>
    <s v="Cumplido"/>
    <m/>
    <m/>
    <m/>
    <m/>
    <m/>
    <d v="2024-02-23T00:00:00"/>
    <x v="0"/>
    <x v="0"/>
    <x v="0"/>
    <x v="0"/>
    <x v="0"/>
  </r>
  <r>
    <s v="INC000002630978"/>
    <s v="HOUSING"/>
    <x v="13"/>
    <s v="GESTION CALL CENTER"/>
    <s v="RENE E VILLEGAS CARREÑO"/>
    <s v="frp_jugonz"/>
    <s v="3-Moderado/Limitado"/>
    <s v="3-Medio"/>
    <s v="Media"/>
    <x v="1"/>
    <s v="BANCO SANTANDER CHILE 1"/>
    <s v="GESTION DATACENTER/ ACCESOS / BANCO SANTANDER CHILE 1"/>
    <s v="23/02/2024 8:48:52"/>
    <s v="23/02/2024 8:51:44"/>
    <x v="0"/>
    <s v="COMUNICACIONES"/>
    <s v="VPN IP - MPLS"/>
    <s v="23/02/2024 9:10:07"/>
    <s v="23/02/2024 23:50:00"/>
    <s v="EMPRESA: BANCO SANTANDER CHILE 1_x000a_CÓDIGO DE SERVICIO: _x000a_DIRECCIÓN: Av. Apoquindo #7071, Las Condes, Santiago_x000a_NOMBRE DE QUIEN REPORTA: Christian Tapia Torres_x000a_TELÉFONO DE QUIEN REPORTA: 56981568202_x000a_NOMBRE DE CONTACTO EN TERRENO: Christian Tapia 56981568202_x000a_R"/>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6:39"/>
    <d v="1899-12-30T00:21:15"/>
    <d v="1899-12-30T00:14:36"/>
    <s v=""/>
    <s v="Cumplido"/>
    <m/>
    <m/>
    <m/>
    <m/>
    <m/>
    <d v="2024-02-23T00:00:00"/>
    <x v="0"/>
    <x v="0"/>
    <x v="0"/>
    <x v="0"/>
    <x v="0"/>
  </r>
  <r>
    <s v="INC000002630992"/>
    <s v="VPN IP - MPLS"/>
    <x v="3"/>
    <s v="GESTION HD"/>
    <s v="JOSE A SANTIS SERRANO"/>
    <s v="frp_kefern"/>
    <s v="3-Moderado/Limitado"/>
    <s v="3-Medio"/>
    <s v="Media"/>
    <x v="1"/>
    <s v="ZAMBONI INGENIEROS ASOCIADOS LIMITADA"/>
    <s v="HD | Cliente ZAMBONI y ASOCIADOS LTDA - Plataforma VDC - Regularizar cuenta ERUIZ a la brevedad."/>
    <s v="23/02/2024 10:01:15"/>
    <s v="23/02/2024 10:04:47"/>
    <x v="0"/>
    <s v="CDP ANTIGUO 1"/>
    <s v="CDP ANTIGUO 2"/>
    <s v="23/02/2024 17:10:29"/>
    <s v="23/02/2024 23:50:00"/>
    <s v="PREVENTIVO: NO_x000a_CODIGO DE SERVICIO:_x000a_DIRECCION:_x000a_QUIEN REPORTA:Denise Cruzat Etcheberry +56 9 93378009_x000a_CONTACTO EN TERRENO:_x000a_PROBLEMA:_x000a_REQUERIMIENTO:_x000a__x000a__x000a_Del requerimiento creación de cuentas de administración solicitado, faltó_x000a_la creación de la cuenta para Em"/>
    <s v="Buenas tardes estimado Emmnauel Ruiz, _x000a__x000a_Informo que fue creado nuevamente su usuario para el ingreso a la plataforma VDC, a su correo fueron enviados los pasos para realizar el cambio de clave._x000a__x000a_Favor de informar si logro el correcto ingreso._x000a__x000a_Saludos,"/>
    <d v="1899-12-30T05:21:19"/>
    <d v="1899-12-30T07:09:14"/>
    <d v="1899-12-30T01:47:55"/>
    <s v=""/>
    <s v="Cumplido"/>
    <m/>
    <m/>
    <m/>
    <m/>
    <m/>
    <d v="2024-02-23T00:00:00"/>
    <x v="1"/>
    <x v="1"/>
    <x v="0"/>
    <x v="0"/>
    <x v="0"/>
  </r>
  <r>
    <s v="INC000002631002"/>
    <s v="VPN IP - MPLS"/>
    <x v="2"/>
    <s v="GESTION HD"/>
    <s v="PATRICIO A CASTILLO GONZALEZ"/>
    <s v="frp_kefern"/>
    <s v="3-Moderado/Limitado"/>
    <s v="3-Medio"/>
    <s v="Media"/>
    <x v="1"/>
    <s v="CHAMPION S.A."/>
    <s v="HD | DISPONIBILIDAD DE UNIDADES DE RACK"/>
    <s v="23/02/2024 10:19:55"/>
    <s v="23/02/2024 10:25:14"/>
    <x v="0"/>
    <s v="CDP ANTIGUO 1"/>
    <s v="CDP ANTIGUO 2"/>
    <s v="23/02/2024 11:14:11"/>
    <s v="23/02/2024 23:50:00"/>
    <s v="PREVENTIVO: NO_x000a_CODIGO DE SERVICIO:_x000a_DIRECCION:_x000a_QUIEN REPORTA:Angel Mavares +56 9 5410 3153_x000a_CONTACTO EN TERRENO:_x000a_PROBLEMA:_x000a_REQUERIMIENTO:Buenos dias @Help Desk, se requiere confirmar/reservar 4 U de Rack para_x000a_equipos de comunicaciones: FW, Router, Swicht y"/>
    <s v="INFORMATIVO ENVIADO"/>
    <d v="1899-12-30T00:17:29"/>
    <d v="1899-12-30T00:54:16"/>
    <d v="1899-12-30T00:36:47"/>
    <s v=""/>
    <s v="Cumplido"/>
    <m/>
    <s v=""/>
    <s v=""/>
    <s v="Cumplido"/>
    <s v=""/>
    <d v="2024-02-23T00:00:00"/>
    <x v="0"/>
    <x v="0"/>
    <x v="0"/>
    <x v="0"/>
    <x v="0"/>
  </r>
  <r>
    <s v="INC000002631114"/>
    <s v="VPN IP - MPLS"/>
    <x v="6"/>
    <s v="BELIEVE"/>
    <s v="JAVIER CUEVAS"/>
    <s v="frp_dvilca"/>
    <s v="4-Menor/Localizado"/>
    <s v="4-Baja"/>
    <s v="Baja"/>
    <x v="1"/>
    <s v="TELEFONICA CYBERSECURITY TECH CHILE SPA"/>
    <s v="REQ / SOC/RV: IMPORTANTE: Baja de Servidores"/>
    <s v="22/02/2024 17:40:00"/>
    <s v="22/02/2024 17:41:15"/>
    <x v="0"/>
    <s v="CDP ANTIGUO 1"/>
    <s v="CDP ANTIGUO 2"/>
    <s v="23/02/2024 11:40:08"/>
    <s v="23/02/2024 23:50:00"/>
    <s v="PREVENTIVO: NO_x000a_CODIGO DE SERVICIO:_x000a_DIRECCION:      _x000a_CIUDAD:             _x000a_COMUNA:_x000a_NOMBRE QUIEN REPORTA:SAMANTHA MICHELLE MARTINEZ NUÑEZ_x000a_TELEFONO QUIEN REPORTA: +56 9 7242 3694_x000a_NOMBRE CONTACTO EN TERRENO:        _x000a_REQUERIMIENTO: _x000a_Estimados @SOC Empresas bue"/>
    <s v="detalle enviado a solicitante"/>
    <d v="1899-12-30T14:39:30"/>
    <d v="1899-12-30T18:00:08"/>
    <d v="1899-12-30T03:20:38"/>
    <s v=""/>
    <s v="Cumplido"/>
    <m/>
    <m/>
    <m/>
    <m/>
    <m/>
    <d v="2024-02-23T00:00:00"/>
    <x v="1"/>
    <x v="1"/>
    <x v="0"/>
    <x v="0"/>
    <x v="0"/>
  </r>
  <r>
    <s v="INC000002631176"/>
    <s v="HOUSING"/>
    <x v="11"/>
    <s v="APQ ACCESOS"/>
    <s v="JOSE G MARQUEZ MARCANO"/>
    <s v="tct_josmam"/>
    <s v="4-Menor/Localizado"/>
    <s v="4-Baja"/>
    <s v="Baja"/>
    <x v="1"/>
    <s v="TELEFONICA EMPRESAS DE CHILE SA"/>
    <s v="RONDA Y REVISION DE SALAS"/>
    <s v="23/02/2024 9:27:09"/>
    <s v="23/02/2024 9:28:01"/>
    <x v="0"/>
    <s v="CDP ANTIGUO 1"/>
    <s v="CDP ANTIGUO 2"/>
    <s v="23/02/2024 9:31:47"/>
    <s v="23/02/2024 23:50:00"/>
    <s v="RONDA Y REVISION DE SALAS"/>
    <s v="RONDAS REALIZADAS"/>
    <d v="1899-12-30T00:03:26"/>
    <d v="1899-12-30T00:04:38"/>
    <d v="1899-12-30T00:01:12"/>
    <s v=""/>
    <s v="Cumplido"/>
    <m/>
    <m/>
    <m/>
    <m/>
    <m/>
    <d v="2024-02-23T00:00:00"/>
    <x v="0"/>
    <x v="0"/>
    <x v="0"/>
    <x v="0"/>
    <x v="0"/>
  </r>
  <r>
    <s v="INC000002631209"/>
    <s v="HOUSING"/>
    <x v="11"/>
    <s v="APQ ACCESOS"/>
    <s v="ESTEBAN O BUSTOS CORNEJO"/>
    <s v="tct_ebusto"/>
    <s v="4-Menor/Localizado"/>
    <s v="4-Baja"/>
    <s v="Baja"/>
    <x v="1"/>
    <s v="TELEFONICA EMPRESAS DE CHILE SA"/>
    <s v="SUPERVISION PROYECTO HUAWEI"/>
    <s v="22/02/2024 17:13:35"/>
    <s v="22/02/2024 17:15:50"/>
    <x v="0"/>
    <s v="CDP ANTIGUO 1"/>
    <s v="CDP ANTIGUO 2"/>
    <s v="22/02/2024 17:52:30"/>
    <s v="22/02/2024 23:50:00"/>
    <s v="SUPERVISION PROYECTO HUAWEI"/>
    <s v="SUPERVISION CRQ/OK"/>
    <d v="1899-12-30T00:36:40"/>
    <d v="1899-12-30T00:38:55"/>
    <d v="1899-12-30T00:02:15"/>
    <s v=""/>
    <s v="Cumplido"/>
    <m/>
    <m/>
    <m/>
    <m/>
    <m/>
    <d v="2024-02-22T00:00:00"/>
    <x v="0"/>
    <x v="0"/>
    <x v="0"/>
    <x v="0"/>
    <x v="0"/>
  </r>
  <r>
    <s v="INC000002631227"/>
    <s v="HOSTING VIRTUAL"/>
    <x v="6"/>
    <s v="SISTEMA OPERATIVO MICROSOFT"/>
    <s v="JAVIER CUEVAS"/>
    <s v="tct_jacuev"/>
    <s v="4-Menor/Localizado"/>
    <s v="4-Baja"/>
    <s v="Baja"/>
    <x v="1"/>
    <s v="TELEFONICA GLOBAL TECHNOLOGY S.A.AGENCIA EN CHILE"/>
    <s v="rEUNION COORDINACION OOB"/>
    <s v="22/02/2024 18:19:51"/>
    <s v="22/02/2024 18:20:41"/>
    <x v="0"/>
    <s v="TI"/>
    <s v="SISTEMAS OPERATIVOS"/>
    <s v="22/02/2024 18:22:37"/>
    <s v="22/02/2024 23:50:00"/>
    <s v="AUDITORIA"/>
    <s v="OK"/>
    <d v="1899-12-30T00:00:00"/>
    <d v="1899-12-30T00:02:46"/>
    <d v="1899-12-30T00:02:46"/>
    <s v=""/>
    <s v="Cumplido"/>
    <m/>
    <m/>
    <m/>
    <m/>
    <m/>
    <d v="2024-02-22T00:00:00"/>
    <x v="0"/>
    <x v="0"/>
    <x v="0"/>
    <x v="0"/>
    <x v="0"/>
  </r>
  <r>
    <s v="INC000002631231"/>
    <s v="HOSTING VIRTUAL"/>
    <x v="6"/>
    <s v="SISTEMA OPERATIVO MICROSOFT"/>
    <s v="JAVIER CUEVAS"/>
    <s v="tct_jacuev"/>
    <s v="4-Menor/Localizado"/>
    <s v="4-Baja"/>
    <s v="Baja"/>
    <x v="1"/>
    <s v="TELEFONICA GLOBAL TECHNOLOGY S.A.AGENCIA EN CHILE"/>
    <s v="REUNION SD MS"/>
    <s v="22/02/2024 18:20:55"/>
    <s v="22/02/2024 18:21:48"/>
    <x v="0"/>
    <s v="TI"/>
    <s v="SISTEMAS OPERATIVOS"/>
    <s v="22/02/2024 18:21:48"/>
    <s v="22/02/2024 23:50:00"/>
    <s v="COORDINACION"/>
    <s v="OK"/>
    <d v="1899-12-30T00:00:00"/>
    <d v="1899-12-30T00:00:53"/>
    <d v="1899-12-30T00:00:53"/>
    <s v=""/>
    <s v="Cumplido"/>
    <m/>
    <s v=""/>
    <s v=""/>
    <s v=""/>
    <s v="Cumplido"/>
    <d v="2024-02-22T00:00:00"/>
    <x v="0"/>
    <x v="0"/>
    <x v="0"/>
    <x v="0"/>
    <x v="0"/>
  </r>
  <r>
    <s v="INC000002631235"/>
    <s v="HOSTING VIRTUAL"/>
    <x v="6"/>
    <s v="SISTEMA OPERATIVO MICROSOFT"/>
    <s v="JAVIER CUEVAS"/>
    <s v="tct_jacuev"/>
    <s v="4-Menor/Localizado"/>
    <s v="4-Baja"/>
    <s v="Baja"/>
    <x v="1"/>
    <s v="TELEFONICA GLOBAL TECHNOLOGY S.A.AGENCIA EN CHILE"/>
    <s v="MAQUINAS SOC"/>
    <s v="22/02/2024 18:23:16"/>
    <s v="22/02/2024 18:24:04"/>
    <x v="0"/>
    <s v="TI"/>
    <s v="SISTEMAS OPERATIVOS"/>
    <s v="22/02/2024 18:24:04"/>
    <s v="22/02/2024 23:50:00"/>
    <s v="ESTADO PARA APAGAR"/>
    <m/>
    <d v="1899-12-30T00:00:00"/>
    <d v="1899-12-30T00:00:48"/>
    <d v="1899-12-30T00:00:48"/>
    <s v=""/>
    <s v="Cumplido"/>
    <m/>
    <s v=""/>
    <s v=""/>
    <s v=""/>
    <s v="Cumplido"/>
    <d v="2024-02-22T00:00:00"/>
    <x v="0"/>
    <x v="0"/>
    <x v="0"/>
    <x v="0"/>
    <x v="0"/>
  </r>
  <r>
    <s v="INC000002631244"/>
    <s v="HOUSING"/>
    <x v="11"/>
    <s v="APQ ACCESOS"/>
    <s v="JOSE G MARQUEZ MARCANO"/>
    <s v="tct_josmam"/>
    <s v="4-Menor/Localizado"/>
    <s v="4-Baja"/>
    <s v="Baja"/>
    <x v="1"/>
    <s v="TELEFONICA EMPRESAS DE CHILE SA"/>
    <s v="TOMA DE ALARMAS DE CLIENTES"/>
    <s v="22/02/2024 19:11:47"/>
    <s v="22/02/2024 19:12:28"/>
    <x v="0"/>
    <s v="CDP ANTIGUO 1"/>
    <s v="CDP ANTIGUO 2"/>
    <s v="22/02/2024 19:13:28"/>
    <s v="22/02/2024 23:50:00"/>
    <s v="TOMA DE ALARMAS DE CLIENTES"/>
    <s v="TOMA DE ALARMAS REALIZADAS"/>
    <d v="1899-12-30T00:00:45"/>
    <d v="1899-12-30T00:01:41"/>
    <d v="1899-12-30T00:00:56"/>
    <s v=""/>
    <s v="Cumplido"/>
    <m/>
    <s v=""/>
    <s v=""/>
    <s v=""/>
    <s v="Cumplido"/>
    <d v="2024-02-22T00:00:00"/>
    <x v="0"/>
    <x v="0"/>
    <x v="0"/>
    <x v="0"/>
    <x v="0"/>
  </r>
  <r>
    <s v="INC000002631246"/>
    <s v="HOUSING"/>
    <x v="11"/>
    <s v="APQ ACCESOS"/>
    <s v="JOSE G MARQUEZ MARCANO"/>
    <s v="tct_josmam"/>
    <s v="4-Menor/Localizado"/>
    <s v="4-Baja"/>
    <s v="Baja"/>
    <x v="1"/>
    <s v="TELEFONICA EMPRESAS DE CHILE SA"/>
    <s v="RONDA Y REVISION DE SALAS 12:00"/>
    <s v="22/02/2024 19:16:03"/>
    <s v="22/02/2024 19:16:42"/>
    <x v="0"/>
    <s v="CDP ANTIGUO 1"/>
    <s v="CDP ANTIGUO 2"/>
    <s v="22/02/2024 19:17:58"/>
    <s v="22/02/2024 23:50:00"/>
    <s v="RONDA Y REVISION DE SALAS 12:00"/>
    <s v="RONDAS REALIZADAS"/>
    <d v="1899-12-30T00:00:58"/>
    <d v="1899-12-30T00:01:55"/>
    <d v="1899-12-30T00:00:57"/>
    <s v=""/>
    <s v="Cumplido"/>
    <m/>
    <m/>
    <m/>
    <m/>
    <m/>
    <d v="2024-02-22T00:00:00"/>
    <x v="0"/>
    <x v="0"/>
    <x v="0"/>
    <x v="0"/>
    <x v="0"/>
  </r>
  <r>
    <s v="INC000002631248"/>
    <s v="HOUSING"/>
    <x v="11"/>
    <s v="APQ ACCESOS"/>
    <s v="JOSE G MARQUEZ MARCANO"/>
    <s v="tct_josmam"/>
    <s v="4-Menor/Localizado"/>
    <s v="4-Baja"/>
    <s v="Baja"/>
    <x v="1"/>
    <s v="TELEFONICA EMPRESAS DE CHILE SA"/>
    <s v="RONDA Y REVISION DE SALAS 15:30"/>
    <s v="22/02/2024 19:18:24"/>
    <s v="22/02/2024 19:19:09"/>
    <x v="0"/>
    <s v="CDP ANTIGUO 1"/>
    <s v="CDP ANTIGUO 2"/>
    <s v="22/02/2024 19:20:16"/>
    <s v="22/02/2024 23:50:00"/>
    <s v="RONDA Y REVISION DE SALAS 15:30"/>
    <s v="RONDAS REALIZADAS"/>
    <d v="1899-12-30T00:00:52"/>
    <d v="1899-12-30T00:01:52"/>
    <d v="1899-12-30T00:01:00"/>
    <s v=""/>
    <s v="Cumplido"/>
    <m/>
    <m/>
    <m/>
    <m/>
    <m/>
    <d v="2024-02-22T00:00:00"/>
    <x v="0"/>
    <x v="0"/>
    <x v="0"/>
    <x v="0"/>
    <x v="0"/>
  </r>
  <r>
    <s v="INC000002631250"/>
    <s v="HOUSING"/>
    <x v="11"/>
    <s v="APQ ACCESOS"/>
    <s v="JOSE G MARQUEZ MARCANO"/>
    <s v="tct_josmam"/>
    <s v="4-Menor/Localizado"/>
    <s v="4-Baja"/>
    <s v="Baja"/>
    <x v="1"/>
    <s v="TELEFONICA EMPRESAS DE CHILE SA"/>
    <s v="RONDA Y REVISION DE SALAS 18:30"/>
    <s v="22/02/2024 19:20:32"/>
    <s v="22/02/2024 19:21:29"/>
    <x v="0"/>
    <s v="CDP ANTIGUO 1"/>
    <s v="CDP ANTIGUO 2"/>
    <s v="22/02/2024 19:22:32"/>
    <s v="22/02/2024 23:50:00"/>
    <s v="RONDA Y REVISION DE SALAS"/>
    <s v="RONDAS REALIZADAS"/>
    <d v="1899-12-30T00:00:50"/>
    <d v="1899-12-30T00:02:00"/>
    <d v="1899-12-30T00:01:10"/>
    <s v=""/>
    <s v="Cumplido"/>
    <m/>
    <m/>
    <m/>
    <m/>
    <m/>
    <d v="2024-02-22T00:00:00"/>
    <x v="0"/>
    <x v="0"/>
    <x v="0"/>
    <x v="0"/>
    <x v="0"/>
  </r>
  <r>
    <s v="INC000002631264"/>
    <s v="HOUSING"/>
    <x v="11"/>
    <s v="APQ ACCESOS"/>
    <s v="ALDO P VALENZUELA MUJICA"/>
    <s v="tct_avalen"/>
    <s v="2-Significativo/Amplio"/>
    <s v="2-Alta"/>
    <s v="Alta"/>
    <x v="1"/>
    <s v="TELEFONICA EMPRESAS DE CHILE SA"/>
    <s v="SUPERVISION Ingreso de nuevo HSM - CCA"/>
    <s v="23/02/2024 0:36:06"/>
    <s v="23/02/2024 0:36:08"/>
    <x v="0"/>
    <s v="CDP ANTIGUO 1"/>
    <s v="CDP ANTIGUO 2"/>
    <s v="23/02/2024 0:37:45"/>
    <s v="23/02/2024 23:50:00"/>
    <s v="SUPERVISION Ingreso de nuevo HSM - CCA"/>
    <s v="SE REALIZA SUPERVISION"/>
    <d v="1899-12-30T00:01:09"/>
    <d v="1899-12-30T00:01:39"/>
    <d v="1899-12-30T00:00:30"/>
    <s v=""/>
    <s v="Cumplido"/>
    <m/>
    <m/>
    <m/>
    <m/>
    <m/>
    <d v="2024-02-23T00:00:00"/>
    <x v="0"/>
    <x v="0"/>
    <x v="0"/>
    <x v="0"/>
    <x v="0"/>
  </r>
  <r>
    <s v="INC000002631266"/>
    <s v="HOUSING"/>
    <x v="11"/>
    <s v="APQ ACCESOS"/>
    <s v="ALDO P VALENZUELA MUJICA"/>
    <s v="tct_avalen"/>
    <s v="2-Significativo/Amplio"/>
    <s v="2-Alta"/>
    <s v="Alta"/>
    <x v="1"/>
    <s v="TELEFONICA EMPRESAS DE CHILE SA"/>
    <s v="SUPERVISION INCIDENTE /Movimiento de servidores Stand alone / NXS"/>
    <s v="23/02/2024 0:39:05"/>
    <s v="23/02/2024 0:40:41"/>
    <x v="0"/>
    <s v="CDP ANTIGUO 1"/>
    <s v="CDP ANTIGUO 2"/>
    <s v="23/02/2024 0:42:32"/>
    <s v="23/02/2024 23:50:00"/>
    <s v="SUPERVISION INCIDENTE /Movimiento de servidores Stand alone / NXS"/>
    <s v="SE REALIZA SUPERVISION"/>
    <d v="1899-12-30T00:01:29"/>
    <d v="1899-12-30T00:03:27"/>
    <d v="1899-12-30T00:01:58"/>
    <s v=""/>
    <s v="Cumplido"/>
    <m/>
    <m/>
    <m/>
    <m/>
    <m/>
    <d v="2024-02-23T00:00:00"/>
    <x v="0"/>
    <x v="0"/>
    <x v="0"/>
    <x v="0"/>
    <x v="0"/>
  </r>
  <r>
    <s v="INC000002631268"/>
    <s v="HOUSING"/>
    <x v="11"/>
    <s v="APQ ACCESOS"/>
    <s v="ALDO P VALENZUELA MUJICA"/>
    <s v="tct_avalen"/>
    <s v="2-Significativo/Amplio"/>
    <s v="2-Alta"/>
    <s v="Alta"/>
    <x v="1"/>
    <s v="TELEFONICA EMPRESAS DE CHILE SA"/>
    <s v="RONDA Y REVISION DE SALAS TECNICAS"/>
    <s v="23/02/2024 0:48:51"/>
    <s v="23/02/2024 0:51:31"/>
    <x v="0"/>
    <s v="CDP ANTIGUO 1"/>
    <s v="CDP ANTIGUO 2"/>
    <s v="23/02/2024 0:53:36"/>
    <s v="23/02/2024 23:50:00"/>
    <s v="RONDA Y REVISION DE SALAS TECNICAS"/>
    <s v="SE REALIZA RONDA"/>
    <d v="1899-12-30T00:01:34"/>
    <d v="1899-12-30T00:04:45"/>
    <d v="1899-12-30T00:03:11"/>
    <s v=""/>
    <s v="Cumplido"/>
    <m/>
    <m/>
    <m/>
    <m/>
    <m/>
    <d v="2024-02-23T00:00:00"/>
    <x v="0"/>
    <x v="0"/>
    <x v="0"/>
    <x v="0"/>
    <x v="0"/>
  </r>
  <r>
    <s v="INC000002631270"/>
    <s v="HOUSING"/>
    <x v="11"/>
    <s v="APQ ACCESOS"/>
    <s v="ALDO P VALENZUELA MUJICA"/>
    <s v="tct_avalen"/>
    <s v="2-Significativo/Amplio"/>
    <s v="2-Alta"/>
    <s v="Alta"/>
    <x v="1"/>
    <s v="TELEFONICA EMPRESAS DE CHILE SA"/>
    <s v="TOMA DE ALARMAS DE CLIENTE"/>
    <s v="23/02/2024 0:54:02"/>
    <s v="23/02/2024 0:55:03"/>
    <x v="0"/>
    <s v="CDP ANTIGUO 1"/>
    <s v="CDP ANTIGUO 2"/>
    <s v="23/02/2024 0:56:28"/>
    <s v="23/02/2024 23:50:00"/>
    <s v="TOMA DE ALARMAS DE CLIENTE"/>
    <s v="SE REALIZA TOMA DE ALARMAS"/>
    <d v="1899-12-30T00:00:56"/>
    <d v="1899-12-30T00:02:26"/>
    <d v="1899-12-30T00:01:30"/>
    <s v=""/>
    <s v="Cumplido"/>
    <m/>
    <m/>
    <m/>
    <m/>
    <m/>
    <d v="2024-02-23T00:00:00"/>
    <x v="0"/>
    <x v="0"/>
    <x v="0"/>
    <x v="0"/>
    <x v="0"/>
  </r>
  <r>
    <s v="INC000002631289"/>
    <s v="SAP"/>
    <x v="9"/>
    <s v="CLOUD SAP HANA"/>
    <s v="NICOLAS A SAAVEDRA EGUILUZ"/>
    <s v="tct_nsaave"/>
    <s v="4-Menor/Localizado"/>
    <s v="4-Baja"/>
    <s v="Baja"/>
    <x v="1"/>
    <s v="TELEFONICA EMPRESAS DE CHILE SA"/>
    <s v="Checklist Diario Clientes 23.02.24"/>
    <s v="23/02/2024 8:18:28"/>
    <s v="23/02/2024 8:19:34"/>
    <x v="0"/>
    <s v="Service"/>
    <s v="Internal"/>
    <s v="23/02/2024 8:20:49"/>
    <s v="23/02/2024 23:50:00"/>
    <s v="Se realiza Checklist Diario de los clientes; _x000a_HDC_x000a_NUTRISCO"/>
    <s v="Se realiza Checklist Diario de los clientes; _x000a_HDC_x000a_NUTRISCO"/>
    <d v="1899-12-30T00:00:00"/>
    <d v="1899-12-30T00:02:21"/>
    <d v="1899-12-30T00:02:21"/>
    <s v=""/>
    <s v="Cumplido"/>
    <m/>
    <m/>
    <m/>
    <m/>
    <m/>
    <d v="2024-02-23T00:00:00"/>
    <x v="0"/>
    <x v="0"/>
    <x v="0"/>
    <x v="0"/>
    <x v="0"/>
  </r>
  <r>
    <s v="INC000002631322"/>
    <s v="MONITOREO"/>
    <x v="6"/>
    <s v="SM OPERACIONES"/>
    <s v="ALEJANDRO ACEVEDO VALENZUELA"/>
    <s v="tct_decruz"/>
    <s v="4-Menor/Localizado"/>
    <s v="3-Medio"/>
    <s v="Media"/>
    <x v="1"/>
    <s v="FUNDACION INSTITUTO PROFESIONAL DUOC UC"/>
    <s v="ERROR EN REPORTE Exchange Server Health Report - 02/22/2024 17:10:02 DuocN7"/>
    <s v="22/02/2024 17:23:52"/>
    <s v="22/02/2024 17:27:11"/>
    <x v="0"/>
    <s v="TI"/>
    <s v="SISTEMAS OPERATIVOS"/>
    <s v="22/02/2024 22:02:01"/>
    <s v="22/02/2024 23:50:00"/>
    <s v="PRO-EXCH-07_x0009_CasaCentral_x0009_Mailbox_x0009_Exchange 2016_x0009_Pass_x0009_Pass_x0009_101_x0009_Could not test service health. _x0009_Could not test service health. _x0009_Could not test service health. _x0009_Could not test service health."/>
    <s v=". Se realiza verificación nodo7 realizándose reinicio de servicios  Exchange quedando operativo. Informe Exchange server Health Report exitoso."/>
    <d v="1899-12-30T03:24:55"/>
    <d v="1899-12-30T04:38:09"/>
    <d v="1899-12-30T01:13:14"/>
    <s v=""/>
    <s v="Cumplido"/>
    <m/>
    <m/>
    <m/>
    <m/>
    <m/>
    <d v="2024-02-22T00:00:00"/>
    <x v="1"/>
    <x v="1"/>
    <x v="0"/>
    <x v="0"/>
    <x v="0"/>
  </r>
  <r>
    <s v="INC000002631355"/>
    <s v="VPN IP - MPLS"/>
    <x v="3"/>
    <s v="GESTION HD"/>
    <s v="DEIBY Y SANTOYO MONTEROLA"/>
    <s v="frp_rreyes"/>
    <s v="3-Moderado/Limitado"/>
    <s v="3-Medio"/>
    <s v="Media"/>
    <x v="1"/>
    <s v="CELMEDIA S A"/>
    <s v="HD / Celmedia//drp 3 vms"/>
    <s v="22/02/2024 17:28:34"/>
    <s v="22/02/2024 17:30:33"/>
    <x v="0"/>
    <s v="CDP ANTIGUO 1"/>
    <s v="CDP ANTIGUO 2"/>
    <s v="23/02/2024 16:32:12"/>
    <s v="23/02/2024 23:50:00"/>
    <s v="PREVENTIVO: NO_x000a_CODIGO DE SERVICIO:_x000a_DIRECCION:_x000a_QUIEN REPORTA: ONIAS DEL CARMEN_x000a_CONTACTO EN TERRENO:_x000a_PROBLEMA:_x000a_REQUERIMIENTO:_x000a__x000a_Buenas tardes favor crear ticket para cliente Celmedia a fin de aprovisionar organización para 3 virtual machine que serán replic"/>
    <s v="FASE RESOLUCIÓN Y RECUPERACIÓN_x000a__x000a_Se efectúa contacto con cliente:N/A_x000a__x000a_Teléfono de contacto:N/A_x000a__x000a_Acciones realizadas: Se realiza la carga del contrato en el cliente y se valida los recursos solicitados._x000a__x000a_Solución paliativa o definitiva:N/A_x000a__x000a_Acciones de Mej"/>
    <d v="1899-12-30T21:59:38"/>
    <d v="1899-12-30T23:03:38"/>
    <d v="1899-12-30T01:04:00"/>
    <s v=""/>
    <s v="Cumplido"/>
    <m/>
    <m/>
    <m/>
    <m/>
    <m/>
    <d v="2024-02-23T00:00:00"/>
    <x v="1"/>
    <x v="1"/>
    <x v="0"/>
    <x v="0"/>
    <x v="0"/>
  </r>
  <r>
    <s v="INC000002631416"/>
    <s v="VPN IP - MPLS"/>
    <x v="3"/>
    <s v="GESTION HD"/>
    <s v="ANGEL CASTRO CABRERA"/>
    <s v="frp_pcamay"/>
    <s v="3-Moderado/Limitado"/>
    <s v="3-Medio"/>
    <s v="Media"/>
    <x v="1"/>
    <s v="TELEFONICA GLOBAL TECHNOLOGY S.A.AGENCIA EN CHILE"/>
    <s v="HD/Importar a VDC de CLIENTE embonor vm restaurada"/>
    <s v="22/02/2024 17:55:59"/>
    <s v="22/02/2024 17:56:53"/>
    <x v="0"/>
    <s v="CDP ANTIGUO 1"/>
    <s v="CDP ANTIGUO 2"/>
    <s v="26/02/2024 18:30:25"/>
    <s v="26/02/2024 23:50:00"/>
    <s v="PREVENTIVO: NO_x000a_CODIGO DE SERVICIO:_x000a_DIRECCION:_x000a_QUIEN REPORTA:_x000a_Rodrigo Vásquez Muñoz +56 97411 3060 _x000a_CONTACTO EN TERRENO:_x000a_PROBLEMA:_x000a_REQUERIMIENTO: Solicito de vuestro apoyo para crear ticket como REQUERIMIENTO y en estado PENDIENTE._x000a__x000a_ _x000a__x000a_BANDEJA:  TELEFONIC"/>
    <s v="Se efectúa contacto con cliente: Rodrigo Vasquez - Rodrigo Quiroz_x000a_Teléfono de contacto: Via correo_x000a_Acciones realizadas: Se configuran 8 CPU y  8 GB RAM para importar servidor, ya se encuentra en tenant de cliente. Se destaca que servidor restaurado no pr"/>
    <d v="1900-01-02T21:35:16"/>
    <d v="1900-01-03T00:34:26"/>
    <d v="1899-12-30T02:59:10"/>
    <s v=""/>
    <s v="Cumplido"/>
    <m/>
    <s v=""/>
    <s v=""/>
    <s v="Cumplido"/>
    <s v=""/>
    <d v="2024-02-26T00:00:00"/>
    <x v="1"/>
    <x v="1"/>
    <x v="0"/>
    <x v="0"/>
    <x v="0"/>
  </r>
  <r>
    <s v="INC000002631418"/>
    <s v="TICKET-INTELIGENTE"/>
    <x v="6"/>
    <s v="GESTION TI"/>
    <s v="RICARDO R GALLEGOS OYANEDER"/>
    <s v="USR_TSIGHT"/>
    <s v="1-Extenso/Generalizado"/>
    <s v="4-Baja"/>
    <s v="Baja"/>
    <x v="3"/>
    <s v="PRODINSA 2"/>
    <s v="prodin01 - apposv_vm TICKET AUTOMATICO"/>
    <s v="22/02/2024 17:56:33"/>
    <s v="22/02/2024 17:56:33"/>
    <x v="0"/>
    <s v="TRUESIGHT"/>
    <s v="TRUESIGHT"/>
    <s v="23/02/2024 14:33:57"/>
    <s v="23/02/2024 23:50:00"/>
    <s v="PREVENTIVO=SI_x000a_CODIGO DE SERVICIO=apposv_VM_x000a_DIRECCION=NULL_x000a_CIUDAD=NULL_x000a_COMUNA LOCAL=_x000a_REGION=NULL_x000a_QUIEN REPORTA=Ticket automático_x000a_CONTACTO EN TERRENO=_x000a_PROBLEMA=Node PRODIN01 - apposv_VM is Down_x000a_REQUERIMIENTO=_x000a_EQUIPOS ENERGIZADO O REINICIADO=_x000a_HORARIO DE ATE"/>
    <s v="Se efectúa contacto con cliente: N/A_x000a_Teléfono de contacto: N/A_x000a_Acciones realizadas: Apagado controlado y ejecutado area de Virtualización a solicitud de TAM por baja de servicios._x000a_Solución paliativa o definitiva: N/A_x000a_Acciones de Mejora, Recomendaciones:"/>
    <d v="1899-12-30T20:33:01"/>
    <d v="1899-12-30T20:37:24"/>
    <d v="1899-12-30T00:04:23"/>
    <s v="Cumplido"/>
    <s v=""/>
    <m/>
    <m/>
    <m/>
    <m/>
    <m/>
    <d v="2024-02-23T00:00:00"/>
    <x v="0"/>
    <x v="0"/>
    <x v="0"/>
    <x v="0"/>
    <x v="0"/>
  </r>
  <r>
    <s v="INC000002631779"/>
    <s v="TICKET-INTELIGENTE"/>
    <x v="6"/>
    <s v="GESTION TI"/>
    <s v="RICARDO R GALLEGOS OYANEDER"/>
    <s v="USR_TSIGHT"/>
    <s v="1-Extenso/Generalizado"/>
    <s v="4-Baja"/>
    <s v="Baja"/>
    <x v="3"/>
    <s v="COAGRA S A"/>
    <s v="coagra01 - sap_prod_e_vm TICKET AUTOMATICO"/>
    <s v="22/02/2024 22:14:09"/>
    <s v="22/02/2024 22:14:09"/>
    <x v="0"/>
    <s v="TRUESIGHT"/>
    <s v="TRUESIGHT"/>
    <s v="23/02/2024 2:26:45"/>
    <s v="23/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07:28"/>
    <d v="1899-12-30T04:12:36"/>
    <d v="1899-12-30T00:05:08"/>
    <s v="Cumplido"/>
    <s v=""/>
    <m/>
    <m/>
    <m/>
    <m/>
    <m/>
    <d v="2024-02-23T00:00:00"/>
    <x v="0"/>
    <x v="0"/>
    <x v="0"/>
    <x v="0"/>
    <x v="0"/>
  </r>
  <r>
    <s v="INC000002631819"/>
    <s v="TICKET-INTELIGENTE"/>
    <x v="6"/>
    <s v="GESTION TI"/>
    <s v="SEBASTIAN I ACUÑA GUZMAN"/>
    <s v="USR_TSIGHT"/>
    <s v="1-Extenso/Generalizado"/>
    <s v="4-Baja"/>
    <s v="Baja"/>
    <x v="3"/>
    <s v="TELEFONICA EMPRESAS DE CHILE SA"/>
    <s v="cmdb - aii_soc_01_clone TICKET AUTOMATICO"/>
    <s v="22/02/2024 22:26:12"/>
    <s v="22/02/2024 22:26:12"/>
    <x v="0"/>
    <s v="TI"/>
    <s v="SISTEMAS OPERATIVOS"/>
    <s v="22/02/2024 23:48:26"/>
    <s v="22/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alarmado, encontrando que el proceso con más uso de ram corresponde a uwsgi._x000a__x000a_Se ve un alto consumo de ram sostenido en el tiempo, pero este no supera el 90% según la gráfica adjunta._x000a__x000a_No se ven problemas de rendimiento en el servid"/>
    <d v="1899-12-30T01:15:55"/>
    <d v="1899-12-30T01:22:14"/>
    <d v="1899-12-30T00:06:19"/>
    <s v="Cumplido"/>
    <s v=""/>
    <m/>
    <s v=""/>
    <s v=""/>
    <s v=""/>
    <s v="Cumplido"/>
    <d v="2024-02-22T00:00:00"/>
    <x v="0"/>
    <x v="0"/>
    <x v="0"/>
    <x v="0"/>
    <x v="0"/>
  </r>
  <r>
    <s v="INC000002632109"/>
    <s v="TICKET-INTELIGENTE"/>
    <x v="6"/>
    <s v="GESTION TI"/>
    <s v="RICARDO R GALLEGOS OYANEDER"/>
    <s v="USR_TSIGHT"/>
    <s v="1-Extenso/Generalizado"/>
    <s v="4-Baja"/>
    <s v="Baja"/>
    <x v="3"/>
    <s v="FUNDACION INSTITUTO PROFESIONAL DUOC UC"/>
    <s v="fiprdu01 - controlver01-2k23 TICKET AUTOMATICO"/>
    <s v="23/02/2024 4:06:31"/>
    <s v="23/02/2024 4:06:31"/>
    <x v="0"/>
    <s v="TRUESIGHT"/>
    <s v="TRUESIGHT"/>
    <s v="23/02/2024 11:31:26"/>
    <s v="23/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efectúa contacto con cliente: N/A_x000a_Teléfono de contacto: N/A_x000a_Acciones realizadas: Reinicio de servidor controlado, servidor responde correctamente, alarma liberada._x000a_Solución paliativa o definitiva: Comportamiento normal._x000a_Acciones de Mejora, Recomendaci"/>
    <d v="1899-12-30T07:22:36"/>
    <d v="1899-12-30T07:24:55"/>
    <d v="1899-12-30T00:02:19"/>
    <s v="Cumplido"/>
    <s v=""/>
    <m/>
    <m/>
    <m/>
    <m/>
    <m/>
    <d v="2024-02-23T00:00:00"/>
    <x v="0"/>
    <x v="0"/>
    <x v="0"/>
    <x v="0"/>
    <x v="0"/>
  </r>
  <r>
    <s v="INC000002632320"/>
    <s v="VPN IP - MPLS"/>
    <x v="1"/>
    <s v="GESTION CALL CENTER"/>
    <s v="JAVIERA A UMAÑA YEVENES"/>
    <s v="frp_rvilel"/>
    <s v="4-Menor/Localizado"/>
    <s v="4-Baja"/>
    <s v="Baja"/>
    <x v="1"/>
    <s v="EXPORTADORES DEL AGRO S A"/>
    <s v="CALL CENTER / REQUERIMIENTO"/>
    <s v="23/02/2024 9:21:33"/>
    <s v="23/02/2024 9:22:58"/>
    <x v="0"/>
    <s v="COMUNICACIONES"/>
    <s v="EQUIPOS DATOS"/>
    <s v="26/02/2024 16:07:46"/>
    <s v="26/02/2024 23:50:00"/>
    <s v="PREVENTIVO: NO_x000a_CODIGO DE SERVICIO: VPF1879080_x000a_DIRECCION: Senador Jaime Guzmán Errazuriz 3180,Renca,Santiago_x0009__x000a_QUIEN REPORTA: MOISES GONZALEZ - 954237769_x000a_CONTACTO EN TERRENO: MOISES GONZALEZ - 954237769_x000a_PROBLEMA: _x000a_REQUERIMIENTO: OFFICE 365_x000a_EQUIPOS ENERGIZA"/>
    <s v="FASE RESOLUCIÓN Y RECUPERACIÓN_x000a__x000a_Se efectúa contacto con cliente: Patricio Aranibar_x000a__x000a_Teléfono de contacto: (56 2) 25307700 - Anexo 715_x000a__x000a_Acciones realizadas: sin acciones realizadas, normalizado sin intervención_x000a__x000a_Solución paliativa o definitiva: definitiva"/>
    <d v="1900-01-02T05:49:27"/>
    <d v="1900-01-02T06:46:13"/>
    <d v="1899-12-30T00:56:46"/>
    <s v=""/>
    <s v="Cumplido"/>
    <m/>
    <s v=""/>
    <s v=""/>
    <s v=""/>
    <s v="Cumplido"/>
    <d v="2024-02-26T00:00:00"/>
    <x v="0"/>
    <x v="0"/>
    <x v="0"/>
    <x v="0"/>
    <x v="0"/>
  </r>
  <r>
    <s v="INC000002632325"/>
    <s v="HOUSING"/>
    <x v="14"/>
    <s v="BELIEVE"/>
    <s v="RENE E VILLEGAS CARREÑO"/>
    <s v="frp_xgambo"/>
    <s v="3-Moderado/Limitado"/>
    <s v="3-Medio"/>
    <s v="Media"/>
    <x v="1"/>
    <s v="IDOM INGENIERIA Y CONSULTORIA S.A. AGENCIA EN CHILE"/>
    <s v="GESTION DATACENTER/ ACCESOS / Nabiax"/>
    <s v="23/02/2024 10:16:38"/>
    <s v="23/02/2024 10:22:08"/>
    <x v="0"/>
    <s v="CDP ANTIGUO 1"/>
    <s v="CDP ANTIGUO 2"/>
    <s v="23/02/2024 11:15:53"/>
    <s v="23/02/2024 23:50:00"/>
    <s v="EMPRESA: Nabiax_x000a_CÓDIGO DE SERVICIO: _x000a_DIRECCIÓN: Calle San Martin #50, Santiago Centro, Santiago_x000a_NOMBRE DE QUIEN REPORTA: Daniel Rodriguez_x000a_TELÉFONO DE QUIEN REPORTA:   5697829 7978_x000a_NOMBRE DE CONTACTO EN TERRENO: _x000a_REQUERIMIENTO :   Arreglo de palmeta piso"/>
    <s v="ACCESOS AUTORIZADOS"/>
    <d v="1899-12-30T00:47:38"/>
    <d v="1899-12-30T00:59:15"/>
    <d v="1899-12-30T00:11:37"/>
    <s v=""/>
    <s v="Cumplido"/>
    <m/>
    <m/>
    <m/>
    <m/>
    <m/>
    <d v="2024-02-23T00:00:00"/>
    <x v="0"/>
    <x v="0"/>
    <x v="0"/>
    <x v="0"/>
    <x v="0"/>
  </r>
  <r>
    <s v="INC000002632434"/>
    <s v="HOUSING"/>
    <x v="8"/>
    <s v="BELIEVE"/>
    <s v="FERNEY D GARZON PEÑA"/>
    <s v="frp_jcarri"/>
    <s v="3-Moderado/Limitado"/>
    <s v="3-Medio"/>
    <s v="Media"/>
    <x v="1"/>
    <s v="TELEFONICA EMPRESAS DE CHILE SA"/>
    <s v="GESTION DATACENTER/ ACCESOS /DXC"/>
    <s v="23/02/2024 9:45:51"/>
    <s v="23/02/2024 9:47:44"/>
    <x v="0"/>
    <s v="COMUNICACIONES"/>
    <s v="VPN IP - MPLS"/>
    <s v="23/02/2024 10:07:01"/>
    <s v="23/02/2024 23:50:00"/>
    <s v="EMPRESA:DXC_x000a_CÓDIGO DE SERVICIO: _x000a_DIRECCIÓN:AV. Presidente Prieto #226, Paine, Santiago_x000a_NOMBRE DE QUIEN REPORTA:Ferney Garzon_x000a_TELÉFONO DE QUIEN REPORTA:56 2 25774418_x000a_NOMBRE DE CONTACTO EN TERRENO: _x000a_REQUERIMIENTO:Ingreso de FW Internet DC Paine _x000a_EQUIPOS EN"/>
    <m/>
    <d v="1899-12-30T00:00:00"/>
    <d v="1899-12-30T00:21:10"/>
    <d v="1899-12-30T00:21:10"/>
    <s v=""/>
    <s v="Cumplido"/>
    <m/>
    <s v=""/>
    <s v=""/>
    <s v="Cumplido"/>
    <s v=""/>
    <d v="2024-02-23T00:00:00"/>
    <x v="0"/>
    <x v="0"/>
    <x v="0"/>
    <x v="0"/>
    <x v="0"/>
  </r>
  <r>
    <s v="INC000002632456"/>
    <s v="HOUSING"/>
    <x v="13"/>
    <s v="BELIEVE"/>
    <s v="RENE E VILLEGAS CARREÑO"/>
    <s v="frp_jcarri"/>
    <s v="3-Moderado/Limitado"/>
    <s v="3-Medio"/>
    <s v="Media"/>
    <x v="1"/>
    <s v="FARMACIAS AHUMADA S.A."/>
    <s v="GESTION DATACENTER/ ACCESOS /FARMACIAS AHUMADA S.A."/>
    <s v="23/02/2024 10:10:05"/>
    <s v="23/02/2024 10:11:24"/>
    <x v="0"/>
    <s v="COMUNICACIONES"/>
    <s v="VPN IP - MPLS"/>
    <s v="23/02/2024 10:34:46"/>
    <s v="23/02/2024 23:50:00"/>
    <s v="EMPRESA:FARMACIA AHUMADA S.A._x000a_CÓDIGO DE SERVICIO: _x000a_DIRECCIÓN:Av. Apoquindo #7071, Las Condes, Santiago_x000a_NOMBRE DE QUIEN REPORTA:Farmacias Ahumada_x000a_TELÉFONO DE QUIEN REPORTA:569 8560 8952_x000a_NOMBRE DE CONTACTO EN TERRENO: _x000a_REQUERIMIENTO:Reinicio controlador de"/>
    <s v="Estimados. _x000a__x000a_Accesos se encuentran gestionados y autorizados para personal descrito en planilla adjunta. _x000a__x000a_Nota: Favor de asistir con sus elementos de seguridad según aplique. _x000a__x000a_Nota 2: Recordar que el acceso a salas MULTIPORTADOR, SDH o M8 estan fuera d"/>
    <d v="1899-12-30T00:17:13"/>
    <d v="1899-12-30T00:24:41"/>
    <d v="1899-12-30T00:07:28"/>
    <s v=""/>
    <s v="Cumplido"/>
    <m/>
    <s v=""/>
    <s v=""/>
    <s v="Cumplido"/>
    <s v=""/>
    <d v="2024-02-23T00:00:00"/>
    <x v="0"/>
    <x v="0"/>
    <x v="0"/>
    <x v="0"/>
    <x v="0"/>
  </r>
  <r>
    <s v="INC000002632590"/>
    <s v="TICKET-INTELIGENTE"/>
    <x v="6"/>
    <s v="GESTION TI"/>
    <s v="PAUL A SEPULVEDA ALVAREZ"/>
    <s v="USR_TSIGHT"/>
    <s v="1-Extenso/Generalizado"/>
    <s v="4-Baja"/>
    <s v="Baja"/>
    <x v="3"/>
    <s v="TELEFONICA EMPRESAS DE CHILE SA"/>
    <s v="mdm - mdm_sql_srss TICKET AUTOMATICO"/>
    <s v="23/02/2024 11:52:48"/>
    <s v="23/02/2024 11:52:48"/>
    <x v="0"/>
    <s v="TRUESIGHT"/>
    <s v="TRUESIGHT"/>
    <s v="23/02/2024 15:09:33"/>
    <s v="23/02/2024 23:50:00"/>
    <s v="PREVENTIVO=SI_x000a_CODIGO DE SERVICIO=MDM_SQL_SRSS_x000a_DIRECCION=NULL_x000a_CIUDAD=NULL_x000a_COMUNA LOCAL=_x000a_REGION=NULL_x000a_QUIEN REPORTA=Ticket automático_x000a_CONTACTO EN TERRENO=_x000a_PROBLEMA=Node MDM - MDM_SQL_SRSS is Down_x000a_REQUERIMIENTO=_x000a_EQUIPOS ENERGIZADO O REINICIADO=_x000a_HORARIO DE AT"/>
    <s v="Cliente solicita apagado de equipo._x000a_se solicita mantencion del punto en monitoreo con folio INC000002633217"/>
    <d v="1899-12-30T03:03:08"/>
    <d v="1899-12-30T03:16:45"/>
    <d v="1899-12-30T00:13:37"/>
    <s v="Cumplido"/>
    <s v=""/>
    <m/>
    <m/>
    <m/>
    <m/>
    <m/>
    <d v="2024-02-23T00:00:00"/>
    <x v="0"/>
    <x v="0"/>
    <x v="0"/>
    <x v="0"/>
    <x v="0"/>
  </r>
  <r>
    <s v="INC000002632608"/>
    <s v="VPN IP - MPLS"/>
    <x v="9"/>
    <s v="GESTION HD"/>
    <s v="NICOLAS A SAAVEDRA EGUILUZ"/>
    <s v="frp_fpetro"/>
    <s v="3-Moderado/Limitado"/>
    <s v="3-Medio"/>
    <s v="Media"/>
    <x v="1"/>
    <s v="COAGRA S A"/>
    <s v="HD/_x000a_RV: SAP intermitente"/>
    <s v="23/02/2024 10:35:53"/>
    <s v="23/02/2024 10:37:46"/>
    <x v="0"/>
    <s v="CDP ANTIGUO 1"/>
    <s v="CDP ANTIGUO 2"/>
    <s v="23/02/2024 11:13:11"/>
    <s v="23/02/2024 23:50:00"/>
    <s v="PREVENTIVO: NO_x000a_CODIGO DE SERVICIO: _x000a_DIRECCION:_x000a_QUIEN REPORTA: Nicolás Saavedra Eguiluz  56 9 6187 5469_x000a_CONTACTO EN TERRENO: Nicolás Saavedra Eguiluz  56 9 6187 5469_x000a__x000a_REQUERIMIENTO:_x000a__x000a_Tenemos problemas para acceder al ambiente desarrollo de Sap._x000a__x000a_Si nos pu"/>
    <s v="Te cuento que ya fue corregido este dump."/>
    <d v="1899-12-30T00:00:00"/>
    <d v="1899-12-30T00:37:18"/>
    <d v="1899-12-30T00:37:18"/>
    <s v=""/>
    <s v="Cumplido"/>
    <m/>
    <m/>
    <m/>
    <m/>
    <m/>
    <d v="2024-02-23T00:00:00"/>
    <x v="0"/>
    <x v="0"/>
    <x v="0"/>
    <x v="0"/>
    <x v="0"/>
  </r>
  <r>
    <s v="INC000002632617"/>
    <s v="SAP"/>
    <x v="9"/>
    <s v="GESTION HD"/>
    <s v="NICOLAS A SAAVEDRA EGUILUZ"/>
    <s v="frp_kefern"/>
    <s v="3-Moderado/Limitado"/>
    <s v="3-Medio"/>
    <s v="Media"/>
    <x v="1"/>
    <s v="TELEFONICA GLOBAL TECHNOLOGY S.A.AGENCIA EN CHILE"/>
    <s v="HD | Mensaje de SAP"/>
    <s v="23/02/2024 11:01:37"/>
    <s v="23/02/2024 11:03:29"/>
    <x v="0"/>
    <s v="Service"/>
    <s v="Internal"/>
    <s v="23/02/2024 11:42:14"/>
    <s v="23/02/2024 23:50:00"/>
    <s v="PREVENTIVO: NO_x000a_CODIGO DE SERVICIO:_x000a_DIRECCION:_x000a_QUIEN REPORTA:Nicolás Saavedra Eguiluz +56 9 6187 5469_x000a_CONTACTO EN TERRENO:_x000a_PROBLEMA:_x000a_REQUERIMIENTO:Estimados Help Desk_x000a__x000a_Favor generar ticket en base a requerimiento de cliente HOGAR DE CRISTYO_x000a__x000a_Dejar en band"/>
    <s v="Ya corregí este error, esto se debía a que próximamente caducaría un certificado, el cual ya actualice."/>
    <d v="1899-12-30T00:00:00"/>
    <d v="1899-12-30T00:40:37"/>
    <d v="1899-12-30T00:40:37"/>
    <s v=""/>
    <s v="Cumplido"/>
    <m/>
    <m/>
    <m/>
    <m/>
    <m/>
    <d v="2024-02-23T00:00:00"/>
    <x v="0"/>
    <x v="0"/>
    <x v="0"/>
    <x v="0"/>
    <x v="0"/>
  </r>
  <r>
    <s v="INC000002632619"/>
    <s v="SAP"/>
    <x v="9"/>
    <s v="GESTION HD"/>
    <s v="NICOLAS A SAAVEDRA EGUILUZ"/>
    <s v="frp_fpetro"/>
    <s v="3-Moderado/Limitado"/>
    <s v="3-Medio"/>
    <s v="Media"/>
    <x v="1"/>
    <s v="COAGRA S A"/>
    <s v="HD/_x000a_RV: Descripción: Asigna cuentas a Balance. DEEK953022"/>
    <s v="23/02/2024 11:04:21"/>
    <s v="23/02/2024 11:06:04"/>
    <x v="0"/>
    <s v="Service"/>
    <s v="Internal"/>
    <s v="23/02/2024 11:40:46"/>
    <s v="23/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3022_x000a_Descripci"/>
    <s v="La orden DEEK953022 fue importada exitosamente en PRD"/>
    <d v="1899-12-30T00:00:00"/>
    <d v="1899-12-30T00:36:25"/>
    <d v="1899-12-30T00:36:25"/>
    <s v=""/>
    <s v="Cumplido"/>
    <m/>
    <m/>
    <m/>
    <m/>
    <m/>
    <d v="2024-02-23T00:00:00"/>
    <x v="0"/>
    <x v="0"/>
    <x v="0"/>
    <x v="0"/>
    <x v="0"/>
  </r>
  <r>
    <s v="INC000002632622"/>
    <s v="VPN IP - MPLS"/>
    <x v="2"/>
    <s v="GESTION HD"/>
    <s v="PATRICIO A CASTILLO GONZALEZ"/>
    <s v="frp_jceval"/>
    <s v="4-Menor/Localizado"/>
    <s v="4-Baja"/>
    <s v="Baja"/>
    <x v="1"/>
    <s v="BANCO DEL ESTADO DE CHILE"/>
    <s v="MESA/"/>
    <s v="23/02/2024 11:08:02"/>
    <s v="23/02/2024 11:10:35"/>
    <x v="0"/>
    <s v="CDP ANTIGUO 1"/>
    <s v="CDP ANTIGUO 2"/>
    <s v="23/02/2024 11:51:48"/>
    <s v="23/02/2024 23:50:00"/>
    <s v="PREVENTIVO: NO_x000a_CODIGO DE SERVICIO: -_x000a_DIRECCION:SAN MARTIN 50, 2DO PISO SANTIAGO_x000a_QUIEN REPORTA: Roberto Aton - 979487645_x000a_CONTACTO EN TERRENO: Roberto Aton - 979487645_x000a_PROBLEMA:_x000a_REQUERIMIENTO:CAMBIO DE MEDIOS MAGNETICOS_x000a_EQUIPOS ENERGIZADO/REINICIADO:no apl"/>
    <m/>
    <d v="1899-12-30T00:00:22"/>
    <d v="1899-12-30T00:43:46"/>
    <d v="1899-12-30T00:43:24"/>
    <s v=""/>
    <s v="Cumplido"/>
    <m/>
    <m/>
    <m/>
    <m/>
    <m/>
    <d v="2024-02-23T00:00:00"/>
    <x v="0"/>
    <x v="0"/>
    <x v="0"/>
    <x v="0"/>
    <x v="0"/>
  </r>
  <r>
    <s v="INC000002632628"/>
    <s v="VPN IP - MPLS"/>
    <x v="7"/>
    <s v="GESTION HD"/>
    <s v="GUSTAVO AVILA VERA"/>
    <s v="frp_kefern"/>
    <s v="3-Moderado/Limitado"/>
    <s v="3-Medio"/>
    <s v="Media"/>
    <x v="1"/>
    <s v="MARITIMA VALPARAISO CHILE"/>
    <s v="HD | Agregar registro a servidor DNS"/>
    <s v="23/02/2024 11:25:08"/>
    <s v="23/02/2024 11:27:04"/>
    <x v="0"/>
    <s v="CDP ANTIGUO 1"/>
    <s v="CDP ANTIGUO 2"/>
    <s v="23/02/2024 14:36:22"/>
    <s v="23/02/2024 23:50:00"/>
    <s v="PREVENTIVO: NO_x000a_CODIGO DE SERVICIO:_x000a_DIRECCION:_x000a_QUIEN REPORTA:Héctor Sandoval  +56 (32) 260 7124 - Anexo 7124_x000a_CONTACTO EN TERRENO:_x000a_PROBLEMA:_x000a_REQUERIMIENTO:Estimados(as) buenos días,_x000a_Por favor su ayuda para agregar los siguientes registros al servidor DNS"/>
    <s v="Se configura los registros DNS"/>
    <d v="1899-12-30T01:34:52"/>
    <d v="1899-12-30T03:11:14"/>
    <d v="1899-12-30T01:36:22"/>
    <s v=""/>
    <s v="Cumplido"/>
    <m/>
    <m/>
    <m/>
    <m/>
    <m/>
    <d v="2024-02-23T00:00:00"/>
    <x v="1"/>
    <x v="1"/>
    <x v="0"/>
    <x v="0"/>
    <x v="0"/>
  </r>
  <r>
    <s v="INC000002632636"/>
    <s v="VPN IP - MPLS"/>
    <x v="7"/>
    <s v="GESTION HD"/>
    <s v="SEBASTIAN I ACUÑA GUZMAN"/>
    <s v="frp_fpetro"/>
    <s v="3-Moderado/Limitado"/>
    <s v="3-Medio"/>
    <s v="Media"/>
    <x v="1"/>
    <s v="CAMARA DE COMERCIO DE SANTIAGO A G"/>
    <s v="HD/RE: REPORTE OPENSCAP -CCS- SEGURIDAD DE SISTEMA OPERATIVO BASE."/>
    <s v="23/02/2024 11:29:17"/>
    <s v="23/02/2024 11:31:26"/>
    <x v="0"/>
    <s v="TI"/>
    <s v="SISTEMAS OPERATIVOS"/>
    <s v="23/02/2024 16:47:46"/>
    <s v="23/02/2024 23:50:00"/>
    <s v="PREVENTIVO: NO_x000a_CODIGO DE SERVICIO:_x000a_DIRECCION:_x000a_QUIEN REPORTA:_x000a_CONTACTO EN TERRENO:_x000a__x000a_REQUERIMIENTO:_x000a__x000a_Favor realzar las configuraciones Openscan en el nuevo servidor de_x000a_pruebas weblogic._x000a_Se configuró una VM con Oracle Linux 9.3 y se instaló weblogic 14.1.1."/>
    <s v="Se responden todas las consultas realizadas por cliente. Se adjunta correo con toda la información."/>
    <d v="1899-12-30T00:00:00"/>
    <d v="1899-12-30T05:18:29"/>
    <d v="1899-12-30T05:18:29"/>
    <s v=""/>
    <s v="Cumplido"/>
    <m/>
    <m/>
    <m/>
    <m/>
    <m/>
    <d v="2024-02-23T00:00:00"/>
    <x v="1"/>
    <x v="0"/>
    <x v="1"/>
    <x v="0"/>
    <x v="0"/>
  </r>
  <r>
    <s v="INC000002632644"/>
    <s v="VPN IP - MPLS"/>
    <x v="17"/>
    <s v="GESTION HD"/>
    <s v="RODRIGO VÁSQUEZ MUÑOZ"/>
    <s v="frp_kefern"/>
    <s v="3-Moderado/Limitado"/>
    <s v="3-Medio"/>
    <s v="Media"/>
    <x v="1"/>
    <s v="ACMA S.A."/>
    <s v="HD | Ejecutar respaldo FULL servidor ACP"/>
    <s v="23/02/2024 11:42:48"/>
    <s v="23/02/2024 11:44:49"/>
    <x v="0"/>
    <s v="CDP ANTIGUO 1"/>
    <s v="CDP ANTIGUO 2"/>
    <s v="24/02/2024 8:37:26"/>
    <s v="24/02/2024 23:50:00"/>
    <s v="PREVENTIVO: NO_x000a_CODIGO DE SERVICIO:10.68.133.174_x000a_DIRECCION:_x000a_QUIEN REPORTA:Ewald Galaz Millaleo +56 9 8510 0702 _x000a_CONTACTO EN TERRENO:_x000a_PROBLEMA:_x000a_REQUERIMIENTO:Estimados Help Desk_x000a__x000a_Favor generar ticket en base a requerimiento de cliente Acma._x000a__x000a_Dejar en bande"/>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0T16:40:32"/>
    <d v="1899-12-30T20:54:38"/>
    <d v="1899-12-30T04:14:06"/>
    <s v=""/>
    <s v="Cumplido"/>
    <m/>
    <m/>
    <m/>
    <m/>
    <m/>
    <d v="2024-02-24T00:00:00"/>
    <x v="1"/>
    <x v="0"/>
    <x v="1"/>
    <x v="0"/>
    <x v="0"/>
  </r>
  <r>
    <s v="INC000002632661"/>
    <s v="HOSTING VIRTUAL"/>
    <x v="6"/>
    <s v="SECURITY MANAGER"/>
    <s v="ALEJANDRO ACEVEDO VALENZUELA"/>
    <s v="tct_smmart"/>
    <s v="4-Menor/Localizado"/>
    <s v="4-Baja"/>
    <s v="Baja"/>
    <x v="1"/>
    <s v="TELEFONICA CYBERSECURITY TECH CHILE SPA"/>
    <s v="Validar Servidores SOC Windows - INC000002632661"/>
    <s v="23/02/2024 12:30:05"/>
    <s v="23/02/2024 12:31:38"/>
    <x v="0"/>
    <s v="Hardware de Redes"/>
    <s v="Cable"/>
    <s v="26/02/2024 12:27:13"/>
    <s v="26/02/2024 23:50:00"/>
    <s v="Estimada @DENISE CRUZAT ETCHEBERRY buena tarde, _x000a__x000a_Favor requiero de tu ayuda para que nos puedan entregar el listado completo de servidores Windows que nos administran a SOC con la siguiente informacion:_x000a__x000a_-_x0009_Nombre de equipo_x000a_-_x0009_S.O_x000a_-_x0009_Ip´s Configuradas"/>
    <s v="Se adjunta información solicitada información de servidores administrados SOC."/>
    <d v="1900-01-01T19:31:17"/>
    <d v="1900-01-01T23:57:08"/>
    <d v="1899-12-30T04:25:51"/>
    <s v=""/>
    <s v="Cumplido"/>
    <m/>
    <m/>
    <m/>
    <m/>
    <m/>
    <d v="2024-02-26T00:00:00"/>
    <x v="1"/>
    <x v="0"/>
    <x v="1"/>
    <x v="0"/>
    <x v="0"/>
  </r>
  <r>
    <s v="INC000002632663"/>
    <s v="VPN IP - MPLS"/>
    <x v="6"/>
    <s v="GESTION HD"/>
    <s v="RICARDO R GALLEGOS OYANEDER"/>
    <s v="frp_fpetro"/>
    <s v="3-Moderado/Limitado"/>
    <s v="3-Medio"/>
    <s v="Media"/>
    <x v="1"/>
    <s v="TELEFONICA GLOBAL TECHNOLOGY S.A.AGENCIA EN CHILE"/>
    <s v="HD/_x000a_RE: SOLICITUD DE REESTABLECIMIENTO DE CLAVE VPN"/>
    <s v="23/02/2024 12:32:26"/>
    <s v="23/02/2024 12:35:30"/>
    <x v="0"/>
    <s v="CDP ANTIGUO 1"/>
    <s v="CDP ANTIGUO 2"/>
    <s v="23/02/2024 14:30:24"/>
    <s v="23/02/2024 23:50:00"/>
    <s v="PREVENTIVO: NO_x000a_CODIGO DE SERVICIO:_x000a_DIRECCION:_x000a_QUIEN REPORTA: Denise Cruzat Etcheberry 56 9 9337800_x000a_CONTACTO EN TERRENO: Denise Cruzat Etcheberry 56 9 9337800_x000a__x000a_REQUERIMIENTO:_x000a__x000a_Requerimiento_x000a__x000a_Restablecer contraseña VPN_x000a__x000a_No aplica código de servicio._x000a__x000a_Se de"/>
    <s v="Se resetea cave y envía a usuario según solicitud."/>
    <d v="1899-12-30T00:12:44"/>
    <d v="1899-12-30T01:57:58"/>
    <d v="1899-12-30T01:45:14"/>
    <s v=""/>
    <s v="Cumplido"/>
    <m/>
    <m/>
    <m/>
    <m/>
    <m/>
    <d v="2024-02-23T00:00:00"/>
    <x v="1"/>
    <x v="1"/>
    <x v="0"/>
    <x v="0"/>
    <x v="0"/>
  </r>
  <r>
    <s v="INC000002632664"/>
    <s v="SEGURIDAD"/>
    <x v="7"/>
    <s v="SECURITY MANAGER"/>
    <s v="GUSTAVO AVILA VERA"/>
    <s v="tct_smmart"/>
    <s v="2-Significativo/Amplio"/>
    <s v="2-Alta"/>
    <s v="Alta"/>
    <x v="1"/>
    <s v="TELEFONICA CYBERSECURITY TECH CHILE SPA"/>
    <s v="Validar Servidores SOC Linux - INC000002632664"/>
    <s v="23/02/2024 12:33:27"/>
    <s v="23/02/2024 12:34:14"/>
    <x v="0"/>
    <s v="SOC Empresas"/>
    <s v="Marca"/>
    <s v="23/02/2024 12:57:47"/>
    <s v="23/02/2024 23:50:00"/>
    <s v="Nos solicita apoyo con :"/>
    <s v="Se envia la informacion solicitada"/>
    <d v="1899-12-30T00:00:00"/>
    <d v="1899-12-30T00:24:20"/>
    <d v="1899-12-30T00:24:20"/>
    <s v=""/>
    <s v="Cumplido"/>
    <m/>
    <m/>
    <m/>
    <m/>
    <m/>
    <d v="2024-02-23T00:00:00"/>
    <x v="0"/>
    <x v="0"/>
    <x v="0"/>
    <x v="0"/>
    <x v="0"/>
  </r>
  <r>
    <s v="INC000002632719"/>
    <s v="HOUSING"/>
    <x v="11"/>
    <s v="APQ ACCESOS"/>
    <s v="JOSE G MARQUEZ MARCANO"/>
    <s v="tct_josmam"/>
    <s v="4-Menor/Localizado"/>
    <s v="4-Baja"/>
    <s v="Baja"/>
    <x v="1"/>
    <s v="TELEFONICA EMPRESAS DE CHILE SA"/>
    <s v="TOMA DE ALARMAS DE CLIENTES"/>
    <s v="23/02/2024 11:17:50"/>
    <s v="23/02/2024 11:18:50"/>
    <x v="0"/>
    <s v="CDP ANTIGUO 1"/>
    <s v="CDP ANTIGUO 2"/>
    <s v="23/02/2024 11:20:34"/>
    <s v="23/02/2024 23:50:00"/>
    <s v="TOMA DE ALARMAS DE CLIENTES"/>
    <s v="TOMA DE ALARMAS REALIZADAS"/>
    <d v="1899-12-30T00:01:25"/>
    <d v="1899-12-30T00:02:44"/>
    <d v="1899-12-30T00:01:19"/>
    <s v=""/>
    <s v="Cumplido"/>
    <m/>
    <m/>
    <m/>
    <m/>
    <m/>
    <d v="2024-02-23T00:00:00"/>
    <x v="0"/>
    <x v="0"/>
    <x v="0"/>
    <x v="0"/>
    <x v="0"/>
  </r>
  <r>
    <s v="INC000002632725"/>
    <s v="CORREO"/>
    <x v="19"/>
    <s v="GOOGLE WORKSPACE"/>
    <s v="JAVIERA A UMAÑA YEVENES"/>
    <s v="tct_jumana"/>
    <s v="4-Menor/Localizado"/>
    <s v="4-Baja"/>
    <s v="Baja"/>
    <x v="1"/>
    <s v="TELEFONICA GLOBAL TECHNOLOGY S.A.AGENCIA EN CHILE"/>
    <s v="Re: CHI-003784374 // TRANSCOM WORLDWIDE CHILE LIMITADA // Licencias Google"/>
    <s v="23/02/2024 11:44:00"/>
    <s v="23/02/2024 11:44:10"/>
    <x v="0"/>
    <s v="TI"/>
    <s v="APLICATIVOS"/>
    <s v="23/02/2024 14:22:42"/>
    <s v="23/02/2024 23:50:00"/>
    <s v="Apoyo implantación reunión de coordinación para migración de cuentas Google Workspace"/>
    <m/>
    <d v="1899-12-30T02:38:32"/>
    <d v="1899-12-30T02:38:42"/>
    <d v="1899-12-30T00:00:10"/>
    <s v=""/>
    <s v="Cumplido"/>
    <m/>
    <m/>
    <m/>
    <m/>
    <m/>
    <d v="2024-02-23T00:00:00"/>
    <x v="0"/>
    <x v="0"/>
    <x v="0"/>
    <x v="0"/>
    <x v="0"/>
  </r>
  <r>
    <s v="INC000002632747"/>
    <s v="HOUSING"/>
    <x v="8"/>
    <s v="BELIEVE"/>
    <s v="FERNEY D GARZON PEÑA"/>
    <s v="frp_xgambo"/>
    <s v="3-Moderado/Limitado"/>
    <s v="3-Medio"/>
    <s v="Media"/>
    <x v="1"/>
    <s v="TELEFONICA EMPRESAS DE CHILE SA"/>
    <s v="GESTION DATACENTER/ ACCESOS / TELEFONICA EMPRESAS DE CHILE SA"/>
    <s v="23/02/2024 12:26:29"/>
    <s v="23/02/2024 12:28:05"/>
    <x v="0"/>
    <s v="COMUNICACIONES"/>
    <s v="VPN IP - MPLS"/>
    <s v="23/02/2024 15:59:02"/>
    <s v="23/02/2024 23:50:00"/>
    <s v="EMPRESA: TELEFONICA EMPRESAS DE CHILE SA_x000a_CÓDIGO DE SERVICIO: _x000a_DIRECCIÓN: AV. Presidente Prieto #226, Paine, Santiago_x000a_NOMBRE DE QUIEN REPORTA:Ramón Garcés _x000a_TELÉFONO DE QUIEN REPORTA:  56992239270_x000a_NOMBRE DE CONTACTO EN TERRENO: _x000a_REQUERIMIENTO :  Revision S"/>
    <m/>
    <d v="1899-12-30T02:35:40"/>
    <d v="1899-12-30T03:32:33"/>
    <d v="1899-12-30T00:56:53"/>
    <s v=""/>
    <s v="Cumplido"/>
    <m/>
    <m/>
    <m/>
    <m/>
    <m/>
    <d v="2024-02-23T00:00:00"/>
    <x v="0"/>
    <x v="0"/>
    <x v="0"/>
    <x v="0"/>
    <x v="0"/>
  </r>
  <r>
    <s v="INC000002632770"/>
    <s v="HOUSING"/>
    <x v="14"/>
    <s v="BELIEVE"/>
    <s v="PATRICIO A CASTILLO GONZALEZ"/>
    <s v="frp_xgambo"/>
    <s v="3-Moderado/Limitado"/>
    <s v="3-Medio"/>
    <s v="Media"/>
    <x v="1"/>
    <s v="AGUAS DEL VALLE S A"/>
    <s v="GESTION DATACENTER/ ACCESOS / AGUAS DEL VALLE S A"/>
    <s v="23/02/2024 14:14:19"/>
    <s v="23/02/2024 14:15:48"/>
    <x v="0"/>
    <s v="CDP ANTIGUO 1"/>
    <s v="CDP ANTIGUO 2"/>
    <s v="23/02/2024 14:28:42"/>
    <s v="23/02/2024 23:50:00"/>
    <s v="EMPRESA: AGUAS DEL VALLE S A_x000a_CÓDIGO DE SERVICIO: _x000a_DIRECCIÓN:Calle San Martin #50, Santiago Centro, Santiago_x000a_NOMBRE DE QUIEN REPORTA:Roberto Vera_x000a_TELÉFONO DE QUIEN REPORTA:  995291707_x000a_NOMBRE DE CONTACTO EN TERRENO: _x000a_REQUERIMIENTO :  Levantamiento de IDD_x000a_E"/>
    <s v="accesos autorizados"/>
    <d v="1899-12-30T00:02:25"/>
    <d v="1899-12-30T00:14:23"/>
    <d v="1899-12-30T00:11:58"/>
    <s v=""/>
    <s v="Cumplido"/>
    <m/>
    <m/>
    <m/>
    <m/>
    <m/>
    <d v="2024-02-23T00:00:00"/>
    <x v="0"/>
    <x v="0"/>
    <x v="0"/>
    <x v="0"/>
    <x v="0"/>
  </r>
  <r>
    <s v="INC000002632953"/>
    <s v="CORREO"/>
    <x v="19"/>
    <s v="GOOGLE WORKSPACE"/>
    <s v="JAVIERA A UMAÑA YEVENES"/>
    <s v="tct_jumana"/>
    <s v="4-Menor/Localizado"/>
    <s v="4-Baja"/>
    <s v="Baja"/>
    <x v="1"/>
    <s v="TELEFONICA GLOBAL TECHNOLOGY S.A.AGENCIA EN CHILE"/>
    <s v="Creación cuentas de usuario // Proyecto GW // CHI-003784374  TRANSCOM WORLDWIDE CHILE LIMITADA"/>
    <s v="23/02/2024 14:23:24"/>
    <s v="23/02/2024 14:24:15"/>
    <x v="0"/>
    <s v="TI"/>
    <s v="APLICATIVOS"/>
    <s v="26/02/2024 16:11:38"/>
    <s v="26/02/2024 23:50:00"/>
    <s v="Apoyo implantación: creación de cuentas de usuario"/>
    <m/>
    <d v="1900-01-02T01:47:23"/>
    <d v="1900-01-02T01:48:14"/>
    <d v="1899-12-30T00:00:51"/>
    <s v=""/>
    <s v="Cumplido"/>
    <m/>
    <m/>
    <m/>
    <m/>
    <m/>
    <d v="2024-02-26T00:00:00"/>
    <x v="0"/>
    <x v="0"/>
    <x v="0"/>
    <x v="0"/>
    <x v="0"/>
  </r>
  <r>
    <s v="INC000002632964"/>
    <s v="HOUSING"/>
    <x v="14"/>
    <s v="BELIEVE"/>
    <s v="PATRICIO A CASTILLO GONZALEZ"/>
    <s v="frp_jolsso"/>
    <s v="3-Moderado/Limitado"/>
    <s v="3-Medio"/>
    <s v="Media"/>
    <x v="1"/>
    <s v="TELEFONICA EMPRESAS DE CHILE SA"/>
    <s v="GESTION DATACENTER/ ACCESOS /TELEFONICA EMPRESAS DE CHILE SA"/>
    <s v="23/02/2024 14:57:54"/>
    <s v="23/02/2024 15:01:41"/>
    <x v="0"/>
    <s v="CDP ANTIGUO 1"/>
    <s v="CDP ANTIGUO 2"/>
    <s v="23/02/2024 15:08:20"/>
    <s v="23/02/2024 23:50:00"/>
    <s v="EMPRESA:TELEFONICA EMPRESAS DE CHILE SA_x000a_CÓDIGO DE SERVICIO: _x000a_DIRECCIÓN: Calle San Martin #50, Santiago Centro, Santiago_x000a_NOMBRE DE QUIEN REPORTA: Rene Villegas_x000a_TELÉFONO DE QUIEN REPORTA: 995291707_x000a_NOMBRE DE CONTACTO EN TERRENO: _x000a_REQUERIMIENTO: Reemplazo G"/>
    <s v="accesos autorizados"/>
    <d v="1899-12-30T00:02:42"/>
    <d v="1899-12-30T00:10:26"/>
    <d v="1899-12-30T00:07:44"/>
    <s v=""/>
    <s v="Cumplido"/>
    <m/>
    <m/>
    <m/>
    <m/>
    <m/>
    <d v="2024-02-23T00:00:00"/>
    <x v="0"/>
    <x v="0"/>
    <x v="0"/>
    <x v="0"/>
    <x v="0"/>
  </r>
  <r>
    <s v="INC000002632998"/>
    <s v="HOSTING VIRTUAL"/>
    <x v="6"/>
    <s v="SISTEMA OPERATIVO MICROSOFT"/>
    <s v="PAUL A SEPULVEDA ALVAREZ"/>
    <s v="tct_psepul"/>
    <s v="4-Menor/Localizado"/>
    <s v="4-Baja"/>
    <s v="Baja"/>
    <x v="1"/>
    <s v="TELEFONICA GLOBAL TECHNOLOGY S.A.AGENCIA EN CHILE"/>
    <s v="Desbloquear cuentas VPN"/>
    <s v="23/02/2024 20:47:37"/>
    <s v="23/02/2024 20:49:04"/>
    <x v="0"/>
    <s v="TI"/>
    <s v="SISTEMAS OPERATIVOS"/>
    <s v="23/02/2024 20:58:41"/>
    <s v="23/02/2024 23:50:00"/>
    <s v="Hola Paul,_x000a__x000a_Olvidé pedir desbloquear las VPN.  _x000a__x000a_Por favor, necesito desbloquear las VPN de:_x000a__x000a_ewald.galaz_x000a_nicolas.saavedra_x000a_oscar.guzman_x000a__x000a_Desde ya, muchas gracias."/>
    <s v="se confirma ingreso de las cuentas"/>
    <d v="1899-12-30T00:00:00"/>
    <d v="1899-12-30T00:11:04"/>
    <d v="1899-12-30T00:11:04"/>
    <s v=""/>
    <s v="Cumplido"/>
    <m/>
    <m/>
    <m/>
    <m/>
    <m/>
    <d v="2024-02-23T00:00:00"/>
    <x v="0"/>
    <x v="0"/>
    <x v="0"/>
    <x v="0"/>
    <x v="0"/>
  </r>
  <r>
    <s v="INC000002633063"/>
    <s v="HOUSING"/>
    <x v="11"/>
    <s v="APQ ACCESOS"/>
    <s v="JOSE G MARQUEZ MARCANO"/>
    <s v="tct_josmam"/>
    <s v="4-Menor/Localizado"/>
    <s v="4-Baja"/>
    <s v="Baja"/>
    <x v="1"/>
    <s v="TELEFONICA EMPRESAS DE CHILE SA"/>
    <s v="RONDA Y REVISION DE SALAS 12:30"/>
    <s v="23/02/2024 13:31:15"/>
    <s v="23/02/2024 13:32:02"/>
    <x v="0"/>
    <s v="CDP ANTIGUO 1"/>
    <s v="CDP ANTIGUO 2"/>
    <s v="23/02/2024 13:33:24"/>
    <s v="23/02/2024 23:50:00"/>
    <s v="RONDA Y REVISION DE SALAS 12:30"/>
    <s v="RONDAS REALIZADAS"/>
    <d v="1899-12-30T00:01:08"/>
    <d v="1899-12-30T00:02:09"/>
    <d v="1899-12-30T00:01:01"/>
    <s v=""/>
    <s v="Cumplido"/>
    <m/>
    <m/>
    <m/>
    <m/>
    <m/>
    <d v="2024-02-23T00:00:00"/>
    <x v="0"/>
    <x v="0"/>
    <x v="0"/>
    <x v="0"/>
    <x v="0"/>
  </r>
  <r>
    <s v="INC000002633208"/>
    <s v="VPN IP - MPLS"/>
    <x v="3"/>
    <s v="GESTION HD"/>
    <s v="JUAN CARLOS UZCATEGUI FUGUETT"/>
    <s v="frp_kefern"/>
    <s v="3-Moderado/Limitado"/>
    <s v="3-Medio"/>
    <s v="Media"/>
    <x v="1"/>
    <s v="TELEFONICA GLOBAL TECHNOLOGY S.A.AGENCIA EN CHILE"/>
    <s v="HD | TCCT - VDC- Accesso a tenant PRESALE"/>
    <s v="23/02/2024 14:54:21"/>
    <s v="23/02/2024 14:56:37"/>
    <x v="0"/>
    <s v="TI"/>
    <s v="SISTEMAS OPERATIVOS"/>
    <s v="26/02/2024 10:18:50"/>
    <s v="26/02/2024 23:50:00"/>
    <s v="PREVENTIVO: NO_x000a_CODIGO DE SERVICIO:_x000a_DIRECCION:_x000a_QUIEN REPORTA:Jesús José Nelo Petaquero +56 9 9229 0203 _x000a_CONTACTO EN TERRENO:_x000a_PROBLEMA:_x000a_REQUERIMIENTO:Buenas tardes estimado equipo @Help Desk, por favor su acostumbrado apoyo_x000a_en generar ticket de requerimien"/>
    <s v="Requerimiento gestionado de acuerdo a lo solicitado.  Se adj8nta evidencia."/>
    <d v="1900-01-01T17:47:54"/>
    <d v="1900-01-01T19:24:29"/>
    <d v="1899-12-30T01:36:35"/>
    <s v=""/>
    <s v="Cumplido"/>
    <m/>
    <m/>
    <m/>
    <m/>
    <m/>
    <d v="2024-02-26T00:00:00"/>
    <x v="1"/>
    <x v="1"/>
    <x v="0"/>
    <x v="0"/>
    <x v="0"/>
  </r>
  <r>
    <s v="INC000002633238"/>
    <s v="VPN IP - MPLS"/>
    <x v="3"/>
    <s v="GESTION HD"/>
    <s v="JOSE A SANTIS SERRANO"/>
    <s v="frp_kefern"/>
    <s v="3-Moderado/Limitado"/>
    <s v="3-Medio"/>
    <s v="Media"/>
    <x v="1"/>
    <s v="TELEFONICA GLOBAL TECHNOLOGY S.A.AGENCIA EN CHILE"/>
    <s v="HD | Celmedia//drp 3 vms | FOLIO: INC000002631355 | APERTURA"/>
    <s v="23/02/2024 16:32:40"/>
    <s v="23/02/2024 16:34:39"/>
    <x v="0"/>
    <s v="CDP ANTIGUO 1"/>
    <s v="CDP ANTIGUO 2"/>
    <s v="26/02/2024 18:03:39"/>
    <s v="26/02/2024 23:50:00"/>
    <s v="PREVENTIVO: NO_x000a_CODIGO DE SERVICIO:_x000a_DIRECCION:_x000a_QUIEN REPORTA:Deiby Yoel Santoyo Monterola +56 9 9343 3681 _x000a_CONTACTO EN TERRENO:_x000a_PROBLEMA:_x000a_REQUERIMIENTO:Se agrega el contrato al cliente según lo solicitado. Estimado @ONIAS DEL_x000a_CARMEN HERRERA AYALA los resp"/>
    <s v="Se efectúa contacto con cliente: N/A_x000a_Teléfono de contacto: N/A _x000a_Acciones realizadas: Se crea nueva OrgVdc de contingencia en DC de APQ segun propuesta entregada _x000a_Solución paliativa o definitiva: Definitiva_x000a_Acciones de Mejora, Recomendaciones: N/A_x000a_Causa R"/>
    <d v="1900-01-02T01:07:33"/>
    <d v="1900-01-02T01:30:59"/>
    <d v="1899-12-30T00:23:26"/>
    <s v=""/>
    <s v="Cumplido"/>
    <m/>
    <m/>
    <m/>
    <m/>
    <m/>
    <d v="2024-02-26T00:00:00"/>
    <x v="0"/>
    <x v="0"/>
    <x v="0"/>
    <x v="0"/>
    <x v="0"/>
  </r>
  <r>
    <s v="INC000002633242"/>
    <s v="HOUSING"/>
    <x v="11"/>
    <s v="APQ ACCESOS"/>
    <s v="JOSE G MARQUEZ MARCANO"/>
    <s v="tct_josmam"/>
    <s v="4-Menor/Localizado"/>
    <s v="4-Baja"/>
    <s v="Baja"/>
    <x v="1"/>
    <s v="TELEFONICA EMPRESAS DE CHILE SA"/>
    <s v="SUPERVISION: CRUZADA DE FIBRA OPTICA TIWS CHILE"/>
    <s v="23/02/2024 16:33:24"/>
    <s v="23/02/2024 16:34:52"/>
    <x v="0"/>
    <s v="CDP ANTIGUO 1"/>
    <s v="CDP ANTIGUO 2"/>
    <s v="23/02/2024 16:38:21"/>
    <s v="23/02/2024 23:50:00"/>
    <s v="CRUZADA DE FIBRA OPTICA TIWS CHILE"/>
    <s v="TRABAJO REALIZADO"/>
    <d v="1899-12-30T00:03:14"/>
    <d v="1899-12-30T00:04:57"/>
    <d v="1899-12-30T00:01:43"/>
    <s v=""/>
    <s v="Cumplido"/>
    <m/>
    <m/>
    <m/>
    <m/>
    <m/>
    <d v="2024-02-23T00:00:00"/>
    <x v="0"/>
    <x v="0"/>
    <x v="0"/>
    <x v="0"/>
    <x v="0"/>
  </r>
  <r>
    <s v="INC000002633249"/>
    <s v="VPN IP - MPLS"/>
    <x v="9"/>
    <s v="GESTION HD"/>
    <s v="NICOLAS A SAAVEDRA EGUILUZ"/>
    <s v="frp_kefern"/>
    <s v="3-Moderado/Limitado"/>
    <s v="3-Medio"/>
    <s v="Media"/>
    <x v="1"/>
    <s v="NUTRISCO CHILE SA"/>
    <s v="HD | Creación Usuario Comunicacion SAP PRD y QAS"/>
    <s v="23/02/2024 16:52:19"/>
    <s v="23/02/2024 16:53:59"/>
    <x v="0"/>
    <s v="CDP ANTIGUO 1"/>
    <s v="CDP ANTIGUO 2"/>
    <s v="24/02/2024 15:38:14"/>
    <s v="24/02/2024 23:50:00"/>
    <s v="PREVENTIVO: NO_x000a_CODIGO DE SERVICIO:_x000a_DIRECCION:_x000a_QUIEN REPORTA:Nicolás Saavedra Eguiluz +56 9 6187 5469 _x000a_CONTACTO EN TERRENO:_x000a_PROBLEMA:_x000a_REQUERIMIENTO:Creación Usuario Comunicacion SAP PRD y QAS_x000a_Estimados Help Desk_x000a__x000a_Favor generar ticket en base a requerimien"/>
    <s v="He creado los usuarios según lo indicado,"/>
    <d v="1899-12-30T09:14:30"/>
    <d v="1899-12-30T22:45:55"/>
    <d v="1899-12-30T13:31:25"/>
    <s v=""/>
    <s v="Cumplido"/>
    <m/>
    <m/>
    <m/>
    <m/>
    <m/>
    <d v="2024-02-24T00:00:00"/>
    <x v="1"/>
    <x v="0"/>
    <x v="0"/>
    <x v="1"/>
    <x v="0"/>
  </r>
  <r>
    <s v="INC000002633263"/>
    <s v="HOUSING"/>
    <x v="11"/>
    <s v="APQ ACCESOS"/>
    <s v="JOSE G MARQUEZ MARCANO"/>
    <s v="tct_josmam"/>
    <s v="4-Menor/Localizado"/>
    <s v="4-Baja"/>
    <s v="Baja"/>
    <x v="1"/>
    <s v="TELEFONICA EMPRESAS DE CHILE SA"/>
    <s v="RONDA Y REVISION DE SALAS 15:30"/>
    <s v="23/02/2024 17:28:23"/>
    <s v="23/02/2024 17:29:14"/>
    <x v="0"/>
    <s v="CDP ANTIGUO 1"/>
    <s v="CDP ANTIGUO 2"/>
    <s v="23/02/2024 17:30:23"/>
    <s v="23/02/2024 23:50:00"/>
    <s v="RONDA Y REVISION DE SALAS 15:30"/>
    <s v="RONDAS REALIZADAS"/>
    <d v="1899-12-30T00:00:54"/>
    <d v="1899-12-30T00:02:00"/>
    <d v="1899-12-30T00:01:06"/>
    <s v=""/>
    <s v="Cumplido"/>
    <m/>
    <m/>
    <m/>
    <m/>
    <m/>
    <d v="2024-02-23T00:00:00"/>
    <x v="0"/>
    <x v="0"/>
    <x v="0"/>
    <x v="0"/>
    <x v="0"/>
  </r>
  <r>
    <s v="INC000002633287"/>
    <s v="VPN IP - MPLS"/>
    <x v="17"/>
    <s v="GESTION HD"/>
    <s v="SEBASTIAN VILLENA"/>
    <s v="frp_kefern"/>
    <s v="3-Moderado/Limitado"/>
    <s v="3-Medio"/>
    <s v="Media"/>
    <x v="1"/>
    <s v="TELEFONICA GLOBAL TECHNOLOGY S.A.AGENCIA EN CHILE"/>
    <s v="HD |  FRUTERA SAN FERNANDO SOCIEDAD ANONIMA Backup"/>
    <s v="23/02/2024 18:32:11"/>
    <s v="23/02/2024 18:34:21"/>
    <x v="0"/>
    <s v="CDP ANTIGUO 1"/>
    <s v="CDP ANTIGUO 2"/>
    <s v="29/02/2024 19:35:25"/>
    <s v="29/02/2024 23:50:00"/>
    <s v="PREVENTIVO: NO_x000a_CODIGO DE SERVICIO:_x000a_DIRECCION:_x000a_QUIEN REPORTA:Jesús José Nelo Petaquero +56 9 9229 0203_x000a_CONTACTO EN TERRENO:_x000a_PROBLEMA:_x000a_REQUERIMIENTO:Buenas tardes estimado equipo @Help Desk, por favor su acostumbrado apoyo_x000a_en generar ticket de requerimient"/>
    <s v="FASE RESOLUCIÓN Y RECUPERACIÓN_x000a__x000a_Se efectúa contacto con cliente: N/A_x000a__x000a_Teléfono de contacto: N/A_x000a__x000a_Acciones realizadas: se entregan politicas de respaldo para cliente frusan_x000a__x000a_Solución paliativa o definitiva: N/A_x000a__x000a_Acciones de Mejora, Recomendaciones: N/A_x000a__x000a_C"/>
    <d v="1900-01-04T05:54:46"/>
    <d v="1900-01-05T01:03:14"/>
    <d v="1899-12-30T19:08:28"/>
    <s v=""/>
    <s v="Cumplido"/>
    <m/>
    <m/>
    <m/>
    <m/>
    <m/>
    <d v="2024-02-29T00:00:00"/>
    <x v="1"/>
    <x v="0"/>
    <x v="0"/>
    <x v="1"/>
    <x v="0"/>
  </r>
  <r>
    <s v="INC000002633356"/>
    <s v="HOUSING"/>
    <x v="8"/>
    <s v="BELIEVE"/>
    <s v="FERNEY D GARZON PEÑA"/>
    <s v="frp_jcarri"/>
    <s v="3-Moderado/Limitado"/>
    <s v="3-Medio"/>
    <s v="Media"/>
    <x v="1"/>
    <s v="TELEFONICA EMPRESAS DE CHILE SA"/>
    <s v="GESTION DATACENTER/ ACCESOS /DXC"/>
    <s v="23/02/2024 16:08:11"/>
    <s v="23/02/2024 16:09:32"/>
    <x v="0"/>
    <s v="COMUNICACIONES"/>
    <s v="VPN IP - MPLS"/>
    <s v="23/02/2024 16:17:26"/>
    <s v="23/02/2024 23:50:00"/>
    <s v="EMPRESA:DXC_x000a_CÓDIGO DE SERVICIO: _x000a_DIRECCIÓN:AV. Presidente Prieto #226, Paine, Santiago_x000a_NOMBRE DE QUIEN REPORTA:Josue Salinas_x000a_TELÉFONO DE QUIEN REPORTA:987685102_x000a_NOMBRE DE CONTACTO EN TERRENO: _x000a_REQUERIMIENTO:&quot;Salida Internet para Servicios -RBC / Reemplaz"/>
    <m/>
    <d v="1899-12-30T00:00:00"/>
    <d v="1899-12-30T00:09:15"/>
    <d v="1899-12-30T00:09:15"/>
    <s v=""/>
    <s v="Cumplido"/>
    <m/>
    <m/>
    <m/>
    <m/>
    <m/>
    <d v="2024-02-23T00:00:00"/>
    <x v="0"/>
    <x v="0"/>
    <x v="0"/>
    <x v="0"/>
    <x v="0"/>
  </r>
  <r>
    <s v="INC000002633529"/>
    <s v="HOUSING"/>
    <x v="11"/>
    <s v="APQ ACCESOS"/>
    <s v="JOSE G MARQUEZ MARCANO"/>
    <s v="tct_josmam"/>
    <s v="4-Menor/Localizado"/>
    <s v="4-Baja"/>
    <s v="Baja"/>
    <x v="1"/>
    <s v="TELEFONICA EMPRESAS DE CHILE SA"/>
    <s v="RONDA Y REVISION DE SALAS 18:30"/>
    <s v="23/02/2024 19:21:01"/>
    <s v="23/02/2024 19:21:57"/>
    <x v="0"/>
    <s v="CDP ANTIGUO 1"/>
    <s v="CDP ANTIGUO 2"/>
    <s v="23/02/2024 19:23:16"/>
    <s v="23/02/2024 23:50:00"/>
    <s v="RONDA Y REVISION DE SALAS 18:30"/>
    <s v="RONDAS REALIZADAS"/>
    <d v="1899-12-30T00:00:59"/>
    <d v="1899-12-30T00:02:15"/>
    <d v="1899-12-30T00:01:16"/>
    <s v=""/>
    <s v="Cumplido"/>
    <m/>
    <m/>
    <m/>
    <m/>
    <m/>
    <d v="2024-02-23T00:00:00"/>
    <x v="0"/>
    <x v="0"/>
    <x v="0"/>
    <x v="0"/>
    <x v="0"/>
  </r>
  <r>
    <s v="INC000002633624"/>
    <s v="HOUSING"/>
    <x v="8"/>
    <s v="BELIEVE"/>
    <s v="JOSE G MARQUEZ MARCANO"/>
    <s v="frp_jolsso"/>
    <s v="3-Moderado/Limitado"/>
    <s v="3-Medio"/>
    <s v="Media"/>
    <x v="1"/>
    <s v="HUAWEI CHILE S A"/>
    <s v="GESTION DATACENTER/ ACCESOS /HUAWEI CHILE S A"/>
    <s v="23/02/2024 18:34:57"/>
    <s v="23/02/2024 18:35:48"/>
    <x v="0"/>
    <s v="COMUNICACIONES"/>
    <s v="VPN IP - MPLS"/>
    <s v="23/02/2024 20:51:2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8:20"/>
    <d v="1899-12-30T02:16:23"/>
    <d v="1899-12-30T00:28:03"/>
    <s v=""/>
    <s v="Cumplido"/>
    <m/>
    <m/>
    <m/>
    <m/>
    <m/>
    <d v="2024-02-23T00:00:00"/>
    <x v="0"/>
    <x v="0"/>
    <x v="0"/>
    <x v="0"/>
    <x v="0"/>
  </r>
  <r>
    <s v="INC000002633625"/>
    <s v="HOUSING"/>
    <x v="8"/>
    <s v="BELIEVE"/>
    <s v="JOSE G MARQUEZ MARCANO"/>
    <s v="frp_jolsso"/>
    <s v="3-Moderado/Limitado"/>
    <s v="3-Medio"/>
    <s v="Media"/>
    <x v="1"/>
    <s v="HUAWEI CHILE S A"/>
    <s v="GESTION DATACENTER/ ACCESOS /HUAWEI CHILE S A"/>
    <s v="23/02/2024 18:35:58"/>
    <s v="23/02/2024 18:37:43"/>
    <x v="0"/>
    <s v="COMUNICACIONES"/>
    <s v="VPN IP - MPLS"/>
    <s v="23/02/2024 20:52:2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06"/>
    <d v="1899-12-30T02:16:24"/>
    <d v="1899-12-30T00:27:18"/>
    <s v=""/>
    <s v="Cumplido"/>
    <m/>
    <m/>
    <m/>
    <m/>
    <m/>
    <d v="2024-02-23T00:00:00"/>
    <x v="0"/>
    <x v="0"/>
    <x v="0"/>
    <x v="0"/>
    <x v="0"/>
  </r>
  <r>
    <s v="INC000002633627"/>
    <s v="HOUSING"/>
    <x v="8"/>
    <s v="BELIEVE"/>
    <s v="JOSE G MARQUEZ MARCANO"/>
    <s v="frp_jolsso"/>
    <s v="3-Moderado/Limitado"/>
    <s v="3-Medio"/>
    <s v="Media"/>
    <x v="1"/>
    <s v="HUAWEI CHILE S A"/>
    <s v="GESTION DATACENTER/ ACCESOS /HUAWEI CHILE S A"/>
    <s v="23/02/2024 18:38:05"/>
    <s v="23/02/2024 18:39:19"/>
    <x v="0"/>
    <s v="COMUNICACIONES"/>
    <s v="VPN IP - MPLS"/>
    <s v="23/02/2024 20:53:0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36"/>
    <d v="1899-12-30T02:15:03"/>
    <d v="1899-12-30T00:25:27"/>
    <s v=""/>
    <s v="Cumplido"/>
    <m/>
    <m/>
    <m/>
    <m/>
    <m/>
    <d v="2024-02-23T00:00:00"/>
    <x v="0"/>
    <x v="0"/>
    <x v="0"/>
    <x v="0"/>
    <x v="0"/>
  </r>
  <r>
    <s v="INC000002633628"/>
    <s v="HOUSING"/>
    <x v="8"/>
    <s v="BELIEVE"/>
    <s v="JOSE G MARQUEZ MARCANO"/>
    <s v="frp_jolsso"/>
    <s v="3-Moderado/Limitado"/>
    <s v="3-Medio"/>
    <s v="Media"/>
    <x v="1"/>
    <s v="HUAWEI CHILE S A"/>
    <s v="GESTION DATACENTER/ ACCESOS /HUAWEI CHILE S A"/>
    <s v="23/02/2024 18:39:29"/>
    <s v="23/02/2024 18:40:12"/>
    <x v="0"/>
    <s v="COMUNICACIONES"/>
    <s v="VPN IP - MPLS"/>
    <s v="23/02/2024 20:54:1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0:26"/>
    <d v="1899-12-30T02:14:41"/>
    <d v="1899-12-30T00:24:15"/>
    <s v=""/>
    <s v="Cumplido"/>
    <m/>
    <m/>
    <m/>
    <m/>
    <m/>
    <d v="2024-02-23T00:00:00"/>
    <x v="0"/>
    <x v="0"/>
    <x v="0"/>
    <x v="0"/>
    <x v="0"/>
  </r>
  <r>
    <s v="INC000002633629"/>
    <s v="HOUSING"/>
    <x v="8"/>
    <s v="BELIEVE"/>
    <s v="JOSE G MARQUEZ MARCANO"/>
    <s v="frp_jolsso"/>
    <s v="3-Moderado/Limitado"/>
    <s v="3-Medio"/>
    <s v="Media"/>
    <x v="1"/>
    <s v="HUAWEI CHILE S A"/>
    <s v="GESTION DATACENTER/ ACCESOS /HUAWEI CHILE S A"/>
    <s v="23/02/2024 18:40:23"/>
    <s v="23/02/2024 18:41:02"/>
    <x v="0"/>
    <s v="COMUNICACIONES"/>
    <s v="VPN IP - MPLS"/>
    <s v="23/02/2024 20:55:0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04"/>
    <d v="1899-12-30T02:14:39"/>
    <d v="1899-12-30T00:23:35"/>
    <s v=""/>
    <s v="Cumplido"/>
    <m/>
    <m/>
    <m/>
    <m/>
    <m/>
    <d v="2024-02-23T00:00:00"/>
    <x v="0"/>
    <x v="0"/>
    <x v="0"/>
    <x v="0"/>
    <x v="0"/>
  </r>
  <r>
    <s v="INC000002633630"/>
    <s v="HOUSING"/>
    <x v="8"/>
    <s v="BELIEVE"/>
    <s v="JOSE G MARQUEZ MARCANO"/>
    <s v="frp_jolsso"/>
    <s v="3-Moderado/Limitado"/>
    <s v="3-Medio"/>
    <s v="Media"/>
    <x v="1"/>
    <s v="HUAWEI CHILE S A"/>
    <s v="GESTION DATACENTER/ ACCESOS /HUAWEI CHILE S A"/>
    <s v="23/02/2024 18:41:14"/>
    <s v="23/02/2024 18:42:00"/>
    <x v="0"/>
    <s v="COMUNICACIONES"/>
    <s v="VPN IP - MPLS"/>
    <s v="23/02/2024 20:55:57"/>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43"/>
    <d v="1899-12-30T02:14:43"/>
    <d v="1899-12-30T00:23:00"/>
    <s v=""/>
    <s v="Cumplido"/>
    <m/>
    <m/>
    <m/>
    <m/>
    <m/>
    <d v="2024-02-23T00:00:00"/>
    <x v="0"/>
    <x v="0"/>
    <x v="0"/>
    <x v="0"/>
    <x v="0"/>
  </r>
  <r>
    <s v="INC000002633631"/>
    <s v="HOUSING"/>
    <x v="8"/>
    <s v="BELIEVE"/>
    <s v="JOSE G MARQUEZ MARCANO"/>
    <s v="frp_jolsso"/>
    <s v="3-Moderado/Limitado"/>
    <s v="3-Medio"/>
    <s v="Media"/>
    <x v="1"/>
    <s v="HUAWEI CHILE S A"/>
    <s v="GESTION DATACENTER/ ACCESOS /HUAWEI CHILE S A"/>
    <s v="23/02/2024 18:42:08"/>
    <s v="23/02/2024 18:42:53"/>
    <x v="0"/>
    <s v="COMUNICACIONES"/>
    <s v="VPN IP - MPLS"/>
    <s v="23/02/2024 20:56:4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2:21"/>
    <d v="1899-12-30T02:14:40"/>
    <d v="1899-12-30T00:22:19"/>
    <s v=""/>
    <s v="Cumplido"/>
    <m/>
    <m/>
    <m/>
    <m/>
    <m/>
    <d v="2024-02-23T00:00:00"/>
    <x v="0"/>
    <x v="0"/>
    <x v="0"/>
    <x v="0"/>
    <x v="0"/>
  </r>
  <r>
    <s v="INC000002633710"/>
    <s v="HOSTING VIRTUAL"/>
    <x v="6"/>
    <s v="SISTEMA OPERATIVO MICROSOFT"/>
    <s v="PAUL A SEPULVEDA ALVAREZ"/>
    <s v="tct_psepul"/>
    <s v="4-Menor/Localizado"/>
    <s v="4-Baja"/>
    <s v="Baja"/>
    <x v="1"/>
    <s v="TELEFONICA GLOBAL TECHNOLOGY S.A.AGENCIA EN CHILE"/>
    <s v="bloqueo usuarios VPN"/>
    <s v="23/02/2024 19:25:54"/>
    <s v="23/02/2024 19:26:44"/>
    <x v="0"/>
    <s v="TI"/>
    <s v="SISTEMAS OPERATIVOS"/>
    <s v="23/02/2024 19:28:23"/>
    <s v="23/02/2024 23:50:00"/>
    <s v="bloqueo usuarios VPN"/>
    <s v="se realiza bloqueo de usuarios VPN"/>
    <d v="1899-12-30T00:00:00"/>
    <d v="1899-12-30T00:02:29"/>
    <d v="1899-12-30T00:02:29"/>
    <s v=""/>
    <s v="Cumplido"/>
    <m/>
    <m/>
    <m/>
    <m/>
    <m/>
    <d v="2024-02-23T00:00:00"/>
    <x v="0"/>
    <x v="0"/>
    <x v="0"/>
    <x v="0"/>
    <x v="0"/>
  </r>
  <r>
    <s v="INC000002633718"/>
    <s v="HOUSING"/>
    <x v="8"/>
    <s v="BELIEVE"/>
    <s v="JOSE G MARQUEZ MARCANO"/>
    <s v="frp_jolsso"/>
    <s v="3-Moderado/Limitado"/>
    <s v="3-Medio"/>
    <s v="Media"/>
    <x v="1"/>
    <s v="TELEFONICA EMPRESAS DE CHILE SA"/>
    <s v="GESTION DATACENTER/ ACCESOS /TELEFONICA EMPRESAS DE CHILE SA"/>
    <s v="23/02/2024 19:36:50"/>
    <s v="23/02/2024 19:38:55"/>
    <x v="0"/>
    <s v="COMUNICACIONES"/>
    <s v="VPN IP - MPLS"/>
    <s v="23/02/2024 21:34:54"/>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Falla prd7164"/>
    <s v="ACCESOS AUTORIZADOS"/>
    <d v="1899-12-30T01:52:11"/>
    <d v="1899-12-30T01:58:04"/>
    <d v="1899-12-30T00:05:53"/>
    <s v=""/>
    <s v="Cumplido"/>
    <m/>
    <m/>
    <m/>
    <m/>
    <m/>
    <d v="2024-02-23T00:00:00"/>
    <x v="0"/>
    <x v="0"/>
    <x v="0"/>
    <x v="0"/>
    <x v="0"/>
  </r>
  <r>
    <s v="INC000002633739"/>
    <s v="HOUSING"/>
    <x v="8"/>
    <s v="BELIEVE"/>
    <s v="ALDO P VALENZUELA MUJICA"/>
    <s v="frp_jolsso"/>
    <s v="3-Moderado/Limitado"/>
    <s v="3-Medio"/>
    <s v="Media"/>
    <x v="1"/>
    <s v="TELEFONICA EMPRESAS DE CHILE SA"/>
    <s v="GESTION DATACENTER/ ACCESOS /TELEFONICA EMPRESAS DE CHILE SA"/>
    <s v="23/02/2024 20:09:48"/>
    <s v="23/02/2024 20:12:22"/>
    <x v="0"/>
    <s v="COMUNICACIONES"/>
    <s v="VPN IP - MPLS"/>
    <s v="23/02/2024 23:11:28"/>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actualización"/>
    <s v="ACCESOS AUTORIZADOS"/>
    <d v="1899-12-30T02:51:51"/>
    <d v="1899-12-30T03:01:40"/>
    <d v="1899-12-30T00:09:49"/>
    <s v=""/>
    <s v="Cumplido"/>
    <m/>
    <m/>
    <m/>
    <m/>
    <m/>
    <d v="2024-02-23T00:00:00"/>
    <x v="0"/>
    <x v="0"/>
    <x v="0"/>
    <x v="0"/>
    <x v="0"/>
  </r>
  <r>
    <s v="INC000002633944"/>
    <s v="TICKET-INTELIGENTE"/>
    <x v="6"/>
    <s v="GESTION TI"/>
    <s v="PAUL A SEPULVEDA ALVAREZ"/>
    <s v="USR_TSIGHT"/>
    <s v="1-Extenso/Generalizado"/>
    <s v="4-Baja"/>
    <s v="Baja"/>
    <x v="3"/>
    <s v="FUND DE BENEFICENCIA HOGAR DE CRISTO"/>
    <s v="fbhocr01 - nw-v-test-hdc TICKET AUTOMATICO"/>
    <s v="23/02/2024 22:22:39"/>
    <s v="23/02/2024 22:22:39"/>
    <x v="0"/>
    <s v="TRUESIGHT"/>
    <s v="TRUESIGHT"/>
    <s v="24/02/2024 22:55:14"/>
    <s v="24/02/2024 23:50:00"/>
    <s v="PREVENTIVO=SI_x000a_CODIGO DE SERVICIO=nw-v-test-hdc_x000a_DIRECCION=NULL_x000a_CIUDAD=NULL_x000a_COMUNA LOCAL=_x000a_REGION=NULL_x000a_QUIEN REPORTA=Ticket automático_x000a_CONTACTO EN TERRENO=_x000a_PROBLEMA=Node FBHOCR01 - nw-v-test-hdc CPU Load at 94 % Exceeds Threshold_x000a_REQUERIMIENTO=_x000a_EQUIPOS ENER"/>
    <s v="alza de recursos en servidor debido a uso de procesos sap. se mantiene en observacion servidor"/>
    <d v="1899-12-31T00:31:41"/>
    <d v="1899-12-31T00:32:35"/>
    <d v="1899-12-30T00:00:54"/>
    <s v="Cumplido"/>
    <s v=""/>
    <m/>
    <m/>
    <m/>
    <m/>
    <m/>
    <d v="2024-02-24T00:00:00"/>
    <x v="0"/>
    <x v="0"/>
    <x v="0"/>
    <x v="0"/>
    <x v="0"/>
  </r>
  <r>
    <s v="INC000002634108"/>
    <s v="HOUSING"/>
    <x v="11"/>
    <s v="APQ ACCESOS"/>
    <s v="ALDO P VALENZUELA MUJICA"/>
    <s v="tct_avalen"/>
    <s v="2-Significativo/Amplio"/>
    <s v="2-Alta"/>
    <s v="Alta"/>
    <x v="1"/>
    <s v="TELEFONICA EMPRESAS DE CHILE SA"/>
    <s v="SUPERVISION realizar upgrade de router Cisco,"/>
    <s v="24/02/2024 2:57:46"/>
    <s v="24/02/2024 2:59:27"/>
    <x v="0"/>
    <s v="CDP ANTIGUO 1"/>
    <s v="CDP ANTIGUO 2"/>
    <s v="24/02/2024 3:00:54"/>
    <s v="24/02/2024 23:50:00"/>
    <s v="SUPERVISION realizar upgrade de router Cisco,"/>
    <s v="SE REALIZA SUPERVISION"/>
    <d v="1899-12-30T00:00:40"/>
    <d v="1899-12-30T00:03:08"/>
    <d v="1899-12-30T00:02:28"/>
    <s v=""/>
    <s v="Cumplido"/>
    <m/>
    <m/>
    <m/>
    <m/>
    <m/>
    <d v="2024-02-24T00:00:00"/>
    <x v="0"/>
    <x v="0"/>
    <x v="0"/>
    <x v="0"/>
    <x v="0"/>
  </r>
  <r>
    <s v="INC000002634111"/>
    <s v="HOUSING"/>
    <x v="11"/>
    <s v="APQ ACCESOS"/>
    <s v="ALDO P VALENZUELA MUJICA"/>
    <s v="tct_avalen"/>
    <s v="2-Significativo/Amplio"/>
    <s v="2-Alta"/>
    <s v="Alta"/>
    <x v="1"/>
    <s v="TELEFONICA EMPRESAS DE CHILE SA"/>
    <s v="SUPERVISION WBS 6.1589007 Salida Internet para Servicios"/>
    <s v="24/02/2024 3:09:49"/>
    <s v="24/02/2024 3:11:43"/>
    <x v="0"/>
    <s v="CDP ANTIGUO 1"/>
    <s v="CDP ANTIGUO 2"/>
    <s v="24/02/2024 3:14:00"/>
    <s v="24/02/2024 23:50:00"/>
    <s v="SUPERVISION WBS 6.1589007 Salida Internet para Servicios -RBC / Reemplazo equipos"/>
    <s v="SE REALIZA SUPERVISION"/>
    <d v="1899-12-30T00:01:41"/>
    <d v="1899-12-30T00:04:11"/>
    <d v="1899-12-30T00:02:30"/>
    <s v=""/>
    <s v="Cumplido"/>
    <m/>
    <m/>
    <m/>
    <m/>
    <m/>
    <d v="2024-02-24T00:00:00"/>
    <x v="0"/>
    <x v="0"/>
    <x v="0"/>
    <x v="0"/>
    <x v="0"/>
  </r>
  <r>
    <s v="INC000002634113"/>
    <s v="HOUSING"/>
    <x v="11"/>
    <s v="APQ ACCESOS"/>
    <s v="ALDO P VALENZUELA MUJICA"/>
    <s v="tct_avalen"/>
    <s v="2-Significativo/Amplio"/>
    <s v="2-Alta"/>
    <s v="Alta"/>
    <x v="1"/>
    <s v="TELEFONICA EMPRESAS DE CHILE SA"/>
    <s v="SUPERVISION INCIDENTE actualización de NAS ISILON PAINE"/>
    <s v="24/02/2024 3:30:09"/>
    <s v="24/02/2024 3:31:38"/>
    <x v="0"/>
    <s v="CDP ANTIGUO 1"/>
    <s v="CDP ANTIGUO 2"/>
    <s v="24/02/2024 3:33:18"/>
    <s v="24/02/2024 23:50:00"/>
    <s v="SUPERVISION INCIDENTE actualización de NAS ISILON PAINE"/>
    <s v="SE REALIZA SUPERVISION"/>
    <d v="1899-12-30T00:00:55"/>
    <d v="1899-12-30T00:03:09"/>
    <d v="1899-12-30T00:02:14"/>
    <s v=""/>
    <s v="Cumplido"/>
    <m/>
    <m/>
    <m/>
    <m/>
    <m/>
    <d v="2024-02-24T00:00:00"/>
    <x v="0"/>
    <x v="0"/>
    <x v="0"/>
    <x v="0"/>
    <x v="0"/>
  </r>
  <r>
    <s v="INC000002634116"/>
    <s v="HOUSING"/>
    <x v="11"/>
    <s v="APQ ACCESOS"/>
    <s v="ALDO P VALENZUELA MUJICA"/>
    <s v="tct_avalen"/>
    <s v="2-Significativo/Amplio"/>
    <s v="2-Alta"/>
    <s v="Alta"/>
    <x v="1"/>
    <s v="TELEFONICA EMPRESAS DE CHILE SA"/>
    <s v="SUPERVISION Revisión Switch HP 5900 SN:CN65FZL0F2"/>
    <s v="24/02/2024 3:47:58"/>
    <s v="24/02/2024 3:49:32"/>
    <x v="0"/>
    <s v="CDP ANTIGUO 1"/>
    <s v="CDP ANTIGUO 2"/>
    <s v="24/02/2024 3:52:04"/>
    <s v="24/02/2024 23:50:00"/>
    <s v="SUPERVISION Revisión Switch HP 5900 SN:CN65FZL0F2"/>
    <s v="SE REALIZA SUPERVISION"/>
    <d v="1899-12-30T00:00:59"/>
    <d v="1899-12-30T00:04:06"/>
    <d v="1899-12-30T00:03:07"/>
    <s v=""/>
    <s v="Cumplido"/>
    <m/>
    <m/>
    <m/>
    <m/>
    <m/>
    <d v="2024-02-24T00:00:00"/>
    <x v="0"/>
    <x v="0"/>
    <x v="0"/>
    <x v="0"/>
    <x v="0"/>
  </r>
  <r>
    <s v="INC000002634118"/>
    <s v="HOUSING"/>
    <x v="11"/>
    <s v="APQ ACCESOS"/>
    <s v="ALDO P VALENZUELA MUJICA"/>
    <s v="tct_avalen"/>
    <s v="2-Significativo/Amplio"/>
    <s v="2-Alta"/>
    <s v="Alta"/>
    <x v="1"/>
    <s v="TELEFONICA EMPRESAS DE CHILE SA"/>
    <s v="SUPERVISION INCIDENTE  Falla prd7164"/>
    <s v="24/02/2024 3:53:44"/>
    <s v="24/02/2024 3:55:12"/>
    <x v="0"/>
    <s v="CDP ANTIGUO 1"/>
    <s v="CDP ANTIGUO 2"/>
    <s v="24/02/2024 3:55:59"/>
    <s v="24/02/2024 23:50:00"/>
    <s v="SUPERVISION INCIDENTE  Falla prd7164"/>
    <s v="SE REALIZA SUPERVISION"/>
    <d v="1899-12-30T00:00:26"/>
    <d v="1899-12-30T00:02:15"/>
    <d v="1899-12-30T00:01:49"/>
    <s v=""/>
    <s v="Cumplido"/>
    <m/>
    <m/>
    <m/>
    <m/>
    <m/>
    <d v="2024-02-24T00:00:00"/>
    <x v="0"/>
    <x v="0"/>
    <x v="0"/>
    <x v="0"/>
    <x v="0"/>
  </r>
  <r>
    <s v="INC000002634120"/>
    <s v="HOUSING"/>
    <x v="11"/>
    <s v="APQ ACCESOS"/>
    <s v="ALDO P VALENZUELA MUJICA"/>
    <s v="tct_avalen"/>
    <s v="2-Significativo/Amplio"/>
    <s v="2-Alta"/>
    <s v="Alta"/>
    <x v="1"/>
    <s v="TELEFONICA EMPRESAS DE CHILE SA"/>
    <s v="RONDA Y REVISION DE SALAS TECNICAS"/>
    <s v="24/02/2024 4:02:19"/>
    <s v="24/02/2024 4:02:21"/>
    <x v="0"/>
    <s v="CDP ANTIGUO 1"/>
    <s v="CDP ANTIGUO 2"/>
    <s v="24/02/2024 4:04:04"/>
    <s v="24/02/2024 23:50:00"/>
    <s v="RONDA Y REVISION DE SALAS TECNICAS"/>
    <s v="SE REALIZA RONDA"/>
    <d v="1899-12-30T00:01:17"/>
    <d v="1899-12-30T00:01:45"/>
    <d v="1899-12-30T00:00:28"/>
    <s v=""/>
    <s v="Cumplido"/>
    <m/>
    <m/>
    <m/>
    <m/>
    <m/>
    <d v="2024-02-24T00:00:00"/>
    <x v="0"/>
    <x v="0"/>
    <x v="0"/>
    <x v="0"/>
    <x v="0"/>
  </r>
  <r>
    <s v="INC000002634122"/>
    <s v="HOUSING"/>
    <x v="11"/>
    <s v="APQ ACCESOS"/>
    <s v="ALDO P VALENZUELA MUJICA"/>
    <s v="tct_avalen"/>
    <s v="2-Significativo/Amplio"/>
    <s v="2-Alta"/>
    <s v="Alta"/>
    <x v="1"/>
    <s v="TELEFONICA EMPRESAS DE CHILE SA"/>
    <s v="TOMA D ALARMAS DE CLIENTE"/>
    <s v="24/02/2024 4:04:20"/>
    <s v="24/02/2024 4:05:59"/>
    <x v="0"/>
    <s v="CDP ANTIGUO 1"/>
    <s v="CDP ANTIGUO 2"/>
    <s v="24/02/2024 4:06:51"/>
    <s v="24/02/2024 23:50:00"/>
    <s v="TOMA DE ALARMAS DE CLIENTE"/>
    <s v="SE REALIZA TOMA DE ALARMAS"/>
    <d v="1899-12-30T00:00:33"/>
    <d v="1899-12-30T00:02:31"/>
    <d v="1899-12-30T00:01:58"/>
    <s v=""/>
    <s v="Cumplido"/>
    <m/>
    <m/>
    <m/>
    <m/>
    <m/>
    <d v="2024-02-24T00:00:00"/>
    <x v="0"/>
    <x v="0"/>
    <x v="0"/>
    <x v="0"/>
    <x v="0"/>
  </r>
  <r>
    <s v="INC000002634130"/>
    <s v="BACKUP ON DEMAND"/>
    <x v="17"/>
    <s v="BACK UP DATA CENTER (BACKUP ON DEMAND)"/>
    <s v="RODRIGO VÁSQUEZ MUÑOZ"/>
    <s v="tct_rvasqu"/>
    <s v="4-Menor/Localizado"/>
    <s v="4-Baja"/>
    <s v="Baja"/>
    <x v="1"/>
    <s v="TELEFONICA GLOBAL TECHNOLOGY S.A.AGENCIA EN CHILE"/>
    <s v="revision estado de plataformas veritas"/>
    <s v="24/02/2024 8:38:17"/>
    <s v="24/02/2024 8:40:08"/>
    <x v="0"/>
    <s v="CDP ANTIGUO 1"/>
    <s v="CDP ANTIGUO 2"/>
    <s v="28/02/2024 10:50:43"/>
    <s v="28/02/2024 23:50:00"/>
    <s v="revision estado de plataformas veritas, fin de semana"/>
    <s v="FASE RESOLUCIÓN Y RECUPERACIÓN_x000a__x000a_Se efectúa contacto con cliente: N/A_x000a__x000a_Teléfono de contacto: N/A_x000a__x000a_Acciones realizadas: plataformas, revisadas y en funcionamiento OK_x000a__x000a_Solución paliativa o definitiva: plataformas, revisadas y en funcionamiento OK_x000a__x000a_Acciones"/>
    <d v="1900-01-03T02:10:35"/>
    <d v="1900-01-03T02:12:26"/>
    <d v="1899-12-30T00:01:51"/>
    <s v=""/>
    <s v="Cumplido"/>
    <m/>
    <m/>
    <m/>
    <m/>
    <m/>
    <d v="2024-02-28T00:00:00"/>
    <x v="0"/>
    <x v="0"/>
    <x v="0"/>
    <x v="0"/>
    <x v="0"/>
  </r>
  <r>
    <s v="INC000002634179"/>
    <s v="HOUSING"/>
    <x v="11"/>
    <s v="APQ ACCESOS"/>
    <s v="JOSE G MARQUEZ MARCANO"/>
    <s v="tct_josmam"/>
    <s v="4-Menor/Localizado"/>
    <s v="4-Baja"/>
    <s v="Baja"/>
    <x v="1"/>
    <s v="TELEFONICA EMPRESAS DE CHILE SA"/>
    <s v="RONDA Y REVISION DE SALAS"/>
    <s v="24/02/2024 17:18:05"/>
    <s v="24/02/2024 17:18:57"/>
    <x v="0"/>
    <s v="CDP ANTIGUO 1"/>
    <s v="CDP ANTIGUO 2"/>
    <s v="24/02/2024 17:20:25"/>
    <s v="24/02/2024 23:50:00"/>
    <s v="RONDA Y REVISION DE SALAS"/>
    <s v="RONDAS REALIZADAS"/>
    <d v="1899-12-30T00:01:15"/>
    <d v="1899-12-30T00:02:20"/>
    <d v="1899-12-30T00:01:05"/>
    <s v=""/>
    <s v="Cumplido"/>
    <m/>
    <m/>
    <m/>
    <m/>
    <m/>
    <d v="2024-02-24T00:00:00"/>
    <x v="0"/>
    <x v="0"/>
    <x v="0"/>
    <x v="0"/>
    <x v="0"/>
  </r>
  <r>
    <s v="INC000002634181"/>
    <s v="HOUSING"/>
    <x v="11"/>
    <s v="APQ ACCESOS"/>
    <s v="JOSE G MARQUEZ MARCANO"/>
    <s v="tct_josmam"/>
    <s v="4-Menor/Localizado"/>
    <s v="4-Baja"/>
    <s v="Baja"/>
    <x v="1"/>
    <s v="TELEFONICA EMPRESAS DE CHILE SA"/>
    <s v="TOMA DE ALARMAS DE CLIENTES"/>
    <s v="24/02/2024 17:20:43"/>
    <s v="24/02/2024 17:21:32"/>
    <x v="0"/>
    <s v="CDP ANTIGUO 1"/>
    <s v="CDP ANTIGUO 2"/>
    <s v="24/02/2024 17:22:37"/>
    <s v="24/02/2024 23:50:00"/>
    <s v="TOMA DE ALARMAS DE CLIENTES"/>
    <s v="TOMA DE ALARMAS REALIZADAS"/>
    <d v="1899-12-30T00:00:51"/>
    <d v="1899-12-30T00:01:54"/>
    <d v="1899-12-30T00:01:03"/>
    <s v=""/>
    <s v="Cumplido"/>
    <m/>
    <m/>
    <m/>
    <m/>
    <m/>
    <d v="2024-02-24T00:00:00"/>
    <x v="0"/>
    <x v="0"/>
    <x v="0"/>
    <x v="0"/>
    <x v="0"/>
  </r>
  <r>
    <s v="INC000002634183"/>
    <s v="HOUSING"/>
    <x v="11"/>
    <s v="APQ ACCESOS"/>
    <s v="JOSE G MARQUEZ MARCANO"/>
    <s v="tct_josmam"/>
    <s v="4-Menor/Localizado"/>
    <s v="4-Baja"/>
    <s v="Baja"/>
    <x v="1"/>
    <s v="TELEFONICA EMPRESAS DE CHILE SA"/>
    <s v="RONDA Y REVISION DE SALAS 12:30"/>
    <s v="24/02/2024 17:22:52"/>
    <s v="24/02/2024 17:23:43"/>
    <x v="0"/>
    <s v="CDP ANTIGUO 1"/>
    <s v="CDP ANTIGUO 2"/>
    <s v="24/02/2024 17:25:05"/>
    <s v="24/02/2024 23:50:00"/>
    <s v="RONDA Y REVISION DE SALAS 12:30"/>
    <s v="RONDAS REALIZADAS"/>
    <d v="1899-12-30T00:01:07"/>
    <d v="1899-12-30T00:02:13"/>
    <d v="1899-12-30T00:01:06"/>
    <s v=""/>
    <s v="Cumplido"/>
    <m/>
    <m/>
    <m/>
    <m/>
    <m/>
    <d v="2024-02-24T00:00:00"/>
    <x v="0"/>
    <x v="0"/>
    <x v="0"/>
    <x v="0"/>
    <x v="0"/>
  </r>
  <r>
    <s v="INC000002634185"/>
    <s v="HOUSING"/>
    <x v="11"/>
    <s v="APQ ACCESOS"/>
    <s v="JOSE G MARQUEZ MARCANO"/>
    <s v="tct_josmam"/>
    <s v="4-Menor/Localizado"/>
    <s v="4-Baja"/>
    <s v="Baja"/>
    <x v="1"/>
    <s v="TELEFONICA EMPRESAS DE CHILE SA"/>
    <s v="RONDA Y REVISION DE SALAS 15:30"/>
    <s v="24/02/2024 17:25:38"/>
    <s v="24/02/2024 17:26:34"/>
    <x v="0"/>
    <s v="CDP ANTIGUO 1"/>
    <s v="CDP ANTIGUO 2"/>
    <s v="24/02/2024 17:27:28"/>
    <s v="24/02/2024 23:50:00"/>
    <s v="RONDA Y REVISION DE SALAS 15:30"/>
    <s v="RONDAS REALIZADAS"/>
    <d v="1899-12-30T00:00:40"/>
    <d v="1899-12-30T00:01:50"/>
    <d v="1899-12-30T00:01:10"/>
    <s v=""/>
    <s v="Cumplido"/>
    <m/>
    <m/>
    <m/>
    <m/>
    <m/>
    <d v="2024-02-24T00:00:00"/>
    <x v="0"/>
    <x v="0"/>
    <x v="0"/>
    <x v="0"/>
    <x v="0"/>
  </r>
  <r>
    <s v="INC000002634425"/>
    <s v="TICKET-INTELIGENTE"/>
    <x v="7"/>
    <s v="GESTION TI"/>
    <s v="GUSTAVO AVILA VERA"/>
    <s v="USR_TSIGHT"/>
    <s v="1-Extenso/Generalizado"/>
    <s v="4-Baja"/>
    <s v="Baja"/>
    <x v="3"/>
    <s v="FUNDACION INSTITUTO PROFESIONAL DUOC UC"/>
    <s v="fiprdu01 - noedesa TICKET AUTOMATICO"/>
    <s v="24/02/2024 2:41:48"/>
    <s v="24/02/2024 2:41:48"/>
    <x v="0"/>
    <s v="TRUESIGHT"/>
    <s v="TRUESIGHT"/>
    <s v="24/02/2024 4:36:48"/>
    <s v="24/02/2024 23:50:00"/>
    <s v="PREVENTIVO=SI_x000a_CODIGO DE SERVICIO=noedesa_x000a_DIRECCION=NULL_x000a_CIUDAD=NULL_x000a_COMUNA LOCAL=_x000a_REGION=NULL_x000a_QUIEN REPORTA=Ticket automático_x000a_CONTACTO EN TERRENO=_x000a_PROBLEMA=Node FIPRDU01 - noedesa is Down_x000a_REQUERIMIENTO=_x000a_EQUIPOS ENERGIZADO O REINICIADO=_x000a_HORARIO DE ATENCIO"/>
    <s v="Se efectúa contacto con cliente: Si, por correo_x000a_Teléfono de contacto:N/A_x000a_Acciones realizadas:Se revisa el servidor y se observa que no se tiene conexión ssh por la red de administracion ni por la red productiva del cliente, se procedió a verificar el ser"/>
    <d v="1899-12-30T01:54:17"/>
    <d v="1899-12-30T01:55:00"/>
    <d v="1899-12-30T00:00:43"/>
    <s v="Cumplido"/>
    <s v=""/>
    <m/>
    <m/>
    <m/>
    <m/>
    <m/>
    <d v="2024-02-24T00:00:00"/>
    <x v="0"/>
    <x v="0"/>
    <x v="0"/>
    <x v="0"/>
    <x v="0"/>
  </r>
  <r>
    <s v="INC000002634452"/>
    <s v="TICKET-INTELIGENTE"/>
    <x v="6"/>
    <s v="GESTION TI"/>
    <s v="PAUL A SEPULVEDA ALVAREZ"/>
    <s v="USR_TSIGHT"/>
    <s v="1-Extenso/Generalizado"/>
    <s v="4-Baja"/>
    <s v="Baja"/>
    <x v="3"/>
    <s v="FUNDACION INSTITUTO PROFESIONAL DUOC UC"/>
    <s v="fiprdu01 - controlver01-2k23 TICKET AUTOMATICO"/>
    <s v="24/02/2024 3:03:27"/>
    <s v="24/02/2024 3:03:27"/>
    <x v="0"/>
    <s v="TRUESIGHT"/>
    <s v="TRUESIGHT"/>
    <s v="24/02/2024 10:41:00"/>
    <s v="24/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mantiene observacion sobre servidor. Memoria ram liberada desde sesiones descoenctadas y memoria cache._x000a_Alerta superada"/>
    <d v="1899-12-30T07:36:09"/>
    <d v="1899-12-30T07:37:33"/>
    <d v="1899-12-30T00:01:24"/>
    <s v="Cumplido"/>
    <s v=""/>
    <m/>
    <m/>
    <m/>
    <m/>
    <m/>
    <d v="2024-02-24T00:00:00"/>
    <x v="0"/>
    <x v="0"/>
    <x v="0"/>
    <x v="0"/>
    <x v="0"/>
  </r>
  <r>
    <s v="INC000002634925"/>
    <s v="HOUSING"/>
    <x v="11"/>
    <s v="APQ ACCESOS"/>
    <s v="JOSE G MARQUEZ MARCANO"/>
    <s v="tct_josmam"/>
    <s v="4-Menor/Localizado"/>
    <s v="4-Baja"/>
    <s v="Baja"/>
    <x v="1"/>
    <s v="TELEFONICA EMPRESAS DE CHILE SA"/>
    <s v="RONDA Y REVISION DE SALAS 18:30"/>
    <s v="24/02/2024 19:14:29"/>
    <s v="24/02/2024 19:15:19"/>
    <x v="0"/>
    <s v="CDP ANTIGUO 1"/>
    <s v="CDP ANTIGUO 2"/>
    <s v="24/02/2024 19:16:18"/>
    <s v="24/02/2024 23:50:00"/>
    <s v="RONDA Y REVISION DE SALAS 18:30"/>
    <s v="RONDAS REALIZADAS"/>
    <d v="1899-12-30T00:00:45"/>
    <d v="1899-12-30T00:01:49"/>
    <d v="1899-12-30T00:01:04"/>
    <s v=""/>
    <s v="Cumplido"/>
    <m/>
    <m/>
    <m/>
    <m/>
    <m/>
    <d v="2024-02-24T00:00:00"/>
    <x v="0"/>
    <x v="0"/>
    <x v="0"/>
    <x v="0"/>
    <x v="0"/>
  </r>
  <r>
    <s v="INC000002634977"/>
    <s v="HOSTING VIRTUAL"/>
    <x v="6"/>
    <s v="SISTEMA OPERATIVO MICROSOFT"/>
    <s v="PAUL A SEPULVEDA ALVAREZ"/>
    <s v="tct_psepul"/>
    <s v="4-Menor/Localizado"/>
    <s v="4-Baja"/>
    <s v="Baja"/>
    <x v="1"/>
    <s v="TELEFONICA GLOBAL TECHNOLOGY S.A.AGENCIA EN CHILE"/>
    <s v="activar cuentas vpn"/>
    <s v="26/02/2024 8:58:20"/>
    <s v="26/02/2024 8:58:50"/>
    <x v="0"/>
    <s v="TI"/>
    <s v="SISTEMAS OPERATIVOS"/>
    <s v="26/02/2024 8:59:36"/>
    <s v="26/02/2024 23:50:00"/>
    <s v="activar cuentas vpn"/>
    <s v="Cuentas VPN activadas"/>
    <d v="1899-12-30T00:00:00"/>
    <d v="1899-12-30T00:01:16"/>
    <d v="1899-12-30T00:01:16"/>
    <s v=""/>
    <s v="Cumplido"/>
    <m/>
    <m/>
    <m/>
    <m/>
    <m/>
    <d v="2024-02-26T00:00:00"/>
    <x v="0"/>
    <x v="0"/>
    <x v="0"/>
    <x v="0"/>
    <x v="0"/>
  </r>
  <r>
    <s v="INC000002635001"/>
    <s v="VPN IP - MPLS"/>
    <x v="3"/>
    <s v="GESTION HD"/>
    <s v="DEIBY Y SANTOYO MONTEROLA"/>
    <s v="frp_kefern"/>
    <s v="3-Moderado/Limitado"/>
    <s v="3-Medio"/>
    <s v="Media"/>
    <x v="1"/>
    <s v="TELEFONICA GLOBAL TECHNOLOGY S.A.AGENCIA EN CHILE"/>
    <s v="HD |  Acceso Cloud Portal"/>
    <s v="26/02/2024 9:57:28"/>
    <s v="26/02/2024 9:59:43"/>
    <x v="0"/>
    <s v="CDP ANTIGUO 1"/>
    <s v="CDP ANTIGUO 2"/>
    <s v="26/02/2024 10:45:58"/>
    <s v="26/02/2024 23:50:00"/>
    <s v="PREVENTIVO: NO_x000a_CODIGO DE SERVICIO:_x000a_DIRECCION:_x000a_QUIEN REPORTA:Deiby Yoel Santoyo Monterola +56 9 9343 3681 _x000a_CONTACTO EN TERRENO:_x000a_PROBLEMA:_x000a_REQUERIMIENTO:@Help Desk para generar el folio de requerimiento a mi bandeja_x000a_TELEFONICA GLOBAL &amp;#8211; CLOUD &amp;#8211;"/>
    <s v="FASE RESOLUCIÓN Y RECUPERACIÓN_x000a__x000a_Se efectúa contacto con cliente:N/A_x000a__x000a_Teléfono de contacto:N/A_x000a__x000a_Acciones realizadas: Se crea el usuario de Perfecto Mariño y se envia por correo sus credenciales..._x000a__x000a_Solución paliativa o definitiva:N/A_x000a__x000a_Acciones de Mejora,"/>
    <d v="1899-12-30T00:00:00"/>
    <d v="1899-12-30T00:48:30"/>
    <d v="1899-12-30T00:48:30"/>
    <s v=""/>
    <s v="Cumplido"/>
    <m/>
    <s v=""/>
    <s v=""/>
    <s v="Cumplido"/>
    <s v=""/>
    <d v="2024-02-26T00:00:00"/>
    <x v="0"/>
    <x v="0"/>
    <x v="0"/>
    <x v="0"/>
    <x v="0"/>
  </r>
  <r>
    <s v="INC000002635551"/>
    <s v="TICKET-INTELIGENTE"/>
    <x v="6"/>
    <s v="GESTION TI"/>
    <s v="PAUL A SEPULVEDA ALVAREZ"/>
    <s v="USR_TSIGHT"/>
    <s v="1-Extenso/Generalizado"/>
    <s v="4-Baja"/>
    <s v="Baja"/>
    <x v="3"/>
    <s v="COAGRA S A"/>
    <s v="coagra01 - sap_prod_e_vm TICKET AUTOMATICO"/>
    <s v="24/02/2024 22:08:08"/>
    <s v="24/02/2024 22:08:08"/>
    <x v="0"/>
    <s v="TRUESIGHT"/>
    <s v="TRUESIGHT"/>
    <s v="26/02/2024 8:56:55"/>
    <s v="26/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utilizacion de ram por utilizacion de procesos SAP en servidor. _x000a_Comportamiento esperado"/>
    <d v="1899-12-31T10:47:30"/>
    <d v="1899-12-31T10:48:47"/>
    <d v="1899-12-30T00:01:17"/>
    <s v="Cumplido"/>
    <s v=""/>
    <m/>
    <m/>
    <m/>
    <m/>
    <m/>
    <d v="2024-02-26T00:00:00"/>
    <x v="0"/>
    <x v="0"/>
    <x v="0"/>
    <x v="0"/>
    <x v="0"/>
  </r>
  <r>
    <s v="INC000002635562"/>
    <s v="TICKET-INTELIGENTE"/>
    <x v="6"/>
    <s v="GESTION TI"/>
    <s v="PAUL A SEPULVEDA ALVAREZ"/>
    <s v="USR_TSIGHT"/>
    <s v="1-Extenso/Generalizado"/>
    <s v="4-Baja"/>
    <s v="Baja"/>
    <x v="3"/>
    <s v="GPS CHILE SPA"/>
    <s v="gpschi01 - wnprws_med04 TICKET AUTOMATICO"/>
    <s v="24/02/2024 22:18:41"/>
    <s v="24/02/2024 22:18:41"/>
    <x v="0"/>
    <s v="TRUESIGHT"/>
    <s v="TRUESIGHT"/>
    <s v="26/02/2024 8:57:09"/>
    <s v="26/02/2024 23:50:00"/>
    <s v="PREVENTIVO=SI_x000a_CODIGO DE SERVICIO=WNPRWS_MED04_x000a_DIRECCION=NULL_x000a_CIUDAD=NULL_x000a_COMUNA LOCAL=Santiago_x000a_REGION=NULL_x000a_QUIEN REPORTA=Ticket automático_x000a_CONTACTO EN TERRENO=_x000a_PROBLEMA=Node GPSCHI01 - WNPRWS_MED04 CPU Load at 100 % Exceeds Threshold_x000a_REQUERIMIENTO=_x000a_EQUIP"/>
    <s v="utilizacion de recursos en servidor normalizada. se mantiene en monitoreo._x000a_Servidor operativo"/>
    <d v="1899-12-31T10:33:42"/>
    <d v="1899-12-31T10:38:28"/>
    <d v="1899-12-30T00:04:46"/>
    <s v="Cumplido"/>
    <s v=""/>
    <m/>
    <s v=""/>
    <s v=""/>
    <s v=""/>
    <s v="Cumplido"/>
    <d v="2024-02-26T00:00:00"/>
    <x v="0"/>
    <x v="0"/>
    <x v="0"/>
    <x v="0"/>
    <x v="0"/>
  </r>
  <r>
    <s v="INC000002635563"/>
    <s v="TICKET-INTELIGENTE"/>
    <x v="6"/>
    <s v="GESTION TI"/>
    <s v="PAUL A SEPULVEDA ALVAREZ"/>
    <s v="USR_TSIGHT"/>
    <s v="1-Extenso/Generalizado"/>
    <s v="4-Baja"/>
    <s v="Baja"/>
    <x v="3"/>
    <s v="GPS CHILE SPA"/>
    <s v="gpschi01 - wnprdb_gps04 TICKET AUTOMATICO"/>
    <s v="24/02/2024 22:19:45"/>
    <s v="24/02/2024 22:19:45"/>
    <x v="0"/>
    <s v="TRUESIGHT"/>
    <s v="TRUESIGHT"/>
    <s v="26/02/2024 8:57:26"/>
    <s v="26/02/2024 23:50:00"/>
    <s v="PREVENTIVO=SI_x000a_CODIGO DE SERVICIO=WNPRDB_GPS04_x000a_DIRECCION=NULL_x000a_CIUDAD=NULL_x000a_COMUNA LOCAL=Santiago_x000a_REGION=NULL_x000a_QUIEN REPORTA=Ticket automático_x000a_CONTACTO EN TERRENO=_x000a_PROBLEMA=Node GPSCHI01 - WNPRDB_GPS04 CPU Load at 99 % Exceeds Threshold_x000a_REQUERIMIENTO=_x000a_EQUIPO"/>
    <s v="alza de cpu temporal en proceso de base de datos SQL SERVER. _x000a_Alerta superada en servidor"/>
    <d v="1899-12-31T10:32:41"/>
    <d v="1899-12-31T10:37:41"/>
    <d v="1899-12-30T00:05:00"/>
    <s v="Cumplido"/>
    <s v=""/>
    <m/>
    <s v=""/>
    <s v=""/>
    <s v=""/>
    <s v="Cumplido"/>
    <d v="2024-02-26T00:00:00"/>
    <x v="0"/>
    <x v="0"/>
    <x v="0"/>
    <x v="0"/>
    <x v="0"/>
  </r>
  <r>
    <s v="INC000002635564"/>
    <s v="TICKET-INTELIGENTE"/>
    <x v="6"/>
    <s v="GESTION TI"/>
    <s v="PAUL A SEPULVEDA ALVAREZ"/>
    <s v="USR_TSIGHT"/>
    <s v="1-Extenso/Generalizado"/>
    <s v="4-Baja"/>
    <s v="Baja"/>
    <x v="3"/>
    <s v="GPS CHILE SPA"/>
    <s v="gpschi01 - wnprap_cap06 TICKET AUTOMATICO"/>
    <s v="24/02/2024 22:19:47"/>
    <s v="24/02/2024 22:19:47"/>
    <x v="0"/>
    <s v="TRUESIGHT"/>
    <s v="TRUESIGHT"/>
    <s v="26/02/2024 8:57:42"/>
    <s v="26/02/2024 23:50:00"/>
    <s v="PREVENTIVO=SI_x000a_CODIGO DE SERVICIO=WNPRAP_CAP06_x000a_DIRECCION=NULL_x000a_CIUDAD=NULL_x000a_COMUNA LOCAL=Santiago_x000a_REGION=NULL_x000a_QUIEN REPORTA=Ticket automático_x000a_CONTACTO EN TERRENO=_x000a_PROBLEMA=Node GPSCHI01 - WNPRAP_CAP06 CPU Load at 95 % Exceeds Threshold_x000a_REQUERIMIENTO=_x000a_EQUIPO"/>
    <s v="alza de cpu en proceso de antivirus. _x000a_Alerta superada en servidor"/>
    <d v="1899-12-31T10:35:39"/>
    <d v="1899-12-31T10:37:55"/>
    <d v="1899-12-30T00:02:16"/>
    <s v="Cumplido"/>
    <s v=""/>
    <m/>
    <s v=""/>
    <s v=""/>
    <s v=""/>
    <s v="Cumplido"/>
    <d v="2024-02-26T00:00:00"/>
    <x v="0"/>
    <x v="0"/>
    <x v="0"/>
    <x v="0"/>
    <x v="0"/>
  </r>
  <r>
    <s v="INC000002635565"/>
    <s v="TICKET-INTELIGENTE"/>
    <x v="6"/>
    <s v="GESTION TI"/>
    <s v="PAUL A SEPULVEDA ALVAREZ"/>
    <s v="USR_TSIGHT"/>
    <s v="1-Extenso/Generalizado"/>
    <s v="4-Baja"/>
    <s v="Baja"/>
    <x v="3"/>
    <s v="GPS CHILE SPA"/>
    <s v="gpschi01 - wnprap_cap02 TICKET AUTOMATICO"/>
    <s v="24/02/2024 22:19:47"/>
    <s v="24/02/2024 22:19:47"/>
    <x v="0"/>
    <s v="TRUESIGHT"/>
    <s v="TRUESIGHT"/>
    <s v="24/02/2024 23:06:05"/>
    <s v="24/02/2024 23:50:00"/>
    <s v="PREVENTIVO=SI_x000a_CODIGO DE SERVICIO=WNPRAP_CAP02_x000a_DIRECCION=NULL_x000a_CIUDAD=NULL_x000a_COMUNA LOCAL=Santiago_x000a_REGION=NULL_x000a_QUIEN REPORTA=Ticket automático_x000a_CONTACTO EN TERRENO=_x000a_PROBLEMA=Node GPSCHI01 - WNPRAP_CAP02 CPU Load at 95 % Exceeds Threshold_x000a_REQUERIMIENTO=_x000a_EQUIPO"/>
    <s v="alerta de cpu superada en servidor. se mantendra en monitoreo. _x000a_se realiza liberacion de memoria desde sesiones desconectadas"/>
    <d v="1899-12-30T00:44:10"/>
    <d v="1899-12-30T00:46:18"/>
    <d v="1899-12-30T00:02:08"/>
    <s v="Cumplido"/>
    <s v=""/>
    <m/>
    <m/>
    <m/>
    <m/>
    <m/>
    <d v="2024-02-24T00:00:00"/>
    <x v="0"/>
    <x v="0"/>
    <x v="0"/>
    <x v="0"/>
    <x v="0"/>
  </r>
  <r>
    <s v="INC000002635595"/>
    <s v="TICKET-INTELIGENTE"/>
    <x v="6"/>
    <s v="GESTION TI"/>
    <s v="PAUL A SEPULVEDA ALVAREZ"/>
    <s v="USR_TSIGHT"/>
    <s v="1-Extenso/Generalizado"/>
    <s v="4-Baja"/>
    <s v="Baja"/>
    <x v="3"/>
    <s v="GPS CHILE SPA"/>
    <s v="gpschi01 - wnprdb_int01 TICKET AUTOMATICO"/>
    <s v="24/02/2024 22:59:26"/>
    <s v="24/02/2024 22:59:26"/>
    <x v="0"/>
    <s v="TRUESIGHT"/>
    <s v="TRUESIGHT"/>
    <s v="26/02/2024 8:57:58"/>
    <s v="26/02/2024 23:50:00"/>
    <s v="PREVENTIVO=SI_x000a_CODIGO DE SERVICIO=WNPRDB_INT01_x000a_DIRECCION=NULL_x000a_CIUDAD=NULL_x000a_COMUNA LOCAL=Santiago_x000a_REGION=NULL_x000a_QUIEN REPORTA=Ticket automático_x000a_CONTACTO EN TERRENO=_x000a_PROBLEMA=High RAM Usage Alert for Node GPSCHI01 - WNPRDB_INT01_x000a_REQUERIMIENTO=_x000a_EQUIPOS ENERGIZA"/>
    <s v="servidor con alza de utilizacion en recursos debido a procesos SQL server en ejecucion. comportamiento esperado en servidor, se mantendra en monitoreo"/>
    <d v="1899-12-31T09:57:43"/>
    <d v="1899-12-31T09:58:32"/>
    <d v="1899-12-30T00:00:49"/>
    <s v="Cumplido"/>
    <s v=""/>
    <m/>
    <m/>
    <m/>
    <m/>
    <m/>
    <d v="2024-02-26T00:00:00"/>
    <x v="0"/>
    <x v="0"/>
    <x v="0"/>
    <x v="0"/>
    <x v="0"/>
  </r>
  <r>
    <s v="INC000002635887"/>
    <s v="HOUSING"/>
    <x v="11"/>
    <s v="APQ ACCESOS"/>
    <s v="ALDO P VALENZUELA MUJICA"/>
    <s v="tct_avalen"/>
    <s v="2-Significativo/Amplio"/>
    <s v="2-Alta"/>
    <s v="Alta"/>
    <x v="1"/>
    <s v="TELEFONICA EMPRESAS DE CHILE SA"/>
    <s v="SUPERVISION Ingreso de equipo FW + Migracion de 2 servicios."/>
    <s v="25/02/2024 3:52:36"/>
    <s v="25/02/2024 3:52:38"/>
    <x v="0"/>
    <s v="CDP ANTIGUO 1"/>
    <s v="CDP ANTIGUO 2"/>
    <s v="25/02/2024 3:54:40"/>
    <s v="25/02/2024 23:50:00"/>
    <s v="SUPERVISION Ingreso de equipo FW + Migracion de 2 servicios."/>
    <s v="SE REALIZA SUPERVISION"/>
    <d v="1899-12-30T00:01:45"/>
    <d v="1899-12-30T00:02:04"/>
    <d v="1899-12-30T00:00:19"/>
    <s v=""/>
    <s v="Cumplido"/>
    <m/>
    <m/>
    <m/>
    <m/>
    <m/>
    <d v="2024-02-25T00:00:00"/>
    <x v="0"/>
    <x v="0"/>
    <x v="0"/>
    <x v="0"/>
    <x v="0"/>
  </r>
  <r>
    <s v="INC000002635894"/>
    <s v="HOUSING"/>
    <x v="11"/>
    <s v="APQ ACCESOS"/>
    <s v="ALDO P VALENZUELA MUJICA"/>
    <s v="tct_avalen"/>
    <s v="2-Significativo/Amplio"/>
    <s v="2-Alta"/>
    <s v="Alta"/>
    <x v="1"/>
    <s v="TELEFONICA EMPRESAS DE CHILE SA"/>
    <s v="RONDA Y REVISION DE SALAS TECNICAS 20:30"/>
    <s v="25/02/2024 3:57:09"/>
    <s v="25/02/2024 3:58:40"/>
    <x v="0"/>
    <s v="CDP ANTIGUO 1"/>
    <s v="CDP ANTIGUO 2"/>
    <s v="25/02/2024 4:01:01"/>
    <s v="25/02/2024 23:50:00"/>
    <s v="ONDA Y REVISION DE SALAS TECNICAS 20:30"/>
    <s v="SE REALIZA RONDA"/>
    <d v="1899-12-30T00:02:00"/>
    <d v="1899-12-30T00:03:52"/>
    <d v="1899-12-30T00:01:52"/>
    <s v=""/>
    <s v="Cumplido"/>
    <m/>
    <m/>
    <m/>
    <m/>
    <m/>
    <d v="2024-02-25T00:00:00"/>
    <x v="0"/>
    <x v="0"/>
    <x v="0"/>
    <x v="0"/>
    <x v="0"/>
  </r>
  <r>
    <s v="INC000002635899"/>
    <s v="HOUSING"/>
    <x v="11"/>
    <s v="APQ ACCESOS"/>
    <s v="ALDO P VALENZUELA MUJICA"/>
    <s v="tct_avalen"/>
    <s v="2-Significativo/Amplio"/>
    <s v="2-Alta"/>
    <s v="Alta"/>
    <x v="1"/>
    <s v="TELEFONICA EMPRESAS DE CHILE SA"/>
    <s v="TOMA DE ALARMAS DE CLIENTE"/>
    <s v="25/02/2024 4:02:35"/>
    <s v="25/02/2024 4:03:39"/>
    <x v="0"/>
    <s v="CDP ANTIGUO 1"/>
    <s v="CDP ANTIGUO 2"/>
    <s v="25/02/2024 4:05:08"/>
    <s v="25/02/2024 23:50:00"/>
    <s v="TOMA DE ALARMAS DE CLIENTE"/>
    <s v="SE REALIZA TOMA DE ALARMAS"/>
    <d v="1899-12-30T00:01:10"/>
    <d v="1899-12-30T00:02:33"/>
    <d v="1899-12-30T00:01:23"/>
    <s v=""/>
    <s v="Cumplido"/>
    <m/>
    <m/>
    <m/>
    <m/>
    <m/>
    <d v="2024-02-25T00:00:00"/>
    <x v="0"/>
    <x v="0"/>
    <x v="0"/>
    <x v="0"/>
    <x v="0"/>
  </r>
  <r>
    <s v="INC000002635902"/>
    <s v="HOUSING"/>
    <x v="11"/>
    <s v="APQ ACCESOS"/>
    <s v="ALDO P VALENZUELA MUJICA"/>
    <s v="tct_avalen"/>
    <s v="2-Significativo/Amplio"/>
    <s v="2-Alta"/>
    <s v="Alta"/>
    <x v="1"/>
    <s v="TELEFONICA EMPRESAS DE CHILE SA"/>
    <s v="RONDA Y REVISION DE SALAS TECNICAS 0:30"/>
    <s v="25/02/2024 4:05:34"/>
    <s v="25/02/2024 4:07:32"/>
    <x v="0"/>
    <s v="CDP ANTIGUO 1"/>
    <s v="CDP ANTIGUO 2"/>
    <s v="25/02/2024 4:09:31"/>
    <s v="25/02/2024 23:50:00"/>
    <s v="RONDA Y REVISION DE SALAS TECNICAS 0:30"/>
    <s v="SE REALIZA RONDA"/>
    <d v="1899-12-30T00:01:32"/>
    <d v="1899-12-30T00:03:57"/>
    <d v="1899-12-30T00:02:25"/>
    <s v=""/>
    <s v="Cumplido"/>
    <m/>
    <m/>
    <m/>
    <m/>
    <m/>
    <d v="2024-02-25T00:00:00"/>
    <x v="0"/>
    <x v="0"/>
    <x v="0"/>
    <x v="0"/>
    <x v="0"/>
  </r>
  <r>
    <s v="INC000002635907"/>
    <s v="HOUSING"/>
    <x v="11"/>
    <s v="APQ ACCESOS"/>
    <s v="ALDO P VALENZUELA MUJICA"/>
    <s v="tct_avalen"/>
    <s v="2-Significativo/Amplio"/>
    <s v="2-Alta"/>
    <s v="Alta"/>
    <x v="1"/>
    <s v="TELEFONICA EMPRESAS DE CHILE SA"/>
    <s v="RONDA Y REVISION DE SALAS TECNICAS 04:30"/>
    <s v="25/02/2024 4:09:56"/>
    <s v="25/02/2024 4:11:35"/>
    <x v="0"/>
    <s v="CDP ANTIGUO 1"/>
    <s v="CDP ANTIGUO 2"/>
    <s v="25/02/2024 4:13:29"/>
    <s v="25/02/2024 23:50:00"/>
    <s v="RONDA Y REVISION DE SALAS TECNICAS 04:30"/>
    <s v="SE REALIZA RONDA"/>
    <d v="1899-12-30T00:00:00"/>
    <d v="1899-12-30T00:03:33"/>
    <d v="1899-12-30T00:03:33"/>
    <s v=""/>
    <s v="Cumplido"/>
    <m/>
    <s v=""/>
    <s v="Cumplido"/>
    <s v=""/>
    <s v=""/>
    <d v="2024-02-25T00:00:00"/>
    <x v="0"/>
    <x v="0"/>
    <x v="0"/>
    <x v="0"/>
    <x v="0"/>
  </r>
  <r>
    <s v="INC000002635912"/>
    <s v="HOUSING"/>
    <x v="11"/>
    <s v="APQ ACCESOS"/>
    <s v="ALDO P VALENZUELA MUJICA"/>
    <s v="tct_avalen"/>
    <s v="2-Significativo/Amplio"/>
    <s v="2-Alta"/>
    <s v="Alta"/>
    <x v="1"/>
    <s v="TELEFONICA EMPRESAS DE CHILE SA"/>
    <s v="RONDA Y REVISION DE SALAS TECNICAS 6:30"/>
    <s v="25/02/2024 4:16:43"/>
    <s v="25/02/2024 4:18:27"/>
    <x v="0"/>
    <s v="CDP ANTIGUO 1"/>
    <s v="CDP ANTIGUO 2"/>
    <s v="25/02/2024 4:20:20"/>
    <s v="25/02/2024 23:50:00"/>
    <s v="RONDA Y REVISION DE SALAS TECNICAS 6:30"/>
    <s v="SE REALIZA RONDA"/>
    <d v="1899-12-30T00:01:31"/>
    <d v="1899-12-30T00:03:37"/>
    <d v="1899-12-30T00:02:06"/>
    <s v=""/>
    <s v="Cumplido"/>
    <m/>
    <m/>
    <m/>
    <m/>
    <m/>
    <d v="2024-02-25T00:00:00"/>
    <x v="0"/>
    <x v="0"/>
    <x v="0"/>
    <x v="0"/>
    <x v="0"/>
  </r>
  <r>
    <s v="INC000002636132"/>
    <s v="HOUSING"/>
    <x v="11"/>
    <s v="APQ ACCESOS"/>
    <s v="JOSE G MARQUEZ MARCANO"/>
    <s v="tct_josmam"/>
    <s v="4-Menor/Localizado"/>
    <s v="4-Baja"/>
    <s v="Baja"/>
    <x v="1"/>
    <s v="TELEFONICA EMPRESAS DE CHILE SA"/>
    <s v="RONDA Y REVISION DE SALAS"/>
    <s v="25/02/2024 17:12:54"/>
    <s v="25/02/2024 17:13:42"/>
    <x v="0"/>
    <s v="CDP ANTIGUO 1"/>
    <s v="CDP ANTIGUO 2"/>
    <s v="25/02/2024 17:14:37"/>
    <s v="25/02/2024 23:50:00"/>
    <s v="RONDA Y REVISION DE SALAS"/>
    <s v="RONDAS REALIZADAS"/>
    <d v="1899-12-30T00:00:41"/>
    <d v="1899-12-30T00:01:43"/>
    <d v="1899-12-30T00:01:02"/>
    <s v=""/>
    <s v="Cumplido"/>
    <m/>
    <m/>
    <m/>
    <m/>
    <m/>
    <d v="2024-02-25T00:00:00"/>
    <x v="0"/>
    <x v="0"/>
    <x v="0"/>
    <x v="0"/>
    <x v="0"/>
  </r>
  <r>
    <s v="INC000002636135"/>
    <s v="HOUSING"/>
    <x v="11"/>
    <s v="APQ ACCESOS"/>
    <s v="JOSE G MARQUEZ MARCANO"/>
    <s v="tct_josmam"/>
    <s v="4-Menor/Localizado"/>
    <s v="4-Baja"/>
    <s v="Baja"/>
    <x v="1"/>
    <s v="TELEFONICA EMPRESAS DE CHILE SA"/>
    <s v="TOMA DE ALARMAS DE CLIENTES"/>
    <s v="25/02/2024 17:15:08"/>
    <s v="25/02/2024 17:16:11"/>
    <x v="0"/>
    <s v="CDP ANTIGUO 1"/>
    <s v="CDP ANTIGUO 2"/>
    <s v="25/02/2024 17:17:19"/>
    <s v="25/02/2024 23:50:00"/>
    <s v="TOMA DE ALARMAS DE CLIENTES"/>
    <s v="TOMA DE ALARMAS REALIZADAS"/>
    <d v="1899-12-30T00:00:54"/>
    <d v="1899-12-30T00:02:11"/>
    <d v="1899-12-30T00:01:17"/>
    <s v=""/>
    <s v="Cumplido"/>
    <m/>
    <m/>
    <m/>
    <m/>
    <m/>
    <d v="2024-02-25T00:00:00"/>
    <x v="0"/>
    <x v="0"/>
    <x v="0"/>
    <x v="0"/>
    <x v="0"/>
  </r>
  <r>
    <s v="INC000002636138"/>
    <s v="HOUSING"/>
    <x v="11"/>
    <s v="APQ ACCESOS"/>
    <s v="JOSE G MARQUEZ MARCANO"/>
    <s v="tct_josmam"/>
    <s v="4-Menor/Localizado"/>
    <s v="4-Baja"/>
    <s v="Baja"/>
    <x v="1"/>
    <s v="TELEFONICA EMPRESAS DE CHILE SA"/>
    <s v="RONDA Y REVISION DE SALAS"/>
    <s v="25/02/2024 17:17:34"/>
    <s v="25/02/2024 17:18:24"/>
    <x v="0"/>
    <s v="CDP ANTIGUO 1"/>
    <s v="CDP ANTIGUO 2"/>
    <s v="25/02/2024 17:19:17"/>
    <s v="25/02/2024 23:50:00"/>
    <s v="RONDA Y REVISION DE SALAS"/>
    <s v="RONDAS REALIZADAS"/>
    <d v="1899-12-30T00:00:41"/>
    <d v="1899-12-30T00:01:43"/>
    <d v="1899-12-30T00:01:02"/>
    <s v=""/>
    <s v="Cumplido"/>
    <m/>
    <m/>
    <m/>
    <m/>
    <m/>
    <d v="2024-02-25T00:00:00"/>
    <x v="0"/>
    <x v="0"/>
    <x v="0"/>
    <x v="0"/>
    <x v="0"/>
  </r>
  <r>
    <s v="INC000002636143"/>
    <s v="HOUSING"/>
    <x v="11"/>
    <s v="APQ ACCESOS"/>
    <s v="JOSE G MARQUEZ MARCANO"/>
    <s v="tct_josmam"/>
    <s v="4-Menor/Localizado"/>
    <s v="4-Baja"/>
    <s v="Baja"/>
    <x v="1"/>
    <s v="TELEFONICA EMPRESAS DE CHILE SA"/>
    <s v="RONDA Y REVISION DE SALAS 15:30"/>
    <s v="25/02/2024 17:19:38"/>
    <s v="25/02/2024 17:20:22"/>
    <x v="0"/>
    <s v="CDP ANTIGUO 1"/>
    <s v="CDP ANTIGUO 2"/>
    <s v="25/02/2024 17:21:26"/>
    <s v="25/02/2024 23:50:00"/>
    <s v="RONDA Y REVISION DE SALAS 15:30"/>
    <s v="RONDAS REALIZADAS"/>
    <d v="1899-12-30T00:00:44"/>
    <d v="1899-12-30T00:01:48"/>
    <d v="1899-12-30T00:01:04"/>
    <s v=""/>
    <s v="Cumplido"/>
    <m/>
    <m/>
    <m/>
    <m/>
    <m/>
    <d v="2024-02-25T00:00:00"/>
    <x v="0"/>
    <x v="0"/>
    <x v="0"/>
    <x v="0"/>
    <x v="0"/>
  </r>
  <r>
    <s v="INC000002636150"/>
    <s v="HOUSING"/>
    <x v="11"/>
    <s v="APQ ACCESOS"/>
    <s v="JOSE G MARQUEZ MARCANO"/>
    <s v="tct_josmam"/>
    <s v="4-Menor/Localizado"/>
    <s v="4-Baja"/>
    <s v="Baja"/>
    <x v="1"/>
    <s v="TELEFONICA EMPRESAS DE CHILE SA"/>
    <s v="RONDA Y REVISION DE SALAS 18:30"/>
    <s v="25/02/2024 19:11:14"/>
    <s v="25/02/2024 19:12:22"/>
    <x v="0"/>
    <s v="CDP ANTIGUO 1"/>
    <s v="CDP ANTIGUO 2"/>
    <s v="25/02/2024 19:13:36"/>
    <s v="25/02/2024 23:50:00"/>
    <s v="RONDA Y REVISION DE SALAS 18:30"/>
    <s v="RONDAS REALIZADAS"/>
    <d v="1899-12-30T00:01:00"/>
    <d v="1899-12-30T00:02:22"/>
    <d v="1899-12-30T00:01:22"/>
    <s v=""/>
    <s v="Cumplido"/>
    <m/>
    <m/>
    <m/>
    <m/>
    <m/>
    <d v="2024-02-25T00:00:00"/>
    <x v="0"/>
    <x v="0"/>
    <x v="0"/>
    <x v="0"/>
    <x v="0"/>
  </r>
  <r>
    <s v="INC000002636185"/>
    <s v="HOUSING"/>
    <x v="13"/>
    <s v="BELIEVE"/>
    <s v="RICARDO F ORELLANA MARDONES"/>
    <s v="frp_xgambo"/>
    <s v="3-Moderado/Limitado"/>
    <s v="3-Medio"/>
    <s v="Media"/>
    <x v="1"/>
    <s v="TELEFONICA EMPRESAS DE CHILE SA"/>
    <s v="GESTION DATACENTER/ ACCESOS / TELEFONICA EMPRESAS DE CHILE SA"/>
    <s v="26/02/2024 9:28:53"/>
    <s v="26/02/2024 9:31:24"/>
    <x v="0"/>
    <s v="CDP ANTIGUO 1"/>
    <s v="CDP ANTIGUO 2"/>
    <s v="26/02/2024 9:49:06"/>
    <s v="26/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REUNI"/>
    <s v="ACCESOS AUTORIZADOS"/>
    <d v="1899-12-30T00:06:58"/>
    <d v="1899-12-30T00:20:13"/>
    <d v="1899-12-30T00:13:15"/>
    <s v=""/>
    <s v="Cumplido"/>
    <m/>
    <m/>
    <m/>
    <m/>
    <m/>
    <d v="2024-02-26T00:00:00"/>
    <x v="0"/>
    <x v="0"/>
    <x v="0"/>
    <x v="0"/>
    <x v="0"/>
  </r>
  <r>
    <s v="INC000002636190"/>
    <s v="HOUSING"/>
    <x v="2"/>
    <s v="GESTION HD"/>
    <s v="PATRICIO A CASTILLO GONZALEZ"/>
    <s v="frp_pcamay"/>
    <s v="3-Moderado/Limitado"/>
    <s v="3-Medio"/>
    <s v="Media"/>
    <x v="1"/>
    <s v="SITRANS SERVICIOS INTEGRADOS DE TRANSPORTES LIMITADA"/>
    <s v="HD/RE:  Housing Data center  San Martin  48  Cliente SITRANS // Proyecto CHI-004050624-1"/>
    <s v="26/02/2024 9:40:20"/>
    <s v="26/02/2024 9:45:46"/>
    <x v="0"/>
    <s v="CDP ANTIGUO 1"/>
    <s v="CDP ANTIGUO 2"/>
    <s v="26/02/2024 17:11:06"/>
    <s v="26/02/2024 23:50:00"/>
    <s v="PREVENTIVO: NO_x000a_CODIGO DE SERVICIO:_x000a_DIRECCION:_x000a_QUIEN REPORTA:+569 6843 8102 Ariel Pereira Catalán_x000a_CONTACTO EN TERRENO:Cesar Avalos_x000a_Número telefónico contacto cliente:  959307033_x000a_PROBLEMA:_x000a_REQUERIMIENTO:agradeceré su ayuda para procesar la solicitud de asi"/>
    <s v="Informativo enviado"/>
    <d v="1899-12-30T07:23:25"/>
    <d v="1899-12-30T07:30:46"/>
    <d v="1899-12-30T00:07:21"/>
    <s v=""/>
    <s v="Cumplido"/>
    <m/>
    <m/>
    <m/>
    <m/>
    <m/>
    <d v="2024-02-26T00:00:00"/>
    <x v="0"/>
    <x v="0"/>
    <x v="0"/>
    <x v="0"/>
    <x v="0"/>
  </r>
  <r>
    <s v="INC000002636201"/>
    <s v="HOUSING"/>
    <x v="14"/>
    <s v="BELIEVE"/>
    <s v="JAVIER J BRAVO CARVAJAL"/>
    <s v="frp_xgambo"/>
    <s v="3-Moderado/Limitado"/>
    <s v="3-Medio"/>
    <s v="Media"/>
    <x v="1"/>
    <s v="TELEFONICA EMPRESAS DE CHILE SA"/>
    <s v="GESTION DATACENTER/ ACCESOS / Nabiax"/>
    <s v="26/02/2024 9:47:52"/>
    <s v="26/02/2024 9:49:43"/>
    <x v="0"/>
    <s v="CDP ANTIGUO 1"/>
    <s v="CDP ANTIGUO 2"/>
    <s v="26/02/2024 10:17:22"/>
    <s v="26/02/2024 23:50:00"/>
    <s v="EMPRESA: Nabiax_x000a_CÓDIGO DE SERVICIO: _x000a_DIRECCIÓN:Calle San Martin #50, Santiago Centro, Santiago_x000a_NOMBRE DE QUIEN REPORTA:Felipe Torres_x000a_TELÉFONO DE QUIEN REPORTA:  +56 9 7381 7726_x000a_NOMBRE DE CONTACTO EN TERRENO: _x000a_REQUERIMIENTO :  Revisión de equipamiento de"/>
    <s v="accesos autorizados"/>
    <d v="1899-12-30T00:00:00"/>
    <d v="1899-12-30T00:29:30"/>
    <d v="1899-12-30T00:29:30"/>
    <s v=""/>
    <s v="Cumplido"/>
    <m/>
    <m/>
    <m/>
    <m/>
    <m/>
    <d v="2024-02-26T00:00:00"/>
    <x v="0"/>
    <x v="0"/>
    <x v="0"/>
    <x v="0"/>
    <x v="0"/>
  </r>
  <r>
    <s v="INC000002636338"/>
    <s v="HOUSING"/>
    <x v="11"/>
    <s v="APQ ACCESOS"/>
    <s v="ALDO P VALENZUELA MUJICA"/>
    <s v="tct_avalen"/>
    <s v="2-Significativo/Amplio"/>
    <s v="2-Alta"/>
    <s v="Alta"/>
    <x v="1"/>
    <s v="TELEFONICA EMPRESAS DE CHILE SA"/>
    <s v="RONDA Y REVISION DE SALAS TECNICAS  20:30"/>
    <s v="26/02/2024 2:28:30"/>
    <s v="26/02/2024 2:30:57"/>
    <x v="0"/>
    <s v="CDP ANTIGUO 1"/>
    <s v="CDP ANTIGUO 2"/>
    <s v="26/02/2024 2:32:41"/>
    <s v="26/02/2024 23:50:00"/>
    <s v="RONDA Y REVISION DE SALAS TECNICAS  20:30"/>
    <s v="SE REALIZA RONDA"/>
    <d v="1899-12-30T00:00:40"/>
    <d v="1899-12-30T00:04:11"/>
    <d v="1899-12-30T00:03:31"/>
    <s v=""/>
    <s v="Cumplido"/>
    <m/>
    <m/>
    <m/>
    <m/>
    <m/>
    <d v="2024-02-26T00:00:00"/>
    <x v="0"/>
    <x v="0"/>
    <x v="0"/>
    <x v="0"/>
    <x v="0"/>
  </r>
  <r>
    <s v="INC000002636340"/>
    <s v="HOUSING"/>
    <x v="11"/>
    <s v="APQ ACCESOS"/>
    <s v="ALDO P VALENZUELA MUJICA"/>
    <s v="tct_avalen"/>
    <s v="2-Significativo/Amplio"/>
    <s v="2-Alta"/>
    <s v="Alta"/>
    <x v="1"/>
    <s v="TELEFONICA EMPRESAS DE CHILE SA"/>
    <s v="TOMA DE ALARMAS DE CLIENTE"/>
    <s v="26/02/2024 2:33:13"/>
    <s v="26/02/2024 2:34:22"/>
    <x v="0"/>
    <s v="CDP ANTIGUO 1"/>
    <s v="CDP ANTIGUO 2"/>
    <s v="26/02/2024 2:35:48"/>
    <s v="26/02/2024 23:50:00"/>
    <s v="TOMA DE ALARMAS DE CLIENTE"/>
    <s v="SE REALIZA TOMA DE ALARMAS"/>
    <d v="1899-12-30T00:00:39"/>
    <d v="1899-12-30T00:02:35"/>
    <d v="1899-12-30T00:01:56"/>
    <s v=""/>
    <s v="Cumplido"/>
    <m/>
    <m/>
    <m/>
    <m/>
    <m/>
    <d v="2024-02-26T00:00:00"/>
    <x v="0"/>
    <x v="0"/>
    <x v="0"/>
    <x v="0"/>
    <x v="0"/>
  </r>
  <r>
    <s v="INC000002636342"/>
    <s v="HOUSING"/>
    <x v="11"/>
    <s v="APQ ACCESOS"/>
    <s v="ALDO P VALENZUELA MUJICA"/>
    <s v="tct_avalen"/>
    <s v="2-Significativo/Amplio"/>
    <s v="2-Alta"/>
    <s v="Alta"/>
    <x v="1"/>
    <s v="TELEFONICA EMPRESAS DE CHILE SA"/>
    <s v="RONDA Y REVISION DE SALAS TECNICAS 0:30"/>
    <s v="26/02/2024 2:36:04"/>
    <s v="26/02/2024 2:37:26"/>
    <x v="0"/>
    <s v="CDP ANTIGUO 1"/>
    <s v="CDP ANTIGUO 2"/>
    <s v="26/02/2024 2:40:15"/>
    <s v="26/02/2024 23:50:00"/>
    <s v="RONDA Y REVISION DE SALAS TECNICAS 0:30"/>
    <s v="SE REALIZA RONDA"/>
    <d v="1899-12-30T00:02:29"/>
    <d v="1899-12-30T00:04:11"/>
    <d v="1899-12-30T00:01:42"/>
    <s v=""/>
    <s v="Cumplido"/>
    <m/>
    <m/>
    <m/>
    <m/>
    <m/>
    <d v="2024-02-26T00:00:00"/>
    <x v="0"/>
    <x v="0"/>
    <x v="0"/>
    <x v="0"/>
    <x v="0"/>
  </r>
  <r>
    <s v="INC000002636344"/>
    <s v="HOUSING"/>
    <x v="11"/>
    <s v="APQ ACCESOS"/>
    <s v="ALDO P VALENZUELA MUJICA"/>
    <s v="tct_avalen"/>
    <s v="2-Significativo/Amplio"/>
    <s v="2-Alta"/>
    <s v="Alta"/>
    <x v="1"/>
    <s v="TELEFONICA EMPRESAS DE CHILE SA"/>
    <s v="RONDA Y REVISION DE SALAS TECNICAS 4:30"/>
    <s v="26/02/2024 2:41:02"/>
    <s v="26/02/2024 2:44:01"/>
    <x v="0"/>
    <s v="CDP ANTIGUO 1"/>
    <s v="CDP ANTIGUO 2"/>
    <s v="26/02/2024 2:45:16"/>
    <s v="26/02/2024 23:50:00"/>
    <s v="RONDA Y REVISION DE SALAS TECNICAS 4:30"/>
    <s v="SE REALIZA RONDA"/>
    <d v="1899-12-30T00:00:55"/>
    <d v="1899-12-30T00:04:14"/>
    <d v="1899-12-30T00:03:19"/>
    <s v=""/>
    <s v="Cumplido"/>
    <m/>
    <s v=""/>
    <s v="Cumplido"/>
    <s v=""/>
    <s v=""/>
    <d v="2024-02-26T00:00:00"/>
    <x v="0"/>
    <x v="0"/>
    <x v="0"/>
    <x v="0"/>
    <x v="0"/>
  </r>
  <r>
    <s v="INC000002636346"/>
    <s v="HOUSING"/>
    <x v="11"/>
    <s v="APQ ACCESOS"/>
    <s v="ALDO P VALENZUELA MUJICA"/>
    <s v="tct_avalen"/>
    <s v="2-Significativo/Amplio"/>
    <s v="2-Alta"/>
    <s v="Alta"/>
    <x v="1"/>
    <s v="TELEFONICA EMPRESAS DE CHILE SA"/>
    <s v="RONDA Y REVISION DE SALAS TECNICAS 6:30"/>
    <s v="26/02/2024 2:46:31"/>
    <s v="26/02/2024 2:48:00"/>
    <x v="0"/>
    <s v="CDP ANTIGUO 1"/>
    <s v="CDP ANTIGUO 2"/>
    <s v="26/02/2024 2:49:51"/>
    <s v="26/02/2024 23:50:00"/>
    <s v="RONDA Y REVISION DE SALAS TECNICAS 6:30"/>
    <s v="SE REALIZA RONDA"/>
    <d v="1899-12-30T00:01:27"/>
    <d v="1899-12-30T00:03:20"/>
    <d v="1899-12-30T00:01:53"/>
    <s v=""/>
    <s v="Cumplido"/>
    <m/>
    <s v=""/>
    <s v="Cumplido"/>
    <s v=""/>
    <s v=""/>
    <d v="2024-02-26T00:00:00"/>
    <x v="0"/>
    <x v="0"/>
    <x v="0"/>
    <x v="0"/>
    <x v="0"/>
  </r>
  <r>
    <s v="INC000002636349"/>
    <s v="HOUSING"/>
    <x v="11"/>
    <s v="APQ ACCESOS"/>
    <s v="LUIS O MORALES ARENAS"/>
    <s v="tct_luimoa"/>
    <s v="4-Menor/Localizado"/>
    <s v="4-Baja"/>
    <s v="Baja"/>
    <x v="0"/>
    <s v="TELEFONICA EMPRESAS DE CHILE SA"/>
    <s v="RONDA Y REVISION DE SALAS TECNICAS 08:30"/>
    <s v="26/02/2024 8:16:59"/>
    <s v="26/02/2024 8:18:17"/>
    <x v="0"/>
    <s v="CDP ANTIGUO 1"/>
    <s v="CDP ANTIGUO 2"/>
    <s v="26/02/2024 9:20:06"/>
    <s v="26/02/2024 23:50:00"/>
    <s v="RONDA Y REVISION DE SALAS TECNICAS 08:30"/>
    <s v="RONDA REALIZADA"/>
    <d v="1899-12-30T00:00:00"/>
    <d v="1899-12-30T00:00:00"/>
    <d v="1899-12-30T00:00:00"/>
    <s v=""/>
    <s v=""/>
    <m/>
    <s v=""/>
    <s v=""/>
    <s v=""/>
    <s v="Cumplido"/>
    <d v="2024-02-26T00:00:00"/>
    <x v="0"/>
    <x v="0"/>
    <x v="0"/>
    <x v="0"/>
    <x v="0"/>
  </r>
  <r>
    <s v="INC000002637153"/>
    <s v="SAP"/>
    <x v="9"/>
    <s v="CLOUD SAP HANA"/>
    <s v="NICOLAS A SAAVEDRA EGUILUZ"/>
    <s v="tct_nsaave"/>
    <s v="4-Menor/Localizado"/>
    <s v="4-Baja"/>
    <s v="Baja"/>
    <x v="1"/>
    <s v="TELEFONICA EMPRESAS DE CHILE SA"/>
    <s v="Checklist Diario Clientes 26.02.24"/>
    <s v="26/02/2024 7:44:24"/>
    <s v="26/02/2024 7:46:27"/>
    <x v="0"/>
    <s v="Service"/>
    <s v="Internal"/>
    <s v="26/02/2024 7:46:49"/>
    <s v="26/02/2024 23:50:00"/>
    <s v="Se realiza Checklist Diario de los clientes; _x000a_HDC_x000a_NUTRISCO"/>
    <s v="Se realiza Checklist Diario de los clientes; _x000a_HDC_x000a_NUTRISCO"/>
    <d v="1899-12-30T00:00:00"/>
    <d v="1899-12-30T00:02:25"/>
    <d v="1899-12-30T00:02:25"/>
    <s v=""/>
    <s v="Cumplido"/>
    <m/>
    <s v=""/>
    <s v=""/>
    <s v=""/>
    <s v="Cumplido"/>
    <d v="2024-02-26T00:00:00"/>
    <x v="0"/>
    <x v="0"/>
    <x v="0"/>
    <x v="0"/>
    <x v="0"/>
  </r>
  <r>
    <s v="INC000002637306"/>
    <s v="VPN IP - MPLS"/>
    <x v="17"/>
    <s v="GESTION HD"/>
    <s v="SEBASTIAN VILLENA"/>
    <s v="frp_pcamay"/>
    <s v="3-Moderado/Limitado"/>
    <s v="3-Medio"/>
    <s v="Media"/>
    <x v="1"/>
    <s v="GASMAR S A"/>
    <s v="HD/Cliente GASMAR - Servidor GASMARNAS2 IP 10.67.130.2 - Recuperación de arch"/>
    <s v="26/02/2024 9:55:54"/>
    <s v="26/02/2024 9:58:52"/>
    <x v="0"/>
    <s v="CDP ANTIGUO 1"/>
    <s v="CDP ANTIGUO 2"/>
    <s v="27/02/2024 11:36:06"/>
    <s v="27/02/2024 23:50:00"/>
    <s v="PREVENTIVO: NO_x000a_CODIGO DE SERVICIO:_x000a_DIRECCION:_x000a_QUIEN REPORTA: Celular:  +56 9 83852252      Anexo:    +56 22 3283227 Antonino Zambelli Corral_x000a_CONTACTO EN TERRENO:Antonino Zambelli Teléfono: +569 8385 2252_x000a_PROBLEMA:_x000a_REQUERIMIENTO:Favor vuestra ayuda con re"/>
    <s v="FASE RESOLUCIÓN Y RECUPERACIÓN_x000a__x000a_Se efectúa contacto con cliente: antonino zambelli_x000a__x000a_Teléfono de contacto: N/A_x000a__x000a_Acciones realizadas: Recuperacion ejecutada correctamente_x000a__x000a_Solución paliativa o definitiva: N/A_x000a__x000a_Acciones de Mejora, Recomendaciones: N/A_x000a__x000a_Caus"/>
    <d v="1899-12-30T19:11:21"/>
    <d v="1899-12-31T01:40:12"/>
    <d v="1899-12-30T06:28:51"/>
    <s v=""/>
    <s v="Cumplido"/>
    <m/>
    <m/>
    <m/>
    <m/>
    <m/>
    <d v="2024-02-27T00:00:00"/>
    <x v="1"/>
    <x v="0"/>
    <x v="1"/>
    <x v="0"/>
    <x v="0"/>
  </r>
  <r>
    <s v="INC000002637347"/>
    <s v="HOSTING VIRTUAL"/>
    <x v="6"/>
    <s v="SISTEMA OPERATIVO MICROSOFT"/>
    <s v="PAUL A SEPULVEDA ALVAREZ"/>
    <s v="tct_psepul"/>
    <s v="4-Menor/Localizado"/>
    <s v="4-Baja"/>
    <s v="Baja"/>
    <x v="1"/>
    <s v="TELEFONICA GLOBAL TECHNOLOGY S.A.AGENCIA EN CHILE"/>
    <s v="Gestionar actualizaciones servidor TEMPRESAS"/>
    <s v="26/02/2024 10:44:28"/>
    <s v="26/02/2024 10:45:08"/>
    <x v="0"/>
    <s v="TI"/>
    <s v="SISTEMAS OPERATIVOS"/>
    <s v="26/02/2024 18:16:09"/>
    <s v="26/02/2024 23:50:00"/>
    <s v="Gestionar actualizaciones servidor TEMPRESAS_x000a_febrero 2024"/>
    <s v="actividad aprobada con crq CRQ000000083542"/>
    <d v="1899-12-30T07:30:46"/>
    <d v="1899-12-30T07:31:41"/>
    <d v="1899-12-30T00:00:55"/>
    <s v=""/>
    <s v="Cumplido"/>
    <m/>
    <m/>
    <m/>
    <m/>
    <m/>
    <d v="2024-02-26T00:00:00"/>
    <x v="0"/>
    <x v="0"/>
    <x v="0"/>
    <x v="0"/>
    <x v="0"/>
  </r>
  <r>
    <s v="INC000002637351"/>
    <s v="VPN IP - MPLS"/>
    <x v="6"/>
    <s v="BELIEVE"/>
    <s v="GIOVANNI D ROCCO VALENZUELA"/>
    <s v="frp_dvilca"/>
    <s v="4-Menor/Localizado"/>
    <s v="4-Baja"/>
    <s v="Baja"/>
    <x v="1"/>
    <s v="TELEFONICA CYBERSECURITY TECH CHILE SPA"/>
    <s v="REQ / SOC/Restauración clave VPN"/>
    <s v="26/02/2024 10:48:15"/>
    <s v="26/02/2024 10:49:26"/>
    <x v="0"/>
    <s v="CDP ANTIGUO 1"/>
    <s v="CDP ANTIGUO 2"/>
    <s v="26/02/2024 13:41:00"/>
    <s v="26/02/2024 23:50:00"/>
    <s v="PREVENTIVO: NO_x000a_CODIGO DE SERVICIO:_x000a_DIRECCION:      _x000a_CIUDAD:             _x000a_COMUNA:_x000a_NOMBRE QUIEN REPORTA:ANDRES RODRIGO PEZO ESTAY_x000a_TELEFONO QUIEN REPORTA: +56 9 61212688_x000a_NOMBRE CONTACTO EN TERRENO:        _x000a_REQUERIMIENTO:_x000a_Buenos días, estimados @SOC Empresas"/>
    <s v="se realiza reset de password y se reliza envio via teams"/>
    <d v="1899-12-30T00:00:00"/>
    <d v="1899-12-30T02:52:45"/>
    <d v="1899-12-30T02:52:45"/>
    <s v=""/>
    <s v="Cumplido"/>
    <m/>
    <m/>
    <m/>
    <m/>
    <m/>
    <d v="2024-02-26T00:00:00"/>
    <x v="1"/>
    <x v="1"/>
    <x v="0"/>
    <x v="0"/>
    <x v="0"/>
  </r>
  <r>
    <s v="INC000002637352"/>
    <s v="HOUSING"/>
    <x v="11"/>
    <s v="APQ ACCESOS"/>
    <s v="LUIS O MORALES ARENAS"/>
    <s v="tct_luimoa"/>
    <s v="4-Menor/Localizado"/>
    <s v="4-Baja"/>
    <s v="Baja"/>
    <x v="0"/>
    <s v="TELEFONICA EMPRESAS DE CHILE SA"/>
    <s v="TOMA DE ALARMA DE CLIENTES 10:30"/>
    <s v="26/02/2024 10:49:17"/>
    <s v="26/02/2024 10:51:27"/>
    <x v="0"/>
    <s v="CDP ANTIGUO 1"/>
    <s v="CDP ANTIGUO 2"/>
    <s v="26/02/2024 11:34:28"/>
    <s v="26/02/2024 23:50:00"/>
    <s v="TOMA DE ALARMA DE CLIENTES 10:30"/>
    <s v="TOMA DE ALARMA REALIZADA"/>
    <d v="1899-12-30T00:00:00"/>
    <d v="1899-12-30T00:00:00"/>
    <d v="1899-12-30T00:00:00"/>
    <s v=""/>
    <s v=""/>
    <m/>
    <m/>
    <m/>
    <m/>
    <m/>
    <d v="2024-02-26T00:00:00"/>
    <x v="0"/>
    <x v="0"/>
    <x v="0"/>
    <x v="0"/>
    <x v="0"/>
  </r>
  <r>
    <s v="INC000002637474"/>
    <s v="HOUSING"/>
    <x v="14"/>
    <s v="BELIEVE"/>
    <s v="JAVIER J BRAVO CARVAJAL"/>
    <s v="frp_jcarri"/>
    <s v="3-Moderado/Limitado"/>
    <s v="3-Medio"/>
    <s v="Media"/>
    <x v="1"/>
    <s v="TELEFONICA EMPRESAS DE CHILE SA"/>
    <s v="GESTION DATACENTER/ ACCESOS /TELEFONICA EMPRESAS DE CHILE SA"/>
    <s v="26/02/2024 10:41:01"/>
    <s v="26/02/2024 10:42:53"/>
    <x v="0"/>
    <s v="CDP ANTIGUO 1"/>
    <s v="CDP ANTIGUO 2"/>
    <s v="26/02/2024 12:38:48"/>
    <s v="26/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Cambio de OnB"/>
    <s v="accesos autorizados"/>
    <d v="1899-12-30T00:00:00"/>
    <d v="1899-12-30T01:57:47"/>
    <d v="1899-12-30T01:57:47"/>
    <s v=""/>
    <s v="Cumplido"/>
    <m/>
    <m/>
    <m/>
    <m/>
    <m/>
    <d v="2024-02-26T00:00:00"/>
    <x v="1"/>
    <x v="1"/>
    <x v="0"/>
    <x v="0"/>
    <x v="0"/>
  </r>
  <r>
    <s v="INC000002637503"/>
    <s v="HOUSING"/>
    <x v="14"/>
    <s v="BELIEVE"/>
    <s v="JAVIER J BRAVO CARVAJAL"/>
    <s v="frp_jcarri"/>
    <s v="3-Moderado/Limitado"/>
    <s v="3-Medio"/>
    <s v="Media"/>
    <x v="1"/>
    <s v="NCG SERVICIOS S.A."/>
    <s v="GESTION DATACENTER/ ACCESOS /NCG SERVICIOS S.A."/>
    <s v="26/02/2024 10:51:47"/>
    <s v="26/02/2024 10:53:45"/>
    <x v="0"/>
    <s v="CDP ANTIGUO 1"/>
    <s v="CDP ANTIGUO 2"/>
    <s v="26/02/2024 17:43:27"/>
    <s v="26/02/2024 23:50:00"/>
    <s v="EMPRESA:NCG SERVICIOS S.A._x000a_CÓDIGO DE SERVICIO: _x000a_DIRECCIÓN:Calle San Martin #50, Santiago Centro, Santiago_x000a_NOMBRE DE QUIEN REPORTA:Alfredo Naranjo_x000a_TELÉFONO DE QUIEN REPORTA:994479877_x000a_NOMBRE DE CONTACTO EN TERRENO: _x000a_REQUERIMIENTO:Revisión Servidores sin Us"/>
    <s v="accesos autorizados"/>
    <d v="1899-12-30T00:00:00"/>
    <d v="1899-12-30T06:51:40"/>
    <d v="1899-12-30T06:51:40"/>
    <s v=""/>
    <s v="Cumplido"/>
    <m/>
    <m/>
    <m/>
    <m/>
    <m/>
    <d v="2024-02-26T00:00:00"/>
    <x v="1"/>
    <x v="0"/>
    <x v="1"/>
    <x v="0"/>
    <x v="0"/>
  </r>
  <r>
    <s v="INC000002637529"/>
    <s v="HOSTING VIRTUAL"/>
    <x v="6"/>
    <s v="SM OPERACIONES"/>
    <s v="RICARDO R GALLEGOS OYANEDER"/>
    <s v="tct_rgalle"/>
    <s v="4-Menor/Localizado"/>
    <s v="4-Baja"/>
    <s v="Baja"/>
    <x v="1"/>
    <s v="TELEFONICA GLOBAL TECHNOLOGY S.A.AGENCIA EN CHILE"/>
    <s v="Gestión y coordinación para instalación actualizaciones S.O. plataforma TrueSight"/>
    <s v="26/02/2024 11:26:26"/>
    <s v="26/02/2024 11:26:41"/>
    <x v="0"/>
    <s v="TI"/>
    <s v="SISTEMAS OPERATIVOS"/>
    <s v="26/02/2024 11:30:05"/>
    <s v="26/02/2024 23:50:00"/>
    <s v="Gestión y coordinación para instalación actualizaciones S.O. plataforma TrueSight"/>
    <s v="Gestión y coordinación para instalación actualizaciones S.O. plataforma TrueSight"/>
    <d v="1899-12-30T00:00:00"/>
    <d v="1899-12-30T00:03:39"/>
    <d v="1899-12-30T00:03:39"/>
    <s v=""/>
    <s v="Cumplido"/>
    <m/>
    <m/>
    <m/>
    <m/>
    <m/>
    <d v="2024-02-26T00:00:00"/>
    <x v="0"/>
    <x v="0"/>
    <x v="0"/>
    <x v="0"/>
    <x v="0"/>
  </r>
  <r>
    <s v="INC000002637530"/>
    <s v="HOSTING VIRTUAL"/>
    <x v="6"/>
    <s v="SM OPERACIONES"/>
    <s v="RICARDO R GALLEGOS OYANEDER"/>
    <s v="tct_rgalle"/>
    <s v="4-Menor/Localizado"/>
    <s v="4-Baja"/>
    <s v="Baja"/>
    <x v="1"/>
    <s v="TELEFONICA GLOBAL TECHNOLOGY S.A.AGENCIA EN CHILE"/>
    <s v="Revision, analisis y correccion información parque MS cliente DUOC"/>
    <s v="26/02/2024 11:26:47"/>
    <s v="26/02/2024 11:26:57"/>
    <x v="0"/>
    <s v="TI"/>
    <s v="SISTEMAS OPERATIVOS"/>
    <s v="26/02/2024 11:30:55"/>
    <s v="26/02/2024 23:50:00"/>
    <s v="Revision, analisis y correccion información parque MS cliente DUOC"/>
    <s v="Revision, analisis y correccion información parque MS cliente DUOC"/>
    <d v="1899-12-30T00:00:00"/>
    <d v="1899-12-30T00:04:08"/>
    <d v="1899-12-30T00:04:08"/>
    <s v=""/>
    <s v="Cumplido"/>
    <m/>
    <m/>
    <m/>
    <m/>
    <m/>
    <d v="2024-02-26T00:00:00"/>
    <x v="0"/>
    <x v="0"/>
    <x v="0"/>
    <x v="0"/>
    <x v="0"/>
  </r>
  <r>
    <s v="INC000002637531"/>
    <s v="HOSTING VIRTUAL"/>
    <x v="6"/>
    <s v="SM OPERACIONES"/>
    <s v="RICARDO R GALLEGOS OYANEDER"/>
    <s v="tct_rgalle"/>
    <s v="4-Menor/Localizado"/>
    <s v="4-Baja"/>
    <s v="Baja"/>
    <x v="1"/>
    <s v="TELEFONICA GLOBAL TECHNOLOGY S.A.AGENCIA EN CHILE"/>
    <s v="Gestion CRQ y confeccion RFC para instalación actualizaciones plataforma TrueSight"/>
    <s v="26/02/2024 11:27:04"/>
    <s v="26/02/2024 11:27:28"/>
    <x v="0"/>
    <s v="TI"/>
    <s v="SISTEMAS OPERATIVOS"/>
    <s v="26/02/2024 11:31:31"/>
    <s v="26/02/2024 23:50:00"/>
    <s v="Gestion CRQ y confeccion RFC para instalación actualizaciones plataforma TrueSight"/>
    <s v="Gestion CRQ y confeccion RFC para instalación actualizaciones plataforma TrueSight"/>
    <d v="1899-12-30T00:00:00"/>
    <d v="1899-12-30T00:04:27"/>
    <d v="1899-12-30T00:04:27"/>
    <s v=""/>
    <s v="Cumplido"/>
    <m/>
    <s v=""/>
    <s v=""/>
    <s v=""/>
    <s v="Cumplido"/>
    <d v="2024-02-26T00:00:00"/>
    <x v="0"/>
    <x v="0"/>
    <x v="0"/>
    <x v="0"/>
    <x v="0"/>
  </r>
  <r>
    <s v="INC000002637532"/>
    <s v="HOSTING VIRTUAL"/>
    <x v="6"/>
    <s v="SM OPERACIONES"/>
    <s v="RICARDO R GALLEGOS OYANEDER"/>
    <s v="tct_rgalle"/>
    <s v="4-Menor/Localizado"/>
    <s v="4-Baja"/>
    <s v="Baja"/>
    <x v="1"/>
    <s v="TELEFONICA GLOBAL TECHNOLOGY S.A.AGENCIA EN CHILE"/>
    <s v="Reu interna MS: Revisión parque Duoc, HHEE y vacaciones."/>
    <s v="26/02/2024 11:27:35"/>
    <s v="26/02/2024 11:27:46"/>
    <x v="0"/>
    <s v="TI"/>
    <s v="SISTEMAS OPERATIVOS"/>
    <s v="26/02/2024 11:32:37"/>
    <s v="26/02/2024 23:50:00"/>
    <s v="Reu interna MS: Revisión parque Duoc, HHEE y vacaciones."/>
    <s v="Reu interna MS: Revisión parque Duoc, HHEE y vacaciones."/>
    <d v="1899-12-30T00:00:00"/>
    <d v="1899-12-30T00:05:02"/>
    <d v="1899-12-30T00:05:02"/>
    <s v=""/>
    <s v="Cumplido"/>
    <m/>
    <m/>
    <m/>
    <m/>
    <m/>
    <d v="2024-02-26T00:00:00"/>
    <x v="0"/>
    <x v="0"/>
    <x v="0"/>
    <x v="0"/>
    <x v="0"/>
  </r>
  <r>
    <s v="INC000002637534"/>
    <s v="HOSTING VIRTUAL"/>
    <x v="6"/>
    <s v="SM OPERACIONES"/>
    <s v="RICARDO R GALLEGOS OYANEDER"/>
    <s v="tct_rgalle"/>
    <s v="4-Menor/Localizado"/>
    <s v="4-Baja"/>
    <s v="Baja"/>
    <x v="1"/>
    <s v="TELEFONICA GLOBAL TECHNOLOGY S.A.AGENCIA EN CHILE"/>
    <s v="Reunión de coordinación con cliente Duoc por proyecto baja servidores plataforma Exchange 2007"/>
    <s v="26/02/2024 11:28:00"/>
    <s v="26/02/2024 11:28:10"/>
    <x v="0"/>
    <s v="TI"/>
    <s v="SISTEMAS OPERATIVOS"/>
    <s v="26/02/2024 11:33:39"/>
    <s v="26/02/2024 23:50:00"/>
    <s v="16:00 - reunión de coordinación con cliente Duoc por proyecto baja servidores plataforma Exchange 2007"/>
    <s v="16:00 - reunión de coordinación con cliente Duoc por proyecto baja servidores plataforma Exchange 2007"/>
    <d v="1899-12-30T00:00:00"/>
    <d v="1899-12-30T00:05:39"/>
    <d v="1899-12-30T00:05:39"/>
    <s v=""/>
    <s v="Cumplido"/>
    <m/>
    <m/>
    <m/>
    <m/>
    <m/>
    <d v="2024-02-26T00:00:00"/>
    <x v="0"/>
    <x v="0"/>
    <x v="0"/>
    <x v="0"/>
    <x v="0"/>
  </r>
  <r>
    <s v="INC000002637535"/>
    <s v="HOSTING VIRTUAL"/>
    <x v="6"/>
    <s v="SM OPERACIONES"/>
    <s v="RICARDO R GALLEGOS OYANEDER"/>
    <s v="tct_rgalle"/>
    <s v="4-Menor/Localizado"/>
    <s v="4-Baja"/>
    <s v="Baja"/>
    <x v="1"/>
    <s v="TELEFONICA GLOBAL TECHNOLOGY S.A.AGENCIA EN CHILE"/>
    <s v="Reunión semanal de coordinación grupo MS junto Team Leader"/>
    <s v="26/02/2024 11:28:15"/>
    <s v="26/02/2024 11:28:25"/>
    <x v="0"/>
    <s v="TI"/>
    <s v="SISTEMAS OPERATIVOS"/>
    <s v="26/02/2024 11:34:50"/>
    <s v="26/02/2024 23:50:00"/>
    <s v="Reunión semanal de coordinación grupo MS junto Team Leader"/>
    <s v="Reunión semanal de coordinación grupo MS junto Team Leader"/>
    <d v="1899-12-30T00:00:00"/>
    <d v="1899-12-30T00:06:35"/>
    <d v="1899-12-30T00:06:35"/>
    <s v=""/>
    <s v="Cumplido"/>
    <m/>
    <m/>
    <m/>
    <m/>
    <m/>
    <d v="2024-02-26T00:00:00"/>
    <x v="0"/>
    <x v="0"/>
    <x v="0"/>
    <x v="0"/>
    <x v="0"/>
  </r>
  <r>
    <s v="INC000002637537"/>
    <s v="HOSTING VIRTUAL"/>
    <x v="6"/>
    <s v="SM OPERACIONES"/>
    <s v="RICARDO R GALLEGOS OYANEDER"/>
    <s v="tct_rgalle"/>
    <s v="4-Menor/Localizado"/>
    <s v="4-Baja"/>
    <s v="Baja"/>
    <x v="1"/>
    <s v="TELEFONICA GLOBAL TECHNOLOGY S.A.AGENCIA EN CHILE"/>
    <s v="Reunión con Sixbell y comunicación por información de IP publica  servidor GDA-Portales-Web"/>
    <s v="26/02/2024 11:28:30"/>
    <s v="26/02/2024 11:28:41"/>
    <x v="0"/>
    <s v="TI"/>
    <s v="SISTEMAS OPERATIVOS"/>
    <s v="26/02/2024 11:36:07"/>
    <s v="26/02/2024 23:50:00"/>
    <s v="12:00 - Reunión con proveedor Sixbell y área de comunicación por información de IP publica  servidor GDA-Portales-Web"/>
    <s v="12:00 - Reunión con proveedor Sixbell y área de comunicación por información de IP publica  servidor GDA-Portales-Web"/>
    <d v="1899-12-30T00:00:00"/>
    <d v="1899-12-30T00:07:37"/>
    <d v="1899-12-30T00:07:37"/>
    <s v=""/>
    <s v="Cumplido"/>
    <m/>
    <m/>
    <m/>
    <m/>
    <m/>
    <d v="2024-02-26T00:00:00"/>
    <x v="0"/>
    <x v="0"/>
    <x v="0"/>
    <x v="0"/>
    <x v="0"/>
  </r>
  <r>
    <s v="INC000002637538"/>
    <s v="HOSTING VIRTUAL"/>
    <x v="6"/>
    <s v="SM OPERACIONES"/>
    <s v="RICARDO R GALLEGOS OYANEDER"/>
    <s v="tct_rgalle"/>
    <s v="4-Menor/Localizado"/>
    <s v="4-Baja"/>
    <s v="Baja"/>
    <x v="1"/>
    <s v="TELEFONICA GLOBAL TECHNOLOGY S.A.AGENCIA EN CHILE"/>
    <s v="Revisión servidor GDA-Portales-Web de GDA con especialista comunicaciones Rodrigo Acevedo"/>
    <s v="26/02/2024 11:28:46"/>
    <s v="26/02/2024 11:28:59"/>
    <x v="0"/>
    <s v="TI"/>
    <s v="SISTEMAS OPERATIVOS"/>
    <s v="26/02/2024 11:36:49"/>
    <s v="26/02/2024 23:50:00"/>
    <s v="Revisión servidor GDA-Portales-Web de GDA con especialista comunicaciones Rodrigo Acevedo"/>
    <s v="Revisión servidor GDA-Portales-Web de GDA con especialista comunicaciones Rodrigo Acevedo"/>
    <d v="1899-12-30T00:00:00"/>
    <d v="1899-12-30T00:08:03"/>
    <d v="1899-12-30T00:08:03"/>
    <s v=""/>
    <s v="Cumplido"/>
    <m/>
    <m/>
    <m/>
    <m/>
    <m/>
    <d v="2024-02-26T00:00:00"/>
    <x v="0"/>
    <x v="0"/>
    <x v="0"/>
    <x v="0"/>
    <x v="0"/>
  </r>
  <r>
    <s v="INC000002637539"/>
    <s v="HOSTING VIRTUAL"/>
    <x v="6"/>
    <s v="SM OPERACIONES"/>
    <s v="RICARDO R GALLEGOS OYANEDER"/>
    <s v="tct_rgalle"/>
    <s v="4-Menor/Localizado"/>
    <s v="4-Baja"/>
    <s v="Baja"/>
    <x v="1"/>
    <s v="TELEFONICA GLOBAL TECHNOLOGY S.A.AGENCIA EN CHILE"/>
    <s v="Asistencia técnica a ingeniera Javiera Umaña por configuraciones de red en VDC"/>
    <s v="26/02/2024 11:29:06"/>
    <s v="26/02/2024 11:29:15"/>
    <x v="0"/>
    <s v="TI"/>
    <s v="SISTEMAS OPERATIVOS"/>
    <s v="26/02/2024 11:37:44"/>
    <s v="26/02/2024 23:50:00"/>
    <s v="Asistencia técnica a ingeniera Javiera Umaña por configuraciones de red en VDC"/>
    <s v="Asistencia técnica a ingeniera Javiera Umaña por configuraciones de red en VDC"/>
    <d v="1899-12-30T00:00:00"/>
    <d v="1899-12-30T00:08:38"/>
    <d v="1899-12-30T00:08:38"/>
    <s v=""/>
    <s v="Cumplido"/>
    <m/>
    <m/>
    <m/>
    <m/>
    <m/>
    <d v="2024-02-26T00:00:00"/>
    <x v="0"/>
    <x v="0"/>
    <x v="0"/>
    <x v="0"/>
    <x v="0"/>
  </r>
  <r>
    <s v="INC000002637581"/>
    <s v="HOUSING"/>
    <x v="11"/>
    <s v="APQ ACCESOS"/>
    <s v="LUIS O MORALES ARENAS"/>
    <s v="tct_luimoa"/>
    <s v="4-Menor/Localizado"/>
    <s v="4-Baja"/>
    <s v="Baja"/>
    <x v="1"/>
    <s v="TELEFONICA EMPRESAS DE CHILE SA"/>
    <s v="RONDA Y REVISION DE SALAS TECNICAS 12:30"/>
    <s v="26/02/2024 12:37:00"/>
    <s v="26/02/2024 12:38:51"/>
    <x v="0"/>
    <s v="CDP ANTIGUO 1"/>
    <s v="CDP ANTIGUO 2"/>
    <s v="26/02/2024 14:14:19"/>
    <s v="26/02/2024 23:50:00"/>
    <s v="RONDA Y REVISION DE SALAS TECNICAS 12:30"/>
    <s v="RONDA REALIZADA"/>
    <d v="1899-12-30T01:35:28"/>
    <d v="1899-12-30T01:37:19"/>
    <d v="1899-12-30T00:01:51"/>
    <s v=""/>
    <s v="Cumplido"/>
    <m/>
    <m/>
    <m/>
    <m/>
    <m/>
    <d v="2024-02-26T00:00:00"/>
    <x v="0"/>
    <x v="0"/>
    <x v="0"/>
    <x v="0"/>
    <x v="0"/>
  </r>
  <r>
    <s v="INC000002637680"/>
    <s v="VPN IP - MPLS"/>
    <x v="8"/>
    <s v="GESTION HD"/>
    <s v="FERNEY D GARZON PEÑA"/>
    <s v="frp_kefern"/>
    <s v="3-Moderado/Limitado"/>
    <s v="3-Medio"/>
    <s v="Media"/>
    <x v="1"/>
    <s v="TELEFONICA GLOBAL TECHNOLOGY S.A.AGENCIA EN CHILE"/>
    <s v="HD | Baja Personal Permanente DXC"/>
    <s v="26/02/2024 12:11:25"/>
    <s v="26/02/2024 12:14:09"/>
    <x v="0"/>
    <s v="CDP ANTIGUO 1"/>
    <s v="CDP ANTIGUO 2"/>
    <s v="26/02/2024 15:49:53"/>
    <s v="26/02/2024 23:50:00"/>
    <s v="PREVENTIVO: NO_x000a_CODIGO DE SERVICIO:_x000a_DIRECCION:_x000a_QUIEN REPORTA:Sergio Marsiglia Rodríguez. T +56 2 2581 8560 /8561  M +56 9 42657806_x000a_CONTACTO EN TERRENO:Sergio Marsiglia Rodríguez. T +56 2 2581 8560 /8561  M +56 942657806_x000a_PROBLEMA:_x000a_REQUERIMIENTO:Baja Person"/>
    <m/>
    <d v="1899-12-30T00:00:00"/>
    <d v="1899-12-30T03:38:28"/>
    <d v="1899-12-30T03:38:28"/>
    <s v=""/>
    <s v="Cumplido"/>
    <m/>
    <m/>
    <m/>
    <m/>
    <m/>
    <d v="2024-02-26T00:00:00"/>
    <x v="1"/>
    <x v="1"/>
    <x v="0"/>
    <x v="0"/>
    <x v="0"/>
  </r>
  <r>
    <s v="INC000002637681"/>
    <s v="VPN IP - MPLS"/>
    <x v="7"/>
    <s v="GESTION HD"/>
    <s v="SEBASTIAN I ACUÑA GUZMAN"/>
    <s v="frp_fpetro"/>
    <s v="3-Moderado/Limitado"/>
    <s v="3-Medio"/>
    <s v="Media"/>
    <x v="1"/>
    <s v="TELEFONICA GLOBAL TECHNOLOGY S.A.AGENCIA EN CHILE"/>
    <s v="HD/RV: Solicitud de configuración de DNS en San Martin . Zurich: Requerimiento subdominio externo."/>
    <s v="26/02/2024 12:32:00"/>
    <s v="26/02/2024 12:36:50"/>
    <x v="0"/>
    <s v="TI"/>
    <s v="SISTEMAS OPERATIVOS"/>
    <s v="26/02/2024 17:19:03"/>
    <s v="26/02/2024 23:50:00"/>
    <s v="PREVENTIVO: NO_x000a_CODIGO DE SERVICIO:_x000a_DIRECCION:_x000a_QUIEN REPORTA:  Eduardo José Camacho Urdaneta +56 9 4135 5459_x000a_CONTACTO EN TERRENO: Eduardo José Camacho Urdaneta +56 9 4135 5459_x000a__x000a_REQUERIMIENTO:_x000a__x000a_INFORMACIÓN PARA ESPECIALISTA_x000a_* Crear subdominio zurich.tempre"/>
    <s v="se crea la zona zurich.tempresas.cl junto con los registros A PTR y SRV según solicitud, los cuales responden correctamente desde sus dns autoritativos e internet. Para el resto de DNS's es necesario esperar el tiempo de propagación/refresco correspondie"/>
    <d v="1899-12-30T03:34:26"/>
    <d v="1899-12-30T04:47:03"/>
    <d v="1899-12-30T01:12:37"/>
    <s v=""/>
    <s v="Cumplido"/>
    <m/>
    <m/>
    <m/>
    <m/>
    <m/>
    <d v="2024-02-26T00:00:00"/>
    <x v="1"/>
    <x v="1"/>
    <x v="0"/>
    <x v="0"/>
    <x v="0"/>
  </r>
  <r>
    <s v="INC000002637699"/>
    <s v="VPN IP - MPLS"/>
    <x v="9"/>
    <s v="GESTION HD"/>
    <s v="NICOLAS A SAAVEDRA EGUILUZ"/>
    <s v="frp_fpetro"/>
    <s v="3-Moderado/Limitado"/>
    <s v="3-Medio"/>
    <s v="Media"/>
    <x v="1"/>
    <s v="NUTRISCO CHILE SA"/>
    <s v="HD/RV: Verificación Acceso cuenta TIPER a BD"/>
    <s v="26/02/2024 12:59:32"/>
    <s v="26/02/2024 13:05:42"/>
    <x v="0"/>
    <s v="CDP ANTIGUO 1"/>
    <s v="CDP ANTIGUO 2"/>
    <s v="26/02/2024 17:12:39"/>
    <s v="26/02/2024 23:50:00"/>
    <s v="PREVENTIVO: NO_x000a_CODIGO DE SERVICIO:_x000a_DIRECCION:_x000a_QUIEN REPORTA: Nicolás Saavedra Eguiluz  +56 9 6187 5469_x000a_CONTACTO EN TERRENO: Nicolás Saavedra Eguiluz  +56 9 6187 5469_x000a__x000a_REQUERIMIENTO:_x000a__x000a_He creado el usuario TIPER_DB en la Base de Datos OEP según lo indicado"/>
    <s v="He creado el usuario TIPER_DB en la Base de Datos OEP según lo indicado"/>
    <d v="1899-12-30T00:00:00"/>
    <d v="1899-12-30T04:13:07"/>
    <d v="1899-12-30T04:13:07"/>
    <s v=""/>
    <s v="Cumplido"/>
    <m/>
    <m/>
    <m/>
    <m/>
    <m/>
    <d v="2024-02-26T00:00:00"/>
    <x v="1"/>
    <x v="0"/>
    <x v="1"/>
    <x v="0"/>
    <x v="0"/>
  </r>
  <r>
    <s v="INC000002637711"/>
    <s v="HOUSING"/>
    <x v="13"/>
    <s v="BELIEVE"/>
    <s v="RICARDO F ORELLANA MARDONES"/>
    <s v="frp_jcarri"/>
    <s v="3-Moderado/Limitado"/>
    <s v="3-Medio"/>
    <s v="Media"/>
    <x v="1"/>
    <s v="TELEFONICA EMPRESAS DE CHILE SA"/>
    <s v="GESTION DATACENTER/ ACCESOS /TELEFONICA EMPRESAS DE CHILE SA"/>
    <s v="26/02/2024 11:10:37"/>
    <s v="26/02/2024 11:14:56"/>
    <x v="0"/>
    <s v="CDP ANTIGUO 1"/>
    <s v="CDP ANTIGUO 2"/>
    <s v="26/02/2024 11:45:07"/>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15:12"/>
    <d v="1899-12-30T00:34:30"/>
    <d v="1899-12-30T00:19:18"/>
    <s v=""/>
    <s v="Cumplido"/>
    <m/>
    <m/>
    <m/>
    <m/>
    <m/>
    <d v="2024-02-26T00:00:00"/>
    <x v="0"/>
    <x v="0"/>
    <x v="0"/>
    <x v="0"/>
    <x v="0"/>
  </r>
  <r>
    <s v="INC000002637736"/>
    <s v="HOUSING"/>
    <x v="13"/>
    <s v="BELIEVE"/>
    <s v="RICARDO F ORELLANA MARDONES"/>
    <s v="frp_jcarri"/>
    <s v="3-Moderado/Limitado"/>
    <s v="3-Medio"/>
    <s v="Media"/>
    <x v="1"/>
    <s v="TELEFONICA EMPRESAS DE CHILE SA"/>
    <s v="GESTION DATACENTER/ ACCESOS /TELEFONICA EMPRESAS DE CHILE SA"/>
    <s v="26/02/2024 11:17:50"/>
    <s v="26/02/2024 11:19:10"/>
    <x v="0"/>
    <s v="CDP ANTIGUO 1"/>
    <s v="CDP ANTIGUO 2"/>
    <s v="26/02/2024 11:48:28"/>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18:14"/>
    <d v="1899-12-30T00:30:38"/>
    <d v="1899-12-30T00:12:24"/>
    <s v=""/>
    <s v="Cumplido"/>
    <m/>
    <m/>
    <m/>
    <m/>
    <m/>
    <d v="2024-02-26T00:00:00"/>
    <x v="0"/>
    <x v="0"/>
    <x v="0"/>
    <x v="0"/>
    <x v="0"/>
  </r>
  <r>
    <s v="INC000002637745"/>
    <s v="HOUSING"/>
    <x v="13"/>
    <s v="BELIEVE"/>
    <s v="RICARDO F ORELLANA MARDONES"/>
    <s v="frp_jcarri"/>
    <s v="3-Moderado/Limitado"/>
    <s v="3-Medio"/>
    <s v="Media"/>
    <x v="1"/>
    <s v="TELEFONICA EMPRESAS DE CHILE SA"/>
    <s v="GESTION DATACENTER/ ACCESOS /soisa"/>
    <s v="26/02/2024 11:21:06"/>
    <s v="26/02/2024 11:23:49"/>
    <x v="0"/>
    <s v="CDP ANTIGUO 1"/>
    <s v="CDP ANTIGUO 2"/>
    <s v="26/02/2024 11:49:21"/>
    <s v="26/02/2024 23:50:00"/>
    <s v="EMPRESA:soisa_x000a_CÓDIGO DE SERVICIO: _x000a_DIRECCIÓN:Av. Apoquindo #7071, Las Condes, Santiago_x000a_NOMBRE DE QUIEN REPORTA:Eduardo Farías (Nabiax)_x000a_TELÉFONO DE QUIEN REPORTA:992982563_x000a_NOMBRE DE CONTACTO EN TERRENO: _x000a_REQUERIMIENTO:REUNION DE OBRA, INSPECCION VISUAL EN"/>
    <s v="ACCESOS AUTORIZADOS"/>
    <d v="1899-12-30T00:18:49"/>
    <d v="1899-12-30T00:28:15"/>
    <d v="1899-12-30T00:09:26"/>
    <s v=""/>
    <s v="Cumplido"/>
    <m/>
    <m/>
    <m/>
    <m/>
    <m/>
    <d v="2024-02-26T00:00:00"/>
    <x v="0"/>
    <x v="0"/>
    <x v="0"/>
    <x v="0"/>
    <x v="0"/>
  </r>
  <r>
    <s v="INC000002637779"/>
    <s v="HOSTING VIRTUAL"/>
    <x v="6"/>
    <s v="SISTEMA OPERATIVO MICROSOFT"/>
    <s v="PAUL A SEPULVEDA ALVAREZ"/>
    <s v="tct_psepul"/>
    <s v="4-Menor/Localizado"/>
    <s v="4-Baja"/>
    <s v="Baja"/>
    <x v="1"/>
    <s v="TELEFONICA GLOBAL TECHNOLOGY S.A.AGENCIA EN CHILE"/>
    <s v="Cambio contraseña usuarios microsoft TCCT-CLOUDTIC"/>
    <s v="26/02/2024 11:58:05"/>
    <s v="26/02/2024 11:58:57"/>
    <x v="0"/>
    <s v="TI"/>
    <s v="SISTEMAS OPERATIVOS"/>
    <s v="26/02/2024 18:16:39"/>
    <s v="26/02/2024 23:50:00"/>
    <s v="Cambio contraseña usuarios microsoft TCCT-CLOUDTIC"/>
    <s v="Cambio realizado en servidores, se actualiza planilla"/>
    <d v="1899-12-30T06:16:53"/>
    <d v="1899-12-30T06:18:34"/>
    <d v="1899-12-30T00:01:41"/>
    <s v=""/>
    <s v="Cumplido"/>
    <m/>
    <m/>
    <m/>
    <m/>
    <m/>
    <d v="2024-02-26T00:00:00"/>
    <x v="0"/>
    <x v="0"/>
    <x v="0"/>
    <x v="0"/>
    <x v="0"/>
  </r>
  <r>
    <s v="INC000002637786"/>
    <s v="HOSTING VIRTUAL"/>
    <x v="6"/>
    <s v="SISTEMA OPERATIVO MICROSOFT"/>
    <s v="PAUL A SEPULVEDA ALVAREZ"/>
    <s v="tct_psepul"/>
    <s v="4-Menor/Localizado"/>
    <s v="4-Baja"/>
    <s v="Baja"/>
    <x v="1"/>
    <s v="TELEFONICA GLOBAL TECHNOLOGY S.A.AGENCIA EN CHILE"/>
    <s v="Cambio contraseña usuarios microsoft TCCT-VDC-CL"/>
    <s v="26/02/2024 11:59:11"/>
    <s v="26/02/2024 11:59:33"/>
    <x v="0"/>
    <s v="TI"/>
    <s v="SISTEMAS OPERATIVOS"/>
    <s v="26/02/2024 18:16:55"/>
    <s v="26/02/2024 23:50:00"/>
    <s v="Cambio contraseña usuarios microsoft TCCT-VDC-CL"/>
    <s v="Cambio realizado en servidores, se actualiza planilla"/>
    <d v="1899-12-30T06:17:01"/>
    <d v="1899-12-30T06:17:44"/>
    <d v="1899-12-30T00:00:43"/>
    <s v=""/>
    <s v="Cumplido"/>
    <m/>
    <m/>
    <m/>
    <m/>
    <m/>
    <d v="2024-02-26T00:00:00"/>
    <x v="0"/>
    <x v="0"/>
    <x v="0"/>
    <x v="0"/>
    <x v="0"/>
  </r>
  <r>
    <s v="INC000002637833"/>
    <s v="VPN IP - MPLS"/>
    <x v="7"/>
    <s v="GESTION HD"/>
    <s v="GUSTAVO AVILA VERA"/>
    <s v="frp_pcamay"/>
    <s v="3-Moderado/Limitado"/>
    <s v="3-Medio"/>
    <s v="Media"/>
    <x v="1"/>
    <s v="ARTIKOS CHILE S A"/>
    <s v="HD/Solicitud Artikos Chile // Agregar registros DNS"/>
    <s v="26/02/2024 13:54:07"/>
    <s v="26/02/2024 13:57:13"/>
    <x v="0"/>
    <s v="CDP ANTIGUO 1"/>
    <s v="CDP ANTIGUO 2"/>
    <s v="26/02/2024 16:16:56"/>
    <s v="26/02/2024 23:50:00"/>
    <s v="PREVENTIVO: NO_x000a_CODIGO DE SERVICIO:_x000a_DIRECCION:_x000a_QUIEN REPORTA:+56.2.2.395 5474 Celular: +56 992171974 Sebastian Poblete C_x000a_CONTACTO EN TERRENO:_x000a_PROBLEMA:_x000a_REQUERIMIENTO:solicito agregar el siguiente registro DNS para artikos.cl:_x000a_mail.artikos.cl"/>
    <s v="Se configura el registro DNS"/>
    <d v="1899-12-30T00:00:00"/>
    <d v="1899-12-30T02:22:49"/>
    <d v="1899-12-30T02:22:49"/>
    <s v=""/>
    <s v="Cumplido"/>
    <m/>
    <m/>
    <m/>
    <m/>
    <m/>
    <d v="2024-02-26T00:00:00"/>
    <x v="1"/>
    <x v="1"/>
    <x v="0"/>
    <x v="0"/>
    <x v="0"/>
  </r>
  <r>
    <s v="INC000002638012"/>
    <s v="HOUSING"/>
    <x v="14"/>
    <s v="BELIEVE"/>
    <s v="JAVIER J BRAVO CARVAJAL"/>
    <s v="frp_jolsso"/>
    <s v="3-Moderado/Limitado"/>
    <s v="3-Medio"/>
    <s v="Media"/>
    <x v="1"/>
    <s v="UNIVERSIDAD SAN SEBASTIAN"/>
    <s v="GESTION DATACENTER/ ACCESOS /UNIVERSIDAD SAN SEBASTIAN"/>
    <s v="26/02/2024 14:13:52"/>
    <s v="26/02/2024 14:16:48"/>
    <x v="0"/>
    <s v="CDP ANTIGUO 1"/>
    <s v="CDP ANTIGUO 2"/>
    <s v="26/02/2024 14:28:41"/>
    <s v="26/02/2024 23:50:00"/>
    <s v="EMPRESA:UNIVERSIDAD SAN SEBASTIAN_x000a_CÓDIGO DE SERVICIO: _x000a_DIRECCIÓN: Calle San Martin #50, Santiago Centro, Santiago_x000a_NOMBRE DE QUIEN REPORTA: José Nuñez_x000a_TELÉFONO DE QUIEN REPORTA: 56_9_62198631_x000a_NOMBRE DE CONTACTO EN TERRENO: _x000a_REQUERIMIENTO: Retiro de equipo"/>
    <s v="accesos autorizados"/>
    <d v="1899-12-30T00:00:00"/>
    <d v="1899-12-30T00:14:49"/>
    <d v="1899-12-30T00:14:49"/>
    <s v=""/>
    <s v="Cumplido"/>
    <m/>
    <m/>
    <m/>
    <m/>
    <m/>
    <d v="2024-02-26T00:00:00"/>
    <x v="0"/>
    <x v="0"/>
    <x v="0"/>
    <x v="0"/>
    <x v="0"/>
  </r>
  <r>
    <s v="INC000002638028"/>
    <s v="HOSTING VIRTUAL"/>
    <x v="6"/>
    <s v="SISTEMA OPERATIVO MICROSOFT"/>
    <s v="JAVIER CUEVAS"/>
    <s v="tct_jacuev"/>
    <s v="4-Menor/Localizado"/>
    <s v="4-Baja"/>
    <s v="Baja"/>
    <x v="1"/>
    <s v="TELEFONICA GLOBAL TECHNOLOGY S.A.AGENCIA EN CHILE"/>
    <s v="RE: Apertura - [TCCT-CHILE-CLOUD][AC]TCCT-CHILE-CLOUD-EX-AD-003-T1059.001 Scri"/>
    <s v="26/02/2024 15:27:40"/>
    <s v="26/02/2024 15:28:14"/>
    <x v="0"/>
    <s v="TI"/>
    <s v="SISTEMAS OPERATIVOS"/>
    <s v="26/02/2024 15:28:41"/>
    <s v="26/02/2024 23:50:00"/>
    <s v="Folio generado automáticamente para atender requerimiento del cliente. La solicitud fue realizada directamente al área resolutoria sin pasar por el flujo de mesa de ayuda"/>
    <s v="OK"/>
    <d v="1899-12-30T00:00:00"/>
    <d v="1899-12-30T00:01:01"/>
    <d v="1899-12-30T00:01:01"/>
    <s v=""/>
    <s v="Cumplido"/>
    <m/>
    <m/>
    <m/>
    <m/>
    <m/>
    <d v="2024-02-26T00:00:00"/>
    <x v="0"/>
    <x v="0"/>
    <x v="0"/>
    <x v="0"/>
    <x v="0"/>
  </r>
  <r>
    <s v="INC000002638080"/>
    <s v="HOUSING"/>
    <x v="13"/>
    <s v="BELIEVE"/>
    <s v="RICARDO F ORELLANA MARDONES"/>
    <s v="frp_xgambo"/>
    <s v="3-Moderado/Limitado"/>
    <s v="3-Medio"/>
    <s v="Media"/>
    <x v="1"/>
    <s v="CEMENTOS BIO BIO S.A.C.I."/>
    <s v="GESTION DATACENTER/ ACCESOS / CEMENTOS BIO BIO S.A.C.I."/>
    <s v="26/02/2024 17:50:16"/>
    <s v="26/02/2024 17:52:18"/>
    <x v="0"/>
    <s v="CDP ANTIGUO 1"/>
    <s v="CDP ANTIGUO 2"/>
    <s v="26/02/2024 18:07:21"/>
    <s v="26/02/2024 23:50:00"/>
    <s v="EMPRESA: CEMENTOS BIO BIO S.A.C.I._x000a_CÓDIGO DE SERVICIO: _x000a_DIRECCIÓN:Av. Apoquindo #7071, Las Condes, Santiago_x000a_NOMBRE DE QUIEN REPORTA:Angelo Lagos_x000a_TELÉFONO DE QUIEN REPORTA:  989030860_x000a_NOMBRE DE CONTACTO EN TERRENO: _x000a_REQUERIMIENTO :  actividad de visita in"/>
    <s v="ACCESOS AUTORIZADOS"/>
    <d v="1899-12-30T00:06:33"/>
    <d v="1899-12-30T00:17:05"/>
    <d v="1899-12-30T00:10:32"/>
    <s v=""/>
    <s v="Cumplido"/>
    <m/>
    <m/>
    <m/>
    <m/>
    <m/>
    <d v="2024-02-26T00:00:00"/>
    <x v="0"/>
    <x v="0"/>
    <x v="0"/>
    <x v="0"/>
    <x v="0"/>
  </r>
  <r>
    <s v="INC000002638083"/>
    <s v="HOSTING VIRTUAL"/>
    <x v="6"/>
    <s v="GESTION PLATAFORMA CLIENTES"/>
    <s v="PAUL A SEPULVEDA ALVAREZ"/>
    <s v="vos_eperez"/>
    <s v="4-Menor/Localizado"/>
    <s v="2-Alta"/>
    <s v="Media"/>
    <x v="1"/>
    <s v="TELEFONICA EMPRESAS DE CHILE SA"/>
    <s v="Solicitud de actualización de antivirus panda sobre equipos de parque SolarWinds"/>
    <s v="26/02/2024 17:37:28"/>
    <s v="26/02/2024 17:41:51"/>
    <x v="0"/>
    <s v="PLATAFORMAS"/>
    <s v="SOLARWINDS"/>
    <s v="29/02/2024 0:07:09"/>
    <s v="29/02/2024 23:50:00"/>
    <s v="Señores,_x000a_Junto con saludarles hoy, se requiere de su colaboración para solicitar la actualización de antivirus panda debido a solicitud de CSIRT indicando:_x000a__x000a_&quot;Servidores posiblemente expuestos a malware, ya que no cuentan con las últimas firmas de virus i"/>
    <s v="actualizaciones se gestionan con folio de cambio CRQ000000083478"/>
    <d v="1900-01-01T05:49:47"/>
    <d v="1900-01-01T06:29:41"/>
    <d v="1899-12-30T00:39:54"/>
    <s v=""/>
    <s v="Cumplido"/>
    <m/>
    <s v=""/>
    <s v="Cumplido"/>
    <s v=""/>
    <s v=""/>
    <d v="2024-02-29T00:00:00"/>
    <x v="0"/>
    <x v="0"/>
    <x v="0"/>
    <x v="0"/>
    <x v="0"/>
  </r>
  <r>
    <s v="INC000002638141"/>
    <s v="VPN IP - MPLS"/>
    <x v="12"/>
    <s v="GESTION CALL CENTER"/>
    <s v="DENISE CRUZAT ETCHEBERRY"/>
    <s v="frp_driosr"/>
    <s v="4-Menor/Localizado"/>
    <s v="4-Baja"/>
    <s v="Baja"/>
    <x v="1"/>
    <s v="COOPERATIVA AGRICOLA LECHERA SANTIAGO LTDA"/>
    <s v="MESA/HD/ACTUALIZACIÓN DE HOSTING"/>
    <s v="26/02/2024 15:47:04"/>
    <s v="26/02/2024 15:50:03"/>
    <x v="0"/>
    <s v="COMUNICACIONES"/>
    <s v="VPN IP - MPLS"/>
    <s v="28/02/2024 14:49:48"/>
    <s v="28/02/2024 23:50:00"/>
    <s v="PREVENTIVO: NO_x000a_CODIGO DE SERVICIO:VPF23101593_x000a_DIRECCION:San Borja 1305,Estacion Central,Santiago_x000a_QUIEN REPORTA:NICOLAS LISANA-989389090_x000a_CONTACTO EN TERRENO:NICOLAS LISANA-989389090_x000a_PROBLEMA:_x000a_REQUERIMIENTO:ACTUALIZACIÓN DE HOSTING_x000a_EQUIPOS ENERGIZADO/REINI"/>
    <s v="por el caso del cliente con dominio cals.cl que requiere tener disponible la versión PHP 7.4 o superior en el servicio de Webhosting Plesk que tiene IP pública (200.91.27.166), éste no permite la instalación de dichas versiones producto que el producto P"/>
    <d v="1899-12-31T16:18:42"/>
    <d v="1899-12-31T23:02:44"/>
    <d v="1899-12-30T06:44:02"/>
    <s v=""/>
    <s v="Cumplido"/>
    <m/>
    <m/>
    <m/>
    <m/>
    <m/>
    <d v="2024-02-28T00:00:00"/>
    <x v="1"/>
    <x v="0"/>
    <x v="1"/>
    <x v="0"/>
    <x v="0"/>
  </r>
  <r>
    <s v="INC000002638183"/>
    <s v="VPN IP - MPLS"/>
    <x v="7"/>
    <s v="GESTION HD"/>
    <s v="SEBASTIAN I ACUÑA GUZMAN"/>
    <s v="frp_pcamay"/>
    <s v="3-Moderado/Limitado"/>
    <s v="3-Medio"/>
    <s v="Media"/>
    <x v="1"/>
    <s v="TRANSBANK S.A."/>
    <s v="HD/Generación de nombre de dominio DNS - Transbank - SBC"/>
    <s v="26/02/2024 18:02:47"/>
    <s v="26/02/2024 18:04:16"/>
    <x v="0"/>
    <s v="TI"/>
    <s v="SISTEMAS OPERATIVOS"/>
    <s v="27/02/2024 11:10:29"/>
    <s v="27/02/2024 23:50:00"/>
    <s v="PREVENTIVO: NO_x000a_CODIGO DE SERVICIO:_x000a_DIRECCION:_x000a_QUIEN REPORTA:+56 9 4110 7479  Rodrigo Quiroz Silva_x000a_CONTACTO EN TERRENO:_x000a_PROBLEMA:_x000a_REQUERIMIENTO:Favor su ayuda en generar nuevos registros DNS, según proveedor switch.cl._x000a__x000a_IP publica SMT: 181.118.174.165 &amp;#8"/>
    <s v="Se crean registros solicitados, los cuales responden correctamente desde los dns autoritativos e internet. Para el resto de DNS's es necesario esperar el tiempo de propagación/refresco correspondiente."/>
    <d v="1899-12-30T14:40:51"/>
    <d v="1899-12-30T17:07:42"/>
    <d v="1899-12-30T02:26:51"/>
    <s v=""/>
    <s v="Cumplido"/>
    <m/>
    <m/>
    <m/>
    <m/>
    <m/>
    <d v="2024-02-27T00:00:00"/>
    <x v="1"/>
    <x v="1"/>
    <x v="0"/>
    <x v="0"/>
    <x v="0"/>
  </r>
  <r>
    <s v="INC000002638185"/>
    <s v="HOSTING VIRTUAL"/>
    <x v="6"/>
    <s v="SISTEMA OPERATIVO MICROSOFT"/>
    <s v="JAVIER CUEVAS"/>
    <s v="tct_jacuev"/>
    <s v="4-Menor/Localizado"/>
    <s v="4-Baja"/>
    <s v="Baja"/>
    <x v="1"/>
    <s v="TELEFONICA GLOBAL TECHNOLOGY S.A.AGENCIA EN CHILE"/>
    <s v="SERVIDORES EMPRESAS CON PARCHES CRÍTICOS PENDIENTE"/>
    <s v="26/02/2024 18:02:05"/>
    <s v="26/02/2024 18:02:45"/>
    <x v="0"/>
    <s v="TI"/>
    <s v="SISTEMAS OPERATIVOS"/>
    <s v="26/02/2024 18:03:17"/>
    <s v="26/02/2024 23:50:00"/>
    <s v="Folio generado automáticamente para atender requerimiento del cliente. La solicitud fue realizada directamente al área resolutoria sin pasar por el flujo de mesa de ayuda"/>
    <s v="OK"/>
    <d v="1899-12-30T00:00:00"/>
    <d v="1899-12-30T00:01:12"/>
    <d v="1899-12-30T00:01:12"/>
    <s v=""/>
    <s v="Cumplido"/>
    <m/>
    <m/>
    <m/>
    <m/>
    <m/>
    <d v="2024-02-26T00:00:00"/>
    <x v="0"/>
    <x v="0"/>
    <x v="0"/>
    <x v="0"/>
    <x v="0"/>
  </r>
  <r>
    <s v="INC000002638197"/>
    <s v="VPN IP - MPLS"/>
    <x v="15"/>
    <s v="GESTION HD"/>
    <s v="MOISES E MONTERO RAMOS"/>
    <s v="frp_pcamay"/>
    <s v="3-Moderado/Limitado"/>
    <s v="3-Medio"/>
    <s v="Media"/>
    <x v="1"/>
    <s v="FUNDACION INSTITUTO PROFESIONAL DUOC UC"/>
    <s v="HD/C-19872300193 // FUND INSTITUTO PROFESIONAL DUOC UC // migracion de maquinas"/>
    <s v="26/02/2024 18:41:37"/>
    <s v="26/02/2024 18:44:30"/>
    <x v="0"/>
    <s v="CDP ANTIGUO 1"/>
    <s v="CDP ANTIGUO 2"/>
    <s v="27/02/2024 17:49:39"/>
    <s v="27/02/2024 23:50:00"/>
    <s v="PREVENTIVO: NO_x000a_CODIGO DE SERVICIO:_x000a_DIRECCION:_x000a_QUIEN REPORTA:l +56 9 9040 2570   Andres Gudiño_x000a_CONTACTO EN TERRENO:_x000a_PROBLEMA:_x000a_REQUERIMIENTO:favor de su ayuda generar un folio para la revisión y replicación de recursos de la siguiente maquina. Esta máquina"/>
    <s v="Se efectúa contacto con cliente:  N/A_x000a_Teléfono de contacto:  N/A_x000a_Acciones realizadas: Se valida los recursos requeridos para la migración del servidor SRVBACKHOMEQA01_25032023 IP: 10.10.1.164 172.16.207.30 desde dedicada DUOC hacia VDC y se procede a cre"/>
    <d v="1899-12-30T13:40:38"/>
    <d v="1899-12-30T23:08:02"/>
    <d v="1899-12-30T09:27:24"/>
    <s v=""/>
    <s v="Cumplido"/>
    <m/>
    <m/>
    <m/>
    <m/>
    <m/>
    <d v="2024-02-27T00:00:00"/>
    <x v="1"/>
    <x v="0"/>
    <x v="0"/>
    <x v="1"/>
    <x v="0"/>
  </r>
  <r>
    <s v="INC000002638397"/>
    <s v="MONITOREO"/>
    <x v="4"/>
    <s v="SM OPERACIONES"/>
    <s v="SERGIO ORELLANA"/>
    <s v="tct_decruz"/>
    <s v="4-Menor/Localizado"/>
    <s v="4-Baja"/>
    <s v="Baja"/>
    <x v="1"/>
    <s v="TELEFONICA GLOBAL TECHNOLOGY S.A.AGENCIA EN CHILE"/>
    <s v="ALERTAS DE MONITOREO"/>
    <s v="26/02/2024 15:50:25"/>
    <s v="26/02/2024 15:53:25"/>
    <x v="0"/>
    <s v="TI"/>
    <s v="ALMACENAMIENTO y RESPALDO"/>
    <s v="29/02/2024 19:54:21"/>
    <s v="29/02/2024 23:50:00"/>
    <s v="GestionEventos_AlertaUPDOWN_Server_Principal_x0009_RICHSP01 - TEST-FRANCO_x0009_RICHSP01 - TEST-FRANCO_x0009_Node_x0009_10.68.136.81_x000a__x000a_GestionEventos_AlertaUPDOWN_Server_Principal_x0009_RICHSP01 - FRANCO_x0009_RICHSP01 - FRANCO_x0009_Node_x0009_10.68.136.80_x000a__x000a_GestionEventos_AlertaCPU_max_Principal_x0009_GPSCH"/>
    <s v="Alertas gestionadas."/>
    <d v="1900-01-01T21:25:26"/>
    <d v="1900-01-02T04:03:56"/>
    <d v="1899-12-30T06:38:30"/>
    <s v=""/>
    <s v="Cumplido"/>
    <m/>
    <m/>
    <m/>
    <m/>
    <m/>
    <d v="2024-02-29T00:00:00"/>
    <x v="1"/>
    <x v="0"/>
    <x v="1"/>
    <x v="0"/>
    <x v="0"/>
  </r>
  <r>
    <s v="INC000002638456"/>
    <s v="SAP"/>
    <x v="9"/>
    <s v="CLOUD SAP HANA"/>
    <s v="FREDDY O CORTES DIAZ"/>
    <s v="tct_fcorte"/>
    <s v="4-Menor/Localizado"/>
    <s v="4-Baja"/>
    <s v="Baja"/>
    <x v="1"/>
    <s v="TELEFONICA EMPRESAS DE CHILE SA"/>
    <s v="CHECKLIST SAP ECC PRD 05.02.2024"/>
    <s v="26/02/2024 17:05:56"/>
    <s v="26/02/2024 17:07:02"/>
    <x v="0"/>
    <s v="TI"/>
    <s v="APLICATIVOS"/>
    <s v="26/02/2024 17:25:11"/>
    <s v="26/02/2024 23:50:00"/>
    <s v="CHECKLIST SAP ECC PRD 05.02.2024 BLUMAR - INCHALAM - FRUSAN"/>
    <s v="Se ejecuta con éxito checklist diario con fecha 05.02.2024"/>
    <d v="1899-12-30T00:00:00"/>
    <d v="1899-12-30T00:00:00"/>
    <d v="1899-12-30T00:00:00"/>
    <s v=""/>
    <s v="Cumplido"/>
    <m/>
    <m/>
    <m/>
    <m/>
    <m/>
    <d v="2024-02-26T00:00:00"/>
    <x v="0"/>
    <x v="0"/>
    <x v="0"/>
    <x v="0"/>
    <x v="0"/>
  </r>
  <r>
    <s v="INC000002638459"/>
    <s v="SAP"/>
    <x v="9"/>
    <s v="CLOUD SAP HANA"/>
    <s v="FREDDY O CORTES DIAZ"/>
    <s v="tct_fcorte"/>
    <s v="4-Menor/Localizado"/>
    <s v="4-Baja"/>
    <s v="Baja"/>
    <x v="1"/>
    <s v="TELEFONICA EMPRESAS DE CHILE SA"/>
    <s v="CHECKLIST SAP ECC PRD 06.02.2024"/>
    <s v="26/02/2024 17:08:08"/>
    <s v="26/02/2024 17:09:12"/>
    <x v="0"/>
    <s v="TI"/>
    <s v="APLICATIVOS"/>
    <s v="26/02/2024 17:23:34"/>
    <s v="26/02/2024 23:50:00"/>
    <s v="CHECKLIST SAP ECC PRD 06.02.2024 BLUMAR - INCHALAM - FRUSAN"/>
    <s v="Se ejecuta con éxito checklist diario con fecha 06.02.2024"/>
    <d v="1899-12-30T00:00:00"/>
    <d v="1899-12-30T00:00:00"/>
    <d v="1899-12-30T00:00:00"/>
    <s v=""/>
    <s v="Cumplido"/>
    <m/>
    <m/>
    <m/>
    <m/>
    <m/>
    <d v="2024-02-26T00:00:00"/>
    <x v="0"/>
    <x v="0"/>
    <x v="0"/>
    <x v="0"/>
    <x v="0"/>
  </r>
  <r>
    <s v="INC000002638463"/>
    <s v="SAP"/>
    <x v="9"/>
    <s v="CLOUD SAP HANA"/>
    <s v="FREDDY O CORTES DIAZ"/>
    <s v="tct_fcorte"/>
    <s v="4-Menor/Localizado"/>
    <s v="4-Baja"/>
    <s v="Baja"/>
    <x v="1"/>
    <s v="TELEFONICA EMPRESAS DE CHILE SA"/>
    <s v="CHECKLIST SAP ECC PRD 07.02.2024"/>
    <s v="26/02/2024 17:10:09"/>
    <s v="26/02/2024 17:11:05"/>
    <x v="0"/>
    <s v="TI"/>
    <s v="APLICATIVOS"/>
    <s v="26/02/2024 17:20:20"/>
    <s v="26/02/2024 23:50:00"/>
    <s v="CHECKLIST SAP ECC PRD 07.02.2024 BLUMAR - INCHALAM - FRUSAN"/>
    <s v="Se ejecuta con éxito checklist diario con fecha 07.02.2024"/>
    <d v="1899-12-30T00:00:00"/>
    <d v="1899-12-30T00:00:00"/>
    <d v="1899-12-30T00:00:00"/>
    <s v=""/>
    <s v="Cumplido"/>
    <m/>
    <m/>
    <m/>
    <m/>
    <m/>
    <d v="2024-02-26T00:00:00"/>
    <x v="0"/>
    <x v="0"/>
    <x v="0"/>
    <x v="0"/>
    <x v="0"/>
  </r>
  <r>
    <s v="INC000002638468"/>
    <s v="SAP"/>
    <x v="9"/>
    <s v="CLOUD SAP HANA"/>
    <s v="FREDDY O CORTES DIAZ"/>
    <s v="tct_fcorte"/>
    <s v="4-Menor/Localizado"/>
    <s v="4-Baja"/>
    <s v="Baja"/>
    <x v="1"/>
    <s v="TELEFONICA EMPRESAS DE CHILE SA"/>
    <s v="CHECKLIST SAP ECC PRD 08.02.2024"/>
    <s v="26/02/2024 17:12:12"/>
    <s v="26/02/2024 17:13:20"/>
    <x v="0"/>
    <s v="TI"/>
    <s v="APLICATIVOS"/>
    <s v="26/02/2024 17:18:50"/>
    <s v="26/02/2024 23:50:00"/>
    <s v="CHECKLIST SAP ECC PRD 08.02.2024 BLUMAR - INCHALAM - FRUSAN"/>
    <s v="Se ejecuta con éxito checklist diario con fecha 08.02.2024"/>
    <d v="1899-12-30T00:00:00"/>
    <d v="1899-12-30T00:00:00"/>
    <d v="1899-12-30T00:00:00"/>
    <s v=""/>
    <s v="Cumplido"/>
    <m/>
    <m/>
    <m/>
    <m/>
    <m/>
    <d v="2024-02-26T00:00:00"/>
    <x v="0"/>
    <x v="0"/>
    <x v="0"/>
    <x v="0"/>
    <x v="0"/>
  </r>
  <r>
    <s v="INC000002638473"/>
    <s v="SAP"/>
    <x v="9"/>
    <s v="CLOUD SAP HANA"/>
    <s v="FREDDY O CORTES DIAZ"/>
    <s v="tct_fcorte"/>
    <s v="4-Menor/Localizado"/>
    <s v="4-Baja"/>
    <s v="Baja"/>
    <x v="1"/>
    <s v="TELEFONICA EMPRESAS DE CHILE SA"/>
    <s v="CHECKLIST SAP ECC PRD 09.02.2024"/>
    <s v="26/02/2024 17:14:23"/>
    <s v="26/02/2024 17:15:27"/>
    <x v="0"/>
    <s v="TI"/>
    <s v="APLICATIVOS"/>
    <s v="26/02/2024 17:27:45"/>
    <s v="26/02/2024 23:50:00"/>
    <s v="CHECKLIST SAP ECC PRD 09.02.2024 BLUMAR - INCHALAM - FRUSAN"/>
    <s v="Se ejecuta con éxito checklist diario con fecha 09.02.2024"/>
    <d v="1899-12-30T00:00:00"/>
    <d v="1899-12-30T00:00:00"/>
    <d v="1899-12-30T00:00:00"/>
    <s v=""/>
    <s v="Cumplido"/>
    <m/>
    <m/>
    <m/>
    <m/>
    <m/>
    <d v="2024-02-26T00:00:00"/>
    <x v="0"/>
    <x v="0"/>
    <x v="0"/>
    <x v="0"/>
    <x v="0"/>
  </r>
  <r>
    <s v="INC000002638475"/>
    <s v="HOUSING"/>
    <x v="11"/>
    <s v="APQ ACCESOS"/>
    <s v="LUIS O MORALES ARENAS"/>
    <s v="tct_luimoa"/>
    <s v="4-Menor/Localizado"/>
    <s v="4-Baja"/>
    <s v="Baja"/>
    <x v="1"/>
    <s v="TELEFONICA EMPRESAS DE CHILE SA"/>
    <s v="RONDA Y REVISION DE SALAS TECNICAS 16:30"/>
    <s v="26/02/2024 17:15:59"/>
    <s v="26/02/2024 17:17:27"/>
    <x v="0"/>
    <s v="CDP ANTIGUO 1"/>
    <s v="CDP ANTIGUO 2"/>
    <s v="26/02/2024 17:27:36"/>
    <s v="26/02/2024 23:50:00"/>
    <s v="RONDA Y REVISION DE SALAS TECNICAS 16:30"/>
    <s v="RONDA REALIZADA"/>
    <d v="1899-12-30T00:10:09"/>
    <d v="1899-12-30T00:11:37"/>
    <d v="1899-12-30T00:01:28"/>
    <s v=""/>
    <s v="Cumplido"/>
    <m/>
    <m/>
    <m/>
    <m/>
    <m/>
    <d v="2024-02-26T00:00:00"/>
    <x v="0"/>
    <x v="0"/>
    <x v="0"/>
    <x v="0"/>
    <x v="0"/>
  </r>
  <r>
    <s v="INC000002638484"/>
    <s v="SAP"/>
    <x v="9"/>
    <s v="CLOUD SAP HANA"/>
    <s v="FREDDY O CORTES DIAZ"/>
    <s v="tct_fcorte"/>
    <s v="4-Menor/Localizado"/>
    <s v="4-Baja"/>
    <s v="Baja"/>
    <x v="1"/>
    <s v="TELEFONICA EMPRESAS DE CHILE SA"/>
    <s v="CHECKLIST SAP ECC PRD 21.02.2024"/>
    <s v="26/02/2024 17:28:48"/>
    <s v="26/02/2024 17:43:39"/>
    <x v="0"/>
    <s v="TI"/>
    <s v="APLICATIVOS"/>
    <s v="26/02/2024 17:52:43"/>
    <s v="26/02/2024 23:50:00"/>
    <s v="CHECKLIST SAP ECC PRD 21.02.2024 BLUMAR - INCHALAM"/>
    <s v="Se ejecuta con éxito checklist diario con fecha 21.02.2024"/>
    <d v="1899-12-30T00:00:00"/>
    <d v="1899-12-30T00:00:00"/>
    <d v="1899-12-30T00:00:00"/>
    <s v=""/>
    <s v="Cumplido"/>
    <m/>
    <m/>
    <m/>
    <m/>
    <m/>
    <d v="2024-02-26T00:00:00"/>
    <x v="0"/>
    <x v="0"/>
    <x v="0"/>
    <x v="0"/>
    <x v="0"/>
  </r>
  <r>
    <s v="INC000002638488"/>
    <s v="SAP"/>
    <x v="9"/>
    <s v="CLOUD SAP HANA"/>
    <s v="FREDDY O CORTES DIAZ"/>
    <s v="tct_fcorte"/>
    <s v="4-Menor/Localizado"/>
    <s v="4-Baja"/>
    <s v="Baja"/>
    <x v="1"/>
    <s v="TELEFONICA EMPRESAS DE CHILE SA"/>
    <s v="CHECKLIST SAP ECC PRD 22.02.2024"/>
    <s v="26/02/2024 17:45:05"/>
    <s v="26/02/2024 17:45:07"/>
    <x v="0"/>
    <s v="TI"/>
    <s v="APLICATIVOS"/>
    <s v="26/02/2024 17:50:44"/>
    <s v="26/02/2024 23:50:00"/>
    <s v="CHECKLIST SAP ECC PRD 22.02.2024 BLUMAR - INCHALAM"/>
    <s v="Se ejecuta con éxito checklist diario con fecha 22.02.2024"/>
    <d v="1899-12-30T00:00:00"/>
    <d v="1899-12-30T00:00:00"/>
    <d v="1899-12-30T00:00:00"/>
    <s v=""/>
    <s v="Cumplido"/>
    <m/>
    <m/>
    <m/>
    <m/>
    <m/>
    <d v="2024-02-26T00:00:00"/>
    <x v="0"/>
    <x v="0"/>
    <x v="0"/>
    <x v="0"/>
    <x v="0"/>
  </r>
  <r>
    <s v="INC000002638491"/>
    <s v="SAP"/>
    <x v="9"/>
    <s v="CLOUD SAP HANA"/>
    <s v="FREDDY O CORTES DIAZ"/>
    <s v="tct_fcorte"/>
    <s v="4-Menor/Localizado"/>
    <s v="4-Baja"/>
    <s v="Baja"/>
    <x v="1"/>
    <s v="TELEFONICA EMPRESAS DE CHILE SA"/>
    <s v="CHECKLIST SAP ECC PRD 23.02.2024"/>
    <s v="26/02/2024 17:45:36"/>
    <s v="26/02/2024 17:46:32"/>
    <x v="0"/>
    <s v="TI"/>
    <s v="APLICATIVOS"/>
    <s v="26/02/2024 17:49:02"/>
    <s v="26/02/2024 23:50:00"/>
    <s v="CHECKLIST SAP ECC PRD 23.02.2024 BLUMAR - INCHALAM"/>
    <s v="Se ejecuta con éxito checklist diario con fecha 23.02.2024"/>
    <d v="1899-12-30T00:00:00"/>
    <d v="1899-12-30T00:00:00"/>
    <d v="1899-12-30T00:00:00"/>
    <s v=""/>
    <s v="Cumplido"/>
    <m/>
    <m/>
    <m/>
    <m/>
    <m/>
    <d v="2024-02-26T00:00:00"/>
    <x v="0"/>
    <x v="0"/>
    <x v="0"/>
    <x v="0"/>
    <x v="0"/>
  </r>
  <r>
    <s v="INC000002638539"/>
    <s v="HOUSING"/>
    <x v="8"/>
    <s v="ADMINISTRADORES RESIDENTES"/>
    <s v="FERNEY D GARZON PEÑA"/>
    <s v="frp_jugonz"/>
    <s v="3-Moderado/Limitado"/>
    <s v="3-Medio"/>
    <s v="Media"/>
    <x v="1"/>
    <s v="CENTRO DE COMPENSACION AUTOMATIZADO S A"/>
    <s v="GESTION DATACENTER/ ACCESOS / CENTRO DE COMPENSACION AUTOMATIZADO S A"/>
    <s v="26/02/2024 16:13:42"/>
    <s v="26/02/2024 16:16:08"/>
    <x v="0"/>
    <s v="COMUNICACIONES"/>
    <s v="VPN IP - MPLS"/>
    <s v="26/02/2024 17:46:00"/>
    <s v="26/02/2024 23:50:00"/>
    <s v="EMPRESA: CENTRO DE COMPENSACION AUTOMATIZADO S A_x000a_CÓDIGO DE SERVICIO: _x000a_DIRECCIÓN: Av. Presidente Prieto #226, Paine, Santiago_x000a_NOMBRE DE QUIEN REPORTA: Gonzalo Quijada _x000a_TELÉFONO DE QUIEN REPORTA: 934580228_x000a_NOMBRE DE CONTACTO EN TERRENO: Gonzalo Quijada  93"/>
    <m/>
    <d v="1899-12-30T00:46:45"/>
    <d v="1899-12-30T01:32:18"/>
    <d v="1899-12-30T00:45:33"/>
    <s v=""/>
    <s v="Cumplido"/>
    <m/>
    <m/>
    <m/>
    <m/>
    <m/>
    <d v="2024-02-26T00:00:00"/>
    <x v="0"/>
    <x v="0"/>
    <x v="0"/>
    <x v="0"/>
    <x v="0"/>
  </r>
  <r>
    <s v="INC000002638581"/>
    <s v="HOUSING"/>
    <x v="11"/>
    <s v="APQ ACCESOS"/>
    <s v="ESTEBAN O BUSTOS CORNEJO"/>
    <s v="tct_ebusto"/>
    <s v="4-Menor/Localizado"/>
    <s v="4-Baja"/>
    <s v="Baja"/>
    <x v="1"/>
    <s v="TELEFONICA EMPRESAS DE CHILE SA"/>
    <s v="SUPERVISION REALIZACION TICKETS INTERNOS HUAWEI"/>
    <s v="26/02/2024 16:45:08"/>
    <s v="26/02/2024 16:46:28"/>
    <x v="0"/>
    <s v="CDP ANTIGUO 1"/>
    <s v="CDP ANTIGUO 2"/>
    <s v="26/02/2024 16:56:23"/>
    <s v="26/02/2024 23:50:00"/>
    <s v="SUPERVISION REALIZACION TICKETS INTERNOS HUAWEI"/>
    <s v="SUPERVISION OK"/>
    <d v="1899-12-30T00:09:55"/>
    <d v="1899-12-30T00:11:15"/>
    <d v="1899-12-30T00:01:20"/>
    <s v=""/>
    <s v="Cumplido"/>
    <m/>
    <m/>
    <m/>
    <m/>
    <m/>
    <d v="2024-02-26T00:00:00"/>
    <x v="0"/>
    <x v="0"/>
    <x v="0"/>
    <x v="0"/>
    <x v="0"/>
  </r>
  <r>
    <s v="INC000002638668"/>
    <s v="SAP"/>
    <x v="9"/>
    <s v="CLOUD SAP HANA"/>
    <s v="OSCAR A GUZMAN MEDIC"/>
    <s v="tct_oguzma"/>
    <s v="3-Moderado/Limitado"/>
    <s v="4-Baja"/>
    <s v="Baja"/>
    <x v="1"/>
    <s v="TELEFONICA GLOBAL TECHNOLOGY S.A.AGENCIA EN CHILE"/>
    <s v="Checklist Diarios 01.02.2024"/>
    <s v="26/02/2024 17:56:54"/>
    <s v="26/02/2024 17:56:57"/>
    <x v="0"/>
    <s v="TI"/>
    <s v="SERVICIOS DE HOSTING"/>
    <s v="26/02/2024 18:16:51"/>
    <s v="26/02/2024 23:50:00"/>
    <s v="ACMA-COAGRA"/>
    <s v="Checklist enviados"/>
    <d v="1899-12-30T00:00:00"/>
    <d v="1899-12-30T00:19:57"/>
    <d v="1899-12-30T00:19:57"/>
    <s v=""/>
    <s v="Cumplido"/>
    <m/>
    <m/>
    <m/>
    <m/>
    <m/>
    <d v="2024-02-26T00:00:00"/>
    <x v="0"/>
    <x v="0"/>
    <x v="0"/>
    <x v="0"/>
    <x v="0"/>
  </r>
  <r>
    <s v="INC000002638670"/>
    <s v="SAP"/>
    <x v="9"/>
    <s v="CLOUD SAP HANA"/>
    <s v="OSCAR A GUZMAN MEDIC"/>
    <s v="tct_oguzma"/>
    <s v="3-Moderado/Limitado"/>
    <s v="4-Baja"/>
    <s v="Baja"/>
    <x v="1"/>
    <s v="TELEFONICA GLOBAL TECHNOLOGY S.A.AGENCIA EN CHILE"/>
    <s v="Checklist Diarios 02.02.2024"/>
    <s v="26/02/2024 17:57:17"/>
    <s v="26/02/2024 17:58:21"/>
    <x v="0"/>
    <s v="TI"/>
    <s v="SERVICIOS DE HOSTING"/>
    <s v="26/02/2024 18:19:10"/>
    <s v="26/02/2024 23:50:00"/>
    <s v="ACMA-COAGRA-FRUSAN"/>
    <s v="Checklist enviados"/>
    <d v="1899-12-30T00:00:00"/>
    <d v="1899-12-30T00:21:53"/>
    <d v="1899-12-30T00:21:53"/>
    <s v=""/>
    <s v="Cumplido"/>
    <m/>
    <m/>
    <m/>
    <m/>
    <m/>
    <d v="2024-02-26T00:00:00"/>
    <x v="0"/>
    <x v="0"/>
    <x v="0"/>
    <x v="0"/>
    <x v="0"/>
  </r>
  <r>
    <s v="INC000002638671"/>
    <s v="SAP"/>
    <x v="9"/>
    <s v="CLOUD SAP HANA"/>
    <s v="OSCAR A GUZMAN MEDIC"/>
    <s v="tct_oguzma"/>
    <s v="3-Moderado/Limitado"/>
    <s v="4-Baja"/>
    <s v="Baja"/>
    <x v="1"/>
    <s v="TELEFONICA GLOBAL TECHNOLOGY S.A.AGENCIA EN CHILE"/>
    <s v="Checklist Diarios 05.02.2024"/>
    <s v="26/02/2024 17:58:54"/>
    <s v="26/02/2024 18:00:03"/>
    <x v="0"/>
    <s v="TI"/>
    <s v="SERVICIOS DE HOSTING"/>
    <s v="26/02/2024 18:21:10"/>
    <s v="26/02/2024 23:50:00"/>
    <s v="ACMA-COAGRA"/>
    <s v="Checklist enviados"/>
    <d v="1899-12-30T00:00:00"/>
    <d v="1899-12-30T00:22:16"/>
    <d v="1899-12-30T00:22:16"/>
    <s v=""/>
    <s v="Cumplido"/>
    <m/>
    <m/>
    <m/>
    <m/>
    <m/>
    <d v="2024-02-26T00:00:00"/>
    <x v="0"/>
    <x v="0"/>
    <x v="0"/>
    <x v="0"/>
    <x v="0"/>
  </r>
  <r>
    <s v="INC000002638712"/>
    <s v="HOUSING"/>
    <x v="14"/>
    <s v="BELIEVE"/>
    <s v="RENE E VILLEGAS CARREÑO"/>
    <s v="frp_xgambo"/>
    <s v="3-Moderado/Limitado"/>
    <s v="3-Medio"/>
    <s v="Media"/>
    <x v="1"/>
    <s v="CEMENTOS BIO BIO S.A."/>
    <s v="GESTION DATACENTER/ ACCESOS / CEMENTOS BIO BIO S.A.C.I."/>
    <s v="26/02/2024 18:07:15"/>
    <s v="26/02/2024 18:11:40"/>
    <x v="0"/>
    <s v="ACCESO"/>
    <s v="CLIENTE"/>
    <s v="26/02/2024 18:26:13"/>
    <s v="26/02/2024 23:50:00"/>
    <s v="EMPRESA: CEMENTOS BIO BIO S.A.C.I._x000a_CÓDIGO DE SERVICIO: _x000a_DIRECCIÓN: Calle San Martin #50, Santiago Centro, Santiago_x000a_NOMBRE DE QUIEN REPORTA:Angelo Lagos_x000a_TELÉFONO DE QUIEN REPORTA:  989030860_x000a_NOMBRE DE CONTACTO EN TERRENO: _x000a_REQUERIMIENTO :  actividad de vi"/>
    <s v="Se efectúa contacto con cliente:no aplica_x000a_Teléfono de contacto:no aplica_x000a_Acciones realizadas: accesos autorizados_x000a_Solución paliativa o definitiva:no aplica_x000a_Acciones de Mejora, Recomendaciones: no aplica_x000a_Causa Raíz: (si aplica)"/>
    <d v="1899-12-30T00:12:58"/>
    <d v="1899-12-30T00:18:58"/>
    <d v="1899-12-30T00:06:00"/>
    <s v=""/>
    <s v="Cumplido"/>
    <m/>
    <m/>
    <m/>
    <m/>
    <m/>
    <d v="2024-02-26T00:00:00"/>
    <x v="0"/>
    <x v="0"/>
    <x v="0"/>
    <x v="0"/>
    <x v="0"/>
  </r>
  <r>
    <s v="INC000002638739"/>
    <s v="HOUSING"/>
    <x v="11"/>
    <s v="APQ ACCESOS"/>
    <s v="JOSE G MARQUEZ MARCANO"/>
    <s v="tct_josmam"/>
    <s v="4-Menor/Localizado"/>
    <s v="4-Baja"/>
    <s v="Baja"/>
    <x v="1"/>
    <s v="TELEFONICA EMPRESAS DE CHILE SA"/>
    <s v="SUPERVISION: INCIDENTE REVISIÓN Y RESET DE FUENTE DE PODER"/>
    <s v="26/02/2024 23:50:36"/>
    <s v="26/02/2024 23:51:51"/>
    <x v="0"/>
    <s v="CDP ANTIGUO 1"/>
    <s v="CDP ANTIGUO 2"/>
    <s v="26/02/2024 23:53:22"/>
    <s v="27/02/2024 23:50:00"/>
    <s v="INCIDENTE REVISIÓN Y RESET DE FUENTE DE PODER POR FALLA DXC"/>
    <s v="INCIDENCIA NO RESTABLECIDA."/>
    <d v="1899-12-30T00:01:16"/>
    <d v="1899-12-30T00:02:46"/>
    <d v="1899-12-30T00:01:30"/>
    <s v=""/>
    <s v="Cumplido"/>
    <m/>
    <m/>
    <m/>
    <m/>
    <m/>
    <d v="2024-02-27T00:00:00"/>
    <x v="0"/>
    <x v="0"/>
    <x v="0"/>
    <x v="0"/>
    <x v="0"/>
  </r>
  <r>
    <s v="INC000002638741"/>
    <s v="HOUSING"/>
    <x v="11"/>
    <s v="APQ ACCESOS"/>
    <s v="JOSE G MARQUEZ MARCANO"/>
    <s v="tct_josmam"/>
    <s v="4-Menor/Localizado"/>
    <s v="4-Baja"/>
    <s v="Baja"/>
    <x v="1"/>
    <s v="TELEFONICA EMPRESAS DE CHILE SA"/>
    <s v="SUPERVISION: Instalación PDU en rack AH20"/>
    <s v="26/02/2024 23:53:59"/>
    <s v="26/02/2024 23:54:40"/>
    <x v="0"/>
    <s v="CDP ANTIGUO 1"/>
    <s v="CDP ANTIGUO 2"/>
    <s v="26/02/2024 23:55:50"/>
    <s v="27/02/2024 23:50:00"/>
    <s v="Instalación PDU en rack AH20"/>
    <s v="trabajo realizado"/>
    <d v="1899-12-30T00:00:57"/>
    <d v="1899-12-30T00:01:51"/>
    <d v="1899-12-30T00:00:54"/>
    <s v=""/>
    <s v="Cumplido"/>
    <m/>
    <m/>
    <m/>
    <m/>
    <m/>
    <d v="2024-02-27T00:00:00"/>
    <x v="0"/>
    <x v="0"/>
    <x v="0"/>
    <x v="0"/>
    <x v="0"/>
  </r>
  <r>
    <s v="INC000002638743"/>
    <s v="HOUSING"/>
    <x v="11"/>
    <s v="APQ ACCESOS"/>
    <s v="JOSE G MARQUEZ MARCANO"/>
    <s v="tct_josmam"/>
    <s v="4-Menor/Localizado"/>
    <s v="4-Baja"/>
    <s v="Baja"/>
    <x v="1"/>
    <s v="TELEFONICA EMPRESAS DE CHILE SA"/>
    <s v="TOMA DE ALARMAS DE CLIENTES"/>
    <s v="27/02/2024 0:05:40"/>
    <s v="27/02/2024 0:06:27"/>
    <x v="0"/>
    <s v="CDP ANTIGUO 1"/>
    <s v="CDP ANTIGUO 2"/>
    <s v="27/02/2024 0:07:42"/>
    <s v="27/02/2024 23:50:00"/>
    <s v="TOMA DE ALARMAS DE CLIENTES"/>
    <s v="TOMA DE ALARMAS REALIZADAS"/>
    <d v="1899-12-30T00:01:03"/>
    <d v="1899-12-30T00:02:02"/>
    <d v="1899-12-30T00:00:59"/>
    <s v=""/>
    <s v="Cumplido"/>
    <m/>
    <m/>
    <m/>
    <m/>
    <m/>
    <d v="2024-02-27T00:00:00"/>
    <x v="0"/>
    <x v="0"/>
    <x v="0"/>
    <x v="0"/>
    <x v="0"/>
  </r>
  <r>
    <s v="INC000002638745"/>
    <s v="HOUSING"/>
    <x v="11"/>
    <s v="APQ ACCESOS"/>
    <s v="JOSE G MARQUEZ MARCANO"/>
    <s v="tct_josmam"/>
    <s v="4-Menor/Localizado"/>
    <s v="4-Baja"/>
    <s v="Baja"/>
    <x v="1"/>
    <s v="TELEFONICA EMPRESAS DE CHILE SA"/>
    <s v="RONDA Y REVISION DE SALAS"/>
    <s v="27/02/2024 0:09:58"/>
    <s v="27/02/2024 0:11:38"/>
    <x v="0"/>
    <s v="CDP ANTIGUO 1"/>
    <s v="CDP ANTIGUO 2"/>
    <s v="27/02/2024 0:12:43"/>
    <s v="27/02/2024 23:50:00"/>
    <s v="RONDA Y REVISION DE SALAS"/>
    <s v="RONDAS REALIZADAS"/>
    <d v="1899-12-30T00:00:51"/>
    <d v="1899-12-30T00:02:45"/>
    <d v="1899-12-30T00:01:54"/>
    <s v=""/>
    <s v="Cumplido"/>
    <m/>
    <m/>
    <m/>
    <m/>
    <m/>
    <d v="2024-02-27T00:00:00"/>
    <x v="0"/>
    <x v="0"/>
    <x v="0"/>
    <x v="0"/>
    <x v="0"/>
  </r>
  <r>
    <s v="INC000002638753"/>
    <s v="HOUSING"/>
    <x v="11"/>
    <s v="APQ ACCESOS"/>
    <s v="JOSE G MARQUEZ MARCANO"/>
    <s v="tct_josmam"/>
    <s v="4-Menor/Localizado"/>
    <s v="4-Baja"/>
    <s v="Baja"/>
    <x v="1"/>
    <s v="TELEFONICA EMPRESAS DE CHILE SA"/>
    <s v="RONDA Y REVISION DE SALAS"/>
    <s v="27/02/2024 7:09:53"/>
    <s v="27/02/2024 7:10:48"/>
    <x v="0"/>
    <s v="CDP ANTIGUO 1"/>
    <s v="CDP ANTIGUO 2"/>
    <s v="27/02/2024 7:12:00"/>
    <s v="27/02/2024 23:50:00"/>
    <s v="RONDA Y REVISION DE SALAS"/>
    <s v="RONDAS REALIZADAS"/>
    <d v="1899-12-30T00:00:57"/>
    <d v="1899-12-30T00:02:07"/>
    <d v="1899-12-30T00:01:10"/>
    <s v=""/>
    <s v="Cumplido"/>
    <m/>
    <m/>
    <m/>
    <m/>
    <m/>
    <d v="2024-02-27T00:00:00"/>
    <x v="0"/>
    <x v="0"/>
    <x v="0"/>
    <x v="0"/>
    <x v="0"/>
  </r>
  <r>
    <s v="INC000002638755"/>
    <s v="HOUSING"/>
    <x v="11"/>
    <s v="APQ ACCESOS"/>
    <s v="JOSE G MARQUEZ MARCANO"/>
    <s v="tct_josmam"/>
    <s v="4-Menor/Localizado"/>
    <s v="4-Baja"/>
    <s v="Baja"/>
    <x v="3"/>
    <s v="TELEFONICA EMPRESAS DE CHILE SA"/>
    <s v="RONDA Y REVISION DE SALAS"/>
    <s v="27/02/2024 7:12:37"/>
    <s v="27/02/2024 7:13:26"/>
    <x v="0"/>
    <s v="CDP ANTIGUO 1"/>
    <s v="CDP ANTIGUO 2"/>
    <s v="27/02/2024 7:14:29"/>
    <s v="27/02/2024 23:50:00"/>
    <s v="RONDA Y REVISION DE SALAS"/>
    <s v="RONDAS REALIZADAS"/>
    <d v="1899-12-30T00:00:48"/>
    <d v="1899-12-30T00:01:52"/>
    <d v="1899-12-30T00:01:04"/>
    <s v="Cumplido"/>
    <s v=""/>
    <m/>
    <m/>
    <m/>
    <m/>
    <m/>
    <d v="2024-02-27T00:00:00"/>
    <x v="0"/>
    <x v="0"/>
    <x v="0"/>
    <x v="0"/>
    <x v="0"/>
  </r>
  <r>
    <s v="INC000002638762"/>
    <s v="HOUSING"/>
    <x v="11"/>
    <s v="APQ ACCESOS"/>
    <s v="LUIS O MORALES ARENAS"/>
    <s v="tct_luimoa"/>
    <s v="4-Menor/Localizado"/>
    <s v="4-Baja"/>
    <s v="Baja"/>
    <x v="1"/>
    <s v="TELEFONICA EMPRESAS DE CHILE SA"/>
    <s v="RONDA Y REVISION DE SALAS TECNICAS 08:30"/>
    <s v="27/02/2024 8:32:38"/>
    <s v="27/02/2024 8:34:07"/>
    <x v="0"/>
    <s v="CDP ANTIGUO 1"/>
    <s v="CDP ANTIGUO 2"/>
    <s v="27/02/2024 9:32:40"/>
    <s v="27/02/2024 23:50:00"/>
    <s v="RONDA Y REVISION DE SALAS TECNICAS 08:30"/>
    <s v="RONDA REALIZADA"/>
    <d v="1899-12-30T00:58:33"/>
    <d v="1899-12-30T01:00:02"/>
    <d v="1899-12-30T00:01:29"/>
    <s v=""/>
    <s v="Cumplido"/>
    <m/>
    <m/>
    <m/>
    <m/>
    <m/>
    <d v="2024-02-27T00:00:00"/>
    <x v="0"/>
    <x v="0"/>
    <x v="0"/>
    <x v="0"/>
    <x v="0"/>
  </r>
  <r>
    <s v="INC000002638791"/>
    <s v="VPN IP - MPLS"/>
    <x v="7"/>
    <s v="GESTION HD"/>
    <s v="GUSTAVO AVILA VERA"/>
    <s v="frp_pcamay"/>
    <s v="3-Moderado/Limitado"/>
    <s v="3-Medio"/>
    <s v="Media"/>
    <x v="1"/>
    <s v="ACADEMIA POLITECNICA NAVAL"/>
    <s v="HD/Solicitud de folio: Crear zonas DNS"/>
    <s v="27/02/2024 10:04:46"/>
    <s v="27/02/2024 10:06:20"/>
    <x v="0"/>
    <s v="CDP ANTIGUO 1"/>
    <s v="CDP ANTIGUO 2"/>
    <s v="27/02/2024 18:16:34"/>
    <s v="27/02/2024 23:50:00"/>
    <s v="PREVENTIVO: NO_x000a_CODIGO DE SERVICIO: VPF2190727_x000a_DIRECCION:Jorge Montt 2400, Viña del Mar, Valparaiso,Valparaiso,Valparaiso_x000a_QUIEN REPORTA:Informática APOLINAV_x000a_CONTACTO EN TERRENO:_x000a_PROBLEMA:_x000a_REQUERIMIENTO:Se solicita la CREACIÓN DE ZONAS DNS_x000a_Actualmente toda"/>
    <s v="Se configuran los registros DNS"/>
    <d v="1899-12-30T06:43:53"/>
    <d v="1899-12-30T08:11:48"/>
    <d v="1899-12-30T01:27:55"/>
    <s v=""/>
    <s v="Cumplido"/>
    <m/>
    <m/>
    <m/>
    <m/>
    <m/>
    <d v="2024-02-27T00:00:00"/>
    <x v="1"/>
    <x v="1"/>
    <x v="0"/>
    <x v="0"/>
    <x v="0"/>
  </r>
  <r>
    <s v="INC000002638874"/>
    <s v="HOUSING"/>
    <x v="13"/>
    <s v="BELIEVE"/>
    <s v="RICARDO F ORELLANA MARDONES"/>
    <s v="frp_xgambo"/>
    <s v="3-Moderado/Limitado"/>
    <s v="3-Medio"/>
    <s v="Media"/>
    <x v="1"/>
    <s v="CONSEJO DE DEFENSA DEL ESTADO"/>
    <s v="GESTION DATACENTER/ ACCESOS / CONSEJO DE DEFENSA DEL ESTADO"/>
    <s v="27/02/2024 9:23:41"/>
    <s v="27/02/2024 9:25:12"/>
    <x v="0"/>
    <s v="CDP ANTIGUO 1"/>
    <s v="CDP ANTIGUO 2"/>
    <s v="27/02/2024 10:15:56"/>
    <s v="27/02/2024 23:50:00"/>
    <s v="EMPRESA: CONSEJO DE DEFENSA DEL ESTADO_x000a_CÓDIGO DE SERVICIO: _x000a_DIRECCIÓN: Av. Apoquindo #7071, Las Condes, Santiago_x000a_NOMBRE DE QUIEN REPORTA:Juan Pablo Adaro_x000a_TELÉFONO DE QUIEN REPORTA:  56994780387_x000a_NOMBRE DE CONTACTO EN TERRENO: _x000a_REQUERIMIENTO :  Cambio de d"/>
    <s v="ACCESOS AUTORIZADOS"/>
    <d v="1899-12-30T00:44:32"/>
    <d v="1899-12-30T00:52:15"/>
    <d v="1899-12-30T00:07:43"/>
    <s v=""/>
    <s v="Cumplido"/>
    <m/>
    <m/>
    <m/>
    <m/>
    <m/>
    <d v="2024-02-27T00:00:00"/>
    <x v="0"/>
    <x v="0"/>
    <x v="0"/>
    <x v="0"/>
    <x v="0"/>
  </r>
  <r>
    <s v="INC000002638882"/>
    <s v="HOUSING"/>
    <x v="13"/>
    <s v="BELIEVE"/>
    <s v="RICARDO F ORELLANA MARDONES"/>
    <s v="frp_xgambo"/>
    <s v="3-Moderado/Limitado"/>
    <s v="3-Medio"/>
    <s v="Media"/>
    <x v="1"/>
    <s v="TELEFONICA EMPRESAS DE CHILE SA"/>
    <s v="GESTION DATACENTER/ ACCESOS / TELEFONICA EMPRESAS DE CHILE SA"/>
    <s v="27/02/2024 9:35:41"/>
    <s v="27/02/2024 9:37:11"/>
    <x v="0"/>
    <s v="CDP ANTIGUO 1"/>
    <s v="CDP ANTIGUO 2"/>
    <s v="27/02/2024 10:20:29"/>
    <s v="27/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emplazo Disc"/>
    <s v="ACCESOS AUTORIZADOS"/>
    <d v="1899-12-30T00:35:23"/>
    <d v="1899-12-30T00:44:48"/>
    <d v="1899-12-30T00:09:25"/>
    <s v=""/>
    <s v="Cumplido"/>
    <m/>
    <m/>
    <m/>
    <m/>
    <m/>
    <d v="2024-02-27T00:00:00"/>
    <x v="0"/>
    <x v="0"/>
    <x v="0"/>
    <x v="0"/>
    <x v="0"/>
  </r>
  <r>
    <s v="INC000002638886"/>
    <s v="VPN IP - MPLS"/>
    <x v="6"/>
    <s v="ADMINISTRADORES RESIDENTES"/>
    <s v="ALEJANDRO ACEVEDO VALENZUELA"/>
    <s v="frp_jugonz"/>
    <s v="4-Menor/Localizado"/>
    <s v="4-Baja"/>
    <s v="Baja"/>
    <x v="1"/>
    <s v="TELEFONICA CYBERSECURITY TECH CHILE SPA"/>
    <s v="REQ / SOC / Reactivar Acceso VPN"/>
    <s v="27/02/2024 10:00:44"/>
    <s v="27/02/2024 10:02:15"/>
    <x v="0"/>
    <s v="CDP ANTIGUO 1"/>
    <s v="CDP ANTIGUO 2"/>
    <s v="27/02/2024 12:49:40"/>
    <s v="27/02/2024 23:50:00"/>
    <s v="PREVENTIVO: NO_x000a_CODIGO DE SERVICIO:_x000a_DIRECCION:     _x000a_CIUDAD:     _x000a_COMUNA:_x000a_NOMBRE QUIEN REPORTA: Catherine A. Carvajal Aguayo_x000a_TELEFONO QUIEN REPORTA: +56 9 9332 7533_x000a_NOMBRE CONTACTO EN TERRENO:        _x000a_TELEFONO 1 CONTACTO EN TERRENO:_x000a_TELEFONO 2 CONTACTO EN"/>
    <s v="cuenta habilitada y verificada por usuario."/>
    <d v="1899-12-30T00:24:38"/>
    <d v="1899-12-30T02:48:56"/>
    <d v="1899-12-30T02:24:18"/>
    <s v=""/>
    <s v="Cumplido"/>
    <m/>
    <m/>
    <m/>
    <m/>
    <m/>
    <d v="2024-02-27T00:00:00"/>
    <x v="1"/>
    <x v="1"/>
    <x v="0"/>
    <x v="0"/>
    <x v="0"/>
  </r>
  <r>
    <s v="INC000002638903"/>
    <s v="HOSTING VIRTUAL"/>
    <x v="6"/>
    <s v="SISTEMA OPERATIVO MICROSOFT"/>
    <s v="PAUL A SEPULVEDA ALVAREZ"/>
    <s v="tct_psepul"/>
    <s v="4-Menor/Localizado"/>
    <s v="4-Baja"/>
    <s v="Baja"/>
    <x v="1"/>
    <s v="TELEFONICA GLOBAL TECHNOLOGY S.A.AGENCIA EN CHILE"/>
    <s v="ANSIBLE c3-fileserver.cloudtic.cl"/>
    <s v="27/02/2024 10:17:10"/>
    <s v="27/02/2024 10:18:29"/>
    <x v="0"/>
    <s v="TI"/>
    <s v="SISTEMAS OPERATIVOS"/>
    <s v="28/02/2024 1:42:35"/>
    <s v="28/02/2024 23:50:00"/>
    <s v="ANSIBLE regularizar conexion c3-fileserver.cloudtic.cl"/>
    <s v="servidor conectado y operativo"/>
    <d v="1899-12-30T15:22:39"/>
    <d v="1899-12-30T15:25:25"/>
    <d v="1899-12-30T00:02:46"/>
    <s v=""/>
    <s v="Cumplido"/>
    <m/>
    <s v=""/>
    <s v=""/>
    <s v=""/>
    <s v="Cumplido"/>
    <d v="2024-02-28T00:00:00"/>
    <x v="0"/>
    <x v="0"/>
    <x v="0"/>
    <x v="0"/>
    <x v="0"/>
  </r>
  <r>
    <s v="INC000002638904"/>
    <s v="HOSTING VIRTUAL"/>
    <x v="6"/>
    <s v="SISTEMA OPERATIVO MICROSOFT"/>
    <s v="PAUL A SEPULVEDA ALVAREZ"/>
    <s v="tct_psepul"/>
    <s v="4-Menor/Localizado"/>
    <s v="4-Baja"/>
    <s v="Baja"/>
    <x v="1"/>
    <s v="TELEFONICA GLOBAL TECHNOLOGY S.A.AGENCIA EN CHILE"/>
    <s v="ANSIBLE regularizar c3-camicrosoft.vdc-cl.cloud.telefonica"/>
    <s v="27/02/2024 10:18:40"/>
    <s v="27/02/2024 10:19:45"/>
    <x v="0"/>
    <s v="TI"/>
    <s v="SISTEMAS OPERATIVOS"/>
    <s v="28/02/2024 1:43:00"/>
    <s v="28/02/2024 23:50:00"/>
    <s v="ANSIBLE regularizar c3-camicrosoft.vdc-cl.cloud.telefonica, DC-VeeamOne-App.cloudtic.cl"/>
    <s v="servidor conectado y operativo"/>
    <d v="1899-12-30T15:22:57"/>
    <d v="1899-12-30T15:24:20"/>
    <d v="1899-12-30T00:01:23"/>
    <s v=""/>
    <s v="Cumplido"/>
    <m/>
    <s v=""/>
    <s v=""/>
    <s v=""/>
    <s v="Cumplido"/>
    <d v="2024-02-28T00:00:00"/>
    <x v="0"/>
    <x v="0"/>
    <x v="0"/>
    <x v="0"/>
    <x v="0"/>
  </r>
  <r>
    <s v="INC000002638908"/>
    <s v="HOUSING"/>
    <x v="8"/>
    <s v="BELIEVE"/>
    <s v="LUIS O MORALES ARENAS"/>
    <s v="frp_jolsso"/>
    <s v="3-Moderado/Limitado"/>
    <s v="3-Medio"/>
    <s v="Media"/>
    <x v="1"/>
    <s v="TELEFONICA EMPRESAS DE CHILE SA"/>
    <s v="GESTION DATACENTER/ ACCESOS /TELEFONICA EMPRESAS DE CHILE SA"/>
    <s v="26/02/2024 18:25:54"/>
    <s v="26/02/2024 18:28:34"/>
    <x v="0"/>
    <s v="COMUNICACIONES"/>
    <s v="VPN IP - MPLS"/>
    <s v="26/02/2024 19:55:10"/>
    <s v="26/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Instalació"/>
    <s v="ACCESO AUTORIZADO"/>
    <d v="1899-12-30T01:06:54"/>
    <d v="1899-12-30T01:29:16"/>
    <d v="1899-12-30T00:22:22"/>
    <s v=""/>
    <s v="Cumplido"/>
    <m/>
    <m/>
    <m/>
    <m/>
    <m/>
    <d v="2024-02-26T00:00:00"/>
    <x v="0"/>
    <x v="0"/>
    <x v="0"/>
    <x v="0"/>
    <x v="0"/>
  </r>
  <r>
    <s v="INC000002638957"/>
    <s v="HOUSING"/>
    <x v="11"/>
    <s v="APQ ACCESOS"/>
    <s v="LUIS O MORALES ARENAS"/>
    <s v="tct_luimoa"/>
    <s v="4-Menor/Localizado"/>
    <s v="4-Baja"/>
    <s v="Baja"/>
    <x v="1"/>
    <s v="TELEFONICA EMPRESAS DE CHILE SA"/>
    <s v="RONDA Y REVISION DE SALAS TECNICAS 18:30"/>
    <s v="26/02/2024 19:38:44"/>
    <s v="26/02/2024 19:41:02"/>
    <x v="0"/>
    <s v="CDP ANTIGUO 1"/>
    <s v="CDP ANTIGUO 2"/>
    <s v="26/02/2024 19:52:22"/>
    <s v="26/02/2024 23:50:00"/>
    <s v="RONDA Y REVISION DE SALAS TECNICAS 18:30"/>
    <s v="RONDA REALIZADA"/>
    <d v="1899-12-30T00:11:20"/>
    <d v="1899-12-30T00:13:38"/>
    <d v="1899-12-30T00:02:18"/>
    <s v=""/>
    <s v="Cumplido"/>
    <m/>
    <m/>
    <m/>
    <m/>
    <m/>
    <d v="2024-02-26T00:00:00"/>
    <x v="0"/>
    <x v="0"/>
    <x v="0"/>
    <x v="0"/>
    <x v="0"/>
  </r>
  <r>
    <s v="INC000002638985"/>
    <s v="TICKET-INTELIGENTE"/>
    <x v="6"/>
    <s v="GESTION TI"/>
    <s v="PAUL A SEPULVEDA ALVAREZ"/>
    <s v="USR_TSIGHT"/>
    <s v="1-Extenso/Generalizado"/>
    <s v="4-Baja"/>
    <s v="Baja"/>
    <x v="3"/>
    <s v="RABIE HNOSLTDA"/>
    <s v="rabie001 - lonquimay TICKET AUTOMATICO"/>
    <s v="26/02/2024 20:17:20"/>
    <s v="26/02/2024 20:17:20"/>
    <x v="0"/>
    <s v="TRUESIGHT"/>
    <s v="TRUESIGHT"/>
    <s v="27/02/2024 9:48:14"/>
    <s v="27/02/2024 23:50:00"/>
    <s v="PREVENTIVO=SI_x000a_CODIGO DE SERVICIO=LONQUIMAY_x000a_DIRECCION=NULL_x000a_CIUDAD=NULL_x000a_COMUNA LOCAL=_x000a_REGION=NULL_x000a_QUIEN REPORTA=Ticket automático_x000a_CONTACTO EN TERRENO=_x000a_PROBLEMA=Node RABIE001 - LONQUIMAY CPU Load at 100 % Exceeds Threshold_x000a_REQUERIMIENTO=_x000a_EQUIPOS ENERGIZADO"/>
    <s v="alza de cpu superada en servidor. utilizacion en 12%._x000a_Se mantiene en monitoreo servidor"/>
    <d v="1899-12-30T13:28:15"/>
    <d v="1899-12-30T13:30:54"/>
    <d v="1899-12-30T00:02:39"/>
    <s v="Cumplido"/>
    <s v=""/>
    <m/>
    <m/>
    <m/>
    <m/>
    <m/>
    <d v="2024-02-27T00:00:00"/>
    <x v="0"/>
    <x v="0"/>
    <x v="0"/>
    <x v="0"/>
    <x v="0"/>
  </r>
  <r>
    <s v="INC000002639026"/>
    <s v="SAP"/>
    <x v="9"/>
    <s v="CLOUD SAP HANA"/>
    <s v="NICOLAS A SAAVEDRA EGUILUZ"/>
    <s v="tct_nsaave"/>
    <s v="4-Menor/Localizado"/>
    <s v="3-Medio"/>
    <s v="Media"/>
    <x v="1"/>
    <s v="TELEFONICA EMPRESAS DE CHILE SA"/>
    <s v="Checklist Diario Clientes 27.02.24"/>
    <s v="27/02/2024 7:58:34"/>
    <s v="27/02/2024 7:59:50"/>
    <x v="0"/>
    <s v="Service"/>
    <s v="Internal"/>
    <s v="27/02/2024 8:00:15"/>
    <s v="27/02/2024 23:50:00"/>
    <s v="Se realiza Checklist Diario de los clientes; _x000a_HDC_x000a_NUTRISCO"/>
    <s v="Se realiza Checklist Diario de los clientes; _x000a_HDC_x000a_NUTRISCO"/>
    <d v="1899-12-30T00:00:00"/>
    <d v="1899-12-30T00:01:41"/>
    <d v="1899-12-30T00:01:41"/>
    <s v=""/>
    <s v="Cumplido"/>
    <m/>
    <m/>
    <m/>
    <m/>
    <m/>
    <d v="2024-02-27T00:00:00"/>
    <x v="0"/>
    <x v="0"/>
    <x v="0"/>
    <x v="0"/>
    <x v="0"/>
  </r>
  <r>
    <s v="INC000002639062"/>
    <s v="VPN IP - MPLS"/>
    <x v="9"/>
    <s v="GESTION HD"/>
    <s v="NICOLAS A SAAVEDRA EGUILUZ"/>
    <s v="frp_fpetro"/>
    <s v="3-Moderado/Limitado"/>
    <s v="3-Medio"/>
    <s v="Media"/>
    <x v="1"/>
    <s v="NUTRISCO CHILE SA"/>
    <s v="HD/_x000a_RV: Verificación Acceso cuenta TIPER a BD"/>
    <s v="27/02/2024 11:43:16"/>
    <s v="27/02/2024 11:46:41"/>
    <x v="0"/>
    <s v="CDP ANTIGUO 1"/>
    <s v="CDP ANTIGUO 2"/>
    <s v="27/02/2024 12:04:09"/>
    <s v="27/02/2024 23:50:00"/>
    <s v="PREVENTIVO: NO_x000a_CODIGO DE SERVICIO:_x000a_DIRECCION:_x000a_QUIEN REPORTA:_x000a_CONTACTO EN TERRENO:_x000a_PROBLEMA:_x000a_REQUERIMIENTO:_x000a__x000a_Por favor revisar en en HANA Studio si para QAS existe el usuario_x000a_TIPER_DB, el cual accede a Server=10.251.35.107 mediante puerto 30015_x000a__x000a_Si el usu"/>
    <s v="He creado el usuario TIPER_DB en la Base de Datos OEP según lo indicado"/>
    <d v="1899-12-30T00:00:00"/>
    <d v="1899-12-30T00:20:53"/>
    <d v="1899-12-30T00:20:53"/>
    <s v=""/>
    <s v="Cumplido"/>
    <m/>
    <m/>
    <m/>
    <m/>
    <m/>
    <d v="2024-02-27T00:00:00"/>
    <x v="0"/>
    <x v="0"/>
    <x v="0"/>
    <x v="0"/>
    <x v="0"/>
  </r>
  <r>
    <s v="INC000002639101"/>
    <s v="VPN IP - MPLS"/>
    <x v="1"/>
    <s v="GESTION CALL CENTER"/>
    <s v="JAVIERA A UMAÑA YEVENES"/>
    <s v="frp_lcurit"/>
    <s v="4-Menor/Localizado"/>
    <s v="4-Baja"/>
    <s v="Baja"/>
    <x v="3"/>
    <s v="I MUNICIPALIDAD DE YERBAS BUENAS"/>
    <s v="/CALLCENTER/PROBLEMAS CON LA CASILLA DE MICROSOFT OFFICE 365"/>
    <s v="27/02/2024 15:22:42"/>
    <s v="27/02/2024 15:28:22"/>
    <x v="0"/>
    <s v="COMUNICACIONES"/>
    <s v="VPN IP - MPLS"/>
    <s v="28/02/2024 16:02:30"/>
    <s v="28/02/2024 23:50:00"/>
    <s v="PREVENTIVO:NO _x000a_CODIGO DE SERVICIO:OFFICE 365_x000a_DIRECCION:AV. CENTENARIO 101 YERBAS BUENAS_x000a_QUIEN REPORTA:IGNACIO LOYOLA   732620503 / 996215779_x000a_CONTACTO EN TERRENO:IGNACIO LOYOLA   732620503 / 996215779_x000a_PROBLEMA:PROBLEMAS CON LA CASILLA DE MICROSOFT OFFICE"/>
    <s v="FASE RESOLUCIÓN Y RECUPERACIÓN_x000a__x000a_Se efectúa contacto con cliente: Ignacio Loyola_x000a__x000a_Teléfono de contacto: 732620503 / 996215779_x000a__x000a_Acciones realizadas: Se detectan problemas en el servicio DNS del cliente, se sugiere contactar al proveedor correspondiente_x000a__x000a_So"/>
    <d v="1899-12-30T23:52:06"/>
    <d v="1899-12-31T00:39:48"/>
    <d v="1899-12-30T00:47:42"/>
    <s v="Cumplido"/>
    <s v=""/>
    <m/>
    <m/>
    <m/>
    <m/>
    <m/>
    <d v="2024-02-28T00:00:00"/>
    <x v="0"/>
    <x v="0"/>
    <x v="0"/>
    <x v="0"/>
    <x v="0"/>
  </r>
  <r>
    <s v="INC000002639140"/>
    <s v="TICKET-INTELIGENTE"/>
    <x v="6"/>
    <s v="GESTION TI"/>
    <s v="PAUL A SEPULVEDA ALVAREZ"/>
    <s v="USR_TSIGHT"/>
    <s v="1-Extenso/Generalizado"/>
    <s v="4-Baja"/>
    <s v="Baja"/>
    <x v="3"/>
    <s v="GPS CHILE SPA"/>
    <s v="gpschi01 - wnprap_cap02 TICKET AUTOMATICO"/>
    <s v="26/02/2024 20:41:24"/>
    <s v="26/02/2024 20:41:24"/>
    <x v="0"/>
    <s v="TRUESIGHT"/>
    <s v="TRUESIGHT"/>
    <s v="27/02/2024 9:48:26"/>
    <s v="27/02/2024 23:50:00"/>
    <s v="PREVENTIVO=SI_x000a_CODIGO DE SERVICIO=WNPRAP_CAP02_x000a_DIRECCION=NULL_x000a_CIUDAD=NULL_x000a_COMUNA LOCAL=Santiago_x000a_REGION=NULL_x000a_QUIEN REPORTA=Ticket automático_x000a_CONTACTO EN TERRENO=_x000a_PROBLEMA=Node GPSCHI01 - WNPRAP_CAP02 CPU Load at 89 % Exceeds Threshold_x000a_REQUERIMIENTO=_x000a_EQUIPO"/>
    <s v="alza de cpu superada en servidor. utilizacion en 60%._x000a_Se mantiene en monitoreo servidor"/>
    <d v="1899-12-30T13:03:01"/>
    <d v="1899-12-30T13:07:02"/>
    <d v="1899-12-30T00:04:01"/>
    <s v="Cumplido"/>
    <s v=""/>
    <m/>
    <m/>
    <m/>
    <m/>
    <m/>
    <d v="2024-02-27T00:00:00"/>
    <x v="0"/>
    <x v="0"/>
    <x v="0"/>
    <x v="0"/>
    <x v="0"/>
  </r>
  <r>
    <s v="INC000002639223"/>
    <s v="HOUSING"/>
    <x v="11"/>
    <s v="APQ ACCESOS"/>
    <s v="JOSE G MARQUEZ MARCANO"/>
    <s v="tct_josmam"/>
    <s v="4-Menor/Localizado"/>
    <s v="4-Baja"/>
    <s v="Baja"/>
    <x v="1"/>
    <s v="TELEFONICA EMPRESAS DE CHILE SA"/>
    <s v="RONDA Y REVISION DE SALAS"/>
    <s v="26/02/2024 23:02:19"/>
    <s v="26/02/2024 23:03:05"/>
    <x v="0"/>
    <s v="CDP ANTIGUO 1"/>
    <s v="CDP ANTIGUO 2"/>
    <s v="26/02/2024 23:04:37"/>
    <s v="26/02/2024 23:50:00"/>
    <s v="RONDA Y REVISION DE SALAS"/>
    <s v="RONDAS REALIZADAS"/>
    <d v="1899-12-30T00:01:18"/>
    <d v="1899-12-30T00:02:18"/>
    <d v="1899-12-30T00:01:00"/>
    <s v=""/>
    <s v="Cumplido"/>
    <m/>
    <m/>
    <m/>
    <m/>
    <m/>
    <d v="2024-02-26T00:00:00"/>
    <x v="0"/>
    <x v="0"/>
    <x v="0"/>
    <x v="0"/>
    <x v="0"/>
  </r>
  <r>
    <s v="INC000002639414"/>
    <s v="VPN IP - MPLS"/>
    <x v="18"/>
    <s v="GESTION HD"/>
    <s v="CRISTOBAL I REYES DELGADO"/>
    <s v="frp_kefern"/>
    <s v="3-Moderado/Limitado"/>
    <s v="3-Medio"/>
    <s v="Media"/>
    <x v="1"/>
    <s v="EMPRESA NACIONAL DE CERTIFICACIONES"/>
    <s v="HD | [ECERT] Cluster DB"/>
    <s v="27/02/2024 9:18:00"/>
    <s v="27/02/2024 9:21:01"/>
    <x v="0"/>
    <s v="TI"/>
    <s v="BASES DE DATOS"/>
    <s v="28/02/2024 9:43:49"/>
    <s v="28/02/2024 23:50:00"/>
    <s v="PREVENTIVO: NO_x000a_CODIGO DE SERVICIO:_x000a_DIRECCION:_x000a_QUIEN REPORTA:Fabián Aguilar +56 9 7128 9709_x000a_CONTACTO EN TERRENO:_x000a_PROBLEMA:_x000a_REQUERIMIENTO:Equipo @Help Desk_x000a__x000a_Buen dia, favor su apoyo para generar folio de requerimiento, para_x000a_gestionar lo indicado por client"/>
    <s v="Requerimiento será continuado en el ticket INC000002641014"/>
    <d v="1899-12-30T23:06:42"/>
    <d v="1899-12-31T00:25:49"/>
    <d v="1899-12-30T01:19:07"/>
    <s v=""/>
    <s v="Cumplido"/>
    <m/>
    <m/>
    <m/>
    <m/>
    <m/>
    <d v="2024-02-28T00:00:00"/>
    <x v="1"/>
    <x v="1"/>
    <x v="0"/>
    <x v="0"/>
    <x v="0"/>
  </r>
  <r>
    <s v="INC000002639652"/>
    <s v="HOUSING"/>
    <x v="14"/>
    <s v="ADMINISTRADORES RESIDENTES"/>
    <s v="SEBASTIAN A JARA VIDAL"/>
    <s v="frp_jugonz"/>
    <s v="3-Moderado/Limitado"/>
    <s v="3-Medio"/>
    <s v="Media"/>
    <x v="1"/>
    <s v="CELULOSA ARAUCO Y CONSTITUCION S A"/>
    <s v="GESTION DATACENTER/ ACCESOS / CELULOSA ARAUCO Y CONSTITUCION S A"/>
    <s v="27/02/2024 11:43:01"/>
    <s v="27/02/2024 11:43:41"/>
    <x v="0"/>
    <s v="COMUNICACIONES"/>
    <s v="VPN IP - MPLS"/>
    <s v="27/02/2024 11:57:59"/>
    <s v="27/02/2024 23:50:00"/>
    <s v="EMPRESA: CELULOSA ARAUCO Y CONSTITUCION S A_x000a_CÓDIGO DE SERVICIO: _x000a_DIRECCIÓN: Calle San Martin #50, Santiago Centro, Santiago_x000a_NOMBRE DE QUIEN REPORTA: Diego Mora_x000a_TELÉFONO DE QUIEN REPORTA: 56971080075_x000a_NOMBRE DE CONTACTO EN TERRENO: Diego Mora 56971080075_x000a_R"/>
    <m/>
    <d v="1899-12-30T00:02:04"/>
    <d v="1899-12-30T00:14:58"/>
    <d v="1899-12-30T00:12:54"/>
    <s v=""/>
    <s v="Cumplido"/>
    <m/>
    <m/>
    <m/>
    <m/>
    <m/>
    <d v="2024-02-27T00:00:00"/>
    <x v="0"/>
    <x v="0"/>
    <x v="0"/>
    <x v="0"/>
    <x v="0"/>
  </r>
  <r>
    <s v="INC000002639683"/>
    <s v="HOUSING"/>
    <x v="11"/>
    <s v="APQ ACCESOS"/>
    <s v="LUIS O MORALES ARENAS"/>
    <s v="tct_luimoa"/>
    <s v="4-Menor/Localizado"/>
    <s v="4-Baja"/>
    <s v="Baja"/>
    <x v="0"/>
    <s v="TELEFONICA EMPRESAS DE CHILE SA"/>
    <s v="REVISION Y TOMA DE ALARMA DE CLIENTES 10:30"/>
    <s v="27/02/2024 12:29:05"/>
    <s v="27/02/2024 12:31:27"/>
    <x v="0"/>
    <s v="CDP ANTIGUO 1"/>
    <s v="CDP ANTIGUO 2"/>
    <s v="27/02/2024 12:32:46"/>
    <s v="27/02/2024 23:50:00"/>
    <s v="REVISION Y TOMA DE ALARMA DE CLIENTES 10:30"/>
    <s v="TOMA DE ALARMA REALIZADA"/>
    <d v="1899-12-30T00:00:00"/>
    <d v="1899-12-30T00:00:00"/>
    <d v="1899-12-30T00:00:00"/>
    <s v=""/>
    <s v=""/>
    <m/>
    <m/>
    <m/>
    <m/>
    <m/>
    <d v="2024-02-27T00:00:00"/>
    <x v="0"/>
    <x v="0"/>
    <x v="0"/>
    <x v="0"/>
    <x v="0"/>
  </r>
  <r>
    <s v="INC000002639688"/>
    <s v="HOUSING"/>
    <x v="11"/>
    <s v="APQ ACCESOS"/>
    <s v="LUIS O MORALES ARENAS"/>
    <s v="tct_luimoa"/>
    <s v="4-Menor/Localizado"/>
    <s v="4-Baja"/>
    <s v="Baja"/>
    <x v="1"/>
    <s v="TELEFONICA EMPRESAS DE CHILE SA"/>
    <s v="RONDA Y REVISION DE SALAS TECNICAS 12:30"/>
    <s v="27/02/2024 12:33:41"/>
    <s v="27/02/2024 12:35:14"/>
    <x v="0"/>
    <s v="CDP ANTIGUO 1"/>
    <s v="CDP ANTIGUO 2"/>
    <s v="27/02/2024 16:59:04"/>
    <s v="27/02/2024 23:50:00"/>
    <s v="RONDA Y REVISION DE SALAS TECNICAS 12:30"/>
    <s v="RONDA REALIZADA"/>
    <d v="1899-12-30T04:23:50"/>
    <d v="1899-12-30T04:25:23"/>
    <d v="1899-12-30T00:01:33"/>
    <s v=""/>
    <s v="Cumplido"/>
    <m/>
    <m/>
    <m/>
    <m/>
    <m/>
    <d v="2024-02-27T00:00:00"/>
    <x v="0"/>
    <x v="0"/>
    <x v="0"/>
    <x v="0"/>
    <x v="0"/>
  </r>
  <r>
    <s v="INC000002639689"/>
    <s v="HOUSING"/>
    <x v="14"/>
    <s v="BELIEVE"/>
    <s v="SEBASTIAN A JARA VIDAL"/>
    <s v="frp_jolsso"/>
    <s v="3-Moderado/Limitado"/>
    <s v="3-Medio"/>
    <s v="Media"/>
    <x v="1"/>
    <s v="TELEFONICA EMPRESAS DE CHILE SA"/>
    <s v="GESTION DATACENTER/ ACCESOS /Nabiax"/>
    <s v="27/02/2024 12:35:41"/>
    <s v="27/02/2024 12:37:48"/>
    <x v="0"/>
    <s v="COMUNICACIONES"/>
    <s v="VPN IP - MPLS"/>
    <s v="27/02/2024 12:54:10"/>
    <s v="27/02/2024 23:50:00"/>
    <s v="EMPRESA:TELEFONICA EMPRESAS DE CHILE SA_x000a_CÓDIGO DE SERVICIO: _x000a_DIRECCIÓN: Calle San Martin #50, Santiago Centro, Santiago_x000a_NOMBRE DE QUIEN REPORTA: Felipe Torres_x000a_TELÉFONO DE QUIEN REPORTA: +56 9 7381 7726_x000a_NOMBRE DE CONTACTO EN TERRENO: _x000a_REQUERIMIENTO: Revis"/>
    <m/>
    <d v="1899-12-30T00:15:39"/>
    <d v="1899-12-30T00:18:29"/>
    <d v="1899-12-30T00:02:50"/>
    <s v=""/>
    <s v="Cumplido"/>
    <m/>
    <m/>
    <m/>
    <m/>
    <m/>
    <d v="2024-02-27T00:00:00"/>
    <x v="0"/>
    <x v="0"/>
    <x v="0"/>
    <x v="0"/>
    <x v="0"/>
  </r>
  <r>
    <s v="INC000002639731"/>
    <s v="HOUSING"/>
    <x v="14"/>
    <s v="BELIEVE"/>
    <s v="SEBASTIAN A JARA VIDAL"/>
    <s v="frp_xgambo"/>
    <s v="3-Moderado/Limitado"/>
    <s v="3-Medio"/>
    <s v="Media"/>
    <x v="1"/>
    <s v="TRANSUNION SOLUCIONES DE INFORMACION CHILE S.A."/>
    <s v="GESTION DATACENTER/ ACCESOS / TRANSUNION"/>
    <s v="27/02/2024 11:05:14"/>
    <s v="27/02/2024 11:07:41"/>
    <x v="0"/>
    <s v="COMUNICACIONES"/>
    <s v="VPN IP - MPLS"/>
    <s v="27/02/2024 11:13:23"/>
    <s v="27/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0:00"/>
    <d v="1899-12-30T00:08:09"/>
    <d v="1899-12-30T00:08:09"/>
    <s v=""/>
    <s v="Cumplido"/>
    <m/>
    <m/>
    <m/>
    <m/>
    <m/>
    <d v="2024-02-27T00:00:00"/>
    <x v="0"/>
    <x v="0"/>
    <x v="0"/>
    <x v="0"/>
    <x v="0"/>
  </r>
  <r>
    <s v="INC000002639732"/>
    <s v="VPN IP - MPLS"/>
    <x v="6"/>
    <s v="ADMINISTRADORES RESIDENTES"/>
    <s v="GIOVANNI D ROCCO VALENZUELA"/>
    <s v="frp_rreyes"/>
    <s v="3-Moderado/Limitado"/>
    <s v="3-Medio"/>
    <s v="Media"/>
    <x v="3"/>
    <s v="INSTITUTO PROFESIONAL DE CHILE SA"/>
    <s v="GAMA /  Problemas de Acceso Servidor LOTA01 - IPCHILE"/>
    <s v="27/02/2024 11:04:18"/>
    <s v="27/02/2024 11:06:35"/>
    <x v="0"/>
    <s v="CDP ANTIGUO 1"/>
    <s v="CDP ANTIGUO 2"/>
    <s v="28/02/2024 9:58:56"/>
    <s v="28/02/2024 23:50:00"/>
    <s v="PREVENTIVO: NO_x000a_CODIGO DE SERVICIO: Lota01 de IPCHILE_x000a_DIRECCION:_x000a_QUIEN REPORTA: Juan Carlos Dupuy  +56 979778332_x000a_CONTACTO EN TERRENO:_x000a_PROBLEMA:_x000a__x000a_Buenos días, informo que presentamos problemas con el servidor Lota01 de IPCHILE, para restablecer la conexión"/>
    <s v="falto el banner FASE RESOLUCIÓN Y RECUPERACIÓN_x000a__x000a_Se efectúa contacto con cliente: NO, EQUIPO NO ADMINISTRADO_x000a__x000a_Teléfono de contacto: SIN CONTACTO CON CLIENTE_x000a__x000a_Acciones realizadas: SE VERIFICA SI PVLAN SE ENCUENTRA DUPLCIADA POR LO CUAL TENGA ALGUN INCONVEN"/>
    <d v="1899-12-30T19:16:06"/>
    <d v="1899-12-30T22:54:38"/>
    <d v="1899-12-30T03:38:32"/>
    <s v="Cumplido"/>
    <s v=""/>
    <m/>
    <s v=""/>
    <s v=""/>
    <s v="Cumplido"/>
    <s v=""/>
    <d v="2024-02-28T00:00:00"/>
    <x v="1"/>
    <x v="1"/>
    <x v="0"/>
    <x v="0"/>
    <x v="0"/>
  </r>
  <r>
    <s v="INC000002639744"/>
    <s v="HOSTING VIRTUAL"/>
    <x v="6"/>
    <s v="SM OPERACIONES"/>
    <s v="RICARDO R GALLEGOS OYANEDER"/>
    <s v="tct_rgalle"/>
    <s v="4-Menor/Localizado"/>
    <s v="4-Baja"/>
    <s v="Baja"/>
    <x v="1"/>
    <s v="TELEFONICA GLOBAL TECHNOLOGY S.A.AGENCIA EN CHILE"/>
    <s v="Reunion de coordinacion interna MS"/>
    <s v="27/02/2024 11:31:20"/>
    <s v="27/02/2024 11:31:30"/>
    <x v="0"/>
    <s v="TI"/>
    <s v="SISTEMAS OPERATIVOS"/>
    <s v="27/02/2024 11:32:35"/>
    <s v="27/02/2024 23:50:00"/>
    <s v="Reunion de coordinacion interna MS"/>
    <s v="Reunion de coordinacion interna MS"/>
    <d v="1899-12-30T00:00:00"/>
    <d v="1899-12-30T00:01:15"/>
    <d v="1899-12-30T00:01:15"/>
    <s v=""/>
    <s v="Cumplido"/>
    <m/>
    <m/>
    <m/>
    <m/>
    <m/>
    <d v="2024-02-27T00:00:00"/>
    <x v="0"/>
    <x v="0"/>
    <x v="0"/>
    <x v="0"/>
    <x v="0"/>
  </r>
  <r>
    <s v="INC000002639746"/>
    <s v="HOSTING VIRTUAL"/>
    <x v="6"/>
    <s v="SM OPERACIONES"/>
    <s v="RICARDO R GALLEGOS OYANEDER"/>
    <s v="tct_rgalle"/>
    <s v="4-Menor/Localizado"/>
    <s v="4-Baja"/>
    <s v="Baja"/>
    <x v="1"/>
    <s v="TELEFONICA GLOBAL TECHNOLOGY S.A.AGENCIA EN CHILE"/>
    <s v="Correo y ticket a Monitoreo para dejar en Mantención servidor apposv de Prodalam."/>
    <s v="27/02/2024 11:33:01"/>
    <s v="27/02/2024 11:33:21"/>
    <x v="0"/>
    <s v="TI"/>
    <s v="SISTEMAS OPERATIVOS"/>
    <s v="27/02/2024 17:48:07"/>
    <s v="27/02/2024 23:50:00"/>
    <s v="Correo y ticket a Monitoreo para dejar en Mantención servidor apposv de Prodalam."/>
    <s v="Correo y ticket a Monitoreo para dejar en Mantención servidor apposv de Prodalam."/>
    <d v="1899-12-30T00:00:00"/>
    <d v="1899-12-30T06:15:06"/>
    <d v="1899-12-30T06:15:06"/>
    <s v=""/>
    <s v="Cumplido"/>
    <m/>
    <m/>
    <m/>
    <m/>
    <m/>
    <d v="2024-02-27T00:00:00"/>
    <x v="1"/>
    <x v="0"/>
    <x v="1"/>
    <x v="0"/>
    <x v="0"/>
  </r>
  <r>
    <s v="INC000002639747"/>
    <s v="HOSTING VIRTUAL"/>
    <x v="6"/>
    <s v="SM OPERACIONES"/>
    <s v="RICARDO R GALLEGOS OYANEDER"/>
    <s v="tct_rgalle"/>
    <s v="4-Menor/Localizado"/>
    <s v="4-Baja"/>
    <s v="Baja"/>
    <x v="1"/>
    <s v="TELEFONICA GLOBAL TECHNOLOGY S.A.AGENCIA EN CHILE"/>
    <s v="Apoyo técnico a Controler por error en proceso generación de informes mensuales."/>
    <s v="27/02/2024 11:33:26"/>
    <s v="27/02/2024 11:33:36"/>
    <x v="0"/>
    <s v="TI"/>
    <s v="SISTEMAS OPERATIVOS"/>
    <s v="27/02/2024 17:49:50"/>
    <s v="27/02/2024 23:50:00"/>
    <s v="Apoyo técnico en configuración aplicativo Excel a Controler por error en proceso generación de informes mensuales."/>
    <s v="Apoyo técnico en configuración aplicativo Excel a Controler por error en proceso generación de informes mensuales."/>
    <d v="1899-12-30T00:00:00"/>
    <d v="1899-12-30T06:16:24"/>
    <d v="1899-12-30T06:16:24"/>
    <s v=""/>
    <s v="Cumplido"/>
    <m/>
    <m/>
    <m/>
    <m/>
    <m/>
    <d v="2024-02-27T00:00:00"/>
    <x v="1"/>
    <x v="0"/>
    <x v="1"/>
    <x v="0"/>
    <x v="0"/>
  </r>
  <r>
    <s v="INC000002639775"/>
    <s v="VPN IP - MPLS"/>
    <x v="6"/>
    <s v="GESTION HD"/>
    <s v="ALEJANDRO ACEVEDO VALENZUELA"/>
    <s v="frp_pcamay"/>
    <s v="3-Moderado/Limitado"/>
    <s v="3-Medio"/>
    <s v="Media"/>
    <x v="1"/>
    <s v="TELEFONICA GLOBAL TECHNOLOGY S.A.AGENCIA EN CHILE"/>
    <s v="HD/TTECH: Resetear password VPN TTECH usuario"/>
    <s v="27/02/2024 12:19:03"/>
    <s v="27/02/2024 12:20:05"/>
    <x v="0"/>
    <s v="CDP ANTIGUO 1"/>
    <s v="CDP ANTIGUO 2"/>
    <s v="27/02/2024 12:50:52"/>
    <s v="27/02/2024 23:50:00"/>
    <s v="PREVENTIVO: NO_x000a_CODIGO DE SERVICIO:_x000a_DIRECCION:_x000a_QUIEN REPORTA:+56 9 5817 0038 Oscar Guzmán Medic_x000a_CONTACTO EN TERRENO:_x000a_PROBLEMA:_x000a_REQUERIMIENTO:Por favor, solicito crear ticket para restear password del usuario_x000a_oscar.guzman en VPN TTECH y asignar a equipo es"/>
    <s v="cuenta vpn password reiniciada."/>
    <d v="1899-12-30T00:00:00"/>
    <d v="1899-12-30T00:31:49"/>
    <d v="1899-12-30T00:31:49"/>
    <s v=""/>
    <s v="Cumplido"/>
    <m/>
    <m/>
    <m/>
    <m/>
    <m/>
    <d v="2024-02-27T00:00:00"/>
    <x v="0"/>
    <x v="0"/>
    <x v="0"/>
    <x v="0"/>
    <x v="0"/>
  </r>
  <r>
    <s v="INC000002639778"/>
    <s v="VPN IP - MPLS"/>
    <x v="5"/>
    <s v="GESTION HD"/>
    <s v="LUIS RODRIGO ACEVEDO COLLIPAL"/>
    <s v="frp_jancha"/>
    <s v="3-Moderado/Limitado"/>
    <s v="3-Medio"/>
    <s v="Media"/>
    <x v="3"/>
    <s v="HORTIFRUT CHILE S A"/>
    <s v="HD/Incidente comunicación VPN Site to Site Data Center y AWS"/>
    <s v="27/02/2024 12:30:13"/>
    <s v="27/02/2024 12:32:39"/>
    <x v="0"/>
    <s v="CDP ANTIGUO 1"/>
    <s v="CDP ANTIGUO 2"/>
    <s v="27/02/2024 18:45:47"/>
    <s v="27/02/2024 23:50:00"/>
    <s v="PREVENTIVO: NO_x000a_CODIGO DE SERVICIO:_x000a_DIRECCION:_x000a_QUIEN REPORTA:  rodrigo von hausen +56 957139471_x000a_CONTACTO EN TERRENO: rodrigo von hausen +56 957139471_x000a_PROBLEMA:_x000a_Equipo, buenas tardes:_x000a__x000a_Informo que estamos presentando problemas de comunicación entre AWS y D"/>
    <s v="****Fase de resolución *****_x000a__x000a_Se efectúa contacto con cliente:Rodrigo Von Hausen _x000a_Teléfono de contacto: +56 957139471_x000a_Acciones realizadas: trabajo remoto junto a cliente Rodrigo Von Hausen y soporte de AWS, logrando finalmente levantar conexión por tunel"/>
    <d v="1899-12-30T05:50:01"/>
    <d v="1899-12-30T06:15:34"/>
    <d v="1899-12-30T00:25:33"/>
    <s v="Cumplido"/>
    <s v=""/>
    <m/>
    <m/>
    <m/>
    <m/>
    <m/>
    <d v="2024-02-27T00:00:00"/>
    <x v="0"/>
    <x v="0"/>
    <x v="0"/>
    <x v="0"/>
    <x v="0"/>
  </r>
  <r>
    <s v="INC000002639787"/>
    <s v="VPN IP - MPLS"/>
    <x v="22"/>
    <s v="GESTION HD"/>
    <s v="CAROLINA MONCADA PIZARRO"/>
    <s v="frp_jancha"/>
    <s v="3-Moderado/Limitado"/>
    <s v="3-Medio"/>
    <s v="Media"/>
    <x v="1"/>
    <s v="BRITISH AMERICAN TOBACCO CHILE OPERACIONES S.A."/>
    <s v="HD/Informe de servicio BAT"/>
    <s v="27/02/2024 12:40:29"/>
    <s v="27/02/2024 12:47:21"/>
    <x v="0"/>
    <s v="CDP ANTIGUO 1"/>
    <s v="CDP ANTIGUO 2"/>
    <s v="28/02/2024 10:34:44"/>
    <s v="28/02/2024 23:50:00"/>
    <s v="PREVENTIVO: NO_x000a_CODIGO DE SERVICIO:_x000a_DIRECCION:_x000a_QUIEN REPORTA:Eleazar Garrido - 950089390_x000a_CONTACTO EN TERRENO: Eleazar Garrido - 950089390_x000a_PROBLEMA:_x000a_REQUERIMIENTO:_x000a_Favor enviar un informe con todas las caídas y consumo de BW de los_x000a_siguientes servicios que"/>
    <s v="Solicitud debe ser canalizada mediante SM"/>
    <d v="1899-12-30T11:59:58"/>
    <d v="1899-12-30T21:54:15"/>
    <d v="1899-12-30T10:54:17"/>
    <s v=""/>
    <s v="Cumplido"/>
    <m/>
    <m/>
    <m/>
    <m/>
    <m/>
    <d v="2024-02-28T00:00:00"/>
    <x v="1"/>
    <x v="0"/>
    <x v="0"/>
    <x v="1"/>
    <x v="0"/>
  </r>
  <r>
    <s v="INC000002639826"/>
    <s v="VPN IP - MPLS"/>
    <x v="6"/>
    <s v="ADMINISTRADORES RESIDENTES"/>
    <s v="GIOVANNI D ROCCO VALENZUELA"/>
    <s v="frp_joflor"/>
    <s v="4-Menor/Localizado"/>
    <s v="4-Baja"/>
    <s v="Baja"/>
    <x v="1"/>
    <s v="INSTITUTO PROFESIONAL DE CHILE SA"/>
    <s v="GAMA | Aumento Disco - Servidor ATACAMA-Fkmp IPCHILE"/>
    <s v="27/02/2024 11:18:32"/>
    <s v="27/02/2024 11:20:58"/>
    <x v="0"/>
    <s v="CDP ANTIGUO 1"/>
    <s v="CDP ANTIGUO 2"/>
    <s v="27/02/2024 13:41:48"/>
    <s v="27/02/2024 23:50:00"/>
    <s v="PREVENTIVO: NO_x000a_CODIGO DE SERVICIO: Servidor ATACAMA_x000a_DIRECCION: - _x000a_QUIEN REPORTA: Jorge Sepúlveda Aguirre | +56-958804000_x000a_CONTACTO EN TERRENO: Jorge Sepúlveda Aguirre | +56-958804000_x000a_PROBLEMA:_x000a_REQUERIMIENTO:Junto con saludar, solicito aumento de Disco par"/>
    <m/>
    <d v="1899-12-30T00:00:00"/>
    <d v="1899-12-30T02:23:16"/>
    <d v="1899-12-30T02:23:16"/>
    <s v=""/>
    <s v="Cumplido"/>
    <m/>
    <m/>
    <m/>
    <m/>
    <m/>
    <d v="2024-02-27T00:00:00"/>
    <x v="1"/>
    <x v="1"/>
    <x v="0"/>
    <x v="0"/>
    <x v="0"/>
  </r>
  <r>
    <s v="INC000002640036"/>
    <s v="HOUSING"/>
    <x v="14"/>
    <s v="ADMINISTRADORES RESIDENTES"/>
    <s v="SEBASTIAN A JARA VIDAL"/>
    <s v="frp_jugonz"/>
    <s v="3-Moderado/Limitado"/>
    <s v="3-Medio"/>
    <s v="Media"/>
    <x v="3"/>
    <s v="ACCIONA ENERGIA CHILE S.P.A."/>
    <s v="GESTION DATACENTER/ ACCESOS / ACCIONA ENERGIA CHILE S.P.A."/>
    <s v="27/02/2024 13:10:20"/>
    <s v="27/02/2024 13:13:38"/>
    <x v="0"/>
    <s v="COMUNICACIONES"/>
    <s v="VPN IP - MPLS"/>
    <s v="27/02/2024 13:20:58"/>
    <s v="27/02/2024 23:50:00"/>
    <s v="EMPRESA: ACCIONA ENERGIA CHILE S.P.A._x000a_CÓDIGO DE SERVICIO: _x000a_DIRECCIÓN: Calle San Martin #50, Santiago Centro, Santiago_x000a_NOMBRE DE QUIEN REPORTA: Nicolás Martínez_x000a_TELÉFONO DE QUIEN REPORTA: 569-89006253_x000a_NOMBRE DE CONTACTO EN TERRENO: Nicolas Martinez Fredes"/>
    <m/>
    <d v="1899-12-30T00:02:34"/>
    <d v="1899-12-30T00:10:38"/>
    <d v="1899-12-30T00:08:04"/>
    <s v="Cumplido"/>
    <s v=""/>
    <m/>
    <s v=""/>
    <s v=""/>
    <s v="Cumplido"/>
    <s v=""/>
    <d v="2024-02-27T00:00:00"/>
    <x v="0"/>
    <x v="0"/>
    <x v="0"/>
    <x v="0"/>
    <x v="0"/>
  </r>
  <r>
    <s v="INC000002640040"/>
    <s v="HOUSING"/>
    <x v="14"/>
    <s v="BELIEVE"/>
    <s v="SEBASTIAN A JARA VIDAL"/>
    <s v="frp_dvilca"/>
    <s v="3-Moderado/Limitado"/>
    <s v="3-Medio"/>
    <s v="Media"/>
    <x v="1"/>
    <s v="BRUNO FRITSCH S.A."/>
    <s v="GESTION DATACENTER/ ACCESOS / BRUNO FRITSCH S.A."/>
    <s v="27/02/2024 13:12:55"/>
    <s v="27/02/2024 13:21:08"/>
    <x v="0"/>
    <s v="COMUNICACIONES"/>
    <s v="VPN IP - MPLS"/>
    <s v="27/02/2024 13:47:00"/>
    <s v="27/02/2024 23:50:00"/>
    <s v="EMPRESA: BRUNO FRITSCH S.A._x000a_CÓDIGO DE SERVICIO: _x000a_DIRECCIÓN:Calle San Martin #50, Santiago Centro, Santiago_x000a_NOMBRE DE QUIEN REPORTA:JORGE SIERRA_x000a_TELÉFONO DE QUIEN REPORTA:  982290888_x000a_NOMBRE DE CONTACTO EN TERRENO: _x000a_REQUERIMIENTO :  LEVANTAMIENTO EQUIPOS_x000a_E"/>
    <m/>
    <d v="1899-12-30T00:21:19"/>
    <d v="1899-12-30T00:34:05"/>
    <d v="1899-12-30T00:12:46"/>
    <s v=""/>
    <s v="Cumplido"/>
    <m/>
    <s v=""/>
    <s v=""/>
    <s v="Cumplido"/>
    <s v=""/>
    <d v="2024-02-27T00:00:00"/>
    <x v="0"/>
    <x v="0"/>
    <x v="0"/>
    <x v="0"/>
    <x v="0"/>
  </r>
  <r>
    <s v="INC000002640087"/>
    <s v="HOUSING"/>
    <x v="8"/>
    <s v="ADMINISTRADORES RESIDENTES"/>
    <s v="FERNEY D GARZON PEÑA"/>
    <s v="frp_jugonz"/>
    <s v="3-Moderado/Limitado"/>
    <s v="3-Medio"/>
    <s v="Media"/>
    <x v="1"/>
    <s v="CLARO CHILE SA"/>
    <s v="GESTION DATACENTER/ ACCESOS / CLARO - REDBANC"/>
    <s v="27/02/2024 15:29:47"/>
    <s v="27/02/2024 15:31:53"/>
    <x v="0"/>
    <s v="COMUNICACIONES"/>
    <s v="VPN IP - MPLS"/>
    <s v="27/02/2024 15:57:43"/>
    <s v="27/02/2024 23:50:00"/>
    <s v="EMPRESA: CLARO - REDBANC_x000a_CÓDIGO DE SERVICIO: _x000a_DIRECCIÓN: Av. Presidente Prieto #226, Paine, Santiago_x000a_NOMBRE DE QUIEN REPORTA: Roxana Mateluna Martínez_x000a_TELÉFONO DE QUIEN REPORTA: +56 961887911_x000a_NOMBRE DE CONTACTO EN TERRENO: Roxana Mateluna 961887911_x000a_REQUE"/>
    <m/>
    <d v="1899-12-30T00:13:41"/>
    <d v="1899-12-30T00:27:56"/>
    <d v="1899-12-30T00:14:15"/>
    <s v=""/>
    <s v="Cumplido"/>
    <m/>
    <m/>
    <m/>
    <m/>
    <m/>
    <d v="2024-02-27T00:00:00"/>
    <x v="0"/>
    <x v="0"/>
    <x v="0"/>
    <x v="0"/>
    <x v="0"/>
  </r>
  <r>
    <s v="INC000002640241"/>
    <s v="SAP"/>
    <x v="9"/>
    <s v="CLOUD SAP HANA"/>
    <s v="OSCAR A GUZMAN MEDIC"/>
    <s v="tct_oguzma"/>
    <s v="3-Moderado/Limitado"/>
    <s v="4-Baja"/>
    <s v="Baja"/>
    <x v="1"/>
    <s v="TELEFONICA GLOBAL TECHNOLOGY S.A.AGENCIA EN CHILE"/>
    <s v="Checklist Diarios 06.02.2024"/>
    <s v="27/02/2024 15:02:37"/>
    <s v="27/02/2024 15:12:58"/>
    <x v="0"/>
    <s v="TI"/>
    <s v="SERVICIOS DE HOSTING"/>
    <s v="27/02/2024 17:00:33"/>
    <s v="27/02/2024 23:50:00"/>
    <s v="ACMA-COAGRA"/>
    <s v="Checklist enviados"/>
    <d v="1899-12-30T00:00:00"/>
    <d v="1899-12-30T01:57:56"/>
    <d v="1899-12-30T01:57:56"/>
    <s v=""/>
    <s v="Cumplido"/>
    <m/>
    <m/>
    <m/>
    <m/>
    <m/>
    <d v="2024-02-27T00:00:00"/>
    <x v="1"/>
    <x v="1"/>
    <x v="0"/>
    <x v="0"/>
    <x v="0"/>
  </r>
  <r>
    <s v="INC000002640245"/>
    <s v="SAP"/>
    <x v="9"/>
    <s v="CLOUD SAP HANA"/>
    <s v="OSCAR A GUZMAN MEDIC"/>
    <s v="tct_oguzma"/>
    <s v="3-Moderado/Limitado"/>
    <s v="4-Baja"/>
    <s v="Baja"/>
    <x v="1"/>
    <s v="TELEFONICA GLOBAL TECHNOLOGY S.A.AGENCIA EN CHILE"/>
    <s v="Checklist Diarios 07.02.2024"/>
    <s v="27/02/2024 15:17:17"/>
    <s v="27/02/2024 15:17:29"/>
    <x v="0"/>
    <s v="TI"/>
    <s v="SERVICIOS DE HOSTING"/>
    <s v="27/02/2024 17:03:43"/>
    <s v="27/02/2024 23:50:00"/>
    <s v="ACMA-COAGRA"/>
    <s v="Checklist enviados"/>
    <d v="1899-12-30T00:00:00"/>
    <d v="1899-12-30T01:46:26"/>
    <d v="1899-12-30T01:46:26"/>
    <s v=""/>
    <s v="Cumplido"/>
    <m/>
    <m/>
    <m/>
    <m/>
    <m/>
    <d v="2024-02-27T00:00:00"/>
    <x v="1"/>
    <x v="1"/>
    <x v="0"/>
    <x v="0"/>
    <x v="0"/>
  </r>
  <r>
    <s v="INC000002640249"/>
    <s v="SAP"/>
    <x v="9"/>
    <s v="CLOUD SAP HANA"/>
    <s v="OSCAR A GUZMAN MEDIC"/>
    <s v="tct_oguzma"/>
    <s v="3-Moderado/Limitado"/>
    <s v="4-Baja"/>
    <s v="Baja"/>
    <x v="1"/>
    <s v="TELEFONICA GLOBAL TECHNOLOGY S.A.AGENCIA EN CHILE"/>
    <s v="Checklist Diarios 08.02.2024"/>
    <s v="27/02/2024 15:20:42"/>
    <s v="27/02/2024 15:21:57"/>
    <x v="0"/>
    <s v="TI"/>
    <s v="SERVICIOS DE HOSTING"/>
    <s v="27/02/2024 17:07:33"/>
    <s v="27/02/2024 23:50:00"/>
    <s v="ACMA-COAGRA"/>
    <s v="Checklist enviados"/>
    <d v="1899-12-30T00:00:00"/>
    <d v="1899-12-30T01:46:51"/>
    <d v="1899-12-30T01:46:51"/>
    <s v=""/>
    <s v="Cumplido"/>
    <m/>
    <m/>
    <m/>
    <m/>
    <m/>
    <d v="2024-02-27T00:00:00"/>
    <x v="1"/>
    <x v="1"/>
    <x v="0"/>
    <x v="0"/>
    <x v="0"/>
  </r>
  <r>
    <s v="INC000002640255"/>
    <s v="SAP"/>
    <x v="9"/>
    <s v="CLOUD SAP HANA"/>
    <s v="OSCAR A GUZMAN MEDIC"/>
    <s v="tct_oguzma"/>
    <s v="3-Moderado/Limitado"/>
    <s v="4-Baja"/>
    <s v="Baja"/>
    <x v="1"/>
    <s v="TELEFONICA GLOBAL TECHNOLOGY S.A.AGENCIA EN CHILE"/>
    <s v="Checklist Diarios 09.02.2024"/>
    <s v="27/02/2024 15:24:46"/>
    <s v="27/02/2024 15:25:49"/>
    <x v="0"/>
    <s v="TI"/>
    <s v="SERVICIOS DE HOSTING"/>
    <s v="27/02/2024 17:13:06"/>
    <s v="27/02/2024 23:50:00"/>
    <s v="ACMA-COAGRA"/>
    <s v="Checklist enviados"/>
    <d v="1899-12-30T00:00:00"/>
    <d v="1899-12-30T01:48:20"/>
    <d v="1899-12-30T01:48:20"/>
    <s v=""/>
    <s v="Cumplido"/>
    <m/>
    <m/>
    <m/>
    <m/>
    <m/>
    <d v="2024-02-27T00:00:00"/>
    <x v="1"/>
    <x v="1"/>
    <x v="0"/>
    <x v="0"/>
    <x v="0"/>
  </r>
  <r>
    <s v="INC000002640263"/>
    <s v="HOSTING VIRTUAL"/>
    <x v="18"/>
    <s v="DUOC TICKET PENDIENTES"/>
    <s v="ALVARO ORTIZ"/>
    <s v="frp_lmosqu"/>
    <s v="4-Menor/Localizado"/>
    <s v="4-Baja"/>
    <s v="Baja"/>
    <x v="1"/>
    <s v="FUNDACION INSTITUTO PROFESIONAL DUOC UC"/>
    <s v="DUOC | REQ | Revisión Job pegado Datastage"/>
    <s v="27/02/2024 15:35:45"/>
    <s v="27/02/2024 15:39:35"/>
    <x v="0"/>
    <s v="CDP ANTIGUO 1"/>
    <s v="CDP ANTIGUO 2"/>
    <s v="27/02/2024 17:22:39"/>
    <s v="27/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_x000a_De: Eduardo M"/>
    <s v="Fase de resolución (trabajo remoto o terreno) y recuperación (sin intervencion): trabajo remoto_x000a_Se efectúa contacto con cliente: Eduardo Meza_x000a_Teléfono de contacto: +56 9 7609 5373_x000a_Acciones realizadas: se realiza tuning y se aplica manualmente indices con"/>
    <d v="1899-12-30T00:00:10"/>
    <d v="1899-12-30T01:46:54"/>
    <d v="1899-12-30T01:46:44"/>
    <s v=""/>
    <s v="Cumplido"/>
    <m/>
    <m/>
    <m/>
    <m/>
    <m/>
    <d v="2024-02-27T00:00:00"/>
    <x v="1"/>
    <x v="1"/>
    <x v="0"/>
    <x v="0"/>
    <x v="0"/>
  </r>
  <r>
    <s v="INC000002640408"/>
    <s v="HOUSING"/>
    <x v="13"/>
    <s v="BELIEVE"/>
    <s v="RICARDO F ORELLANA MARDONES"/>
    <s v="frp_jolsso"/>
    <s v="3-Moderado/Limitado"/>
    <s v="3-Medio"/>
    <s v="Media"/>
    <x v="1"/>
    <s v="FARMACIAS AHUMADA S.A."/>
    <s v="GESTION DATACENTER/ ACCESOS /FARMACIAS AHUMADA S.A."/>
    <s v="27/02/2024 15:18:00"/>
    <s v="27/02/2024 15:20:07"/>
    <x v="0"/>
    <s v="CDP ANTIGUO 1"/>
    <s v="CDP ANTIGUO 2"/>
    <s v="27/02/2024 16:05:08"/>
    <s v="27/02/2024 23:50:00"/>
    <s v="EMPRESA:FARMACIAS AHUMADA S.A._x000a_CÓDIGO DE SERVICIO: _x000a_DIRECCIÓN: Av. Apoquindo #7071, Las Condes, Santiago_x000a_NOMBRE DE QUIEN REPORTA: Farmacias Ahumada_x000a_TELÉFONO DE QUIEN REPORTA:569 8560 8952_x000a_NOMBRE DE CONTACTO EN TERRENO: _x000a_REQUERIMIENTO: Revision de enlace"/>
    <s v="ACCESOS AUTORIZADOS"/>
    <d v="1899-12-30T00:09:46"/>
    <d v="1899-12-30T00:47:08"/>
    <d v="1899-12-30T00:37:22"/>
    <s v=""/>
    <s v="Cumplido"/>
    <m/>
    <m/>
    <m/>
    <m/>
    <m/>
    <d v="2024-02-27T00:00:00"/>
    <x v="0"/>
    <x v="0"/>
    <x v="0"/>
    <x v="0"/>
    <x v="0"/>
  </r>
  <r>
    <s v="INC000002640409"/>
    <s v="VPN IP - MPLS"/>
    <x v="6"/>
    <s v="BELIEVE"/>
    <s v="ALEJANDRO ACEVEDO VALENZUELA"/>
    <s v="frp_xgambo"/>
    <s v="4-Menor/Localizado"/>
    <s v="4-Baja"/>
    <s v="Baja"/>
    <x v="1"/>
    <s v="TELEFONICA CYBERSECURITY TECH CHILE SPA"/>
    <s v="REQ / SOC / Restablecer credenciales VPN"/>
    <s v="27/02/2024 15:17:49"/>
    <s v="27/02/2024 15:19:46"/>
    <x v="0"/>
    <s v="CDP ANTIGUO 1"/>
    <s v="CDP ANTIGUO 2"/>
    <s v="27/02/2024 15:33:21"/>
    <s v="27/02/2024 23:50:00"/>
    <s v="PREVENTIVO: NO_x000a_CODIGO DE SERVICIO:_x000a_DIRECCION:      _x000a_CIUDAD:             _x000a_COMUNA:_x000a_NOMBRE QUIEN REPORTA:MARCO ANTONIO CABELLO CESPEDES_x000a_TELEFONO QUIEN REPORTA:+56 9 6136 9927_x000a_NOMBRE CONTACTO EN TERRENO:        _x000a_TELEFONO 1 CONTACTO EN TERRENO:_x000a_TELEFONO 2 CON"/>
    <s v="Buenas tardes. Password reiniciada. validada por usuario."/>
    <d v="1899-12-30T00:00:00"/>
    <d v="1899-12-30T00:15:32"/>
    <d v="1899-12-30T00:15:32"/>
    <s v=""/>
    <s v="Cumplido"/>
    <m/>
    <m/>
    <m/>
    <m/>
    <m/>
    <d v="2024-02-27T00:00:00"/>
    <x v="0"/>
    <x v="0"/>
    <x v="0"/>
    <x v="0"/>
    <x v="0"/>
  </r>
  <r>
    <s v="INC000002640456"/>
    <s v="TICKET-INTELIGENTE"/>
    <x v="4"/>
    <s v="GESTION TI"/>
    <s v="SERGIO ORELLANA"/>
    <s v="USR_TSIGHT"/>
    <s v="1-Extenso/Generalizado"/>
    <s v="4-Baja"/>
    <s v="Baja"/>
    <x v="3"/>
    <s v="GPS CHILE SPA"/>
    <s v="gpschi01 - wnprap_cap02 TICKET AUTOMATICO"/>
    <s v="27/02/2024 15:46:06"/>
    <s v="27/02/2024 15:46:06"/>
    <x v="0"/>
    <s v="TI"/>
    <s v="ALMACENAMIENTO y RESPALDO"/>
    <s v="27/02/2024 17:12:05"/>
    <s v="27/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Buenas tardes estimados._x000a__x000a_Junto con saludar, al momento de realizar revisión del servidor wnprap_cap02, se detecta un 99% de consumo de CPU, _x000a_el proceso que consume mayor recurso corresponde a servicio capturador.exe_x000a_Se adjunta evidencia."/>
    <d v="1899-12-30T00:31:16"/>
    <d v="1899-12-30T01:25:59"/>
    <d v="1899-12-30T00:54:43"/>
    <s v="Cumplido"/>
    <s v=""/>
    <m/>
    <s v=""/>
    <s v=""/>
    <s v=""/>
    <s v="Cumplido"/>
    <d v="2024-02-27T00:00:00"/>
    <x v="0"/>
    <x v="0"/>
    <x v="0"/>
    <x v="0"/>
    <x v="0"/>
  </r>
  <r>
    <s v="INC000002640510"/>
    <s v="SEGURIDAD"/>
    <x v="6"/>
    <s v="SSO"/>
    <s v="GIOVANNI D ROCCO VALENZUELA"/>
    <s v="tct_didala"/>
    <s v="2-Significativo/Amplio"/>
    <s v="2-Alta"/>
    <s v="Alta"/>
    <x v="1"/>
    <s v="TELEFONICA CYBERSECURITY TECH CHILE SPA"/>
    <s v="Revisión/Modificación cuenta validaciones@soc-chile.telefonica.com&gt;"/>
    <s v="27/02/2024 16:44:31"/>
    <s v="27/02/2024 16:45:24"/>
    <x v="0"/>
    <s v="SOC Empresas"/>
    <s v="Marca"/>
    <s v="27/02/2024 20:23:14"/>
    <s v="27/02/2024 23:50:00"/>
    <s v="Nos solicita apoyo con: Revisión/Modificación cuenta validaciones@soc-chile.telefonica.com_x000a__x000a_Favor su ayuda en revisar que dentro del grupo validaciones@soc-chile.telefonica.com no este como cuenta destinataria la cuenta jose.alonsob@telefonica.com._x000a__x000a_Si e"/>
    <s v="se indica que la casilla indicada correspondiente a Jose alonso, no se encuentra en la lista de distribicion"/>
    <d v="1899-12-30T00:00:00"/>
    <d v="1899-12-30T03:38:43"/>
    <d v="1899-12-30T03:38:43"/>
    <s v=""/>
    <s v="Cumplido"/>
    <m/>
    <m/>
    <m/>
    <m/>
    <m/>
    <d v="2024-02-27T00:00:00"/>
    <x v="1"/>
    <x v="1"/>
    <x v="0"/>
    <x v="0"/>
    <x v="0"/>
  </r>
  <r>
    <s v="INC000002640520"/>
    <s v="SAP"/>
    <x v="9"/>
    <s v="CLOUD SAP HANA"/>
    <s v="OSCAR A GUZMAN MEDIC"/>
    <s v="tct_oguzma"/>
    <s v="3-Moderado/Limitado"/>
    <s v="4-Baja"/>
    <s v="Baja"/>
    <x v="1"/>
    <s v="TELEFONICA GLOBAL TECHNOLOGY S.A.AGENCIA EN CHILE"/>
    <s v="Checklist Diarios 12.02.2024"/>
    <s v="27/02/2024 17:18:28"/>
    <s v="27/02/2024 17:21:28"/>
    <x v="0"/>
    <s v="TI"/>
    <s v="SERVICIOS DE HOSTING"/>
    <s v="27/02/2024 17:27:42"/>
    <s v="27/02/2024 23:50:00"/>
    <s v="ACMA-COAGRA"/>
    <s v="Checklist enviados"/>
    <d v="1899-12-30T00:00:00"/>
    <d v="1899-12-30T00:09:14"/>
    <d v="1899-12-30T00:09:14"/>
    <s v=""/>
    <s v="Cumplido"/>
    <m/>
    <m/>
    <m/>
    <m/>
    <m/>
    <d v="2024-02-27T00:00:00"/>
    <x v="0"/>
    <x v="0"/>
    <x v="0"/>
    <x v="0"/>
    <x v="0"/>
  </r>
  <r>
    <s v="INC000002640522"/>
    <s v="SAP"/>
    <x v="9"/>
    <s v="CLOUD SAP HANA"/>
    <s v="OSCAR A GUZMAN MEDIC"/>
    <s v="tct_oguzma"/>
    <s v="3-Moderado/Limitado"/>
    <s v="4-Baja"/>
    <s v="Baja"/>
    <x v="1"/>
    <s v="TELEFONICA GLOBAL TECHNOLOGY S.A.AGENCIA EN CHILE"/>
    <s v="Checklist Diarios 13.02.2024"/>
    <s v="27/02/2024 17:22:19"/>
    <s v="27/02/2024 17:26:33"/>
    <x v="0"/>
    <s v="TI"/>
    <s v="SERVICIOS DE HOSTING"/>
    <s v="27/02/2024 18:04:54"/>
    <s v="27/02/2024 23:50:00"/>
    <s v="ACMA-COAGRA"/>
    <s v="Checklist enviados"/>
    <d v="1899-12-30T00:00:00"/>
    <d v="1899-12-30T00:42:35"/>
    <d v="1899-12-30T00:42:35"/>
    <s v=""/>
    <s v="Cumplido"/>
    <m/>
    <m/>
    <m/>
    <m/>
    <m/>
    <d v="2024-02-27T00:00:00"/>
    <x v="0"/>
    <x v="0"/>
    <x v="0"/>
    <x v="0"/>
    <x v="0"/>
  </r>
  <r>
    <s v="INC000002640524"/>
    <s v="SAP"/>
    <x v="9"/>
    <s v="CLOUD SAP HANA"/>
    <s v="OSCAR A GUZMAN MEDIC"/>
    <s v="tct_oguzma"/>
    <s v="3-Moderado/Limitado"/>
    <s v="4-Baja"/>
    <s v="Baja"/>
    <x v="1"/>
    <s v="TELEFONICA GLOBAL TECHNOLOGY S.A.AGENCIA EN CHILE"/>
    <s v="Checklist Diarios 14.02.2024"/>
    <s v="27/02/2024 17:29:11"/>
    <s v="27/02/2024 17:31:15"/>
    <x v="0"/>
    <s v="TI"/>
    <s v="SERVICIOS DE HOSTING"/>
    <s v="27/02/2024 18:08:42"/>
    <s v="27/02/2024 23:50:00"/>
    <s v="ACMA-COAGRA"/>
    <s v="Checklist enviados"/>
    <d v="1899-12-30T00:00:00"/>
    <d v="1899-12-30T00:39:31"/>
    <d v="1899-12-30T00:39:31"/>
    <s v=""/>
    <s v="Cumplido"/>
    <m/>
    <m/>
    <m/>
    <m/>
    <m/>
    <d v="2024-02-27T00:00:00"/>
    <x v="0"/>
    <x v="0"/>
    <x v="0"/>
    <x v="0"/>
    <x v="0"/>
  </r>
  <r>
    <s v="INC000002640528"/>
    <s v="SAP"/>
    <x v="9"/>
    <s v="CLOUD SAP HANA"/>
    <s v="OSCAR A GUZMAN MEDIC"/>
    <s v="tct_oguzma"/>
    <s v="3-Moderado/Limitado"/>
    <s v="4-Baja"/>
    <s v="Baja"/>
    <x v="1"/>
    <s v="TELEFONICA GLOBAL TECHNOLOGY S.A.AGENCIA EN CHILE"/>
    <s v="Checklist Diarios 15.02.2024"/>
    <s v="27/02/2024 17:39:21"/>
    <s v="27/02/2024 17:42:20"/>
    <x v="0"/>
    <s v="TI"/>
    <s v="SERVICIOS DE HOSTING"/>
    <s v="27/02/2024 18:10:47"/>
    <s v="27/02/2024 23:50:00"/>
    <s v="ACMA-COAGRA"/>
    <s v="Checklist enviados"/>
    <d v="1899-12-30T00:00:00"/>
    <d v="1899-12-30T00:31:26"/>
    <d v="1899-12-30T00:31:26"/>
    <s v=""/>
    <s v="Cumplido"/>
    <m/>
    <m/>
    <m/>
    <m/>
    <m/>
    <d v="2024-02-27T00:00:00"/>
    <x v="0"/>
    <x v="0"/>
    <x v="0"/>
    <x v="0"/>
    <x v="0"/>
  </r>
  <r>
    <s v="INC000002640529"/>
    <s v="SAP"/>
    <x v="9"/>
    <s v="CLOUD SAP HANA"/>
    <s v="OSCAR A GUZMAN MEDIC"/>
    <s v="tct_oguzma"/>
    <s v="3-Moderado/Limitado"/>
    <s v="4-Baja"/>
    <s v="Baja"/>
    <x v="1"/>
    <s v="TELEFONICA GLOBAL TECHNOLOGY S.A.AGENCIA EN CHILE"/>
    <s v="Checklist Diarios 16.02.2024"/>
    <s v="27/02/2024 17:44:43"/>
    <s v="27/02/2024 17:45:58"/>
    <x v="0"/>
    <s v="TI"/>
    <s v="SERVICIOS DE HOSTING"/>
    <s v="27/02/2024 18:14:44"/>
    <s v="27/02/2024 23:50:00"/>
    <s v="ACMA-COAGRA"/>
    <s v="Checklist enviados"/>
    <d v="1899-12-30T00:00:00"/>
    <d v="1899-12-30T00:30:01"/>
    <d v="1899-12-30T00:30:01"/>
    <s v=""/>
    <s v="Cumplido"/>
    <m/>
    <m/>
    <m/>
    <m/>
    <m/>
    <d v="2024-02-27T00:00:00"/>
    <x v="0"/>
    <x v="0"/>
    <x v="0"/>
    <x v="0"/>
    <x v="0"/>
  </r>
  <r>
    <s v="INC000002640530"/>
    <s v="SAP"/>
    <x v="9"/>
    <s v="CLOUD SAP HANA"/>
    <s v="OSCAR A GUZMAN MEDIC"/>
    <s v="tct_oguzma"/>
    <s v="3-Moderado/Limitado"/>
    <s v="4-Baja"/>
    <s v="Baja"/>
    <x v="1"/>
    <s v="TELEFONICA GLOBAL TECHNOLOGY S.A.AGENCIA EN CHILE"/>
    <s v="Checklist Diarios 19.02.2024"/>
    <s v="27/02/2024 17:48:06"/>
    <s v="27/02/2024 17:48:09"/>
    <x v="0"/>
    <s v="TI"/>
    <s v="SERVICIOS DE HOSTING"/>
    <s v="27/02/2024 18:32:01"/>
    <s v="27/02/2024 23:50:00"/>
    <s v="ACMA-COAGRA"/>
    <s v="Checklist enviados"/>
    <d v="1899-12-30T00:00:00"/>
    <d v="1899-12-30T00:43:55"/>
    <d v="1899-12-30T00:43:55"/>
    <s v=""/>
    <s v="Cumplido"/>
    <m/>
    <m/>
    <m/>
    <m/>
    <m/>
    <d v="2024-02-27T00:00:00"/>
    <x v="0"/>
    <x v="0"/>
    <x v="0"/>
    <x v="0"/>
    <x v="0"/>
  </r>
  <r>
    <s v="INC000002640531"/>
    <s v="SAP"/>
    <x v="9"/>
    <s v="CLOUD SAP HANA"/>
    <s v="OSCAR A GUZMAN MEDIC"/>
    <s v="tct_oguzma"/>
    <s v="3-Moderado/Limitado"/>
    <s v="4-Baja"/>
    <s v="Baja"/>
    <x v="1"/>
    <s v="TELEFONICA GLOBAL TECHNOLOGY S.A.AGENCIA EN CHILE"/>
    <s v="Checklist Diarios 20.02.2024"/>
    <s v="27/02/2024 17:49:25"/>
    <s v="27/02/2024 17:51:08"/>
    <x v="0"/>
    <s v="TI"/>
    <s v="SERVICIOS DE HOSTING"/>
    <s v="27/02/2024 18:54:58"/>
    <s v="27/02/2024 23:50:00"/>
    <s v="ACMA-COAGRA"/>
    <s v="Checklist enviados"/>
    <d v="1899-12-30T00:00:00"/>
    <d v="1899-12-30T01:05:33"/>
    <d v="1899-12-30T01:05:33"/>
    <s v=""/>
    <s v="Cumplido"/>
    <m/>
    <m/>
    <m/>
    <m/>
    <m/>
    <d v="2024-02-27T00:00:00"/>
    <x v="1"/>
    <x v="1"/>
    <x v="0"/>
    <x v="0"/>
    <x v="0"/>
  </r>
  <r>
    <s v="INC000002640533"/>
    <s v="SAP"/>
    <x v="9"/>
    <s v="CLOUD SAP HANA"/>
    <s v="OSCAR A GUZMAN MEDIC"/>
    <s v="tct_oguzma"/>
    <s v="3-Moderado/Limitado"/>
    <s v="4-Baja"/>
    <s v="Baja"/>
    <x v="1"/>
    <s v="TELEFONICA GLOBAL TECHNOLOGY S.A.AGENCIA EN CHILE"/>
    <s v="Checklist Diarios 21.02.2024"/>
    <s v="27/02/2024 17:52:03"/>
    <s v="27/02/2024 17:56:31"/>
    <x v="0"/>
    <s v="TI"/>
    <s v="SERVICIOS DE HOSTING"/>
    <s v="27/02/2024 18:57:19"/>
    <s v="27/02/2024 23:50:00"/>
    <s v="ACMA-COAGRA"/>
    <s v="Checklist enviados"/>
    <d v="1899-12-30T00:00:00"/>
    <d v="1899-12-30T01:05:16"/>
    <d v="1899-12-30T01:05:16"/>
    <s v=""/>
    <s v="Cumplido"/>
    <m/>
    <m/>
    <m/>
    <m/>
    <m/>
    <d v="2024-02-27T00:00:00"/>
    <x v="1"/>
    <x v="1"/>
    <x v="0"/>
    <x v="0"/>
    <x v="0"/>
  </r>
  <r>
    <s v="INC000002640534"/>
    <s v="SAP"/>
    <x v="9"/>
    <s v="CLOUD SAP HANA"/>
    <s v="OSCAR A GUZMAN MEDIC"/>
    <s v="tct_oguzma"/>
    <s v="3-Moderado/Limitado"/>
    <s v="4-Baja"/>
    <s v="Baja"/>
    <x v="1"/>
    <s v="TELEFONICA GLOBAL TECHNOLOGY S.A.AGENCIA EN CHILE"/>
    <s v="Checklist Diarios 22.02.2024"/>
    <s v="27/02/2024 17:59:47"/>
    <s v="27/02/2024 18:02:07"/>
    <x v="0"/>
    <s v="TI"/>
    <s v="SERVICIOS DE HOSTING"/>
    <s v="27/02/2024 18:59:17"/>
    <s v="27/02/2024 23:50:00"/>
    <s v="ACMA-COAGRA"/>
    <s v="Checklist enviados"/>
    <d v="1899-12-30T00:00:00"/>
    <d v="1899-12-30T00:59:30"/>
    <d v="1899-12-30T00:59:30"/>
    <s v=""/>
    <s v="Cumplido"/>
    <m/>
    <s v=""/>
    <s v=""/>
    <s v=""/>
    <s v="Cumplido"/>
    <d v="2024-02-27T00:00:00"/>
    <x v="0"/>
    <x v="0"/>
    <x v="0"/>
    <x v="0"/>
    <x v="0"/>
  </r>
  <r>
    <s v="INC000002640538"/>
    <s v="HOUSING"/>
    <x v="8"/>
    <s v="BELIEVE"/>
    <s v="JOSE G MARQUEZ MARCANO"/>
    <s v="frp_jolsso"/>
    <s v="3-Moderado/Limitado"/>
    <s v="3-Medio"/>
    <s v="Media"/>
    <x v="1"/>
    <s v="HUAWEI CHILE S A"/>
    <s v="GESTION DATACENTER/ ACCESOS /HUAWEI CHILE S A"/>
    <s v="27/02/2024 18:51:11"/>
    <s v="27/02/2024 18:53:41"/>
    <x v="0"/>
    <s v="COMUNICACIONES"/>
    <s v="VPN IP - MPLS"/>
    <s v="27/02/2024 19:51:23"/>
    <s v="27/02/2024 23:50:00"/>
    <s v="EMPRESA:HUAWEI CHILE S A_x000a_CÓDIGO DE SERVICIO: _x000a_DIRECCIÓN: AV. Presidente Prieto #226, Paine, Santiago_x000a_NOMBRE DE QUIEN REPORTA: Ronald Alayo_x000a_TELÉFONO DE QUIEN REPORTA:56935662382_x000a_NOMBRE DE CONTACTO EN TERRENO: _x000a_REQUERIMIENTO:  Entrega de materiales _x000a_EQUIPO"/>
    <s v="ACCESOS AUTORIZADOS"/>
    <d v="1899-12-30T00:55:55"/>
    <d v="1899-12-30T01:00:12"/>
    <d v="1899-12-30T00:04:17"/>
    <s v=""/>
    <s v="Cumplido"/>
    <m/>
    <m/>
    <m/>
    <m/>
    <m/>
    <d v="2024-02-27T00:00:00"/>
    <x v="0"/>
    <x v="0"/>
    <x v="0"/>
    <x v="0"/>
    <x v="0"/>
  </r>
  <r>
    <s v="INC000002640540"/>
    <s v="HOUSING"/>
    <x v="14"/>
    <s v="BELIEVE"/>
    <s v="JAVIER J BRAVO CARVAJAL"/>
    <s v="frp_jolsso"/>
    <s v="3-Moderado/Limitado"/>
    <s v="3-Medio"/>
    <s v="Media"/>
    <x v="1"/>
    <s v="CEMENTOS BIO BIO S.A."/>
    <s v="GESTION DATACENTER/ ACCESOS /CEMENTOS BIO BIO S.A."/>
    <s v="27/02/2024 19:07:23"/>
    <s v="27/02/2024 19:09:57"/>
    <x v="0"/>
    <s v="COMUNICACIONES"/>
    <s v="VPN IP - MPLS"/>
    <s v="27/02/2024 20:42:56"/>
    <s v="27/02/2024 23:50:00"/>
    <s v="EMPRESA:CEMENTOS BIO BIO S.A._x000a_CÓDIGO DE SERVICIO: _x000a_DIRECCIÓN: Calle San Martin #50, Santiago Centro, Santiago_x000a_NOMBRE DE QUIEN REPORTA: Angelo Lagos_x000a_TELÉFONO DE QUIEN REPORTA:989030860_x000a_NOMBRE DE CONTACTO EN TERRENO: _x000a_REQUERIMIENTO: Instalación Fortinet 20"/>
    <s v="accesos autorizados"/>
    <d v="1899-12-30T01:13:14"/>
    <d v="1899-12-30T01:35:33"/>
    <d v="1899-12-30T00:22:19"/>
    <s v=""/>
    <s v="Cumplido"/>
    <m/>
    <m/>
    <m/>
    <m/>
    <m/>
    <d v="2024-02-27T00:00:00"/>
    <x v="0"/>
    <x v="0"/>
    <x v="0"/>
    <x v="0"/>
    <x v="0"/>
  </r>
  <r>
    <s v="INC000002640550"/>
    <s v="HOUSING"/>
    <x v="11"/>
    <s v="APQ ACCESOS"/>
    <s v="JOSE G MARQUEZ MARCANO"/>
    <s v="tct_josmam"/>
    <s v="4-Menor/Localizado"/>
    <s v="4-Baja"/>
    <s v="Baja"/>
    <x v="1"/>
    <s v="TELEFONICA EMPRESAS DE CHILE SA"/>
    <s v="SUPERVISION: Apagado y retiro de equipos para cliente NXS-DXC"/>
    <s v="27/02/2024 23:30:07"/>
    <s v="27/02/2024 23:31:35"/>
    <x v="0"/>
    <s v="CDP ANTIGUO 1"/>
    <s v="CDP ANTIGUO 2"/>
    <s v="27/02/2024 23:33:22"/>
    <s v="27/02/2024 23:50:00"/>
    <s v="Apagado y retiro de equipos para cliente NXS-DXC"/>
    <s v="TRABAJO REALIZADO"/>
    <d v="1899-12-30T00:01:34"/>
    <d v="1899-12-30T00:03:15"/>
    <d v="1899-12-30T00:01:41"/>
    <s v=""/>
    <s v="Cumplido"/>
    <m/>
    <m/>
    <m/>
    <m/>
    <m/>
    <d v="2024-02-27T00:00:00"/>
    <x v="0"/>
    <x v="0"/>
    <x v="0"/>
    <x v="0"/>
    <x v="0"/>
  </r>
  <r>
    <s v="INC000002640552"/>
    <s v="HOUSING"/>
    <x v="11"/>
    <s v="APQ ACCESOS"/>
    <s v="JOSE G MARQUEZ MARCANO"/>
    <s v="tct_josmam"/>
    <s v="4-Menor/Localizado"/>
    <s v="4-Baja"/>
    <s v="Baja"/>
    <x v="1"/>
    <s v="TELEFONICA EMPRESAS DE CHILE SA"/>
    <s v="RONDA Y REVISION DE SALAS"/>
    <s v="27/02/2024 23:40:24"/>
    <s v="27/02/2024 23:41:18"/>
    <x v="0"/>
    <s v="CDP ANTIGUO 1"/>
    <s v="CDP ANTIGUO 2"/>
    <s v="27/02/2024 23:51:46"/>
    <s v="28/02/2024 23:50:00"/>
    <s v="RONDA Y REVISION DE SALAS"/>
    <s v="RONDAS REALIZADAS"/>
    <d v="1899-12-30T00:00:52"/>
    <d v="1899-12-30T00:11:22"/>
    <d v="1899-12-30T00:10:30"/>
    <s v=""/>
    <s v="Cumplido"/>
    <m/>
    <m/>
    <m/>
    <m/>
    <m/>
    <d v="2024-02-28T00:00:00"/>
    <x v="0"/>
    <x v="0"/>
    <x v="0"/>
    <x v="0"/>
    <x v="0"/>
  </r>
  <r>
    <s v="INC000002640554"/>
    <s v="HOUSING"/>
    <x v="11"/>
    <s v="APQ ACCESOS"/>
    <s v="JOSE G MARQUEZ MARCANO"/>
    <s v="tct_josmam"/>
    <s v="4-Menor/Localizado"/>
    <s v="4-Baja"/>
    <s v="Baja"/>
    <x v="1"/>
    <s v="TELEFONICA EMPRESAS DE CHILE SA"/>
    <s v="TOMA DE ALARMAS DE CLIENTES"/>
    <s v="27/02/2024 23:56:46"/>
    <s v="27/02/2024 23:58:25"/>
    <x v="0"/>
    <s v="CDP ANTIGUO 1"/>
    <s v="CDP ANTIGUO 2"/>
    <s v="28/02/2024 0:05:16"/>
    <s v="28/02/2024 23:50:00"/>
    <s v="TOMA DE ALARMAS DE CLIENTES"/>
    <s v="TOMA DE ALARMAS REALIZADAS"/>
    <d v="1899-12-30T00:06:05"/>
    <d v="1899-12-30T00:08:30"/>
    <d v="1899-12-30T00:02:25"/>
    <s v=""/>
    <s v="Cumplido"/>
    <m/>
    <m/>
    <m/>
    <m/>
    <m/>
    <d v="2024-02-28T00:00:00"/>
    <x v="0"/>
    <x v="0"/>
    <x v="0"/>
    <x v="0"/>
    <x v="0"/>
  </r>
  <r>
    <s v="INC000002640595"/>
    <s v="SAP"/>
    <x v="9"/>
    <s v="CLOUD SAP HANA"/>
    <s v="OSCAR A GUZMAN MEDIC"/>
    <s v="tct_oguzma"/>
    <s v="3-Moderado/Limitado"/>
    <s v="4-Baja"/>
    <s v="Baja"/>
    <x v="1"/>
    <s v="TELEFONICA GLOBAL TECHNOLOGY S.A.AGENCIA EN CHILE"/>
    <s v="Checklist Diarios 23.02.2024"/>
    <s v="28/02/2024 10:34:01"/>
    <s v="28/02/2024 10:39:10"/>
    <x v="0"/>
    <s v="TI"/>
    <s v="SERVICIOS DE HOSTING"/>
    <s v="28/02/2024 11:41:02"/>
    <s v="28/02/2024 23:50:00"/>
    <s v="ACMA-COAGRA"/>
    <s v="Checklist enviados"/>
    <d v="1899-12-30T00:00:00"/>
    <d v="1899-12-30T01:07:01"/>
    <d v="1899-12-30T01:07:01"/>
    <s v=""/>
    <s v="Cumplido"/>
    <m/>
    <m/>
    <m/>
    <m/>
    <m/>
    <d v="2024-02-28T00:00:00"/>
    <x v="1"/>
    <x v="1"/>
    <x v="0"/>
    <x v="0"/>
    <x v="0"/>
  </r>
  <r>
    <s v="INC000002640603"/>
    <s v="COMUNICACIONES"/>
    <x v="5"/>
    <s v="GESTION PLATAFORMA CLIENTES"/>
    <s v="LUIS RODRIGO ACEVEDO COLLIPAL"/>
    <s v="lmolcont"/>
    <s v="4-Menor/Localizado"/>
    <s v="4-Baja"/>
    <s v="Baja"/>
    <x v="1"/>
    <s v="TELEFONICA EMPRESAS DE CHILE SA"/>
    <s v="(ASIGNAR A LUIS R. ACEVEDO) Habilitar puerto específico en VPN IPSec - Proveedor 2080"/>
    <s v="28/02/2024 10:50:53"/>
    <s v="28/02/2024 10:53:09"/>
    <x v="0"/>
    <s v="PLATAFORMAS"/>
    <s v="REMEDY EMPRESAS"/>
    <s v="28/02/2024 17:29:35"/>
    <s v="28/02/2024 23:50:00"/>
    <s v="Se requiere habilitar puerto 8008 en VPN IPSec existente con proveedor 2080, para nuevo proyecto de integración entre la plataforma RDA y Remedy Empresas."/>
    <s v="Se procede con cierre de ticket según lo informado por Luis Molina._x000a__x000a_Rodrigo Acevedo"/>
    <d v="1899-12-30T02:48:21"/>
    <d v="1899-12-30T06:38:42"/>
    <d v="1899-12-30T03:50:21"/>
    <s v=""/>
    <s v="Cumplido"/>
    <m/>
    <m/>
    <m/>
    <m/>
    <m/>
    <d v="2024-02-28T00:00:00"/>
    <x v="1"/>
    <x v="1"/>
    <x v="0"/>
    <x v="0"/>
    <x v="0"/>
  </r>
  <r>
    <s v="INC000002640632"/>
    <s v="HOUSING"/>
    <x v="11"/>
    <s v="APQ ACCESOS"/>
    <s v="ESTEBAN O BUSTOS CORNEJO"/>
    <s v="tct_ebusto"/>
    <s v="4-Menor/Localizado"/>
    <s v="4-Baja"/>
    <s v="Baja"/>
    <x v="1"/>
    <s v="TELEFONICA EMPRESAS DE CHILE SA"/>
    <s v="RONDA Y REVISION DE SALAS TECNICAS"/>
    <s v="27/02/2024 16:45:59"/>
    <s v="27/02/2024 16:47:10"/>
    <x v="0"/>
    <s v="CDP ANTIGUO 1"/>
    <s v="CDP ANTIGUO 2"/>
    <s v="27/02/2024 16:49:54"/>
    <s v="27/02/2024 23:50:00"/>
    <s v="RONDA Y REVISION DE SALAS TECNICAS"/>
    <s v="RONDA REALIZADA"/>
    <d v="1899-12-30T00:02:44"/>
    <d v="1899-12-30T00:03:55"/>
    <d v="1899-12-30T00:01:11"/>
    <s v=""/>
    <s v="Cumplido"/>
    <m/>
    <m/>
    <m/>
    <m/>
    <m/>
    <d v="2024-02-27T00:00:00"/>
    <x v="0"/>
    <x v="0"/>
    <x v="0"/>
    <x v="0"/>
    <x v="0"/>
  </r>
  <r>
    <s v="INC000002640637"/>
    <s v="HOUSING"/>
    <x v="14"/>
    <s v="BELIEVE"/>
    <s v="JAVIER J BRAVO CARVAJAL"/>
    <s v="frp_jolsso"/>
    <s v="3-Moderado/Limitado"/>
    <s v="3-Medio"/>
    <s v="Media"/>
    <x v="1"/>
    <s v="TELEFONICA GLOBAL TECHNOLOGY S.A.AGENCIA EN CHILE"/>
    <s v="GESTION DATACENTER/ ACCESOS /TELEFONICA GLOBAL TECHNOLOGY S.A.AGENCIA EN CHILE"/>
    <s v="27/02/2024 16:50:28"/>
    <s v="27/02/2024 16:52:41"/>
    <x v="0"/>
    <s v="COMUNICACIONES"/>
    <s v="VPN IP - MPLS"/>
    <s v="27/02/2024 20:05:06"/>
    <s v="27/02/2024 23:50:00"/>
    <s v="EMPRESA:TELEFONICA GLOBAL TECHNOLOGY S.A.AGENCIA EN CHILE_x000a_CÓDIGO DE SERVICIO: _x000a_DIRECCIÓN: Calle San Martin #50, Santiago Centro, Santiago_x000a_NOMBRE DE QUIEN REPORTA: Luis Villasmil Castillo_x000a_TELÉFONO DE QUIEN REPORTA:56993970486_x000a_NOMBRE DE CONTACTO EN TERRENO"/>
    <s v="accesos autorizados"/>
    <d v="1899-12-30T03:03:47"/>
    <d v="1899-12-30T03:14:38"/>
    <d v="1899-12-30T00:10:51"/>
    <s v=""/>
    <s v="Cumplido"/>
    <m/>
    <s v=""/>
    <s v=""/>
    <s v="Cumplido"/>
    <s v=""/>
    <d v="2024-02-27T00:00:00"/>
    <x v="0"/>
    <x v="0"/>
    <x v="0"/>
    <x v="0"/>
    <x v="0"/>
  </r>
  <r>
    <s v="INC000002640688"/>
    <s v="HOUSING"/>
    <x v="11"/>
    <s v="APQ ACCESOS"/>
    <s v="ESTEBAN O BUSTOS CORNEJO"/>
    <s v="tct_ebusto"/>
    <s v="4-Menor/Localizado"/>
    <s v="4-Baja"/>
    <s v="Baja"/>
    <x v="1"/>
    <s v="TELEFONICA EMPRESAS DE CHILE SA"/>
    <s v="SUPERVISION LEVANTAMIENTO DE PUERTOS OBSOLETOS"/>
    <s v="27/02/2024 16:54:41"/>
    <s v="27/02/2024 16:56:02"/>
    <x v="0"/>
    <s v="CDP ANTIGUO 1"/>
    <s v="CDP ANTIGUO 2"/>
    <s v="27/02/2024 17:52:14"/>
    <s v="27/02/2024 23:50:00"/>
    <s v="SUPERVISION LEVANTAMIENTO DE PUERTOS OBSOLETOS"/>
    <s v="SUPERVISION CRQ/OK"/>
    <d v="1899-12-30T00:56:12"/>
    <d v="1899-12-30T00:57:33"/>
    <d v="1899-12-30T00:01:21"/>
    <s v=""/>
    <s v="Cumplido"/>
    <m/>
    <m/>
    <m/>
    <m/>
    <m/>
    <d v="2024-02-27T00:00:00"/>
    <x v="0"/>
    <x v="0"/>
    <x v="0"/>
    <x v="0"/>
    <x v="0"/>
  </r>
  <r>
    <s v="INC000002640697"/>
    <s v="HOUSING"/>
    <x v="11"/>
    <s v="APQ ACCESOS"/>
    <s v="ESTEBAN O BUSTOS CORNEJO"/>
    <s v="tct_ebusto"/>
    <s v="4-Menor/Localizado"/>
    <s v="4-Baja"/>
    <s v="Baja"/>
    <x v="1"/>
    <s v="TELEFONICA EMPRESAS DE CHILE SA"/>
    <s v="RONDA Y REVISION DE SALAS"/>
    <s v="27/02/2024 17:02:37"/>
    <s v="27/02/2024 17:03:31"/>
    <x v="0"/>
    <s v="CDP ANTIGUO 1"/>
    <s v="CDP ANTIGUO 2"/>
    <s v="27/02/2024 17:35:06"/>
    <s v="27/02/2024 23:50:00"/>
    <s v="RONDA Y REVISION DE SALAS"/>
    <s v="RONDA REALIZADA"/>
    <d v="1899-12-30T00:31:35"/>
    <d v="1899-12-30T00:32:29"/>
    <d v="1899-12-30T00:00:54"/>
    <s v=""/>
    <s v="Cumplido"/>
    <m/>
    <m/>
    <m/>
    <m/>
    <m/>
    <d v="2024-02-27T00:00:00"/>
    <x v="0"/>
    <x v="0"/>
    <x v="0"/>
    <x v="0"/>
    <x v="0"/>
  </r>
  <r>
    <s v="INC000002640733"/>
    <s v="VPN IP - MPLS"/>
    <x v="3"/>
    <s v="GESTION HD"/>
    <s v="ANGEL CASTRO CABRERA"/>
    <s v="frp_cnavar"/>
    <s v="3-Moderado/Limitado"/>
    <s v="3-Medio"/>
    <s v="Media"/>
    <x v="1"/>
    <s v="TELEFONICA GLOBAL TECHNOLOGY S.A.AGENCIA EN CHILE"/>
    <s v="HD/ RV: C-19872400079 // RV: CLOUD // CC-CHI-0000132488 // RENDIC HERMANOS S A: (SMU):"/>
    <s v="27/02/2024 19:23:56"/>
    <s v="27/02/2024 19:26:03"/>
    <x v="0"/>
    <s v="CDP ANTIGUO 1"/>
    <s v="CDP ANTIGUO 2"/>
    <s v="28/02/2024 12:50:47"/>
    <s v="28/02/2024 23:50:00"/>
    <s v="PREVENTIVO: NO_x000a_CODIGO DE SERVICIO: VDC _x000a_DIRECCION:_x000a_QUIEN REPORTA: Rodrigo Quiroz Silva +56 9 4110 7479 _x000a_CONTACTO EN TERRENO:_x000a_PROBLEMA:_x000a_REQUERIMIENTO:_x000a__x000a_Favor derivar a operaciones cloud TCCT aumento de recursos en VDC del_x000a_cliente en asunto. Favor abrir co"/>
    <s v="Se efectúa contacto con cliente: Rodrigo Quiroz_x000a_Teléfono de contacto: Via correo_x000a_Acciones realizadas: Se valida la asignación de los recursos solicitados._x000a_Acciones de Mejora, Recomendaciones: N/A_x000a_Causa Raíz: N/A"/>
    <d v="1899-12-30T10:50:01"/>
    <d v="1899-12-30T17:26:51"/>
    <d v="1899-12-30T06:36:50"/>
    <s v=""/>
    <s v="Cumplido"/>
    <m/>
    <m/>
    <m/>
    <m/>
    <m/>
    <d v="2024-02-28T00:00:00"/>
    <x v="1"/>
    <x v="0"/>
    <x v="1"/>
    <x v="0"/>
    <x v="0"/>
  </r>
  <r>
    <s v="INC000002640740"/>
    <s v="VPN IP - MPLS"/>
    <x v="17"/>
    <s v="GESTION HD"/>
    <s v="RODRIGO VÁSQUEZ MUÑOZ"/>
    <s v="frp_cnavar"/>
    <s v="3-Moderado/Limitado"/>
    <s v="3-Medio"/>
    <s v="Media"/>
    <x v="1"/>
    <s v="RABIE HNOSLTDA"/>
    <s v="HD/ Respaldo bases de datos servidor LICANCABUR3"/>
    <s v="27/02/2024 20:41:22"/>
    <s v="27/02/2024 20:43:34"/>
    <x v="0"/>
    <s v="CDP ANTIGUO 1"/>
    <s v="CDP ANTIGUO 2"/>
    <s v="29/02/2024 19:09:23"/>
    <s v="29/02/2024 23:50:00"/>
    <s v="PREVENTIVO: NO_x000a_CODIGO DE SERVICIO: LICANCABUR3_x000a_DIRECCION:_x000a_QUIEN REPORTA: Rogelio Castillo_x000a_CONTACTO EN TERRENO:_x000a_PROBLEMA:_x000a_REQUERIMIENTO:_x000a__x000a_Favor realizar un respaldo de las bases de datos del servidor LICANCABUR3_x000a_hoy a las 01 am esto debido a un paso a pro"/>
    <s v="FASE RESOLUCIÓN Y RECUPERACIÓN_x000a__x000a_Se efectúa contacto con cliente: N/A_x000a__x000a_Teléfono de contacto: N/A_x000a__x000a_Acciones realizadas: respaldo de bd ejecutado correctamente_x000a__x000a_Solución paliativa o definitiva: respaldo de bd ejecutado correctamente_x000a_Acciones de Mejora, Reco"/>
    <d v="1899-12-31T20:29:17"/>
    <d v="1899-12-31T22:28:01"/>
    <d v="1899-12-30T01:58:44"/>
    <s v=""/>
    <s v="Cumplido"/>
    <m/>
    <m/>
    <m/>
    <m/>
    <m/>
    <d v="2024-02-29T00:00:00"/>
    <x v="1"/>
    <x v="1"/>
    <x v="0"/>
    <x v="0"/>
    <x v="0"/>
  </r>
  <r>
    <s v="INC000002640784"/>
    <s v="HOUSING"/>
    <x v="11"/>
    <s v="APQ ACCESOS"/>
    <s v="JOSE G MARQUEZ MARCANO"/>
    <s v="tct_josmam"/>
    <s v="4-Menor/Localizado"/>
    <s v="4-Baja"/>
    <s v="Baja"/>
    <x v="1"/>
    <s v="TELEFONICA EMPRESAS DE CHILE SA"/>
    <s v="RONDA Y REVISION DE SALAS"/>
    <s v="28/02/2024 7:10:19"/>
    <s v="28/02/2024 7:11:10"/>
    <x v="0"/>
    <s v="CDP ANTIGUO 1"/>
    <s v="CDP ANTIGUO 2"/>
    <s v="28/02/2024 7:12:30"/>
    <s v="28/02/2024 23:50:00"/>
    <s v="RONDA Y REVISION DE SALAS"/>
    <s v="RONDAS REALIZADAS"/>
    <d v="1899-12-30T00:01:04"/>
    <d v="1899-12-30T00:02:11"/>
    <d v="1899-12-30T00:01:07"/>
    <s v=""/>
    <s v="Cumplido"/>
    <m/>
    <m/>
    <m/>
    <m/>
    <m/>
    <d v="2024-02-28T00:00:00"/>
    <x v="0"/>
    <x v="0"/>
    <x v="0"/>
    <x v="0"/>
    <x v="0"/>
  </r>
  <r>
    <s v="INC000002640786"/>
    <s v="HOUSING"/>
    <x v="11"/>
    <s v="APQ ACCESOS"/>
    <s v="JOSE G MARQUEZ MARCANO"/>
    <s v="tct_josmam"/>
    <s v="4-Menor/Localizado"/>
    <s v="4-Baja"/>
    <s v="Baja"/>
    <x v="1"/>
    <s v="TELEFONICA EMPRESAS DE CHILE SA"/>
    <s v="RONDA Y REVISION DE SALAS"/>
    <s v="28/02/2024 7:12:53"/>
    <s v="28/02/2024 7:13:44"/>
    <x v="0"/>
    <s v="CDP ANTIGUO 1"/>
    <s v="CDP ANTIGUO 2"/>
    <s v="28/02/2024 7:15:06"/>
    <s v="28/02/2024 23:50:00"/>
    <s v="RONDA Y REVISION DE SALAS"/>
    <s v="RONDAS REALIZADAS"/>
    <d v="1899-12-30T00:00:27"/>
    <d v="1899-12-30T00:02:13"/>
    <d v="1899-12-30T00:01:46"/>
    <s v=""/>
    <s v="Cumplido"/>
    <m/>
    <m/>
    <m/>
    <m/>
    <m/>
    <d v="2024-02-28T00:00:00"/>
    <x v="0"/>
    <x v="0"/>
    <x v="0"/>
    <x v="0"/>
    <x v="0"/>
  </r>
  <r>
    <s v="INC000002640788"/>
    <s v="HOUSING"/>
    <x v="11"/>
    <s v="APQ ACCESOS"/>
    <s v="JOSE G MARQUEZ MARCANO"/>
    <s v="tct_josmam"/>
    <s v="4-Menor/Localizado"/>
    <s v="4-Baja"/>
    <s v="Baja"/>
    <x v="1"/>
    <s v="TELEFONICA EMPRESAS DE CHILE SA"/>
    <s v="RONDA Y REVISION DE SALAS"/>
    <s v="28/02/2024 7:15:29"/>
    <s v="28/02/2024 7:16:20"/>
    <x v="0"/>
    <s v="CDP ANTIGUO 1"/>
    <s v="CDP ANTIGUO 2"/>
    <s v="28/02/2024 7:17:29"/>
    <s v="28/02/2024 23:50:00"/>
    <s v="RONDA Y REVISION DE SALAS"/>
    <s v="RONDAS REALIZADAS"/>
    <d v="1899-12-30T00:00:55"/>
    <d v="1899-12-30T00:02:00"/>
    <d v="1899-12-30T00:01:05"/>
    <s v=""/>
    <s v="Cumplido"/>
    <m/>
    <m/>
    <m/>
    <m/>
    <m/>
    <d v="2024-02-28T00:00:00"/>
    <x v="0"/>
    <x v="0"/>
    <x v="0"/>
    <x v="0"/>
    <x v="0"/>
  </r>
  <r>
    <s v="INC000002640907"/>
    <s v="VPN IP - MPLS"/>
    <x v="7"/>
    <s v="GESTION HD"/>
    <s v="EDUARDO J CAMACHO URDANETA"/>
    <s v="frp_pcamay"/>
    <s v="3-Moderado/Limitado"/>
    <s v="3-Medio"/>
    <s v="Media"/>
    <x v="1"/>
    <s v="TELEFONICA GLOBAL TECHNOLOGY S.A.AGENCIA EN CHILE"/>
    <s v="HD/RE: [SOC] SERVIDORES PLATAFORMA ZABBIX"/>
    <s v="27/02/2024 17:32:13"/>
    <s v="27/02/2024 17:39:09"/>
    <x v="0"/>
    <s v="TI"/>
    <s v="SISTEMAS OPERATIVOS"/>
    <s v="27/02/2024 18:14:27"/>
    <s v="27/02/2024 23:50:00"/>
    <s v="PREVENTIVO: NO_x000a_CODIGO DE SERVICIO:_x000a_DIRECCION:_x000a_QUIEN REPORTA:+56 9 4135 5459 |  Eduardo José Camacho Urdaneta_x000a_CONTACTO EN TERRENO:_x000a_PROBLEMA:_x000a_REQUERIMIENTO:en crear folio de requerimiento para cursar lo descrito_x000a_en correo histórico. El folio de requerimien"/>
    <s v="SE REALIZAN LAS CONFIGURACIONES PROPUESTAS Y APROBADAS POR EL EL RESPONSABLE FUNCIONAL"/>
    <d v="1899-12-30T00:00:00"/>
    <d v="1899-12-30T00:42:14"/>
    <d v="1899-12-30T00:42:14"/>
    <s v=""/>
    <s v="Cumplido"/>
    <m/>
    <m/>
    <m/>
    <m/>
    <m/>
    <d v="2024-02-27T00:00:00"/>
    <x v="0"/>
    <x v="0"/>
    <x v="0"/>
    <x v="0"/>
    <x v="0"/>
  </r>
  <r>
    <s v="INC000002640917"/>
    <s v="SAP"/>
    <x v="9"/>
    <s v="CLOUD SAP HANA"/>
    <s v="FREDDY O CORTES DIAZ"/>
    <s v="tct_fcorte"/>
    <s v="4-Menor/Localizado"/>
    <s v="4-Baja"/>
    <s v="Baja"/>
    <x v="1"/>
    <s v="TELEFONICA EMPRESAS DE CHILE SA"/>
    <s v="CHECKLIST SAP ECC PRD 12.02.2024"/>
    <s v="27/02/2024 17:45:05"/>
    <s v="27/02/2024 17:46:22"/>
    <x v="0"/>
    <s v="TI"/>
    <s v="APLICATIVOS"/>
    <s v="27/02/2024 18:02:01"/>
    <s v="27/02/2024 23:50:00"/>
    <s v="CHECKLIST SAP ECC PRD 12.02.2024 INCHALAM - BLUMAR"/>
    <s v="Se ejecuta con éxito checklist diario con fecha 12.02.2024"/>
    <d v="1899-12-30T00:00:00"/>
    <d v="1899-12-30T00:00:00"/>
    <d v="1899-12-30T00:00:00"/>
    <s v=""/>
    <s v="Cumplido"/>
    <m/>
    <m/>
    <m/>
    <m/>
    <m/>
    <d v="2024-02-27T00:00:00"/>
    <x v="0"/>
    <x v="0"/>
    <x v="0"/>
    <x v="0"/>
    <x v="0"/>
  </r>
  <r>
    <s v="INC000002640922"/>
    <s v="SAP"/>
    <x v="9"/>
    <s v="CLOUD SAP HANA"/>
    <s v="FREDDY O CORTES DIAZ"/>
    <s v="tct_fcorte"/>
    <s v="4-Menor/Localizado"/>
    <s v="4-Baja"/>
    <s v="Baja"/>
    <x v="1"/>
    <s v="TELEFONICA EMPRESAS DE CHILE SA"/>
    <s v="CHECKLIST SAP ECC PRD 13.02.2024"/>
    <s v="27/02/2024 17:46:46"/>
    <s v="27/02/2024 17:47:46"/>
    <x v="0"/>
    <s v="TI"/>
    <s v="APLICATIVOS"/>
    <s v="27/02/2024 18:00:43"/>
    <s v="27/02/2024 23:50:00"/>
    <s v="CHECKLIST SAP ECC PRD 13.02.2024 INCHALAM - BLUMAR"/>
    <s v="Se ejecuta con éxito checklist diario con fecha 13.02.2024"/>
    <d v="1899-12-30T00:00:00"/>
    <d v="1899-12-30T00:00:00"/>
    <d v="1899-12-30T00:00:00"/>
    <s v=""/>
    <s v="Cumplido"/>
    <m/>
    <m/>
    <m/>
    <m/>
    <m/>
    <d v="2024-02-27T00:00:00"/>
    <x v="0"/>
    <x v="0"/>
    <x v="0"/>
    <x v="0"/>
    <x v="0"/>
  </r>
  <r>
    <s v="INC000002640924"/>
    <s v="SAP"/>
    <x v="9"/>
    <s v="CLOUD SAP HANA"/>
    <s v="FREDDY O CORTES DIAZ"/>
    <s v="tct_fcorte"/>
    <s v="4-Menor/Localizado"/>
    <s v="4-Baja"/>
    <s v="Baja"/>
    <x v="1"/>
    <s v="TELEFONICA EMPRESAS DE CHILE SA"/>
    <s v="CHECKLIST SAP ECC PRD 14.02.2024"/>
    <s v="27/02/2024 17:48:12"/>
    <s v="27/02/2024 17:49:12"/>
    <x v="0"/>
    <s v="TI"/>
    <s v="APLICATIVOS"/>
    <s v="27/02/2024 18:04:00"/>
    <s v="27/02/2024 23:50:00"/>
    <s v="CHECKLIST SAP ECC PRD 14.02.2024 INCHALAM - BLUMAR"/>
    <s v="Se ejecuta con éxito checklist diario con fecha 14.02.2024"/>
    <d v="1899-12-30T00:00:00"/>
    <d v="1899-12-30T00:00:00"/>
    <d v="1899-12-30T00:00:00"/>
    <s v=""/>
    <s v="Cumplido"/>
    <m/>
    <m/>
    <m/>
    <m/>
    <m/>
    <d v="2024-02-27T00:00:00"/>
    <x v="0"/>
    <x v="0"/>
    <x v="0"/>
    <x v="0"/>
    <x v="0"/>
  </r>
  <r>
    <s v="INC000002640926"/>
    <s v="SAP"/>
    <x v="9"/>
    <s v="CLOUD SAP HANA"/>
    <s v="FREDDY O CORTES DIAZ"/>
    <s v="tct_fcorte"/>
    <s v="4-Menor/Localizado"/>
    <s v="4-Baja"/>
    <s v="Baja"/>
    <x v="1"/>
    <s v="TELEFONICA EMPRESAS DE CHILE SA"/>
    <s v="CHECKLIST SAP ECC PRD 16.02.2024"/>
    <s v="27/02/2024 17:50:01"/>
    <s v="27/02/2024 17:50:57"/>
    <x v="0"/>
    <s v="TI"/>
    <s v="APLICATIVOS"/>
    <s v="27/02/2024 17:58:48"/>
    <s v="27/02/2024 23:50:00"/>
    <s v="CHECKLIST SAP ECC PRD 16.02.2024 INCHALAM - BLUMAR"/>
    <s v="Se ejecuta con éxito checklist diario con fecha 16.02.2024"/>
    <d v="1899-12-30T00:00:00"/>
    <d v="1899-12-30T00:00:00"/>
    <d v="1899-12-30T00:00:00"/>
    <s v=""/>
    <s v="Cumplido"/>
    <m/>
    <m/>
    <m/>
    <m/>
    <m/>
    <d v="2024-02-27T00:00:00"/>
    <x v="0"/>
    <x v="0"/>
    <x v="0"/>
    <x v="0"/>
    <x v="0"/>
  </r>
  <r>
    <s v="INC000002640931"/>
    <s v="SAP"/>
    <x v="9"/>
    <s v="CLOUD SAP HANA"/>
    <s v="FREDDY O CORTES DIAZ"/>
    <s v="tct_fcorte"/>
    <s v="4-Menor/Localizado"/>
    <s v="4-Baja"/>
    <s v="Baja"/>
    <x v="1"/>
    <s v="TELEFONICA EMPRESAS DE CHILE SA"/>
    <s v="CHECKLIST SAP ECC PRD 15.02.2024"/>
    <s v="27/02/2024 17:52:01"/>
    <s v="27/02/2024 17:52:59"/>
    <x v="0"/>
    <s v="TI"/>
    <s v="APLICATIVOS"/>
    <s v="27/02/2024 17:56:38"/>
    <s v="27/02/2024 23:50:00"/>
    <s v="CHECKLIST SAP ECC PRD 15.02.2024 INCHALAM - BLUMAR"/>
    <s v="Se ejecuta con éxito checklist diario con fecha 15.02.2024"/>
    <d v="1899-12-30T00:00:00"/>
    <d v="1899-12-30T00:00:00"/>
    <d v="1899-12-30T00:00:00"/>
    <s v=""/>
    <s v="Cumplido"/>
    <m/>
    <m/>
    <m/>
    <m/>
    <m/>
    <d v="2024-02-27T00:00:00"/>
    <x v="0"/>
    <x v="0"/>
    <x v="0"/>
    <x v="0"/>
    <x v="0"/>
  </r>
  <r>
    <s v="INC000002640936"/>
    <s v="SAP"/>
    <x v="9"/>
    <s v="CLOUD SAP HANA"/>
    <s v="FREDDY O CORTES DIAZ"/>
    <s v="tct_fcorte"/>
    <s v="4-Menor/Localizado"/>
    <s v="4-Baja"/>
    <s v="Baja"/>
    <x v="1"/>
    <s v="TELEFONICA EMPRESAS DE CHILE SA"/>
    <s v="CHECKLIST SAP ECC PRD 26.02.2024"/>
    <s v="27/02/2024 18:05:48"/>
    <s v="27/02/2024 18:07:00"/>
    <x v="0"/>
    <s v="TI"/>
    <s v="APLICATIVOS"/>
    <s v="27/02/2024 18:09:16"/>
    <s v="27/02/2024 23:50:00"/>
    <s v="CHECKLIST SAP ECC PRD 26.02.2024 INCHALAM - BLUMAR"/>
    <s v="Se ejecuta con éxito checklist diario con fecha 26.02.2024"/>
    <d v="1899-12-30T00:00:00"/>
    <d v="1899-12-30T00:00:00"/>
    <d v="1899-12-30T00:00:00"/>
    <s v=""/>
    <s v="Cumplido"/>
    <m/>
    <m/>
    <m/>
    <m/>
    <m/>
    <d v="2024-02-27T00:00:00"/>
    <x v="0"/>
    <x v="0"/>
    <x v="0"/>
    <x v="0"/>
    <x v="0"/>
  </r>
  <r>
    <s v="INC000002640939"/>
    <s v="SAP"/>
    <x v="9"/>
    <s v="CLOUD SAP HANA"/>
    <s v="FREDDY O CORTES DIAZ"/>
    <s v="tct_fcorte"/>
    <s v="4-Menor/Localizado"/>
    <s v="4-Baja"/>
    <s v="Baja"/>
    <x v="1"/>
    <s v="TELEFONICA EMPRESAS DE CHILE SA"/>
    <s v="CHECKLIST SAP ECC PRD 20.02.2024"/>
    <s v="27/02/2024 18:10:04"/>
    <s v="27/02/2024 18:11:08"/>
    <x v="0"/>
    <s v="TI"/>
    <s v="APLICATIVOS"/>
    <s v="27/02/2024 18:13:58"/>
    <s v="27/02/2024 23:50:00"/>
    <s v="CHECKLIST SAP ECC PRD 20.02.2024 INCHALAM - BLUMAR"/>
    <s v="Se ejecuta con éxito checklist diario con fecha 20.02.2024"/>
    <d v="1899-12-30T00:00:00"/>
    <d v="1899-12-30T00:00:00"/>
    <d v="1899-12-30T00:00:00"/>
    <s v=""/>
    <s v="Cumplido"/>
    <m/>
    <m/>
    <m/>
    <m/>
    <m/>
    <d v="2024-02-27T00:00:00"/>
    <x v="0"/>
    <x v="0"/>
    <x v="0"/>
    <x v="0"/>
    <x v="0"/>
  </r>
  <r>
    <s v="INC000002641014"/>
    <s v="VPN IP - MPLS"/>
    <x v="18"/>
    <s v="GESTION HD"/>
    <s v="CRISTOBAL I REYES DELGADO"/>
    <s v="frp_kefern"/>
    <s v="3-Moderado/Limitado"/>
    <s v="3-Medio"/>
    <s v="Media"/>
    <x v="1"/>
    <s v="EMPRESA NACIONAL DE CERTIFICACIONES"/>
    <s v="Pdte derivacion en horario hábil |HD | Nodo 3 Clúster DB"/>
    <s v="27/02/2024 18:26:13"/>
    <s v="27/02/2024 18:27:43"/>
    <x v="0"/>
    <s v="TI"/>
    <s v="BASES DE DATOS"/>
    <s v="28/02/2024 14:47:00"/>
    <s v="28/02/2024 23:50:00"/>
    <s v="PREVENTIVO: NO_x000a_CODIGO DE SERVICIO:192.168.1.124_x000a_DIRECCION:_x000a_QUIEN REPORTA:Manuel Benítez Román (+56 9) 62975459_x000a_CONTACTO EN TERRENO:_x000a_PROBLEMA:_x000a_REQUERIMIENTO:Estimados_x000a__x000a_Buenas tardes, favor su ayuda con levantamiento de la configuración del_x000a_nodo 3 del clus"/>
    <s v="Correo informativo enviado a cliente con los datos solicitados."/>
    <d v="1899-12-30T19:30:54"/>
    <d v="1899-12-30T20:20:47"/>
    <d v="1899-12-30T00:49:53"/>
    <s v=""/>
    <s v="Cumplido"/>
    <m/>
    <m/>
    <m/>
    <m/>
    <m/>
    <d v="2024-02-28T00:00:00"/>
    <x v="0"/>
    <x v="0"/>
    <x v="0"/>
    <x v="0"/>
    <x v="0"/>
  </r>
  <r>
    <s v="INC000002641224"/>
    <s v="TICKET-INTELIGENTE"/>
    <x v="6"/>
    <s v="GESTION TI"/>
    <s v="PAUL A SEPULVEDA ALVAREZ"/>
    <s v="USR_TSIGHT"/>
    <s v="1-Extenso/Generalizado"/>
    <s v="4-Baja"/>
    <s v="Baja"/>
    <x v="3"/>
    <s v="COAGRA S A"/>
    <s v="coagra01 - sap_prod_e_vm TICKET AUTOMATICO"/>
    <s v="27/02/2024 22:15:25"/>
    <s v="27/02/2024 22:15:25"/>
    <x v="0"/>
    <s v="TRUESIGHT"/>
    <s v="TRUESIGHT"/>
    <s v="28/02/2024 9:24:06"/>
    <s v="2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utilizacion por procesos sap en ejecucion en servidor. se mantiene en observacion comportamiento"/>
    <d v="1899-12-30T11:07:13"/>
    <d v="1899-12-30T11:08:41"/>
    <d v="1899-12-30T00:01:28"/>
    <s v="Cumplido"/>
    <s v=""/>
    <m/>
    <m/>
    <m/>
    <m/>
    <m/>
    <d v="2024-02-28T00:00:00"/>
    <x v="0"/>
    <x v="0"/>
    <x v="0"/>
    <x v="0"/>
    <x v="0"/>
  </r>
  <r>
    <s v="INC000002641603"/>
    <s v="HOUSING"/>
    <x v="11"/>
    <s v="APQ ACCESOS"/>
    <s v="ESTEBAN O BUSTOS CORNEJO"/>
    <s v="tct_ebusto"/>
    <s v="4-Menor/Localizado"/>
    <s v="4-Baja"/>
    <s v="Baja"/>
    <x v="1"/>
    <s v="TELEFONICA EMPRESAS DE CHILE SA"/>
    <s v="RONDA Y REVISION DE SALAS TECNICAS"/>
    <s v="28/02/2024 8:03:55"/>
    <s v="28/02/2024 8:05:05"/>
    <x v="0"/>
    <s v="CDP ANTIGUO 1"/>
    <s v="CDP ANTIGUO 2"/>
    <s v="28/02/2024 9:10:53"/>
    <s v="28/02/2024 23:50:00"/>
    <s v="RONDA Y REVISION DE SALAS TECNICAS"/>
    <s v="RONDA REALIZADA"/>
    <d v="1899-12-30T01:05:48"/>
    <d v="1899-12-30T01:06:58"/>
    <d v="1899-12-30T00:01:10"/>
    <s v=""/>
    <s v="Cumplido"/>
    <m/>
    <m/>
    <m/>
    <m/>
    <m/>
    <d v="2024-02-28T00:00:00"/>
    <x v="0"/>
    <x v="0"/>
    <x v="0"/>
    <x v="0"/>
    <x v="0"/>
  </r>
  <r>
    <s v="INC000002641609"/>
    <s v="SAP"/>
    <x v="9"/>
    <s v="CLOUD SAP HANA"/>
    <s v="NICOLAS A SAAVEDRA EGUILUZ"/>
    <s v="tct_nsaave"/>
    <s v="4-Menor/Localizado"/>
    <s v="4-Baja"/>
    <s v="Baja"/>
    <x v="1"/>
    <s v="TELEFONICA EMPRESAS DE CHILE SA"/>
    <s v="Checklist Diario Clientes 28.02.24"/>
    <s v="28/02/2024 7:33:04"/>
    <s v="28/02/2024 7:33:59"/>
    <x v="0"/>
    <s v="Service"/>
    <s v="Internal"/>
    <s v="28/02/2024 7:34:24"/>
    <s v="28/02/2024 23:50:00"/>
    <s v="Se realiza Checklist Diario de los clientes; _x000a_HDC_x000a_NUTRISCO"/>
    <s v="Se realiza Checklist Diario de los clientes; _x000a_HDC_x000a_NUTRISCO"/>
    <d v="1899-12-30T00:00:00"/>
    <d v="1899-12-30T00:01:20"/>
    <d v="1899-12-30T00:01:20"/>
    <s v=""/>
    <s v="Cumplido"/>
    <m/>
    <s v=""/>
    <s v=""/>
    <s v=""/>
    <s v="Cumplido"/>
    <d v="2024-02-28T00:00:00"/>
    <x v="0"/>
    <x v="0"/>
    <x v="0"/>
    <x v="0"/>
    <x v="0"/>
  </r>
  <r>
    <s v="INC000002641658"/>
    <s v="HOUSING"/>
    <x v="8"/>
    <s v="ADMINISTRADORES RESIDENTES"/>
    <s v="FERNEY D GARZON PEÑA"/>
    <s v="frp_jugonz"/>
    <s v="3-Moderado/Limitado"/>
    <s v="3-Medio"/>
    <s v="Media"/>
    <x v="1"/>
    <s v="TELEFONICA EMPRESAS DE CHILE SA"/>
    <s v="GESTION DATACENTER/ ACCESOS / TELEFONICA EMPRESAS DE CHILE SA"/>
    <s v="28/02/2024 10:30:14"/>
    <s v="28/02/2024 10:31:03"/>
    <x v="0"/>
    <s v="COMUNICACIONES"/>
    <s v="VPN IP - MPLS"/>
    <s v="28/02/2024 11:45:51"/>
    <s v="28/02/2024 23:50:00"/>
    <s v="EMPRESA: TELEFONICA EMPRESAS DE CHILE SA_x000a_CÓDIGO DE SERVICIO: _x000a_DIRECCIÓN: Av. Presidente Prieto #226, Paine, Santiago_x000a_NOMBRE DE QUIEN REPORTA: Larry Frank Peña Gonzalez_x000a_TELÉFONO DE QUIEN REPORTA: +569 9467 1976_x000a_NOMBRE DE CONTACTO EN TERRENO: Jorge Pozo P."/>
    <m/>
    <d v="1899-12-30T01:59:58"/>
    <d v="1899-12-30T01:15:37"/>
    <d v="1899-12-30T00:15:39"/>
    <s v=""/>
    <s v="Cumplido"/>
    <m/>
    <m/>
    <m/>
    <m/>
    <m/>
    <d v="2024-02-28T00:00:00"/>
    <x v="0"/>
    <x v="0"/>
    <x v="0"/>
    <x v="0"/>
    <x v="0"/>
  </r>
  <r>
    <s v="INC000002641691"/>
    <s v="HOUSING"/>
    <x v="14"/>
    <s v="ADMINISTRADORES RESIDENTES"/>
    <s v="SEBASTIAN A JARA VIDAL"/>
    <s v="frp_jugonz"/>
    <s v="3-Moderado/Limitado"/>
    <s v="3-Medio"/>
    <s v="Media"/>
    <x v="1"/>
    <s v="VIRGIN MOBILE CHILE SPA"/>
    <s v="GESTION DATACENTER/ ACCESOS / VIRGIN MOBILE CHILE SPA"/>
    <s v="28/02/2024 11:59:26"/>
    <s v="28/02/2024 12:01:30"/>
    <x v="0"/>
    <s v="COMUNICACIONES"/>
    <s v="VPN IP - MPLS"/>
    <s v="28/02/2024 12:33:03"/>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46"/>
    <d v="1899-12-30T00:33:37"/>
    <d v="1899-12-30T00:23:51"/>
    <s v=""/>
    <s v="Cumplido"/>
    <m/>
    <m/>
    <m/>
    <m/>
    <m/>
    <d v="2024-02-28T00:00:00"/>
    <x v="0"/>
    <x v="0"/>
    <x v="0"/>
    <x v="0"/>
    <x v="0"/>
  </r>
  <r>
    <s v="INC000002641693"/>
    <s v="INFRAESTRUCTURA DC"/>
    <x v="2"/>
    <s v="APQ ACCESOS"/>
    <s v="JONATHAN A MARQUEZ ASTENGO"/>
    <s v="tct_sjarav"/>
    <s v="4-Menor/Localizado"/>
    <s v="4-Baja"/>
    <s v="Baja"/>
    <x v="0"/>
    <s v="TELEFONICA CYBERSECURITY TECH CHILE SPA"/>
    <s v="SUPERVISION USS/CRQ 81791"/>
    <s v="28/02/2024 11:48:55"/>
    <s v="28/02/2024 11:50:54"/>
    <x v="0"/>
    <s v="CDP ANTIGUO 1"/>
    <s v="CDP ANTIGUO 2"/>
    <s v="28/02/2024 16:10:06"/>
    <s v="28/02/2024 23:50:00"/>
    <s v="PREVENTIVO: NO_x000a_CÓDIGO DE SERVICIO:_x000a_DIRECCIÓN:  DCSM_x000a_QUIEN REPORTA: RENE VILLEGAS_x000a_CONTACTO EN TERRENO: DC OPERADOR N1_x000a_PROBLEMA: RETIRO EQUIPO_x000a_REQUERIMIENTO: INGRESO DE EQUIPAMIENTO EN TIC 1 RACK USS2 - RETIRO DE EQUIPAMIENTO TIC 1 RACK USS1"/>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s v=""/>
    <m/>
    <m/>
    <m/>
    <m/>
    <m/>
    <d v="2024-02-28T00:00:00"/>
    <x v="0"/>
    <x v="0"/>
    <x v="0"/>
    <x v="0"/>
    <x v="0"/>
  </r>
  <r>
    <s v="INC000002641758"/>
    <s v="HOUSING"/>
    <x v="11"/>
    <s v="APQ ACCESOS"/>
    <s v="ESTEBAN O BUSTOS CORNEJO"/>
    <s v="tct_ebusto"/>
    <s v="4-Menor/Localizado"/>
    <s v="4-Baja"/>
    <s v="Baja"/>
    <x v="1"/>
    <s v="TELEFONICA EMPRESAS DE CHILE SA"/>
    <s v="TOMA DE ALARMAS DE CLIENTES"/>
    <s v="28/02/2024 9:29:08"/>
    <s v="28/02/2024 9:30:49"/>
    <x v="0"/>
    <s v="CDP ANTIGUO 1"/>
    <s v="CDP ANTIGUO 2"/>
    <s v="28/02/2024 10:18:58"/>
    <s v="28/02/2024 23:50:00"/>
    <s v="TOMA DE ALARMAS DE CLIENTES"/>
    <s v="TOMA DE ALARMAS REALIZADA"/>
    <d v="1899-12-30T00:48:09"/>
    <d v="1899-12-30T00:49:50"/>
    <d v="1899-12-30T00:01:41"/>
    <s v=""/>
    <s v="Cumplido"/>
    <m/>
    <m/>
    <m/>
    <m/>
    <m/>
    <d v="2024-02-28T00:00:00"/>
    <x v="0"/>
    <x v="0"/>
    <x v="0"/>
    <x v="0"/>
    <x v="0"/>
  </r>
  <r>
    <s v="INC000002641821"/>
    <s v="VPN IP - MPLS"/>
    <x v="18"/>
    <s v="GESTION HD"/>
    <s v="CRISTOBAL I REYES DELGADO"/>
    <s v="frp_fpetro"/>
    <s v="3-Moderado/Limitado"/>
    <s v="3-Medio"/>
    <s v="Media"/>
    <x v="1"/>
    <s v="TELEFONICA GLOBAL TECHNOLOGY S.A.AGENCIA EN CHILE"/>
    <s v="HD/_x000a_Lentitud Motor BD 10.233.49.6"/>
    <s v="28/02/2024 9:34:39"/>
    <s v="28/02/2024 9:37:44"/>
    <x v="0"/>
    <s v="TI"/>
    <s v="BASES DE DATOS"/>
    <s v="28/02/2024 14:45:46"/>
    <s v="28/02/2024 23:50:00"/>
    <s v="PREVENTIVO: NO_x000a_CODIGO DE SERVICIO: _x000a_DIRECCION:_x000a_QUIEN REPORTA: Sergio Cáceres Zapata +569 9905 6794_x000a_CONTACTO EN TERRENO: Sergio Cáceres Zapata +569 9905 6794_x000a__x000a_REQUERIMIENTO:_x000a__x000a_Buen día, es posible que nos ayuden a revisar que proceso del SQL Server_x000a_tiene t"/>
    <s v="Se normaliza estado de la instancia BD afectada por lentitud. Esto se debió a sesiones que generaban bloqueos constantes, afectando la perfonmance. Se enviaron todos los antecedentes via correo."/>
    <d v="1899-12-30T03:39:07"/>
    <d v="1899-12-30T05:11:07"/>
    <d v="1899-12-30T01:32:00"/>
    <s v=""/>
    <s v="Cumplido"/>
    <m/>
    <m/>
    <m/>
    <m/>
    <m/>
    <d v="2024-02-28T00:00:00"/>
    <x v="1"/>
    <x v="1"/>
    <x v="0"/>
    <x v="0"/>
    <x v="0"/>
  </r>
  <r>
    <s v="INC000002641871"/>
    <s v="VPN IP - MPLS"/>
    <x v="12"/>
    <s v="GESTION HD"/>
    <s v="DENISE CRUZAT ETCHEBERRY"/>
    <s v="frp_kefern"/>
    <s v="3-Moderado/Limitado"/>
    <s v="3-Medio"/>
    <s v="Media"/>
    <x v="3"/>
    <s v="TELEFONICA GLOBAL TECHNOLOGY S.A.AGENCIA EN CHILE"/>
    <s v="HD |  Lentitud Motor BD 10.233.49.6"/>
    <s v="28/02/2024 10:48:44"/>
    <s v="28/02/2024 10:51:48"/>
    <x v="1"/>
    <s v="CDP ANTIGUO 1"/>
    <s v="CDP ANTIGUO 2"/>
    <s v="28/02/2024 11:01:52"/>
    <s v="28/02/2024 11:01:52"/>
    <s v="PREVENTIVO: NO_x000a_CODIGO DE SERVICIO:_x000a_DIRECCION:_x000a_QUIEN REPORTA:Sergio Cáceres Zapata +569 9905 6794_x000a_CONTACTO EN TERRENO:_x000a_PROBLEMA:Lentitud Motor BD 10.233.49.6_x000a_Buen día, es posible que nos ayuden a revisar que proceso del SQL Server_x000a_tiene tomado el servidor"/>
    <s v="folio duplicado_x000a__x000a_se trabaja con  Lentitud Motor BD 10.233.49.6||FOLIO INC000002641821||APERTURA"/>
    <d v="1899-12-30T00:00:00"/>
    <d v="1899-12-30T00:13:08"/>
    <d v="1899-12-30T00:13:08"/>
    <s v="Cumplido"/>
    <s v=""/>
    <m/>
    <s v=""/>
    <s v=""/>
    <s v="Cumplido"/>
    <s v=""/>
    <d v="2024-02-28T00:00:00"/>
    <x v="0"/>
    <x v="0"/>
    <x v="0"/>
    <x v="0"/>
    <x v="0"/>
  </r>
  <r>
    <s v="INC000002641890"/>
    <s v="VPN IP - MPLS"/>
    <x v="6"/>
    <s v="BELIEVE"/>
    <s v="GIOVANNI D ROCCO VALENZUELA"/>
    <s v="frp_dvilca"/>
    <s v="4-Menor/Localizado"/>
    <s v="4-Baja"/>
    <s v="Baja"/>
    <x v="1"/>
    <s v="TELEFONICA CYBERSECURITY TECH CHILE SPA"/>
    <s v="REQ / SOC/Reset Pass usuario Catherine"/>
    <s v="28/02/2024 11:02:10"/>
    <s v="28/02/2024 11:03:19"/>
    <x v="0"/>
    <s v="CDP ANTIGUO 1"/>
    <s v="CDP ANTIGUO 2"/>
    <s v="28/02/2024 13:48:22"/>
    <s v="28/02/2024 23:50:00"/>
    <s v="PREVENTIVO: NO_x000a_CODIGO DE SERVICIO:_x000a_DIRECCION:      _x000a_CIUDAD:             _x000a_COMUNA:_x000a_NOMBRE QUIEN REPORTA:SAMANTHA MICHELLE MARTINEZ NUÑEZ_x000a_TELEFONO QUIEN REPORTA: +56 9 7242 3694_x000a_NOMBRE CONTACTO EN TERRENO:        _x000a_REQUERIMIENTO:_x000a_@SOC Empresas_x000a__x000a_Favor generar"/>
    <s v="se realiza reseteo de password segun lo solicitado, se envia de forma interna y se valida correctamente"/>
    <d v="1899-12-30T00:00:00"/>
    <d v="1899-12-30T02:46:12"/>
    <d v="1899-12-30T02:46:12"/>
    <s v=""/>
    <s v="Cumplido"/>
    <m/>
    <s v=""/>
    <s v=""/>
    <s v=""/>
    <s v="Cumplido"/>
    <d v="2024-02-28T00:00:00"/>
    <x v="1"/>
    <x v="1"/>
    <x v="0"/>
    <x v="0"/>
    <x v="0"/>
  </r>
  <r>
    <s v="INC000002642005"/>
    <s v="SAP"/>
    <x v="9"/>
    <s v="CLOUD SAP HANA"/>
    <s v="OSCAR A GUZMAN MEDIC"/>
    <s v="tct_oguzma"/>
    <s v="3-Moderado/Limitado"/>
    <s v="4-Baja"/>
    <s v="Baja"/>
    <x v="1"/>
    <s v="TELEFONICA GLOBAL TECHNOLOGY S.A.AGENCIA EN CHILE"/>
    <s v="Checklist Diarios 24.02.2024"/>
    <s v="28/02/2024 10:55:16"/>
    <s v="28/02/2024 10:58:00"/>
    <x v="0"/>
    <s v="TI"/>
    <s v="SERVICIOS DE HOSTING"/>
    <s v="28/02/2024 11:53:46"/>
    <s v="28/02/2024 23:50:00"/>
    <s v="ACMA-COAGRA-NUTRISCO-FUSAN-SUGAL-HDC-BLUMAR-INCHALAM-HCUA"/>
    <s v="Checklist enviados"/>
    <d v="1899-12-30T00:00:00"/>
    <d v="1899-12-30T00:58:30"/>
    <d v="1899-12-30T00:58:30"/>
    <s v=""/>
    <s v="Cumplido"/>
    <m/>
    <m/>
    <m/>
    <m/>
    <m/>
    <d v="2024-02-28T00:00:00"/>
    <x v="0"/>
    <x v="0"/>
    <x v="0"/>
    <x v="0"/>
    <x v="0"/>
  </r>
  <r>
    <s v="INC000002642007"/>
    <s v="SAP"/>
    <x v="9"/>
    <s v="CLOUD SAP HANA"/>
    <s v="OSCAR A GUZMAN MEDIC"/>
    <s v="tct_oguzma"/>
    <s v="3-Moderado/Limitado"/>
    <s v="4-Baja"/>
    <s v="Baja"/>
    <x v="1"/>
    <s v="TELEFONICA GLOBAL TECHNOLOGY S.A.AGENCIA EN CHILE"/>
    <s v="Checklist Diarios 25.02.2024"/>
    <s v="28/02/2024 10:59:53"/>
    <s v="28/02/2024 11:00:27"/>
    <x v="0"/>
    <s v="TI"/>
    <s v="SERVICIOS DE HOSTING"/>
    <s v="28/02/2024 12:29:20"/>
    <s v="28/02/2024 23:50:00"/>
    <s v="ACMA-COAGRA-NUTRISCO-FUSAN-SUGAL-HDC-BLUMAR-INCHALAM-HCUA"/>
    <s v="Checklist enviados"/>
    <d v="1899-12-30T00:00:00"/>
    <d v="1899-12-30T01:29:27"/>
    <d v="1899-12-30T01:29:27"/>
    <s v=""/>
    <s v="Cumplido"/>
    <m/>
    <m/>
    <m/>
    <m/>
    <m/>
    <d v="2024-02-28T00:00:00"/>
    <x v="1"/>
    <x v="1"/>
    <x v="0"/>
    <x v="0"/>
    <x v="0"/>
  </r>
  <r>
    <s v="INC000002642011"/>
    <s v="SAP"/>
    <x v="9"/>
    <s v="CLOUD SAP HANA"/>
    <s v="OSCAR A GUZMAN MEDIC"/>
    <s v="tct_oguzma"/>
    <s v="3-Moderado/Limitado"/>
    <s v="4-Baja"/>
    <s v="Baja"/>
    <x v="1"/>
    <s v="TELEFONICA GLOBAL TECHNOLOGY S.A.AGENCIA EN CHILE"/>
    <s v="Transporte OT // Lunes 26 de Febrero a las 07 horas"/>
    <s v="28/02/2024 11:08:34"/>
    <s v="28/02/2024 11:10:40"/>
    <x v="0"/>
    <s v="TI"/>
    <s v="APLICATIVOS"/>
    <s v="28/02/2024 12:41:26"/>
    <s v="28/02/2024 23:50:00"/>
    <s v="NUTRISCO"/>
    <s v="Se informa que las OT han sido transportadas según solicitud de forma satisfactoria."/>
    <d v="1899-12-30T00:00:00"/>
    <d v="1899-12-30T01:32:52"/>
    <d v="1899-12-30T01:32:52"/>
    <s v=""/>
    <s v="Cumplido"/>
    <m/>
    <m/>
    <m/>
    <m/>
    <m/>
    <d v="2024-02-28T00:00:00"/>
    <x v="1"/>
    <x v="1"/>
    <x v="0"/>
    <x v="0"/>
    <x v="0"/>
  </r>
  <r>
    <s v="INC000002642012"/>
    <s v="HOSTING VIRTUAL"/>
    <x v="6"/>
    <s v="SISTEMA OPERATIVO MICROSOFT"/>
    <s v="JAVIER CUEVAS"/>
    <s v="tct_jacuev"/>
    <s v="4-Menor/Localizado"/>
    <s v="4-Baja"/>
    <s v="Baja"/>
    <x v="1"/>
    <s v="TELEFONICA GLOBAL TECHNOLOGY S.A.AGENCIA EN CHILE"/>
    <s v="Problemas de Acceso Servidor"/>
    <s v="28/02/2024 11:02:34"/>
    <s v="28/02/2024 11:02:56"/>
    <x v="0"/>
    <s v="TI"/>
    <s v="SISTEMAS OPERATIVOS"/>
    <s v="28/02/2024 11:09:20"/>
    <s v="28/02/2024 23:50:00"/>
    <s v="Problemas de Acceso Servidor"/>
    <s v="Problemas de Acceso Servidor"/>
    <d v="1899-12-30T00:00:00"/>
    <d v="1899-12-30T00:06:46"/>
    <d v="1899-12-30T00:06:46"/>
    <s v=""/>
    <s v="Cumplido"/>
    <m/>
    <m/>
    <m/>
    <m/>
    <m/>
    <d v="2024-02-28T00:00:00"/>
    <x v="0"/>
    <x v="0"/>
    <x v="0"/>
    <x v="0"/>
    <x v="0"/>
  </r>
  <r>
    <s v="INC000002642013"/>
    <s v="HOSTING VIRTUAL"/>
    <x v="6"/>
    <s v="SISTEMA OPERATIVO MICROSOFT"/>
    <s v="JAVIER CUEVAS"/>
    <s v="tct_jacuev"/>
    <s v="4-Menor/Localizado"/>
    <s v="4-Baja"/>
    <s v="Baja"/>
    <x v="1"/>
    <s v="TELEFONICA GLOBAL TECHNOLOGY S.A.AGENCIA EN CHILE"/>
    <s v="Lentitud Motor BD"/>
    <s v="28/02/2024 11:03:03"/>
    <s v="28/02/2024 11:03:17"/>
    <x v="0"/>
    <s v="TI"/>
    <s v="SISTEMAS OPERATIVOS"/>
    <s v="28/02/2024 11:08:14"/>
    <s v="28/02/2024 23:50:00"/>
    <s v="Lentitud Motor BD"/>
    <s v="Lentitud Motor BD FOLIO"/>
    <d v="1899-12-30T00:00:00"/>
    <d v="1899-12-30T00:05:11"/>
    <d v="1899-12-30T00:05:11"/>
    <s v=""/>
    <s v="Cumplido"/>
    <m/>
    <m/>
    <m/>
    <m/>
    <m/>
    <d v="2024-02-28T00:00:00"/>
    <x v="0"/>
    <x v="0"/>
    <x v="0"/>
    <x v="0"/>
    <x v="0"/>
  </r>
  <r>
    <s v="INC000002642014"/>
    <s v="HOSTING VIRTUAL"/>
    <x v="6"/>
    <s v="SISTEMA OPERATIVO MICROSOFT"/>
    <s v="JAVIER CUEVAS"/>
    <s v="tct_jacuev"/>
    <s v="4-Menor/Localizado"/>
    <s v="4-Baja"/>
    <s v="Baja"/>
    <x v="1"/>
    <s v="TELEFONICA GLOBAL TECHNOLOGY S.A.AGENCIA EN CHILE"/>
    <s v="SEGUMIENTO VULNERAVILIDADES ESPAÑA"/>
    <s v="28/02/2024 11:03:25"/>
    <s v="28/02/2024 11:03:56"/>
    <x v="0"/>
    <s v="TI"/>
    <s v="SISTEMAS OPERATIVOS"/>
    <s v="28/02/2024 11:07:21"/>
    <s v="28/02/2024 23:50:00"/>
    <s v="SEGUMIENTO VULNERAVILIDADES ESPAÑA"/>
    <s v="SEGUMIENTO VULNERAVILIDADES ESPAÑA"/>
    <d v="1899-12-30T00:00:00"/>
    <d v="1899-12-30T00:03:56"/>
    <d v="1899-12-30T00:03:56"/>
    <s v=""/>
    <s v="Cumplido"/>
    <m/>
    <m/>
    <m/>
    <m/>
    <m/>
    <d v="2024-02-28T00:00:00"/>
    <x v="0"/>
    <x v="0"/>
    <x v="0"/>
    <x v="0"/>
    <x v="0"/>
  </r>
  <r>
    <s v="INC000002642015"/>
    <s v="HOSTING VIRTUAL"/>
    <x v="6"/>
    <s v="SISTEMA OPERATIVO MICROSOFT"/>
    <s v="JAVIER CUEVAS"/>
    <s v="tct_jacuev"/>
    <s v="4-Menor/Localizado"/>
    <s v="4-Baja"/>
    <s v="Baja"/>
    <x v="1"/>
    <s v="TELEFONICA GLOBAL TECHNOLOGY S.A.AGENCIA EN CHILE"/>
    <s v="SD MS  SEGURIDADAD"/>
    <s v="28/02/2024 11:04:08"/>
    <s v="28/02/2024 11:04:34"/>
    <x v="0"/>
    <s v="TI"/>
    <s v="SISTEMAS OPERATIVOS"/>
    <s v="28/02/2024 11:06:29"/>
    <s v="28/02/2024 23:50:00"/>
    <s v="SD MS  SEGURIDADADatender requerimiento del cliente. La solicitud fue realizada directamente al área resolutoria sin pasar por el flujo de mesa de ayuda"/>
    <s v="SD MS  SEGURIDADAD"/>
    <d v="1899-12-30T00:00:00"/>
    <d v="1899-12-30T00:02:21"/>
    <d v="1899-12-30T00:02:21"/>
    <s v=""/>
    <s v="Cumplido"/>
    <m/>
    <m/>
    <m/>
    <m/>
    <m/>
    <d v="2024-02-28T00:00:00"/>
    <x v="0"/>
    <x v="0"/>
    <x v="0"/>
    <x v="0"/>
    <x v="0"/>
  </r>
  <r>
    <s v="INC000002642016"/>
    <s v="HOSTING VIRTUAL"/>
    <x v="6"/>
    <s v="SISTEMA OPERATIVO MICROSOFT"/>
    <s v="JAVIER CUEVAS"/>
    <s v="tct_jacuev"/>
    <s v="4-Menor/Localizado"/>
    <s v="4-Baja"/>
    <s v="Baja"/>
    <x v="1"/>
    <s v="TELEFONICA GLOBAL TECHNOLOGY S.A.AGENCIA EN CHILE"/>
    <s v="REUNION COOORDINACION"/>
    <s v="28/02/2024 11:04:42"/>
    <s v="28/02/2024 11:04:54"/>
    <x v="0"/>
    <s v="TI"/>
    <s v="SISTEMAS OPERATIVOS"/>
    <s v="28/02/2024 11:05:42"/>
    <s v="28/02/2024 23:50:00"/>
    <s v="REUNION COOORDINACION"/>
    <s v="OK"/>
    <d v="1899-12-30T00:00:00"/>
    <d v="1899-12-30T00:01:00"/>
    <d v="1899-12-30T00:01:00"/>
    <s v=""/>
    <s v="Cumplido"/>
    <m/>
    <m/>
    <m/>
    <m/>
    <m/>
    <d v="2024-02-28T00:00:00"/>
    <x v="0"/>
    <x v="0"/>
    <x v="0"/>
    <x v="0"/>
    <x v="0"/>
  </r>
  <r>
    <s v="INC000002642018"/>
    <s v="SAP"/>
    <x v="9"/>
    <s v="CLOUD SAP HANA"/>
    <s v="OSCAR A GUZMAN MEDIC"/>
    <s v="tct_oguzma"/>
    <s v="3-Moderado/Limitado"/>
    <s v="4-Baja"/>
    <s v="Baja"/>
    <x v="1"/>
    <s v="TELEFONICA GLOBAL TECHNOLOGY S.A.AGENCIA EN CHILE"/>
    <s v="Checklist Diarios 26.02.2024"/>
    <s v="28/02/2024 11:12:58"/>
    <s v="28/02/2024 11:13:00"/>
    <x v="0"/>
    <s v="TI"/>
    <s v="SERVICIOS DE HOSTING"/>
    <s v="28/02/2024 12:45:41"/>
    <s v="28/02/2024 23:50:00"/>
    <s v="ACMA-COAGRA-FRUSAN"/>
    <s v="Checklist enviados"/>
    <d v="1899-12-30T00:00:00"/>
    <d v="1899-12-30T01:32:43"/>
    <d v="1899-12-30T01:32:43"/>
    <s v=""/>
    <s v="Cumplido"/>
    <m/>
    <m/>
    <m/>
    <m/>
    <m/>
    <d v="2024-02-28T00:00:00"/>
    <x v="1"/>
    <x v="1"/>
    <x v="0"/>
    <x v="0"/>
    <x v="0"/>
  </r>
  <r>
    <s v="INC000002642020"/>
    <s v="SAP"/>
    <x v="9"/>
    <s v="CLOUD SAP HANA"/>
    <s v="OSCAR A GUZMAN MEDIC"/>
    <s v="tct_oguzma"/>
    <s v="3-Moderado/Limitado"/>
    <s v="4-Baja"/>
    <s v="Baja"/>
    <x v="1"/>
    <s v="TELEFONICA GLOBAL TECHNOLOGY S.A.AGENCIA EN CHILE"/>
    <s v="Transporte OT // Lunes 26 de Febrero a las 23 horas"/>
    <s v="28/02/2024 11:13:48"/>
    <s v="28/02/2024 11:20:03"/>
    <x v="0"/>
    <s v="TI"/>
    <s v="APLICATIVOS"/>
    <s v="28/02/2024 13:01:03"/>
    <s v="28/02/2024 23:50:00"/>
    <s v="NUTRISCO"/>
    <s v="Se ejecuta el transporte de OT a productivo de forma correcta.  _x000a__x000a_Se observa la OT OEDK925140 con warning, al parecer solo advertencia, pero no se observan errores en el log.  _x000a__x000a_Por favor, verifiquen que los cambios de la OT hayan quedado ajustados corre"/>
    <d v="1899-12-30T00:00:00"/>
    <d v="1899-12-30T01:47:15"/>
    <d v="1899-12-30T01:47:15"/>
    <s v=""/>
    <s v="Cumplido"/>
    <m/>
    <m/>
    <m/>
    <m/>
    <m/>
    <d v="2024-02-28T00:00:00"/>
    <x v="1"/>
    <x v="1"/>
    <x v="0"/>
    <x v="0"/>
    <x v="0"/>
  </r>
  <r>
    <s v="INC000002642022"/>
    <s v="SAP"/>
    <x v="9"/>
    <s v="CLOUD SAP HANA"/>
    <s v="OSCAR A GUZMAN MEDIC"/>
    <s v="tct_oguzma"/>
    <s v="3-Moderado/Limitado"/>
    <s v="4-Baja"/>
    <s v="Baja"/>
    <x v="1"/>
    <s v="TELEFONICA GLOBAL TECHNOLOGY S.A.AGENCIA EN CHILE"/>
    <s v="Checklist Diarios 27.02.2024"/>
    <s v="28/02/2024 11:31:01"/>
    <s v="28/02/2024 11:31:37"/>
    <x v="0"/>
    <s v="TI"/>
    <s v="SERVICIOS DE HOSTING"/>
    <s v="28/02/2024 14:36:33"/>
    <s v="28/02/2024 23:50:00"/>
    <s v="ACMA-COAGRA-FRUSAN"/>
    <s v="Checklist enviados"/>
    <d v="1899-12-30T00:00:00"/>
    <d v="1899-12-30T03:05:32"/>
    <d v="1899-12-30T03:05:32"/>
    <s v=""/>
    <s v="Cumplido"/>
    <m/>
    <m/>
    <m/>
    <m/>
    <m/>
    <d v="2024-02-28T00:00:00"/>
    <x v="1"/>
    <x v="1"/>
    <x v="0"/>
    <x v="0"/>
    <x v="0"/>
  </r>
  <r>
    <s v="INC000002642027"/>
    <s v="SAP"/>
    <x v="9"/>
    <s v="CLOUD SAP HANA"/>
    <s v="OSCAR A GUZMAN MEDIC"/>
    <s v="tct_oguzma"/>
    <s v="3-Moderado/Limitado"/>
    <s v="4-Baja"/>
    <s v="Baja"/>
    <x v="1"/>
    <s v="TELEFONICA GLOBAL TECHNOLOGY S.A.AGENCIA EN CHILE"/>
    <s v="Transporte OT // Martes 27 de Febrero a las 23 horas"/>
    <s v="28/02/2024 11:36:56"/>
    <s v="28/02/2024 11:38:54"/>
    <x v="0"/>
    <s v="TI"/>
    <s v="APLICATIVOS"/>
    <s v="28/02/2024 14:39:41"/>
    <s v="28/02/2024 23:50:00"/>
    <s v="NUTRISCO"/>
    <s v="De acuerdo a lo solicitado solo fue importada la OT OEDK925497 Freesap - LO NU 016 ZSD014 - RO correctamente."/>
    <d v="1899-12-30T00:00:00"/>
    <d v="1899-12-30T03:02:45"/>
    <d v="1899-12-30T03:02:45"/>
    <s v=""/>
    <s v="Cumplido"/>
    <m/>
    <m/>
    <m/>
    <m/>
    <m/>
    <d v="2024-02-28T00:00:00"/>
    <x v="1"/>
    <x v="1"/>
    <x v="0"/>
    <x v="0"/>
    <x v="0"/>
  </r>
  <r>
    <s v="INC000002642098"/>
    <s v="VPN IP - MPLS"/>
    <x v="9"/>
    <s v="GESTION HD"/>
    <s v="NICOLAS A SAAVEDRA EGUILUZ"/>
    <s v="frp_kefern"/>
    <s v="3-Moderado/Limitado"/>
    <s v="3-Medio"/>
    <s v="Media"/>
    <x v="1"/>
    <s v="NUTRISCO CHILE SA"/>
    <s v="HD | Creación Usuario SAP PRD"/>
    <s v="28/02/2024 16:21:33"/>
    <s v="28/02/2024 16:24:26"/>
    <x v="0"/>
    <s v="CDP ANTIGUO 1"/>
    <s v="CDP ANTIGUO 2"/>
    <s v="28/02/2024 16:40:44"/>
    <s v="28/02/2024 23:50:00"/>
    <s v="PREVENTIVO: NO_x000a_CODIGO DE SERVICIO:_x000a_DIRECCION:_x000a_QUIEN REPORTA:Nicolás Saavedra Eguiluz +56 9 6187 5469_x000a_CONTACTO EN TERRENO: _x000a_PROBLEMA:_x000a_REQUERIMIENTO:Creación Usuario SAP PRD _x000a_Estimados Help Desk_x000a__x000a_Favor generar ticket en base a requerimiento de cliente NUTR"/>
    <s v="He creado el usuario según lo indicado."/>
    <d v="1899-12-30T00:00:00"/>
    <d v="1899-12-30T00:19:11"/>
    <d v="1899-12-30T00:19:11"/>
    <s v=""/>
    <s v="Cumplido"/>
    <m/>
    <m/>
    <m/>
    <m/>
    <m/>
    <d v="2024-02-28T00:00:00"/>
    <x v="0"/>
    <x v="0"/>
    <x v="0"/>
    <x v="0"/>
    <x v="0"/>
  </r>
  <r>
    <s v="INC000002642154"/>
    <s v="VPN IP - MPLS"/>
    <x v="5"/>
    <s v="GESTION HD"/>
    <s v="OSCAR A RAMIREZ SOTO"/>
    <s v="frp_kefern"/>
    <s v="3-Moderado/Limitado"/>
    <s v="3-Medio"/>
    <s v="Media"/>
    <x v="1"/>
    <s v="EMPRESA NACIONAL DE CERTIFICACIONES"/>
    <s v="HD | Eliminación de usuarios VPN SSL"/>
    <s v="28/02/2024 13:11:19"/>
    <s v="28/02/2024 13:16:12"/>
    <x v="0"/>
    <s v="CDP ANTIGUO 1"/>
    <s v="CDP ANTIGUO 2"/>
    <s v="28/02/2024 15:53:10"/>
    <s v="28/02/2024 23:50:00"/>
    <s v="PREVENTIVO: NO_x000a_CODIGO DE SERVICIO:_x000a_DIRECCION:_x000a_QUIEN REPORTA:Juan Carlos Isla Rodriguez (+56 9) 45912923_x000a_CONTACTO EN TERRENO:Juan Carlos Isla Rodriguez (+56 9) 45912923_x000a_REQUERIMIENTO:Favor, dar de baja los usuarios del siguiente listado._x000a__x000a_Usuario VPN_x000a__x000a_joh"/>
    <s v="Se realiza la eliminacion completa de los usuarios VPN SSL solicitados de nuestro FW perimetral."/>
    <d v="1899-12-30T00:00:00"/>
    <d v="1899-12-30T02:41:51"/>
    <d v="1899-12-30T02:41:51"/>
    <s v=""/>
    <s v="Cumplido"/>
    <m/>
    <m/>
    <m/>
    <m/>
    <m/>
    <d v="2024-02-28T00:00:00"/>
    <x v="1"/>
    <x v="1"/>
    <x v="0"/>
    <x v="0"/>
    <x v="0"/>
  </r>
  <r>
    <s v="INC000002642161"/>
    <s v="VPN IP - MPLS"/>
    <x v="7"/>
    <s v="GESTION HD"/>
    <s v="GUSTAVO AVILA VERA"/>
    <s v="frp_fpetro"/>
    <s v="3-Moderado/Limitado"/>
    <s v="3-Medio"/>
    <s v="Media"/>
    <x v="1"/>
    <s v="TRANSBANK S.A."/>
    <s v="HD/_x000a_Actualización de nombre de dominio DNS - Transba"/>
    <s v="28/02/2024 12:32:14"/>
    <s v="28/02/2024 12:33:09"/>
    <x v="0"/>
    <s v="CDP ANTIGUO 1"/>
    <s v="CDP ANTIGUO 2"/>
    <s v="28/02/2024 15:20:52"/>
    <s v="28/02/2024 23:50:00"/>
    <s v="PREVENTIVO: NO_x000a_CODIGO DE SERVICIO:_x000a_DIRECCION:_x000a_QUIEN REPORTA: Rodrigo Quiroz Silva 56 9 4110 7479_x000a_CONTACTO EN TERRENO: Rodrigo Quiroz Silva 56 9 4110 7479_x000a__x000a_REQUERIMIENTO:_x000a__x000a_Estimado Help Desk, buenas tardes._x000a__x000a_Favor su ayuda en actualizar los registros DNS"/>
    <s v="Se configuran los registros DNS"/>
    <d v="1899-12-30T00:35:45"/>
    <d v="1899-12-30T02:48:38"/>
    <d v="1899-12-30T02:12:53"/>
    <s v=""/>
    <s v="Cumplido"/>
    <m/>
    <m/>
    <m/>
    <m/>
    <m/>
    <d v="2024-02-28T00:00:00"/>
    <x v="1"/>
    <x v="1"/>
    <x v="0"/>
    <x v="0"/>
    <x v="0"/>
  </r>
  <r>
    <s v="INC000002642208"/>
    <s v="HOUSING"/>
    <x v="14"/>
    <s v="ADMINISTRADORES RESIDENTES"/>
    <s v="SEBASTIAN A JARA VIDAL"/>
    <s v="frp_jugonz"/>
    <s v="3-Moderado/Limitado"/>
    <s v="3-Medio"/>
    <s v="Media"/>
    <x v="1"/>
    <s v="VIRGIN MOBILE CHILE SPA"/>
    <s v="GESTION DATACENTER/ ACCESOS / VIRGIN MOBILE CHILE SPA"/>
    <s v="28/02/2024 12:14:39"/>
    <s v="28/02/2024 12:16:43"/>
    <x v="0"/>
    <s v="COMUNICACIONES"/>
    <s v="VPN IP - MPLS"/>
    <s v="28/02/2024 12:32:46"/>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08"/>
    <d v="1899-12-30T00:18:07"/>
    <d v="1899-12-30T00:08:59"/>
    <s v=""/>
    <s v="Cumplido"/>
    <m/>
    <m/>
    <m/>
    <m/>
    <m/>
    <d v="2024-02-28T00:00:00"/>
    <x v="0"/>
    <x v="0"/>
    <x v="0"/>
    <x v="0"/>
    <x v="0"/>
  </r>
  <r>
    <s v="INC000002642239"/>
    <s v="SAP"/>
    <x v="9"/>
    <s v="CLOUD SAP HANA"/>
    <s v="OSCAR A GUZMAN MEDIC"/>
    <s v="tct_oguzma"/>
    <s v="3-Moderado/Limitado"/>
    <s v="4-Baja"/>
    <s v="Baja"/>
    <x v="1"/>
    <s v="TELEFONICA GLOBAL TECHNOLOGY S.A.AGENCIA EN CHILE"/>
    <s v="Checklist Diarios 28.02.2024"/>
    <s v="28/02/2024 14:41:12"/>
    <s v="28/02/2024 14:41:44"/>
    <x v="0"/>
    <s v="TI"/>
    <s v="SERVICIOS DE HOSTING"/>
    <s v="28/02/2024 15:18:17"/>
    <s v="28/02/2024 23:50:00"/>
    <s v="ACMA-COAGRA-FRUSAN"/>
    <s v="Checklist enviados"/>
    <d v="1899-12-30T00:00:00"/>
    <d v="1899-12-30T00:37:05"/>
    <d v="1899-12-30T00:37:05"/>
    <s v=""/>
    <s v="Cumplido"/>
    <m/>
    <m/>
    <m/>
    <m/>
    <m/>
    <d v="2024-02-28T00:00:00"/>
    <x v="0"/>
    <x v="0"/>
    <x v="0"/>
    <x v="0"/>
    <x v="0"/>
  </r>
  <r>
    <s v="INC000002642259"/>
    <s v="HOUSING"/>
    <x v="14"/>
    <s v="BELIEVE"/>
    <s v="SEBASTIAN A JARA VIDAL"/>
    <s v="frp_dvilca"/>
    <s v="3-Moderado/Limitado"/>
    <s v="3-Medio"/>
    <s v="Media"/>
    <x v="1"/>
    <s v="TRANSUNION SOLUCIONES DE INFORMACION CHILE S.A."/>
    <s v="GESTION DATACENTER/ ACCESOS / TRANSUNION SOLUCIONES DE INFORMACION CHILE S.A."/>
    <s v="28/02/2024 15:54:58"/>
    <s v="28/02/2024 15:59:03"/>
    <x v="0"/>
    <s v="COMUNICACIONES"/>
    <s v="VPN IP - MPLS"/>
    <s v="28/02/2024 16:03:29"/>
    <s v="28/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2:36"/>
    <d v="1899-12-30T00:08:31"/>
    <d v="1899-12-30T00:05:55"/>
    <s v=""/>
    <s v="Cumplido"/>
    <m/>
    <m/>
    <m/>
    <m/>
    <m/>
    <d v="2024-02-28T00:00:00"/>
    <x v="0"/>
    <x v="0"/>
    <x v="0"/>
    <x v="0"/>
    <x v="0"/>
  </r>
  <r>
    <s v="INC000002642274"/>
    <s v="HOSTING VIRTUAL"/>
    <x v="18"/>
    <s v="DUOC TICKET PENDIENTES"/>
    <s v="CLAUDIO A GAJARDO GARRIDO"/>
    <s v="frp_disilv"/>
    <s v="3-Moderado/Limitado"/>
    <s v="4-Baja"/>
    <s v="Baja"/>
    <x v="1"/>
    <s v="FUNDACION INSTITUTO PROFESIONAL DUOC UC"/>
    <s v="REQ | DUOC | Urgencia: Media | Homologar BDD desde PRD a DEV y QA"/>
    <s v="28/02/2024 17:08:29"/>
    <s v="28/02/2024 17:10:32"/>
    <x v="0"/>
    <s v="CDP ANTIGUO 1"/>
    <s v="CDP ANTIGUO 2"/>
    <s v="29/02/2024 15:58:21"/>
    <s v="29/02/2024 23:50:00"/>
    <s v="De: Antonio Martinez Diaz &lt;amartinezdi@duoc.cl&gt; _x000a_Enviado el: miércoles, 28 de febrero de 2024 17:07_x000a_Para: Mesa TI &lt;mesa.ti@movistar.cl&gt;_x000a_CC: GERMÁN IGNACIO BAEZA GONZÁLEZ &lt;german.baeza@fractalia.es&gt;; Victor Sepulveda G &lt;victor.sepulvedag@telefonica.com&gt;_x000a_A"/>
    <s v="Se realiza homologación de schema SAI_DWHBI desde ADBDWHBIPRD a  bases de datos ADBDWHBIDEV y ADBDWHBIQAS"/>
    <d v="1899-12-30T21:51:41"/>
    <d v="1899-12-30T22:49:52"/>
    <d v="1899-12-30T00:58:11"/>
    <s v=""/>
    <s v="Cumplido"/>
    <m/>
    <m/>
    <m/>
    <m/>
    <m/>
    <d v="2024-02-29T00:00:00"/>
    <x v="0"/>
    <x v="0"/>
    <x v="0"/>
    <x v="0"/>
    <x v="0"/>
  </r>
  <r>
    <s v="INC000002642276"/>
    <s v="HOUSING"/>
    <x v="8"/>
    <s v="BELIEVE"/>
    <s v="JOSE G MARQUEZ MARCANO"/>
    <s v="frp_dvilca"/>
    <s v="3-Moderado/Limitado"/>
    <s v="3-Medio"/>
    <s v="Media"/>
    <x v="1"/>
    <s v="TELEFONICA EMPRESAS DE CHILE SA"/>
    <s v="GESTION DATACENTER/ ACCESOS / TELEFONICA EMPRESAS DE CHILE SA"/>
    <s v="28/02/2024 17:16:26"/>
    <s v="28/02/2024 17:17:41"/>
    <x v="0"/>
    <s v="COMUNICACIONES"/>
    <s v="VPN IP - MPLS"/>
    <s v="28/02/2024 20:45:47"/>
    <s v="28/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_x000a_ identificar"/>
    <s v="ACCESOS AUTORIZADOS"/>
    <d v="1899-12-30T03:13:42"/>
    <d v="1899-12-30T03:29:21"/>
    <d v="1899-12-30T00:15:39"/>
    <s v=""/>
    <s v="Cumplido"/>
    <m/>
    <s v=""/>
    <s v=""/>
    <s v="Cumplido"/>
    <s v=""/>
    <d v="2024-02-28T00:00:00"/>
    <x v="0"/>
    <x v="0"/>
    <x v="0"/>
    <x v="0"/>
    <x v="0"/>
  </r>
  <r>
    <s v="INC000002642496"/>
    <s v="TICKET-INTELIGENTE"/>
    <x v="6"/>
    <s v="GESTION TI"/>
    <s v="PAUL A SEPULVEDA ALVAREZ"/>
    <s v="USR_TSIGHT"/>
    <s v="1-Extenso/Generalizado"/>
    <s v="4-Baja"/>
    <s v="Baja"/>
    <x v="3"/>
    <s v="RABIE HNOSLTDA"/>
    <s v="rabie001 - aranda_app01 TICKET AUTOMATICO"/>
    <s v="28/02/2024 13:48:05"/>
    <s v="28/02/2024 13:48:05"/>
    <x v="0"/>
    <s v="TRUESIGHT"/>
    <s v="TRUESIGHT"/>
    <s v="29/02/2024 15:34:49"/>
    <s v="29/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se solicita liberacion por parte de cliente ya que archivos corresponden a aplicativo de cliente"/>
    <d v="1899-12-31T01:08:38"/>
    <d v="1899-12-31T01:46:44"/>
    <d v="1899-12-30T00:38:06"/>
    <s v="Cumplido"/>
    <s v=""/>
    <m/>
    <s v=""/>
    <s v=""/>
    <s v=""/>
    <s v="Cumplido"/>
    <d v="2024-02-29T00:00:00"/>
    <x v="0"/>
    <x v="0"/>
    <x v="0"/>
    <x v="0"/>
    <x v="0"/>
  </r>
  <r>
    <s v="INC000002642543"/>
    <s v="HOUSING"/>
    <x v="13"/>
    <s v="BELIEVE"/>
    <s v="RICARDO F ORELLANA MARDONES"/>
    <s v="frp_jcarri"/>
    <s v="3-Moderado/Limitado"/>
    <s v="3-Medio"/>
    <s v="Media"/>
    <x v="1"/>
    <s v="HDI SEGUROS S.A."/>
    <s v="GESTION DATACENTER/ ACCESOS /HDI SEGUROS S.A."/>
    <s v="28/02/2024 15:05:52"/>
    <s v="28/02/2024 15:08:23"/>
    <x v="0"/>
    <s v="CDP ANTIGUO 1"/>
    <s v="CDP ANTIGUO 2"/>
    <s v="28/02/2024 17:07:03"/>
    <s v="28/02/2024 23:50:00"/>
    <s v="EMPRESA:HDI SEGUROS S.A._x000a_CÓDIGO DE SERVICIO: _x000a_DIRECCIÓN:Av. Apoquindo #7071, Las Condes, Santiago_x000a_NOMBRE DE QUIEN REPORTA:Álvaro Ulloa Figueroa_x000a_TELÉFONO DE QUIEN REPORTA:962464224_x000a_NOMBRE DE CONTACTO EN TERRENO: _x000a_REQUERIMIENTO:Cambio de cintas_x000a_EQUIPOS ENE"/>
    <s v="ACCESOS AUTORIZADOS"/>
    <d v="1899-12-30T01:56:28"/>
    <d v="1899-12-30T02:01:11"/>
    <d v="1899-12-30T00:04:43"/>
    <s v=""/>
    <s v="Cumplido"/>
    <m/>
    <m/>
    <m/>
    <m/>
    <m/>
    <d v="2024-02-28T00:00:00"/>
    <x v="0"/>
    <x v="0"/>
    <x v="0"/>
    <x v="0"/>
    <x v="0"/>
  </r>
  <r>
    <s v="INC000002642562"/>
    <s v="TICKET-INTELIGENTE"/>
    <x v="4"/>
    <s v="GESTION TI"/>
    <s v="SERGIO ORELLANA"/>
    <s v="USR_TSIGHT"/>
    <s v="1-Extenso/Generalizado"/>
    <s v="4-Baja"/>
    <s v="Baja"/>
    <x v="3"/>
    <s v="TELEFONICA EMPRESAS DE CHILE SA"/>
    <s v="cmdb - aii_soc_01_clone TICKET AUTOMATICO"/>
    <s v="28/02/2024 14:57:33"/>
    <s v="28/02/2024 14:57:33"/>
    <x v="0"/>
    <s v="TI"/>
    <s v="ALMACENAMIENTO y RESPALDO"/>
    <s v="28/02/2024 16:37:13"/>
    <s v="28/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Buenas tardes estimados,_x000a__x000a_Junto con saludar, al momento de realizar revisión del servidor aii soc 01 clone, se detecta un 80.1% de consumo de RAM, _x000a_el proceso que consume mayor recurso corresponde a socdbad+, adjunto evidencia."/>
    <d v="1899-12-30T01:01:21"/>
    <d v="1899-12-30T01:39:40"/>
    <d v="1899-12-30T00:38:19"/>
    <s v="Cumplido"/>
    <s v=""/>
    <m/>
    <m/>
    <m/>
    <m/>
    <m/>
    <d v="2024-02-28T00:00:00"/>
    <x v="0"/>
    <x v="0"/>
    <x v="0"/>
    <x v="0"/>
    <x v="0"/>
  </r>
  <r>
    <s v="INC000002642602"/>
    <s v="HOUSING"/>
    <x v="14"/>
    <s v="BELIEVE"/>
    <s v="SEBASTIAN A JARA VIDAL"/>
    <s v="frp_jcarri"/>
    <s v="3-Moderado/Limitado"/>
    <s v="3-Medio"/>
    <s v="Media"/>
    <x v="1"/>
    <s v="TELEFONICA GLOBAL TECHNOLOGY S.A.AGENCIA EN CHILE"/>
    <s v="GESTION DATACENTER/ ACCESOS /TELEFONICA GLOBAL TECHNOLOGY S.A.AGENCIA EN CHILE"/>
    <s v="28/02/2024 15:41:40"/>
    <s v="28/02/2024 15:42:56"/>
    <x v="0"/>
    <s v="COMUNICACIONES"/>
    <s v="VPN IP - MPLS"/>
    <s v="28/02/2024 16:00:40"/>
    <s v="28/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4:24"/>
    <d v="1899-12-30T00:19:00"/>
    <d v="1899-12-30T00:14:36"/>
    <s v=""/>
    <s v="Cumplido"/>
    <m/>
    <m/>
    <m/>
    <m/>
    <m/>
    <d v="2024-02-28T00:00:00"/>
    <x v="0"/>
    <x v="0"/>
    <x v="0"/>
    <x v="0"/>
    <x v="0"/>
  </r>
  <r>
    <s v="INC000002642642"/>
    <s v="COMUNICACIONES"/>
    <x v="5"/>
    <s v="COMUNICACIONES DC"/>
    <s v="OSCAR A RAMIREZ SOTO"/>
    <s v="tct_oramir"/>
    <s v="3-Moderado/Limitado"/>
    <s v="3-Medio"/>
    <s v="Media"/>
    <x v="1"/>
    <s v="TELEFONICA GLOBAL TECHNOLOGY S.A.AGENCIA EN CHILE"/>
    <s v="Creación VPN site to Site Telefónica AWS UK"/>
    <s v="28/02/2024 15:53:23"/>
    <s v="28/02/2024 15:55:15"/>
    <x v="0"/>
    <s v="COMUNICACIONES"/>
    <s v="INTERNET"/>
    <s v="28/02/2024 17:39:22"/>
    <s v="28/02/2024 23:50:00"/>
    <s v="Creación VPN site to Site Telefónica AWS UK"/>
    <s v="Se genera nuevo tunel IPSEC hacia AWS IRLANDA a ambas ips publicas solicitadas, se realizan pruebas en conjunto con cliente de manera éxitosa, se cierra ticket."/>
    <d v="1899-12-30T00:00:00"/>
    <d v="1899-12-30T01:45:59"/>
    <d v="1899-12-30T01:45:59"/>
    <s v=""/>
    <s v="Cumplido"/>
    <m/>
    <s v=""/>
    <s v=""/>
    <s v="Cumplido"/>
    <s v=""/>
    <d v="2024-02-28T00:00:00"/>
    <x v="1"/>
    <x v="1"/>
    <x v="0"/>
    <x v="0"/>
    <x v="0"/>
  </r>
  <r>
    <s v="INC000002642672"/>
    <s v="HOSTING VIRTUAL"/>
    <x v="6"/>
    <s v="SISTEMA OPERATIVO MICROSOFT"/>
    <s v="JAVIER CUEVAS"/>
    <s v="tct_jacuev"/>
    <s v="4-Menor/Localizado"/>
    <s v="4-Baja"/>
    <s v="Baja"/>
    <x v="1"/>
    <s v="TELEFONICA GLOBAL TECHNOLOGY S.A.AGENCIA EN CHILE"/>
    <s v="REPLICACIÓN AD PAINE"/>
    <s v="28/02/2024 17:22:23"/>
    <s v="28/02/2024 17:23:13"/>
    <x v="0"/>
    <s v="TI"/>
    <s v="SISTEMAS OPERATIVOS"/>
    <s v="28/02/2024 17:23:13"/>
    <s v="28/02/2024 23:50:00"/>
    <s v="REPLICACIÓN AD PAINE"/>
    <m/>
    <d v="1899-12-30T00:00:00"/>
    <d v="1899-12-30T00:00:50"/>
    <d v="1899-12-30T00:00:50"/>
    <s v=""/>
    <s v="Cumplido"/>
    <m/>
    <m/>
    <m/>
    <m/>
    <m/>
    <d v="2024-02-28T00:00:00"/>
    <x v="0"/>
    <x v="0"/>
    <x v="0"/>
    <x v="0"/>
    <x v="0"/>
  </r>
  <r>
    <s v="INC000002642689"/>
    <s v="VPN IP - MPLS"/>
    <x v="17"/>
    <s v="ADMINISTRADORES RESIDENTES"/>
    <s v="SEBASTIAN VILLENA"/>
    <s v="frp_joflor"/>
    <s v="3-Moderado/Limitado"/>
    <s v="3-Medio"/>
    <s v="Media"/>
    <x v="1"/>
    <s v="CEPECH S.A."/>
    <s v="GAMA | Restauración Winper"/>
    <s v="28/02/2024 18:12:41"/>
    <s v="28/02/2024 18:15:07"/>
    <x v="0"/>
    <s v="CDP ANTIGUO 1"/>
    <s v="CDP ANTIGUO 2"/>
    <s v="29/02/2024 17:41:41"/>
    <s v="29/02/2024 23:50:00"/>
    <s v="PREVENTIVO: NO_x000a_CODIGO DE SERVICIO: RESTAURACIONES._x000a_DIRECCION: -_x000a_QUIEN REPORTA: Cristian Peña |  (56 2) 2722 4842 | 569 9744 9576_x000a_CONTACTO EN TERRENO: Cristian Peña |   (56 2) 2722 4842  | 569 9744 9576_x000a_PROBLEMA: _x000a_REQUERIMIENTO:_x000a__x000a_Buenas tardes, favor nece"/>
    <s v="FASE RESOLUCIÓN Y RECUPERACIÓN_x000a__x000a_Se efectúa contacto con cliente: Cristian Peña_x000a__x000a_Teléfono de contacto: N/A_x000a__x000a_Acciones realizadas: Se entrega infomacion de respaldos activos_x000a__x000a_Solución paliativa o definitiva: N/A_x000a__x000a_Acciones de Mejora, Recomendaciones: N/A_x000a__x000a_Ca"/>
    <d v="1899-12-30T22:44:02"/>
    <d v="1899-12-30T23:29:00"/>
    <d v="1899-12-30T00:44:58"/>
    <s v=""/>
    <s v="Cumplido"/>
    <m/>
    <m/>
    <m/>
    <m/>
    <m/>
    <d v="2024-02-29T00:00:00"/>
    <x v="0"/>
    <x v="0"/>
    <x v="0"/>
    <x v="0"/>
    <x v="0"/>
  </r>
  <r>
    <s v="INC000002642696"/>
    <s v="HOUSING"/>
    <x v="14"/>
    <s v="BELIEVE"/>
    <s v="SEBASTIAN A JARA VIDAL"/>
    <s v="frp_jcarri"/>
    <s v="3-Moderado/Limitado"/>
    <s v="3-Medio"/>
    <s v="Media"/>
    <x v="1"/>
    <s v="TELEFONICA EMPRESAS DE CHILE SA"/>
    <s v="GESTION DATACENTER/ ACCESOS /TOD  Overtech"/>
    <s v="28/02/2024 18:49:00"/>
    <s v="28/02/2024 18:50:39"/>
    <x v="0"/>
    <s v="COMUNICACIONES"/>
    <s v="VPN IP - MPLS"/>
    <s v="28/02/2024 19:08:36"/>
    <s v="28/02/2024 23:50:00"/>
    <s v="EMPRESA:TOD  Overtech_x000a_CÓDIGO DE SERVICIO: _x000a_DIRECCIÓN:Calle San Martin #50, Santiago Centro, Santiago_x000a_NOMBRE DE QUIEN REPORTA:Roxana Gonzalez_x000a_TELÉFONO DE QUIEN REPORTA:961110921_x000a_NOMBRE DE CONTACTO EN TERRENO: _x000a_REQUERIMIENTO:revision de acceso Tarificador"/>
    <m/>
    <d v="1899-12-30T00:13:45"/>
    <d v="1899-12-30T00:19:36"/>
    <d v="1899-12-30T00:05:51"/>
    <s v=""/>
    <s v="Cumplido"/>
    <m/>
    <m/>
    <m/>
    <m/>
    <m/>
    <d v="2024-02-28T00:00:00"/>
    <x v="0"/>
    <x v="0"/>
    <x v="0"/>
    <x v="0"/>
    <x v="0"/>
  </r>
  <r>
    <s v="INC000002642699"/>
    <s v="HOUSING"/>
    <x v="8"/>
    <s v="BELIEVE"/>
    <s v="JOSE G MARQUEZ MARCANO"/>
    <s v="frp_jcarri"/>
    <s v="3-Moderado/Limitado"/>
    <s v="3-Medio"/>
    <s v="Media"/>
    <x v="1"/>
    <s v="HUAWEI CHILE S A"/>
    <s v="GESTION DATACENTER/ ACCESOS /HUAWEI CHILE S A"/>
    <s v="28/02/2024 19:00:28"/>
    <s v="28/02/2024 19:02:43"/>
    <x v="0"/>
    <s v="COMUNICACIONES"/>
    <s v="VPN IP - MPLS"/>
    <s v="28/02/2024 20:45:12"/>
    <s v="28/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s v="ACCESOS AUTORIZADOS"/>
    <d v="1899-12-30T01:40:04"/>
    <d v="1899-12-30T01:44:44"/>
    <d v="1899-12-30T00:04:40"/>
    <s v=""/>
    <s v="Cumplido"/>
    <m/>
    <m/>
    <m/>
    <m/>
    <m/>
    <d v="2024-02-28T00:00:00"/>
    <x v="0"/>
    <x v="0"/>
    <x v="0"/>
    <x v="0"/>
    <x v="0"/>
  </r>
  <r>
    <s v="INC000002642717"/>
    <s v="HOUSING"/>
    <x v="8"/>
    <s v="BELIEVE"/>
    <s v="FERNEY D GARZON PEÑA"/>
    <s v="frp_jcarri"/>
    <s v="3-Moderado/Limitado"/>
    <s v="3-Medio"/>
    <s v="Media"/>
    <x v="1"/>
    <s v="TELEFONICA EMPRESAS DE CHILE SA"/>
    <s v="GESTION DATACENTER/ ACCESOS /DXC"/>
    <s v="28/02/2024 15:53:20"/>
    <s v="28/02/2024 15:54:34"/>
    <x v="0"/>
    <s v="COMUNICACIONES"/>
    <s v="VPN IP - MPLS"/>
    <s v="28/02/2024 16:00:28"/>
    <s v="28/02/2024 23:50:00"/>
    <s v="EMPRESA:DXC_x000a_CÓDIGO DE SERVICIO: _x000a_DIRECCIÓN:AV. Presidente Prieto #226, Paine, Santiago_x000a_NOMBRE DE QUIEN REPORTA:Ferney Garzon_x000a_TELÉFONO DE QUIEN REPORTA:56 2 25774418_x000a_NOMBRE DE CONTACTO EN TERRENO: _x000a_REQUERIMIENTO:Traslado de caja con cintas _x000a_EQUIPOS ENERGI"/>
    <m/>
    <d v="1899-12-30T00:00:00"/>
    <d v="1899-12-30T00:07:08"/>
    <d v="1899-12-30T00:07:08"/>
    <s v=""/>
    <s v="Cumplido"/>
    <m/>
    <s v=""/>
    <s v=""/>
    <s v="Cumplido"/>
    <s v=""/>
    <d v="2024-02-28T00:00:00"/>
    <x v="0"/>
    <x v="0"/>
    <x v="0"/>
    <x v="0"/>
    <x v="0"/>
  </r>
  <r>
    <s v="INC000002642806"/>
    <s v="HOUSING"/>
    <x v="11"/>
    <s v="APQ ACCESOS"/>
    <s v="ESTEBAN O BUSTOS CORNEJO"/>
    <s v="tct_ebusto"/>
    <s v="4-Menor/Localizado"/>
    <s v="4-Baja"/>
    <s v="Baja"/>
    <x v="1"/>
    <s v="TELEFONICA EMPRESAS DE CHILE SA"/>
    <s v="SUPERVISION Cruzada y mediciones opticas"/>
    <s v="28/02/2024 16:16:33"/>
    <s v="28/02/2024 16:18:53"/>
    <x v="0"/>
    <s v="CDP ANTIGUO 1"/>
    <s v="CDP ANTIGUO 2"/>
    <s v="28/02/2024 16:20:09"/>
    <s v="28/02/2024 23:50:00"/>
    <s v="SUPERVISION Cruzada y mediciones opticas"/>
    <s v="SUPERVISION CRQ/OK"/>
    <d v="1899-12-30T00:01:16"/>
    <d v="1899-12-30T00:03:36"/>
    <d v="1899-12-30T00:02:20"/>
    <s v=""/>
    <s v="Cumplido"/>
    <m/>
    <s v=""/>
    <s v=""/>
    <s v=""/>
    <s v="Cumplido"/>
    <d v="2024-02-28T00:00:00"/>
    <x v="0"/>
    <x v="0"/>
    <x v="0"/>
    <x v="0"/>
    <x v="0"/>
  </r>
  <r>
    <s v="INC000002642808"/>
    <s v="HOUSING"/>
    <x v="11"/>
    <s v="APQ ACCESOS"/>
    <s v="ESTEBAN O BUSTOS CORNEJO"/>
    <s v="tct_ebusto"/>
    <s v="4-Menor/Localizado"/>
    <s v="4-Baja"/>
    <s v="Baja"/>
    <x v="1"/>
    <s v="TELEFONICA EMPRESAS DE CHILE SA"/>
    <s v="RONDA Y REVISION DE SALAS TECNICAS"/>
    <s v="28/02/2024 16:22:32"/>
    <s v="28/02/2024 16:23:38"/>
    <x v="0"/>
    <s v="CDP ANTIGUO 1"/>
    <s v="CDP ANTIGUO 2"/>
    <s v="28/02/2024 16:25:43"/>
    <s v="28/02/2024 23:50:00"/>
    <s v="RONDA Y REVISION DE SALAS TECNICAS"/>
    <s v="RONDA REALIZADA"/>
    <d v="1899-12-30T00:02:05"/>
    <d v="1899-12-30T00:03:11"/>
    <d v="1899-12-30T00:01:06"/>
    <s v=""/>
    <s v="Cumplido"/>
    <m/>
    <m/>
    <m/>
    <m/>
    <m/>
    <d v="2024-02-28T00:00:00"/>
    <x v="0"/>
    <x v="0"/>
    <x v="0"/>
    <x v="0"/>
    <x v="0"/>
  </r>
  <r>
    <s v="INC000002642810"/>
    <s v="VPN IP - MPLS"/>
    <x v="5"/>
    <s v="GESTION HD"/>
    <s v="OSCAR A RAMIREZ SOTO"/>
    <s v="frp_kefern"/>
    <s v="3-Moderado/Limitado"/>
    <s v="3-Medio"/>
    <s v="Media"/>
    <x v="1"/>
    <s v="HORTIFRUT S.A"/>
    <s v="HD | Configuración permiso VPN site to Site"/>
    <s v="28/02/2024 18:10:25"/>
    <s v="28/02/2024 18:12:30"/>
    <x v="0"/>
    <s v="CDP ANTIGUO 1"/>
    <s v="CDP ANTIGUO 2"/>
    <s v="29/02/2024 10:31:51"/>
    <s v="29/02/2024 23:50:00"/>
    <s v="PREVENTIVO: NO_x000a_CODIGO DE SERVICIO:_x000a_DIRECCION:_x000a_QUIEN REPORTA:Rodrigo von hausen +56 957139471_x000a_CONTACTO EN TERRENO:_x000a_PROBLEMA:_x000a_REQUERIMIENTO:Equipo, buenas tardes:_x000a__x000a_Junto con saludar, solicito de su ayuda para agregar nueva política para_x000a_que los usuarios VP"/>
    <s v="Estimados se genera nueva politica para que usuarios VPN SSL puedan alcanzar servidor 172.31.21.12 desde Hortifrut hacia AWS en Irlanda."/>
    <d v="1899-12-30T16:12:04"/>
    <d v="1899-12-30T16:21:26"/>
    <d v="1899-12-30T00:09:22"/>
    <s v=""/>
    <s v="Cumplido"/>
    <m/>
    <m/>
    <m/>
    <m/>
    <m/>
    <d v="2024-02-29T00:00:00"/>
    <x v="0"/>
    <x v="0"/>
    <x v="0"/>
    <x v="0"/>
    <x v="0"/>
  </r>
  <r>
    <s v="INC000002642812"/>
    <s v="HOUSING"/>
    <x v="11"/>
    <s v="APQ ACCESOS"/>
    <s v="ESTEBAN O BUSTOS CORNEJO"/>
    <s v="tct_ebusto"/>
    <s v="4-Menor/Localizado"/>
    <s v="4-Baja"/>
    <s v="Baja"/>
    <x v="1"/>
    <s v="TELEFONICA EMPRESAS DE CHILE SA"/>
    <s v="RONDA Y REVISION DE SALAS TECNICAS"/>
    <s v="28/02/2024 16:27:48"/>
    <s v="28/02/2024 16:29:42"/>
    <x v="0"/>
    <s v="CDP ANTIGUO 1"/>
    <s v="CDP ANTIGUO 2"/>
    <s v="28/02/2024 16:31:29"/>
    <s v="28/02/2024 23:50:00"/>
    <s v="RONDA Y REVISION DE SALAS TECNICAS"/>
    <s v="RONDA REALIZADA"/>
    <d v="1899-12-30T00:01:47"/>
    <d v="1899-12-30T00:03:41"/>
    <d v="1899-12-30T00:01:54"/>
    <s v=""/>
    <s v="Cumplido"/>
    <m/>
    <m/>
    <m/>
    <m/>
    <m/>
    <d v="2024-02-28T00:00:00"/>
    <x v="0"/>
    <x v="0"/>
    <x v="0"/>
    <x v="0"/>
    <x v="0"/>
  </r>
  <r>
    <s v="INC000002642814"/>
    <s v="VPN IP - MPLS"/>
    <x v="12"/>
    <s v="GESTION HD"/>
    <s v="DENISE CRUZAT ETCHEBERRY"/>
    <s v="frp_fpetro"/>
    <s v="3-Moderado/Limitado"/>
    <s v="3-Medio"/>
    <s v="Media"/>
    <x v="1"/>
    <s v="TELEFONICA GLOBAL TECHNOLOGY S.A.AGENCIA EN CHILE"/>
    <s v="HD/_x000a_Crear folio - Accesos permanentes sitios Movistar / Febrero 2024"/>
    <s v="28/02/2024 16:40:59"/>
    <s v="28/02/2024 16:44:00"/>
    <x v="0"/>
    <s v="CDP ANTIGUO 1"/>
    <s v="CDP ANTIGUO 2"/>
    <s v="28/02/2024 17:57:36"/>
    <s v="28/02/2024 23:50:00"/>
    <s v="PREVENTIVO: NO_x000a_CODIGO DE SERVICIO:_x000a_DIRECCION:_x000a_QUIEN REPORTA: Dayana Leiva Valenzuela +56 9 9451 9024_x000a_CONTACTO EN TERRENO: Dayana Leiva Valenzuela  +56 9 9451 9024_x000a_PROBLEMA:_x000a_REQUERIMIENTO:_x000a__x000a_Por favor crear folio de requerimiento para el cliente Comercial"/>
    <s v="Desde el 01 de enero de 2023, la figura de accesos permanentes no se deberá actualizar mas para clientes, salvo caso particulares como clientes residentes como Santander o clientes de uso de oficinas como SINACOFI, pero acogiéndonos al nuevo modelo de ac"/>
    <d v="1899-12-30T00:50:35"/>
    <d v="1899-12-30T01:16:37"/>
    <d v="1899-12-30T00:26:02"/>
    <s v=""/>
    <s v="Cumplido"/>
    <m/>
    <m/>
    <m/>
    <m/>
    <m/>
    <d v="2024-02-28T00:00:00"/>
    <x v="0"/>
    <x v="0"/>
    <x v="0"/>
    <x v="0"/>
    <x v="0"/>
  </r>
  <r>
    <s v="INC000002642823"/>
    <s v="HOUSING"/>
    <x v="11"/>
    <s v="APQ ACCESOS"/>
    <s v="ESTEBAN O BUSTOS CORNEJO"/>
    <s v="tct_ebusto"/>
    <s v="4-Menor/Localizado"/>
    <s v="4-Baja"/>
    <s v="Baja"/>
    <x v="1"/>
    <s v="TELEFONICA EMPRESAS DE CHILE SA"/>
    <s v="RONDA Y REVISION DE SALAS TECNICAS 17:00"/>
    <s v="28/02/2024 16:59:27"/>
    <s v="28/02/2024 17:00:52"/>
    <x v="0"/>
    <s v="CDP ANTIGUO 1"/>
    <s v="CDP ANTIGUO 2"/>
    <s v="28/02/2024 18:31:44"/>
    <s v="28/02/2024 23:50:00"/>
    <s v="RONDA Y REVISION DE SALAS TECNICAS 17:00"/>
    <s v="RONDA REALIZADA"/>
    <d v="1899-12-30T01:30:52"/>
    <d v="1899-12-30T01:32:17"/>
    <d v="1899-12-30T00:01:25"/>
    <s v=""/>
    <s v="Cumplido"/>
    <m/>
    <m/>
    <m/>
    <m/>
    <m/>
    <d v="2024-02-28T00:00:00"/>
    <x v="0"/>
    <x v="0"/>
    <x v="0"/>
    <x v="0"/>
    <x v="0"/>
  </r>
  <r>
    <s v="INC000002642830"/>
    <s v="VPN IP - MPLS"/>
    <x v="7"/>
    <s v="GESTION HD"/>
    <s v="EDUARDO J CAMACHO URDANETA"/>
    <s v="frp_fpetro"/>
    <s v="3-Moderado/Limitado"/>
    <s v="3-Medio"/>
    <s v="Media"/>
    <x v="1"/>
    <s v="TELEFONICA GLOBAL TECHNOLOGY S.A.AGENCIA EN CHILE"/>
    <s v="HD/RV: Recursos Expedition // C-19872399999_PROYECTO INTERNO // Mesa Automatización"/>
    <s v="28/02/2024 17:10:15"/>
    <s v="28/02/2024 17:12:20"/>
    <x v="0"/>
    <s v="TI"/>
    <s v="SISTEMAS OPERATIVOS"/>
    <s v="29/02/2024 21:06:09"/>
    <s v="29/02/2024 23:50:00"/>
    <s v="PREVENTIVO: NO_x000a_CODIGO DE SERVICIO:_x000a_DIRECCION:_x000a_QUIEN REPORTA: Eduardo José Camacho Urdaneta 56 9 4135 5459_x000a_CONTACTO EN TERRENO: Eduardo José Camacho Urdaneta 56 9 4135 5459_x000a_PROBLEMA:_x000a_REQUERIMIENTO:_x000a__x000a_@EDUARDO JOSE CAMACHO URDANETA, según lo conversado en s"/>
    <s v="SERVIDOR FUE ENTREGADO EL DÍA DE HOY"/>
    <d v="1899-12-31T02:56:59"/>
    <d v="1899-12-31T03:55:54"/>
    <d v="1899-12-30T00:58:55"/>
    <s v=""/>
    <s v="Cumplido"/>
    <m/>
    <m/>
    <m/>
    <m/>
    <m/>
    <d v="2024-02-29T00:00:00"/>
    <x v="0"/>
    <x v="0"/>
    <x v="0"/>
    <x v="0"/>
    <x v="0"/>
  </r>
  <r>
    <s v="INC000002642835"/>
    <s v="HOSTING VIRTUAL"/>
    <x v="18"/>
    <s v="DUOC TICKET AUTOMATICO"/>
    <s v="ALVARO ORTIZ"/>
    <s v="frp_eavend"/>
    <s v="3-Moderado/Limitado"/>
    <s v="4-Baja"/>
    <s v="Baja"/>
    <x v="1"/>
    <s v="FUNDACION INSTITUTO PROFESIONAL DUOC UC"/>
    <s v="DUOC|REQ|: Solicitud homologación tablas"/>
    <s v="28/02/2024 17:27:58"/>
    <s v="28/02/2024 17:33:08"/>
    <x v="0"/>
    <s v="CDP ANTIGUO 1"/>
    <s v="CDP ANTIGUO 2"/>
    <s v="28/02/2024 19:47:50"/>
    <s v="28/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la homologacion solicitada por cliente."/>
    <d v="1899-12-30T01:38:17"/>
    <d v="1899-12-30T02:19:52"/>
    <d v="1899-12-30T00:41:35"/>
    <s v=""/>
    <s v="Cumplido"/>
    <m/>
    <m/>
    <m/>
    <m/>
    <m/>
    <d v="2024-02-28T00:00:00"/>
    <x v="0"/>
    <x v="0"/>
    <x v="0"/>
    <x v="0"/>
    <x v="0"/>
  </r>
  <r>
    <s v="INC000002642877"/>
    <s v="VPN IP - MPLS"/>
    <x v="6"/>
    <s v="BELIEVE"/>
    <s v="GIOVANNI D ROCCO VALENZUELA"/>
    <s v="frp_jcruzy"/>
    <s v="4-Menor/Localizado"/>
    <s v="4-Baja"/>
    <s v="Baja"/>
    <x v="1"/>
    <s v="TELEFONICA CYBERSECURITY TECH CHILE SPA"/>
    <s v="REQ / SOC / Alarma de inactividad"/>
    <s v="29/02/2024 3:46:41"/>
    <s v="29/02/2024 3:48:15"/>
    <x v="0"/>
    <s v="CDP ANTIGUO 1"/>
    <s v="CDP ANTIGUO 2"/>
    <s v="29/02/2024 10:50:42"/>
    <s v="29/02/2024 23:50:00"/>
    <s v="PREVENTIVO: NO_x000a_CODIGO DE SERVICIO_x000a_DIRECCION:_x000a_COMUNA:_x000a_NOMBRE QUIEN REPORTA: Luciano Orellana Caniuqueo_x000a_TELEFONO QUIEN REPORTA: 56 9 8477 3982|_x000a_NOMBRE CONTACTO EN TERRENO:_x000a_TEFEFONO 1 CONTACTO EN TERRENO:_x000a_TELEFONO 2 CONTACTO EN TERRENO:_x000a_REQUERIMIENTO:Estima"/>
    <s v="Buenos Días._x000a__x000a_Según lo verificado, el equipo cuenta con comunicación hacia QRADAR, ip 10.10.100.84, la poca eventualidad de este, es por lo cual se ve con pocos “eventos” hacia Qradar. Lo recomendado para próximas solicitudes es que al menos podamos ver"/>
    <d v="1899-12-30T01:42:57"/>
    <d v="1899-12-30T07:04:01"/>
    <d v="1899-12-30T05:21:04"/>
    <s v=""/>
    <s v="Cumplido"/>
    <m/>
    <m/>
    <m/>
    <m/>
    <m/>
    <d v="2024-02-29T00:00:00"/>
    <x v="1"/>
    <x v="0"/>
    <x v="1"/>
    <x v="0"/>
    <x v="0"/>
  </r>
  <r>
    <s v="INC000002643013"/>
    <s v="HOUSING"/>
    <x v="14"/>
    <s v="BELIEVE"/>
    <s v="JAVIER J BRAVO CARVAJAL"/>
    <s v="frp_dvilca"/>
    <s v="3-Moderado/Limitado"/>
    <s v="3-Medio"/>
    <s v="Media"/>
    <x v="1"/>
    <s v="RIPLEY CHILE S.A."/>
    <s v="GESTION DATACENTER/ ACCESOS / RIPLEY CHILE S.A."/>
    <s v="28/02/2024 18:49:40"/>
    <s v="28/02/2024 18:52:31"/>
    <x v="0"/>
    <s v="COMUNICACIONES"/>
    <s v="VPN IP - MPLS"/>
    <s v="29/02/2024 1:12:05"/>
    <s v="29/02/2024 23:50:00"/>
    <s v="EMPRESA: RIPLEY CHILE S.A._x000a_CÓDIGO DE SERVICIO: _x000a_DIRECCIÓN:Calle San Martin #50, Santiago Centro, Santiago_x000a_NOMBRE DE QUIEN REPORTA:juan castro_x000a_TELÉFONO DE QUIEN REPORTA:994497727_x000a_NOMBRE DE CONTACTO EN TERRENO: _x000a_REQUERIMIENTO :  _x000a_Revision de equipo switch"/>
    <s v="accesos autorizados"/>
    <d v="1899-12-30T00:32:18"/>
    <d v="1899-12-30T06:22:25"/>
    <d v="1899-12-30T05:50:07"/>
    <s v=""/>
    <s v="Cumplido"/>
    <m/>
    <m/>
    <m/>
    <m/>
    <m/>
    <d v="2024-02-29T00:00:00"/>
    <x v="1"/>
    <x v="0"/>
    <x v="1"/>
    <x v="0"/>
    <x v="0"/>
  </r>
  <r>
    <s v="INC000002643042"/>
    <s v="HOUSING"/>
    <x v="11"/>
    <s v="APQ ACCESOS"/>
    <s v="JOSE G MARQUEZ MARCANO"/>
    <s v="tct_josmam"/>
    <s v="4-Menor/Localizado"/>
    <s v="4-Baja"/>
    <s v="Baja"/>
    <x v="1"/>
    <s v="TELEFONICA EMPRESAS DE CHILE SA"/>
    <s v="SUPERVISION: Conectar cable de red de Atalla"/>
    <s v="28/02/2024 22:55:11"/>
    <s v="28/02/2024 22:56:50"/>
    <x v="0"/>
    <s v="CDP ANTIGUO 1"/>
    <s v="CDP ANTIGUO 2"/>
    <s v="29/02/2024 0:07:04"/>
    <s v="29/02/2024 23:50:00"/>
    <s v="Conectar cable de red de Atalla"/>
    <s v="trabajo realizado"/>
    <d v="1899-12-30T01:10:00"/>
    <d v="1899-12-30T01:11:53"/>
    <d v="1899-12-30T00:01:53"/>
    <s v=""/>
    <s v="Cumplido"/>
    <m/>
    <m/>
    <m/>
    <m/>
    <m/>
    <d v="2024-02-29T00:00:00"/>
    <x v="0"/>
    <x v="0"/>
    <x v="0"/>
    <x v="0"/>
    <x v="0"/>
  </r>
  <r>
    <s v="INC000002643044"/>
    <s v="HOUSING"/>
    <x v="11"/>
    <s v="APQ ACCESOS"/>
    <s v="JOSE G MARQUEZ MARCANO"/>
    <s v="tct_josmam"/>
    <s v="4-Menor/Localizado"/>
    <s v="4-Baja"/>
    <s v="Baja"/>
    <x v="1"/>
    <s v="TELEFONICA EMPRESAS DE CHILE SA"/>
    <s v="SUPERVISION: REVISIÓN, DESCONEXIÓN Y CONEXIÓN DE CABLEADO UTP, FO, POR PÉRDIDA DE CONEXIÓN"/>
    <s v="28/02/2024 23:06:36"/>
    <s v="28/02/2024 23:07:24"/>
    <x v="0"/>
    <s v="CDP ANTIGUO 1"/>
    <s v="CDP ANTIGUO 2"/>
    <s v="29/02/2024 4:05:45"/>
    <s v="29/02/2024 23:50:00"/>
    <s v="REVISIÓN, DESCONEXIÓN Y CONEXIÓN DE CABLEADO UTP, FO, POR PÉRDIDA DE CONEXIÓN"/>
    <s v="INCIDENCIA RESTABLECIDA"/>
    <d v="1899-12-30T04:58:06"/>
    <d v="1899-12-30T04:59:09"/>
    <d v="1899-12-30T00:01:03"/>
    <s v=""/>
    <s v="Cumplido"/>
    <m/>
    <m/>
    <m/>
    <m/>
    <m/>
    <d v="2024-02-29T00:00:00"/>
    <x v="0"/>
    <x v="0"/>
    <x v="0"/>
    <x v="0"/>
    <x v="0"/>
  </r>
  <r>
    <s v="INC000002643046"/>
    <s v="HOUSING"/>
    <x v="11"/>
    <s v="APQ ACCESOS"/>
    <s v="JOSE G MARQUEZ MARCANO"/>
    <s v="tct_josmam"/>
    <s v="4-Menor/Localizado"/>
    <s v="4-Baja"/>
    <s v="Baja"/>
    <x v="1"/>
    <s v="TELEFONICA EMPRESAS DE CHILE SA"/>
    <s v="RONDA Y REVISION DE SALAS"/>
    <s v="29/02/2024 0:27:06"/>
    <s v="29/02/2024 0:27:43"/>
    <x v="0"/>
    <s v="CDP ANTIGUO 1"/>
    <s v="CDP ANTIGUO 2"/>
    <s v="29/02/2024 0:28:49"/>
    <s v="29/02/2024 23:50:00"/>
    <s v="RONDA Y REVISION DE SALAS"/>
    <s v="RONDAS REALIZADAS"/>
    <d v="1899-12-30T00:00:52"/>
    <d v="1899-12-30T00:01:43"/>
    <d v="1899-12-30T00:00:51"/>
    <s v=""/>
    <s v="Cumplido"/>
    <m/>
    <m/>
    <m/>
    <m/>
    <m/>
    <d v="2024-02-29T00:00:00"/>
    <x v="0"/>
    <x v="0"/>
    <x v="0"/>
    <x v="0"/>
    <x v="0"/>
  </r>
  <r>
    <s v="INC000002643051"/>
    <s v="HOUSING"/>
    <x v="11"/>
    <s v="APQ ACCESOS"/>
    <s v="JOSE G MARQUEZ MARCANO"/>
    <s v="tct_josmam"/>
    <s v="4-Menor/Localizado"/>
    <s v="4-Baja"/>
    <s v="Baja"/>
    <x v="1"/>
    <s v="TELEFONICA EMPRESAS DE CHILE SA"/>
    <s v="RONDA Y REVISION DE SALAS"/>
    <s v="29/02/2024 7:19:30"/>
    <s v="29/02/2024 7:20:30"/>
    <x v="0"/>
    <s v="CDP ANTIGUO 1"/>
    <s v="CDP ANTIGUO 2"/>
    <s v="29/02/2024 7:21:45"/>
    <s v="29/02/2024 23:50:00"/>
    <s v="RONDA Y REVISION DE SALAS"/>
    <s v="RONDAS REALIZADAS"/>
    <d v="1899-12-30T00:00:57"/>
    <d v="1899-12-30T00:02:15"/>
    <d v="1899-12-30T00:01:18"/>
    <s v=""/>
    <s v="Cumplido"/>
    <m/>
    <m/>
    <m/>
    <m/>
    <m/>
    <d v="2024-02-29T00:00:00"/>
    <x v="0"/>
    <x v="0"/>
    <x v="0"/>
    <x v="0"/>
    <x v="0"/>
  </r>
  <r>
    <s v="INC000002643107"/>
    <s v="HOUSING"/>
    <x v="8"/>
    <s v="BELIEVE"/>
    <s v="JOSE G MARQUEZ MARCANO"/>
    <s v="frp_jcarri"/>
    <s v="3-Moderado/Limitado"/>
    <s v="3-Medio"/>
    <s v="Media"/>
    <x v="1"/>
    <s v="TELEFONICA EMPRESAS DE CHILE SA"/>
    <s v="GESTION DATACENTER/ ACCESOS /DXC"/>
    <s v="28/02/2024 19:19:16"/>
    <s v="28/02/2024 19:20:19"/>
    <x v="0"/>
    <s v="COMUNICACIONES"/>
    <s v="VPN IP - MPLS"/>
    <s v="28/02/2024 20:44:37"/>
    <s v="28/02/2024 23:50:00"/>
    <s v="EMPRESA:DXC_x000a_CÓDIGO DE SERVICIO: _x000a_DIRECCIÓN:AV. Presidente Prieto #226, Paine, Santiago_x000a_NOMBRE DE QUIEN REPORTA:Cristóbal Reyes_x000a_TELÉFONO DE QUIEN REPORTA:987685102_x000a_NOMBRE DE CONTACTO EN TERRENO: _x000a_REQUERIMIENTO:REVISIÓN, DESCONEXIÓN Y CONEXIÓN DE CABLEADO"/>
    <s v="ACCESOS AUTORIZADOS"/>
    <d v="1899-12-30T01:15:52"/>
    <d v="1899-12-30T01:25:21"/>
    <d v="1899-12-30T00:09:29"/>
    <s v=""/>
    <s v="Cumplido"/>
    <m/>
    <m/>
    <m/>
    <m/>
    <m/>
    <d v="2024-02-28T00:00:00"/>
    <x v="0"/>
    <x v="0"/>
    <x v="0"/>
    <x v="0"/>
    <x v="0"/>
  </r>
  <r>
    <s v="INC000002643138"/>
    <s v="HOUSING"/>
    <x v="11"/>
    <s v="APQ ACCESOS"/>
    <s v="JOSE G MARQUEZ MARCANO"/>
    <s v="tct_josmam"/>
    <s v="4-Menor/Localizado"/>
    <s v="4-Baja"/>
    <s v="Baja"/>
    <x v="1"/>
    <s v="TELEFONICA EMPRESAS DE CHILE SA"/>
    <s v="SUPERVISION: Incidente Telefonica Chile-cambio de modulo cach"/>
    <s v="28/02/2024 22:12:38"/>
    <s v="28/02/2024 22:13:24"/>
    <x v="0"/>
    <s v="CDP ANTIGUO 1"/>
    <s v="CDP ANTIGUO 2"/>
    <s v="29/02/2024 0:18:37"/>
    <s v="29/02/2024 23:50:00"/>
    <s v="Incidente Telefonica Chile-cambio de modulo cach"/>
    <s v="INCIDENCIA RESTABLECIDA."/>
    <d v="1899-12-30T02:05:00"/>
    <d v="1899-12-30T02:05:59"/>
    <d v="1899-12-30T00:00:59"/>
    <s v=""/>
    <s v="Cumplido"/>
    <m/>
    <m/>
    <m/>
    <m/>
    <m/>
    <d v="2024-02-29T00:00:00"/>
    <x v="0"/>
    <x v="0"/>
    <x v="0"/>
    <x v="0"/>
    <x v="0"/>
  </r>
  <r>
    <s v="INC000002643144"/>
    <s v="HOUSING"/>
    <x v="11"/>
    <s v="APQ ACCESOS"/>
    <s v="JOSE G MARQUEZ MARCANO"/>
    <s v="tct_josmam"/>
    <s v="4-Menor/Localizado"/>
    <s v="4-Baja"/>
    <s v="Baja"/>
    <x v="1"/>
    <s v="TELEFONICA EMPRESAS DE CHILE SA"/>
    <s v="TOMA DE ALARMAS DE CLIENTES"/>
    <s v="29/02/2024 4:08:09"/>
    <s v="29/02/2024 4:08:53"/>
    <x v="0"/>
    <s v="CDP ANTIGUO 1"/>
    <s v="CDP ANTIGUO 2"/>
    <s v="29/02/2024 4:10:08"/>
    <s v="29/02/2024 23:50:00"/>
    <s v="TOMA DE ALARMAS DE CLIENTES"/>
    <s v="TOMA DE ALARMAS REALIZADAS"/>
    <d v="1899-12-30T00:00:57"/>
    <d v="1899-12-30T00:01:59"/>
    <d v="1899-12-30T00:01:02"/>
    <s v=""/>
    <s v="Cumplido"/>
    <m/>
    <m/>
    <m/>
    <m/>
    <m/>
    <d v="2024-02-29T00:00:00"/>
    <x v="0"/>
    <x v="0"/>
    <x v="0"/>
    <x v="0"/>
    <x v="0"/>
  </r>
  <r>
    <s v="INC000002643148"/>
    <s v="SAP"/>
    <x v="9"/>
    <s v="CLOUD SAP HANA"/>
    <s v="NICOLAS A SAAVEDRA EGUILUZ"/>
    <s v="tct_nsaave"/>
    <s v="4-Menor/Localizado"/>
    <s v="4-Baja"/>
    <s v="Baja"/>
    <x v="1"/>
    <s v="TELEFONICA EMPRESAS DE CHILE SA"/>
    <s v="Checklist Diario Clientes 29.02.24"/>
    <s v="29/02/2024 7:28:38"/>
    <s v="29/02/2024 7:30:00"/>
    <x v="0"/>
    <s v="Service"/>
    <s v="Internal"/>
    <s v="29/02/2024 7:30:32"/>
    <s v="29/02/2024 23:50:00"/>
    <s v="Se realiza Checklist Diario de los clientes; _x000a_HDC_x000a_NUTRISCO"/>
    <s v="Se realiza Checklist Diario de los clientes; _x000a_HDC_x000a_NUTRISCO"/>
    <d v="1899-12-30T00:00:00"/>
    <d v="1899-12-30T00:01:54"/>
    <d v="1899-12-30T00:01:54"/>
    <s v=""/>
    <s v="Cumplido"/>
    <m/>
    <m/>
    <m/>
    <m/>
    <m/>
    <d v="2024-02-29T00:00:00"/>
    <x v="0"/>
    <x v="0"/>
    <x v="0"/>
    <x v="0"/>
    <x v="0"/>
  </r>
  <r>
    <s v="INC000002643150"/>
    <s v="HOUSING"/>
    <x v="11"/>
    <s v="APQ ACCESOS"/>
    <s v="ESTEBAN O BUSTOS CORNEJO"/>
    <s v="tct_ebusto"/>
    <s v="4-Menor/Localizado"/>
    <s v="4-Baja"/>
    <s v="Baja"/>
    <x v="1"/>
    <s v="TELEFONICA EMPRESAS DE CHILE SA"/>
    <s v="Ronda y revisión de salas técnicas 08:00"/>
    <s v="29/02/2024 8:05:46"/>
    <s v="29/02/2024 8:07:03"/>
    <x v="0"/>
    <s v="CDP ANTIGUO 1"/>
    <s v="CDP ANTIGUO 2"/>
    <s v="29/02/2024 9:10:09"/>
    <s v="29/02/2024 23:50:00"/>
    <s v="Ronda y revisión de salas técnicas 08:00"/>
    <s v="RONDA REALIZADA"/>
    <d v="1899-12-30T01:03:06"/>
    <d v="1899-12-30T01:04:23"/>
    <d v="1899-12-30T00:01:17"/>
    <s v=""/>
    <s v="Cumplido"/>
    <m/>
    <m/>
    <m/>
    <m/>
    <m/>
    <d v="2024-02-29T00:00:00"/>
    <x v="0"/>
    <x v="0"/>
    <x v="0"/>
    <x v="0"/>
    <x v="0"/>
  </r>
  <r>
    <s v="INC000002643262"/>
    <s v="TICKET-INTELIGENTE"/>
    <x v="6"/>
    <s v="GESTION TI"/>
    <s v="PAUL A SEPULVEDA ALVAREZ"/>
    <s v="USR_TSIGHT"/>
    <s v="1-Extenso/Generalizado"/>
    <s v="4-Baja"/>
    <s v="Baja"/>
    <x v="3"/>
    <s v="COAGRA S A"/>
    <s v="coagra01 - sap_prod_e_vm TICKET AUTOMATICO"/>
    <s v="28/02/2024 22:06:37"/>
    <s v="28/02/2024 22:06:37"/>
    <x v="0"/>
    <s v="TRUESIGHT"/>
    <s v="TRUESIGHT"/>
    <s v="29/02/2024 11:54:02"/>
    <s v="2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recursos por ejecucion de procesos SAP en servidor. comportamiento esperado, se mantiene en observacion._x000a_se solicita modificacion de umbral a objetos de monitoreo con folio INC000002643771"/>
    <d v="1899-12-30T13:45:19"/>
    <d v="1899-12-30T13:47:25"/>
    <d v="1899-12-30T00:02:06"/>
    <s v="Cumplido"/>
    <s v=""/>
    <m/>
    <m/>
    <m/>
    <m/>
    <m/>
    <d v="2024-02-29T00:00:00"/>
    <x v="0"/>
    <x v="0"/>
    <x v="0"/>
    <x v="0"/>
    <x v="0"/>
  </r>
  <r>
    <s v="INC000002643507"/>
    <s v="HOUSING"/>
    <x v="14"/>
    <s v="BELIEVE"/>
    <s v="SEBASTIAN A JARA VIDAL"/>
    <s v="frp_xgambo"/>
    <s v="3-Moderado/Limitado"/>
    <s v="3-Medio"/>
    <s v="Media"/>
    <x v="1"/>
    <s v="TELEFONICA GLOBAL TECHNOLOGY S.A.AGENCIA EN CHILE"/>
    <s v="GESTION DATACENTER/ ACCESOS / TELEFONICA GLOBAL TECHNOLOGY S.A.AGENCIA EN CHILE"/>
    <s v="29/02/2024 8:45:46"/>
    <s v="29/02/2024 8:48:01"/>
    <x v="0"/>
    <s v="COMUNICACIONES"/>
    <s v="VPN IP - MPLS"/>
    <s v="29/02/2024 8:58:20"/>
    <s v="29/02/2024 23:50:00"/>
    <s v="EMPRESA: TELEFONICA GLOBAL TECHNOLOGY S.A.AGENCIA EN CHILE_x000a_CÓDIGO DE SERVICIO: _x000a_DIRECCIÓN:Calle San Martin #50, Santiago Centro, Santiago_x000a_NOMBRE DE QUIEN REPORTA:Manuel Maita_x000a_TELÉFONO DE QUIEN REPORTA:  56974138322_x000a_NOMBRE DE CONTACTO EN TERRENO: _x000a_REQUERI"/>
    <m/>
    <d v="1899-12-30T00:06:41"/>
    <d v="1899-12-30T00:12:34"/>
    <d v="1899-12-30T00:05:53"/>
    <s v=""/>
    <s v="Cumplido"/>
    <m/>
    <m/>
    <m/>
    <m/>
    <m/>
    <d v="2024-02-29T00:00:00"/>
    <x v="0"/>
    <x v="0"/>
    <x v="0"/>
    <x v="0"/>
    <x v="0"/>
  </r>
  <r>
    <s v="INC000002643551"/>
    <s v="VPN IP - MPLS"/>
    <x v="18"/>
    <s v="GESTION HD"/>
    <s v="CRISTOBAL I REYES DELGADO"/>
    <s v="frp_pcamay"/>
    <s v="3-Moderado/Limitado"/>
    <s v="3-Medio"/>
    <s v="Media"/>
    <x v="1"/>
    <s v="TELEFONICA GLOBAL TECHNOLOGY S.A.AGENCIA EN CHILE"/>
    <s v="HD/Re: Lentitud Motor BD 10.233.49.6||FOLIO INC000002641821||APERTURA"/>
    <s v="29/02/2024 10:18:56"/>
    <s v="29/02/2024 10:20:13"/>
    <x v="0"/>
    <s v="TI"/>
    <s v="BASES DE DATOS"/>
    <s v="29/02/2024 17:03:32"/>
    <s v="29/02/2024 23:50:00"/>
    <s v="PREVENTIVO: NO_x000a_CODIGO DE SERVICIO:_x000a_DIRECCION:_x000a_QUIEN REPORTA: cristobal.reyes_x000a_CONTACTO EN TERRENO:_x000a_PROBLEMA:_x000a_REQUERIMIENTO:Favor su apoyo en la creación de un ticket por el siguiente_x000a_requerimiento:_x000a__x000a_“Necesitamos un nuevo estatus porque la máquina TGESTION"/>
    <s v="Se envió analisis durante la mañana con todo el detalle encontrado de la lentitud reportada y las recomendaciones que pueden ser aplicadas. A no obtener feedback, se cierra ticket."/>
    <d v="1899-12-30T06:30:53"/>
    <d v="1899-12-30T06:44:36"/>
    <d v="1899-12-30T00:13:43"/>
    <s v=""/>
    <s v="Cumplido"/>
    <m/>
    <m/>
    <m/>
    <m/>
    <m/>
    <d v="2024-02-29T00:00:00"/>
    <x v="0"/>
    <x v="0"/>
    <x v="0"/>
    <x v="0"/>
    <x v="0"/>
  </r>
  <r>
    <s v="INC000002643564"/>
    <s v="HOUSING"/>
    <x v="13"/>
    <s v="BELIEVE"/>
    <s v="RENE E VILLEGAS CARREÑO"/>
    <s v="frp_jcarri"/>
    <s v="3-Moderado/Limitado"/>
    <s v="3-Medio"/>
    <s v="Media"/>
    <x v="1"/>
    <s v="BANCO SANTANDER CHILE 1"/>
    <s v="GESTION DATACENTER/ ACCESOS /BANCO SANTANDER CHILE 1"/>
    <s v="29/02/2024 10:39:37"/>
    <s v="29/02/2024 10:40:49"/>
    <x v="0"/>
    <s v="ACCESO"/>
    <s v="CLIENTE"/>
    <s v="29/02/2024 12:45:04"/>
    <s v="29/02/2024 23:50:00"/>
    <s v="EMPRESA:BANCO SANTANDER CHILE 1_x000a_CÓDIGO DE SERVICIO: _x000a_DIRECCIÓN:Av. Apoquindo #7071, Las Condes, Santiago_x000a_NOMBRE DE QUIEN REPORTA:Christian Tapia_x000a_TELÉFONO DE QUIEN REPORTA:56981568202_x000a_NOMBRE DE CONTACTO EN TERRENO: _x000a_REQUERIMIENTO:Decomiso equipo rack J2,H"/>
    <s v="Se efectúa contacto con cliente: no aplica_x000a_Teléfono de contacto:no aplica_x000a_Acciones realizadas: accesos autorizados_x000a_Solución paliativa o definitiva: no aplica_x000a_Acciones de Mejora, Recomendaciones:no aplica"/>
    <d v="1899-12-30T01:31:16"/>
    <d v="1899-12-30T02:05:27"/>
    <d v="1899-12-30T00:34:11"/>
    <s v=""/>
    <s v="Cumplido"/>
    <m/>
    <m/>
    <m/>
    <m/>
    <m/>
    <d v="2024-02-29T00:00:00"/>
    <x v="0"/>
    <x v="0"/>
    <x v="0"/>
    <x v="0"/>
    <x v="0"/>
  </r>
  <r>
    <s v="INC000002643590"/>
    <s v="HOUSING"/>
    <x v="8"/>
    <s v="ADMINISTRADORES RESIDENTES"/>
    <s v="FERNEY D GARZON PEÑA"/>
    <s v="frp_jugonz"/>
    <s v="3-Moderado/Limitado"/>
    <s v="3-Medio"/>
    <s v="Media"/>
    <x v="1"/>
    <s v="CENTRO DE COMPENSACION AUTOMATIZADO S A"/>
    <s v="GESTION DATACENTER/ ACCESOS / CENTRO DE COMPENSACION AUTOMATIZADO S A"/>
    <s v="29/02/2024 11:09:18"/>
    <s v="29/02/2024 11:11:18"/>
    <x v="0"/>
    <s v="COMUNICACIONES"/>
    <s v="VPN IP - MPLS"/>
    <s v="29/02/2024 15:34:51"/>
    <s v="29/02/2024 23:50:00"/>
    <s v="EMPRESA: CENTRO DE COMPENSACION AUTOMATIZADO S A_x000a_CÓDIGO DE SERVICIO: _x000a_DIRECCIÓN: Av. Presidente Prieto #226, Paine, Santiago_x000a_NOMBRE DE QUIEN REPORTA: Jorge Mascaró V._x000a_TELÉFONO DE QUIEN REPORTA: 56 9 84182315_x000a_NOMBRE DE CONTACTO EN TERRENO: Jorge Mascaró V"/>
    <m/>
    <d v="1899-12-30T04:08:47"/>
    <d v="1899-12-30T04:25:33"/>
    <d v="1899-12-30T00:16:46"/>
    <s v=""/>
    <s v="Cumplido"/>
    <m/>
    <m/>
    <m/>
    <m/>
    <m/>
    <d v="2024-02-29T00:00:00"/>
    <x v="0"/>
    <x v="0"/>
    <x v="0"/>
    <x v="0"/>
    <x v="0"/>
  </r>
  <r>
    <s v="INC000002643596"/>
    <s v="HOUSING"/>
    <x v="13"/>
    <s v="BELIEVE"/>
    <s v="RENE E VILLEGAS CARREÑO"/>
    <s v="frp_jcarri"/>
    <s v="3-Moderado/Limitado"/>
    <s v="3-Medio"/>
    <s v="Media"/>
    <x v="1"/>
    <s v="TELEFONICA EMPRESAS DE CHILE SA"/>
    <s v="GESTION DATACENTER/ ACCESOS /TELEFONICA EMPRESAS DE CHILE SA"/>
    <s v="29/02/2024 11:08:29"/>
    <s v="29/02/2024 11:09:41"/>
    <x v="0"/>
    <s v="ACCESO"/>
    <s v="CLIENTE"/>
    <s v="29/02/2024 12:44:28"/>
    <s v="29/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o aplica_x000a_Teléfono de contacto:no aplica_x000a_Acciones realizadas:accesos autorizados_x000a_Solución paliativa o definitiva:no aplica_x000a_Acciones de Mejora, Recomendaciones:no aplica"/>
    <d v="1899-12-30T01:30:05"/>
    <d v="1899-12-30T01:35:59"/>
    <d v="1899-12-30T00:05:54"/>
    <s v=""/>
    <s v="Cumplido"/>
    <m/>
    <m/>
    <m/>
    <m/>
    <m/>
    <d v="2024-02-29T00:00:00"/>
    <x v="0"/>
    <x v="0"/>
    <x v="0"/>
    <x v="0"/>
    <x v="0"/>
  </r>
  <r>
    <s v="INC000002643600"/>
    <s v="VPN IP - MPLS"/>
    <x v="9"/>
    <s v="GESTION HD"/>
    <s v="EWALD R GALAZ MILLALEO"/>
    <s v="frp_fpetro"/>
    <s v="3-Moderado/Limitado"/>
    <s v="3-Medio"/>
    <s v="Media"/>
    <x v="1"/>
    <s v="ACMA S.A."/>
    <s v="HD/_x000a_RE: Requerimiento Basis SAP"/>
    <s v="29/02/2024 11:10:01"/>
    <s v="29/02/2024 11:13:00"/>
    <x v="0"/>
    <s v="Service"/>
    <s v="Internal"/>
    <s v="29/02/2024 15:28:33"/>
    <s v="29/02/2024 23:50:00"/>
    <s v="PREVENTIVO: NO_x000a_CODIGO DE SERVICIO:_x000a_DIRECCION:_x000a_QUIEN REPORTA: Ewald Galaz Millaleo  Ewald Galaz Millaleo _x000a_CONTACTO EN TERRENO: Ewald Galaz Millaleo  Ewald Galaz Millaleo _x000a_ _x000a_REQUERIMIENTO:_x000a__x000a__x000a_Solicito soporte para SAP. En DEV hay un desarrollo que no puedo"/>
    <s v="Estimados,_x000a__x000a_Se adjunta correo de respuesta enviado al cliente._x000a__x000a_Saludos."/>
    <d v="1899-12-30T00:01:07"/>
    <d v="1899-12-30T04:18:32"/>
    <d v="1899-12-30T04:17:25"/>
    <s v=""/>
    <s v="Cumplido"/>
    <m/>
    <m/>
    <m/>
    <m/>
    <m/>
    <d v="2024-02-29T00:00:00"/>
    <x v="1"/>
    <x v="0"/>
    <x v="1"/>
    <x v="0"/>
    <x v="0"/>
  </r>
  <r>
    <s v="INC000002643604"/>
    <s v="HOUSING"/>
    <x v="14"/>
    <s v="BELIEVE"/>
    <s v="SEBASTIAN A JARA VIDAL"/>
    <s v="frp_jcarri"/>
    <s v="3-Moderado/Limitado"/>
    <s v="3-Medio"/>
    <s v="Media"/>
    <x v="1"/>
    <s v="TELEFONICA GLOBAL TECHNOLOGY S.A.AGENCIA EN CHILE"/>
    <s v="GESTION DATACENTER/ ACCESOS /TELEFONICA GLOBAL TECHNOLOGY S.A.AGENCIA EN CHILE"/>
    <s v="29/02/2024 11:18:02"/>
    <s v="29/02/2024 11:19:17"/>
    <x v="0"/>
    <s v="COMUNICACIONES"/>
    <s v="VPN IP - MPLS"/>
    <s v="29/02/2024 11:33:52"/>
    <s v="29/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7:01"/>
    <d v="1899-12-30T00:15:50"/>
    <d v="1899-12-30T00:08:49"/>
    <s v=""/>
    <s v="Cumplido"/>
    <m/>
    <m/>
    <m/>
    <m/>
    <m/>
    <d v="2024-02-29T00:00:00"/>
    <x v="0"/>
    <x v="0"/>
    <x v="0"/>
    <x v="0"/>
    <x v="0"/>
  </r>
  <r>
    <s v="INC000002643609"/>
    <s v="HOUSING"/>
    <x v="11"/>
    <s v="APQ ACCESOS"/>
    <s v="ESTEBAN O BUSTOS CORNEJO"/>
    <s v="tct_ebusto"/>
    <s v="4-Menor/Localizado"/>
    <s v="4-Baja"/>
    <s v="Baja"/>
    <x v="1"/>
    <s v="TELEFONICA EMPRESAS DE CHILE SA"/>
    <s v="TOMDA DE ALARMAS DE CLIENTES 09:00"/>
    <s v="29/02/2024 9:10:21"/>
    <s v="29/02/2024 9:11:26"/>
    <x v="0"/>
    <s v="CDP ANTIGUO 1"/>
    <s v="CDP ANTIGUO 2"/>
    <s v="29/02/2024 11:11:09"/>
    <s v="29/02/2024 23:50:00"/>
    <s v="TOMDA DE ALARMAS DE CLIENTES 09:00"/>
    <s v="TOMA DE ALARMAS REALIZADA"/>
    <d v="1899-12-30T02:59:43"/>
    <d v="1899-12-30T02:00:48"/>
    <d v="1899-12-30T00:01:05"/>
    <s v=""/>
    <s v="Cumplido"/>
    <m/>
    <m/>
    <m/>
    <m/>
    <m/>
    <d v="2024-02-29T00:00:00"/>
    <x v="0"/>
    <x v="0"/>
    <x v="0"/>
    <x v="0"/>
    <x v="0"/>
  </r>
  <r>
    <s v="INC000002643614"/>
    <s v="VPN IP - MPLS"/>
    <x v="6"/>
    <s v="BELIEVE"/>
    <s v="ALEJANDRO ACEVEDO VALENZUELA"/>
    <s v="frp_xgambo"/>
    <s v="4-Menor/Localizado"/>
    <s v="4-Baja"/>
    <s v="Baja"/>
    <x v="1"/>
    <s v="TELEFONICA CYBERSECURITY TECH CHILE SPA"/>
    <s v="REQ / SOC / Solicitud de cambio de clave d VPN"/>
    <s v="29/02/2024 10:07:14"/>
    <s v="29/02/2024 10:08:41"/>
    <x v="0"/>
    <s v="CDP ANTIGUO 1"/>
    <s v="CDP ANTIGUO 2"/>
    <s v="29/02/2024 12:48:08"/>
    <s v="29/02/2024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s v="realizado Reseteo de password usuario. se verifica con usuario el cual informa que se encuentra operativo. se procede a cierre de ticket."/>
    <d v="1899-12-30T02:25:25"/>
    <d v="1899-12-30T02:40:54"/>
    <d v="1899-12-30T00:15:29"/>
    <s v=""/>
    <s v="Cumplido"/>
    <m/>
    <m/>
    <m/>
    <m/>
    <m/>
    <d v="2024-02-29T00:00:00"/>
    <x v="0"/>
    <x v="0"/>
    <x v="0"/>
    <x v="0"/>
    <x v="0"/>
  </r>
  <r>
    <s v="INC000002643617"/>
    <s v="VPN IP - MPLS"/>
    <x v="2"/>
    <s v="BELIEVE"/>
    <s v="SEBASTIAN A JARA VIDAL"/>
    <s v="frp_ylaraq"/>
    <s v="4-Menor/Localizado"/>
    <s v="4-Baja"/>
    <s v="Baja"/>
    <x v="1"/>
    <s v="CELULOSA ARAUCO Y CONSTITUCION S A"/>
    <s v="MESA/GAMA/RETIRO DE CINTAS MAGNETICA"/>
    <s v="29/02/2024 11:14:52"/>
    <s v="29/02/2024 11:16:59"/>
    <x v="0"/>
    <s v="COMUNICACIONES"/>
    <s v="VPN IP - MPLS"/>
    <s v="29/02/2024 17:18:30"/>
    <s v="29/02/2024 23:50:00"/>
    <s v="PREVENTIVO: _x000a_CODIGO DE SERVICIO:VPF1562656_x000a_DIRECCION: San Martin 50, Santiago, Santiago_x000a_QUIEN REPORTA:JOSE MALDONADO 995388913_x000a_CONTACTO EN TERRENO:JOSE MALDONADO 995388913_x000a_PROBLEMA:_x000a_REQUERIMIENTO:RETIRO DE CINTAS MAGNETICAS_x000a_EQUIPOS ENERGIZADO/REINICIADO:"/>
    <m/>
    <d v="1899-12-30T05:29:34"/>
    <d v="1899-12-30T06:03:38"/>
    <d v="1899-12-30T00:34:04"/>
    <s v=""/>
    <s v="Cumplido"/>
    <m/>
    <m/>
    <m/>
    <m/>
    <m/>
    <d v="2024-02-29T00:00:00"/>
    <x v="0"/>
    <x v="0"/>
    <x v="0"/>
    <x v="0"/>
    <x v="0"/>
  </r>
  <r>
    <s v="INC000002643623"/>
    <s v="HOSTING VIRTUAL"/>
    <x v="18"/>
    <s v="DUOC TICKET AUTOMATICO"/>
    <s v="ALVARO ORTIZ"/>
    <s v="frp_eavend"/>
    <s v="3-Moderado/Limitado"/>
    <s v="4-Baja"/>
    <s v="Baja"/>
    <x v="1"/>
    <s v="FUNDACION INSTITUTO PROFESIONAL DUOC UC"/>
    <s v="DUOC|REQ|Eliminar sesión pegada en SEQUENCER_GENERAL_INTEGRACION"/>
    <s v="29/02/2024 10:31:39"/>
    <s v="29/02/2024 10:33:12"/>
    <x v="0"/>
    <s v="CDP ANTIGUO 1"/>
    <s v="CDP ANTIGUO 2"/>
    <s v="29/02/2024 13:40:55"/>
    <s v="29/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limina la session pegada."/>
    <d v="1899-12-30T03:01:46"/>
    <d v="1899-12-30T03:09:16"/>
    <d v="1899-12-30T00:07:30"/>
    <s v=""/>
    <s v="Cumplido"/>
    <m/>
    <m/>
    <m/>
    <m/>
    <m/>
    <d v="2024-02-29T00:00:00"/>
    <x v="0"/>
    <x v="0"/>
    <x v="0"/>
    <x v="0"/>
    <x v="0"/>
  </r>
  <r>
    <s v="INC000002643691"/>
    <s v="HOUSING"/>
    <x v="11"/>
    <s v="APQ ACCESOS"/>
    <s v="ESTEBAN O BUSTOS CORNEJO"/>
    <s v="tct_ebusto"/>
    <s v="2-Significativo/Amplio"/>
    <s v="2-Alta"/>
    <s v="Alta"/>
    <x v="1"/>
    <s v="TELEFONICA EMPRESAS DE CHILE SA"/>
    <s v="SUPERVISION INCIDENTE HUAWEI 12:05"/>
    <s v="29/02/2024 13:43:30"/>
    <s v="29/02/2024 13:45:25"/>
    <x v="0"/>
    <s v="CDP ANTIGUO 1"/>
    <s v="CDP ANTIGUO 2"/>
    <s v="29/02/2024 13:47:17"/>
    <s v="29/02/2024 23:50:00"/>
    <s v="SUPERVISION INCIDENTE HUAWEI 12:05"/>
    <s v="INCIDENCIA RESTABLECIDA"/>
    <d v="1899-12-30T00:01:52"/>
    <d v="1899-12-30T00:03:47"/>
    <d v="1899-12-30T00:01:55"/>
    <s v=""/>
    <s v="Cumplido"/>
    <m/>
    <m/>
    <m/>
    <m/>
    <m/>
    <d v="2024-02-29T00:00:00"/>
    <x v="0"/>
    <x v="0"/>
    <x v="0"/>
    <x v="0"/>
    <x v="0"/>
  </r>
  <r>
    <s v="INC000002643742"/>
    <s v="HOUSING"/>
    <x v="0"/>
    <s v="APQ ACCESOS"/>
    <s v="CARLOS F ARAYA RAMIREZ"/>
    <s v="tct_cararr"/>
    <s v="4-Menor/Localizado"/>
    <s v="4-Baja"/>
    <s v="Baja"/>
    <x v="3"/>
    <s v="TELEFONICA CYBERSECURITY TECH CHILE SPA"/>
    <s v="TOMA DE ALARMAS"/>
    <s v="29/02/2024 10:11:12"/>
    <s v="29/02/2024 10:22:40"/>
    <x v="0"/>
    <s v="CDP ANTIGUO 1"/>
    <s v="CDP ANTIGUO 2"/>
    <s v="29/02/2024 11:13:27"/>
    <s v="29/02/2024 23:50:00"/>
    <s v="TIC 7, 8 Y MDA"/>
    <s v="TICKET CREADO POR ERROR"/>
    <d v="1899-12-30T00:00:04"/>
    <d v="1899-12-30T01:02:15"/>
    <d v="1899-12-30T01:02:11"/>
    <s v="Cumplido"/>
    <s v=""/>
    <m/>
    <m/>
    <m/>
    <m/>
    <m/>
    <d v="2024-02-29T00:00:00"/>
    <x v="1"/>
    <x v="1"/>
    <x v="0"/>
    <x v="0"/>
    <x v="0"/>
  </r>
  <r>
    <s v="INC000002643746"/>
    <s v="INFRAESTRUCTURA DC"/>
    <x v="16"/>
    <s v="APQ ACCESOS"/>
    <s v="JONATHAN A MARQUEZ ASTENGO"/>
    <s v="tct_jmarqu"/>
    <s v="4-Menor/Localizado"/>
    <s v="4-Baja"/>
    <s v="Baja"/>
    <x v="0"/>
    <s v="TELEFONICA CYBERSECURITY TECH CHILE SPA"/>
    <s v="SUPERVISION TECH/CRQ 83435"/>
    <s v="29/02/2024 10:29:20"/>
    <s v="29/02/2024 10:30:03"/>
    <x v="0"/>
    <s v="CDP ANTIGUO 1"/>
    <s v="CDP ANTIGUO 2"/>
    <s v="29/02/2024 17:22:11"/>
    <s v="29/02/2024 23:50:00"/>
    <s v="PREVENTIVO: NO_x000a_CÓDIGO DE SERVICIO:_x000a_DIRECCIÓN:  DCSM_x000a_QUIEN REPORTA: RENE VILLEGAS_x000a_CONTACTO EN TERRENO: DC OPERADOR N1_x000a_PROBLEMA: INGRESO EQUIPO_x000a_REQUERIMIENTO: INGRESO DE EQUIPAMIENTO TIC 6 RACK F5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s v=""/>
    <m/>
    <m/>
    <m/>
    <m/>
    <m/>
    <d v="2024-02-29T00:00:00"/>
    <x v="0"/>
    <x v="0"/>
    <x v="0"/>
    <x v="0"/>
    <x v="0"/>
  </r>
  <r>
    <s v="INC000002643777"/>
    <s v="BACKUP ON DEMAND"/>
    <x v="4"/>
    <s v="OPERACION N1"/>
    <s v="GONZALO MENDOZA MARTINEZ"/>
    <s v="tct_gmendo"/>
    <s v="4-Menor/Localizado"/>
    <s v="4-Baja"/>
    <s v="Baja"/>
    <x v="3"/>
    <s v="TELEFONICA GLOBAL TECHNOLOGY S.A.AGENCIA EN CHILE"/>
    <s v="Reemplazo de clientes en regimen de respaldo VDC"/>
    <s v="29/02/2024 12:21:24"/>
    <s v="29/02/2024 12:25:53"/>
    <x v="0"/>
    <s v="TRUESIGHT"/>
    <s v="TRUESIGHT"/>
    <s v="29/02/2024 14:10:22"/>
    <s v="29/02/2024 23:50:00"/>
    <s v="Debido a renombre de servidores virtuales, a petición de Ángel Castro, se añade nuevos clientes a respaldo c4-dc01-pa.tic.cl - c4-dc02-pa.tic.cl - c4-dc03-pa.tic.cl"/>
    <s v="FASE RESOLUCIÓN Y RECUPERACIÓN_x000a__x000a_Se efectúa contacto con cliente: NN_x000a__x000a_Teléfono de contacto: NN_x000a__x000a_Acciones realizadas: Eliminación y posterior adición de cliente a politica de respaldo, debido a renombramiento de cliente en regimen de respaldo_x000a__x000a_Solución pal"/>
    <d v="1899-12-30T00:00:00"/>
    <d v="1899-12-30T01:48:58"/>
    <d v="1899-12-30T01:48:58"/>
    <s v="Cumplido"/>
    <s v=""/>
    <m/>
    <m/>
    <m/>
    <m/>
    <m/>
    <d v="2024-02-29T00:00:00"/>
    <x v="1"/>
    <x v="1"/>
    <x v="0"/>
    <x v="0"/>
    <x v="0"/>
  </r>
  <r>
    <s v="INC000002643788"/>
    <s v="HOSTING VIRTUAL"/>
    <x v="6"/>
    <s v="SISTEMA OPERATIVO MICROSOFT"/>
    <s v="JAVIER CUEVAS"/>
    <s v="tct_jacuev"/>
    <s v="4-Menor/Localizado"/>
    <s v="4-Baja"/>
    <s v="Baja"/>
    <x v="1"/>
    <s v="TELEFONICA GLOBAL TECHNOLOGY S.A.AGENCIA EN CHILE"/>
    <s v="PROBLEMAS UPDATE"/>
    <s v="29/02/2024 12:59:03"/>
    <s v="29/02/2024 12:59:21"/>
    <x v="0"/>
    <s v="TI"/>
    <s v="SISTEMAS OPERATIVOS"/>
    <s v="29/02/2024 13:01:41"/>
    <s v="29/02/2024 23:50:00"/>
    <m/>
    <s v="OK"/>
    <d v="1899-12-30T00:00:00"/>
    <d v="1899-12-30T00:02:38"/>
    <d v="1899-12-30T00:02:38"/>
    <s v=""/>
    <s v="Cumplido"/>
    <m/>
    <s v=""/>
    <s v=""/>
    <s v=""/>
    <s v="Cumplido"/>
    <d v="2024-02-29T00:00:00"/>
    <x v="0"/>
    <x v="0"/>
    <x v="0"/>
    <x v="0"/>
    <x v="0"/>
  </r>
  <r>
    <s v="INC000002643789"/>
    <s v="HOSTING VIRTUAL"/>
    <x v="6"/>
    <s v="SISTEMA OPERATIVO MICROSOFT"/>
    <s v="JAVIER CUEVAS"/>
    <s v="tct_jacuev"/>
    <s v="2-Significativo/Amplio"/>
    <s v="2-Alta"/>
    <s v="Alta"/>
    <x v="3"/>
    <s v="TELEFONICA GLOBAL TECHNOLOGY S.A.AGENCIA EN CHILE"/>
    <s v=":ACTUALIZACIÓN DE HOSTING INC000002638141"/>
    <s v="29/02/2024 12:59:30"/>
    <s v="29/02/2024 12:59:45"/>
    <x v="0"/>
    <s v="TI"/>
    <s v="SISTEMAS OPERATIVOS"/>
    <s v="29/02/2024 13:02:46"/>
    <s v="29/02/2024 23:50:00"/>
    <s v=":ACTUALIZACIÓN DE HOSTING INC000002638141"/>
    <s v="OK"/>
    <d v="1899-12-30T00:00:00"/>
    <d v="1899-12-30T00:03:16"/>
    <d v="1899-12-30T00:03:16"/>
    <s v="Cumplido"/>
    <s v=""/>
    <m/>
    <m/>
    <m/>
    <m/>
    <m/>
    <d v="2024-02-29T00:00:00"/>
    <x v="0"/>
    <x v="0"/>
    <x v="0"/>
    <x v="0"/>
    <x v="0"/>
  </r>
  <r>
    <s v="INC000002643790"/>
    <s v="HOSTING VIRTUAL"/>
    <x v="6"/>
    <s v="SISTEMA OPERATIVO MICROSOFT"/>
    <s v="JAVIER CUEVAS"/>
    <s v="tct_jacuev"/>
    <s v="4-Menor/Localizado"/>
    <s v="4-Baja"/>
    <s v="Baja"/>
    <x v="1"/>
    <s v="TELEFONICA GLOBAL TECHNOLOGY S.A.AGENCIA EN CHILE"/>
    <s v="Server Health Report"/>
    <s v="29/02/2024 12:59:54"/>
    <s v="29/02/2024 13:00:20"/>
    <x v="0"/>
    <s v="TI"/>
    <s v="SISTEMAS OPERATIVOS"/>
    <s v="29/02/2024 13:04:59"/>
    <s v="29/02/2024 23:50:00"/>
    <s v="Server Health Report"/>
    <s v="OK"/>
    <d v="1899-12-30T00:00:00"/>
    <d v="1899-12-30T00:05:05"/>
    <d v="1899-12-30T00:05:05"/>
    <s v=""/>
    <s v="Cumplido"/>
    <m/>
    <m/>
    <m/>
    <m/>
    <m/>
    <d v="2024-02-29T00:00:00"/>
    <x v="0"/>
    <x v="0"/>
    <x v="0"/>
    <x v="0"/>
    <x v="0"/>
  </r>
  <r>
    <s v="INC000002643791"/>
    <s v="HOSTING VIRTUAL"/>
    <x v="6"/>
    <s v="SISTEMA OPERATIVO MICROSOFT"/>
    <s v="JAVIER CUEVAS"/>
    <s v="tct_jacuev"/>
    <s v="4-Menor/Localizado"/>
    <s v="4-Baja"/>
    <s v="Baja"/>
    <x v="1"/>
    <s v="TELEFONICA GLOBAL TECHNOLOGY S.A.AGENCIA EN CHILE"/>
    <s v="Partnership g"/>
    <s v="29/02/2024 13:00:31"/>
    <s v="29/02/2024 13:00:54"/>
    <x v="0"/>
    <s v="TI"/>
    <s v="SISTEMAS OPERATIVOS"/>
    <s v="29/02/2024 13:04:08"/>
    <s v="29/02/2024 23:50:00"/>
    <s v="Partnership"/>
    <s v="OK"/>
    <d v="1899-12-30T00:00:00"/>
    <d v="1899-12-30T00:03:37"/>
    <d v="1899-12-30T00:03:37"/>
    <s v=""/>
    <s v="Cumplido"/>
    <m/>
    <m/>
    <m/>
    <m/>
    <m/>
    <d v="2024-02-29T00:00:00"/>
    <x v="0"/>
    <x v="0"/>
    <x v="0"/>
    <x v="0"/>
    <x v="0"/>
  </r>
  <r>
    <s v="INC000002643870"/>
    <s v="TICKET-INTELIGENTE"/>
    <x v="7"/>
    <s v="GESTION TI"/>
    <s v="GUSTAVO AVILA VERA"/>
    <s v="USR_TSIGHT"/>
    <s v="1-Extenso/Generalizado"/>
    <s v="4-Baja"/>
    <s v="Baja"/>
    <x v="3"/>
    <s v="TELEFONICA EMPRESAS DE CHILE SA"/>
    <s v="cmdb - aii_soc_01_clone TICKET AUTOMATICO"/>
    <s v="29/02/2024 9:48:14"/>
    <s v="29/02/2024 9:48:14"/>
    <x v="0"/>
    <s v="TRUESIGHT"/>
    <s v="TRUESIGHT"/>
    <s v="29/02/2024 11:45:02"/>
    <s v="29/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sin problemas de performance, se libera memoria ram supernado la alarma"/>
    <d v="1899-12-30T01:08:01"/>
    <d v="1899-12-30T01:56:48"/>
    <d v="1899-12-30T00:48:47"/>
    <s v="Cumplido"/>
    <s v=""/>
    <m/>
    <m/>
    <m/>
    <m/>
    <m/>
    <d v="2024-02-29T00:00:00"/>
    <x v="0"/>
    <x v="0"/>
    <x v="0"/>
    <x v="0"/>
    <x v="0"/>
  </r>
  <r>
    <s v="INC000002643964"/>
    <s v="HOUSING"/>
    <x v="0"/>
    <s v="APQ ACCESOS"/>
    <s v="CARLOS F ARAYA RAMIREZ"/>
    <s v="tct_cararr"/>
    <s v="4-Menor/Localizado"/>
    <s v="4-Baja"/>
    <s v="Baja"/>
    <x v="0"/>
    <s v="TELEFONICA CYBERSECURITY TECH CHILE SPA"/>
    <s v="TOMA DE ALARMAS"/>
    <s v="29/02/2024 11:21:16"/>
    <s v="29/02/2024 11:23:27"/>
    <x v="0"/>
    <s v="CDP ANTIGUO 1"/>
    <s v="CDP ANTIGUO 2"/>
    <s v="29/02/2024 12:02:27"/>
    <s v="29/02/2024 23:50:00"/>
    <s v="TIC 7, 8 Y MDA"/>
    <s v="TELEFONO DE CONTACTO:_x000a_ACCIONES REALIZADAS:SE ACTUALIZAN ALARMAS REGISTRADAS EN SALAS, SE PROCEDE A SUBIR ARCHIVO A GESTOR DOCUMENTAL_x000a_SOLUCION PALIATIVA O DEFINITIVA:_x000a_ACCIONES DE MEJORA, RECOMENDACIONES:_x000a_CAUZA RAIZ:"/>
    <d v="1899-12-30T00:00:00"/>
    <d v="1899-12-30T00:00:00"/>
    <d v="1899-12-30T00:00:00"/>
    <s v=""/>
    <s v=""/>
    <m/>
    <m/>
    <m/>
    <m/>
    <m/>
    <d v="2024-02-29T00:00:00"/>
    <x v="0"/>
    <x v="0"/>
    <x v="0"/>
    <x v="0"/>
    <x v="0"/>
  </r>
  <r>
    <s v="INC000002644004"/>
    <s v="TICKET-INTELIGENTE"/>
    <x v="7"/>
    <s v="EVENTOS HD"/>
    <s v="SEBASTIAN I ACUÑA GUZMAN"/>
    <s v="USR_TSIGHT"/>
    <s v="1-Extenso/Generalizado"/>
    <s v="4-Baja"/>
    <s v="Baja"/>
    <x v="3"/>
    <s v="CAMARA DE COMERCIO DE SANTIAGO A G"/>
    <s v="cacost01 - testosbweb TICKET AUTOMATICO"/>
    <s v="29/02/2024 12:00:18"/>
    <s v="29/02/2024 12:00:18"/>
    <x v="0"/>
    <s v="TI"/>
    <s v="SISTEMAS OPERATIVOS"/>
    <s v="29/02/2024 15:49:42"/>
    <s v="29/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39:57"/>
    <d v="1899-12-30T03:49:24"/>
    <d v="1899-12-30T00:09:27"/>
    <s v="Cumplido"/>
    <s v=""/>
    <m/>
    <m/>
    <m/>
    <m/>
    <m/>
    <d v="2024-02-29T00:00:00"/>
    <x v="0"/>
    <x v="0"/>
    <x v="0"/>
    <x v="0"/>
    <x v="0"/>
  </r>
  <r>
    <s v="INC000002644012"/>
    <s v="HOUSING"/>
    <x v="14"/>
    <s v="BELIEVE"/>
    <s v="SEBASTIAN A JARA VIDAL"/>
    <s v="frp_jcarri"/>
    <s v="3-Moderado/Limitado"/>
    <s v="3-Medio"/>
    <s v="Media"/>
    <x v="1"/>
    <s v="CEMENTOS BIO BIO S.A."/>
    <s v="GESTION DATACENTER/ ACCESOS /CEMENTOS BIO BIO S.A."/>
    <s v="29/02/2024 11:44:47"/>
    <s v="29/02/2024 11:45:53"/>
    <x v="0"/>
    <s v="COMUNICACIONES"/>
    <s v="VPN IP - MPLS"/>
    <s v="29/02/2024 11:55:03"/>
    <s v="29/02/2024 23:50:00"/>
    <s v="EMPRESA:CEMENTOS BIO BIO S.A._x000a_CÓDIGO DE SERVICIO: _x000a_DIRECCIÓN:Calle San Martin #50, Santiago Centro, Santiago_x000a_NOMBRE DE QUIEN REPORTA:Angelo Lagos_x000a_TELÉFONO DE QUIEN REPORTA:989030860_x000a_NOMBRE DE CONTACTO EN TERRENO: _x000a_REQUERIMIENTO:instalación Fortinet 200F"/>
    <m/>
    <d v="1899-12-30T00:05:40"/>
    <d v="1899-12-30T00:10:16"/>
    <d v="1899-12-30T00:04:36"/>
    <s v=""/>
    <s v="Cumplido"/>
    <m/>
    <s v=""/>
    <s v=""/>
    <s v="Cumplido"/>
    <s v=""/>
    <d v="2024-02-29T00:00:00"/>
    <x v="0"/>
    <x v="0"/>
    <x v="0"/>
    <x v="0"/>
    <x v="0"/>
  </r>
  <r>
    <s v="INC000002644029"/>
    <s v="HOUSING"/>
    <x v="14"/>
    <s v="ADMINISTRADORES RESIDENTES"/>
    <s v="SEBASTIAN A JARA VIDAL"/>
    <s v="frp_jugonz"/>
    <s v="3-Moderado/Limitado"/>
    <s v="3-Medio"/>
    <s v="Media"/>
    <x v="1"/>
    <s v="TELEFONICA EMPRESAS DE CHILE SA"/>
    <s v="GESTION DATACENTER/ ACCESOS / NABIAX"/>
    <s v="29/02/2024 11:56:01"/>
    <s v="29/02/2024 11:58:01"/>
    <x v="0"/>
    <s v="COMUNICACIONES"/>
    <s v="VPN IP - MPLS"/>
    <s v="29/02/2024 12:14:42"/>
    <s v="29/02/2024 23:50:00"/>
    <s v="EMPRESA: NABIAX_x000a_CÓDIGO DE SERVICIO: _x000a_DIRECCIÓN: Calle San Martin #50, Santiago Centro, Santiago_x000a_NOMBRE DE QUIEN REPORTA: Javiera Rojas O._x000a_TELÉFONO DE QUIEN REPORTA: +56 9 8187 2715_x000a_NOMBRE DE CONTACTO EN TERRENO: Daniel Rodriguez 5697829 7978_x000a_REQUERIMIENT"/>
    <m/>
    <d v="1899-12-30T00:10:01"/>
    <d v="1899-12-30T00:18:41"/>
    <d v="1899-12-30T00:08:40"/>
    <s v=""/>
    <s v="Cumplido"/>
    <m/>
    <m/>
    <m/>
    <m/>
    <m/>
    <d v="2024-02-29T00:00:00"/>
    <x v="0"/>
    <x v="0"/>
    <x v="0"/>
    <x v="0"/>
    <x v="0"/>
  </r>
  <r>
    <s v="INC000002644037"/>
    <s v="VPN IP - MPLS"/>
    <x v="5"/>
    <s v="GESTION HD"/>
    <s v="LUIS A VILLASMIL CASTILLO"/>
    <s v="frp_fpetro"/>
    <s v="3-Moderado/Limitado"/>
    <s v="3-Medio"/>
    <s v="Media"/>
    <x v="1"/>
    <s v="PALUMBO S.A."/>
    <s v="HD/Acceso VPN"/>
    <s v="29/02/2024 12:02:39"/>
    <s v="29/02/2024 12:06:23"/>
    <x v="0"/>
    <s v="CDP ANTIGUO 1"/>
    <s v="CDP ANTIGUO 2"/>
    <s v="29/02/2024 19:57:08"/>
    <s v="29/02/2024 23:50:00"/>
    <s v="PREVENTIVO: NO_x000a_CODIGO DE SERVICIO: VPF1775058_x000a_DIRECCION: Luis Thayer Ojeda 1955,Providencia,Santiago_x000a_QUIEN REPORTA: Patricio_x000a_CONTACTO EN TERRENO: Patricio_x000a__x000a_REQUERIMIENTO: Junto con saludar favor generar ticket para creación de cuenta VPN a_x000a_nombre de, Sop"/>
    <m/>
    <d v="1899-12-30T07:29:14"/>
    <d v="1899-12-30T07:54:29"/>
    <d v="1899-12-30T00:25:15"/>
    <s v=""/>
    <s v="Cumplido"/>
    <m/>
    <m/>
    <m/>
    <m/>
    <m/>
    <d v="2024-02-29T00:00:00"/>
    <x v="0"/>
    <x v="0"/>
    <x v="0"/>
    <x v="0"/>
    <x v="0"/>
  </r>
  <r>
    <s v="INC000002644055"/>
    <s v="HOUSING"/>
    <x v="14"/>
    <s v="BELIEVE"/>
    <s v="SEBASTIAN A JARA VIDAL"/>
    <s v="frp_jcarri"/>
    <s v="3-Moderado/Limitado"/>
    <s v="3-Medio"/>
    <s v="Media"/>
    <x v="1"/>
    <s v="UNIVERSIDAD SAN SEBASTIAN"/>
    <s v="GESTION DATACENTER/ ACCESOS /UNIVERSIDAD SAN SEBASTIAN"/>
    <s v="29/02/2024 12:17:29"/>
    <s v="29/02/2024 12:18:30"/>
    <x v="0"/>
    <s v="COMUNICACIONES"/>
    <s v="VPN IP - MPLS"/>
    <s v="29/02/2024 12:24:44"/>
    <s v="29/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y reinicio"/>
    <m/>
    <d v="1899-12-30T00:02:38"/>
    <d v="1899-12-30T00:07:15"/>
    <d v="1899-12-30T00:04:37"/>
    <s v=""/>
    <s v="Cumplido"/>
    <m/>
    <m/>
    <m/>
    <m/>
    <m/>
    <d v="2024-02-29T00:00:00"/>
    <x v="0"/>
    <x v="0"/>
    <x v="0"/>
    <x v="0"/>
    <x v="0"/>
  </r>
  <r>
    <s v="INC000002644076"/>
    <s v="VPN IP - MPLS"/>
    <x v="3"/>
    <s v="GESTION HD"/>
    <s v="DEIBY Y SANTOYO MONTEROLA"/>
    <s v="frp_fpetro"/>
    <s v="3-Moderado/Limitado"/>
    <s v="3-Medio"/>
    <s v="Media"/>
    <x v="1"/>
    <s v="TELEFONICA GLOBAL TECHNOLOGY S.A.AGENCIA EN CHILE"/>
    <s v="HD/: C-19872400084 // RV: CLOUD // CC-CHI-0000148360 // ELECNOR CHILE S"/>
    <s v="29/02/2024 12:43:32"/>
    <s v="29/02/2024 12:45:25"/>
    <x v="0"/>
    <s v="CDP ANTIGUO 1"/>
    <s v="CDP ANTIGUO 2"/>
    <s v="29/02/2024 14:07:01"/>
    <s v="29/02/2024 23:50:00"/>
    <s v="PREVENTIVO: NO_x000a_CODIGO DE SERVICIO:_x000a_DIRECCION: _x000a_QUIEN REPORTA: Rodrigo Quiroz Silva 56 9 4110 7479 _x000a_CONTACTO EN TERRENO: Rodrigo Quiroz Silva 56 9 4110 7479 _x000a_PROBLEMA:_x000a_REQUERIMIENTO:_x000a__x000a_RV: C-19872400084 // RV: CLOUD  //  CC-CHI-0000148360  //  ELECNOR CHIL"/>
    <s v="FASE RESOLUCIÓN Y RECUPERACIÓN_x000a__x000a_Se efectúa contacto con cliente:N/A_x000a__x000a_Teléfono de contacto:N/A_x000a__x000a_Acciones realizadas: Se crea el cliente en H30APQ y se aprovisionan los recursos solicitados:_x000a__x000a_vCPU:4_x000a_vRAM:32_x000a_SAN:500_x000a_Lic.WindowsServer:4_x000a_Lic.SQLStandard:2_x000a_vSh"/>
    <d v="1899-12-30T01:12:46"/>
    <d v="1899-12-30T01:23:29"/>
    <d v="1899-12-30T00:10:43"/>
    <s v=""/>
    <s v="Cumplido"/>
    <m/>
    <m/>
    <m/>
    <m/>
    <m/>
    <d v="2024-02-29T00:00:00"/>
    <x v="0"/>
    <x v="0"/>
    <x v="0"/>
    <x v="0"/>
    <x v="0"/>
  </r>
  <r>
    <s v="INC000002644117"/>
    <s v="TICKET-INTELIGENTE"/>
    <x v="7"/>
    <s v="EVENTOS HD"/>
    <s v="SEBASTIAN I ACUÑA GUZMAN"/>
    <s v="USR_TSIGHT"/>
    <s v="1-Extenso/Generalizado"/>
    <s v="4-Baja"/>
    <s v="Baja"/>
    <x v="3"/>
    <s v="CAMARA DE COMERCIO DE SANTIAGO A G"/>
    <s v="cacost01 - desaosbweb TICKET AUTOMATICO"/>
    <s v="29/02/2024 12:12:21"/>
    <s v="29/02/2024 12:12:21"/>
    <x v="0"/>
    <s v="TI"/>
    <s v="SISTEMAS OPERATIVOS"/>
    <s v="29/02/2024 15:50:25"/>
    <s v="29/02/2024 23:50:00"/>
    <s v="PREVENTIVO=SI_x000a_CODIGO DE SERVICIO=desa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10:55"/>
    <d v="1899-12-30T03:38:04"/>
    <d v="1899-12-30T00:27:09"/>
    <s v="Cumplido"/>
    <s v=""/>
    <m/>
    <m/>
    <m/>
    <m/>
    <m/>
    <d v="2024-02-29T00:00:00"/>
    <x v="0"/>
    <x v="0"/>
    <x v="0"/>
    <x v="0"/>
    <x v="0"/>
  </r>
  <r>
    <s v="INC000002644194"/>
    <s v="RED INTERNA"/>
    <x v="11"/>
    <s v="APQ ACCESOS"/>
    <s v="ESTEBAN O BUSTOS CORNEJO"/>
    <s v="tct_pabmaf"/>
    <s v="2-Significativo/Amplio"/>
    <s v="2-Alta"/>
    <s v="Alta"/>
    <x v="1"/>
    <s v="TELEFONICA CYBERSECURITY TECH CHILE SPA"/>
    <s v="Cambio de SFP de cobre quemado."/>
    <s v="29/02/2024 13:03:07"/>
    <s v="29/02/2024 13:07:36"/>
    <x v="0"/>
    <s v="CDP ANTIGUO 1"/>
    <s v="CDP ANTIGUO 2"/>
    <s v="29/02/2024 13:42:47"/>
    <s v="29/02/2024 23:50:00"/>
    <s v="Cambio de SFP de cobre quemado"/>
    <s v="SUPERVISION OK"/>
    <d v="1899-12-30T00:34:34"/>
    <d v="1899-12-30T00:39:40"/>
    <d v="1899-12-30T00:05:06"/>
    <s v=""/>
    <s v="Cumplido"/>
    <m/>
    <m/>
    <m/>
    <m/>
    <m/>
    <d v="2024-02-29T00:00:00"/>
    <x v="0"/>
    <x v="0"/>
    <x v="0"/>
    <x v="0"/>
    <x v="0"/>
  </r>
  <r>
    <s v="INC000002644202"/>
    <s v="RED INTERNA"/>
    <x v="11"/>
    <s v="APQ ACCESOS"/>
    <s v="ESTEBAN O BUSTOS CORNEJO"/>
    <s v="tct_pabmaf"/>
    <s v="2-Significativo/Amplio"/>
    <s v="2-Alta"/>
    <s v="Alta"/>
    <x v="1"/>
    <s v="TELEFONICA CYBERSECURITY TECH CHILE SPA"/>
    <s v="ENTREGA DE MATERIALES"/>
    <s v="29/02/2024 13:10:18"/>
    <s v="29/02/2024 13:12:37"/>
    <x v="0"/>
    <s v="CDP ANTIGUO 1"/>
    <s v="CDP ANTIGUO 2"/>
    <s v="29/02/2024 13:15:51"/>
    <s v="29/02/2024 23:50:00"/>
    <s v="ENTREGA DE MATERIALES"/>
    <s v="SUPERVISION OK"/>
    <d v="1899-12-30T00:02:25"/>
    <d v="1899-12-30T00:05:33"/>
    <d v="1899-12-30T00:03:08"/>
    <s v=""/>
    <s v="Cumplido"/>
    <m/>
    <m/>
    <m/>
    <m/>
    <m/>
    <d v="2024-02-29T00:00:00"/>
    <x v="0"/>
    <x v="0"/>
    <x v="0"/>
    <x v="0"/>
    <x v="0"/>
  </r>
  <r>
    <s v="INC000002644211"/>
    <s v="TICKET-INTELIGENTE"/>
    <x v="6"/>
    <s v="GESTION TI"/>
    <s v="ALEJANDRO ACEVEDO VALENZUELA"/>
    <s v="USR_TSIGHT"/>
    <s v="1-Extenso/Generalizado"/>
    <s v="4-Baja"/>
    <s v="Baja"/>
    <x v="3"/>
    <s v="GPS CHILE SPA"/>
    <s v="gpschi01 - wnprap_cap02 TICKET AUTOMATICO"/>
    <s v="29/02/2024 13:16:20"/>
    <s v="29/02/2024 13:16:20"/>
    <x v="0"/>
    <s v="TRUESIGHT"/>
    <s v="TRUESIGHT"/>
    <s v="29/02/2024 15:21:36"/>
    <s v="29/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Alarma superada sin intervención. Se realiza verificación CPU en un 53%"/>
    <d v="1899-12-30T01:55:24"/>
    <d v="1899-12-30T02:05:16"/>
    <d v="1899-12-30T00:09:52"/>
    <s v="Cumplido"/>
    <s v=""/>
    <m/>
    <m/>
    <m/>
    <m/>
    <m/>
    <d v="2024-02-29T00:00:00"/>
    <x v="0"/>
    <x v="0"/>
    <x v="0"/>
    <x v="0"/>
    <x v="0"/>
  </r>
  <r>
    <s v="INC000002644286"/>
    <s v="TICKET-INTELIGENTE"/>
    <x v="6"/>
    <s v="GESTION TI"/>
    <s v="PAUL A SEPULVEDA ALVAREZ"/>
    <s v="USR_TSIGHT"/>
    <s v="1-Extenso/Generalizado"/>
    <s v="4-Baja"/>
    <s v="Baja"/>
    <x v="3"/>
    <s v="FUNDACION INSTITUTO PROFESIONAL DUOC UC"/>
    <s v="fiprdu01 - hyp_melipilla TICKET AUTOMATICO"/>
    <s v="29/02/2024 14:17:01"/>
    <s v="29/02/2024 14:17:01"/>
    <x v="0"/>
    <s v="TRUESIGHT"/>
    <s v="TRUESIGHT"/>
    <s v="29/02/2024 16:36:25"/>
    <s v="29/02/2024 23:50:00"/>
    <s v="PREVENTIVO=SI_x000a_CODIGO DE SERVICIO=HYP_MELIPILLA_x000a_DIRECCION=NULL_x000a_CIUDAD=NULL_x000a_COMUNA LOCAL=_x000a_REGION=NULL_x000a_QUIEN REPORTA=Ticket automático_x000a_CONTACTO EN TERRENO=_x000a_PROBLEMA=Node FIPRDU01 - HYP_MELIPILLA is Down_x000a_REQUERIMIENTO=_x000a_EQUIPOS ENERGIZADO O REINICIADO=_x000a_HORARI"/>
    <s v="Alerta reestablecidas en monitoreo y servidores operativos"/>
    <d v="1899-12-30T01:35:37"/>
    <d v="1899-12-30T02:19:24"/>
    <d v="1899-12-30T00:43:47"/>
    <s v="Cumplido"/>
    <s v=""/>
    <m/>
    <s v=""/>
    <s v=""/>
    <s v=""/>
    <s v="Cumplido"/>
    <d v="2024-02-29T00:00:00"/>
    <x v="0"/>
    <x v="0"/>
    <x v="0"/>
    <x v="0"/>
    <x v="0"/>
  </r>
  <r>
    <s v="INC000002644287"/>
    <s v="TICKET-INTELIGENTE"/>
    <x v="6"/>
    <s v="GESTION TI"/>
    <s v="PAUL A SEPULVEDA ALVAREZ"/>
    <s v="USR_TSIGHT"/>
    <s v="1-Extenso/Generalizado"/>
    <s v="4-Baja"/>
    <s v="Baja"/>
    <x v="3"/>
    <s v="FUNDACION INSTITUTO PROFESIONAL DUOC UC"/>
    <s v="fiprdu01 - ilo_melipilla TICKET AUTOMATICO"/>
    <s v="29/02/2024 14:17:01"/>
    <s v="29/02/2024 14:17:01"/>
    <x v="0"/>
    <s v="TRUESIGHT"/>
    <s v="TRUESIGHT"/>
    <s v="29/02/2024 16:36:48"/>
    <s v="29/02/2024 23:50:00"/>
    <s v="PREVENTIVO=SI_x000a_CODIGO DE SERVICIO=ILO_MELIPILLA_x000a_DIRECCION=NULL_x000a_CIUDAD=NULL_x000a_COMUNA LOCAL=_x000a_REGION=NULL_x000a_QUIEN REPORTA=Ticket automático_x000a_CONTACTO EN TERRENO=_x000a_PROBLEMA=Node FIPRDU01 - ILO_MELIPILLA is Down_x000a_REQUERIMIENTO=_x000a_EQUIPOS ENERGIZADO O REINICIADO=_x000a_HORARI"/>
    <s v="Alerta reestablecidas en monitoreo y servidores operativos"/>
    <d v="1899-12-30T01:35:32"/>
    <d v="1899-12-30T02:19:47"/>
    <d v="1899-12-30T00:44:15"/>
    <s v="Cumplido"/>
    <s v=""/>
    <m/>
    <s v=""/>
    <s v=""/>
    <s v=""/>
    <s v="Cumplido"/>
    <d v="2024-02-29T00:00:00"/>
    <x v="0"/>
    <x v="0"/>
    <x v="0"/>
    <x v="0"/>
    <x v="0"/>
  </r>
  <r>
    <s v="INC000002644288"/>
    <s v="TICKET-INTELIGENTE"/>
    <x v="6"/>
    <s v="GESTION TI"/>
    <s v="PAUL A SEPULVEDA ALVAREZ"/>
    <s v="USR_TSIGHT"/>
    <s v="1-Extenso/Generalizado"/>
    <s v="4-Baja"/>
    <s v="Baja"/>
    <x v="3"/>
    <s v="FUNDACION INSTITUTO PROFESIONAL DUOC UC"/>
    <s v="fiprdu01 - dcadmmelipilla TICKET AUTOMATICO"/>
    <s v="29/02/2024 14:17:02"/>
    <s v="29/02/2024 14:17:02"/>
    <x v="0"/>
    <s v="TRUESIGHT"/>
    <s v="TRUESIGHT"/>
    <s v="29/02/2024 16:37:11"/>
    <s v="29/02/2024 23:50:00"/>
    <s v="PREVENTIVO=SI_x000a_CODIGO DE SERVICIO=DCADMMELIPILLA_x000a_DIRECCION=NULL_x000a_CIUDAD=NULL_x000a_COMUNA LOCAL=_x000a_REGION=NULL_x000a_QUIEN REPORTA=Ticket automático_x000a_CONTACTO EN TERRENO=_x000a_PROBLEMA=Node FIPRDU01 - DCADMMELIPILLA is Down_x000a_REQUERIMIENTO=_x000a_EQUIPOS ENERGIZADO O REINICIADO=_x000a_HORA"/>
    <s v="Alerta reestablecidas en monitoreo y servidores operativos"/>
    <d v="1899-12-30T01:34:01"/>
    <d v="1899-12-30T02:20:09"/>
    <d v="1899-12-30T00:46:08"/>
    <s v="Cumplido"/>
    <s v=""/>
    <m/>
    <s v=""/>
    <s v=""/>
    <s v=""/>
    <s v="Cumplido"/>
    <d v="2024-02-29T00:00:00"/>
    <x v="0"/>
    <x v="0"/>
    <x v="0"/>
    <x v="0"/>
    <x v="0"/>
  </r>
  <r>
    <s v="INC000002644289"/>
    <s v="TICKET-INTELIGENTE"/>
    <x v="6"/>
    <s v="GESTION TI"/>
    <s v="PAUL A SEPULVEDA ALVAREZ"/>
    <s v="USR_TSIGHT"/>
    <s v="1-Extenso/Generalizado"/>
    <s v="4-Baja"/>
    <s v="Baja"/>
    <x v="3"/>
    <s v="FUNDACION INSTITUTO PROFESIONAL DUOC UC"/>
    <s v="fiprdu01 - dcacdmelipilla TICKET AUTOMATICO"/>
    <s v="29/02/2024 14:17:03"/>
    <s v="29/02/2024 14:17:03"/>
    <x v="0"/>
    <s v="TRUESIGHT"/>
    <s v="TRUESIGHT"/>
    <s v="29/02/2024 16:37:29"/>
    <s v="29/02/2024 23:50:00"/>
    <s v="PREVENTIVO=SI_x000a_CODIGO DE SERVICIO=DCACDMELIPILLA_x000a_DIRECCION=NULL_x000a_CIUDAD=NULL_x000a_COMUNA LOCAL=_x000a_REGION=NULL_x000a_QUIEN REPORTA=Ticket automático_x000a_CONTACTO EN TERRENO=_x000a_PROBLEMA=Node FIPRDU01 - DCACDMELIPILLA is Down_x000a_REQUERIMIENTO=_x000a_EQUIPOS ENERGIZADO O REINICIADO=_x000a_HORA"/>
    <s v="Alerta reestablecidas en monitoreo y servidores operativos"/>
    <d v="1899-12-30T01:33:18"/>
    <d v="1899-12-30T02:20:26"/>
    <d v="1899-12-30T00:47:08"/>
    <s v="Cumplido"/>
    <s v=""/>
    <m/>
    <m/>
    <m/>
    <m/>
    <m/>
    <d v="2024-02-29T00:00:00"/>
    <x v="0"/>
    <x v="0"/>
    <x v="0"/>
    <x v="0"/>
    <x v="0"/>
  </r>
  <r>
    <s v="INC000002644355"/>
    <s v="HOUSING"/>
    <x v="8"/>
    <s v="BELIEVE"/>
    <s v="FERNEY D GARZON PEÑA"/>
    <s v="frp_jolsso"/>
    <s v="3-Moderado/Limitado"/>
    <s v="3-Medio"/>
    <s v="Media"/>
    <x v="1"/>
    <s v="TELEFONICA EMPRESAS DE CHILE SA"/>
    <s v="GESTION DATACENTER/ ACCESOS /DXC"/>
    <s v="29/02/2024 16:09:08"/>
    <s v="29/02/2024 16:11:31"/>
    <x v="0"/>
    <s v="COMUNICACIONES"/>
    <s v="VPN IP - MPLS"/>
    <s v="29/02/2024 16:15:27"/>
    <s v="29/02/2024 23:50:00"/>
    <s v="EMPRESA:TELEFONICA EMPRESAS DE CHILE SA_x000a_CÓDIGO DE SERVICIO: _x000a_DIRECCIÓN: AV. Presidente Prieto #226, Paine, Santiago_x000a_NOMBRE DE QUIEN REPORTA: Ferney Garzon_x000a_TELÉFONO DE QUIEN REPORTA:56 2 25774418_x000a_NOMBRE DE CONTACTO EN TERRENO: _x000a_REQUERIMIENTO: Traslado de"/>
    <m/>
    <d v="1899-12-30T00:00:00"/>
    <d v="1899-12-30T00:06:19"/>
    <d v="1899-12-30T00:06:19"/>
    <s v=""/>
    <s v="Cumplido"/>
    <m/>
    <m/>
    <m/>
    <m/>
    <m/>
    <d v="2024-02-29T00:00:00"/>
    <x v="0"/>
    <x v="0"/>
    <x v="0"/>
    <x v="0"/>
    <x v="0"/>
  </r>
  <r>
    <s v="INC000002644365"/>
    <s v="HOUSING"/>
    <x v="11"/>
    <s v="APQ ACCESOS"/>
    <s v="ESTEBAN O BUSTOS CORNEJO"/>
    <s v="tct_ebusto"/>
    <s v="4-Menor/Localizado"/>
    <s v="4-Baja"/>
    <s v="Baja"/>
    <x v="1"/>
    <s v="TELEFONICA EMPRESAS DE CHILE SA"/>
    <s v="RONDA Y REVISION DE SALAS TECNICAS 15:00"/>
    <s v="29/02/2024 16:32:46"/>
    <s v="29/02/2024 16:34:20"/>
    <x v="0"/>
    <s v="CDP ANTIGUO 1"/>
    <s v="CDP ANTIGUO 2"/>
    <s v="29/02/2024 16:36:14"/>
    <s v="29/02/2024 23:50:00"/>
    <s v="RONDA Y REVISION DE SALAS TECNICAS 15:00"/>
    <s v="RONDA REALIZADA"/>
    <d v="1899-12-30T00:01:54"/>
    <d v="1899-12-30T00:03:28"/>
    <d v="1899-12-30T00:01:34"/>
    <s v=""/>
    <s v="Cumplido"/>
    <m/>
    <s v=""/>
    <s v=""/>
    <s v=""/>
    <s v="Cumplido"/>
    <d v="2024-02-29T00:00:00"/>
    <x v="0"/>
    <x v="0"/>
    <x v="0"/>
    <x v="0"/>
    <x v="0"/>
  </r>
  <r>
    <s v="INC000002644378"/>
    <s v="HOUSING"/>
    <x v="11"/>
    <s v="APQ ACCESOS"/>
    <s v="ESTEBAN O BUSTOS CORNEJO"/>
    <s v="tct_ebusto"/>
    <s v="4-Menor/Localizado"/>
    <s v="4-Baja"/>
    <s v="Baja"/>
    <x v="1"/>
    <s v="TELEFONICA EMPRESAS DE CHILE SA"/>
    <s v="ronda y revisión de salas tecnicas 17:00"/>
    <s v="29/02/2024 16:58:12"/>
    <s v="29/02/2024 17:00:32"/>
    <x v="0"/>
    <s v="CDP ANTIGUO 1"/>
    <s v="CDP ANTIGUO 2"/>
    <s v="29/02/2024 18:20:17"/>
    <s v="29/02/2024 23:50:00"/>
    <s v="ronda y revisión de salas tecnicas 17:00"/>
    <s v="RONDA REALIZADA"/>
    <d v="1899-12-30T01:19:45"/>
    <d v="1899-12-30T01:22:05"/>
    <d v="1899-12-30T00:02:20"/>
    <s v=""/>
    <s v="Cumplido"/>
    <m/>
    <m/>
    <m/>
    <m/>
    <m/>
    <d v="2024-02-29T00:00:00"/>
    <x v="0"/>
    <x v="0"/>
    <x v="0"/>
    <x v="0"/>
    <x v="0"/>
  </r>
  <r>
    <s v="INC000002644552"/>
    <s v="HOUSING"/>
    <x v="11"/>
    <s v="APQ ACCESOS"/>
    <s v="ESTEBAN O BUSTOS CORNEJO"/>
    <s v="tct_ebusto"/>
    <s v="4-Menor/Localizado"/>
    <s v="4-Baja"/>
    <s v="Baja"/>
    <x v="1"/>
    <s v="TELEFONICA EMPRESAS DE CHILE SA"/>
    <s v="SUPERVISION LEVANTAMIENTO DE PUERTOS OBSOLETOS DXC 15:40"/>
    <s v="29/02/2024 15:41:15"/>
    <s v="29/02/2024 15:42:41"/>
    <x v="0"/>
    <s v="CDP ANTIGUO 1"/>
    <s v="CDP ANTIGUO 2"/>
    <s v="29/02/2024 17:24:47"/>
    <s v="29/02/2024 23:50:00"/>
    <s v="SUPERVISION LEVANTAMIENTO DE PUERTOS OBSOLETOS DXC 15:40"/>
    <s v="SUPERVISION CRQ/OK"/>
    <d v="1899-12-30T01:42:06"/>
    <d v="1899-12-30T01:43:32"/>
    <d v="1899-12-30T00:01:26"/>
    <s v=""/>
    <s v="Cumplido"/>
    <m/>
    <m/>
    <m/>
    <m/>
    <m/>
    <d v="2024-02-29T00:00:00"/>
    <x v="0"/>
    <x v="0"/>
    <x v="0"/>
    <x v="0"/>
    <x v="0"/>
  </r>
  <r>
    <s v="INC000002644601"/>
    <s v="HOUSING"/>
    <x v="13"/>
    <s v="BELIEVE"/>
    <s v="RENE E VILLEGAS CARREÑO"/>
    <s v="frp_jcarri"/>
    <s v="3-Moderado/Limitado"/>
    <s v="3-Medio"/>
    <s v="Media"/>
    <x v="1"/>
    <s v="FORUM SERVICIOS FINANCIEROS SA"/>
    <s v="GESTION DATACENTER/ ACCESOS /FORUM SERVICIOS FINANCIEROS SA"/>
    <s v="29/02/2024 17:04:26"/>
    <s v="29/02/2024 17:07:51"/>
    <x v="0"/>
    <s v="ACCESO"/>
    <s v="CLIENTE"/>
    <s v="29/02/2024 17:42:21"/>
    <s v="29/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Se efectúa contacto con cliente: no aplica_x000a_Teléfono de contacto:no aplica_x000a_Acciones realizadas:accesos autorizados_x000a_Solución paliativa o definitiva:no aplica_x000a_Acciones de Mejora, Recomendaciones:no aplica"/>
    <d v="1899-12-30T00:17:01"/>
    <d v="1899-12-30T00:37:55"/>
    <d v="1899-12-30T00:20:54"/>
    <s v=""/>
    <s v="Cumplido"/>
    <m/>
    <m/>
    <m/>
    <m/>
    <m/>
    <d v="2024-02-29T00:00:00"/>
    <x v="0"/>
    <x v="0"/>
    <x v="0"/>
    <x v="0"/>
    <x v="0"/>
  </r>
  <r>
    <s v="INC000002644652"/>
    <s v="HOUSING"/>
    <x v="11"/>
    <s v="APQ ACCESOS"/>
    <s v="ESTEBAN O BUSTOS CORNEJO"/>
    <s v="tct_ebusto"/>
    <s v="4-Menor/Localizado"/>
    <s v="4-Baja"/>
    <s v="Baja"/>
    <x v="1"/>
    <s v="TELEFONICA EMPRESAS DE CHILE SA"/>
    <s v="RONDA Y REVISION DE SALAS TECNICAS 12:00"/>
    <s v="29/02/2024 14:49:01"/>
    <s v="29/02/2024 14:50:42"/>
    <x v="0"/>
    <s v="CDP ANTIGUO 1"/>
    <s v="CDP ANTIGUO 2"/>
    <s v="29/02/2024 14:53:36"/>
    <s v="29/02/2024 23:50:00"/>
    <s v="RONDA Y REVISION DE SALAS TECNICAS 12:00"/>
    <s v="RONDA REALIZADA"/>
    <d v="1899-12-30T00:02:54"/>
    <d v="1899-12-30T00:04:35"/>
    <d v="1899-12-30T00:01:41"/>
    <s v=""/>
    <s v="Cumplido"/>
    <m/>
    <m/>
    <m/>
    <m/>
    <m/>
    <d v="2024-02-29T00:00:00"/>
    <x v="0"/>
    <x v="0"/>
    <x v="0"/>
    <x v="0"/>
    <x v="0"/>
  </r>
  <r>
    <s v="INC000002644911"/>
    <s v="VPN IP - MPLS"/>
    <x v="7"/>
    <s v="BELIEVE"/>
    <s v="GUSTAVO AVILA VERA"/>
    <s v="frp_xgambo"/>
    <s v="4-Menor/Localizado"/>
    <s v="4-Baja"/>
    <s v="Baja"/>
    <x v="1"/>
    <s v="FUNDACION INSTITUTO PROFESIONAL DUOC UC"/>
    <s v="REQ / SOC / RE: Alarma de inactividad Equipos DUOC 1 hora Fired"/>
    <s v="29/02/2024 15:58:06"/>
    <s v="29/02/2024 16:00:42"/>
    <x v="0"/>
    <s v="CDP ANTIGUO 1"/>
    <s v="CDP ANTIGUO 2"/>
    <s v="29/02/2024 16:46:13"/>
    <s v="29/02/2024 23:50:00"/>
    <s v="PREVENTIVO: NO_x000a_CODIGO DE SERVICIO:_x000a_DIRECCION:      _x000a_CIUDAD:             _x000a_COMUNA:_x000a_NOMBRE QUIEN REPORTA:Sebastián Castillo Pérez_x000a_TELEFONO QUIEN REPORTA: sebastian.castillo@telefonica.coml_x000a_NOMBRE CONTACTO EN TERRENO:        _x000a_TELEFONO 1 CONTACTO EN TERRENO:"/>
    <s v="El Servidor se encuentra en proceso de dar de baja"/>
    <d v="1899-12-30T00:30:28"/>
    <d v="1899-12-30T00:48:07"/>
    <d v="1899-12-30T00:17:39"/>
    <s v=""/>
    <s v="Cumplido"/>
    <m/>
    <m/>
    <m/>
    <m/>
    <m/>
    <d v="2024-02-29T00:00:00"/>
    <x v="0"/>
    <x v="0"/>
    <x v="0"/>
    <x v="0"/>
    <x v="0"/>
  </r>
  <r>
    <s v="INC000002644954"/>
    <s v="COMUNICACIONES"/>
    <x v="5"/>
    <s v="COMUNICACIONES DC"/>
    <s v="OSCAR A RAMIREZ SOTO"/>
    <s v="tct_oramir"/>
    <s v="3-Moderado/Limitado"/>
    <s v="3-Medio"/>
    <s v="Media"/>
    <x v="1"/>
    <s v="TELEFONICA GLOBAL TECHNOLOGY S.A.AGENCIA EN CHILE"/>
    <s v="Eduardo camacho solicita nueva IP PVLAN del SOC 1460"/>
    <s v="29/02/2024 16:38:38"/>
    <s v="29/02/2024 16:40:12"/>
    <x v="0"/>
    <s v="COMUNICACIONES"/>
    <s v="INTERNET"/>
    <s v="29/02/2024 16:40:45"/>
    <s v="29/02/2024 23:50:00"/>
    <s v="Eduardo camacho solicita nueva IP PVLAN del SOC 1460"/>
    <s v="Se asigna IP PVLAN 10.37.240.114 para el uso que estime conveniente, se cierra ticket."/>
    <d v="1899-12-30T00:00:00"/>
    <d v="1899-12-30T00:02:07"/>
    <d v="1899-12-30T00:02:07"/>
    <s v=""/>
    <s v="Cumplido"/>
    <m/>
    <s v=""/>
    <s v=""/>
    <s v="Cumplido"/>
    <s v=""/>
    <d v="2024-02-29T00:00:00"/>
    <x v="0"/>
    <x v="0"/>
    <x v="0"/>
    <x v="0"/>
    <x v="0"/>
  </r>
  <r>
    <s v="INC000002645007"/>
    <s v="HOUSING"/>
    <x v="8"/>
    <s v="BELIEVE"/>
    <s v="FERNEY D GARZON PEÑA"/>
    <s v="frp_xgambo"/>
    <s v="3-Moderado/Limitado"/>
    <s v="3-Medio"/>
    <s v="Media"/>
    <x v="1"/>
    <s v="HUAWEI CHILE S A"/>
    <s v="GESTION DATACENTER/ ACCESOS / HUAWEI CHILE S A"/>
    <s v="29/02/2024 17:08:56"/>
    <s v="29/02/2024 17:10:24"/>
    <x v="0"/>
    <s v="COMUNICACIONES"/>
    <s v="VPN IP - MPLS"/>
    <s v="29/02/2024 17:54:04"/>
    <s v="29/02/2024 23:50:00"/>
    <s v="EMPRESA: HUAWEI CHILE S A_x000a_CÓDIGO DE SERVICIO: _x000a_DIRECCIÓN:AV. Presidente Prieto #226, Paine, Santiago_x000a_NOMBRE DE QUIEN REPORTA:Ronald Alayo_x000a_TELÉFONO DE QUIEN REPORTA:  56935662382_x000a_NOMBRE DE CONTACTO EN TERRENO: _x000a_REQUERIMIENTO :  Entrega de materiales _x000a_EQUI"/>
    <m/>
    <d v="1899-12-30T00:27:03"/>
    <d v="1899-12-30T00:45:08"/>
    <d v="1899-12-30T00:18:05"/>
    <s v=""/>
    <s v="Cumplido"/>
    <m/>
    <m/>
    <m/>
    <m/>
    <m/>
    <d v="2024-02-29T00:00:00"/>
    <x v="0"/>
    <x v="0"/>
    <x v="0"/>
    <x v="0"/>
    <x v="0"/>
  </r>
  <r>
    <s v="INC000002645009"/>
    <s v="HOUSING"/>
    <x v="8"/>
    <s v="BELIEVE"/>
    <s v="FERNEY D GARZON PEÑA"/>
    <s v="frp_jcarri"/>
    <s v="3-Moderado/Limitado"/>
    <s v="3-Medio"/>
    <s v="Media"/>
    <x v="1"/>
    <s v="FORUM SERVICIOS FINANCIEROS SA"/>
    <s v="GESTION DATACENTER/ ACCESOS /FORUM SERVICIOS FINANCIEROS SA"/>
    <s v="29/02/2024 17:10:31"/>
    <s v="29/02/2024 17:11:52"/>
    <x v="0"/>
    <s v="COMUNICACIONES"/>
    <s v="VPN IP - MPLS"/>
    <s v="29/02/2024 17:54:35"/>
    <s v="29/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m/>
    <d v="1899-12-30T00:26:26"/>
    <d v="1899-12-30T00:44:04"/>
    <d v="1899-12-30T00:17:38"/>
    <s v=""/>
    <s v="Cumplido"/>
    <m/>
    <m/>
    <m/>
    <m/>
    <m/>
    <d v="2024-02-29T00:00:00"/>
    <x v="0"/>
    <x v="0"/>
    <x v="0"/>
    <x v="0"/>
    <x v="0"/>
  </r>
  <r>
    <s v="INC000002645350"/>
    <s v="HOSTING VIRTUAL"/>
    <x v="7"/>
    <s v="DUOC TICKET PENDIENTES"/>
    <s v="GUSTAVO AVILA VERA"/>
    <s v="frp_disilv"/>
    <s v="3-Moderado/Limitado"/>
    <s v="4-Baja"/>
    <s v="Baja"/>
    <x v="1"/>
    <s v="FUNDACION INSTITUTO PROFESIONAL DUOC UC"/>
    <s v="REQ | DUOC | RV: [DUOC] INC000002568481 - Publicación 10.10.100.27 - 181.118.166.223"/>
    <s v="29/02/2024 19:24:07"/>
    <s v="29/02/2024 19:25:50"/>
    <x v="0"/>
    <s v="CDP ANTIGUO 1"/>
    <s v="CDP ANTIGUO 2"/>
    <s v="29/02/2024 23:37:36"/>
    <s v="29/02/2024 23:50:00"/>
    <s v="De: GERMAN IGNACIO BAEZA GONZALEZ &lt;german.baeza@fractalia.es&gt; _x000a_Enviado el: jueves, 29 de febrero de 2024 19:23_x000a_Para: Mesa ti &lt;mesa.ti@movistar.cl&gt;; DENISE CRUZAT ETCHEBERRY &lt;denise.cruzat@telefonica.com&gt;_x000a_CC: Victor Sepulveda G &lt;victor.sepulvedag@telefoni"/>
    <s v="Se realizan cambios a nivel de puertos de servicio de SSO y a nivel de F5 en los nodos PRD-SSO-03/04"/>
    <d v="1899-12-30T03:57:40"/>
    <d v="1899-12-30T04:13:29"/>
    <d v="1899-12-30T00:15:49"/>
    <s v=""/>
    <s v="Cumplido"/>
    <m/>
    <m/>
    <m/>
    <m/>
    <m/>
    <d v="2024-02-29T00:00:00"/>
    <x v="0"/>
    <x v="0"/>
    <x v="0"/>
    <x v="0"/>
    <x v="0"/>
  </r>
  <r>
    <s v="INC000002645658"/>
    <s v="TICKET-INTELIGENTE"/>
    <x v="7"/>
    <s v="GESTION TI"/>
    <s v="GUSTAVO AVILA VERA"/>
    <s v="USR_TSIGHT"/>
    <s v="1-Extenso/Generalizado"/>
    <s v="4-Baja"/>
    <s v="Baja"/>
    <x v="3"/>
    <s v="FUNDACION INSTITUTO PROFESIONAL DUOC UC"/>
    <s v="fiprdu01 - prd_sso_03 TICKET AUTOMATICO"/>
    <s v="29/02/2024 21:52:17"/>
    <s v="29/02/2024 21:52:17"/>
    <x v="0"/>
    <s v="TRUESIGHT"/>
    <s v="TRUESIGHT"/>
    <s v="29/02/2024 22:46:06"/>
    <s v="29/02/2024 23:50:00"/>
    <s v="PREVENTIVO=SI_x000a_CODIGO DE SERVICIO=PRD_SSO_03_x000a_DIRECCION=NULL_x000a_CIUDAD=NULL_x000a_COMUNA LOCAL=_x000a_REGION=NULL_x000a_QUIEN REPORTA=Ticket automático_x000a_CONTACTO EN TERRENO=_x000a_PROBLEMA=Process launch.sh(Down), standalone.sh(Down), java (1)(Down) on Node FIPRDU01 - PRD_SSO_03_x000a_REQU"/>
    <s v="Buenas estimados, esta alarma se debe a los trabajos que estamos realizando con el cliente, todos los servicios que involucra son los servidores de SSO"/>
    <d v="1899-12-30T00:48:21"/>
    <d v="1899-12-30T00:53:49"/>
    <d v="1899-12-30T00:05:28"/>
    <s v="Cumplido"/>
    <s v=""/>
    <m/>
    <s v=""/>
    <s v=""/>
    <s v=""/>
    <s v="Cumplido"/>
    <d v="2024-02-29T00:00:00"/>
    <x v="0"/>
    <x v="0"/>
    <x v="0"/>
    <x v="0"/>
    <x v="0"/>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e v="#REF!"/>
    <e v="#REF!"/>
    <e v="#REF!"/>
    <e v="#REF!"/>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e v="#REF!"/>
    <e v="#REF!"/>
    <m/>
    <m/>
    <m/>
    <m/>
    <m/>
    <m/>
    <x v="2"/>
    <x v="2"/>
    <x v="2"/>
    <x v="2"/>
    <x v="2"/>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e v="#N/A"/>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m/>
    <m/>
    <m/>
    <m/>
    <m/>
    <x v="0"/>
    <x v="0"/>
    <x v="0"/>
    <x v="0"/>
    <x v="0"/>
  </r>
  <r>
    <m/>
    <m/>
    <x v="23"/>
    <m/>
    <m/>
    <m/>
    <m/>
    <m/>
    <m/>
    <x v="4"/>
    <m/>
    <m/>
    <m/>
    <m/>
    <x v="2"/>
    <m/>
    <m/>
    <m/>
    <m/>
    <m/>
    <m/>
    <m/>
    <m/>
    <m/>
    <s v=""/>
    <s v=""/>
    <m/>
    <s v=""/>
    <s v=""/>
    <s v=""/>
    <s v=""/>
    <m/>
    <x v="0"/>
    <x v="0"/>
    <x v="0"/>
    <x v="0"/>
    <x v="0"/>
  </r>
  <r>
    <m/>
    <m/>
    <x v="23"/>
    <m/>
    <m/>
    <m/>
    <m/>
    <m/>
    <m/>
    <x v="4"/>
    <m/>
    <m/>
    <m/>
    <m/>
    <x v="2"/>
    <m/>
    <m/>
    <m/>
    <m/>
    <m/>
    <m/>
    <m/>
    <m/>
    <m/>
    <s v=""/>
    <s v=""/>
    <m/>
    <s v=""/>
    <s v=""/>
    <s v=""/>
    <s v=""/>
    <m/>
    <x v="0"/>
    <x v="0"/>
    <x v="0"/>
    <x v="0"/>
    <x v="0"/>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r>
    <m/>
    <m/>
    <x v="23"/>
    <m/>
    <m/>
    <m/>
    <m/>
    <m/>
    <m/>
    <x v="4"/>
    <m/>
    <m/>
    <m/>
    <m/>
    <x v="2"/>
    <m/>
    <m/>
    <m/>
    <m/>
    <m/>
    <m/>
    <m/>
    <m/>
    <m/>
    <m/>
    <m/>
    <m/>
    <m/>
    <m/>
    <m/>
    <m/>
    <m/>
    <x v="3"/>
    <x v="3"/>
    <x v="3"/>
    <x v="3"/>
    <x v="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545053"/>
    <s v="RED INTERNA"/>
    <x v="0"/>
    <s v="APOQUINDO TI"/>
    <s v="RAMON DIAZ CASTILLO"/>
    <s v="tct_rorell"/>
    <s v="4-Menor/Localizado"/>
    <x v="0"/>
    <x v="0"/>
    <x v="0"/>
    <s v="TELEFONICA EMPRESAS DE CHILE SA"/>
    <s v="TICKET DE INCIDENCIA POR CORTE DE ENERGÍA EN RED DE ILUMINACIÓN Y BIOMETRICOS DE PASILLO"/>
    <s v="11/01/2024 13:57:33"/>
    <s v="11/01/2024 14:00:18"/>
    <x v="0"/>
    <s v="TI"/>
    <s v="ENERGIA"/>
    <s v="03/02/2024 9:51:22"/>
    <s v="03/02/2024 23:50:00"/>
    <m/>
    <s v="EN OBSERVACION, sin avances solo a fecto luminarias"/>
    <d v="1899-12-30T00:00:00"/>
    <d v="1899-12-30T00:00:00"/>
    <d v="1899-12-30T00:00:00"/>
  </r>
  <r>
    <s v="INC000002547121"/>
    <s v="INFRAESTRUCTURA DC"/>
    <x v="0"/>
    <s v="APQ ACCESOS"/>
    <s v="RAMON DIAZ CASTILLO"/>
    <s v="MBARRIENTOS"/>
    <s v="3-Moderado/Limitado"/>
    <x v="1"/>
    <x v="1"/>
    <x v="0"/>
    <s v="TELEFONICA GLOBAL TECHNOLOGY S.A.AGENCIA EN CHILE"/>
    <s v="EQUIPO AIRE ACONDICIONADO SALA OPERACIONES CON FILTRACION DE AGUA"/>
    <s v="12/01/2024 2:29:17"/>
    <s v="12/01/2024 2:31:52"/>
    <x v="0"/>
    <s v="TI"/>
    <s v="CLIMA"/>
    <s v="03/02/2024 9:52:57"/>
    <s v="03/02/2024 23:50:00"/>
    <s v="EQUIPO AIRE ACONDICIONADO SALA OPERACIONES CON FILTRACION DE AGUA"/>
    <s v="se realizará mantención"/>
    <d v="1899-12-30T00:00:00"/>
    <d v="1899-12-30T00:00:00"/>
    <d v="1899-12-30T00:00:00"/>
  </r>
  <r>
    <s v="INC000002547886"/>
    <s v="OFFICE365"/>
    <x v="1"/>
    <s v="GESTION CALL CENTER"/>
    <s v="JAVIERA A UMAÑA YEVENES"/>
    <s v="frp_driosr"/>
    <s v="4-Menor/Localizado"/>
    <x v="0"/>
    <x v="0"/>
    <x v="1"/>
    <s v="FERRER Y ASOCIADOS INGENIEROS CONSULTORES S.A"/>
    <s v="MESA/CALL CENTER7CONFIGURACION DE MICROSOFT 365"/>
    <s v="12/01/2024 12:23:16"/>
    <s v="12/01/2024 12:25:57"/>
    <x v="0"/>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r>
  <r>
    <s v="INC000002556949"/>
    <s v="RED INTERNA"/>
    <x v="0"/>
    <s v="APOQUINDO TI"/>
    <s v="RAMON DIAZ CASTILLO"/>
    <s v="tct_rorell"/>
    <s v="4-Menor/Localizado"/>
    <x v="0"/>
    <x v="0"/>
    <x v="2"/>
    <s v="TELEFONICA EMPRESAS DE CHILE SA"/>
    <s v="INCIDENCIA CLIENTE TELEFONICA RACK A-3 TIC 7"/>
    <s v="18/01/2024 1:36:24"/>
    <s v="18/01/2024 1:38:15"/>
    <x v="0"/>
    <s v="TI"/>
    <s v="RED INTERNA"/>
    <s v="03/02/2024 9:56:18"/>
    <s v="03/02/2024 23:50:00"/>
    <m/>
    <s v="EN OBSERVACIÓN, estado normalizado"/>
    <d v="1899-12-30T00:00:00"/>
    <d v="1899-12-30T00:00:00"/>
    <d v="1899-12-30T00:00:00"/>
  </r>
  <r>
    <s v="INC000002557726"/>
    <s v="INFRAESTRUCTURA DC"/>
    <x v="0"/>
    <s v="APQ ACCESOS"/>
    <s v="RAMON DIAZ CASTILLO"/>
    <s v="MBARRIENTOS"/>
    <s v="3-Moderado/Limitado"/>
    <x v="1"/>
    <x v="1"/>
    <x v="2"/>
    <s v="TELEFONICA GLOBAL TECHNOLOGY S.A.AGENCIA EN CHILE"/>
    <s v="PDU A CAIDA RACK G-9 SALA 07 BANCO SANTANDER"/>
    <s v="18/01/2024 9:01:15"/>
    <s v="18/01/2024 9:03:23"/>
    <x v="0"/>
    <s v="TI"/>
    <s v="ENERGIA"/>
    <s v="03/02/2024 9:57:51"/>
    <s v="03/02/2024 23:50:00"/>
    <s v="PDU A CAIDA RACK G-9 SALA 07 BANCO SA"/>
    <s v="cambio de pdu con exito"/>
    <d v="1899-12-30T00:00:00"/>
    <d v="1899-12-30T00:00:00"/>
    <d v="1899-12-30T00:00:00"/>
  </r>
  <r>
    <s v="INC000002557736"/>
    <s v="INFRAESTRUCTURA DC"/>
    <x v="0"/>
    <s v="APQ ACCESOS"/>
    <s v="RAMON DIAZ CASTILLO"/>
    <s v="tct_jmarqu"/>
    <s v="3-Moderado/Limitado"/>
    <x v="1"/>
    <x v="1"/>
    <x v="2"/>
    <s v="TELEFONICA CYBERSECURITY TECH CHILE SPA"/>
    <s v="CAIDA PDU A CLIENTE ULTRAMAR RACK D11"/>
    <s v="18/01/2024 9:46:50"/>
    <s v="18/01/2024 9:49:24"/>
    <x v="0"/>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r>
  <r>
    <s v="INC000002557739"/>
    <s v="INFRAESTRUCTURA DC"/>
    <x v="0"/>
    <s v="APQ ACCESOS"/>
    <s v="RAMON DIAZ CASTILLO"/>
    <s v="tct_jmarqu"/>
    <s v="3-Moderado/Limitado"/>
    <x v="1"/>
    <x v="1"/>
    <x v="2"/>
    <s v="TELEFONICA CYBERSECURITY TECH CHILE SPA"/>
    <s v="CAIDA PDU B CLIENTE TECH RACK C04"/>
    <s v="18/01/2024 9:55:05"/>
    <s v="18/01/2024 10:01:55"/>
    <x v="0"/>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r>
  <r>
    <s v="INC000002557756"/>
    <s v="INFRAESTRUCTURA DC"/>
    <x v="0"/>
    <s v="APQ ACCESOS"/>
    <s v="DANIEL A MUÑOZ BUSTOS"/>
    <s v="tct_jmarqu"/>
    <s v="4-Menor/Localizado"/>
    <x v="0"/>
    <x v="0"/>
    <x v="2"/>
    <s v="TELEFONICA CYBERSECURITY TECH CHILE SPA"/>
    <s v="ALARMAS SONORA ENERGIA RACK B05 Y E05"/>
    <s v="18/01/2024 10:15:02"/>
    <s v="18/01/2024 10:18:04"/>
    <x v="0"/>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r>
  <r>
    <s v="INC000002572152"/>
    <s v="OFFICE365"/>
    <x v="1"/>
    <s v="GESTION HD"/>
    <s v="JAVIERA A UMAÑA YEVENES"/>
    <s v="frp_jserna"/>
    <s v="3-Moderado/Limitado"/>
    <x v="1"/>
    <x v="1"/>
    <x v="3"/>
    <s v="LOUISIANA PACIFIC CHILE S A"/>
    <s v="HD/PROBLEMAS CON OFFICE 365"/>
    <s v="25/01/2024 12:01:46"/>
    <s v="25/01/2024 12:09:45"/>
    <x v="0"/>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r>
  <r>
    <s v="INC000002572158"/>
    <s v="VPN IP - MPLS"/>
    <x v="2"/>
    <s v="GESTION HD"/>
    <s v="RENE E VILLEGAS CARREÑO"/>
    <s v="frp_pcamay"/>
    <s v="3-Moderado/Limitado"/>
    <x v="1"/>
    <x v="1"/>
    <x v="1"/>
    <s v="TELEFONICA GLOBAL TECHNOLOGY S.A.AGENCIA EN CHILE"/>
    <s v="HD/Cruzadas faltantes en Sala4 hacia Firewall OOB San Martin (Activación HA)"/>
    <s v="25/01/2024 12:14:43"/>
    <s v="25/01/2024 12:16:06"/>
    <x v="0"/>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r>
  <r>
    <s v="INC000002574572"/>
    <s v="HOUSING"/>
    <x v="2"/>
    <s v="APQ ACCESOS"/>
    <s v="RAMON DIAZ CASTILLO"/>
    <s v="tct_rdiazc"/>
    <s v="4-Menor/Localizado"/>
    <x v="0"/>
    <x v="0"/>
    <x v="1"/>
    <s v="TELEFONICA CYBERSECURITY TECH CHILE SPA"/>
    <s v="recepción cajas en all piso 1"/>
    <s v="26/01/2024 13:33:25"/>
    <s v="26/01/2024 13:36:34"/>
    <x v="0"/>
    <s v="HARDWARE"/>
    <s v="CLIENTE"/>
    <s v="02/02/2024 12:42:58"/>
    <s v="02/02/2024 23:50:00"/>
    <m/>
    <s v="recepción exitosa"/>
    <d v="1900-01-05T23:05:44"/>
    <d v="1900-01-05T23:09:33"/>
    <d v="1899-12-30T00:03:49"/>
  </r>
  <r>
    <s v="INC000002576883"/>
    <s v="VPN IP - MPLS"/>
    <x v="3"/>
    <s v="GESTION HD"/>
    <s v="DEIBY Y SANTOYO MONTEROLA"/>
    <s v="frp_fpetro"/>
    <s v="3-Moderado/Limitado"/>
    <x v="1"/>
    <x v="1"/>
    <x v="1"/>
    <s v="EMPRESA ELECTRICA PUENTE ALTO"/>
    <s v="HD/Electrica Puente Alto//Recursos VDC"/>
    <s v="29/01/2024 10:42:37"/>
    <s v="29/01/2024 10:45:33"/>
    <x v="0"/>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r>
  <r>
    <s v="INC000002577650"/>
    <s v="VPN IP - MPLS"/>
    <x v="3"/>
    <s v="GESTION HD"/>
    <s v="ANGEL CASTRO CABRERA"/>
    <s v="frp_fpetro"/>
    <s v="3-Moderado/Limitado"/>
    <x v="1"/>
    <x v="1"/>
    <x v="1"/>
    <s v="TELEFONICA GLOBAL TECHNOLOGY S.A.AGENCIA EN CHILE"/>
    <s v="REQ/Problemas con relay de correo C4-SMTP, uso de dominio tic.cl."/>
    <s v="29/01/2024 12:25:51"/>
    <s v="29/01/2024 12:27:50"/>
    <x v="0"/>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r>
  <r>
    <s v="INC000002577681"/>
    <s v="OFFICE365"/>
    <x v="1"/>
    <s v="GESTION CALL CENTER"/>
    <s v="JAVIERA A UMAÑA YEVENES"/>
    <s v="frp_mdomin"/>
    <s v="4-Menor/Localizado"/>
    <x v="0"/>
    <x v="0"/>
    <x v="3"/>
    <s v="AGRICOLA LAS VERTIENTES LIMITADA"/>
    <s v="MESA/CALL CENTER/PROBLEMA CON CORREO OFFICE365"/>
    <s v="29/01/2024 13:24:28"/>
    <s v="29/01/2024 13:29:49"/>
    <x v="0"/>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r>
  <r>
    <s v="INC000002578148"/>
    <s v="OFFICE365"/>
    <x v="1"/>
    <s v="GESTION CALL CENTER"/>
    <s v="JAVIERA A UMAÑA YEVENES"/>
    <s v="frp_mdomin"/>
    <s v="4-Menor/Localizado"/>
    <x v="0"/>
    <x v="0"/>
    <x v="3"/>
    <s v="INVERSIONES Y RENTAS SENDERO LIMITADA"/>
    <s v="MESA/CALL CENTER/ PROBLEMA CON OFFICE 365"/>
    <s v="29/01/2024 16:20:40"/>
    <s v="29/01/2024 16:21:16"/>
    <x v="0"/>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r>
  <r>
    <s v="INC000002578154"/>
    <s v="SERVICIOS DIGITALES"/>
    <x v="4"/>
    <s v="SM OPERACIONES"/>
    <s v="VICTOR BRAVO ORREGO"/>
    <s v="tct_decruz"/>
    <s v="4-Menor/Localizado"/>
    <x v="0"/>
    <x v="0"/>
    <x v="1"/>
    <s v="TELEFONICA GLOBAL TECHNOLOGY S.A.AGENCIA EN CHILE"/>
    <s v="ALERTAS DE MONITOREO"/>
    <s v="29/01/2024 16:29:06"/>
    <s v="29/01/2024 16:30:16"/>
    <x v="0"/>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r>
  <r>
    <s v="INC000002578636"/>
    <s v="VPN IP - MPLS"/>
    <x v="5"/>
    <s v="GESTION HD"/>
    <s v="MARIO PARADA DUARTE"/>
    <s v="frp_pcamay"/>
    <s v="3-Moderado/Limitado"/>
    <x v="1"/>
    <x v="1"/>
    <x v="1"/>
    <s v="ELECTRICIDAD GOBANTES S.A."/>
    <s v="HD/RE: REQUERIMIENTO SOLICITU DE REUNION ENTRE ESPECIALISTAS DE MOVISTAR ENTEL"/>
    <s v="29/01/2024 18:28:12"/>
    <s v="29/01/2024 18:29:23"/>
    <x v="0"/>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r>
  <r>
    <s v="INC000002579819"/>
    <s v="VPN IP - MPLS"/>
    <x v="6"/>
    <s v="GESTION HD"/>
    <s v="RICARDO R GALLEGOS OYANEDER"/>
    <s v="frp_pcamay"/>
    <s v="3-Moderado/Limitado"/>
    <x v="1"/>
    <x v="1"/>
    <x v="1"/>
    <s v="TELEFONICA EMPRESAS DE CHILE SA"/>
    <s v="HD/Auditoría Procesos y Sistemas B2B"/>
    <s v="30/01/2024 11:03:26"/>
    <s v="30/01/2024 11:04:36"/>
    <x v="0"/>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r>
  <r>
    <s v="INC000002580259"/>
    <s v="VPN IP - MPLS"/>
    <x v="6"/>
    <s v="GESTION HD"/>
    <s v="ALEJANDRO ACEVEDO VALENZUELA"/>
    <s v="frp_pcamay"/>
    <s v="3-Moderado/Limitado"/>
    <x v="1"/>
    <x v="1"/>
    <x v="1"/>
    <s v="INDUSTRIAS CHILENAS DE ALAMBRE INCHALAM S.A."/>
    <s v="HD/Sin acceso a url en el servidor pivote A"/>
    <s v="30/01/2024 15:45:56"/>
    <s v="30/01/2024 15:47:53"/>
    <x v="0"/>
    <s v="CDP ANTIGUO 1"/>
    <s v="CDP ANTIGUO 2"/>
    <s v="02/02/2024 6:39:37"/>
    <s v="02/02/2024 23:50:00"/>
    <s v="PREVENTIVO: NO_x000a_CODIGO DE SERVICIO:_x000a_DIRECCION:_x000a_QUIEN REPORTA:Ewald Galaz Millaleo 56 9 8510 0702_x000a_CONTACTO EN TERRENO:Ewald Galaz Millaleo 56 9 8510 0702_x000a_PROBLEMA:_x000a_REQUERIMIENTO:Favor generar ticket en base a requerimiento de cliente Inchalam._x000a_Dejar en ban"/>
    <m/>
    <d v="1900-01-01T13:26:13"/>
    <d v="1900-01-01T14:53:41"/>
    <d v="1899-12-30T01:27:28"/>
  </r>
  <r>
    <s v="INC000002580715"/>
    <s v="SEGURIDAD"/>
    <x v="3"/>
    <s v="SSO"/>
    <s v="DEIBY Y SANTOYO MONTEROLA"/>
    <s v="tct_lfrome"/>
    <s v="2-Significativo/Amplio"/>
    <x v="2"/>
    <x v="2"/>
    <x v="1"/>
    <s v="TELEFONICA CYBERSECURITY TECH CHILE SPA"/>
    <s v="Solicitud Nuevo Servidor"/>
    <s v="30/01/2024 16:51:35"/>
    <s v="30/01/2024 16:51:49"/>
    <x v="0"/>
    <s v="SOC Empresas"/>
    <s v="Marca"/>
    <s v="02/02/2024 13:12:25"/>
    <s v="02/02/2024 23:50:00"/>
    <s v="Nos solicita apoyo con :"/>
    <s v="FASE RESOLUCIÓN Y RECUPERACIÓN_x000a__x000a_Se efectúa contacto con cliente:Luis Romero_x000a__x000a_Teléfono de contacto:N/A_x000a__x000a_Acciones realizadas: Se crea el servidor solicitado y se realiza la entrega al cliente_x000a__x000a_Solución paliativa o definitiva:N/A_x000a__x000a_Acciones de Mejora, Recome"/>
    <d v="1900-01-01T18:53:06"/>
    <d v="1900-01-01T20:20:50"/>
    <d v="1899-12-30T01:27:44"/>
  </r>
  <r>
    <s v="INC000002582094"/>
    <s v="VPN IP - MPLS"/>
    <x v="6"/>
    <s v="GESTION HD"/>
    <s v="PAUL A SEPULVEDA ALVAREZ"/>
    <s v="frp_fpetro"/>
    <s v="3-Moderado/Limitado"/>
    <x v="1"/>
    <x v="1"/>
    <x v="1"/>
    <s v="FUND DE BENEFICENCIA HOGAR DE CRISTO"/>
    <s v="REQ/HOGAR DE CRISTO: Dar salida internet y telnet"/>
    <s v="31/01/2024 12:52:14"/>
    <s v="31/01/2024 12:57:35"/>
    <x v="0"/>
    <s v="CDP ANTIGUO 1"/>
    <s v="CDP ANTIGUO 2"/>
    <s v="01/02/2024 11:00:29"/>
    <s v="01/02/2024 23:50:00"/>
    <s v="PREVENTIVO: NO_x000a_CODIGO DE SERVICIO:_x000a_DIRECCION:_x000a_QUIEN REPORTA: Nicolás Saavedra Eguiluz  +56 9 6187 5469_x000a_CONTACTO EN TERRENO: Nicolás Saavedra Eguiluz  +56 9 6187 5469_x000a_PROBLEMA:_x000a_REQUERIMIENTO:_x000a__x000a_ Favor configurar la salida de internet y habilitar telnet a l"/>
    <s v="se habilita telnet. confirmado por Nicolas._x000a_Acceso a internet debe ser revisado con personal de comunicaciones"/>
    <d v="1899-12-30T20:39:43"/>
    <d v="1899-12-30T22:08:15"/>
    <d v="1899-12-30T01:28:32"/>
  </r>
  <r>
    <s v="INC000002582140"/>
    <s v="SERVICIOS DIGITALES"/>
    <x v="7"/>
    <s v="SM OPERACIONES"/>
    <s v="SEBASTIAN I ACUÑA GUZMAN"/>
    <s v="tct_decruz"/>
    <s v="4-Menor/Localizado"/>
    <x v="2"/>
    <x v="1"/>
    <x v="1"/>
    <s v="UNION AEREA LTDA"/>
    <s v="modificar registro SPF"/>
    <s v="31/01/2024 11:52:32"/>
    <s v="31/01/2024 11:53:32"/>
    <x v="0"/>
    <s v="TI"/>
    <s v="SISTEMAS OPERATIVOS"/>
    <s v="01/02/2024 12:19:44"/>
    <s v="01/02/2024 23:50:00"/>
    <s v="modificar registro SPF_x000a_Para el SPF, hoy esta asi:_x000a__x000a_v=spf1 ip4:212.1.214.93 ip4:200.68.4.250 ip4:200.68.4.251 ip4:200.75.30.33/27 ip6:2a02:4780:1:1::1:7f07 include:spf.masterbase.com include:_spf.google.com include:mailgun.org ~all_x000a__x000a_Por favor dejarlo asi:"/>
    <s v="Se creó registro DNS por los administradores._x000a_Se cierra folio."/>
    <d v="1899-12-30T23:12:29"/>
    <d v="1899-12-31T00:27:12"/>
    <d v="1899-12-30T01:14:43"/>
  </r>
  <r>
    <s v="INC000002582521"/>
    <s v="HOSTING VIRTUAL"/>
    <x v="3"/>
    <s v="DUOC TICKET AUTOMATICO"/>
    <s v="PABLO N OLIVA ALARCON"/>
    <s v="frp_lmosqu"/>
    <s v="4-Menor/Localizado"/>
    <x v="0"/>
    <x v="0"/>
    <x v="1"/>
    <s v="FUNDACION INSTITUTO PROFESIONAL DUOC UC"/>
    <s v="DUOC / REQ /  RE: Solicitud de maquinas en VDC"/>
    <s v="31/01/2024 16:04:38"/>
    <s v="31/01/2024 16:07:05"/>
    <x v="0"/>
    <s v="CDP ANTIGUO 1"/>
    <s v="CDP ANTIGUO 2"/>
    <s v="01/02/2024 18:29:33"/>
    <s v="01/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FASE RESOLUCIÓN Y RECUPERACIÓN_x000a__x000a_Se efectúa contacto con cliente: NA_x000a__x000a_Teléfono de contacto: NA_x000a__x000a_Acciones realizadas: Se realiza reunion interna para corroborar recursos disponibles en tenant, mas el flujo a seguir en consideracion con el proyecto en curso"/>
    <d v="1899-12-30T22:52:40"/>
    <d v="1899-12-31T02:24:55"/>
    <d v="1899-12-30T03:32:15"/>
  </r>
  <r>
    <s v="INC000002582580"/>
    <s v="HOUSING"/>
    <x v="8"/>
    <s v="BELIEVE"/>
    <s v="JAIRO A SALINAS GARAY"/>
    <s v="frp_xgambo"/>
    <s v="3-Moderado/Limitado"/>
    <x v="1"/>
    <x v="1"/>
    <x v="1"/>
    <s v="TELEFONICA EMPRESAS DE CHILE SA"/>
    <s v="GESTION DATACENTER/ ACCESOS / TELEFONICA EMPRESAS DE CHILE SA"/>
    <s v="31/01/2024 17:58:05"/>
    <s v="31/01/2024 18:01:00"/>
    <x v="0"/>
    <s v="COMUNICACIONES"/>
    <s v="VPN IP - MPLS"/>
    <s v="01/02/2024 8:06:41"/>
    <s v="01/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ableado nu"/>
    <s v="ACCESOS AUTORIZADOS."/>
    <d v="1899-12-30T10:17:36"/>
    <d v="1899-12-30T14:08:36"/>
    <d v="1899-12-30T03:51:00"/>
  </r>
  <r>
    <s v="INC000002582598"/>
    <s v="SAP"/>
    <x v="9"/>
    <s v="CLOUD SAP HANA"/>
    <s v="EWALD R GALAZ MILLALEO"/>
    <s v="tct_oguzma"/>
    <s v="3-Moderado/Limitado"/>
    <x v="0"/>
    <x v="0"/>
    <x v="1"/>
    <s v="ACMA S.A."/>
    <s v="Bloqueo masivo de usuarios fin de mes"/>
    <s v="31/01/2024 18:14:20"/>
    <s v="31/01/2024 18:16:40"/>
    <x v="0"/>
    <s v="TI"/>
    <s v="APLICATIVOS"/>
    <s v="01/02/2024 9:17:18"/>
    <s v="01/02/2024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_x000a_Saludos Cordiales,_x000a__x000a_Javier Henríquez"/>
    <s v="Se ejecuta actividad en coordinación con el cliente de forma satisfactoria."/>
    <d v="1899-12-30T13:39:07"/>
    <d v="1899-12-30T15:02:58"/>
    <d v="1899-12-30T01:23:51"/>
  </r>
  <r>
    <s v="INC000002583141"/>
    <s v="VPN IP - MPLS"/>
    <x v="6"/>
    <s v="BELIEVE"/>
    <s v="GIOVANNI D ROCCO VALENZUELA"/>
    <s v="frp_jcarri"/>
    <s v="4-Menor/Localizado"/>
    <x v="0"/>
    <x v="0"/>
    <x v="1"/>
    <s v="TELEFONICA CYBERSECURITY TECH CHILE SPA"/>
    <s v="REQ / SOC/Notificación Desvinculación de Personal en Curso"/>
    <s v="31/01/2024 18:14:13"/>
    <s v="31/01/2024 18:17:51"/>
    <x v="0"/>
    <s v="CDP ANTIGUO 1"/>
    <s v="CDP ANTIGUO 2"/>
    <s v="01/02/2024 11:28:25"/>
    <s v="01/02/2024 23:50:00"/>
    <s v="PREVENTIVO: NO_x000a_CODIGO DE SERVICIO:_x000a_DIRECCION:      _x000a_CIUDAD:             _x000a_COMUNA:_x000a_NOMBRE QUIEN REPORTA:SAMANTHA MICHELLE MARTINEZ NUÑEZ_x000a_TELEFONO QUIEN REPORTA:+56 9 7242 3694_x000a_NOMBRE CONTACTO EN TERRENO:        _x000a_TELEFONO 1 CONTACTO EN TERRENO:_x000a_TELEFONO 2 C"/>
    <m/>
    <d v="1899-12-30T13:54:33"/>
    <d v="1899-12-30T17:14:12"/>
    <d v="1899-12-30T03:19:39"/>
  </r>
  <r>
    <s v="INC000002583154"/>
    <s v="VPN IP - MPLS"/>
    <x v="3"/>
    <s v="GESTION HD"/>
    <s v="ANGEL CASTRO CABRERA"/>
    <s v="frp_disilv"/>
    <s v="4-Menor/Localizado"/>
    <x v="0"/>
    <x v="0"/>
    <x v="1"/>
    <s v="TELEFONICA GLOBAL TECHNOLOGY S.A.AGENCIA EN CHILE"/>
    <s v="REQ | Deploy OVA transbank APQ"/>
    <s v="31/01/2024 19:05:33"/>
    <s v="31/01/2024 19:07:24"/>
    <x v="0"/>
    <s v="CDP ANTIGUO 1"/>
    <s v="CDP ANTIGUO 2"/>
    <s v="02/02/2024 11:14:13"/>
    <s v="02/02/2024 23:50:00"/>
    <s v="PREVENTIVO: NO_x000a_CODIGO DE SERVICIO:_x000a_DIRECCION:_x000a_QUIEN REPORTA: JORGE DOMINGO ROMERO ROMERO_x000a_CONTACTO EN TERRENO:_x000a_PROBLEMA:_x000a_REQUERIMIENTO: Por favor generar ticket al área de operaciones à virtualización à Angel Castro, con el siguiente requerimiento_x000a__x000a_ _x000a__x000a_Dep"/>
    <s v="Se efectúa contacto con cliente: Jorge Romero_x000a_Teléfono de contacto: Via correo _x000a_Acciones realizadas: Se deploya OVA ramdonANI en organización STD_CAJALOSANDESCL_RP_APQ_01_x000a_Acciones de Mejora, Recomendaciones: N/A_x000a_Causa Raíz: N/A"/>
    <d v="1899-12-31T15:35:20"/>
    <d v="1899-12-31T16:08:40"/>
    <d v="1899-12-30T00:33:20"/>
  </r>
  <r>
    <s v="INC000002583195"/>
    <s v="VPN IP - MPLS"/>
    <x v="7"/>
    <s v="GESTION HD"/>
    <s v="SEBASTIAN I ACUÑA GUZMAN"/>
    <s v="frp_jesanc"/>
    <s v="4-Menor/Localizado"/>
    <x v="2"/>
    <x v="1"/>
    <x v="1"/>
    <s v="AGRICOLA ARIZTIA LIMITADA"/>
    <s v="HD/URGENTE - AGREGAR REGISTROS A 3 ZONAS DNS DISTINTAS"/>
    <s v="01/02/2024 8:24:14"/>
    <s v="01/02/2024 8:26:14"/>
    <x v="0"/>
    <s v="TI"/>
    <s v="SISTEMAS OPERATIVOS"/>
    <s v="01/02/2024 11:35:26"/>
    <s v="01/02/2024 23:50:00"/>
    <s v="PREVENTIVO: NO_x000a_CODIGO DE SERVICIO:_x000a_DIRECCION:_x000a_QUIEN REPORTA:Osvaldo Mardones G. Tel: +56 2 2637 8108 // Cel: +56 9 7499 2449_x000a_CONTACTO EN TERRENO:_x000a_PROBLEMA:_x000a_REQUERIMIENTO:Necesitamos agregar registros a las zonas Dns_x000a_ventas-ariztia.cl , ariztiaatucasa.cl"/>
    <s v="Se crean los registros solicitados los cuales responden correctamente desde sus dns’s autoritativos e internet. Para el resto de servidores se debe esperar el tiempo de propagación/refresco correspondiente."/>
    <d v="1899-12-30T00:00:00"/>
    <d v="1899-12-30T03:11:12"/>
    <d v="1899-12-30T03:11:12"/>
  </r>
  <r>
    <s v="INC000002583394"/>
    <s v="INFRAESTRUCTURA DC"/>
    <x v="10"/>
    <s v="APQ ACCESOS"/>
    <s v="BASTIAN A ROA CHIARLEONI"/>
    <s v="tct_broach"/>
    <s v="4-Menor/Localizado"/>
    <x v="0"/>
    <x v="0"/>
    <x v="0"/>
    <s v="TELEFONICA CYBERSECURITY TECH CHILE SPA"/>
    <s v="RONDA DE INSPECCIÓN DE SALAS Y TOMA DE TEMPERATURAS DC APOQUINDO"/>
    <s v="01/02/2024 7:34:45"/>
    <s v="01/02/2024 7:37:17"/>
    <x v="0"/>
    <s v="TI"/>
    <s v="INFRAESTRUCTURA"/>
    <s v="01/02/2024 7:38:43"/>
    <s v="01/02/2024 23:50:00"/>
    <s v="RONDA DE INSPECCIÓN DE SALAS Y TOMA DE TEMPERATURAS DC APOQUINDO"/>
    <s v="RONDA REALIZADA"/>
    <d v="1899-12-30T00:00:00"/>
    <d v="1899-12-30T00:00:00"/>
    <d v="1899-12-30T00:00:00"/>
  </r>
  <r>
    <s v="INC000002583396"/>
    <s v="INFRAESTRUCTURA DC"/>
    <x v="10"/>
    <s v="APQ ACCESOS"/>
    <s v="RENE E VILLEGAS CARREÑO"/>
    <s v="tct_broach"/>
    <s v="4-Menor/Localizado"/>
    <x v="0"/>
    <x v="0"/>
    <x v="0"/>
    <s v="TELEFONICA CYBERSECURITY TECH CHILE SPA"/>
    <s v="RONDA DE INSPECCIÓN DE SALAS Y TOMA DE TEMPERATURAS DC APOQUINDO"/>
    <s v="01/02/2024 7:41:07"/>
    <s v="01/02/2024 7:43:46"/>
    <x v="0"/>
    <s v="TI"/>
    <s v="INFRAESTRUCTURA"/>
    <s v="01/02/2024 19:15:34"/>
    <s v="01/02/2024 23:50:00"/>
    <m/>
    <s v="rondas realizadas"/>
    <d v="1899-12-30T00:00:00"/>
    <d v="1899-12-30T00:00:00"/>
    <d v="1899-12-30T00:00:00"/>
  </r>
  <r>
    <s v="INC000002583509"/>
    <s v="HOUSING"/>
    <x v="11"/>
    <s v="APQ ACCESOS"/>
    <s v="JAIRO A SALINAS GARAY"/>
    <s v="tct_jsalin"/>
    <s v="3-Moderado/Limitado"/>
    <x v="1"/>
    <x v="1"/>
    <x v="1"/>
    <s v="TELEFONICA EMPRESAS DE CHILE SA"/>
    <s v="Decomiso de equipo y retiro de cableado DXC /"/>
    <s v="01/02/2024 7:01:24"/>
    <s v="01/02/2024 7:03:27"/>
    <x v="0"/>
    <s v="CDP ANTIGUO 1"/>
    <s v="CDP ANTIGUO 2"/>
    <s v="01/02/2024 7:03:27"/>
    <s v="01/02/2024 23:50:00"/>
    <s v="Decomiso de equipo y retiro de cableado DXC /"/>
    <s v="SUPERVISION CRQ/OK."/>
    <d v="1899-12-30T00:00:00"/>
    <d v="1899-12-30T00:02:03"/>
    <d v="1899-12-30T00:02:03"/>
  </r>
  <r>
    <s v="INC000002583510"/>
    <s v="HOUSING"/>
    <x v="11"/>
    <s v="APQ ACCESOS"/>
    <s v="JAIRO A SALINAS GARAY"/>
    <s v="tct_jsalin"/>
    <s v="3-Moderado/Limitado"/>
    <x v="1"/>
    <x v="1"/>
    <x v="1"/>
    <s v="TELEFONICA EMPRESAS DE CHILE SA"/>
    <s v="Incidente cambio de disco"/>
    <s v="01/02/2024 7:03:36"/>
    <s v="01/02/2024 7:05:03"/>
    <x v="0"/>
    <s v="CDP ANTIGUO 1"/>
    <s v="CDP ANTIGUO 2"/>
    <s v="01/02/2024 7:05:03"/>
    <s v="01/02/2024 23:50:00"/>
    <s v="Incidente cambio de disco"/>
    <s v="SUPERVISION CRQ/OK."/>
    <d v="1899-12-30T00:00:00"/>
    <d v="1899-12-30T00:01:27"/>
    <d v="1899-12-30T00:01:27"/>
  </r>
  <r>
    <s v="INC000002583511"/>
    <s v="HOUSING"/>
    <x v="11"/>
    <s v="APQ ACCESOS"/>
    <s v="JAIRO A SALINAS GARAY"/>
    <s v="tct_jsalin"/>
    <s v="3-Moderado/Limitado"/>
    <x v="1"/>
    <x v="1"/>
    <x v="1"/>
    <s v="TELEFONICA EMPRESAS DE CHILE SA"/>
    <s v="RONDA Y REVISION DE SALAS TECNICAS"/>
    <s v="01/02/2024 7:05:10"/>
    <s v="01/02/2024 7:07:29"/>
    <x v="0"/>
    <s v="CDP ANTIGUO 1"/>
    <s v="CDP ANTIGUO 2"/>
    <s v="01/02/2024 7:07:29"/>
    <s v="01/02/2024 23:50:00"/>
    <s v="RONDA Y REVISION DE SALAS TECNICAS"/>
    <s v="RONDA REALIZADA."/>
    <d v="1899-12-30T00:00:00"/>
    <d v="1899-12-30T00:02:19"/>
    <d v="1899-12-30T00:02:19"/>
  </r>
  <r>
    <s v="INC000002583512"/>
    <s v="HOUSING"/>
    <x v="11"/>
    <s v="APQ ACCESOS"/>
    <s v="JAIRO A SALINAS GARAY"/>
    <s v="tct_jsalin"/>
    <s v="3-Moderado/Limitado"/>
    <x v="1"/>
    <x v="1"/>
    <x v="1"/>
    <s v="TELEFONICA EMPRESAS DE CHILE SA"/>
    <s v="TOMA DE ALARMAS DE CLIENTE"/>
    <s v="01/02/2024 7:07:35"/>
    <s v="01/02/2024 7:09:05"/>
    <x v="0"/>
    <s v="CDP ANTIGUO 1"/>
    <s v="CDP ANTIGUO 2"/>
    <s v="01/02/2024 7:09:05"/>
    <s v="01/02/2024 23:50:00"/>
    <s v="TOMA DE ALARMAS DE CLIENTE"/>
    <s v="TOMA DE ALARMAS REALIZADA."/>
    <d v="1899-12-30T00:00:00"/>
    <d v="1899-12-30T00:01:30"/>
    <d v="1899-12-30T00:01:30"/>
  </r>
  <r>
    <s v="INC000002583517"/>
    <s v="INFRAESTRUCTURA DC"/>
    <x v="2"/>
    <s v="APQ ACCESOS"/>
    <s v="FRANCISCO J FELIU ABARCA"/>
    <s v="tct_frafea"/>
    <s v="4-Menor/Localizado"/>
    <x v="0"/>
    <x v="0"/>
    <x v="0"/>
    <s v="TELEFONICA CYBERSECURITY TECH CHILE SPA"/>
    <s v="TICKET DIARIO RONDA PREVENTIVAS Y LECTURAS DE TEMPERATURAS SALAS TIC DCSM"/>
    <s v="01/02/2024 8:30:46"/>
    <s v="01/02/2024 8:33:06"/>
    <x v="0"/>
    <s v="TI"/>
    <s v="CLIMA"/>
    <s v="01/02/2024 18:53:11"/>
    <s v="01/02/2024 23:50:00"/>
    <s v="PREVENTIVO: SI_x000a_CODIGO DE SERVICIO: N/A_x000a_DIRECCION:  DCSM_x000a_QUIEN REPORTA: FRANCISCO FELIU_x000a_CONTACTO EN TERRENO: FRANCISCO FELIU_x000a_PROBLEMA: N/A_x000a_REQUERIMIENTO: TICKET DIARIO RONDA PREVENTIVAS Y LECTURAS DE TEMPERATURAS SALAS TIC DCSM"/>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583524"/>
    <s v="RED INTERNA"/>
    <x v="0"/>
    <s v="APQ ACCESOS"/>
    <s v="CARLOS F ARAYA RAMIREZ"/>
    <s v="tct_cararr"/>
    <s v="4-Menor/Localizado"/>
    <x v="0"/>
    <x v="0"/>
    <x v="0"/>
    <s v="TELEFONICA CYBERSECURITY TECH CHILE SPA"/>
    <s v="RONDA INSPECTIVA"/>
    <s v="01/02/2024 8:58:32"/>
    <s v="01/02/2024 8:59:19"/>
    <x v="0"/>
    <s v="CDP ANTIGUO 1"/>
    <s v="CDP ANTIGUO 2"/>
    <s v="01/02/2024 9:23:17"/>
    <s v="01/02/2024 23:50:00"/>
    <m/>
    <s v="ronda realizada"/>
    <d v="1899-12-30T00:00:00"/>
    <d v="1899-12-30T00:00:00"/>
    <d v="1899-12-30T00:00:00"/>
  </r>
  <r>
    <s v="INC000002583571"/>
    <s v="HOSTING VIRTUAL"/>
    <x v="12"/>
    <s v="SM OPERACIONES"/>
    <s v="DENISE CRUZAT ETCHEBERRY"/>
    <s v="tct_decruz"/>
    <s v="4-Menor/Localizado"/>
    <x v="0"/>
    <x v="0"/>
    <x v="1"/>
    <s v="GPS CHILE SPA"/>
    <s v="COMPLETAR PLANILLA POR ACTUALIZACIÓN DE DATOS"/>
    <s v="01/02/2024 11:30:56"/>
    <s v="01/02/2024 11:32:04"/>
    <x v="0"/>
    <s v="TI"/>
    <s v="SERVIDORES VIRTUALES"/>
    <s v="07/02/2024 9:54:26"/>
    <s v="07/02/2024 23:50:00"/>
    <m/>
    <s v="Información actualizada fue enviada y compartida con Sebastián"/>
    <d v="1900-01-04T19:22:16"/>
    <d v="1900-01-04T22:23:30"/>
    <d v="1899-12-30T03:01:14"/>
  </r>
  <r>
    <s v="INC000002583573"/>
    <s v="HOUSING"/>
    <x v="13"/>
    <s v="BELIEVE"/>
    <s v="RENE E VILLEGAS CARREÑO"/>
    <s v="frp_jcarri"/>
    <s v="3-Moderado/Limitado"/>
    <x v="1"/>
    <x v="1"/>
    <x v="1"/>
    <s v="TELEFONICA EMPRESAS DE CHILE SA"/>
    <s v="GESTION DATACENTER/ ACCESOS /TELEFONICA EMPRESAS DE CHILE SA"/>
    <s v="01/02/2024 11:30:02"/>
    <s v="01/02/2024 11:32:14"/>
    <x v="0"/>
    <s v="CDP ANTIGUO 1"/>
    <s v="CDP ANTIGUO 2"/>
    <s v="01/02/2024 12:35:49"/>
    <s v="01/02/2024 23:50:00"/>
    <s v="EMPRESA:TELEFONICA EMPRESAS DE CHILE SA_x000a_CÓDIGO DE SERVICIO: _x000a_DIRECCIÓN:Av. Apoquindo #7071, Las Condes, Santiago_x000a_NOMBRE DE QUIEN REPORTA:Manuel Maita_x000a_TELÉFONO DE QUIEN REPORTA:56974138322_x000a_NOMBRE DE CONTACTO EN TERRENO: _x000a_REQUERIMIENTO:Revision Switch _x000a_EQU"/>
    <s v="accesos autorizados"/>
    <d v="1899-12-30T00:52:19"/>
    <d v="1899-12-30T01:05:47"/>
    <d v="1899-12-30T00:13:28"/>
  </r>
  <r>
    <s v="INC000002583579"/>
    <s v="HOUSING"/>
    <x v="14"/>
    <s v="BELIEVE"/>
    <s v="FRANCISCO J FELIU ABARCA"/>
    <s v="frp_jcarri"/>
    <s v="3-Moderado/Limitado"/>
    <x v="1"/>
    <x v="1"/>
    <x v="1"/>
    <s v="FUNDACION EDUCACIONAL PARA EL DESARROLLO INTEGRAL DEL MENOR"/>
    <s v="GESTION DATACENTER/ ACCESOS /FUNDACION EDUCACIONAL PARA EL DESARROLLO INTEGRAL DEL MENOR"/>
    <s v="01/02/2024 11:50:39"/>
    <s v="01/02/2024 11:53:44"/>
    <x v="0"/>
    <s v="HARDWARE"/>
    <s v="DATACENTER"/>
    <s v="01/02/2024 12:06:30"/>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12"/>
    <d v="1899-12-30T00:15:51"/>
    <d v="1899-12-30T00:11:39"/>
  </r>
  <r>
    <s v="INC000002583588"/>
    <s v="HOUSING"/>
    <x v="14"/>
    <s v="BELIEVE"/>
    <s v="FRANCISCO J FELIU ABARCA"/>
    <s v="frp_jcarri"/>
    <s v="3-Moderado/Limitado"/>
    <x v="1"/>
    <x v="1"/>
    <x v="1"/>
    <s v="FUNDACION EDUCACIONAL PARA EL DESARROLLO INTEGRAL DEL MENOR"/>
    <s v="GESTION DATACENTER/ ACCESOS /FUNDACION EDUCACIONAL PARA EL DESARROLLO INTEGRAL DEL MENOR"/>
    <s v="01/02/2024 12:13:12"/>
    <s v="01/02/2024 12:15:16"/>
    <x v="0"/>
    <s v="HARDWARE"/>
    <s v="DATACENTER"/>
    <s v="01/02/2024 12:24:53"/>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1:32"/>
    <d v="1899-12-30T00:11:41"/>
    <d v="1899-12-30T00:10:09"/>
  </r>
  <r>
    <s v="INC000002583595"/>
    <s v="HOUSING"/>
    <x v="13"/>
    <s v="BELIEVE"/>
    <s v="RENE E VILLEGAS CARREÑO"/>
    <s v="frp_jcarri"/>
    <s v="3-Moderado/Limitado"/>
    <x v="1"/>
    <x v="1"/>
    <x v="1"/>
    <s v="IDOM INGENIERIA Y CONSULTORIA S.A. AGENCIA EN CHILE"/>
    <s v="GESTION DATACENTER/ ACCESOS /NBX"/>
    <s v="01/02/2024 12:40:51"/>
    <s v="01/02/2024 12:43:28"/>
    <x v="0"/>
    <s v="CDP ANTIGUO 1"/>
    <s v="CDP ANTIGUO 2"/>
    <s v="01/02/2024 13:10:12"/>
    <s v="01/02/2024 23:50:00"/>
    <s v="EMPRESA:NBX_x000a_CÓDIGO DE SERVICIO: _x000a_DIRECCIÓN:Av. Apoquindo #7071, Las Condes, Santiago_x000a_NOMBRE DE QUIEN REPORTA:Eduardo Farías (Nabiax)_x000a_TELÉFONO DE QUIEN REPORTA:992982563_x000a_NOMBRE DE CONTACTO EN TERRENO: _x000a_REQUERIMIENTO: visita inspectiva salas TIC proyecto T"/>
    <s v="accesos autorizados"/>
    <d v="1899-12-30T00:17:58"/>
    <d v="1899-12-30T00:29:21"/>
    <d v="1899-12-30T00:11:23"/>
  </r>
  <r>
    <s v="INC000002583601"/>
    <s v="HOUSING"/>
    <x v="14"/>
    <s v="BELIEVE"/>
    <s v="FRANCISCO J FELIU ABARCA"/>
    <s v="frp_jcarri"/>
    <s v="3-Moderado/Limitado"/>
    <x v="1"/>
    <x v="1"/>
    <x v="1"/>
    <s v="COCA COLA EMBONOR S A"/>
    <s v="GESTION DATACENTER/ ACCESOS /COCA COLA EMBONOR S A"/>
    <s v="01/02/2024 13:01:13"/>
    <s v="01/02/2024 13:02:53"/>
    <x v="0"/>
    <s v="CDP ANTIGUO 1"/>
    <s v="CDP ANTIGUO 2"/>
    <s v="01/02/2024 13:11:47"/>
    <s v="01/02/2024 23:50:00"/>
    <s v="EMPRESA:COCA COLA EMBONOR S A_x000a_CÓDIGO DE SERVICIO: _x000a_DIRECCIÓN:Calle San Martin #50, Santiago Centro, Santiago_x000a_NOMBRE DE QUIEN REPORTA:Alvaro Tobar_x000a_TELÉFONO DE QUIEN REPORTA:995487433_x000a_NOMBRE DE CONTACTO EN TERRENO: _x000a_REQUERIMIENTO: contruccion f.o_x000a_EQUIPOS E"/>
    <s v="Fase de resolución y recuperación: INFORMACION_x000a_Se efectúa contacto con cliente: N/A_x000a_Teléfono de contacto: N/A_x000a_Acciones realizadas: ACCESOS RECHAZADOS / CRQ NO CREADO_x000a_Solución paliativa o definitiva: N/A_x000a_Acciones de Mejora, Recomendaciones: N/A_x000a_Causa Raíz"/>
    <d v="1899-12-30T00:04:57"/>
    <d v="1899-12-30T00:10:34"/>
    <d v="1899-12-30T00:05:37"/>
  </r>
  <r>
    <s v="INC000002583658"/>
    <s v="TICKET-INTELIGENTE"/>
    <x v="6"/>
    <s v="GESTION TI"/>
    <s v="PAUL A SEPULVEDA ALVAREZ"/>
    <s v="USR_TSIGHT"/>
    <s v="1-Extenso/Generalizado"/>
    <x v="0"/>
    <x v="0"/>
    <x v="3"/>
    <s v="COAGRA S A"/>
    <s v="coagra01 - sap_prod_e_vm TICKET AUTOMATICO"/>
    <s v="31/01/2024 22:08:57"/>
    <s v="31/01/2024 22:08:57"/>
    <x v="0"/>
    <s v="TRUESIGHT"/>
    <s v="TRUESIGHT"/>
    <s v="01/02/2024 11:00:04"/>
    <s v="0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informa que alza de memoria ram en servidor se debe a la ejecución de procesos SAP en el servidor._x000a_Se realiza liberación de memoria disponible en sesiones desconectadas._x000a_Se mantendrá en observación su comportamiento"/>
    <d v="1899-12-30T12:49:59"/>
    <d v="1899-12-30T12:51:07"/>
    <d v="1899-12-30T00:01:08"/>
  </r>
  <r>
    <s v="INC000002583967"/>
    <s v="SAP"/>
    <x v="9"/>
    <s v="CLOUD SAP HANA"/>
    <s v="NICOLAS A SAAVEDRA EGUILUZ"/>
    <s v="tct_nsaave"/>
    <s v="4-Menor/Localizado"/>
    <x v="0"/>
    <x v="0"/>
    <x v="1"/>
    <s v="TELEFONICA EMPRESAS DE CHILE SA"/>
    <s v="Checklist Diario clientes 01.02.24"/>
    <s v="01/02/2024 7:42:24"/>
    <s v="01/02/2024 7:43:50"/>
    <x v="0"/>
    <s v="Service"/>
    <s v="Internal"/>
    <s v="01/02/2024 7:44:17"/>
    <s v="01/02/2024 23:50:00"/>
    <s v="Se realiza Checklist Diario de los clientes; _x000a_HDC_x000a_NUTRISCO"/>
    <s v="Se realiza Checklist Diario de los clientes; _x000a_HDC_x000a_NUTRISCO"/>
    <d v="1899-12-30T00:00:00"/>
    <d v="1899-12-30T00:01:53"/>
    <d v="1899-12-30T00:01:53"/>
  </r>
  <r>
    <s v="INC000002584009"/>
    <s v="HOUSING"/>
    <x v="11"/>
    <s v="APQ ACCESOS"/>
    <s v="LUIS O MORALES ARENAS"/>
    <s v="tct_luimoa"/>
    <s v="4-Menor/Localizado"/>
    <x v="0"/>
    <x v="0"/>
    <x v="0"/>
    <s v="TELEFONICA EMPRESAS DE CHILE SA"/>
    <s v="SE CREA TICKET POR RONDA Y REVICION DE SALAS TECNICAS"/>
    <s v="01/02/2024 8:34:43"/>
    <s v="01/02/2024 8:41:29"/>
    <x v="0"/>
    <s v="CDP ANTIGUO 1"/>
    <s v="CDP ANTIGUO 2"/>
    <s v="01/02/2024 9:32:01"/>
    <s v="0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84035"/>
    <s v="SAP"/>
    <x v="9"/>
    <s v="CLOUD SAP HANA"/>
    <s v="OSCAR A GUZMAN MEDIC"/>
    <s v="tct_oguzma"/>
    <s v="3-Moderado/Limitado"/>
    <x v="0"/>
    <x v="0"/>
    <x v="1"/>
    <s v="TELEFONICA GLOBAL TECHNOLOGY S.A.AGENCIA EN CHILE"/>
    <s v="Transporte OT PRD - 29 enero - 7 horas"/>
    <s v="01/02/2024 10:15:15"/>
    <s v="01/02/2024 10:17:41"/>
    <x v="0"/>
    <s v="TI"/>
    <s v="APLICATIVOS"/>
    <s v="01/02/2024 14:44:00"/>
    <s v="01/02/2024 23:50:00"/>
    <m/>
    <s v="OT fueron transportadas de forma correcta."/>
    <d v="1899-12-30T00:00:00"/>
    <d v="1899-12-30T04:28:45"/>
    <d v="1899-12-30T04:28:45"/>
  </r>
  <r>
    <s v="INC000002584058"/>
    <s v="VPN IP - MPLS"/>
    <x v="15"/>
    <s v="ADMINISTRADORES RESIDENTES"/>
    <s v="MOISES E MONTERO RAMOS"/>
    <s v="frp_joflor"/>
    <s v="4-Menor/Localizado"/>
    <x v="0"/>
    <x v="0"/>
    <x v="1"/>
    <s v="INSTITUTO PROFESIONAL DE CHILE SA"/>
    <s v="GAMA | Requerimiento Restauración Replicas Servidores IPCHILE | INC000002544195 | Apertura"/>
    <s v="01/02/2024 11:20:34"/>
    <s v="01/02/2024 11:24:41"/>
    <x v="0"/>
    <s v="CDP ANTIGUO 1"/>
    <s v="CDP ANTIGUO 2"/>
    <s v="01/02/2024 19:19:02"/>
    <s v="01/02/2024 23:50:00"/>
    <s v="PREVENTIVO: NO_x000a_CÓDIGO DE SERVICIO:VDC_x000a_DIRECCIÓN:-_x000a_QUIEN REPORTA: Juan Carlos Dupuy |  +56 979778332_x000a_CONTACTO EN TERRENO:Juan Carlos Dupuy |  +56 979778332_x000a_PROBLEMA:_x000a_REQUERIMIENTO:_x000a__x000a_Buenos días, junto con saludar, solicito ejecutar la restauración de las"/>
    <s v="Se efectúa contacto con cliente:N/A_x000a_Teléfono de contacto: N/A_x000a_Acciones realizadas: se realiza los 8 test failover con las fechas indicadas al site de contingencia DC APQ. Queda validado por el cliente_x000a_Solución paliativa o definitiva: Definitiva_x000a_Acciones"/>
    <d v="1899-12-30T02:56:34"/>
    <d v="1899-12-30T07:58:28"/>
    <d v="1899-12-30T05:01:54"/>
  </r>
  <r>
    <s v="INC000002584063"/>
    <s v="INFRAESTRUCTURA DC"/>
    <x v="16"/>
    <s v="COMUNICACIONES DC"/>
    <s v="JONATHAN A MARQUEZ ASTENGO"/>
    <s v="tct_mparad"/>
    <s v="4-Menor/Localizado"/>
    <x v="2"/>
    <x v="1"/>
    <x v="0"/>
    <s v="TELEFONICA GLOBAL TECHNOLOGY S.A.AGENCIA EN CHILE"/>
    <s v="Modificar cruzada solicitada para cliente Chilena consolidada"/>
    <s v="01/02/2024 11:32:13"/>
    <s v="01/02/2024 11:33:28"/>
    <x v="0"/>
    <s v="HARDWARE"/>
    <s v="DATACENTER"/>
    <s v="01/02/2024 13:57:42"/>
    <s v="01/02/2024 23:50:00"/>
    <s v="Modificar cruzada solicitada para cliente Chilena consolidada"/>
    <s v="PREVENTIVO: NO_x000a_CÓDIGO DE SERVICIO: NO APLICA_x000a_DIRECCIÓN:  DCSM_x000a_QUIEN REPORTA: MARIO PARADA_x000a_CONTACTO EN TERRENO: DC OPERADOR N1_x000a_PROBLEMA: CAMBIO DE PUERTO SWITCH_x000a_REQUERIMIENTO: CAMBIO DE CONEXION A OTRO SWITCH PARA ENLACE"/>
    <d v="1899-12-30T00:00:00"/>
    <d v="1899-12-30T00:00:00"/>
    <d v="1899-12-30T00:00:00"/>
  </r>
  <r>
    <s v="INC000002584161"/>
    <s v="TICKET-INTELIGENTE"/>
    <x v="6"/>
    <s v="GESTION TI"/>
    <s v="ALEJANDRO ACEVEDO VALENZUELA"/>
    <s v="USR_TSIGHT"/>
    <s v="1-Extenso/Generalizado"/>
    <x v="0"/>
    <x v="0"/>
    <x v="3"/>
    <s v="TELEFONICA EMPRESAS DE CHILE SA"/>
    <s v="gda - bda_gda50 TICKET AUTOMATICO"/>
    <s v="01/02/2024 9:38:23"/>
    <s v="01/02/2024 9:38:23"/>
    <x v="0"/>
    <s v="TRUESIGHT"/>
    <s v="TRUESIGHT"/>
    <s v="01/02/2024 11:06:51"/>
    <s v="01/02/2024 23:50:00"/>
    <s v="PREVENTIVO=SI_x000a_CODIGO DE SERVICIO=GDA-BDA.GDA50.local_x000a_DIRECCION=NULL_x000a_CIUDAD=NULL_x000a_COMUNA LOCAL=_x000a_REGION=NULL_x000a_QUIEN REPORTA=Ticket automático_x000a_CONTACTO EN TERRENO=_x000a_PROBLEMA=High RAM Usage Alert for Node GDA - BDA_GDA50_x000a_REQUERIMIENTO=_x000a_EQUIPOS ENERGIZADO O REIN"/>
    <s v="Buen día. Alarma superada peak se presento por servicio normales de SQL Server. Nivel de consumo RAM 76%."/>
    <d v="1899-12-30T00:46:59"/>
    <d v="1899-12-30T01:28:28"/>
    <d v="1899-12-30T00:41:29"/>
  </r>
  <r>
    <s v="INC000002584220"/>
    <s v="SAP"/>
    <x v="9"/>
    <s v="CLOUD SAP HANA"/>
    <s v="EWALD R GALAZ MILLALEO"/>
    <s v="tct_egalaz"/>
    <s v="4-Menor/Localizado"/>
    <x v="0"/>
    <x v="0"/>
    <x v="1"/>
    <s v="TELEFONICA GLOBAL TECHNOLOGY S.A.AGENCIA EN CHILE"/>
    <s v="Checklist diario clientes 23.01.2024"/>
    <s v="01/02/2024 9:23:47"/>
    <s v="01/02/2024 9:25:24"/>
    <x v="0"/>
    <s v="Service"/>
    <s v="Internal"/>
    <s v="01/02/2024 9:26:27"/>
    <s v="01/02/2024 23:50:00"/>
    <s v="Se adjunta Checklist Diario de los clientes;_x000a_- HCUA ECC_x000a_- Sugal ECC"/>
    <s v="Se adjunta Checklist Diario de los clientes;_x000a_- HCUA ECC_x000a_- Sugal ECC"/>
    <d v="1899-12-30T00:00:00"/>
    <d v="1899-12-30T00:02:40"/>
    <d v="1899-12-30T00:02:40"/>
  </r>
  <r>
    <s v="INC000002584222"/>
    <s v="SAP"/>
    <x v="9"/>
    <s v="CLOUD SAP HANA"/>
    <s v="EWALD R GALAZ MILLALEO"/>
    <s v="tct_egalaz"/>
    <s v="4-Menor/Localizado"/>
    <x v="0"/>
    <x v="0"/>
    <x v="1"/>
    <s v="TELEFONICA GLOBAL TECHNOLOGY S.A.AGENCIA EN CHILE"/>
    <s v="Checklist diario clientes 24.01.2024"/>
    <s v="01/02/2024 9:26:53"/>
    <s v="01/02/2024 9:27:36"/>
    <x v="0"/>
    <s v="Service"/>
    <s v="Internal"/>
    <s v="01/02/2024 9:28:55"/>
    <s v="01/02/2024 23:50:00"/>
    <s v="Se adjunta Checklist Diario de los clientes;_x000a_- HCUA ECC_x000a_- Sugal ECC"/>
    <s v="Se adjunta Checklist Diario de los clientes;_x000a_- HCUA ECC_x000a_- Sugal ECC"/>
    <d v="1899-12-30T00:00:00"/>
    <d v="1899-12-30T00:02:02"/>
    <d v="1899-12-30T00:02:02"/>
  </r>
  <r>
    <s v="INC000002584225"/>
    <s v="SAP"/>
    <x v="9"/>
    <s v="CLOUD SAP HANA"/>
    <s v="EWALD R GALAZ MILLALEO"/>
    <s v="tct_egalaz"/>
    <s v="4-Menor/Localizado"/>
    <x v="0"/>
    <x v="0"/>
    <x v="1"/>
    <s v="TELEFONICA GLOBAL TECHNOLOGY S.A.AGENCIA EN CHILE"/>
    <s v="Checklist diario clientes 25.01.2024"/>
    <s v="01/02/2024 9:29:12"/>
    <s v="01/02/2024 9:30:02"/>
    <x v="0"/>
    <s v="Service"/>
    <s v="Internal"/>
    <s v="01/02/2024 9:31:01"/>
    <s v="01/02/2024 23:50:00"/>
    <s v="Se adjunta Checklist Diario de los clientes;_x000a_- HCUA ECC_x000a_- Sugal ECC"/>
    <s v="Se adjunta Checklist Diario de los clientes;_x000a_- HCUA ECC_x000a_- Sugal ECC"/>
    <d v="1899-12-30T00:00:00"/>
    <d v="1899-12-30T00:01:49"/>
    <d v="1899-12-30T00:01:49"/>
  </r>
  <r>
    <s v="INC000002584228"/>
    <s v="SAP"/>
    <x v="9"/>
    <s v="CLOUD SAP HANA"/>
    <s v="EWALD R GALAZ MILLALEO"/>
    <s v="tct_egalaz"/>
    <s v="4-Menor/Localizado"/>
    <x v="0"/>
    <x v="0"/>
    <x v="1"/>
    <s v="TELEFONICA GLOBAL TECHNOLOGY S.A.AGENCIA EN CHILE"/>
    <s v="Checklist diario clientes 26.01.2024"/>
    <s v="01/02/2024 9:31:47"/>
    <s v="01/02/2024 9:32:43"/>
    <x v="0"/>
    <s v="Service"/>
    <s v="Internal"/>
    <s v="01/02/2024 9:33:46"/>
    <s v="01/02/2024 23:50:00"/>
    <s v="Se adjunta Checklist Diario de los clientes;_x000a_- HCUA ECC_x000a_- Sugal ECC"/>
    <s v="Se adjunta Checklist Diario de los clientes;_x000a_- HCUA ECC_x000a_- Sugal ECC"/>
    <d v="1899-12-30T00:00:00"/>
    <d v="1899-12-30T00:01:59"/>
    <d v="1899-12-30T00:01:59"/>
  </r>
  <r>
    <s v="INC000002584235"/>
    <s v="VPN IP - MPLS"/>
    <x v="17"/>
    <s v="GESTION HD"/>
    <s v="AXEL ANDRADE"/>
    <s v="frp_pcamay"/>
    <s v="3-Moderado/Limitado"/>
    <x v="1"/>
    <x v="1"/>
    <x v="1"/>
    <s v="ARTIKOS CHILE S A"/>
    <s v="HD/Solicitud de creación de ticket / alta de respaldo /Artikos Chile S.A. base: VerticalSalud"/>
    <s v="01/02/2024 9:48:00"/>
    <s v="01/02/2024 9:50:24"/>
    <x v="0"/>
    <s v="TI"/>
    <s v="ALMACENAMIENTO y RESPALDO"/>
    <s v="01/02/2024 18:11:29"/>
    <s v="01/02/2024 23:50:00"/>
    <s v="PREVENTIVO: NO_x000a_CODIGO DE SERVICIO:_x000a_DIRECCION:_x000a_QUIEN REPORTA: Raúl Ahumada Z.+56223955448_x000a_CONTACTO EN TERRENO:Raúl Ahumada Z.+56223955448_x000a_PROBLEMA:_x000a_REQUERIMIENTO:por favor crear ticket para alta de respaldos según información_x000a_de archivo adjunto._x000a_EQUIPOS E"/>
    <s v="FASE RESOLUCIÓN Y RECUPERACIÓN_x000a__x000a_Se efectúa contacto con cliente: N/A_x000a__x000a_Teléfono de contacto: N/A_x000a_ _x000a_Acciones realizadas: se ingresa bd a respaldo. se envia correo a cliente._x000a__x000a_Solución paliativa o definitiva: definitiva_x000a__x000a_Acciones de Mejora, Recomendaciones:"/>
    <d v="1899-12-30T02:12:21"/>
    <d v="1899-12-30T08:23:29"/>
    <d v="1899-12-30T06:11:08"/>
  </r>
  <r>
    <s v="INC000002584259"/>
    <s v="VPN IP - MPLS"/>
    <x v="9"/>
    <s v="GESTION HD"/>
    <s v="NICOLAS A SAAVEDRA EGUILUZ"/>
    <s v="frp_pcamay"/>
    <s v="3-Moderado/Limitado"/>
    <x v="1"/>
    <x v="1"/>
    <x v="1"/>
    <s v="INDUSTRIAS CHILENAS DE ALAMBRE INCHALAM S.A."/>
    <s v="HD/Transacción ZESD_0113"/>
    <s v="01/02/2024 10:24:46"/>
    <s v="01/02/2024 10:26:09"/>
    <x v="0"/>
    <s v="CDP ANTIGUO 1"/>
    <s v="CDP ANTIGUO 2"/>
    <s v="01/02/2024 13:06:46"/>
    <s v="01/02/2024 23:50:00"/>
    <s v="PREVENTIVO: NO_x000a_CODIGO DE SERVICIO:_x000a_DIRECCION:_x000a_QUIEN REPORTA:Nicolás Saavedra Eguiluz +56 9 6187 5469 |_x000a_CONTACTO EN TERRENO:Nicolás Saavedra Eguiluz +56 9 6187 5469 |_x000a_PROBLEMA:_x000a_REQUERIMIENTO:Favor generar ticket en base a requerimiento de cliente INCHALAM"/>
    <s v="La orden se transportó correctamente en PRD."/>
    <d v="1899-12-30T00:00:00"/>
    <d v="1899-12-30T02:42:00"/>
    <d v="1899-12-30T02:42:00"/>
  </r>
  <r>
    <s v="INC000002584261"/>
    <s v="VPN IP - MPLS"/>
    <x v="6"/>
    <s v="GESTION HD"/>
    <s v="ALEJANDRO ACEVEDO VALENZUELA"/>
    <s v="frp_pcamay"/>
    <s v="3-Moderado/Limitado"/>
    <x v="1"/>
    <x v="1"/>
    <x v="1"/>
    <s v="GPS CHILE SPA"/>
    <s v="HD/Alta y Baja de Servicios"/>
    <s v="01/02/2024 10:31:46"/>
    <s v="01/02/2024 10:35:15"/>
    <x v="0"/>
    <s v="CDP ANTIGUO 1"/>
    <s v="CDP ANTIGUO 2"/>
    <s v="08/02/2024 12:37:01"/>
    <s v="08/02/2024 23:50:00"/>
    <s v="PREVENTIVO: NO_x000a_CODIGO DE SERVICIO:_x000a_DIRECCION:_x000a_QUIEN REPORTA:Pablo Enrique Meza Fuentes  pmeza@gpschile.com_x000a_CONTACTO EN TERRENO:_x000a_PROBLEMA:_x000a_REQUERIMIENTO:Estos días hemos estado realizando cambios en algunos servidores por lo_x000a_que solicitamos su ayudar para"/>
    <s v="Se realiza CRQ000000082123 \ Alta y Baja de Servicios AV GPS. incluye RFC. se procede a cerra ticket. Alta y baja de servidores por área de respaldo realizada."/>
    <d v="1900-01-06T00:14:39"/>
    <d v="1900-01-06T02:05:15"/>
    <d v="1899-12-30T01:50:36"/>
  </r>
  <r>
    <s v="INC000002584322"/>
    <s v="VPN IP - MPLS"/>
    <x v="9"/>
    <s v="GESTION HD"/>
    <s v="EWALD R GALAZ MILLALEO"/>
    <s v="frp_rreyes"/>
    <s v="3-Moderado/Limitado"/>
    <x v="1"/>
    <x v="1"/>
    <x v="1"/>
    <s v="INDUSTRIAS CHILENAS DE ALAMBRE INCHALAM S.A."/>
    <s v="HD / RE: Permisos Sap"/>
    <s v="01/02/2024 10:13:00"/>
    <s v="01/02/2024 10:15:20"/>
    <x v="0"/>
    <s v="Service"/>
    <s v="Internal"/>
    <s v="02/02/2024 12:07:48"/>
    <s v="02/02/2024 23:50:00"/>
    <s v="PREVENTIVO: NO_x000a_CODIGO DE SERVICIO:_x000a_DIRECCION:_x000a_QUIEN REPORTA: Ewald Galaz Millaleo_x000a_CONTACTO EN TERRENO:_x000a_PROBLEMA:_x000a_REQUERIMIENTO:_x000a__x000a_Favor generar ticket en base a requerimiento de cliente Inchalam._x000a__x000a_ _x000a__x000a_Dejar en bandeja de Telefónica Global Technology – CLOU"/>
    <s v="Estimados,_x000a__x000a_Se adjunta correo de respuesta enviado al cliente._x000a__x000a_Saludos."/>
    <d v="1899-12-30T17:44:59"/>
    <d v="1899-12-31T01:54:48"/>
    <d v="1899-12-30T08:09:49"/>
  </r>
  <r>
    <s v="INC000002584343"/>
    <s v="VPN IP - MPLS"/>
    <x v="3"/>
    <s v="GESTION HD"/>
    <s v="PABLO N OLIVA ALARCON"/>
    <s v="frp_rreyes"/>
    <s v="3-Moderado/Limitado"/>
    <x v="1"/>
    <x v="1"/>
    <x v="1"/>
    <s v="TRANSBANK S.A."/>
    <s v="HD / Deploy OVA Transbank // CHI-0000134105"/>
    <s v="01/02/2024 10:26:52"/>
    <s v="01/02/2024 10:28:45"/>
    <x v="0"/>
    <s v="CDP ANTIGUO 1"/>
    <s v="CDP ANTIGUO 2"/>
    <s v="01/02/2024 18:27:08"/>
    <s v="01/02/2024 23:50:00"/>
    <s v="PREVENTIVO: NO_x000a_CODIGO DE SERVICIO:_x000a_DIRECCION:_x000a_QUIEN REPORTA: Jorge Romero Romero_x000a_CONTACTO EN TERRENO:_x000a_PROBLEMA:_x000a_REQUERIMIENTO:_x000a__x000a_Estimados,_x000a__x000a_ _x000a__x000a_Por favor generar ticket al área de operaciones à virtualización à con el siguiente requerimiento_x000a__x000a_ _x000a__x000a_Deployar"/>
    <s v="FASE RESOLUCIÓN Y RECUPERACIÓN_x000a__x000a_Se efectúa contacto con cliente: Jorge Romero_x000a__x000a_Teléfono de contacto: NA_x000a__x000a_Acciones realizadas: Se revisan OVAS encontrando que si son importables desde VDC, pero no desde Vcenter. Se probaron opciones y cliente indica que c"/>
    <d v="1899-12-30T00:05:43"/>
    <d v="1899-12-30T08:00:16"/>
    <d v="1899-12-30T07:54:33"/>
  </r>
  <r>
    <s v="INC000002584355"/>
    <s v="VPN IP - MPLS"/>
    <x v="3"/>
    <s v="GESTION HD"/>
    <s v="ANGEL CASTRO CABRERA"/>
    <s v="frp_rreyes"/>
    <s v="3-Moderado/Limitado"/>
    <x v="1"/>
    <x v="1"/>
    <x v="1"/>
    <s v="TELEFONICA GLOBAL TECHNOLOGY S.A.AGENCIA EN CHILE"/>
    <s v="HD / TCCT - ToD - Caida Comunicación Apoquindo - Revision de Logs"/>
    <s v="01/02/2024 10:43:36"/>
    <s v="01/02/2024 10:44:37"/>
    <x v="0"/>
    <s v="CDP ANTIGUO 1"/>
    <s v="CDP ANTIGUO 2"/>
    <s v="02/02/2024 11:24:33"/>
    <s v="02/02/2024 23:50:00"/>
    <s v="PREVENTIVO: NO_x000a_CODIGO DE SERVICIO:_x000a_DIRECCION:_x000a_QUIEN REPORTA: Jesús José Nelo Petaquero_x000a_CONTACTO EN TERRENO:_x000a_PROBLEMA:_x000a_REQUERIMIENTO:_x000a__x000a_Estimado equipo Cloud, por favor su apoyo en la revisión de logs o eventos del siguiente servidor.  _x000a__x000a_ _x000a__x000a__x000a_Sitio:Apoquind"/>
    <s v="Se efectúa contacto con cliente: Jesus Nelo - Bastian Cuevas_x000a__x000a__x000a_Teléfono de contacto: Via correo_x000a__x000a_Acciones realizadas: Luego de la revision por parte del area Cloud y ATOS se observa que inconveniente esta relacionado a actualizaciones automaticas a nivel"/>
    <d v="1899-12-30T22:26:53"/>
    <d v="1899-12-31T00:40:57"/>
    <d v="1899-12-30T02:14:04"/>
  </r>
  <r>
    <s v="INC000002584356"/>
    <s v="HOUSING"/>
    <x v="11"/>
    <s v="APQ ACCESOS"/>
    <s v="LUIS O MORALES ARENAS"/>
    <s v="tct_luimoa"/>
    <s v="4-Menor/Localizado"/>
    <x v="0"/>
    <x v="0"/>
    <x v="0"/>
    <s v="TELEFONICA EMPRESAS DE CHILE SA"/>
    <s v="SE GENERA TICKET POR REVICION Y TOMA DE ALARMA DE CLIENTES"/>
    <s v="01/02/2024 10:34:51"/>
    <s v="01/02/2024 10:37:32"/>
    <x v="0"/>
    <s v="CDP ANTIGUO 1"/>
    <s v="CDP ANTIGUO 2"/>
    <s v="01/02/2024 10:38:34"/>
    <s v="01/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S REALIZADA"/>
    <d v="1899-12-30T00:00:00"/>
    <d v="1899-12-30T00:00:00"/>
    <d v="1899-12-30T00:00:00"/>
  </r>
  <r>
    <s v="INC000002584380"/>
    <s v="VPN IP - MPLS"/>
    <x v="6"/>
    <s v="GESTION HD"/>
    <s v="RICARDO R GALLEGOS OYANEDER"/>
    <s v="frp_rreyes"/>
    <s v="3-Moderado/Limitado"/>
    <x v="1"/>
    <x v="1"/>
    <x v="1"/>
    <s v="INDUSTRIAS CHILENAS DE ALAMBRE INCHALAM S.A."/>
    <s v="HD / Validación Windows Servidor webinchalam.inchalam.cl"/>
    <s v="01/02/2024 10:50:43"/>
    <s v="01/02/2024 10:52:40"/>
    <x v="0"/>
    <s v="CDP ANTIGUO 1"/>
    <s v="CDP ANTIGUO 2"/>
    <s v="01/02/2024 12:44:56"/>
    <s v="01/02/2024 23:50:00"/>
    <s v="PREVENTIVO: NO_x000a_CODIGO DE SERVICIO:_x000a_DIRECCION:_x000a_QUIEN REPORTA: Eduardo Mella Chassin-Trubert​_x000a_CONTACTO EN TERRENO:_x000a_PROBLEMA:_x000a_REQUERIMIENTO:_x000a__x000a_Estimados,_x000a__x000a_ _x000a__x000a_Al servidor webinchalam.inchalam.cl IP: 172.16.32.178 que está en sus instalaciones le falta validar"/>
    <s v="Se ejecuta requerimiento según solicitud."/>
    <d v="1899-12-30T00:00:00"/>
    <d v="1899-12-30T01:54:13"/>
    <d v="1899-12-30T01:54:13"/>
  </r>
  <r>
    <s v="INC000002584497"/>
    <s v="VPN IP - MPLS"/>
    <x v="11"/>
    <s v="GESTION HD"/>
    <s v="ESTEBAN O BUSTOS CORNEJO"/>
    <s v="frp_rreyes"/>
    <s v="3-Moderado/Limitado"/>
    <x v="1"/>
    <x v="1"/>
    <x v="1"/>
    <s v="TELEFONICA GLOBAL TECHNOLOGY S.A.AGENCIA EN CHILE"/>
    <s v="HD / TCCT - Solicitud Distancias entre Racks - Paine - Sala Blanca"/>
    <s v="01/02/2024 12:08:26"/>
    <s v="01/02/2024 12:10:45"/>
    <x v="0"/>
    <s v="CDP ANTIGUO 1"/>
    <s v="CDP ANTIGUO 2"/>
    <s v="01/02/2024 16:47:26"/>
    <s v="01/02/2024 23:50:00"/>
    <s v="PREVENTIVO: NO_x000a_CODIGO DE SERVICIO:_x000a_DIRECCION:_x000a_QUIEN REPORTA: Juan Pablo Berrios Stuardo    +56 9 95328251_x000a_CONTACTO EN TERRENO:_x000a_PROBLEMA:_x000a_REQUERIMIENTO:_x000a__x000a_Buen día estimado @Help Desk, por favor su acostumbrado apoyo en generar ticket de requerimiento y as"/>
    <s v="MANOS REMOTA REALIZADA"/>
    <d v="1899-12-30T00:28:58"/>
    <d v="1899-12-30T04:39:00"/>
    <d v="1899-12-30T04:10:02"/>
  </r>
  <r>
    <s v="INC000002584509"/>
    <s v="VPN IP - MPLS"/>
    <x v="9"/>
    <s v="GESTION HD"/>
    <s v="NICOLAS A SAAVEDRA EGUILUZ"/>
    <s v="frp_pcamay"/>
    <s v="3-Moderado/Limitado"/>
    <x v="1"/>
    <x v="1"/>
    <x v="1"/>
    <s v="INDUSTRIAS CHILENAS DE ALAMBRE INCHALAM S.A."/>
    <s v="HD/RV: solicitud desarrollo RFC"/>
    <s v="01/02/2024 12:02:01"/>
    <s v="01/02/2024 12:02:54"/>
    <x v="0"/>
    <s v="CDP ANTIGUO 1"/>
    <s v="CDP ANTIGUO 2"/>
    <s v="01/02/2024 13:07:30"/>
    <s v="01/02/2024 23:50:00"/>
    <s v="PREVENTIVO: NO_x000a_CODIGO DE SERVICIO:_x000a_DIRECCION:_x000a_QUIEN REPORTA: Nicolás Saavedra Eguiluz :+56 9 6187 5469_x000a_CONTACTO EN TERRENO: Nicolás Saavedra Eguiluz :+56 9 6187 5469_x000a_PROBLEMA:_x000a_REQUERIMIENTO:Favor generar ticket en base a requerimiento de cliente INCHALAM"/>
    <s v="La orden DEVK946263 fue importada correctamente en PRD"/>
    <d v="1899-12-30T00:00:00"/>
    <d v="1899-12-30T01:05:29"/>
    <d v="1899-12-30T01:05:29"/>
  </r>
  <r>
    <s v="INC000002584531"/>
    <s v="HOUSING"/>
    <x v="0"/>
    <s v="APQ ACCESOS"/>
    <s v="CARLOS F ARAYA RAMIREZ"/>
    <s v="tct_cararr"/>
    <s v="4-Menor/Localizado"/>
    <x v="0"/>
    <x v="0"/>
    <x v="1"/>
    <s v="TELEFONICA CYBERSECURITY TECH CHILE SPA"/>
    <s v="FACTIBILIDAD 81733"/>
    <s v="01/02/2024 13:11:04"/>
    <s v="01/02/2024 13:11:51"/>
    <x v="0"/>
    <s v="CDP ANTIGUO 1"/>
    <s v="CDP ANTIGUO 2"/>
    <s v="01/02/2024 13:38:07"/>
    <s v="01/02/2024 23:50:00"/>
    <m/>
    <s v="FACTIBILIDAD ENVIADA"/>
    <d v="1899-12-30T00:25:46"/>
    <d v="1899-12-30T00:27:03"/>
    <d v="1899-12-30T00:01:17"/>
  </r>
  <r>
    <s v="INC000002584536"/>
    <s v="VPN IP - MPLS"/>
    <x v="5"/>
    <s v="GESTION HD"/>
    <s v="MARIO PARADA DUARTE"/>
    <s v="frp_pcamay"/>
    <s v="3-Moderado/Limitado"/>
    <x v="1"/>
    <x v="1"/>
    <x v="1"/>
    <s v="EMPRESA ELECTRICA PUENTE ALTO"/>
    <s v="HD/Electrica Puente Alta //Firewall virtual"/>
    <s v="01/02/2024 13:19:16"/>
    <s v="01/02/2024 13:20:53"/>
    <x v="0"/>
    <s v="COMUNICACIONES"/>
    <s v="INTERNET"/>
    <s v="01/02/2024 16:34:26"/>
    <s v="01/02/2024 23:50:00"/>
    <s v="PREVENTIVO: NO_x000a_CODIGO DE SERVICIO:_x000a_DIRECCION:_x000a_QUIEN REPORTA:onias.herrera@telefonica.com_x000a_CONTACTO EN TERRENO:onias.herrera@telefonica.com_x000a_PROBLEMA:_x000a_REQUERIMIENTO:Puedes crear un ticket para nuestro cliente Eléctrica Puente Alto para_x000a_datacenter si código"/>
    <s v="Se sigue por el flujo de altas"/>
    <d v="1899-12-30T00:00:00"/>
    <d v="1899-12-30T03:15:10"/>
    <d v="1899-12-30T03:15:10"/>
  </r>
  <r>
    <s v="INC000002584572"/>
    <s v="VPN IP - MPLS"/>
    <x v="3"/>
    <s v="GESTION HD"/>
    <s v="DEIBY Y SANTOYO MONTEROLA"/>
    <s v="frp_pcamay"/>
    <s v="3-Moderado/Limitado"/>
    <x v="1"/>
    <x v="1"/>
    <x v="1"/>
    <s v="TELEFONICA GLOBAL TECHNOLOGY S.A.AGENCIA EN CHILE"/>
    <s v="HD/Regularizar Catálogos VDC"/>
    <s v="01/02/2024 15:00:51"/>
    <s v="01/02/2024 15:03:28"/>
    <x v="0"/>
    <s v="CDP ANTIGUO 1"/>
    <s v="CDP ANTIGUO 2"/>
    <s v="02/02/2024 14:34:22"/>
    <s v="02/02/2024 23:50:00"/>
    <s v="PREVENTIVO: NO_x000a_CODIGO DE SERVICIO:_x000a_DIRECCION: _x000a_QUIEN REPORTA:Deiby Yoel Santoyo Monterola 56 9 9343 3681_x000a_CONTACTO EN TERRENO:Deiby Yoel Santoyo Monterola 56 9 9343 3681_x000a_PROBLEMA:_x000a_REQUERIMIENTO:Regularizar Catálogos VDC_x000a_EQUIPOS ENERGIZADO/REINICIADO:_x000a_HORA"/>
    <s v="FASE RESOLUCIÓN Y RECUPERACIÓN_x000a__x000a_Se efectúa contacto con cliente:N/A_x000a__x000a_Teléfono de contacto:N/A_x000a__x000a_Acciones realizadas:Se eliminan los antiguos templates de los catálogos y se dejan sincronizados los nuevos templates en el IaaS Principal, Apoquindo y Paine c"/>
    <d v="1899-12-30T20:12:26"/>
    <d v="1899-12-30T23:33:31"/>
    <d v="1899-12-30T03:21:05"/>
  </r>
  <r>
    <s v="INC000002584589"/>
    <s v="RED INTERNA"/>
    <x v="0"/>
    <s v="APQ ACCESOS"/>
    <s v="CARLOS F ARAYA RAMIREZ"/>
    <s v="tct_cararr"/>
    <s v="4-Menor/Localizado"/>
    <x v="0"/>
    <x v="0"/>
    <x v="0"/>
    <s v="TELEFONICA CYBERSECURITY TECH CHILE SPA"/>
    <s v="TOMA DE ALARMAS"/>
    <s v="01/02/2024 15:29:59"/>
    <s v="01/02/2024 15:30:46"/>
    <x v="0"/>
    <s v="CDP ANTIGUO 1"/>
    <s v="CDP ANTIGUO 2"/>
    <s v="01/02/2024 15:50:45"/>
    <s v="01/02/2024 23:50:00"/>
    <m/>
    <s v="toma de alarmas realizada"/>
    <d v="1899-12-30T00:00:00"/>
    <d v="1899-12-30T00:00:00"/>
    <d v="1899-12-30T00:00:00"/>
  </r>
  <r>
    <s v="INC000002584615"/>
    <s v="HOSTING VIRTUAL"/>
    <x v="18"/>
    <s v="OPERACION N1"/>
    <s v="DAVID MATELUNA"/>
    <s v="tct_lumate"/>
    <s v="2-Significativo/Amplio"/>
    <x v="1"/>
    <x v="1"/>
    <x v="1"/>
    <s v="FUNDACION INSTITUTO PROFESIONAL DUOC UC"/>
    <s v="[DUOC] OCI - Baja de VPN Site to Site SIN USO : VPN_DUOC_OCI03"/>
    <s v="01/02/2024 12:29:00"/>
    <s v="01/02/2024 12:33:16"/>
    <x v="0"/>
    <s v="APLICACION"/>
    <s v="BASES DE DATOS"/>
    <s v="01/02/2024 12:39:36"/>
    <s v="01/02/2024 23:50:00"/>
    <s v="Cliente solicita dar de baja VPN site to site de OCI VPN_DUOC_OCI03 pues esta sin uso desde hace tiempo."/>
    <s v="Recurso eliminado"/>
    <d v="1899-12-30T00:00:00"/>
    <d v="1899-12-30T00:10:36"/>
    <d v="1899-12-30T00:10:36"/>
  </r>
  <r>
    <s v="INC000002584664"/>
    <s v="VPN IP - MPLS"/>
    <x v="3"/>
    <s v="GESTION HD"/>
    <s v="PABLO N OLIVA ALARCON"/>
    <s v="frp_rreyes"/>
    <s v="3-Moderado/Limitado"/>
    <x v="1"/>
    <x v="1"/>
    <x v="1"/>
    <s v="MOSAICO SA"/>
    <s v="HD / CONFIRMACIÓN BAJA VDC CONTRATO CLIENTE 780305002 - CLTE: MOSAICO S A"/>
    <s v="01/02/2024 13:12:47"/>
    <s v="01/02/2024 13:16:12"/>
    <x v="0"/>
    <s v="CDP ANTIGUO 1"/>
    <s v="CDP ANTIGUO 2"/>
    <s v="05/02/2024 10:48:06"/>
    <s v="05/02/2024 23:50:00"/>
    <s v="PREVENTIVO: NO_x000a_CODIGO DE SERVICIO:_x000a_DIRECCION:_x000a_QUIEN REPORTA: Angel Mavares +56 9 5410 3153_x000a_CONTACTO EN TERRENO:_x000a_PROBLEMA:_x000a_REQUERIMIENTO:_x000a__x000a_Estimados, por favor derivar a operaciones cloud, cliente en asunto requiere documento soporte que confirme la baja"/>
    <s v="ASE RESOLUCIÓN Y RECUPERACIÓN_x000a__x000a_Se efectúa contacto con cliente: NA_x000a__x000a_Teléfono de contacto: Na_x000a__x000a_Acciones realizadas: Se adjutna evidencia_x000a__x000a_Solución paliativa o definitiva: Definitiva_x000a__x000a_Acciones de Mejora, Recomendaciones: NA_x000a__x000a_Causa Raíz: baja cliente"/>
    <d v="1900-01-02T16:25:47"/>
    <d v="1900-01-02T21:35:19"/>
    <d v="1899-12-30T05:09:32"/>
  </r>
  <r>
    <s v="INC000002584676"/>
    <s v="TICKET-INTELIGENTE"/>
    <x v="6"/>
    <s v="GESTION TI"/>
    <s v="GIOVANNI D ROCCO VALENZUELA"/>
    <s v="USR_TSIGHT"/>
    <s v="1-Extenso/Generalizado"/>
    <x v="0"/>
    <x v="0"/>
    <x v="3"/>
    <s v="RABIE HNOSLTDA"/>
    <s v="rabie001 - tocorpuri_vm TICKET AUTOMATICO"/>
    <s v="01/02/2024 13:21:47"/>
    <s v="01/02/2024 13:21:47"/>
    <x v="0"/>
    <s v="TRUESIGHT"/>
    <s v="TRUESIGHT"/>
    <s v="01/02/2024 15:55:26"/>
    <s v="01/02/2024 23:50:00"/>
    <s v="PREVENTIVO=SI_x000a_CODIGO DE SERVICIO=TOCORPURI_VM_x000a_DIRECCION=NULL_x000a_CIUDAD=NULL_x000a_COMUNA LOCAL=_x000a_REGION=NULL_x000a_QUIEN REPORTA=Ticket automático_x000a_CONTACTO EN TERRENO=_x000a_PROBLEMA=Critical Hard Drive Space Alert for Node RABIE001 - TOCORPURI_VM_x000a_REQUERIMIENTO=_x000a_EQUIPOS ENERG"/>
    <s v="Se realiza limpieza de memoria residual quedando equipo operativo"/>
    <d v="1899-12-30T00:42:32"/>
    <d v="1899-12-30T02:33:39"/>
    <d v="1899-12-30T01:51:07"/>
  </r>
  <r>
    <s v="INC000002584745"/>
    <s v="VPN IP - MPLS"/>
    <x v="6"/>
    <s v="BELIEVE"/>
    <s v="PAUL A SEPULVEDA ALVAREZ"/>
    <s v="frp_jcarri"/>
    <s v="4-Menor/Localizado"/>
    <x v="0"/>
    <x v="0"/>
    <x v="1"/>
    <s v="TELEFONICA CYBERSECURITY TECH CHILE SPA"/>
    <s v="REQ / SOC /Problemas casilla analistas-nsm@soc-chile.telefonica.com"/>
    <s v="01/02/2024 15:07:36"/>
    <s v="01/02/2024 15:10:20"/>
    <x v="0"/>
    <s v="CDP ANTIGUO 1"/>
    <s v="CDP ANTIGUO 2"/>
    <s v="02/02/2024 10:15:56"/>
    <s v="02/02/2024 23:50:00"/>
    <s v="PREVENTIVO: NO_x000a_CODIGO DE SERVICIO:  _x000a_DIRECCION:      _x000a_CIUDAD:             _x000a_COMUNA:_x000a_NOMBRE QUIEN REPORTA:SEBASTIAN DIEGO CASTILLO PEREZ_x000a_TELEFONO QUIEN REPORTA:+56 9 87440620_x000a_NOMBRE CONTACTO EN TERRENO:        _x000a_TELEFONO 1 CONTACTO EN TERRENO:_x000a_TELEFONO 2 CO"/>
    <s v="de lo conversado con cliente, la web ya se ve disponible y pudiste validar el acceso/recepción de correos de forma normal._x000a_Aun no tenemos confirmación oficial por parte del proveedor sobre el origen de la indisponibilidad de la web, te comentare noticias"/>
    <d v="1899-12-30T18:46:39"/>
    <d v="1899-12-30T19:08:20"/>
    <d v="1899-12-30T00:21:41"/>
  </r>
  <r>
    <s v="INC000002584765"/>
    <s v="HOSTING VIRTUAL"/>
    <x v="6"/>
    <s v="DUOC TICKET AUTOMATICO"/>
    <s v="RICARDO R GALLEGOS OYANEDER"/>
    <s v="frp_lmosqu"/>
    <s v="4-Menor/Localizado"/>
    <x v="0"/>
    <x v="0"/>
    <x v="1"/>
    <s v="FUNDACION INSTITUTO PROFESIONAL DUOC UC"/>
    <s v="DUOC | REQ | Urgencia: Media | Errores de sincronización entre AD y Entra ID"/>
    <s v="01/02/2024 17:17:39"/>
    <s v="01/02/2024 17:19:34"/>
    <x v="0"/>
    <s v="CDP ANTIGUO 1"/>
    <s v="CDP ANTIGUO 2"/>
    <s v="02/02/2024 12:26:43"/>
    <s v="0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visa requerimiento y entrega información a cliente."/>
    <d v="1899-12-30T18:05:34"/>
    <d v="1899-12-30T19:09:04"/>
    <d v="1899-12-30T01:03:30"/>
  </r>
  <r>
    <s v="INC000002584800"/>
    <s v="RED INTERNA"/>
    <x v="10"/>
    <s v="APOQUINDO TI"/>
    <s v="RICARDO F ORELLANA MARDONES"/>
    <s v="tct_rorell"/>
    <s v="4-Menor/Localizado"/>
    <x v="0"/>
    <x v="0"/>
    <x v="0"/>
    <s v="TELEFONICA EMPRESAS DE CHILE SA"/>
    <s v="RONDA Y MEDICIÓN DE TEMPERATURAS EN SALAS TIC"/>
    <s v="02/02/2024 4:23:33"/>
    <s v="02/02/2024 4:24:36"/>
    <x v="0"/>
    <s v="TI"/>
    <s v="CLIMA"/>
    <s v="02/02/2024 4:35:56"/>
    <s v="02/02/2024 23:50:00"/>
    <m/>
    <s v="ACT REALIZADA SIN NOVEDAD"/>
    <d v="1899-12-30T00:00:00"/>
    <d v="1899-12-30T00:00:00"/>
    <d v="1899-12-30T00:00:00"/>
  </r>
  <r>
    <s v="INC000002584819"/>
    <s v="HOUSING"/>
    <x v="13"/>
    <s v="BELIEVE"/>
    <s v="RENE E VILLEGAS CARREÑO"/>
    <s v="frp_jcarri"/>
    <s v="3-Moderado/Limitado"/>
    <x v="1"/>
    <x v="1"/>
    <x v="1"/>
    <s v="BANCO SANTANDER CHILE"/>
    <s v="GESTION DATACENTER/ ACCESOS /BANCO SANTANDER CHILE"/>
    <s v="01/02/2024 13:25:01"/>
    <s v="01/02/2024 13:26:18"/>
    <x v="0"/>
    <s v="CDP ANTIGUO 1"/>
    <s v="CDP ANTIGUO 2"/>
    <s v="01/02/2024 13:52:53"/>
    <s v="01/02/2024 23:50:00"/>
    <s v="EMPRESA:BANCO SANTANDER CHILE_x000a_CÓDIGO DE SERVICIO: _x000a_DIRECCIÓN:Av. Apoquindo #7071, Las Condes, Santiago_x000a_NOMBRE DE QUIEN REPORTA:Christian Tapia_x000a_TELÉFONO DE QUIEN REPORTA:56981568202_x000a_NOMBRE DE CONTACTO EN TERRENO: _x000a_REQUERIMIENTO: Decomiso de servidores dad"/>
    <s v="accesos autorizados"/>
    <d v="1899-12-30T00:17:48"/>
    <d v="1899-12-30T00:27:52"/>
    <d v="1899-12-30T00:10:04"/>
  </r>
  <r>
    <s v="INC000002584854"/>
    <s v="COMUNICACIONES"/>
    <x v="5"/>
    <s v="COMUNICACIONES DC"/>
    <s v="OSCAR A RAMIREZ SOTO"/>
    <s v="tct_oramir"/>
    <s v="3-Moderado/Limitado"/>
    <x v="1"/>
    <x v="1"/>
    <x v="1"/>
    <s v="TELEFONICA GLOBAL TECHNOLOGY S.A.AGENCIA EN CHILE"/>
    <s v="Luis molina de la OB y cliente SMU, solicitan realizar la migración de tunel vpn s2s"/>
    <s v="01/02/2024 16:04:02"/>
    <s v="01/02/2024 16:06:07"/>
    <x v="0"/>
    <s v="COMUNICACIONES"/>
    <s v="INTERNET"/>
    <s v="01/02/2024 16:17:30"/>
    <s v="01/02/2024 23:50:00"/>
    <s v="Luis molina de la OB y cliente SMU, solicitan realizar la migración de tunel vpn s2s"/>
    <s v="Por el lado de comunicaciones dc en el fw de apoquindo vdom plat monitor, se genera la migracion de la vpn s2s hacia SMU para permitir el tráfico desde mid server smu hacia remedy y viceversa, se generan cambios tanto a nivel de tunel, como de politicas"/>
    <d v="1899-12-30T00:00:00"/>
    <d v="1899-12-30T00:13:28"/>
    <d v="1899-12-30T00:13:28"/>
  </r>
  <r>
    <s v="INC000002584890"/>
    <s v="SAP"/>
    <x v="9"/>
    <s v="ADMINISTRADORES RESIDENTES"/>
    <s v="FREDDY O CORTES DIAZ"/>
    <s v="frp_rreyes"/>
    <s v="3-Moderado/Limitado"/>
    <x v="1"/>
    <x v="1"/>
    <x v="1"/>
    <s v="INDUSTRIAS CHILENAS DE ALAMBRE INCHALAM S.A."/>
    <s v="HD / Renovación Certificado SSL"/>
    <s v="01/02/2024 16:42:34"/>
    <s v="01/02/2024 16:44:21"/>
    <x v="0"/>
    <s v="TI"/>
    <s v="APLICATIVOS"/>
    <s v="03/02/2024 23:11:10"/>
    <s v="03/02/2024 23:50:00"/>
    <s v="PREVENTIVO: NO_x000a_CODIGO DE SERVICIO:_x000a_DIRECCION:_x000a_QUIEN REPORTA: Freddy Cortés Díaz_x000a_CONTACTO EN TERRENO:_x000a_PROBLEMA:_x000a_REQUERIMIENTO:_x000a__x000a_Favor generar ticket en base a requerimiento de cliente INCHALAM según correo de más abajo_x000a__x000a_ _x000a__x000a_Dejar en bandeja CLOUD SAP HANA"/>
    <s v="Se realiza con éxito la aplicación y validación por parte de cliente de los certificados SSL en los sistemas SAP ECC QAS y PRD. Se envía correo a cliente"/>
    <d v="1900-01-01T05:06:15"/>
    <d v="1900-01-01T06:28:36"/>
    <d v="1899-12-30T01:22:21"/>
  </r>
  <r>
    <s v="INC000002584895"/>
    <s v="SAP"/>
    <x v="9"/>
    <s v="GESTION HD"/>
    <s v="FREDDY O CORTES DIAZ"/>
    <s v="frp_rreyes"/>
    <s v="3-Moderado/Limitado"/>
    <x v="1"/>
    <x v="1"/>
    <x v="1"/>
    <s v="ACMA S.A."/>
    <s v="HD / RV: Renovación Certificado SSL"/>
    <s v="01/02/2024 16:48:29"/>
    <s v="01/02/2024 16:50:29"/>
    <x v="0"/>
    <s v="TI"/>
    <s v="APLICATIVOS"/>
    <s v="03/02/2024 23:44:04"/>
    <s v="03/02/2024 23:50:00"/>
    <s v="PREVENTIVO: NO_x000a_CODIGO DE SERVICIO:_x000a_DIRECCION:_x000a_QUIEN REPORTA: Freddy Cortés Díaz_x000a_CONTACTO EN TERRENO:_x000a_PROBLEMA:_x000a_REQUERIMIENTO:_x000a__x000a_Estimados Help Desk_x000a__x000a_ _x000a__x000a_Favor generar ticket en base a requerimiento de cliente ACMA según correo de más abajo_x000a__x000a_ _x000a__x000a_Dejar en ban"/>
    <s v="Se realiza con éxito la aplicación de certificados SSL en los sistemas SAP ECC QAS y PRD. Se informa a cliente vía mail"/>
    <d v="1900-01-01T04:54:56"/>
    <d v="1900-01-01T06:55:35"/>
    <d v="1899-12-30T02:00:39"/>
  </r>
  <r>
    <s v="INC000002584915"/>
    <s v="HOUSING"/>
    <x v="14"/>
    <s v="BELIEVE"/>
    <s v="FRANCISCO J FELIU ABARCA"/>
    <s v="frp_jolsso"/>
    <s v="3-Moderado/Limitado"/>
    <x v="1"/>
    <x v="1"/>
    <x v="1"/>
    <s v="COCA COLA EMBONOR S A"/>
    <s v="GESTION DATACENTER/ ACCESOS /COCA COLA EMBONOR S A"/>
    <s v="01/02/2024 14:05:32"/>
    <s v="01/02/2024 14:06:54"/>
    <x v="0"/>
    <s v="CDP ANTIGUO 1"/>
    <s v="CDP ANTIGUO 2"/>
    <s v="01/02/2024 14:44:17"/>
    <s v="01/02/2024 23:50:00"/>
    <s v="EMPRESA:COCA COLA EMBONOR S A_x000a_CÓDIGO DE SERVICIO: _x000a_DIRECCIÓN: Calle San Martin #50, Santiago Centro, Santiago_x000a_NOMBRE DE QUIEN REPORTA: Alvaro Tobar_x000a_TELÉFONO DE QUIEN REPORTA: 995487433_x000a_NOMBRE DE CONTACTO EN TERRENO: _x000a_REQUERIMIENTO:contruccion f.o_x000a_EQUIPOS"/>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29:17"/>
    <d v="1899-12-30T00:38:45"/>
    <d v="1899-12-30T00:09:28"/>
  </r>
  <r>
    <s v="INC000002584929"/>
    <s v="VPN IP - MPLS"/>
    <x v="3"/>
    <s v="GESTION HD"/>
    <s v="MOISES E MONTERO RAMOS"/>
    <s v="frp_rreyes"/>
    <s v="3-Moderado/Limitado"/>
    <x v="1"/>
    <x v="1"/>
    <x v="1"/>
    <s v="ITALMOD S A"/>
    <s v="GAMA / Italmod//recursos VDC"/>
    <s v="01/02/2024 14:15:43"/>
    <s v="01/02/2024 14:17:39"/>
    <x v="0"/>
    <s v="CDP ANTIGUO 1"/>
    <s v="CDP ANTIGUO 2"/>
    <s v="08/02/2024 9:28:46"/>
    <s v="08/02/2024 23:50:00"/>
    <s v="PREVENTIVO: NO_x000a_CODIGO DE SERVICIO:_x000a_DIRECCION:_x000a_QUIEN REPORTA: ONIAS DEL CARMEN HERRERA AYALA_x000a_CONTACTO EN TERRENO:_x000a_PROBLEMA:_x000a_REQUERIMIENTO:_x000a__x000a_Buena tarde favor generar ticket para nuestro cliente Italmod Rut_x000a_96.577.470-K para datacenter sin código de servic"/>
    <s v="Junto con saludar, informo que se crear la organización para cliente ITALMOD con los requisitos indicados, donde se crearon 2 data center en el Provider: C30H10SM_PVDC_AMD01 y HANA Provider: SAP-HANA-SM01."/>
    <d v="1900-01-05T15:05:59"/>
    <d v="1900-01-05T19:13:03"/>
    <d v="1899-12-30T04:07:04"/>
  </r>
  <r>
    <s v="INC000002584932"/>
    <s v="HOUSING"/>
    <x v="13"/>
    <s v="BELIEVE"/>
    <s v="RENE E VILLEGAS CARREÑO"/>
    <s v="frp_jolsso"/>
    <s v="3-Moderado/Limitado"/>
    <x v="1"/>
    <x v="1"/>
    <x v="1"/>
    <s v="BANCO SANTANDER CHILE"/>
    <s v="GESTION DATACENTER/ ACCESOS /BANCO SANTANDER CHILE"/>
    <s v="01/02/2024 14:17:39"/>
    <s v="01/02/2024 14:18:59"/>
    <x v="0"/>
    <s v="COMUNICACIONES"/>
    <s v="VPN IP - MPLS"/>
    <s v="01/02/2024 16:19:09"/>
    <s v="01/02/2024 23:50:00"/>
    <s v="EMPRESA:BANCO SANTANDER CHILE_x000a_CÓDIGO DE SERVICIO: _x000a_DIRECCIÓN: Av. Apoquindo #7071, Las Condes, Santiago_x000a_NOMBRE DE QUIEN REPORTA: Christian Tapia_x000a_TELÉFONO DE QUIEN REPORTA: 56981568202_x000a_NOMBRE DE CONTACTO EN TERRENO: _x000a_REQUERIMIENTO:Decomiso de servidores d"/>
    <s v="ticket duplicado favor dar cierre."/>
    <d v="1899-12-30T01:59:22"/>
    <d v="1899-12-30T02:01:30"/>
    <d v="1899-12-30T00:02:08"/>
  </r>
  <r>
    <s v="INC000002584933"/>
    <s v="VPN IP - MPLS"/>
    <x v="6"/>
    <s v="ADMINISTRADORES RESIDENTES"/>
    <s v="GIOVANNI D ROCCO VALENZUELA"/>
    <s v="frp_jugonz"/>
    <s v="4-Menor/Localizado"/>
    <x v="0"/>
    <x v="0"/>
    <x v="1"/>
    <s v="TELEFONICA CYBERSECURITY TECH CHILE SPA"/>
    <s v="REQ / SOC / [DUOC] - Alarma de indisponibilidad"/>
    <s v="01/02/2024 14:21:09"/>
    <s v="01/02/2024 14:24:28"/>
    <x v="0"/>
    <s v="CDP ANTIGUO 1"/>
    <s v="CDP ANTIGUO 2"/>
    <s v="01/02/2024 18:25:44"/>
    <s v="01/02/2024 23:50:00"/>
    <s v="PREVENTIVO: NO_x000a_CODIGO DE SERVICIO:_x000a_DIRECCION:      _x000a_CIUDAD:             _x000a_COMUNA:_x000a_NOMBRE QUIEN REPORTA:MIGUEL OSCAR DIAZ BUSTOS_x000a_TELEFONO QUIEN REPORTA: + 569 66379050_x000a_NOMBRE CONTACTO EN TERRENO:        _x000a_TELEFONO 1 CONTACTO EN TERRENO:_x000a_TELEFONO 2 CONTACTO"/>
    <s v="se vrifican equipos los cuales se encuentran operativos, se solicita favor indicar ip y si necesitan agente, ya que no se ve agente alguno instalado, se procede a seguir interaccion por correo"/>
    <d v="1899-12-30T00:39:20"/>
    <d v="1899-12-30T04:04:35"/>
    <d v="1899-12-30T03:25:15"/>
  </r>
  <r>
    <s v="INC000002585145"/>
    <s v="HOUSING"/>
    <x v="14"/>
    <s v="ADMINISTRADORES RESIDENTES"/>
    <s v="FRANCISCO J FELIU ABARCA"/>
    <s v="frp_jugonz"/>
    <s v="3-Moderado/Limitado"/>
    <x v="1"/>
    <x v="1"/>
    <x v="1"/>
    <s v="EMPRESA NACIONAL DE CERTIFICACIONES"/>
    <s v="GESTION DATACENTER/ ACCESOS / EMPRESA NACIONAL DE CERTIFICACIONES"/>
    <s v="01/02/2024 17:17:03"/>
    <s v="01/02/2024 17:18:52"/>
    <x v="0"/>
    <s v="HARDWARE"/>
    <s v="DATACENTER"/>
    <s v="01/02/2024 17:30:37"/>
    <s v="01/02/2024 23:50:00"/>
    <s v="EMPRESA: EMPRESA NACIONAL DE CERTIFICACIONES_x000a_CÓDIGO DE SERVICIO: _x000a_DIRECCIÓN:  Calle San Martin #50, Santiago Centro, Santiago_x000a_NOMBRE DE QUIEN REPORTA: Daniza Díaz Lagunas_x000a_TELÉFONO DE QUIEN REPORTA: +56 9 85951947_x000a_NOMBRE DE CONTACTO EN TERRENO: _x000a_PROBLEMA:"/>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5:44"/>
    <d v="1899-12-30T00:13:34"/>
    <d v="1899-12-30T00:07:50"/>
  </r>
  <r>
    <s v="INC000002585151"/>
    <s v="HOUSING"/>
    <x v="14"/>
    <s v="ADMINISTRADORES RESIDENTES"/>
    <s v="FRANCISCO J FELIU ABARCA"/>
    <s v="frp_jugonz"/>
    <s v="3-Moderado/Limitado"/>
    <x v="1"/>
    <x v="1"/>
    <x v="1"/>
    <s v="CIBERGESTION CHILE S.A."/>
    <s v="GESTION DATACENTER/ ACCESOS / CIBERGESTION CHILE S.A."/>
    <s v="01/02/2024 17:55:03"/>
    <s v="01/02/2024 17:56:35"/>
    <x v="0"/>
    <s v="HARDWARE"/>
    <s v="CLIENTE"/>
    <s v="01/02/2024 18:21:52"/>
    <s v="01/02/2024 23:50:00"/>
    <s v="EMPRESA: CIBERGESTION CHILE S.A._x000a_CÓDIGO DE SERVICIO: _x000a_DIRECCIÓN: Calle San Martin #50, Santiago Centro, Santiago_x000a_NOMBRE DE QUIEN REPORTA: Bryan Pereira Diaz _x000a_TELÉFONO DE QUIEN REPORTA: 56945643002_x000a_NOMBRE DE CONTACTO EN TERRENO: _x000a_PROBLEMA: Inspección Visu"/>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7:00"/>
    <d v="1899-12-30T00:26:49"/>
    <d v="1899-12-30T00:09:49"/>
  </r>
  <r>
    <s v="INC000002585152"/>
    <s v="HOSTING VIRTUAL"/>
    <x v="18"/>
    <s v="OPERACION N1"/>
    <s v="DAVID MATELUNA"/>
    <s v="tct_lumate"/>
    <s v="2-Significativo/Amplio"/>
    <x v="1"/>
    <x v="1"/>
    <x v="1"/>
    <s v="FUNDACION INSTITUTO PROFESIONAL DUOC UC"/>
    <s v="Crear usuario de bd en ADB_QAS"/>
    <s v="01/02/2024 17:39:29"/>
    <s v="01/02/2024 17:43:29"/>
    <x v="0"/>
    <s v="APLICACION"/>
    <s v="BASES DE DATOS"/>
    <s v="01/02/2024 17:51:38"/>
    <s v="01/02/2024 23:50:00"/>
    <s v="Crear usuario de bd CONSULTA_FSO  con las siguientes caracteristicas_x000a__x000a_-- 25 Object Privileges for CONSULTA_FSO _x000a_GRANT SELECT ON SYS.CDB_DATA_FILES TO CONSULTA_FSO;_x000a_GRANT SELECT ON SYS.CDB_PDBS TO CONSULTA_FSO;_x000a_GRANT SELECT ON SYS.CDB_USERS TO CONSULTA_FS"/>
    <s v="Cuenta creada con exito"/>
    <d v="1899-12-30T00:00:00"/>
    <d v="1899-12-30T00:12:09"/>
    <d v="1899-12-30T00:12:09"/>
  </r>
  <r>
    <s v="INC000002585157"/>
    <s v="HOUSING"/>
    <x v="14"/>
    <s v="ADMINISTRADORES RESIDENTES"/>
    <s v="FRANCISCO J FELIU ABARCA"/>
    <s v="frp_jugonz"/>
    <s v="3-Moderado/Limitado"/>
    <x v="1"/>
    <x v="1"/>
    <x v="1"/>
    <s v="TELEFONICA EMPRESAS DE CHILE SA"/>
    <s v="GESTION DATACENTER/ ACCESOS / NABIAX"/>
    <s v="01/02/2024 18:12:37"/>
    <s v="01/02/2024 18:15:04"/>
    <x v="0"/>
    <s v="TI"/>
    <s v="INFRAESTRUCTURA"/>
    <s v="01/02/2024 18:29:08"/>
    <s v="01/02/2024 23:50:00"/>
    <s v="EMPRESA: NABIAX_x000a_CÓDIGO DE SERVICIO: _x000a_DIRECCIÓN: Calle San Martin #50, Santiago Centro, Santiago_x000a_NOMBRE DE QUIEN REPORTA: Diego Valencia_x000a_TELÉFONO DE QUIEN REPORTA: +56 9 8187 2715_x000a_NOMBRE DE CONTACTO EN TERRENO: Daniel Rodriguez 5697829 7978_x000a_PROBLEMA: Insp"/>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0:25"/>
    <d v="1899-12-30T00:16:31"/>
    <d v="1899-12-30T00:06:06"/>
  </r>
  <r>
    <s v="INC000002585167"/>
    <s v="HOUSING"/>
    <x v="8"/>
    <s v="ADMINISTRADORES RESIDENTES"/>
    <s v="JOSE G MARQUEZ MARCANO"/>
    <s v="frp_jugonz"/>
    <s v="3-Moderado/Limitado"/>
    <x v="1"/>
    <x v="1"/>
    <x v="1"/>
    <s v="HUAWEI CHILE S A"/>
    <s v="GESTION DATACENTER/ ACCESOS / HUAWEI CHILE S A"/>
    <s v="01/02/2024 18:28:28"/>
    <s v="01/02/2024 18:31:01"/>
    <x v="0"/>
    <s v="COMUNICACIONES"/>
    <s v="VPN IP - MPLS"/>
    <s v="02/02/2024 8:45:33"/>
    <s v="02/02/2024 23:50:00"/>
    <s v="EMPRESA: HUAWEI CHILE S A_x000a_CÓDIGO DE SERVICIO: _x000a_DIRECCIÓN: Av. Presidente Prieto #226, Paine, Santiago_x000a_NOMBRE DE QUIEN REPORTA: Ronald Alayo_x000a_TELÉFONO DE QUIEN REPORTA: 56935662382_x000a_NOMBRE DE CONTACTO EN TERRENO: Ronald Alayo 56935662382_x000a_PROBLEMA: Entrega d"/>
    <s v="ACCESOS AUTORIZADOS"/>
    <d v="1899-12-30T12:46:00"/>
    <d v="1899-12-30T14:17:05"/>
    <d v="1899-12-30T01:31:05"/>
  </r>
  <r>
    <s v="INC000002585177"/>
    <s v="VPN IP - MPLS"/>
    <x v="7"/>
    <s v="GESTION HD"/>
    <s v="SEBASTIAN I ACUÑA GUZMAN"/>
    <s v="frp_pcamay"/>
    <s v="3-Moderado/Limitado"/>
    <x v="1"/>
    <x v="1"/>
    <x v="1"/>
    <s v="INGENIERIA SERVICIOS Y COMUNICACIONES S A"/>
    <s v="HD/Creación de registro SPF - jeria.cl"/>
    <s v="01/02/2024 18:41:46"/>
    <s v="01/02/2024 18:43:12"/>
    <x v="0"/>
    <s v="TI"/>
    <s v="SISTEMAS OPERATIVOS"/>
    <s v="02/02/2024 10:52:52"/>
    <s v="02/02/2024 23:50:00"/>
    <s v="PREVENTIVO: NO_x000a_CODIGO DE SERVICIO:_x000a_DIRECCION:_x000a_QUIEN REPORTA:Ross Teao +56 2 2236 2306_x000a_CONTACTO EN TERRENO:Ross Teao +56 2 2236 2306_x000a_PROBLEMA:_x000a_REQUERIMIENTO:favor generar registro SPF para el dominio:_x000a_jeria.cl. IN TXT &amp;quot;v=spf1 include:spf.isc.cl_x000a_~all&amp;"/>
    <s v="Se crea registro DNS según lo solicitado. Se envía correo a cliente."/>
    <d v="1899-12-30T11:39:11"/>
    <d v="1899-12-30T16:11:06"/>
    <d v="1899-12-30T04:31:55"/>
  </r>
  <r>
    <s v="INC000002585192"/>
    <s v="VPN IP - MPLS"/>
    <x v="5"/>
    <s v="GESTION HD"/>
    <s v="LUIS A VILLASMIL CASTILLO"/>
    <s v="frp_kaldor"/>
    <s v="3-Moderado/Limitado"/>
    <x v="1"/>
    <x v="1"/>
    <x v="1"/>
    <s v="PALUMBO S.A."/>
    <s v="GAMA / Deshabilitar usuario de VPN / VPF0920319"/>
    <s v="01/02/2024 21:06:53"/>
    <s v="01/02/2024 21:11:44"/>
    <x v="0"/>
    <s v="CDP ANTIGUO 1"/>
    <s v="CDP ANTIGUO 2"/>
    <s v="02/02/2024 10:36:31"/>
    <s v="02/02/2024 23:50:00"/>
    <s v="PREVENTIVO: NO_x000a_CODIGO DE SERVICIO:VPF0920319_x000a_DIRECCION: San Martin 50 SALA 4 - H68,Santiago_x000a_QUIEN REPORTA: MATIAS SANDOVAL_x000a_CONTACTO EN TERRENO:-_x000a_PROBLEMA:-_x000a__x000a_REQUERIMIENTO:_x000a_Estimado Help Desk, por favor deshabilitar la siguiente cuenta VPN:_x000a_* juan.cardena"/>
    <m/>
    <d v="1899-12-30T11:40:37"/>
    <d v="1899-12-30T13:29:38"/>
    <d v="1899-12-30T01:49:01"/>
  </r>
  <r>
    <s v="INC000002585603"/>
    <s v="HOUSING"/>
    <x v="11"/>
    <s v="APQ ACCESOS"/>
    <s v="ESTEBAN O BUSTOS CORNEJO"/>
    <s v="tct_ebusto"/>
    <s v="4-Menor/Localizado"/>
    <x v="0"/>
    <x v="0"/>
    <x v="1"/>
    <s v="TELEFONICA EMPRESAS DE CHILE SA"/>
    <s v="SUPERVISION CAMBIO DE DISCOS"/>
    <s v="01/02/2024 18:10:47"/>
    <s v="01/02/2024 18:12:22"/>
    <x v="0"/>
    <s v="CDP ANTIGUO 1"/>
    <s v="CDP ANTIGUO 2"/>
    <s v="01/02/2024 18:13:21"/>
    <s v="01/02/2024 23:50:00"/>
    <s v="SUPERVISION CAMBIO DE DISCOS"/>
    <s v="SUPERVISION OK"/>
    <d v="1899-12-30T00:00:59"/>
    <d v="1899-12-30T00:02:34"/>
    <d v="1899-12-30T00:01:35"/>
  </r>
  <r>
    <s v="INC000002586111"/>
    <s v="SAP"/>
    <x v="9"/>
    <s v="GESTION HD"/>
    <s v="FREDDY O CORTES DIAZ"/>
    <s v="frp_rreyes"/>
    <s v="3-Moderado/Limitado"/>
    <x v="1"/>
    <x v="1"/>
    <x v="1"/>
    <s v="BLUMAR S.A."/>
    <s v="HD / A priority 'Very High' SAP Note/KBA has just been released on component BC-XI-CON-SFT"/>
    <s v="01/02/2024 17:07:08"/>
    <s v="01/02/2024 17:09:25"/>
    <x v="0"/>
    <s v="TI"/>
    <s v="APLICATIVOS"/>
    <s v="01/02/2024 17:25:59"/>
    <s v="01/02/2024 23:50:00"/>
    <s v="PREVENTIVO: NO_x000a_CODIGO DE SERVICIO:_x000a_DIRECCION:_x000a_QUIEN REPORTA: Freddy Cortés Díaz_x000a_CONTACTO EN TERRENO:_x000a_PROBLEMA:_x000a_REQUERIMIENTO:_x000a__x000a_Favor generar ticket en base a requerimiento de cliente BLUMAR según correo de más abajo_x000a__x000a_ _x000a__x000a_Dejar en bandeja CLOUD SAP HANA y"/>
    <s v="Se revisa nota indicada y no es aplicable al sistema SAP de cliente BLUMAR. Se adjunta correo enviado"/>
    <d v="1899-12-30T00:00:00"/>
    <d v="1899-12-30T00:18:51"/>
    <d v="1899-12-30T00:18:51"/>
  </r>
  <r>
    <s v="INC000002586127"/>
    <s v="VPN IP - MPLS"/>
    <x v="17"/>
    <s v="GESTION HD"/>
    <s v="AXEL ANDRADE"/>
    <s v="frp_rreyes"/>
    <s v="3-Moderado/Limitado"/>
    <x v="1"/>
    <x v="1"/>
    <x v="1"/>
    <s v="TELEFONICA GLOBAL TECHNOLOGY S.A.AGENCIA EN CHILE"/>
    <s v="HD / CONFIGURAR RESPALDO EN SERVIDORES"/>
    <s v="01/02/2024 17:28:06"/>
    <s v="01/02/2024 17:29:59"/>
    <x v="0"/>
    <s v="TI"/>
    <s v="ALMACENAMIENTO y RESPALDO"/>
    <s v="01/02/2024 18:04:33"/>
    <s v="01/02/2024 23:50:00"/>
    <s v="PREVENTIVO: NO_x000a_CODIGO DE SERVICIO:_x000a_DIRECCION:_x000a_QUIEN REPORTA: Eduardo José Camacho Urdaneta_x000a_CONTACTO EN TERRENO:_x000a_PROBLEMA:_x000a_REQUERIMIENTO:_x000a__x000a_Estimado @Help Desk,_x000a__x000a_ _x000a__x000a_Por favor su apoyo en crear folio de requerimiento para cursar configuración de respaldo de"/>
    <s v="FASE RESOLUCIÓN Y RECUPERACIÓN_x000a__x000a_Se efectúa contacto con cliente: N/A_x000a__x000a_Teléfono de contacto: N/A_x000a__x000a_Acciones realizadas: se ingresa servidores a respaldo de maquina virtual._x000a__x000a_Solución paliativa o definitiva:definitiva_x000a__x000a_Acciones de Mejora, Recomendaciones: N"/>
    <d v="1899-12-30T00:00:00"/>
    <d v="1899-12-30T00:36:27"/>
    <d v="1899-12-30T00:36:27"/>
  </r>
  <r>
    <s v="INC000002586138"/>
    <s v="VPN IP - MPLS"/>
    <x v="17"/>
    <s v="ADMINISTRADORES RESIDENTES"/>
    <s v="AXEL ANDRADE"/>
    <s v="frp_joflor"/>
    <s v="4-Menor/Localizado"/>
    <x v="0"/>
    <x v="0"/>
    <x v="1"/>
    <s v="CEPECH S.A."/>
    <s v="GAMA | solicitud de restauración carpeta"/>
    <s v="01/02/2024 17:43:26"/>
    <s v="01/02/2024 17:47:39"/>
    <x v="0"/>
    <s v="TI"/>
    <s v="ALMACENAMIENTO y RESPALDO"/>
    <s v="01/02/2024 18:13:53"/>
    <s v="01/02/2024 23:50:00"/>
    <s v="PREVENTIVO: NO_x000a_CÓDIGO DE SERVICIO: Osaka_x000a_DIRECCIÓN: Alameda N° 2150 piso 2 · Santiago_x000a_QUIEN REPORTA: Cristian Bustos Rivas_x000a_CONTACTO EN TERRENO: Cristian Bustos Rivas_x000a_PROBLEMA:_x000a_REQUERIMIENTO: _x000a__x000a_Estimados, junto con saludar les solicito por favor restaurac"/>
    <s v="FASE RESOLUCIÓN Y RECUPERACIÓN_x000a__x000a_Se efectúa contacto con cliente: N/A_x000a__x000a_Teléfono de contacto: N/A_x000a__x000a_Acciones realizadas: se ejecuta restauración solicitada._x000a__x000a_Solución paliativa o definitiva: definitiva_x000a__x000a_Acciones de Mejora, Recomendaciones: N/A_x000a__x000a_Causa Raíz:"/>
    <d v="1899-12-30T00:00:00"/>
    <d v="1899-12-30T00:30:27"/>
    <d v="1899-12-30T00:30:27"/>
  </r>
  <r>
    <s v="INC000002586193"/>
    <s v="RED INTERNA"/>
    <x v="10"/>
    <s v="APOQUINDO TI"/>
    <s v="RICARDO F ORELLANA MARDONES"/>
    <s v="tct_rorell"/>
    <s v="4-Menor/Localizado"/>
    <x v="0"/>
    <x v="0"/>
    <x v="0"/>
    <s v="TELEFONICA EMPRESAS DE CHILE SA"/>
    <s v="RONDA Y MEDICIÓN DE TEMPERATURAS EN SALAS TIC"/>
    <s v="02/02/2024 0:11:55"/>
    <s v="02/02/2024 0:12:52"/>
    <x v="0"/>
    <s v="TI"/>
    <s v="CLIMA"/>
    <s v="02/02/2024 0:42:29"/>
    <s v="02/02/2024 23:50:00"/>
    <m/>
    <s v="ACT REALIZADA SIN NOVEDAD"/>
    <d v="1899-12-30T00:00:00"/>
    <d v="1899-12-30T00:00:00"/>
    <d v="1899-12-30T00:00:00"/>
  </r>
  <r>
    <s v="INC000002586203"/>
    <s v="RED INTERNA"/>
    <x v="10"/>
    <s v="APOQUINDO TI"/>
    <s v="RICARDO F ORELLANA MARDONES"/>
    <s v="tct_rorell"/>
    <s v="4-Menor/Localizado"/>
    <x v="0"/>
    <x v="0"/>
    <x v="0"/>
    <s v="TELEFONICA EMPRESAS DE CHILE SA"/>
    <s v="RONDA Y MEDICIÓN DE TEMPERATURAS EN SALAS TIC"/>
    <s v="02/02/2024 2:34:36"/>
    <s v="02/02/2024 2:35:44"/>
    <x v="0"/>
    <s v="TI"/>
    <s v="CLIMA"/>
    <s v="02/02/2024 2:50:01"/>
    <s v="02/02/2024 23:50:00"/>
    <m/>
    <s v="ACT REALIZADA SIN NOVEDAD"/>
    <d v="1899-12-30T00:00:00"/>
    <d v="1899-12-30T00:00:00"/>
    <d v="1899-12-30T00:00:00"/>
  </r>
  <r>
    <s v="INC000002588464"/>
    <s v="HELP DESK TICKETING"/>
    <x v="18"/>
    <s v="GESTION PLATAFORMA CLIENTES"/>
    <s v="ALVARO ORTIZ"/>
    <s v="lmolcont"/>
    <s v="3-Moderado/Limitado"/>
    <x v="1"/>
    <x v="1"/>
    <x v="1"/>
    <s v="FRACTALIA"/>
    <s v="Validación de BD de ambiente de DEV/QA de Remedy v20 (WIRIN)"/>
    <s v="02/02/2024 9:45:02"/>
    <s v="02/02/2024 9:48:07"/>
    <x v="0"/>
    <s v="PLATAFORMAS"/>
    <s v="REMEDY EMPRESAS"/>
    <s v="02/02/2024 12:01:56"/>
    <s v="02/02/2024 23:50:00"/>
    <s v="Se requiere del apoyo del personal pertinente para validar la operatividad de la BD del ambiente de DEV/QA de Remedy v20, el cual presenta problemas de desconexion. Se adjunta imagen del app donde ocurren los problemas._x000a__x000a_Cualquier prueba funcional, apoyo"/>
    <s v="se reinicia el servidor, posteriormente no se aprecia el error"/>
    <d v="1899-12-30T00:19:12"/>
    <d v="1899-12-30T02:16:54"/>
    <d v="1899-12-30T01:57:42"/>
  </r>
  <r>
    <s v="INC000002588535"/>
    <s v="INFRAESTRUCTURA DC"/>
    <x v="5"/>
    <s v="COMUNICACIONES DC"/>
    <s v="LUIS A VILLASMIL CASTILLO"/>
    <s v="tct_lvilla"/>
    <s v="2-Significativo/Amplio"/>
    <x v="2"/>
    <x v="2"/>
    <x v="3"/>
    <s v="TELEFONICA GLOBAL TECHNOLOGY S.A.AGENCIA EN CHILE"/>
    <s v="Falla en equipo secundario de Firewall OOB San Martin"/>
    <s v="01/02/2024 18:43:00"/>
    <s v="01/02/2024 18:52:54"/>
    <x v="0"/>
    <s v="COMUNICACIONES"/>
    <s v="EQUIPOS DATOS"/>
    <s v="01/02/2024 19:02:29"/>
    <s v="01/02/2024 23:50:00"/>
    <s v="Equipo no cuenta con alta disponibilidad y actualmente solo esta operando la caja primaria de Firewall OOB San Martin y este tiene alojados todo los servicios relacionados a OOB"/>
    <s v="FASE RESOLUCIÓN Y RECUPERACIÓN_x000a__x000a_Se efectúa contacto con cliente: Luis Villasmil_x000a__x000a_Teléfono de contacto: 993970486_x000a__x000a_Acciones realizadas: Validación fisica en DataCenter San Martin y se observa caja secundaria no operativa, se solicita nueva Caja a Marca a"/>
    <d v="1899-12-30T00:00:00"/>
    <d v="1899-12-30T00:19:29"/>
    <d v="1899-12-30T00:19:29"/>
  </r>
  <r>
    <s v="INC000002588576"/>
    <s v="HOUSING"/>
    <x v="8"/>
    <s v="BELIEVE"/>
    <s v="JAIRO A SALINAS GARAY"/>
    <s v="frp_jolsso"/>
    <s v="3-Moderado/Limitado"/>
    <x v="1"/>
    <x v="1"/>
    <x v="1"/>
    <s v="TELEFONICA EMPRESAS DE CHILE SA"/>
    <s v="GESTION DATACENTER/ ACCESOS /TELEFONICA EMPRESAS DE CHILE SA"/>
    <s v="01/02/2024 19:30:40"/>
    <s v="01/02/2024 19:33:15"/>
    <x v="0"/>
    <s v="COMUNICACIONES"/>
    <s v="VPN IP - MPLS"/>
    <s v="01/02/2024 22:50:18"/>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Replace the"/>
    <s v="ACCESOS AUTORIZADOS."/>
    <d v="1899-12-30T02:42:51"/>
    <d v="1899-12-30T03:19:38"/>
    <d v="1899-12-30T00:36:47"/>
  </r>
  <r>
    <s v="INC000002588589"/>
    <s v="HOUSING"/>
    <x v="8"/>
    <s v="BELIEVE"/>
    <s v="JAIRO A SALINAS GARAY"/>
    <s v="frp_jolsso"/>
    <s v="3-Moderado/Limitado"/>
    <x v="1"/>
    <x v="1"/>
    <x v="1"/>
    <s v="TELEFONICA EMPRESAS DE CHILE SA"/>
    <s v="GESTION DATACENTER/ ACCESOS /TELEFONICA EMPRESAS DE CHILE SA"/>
    <s v="01/02/2024 19:40:25"/>
    <s v="01/02/2024 19:41:44"/>
    <x v="0"/>
    <s v="COMUNICACIONES"/>
    <s v="VPN IP - MPLS"/>
    <s v="01/02/2024 22:17:54"/>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Inspección"/>
    <s v="ACCESOS AUTORIZADOS."/>
    <d v="1899-12-30T02:10:14"/>
    <d v="1899-12-30T02:37:29"/>
    <d v="1899-12-30T00:27:15"/>
  </r>
  <r>
    <s v="INC000002588920"/>
    <s v="INFRAESTRUCTURA DC"/>
    <x v="2"/>
    <s v="APQ ACCESOS"/>
    <s v="FRANCISCO J FELIU ABARCA"/>
    <s v="tct_frafea"/>
    <s v="4-Menor/Localizado"/>
    <x v="0"/>
    <x v="0"/>
    <x v="0"/>
    <s v="TELEFONICA CYBERSECURITY TECH CHILE SPA"/>
    <s v="TICKET DIARIO RONDAS PREVENTIVAS Y TOMA DE TEMPERATURAS"/>
    <s v="02/02/2024 8:39:44"/>
    <s v="02/02/2024 8:43:07"/>
    <x v="0"/>
    <s v="TI"/>
    <s v="CLIMA"/>
    <s v="02/02/2024 18:54:38"/>
    <s v="02/02/2024 23:50:00"/>
    <s v="PREVENTIVO: SI_x000a_CODIGO DE SERVICIO: N/A_x000a_DIRECCION:  DCSM_x000a_QUIEN REPORTA: FRANCISCO FELIU_x000a_CONTACTO EN TERRENO: FRANCISCO FELIU_x000a_PROBLEMA: N/A_x000a_REQUERIMIENTO: TICKET DIARIO RONDAS PREVENTIVAS Y TOMA DE TEMPERATURAS"/>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588921"/>
    <s v="HOUSING"/>
    <x v="13"/>
    <s v="BELIEVE"/>
    <s v="RENE E VILLEGAS CARREÑO"/>
    <s v="frp_xgambo"/>
    <s v="3-Moderado/Limitado"/>
    <x v="1"/>
    <x v="1"/>
    <x v="1"/>
    <s v="BANCO SANTANDER CHILE"/>
    <s v="GESTION DATACENTER/ ACCESOS / BANCO SANTANDER CHILE"/>
    <s v="02/02/2024 9:11:07"/>
    <s v="02/02/2024 9:12:47"/>
    <x v="0"/>
    <s v="CDP ANTIGUO 1"/>
    <s v="CDP ANTIGUO 2"/>
    <s v="02/02/2024 10:02:35"/>
    <s v="02/02/2024 23:50:00"/>
    <s v="EMPRESA: BANCO SANTANDER CHILE_x000a_CÓDIGO DE SERVICIO: _x000a_DIRECCIÓN:Av. Apoquindo #7071, Las Condes, Santiago_x000a_NOMBRE DE QUIEN REPORTA: Christian Tapia_x000a_TELÉFONO DE QUIEN REPORTA:  56981568202_x000a_NOMBRE DE CONTACTO EN TERRENO: _x000a_REQUERIMIENTO : Decomiso de servidore"/>
    <s v="accesos autorizados"/>
    <d v="1899-12-30T00:36:39"/>
    <d v="1899-12-30T00:51:28"/>
    <d v="1899-12-30T00:14:49"/>
  </r>
  <r>
    <s v="INC000002588930"/>
    <s v="HOUSING"/>
    <x v="8"/>
    <s v="BELIEVE"/>
    <s v="FERNEY D GARZON PEÑA"/>
    <s v="frp_xgambo"/>
    <s v="3-Moderado/Limitado"/>
    <x v="1"/>
    <x v="1"/>
    <x v="1"/>
    <s v="HUAWEI CHILE S A"/>
    <s v="GESTION DATACENTER/ ACCESOS / HUAWEI CHILE S A"/>
    <s v="02/02/2024 9:29:37"/>
    <s v="02/02/2024 9:30:38"/>
    <x v="0"/>
    <s v="COMUNICACIONES"/>
    <s v="VPN IP - MPLS"/>
    <s v="02/02/2024 10:15:50"/>
    <s v="02/02/2024 23:50:00"/>
    <s v="EMPRESA: HUAWEI CHILE S A_x000a_CÓDIGO DE SERVICIO: _x000a_DIRECCIÓN:AV. Presidente Prieto #226, Paine, Santiago_x000a_NOMBRE DE QUIEN REPORTA:Ronald Alayo_x000a_TELÉFONO DE QUIEN REPORTA:  56935662382_x000a_NOMBRE DE CONTACTO EN TERRENO: _x000a_REQUERIMIENTO : Incidente por cambio de fibr"/>
    <m/>
    <d v="1899-12-30T00:25:52"/>
    <d v="1899-12-30T00:46:13"/>
    <d v="1899-12-30T00:20:21"/>
  </r>
  <r>
    <s v="INC000002588940"/>
    <s v="VPN IP - MPLS"/>
    <x v="6"/>
    <s v="GESTION HD"/>
    <s v="GIOVANNI D ROCCO VALENZUELA"/>
    <s v="frp_pcamay"/>
    <s v="3-Moderado/Limitado"/>
    <x v="1"/>
    <x v="1"/>
    <x v="1"/>
    <s v="INDUSTRIAS CHILENAS DE ALAMBRE INCHALAM S.A."/>
    <s v="HD/Crear Nueva Unidad TEMPLOG (S:\) en Servidor URSUS-DVQA cliente INCHALAM"/>
    <s v="02/02/2024 9:43:37"/>
    <s v="02/02/2024 9:46:18"/>
    <x v="0"/>
    <s v="CDP ANTIGUO 1"/>
    <s v="CDP ANTIGUO 2"/>
    <s v="02/02/2024 12:58:15"/>
    <s v="02/02/2024 23:50:00"/>
    <s v="PREVENTIVO: NO_x000a_CODIGO DE SERVICIO:_x000a_DIRECCION:_x000a_QUIEN REPORTA:Freddy Cortés Díaz  56 9 6605 648_x000a_CONTACTO EN TERRENO:Cortés Díaz  56 9 6605 648_x000a_PROBLEMA:_x000a_REQUERIMIENTO:Favor generar ticket en base a requerimiento para cliente INCHALAM_x000a_Dejar en bandeja SISTE"/>
    <m/>
    <d v="1899-12-30T00:00:00"/>
    <d v="1899-12-30T03:14:38"/>
    <d v="1899-12-30T03:14:38"/>
  </r>
  <r>
    <s v="INC000002588983"/>
    <s v="VPN IP - MPLS"/>
    <x v="5"/>
    <s v="GESTION HD"/>
    <s v="OSCAR A RAMIREZ SOTO"/>
    <s v="frp_pcamay"/>
    <s v="3-Moderado/Limitado"/>
    <x v="1"/>
    <x v="1"/>
    <x v="1"/>
    <s v="XINERGIA LABORAL S A"/>
    <s v="HD/Nueva cuenta admin en el Firewall"/>
    <s v="02/02/2024 11:33:29"/>
    <s v="02/02/2024 11:34:51"/>
    <x v="0"/>
    <s v="CDP ANTIGUO 1"/>
    <s v="CDP ANTIGUO 2"/>
    <s v="02/02/2024 14:37:07"/>
    <s v="02/02/2024 23:50:00"/>
    <s v="PREVENTIVO: NO_x000a_CODIGO DE SERVICIO:_x000a_DIRECCION:_x000a_QUIEN REPORTA:Carlos Garate Echegaray  +56 9 9069 6011_x000a_CONTACTO EN TERRENO:Carlos Garate Echegaray  +56 9 9069 6011_x000a_PROBLEMA:_x000a_REQUERIMIENTO:Necesito crear una cuenta admin en el firewall con nombre carlos.gar"/>
    <s v="se genera cuenta de administrador en el fw de apoquindo."/>
    <d v="1899-12-30T00:00:00"/>
    <d v="1899-12-30T03:03:38"/>
    <d v="1899-12-30T03:03:38"/>
  </r>
  <r>
    <s v="INC000002588991"/>
    <s v="SAP"/>
    <x v="9"/>
    <s v="GESTION HD"/>
    <s v="FREDDY O CORTES DIAZ"/>
    <s v="frp_pcamay"/>
    <s v="3-Moderado/Limitado"/>
    <x v="1"/>
    <x v="1"/>
    <x v="1"/>
    <s v="INDUSTRIAS CHILENAS DE ALAMBRE INCHALAM S.A."/>
    <s v="HD/RV: Consumo con error Urgente"/>
    <s v="02/02/2024 11:48:10"/>
    <s v="02/02/2024 11:50:39"/>
    <x v="0"/>
    <s v="TI"/>
    <s v="APLICATIVOS"/>
    <s v="02/02/2024 13:49:33"/>
    <s v="02/02/2024 23:50:00"/>
    <s v="PREVENTIVO: NO_x000a_CODIGO DE SERVICIO:_x000a_DIRECCION:_x000a_QUIEN REPORTA:Freddy Cortés Díaz +56 9 6605 6481_x000a_CONTACTO EN TERRENO:Freddy Cortés Díaz +56 9 6605 6481_x000a_PROBLEMA:_x000a_REQUERIMIENTO:Favor generar ticket en base a requerimiento de cliente INCHALAM según_x000a_correo de"/>
    <s v="Se ejecuta con éxito el transporte solicitado. Se informa a cliente vía mail"/>
    <d v="1899-12-30T00:00:00"/>
    <d v="1899-12-30T02:01:23"/>
    <d v="1899-12-30T02:01:23"/>
  </r>
  <r>
    <s v="INC000002588995"/>
    <s v="VPN IP - MPLS"/>
    <x v="6"/>
    <s v="GESTION HD"/>
    <s v="PAUL A SEPULVEDA ALVAREZ"/>
    <s v="frp_pcamay"/>
    <s v="3-Moderado/Limitado"/>
    <x v="1"/>
    <x v="1"/>
    <x v="1"/>
    <s v="INDUSTRIAS CHILENAS DE ALAMBRE INCHALAM S.A."/>
    <s v="HD/Extender a 100 GB disco SWAP (O:\) de Servidor URSUS-DVQA cliente INCHALAM"/>
    <s v="02/02/2024 11:56:45"/>
    <s v="02/02/2024 11:58:17"/>
    <x v="0"/>
    <s v="CDP ANTIGUO 1"/>
    <s v="CDP ANTIGUO 2"/>
    <s v="02/02/2024 16:32:33"/>
    <s v="02/02/2024 23:50:00"/>
    <s v="PREVENTIVO: NO_x000a_CODIGO DE SERVICIO:_x000a_DIRECCION:_x000a_QUIEN REPORTA:Freddy Cortés Díaz +56 9 6605 6481_x000a_CONTACTO EN TERRENO:Freddy Cortés Díaz +56 9 6605 6481_x000a_PROBLEMA:_x000a_REQUERIMIENTO:Favor generar ticket en base a requerimiento para cliente INCHALAM_x000a__x000a_Dejar en ban"/>
    <s v="Se extiende disco O a 100GB segun lo requerido. se envia evidencia"/>
    <d v="1899-12-30T01:05:33"/>
    <d v="1899-12-30T04:35:48"/>
    <d v="1899-12-30T03:30:15"/>
  </r>
  <r>
    <s v="INC000002589004"/>
    <s v="HOUSING"/>
    <x v="14"/>
    <s v="BELIEVE"/>
    <s v="FRANCISCO J FELIU ABARCA"/>
    <s v="frp_xgambo"/>
    <s v="3-Moderado/Limitado"/>
    <x v="1"/>
    <x v="1"/>
    <x v="1"/>
    <s v="CELULOSA ARAUCO Y CONSTITUCION S A"/>
    <s v="GESTION DATACENTER/ ACCESOS / CELULOSA ARAUCO Y CONSTITUCION S A"/>
    <s v="02/02/2024 12:22:34"/>
    <s v="02/02/2024 12:24:39"/>
    <x v="0"/>
    <s v="HARDWARE"/>
    <s v="DATACENTER"/>
    <s v="02/02/2024 13:24:55"/>
    <s v="02/02/2024 23:50:00"/>
    <s v="EMPRESA: CELULOSA ARAUCO Y CONSTITUCION S A_x000a_CÓDIGO DE SERVICIO: _x000a_DIRECCIÓN:Calle San Martin #50, Santiago Centro, Santiago_x000a_NOMBRE DE QUIEN REPORTA:Boris Zamora_x000a_TELÉFONO DE QUIEN REPORTA:  961411346_x000a_NOMBRE DE CONTACTO EN TERRENO: _x000a_REQUERIMIENTO : Ingres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51:23"/>
    <d v="1899-12-30T01:02:21"/>
    <d v="1899-12-30T00:10:58"/>
  </r>
  <r>
    <s v="INC000002589060"/>
    <s v="TICKET-INTELIGENTE"/>
    <x v="6"/>
    <s v="GESTION TI"/>
    <s v="PAUL A SEPULVEDA ALVAREZ"/>
    <s v="USR_TSIGHT"/>
    <s v="1-Extenso/Generalizado"/>
    <x v="0"/>
    <x v="0"/>
    <x v="3"/>
    <s v="FUNDACION INSTITUTO PROFESIONAL DUOC UC"/>
    <s v="fiprdu01 - srvfs01_vm TICKET AUTOMATICO"/>
    <s v="02/02/2024 4:53:59"/>
    <s v="02/02/2024 4:53:59"/>
    <x v="0"/>
    <s v="TRUESIGHT"/>
    <s v="TRUESIGHT"/>
    <s v="02/02/2024 10:28:09"/>
    <s v="02/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beracion de memoria desde memoria cache. alerta superada en servidor"/>
    <d v="1899-12-30T05:33:07"/>
    <d v="1899-12-30T05:34:10"/>
    <d v="1899-12-30T00:01:03"/>
  </r>
  <r>
    <s v="INC000002589108"/>
    <s v="SAP"/>
    <x v="9"/>
    <s v="CLOUD SAP HANA"/>
    <s v="NICOLAS A SAAVEDRA EGUILUZ"/>
    <s v="tct_nsaave"/>
    <s v="4-Menor/Localizado"/>
    <x v="0"/>
    <x v="0"/>
    <x v="1"/>
    <s v="TELEFONICA EMPRESAS DE CHILE SA"/>
    <s v="Checklist Diario Clientes 02.02.24"/>
    <s v="02/02/2024 6:33:10"/>
    <s v="02/02/2024 6:36:11"/>
    <x v="0"/>
    <s v="Service"/>
    <s v="Internal"/>
    <s v="02/02/2024 6:36:35"/>
    <s v="02/02/2024 23:50:00"/>
    <s v="Se realiza Checklist Diario de los clientes; _x000a_HDC_x000a_NUTRISCO"/>
    <s v="Se realiza Checklist Diario de los clientes; _x000a_HDC_x000a_NUTRISCO"/>
    <d v="1899-12-30T00:00:00"/>
    <d v="1899-12-30T00:03:25"/>
    <d v="1899-12-30T00:03:25"/>
  </r>
  <r>
    <s v="INC000002589125"/>
    <s v="VPN IP - MPLS"/>
    <x v="2"/>
    <s v="GESTION HD"/>
    <s v="FRANCISCO J FELIU ABARCA"/>
    <s v="frp_fpetro"/>
    <s v="3-Moderado/Limitado"/>
    <x v="1"/>
    <x v="1"/>
    <x v="1"/>
    <s v="EMPRESA NACIONAL DE CERTIFICACIONES"/>
    <s v="REQ/_x000a_[ECERT] Solicito Inventario Equipo SM"/>
    <s v="02/02/2024 9:06:32"/>
    <s v="02/02/2024 9:08:29"/>
    <x v="0"/>
    <s v="HARDWARE"/>
    <s v="DATACENTER"/>
    <s v="02/02/2024 12:01:49"/>
    <s v="02/02/2024 23:50:00"/>
    <s v="PREVENTIVO: NO_x000a_CODIGO DE SERVICIO: _x000a_DIRECCION:_x000a_QUIEN REPORTA: Juan José Fuentealba  (+56 9) 61627267_x000a_CONTACTO EN TERRENO: Juan José Fuentealba  (+56 9) 61627267_x000a__x000a_REQUERIMIENTO:_x000a__x000a_Espero tengan muy buen día, por el presente solicito inventario de equipos_x000a_f"/>
    <s v="Fase de resolución y recuperación: N/A_x000a_Se efectúa contacto con cliente: N/A_x000a_Teléfono de contacto: N/A_x000a_Acciones realizadas: MANO REMOTA / INVENTARIA RACK_x000a_Solución paliativa o definitiva: N/A_x000a_Acciones de Mejora, Recomendaciones: N/A_x000a_Causa Raíz: (si aplica)"/>
    <d v="1899-12-30T02:48:51"/>
    <d v="1899-12-30T02:55:17"/>
    <d v="1899-12-30T00:06:26"/>
  </r>
  <r>
    <s v="INC000002589158"/>
    <s v="VPN IP - MPLS"/>
    <x v="15"/>
    <s v="ADMINISTRADORES RESIDENTES"/>
    <s v="MOISES E MONTERO RAMOS"/>
    <s v="frp_joflor"/>
    <s v="4-Menor/Localizado"/>
    <x v="0"/>
    <x v="0"/>
    <x v="1"/>
    <s v="INSTITUTO PROFESIONAL DE CHILE SA"/>
    <s v="GAMA | Requerimiento Políticas de Replicas Febrero 2024"/>
    <s v="02/02/2024 11:18:20"/>
    <s v="02/02/2024 11:20:38"/>
    <x v="0"/>
    <s v="CDP ANTIGUO 1"/>
    <s v="CDP ANTIGUO 2"/>
    <s v="02/02/2024 17:31:54"/>
    <s v="02/02/2024 23:50:00"/>
    <s v="PREVENTIVO: NO_x000a_CODIGO DE SERVICIO: POLITICAS_x000a_DIRECCION: -_x000a_QUIEN REPORTA: Juan Carlos Dupuy | +56 979778332_x000a_CONTACTO EN TERRENO: Juan Carlos Dupuy | +56 979778332_x000a_PROBLEMA:_x000a_REQUERIMIENTO:_x000a__x000a_Buenos días, junto con saludar, solicito nos envíen planilla con l"/>
    <s v="Se efectúa contacto con cliente:  N/A_x000a_Teléfono de contacto: N/A_x000a_Acciones realizadas: se envia listado de maquinas que se encuentran en politica de replicas con Zerto_x000a_Solución paliativa o definitiva: definitrivas_x000a_Acciones de Mejora, Recomendaciones:  N/A"/>
    <d v="1899-12-30T05:22:33"/>
    <d v="1899-12-30T06:13:34"/>
    <d v="1899-12-30T00:51:01"/>
  </r>
  <r>
    <s v="INC000002589175"/>
    <s v="VPN IP - MPLS"/>
    <x v="6"/>
    <s v="GESTION HD"/>
    <s v="JAVIER CUEVAS"/>
    <s v="frp_fpetro"/>
    <s v="3-Moderado/Limitado"/>
    <x v="1"/>
    <x v="1"/>
    <x v="1"/>
    <s v="TELEFONICA GLOBAL TECHNOLOGY S.A.AGENCIA EN CHILE"/>
    <s v="REQ/_x000a_Requerimiento - TCCT - Chile - Estudio de los directorios activos del VDC Global"/>
    <s v="02/02/2024 12:03:56"/>
    <s v="02/02/2024 12:08:15"/>
    <x v="0"/>
    <s v="CDP ANTIGUO 1"/>
    <s v="CDP ANTIGUO 2"/>
    <s v="02/02/2024 15:58:31"/>
    <s v="02/02/2024 23:50:00"/>
    <s v="PREVENTIVO: NO_x000a_CODIGO DE SERVICIO:_x000a_DIRECCION: _x000a_QUIEN REPORTA:Jesús José Nelo Petaquero +56 9 9229 0203_x000a_CONTACTO EN TERRENO: Jesús José Nelo Petaquero +56 9 9229 0203_x000a__x000a_REQUERIMIENTO:_x000a__x000a_Requerimiento: Estimado @JAVIER ANDRES CUEVAS FLORES, según lo_x000a_conversa"/>
    <s v="Se asigna permiso según requerimiento"/>
    <d v="1899-12-30T00:00:00"/>
    <d v="1899-12-30T03:54:35"/>
    <d v="1899-12-30T03:54:35"/>
  </r>
  <r>
    <s v="INC000002589186"/>
    <s v="VPN IP - MPLS"/>
    <x v="17"/>
    <s v="ADMINISTRADORES RESIDENTES"/>
    <s v="AXEL ANDRADE"/>
    <s v="frp_joflor"/>
    <s v="4-Menor/Localizado"/>
    <x v="0"/>
    <x v="0"/>
    <x v="1"/>
    <s v="CEPECH S.A."/>
    <s v="GAMA | Requerimiento Respaldo VM Completo Servidor Melipilla CPECH"/>
    <s v="02/02/2024 12:29:34"/>
    <s v="02/02/2024 12:33:06"/>
    <x v="0"/>
    <s v="TI"/>
    <s v="ALMACENAMIENTO y RESPALDO"/>
    <s v="05/02/2024 13:56:29"/>
    <s v="05/02/2024 23:50:00"/>
    <s v="PREVENTIVO: NO_x000a_CÓDIGO DE SERVICIO: Servidor Melipilla_x000a_DIRECCIÓN: -_x000a_QUIEN REPORTA: Cristian Bustos Rivas_x000a_CONTACTO EN TERRENO: Cristian Bustos Rivas_x000a_PROBLEMA:_x000a_REQUERIMIENTO:_x000a__x000a_Estimados, junto con saludar les solicito el respaldo de VM completa para servido"/>
    <s v="FASE RESOLUCIÓN Y RECUPERACIÓN_x000a__x000a_Se efectúa contacto con cliente: N/A_x000a__x000a_Teléfono de contacto: N/A_x000a__x000a_Acciones realizadas: se ejecuta respaldo solicitado, se envia correo a cliente_x000a__x000a_Solución paliativa o definitiva: definitiva_x000a__x000a_Acciones de Mejora, Recomendacio"/>
    <d v="1900-01-01T21:57:08"/>
    <d v="1900-01-02T01:26:55"/>
    <d v="1899-12-30T03:29:47"/>
  </r>
  <r>
    <s v="INC000002589217"/>
    <s v="HOUSING"/>
    <x v="2"/>
    <s v="APQ ACCESOS"/>
    <s v="EDUARDO A NUÑEZ LAMOZA"/>
    <s v="tct_edunul"/>
    <s v="4-Menor/Localizado"/>
    <x v="0"/>
    <x v="0"/>
    <x v="0"/>
    <s v="TELEFONICA CYBERSECURITY TECH CHILE SPA"/>
    <s v="TOMA DE TEMPERATURAS"/>
    <s v="02/02/2024 6:47:57"/>
    <s v="02/02/2024 6:48:00"/>
    <x v="0"/>
    <s v="TI"/>
    <s v="CLIMA"/>
    <s v="02/02/2024 6:48:17"/>
    <s v="02/02/2024 23:50:00"/>
    <s v="TOMA DE TEMPERATURAS"/>
    <s v="RONDA REALIZADA"/>
    <d v="1899-12-30T00:00:00"/>
    <d v="1899-12-30T00:00:00"/>
    <d v="1899-12-30T00:00:00"/>
  </r>
  <r>
    <s v="INC000002589219"/>
    <s v="HOUSING"/>
    <x v="2"/>
    <s v="APQ ACCESOS"/>
    <s v="EDUARDO A NUÑEZ LAMOZA"/>
    <s v="tct_edunul"/>
    <s v="4-Menor/Localizado"/>
    <x v="0"/>
    <x v="0"/>
    <x v="0"/>
    <s v="TELEFONICA CYBERSECURITY TECH CHILE SPA"/>
    <s v="RONDA SALAS TECNICAS"/>
    <s v="02/02/2024 6:48:46"/>
    <s v="02/02/2024 6:49:45"/>
    <x v="0"/>
    <s v="TI"/>
    <s v="INFRAESTRUCTURA"/>
    <s v="02/02/2024 6:50:03"/>
    <s v="02/02/2024 23:50:00"/>
    <s v="REVISION DE SALAS Y RACK"/>
    <s v="RONDA REALIZADA"/>
    <d v="1899-12-30T00:00:00"/>
    <d v="1899-12-30T00:00:00"/>
    <d v="1899-12-30T00:00:00"/>
  </r>
  <r>
    <s v="INC000002589221"/>
    <s v="HOUSING"/>
    <x v="11"/>
    <s v="APQ ACCESOS"/>
    <s v="JAIRO A SALINAS GARAY"/>
    <s v="tct_jsalin"/>
    <s v="3-Moderado/Limitado"/>
    <x v="1"/>
    <x v="1"/>
    <x v="1"/>
    <s v="TELEFONICA EMPRESAS DE CHILE SA"/>
    <s v="Tendido de cableado nuevo red SAN  PMX-TC22 - Paine"/>
    <s v="02/02/2024 7:15:45"/>
    <s v="02/02/2024 7:17:32"/>
    <x v="0"/>
    <s v="CDP ANTIGUO 1"/>
    <s v="CDP ANTIGUO 2"/>
    <s v="02/02/2024 7:17:32"/>
    <s v="02/02/2024 23:50:00"/>
    <s v="Tendido de cableado nuevo red SAN  PMX-TC22 - Paine"/>
    <s v="SUPERVISION CRQ/OK."/>
    <d v="1899-12-30T00:00:00"/>
    <d v="1899-12-30T00:01:47"/>
    <d v="1899-12-30T00:01:47"/>
  </r>
  <r>
    <s v="INC000002589222"/>
    <s v="HOUSING"/>
    <x v="11"/>
    <s v="APQ ACCESOS"/>
    <s v="JAIRO A SALINAS GARAY"/>
    <s v="tct_jsalin"/>
    <s v="3-Moderado/Limitado"/>
    <x v="1"/>
    <x v="1"/>
    <x v="1"/>
    <s v="TELEFONICA EMPRESAS DE CHILE SA"/>
    <s v="INSPECCION 3PAR 10K"/>
    <s v="02/02/2024 7:17:42"/>
    <s v="02/02/2024 7:18:57"/>
    <x v="0"/>
    <s v="CDP ANTIGUO 1"/>
    <s v="CDP ANTIGUO 2"/>
    <s v="02/02/2024 7:18:57"/>
    <s v="02/02/2024 23:50:00"/>
    <s v="INSPECCION 3PAR 10K"/>
    <s v="SUPERVISION OK."/>
    <d v="1899-12-30T00:00:00"/>
    <d v="1899-12-30T00:01:15"/>
    <d v="1899-12-30T00:01:15"/>
  </r>
  <r>
    <s v="INC000002589223"/>
    <s v="HOUSING"/>
    <x v="11"/>
    <s v="APQ ACCESOS"/>
    <s v="JAIRO A SALINAS GARAY"/>
    <s v="tct_jsalin"/>
    <s v="3-Moderado/Limitado"/>
    <x v="1"/>
    <x v="1"/>
    <x v="1"/>
    <s v="TELEFONICA EMPRESAS DE CHILE SA"/>
    <s v="CAMBIO DE IDSDM POR FALLA EN NODO DE CLUSTER"/>
    <s v="02/02/2024 7:19:03"/>
    <s v="02/02/2024 7:20:12"/>
    <x v="0"/>
    <s v="CDP ANTIGUO 1"/>
    <s v="CDP ANTIGUO 2"/>
    <s v="02/02/2024 7:20:12"/>
    <s v="02/02/2024 23:50:00"/>
    <s v="CAMBIO DE IDSDM POR FALLA EN NODO DE CLUSTER"/>
    <s v="SUPERVISION OK."/>
    <d v="1899-12-30T00:00:00"/>
    <d v="1899-12-30T00:01:09"/>
    <d v="1899-12-30T00:01:09"/>
  </r>
  <r>
    <s v="INC000002589225"/>
    <s v="HOUSING"/>
    <x v="11"/>
    <s v="APQ ACCESOS"/>
    <s v="JAIRO A SALINAS GARAY"/>
    <s v="tct_jsalin"/>
    <s v="3-Moderado/Limitado"/>
    <x v="1"/>
    <x v="1"/>
    <x v="1"/>
    <s v="TELEFONICA EMPRESAS DE CHILE SA"/>
    <s v="RONDA Y REVISION DE SALAS TECNICAS"/>
    <s v="02/02/2024 7:20:20"/>
    <s v="02/02/2024 7:23:18"/>
    <x v="0"/>
    <s v="CDP ANTIGUO 1"/>
    <s v="CDP ANTIGUO 2"/>
    <s v="02/02/2024 7:23:18"/>
    <s v="02/02/2024 23:50:00"/>
    <s v="RONDA Y REVISION DE SALAS TECNICAS"/>
    <s v="RONDA REALIZADA."/>
    <d v="1899-12-30T00:00:00"/>
    <d v="1899-12-30T00:02:58"/>
    <d v="1899-12-30T00:02:58"/>
  </r>
  <r>
    <s v="INC000002589226"/>
    <s v="HOUSING"/>
    <x v="11"/>
    <s v="APQ ACCESOS"/>
    <s v="JAIRO A SALINAS GARAY"/>
    <s v="tct_jsalin"/>
    <s v="3-Moderado/Limitado"/>
    <x v="1"/>
    <x v="1"/>
    <x v="1"/>
    <s v="TELEFONICA EMPRESAS DE CHILE SA"/>
    <s v="TOMA DE ALARMAS DE CLIENTE"/>
    <s v="02/02/2024 7:25:07"/>
    <s v="02/02/2024 7:26:17"/>
    <x v="0"/>
    <s v="CDP ANTIGUO 1"/>
    <s v="CDP ANTIGUO 2"/>
    <s v="02/02/2024 7:26:17"/>
    <s v="02/02/2024 23:50:00"/>
    <s v="TOMA DE ALARMAS DE CLIENTE"/>
    <s v="TOMA DE ALARMAS REALIZADA."/>
    <d v="1899-12-30T00:00:00"/>
    <d v="1899-12-30T00:01:10"/>
    <d v="1899-12-30T00:01:10"/>
  </r>
  <r>
    <s v="INC000002589262"/>
    <s v="RED INTERNA"/>
    <x v="0"/>
    <s v="APQ ACCESOS"/>
    <s v="CARLOS F ARAYA RAMIREZ"/>
    <s v="tct_cararr"/>
    <s v="4-Menor/Localizado"/>
    <x v="0"/>
    <x v="0"/>
    <x v="0"/>
    <s v="TELEFONICA CYBERSECURITY TECH CHILE SPA"/>
    <s v="RONDA INSPECTIVA"/>
    <s v="02/02/2024 9:01:01"/>
    <s v="02/02/2024 9:08:58"/>
    <x v="0"/>
    <s v="CDP ANTIGUO 1"/>
    <s v="CDP ANTIGUO 2"/>
    <s v="02/02/2024 9:30:06"/>
    <s v="02/02/2024 23:50:00"/>
    <m/>
    <s v="ronda realizada"/>
    <d v="1899-12-30T00:00:00"/>
    <d v="1899-12-30T00:00:00"/>
    <d v="1899-12-30T00:00:00"/>
  </r>
  <r>
    <s v="INC000002589267"/>
    <s v="HOUSING"/>
    <x v="0"/>
    <s v="APQ ACCESOS"/>
    <s v="CARLOS F ARAYA RAMIREZ"/>
    <s v="tct_cararr"/>
    <s v="4-Menor/Localizado"/>
    <x v="0"/>
    <x v="0"/>
    <x v="0"/>
    <s v="TELEFONICA CYBERSECURITY TECH CHILE SPA"/>
    <s v="TOMA DE ALARMAS"/>
    <s v="02/02/2024 9:10:31"/>
    <s v="02/02/2024 9:11:05"/>
    <x v="0"/>
    <s v="CDP ANTIGUO 1"/>
    <s v="CDP ANTIGUO 2"/>
    <s v="02/02/2024 9:31:48"/>
    <s v="02/02/2024 23:50:00"/>
    <m/>
    <s v="Toma de alarmas realizada"/>
    <d v="1899-12-30T00:00:00"/>
    <d v="1899-12-30T00:00:00"/>
    <d v="1899-12-30T00:00:00"/>
  </r>
  <r>
    <s v="INC000002589308"/>
    <s v="RED INTERNA"/>
    <x v="10"/>
    <s v="APOQUINDO TI"/>
    <s v="RICARDO F ORELLANA MARDONES"/>
    <s v="tct_rorell"/>
    <s v="4-Menor/Localizado"/>
    <x v="0"/>
    <x v="0"/>
    <x v="0"/>
    <s v="TELEFONICA EMPRESAS DE CHILE SA"/>
    <s v="RONDA Y MEDICIÓN DE TEMPERATURAS EN SALAS TIC"/>
    <s v="02/02/2024 7:13:41"/>
    <s v="02/02/2024 7:14:41"/>
    <x v="0"/>
    <s v="TI"/>
    <s v="CLIMA"/>
    <s v="02/02/2024 7:35:42"/>
    <s v="02/02/2024 23:50:00"/>
    <m/>
    <s v="ACT REALIZADA SIN NOVEDAD"/>
    <d v="1899-12-30T00:00:00"/>
    <d v="1899-12-30T00:00:00"/>
    <d v="1899-12-30T00:00:00"/>
  </r>
  <r>
    <s v="INC000002589415"/>
    <s v="INFRAESTRUCTURA DC"/>
    <x v="2"/>
    <s v="APQ ACCESOS"/>
    <s v="JONATHAN A MARQUEZ ASTENGO"/>
    <s v="tct_jmarqu"/>
    <s v="4-Menor/Localizado"/>
    <x v="0"/>
    <x v="0"/>
    <x v="0"/>
    <s v="TELEFONICA CYBERSECURITY TECH CHILE SPA"/>
    <s v="FACTIBILIDAD CELULOSA ARAUCO/CRQ 81351"/>
    <s v="02/02/2024 9:39:17"/>
    <s v="02/02/2024 9:41:37"/>
    <x v="0"/>
    <s v="CDP ANTIGUO 1"/>
    <s v="CDP ANTIGUO 2"/>
    <s v="02/02/2024 10:58:52"/>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89422"/>
    <s v="INFRAESTRUCTURA DC"/>
    <x v="2"/>
    <s v="APQ ACCESOS"/>
    <s v="JONATHAN A MARQUEZ ASTENGO"/>
    <s v="tct_jmarqu"/>
    <s v="4-Menor/Localizado"/>
    <x v="0"/>
    <x v="0"/>
    <x v="0"/>
    <s v="TELEFONICA CYBERSECURITY TECH CHILE SPA"/>
    <s v="FACTIBILIDAD CHILENA CONSOLIDADA/CRQ 81930"/>
    <s v="02/02/2024 9:43:15"/>
    <s v="02/02/2024 9:44:33"/>
    <x v="0"/>
    <s v="CDP ANTIGUO 1"/>
    <s v="CDP ANTIGUO 2"/>
    <s v="02/02/2024 11:00:26"/>
    <s v="02/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589425"/>
    <s v="HOUSING"/>
    <x v="11"/>
    <s v="APQ ACCESOS"/>
    <s v="JOSE G MARQUEZ MARCANO"/>
    <s v="tct_josmam"/>
    <s v="4-Menor/Localizado"/>
    <x v="0"/>
    <x v="0"/>
    <x v="1"/>
    <s v="TELEFONICA EMPRESAS DE CHILE SA"/>
    <s v="RONDA Y REVISION DE SALAS"/>
    <s v="02/02/2024 9:43:39"/>
    <s v="02/02/2024 9:44:17"/>
    <x v="0"/>
    <s v="CDP ANTIGUO 1"/>
    <s v="CDP ANTIGUO 2"/>
    <s v="02/02/2024 9:46:48"/>
    <s v="02/02/2024 23:50:00"/>
    <s v="RONDA Y REVISION DE SALAS"/>
    <s v="RONDAS REALIZADAS"/>
    <d v="1899-12-30T00:02:14"/>
    <d v="1899-12-30T00:03:09"/>
    <d v="1899-12-30T00:00:55"/>
  </r>
  <r>
    <s v="INC000002589433"/>
    <s v="INFRAESTRUCTURA DC"/>
    <x v="2"/>
    <s v="APQ ACCESOS"/>
    <s v="JONATHAN A MARQUEZ ASTENGO"/>
    <s v="tct_jmarqu"/>
    <s v="4-Menor/Localizado"/>
    <x v="0"/>
    <x v="0"/>
    <x v="0"/>
    <s v="TELEFONICA CYBERSECURITY TECH CHILE SPA"/>
    <s v="FACTIBILIDAD ADELCO/CRQ 81608"/>
    <s v="02/02/2024 9:47:06"/>
    <s v="02/02/2024 9:47:07"/>
    <x v="0"/>
    <s v="CDP ANTIGUO 1"/>
    <s v="CDP ANTIGUO 2"/>
    <s v="02/02/2024 11:01:34"/>
    <s v="02/02/2024 23:50:00"/>
    <s v="PREVENTIVO: SI_x000a_CÓDIGO DE SERVICIO:_x000a_DIRECCIÓN:  DCSM_x000a_QUIEN REPORTA: RAMÓN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LEVANTADA_x000a_ACCIONES DE MEJORA, RECOMENDACIONES: RETIRAR CABLEADO CORRESP"/>
    <d v="1899-12-30T00:00:00"/>
    <d v="1899-12-30T00:00:00"/>
    <d v="1899-12-30T00:00:00"/>
  </r>
  <r>
    <s v="INC000002589438"/>
    <s v="INFRAESTRUCTURA DC"/>
    <x v="2"/>
    <s v="APQ ACCESOS"/>
    <s v="JONATHAN A MARQUEZ ASTENGO"/>
    <s v="tct_jmarqu"/>
    <s v="4-Menor/Localizado"/>
    <x v="0"/>
    <x v="0"/>
    <x v="0"/>
    <s v="TELEFONICA CYBERSECURITY TECH CHILE SPA"/>
    <s v="FACTIBILIDAD ACCIONA/CRQ 81723"/>
    <s v="02/02/2024 9:50:23"/>
    <s v="02/02/2024 9:50:24"/>
    <x v="0"/>
    <s v="CDP ANTIGUO 1"/>
    <s v="CDP ANTIGUO 2"/>
    <s v="02/02/2024 11:27:28"/>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589440"/>
    <s v="HOSTING VIRTUAL"/>
    <x v="3"/>
    <s v="SM OPERACIONES"/>
    <s v="ANGEL CASTRO CABRERA"/>
    <s v="tct_decruz"/>
    <s v="4-Menor/Localizado"/>
    <x v="0"/>
    <x v="0"/>
    <x v="1"/>
    <s v="MINERIA Y EXPLORACIONES KGHM INTERNATIONAL SPA"/>
    <s v="BAJA CLIENTE KGHM Sison 202400108"/>
    <s v="02/02/2024 9:50:24"/>
    <s v="02/02/2024 9:50:25"/>
    <x v="0"/>
    <s v="TI"/>
    <s v="SERVIDORES VIRTUALES"/>
    <s v="06/02/2024 14:16:45"/>
    <s v="06/02/2024 23:50:00"/>
    <s v="Petición de baja N° de Resolución: 276579_x000a__x000a_-VDC de Sierra gorda - OF84932/3  SISON 201711989._x000a_-UP BACKUP AUMENTO FILESERVER - OF99881 SISON 202014624 (UP ESPACIO FILESERVER DE KGHM CHILE)."/>
    <s v="Se efectúa contacto con cliente: Denise Cruzat_x000a_Teléfono de contacto: Via correo_x000a_Acciones realizadas: Baja fue cursada el 6/julio/2023. Se adjunta cadena de correos relacionadas a la baja del servicio._x000a_Acciones de Mejora, Recomendaciones: N/A_x000a_Causa Raíz:"/>
    <d v="1900-01-03T04:09:38"/>
    <d v="1900-01-03T04:26:21"/>
    <d v="1899-12-30T00:16:43"/>
  </r>
  <r>
    <s v="INC000002589441"/>
    <s v="HOUSING"/>
    <x v="11"/>
    <s v="APQ ACCESOS"/>
    <s v="JOSE G MARQUEZ MARCANO"/>
    <s v="tct_josmam"/>
    <s v="4-Menor/Localizado"/>
    <x v="0"/>
    <x v="0"/>
    <x v="1"/>
    <s v="TELEFONICA EMPRESAS DE CHILE SA"/>
    <s v="SUPERVISION: CAMBIO DE CINTAS"/>
    <s v="02/02/2024 9:50:16"/>
    <s v="02/02/2024 9:51:13"/>
    <x v="0"/>
    <s v="CDP ANTIGUO 1"/>
    <s v="CDP ANTIGUO 2"/>
    <s v="02/02/2024 9:53:45"/>
    <s v="02/02/2024 23:50:00"/>
    <s v="CAMBIO DE CINTAS"/>
    <s v="TRABAJO REALIZADO"/>
    <d v="1899-12-30T00:02:10"/>
    <d v="1899-12-30T00:03:29"/>
    <d v="1899-12-30T00:01:19"/>
  </r>
  <r>
    <s v="INC000002589444"/>
    <s v="INFRAESTRUCTURA DC"/>
    <x v="2"/>
    <s v="APQ ACCESOS"/>
    <s v="JONATHAN A MARQUEZ ASTENGO"/>
    <s v="tct_jmarqu"/>
    <s v="4-Menor/Localizado"/>
    <x v="0"/>
    <x v="0"/>
    <x v="0"/>
    <s v="TELEFONICA CYBERSECURITY TECH CHILE SPA"/>
    <s v="FACTIBILIDAD SIGDO KOPPERS/CRQ 81725"/>
    <s v="02/02/2024 9:51:50"/>
    <s v="02/02/2024 9:53:45"/>
    <x v="0"/>
    <s v="CDP ANTIGUO 1"/>
    <s v="CDP ANTIGUO 2"/>
    <s v="05/02/2024 9:32:50"/>
    <s v="05/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89449"/>
    <s v="VPN IP - MPLS"/>
    <x v="17"/>
    <s v="BELIEVE"/>
    <s v="AXEL ANDRADE"/>
    <s v="frp_cnavar"/>
    <s v="3-Moderado/Limitado"/>
    <x v="1"/>
    <x v="1"/>
    <x v="1"/>
    <s v="CEPECH S.A."/>
    <s v="GAMA/ Requerimiento Respaldo VM Completo Servidor Shanghai CPECH"/>
    <s v="02/02/2024 10:07:37"/>
    <s v="02/02/2024 10:09:03"/>
    <x v="0"/>
    <s v="TI"/>
    <s v="ALMACENAMIENTO y RESPALDO"/>
    <s v="02/02/2024 10:50:10"/>
    <s v="02/02/2024 23:50:00"/>
    <s v="PREVENTIVO: NO_x000a_CODIGO DE SERVICIO: Shanghai _x000a_DIRECCION:_x000a_QUIEN REPORTA: Cristian Bustos Rivas -_x000a_CONTACTO EN TERRENO:_x000a_PROBLEMA:_x000a_REQUERIMIENTO:_x000a__x000a_Estimados, junto con saludar les solicito el respaldo de VM completa para servidor Shanghai CPECH, la máquina ac"/>
    <s v="FASE RESOLUCIÓN Y RECUPERACIÓN_x000a__x000a_Se efectúa contacto con cliente: N/A_x000a__x000a_Teléfono de contacto: N/A_x000a__x000a_Acciones realizadas: se ejecuta correctamente respaldo de maquina virtual shanghai, se envía correo a cliente._x000a__x000a_Solución paliativa o definitiva: definitiva"/>
    <d v="1899-12-30T00:00:00"/>
    <d v="1899-12-30T00:42:33"/>
    <d v="1899-12-30T00:42:33"/>
  </r>
  <r>
    <s v="INC000002589567"/>
    <s v="VPN IP - MPLS"/>
    <x v="17"/>
    <s v="BELIEVE"/>
    <s v="AXEL ANDRADE"/>
    <s v="frp_cnavar"/>
    <s v="3-Moderado/Limitado"/>
    <x v="1"/>
    <x v="1"/>
    <x v="1"/>
    <s v="INSTITUTO PROFESIONAL DE CHILE SA"/>
    <s v="GAMA/Solicitud respaldo VM - IPCHILE"/>
    <s v="02/02/2024 12:37:02"/>
    <s v="02/02/2024 12:41:14"/>
    <x v="0"/>
    <s v="TI"/>
    <s v="ALMACENAMIENTO y RESPALDO"/>
    <s v="06/02/2024 12:17:33"/>
    <s v="06/02/2024 23:50:00"/>
    <s v="PREVENTIVO: NO_x000a_CODIGO DE SERVICIO: XENIOS_x000a_DIRECCION:_x000a_QUIEN REPORTA: Raúl Fernández Ogalde  +56 9 5410 9101_x000a_CONTACTO EN TERRENO:_x000a_PROBLEMA:_x000a_REQUERIMIENTO:_x000a__x000a_Mis más cordiales saludos_x000a__x000a_El motivo de este correo es solicitar un respaldo completo de servidor XE"/>
    <s v="FASE RESOLUCIÓN Y RECUPERACIÓN_x000a__x000a_Se efectúa contacto con cliente: N/A_x000a__x000a_Teléfono de contacto: N/A_x000a__x000a_Acciones realizadas: se ejecuta respaldo solicitado, se envia correo a cliente con evidencia._x000a__x000a_Solución paliativa o definitiva: definitiva_x000a__x000a_Acciones de Mejor"/>
    <d v="1900-01-02T20:18:00"/>
    <d v="1900-01-02T23:40:31"/>
    <d v="1899-12-30T03:22:31"/>
  </r>
  <r>
    <s v="INC000002589626"/>
    <s v="VPN IP - MPLS"/>
    <x v="2"/>
    <s v="GESTION HD"/>
    <s v="FRANCISCO J FELIU ABARCA"/>
    <s v="frp_jbocan"/>
    <s v="4-Menor/Localizado"/>
    <x v="0"/>
    <x v="0"/>
    <x v="1"/>
    <s v="BANCO DEL ESTADO DE CHILE"/>
    <s v="MESA/ HD - CAMBIO DE MEDIOS MAGNETICOS"/>
    <s v="02/02/2024 11:22:36"/>
    <s v="02/02/2024 11:25:21"/>
    <x v="0"/>
    <s v="HARDWARE"/>
    <s v="DATACENTER"/>
    <s v="02/02/2024 13:17:06"/>
    <s v="02/02/2024 23:50:00"/>
    <s v="PREVENTIVO: NO_x000a_CODIGO DE SERVICIO: NO TIENE_x000a_DIRECCION: SAN MARTIN 50, 2DO PISO SANTIAGO_x000a_QUIEN REPORTA: ROBERTO ATON  /979487645_x000a_CONTACTO EN TERRENO: ROBERTO ATON  /979487645_x000a_PROBLEMA: NO APLICA _x000a_REQUERIMIENTO: CAMBIO DE MEDIOS MAGNETICOS_x000a_EQUIPOS ENERGIZA"/>
    <s v="Fase de resolución y recuperación: N/a_x000a_Se efectúa contacto con cliente: n/a_x000a_Teléfono de contacto: n/a_x000a_Acciones realizadas: MANO REMOTA / CAMBIO DE CINTA_x000a_Solución paliativa o definitiva: N/A_x000a_Acciones de Mejora, Recomendaciones: N/A_x000a_Causa Raíz: (si aplica)"/>
    <d v="1899-12-30T01:28:49"/>
    <d v="1899-12-30T01:54:30"/>
    <d v="1899-12-30T00:25:41"/>
  </r>
  <r>
    <s v="INC000002589670"/>
    <s v="INFRAESTRUCTURA DC"/>
    <x v="0"/>
    <s v="APQ ACCESOS"/>
    <s v="CARLOS F ARAYA RAMIREZ"/>
    <s v="tct_cararr"/>
    <s v="4-Menor/Localizado"/>
    <x v="0"/>
    <x v="0"/>
    <x v="0"/>
    <s v="TELEFONICA CYBERSECURITY TECH CHILE SPA"/>
    <s v="RONDAS PREVENTIVAS Y DE TEMPERATURAS"/>
    <s v="02/02/2024 12:34:35"/>
    <s v="02/02/2024 12:35:36"/>
    <x v="0"/>
    <s v="CDP ANTIGUO 1"/>
    <s v="CDP ANTIGUO 2"/>
    <s v="02/02/2024 20:10:55"/>
    <s v="02/02/2024 23:50:00"/>
    <s v="TIC 7, 8 , MDA"/>
    <s v="rondas realizadas"/>
    <d v="1899-12-30T00:00:00"/>
    <d v="1899-12-30T00:00:00"/>
    <d v="1899-12-30T00:00:00"/>
  </r>
  <r>
    <s v="INC000002589709"/>
    <s v="HOUSING"/>
    <x v="11"/>
    <s v="APQ ACCESOS"/>
    <s v="JOSE G MARQUEZ MARCANO"/>
    <s v="tct_josmam"/>
    <s v="4-Menor/Localizado"/>
    <x v="0"/>
    <x v="0"/>
    <x v="1"/>
    <s v="TELEFONICA EMPRESAS DE CHILE SA"/>
    <s v="TOMA DE ALARMAS DE CLIENTES"/>
    <s v="02/02/2024 12:38:48"/>
    <s v="02/02/2024 12:39:33"/>
    <x v="0"/>
    <s v="CDP ANTIGUO 1"/>
    <s v="CDP ANTIGUO 2"/>
    <s v="02/02/2024 12:41:02"/>
    <s v="02/02/2024 23:50:00"/>
    <s v="TOMA DE ALARMAS DE CLIENTES"/>
    <s v="TOMA DE ALARMAS REALIZADAS"/>
    <d v="1899-12-30T00:01:15"/>
    <d v="1899-12-30T00:02:14"/>
    <d v="1899-12-30T00:00:59"/>
  </r>
  <r>
    <s v="INC000002589725"/>
    <s v="HOUSING"/>
    <x v="14"/>
    <s v="BELIEVE"/>
    <s v="SEBASTIAN A JARA VIDAL"/>
    <s v="frp_xgambo"/>
    <s v="3-Moderado/Limitado"/>
    <x v="1"/>
    <x v="1"/>
    <x v="1"/>
    <s v="COCA COLA EMBONOR S A"/>
    <s v="GESTION DATACENTER/ ACCESOS / COCA COLA EMBONOR S A"/>
    <s v="02/02/2024 13:15:05"/>
    <s v="02/02/2024 13:17:06"/>
    <x v="0"/>
    <s v="COMUNICACIONES"/>
    <s v="VPN IP - MPLS"/>
    <s v="05/02/2024 18:17:02"/>
    <s v="05/02/2024 23:50:00"/>
    <s v="EMPRESA: COCA COLA EMBONOR S A_x000a_CÓDIGO DE SERVICIO: _x000a_DIRECCIÓN:Calle San Martin #50, Santiago Centro, Santiago_x000a_NOMBRE DE QUIEN REPORTA:Jorge Machuca_x000a_TELÉFONO DE QUIEN REPORTA:  56 9 5759 8107_x000a_NOMBRE DE CONTACTO EN TERRENO: _x000a_REQUERIMIENTO : Habilitacion in"/>
    <m/>
    <d v="1900-01-02T04:35:17"/>
    <d v="1900-01-02T05:01:57"/>
    <d v="1899-12-30T00:26:40"/>
  </r>
  <r>
    <s v="INC000002589733"/>
    <s v="HOUSING"/>
    <x v="8"/>
    <s v="BELIEVE"/>
    <s v="FERNEY D GARZON PEÑA"/>
    <s v="frp_xgambo"/>
    <s v="3-Moderado/Limitado"/>
    <x v="1"/>
    <x v="1"/>
    <x v="1"/>
    <s v="TELEFONICA EMPRESAS DE CHILE SA"/>
    <s v="GESTION DATACENTER/ ACCESOS / dxc"/>
    <s v="02/02/2024 13:29:53"/>
    <s v="02/02/2024 13:31:14"/>
    <x v="0"/>
    <s v="COMUNICACIONES"/>
    <s v="VPN IP - MPLS"/>
    <s v="02/02/2024 13:40:05"/>
    <s v="02/02/2024 23:50:00"/>
    <s v="EMPRESA: dxc_x000a_CÓDIGO DE SERVICIO: _x000a_DIRECCIÓN:AV. Presidente Prieto #226, Paine, Santiago_x000a_NOMBRE DE QUIEN REPORTA: Ferney Garzon_x000a_TELÉFONO DE QUIEN REPORTA:  56 2 25774418_x000a_NOMBRE DE CONTACTO EN TERRENO: _x000a_REQUERIMIENTO : Conexión y desconexión de cableado: S"/>
    <m/>
    <d v="1899-12-30T00:00:00"/>
    <d v="1899-12-30T00:10:12"/>
    <d v="1899-12-30T00:10:12"/>
  </r>
  <r>
    <s v="INC000002589753"/>
    <s v="VPN IP - MPLS"/>
    <x v="5"/>
    <s v="GESTION HD"/>
    <s v="LUIS RODRIGO ACEVEDO COLLIPAL"/>
    <s v="frp_pcamay"/>
    <s v="3-Moderado/Limitado"/>
    <x v="1"/>
    <x v="1"/>
    <x v="1"/>
    <s v="XINERGIA LABORAL S A"/>
    <s v="HD/SOLICITUD: DIsponibilidad de recurso técnico"/>
    <s v="02/02/2024 14:16:47"/>
    <s v="02/02/2024 14:20:44"/>
    <x v="0"/>
    <s v="CDP ANTIGUO 1"/>
    <s v="CDP ANTIGUO 2"/>
    <s v="07/02/2024 10:34:00"/>
    <s v="07/02/2024 23:50:00"/>
    <s v="PREVENTIVO: NO_x000a_CODIGO DE SERVICIO:VPF1878084_x000a_DIRECCION:_x000a_QUIEN REPORTA:Patricio Ruiz martinez_x000a_CONTACTO EN TERRENO:Patricio Ruiz M. +56 991952787 / patricio.ruiz@xinerlink.cl_x000a_Jorge granadino +56 9 6140 6857 / jorge.granadino@xinerlink.cl_x000a_Christopher Berrío"/>
    <m/>
    <d v="1900-01-03T20:01:44"/>
    <d v="1900-01-03T20:17:13"/>
    <d v="1899-12-30T00:15:29"/>
  </r>
  <r>
    <s v="INC000002589781"/>
    <s v="VPN IP - MPLS"/>
    <x v="9"/>
    <s v="GESTION HD"/>
    <s v="NICOLAS A SAAVEDRA EGUILUZ"/>
    <s v="frp_pcamay"/>
    <s v="3-Moderado/Limitado"/>
    <x v="1"/>
    <x v="1"/>
    <x v="1"/>
    <s v="NUTRISCO CHILE SA"/>
    <s v="HD/RV: Crear Usuario SAP PRD"/>
    <s v="02/02/2024 15:32:25"/>
    <s v="02/02/2024 15:33:52"/>
    <x v="0"/>
    <s v="CDP ANTIGUO 1"/>
    <s v="CDP ANTIGUO 2"/>
    <s v="02/02/2024 16:08:13"/>
    <s v="02/02/2024 23:50:00"/>
    <s v="PREVENTIVO: NO_x000a_CODIGO DE SERVICIO:_x000a_DIRECCION:_x000a_QUIEN REPORTA:Nicolás Saavedra Eguiluz +56 9 6187 5469_x000a_CONTACTO EN TERRENO:_x000a_PROBLEMA:_x000a_REQUERIMIENTO:Favor generar ticket en base a requerimiento de cliente NUTRISCO_x000a_Dejar en bandeja CLOUD SAP HANA y asignar a"/>
    <s v="He creado el usuario AHODAR según lo solicitado."/>
    <d v="1899-12-30T00:00:00"/>
    <d v="1899-12-30T00:35:48"/>
    <d v="1899-12-30T00:35:48"/>
  </r>
  <r>
    <s v="INC000002589922"/>
    <s v="HOSTING VIRTUAL"/>
    <x v="3"/>
    <s v="DUOC TICKET AUTOMATICO"/>
    <s v="DEIBY Y SANTOYO MONTEROLA"/>
    <s v="frp_eavend"/>
    <s v="3-Moderado/Limitado"/>
    <x v="0"/>
    <x v="0"/>
    <x v="1"/>
    <s v="FUNDACION INSTITUTO PROFESIONAL DUOC UC"/>
    <s v="DUOC|REQ|Clonar Maquina"/>
    <s v="02/02/2024 15:38:01"/>
    <s v="02/02/2024 15:39:36"/>
    <x v="0"/>
    <s v="CDP ANTIGUO 1"/>
    <s v="CDP ANTIGUO 2"/>
    <s v="05/02/2024 13:17:43"/>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deriva a Implantación ya que requiere ser tratado como proyecto. Esto es debido a que se requiere levantamiento de información, coordin"/>
    <d v="1899-12-30T00:00:00"/>
    <d v="1899-12-30T00:00:00"/>
    <d v="1899-12-30T00:00:00"/>
  </r>
  <r>
    <s v="INC000002589965"/>
    <s v="HOUSING"/>
    <x v="8"/>
    <s v="BELIEVE"/>
    <s v="FERNEY D GARZON PEÑA"/>
    <s v="frp_dvilca"/>
    <s v="3-Moderado/Limitado"/>
    <x v="1"/>
    <x v="1"/>
    <x v="1"/>
    <s v="HUAWEI CHILE S A"/>
    <s v="GESTION DATACENTER/ ACCESOS /HUAWEI CHILE S A"/>
    <s v="02/02/2024 17:43:40"/>
    <s v="02/02/2024 17:51:56"/>
    <x v="0"/>
    <s v="COMUNICACIONES"/>
    <s v="VPN IP - MPLS"/>
    <s v="02/02/2024 17:57:12"/>
    <s v="02/02/2024 23:50:00"/>
    <s v="EMPRESA:_x000a_CÓDIGO DE SERVICIO: _x000a_DIRECCIÓN:AV. Presidente Prieto #226, Paine, Santiago_x000a_NOMBRE DE QUIEN REPORTA:RICHARD ARANGUREN_x000a_TELÉFONO DE QUIEN REPORTA:944143020_x000a_NOMBRE DE CONTACTO EN TERRENO: _x000a_PROBLEMA:_x000a_Se realizará desconexión de Fibra oscura CS k21304"/>
    <m/>
    <d v="1899-12-30T00:00:00"/>
    <d v="1899-12-30T00:13:32"/>
    <d v="1899-12-30T00:13:32"/>
  </r>
  <r>
    <s v="INC000002590150"/>
    <s v="HOUSING"/>
    <x v="11"/>
    <s v="APQ ACCESOS"/>
    <s v="ESTEBAN O BUSTOS CORNEJO"/>
    <s v="tct_ebusto"/>
    <s v="2-Significativo/Amplio"/>
    <x v="2"/>
    <x v="2"/>
    <x v="1"/>
    <s v="TELEFONICA EMPRESAS DE CHILE SA"/>
    <s v="SUPERVISION INCIDENTE HUAWEI"/>
    <s v="02/02/2024 15:34:27"/>
    <s v="02/02/2024 15:36:53"/>
    <x v="0"/>
    <s v="CDP ANTIGUO 1"/>
    <s v="CDP ANTIGUO 2"/>
    <s v="02/02/2024 15:37:59"/>
    <s v="02/02/2024 23:50:00"/>
    <s v="SUPERVISION INCIDENTE HUAWEI"/>
    <s v="INCIDENCIA RESTABLECIDA"/>
    <d v="1899-12-30T00:01:06"/>
    <d v="1899-12-30T00:03:32"/>
    <d v="1899-12-30T00:02:26"/>
  </r>
  <r>
    <s v="INC000002590186"/>
    <s v="VPN IP - MPLS"/>
    <x v="3"/>
    <s v="BELIEVE"/>
    <s v="PABLO N OLIVA ALARCON"/>
    <s v="frp_kaldor"/>
    <s v="3-Moderado/Limitado"/>
    <x v="1"/>
    <x v="1"/>
    <x v="1"/>
    <s v="INSTITUTO PROFESIONAL DE CHILE SA"/>
    <s v="GAMA / Requerimiento - Falla Acceso VDC"/>
    <s v="02/02/2024 16:20:11"/>
    <s v="02/02/2024 16:23:46"/>
    <x v="0"/>
    <s v="CDP ANTIGUO 1"/>
    <s v="CDP ANTIGUO 2"/>
    <s v="02/02/2024 17:26:18"/>
    <s v="02/02/2024 23:50:00"/>
    <s v="PREVENTIVO: NO_x000a_CODIGO DE SERVICIO:-_x000a_DIRECCION:-_x000a_QUIEN REPORTA:Juan Carlos Dupuy / +56 979778332_x000a_CONTACTO EN TERRENO:-_x000a_PROBLEMA:-_x000a__x000a_REQUERIMIENTO:_x000a_Buenas tardes, informo que no logramos acceder el VDC, arroja el siguiente error:_x000a__x000a_EQUIPOS ENERGIZADO/REINICI"/>
    <s v="FASE RESOLUCIÓN Y RECUPERACIÓN_x000a__x000a_Se efectúa contacto con cliente: Juan Carlos Dupuy_x000a__x000a_Teléfono de contacto:+56 979778332_x000a__x000a_Acciones realizadas: Se contacta al cliente y se le indica que este error se genera por la intermitencia que esta presentando el inter"/>
    <d v="1899-12-30T00:23:14"/>
    <d v="1899-12-30T01:06:07"/>
    <d v="1899-12-30T00:42:53"/>
  </r>
  <r>
    <s v="INC000002590608"/>
    <s v="HOUSING"/>
    <x v="13"/>
    <s v="BELIEVE"/>
    <s v="RENE E VILLEGAS CARREÑO"/>
    <s v="frp_xgambo"/>
    <s v="3-Moderado/Limitado"/>
    <x v="1"/>
    <x v="1"/>
    <x v="1"/>
    <s v="CAJA DE COMPENSACION DE ASIGNACION FAMILIAR LOS HEROES"/>
    <s v="GESTION DATACENTER/ ACCESOS / CAJA DE COMPENSACION DE ASIGNACION FAMILIAR LOS HEROES"/>
    <s v="02/02/2024 16:00:36"/>
    <s v="02/02/2024 16:02:33"/>
    <x v="0"/>
    <s v="CDP ANTIGUO 1"/>
    <s v="CDP ANTIGUO 2"/>
    <s v="02/02/2024 16:24:55"/>
    <s v="02/02/2024 23:50:00"/>
    <s v="EMPRESA: CAJA DE COMPENSACION DE ASIGNACION FAMILIAR LOS HEROES_x000a_CÓDIGO DE SERVICIO: _x000a_DIRECCIÓN:Av. Apoquindo #7071, Las Condes, Santiago_x000a_NOMBRE DE QUIEN REPORTA:Jose Monteverde_x000a_TELÉFONO DE QUIEN REPORTA:  56992367859_x000a_NOMBRE DE CONTACTO EN TERRENO: _x000a_REQUE"/>
    <s v="accesos autorizados"/>
    <d v="1899-12-30T00:03:02"/>
    <d v="1899-12-30T00:24:19"/>
    <d v="1899-12-30T00:21:17"/>
  </r>
  <r>
    <s v="INC000002590625"/>
    <s v="HOUSING"/>
    <x v="11"/>
    <s v="APQ ACCESOS"/>
    <s v="ESTEBAN O BUSTOS CORNEJO"/>
    <s v="tct_ebusto"/>
    <s v="4-Menor/Localizado"/>
    <x v="0"/>
    <x v="0"/>
    <x v="1"/>
    <s v="TELEFONICA EMPRESAS DE CHILE SA"/>
    <s v="SUPERVISION ENTREGA DE MATERIALES"/>
    <s v="02/02/2024 16:40:11"/>
    <s v="02/02/2024 16:42:36"/>
    <x v="0"/>
    <s v="CDP ANTIGUO 1"/>
    <s v="CDP ANTIGUO 2"/>
    <s v="02/02/2024 16:43:47"/>
    <s v="02/02/2024 23:50:00"/>
    <s v="SUPERVISION ENTREGA DE MATERIALES"/>
    <s v="SUPERVISION OK"/>
    <d v="1899-12-30T00:01:11"/>
    <d v="1899-12-30T00:03:36"/>
    <d v="1899-12-30T00:02:25"/>
  </r>
  <r>
    <s v="INC000002590823"/>
    <s v="INFRAESTRUCTURA DC"/>
    <x v="17"/>
    <s v="BACK UP DATA CENTER (BACKUP ON DEMAND)"/>
    <s v="JUAN P BERRIOS STUARDO"/>
    <s v="tct_jberri"/>
    <s v="2-Significativo/Amplio"/>
    <x v="2"/>
    <x v="2"/>
    <x v="3"/>
    <s v="TELEFONICA GLOBAL TECHNOLOGY S.A.AGENCIA EN CHILE"/>
    <s v="Error de Disco y fuente de poder en Storage Shelf SHT1012651GCNV8 Data Center Apoquindo"/>
    <s v="02/02/2024 16:23:14"/>
    <s v="02/02/2024 16:29:57"/>
    <x v="0"/>
    <s v="HARDWARE"/>
    <s v="DATACENTER"/>
    <s v="06/02/2024 11:47:56"/>
    <s v="06/02/2024 23:50:00"/>
    <s v="Error de Disco y fuente de poder en Storage Shelf SHT1012651GCNV8 Data Center Apoquindo_x000a__x000a_Errores detectados: _x000a__x000a_Enclosure 34 Power Supply 1 | Critical |_x000a__x000a_ Enclosure 34 Disk 0 | 0           | Unconfigured Good,Spun Up | Foreign       | N/A           | E004"/>
    <s v="FASE RESOLUCIÓN Y RECUPERACIÓN_x000a__x000a_Se efectúa contacto con cliente: N/A_x000a__x000a_Teléfono de contacto: N/A_x000a__x000a_Acciones realizadas:Cambio de disco y fuente de poder en Appliance Veritas_x000a__x000a_Solución paliativa o definitiva: Cambio de piezas con error,_x000a__x000a_Acciones de Mejora,"/>
    <d v="1900-01-02T18:46:39"/>
    <d v="1900-01-02T19:24:42"/>
    <d v="1899-12-30T00:38:03"/>
  </r>
  <r>
    <s v="INC000002590828"/>
    <s v="TICKET-INTELIGENTE"/>
    <x v="6"/>
    <s v="GESTION TI"/>
    <s v="GIOVANNI D ROCCO VALENZUELA"/>
    <s v="USR_TSIGHT"/>
    <s v="1-Extenso/Generalizado"/>
    <x v="0"/>
    <x v="0"/>
    <x v="3"/>
    <s v="COAGRA S A"/>
    <s v="coagra01 - sap_ep_e_vm TICKET AUTOMATICO"/>
    <s v="02/02/2024 16:23:36"/>
    <s v="02/02/2024 16:23:36"/>
    <x v="0"/>
    <s v="TRUESIGHT"/>
    <s v="TRUESIGHT"/>
    <s v="02/02/2024 18:16:05"/>
    <s v="02/02/2024 23:50:00"/>
    <s v="PREVENTIVO=SI_x000a_CODIGO DE SERVICIO=sap_ep_e_VM_x000a_DIRECCION=NULL_x000a_CIUDAD=SANTIAGO_x000a_COMUNA LOCAL=_x000a_REGION=REGIÃ“N METROPOLITANA DE SANTIAGO_x000a_QUIEN REPORTA=Ticket automático_x000a_CONTACTO EN TERRENO=_x000a_PROBLEMA=High RAM Usage Alert for Node COAGRA01 - sap_ep_e_VM_x000a_REQUERIM"/>
    <m/>
    <d v="1899-12-30T01:39:31"/>
    <d v="1899-12-30T01:52:29"/>
    <d v="1899-12-30T00:12:58"/>
  </r>
  <r>
    <s v="INC000002590917"/>
    <s v="HOUSING"/>
    <x v="13"/>
    <s v="BELIEVE"/>
    <s v="RENE E VILLEGAS CARREÑO"/>
    <s v="frp_xgambo"/>
    <s v="3-Moderado/Limitado"/>
    <x v="1"/>
    <x v="1"/>
    <x v="1"/>
    <s v="TELEFONICA EMPRESAS DE CHILE SA"/>
    <s v="GESTION DATACENTER/ ACCESOS / TELEFONICA EMPRESAS DE CHILE SA"/>
    <s v="02/02/2024 17:11:15"/>
    <s v="02/02/2024 17:12:49"/>
    <x v="0"/>
    <s v="CDP ANTIGUO 1"/>
    <s v="CDP ANTIGUO 2"/>
    <s v="02/02/2024 17:40:15"/>
    <s v="02/02/2024 23:50:00"/>
    <s v="EMPRESA: TELEFONICA EMPRESAS DE CHILE SA_x000a_CÓDIGO DE SERVICIO: _x000a_DIRECCIÓN:Av. Apoquindo #7071, Las Condes, Santiago_x000a_NOMBRE DE QUIEN REPORTA:Juan Berrios_x000a_TELÉFONO DE QUIEN REPORTA:  56995328251_x000a_NOMBRE DE CONTACTO EN TERRENO: _x000a_REQUERIMIENTO : Error de Disco"/>
    <s v="accesos autorizados"/>
    <d v="1899-12-30T00:17:43"/>
    <d v="1899-12-30T00:29:00"/>
    <d v="1899-12-30T00:11:17"/>
  </r>
  <r>
    <s v="INC000002591090"/>
    <s v="RED INTERNA"/>
    <x v="10"/>
    <s v="APOQUINDO TI"/>
    <s v="RICARDO F ORELLANA MARDONES"/>
    <s v="tct_rorell"/>
    <s v="4-Menor/Localizado"/>
    <x v="0"/>
    <x v="0"/>
    <x v="0"/>
    <s v="TELEFONICA EMPRESAS DE CHILE SA"/>
    <s v="RONDA Y MEDICIÓN DE TEMPERATURAS EN SALAS TIC"/>
    <s v="03/02/2024 2:36:36"/>
    <s v="03/02/2024 2:37:33"/>
    <x v="0"/>
    <s v="TI"/>
    <s v="CLIMA"/>
    <s v="03/02/2024 2:47:45"/>
    <s v="03/02/2024 23:50:00"/>
    <m/>
    <s v="ACT  REALIZADA SIN NOVEDAD"/>
    <d v="1899-12-30T00:00:00"/>
    <d v="1899-12-30T00:00:00"/>
    <d v="1899-12-30T00:00:00"/>
  </r>
  <r>
    <s v="INC000002591093"/>
    <s v="RED INTERNA"/>
    <x v="10"/>
    <s v="APOQUINDO TI"/>
    <s v="RICARDO F ORELLANA MARDONES"/>
    <s v="tct_rorell"/>
    <s v="4-Menor/Localizado"/>
    <x v="0"/>
    <x v="0"/>
    <x v="0"/>
    <s v="TELEFONICA EMPRESAS DE CHILE SA"/>
    <s v="RONDA Y MEDICIÓN DE TEMPERATURAS EN SALAS TIC"/>
    <s v="03/02/2024 4:19:50"/>
    <s v="03/02/2024 4:20:43"/>
    <x v="0"/>
    <s v="TI"/>
    <s v="CLIMA"/>
    <s v="03/02/2024 4:33:20"/>
    <s v="03/02/2024 23:50:00"/>
    <m/>
    <s v="ACT REALIZADA SIN NOVEDAD"/>
    <d v="1899-12-30T00:00:00"/>
    <d v="1899-12-30T00:00:00"/>
    <d v="1899-12-30T00:00:00"/>
  </r>
  <r>
    <s v="INC000002591095"/>
    <s v="RED INTERNA"/>
    <x v="10"/>
    <s v="APOQUINDO TI"/>
    <s v="RICARDO F ORELLANA MARDONES"/>
    <s v="tct_rorell"/>
    <s v="4-Menor/Localizado"/>
    <x v="0"/>
    <x v="0"/>
    <x v="0"/>
    <s v="TELEFONICA EMPRESAS DE CHILE SA"/>
    <s v="RONDA Y MEDICIÓN DE TEMPERATURAS EN SALAS TIC"/>
    <s v="03/02/2024 7:08:01"/>
    <s v="03/02/2024 7:09:15"/>
    <x v="0"/>
    <s v="TI"/>
    <s v="CLIMA"/>
    <s v="03/02/2024 7:22:28"/>
    <s v="03/02/2024 23:50:00"/>
    <m/>
    <s v="ACT REALIZADA SIN NOVEDAD"/>
    <d v="1899-12-30T00:00:00"/>
    <d v="1899-12-30T00:00:00"/>
    <d v="1899-12-30T00:00:00"/>
  </r>
  <r>
    <s v="INC000002591236"/>
    <s v="HOUSING"/>
    <x v="14"/>
    <s v="BELIEVE"/>
    <s v="FRANCISCO J FELIU ABARCA"/>
    <s v="frp_xgambo"/>
    <s v="3-Moderado/Limitado"/>
    <x v="1"/>
    <x v="1"/>
    <x v="1"/>
    <s v="BETTER FOOD SPA"/>
    <s v="GESTION DATACENTER/ ACCESOS / BETTER FOOD SPA"/>
    <s v="02/02/2024 18:04:48"/>
    <s v="02/02/2024 18:06:32"/>
    <x v="0"/>
    <s v="HARDWARE"/>
    <s v="CLIENTE"/>
    <s v="02/02/2024 18:38:01"/>
    <s v="02/02/2024 23:50:00"/>
    <s v="EMPRESA: BETTER FOOD SPA_x000a_CÓDIGO DE SERVICIO: _x000a_DIRECCIÓN:Calle San Martin #50, Santiago Centro, Santiago_x000a_NOMBRE DE QUIEN REPORTA: Leonardo Olguín_x000a_TELÉFONO DE QUIEN REPORTA:  56992547453_x000a_NOMBRE DE CONTACTO EN TERRENO: _x000a_REQUERIMIENTO : Configuración de equi"/>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26:25"/>
    <d v="1899-12-30T00:33:13"/>
    <d v="1899-12-30T00:06:48"/>
  </r>
  <r>
    <s v="INC000002591887"/>
    <s v="HOUSING"/>
    <x v="14"/>
    <s v="BELIEVE"/>
    <s v="FRANCISCO J FELIU ABARCA"/>
    <s v="frp_xgambo"/>
    <s v="3-Moderado/Limitado"/>
    <x v="1"/>
    <x v="1"/>
    <x v="1"/>
    <s v="COCA COLA EMBONOR S A"/>
    <s v="GESTION DATACENTER/ ACCESOS / COCA COLA EMBONOR S A"/>
    <s v="02/02/2024 18:16:59"/>
    <s v="02/02/2024 18:20:04"/>
    <x v="0"/>
    <s v="CDP ANTIGUO 1"/>
    <s v="CDP ANTIGUO 2"/>
    <s v="02/02/2024 18:45:55"/>
    <s v="02/02/2024 23:50:00"/>
    <s v="EMPRESA: COCA COLA EMBONOR S A_x000a_CÓDIGO DE SERVICIO: _x000a_DIRECCIÓN:Calle San Martin #50, Santiago Centro, Santiago_x000a_NOMBRE DE QUIEN REPORTA:Alvaro Tobar_x000a_TELÉFONO DE QUIEN REPORTA:  995487433_x000a_NOMBRE DE CONTACTO EN TERRENO: _x000a_REQUERIMIENTO : contruccion f.o_x000a_EQUIP"/>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13:57"/>
    <d v="1899-12-30T00:28:56"/>
    <d v="1899-12-30T00:14:59"/>
  </r>
  <r>
    <s v="INC000002591944"/>
    <s v="HOUSING"/>
    <x v="8"/>
    <s v="BELIEVE"/>
    <s v="JOSE G MARQUEZ MARCANO"/>
    <s v="frp_xgambo"/>
    <s v="3-Moderado/Limitado"/>
    <x v="1"/>
    <x v="1"/>
    <x v="1"/>
    <s v="HUAWEI CHILE S A"/>
    <s v="GESTION DATACENTER/ ACCESOS / HUAWEI CHILE S A"/>
    <s v="02/02/2024 18:35:49"/>
    <s v="02/02/2024 18:36:49"/>
    <x v="0"/>
    <s v="COMUNICACIONES"/>
    <s v="VPN IP - MPLS"/>
    <s v="02/02/2024 19:18:5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28"/>
    <d v="1899-12-30T00:43:09"/>
    <d v="1899-12-30T00:34:41"/>
  </r>
  <r>
    <s v="INC000002591950"/>
    <s v="HOUSING"/>
    <x v="8"/>
    <s v="BELIEVE"/>
    <s v="JOSE G MARQUEZ MARCANO"/>
    <s v="frp_xgambo"/>
    <s v="3-Moderado/Limitado"/>
    <x v="1"/>
    <x v="1"/>
    <x v="1"/>
    <s v="HUAWEI CHILE S A"/>
    <s v="GESTION DATACENTER/ ACCESOS / HUAWEI CHILE S A"/>
    <s v="02/02/2024 18:43:32"/>
    <s v="02/02/2024 18:44:27"/>
    <x v="0"/>
    <s v="COMUNICACIONES"/>
    <s v="VPN IP - MPLS"/>
    <s v="02/02/2024 19:19:2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42"/>
    <d v="1899-12-30T00:35:56"/>
    <d v="1899-12-30T00:27:14"/>
  </r>
  <r>
    <s v="INC000002591958"/>
    <s v="HOUSING"/>
    <x v="8"/>
    <s v="BELIEVE"/>
    <s v="JOSE G MARQUEZ MARCANO"/>
    <s v="frp_xgambo"/>
    <s v="3-Moderado/Limitado"/>
    <x v="1"/>
    <x v="1"/>
    <x v="1"/>
    <s v="HUAWEI CHILE S A"/>
    <s v="GESTION DATACENTER/ ACCESOS / HUAWEI CHILE S A"/>
    <s v="02/02/2024 18:47:27"/>
    <s v="02/02/2024 18:48:33"/>
    <x v="0"/>
    <s v="COMUNICACIONES"/>
    <s v="VPN IP - MPLS"/>
    <s v="02/02/2024 19:20:0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05"/>
    <d v="1899-12-30T00:32:39"/>
    <d v="1899-12-30T00:23:34"/>
  </r>
  <r>
    <s v="INC000002591981"/>
    <s v="HOUSING"/>
    <x v="8"/>
    <s v="BELIEVE"/>
    <s v="JOSE G MARQUEZ MARCANO"/>
    <s v="frp_xgambo"/>
    <s v="3-Moderado/Limitado"/>
    <x v="1"/>
    <x v="1"/>
    <x v="1"/>
    <s v="HUAWEI CHILE S A"/>
    <s v="GESTION DATACENTER/ ACCESOS / HUAWEI CHILE S A"/>
    <s v="02/02/2024 18:51:14"/>
    <s v="02/02/2024 18:52:27"/>
    <x v="0"/>
    <s v="COMUNICACIONES"/>
    <s v="VPN IP - MPLS"/>
    <s v="02/02/2024 19:20:3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21"/>
    <d v="1899-12-30T00:29:23"/>
    <d v="1899-12-30T00:20:02"/>
  </r>
  <r>
    <s v="INC000002592058"/>
    <s v="COMUNICACIONES"/>
    <x v="6"/>
    <s v="SISTEMA OPERATIVO MICROSOFT"/>
    <s v="GIOVANNI D ROCCO VALENZUELA"/>
    <s v="tct_grocco"/>
    <s v="4-Menor/Localizado"/>
    <x v="0"/>
    <x v="0"/>
    <x v="1"/>
    <s v="TELEFONICA GLOBAL TECHNOLOGY S.A.AGENCIA EN CHILE"/>
    <s v="DESHABILITAR CUENTAS TCCT"/>
    <s v="02/02/2024 20:04:22"/>
    <s v="02/02/2024 20:05:12"/>
    <x v="0"/>
    <s v="CDP ANTIGUO 1"/>
    <s v="CDP ANTIGUO 2"/>
    <s v="02/02/2024 20:06:24"/>
    <s v="02/02/2024 23:50:00"/>
    <s v="Se solicita deshbailitar cuentas tcct"/>
    <m/>
    <d v="1899-12-30T00:00:00"/>
    <d v="1899-12-30T00:02:02"/>
    <d v="1899-12-30T00:02:02"/>
  </r>
  <r>
    <s v="INC000002592120"/>
    <s v="HOUSING"/>
    <x v="8"/>
    <s v="BELIEVE"/>
    <s v="JOSE G MARQUEZ MARCANO"/>
    <s v="frp_xgambo"/>
    <s v="3-Moderado/Limitado"/>
    <x v="1"/>
    <x v="1"/>
    <x v="1"/>
    <s v="HUAWEI CHILE S A"/>
    <s v="GESTION DATACENTER/ ACCESOS / HUAWEI CHILE S A"/>
    <s v="02/02/2024 18:55:39"/>
    <s v="02/02/2024 18:56:52"/>
    <x v="0"/>
    <s v="COMUNICACIONES"/>
    <s v="VPN IP - MPLS"/>
    <s v="02/02/2024 19:21:0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33"/>
    <d v="1899-12-30T00:25:28"/>
    <d v="1899-12-30T00:15:55"/>
  </r>
  <r>
    <s v="INC000002592129"/>
    <s v="HOUSING"/>
    <x v="8"/>
    <s v="BELIEVE"/>
    <s v="JOSE G MARQUEZ MARCANO"/>
    <s v="frp_xgambo"/>
    <s v="3-Moderado/Limitado"/>
    <x v="1"/>
    <x v="1"/>
    <x v="1"/>
    <s v="HUAWEI CHILE S A"/>
    <s v="GESTION DATACENTER/ ACCESOS / HUAWEI CHILE S A"/>
    <s v="02/02/2024 18:59:14"/>
    <s v="02/02/2024 19:00:39"/>
    <x v="0"/>
    <s v="COMUNICACIONES"/>
    <s v="VPN IP - MPLS"/>
    <s v="02/02/2024 19:21:4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57"/>
    <d v="1899-12-30T00:22:32"/>
    <d v="1899-12-30T00:12:35"/>
  </r>
  <r>
    <s v="INC000002592138"/>
    <s v="HOUSING"/>
    <x v="8"/>
    <s v="BELIEVE"/>
    <s v="JOSE G MARQUEZ MARCANO"/>
    <s v="frp_xgambo"/>
    <s v="3-Moderado/Limitado"/>
    <x v="1"/>
    <x v="1"/>
    <x v="1"/>
    <s v="HUAWEI CHILE S A"/>
    <s v="GESTION DATACENTER/ ACCESOS / HUAWEI CHILE S A"/>
    <s v="02/02/2024 19:03:03"/>
    <s v="02/02/2024 19:04:11"/>
    <x v="0"/>
    <s v="COMUNICACIONES"/>
    <s v="VPN IP - MPLS"/>
    <s v="02/02/2024 19:22:22"/>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10:19"/>
    <d v="1899-12-30T00:19:19"/>
    <d v="1899-12-30T00:09:00"/>
  </r>
  <r>
    <s v="INC000002592241"/>
    <s v="HOUSING"/>
    <x v="11"/>
    <s v="APQ ACCESOS"/>
    <s v="LUIS O MORALES ARENAS"/>
    <s v="tct_luimoa"/>
    <s v="4-Menor/Localizado"/>
    <x v="0"/>
    <x v="0"/>
    <x v="0"/>
    <s v="TELEFONICA EMPRESAS DE CHILE SA"/>
    <s v="SE GENERA TICKET POR RONDA Y REVISION DE SALAS TECNICAS"/>
    <s v="02/02/2024 21:57:11"/>
    <s v="02/02/2024 21:59:40"/>
    <x v="0"/>
    <s v="CDP ANTIGUO 1"/>
    <s v="CDP ANTIGUO 2"/>
    <s v="02/02/2024 22:46:55"/>
    <s v="0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2257"/>
    <s v="HOUSING"/>
    <x v="11"/>
    <s v="APQ ACCESOS"/>
    <s v="LUIS O MORALES ARENAS"/>
    <s v="tct_luimoa"/>
    <s v="4-Menor/Localizado"/>
    <x v="0"/>
    <x v="0"/>
    <x v="0"/>
    <s v="TELEFONICA EMPRESAS DE CHILE SA"/>
    <s v="SE GENERA TICKET POR REVISION Y TOMA DE ALARMA DE CLIENTES"/>
    <s v="02/02/2024 23:47:58"/>
    <s v="02/02/2024 23:49:13"/>
    <x v="0"/>
    <s v="CDP ANTIGUO 1"/>
    <s v="CDP ANTIGUO 2"/>
    <s v="03/02/2024 6:11:12"/>
    <s v="0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RONDA REALIZADA"/>
    <d v="1899-12-30T00:00:00"/>
    <d v="1899-12-30T00:00:00"/>
    <d v="1899-12-30T00:00:00"/>
  </r>
  <r>
    <s v="INC000002592613"/>
    <s v="VPN IP - MPLS"/>
    <x v="5"/>
    <s v="GESTION HD"/>
    <s v="LUIS RODRIGO ACEVEDO COLLIPAL"/>
    <s v="frp_jnunez"/>
    <s v="4-Menor/Localizado"/>
    <x v="0"/>
    <x v="0"/>
    <x v="1"/>
    <s v="METS S A"/>
    <s v="HD/Consultas Tecnicas"/>
    <s v="02/02/2024 21:42:40"/>
    <s v="02/02/2024 21:45:10"/>
    <x v="0"/>
    <s v="CDP ANTIGUO 1"/>
    <s v="CDP ANTIGUO 2"/>
    <s v="06/02/2024 11:20:00"/>
    <s v="06/02/2024 23:50:00"/>
    <s v="PREVENTIVO: NO_x000a_CODIGO DE SERVICIO: NA_x000a_DIRECCION: _x000a_QUIEN REPORTA:  Juan Guajardo + 569 89260045._x000a_CONTACTO EN TERRENO: Juan Guajardo + 569 89260045._x000a_PROBLEMA: _x000a_REQUERIMIENTO:_x000a__x000a_Estimados;_x000a_Junto con saludar, por favor su ayuda con las consultas realizadas po"/>
    <s v="información fue enviada por correo electrónico._x000a__x000a_Rodrigo Acevedo"/>
    <d v="1900-01-02T12:35:36"/>
    <d v="1900-01-02T13:37:20"/>
    <d v="1899-12-30T01:01:44"/>
  </r>
  <r>
    <s v="INC000002592618"/>
    <s v="VPN IP - MPLS"/>
    <x v="7"/>
    <s v="GESTION HD"/>
    <s v="SEBASTIAN I ACUÑA GUZMAN"/>
    <s v="frp_jnunez"/>
    <s v="4-Menor/Localizado"/>
    <x v="0"/>
    <x v="0"/>
    <x v="1"/>
    <s v="CENTRAL DE RESTAURANTES ARAMARK LTDA."/>
    <s v="HD/Solicitud de registros DNS dominio aramark.cl - Folio F081160 - QAD"/>
    <s v="02/02/2024 22:32:29"/>
    <s v="02/02/2024 22:34:31"/>
    <x v="0"/>
    <s v="TI"/>
    <s v="SISTEMAS OPERATIVOS"/>
    <s v="05/02/2024 9:56:00"/>
    <s v="05/02/2024 23:50:00"/>
    <s v="PREVENTIVO: NO_x000a_CODIGO DE SERVICIO: F081160_x000a_DIRECCION:_x000a_QUIEN REPORTA: Klaus Pontani - +56 02 23852511 M: +56 9 8 4090637_x000a_CONTACTO EN TERRENO:_x000a_PROBLEMA:_x000a_REQUERIMIENTO:_x000a_Estimados Helpdesk Movistar,_x000a_Solcito generar ticket para agregar el siguiente registro &amp;"/>
    <s v="Se realiza y valida lo solicitado. Cliente no administrado"/>
    <d v="1900-01-01T10:15:17"/>
    <d v="1900-01-01T11:23:31"/>
    <d v="1899-12-30T01:08:14"/>
  </r>
  <r>
    <s v="INC000002592649"/>
    <s v="RED INTERNA"/>
    <x v="10"/>
    <s v="APOQUINDO TI"/>
    <s v="RICARDO F ORELLANA MARDONES"/>
    <s v="tct_rorell"/>
    <s v="4-Menor/Localizado"/>
    <x v="0"/>
    <x v="0"/>
    <x v="0"/>
    <s v="TELEFONICA EMPRESAS DE CHILE SA"/>
    <s v="RONDA Y MEDICIÓN DE TEMPERATURAS EN SALAS TIC"/>
    <s v="03/02/2024 0:19:40"/>
    <s v="03/02/2024 0:20:38"/>
    <x v="0"/>
    <s v="TI"/>
    <s v="CLIMA"/>
    <s v="03/02/2024 0:48:10"/>
    <s v="03/02/2024 23:50:00"/>
    <m/>
    <s v="ACT REALIZADA SIN NOVEDAD"/>
    <d v="1899-12-30T00:00:00"/>
    <d v="1899-12-30T00:00:00"/>
    <d v="1899-12-30T00:00:00"/>
  </r>
  <r>
    <s v="INC000002592779"/>
    <s v="TICKET-INTELIGENTE"/>
    <x v="6"/>
    <s v="GESTION TI"/>
    <s v="GIOVANNI D ROCCO VALENZUELA"/>
    <s v="USR_TSIGHT"/>
    <s v="1-Extenso/Generalizado"/>
    <x v="0"/>
    <x v="0"/>
    <x v="3"/>
    <s v="FUNDACION INSTITUTO PROFESIONAL DUOC UC"/>
    <s v="fiprdu01 - hyp_valpo1 TICKET AUTOMATICO"/>
    <s v="02/02/2024 22:37:08"/>
    <s v="02/02/2024 22:37:08"/>
    <x v="0"/>
    <s v="TRUESIGHT"/>
    <s v="TRUESIGHT"/>
    <s v="03/02/2024 0:39:58"/>
    <s v="03/02/2024 23:50:00"/>
    <s v="PREVENTIVO=SI_x000a_CODIGO DE SERVICIO=HYP_VALPO1_x000a_DIRECCION=NULL_x000a_CIUDAD=NULL_x000a_COMUNA LOCAL=_x000a_REGION=NULL_x000a_QUIEN REPORTA=Ticket automático_x000a_CONTACTO EN TERRENO=_x000a_PROBLEMA=Node FIPRDU01 - HYP_VALPO1 is Down_x000a_REQUERIMIENTO=_x000a_EQUIPOS ENERGIZADO O REINICIADO=_x000a_HORARIO DE A"/>
    <s v="Buenas Noches.se envia correo informando sobre caida a contacto Duoc, dado que no se tiene comunicacion a nivel de ILO ni Hyper-v._x000a__x000a__x000a_Saludos cordiales"/>
    <d v="1899-12-30T01:59:10"/>
    <d v="1899-12-30T02:02:50"/>
    <d v="1899-12-30T00:03:40"/>
  </r>
  <r>
    <s v="INC000002592780"/>
    <s v="TICKET-INTELIGENTE"/>
    <x v="6"/>
    <s v="GESTION TI"/>
    <s v="GIOVANNI D ROCCO VALENZUELA"/>
    <s v="USR_TSIGHT"/>
    <s v="1-Extenso/Generalizado"/>
    <x v="0"/>
    <x v="0"/>
    <x v="3"/>
    <s v="FUNDACION INSTITUTO PROFESIONAL DUOC UC"/>
    <s v="fiprdu01 - dcadmvalpo1_duoc_cl TICKET AUTOMATICO"/>
    <s v="02/02/2024 22:38:08"/>
    <s v="02/02/2024 22:38:08"/>
    <x v="0"/>
    <s v="TRUESIGHT"/>
    <s v="TRUESIGHT"/>
    <s v="03/02/2024 0:40:31"/>
    <s v="03/02/2024 23:50:00"/>
    <s v="PREVENTIVO=SI_x000a_CODIGO DE SERVICIO=DCADMVALPO1_duoc_cl_x000a_DIRECCION=NULL_x000a_CIUDAD=NULL_x000a_COMUNA LOCAL=_x000a_REGION=NULL_x000a_QUIEN REPORTA=Ticket automático_x000a_CONTACTO EN TERRENO=_x000a_PROBLEMA=Node FIPRDU01 - DCADMVALPO1_duoc_cl is Down_x000a_REQUERIMIENTO=_x000a_EQUIPOS ENERGIZADO O REINIC"/>
    <s v="Buenas Noches.se envia correo informando sobre caida a contacto Duoc, dado que no se tiene comunicacion a nivel de ILO ni Hyper-v._x000a__x000a__x000a_Saludos cordiales"/>
    <d v="1899-12-30T01:56:23"/>
    <d v="1899-12-30T02:02:23"/>
    <d v="1899-12-30T00:06:00"/>
  </r>
  <r>
    <s v="INC000002592784"/>
    <s v="TICKET-INTELIGENTE"/>
    <x v="6"/>
    <s v="GESTION TI"/>
    <s v="GIOVANNI D ROCCO VALENZUELA"/>
    <s v="USR_TSIGHT"/>
    <s v="1-Extenso/Generalizado"/>
    <x v="0"/>
    <x v="0"/>
    <x v="3"/>
    <s v="FUNDACION INSTITUTO PROFESIONAL DUOC UC"/>
    <s v="fiprdu01 - ilo_valpo1 TICKET AUTOMATICO"/>
    <s v="02/02/2024 22:40:09"/>
    <s v="02/02/2024 22:40:09"/>
    <x v="0"/>
    <s v="TRUESIGHT"/>
    <s v="TRUESIGHT"/>
    <s v="03/02/2024 0:28:55"/>
    <s v="03/02/2024 23:50:00"/>
    <s v="PREVENTIVO=SI_x000a_CODIGO DE SERVICIO=ILO_VALPO1_x000a_DIRECCION=NULL_x000a_CIUDAD=NULL_x000a_COMUNA LOCAL=_x000a_REGION=NULL_x000a_QUIEN REPORTA=Ticket automático_x000a_CONTACTO EN TERRENO=_x000a_PROBLEMA=Node FIPRDU01 - ILO_VALPO1 is Down_x000a_REQUERIMIENTO=_x000a_EQUIPOS ENERGIZADO O REINICIADO=_x000a_HORARIO DE A"/>
    <s v="Buenas Noches.se envia correo informando sobre caida a contacto Duoc, dado que no se tiene comunicacion a nivel de ILO ni Hyper-v._x000a__x000a__x000a_Saludos cordiales"/>
    <d v="1899-12-30T01:38:42"/>
    <d v="1899-12-30T01:48:46"/>
    <d v="1899-12-30T00:10:04"/>
  </r>
  <r>
    <s v="INC000002593197"/>
    <s v="RED INTERNA"/>
    <x v="10"/>
    <s v="APOQUINDO TI"/>
    <s v="YORDI M HURTADO ARAYA"/>
    <s v="tct_rorell"/>
    <s v="4-Menor/Localizado"/>
    <x v="0"/>
    <x v="0"/>
    <x v="1"/>
    <s v="TELEFONICA EMPRESAS DE CHILE SA"/>
    <s v="Ronda salas Tic recibo de turno"/>
    <s v="03/02/2024 8:37:12"/>
    <s v="03/02/2024 8:37:52"/>
    <x v="0"/>
    <s v="CDP ANTIGUO 1"/>
    <s v="CDP ANTIGUO 2"/>
    <s v="03/02/2024 8:57:51"/>
    <s v="03/02/2024 23:50:00"/>
    <s v="Ronda salas Tic recibo de turno"/>
    <s v="RONDA REALIZADA"/>
    <d v="1899-12-30T00:00:00"/>
    <d v="1899-12-30T00:20:39"/>
    <d v="1899-12-30T00:20:39"/>
  </r>
  <r>
    <s v="INC000002593266"/>
    <s v="RED INTERNA"/>
    <x v="10"/>
    <s v="APQ ACCESOS"/>
    <s v="YORDI M HURTADO ARAYA"/>
    <s v="tct_yorhua"/>
    <s v="4-Menor/Localizado"/>
    <x v="0"/>
    <x v="0"/>
    <x v="1"/>
    <s v="TELEFONICA CYBERSECURITY TECH CHILE SPA"/>
    <s v="RONDA TOMA DE TEMPERATURAS SALAS TIC 04:30"/>
    <s v="03/02/2024 17:16:54"/>
    <s v="03/02/2024 17:17:27"/>
    <x v="0"/>
    <s v="CDP ANTIGUO 1"/>
    <s v="CDP ANTIGUO 2"/>
    <s v="03/02/2024 17:32:49"/>
    <s v="03/02/2024 23:50:00"/>
    <s v="RONDA TOMA DE TEMPERATURAS SALAS TIC 04:30"/>
    <s v="RONDA REALIZADA"/>
    <d v="1899-12-30T00:00:00"/>
    <d v="1899-12-30T00:15:55"/>
    <d v="1899-12-30T00:15:55"/>
  </r>
  <r>
    <s v="INC000002593283"/>
    <s v="RED INTERNA"/>
    <x v="10"/>
    <s v="APOQUINDO TI"/>
    <s v="RICARDO F ORELLANA MARDONES"/>
    <s v="tct_rorell"/>
    <s v="4-Menor/Localizado"/>
    <x v="0"/>
    <x v="0"/>
    <x v="0"/>
    <s v="TELEFONICA EMPRESAS DE CHILE SA"/>
    <s v="RONDA Y MEDICIÓN DE TEMPERATURAS EN SALAS TIC"/>
    <s v="04/02/2024 0:24:42"/>
    <s v="04/02/2024 0:25:51"/>
    <x v="0"/>
    <s v="TI"/>
    <s v="CLIMA"/>
    <s v="04/02/2024 0:40:56"/>
    <s v="04/02/2024 23:50:00"/>
    <m/>
    <s v="ACT REALIZADA SIN NOVEDAD"/>
    <d v="1899-12-30T00:00:00"/>
    <d v="1899-12-30T00:00:00"/>
    <d v="1899-12-30T00:00:00"/>
  </r>
  <r>
    <s v="INC000002593574"/>
    <s v="RED INTERNA"/>
    <x v="10"/>
    <s v="APQ ACCESOS"/>
    <s v="YORDI M HURTADO ARAYA"/>
    <s v="tct_yorhua"/>
    <s v="4-Menor/Localizado"/>
    <x v="0"/>
    <x v="0"/>
    <x v="1"/>
    <s v="TELEFONICA CYBERSECURITY TECH CHILE SPA"/>
    <s v="RONDA TOMA DE TEMPERATURAS SALAS TIC 12:30"/>
    <s v="03/02/2024 12:04:56"/>
    <s v="03/02/2024 12:05:31"/>
    <x v="0"/>
    <s v="CDP ANTIGUO 1"/>
    <s v="CDP ANTIGUO 2"/>
    <s v="03/02/2024 13:58:39"/>
    <s v="03/02/2024 23:50:00"/>
    <s v="RONDA TOMA DE TEMPERATURAS SALAS TIC 12:30"/>
    <s v="RONDA REALIZADA"/>
    <d v="1899-12-30T00:00:00"/>
    <d v="1899-12-30T01:53:43"/>
    <d v="1899-12-30T01:53:43"/>
  </r>
  <r>
    <s v="INC000002593683"/>
    <s v="RED INTERNA"/>
    <x v="10"/>
    <s v="APOQUINDO TI"/>
    <s v="RICARDO F ORELLANA MARDONES"/>
    <s v="tct_rorell"/>
    <s v="4-Menor/Localizado"/>
    <x v="0"/>
    <x v="0"/>
    <x v="0"/>
    <s v="TELEFONICA EMPRESAS DE CHILE SA"/>
    <s v="RONDA Y MEDICIÓN DE TEMPERATURAS EN SALAS TIC"/>
    <s v="04/02/2024 4:17:07"/>
    <s v="04/02/2024 4:18:15"/>
    <x v="0"/>
    <s v="TI"/>
    <s v="CLIMA"/>
    <s v="04/02/2024 4:29:04"/>
    <s v="04/02/2024 23:50:00"/>
    <m/>
    <s v="ACT REALIZADA SIN NOVEDAD"/>
    <d v="1899-12-30T00:00:00"/>
    <d v="1899-12-30T00:00:00"/>
    <d v="1899-12-30T00:00:00"/>
  </r>
  <r>
    <s v="INC000002593685"/>
    <s v="HOUSING"/>
    <x v="2"/>
    <s v="APQ ACCESOS"/>
    <s v="EDUARDO A NUÑEZ LAMOZA"/>
    <s v="tct_edunul"/>
    <s v="4-Menor/Localizado"/>
    <x v="0"/>
    <x v="0"/>
    <x v="0"/>
    <s v="TELEFONICA CYBERSECURITY TECH CHILE SPA"/>
    <s v="TOMA DE TEMPERATURAS"/>
    <s v="04/02/2024 6:54:17"/>
    <s v="04/02/2024 6:55:05"/>
    <x v="0"/>
    <s v="TI"/>
    <s v="CLIMA"/>
    <s v="04/02/2024 6:55:22"/>
    <s v="04/02/2024 23:50:00"/>
    <s v="TOMA DE TEMPERATURAS"/>
    <s v="RONDA REALIZADA"/>
    <d v="1899-12-30T00:00:00"/>
    <d v="1899-12-30T00:00:00"/>
    <d v="1899-12-30T00:00:00"/>
  </r>
  <r>
    <s v="INC000002593687"/>
    <s v="HOUSING"/>
    <x v="2"/>
    <s v="APQ ACCESOS"/>
    <s v="EDUARDO A NUÑEZ LAMOZA"/>
    <s v="tct_edunul"/>
    <s v="4-Menor/Localizado"/>
    <x v="0"/>
    <x v="0"/>
    <x v="0"/>
    <s v="TELEFONICA CYBERSECURITY TECH CHILE SPA"/>
    <s v="RONDA SALAS TECNICAS"/>
    <s v="04/02/2024 6:55:36"/>
    <s v="04/02/2024 6:56:39"/>
    <x v="0"/>
    <s v="TI"/>
    <s v="INFRAESTRUCTURA"/>
    <s v="04/02/2024 6:56:56"/>
    <s v="04/02/2024 23:50:00"/>
    <s v="REVISION DE SALAS Y RACK"/>
    <s v="RONDA REALIZADA"/>
    <d v="1899-12-30T00:00:00"/>
    <d v="1899-12-30T00:00:00"/>
    <d v="1899-12-30T00:00:00"/>
  </r>
  <r>
    <s v="INC000002593803"/>
    <s v="TICKET-INTELIGENTE"/>
    <x v="6"/>
    <s v="GESTION TI"/>
    <s v="GIOVANNI D ROCCO VALENZUELA"/>
    <s v="USR_TSIGHT"/>
    <s v="1-Extenso/Generalizado"/>
    <x v="0"/>
    <x v="0"/>
    <x v="3"/>
    <s v="FUNDACION INSTITUTO PROFESIONAL DUOC UC"/>
    <s v="fiprdu01 - dcadmecontinua2 TICKET AUTOMATICO"/>
    <s v="03/02/2024 13:54:00"/>
    <s v="03/02/2024 13:54:00"/>
    <x v="0"/>
    <s v="TRUESIGHT"/>
    <s v="TRUESIGHT"/>
    <s v="03/02/2024 16:56:38"/>
    <s v="03/02/2024 23:50:00"/>
    <s v="PREVENTIVO=SI_x000a_CODIGO DE SERVICIO=DCADMECONTINUA2_x000a_DIRECCION=NULL_x000a_CIUDAD=NULL_x000a_COMUNA LOCAL=_x000a_REGION=NULL_x000a_QUIEN REPORTA=Ticket automático_x000a_CONTACTO EN TERRENO=_x000a_PROBLEMA=Node FIPRDU01 - DCADMECONTINUA2 is Down_x000a_REQUERIMIENTO=_x000a_EQUIPOS ENERGIZADO O REINICIADO=_x000a_HO"/>
    <m/>
    <d v="1899-12-30T02:59:34"/>
    <d v="1899-12-30T03:02:38"/>
    <d v="1899-12-30T00:03:04"/>
  </r>
  <r>
    <s v="INC000002593804"/>
    <s v="TICKET-INTELIGENTE"/>
    <x v="6"/>
    <s v="GESTION TI"/>
    <s v="GIOVANNI D ROCCO VALENZUELA"/>
    <s v="USR_TSIGHT"/>
    <s v="1-Extenso/Generalizado"/>
    <x v="0"/>
    <x v="0"/>
    <x v="3"/>
    <s v="FUNDACION INSTITUTO PROFESIONAL DUOC UC"/>
    <s v="fiprdu01 - dc_acdecontinua TICKET AUTOMATICO"/>
    <s v="03/02/2024 13:55:04"/>
    <s v="03/02/2024 13:55:04"/>
    <x v="0"/>
    <s v="TRUESIGHT"/>
    <s v="TRUESIGHT"/>
    <s v="03/02/2024 16:55:53"/>
    <s v="03/02/2024 23:50:00"/>
    <s v="PREVENTIVO=SI_x000a_CODIGO DE SERVICIO=DC_ACDECONTINUA_x000a_DIRECCION=NULL_x000a_CIUDAD=NULL_x000a_COMUNA LOCAL=_x000a_REGION=NULL_x000a_QUIEN REPORTA=Ticket automático_x000a_CONTACTO EN TERRENO=_x000a_PROBLEMA=Node FIPRDU01 - DC_ACDECONTINUA is Down_x000a_REQUERIMIENTO=_x000a_EQUIPOS ENERGIZADO O REINICIADO=_x000a_HO"/>
    <s v="Se verificia dos apagados de forma inapropiada del Hyper-V, se verifican inconvenientes del equipo, sin encontrar mayor inconveniente, favor @Rodrigo Olmos J. su ayuda para verificar si hubo inconvenientes a nivel de energía en la sede donde se encuentra"/>
    <d v="1899-12-30T02:58:05"/>
    <d v="1899-12-30T03:00:49"/>
    <d v="1899-12-30T00:02:44"/>
  </r>
  <r>
    <s v="INC000002593805"/>
    <s v="TICKET-INTELIGENTE"/>
    <x v="6"/>
    <s v="GESTION TI"/>
    <s v="GIOVANNI D ROCCO VALENZUELA"/>
    <s v="USR_TSIGHT"/>
    <s v="1-Extenso/Generalizado"/>
    <x v="0"/>
    <x v="0"/>
    <x v="3"/>
    <s v="FUNDACION INSTITUTO PROFESIONAL DUOC UC"/>
    <s v="fiprdu01 - hyp_econtinua TICKET AUTOMATICO"/>
    <s v="03/02/2024 13:56:05"/>
    <s v="03/02/2024 13:56:05"/>
    <x v="0"/>
    <s v="TRUESIGHT"/>
    <s v="TRUESIGHT"/>
    <s v="03/02/2024 16:54:38"/>
    <s v="03/02/2024 23:50:00"/>
    <s v="PREVENTIVO=SI_x000a_CODIGO DE SERVICIO=HYP_ECONTINUA_x000a_DIRECCION=NULL_x000a_CIUDAD=NULL_x000a_COMUNA LOCAL=_x000a_REGION=NULL_x000a_QUIEN REPORTA=Ticket automático_x000a_CONTACTO EN TERRENO=_x000a_PROBLEMA=Node FIPRDU01 - HYP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49"/>
    <d v="1899-12-30T02:58:33"/>
    <d v="1899-12-30T00:02:44"/>
  </r>
  <r>
    <s v="INC000002593806"/>
    <s v="TICKET-INTELIGENTE"/>
    <x v="6"/>
    <s v="GESTION TI"/>
    <s v="GIOVANNI D ROCCO VALENZUELA"/>
    <s v="USR_TSIGHT"/>
    <s v="1-Extenso/Generalizado"/>
    <x v="0"/>
    <x v="0"/>
    <x v="3"/>
    <s v="FUNDACION INSTITUTO PROFESIONAL DUOC UC"/>
    <s v="fiprdu01 - ilo_econtinua TICKET AUTOMATICO"/>
    <s v="03/02/2024 13:56:05"/>
    <s v="03/02/2024 13:56:05"/>
    <x v="0"/>
    <s v="TRUESIGHT"/>
    <s v="TRUESIGHT"/>
    <s v="03/02/2024 16:55:13"/>
    <s v="03/02/2024 23:50:00"/>
    <s v="PREVENTIVO=SI_x000a_CODIGO DE SERVICIO=ILO_ECONTINUA_x000a_DIRECCION=NULL_x000a_CIUDAD=NULL_x000a_COMUNA LOCAL=_x000a_REGION=NULL_x000a_QUIEN REPORTA=Ticket automático_x000a_CONTACTO EN TERRENO=_x000a_PROBLEMA=Node FIPRDU01 - ILO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38"/>
    <d v="1899-12-30T02:59:08"/>
    <d v="1899-12-30T00:03:30"/>
  </r>
  <r>
    <s v="INC000002593945"/>
    <s v="TICKET-INTELIGENTE"/>
    <x v="6"/>
    <s v="GESTION TI"/>
    <s v="GIOVANNI D ROCCO VALENZUELA"/>
    <s v="USR_TSIGHT"/>
    <s v="1-Extenso/Generalizado"/>
    <x v="0"/>
    <x v="0"/>
    <x v="3"/>
    <s v="FUNDACION INSTITUTO PROFESIONAL DUOC UC"/>
    <s v="fiprdu01 - srvfs01_vm TICKET AUTOMATICO"/>
    <s v="03/02/2024 15:20:42"/>
    <s v="03/02/2024 15:20:42"/>
    <x v="0"/>
    <s v="TRUESIGHT"/>
    <s v="TRUESIGHT"/>
    <s v="03/02/2024 17:14:17"/>
    <s v="03/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ok quedando alarma liberada"/>
    <d v="1899-12-30T01:51:02"/>
    <d v="1899-12-30T01:53:35"/>
    <d v="1899-12-30T00:02:33"/>
  </r>
  <r>
    <s v="INC000002594081"/>
    <s v="TICKET-INTELIGENTE"/>
    <x v="7"/>
    <s v="GESTION TI"/>
    <s v="SEBASTIAN I ACUÑA GUZMAN"/>
    <s v="USR_TSIGHT"/>
    <s v="1-Extenso/Generalizado"/>
    <x v="0"/>
    <x v="0"/>
    <x v="3"/>
    <s v="FUNDACION INSTITUTO PROFESIONAL DUOC UC"/>
    <s v="fiprdu01 - srvjenkinslab TICKET AUTOMATICO"/>
    <s v="03/02/2024 16:43:01"/>
    <s v="03/02/2024 16:43:01"/>
    <x v="0"/>
    <s v="TI"/>
    <s v="SISTEMAS OPERATIVOS"/>
    <s v="03/02/2024 18:08:21"/>
    <s v="03/02/2024 23:50:00"/>
    <s v="PREVENTIVO=SI_x000a_CODIGO DE SERVICIO=srvjenkinslab_x000a_DIRECCION=NULL_x000a_CIUDAD=NULL_x000a_COMUNA LOCAL=_x000a_REGION=NULL_x000a_QUIEN REPORTA=Ticket automático_x000a_CONTACTO EN TERRENO=_x000a_PROBLEMA=High RAM Usage Alert for Node FIPRDU01 - srvjenkinslab_x000a_REQUERIMIENTO=_x000a_EQUIPOS ENERGIZADO O R"/>
    <s v="se revisa servidor alarmado, sin encontrar la alarma reportada._x000a__x000a_El proceso con más consumo de ram corresponde a mtdd, el cual consume un 39% de ram. El resto de memoria se encuentra reservada para aplicativos._x000a__x000a_No se ven problemas de rendimiento en el s"/>
    <d v="1899-12-30T01:22:26"/>
    <d v="1899-12-30T01:25:20"/>
    <d v="1899-12-30T00:02:54"/>
  </r>
  <r>
    <s v="INC000002594274"/>
    <s v="HOUSING"/>
    <x v="11"/>
    <s v="APQ ACCESOS"/>
    <s v="JOSE G MARQUEZ MARCANO"/>
    <s v="tct_josmam"/>
    <s v="4-Menor/Localizado"/>
    <x v="0"/>
    <x v="0"/>
    <x v="1"/>
    <s v="TELEFONICA EMPRESAS DE CHILE SA"/>
    <s v="RONDA Y REVISION DE SALAS"/>
    <s v="03/02/2024 18:38:00"/>
    <s v="03/02/2024 18:38:46"/>
    <x v="0"/>
    <s v="CDP ANTIGUO 1"/>
    <s v="CDP ANTIGUO 2"/>
    <s v="03/02/2024 18:40:33"/>
    <s v="03/02/2024 23:50:00"/>
    <s v="RONDA Y REVISION DE SALAS"/>
    <s v="RONDAS REALIZADAS"/>
    <d v="1899-12-30T00:01:32"/>
    <d v="1899-12-30T00:02:33"/>
    <d v="1899-12-30T00:01:01"/>
  </r>
  <r>
    <s v="INC000002594276"/>
    <s v="HOUSING"/>
    <x v="11"/>
    <s v="APQ ACCESOS"/>
    <s v="JOSE G MARQUEZ MARCANO"/>
    <s v="tct_josmam"/>
    <s v="4-Menor/Localizado"/>
    <x v="0"/>
    <x v="0"/>
    <x v="1"/>
    <s v="TELEFONICA EMPRESAS DE CHILE SA"/>
    <s v="TOMA DE ALARMAS DE CLIENTES"/>
    <s v="03/02/2024 18:41:00"/>
    <s v="03/02/2024 18:41:53"/>
    <x v="0"/>
    <s v="CDP ANTIGUO 1"/>
    <s v="CDP ANTIGUO 2"/>
    <s v="03/02/2024 18:43:25"/>
    <s v="03/02/2024 23:50:00"/>
    <s v="TOMA DE ALARMAS DE CLIENTES"/>
    <s v="TOMA DE ALARMAS REALIZADAS"/>
    <d v="1899-12-30T00:01:10"/>
    <d v="1899-12-30T00:02:25"/>
    <d v="1899-12-30T00:01:15"/>
  </r>
  <r>
    <s v="INC000002594307"/>
    <s v="VPN IP - MPLS"/>
    <x v="6"/>
    <s v="GESTION HD"/>
    <s v="GIOVANNI D ROCCO VALENZUELA"/>
    <s v="frp_cnavar"/>
    <s v="3-Moderado/Limitado"/>
    <x v="1"/>
    <x v="1"/>
    <x v="1"/>
    <s v="TELEFONICA GLOBAL TECHNOLOGY S.A.AGENCIA EN CHILE"/>
    <s v="HD/ RE: Creación de Folio"/>
    <s v="03/02/2024 18:48:24"/>
    <s v="03/02/2024 18:49:50"/>
    <x v="0"/>
    <s v="CDP ANTIGUO 1"/>
    <s v="CDP ANTIGUO 2"/>
    <s v="05/02/2024 10:12:24"/>
    <s v="05/02/2024 23:50:00"/>
    <s v="PREVENTIVO: NO_x000a_CODIGO DE SERVICIO: red_x000a_DIRECCION:_x000a_QUIEN REPORTA: manuel mait_x000a_CONTACTO EN TERRENO:_x000a_PROBLEMA:_x000a_REQUERIMIENTO:_x000a__x000a_Se requiere de su acostumbrado apoyo para la creación de folio el mismo_x000a_consiste en habilitación de cuenta de red_x000a__x000a_EQUIPOS ENERGIZ"/>
    <m/>
    <d v="1899-12-31T12:25:19"/>
    <d v="1899-12-31T15:24:00"/>
    <d v="1899-12-30T02:58:41"/>
  </r>
  <r>
    <s v="INC000002594330"/>
    <s v="HOUSING"/>
    <x v="8"/>
    <s v="BELIEVE"/>
    <s v="LUIS O MORALES ARENAS"/>
    <s v="frp_jolsso"/>
    <s v="3-Moderado/Limitado"/>
    <x v="1"/>
    <x v="1"/>
    <x v="1"/>
    <s v="TELEFONICA EMPRESAS DE CHILE SA"/>
    <s v="GESTION DATACENTER/ ACCESOS /TELEFONICA EMPRESAS DE CHILE SA"/>
    <s v="03/02/2024 19:48:52"/>
    <s v="03/02/2024 19:53:49"/>
    <x v="0"/>
    <s v="COMUNICACIONES"/>
    <s v="VPN IP - MPLS"/>
    <s v="03/02/2024 23:04:52"/>
    <s v="0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_x000a_1.- Apagado bl"/>
    <s v="ACCESO AUTORIZADO"/>
    <d v="1899-12-30T02:37:47"/>
    <d v="1899-12-30T03:16:00"/>
    <d v="1899-12-30T00:38:13"/>
  </r>
  <r>
    <s v="INC000002594346"/>
    <s v="HOUSING"/>
    <x v="11"/>
    <s v="APQ ACCESOS"/>
    <s v="LUIS O MORALES ARENAS"/>
    <s v="tct_luimoa"/>
    <s v="4-Menor/Localizado"/>
    <x v="0"/>
    <x v="0"/>
    <x v="0"/>
    <s v="TELEFONICA EMPRESAS DE CHILE SA"/>
    <s v="SE GENERA TICKET POR RONDA Y REVISION DE SALAS TECNICAS"/>
    <s v="03/02/2024 21:53:18"/>
    <s v="03/02/2024 21:55:32"/>
    <x v="0"/>
    <s v="CDP ANTIGUO 1"/>
    <s v="CDP ANTIGUO 2"/>
    <s v="03/02/2024 22:46:46"/>
    <s v="0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4360"/>
    <s v="HOUSING"/>
    <x v="11"/>
    <s v="APQ ACCESOS"/>
    <s v="LUIS O MORALES ARENAS"/>
    <s v="tct_luimoa"/>
    <s v="4-Menor/Localizado"/>
    <x v="0"/>
    <x v="0"/>
    <x v="0"/>
    <s v="TELEFONICA EMPRESAS DE CHILE SA"/>
    <s v="SE GENERA TICKET DE SUPERVISION PARA CLIENTE TELEFONICA EMPRESAS"/>
    <s v="04/02/2024 1:59:55"/>
    <s v="04/02/2024 2:01:21"/>
    <x v="0"/>
    <s v="CDP ANTIGUO 1"/>
    <s v="CDP ANTIGUO 2"/>
    <s v="04/02/2024 3:07:52"/>
    <s v="04/02/2024 23:50:00"/>
    <s v="*Estimados:*_x0009__x0009_Actividad realizada_x000a__x0009__x000a_*Cliente:*_x0009__x0009_FULL STACK_x000a_*Proveedor:*_x0009__x0009_EVERNEX_x000a_*Tipo Requerimiento:*_x0009_INICIDENCIA_x000a_*N° Ticket Acceso:*_x0009_2594330_x000a_*N° CRQ:*_x0009__x0009_PENDIENTE_x000a_*Estado CRQ:*_x0009__x0009_APROBADO_x000a_*TKT:*_x0009__x0009__x0009_TKT-006072_x000a_*Actividad a realizar:*_x0009_Falla PRD7160 -Caso Ev"/>
    <s v="INCIDENCIA RESTABLECIDA"/>
    <d v="1899-12-30T00:00:00"/>
    <d v="1899-12-30T00:00:00"/>
    <d v="1899-12-30T00:00:00"/>
  </r>
  <r>
    <s v="INC000002594362"/>
    <s v="RED INTERNA"/>
    <x v="10"/>
    <s v="APOQUINDO TI"/>
    <s v="RICARDO F ORELLANA MARDONES"/>
    <s v="tct_rorell"/>
    <s v="4-Menor/Localizado"/>
    <x v="0"/>
    <x v="0"/>
    <x v="0"/>
    <s v="TELEFONICA EMPRESAS DE CHILE SA"/>
    <s v="RONDA Y MEDICIÓN DE TEMPERATURAS EN SALAS TIC"/>
    <s v="04/02/2024 2:29:51"/>
    <s v="04/02/2024 2:30:49"/>
    <x v="0"/>
    <s v="TI"/>
    <s v="CLIMA"/>
    <s v="04/02/2024 2:41:31"/>
    <s v="04/02/2024 23:50:00"/>
    <m/>
    <s v="ACT REALIZADA SIN NOVEDAD"/>
    <d v="1899-12-30T00:00:00"/>
    <d v="1899-12-30T00:00:00"/>
    <d v="1899-12-30T00:00:00"/>
  </r>
  <r>
    <s v="INC000002594411"/>
    <s v="COMUNICACIONES"/>
    <x v="6"/>
    <s v="SISTEMA OPERATIVO MICROSOFT"/>
    <s v="GIOVANNI D ROCCO VALENZUELA"/>
    <s v="tct_grocco"/>
    <s v="4-Menor/Localizado"/>
    <x v="0"/>
    <x v="0"/>
    <x v="1"/>
    <s v="TELEFONICA GLOBAL TECHNOLOGY S.A.AGENCIA EN CHILE"/>
    <s v="Habilitacion cuenta Manuel Maita"/>
    <s v="03/02/2024 19:18:25"/>
    <s v="03/02/2024 19:23:09"/>
    <x v="0"/>
    <s v="CDP ANTIGUO 1"/>
    <s v="CDP ANTIGUO 2"/>
    <s v="03/02/2024 19:25:01"/>
    <s v="03/02/2024 23:50:00"/>
    <s v="Solicita habilitacion de cuenta de Manuel Maita"/>
    <m/>
    <d v="1899-12-30T00:00:00"/>
    <d v="1899-12-30T00:06:36"/>
    <d v="1899-12-30T00:06:36"/>
  </r>
  <r>
    <s v="INC000002594539"/>
    <s v="TICKET-INTELIGENTE"/>
    <x v="6"/>
    <s v="GESTION TI"/>
    <s v="GIOVANNI D ROCCO VALENZUELA"/>
    <s v="USR_TSIGHT"/>
    <s v="1-Extenso/Generalizado"/>
    <x v="0"/>
    <x v="0"/>
    <x v="3"/>
    <s v="COAGRA S A"/>
    <s v="coagra01 - sap_prod_e_vm TICKET AUTOMATICO"/>
    <s v="03/02/2024 22:16:15"/>
    <s v="03/02/2024 22:16:15"/>
    <x v="0"/>
    <s v="TRUESIGHT"/>
    <s v="TRUESIGHT"/>
    <s v="04/02/2024 1:14:17"/>
    <s v="04/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realiza limpieza de memoria residual, quedando equipo con alarma liberada"/>
    <d v="1899-12-30T02:56:11"/>
    <d v="1899-12-30T02:58:02"/>
    <d v="1899-12-30T00:01:51"/>
  </r>
  <r>
    <s v="INC000002594669"/>
    <s v="HOUSING"/>
    <x v="11"/>
    <s v="APQ ACCESOS"/>
    <s v="LUIS O MORALES ARENAS"/>
    <s v="tct_luimoa"/>
    <s v="4-Menor/Localizado"/>
    <x v="0"/>
    <x v="0"/>
    <x v="0"/>
    <s v="TELEFONICA EMPRESAS DE CHILE SA"/>
    <s v="SE GENERA TICKET POR REVISION Y TOMA DE ALARMA DE CLIENTES"/>
    <s v="04/02/2024 3:08:16"/>
    <s v="04/02/2024 3:10:43"/>
    <x v="0"/>
    <s v="CDP ANTIGUO 1"/>
    <s v="CDP ANTIGUO 2"/>
    <s v="04/02/2024 4:13:12"/>
    <s v="04/02/2024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r>
  <r>
    <s v="INC000002594764"/>
    <s v="RED INTERNA"/>
    <x v="10"/>
    <s v="APOQUINDO TI"/>
    <s v="RICARDO F ORELLANA MARDONES"/>
    <s v="tct_rorell"/>
    <s v="4-Menor/Localizado"/>
    <x v="0"/>
    <x v="0"/>
    <x v="0"/>
    <s v="TELEFONICA EMPRESAS DE CHILE SA"/>
    <s v="RONDA Y MEDICIÓN DE TEMPERATURAS EN SALAS TIC"/>
    <s v="04/02/2024 7:21:38"/>
    <s v="04/02/2024 7:22:41"/>
    <x v="0"/>
    <s v="TI"/>
    <s v="CLIMA"/>
    <s v="04/02/2024 7:36:31"/>
    <s v="04/02/2024 23:50:00"/>
    <m/>
    <s v="ACT REALIZADA SIN NOVEDAD"/>
    <d v="1899-12-30T00:00:00"/>
    <d v="1899-12-30T00:00:00"/>
    <d v="1899-12-30T00:00:00"/>
  </r>
  <r>
    <s v="INC000002594826"/>
    <s v="TICKET-INTELIGENTE"/>
    <x v="7"/>
    <s v="DUOC TICKET AUTOMATICO"/>
    <s v="SEBASTIAN I ACUÑA GUZMAN"/>
    <s v="USR_TSIGHT"/>
    <s v="1-Extenso/Generalizado"/>
    <x v="0"/>
    <x v="0"/>
    <x v="3"/>
    <s v="FUNDACION INSTITUTO PROFESIONAL DUOC UC"/>
    <s v="fiprdu01 - liceo_andes TICKET AUTOMATICO"/>
    <s v="04/02/2024 9:11:30"/>
    <s v="04/02/2024 9:11:30"/>
    <x v="0"/>
    <s v="TI"/>
    <s v="SISTEMAS OPERATIVOS"/>
    <s v="04/02/2024 10:51:12"/>
    <s v="04/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Al revisar la url, esta se encuentra arriba y redireccionando de manera correcta. Es tercera vez que recibo una alarma con url arriba. Favor antes de llamar, realizar las pruebas de validación https://www.duoc.cl/liceopolitecnicoandes. En caso de que no"/>
    <d v="1899-12-30T01:35:20"/>
    <d v="1899-12-30T01:39:42"/>
    <d v="1899-12-30T00:04:22"/>
  </r>
  <r>
    <s v="INC000002594869"/>
    <s v="RED INTERNA"/>
    <x v="0"/>
    <s v="APQ ACCESOS"/>
    <s v="CARLOS F ARAYA RAMIREZ"/>
    <s v="tct_cararr"/>
    <s v="4-Menor/Localizado"/>
    <x v="0"/>
    <x v="0"/>
    <x v="0"/>
    <s v="TELEFONICA CYBERSECURITY TECH CHILE SPA"/>
    <s v="RONDAS PREVENTIVAS Y TOMA DE TEMPERATURAS"/>
    <s v="04/02/2024 10:28:28"/>
    <s v="04/02/2024 10:29:28"/>
    <x v="0"/>
    <s v="CDP ANTIGUO 1"/>
    <s v="CDP ANTIGUO 2"/>
    <s v="04/02/2024 19:07:33"/>
    <s v="04/02/2024 23:50:00"/>
    <m/>
    <s v="rondas preventivas y de temperaturas realizadas"/>
    <d v="1899-12-30T00:00:00"/>
    <d v="1899-12-30T00:00:00"/>
    <d v="1899-12-30T00:00:00"/>
  </r>
  <r>
    <s v="INC000002594897"/>
    <s v="TICKET-INTELIGENTE"/>
    <x v="6"/>
    <s v="GESTION TI"/>
    <s v="GIOVANNI D ROCCO VALENZUELA"/>
    <s v="USR_TSIGHT"/>
    <s v="1-Extenso/Generalizado"/>
    <x v="0"/>
    <x v="0"/>
    <x v="3"/>
    <s v="FUNDACION INSTITUTO PROFESIONAL DUOC UC"/>
    <s v="fiprdu01 - dc_acdecontinua TICKET AUTOMATICO"/>
    <s v="04/02/2024 11:14:14"/>
    <s v="04/02/2024 11:14:14"/>
    <x v="0"/>
    <s v="TRUESIGHT"/>
    <s v="TRUESIGHT"/>
    <s v="04/02/2024 13:34:54"/>
    <s v="04/02/2024 23:50:00"/>
    <s v="PREVENTIVO=SI_x000a_CODIGO DE SERVICIO=DC_ACDECONTINUA_x000a_DIRECCION=NULL_x000a_CIUDAD=NULL_x000a_COMUNA LOCAL=_x000a_REGION=NULL_x000a_QUIEN REPORTA=Ticket automático_x000a_CONTACTO EN TERRENO=_x000a_PROBLEMA=High RAM Usage Alert for Node FIPRDU01 - DC_ACDECONTINUA_x000a_REQUERIMIENTO=_x000a_EQUIPOS ENERGIZADO"/>
    <m/>
    <d v="1899-12-30T02:18:31"/>
    <d v="1899-12-30T02:20:40"/>
    <d v="1899-12-30T00:02:09"/>
  </r>
  <r>
    <s v="INC000002594969"/>
    <s v="HOUSING"/>
    <x v="2"/>
    <s v="APQ ACCESOS"/>
    <s v="EDUARDO A NUÑEZ LAMOZA"/>
    <s v="tct_edunul"/>
    <s v="4-Menor/Localizado"/>
    <x v="0"/>
    <x v="0"/>
    <x v="0"/>
    <s v="TELEFONICA CYBERSECURITY TECH CHILE SPA"/>
    <s v="TOMA DE TEMPERATURAS"/>
    <s v="05/02/2024 5:48:52"/>
    <s v="05/02/2024 5:49:40"/>
    <x v="0"/>
    <s v="TI"/>
    <s v="CLIMA"/>
    <s v="05/02/2024 5:49:57"/>
    <s v="05/02/2024 23:50:00"/>
    <s v="TOMA DE TEMPERATURAS"/>
    <s v="RONDA REALIZADA"/>
    <d v="1899-12-30T00:00:00"/>
    <d v="1899-12-30T00:00:00"/>
    <d v="1899-12-30T00:00:00"/>
  </r>
  <r>
    <s v="INC000002594971"/>
    <s v="HOUSING"/>
    <x v="2"/>
    <s v="APQ ACCESOS"/>
    <s v="EDUARDO A NUÑEZ LAMOZA"/>
    <s v="tct_edunul"/>
    <s v="4-Menor/Localizado"/>
    <x v="0"/>
    <x v="0"/>
    <x v="0"/>
    <s v="TELEFONICA CYBERSECURITY TECH CHILE SPA"/>
    <s v="RONDA SALAS TECNICAS"/>
    <s v="05/02/2024 5:50:26"/>
    <s v="05/02/2024 5:51:18"/>
    <x v="0"/>
    <s v="TI"/>
    <s v="INFRAESTRUCTURA"/>
    <s v="05/02/2024 5:51:35"/>
    <s v="05/02/2024 23:50:00"/>
    <s v="REVISION DE SALAS Y RACK"/>
    <s v="RONDA REALIZADA"/>
    <d v="1899-12-30T00:00:00"/>
    <d v="1899-12-30T00:00:00"/>
    <d v="1899-12-30T00:00:00"/>
  </r>
  <r>
    <s v="INC000002594975"/>
    <s v="RED INTERNA"/>
    <x v="10"/>
    <s v="APOQUINDO TI"/>
    <s v="RICARDO F ORELLANA MARDONES"/>
    <s v="tct_rorell"/>
    <s v="4-Menor/Localizado"/>
    <x v="0"/>
    <x v="0"/>
    <x v="0"/>
    <s v="TELEFONICA EMPRESAS DE CHILE SA"/>
    <s v="RONDA Y MEDICIÓN DE TEMPERATURAS EN SALAS TIC"/>
    <s v="05/02/2024 7:19:29"/>
    <s v="05/02/2024 7:20:31"/>
    <x v="0"/>
    <s v="TI"/>
    <s v="CLIMA"/>
    <s v="05/02/2024 7:32:56"/>
    <s v="05/02/2024 23:50:00"/>
    <m/>
    <s v="ACT REALIZADA SIN NOVEDAD"/>
    <d v="1899-12-30T00:00:00"/>
    <d v="1899-12-30T00:00:00"/>
    <d v="1899-12-30T00:00:00"/>
  </r>
  <r>
    <s v="INC000002594988"/>
    <s v="INFRAESTRUCTURA DC"/>
    <x v="2"/>
    <s v="APQ ACCESOS"/>
    <s v="JONATHAN A MARQUEZ ASTENGO"/>
    <s v="tct_jmarqu"/>
    <s v="4-Menor/Localizado"/>
    <x v="0"/>
    <x v="0"/>
    <x v="0"/>
    <s v="TELEFONICA CYBERSECURITY TECH CHILE SPA"/>
    <s v="FACTIBILIDAD COCA COLA EMBONOR/CRQ 81574"/>
    <s v="05/02/2024 9:06:20"/>
    <s v="05/02/2024 9:08:54"/>
    <x v="0"/>
    <s v="CDP ANTIGUO 1"/>
    <s v="CDP ANTIGUO 2"/>
    <s v="05/02/2024 9:31:47"/>
    <s v="05/02/2024 23:50:00"/>
    <s v="PREVENTIVO: SI_x000a_CÓDIGO DE SERVICIO: INC000002594988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94990"/>
    <s v="RED INTERNA"/>
    <x v="0"/>
    <s v="APQ ACCESOS"/>
    <s v="CARLOS F ARAYA RAMIREZ"/>
    <s v="tct_cararr"/>
    <s v="4-Menor/Localizado"/>
    <x v="0"/>
    <x v="0"/>
    <x v="0"/>
    <s v="TELEFONICA CYBERSECURITY TECH CHILE SPA"/>
    <s v="RONDA INSPECTIVA"/>
    <s v="05/02/2024 9:12:41"/>
    <s v="05/02/2024 9:13:24"/>
    <x v="0"/>
    <s v="CDP ANTIGUO 1"/>
    <s v="CDP ANTIGUO 2"/>
    <s v="05/02/2024 9:57:20"/>
    <s v="05/02/2024 23:50:00"/>
    <m/>
    <s v="ronda realizada"/>
    <d v="1899-12-30T00:00:00"/>
    <d v="1899-12-30T00:00:00"/>
    <d v="1899-12-30T00:00:00"/>
  </r>
  <r>
    <s v="INC000002595227"/>
    <s v="HOUSING"/>
    <x v="11"/>
    <s v="APQ ACCESOS"/>
    <s v="JOSE G MARQUEZ MARCANO"/>
    <s v="tct_josmam"/>
    <s v="4-Menor/Localizado"/>
    <x v="0"/>
    <x v="0"/>
    <x v="1"/>
    <s v="TELEFONICA EMPRESAS DE CHILE SA"/>
    <s v="RONDA Y REVISION DE SALAS"/>
    <s v="04/02/2024 17:53:09"/>
    <s v="04/02/2024 17:53:53"/>
    <x v="0"/>
    <s v="CDP ANTIGUO 1"/>
    <s v="CDP ANTIGUO 2"/>
    <s v="04/02/2024 18:05:55"/>
    <s v="04/02/2024 23:50:00"/>
    <s v="RONDA Y REVISION DE SALAS"/>
    <s v="RONDAS REALIZADAS"/>
    <d v="1899-12-30T00:11:46"/>
    <d v="1899-12-30T00:12:46"/>
    <d v="1899-12-30T00:01:00"/>
  </r>
  <r>
    <s v="INC000002595229"/>
    <s v="HOUSING"/>
    <x v="11"/>
    <s v="APQ ACCESOS"/>
    <s v="JOSE G MARQUEZ MARCANO"/>
    <s v="tct_josmam"/>
    <s v="4-Menor/Localizado"/>
    <x v="0"/>
    <x v="0"/>
    <x v="1"/>
    <s v="TELEFONICA EMPRESAS DE CHILE SA"/>
    <s v="TOMA DE ALARMAS DE CLIENTES"/>
    <s v="04/02/2024 18:06:31"/>
    <s v="04/02/2024 18:08:54"/>
    <x v="0"/>
    <s v="CDP ANTIGUO 1"/>
    <s v="CDP ANTIGUO 2"/>
    <s v="04/02/2024 18:09:56"/>
    <s v="04/02/2024 23:50:00"/>
    <s v="TOMA DE ALARMAS DE CLIENTES"/>
    <s v="TOMA DE ALARMAS REALIZADAS"/>
    <d v="1899-12-30T00:00:48"/>
    <d v="1899-12-30T00:03:25"/>
    <d v="1899-12-30T00:02:37"/>
  </r>
  <r>
    <s v="INC000002595242"/>
    <s v="RED INTERNA"/>
    <x v="10"/>
    <s v="APOQUINDO TI"/>
    <s v="RICARDO F ORELLANA MARDONES"/>
    <s v="tct_rorell"/>
    <s v="4-Menor/Localizado"/>
    <x v="0"/>
    <x v="0"/>
    <x v="0"/>
    <s v="TELEFONICA EMPRESAS DE CHILE SA"/>
    <s v="RONDA Y MEDICION DE TEMPERATURAS EN SALAS TIC"/>
    <s v="05/02/2024 0:19:31"/>
    <s v="05/02/2024 0:20:26"/>
    <x v="0"/>
    <s v="TI"/>
    <s v="CLIMA"/>
    <s v="05/02/2024 0:38:32"/>
    <s v="05/02/2024 23:50:00"/>
    <m/>
    <s v="ACT REALIZADA SIN NOVEDAD"/>
    <d v="1899-12-30T00:00:00"/>
    <d v="1899-12-30T00:00:00"/>
    <d v="1899-12-30T00:00:00"/>
  </r>
  <r>
    <s v="INC000002595247"/>
    <s v="RED INTERNA"/>
    <x v="10"/>
    <s v="APOQUINDO TI"/>
    <s v="RICARDO F ORELLANA MARDONES"/>
    <s v="tct_rorell"/>
    <s v="4-Menor/Localizado"/>
    <x v="0"/>
    <x v="0"/>
    <x v="0"/>
    <s v="TELEFONICA EMPRESAS DE CHILE SA"/>
    <s v="RONDA Y MEDICIÓN  DE TEMPERATURAS EN SALAS TIC"/>
    <s v="05/02/2024 2:33:05"/>
    <s v="05/02/2024 2:34:32"/>
    <x v="0"/>
    <s v="TI"/>
    <s v="CLIMA"/>
    <s v="05/02/2024 2:45:26"/>
    <s v="05/02/2024 23:50:00"/>
    <m/>
    <s v="ACT REALIZADA SIN NOVEDAD"/>
    <d v="1899-12-30T00:00:00"/>
    <d v="1899-12-30T00:00:00"/>
    <d v="1899-12-30T00:00:00"/>
  </r>
  <r>
    <s v="INC000002595250"/>
    <s v="HOUSING"/>
    <x v="11"/>
    <s v="APQ ACCESOS"/>
    <s v="LUIS O MORALES ARENAS"/>
    <s v="tct_luimoa"/>
    <s v="4-Menor/Localizado"/>
    <x v="0"/>
    <x v="0"/>
    <x v="0"/>
    <s v="TELEFONICA EMPRESAS DE CHILE SA"/>
    <s v="SE GENERA TICKET DE SUPERVISION PARA CLIENTE DXC"/>
    <s v="05/02/2024 3:04:31"/>
    <s v="05/02/2024 3:05:39"/>
    <x v="0"/>
    <s v="CDP ANTIGUO 1"/>
    <s v="CDP ANTIGUO 2"/>
    <s v="05/02/2024 4:02:02"/>
    <s v="05/02/2024 23:50:00"/>
    <s v="*Estimados:*_x0009__x0009_Actividad realizada_x000a__x0009__x000a_*Cliente:*_x0009__x0009_DXC_x000a_*Proveedor:*_x0009__x0009_CLARO_x000a_*Tipo Requerimiento:*_x0009_TRABAJO CON CRQ_x000a_*N° Ticket Acceso:*_x0009_2589733_x000a_*N° CRQ:*_x0009__x0009_81721_x000a_*Estado CRQ:*_x0009__x0009_APROBADO_x000a_*TKT:*_x0009__x0009__x0009_TKT-006028_x000a_*Actividad a realizar:*_x0009_Migración de Puertos en ROADM /"/>
    <s v="SUPERVISION CRQ, OK."/>
    <d v="1899-12-30T00:00:00"/>
    <d v="1899-12-30T00:00:00"/>
    <d v="1899-12-30T00:00:00"/>
  </r>
  <r>
    <s v="INC000002595272"/>
    <s v="HOUSING"/>
    <x v="11"/>
    <s v="APQ ACCESOS"/>
    <s v="LUIS O MORALES ARENAS"/>
    <s v="tct_luimoa"/>
    <s v="4-Menor/Localizado"/>
    <x v="0"/>
    <x v="0"/>
    <x v="0"/>
    <s v="TELEFONICA EMPRESAS DE CHILE SA"/>
    <s v="SE GENERA TICKET POR REVISION Y TOMA DE ALARMA DE CLIENTES"/>
    <s v="05/02/2024 4:02:21"/>
    <s v="05/02/2024 4:03:26"/>
    <x v="0"/>
    <s v="CDP ANTIGUO 1"/>
    <s v="CDP ANTIGUO 2"/>
    <s v="05/02/2024 5:06:54"/>
    <s v="05/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ALARMA REALIZADA"/>
    <d v="1899-12-30T00:00:00"/>
    <d v="1899-12-30T00:00:00"/>
    <d v="1899-12-30T00:00:00"/>
  </r>
  <r>
    <s v="INC000002595274"/>
    <s v="RED INTERNA"/>
    <x v="10"/>
    <s v="APOQUINDO TI"/>
    <s v="RICARDO F ORELLANA MARDONES"/>
    <s v="tct_rorell"/>
    <s v="4-Menor/Localizado"/>
    <x v="0"/>
    <x v="0"/>
    <x v="0"/>
    <s v="TELEFONICA EMPRESAS DE CHILE SA"/>
    <s v="RONDA Y MEDICIÓN DE TEMPERATURAS EN SALAS TIC"/>
    <s v="05/02/2024 4:23:59"/>
    <s v="05/02/2024 4:24:55"/>
    <x v="0"/>
    <s v="TI"/>
    <s v="CLIMA"/>
    <s v="05/02/2024 4:35:51"/>
    <s v="05/02/2024 23:50:00"/>
    <m/>
    <s v="ACT REALIZADA SIN NOVEDAD"/>
    <d v="1899-12-30T00:00:00"/>
    <d v="1899-12-30T00:00:00"/>
    <d v="1899-12-30T00:00:00"/>
  </r>
  <r>
    <s v="INC000002595345"/>
    <s v="HOUSING"/>
    <x v="11"/>
    <s v="APQ ACCESOS"/>
    <s v="LUIS O MORALES ARENAS"/>
    <s v="tct_luimoa"/>
    <s v="4-Menor/Localizado"/>
    <x v="0"/>
    <x v="0"/>
    <x v="0"/>
    <s v="TELEFONICA EMPRESAS DE CHILE SA"/>
    <s v="SE GENERA TICKET POR RONDA Y REVISION DE SALAS TECNICAS"/>
    <s v="04/02/2024 21:09:25"/>
    <s v="04/02/2024 21:10:56"/>
    <x v="0"/>
    <s v="CDP ANTIGUO 1"/>
    <s v="CDP ANTIGUO 2"/>
    <s v="04/02/2024 22:06:26"/>
    <s v="04/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5385"/>
    <s v="VPN IP - MPLS"/>
    <x v="3"/>
    <s v="GESTION HD"/>
    <s v="DEIBY Y SANTOYO MONTEROLA"/>
    <s v="frp_pcamay"/>
    <s v="3-Moderado/Limitado"/>
    <x v="1"/>
    <x v="1"/>
    <x v="1"/>
    <s v="PESQUERA TRANS ANTARTIC LIMITADA"/>
    <s v="HD/RE: Solicitud alta nuevo usuario para Gestión-Administración VCloud Telefonica c"/>
    <s v="05/02/2024 9:05:43"/>
    <s v="05/02/2024 9:09:07"/>
    <x v="0"/>
    <s v="CDP ANTIGUO 1"/>
    <s v="CDP ANTIGUO 2"/>
    <s v="05/02/2024 10:06:15"/>
    <s v="05/02/2024 23:50:00"/>
    <s v="PREVENTIVO: NO_x000a_CODIGO DE SERVICIO:_x000a_DIRECCION:_x000a_QUIEN REPORTA:Denise Cruzat Etcheberry  _x000a_CONTACTO EN TERRENO:Felipe Carmoega Santiso +34 981-845 400 Móvil: 618785920 Ext.móvil 87138/27049_x000a_PROBLEMA:_x000a_REQUERIMIENTO:con motivo de la jubilación de nuestro compa"/>
    <s v="FASE RESOLUCIÓN Y RECUPERACIÓN_x000a__x000a_Se efectúa contacto con cliente:N/A_x000a__x000a_Teléfono de contacto:N/A_x000a__x000a_Acciones realizadas:Se crea el usuario y se envia los datos por correo a Javier Codesido_x000a__x000a_Solución paliativa o definitiva:N/A_x000a__x000a_Acciones de Mejora, Recomendacio"/>
    <d v="1899-12-30T00:00:00"/>
    <d v="1899-12-30T01:00:32"/>
    <d v="1899-12-30T01:00:32"/>
  </r>
  <r>
    <s v="INC000002595391"/>
    <s v="VPN IP - MPLS"/>
    <x v="3"/>
    <s v="GESTION HD"/>
    <s v="ANGEL CASTRO CABRERA"/>
    <s v="frp_pcamay"/>
    <s v="3-Moderado/Limitado"/>
    <x v="1"/>
    <x v="1"/>
    <x v="1"/>
    <s v="TRANSBANK S.A."/>
    <s v="HD/Creación de port Group transbank // MPLS // CHI-0000134105"/>
    <s v="05/02/2024 9:12:39"/>
    <s v="05/02/2024 9:15:48"/>
    <x v="0"/>
    <s v="CDP ANTIGUO 1"/>
    <s v="CDP ANTIGUO 2"/>
    <s v="06/02/2024 10:31:03"/>
    <s v="06/02/2024 23:50:00"/>
    <s v="PREVENTIVO: NO_x000a_CODIGO DE SERVICIO:_x000a_DIRECCION:_x000a_QUIEN REPORTA:Jorge Romero Romero +56 9 5382 2565_x000a_CONTACTO EN TERRENO::Jorge Romero Romero +56 9 5382 2565_x000a_PROBLEMA:_x000a_REQUERIMIENTO:generación de ticket al área de virtualización con el_x000a_siguiente requerimiento"/>
    <s v="Se efectúa contacto con cliente: Jorge Romero_x000a_Teléfono de contacto: Via correo_x000a_Acciones realizadas: Se realizan configuraciones solicitadas_x000a_Acciones de Mejora, Recomendaciones: N/A_x000a_Causa Raíz: N/A"/>
    <d v="1899-12-31T00:44:56"/>
    <d v="1899-12-31T01:18:24"/>
    <d v="1899-12-30T00:33:28"/>
  </r>
  <r>
    <s v="INC000002595419"/>
    <s v="TICKET-INTELIGENTE"/>
    <x v="6"/>
    <s v="GESTION TI"/>
    <s v="GIOVANNI D ROCCO VALENZUELA"/>
    <s v="USR_TSIGHT"/>
    <s v="1-Extenso/Generalizado"/>
    <x v="0"/>
    <x v="0"/>
    <x v="3"/>
    <s v="FUNDACION INSTITUTO PROFESIONAL DUOC UC"/>
    <s v="fiprdu01 - dcadmecontinua2 TICKET AUTOMATICO"/>
    <s v="04/02/2024 16:19:54"/>
    <s v="04/02/2024 16:19:54"/>
    <x v="0"/>
    <s v="TRUESIGHT"/>
    <s v="TRUESIGHT"/>
    <s v="04/02/2024 17:42:45"/>
    <s v="04/02/2024 23:50:00"/>
    <s v="PREVENTIVO=SI_x000a_CODIGO DE SERVICIO=DCADMECONTINUA2_x000a_DIRECCION=NULL_x000a_CIUDAD=NULL_x000a_COMUNA LOCAL=_x000a_REGION=NULL_x000a_QUIEN REPORTA=Ticket automático_x000a_CONTACTO EN TERRENO=_x000a_PROBLEMA=High RAM Usage Alert for Node FIPRDU01 - DCADMECONTINUA2_x000a_REQUERIMIENTO=_x000a_EQUIPOS ENERGIZADO"/>
    <s v="Se realiza reconfiguración de equipo en Hyper V ya que se encontraba con memoria dinámica con lo cual estaba realizando alertas de high memory usage, quedando equipo normalizado"/>
    <d v="1899-12-30T01:21:10"/>
    <d v="1899-12-30T01:22:51"/>
    <d v="1899-12-30T00:01:41"/>
  </r>
  <r>
    <s v="INC000002595505"/>
    <s v="TICKET-INTELIGENTE"/>
    <x v="6"/>
    <s v="GESTION TI"/>
    <s v="GIOVANNI D ROCCO VALENZUELA"/>
    <s v="USR_TSIGHT"/>
    <s v="1-Extenso/Generalizado"/>
    <x v="0"/>
    <x v="0"/>
    <x v="3"/>
    <s v="RABIE HNOSLTDA"/>
    <s v="rabie001 - lonquimay TICKET AUTOMATICO"/>
    <s v="04/02/2024 18:14:35"/>
    <s v="04/02/2024 18:14:35"/>
    <x v="0"/>
    <s v="TRUESIGHT"/>
    <s v="TRUESIGHT"/>
    <s v="04/02/2024 19:05:30"/>
    <s v="04/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m/>
    <d v="1899-12-30T00:49:35"/>
    <d v="1899-12-30T00:50:55"/>
    <d v="1899-12-30T00:01:20"/>
  </r>
  <r>
    <s v="INC000002595538"/>
    <s v="HOUSING"/>
    <x v="13"/>
    <s v="BELIEVE"/>
    <s v="CARLOS F ARAYA RAMIREZ"/>
    <s v="frp_dvilca"/>
    <s v="3-Moderado/Limitado"/>
    <x v="1"/>
    <x v="1"/>
    <x v="1"/>
    <s v="HDI SEGUROS S.A."/>
    <s v="GESTION DATACENTER/ ACCESOS /HDI SEGUROS S.A."/>
    <s v="04/02/2024 19:10:29"/>
    <s v="04/02/2024 19:12:32"/>
    <x v="0"/>
    <s v="COMUNICACIONES"/>
    <s v="VPN IP - MPLS"/>
    <s v="04/02/2024 19:36:21"/>
    <s v="04/02/2024 23:50:00"/>
    <s v="EMPRESA:HDI SEGUROS S.A._x000a_CÓDIGO DE SERVICIO: _x000a_DIRECCIÓN:Av. Apoquindo #7071, Las Condes, Santiago_x000a_NOMBRE DE QUIEN REPORTA:Álvaro Ulloa Figueroa_x000a_TELÉFONO DE QUIEN REPORTA:962464224_x000a_NOMBRE DE CONTACTO EN TERRENO: _x000a_PROBLEMA:_x000a_trabajos equipos de comunicación"/>
    <s v="ACCESOS AUTORIZADOS"/>
    <d v="1899-12-30T00:16:55"/>
    <d v="1899-12-30T00:25:52"/>
    <d v="1899-12-30T00:08:57"/>
  </r>
  <r>
    <s v="INC000002595709"/>
    <s v="TICKET-INTELIGENTE"/>
    <x v="6"/>
    <s v="GESTION TI"/>
    <s v="GIOVANNI D ROCCO VALENZUELA"/>
    <s v="USR_TSIGHT"/>
    <s v="1-Extenso/Generalizado"/>
    <x v="0"/>
    <x v="0"/>
    <x v="3"/>
    <s v="COMERCIAL E IMPORTADORA AUDIOMUSICA SPA"/>
    <s v="ciausp01 - m_audioapps01 TICKET AUTOMATICO"/>
    <s v="05/02/2024 0:23:04"/>
    <s v="05/02/2024 0:23:04"/>
    <x v="0"/>
    <s v="TRUESIGHT"/>
    <s v="TRUESIGHT"/>
    <s v="05/02/2024 3:09:59"/>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2:43:19"/>
    <d v="1899-12-30T02:46:55"/>
    <d v="1899-12-30T00:03:36"/>
  </r>
  <r>
    <s v="INC000002595776"/>
    <s v="TICKET-INTELIGENTE"/>
    <x v="7"/>
    <s v="EVENTOS HD"/>
    <s v="SEBASTIAN I ACUÑA GUZMAN"/>
    <s v="USR_TSIGHT"/>
    <s v="1-Extenso/Generalizado"/>
    <x v="0"/>
    <x v="0"/>
    <x v="3"/>
    <s v="TELEFONICA CYBERSECURITY TECH CHILE SPA"/>
    <s v="tctcsp01 - soc-splunk-master TICKET AUTOMATICO"/>
    <s v="05/02/2024 3:58:23"/>
    <s v="05/02/2024 3:58:23"/>
    <x v="0"/>
    <s v="TI"/>
    <s v="SISTEMAS OPERATIVOS"/>
    <s v="05/02/2024 4:50:52"/>
    <s v="05/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n las alarmas reportadas, las cuales son de memory cache y memory shared, se solicitará su desactivación el día de mañana de estas alarmas en horario laboral ya que no deberían estar monitoreados estos recursos. Como dato, la alarma lleva más de"/>
    <d v="1899-12-30T00:40:13"/>
    <d v="1899-12-30T00:52:29"/>
    <d v="1899-12-30T00:12:16"/>
  </r>
  <r>
    <s v="INC000002595954"/>
    <s v="TICKET-INTELIGENTE"/>
    <x v="6"/>
    <s v="GESTION TI"/>
    <s v="GIOVANNI D ROCCO VALENZUELA"/>
    <s v="USR_TSIGHT"/>
    <s v="1-Extenso/Generalizado"/>
    <x v="0"/>
    <x v="0"/>
    <x v="3"/>
    <s v="FUNDACION INSTITUTO PROFESIONAL DUOC UC"/>
    <s v="fiprdu01 - ilo_sncarlos TICKET AUTOMATICO"/>
    <s v="05/02/2024 7:52:45"/>
    <s v="05/02/2024 7:52:45"/>
    <x v="0"/>
    <s v="TRUESIGHT"/>
    <s v="TRUESIGHT"/>
    <s v="05/02/2024 10:22:31"/>
    <s v="05/02/2024 23:50:00"/>
    <s v="PREVENTIVO=SI_x000a_CODIGO DE SERVICIO=ILO_SNCARLOS_x000a_DIRECCION=NULL_x000a_CIUDAD=NULL_x000a_COMUNA LOCAL=_x000a_REGION=NULL_x000a_QUIEN REPORTA=Ticket automático_x000a_CONTACTO EN TERRENO=_x000a_PROBLEMA=Node FIPRDU01 - ILO_SNCARLOS is Down_x000a_REQUERIMIENTO=_x000a_EQUIPOS ENERGIZADO O REINICIADO=_x000a_HORARIO"/>
    <s v="Se realiza envio de correo solicitado verificacion de sede por posible caida de energia/enlace en sede para revision fisica por perdida"/>
    <d v="1899-12-30T02:26:23"/>
    <d v="1899-12-30T02:29:46"/>
    <d v="1899-12-30T00:03:23"/>
  </r>
  <r>
    <s v="INC000002595955"/>
    <s v="TICKET-INTELIGENTE"/>
    <x v="6"/>
    <s v="GESTION TI"/>
    <s v="GIOVANNI D ROCCO VALENZUELA"/>
    <s v="USR_TSIGHT"/>
    <s v="1-Extenso/Generalizado"/>
    <x v="0"/>
    <x v="0"/>
    <x v="3"/>
    <s v="FUNDACION INSTITUTO PROFESIONAL DUOC UC"/>
    <s v="fiprdu01 - dcadmscarlosapq TICKET AUTOMATICO"/>
    <s v="05/02/2024 7:52:46"/>
    <s v="05/02/2024 7:52:46"/>
    <x v="0"/>
    <s v="TRUESIGHT"/>
    <s v="TRUESIGHT"/>
    <s v="05/02/2024 10:24:57"/>
    <s v="05/02/2024 23:50:00"/>
    <s v="PREVENTIVO=SI_x000a_CODIGO DE SERVICIO=DCADMSCARLOSAPQ_x000a_DIRECCION=NULL_x000a_CIUDAD=NULL_x000a_COMUNA LOCAL=_x000a_REGION=NULL_x000a_QUIEN REPORTA=Ticket automático_x000a_CONTACTO EN TERRENO=_x000a_PROBLEMA=Node FIPRDU01 - DCADMSCARLOSAPQ is Down_x000a_REQUERIMIENTO=_x000a_EQUIPOS ENERGIZADO O REINICIADO=_x000a_HO"/>
    <s v="Se realiza envio de correo solicitado verificacion de sede por posible caida de energia/enlace en sede para revision fisica por perdida"/>
    <d v="1899-12-30T02:28:56"/>
    <d v="1899-12-30T02:32:11"/>
    <d v="1899-12-30T00:03:15"/>
  </r>
  <r>
    <s v="INC000002595956"/>
    <s v="TICKET-INTELIGENTE"/>
    <x v="6"/>
    <s v="GESTION TI"/>
    <s v="GIOVANNI D ROCCO VALENZUELA"/>
    <s v="USR_TSIGHT"/>
    <s v="1-Extenso/Generalizado"/>
    <x v="0"/>
    <x v="0"/>
    <x v="3"/>
    <s v="FUNDACION INSTITUTO PROFESIONAL DUOC UC"/>
    <s v="fiprdu01 - hyp_sncarlos TICKET AUTOMATICO"/>
    <s v="05/02/2024 7:52:46"/>
    <s v="05/02/2024 7:52:46"/>
    <x v="0"/>
    <s v="TRUESIGHT"/>
    <s v="TRUESIGHT"/>
    <s v="05/02/2024 10:20:10"/>
    <s v="05/02/2024 23:50:00"/>
    <s v="PREVENTIVO=SI_x000a_CODIGO DE SERVICIO=HYP_SNCARLOS_x000a_DIRECCION=NULL_x000a_CIUDAD=NULL_x000a_COMUNA LOCAL=_x000a_REGION=NULL_x000a_QUIEN REPORTA=Ticket automático_x000a_CONTACTO EN TERRENO=_x000a_PROBLEMA=Node FIPRDU01 - HYP_SNCARLOS is Down_x000a_REQUERIMIENTO=_x000a_EQUIPOS ENERGIZADO O REINICIADO=_x000a_HORARIO"/>
    <s v="Se realiza envio de correo solicitado verificacion de sede por posible caida de energia/enlace en sede para revision fisica por perdida"/>
    <d v="1899-12-30T02:24:18"/>
    <d v="1899-12-30T02:27:24"/>
    <d v="1899-12-30T00:03:06"/>
  </r>
  <r>
    <s v="INC000002595961"/>
    <s v="TICKET-INTELIGENTE"/>
    <x v="6"/>
    <s v="GESTION TI"/>
    <s v="GIOVANNI D ROCCO VALENZUELA"/>
    <s v="USR_TSIGHT"/>
    <s v="1-Extenso/Generalizado"/>
    <x v="0"/>
    <x v="0"/>
    <x v="3"/>
    <s v="FUNDACION INSTITUTO PROFESIONAL DUOC UC"/>
    <s v="fiprdu01 - dcacdsncarlos TICKET AUTOMATICO"/>
    <s v="05/02/2024 7:55:45"/>
    <s v="05/02/2024 7:55:45"/>
    <x v="0"/>
    <s v="TRUESIGHT"/>
    <s v="TRUESIGHT"/>
    <s v="05/02/2024 14:45:25"/>
    <s v="05/02/2024 23:50:00"/>
    <s v="PREVENTIVO=SI_x000a_CODIGO DE SERVICIO=DCACDSNCARLOS_x000a_DIRECCION=NULL_x000a_CIUDAD=NULL_x000a_COMUNA LOCAL=_x000a_REGION=NULL_x000a_QUIEN REPORTA=Ticket automático_x000a_CONTACTO EN TERRENO=_x000a_PROBLEMA=Node FIPRDU01 - DCACDSNCARLOS is Down_x000a_REQUERIMIENTO=_x000a_EQUIPOS ENERGIZADO O REINICIADO=_x000a_HORARI"/>
    <m/>
    <d v="1899-12-30T06:46:35"/>
    <d v="1899-12-30T06:49:40"/>
    <d v="1899-12-30T00:03:05"/>
  </r>
  <r>
    <s v="INC000002596017"/>
    <s v="HOUSING"/>
    <x v="11"/>
    <s v="APQ ACCESOS"/>
    <s v="JOSE G MARQUEZ MARCANO"/>
    <s v="tct_josmam"/>
    <s v="4-Menor/Localizado"/>
    <x v="0"/>
    <x v="0"/>
    <x v="1"/>
    <s v="TELEFONICA EMPRESAS DE CHILE SA"/>
    <s v="RONDA Y REVISION DE SALAS"/>
    <s v="05/02/2024 9:14:42"/>
    <s v="05/02/2024 9:15:37"/>
    <x v="0"/>
    <s v="CDP ANTIGUO 1"/>
    <s v="CDP ANTIGUO 2"/>
    <s v="05/02/2024 9:17:26"/>
    <s v="05/02/2024 23:50:00"/>
    <s v="RONDA Y REVISION DE SALAS"/>
    <s v="RONDAS REALIZADAS"/>
    <d v="1899-12-30T00:01:27"/>
    <d v="1899-12-30T00:02:44"/>
    <d v="1899-12-30T00:01:17"/>
  </r>
  <r>
    <s v="INC000002596044"/>
    <s v="HOUSING"/>
    <x v="14"/>
    <s v="BELIEVE"/>
    <s v="SEBASTIAN A JARA VIDAL"/>
    <s v="frp_xgambo"/>
    <s v="3-Moderado/Limitado"/>
    <x v="1"/>
    <x v="1"/>
    <x v="1"/>
    <s v="IDOM INGENIERIA Y CONSULTORIA S.A. AGENCIA EN CHILE"/>
    <s v="GESTION DATACENTER/ ACCESOS / Nabiax"/>
    <s v="05/02/2024 10:09:23"/>
    <s v="05/02/2024 10:11:52"/>
    <x v="0"/>
    <s v="COMUNICACIONES"/>
    <s v="VPN IP - MPLS"/>
    <s v="05/02/2024 11:09:52"/>
    <s v="05/02/2024 23:50:00"/>
    <s v="EMPRESA: Nabiax_x000a_CÓDIGO DE SERVICIO: _x000a_DIRECCIÓN:Calle San Martin #50, Santiago Centro, Santiago_x000a_NOMBRE DE QUIEN REPORTA:Daniel Rodriguez_x000a_TELÉFONO DE QUIEN REPORTA:  5697829 7978_x000a_NOMBRE DE CONTACTO EN TERRENO: _x000a_REQUERIMIENTO : Mantención equipos de clima y"/>
    <m/>
    <d v="1899-12-30T00:53:16"/>
    <d v="1899-12-30T01:00:29"/>
    <d v="1899-12-30T00:07:13"/>
  </r>
  <r>
    <s v="INC000002596066"/>
    <s v="HOSTING VIRTUAL"/>
    <x v="6"/>
    <s v="DUOC TICKET AUTOMATICO"/>
    <s v="PAUL A SEPULVEDA ALVAREZ"/>
    <s v="frp_eavend"/>
    <s v="3-Moderado/Limitado"/>
    <x v="0"/>
    <x v="0"/>
    <x v="1"/>
    <s v="FUNDACION INSTITUTO PROFESIONAL DUOC UC"/>
    <s v="DUOC|REQ|SmartScreen"/>
    <s v="05/02/2024 10:55:08"/>
    <s v="05/02/2024 10:57:35"/>
    <x v="0"/>
    <s v="CDP ANTIGUO 1"/>
    <s v="CDP ANTIGUO 2"/>
    <s v="05/02/2024 18:33:12"/>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onfiguraciones realizadas, se espera validacion de cliente."/>
    <d v="1899-12-30T07:29:40"/>
    <d v="1899-12-30T07:38:04"/>
    <d v="1899-12-30T00:08:24"/>
  </r>
  <r>
    <s v="INC000002596070"/>
    <s v="VPN IP - MPLS"/>
    <x v="6"/>
    <s v="GESTION HD"/>
    <s v="RICARDO R GALLEGOS OYANEDER"/>
    <s v="frp_fpetro"/>
    <s v="3-Moderado/Limitado"/>
    <x v="1"/>
    <x v="1"/>
    <x v="1"/>
    <s v="RABIE HNOSLTDA"/>
    <s v="HD/_x000a_[RABIE] Actualizaciones parches mensuales VM / SO MS / Enero"/>
    <s v="05/02/2024 11:04:13"/>
    <s v="05/02/2024 11:04:50"/>
    <x v="0"/>
    <s v="CDP ANTIGUO 1"/>
    <s v="CDP ANTIGUO 2"/>
    <s v="06/02/2024 18:10:08"/>
    <s v="06/02/2024 23:50:00"/>
    <s v="PREVENTIVO: NO_x000a_CODIGO DE SERVICIO:_x000a_DIRECCION:_x000a_QUIEN REPORTA: Alberto Bezares Ovalle +56 9 71268048 /_x000a_CONTACTO EN TERRENO:Alberto Bezares Ovalle +56 9 71268048 /_x000a_PROBLEMA:_x000a_REQUERIMIENTO: Junto con saludar, agradeceré su apoyo generando folio como requerim"/>
    <s v="Se envia informacion segun solicitud."/>
    <d v="1899-12-31T01:38:48"/>
    <d v="1899-12-31T07:05:55"/>
    <d v="1899-12-30T05:27:07"/>
  </r>
  <r>
    <s v="INC000002596090"/>
    <s v="HOUSING"/>
    <x v="13"/>
    <s v="BELIEVE"/>
    <s v="CRISTOPHER MALDONADO ROMERO"/>
    <s v="frp_xgambo"/>
    <s v="3-Moderado/Limitado"/>
    <x v="1"/>
    <x v="1"/>
    <x v="1"/>
    <s v="ALBANETWORK SOCIEDAD ANONIMA"/>
    <s v="GESTION DATACENTER/ ACCESOS / ALBANETWORK SOCIEDAD ANONIMA"/>
    <s v="05/02/2024 12:17:34"/>
    <s v="05/02/2024 12:23:11"/>
    <x v="0"/>
    <s v="COMUNICACIONES"/>
    <s v="VPN IP - MPLS"/>
    <s v="05/02/2024 13:04:09"/>
    <s v="05/02/2024 23:50:00"/>
    <s v="EMPRESA: ALBANETWORK SOCIEDAD ANONIMA_x000a_CÓDIGO DE SERVICIO: _x000a_DIRECCIÓN: Av. Apoquindo #7071, Las Condes, Santiago_x000a_NOMBRE DE QUIEN REPORTA:René González Vargas_x000a_TELÉFONO DE QUIEN REPORTA:  56979898669_x000a_NOMBRE DE CONTACTO EN TERRENO: _x000a_REQUERIMIENTO : Revisión"/>
    <s v="Se efectúa contacto con cliente: N/A_x000a_Teléfono de contacto: N/A_x000a_Acciones realizadas: Accesos autorizados para personal descrito en planilla_x000a_Solución paliativa o definitiva: N/A_x000a_Acciones de Mejora, Recomendaciones: N/A_x000a_Causa Raíz: N/A"/>
    <d v="1899-12-30T00:29:30"/>
    <d v="1899-12-30T00:46:35"/>
    <d v="1899-12-30T00:17:05"/>
  </r>
  <r>
    <s v="INC000002596163"/>
    <s v="HOUSING"/>
    <x v="8"/>
    <s v="ADMINISTRADORES RESIDENTES"/>
    <s v="FERNEY D GARZON PEÑA"/>
    <s v="frp_jugonz"/>
    <s v="3-Moderado/Limitado"/>
    <x v="1"/>
    <x v="1"/>
    <x v="1"/>
    <s v="TIWS CHILE II SPA"/>
    <s v="GESTION DATACENTER/ ACCESOS / TIWS CHILE II SPA"/>
    <s v="05/02/2024 10:05:44"/>
    <s v="05/02/2024 10:09:03"/>
    <x v="0"/>
    <s v="COMUNICACIONES"/>
    <s v="VPN IP - MPLS"/>
    <s v="05/02/2024 12:46:57"/>
    <s v="05/02/2024 23:50:00"/>
    <s v="EMPRESA: TIWS CHILE II SPA_x000a_CÓDIGO DE SERVICIO: _x000a_DIRECCIÓN: Av. Presidente Prieto #226, Paine, Santiago_x000a_NOMBRE DE QUIEN REPORTA: Roxana Mateluna Martínez_x000a_TELÉFONO DE QUIEN REPORTA: 961887911_x000a_NOMBRE DE CONTACTO EN TERRENO: Roxana Mateluna_x000a_PROBLEMA: Se requ"/>
    <m/>
    <d v="1899-12-30T02:28:28"/>
    <d v="1899-12-30T02:41:13"/>
    <d v="1899-12-30T00:12:45"/>
  </r>
  <r>
    <s v="INC000002596189"/>
    <s v="HOSTING VIRTUAL"/>
    <x v="7"/>
    <s v="OPERACION N1"/>
    <s v="SEBASTIAN I ACUÑA GUZMAN"/>
    <s v="tct_sacuna"/>
    <s v="4-Menor/Localizado"/>
    <x v="0"/>
    <x v="0"/>
    <x v="1"/>
    <s v="TELEFONICA EMPRESAS DE CHILE SA"/>
    <s v="Revisión reporte de filesystem"/>
    <s v="05/02/2024 10:19:04"/>
    <s v="05/02/2024 10:20:01"/>
    <x v="0"/>
    <s v="TI"/>
    <s v="SISTEMAS OPERATIVOS"/>
    <s v="05/02/2024 15:40:58"/>
    <s v="05/02/2024 23:50:00"/>
    <s v="Se revisan filesystem alarmados en reprote correspondiente."/>
    <s v="No se realizarán más gestiones sobre este folio, cierre ok."/>
    <d v="1899-12-30T00:00:00"/>
    <d v="1899-12-30T00:00:00"/>
    <d v="1899-12-30T00:00:00"/>
  </r>
  <r>
    <s v="INC000002596240"/>
    <s v="SAP"/>
    <x v="9"/>
    <s v="CLOUD SAP HANA"/>
    <s v="NICOLAS A SAAVEDRA EGUILUZ"/>
    <s v="tct_nsaave"/>
    <s v="4-Menor/Localizado"/>
    <x v="0"/>
    <x v="0"/>
    <x v="1"/>
    <s v="TELEFONICA EMPRESAS DE CHILE SA"/>
    <s v="Checklist Diario Clientes 05.02.24"/>
    <s v="05/02/2024 10:07:27"/>
    <s v="05/02/2024 10:08:35"/>
    <x v="0"/>
    <s v="Service"/>
    <s v="Internal"/>
    <s v="05/02/2024 10:09:01"/>
    <s v="05/02/2024 23:50:00"/>
    <s v="Se realiza Checklist Diario de los clientes; _x000a_HDC_x000a_NUTRISCO"/>
    <s v="Se realiza Checklist Diario de los clientes; _x000a_HDC_x000a_NUTRISCO"/>
    <d v="1899-12-30T00:00:00"/>
    <d v="1899-12-30T00:01:34"/>
    <d v="1899-12-30T00:01:34"/>
  </r>
  <r>
    <s v="INC000002596244"/>
    <s v="VPN IP - MPLS"/>
    <x v="9"/>
    <s v="GESTION HD"/>
    <s v="NICOLAS A SAAVEDRA EGUILUZ"/>
    <s v="frp_pcamay"/>
    <s v="3-Moderado/Limitado"/>
    <x v="1"/>
    <x v="1"/>
    <x v="1"/>
    <s v="NUTRISCO CHILE SA"/>
    <s v="HD/RV: Creación Usuario SAP QAS"/>
    <s v="05/02/2024 10:19:09"/>
    <s v="05/02/2024 10:20:13"/>
    <x v="0"/>
    <s v="Service"/>
    <s v="Internal"/>
    <s v="05/02/2024 11:38:10"/>
    <s v="05/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He creado el usuario XMIRANDA según lo solicitado."/>
    <d v="1899-12-30T00:00:00"/>
    <d v="1899-12-30T01:19:01"/>
    <d v="1899-12-30T01:19:01"/>
  </r>
  <r>
    <s v="INC000002596262"/>
    <s v="HOUSING"/>
    <x v="13"/>
    <s v="BELIEVE"/>
    <s v="CRISTOPHER MALDONADO ROMERO"/>
    <s v="frp_dvilca"/>
    <s v="3-Moderado/Limitado"/>
    <x v="1"/>
    <x v="1"/>
    <x v="1"/>
    <s v="TELEFONICA EMPRESAS DE CHILE SA"/>
    <s v="GESTION DATACENTER/ ACCESOS /TELEFONICA EMPRESAS DE CHILE SA"/>
    <s v="05/02/2024 10:41:15"/>
    <s v="05/02/2024 10:47:41"/>
    <x v="0"/>
    <s v="COMUNICACIONES"/>
    <s v="VPN IP - MPLS"/>
    <s v="05/02/2024 11:30:33"/>
    <s v="05/02/2024 23:50:00"/>
    <s v="EMPRESA:TELEFONICA EMPRESAS DE CHILE SA_x000a_CÓDIGO DE SERVICIO: _x000a_DIRECCIÓN:Av. Apoquindo #7071, Las Condes, Santiago_x000a_NOMBRE DE QUIEN REPORTA:Eduardo Farías (Nabiax)_x000a_TELÉFONO DE QUIEN REPORTA:992982563_x000a_NOMBRE DE CONTACTO EN TERRENO: _x000a_PROBLEMA:_x000a_REUNION DE OBRA"/>
    <s v="Se efectúa contacto con cliente: N/A_x000a_Teléfono de contacto: N/A_x000a_Acciones realizadas: Acceso autorizado para personal descrito en plantilla_x000a_Solución paliativa o definitiva: N/A_x000a_Acciones de Mejora, Recomendaciones: N/A_x000a_Causa Raíz: N/A"/>
    <d v="1899-12-30T00:36:11"/>
    <d v="1899-12-30T00:49:18"/>
    <d v="1899-12-30T00:13:07"/>
  </r>
  <r>
    <s v="INC000002596344"/>
    <s v="HOSTING VIRTUAL"/>
    <x v="6"/>
    <s v="DUOC TICKET AUTOMATICO"/>
    <s v="ALEJANDRO ACEVEDO VALENZUELA"/>
    <s v="frp_lmosqu"/>
    <s v="4-Menor/Localizado"/>
    <x v="0"/>
    <x v="0"/>
    <x v="1"/>
    <s v="FUNDACION INSTITUTO PROFESIONAL DUOC UC"/>
    <s v="DUOC  | REQ  |  Solicitud lista de usuarios sin inicio de sesión"/>
    <s v="05/02/2024 12:56:05"/>
    <s v="05/02/2024 12:59:32"/>
    <x v="0"/>
    <s v="CDP ANTIGUO 1"/>
    <s v="CDP ANTIGUO 2"/>
    <s v="05/02/2024 16:25:12"/>
    <s v="0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adjunta listado de usuarios sin conexión hace más de 100 dias. Con lo cual se cumple condición sobre cuentas creadas en Nov 2023."/>
    <d v="1899-12-30T00:01:08"/>
    <d v="1899-12-30T03:29:07"/>
    <d v="1899-12-30T03:27:59"/>
  </r>
  <r>
    <s v="INC000002596355"/>
    <s v="HOUSING"/>
    <x v="14"/>
    <s v="BELIEVE"/>
    <s v="SEBASTIAN A JARA VIDAL"/>
    <s v="frp_xgambo"/>
    <s v="3-Moderado/Limitado"/>
    <x v="1"/>
    <x v="1"/>
    <x v="1"/>
    <s v="NCG SERVICIOS S.A."/>
    <s v="GESTION DATACENTER/ ACCESOS / NCG SERVICIOS S.A."/>
    <s v="05/02/2024 13:24:32"/>
    <s v="05/02/2024 13:26:41"/>
    <x v="0"/>
    <s v="COMUNICACIONES"/>
    <s v="VPN IP - MPLS"/>
    <s v="05/02/2024 13:45:38"/>
    <s v="05/02/2024 23:50:00"/>
    <s v="EMPRESA: NCG SERVICIOS S.A._x000a_CÓDIGO DE SERVICIO: _x000a_DIRECCIÓN:Calle San Martin #50, Santiago Centro, Santiago_x000a_NOMBRE DE QUIEN REPORTA:Alfredo Naranjo_x000a_TELÉFONO DE QUIEN REPORTA:  994479877_x000a_NOMBRE DE CONTACTO EN TERRENO: _x000a_REQUERIMIENTO : Inspección Visual Rac"/>
    <m/>
    <d v="1899-12-30T00:07:01"/>
    <d v="1899-12-30T00:21:06"/>
    <d v="1899-12-30T00:14:05"/>
  </r>
  <r>
    <s v="INC000002596403"/>
    <s v="VPN IP - MPLS"/>
    <x v="3"/>
    <s v="GESTION HD"/>
    <s v="PABLO N OLIVA ALARCON"/>
    <s v="frp_fpetro"/>
    <s v="3-Moderado/Limitado"/>
    <x v="1"/>
    <x v="1"/>
    <x v="1"/>
    <s v="XINERGIA LABORAL S A"/>
    <s v="HD/_x000a_Clonar VM 192.168.190.4 Xinerlink-SQL"/>
    <s v="05/02/2024 16:24:43"/>
    <s v="05/02/2024 16:27:02"/>
    <x v="0"/>
    <s v="CDP ANTIGUO 1"/>
    <s v="CDP ANTIGUO 2"/>
    <s v="06/02/2024 17:14:30"/>
    <s v="06/02/2024 23:50:00"/>
    <s v="PREVENTIVO: NO_x000a_CODIGO DE SERVICIO: _x000a_DIRECCION:_x000a_QUIEN REPORTA:_x000a_CONTACTO EN TERRENO:_x000a__x000a_REQUERIMIENTO:_x000a__x000a_Buenas tardes, junto con saludar solicitamos su apoyo en la clonación de_x000a_la máquina 192.168.190.4, esta debe quedar renombrada como_x000a_Xinerlink-SQL-Dev, tam"/>
    <s v="FASE RESOLUCIÓN Y RECUPERACIÓN_x000a__x000a_Se efectúa contacto con cliente: NA_x000a__x000a_Teléfono de contacto: Na_x000a__x000a_Acciones realizadas: Personal de implantacion toma el caso, y asigna el espacio requerido_x000a__x000a_Solución paliativa o definitiva: paliativa_x000a__x000a_Acciones de Mejora, Reco"/>
    <d v="1899-12-30T14:49:20"/>
    <d v="1899-12-31T00:49:47"/>
    <d v="1899-12-30T10:00:27"/>
  </r>
  <r>
    <s v="INC000002596453"/>
    <s v="HOUSING"/>
    <x v="11"/>
    <s v="APQ ACCESOS"/>
    <s v="JOSE G MARQUEZ MARCANO"/>
    <s v="tct_josmam"/>
    <s v="4-Menor/Localizado"/>
    <x v="0"/>
    <x v="0"/>
    <x v="1"/>
    <s v="TELEFONICA EMPRESAS DE CHILE SA"/>
    <s v="TOMA DE ALARMAS DE CLIENTES"/>
    <s v="05/02/2024 11:13:27"/>
    <s v="05/02/2024 11:14:16"/>
    <x v="0"/>
    <s v="CDP ANTIGUO 1"/>
    <s v="CDP ANTIGUO 2"/>
    <s v="05/02/2024 11:15:27"/>
    <s v="05/02/2024 23:50:00"/>
    <s v="TOMA DE ALARMAS DE CLIENTES"/>
    <s v="TOMA DE ALARMAS REALIZADAS"/>
    <d v="1899-12-30T00:00:56"/>
    <d v="1899-12-30T00:02:00"/>
    <d v="1899-12-30T00:01:04"/>
  </r>
  <r>
    <s v="INC000002596480"/>
    <s v="INFRAESTRUCTURA DC"/>
    <x v="2"/>
    <s v="APQ ACCESOS"/>
    <s v="JONATHAN A MARQUEZ ASTENGO"/>
    <s v="tct_jmarqu"/>
    <s v="4-Menor/Localizado"/>
    <x v="0"/>
    <x v="0"/>
    <x v="0"/>
    <s v="TELEFONICA CYBERSECURITY TECH CHILE SPA"/>
    <s v="SUPERVISION CELULOSA ARAUCO/CRQ 81351"/>
    <s v="05/02/2024 11:28:57"/>
    <s v="05/02/2024 11:32:22"/>
    <x v="0"/>
    <s v="CDP ANTIGUO 1"/>
    <s v="CDP ANTIGUO 2"/>
    <s v="06/02/2024 9:44:52"/>
    <s v="06/02/2024 23:50:00"/>
    <s v="PREVENTIVO: NO_x000a_CÓDIGO DE SERVICIO: INC000002596480_x000a_DIRECCIÓN:  DCSM_x000a_QUIEN REPORTA: RENE VILLEGAS_x000a_CONTACTO EN TERRENO: DC OPERADOR N1_x000a_PROBLEMA: SUPERVISION CRQ_x000a_REQUERIMIENTO: INGRESO DE EQUIPOS"/>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596485"/>
    <s v="HOUSING"/>
    <x v="13"/>
    <s v="ADMINISTRADORES RESIDENTES"/>
    <s v="CRISTOPHER MALDONADO ROMERO"/>
    <s v="frp_jugonz"/>
    <s v="3-Moderado/Limitado"/>
    <x v="1"/>
    <x v="1"/>
    <x v="1"/>
    <s v="TELEFONICA EMPRESAS DE CHILE SA"/>
    <s v="GESTION DATACENTER/ ACCESOS / TELEFONICA EMPRESAS DE CHILE SA"/>
    <s v="05/02/2024 11:37:10"/>
    <s v="05/02/2024 11:45:05"/>
    <x v="0"/>
    <s v="COMUNICACIONES"/>
    <s v="VPN IP - MPLS"/>
    <s v="05/02/2024 12:29:57"/>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 _x000a_Acciones realizadas: Accesos autorizados para personal descrito en planillas_x000a_Solución paliativa o definitiva: N/A_x000a_Acciones de Mejora, Recomendaciones: N/A_x000a_Causa Raíz: N/A"/>
    <d v="1899-12-30T00:38:19"/>
    <d v="1899-12-30T00:52:47"/>
    <d v="1899-12-30T00:14:28"/>
  </r>
  <r>
    <s v="INC000002596489"/>
    <s v="HOUSING"/>
    <x v="13"/>
    <s v="ADMINISTRADORES RESIDENTES"/>
    <s v="CRISTOPHER MALDONADO ROMERO"/>
    <s v="frp_jugonz"/>
    <s v="3-Moderado/Limitado"/>
    <x v="1"/>
    <x v="1"/>
    <x v="1"/>
    <s v="TELEFONICA EMPRESAS DE CHILE SA"/>
    <s v="GESTION DATACENTER/ ACCESOS / TELEFONICA EMPRESAS DE CHILE SA"/>
    <s v="05/02/2024 11:38:43"/>
    <s v="05/02/2024 11:45:38"/>
    <x v="0"/>
    <s v="COMUNICACIONES"/>
    <s v="VPN IP - MPLS"/>
    <s v="05/02/2024 12:33:33"/>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_x000a_Acciones realizadas: Accesos autorizados para personal descrito en planillas_x000a_Solución paliativa o definitiva: N/A_x000a_Acciones de Mejora, Recomendaciones: N/A_x000a_Causa Raíz: N/A"/>
    <d v="1899-12-30T00:41:40"/>
    <d v="1899-12-30T00:54:50"/>
    <d v="1899-12-30T00:13:10"/>
  </r>
  <r>
    <s v="INC000002596510"/>
    <s v="TICKET-INTELIGENTE"/>
    <x v="3"/>
    <s v="GESTION TI"/>
    <s v="MOISES E MONTERO RAMOS"/>
    <s v="USR_TSIGHT"/>
    <s v="1-Extenso/Generalizado"/>
    <x v="0"/>
    <x v="0"/>
    <x v="3"/>
    <s v="FUNDACION INSTITUTO PROFESIONAL DUOC UC"/>
    <s v="fiprdu01 - ilo_pmontt TICKET AUTOMATICO"/>
    <s v="05/02/2024 11:48:19"/>
    <s v="05/02/2024 11:48:19"/>
    <x v="0"/>
    <s v="TRUESIGHT"/>
    <s v="TRUESIGHT"/>
    <s v="05/02/2024 15:59:28"/>
    <s v="05/02/2024 23:50:00"/>
    <s v="PREVENTIVO=SI_x000a_CODIGO DE SERVICIO=ILO_PMONTT_x000a_DIRECCION=NULL_x000a_CIUDAD=NULL_x000a_COMUNA LOCAL=_x000a_REGION=NULL_x000a_QUIEN REPORTA=Ticket automático_x000a_CONTACTO EN TERRENO=_x000a_PROBLEMA=Node FIPRDU01 - ILO_PMONTT is Down_x000a_REQUERIMIENTO=_x000a_EQUIPOS ENERGIZADO O REINICIADO=_x000a_HORARIO DE A"/>
    <s v="Se efectúa contacto con cliente: N/A_x000a_Teléfono de contacto: N/A_x000a_Acciones realizadas: Equipo no es administrado por telefonica, favor derivar _x000a_Solución paliativa o definitiva: definitiva_x000a_Acciones de Mejora, Recomendaciones: N/A_x000a_Causa Raíz:N/A"/>
    <d v="1899-12-30T01:53:11"/>
    <d v="1899-12-30T04:11:09"/>
    <d v="1899-12-30T02:17:58"/>
  </r>
  <r>
    <s v="INC000002596547"/>
    <s v="HOUSING"/>
    <x v="13"/>
    <s v="ADMINISTRADORES RESIDENTES"/>
    <s v="CRISTOPHER MALDONADO ROMERO"/>
    <s v="frp_jugonz"/>
    <s v="3-Moderado/Limitado"/>
    <x v="1"/>
    <x v="1"/>
    <x v="1"/>
    <s v="HDI SEGUROS S A"/>
    <s v="GESTION DATACENTER/ ACCESOS / HDI SEGUROS S A"/>
    <s v="05/02/2024 12:27:02"/>
    <s v="05/02/2024 12:29:45"/>
    <x v="0"/>
    <s v="COMUNICACIONES"/>
    <s v="VPN IP - MPLS"/>
    <s v="05/02/2024 12:43:08"/>
    <s v="05/02/2024 23:50:00"/>
    <s v="EMPRESA: HDI SEGUROS S A_x000a_CÓDIGO DE SERVICIO: _x000a_DIRECCIÓN: Av. Apoquindo #7071, Las Condes, Santiago_x000a_NOMBRE DE QUIEN REPORTA: Operador DataCenter Sites_x000a_TELÉFONO DE QUIEN REPORTA: +56 2 22025776 / +56 9 81290517_x000a_NOMBRE DE CONTACTO EN TERRENO: Álvaro Ulloa F"/>
    <s v="Se efectúa contacto con cliente: N/A_x000a_Teléfono de contacto: N/A_x000a_Acciones realizadas: Accesos autorizados para personal descrito en planilla_x000a_Solución paliativa o definitiva: N/A_x000a_Acciones de Mejora, Recomendaciones: N/A_x000a_Causa Raíz: N/A"/>
    <d v="1899-12-30T00:00:00"/>
    <d v="1899-12-30T00:16:06"/>
    <d v="1899-12-30T00:16:06"/>
  </r>
  <r>
    <s v="INC000002596591"/>
    <s v="RED INTERNA"/>
    <x v="10"/>
    <s v="APQ ACCESOS"/>
    <s v="CRISTOPHER MALDONADO ROMERO"/>
    <s v="tct_cmaldo"/>
    <s v="4-Menor/Localizado"/>
    <x v="0"/>
    <x v="0"/>
    <x v="0"/>
    <s v="TELEFONICA EMPRESAS DE CHILE SA"/>
    <s v="RONDA TOMA DE TEMPERATURAS SALAS TIC"/>
    <s v="05/02/2024 13:04:42"/>
    <s v="05/02/2024 13:18:17"/>
    <x v="0"/>
    <s v="CDP ANTIGUO 1"/>
    <s v="CDP ANTIGUO 2"/>
    <s v="05/02/2024 13:31:56"/>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596599"/>
    <s v="TICKET-INTELIGENTE"/>
    <x v="7"/>
    <s v="GESTION TI"/>
    <s v="SEBASTIAN I ACUÑA GUZMAN"/>
    <s v="USR_TSIGHT"/>
    <s v="1-Extenso/Generalizado"/>
    <x v="0"/>
    <x v="0"/>
    <x v="3"/>
    <s v="TELEFONICA EMPRESAS DE CHILE SA"/>
    <s v="prod-ar-apirest01 TICKET AUTOMATICO"/>
    <s v="05/02/2024 13:08:03"/>
    <s v="05/02/2024 13:08:03"/>
    <x v="0"/>
    <s v="TI"/>
    <s v="SISTEMAS OPERATIVOS"/>
    <s v="05/02/2024 15:38:00"/>
    <s v="05/02/2024 23:50:00"/>
    <s v="PREVENTIVO=SI_x000a_CODIGO DE SERVICIO=prod-ar-apirest01_x000a_DIRECCION=DC_x000a_CIUDAD=SANTIAGO_x000a_COMUNA LOCAL=_x000a_REGION=REGIÃ“N METROPOLITANA DE SANTIAGO_x000a_QUIEN REPORTA=Ticket automático_x000a_CONTACTO EN TERRENO=_x000a_PROBLEMA=High RAM Usage Alert for Node RMDY - prod_ar_apirest01_x000a_RE"/>
    <s v="Se revisa el servidor alarmado, encontrando que el alto consumo de memoria corresponde a procesos Java, como se ve en la siguiente imagen._x000a__x000a_No se ven problemas de rendimiento en el servidor producido por la alarma reportada."/>
    <d v="1899-12-30T01:22:38"/>
    <d v="1899-12-30T02:29:57"/>
    <d v="1899-12-30T01:07:19"/>
  </r>
  <r>
    <s v="INC000002596624"/>
    <s v="VPN IP - MPLS"/>
    <x v="9"/>
    <s v="GESTION HD"/>
    <s v="EWALD R GALAZ MILLALEO"/>
    <s v="frp_fpetro"/>
    <s v="3-Moderado/Limitado"/>
    <x v="1"/>
    <x v="1"/>
    <x v="1"/>
    <s v="ACMA S.A."/>
    <s v="REQ/_x000a_RE: ACMA - RE: envio repetitivo de oc"/>
    <s v="05/02/2024 12:35:55"/>
    <s v="05/02/2024 12:39:21"/>
    <x v="0"/>
    <s v="Service"/>
    <s v="Internal"/>
    <s v="06/02/2024 14:10:53"/>
    <s v="06/02/2024 23:50:00"/>
    <s v="PREVENTIVO: NO_x000a_CODIGO DE SERVICIO: _x000a_DIRECCION:_x000a_QUIEN REPORTA:_x000a_CONTACTO EN TERRENO:_x000a__x000a_REQUERIMIENTO:_x000a__x000a__x000a__x000a_Se ha procedido abrir la conexión remota para el sistema ERP QAS (ACQ) y_x000a_agregar los datos del usuario enviado al área segura._x000a__x000a_EQUIPOS ENERGIZADO/REINI"/>
    <s v="Estimados,_x000a__x000a_Se adjunta correo de respuesta enviada al cliente._x000a__x000a_Saludos."/>
    <d v="1899-12-30T16:55:44"/>
    <d v="1899-12-31T01:34:58"/>
    <d v="1899-12-30T08:39:14"/>
  </r>
  <r>
    <s v="INC000002596693"/>
    <s v="MONITOREO"/>
    <x v="4"/>
    <s v="SM OPERACIONES"/>
    <s v="GONZALO MENDOZA MARTINEZ"/>
    <s v="tct_decruz"/>
    <s v="4-Menor/Localizado"/>
    <x v="2"/>
    <x v="1"/>
    <x v="1"/>
    <s v="TELEFONICA GLOBAL TECHNOLOGY S.A.AGENCIA EN CHILE"/>
    <s v="ALERTAS DE MONITOREO"/>
    <s v="05/02/2024 15:51:24"/>
    <s v="05/02/2024 15:55:17"/>
    <x v="0"/>
    <s v="TRUESIGHT"/>
    <s v="TRUESIGHT"/>
    <s v="07/02/2024 16:48:07"/>
    <s v="07/02/2024 23:50:00"/>
    <s v="Nombre Alerta_x0009_Nodo Afectado_x0009_Objeto Afectado_x0009_Tipo de Objeto_x0009_ Direccion IP_x000a__x000a_GestionEventos_AlertaUPDOWN_Server_Principal_x0009_FIPRDU01 - DCACDVALPO1_x0009_FIPRDU01 - DCACDVALPO1_x0009_Node_x0009_10.20.8.11_x000a__x000a_GestionEventos_AlertaUPDOWN_Server_Principal_x0009_GPSCHI01 - LNPRWS_GPS04_x0009_GPS"/>
    <s v="FASE RESOLUCIÓN Y RECUPERACIÓN_x000a__x000a_Se efectúa contacto con cliente: GPS Pablo Meza_x000a__x000a_Teléfono de contacto: nn_x000a__x000a_Acciones realizadas: Se eliminan alertas en caso de ser necesario. Se escalan servidores caídos a cliente y se normalizan servidores funcionales."/>
    <d v="1899-12-30T00:00:00"/>
    <d v="1899-12-30T00:00:00"/>
    <d v="1899-12-30T00:00:00"/>
  </r>
  <r>
    <s v="INC000002596714"/>
    <s v="HOUSING"/>
    <x v="14"/>
    <s v="BELIEVE"/>
    <s v="SEBASTIAN A JARA VIDAL"/>
    <s v="frp_jcarri"/>
    <s v="3-Moderado/Limitado"/>
    <x v="1"/>
    <x v="1"/>
    <x v="1"/>
    <s v="FUNDACION EDUCACIONAL PARA EL DESARROLLO INTEGRAL DEL MENOR"/>
    <s v="GESTION DATACENTER/ ACCESOS /FUNDACION EDUCACIONAL PARA EL DESARROLLO INTEGRAL DEL MENOR"/>
    <s v="05/02/2024 12:18:26"/>
    <s v="05/02/2024 12:20:20"/>
    <x v="0"/>
    <s v="COMUNICACIONES"/>
    <s v="VPN IP - MPLS"/>
    <s v="05/02/2024 12:44:14"/>
    <s v="05/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m/>
    <d v="1899-12-30T00:03:06"/>
    <d v="1899-12-30T00:25:48"/>
    <d v="1899-12-30T00:22:42"/>
  </r>
  <r>
    <s v="INC000002596723"/>
    <s v="HOUSING"/>
    <x v="8"/>
    <s v="BELIEVE"/>
    <s v="FERNEY D GARZON PEÑA"/>
    <s v="frp_jcarri"/>
    <s v="3-Moderado/Limitado"/>
    <x v="1"/>
    <x v="1"/>
    <x v="1"/>
    <s v="FORUM SERVICIOS FINANCIEROS SA"/>
    <s v="GESTION DATACENTER/ ACCESOS /FORUM SERVICIOS FINANCIEROS SA"/>
    <s v="05/02/2024 12:50:37"/>
    <s v="05/02/2024 12:52:02"/>
    <x v="0"/>
    <s v="COMUNICACIONES"/>
    <s v="VPN IP - MPLS"/>
    <s v="05/02/2024 17:15:31"/>
    <s v="05/02/2024 23:50:00"/>
    <s v="EMPRESA:FORUM SERVICIOS FINANCIEROS SA_x000a_CÓDIGO DE SERVICIO: _x000a_DIRECCIÓN:AV. Presidente Prieto #226, Paine, Santiago_x000a_NOMBRE DE QUIEN REPORTA:Roxana Jara _x000a_TELÉFONO DE QUIEN REPORTA:9 94372663_x000a_NOMBRE DE CONTACTO EN TERRENO: _x000a_REQUERIMIENTO: Se requiere accesos"/>
    <m/>
    <d v="1899-12-30T04:08:09"/>
    <d v="1899-12-30T04:24:54"/>
    <d v="1899-12-30T00:16:45"/>
  </r>
  <r>
    <s v="INC000002596803"/>
    <s v="RED INTERNA"/>
    <x v="6"/>
    <s v="APQ ACCESOS"/>
    <s v="GIOVANNI D ROCCO VALENZUELA"/>
    <s v="tct_javcac"/>
    <s v="4-Menor/Localizado"/>
    <x v="0"/>
    <x v="0"/>
    <x v="1"/>
    <s v="TELEFONICA CYBERSECURITY TECH CHILE SPA"/>
    <s v="Creación de cuentas"/>
    <s v="05/02/2024 14:41:10"/>
    <s v="05/02/2024 14:43:16"/>
    <x v="0"/>
    <s v="CDP ANTIGUO 1"/>
    <s v="CDP ANTIGUO 2"/>
    <s v="08/02/2024 10:03:33"/>
    <s v="08/02/2024 23:50:00"/>
    <s v="OBSERVACION: habilitación de cuentas para en gestor documental._x000a__x000a_URL:  http://10.66.36.5:91/sites/ssd/servicios/Operaciones/SitePages/Home.aspx_x000a__x000a__x000a_DATOS DE OPERADORES:_x000a__x000a_NOMBRE: Jonathan Alexis _x0009_Marquez_x0009_Astengo_x0009__x000a_RUT : 17483015-0 _x000a_CORREO CORPORATIVO: jonath"/>
    <s v="se envian credenciales segun lo solciitado en folio para gestor documental"/>
    <d v="1899-12-30T00:00:00"/>
    <d v="1899-12-30T00:00:00"/>
    <d v="1899-12-30T00:00:00"/>
  </r>
  <r>
    <s v="INC000002596888"/>
    <s v="COMUNICACIONES"/>
    <x v="6"/>
    <s v="GESTION PLATAFORMA CLIENTES"/>
    <s v="ALEJANDRO ACEVEDO VALENZUELA"/>
    <s v="lmolcont"/>
    <s v="3-Moderado/Limitado"/>
    <x v="1"/>
    <x v="1"/>
    <x v="1"/>
    <s v="TELEFONICA EMPRESAS DE CHILE SA"/>
    <s v="REINICIO PASSWORD VPN"/>
    <s v="05/02/2024 14:17:50"/>
    <s v="05/02/2024 14:17:50"/>
    <x v="0"/>
    <s v="PLATAFORMAS"/>
    <s v="REMEDY EMPRESAS"/>
    <s v="05/02/2024 15:52:50"/>
    <s v="05/02/2024 23:50:00"/>
    <s v="FAVOR REINICIAR PASSWORD VPN DE LOS SIGUIENTES USUARIOS: _x000a__x000a_p.bhernandez - enviar password al siguiente correo = brany.hernandez@movistar.cl_x000a__x000a_Slds.,_x000a__x000a_Luis Molina."/>
    <s v="Buen día. Password reiniciada"/>
    <d v="1899-12-30T00:00:00"/>
    <d v="1899-12-30T01:35:00"/>
    <d v="1899-12-30T01:35:00"/>
  </r>
  <r>
    <s v="INC000002597035"/>
    <s v="RED INTERNA"/>
    <x v="10"/>
    <s v="APQ ACCESOS"/>
    <s v="CRISTOPHER MALDONADO ROMERO"/>
    <s v="tct_cmaldo"/>
    <s v="4-Menor/Localizado"/>
    <x v="0"/>
    <x v="0"/>
    <x v="0"/>
    <s v="TELEFONICA EMPRESAS DE CHILE SA"/>
    <s v="RONDA TOMA DE TEMPERATURAS SALAS TIC"/>
    <s v="05/02/2024 16:02:37"/>
    <s v="05/02/2024 16:03:49"/>
    <x v="0"/>
    <s v="CDP ANTIGUO 1"/>
    <s v="CDP ANTIGUO 2"/>
    <s v="05/02/2024 16:54:20"/>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597089"/>
    <s v="HOSTING VIRTUAL"/>
    <x v="6"/>
    <s v="SISTEMA OPERATIVO MICROSOFT"/>
    <s v="PAUL A SEPULVEDA ALVAREZ"/>
    <s v="tct_psepul"/>
    <s v="4-Menor/Localizado"/>
    <x v="0"/>
    <x v="0"/>
    <x v="1"/>
    <s v="TELEFONICA GLOBAL TECHNOLOGY S.A.AGENCIA EN CHILE"/>
    <s v="c4-tic-cl paine unir a dominio nuevo servidor"/>
    <s v="05/02/2024 18:24:05"/>
    <s v="05/02/2024 18:25:11"/>
    <x v="0"/>
    <s v="TI"/>
    <s v="SISTEMAS OPERATIVOS"/>
    <s v="05/02/2024 18:30:35"/>
    <s v="05/02/2024 23:50:00"/>
    <s v="se procedió a subir el nuevo servidor como controlador de dominio en tic.cl._x000a_En este despliegue se añadió la configuración del certificado necesario para que la conexión ldap por el puerto 636 sea segura, según los requerimientos de vcenter._x000a_El workaroun"/>
    <s v="se procedió a subir el nuevo servidor como controlador de dominio en tic.cl._x000a_En este despliegue se añadió la configuración del certificado necesario para que la conexión ldap por el puerto 636 sea segura, según los requerimientos de vcenter._x000a_El workaroun"/>
    <d v="1899-12-30T00:00:00"/>
    <d v="1899-12-30T00:06:30"/>
    <d v="1899-12-30T00:06:30"/>
  </r>
  <r>
    <s v="INC000002597090"/>
    <s v="HOSTING VIRTUAL"/>
    <x v="6"/>
    <s v="SISTEMA OPERATIVO MICROSOFT"/>
    <s v="PAUL A SEPULVEDA ALVAREZ"/>
    <s v="tct_psepul"/>
    <s v="4-Menor/Localizado"/>
    <x v="0"/>
    <x v="0"/>
    <x v="1"/>
    <s v="TELEFONICA GLOBAL TECHNOLOGY S.A.AGENCIA EN CHILE"/>
    <s v="Solarwinds - actualizar inventario"/>
    <s v="05/02/2024 18:25:40"/>
    <s v="05/02/2024 18:26:38"/>
    <x v="0"/>
    <s v="TI"/>
    <s v="SISTEMAS OPERATIVOS"/>
    <s v="05/02/2024 18:30:10"/>
    <s v="05/02/2024 23:50:00"/>
    <s v="Nuevos servidores de plataforrma solarwinds a planilla_x000a_SW-POLL08-4WBU_x000a_SW-WEB01-jcYZ_x000a_SW-POLL11-hrhw_x000a_SW-CORE01-atfZ_x000a_SW-DB01-1Vzm_x000a_SW-POLL02-tQIm_x000a_SW-POLL06-osuQ_x000a_SW-POLL07-MkUl_x000a_SW-POLL09-c6iw_x000a_SW-POLL10-b8U6_x000a_SW-POLL12-izi5_x000a_SW-POLL13-giwb_x000a_SW-WEB02-5DXm_x000a_SW-FCORE"/>
    <s v="Se realiza actualizacion de inventario incluyendo nuevos servidores solarrwinds"/>
    <d v="1899-12-30T00:00:00"/>
    <d v="1899-12-30T00:04:30"/>
    <d v="1899-12-30T00:04:30"/>
  </r>
  <r>
    <s v="INC000002597091"/>
    <s v="HOSTING VIRTUAL"/>
    <x v="6"/>
    <s v="SISTEMA OPERATIVO MICROSOFT"/>
    <s v="PAUL A SEPULVEDA ALVAREZ"/>
    <s v="tct_psepul"/>
    <s v="4-Menor/Localizado"/>
    <x v="0"/>
    <x v="0"/>
    <x v="1"/>
    <s v="TELEFONICA GLOBAL TECHNOLOGY S.A.AGENCIA EN CHILE"/>
    <s v="ECERT - servidores apagados"/>
    <s v="05/02/2024 18:27:02"/>
    <s v="05/02/2024 18:27:52"/>
    <x v="0"/>
    <s v="TI"/>
    <s v="SISTEMAS OPERATIVOS"/>
    <s v="05/02/2024 18:31:04"/>
    <s v="05/02/2024 23:50:00"/>
    <s v="tengo estas alertas de servidores abajo, tienes alguna info de ellos?_x000a_EMNACE01 - SRV_WEB02 10.29.240.166_x000a_EMNACE01 - SRV_WEB01 _VM 10.29.240.22"/>
    <s v="Se valida servidores apagados segun requerimiento"/>
    <d v="1899-12-30T00:00:00"/>
    <d v="1899-12-30T00:04:02"/>
    <d v="1899-12-30T00:04:02"/>
  </r>
  <r>
    <s v="INC000002597094"/>
    <s v="HOSTING VIRTUAL"/>
    <x v="6"/>
    <s v="SISTEMA OPERATIVO MICROSOFT"/>
    <s v="PAUL A SEPULVEDA ALVAREZ"/>
    <s v="tct_psepul"/>
    <s v="4-Menor/Localizado"/>
    <x v="0"/>
    <x v="0"/>
    <x v="1"/>
    <s v="TELEFONICA GLOBAL TECHNOLOGY S.A.AGENCIA EN CHILE"/>
    <s v="Sistema inventario - revision de JOB con fallas"/>
    <s v="05/02/2024 18:28:15"/>
    <s v="05/02/2024 18:29:25"/>
    <x v="0"/>
    <s v="TI"/>
    <s v="SISTEMAS OPERATIVOS"/>
    <s v="05/02/2024 18:32:04"/>
    <s v="05/02/2024 23:50:00"/>
    <s v="Falla en el paso 2 del JOB de sistema inventario que alimenta de datos de IP a la web"/>
    <s v="Se modifica prrocedimiento para limitar largo de IP a &lt;=15 lo que estaba dando problemas en la insercion de nuevas ip al sistema"/>
    <d v="1899-12-30T00:00:00"/>
    <d v="1899-12-30T00:03:49"/>
    <d v="1899-12-30T00:03:49"/>
  </r>
  <r>
    <s v="INC000002597108"/>
    <s v="HOSTING VIRTUAL"/>
    <x v="6"/>
    <s v="SM OPERACIONES"/>
    <s v="RICARDO R GALLEGOS OYANEDER"/>
    <s v="tct_rgalle"/>
    <s v="4-Menor/Localizado"/>
    <x v="0"/>
    <x v="0"/>
    <x v="1"/>
    <s v="TELEFONICA GLOBAL TECHNOLOGY S.A.AGENCIA EN CHILE"/>
    <s v="Revisión con ing residente por desconeccion tarjeta de red programada para servidores deprecados"/>
    <s v="05/02/2024 16:33:51"/>
    <s v="05/02/2024 16:34:23"/>
    <x v="0"/>
    <s v="TI"/>
    <s v="SISTEMAS OPERATIVOS"/>
    <s v="05/02/2024 16:35:45"/>
    <s v="05/02/2024 23:50:00"/>
    <s v="Revisión con ing residente por desconeccion tarjeta de red programada para servidores deprecados"/>
    <s v="Revisión con ing residente por desconeccion tarjeta de red programada para servidores deprecados"/>
    <d v="1899-12-30T00:00:00"/>
    <d v="1899-12-30T00:01:54"/>
    <d v="1899-12-30T00:01:54"/>
  </r>
  <r>
    <s v="INC000002597109"/>
    <s v="HOSTING VIRTUAL"/>
    <x v="6"/>
    <s v="SM OPERACIONES"/>
    <s v="RICARDO R GALLEGOS OYANEDER"/>
    <s v="tct_rgalle"/>
    <s v="4-Menor/Localizado"/>
    <x v="0"/>
    <x v="0"/>
    <x v="1"/>
    <s v="TELEFONICA GLOBAL TECHNOLOGY S.A.AGENCIA EN CHILE"/>
    <s v="Revisión gpo fondo pantalla con cliente duoc"/>
    <s v="05/02/2024 16:34:30"/>
    <s v="05/02/2024 16:34:45"/>
    <x v="0"/>
    <s v="TI"/>
    <s v="SISTEMAS OPERATIVOS"/>
    <s v="05/02/2024 16:39:55"/>
    <s v="05/02/2024 23:50:00"/>
    <s v="Revisión gpo fondo pantalla con cliente duoc"/>
    <s v="Revisión gpo fondo pantalla con cliente duoc"/>
    <d v="1899-12-30T00:00:00"/>
    <d v="1899-12-30T00:05:25"/>
    <d v="1899-12-30T00:05:25"/>
  </r>
  <r>
    <s v="INC000002597111"/>
    <s v="HOSTING VIRTUAL"/>
    <x v="6"/>
    <s v="SM OPERACIONES"/>
    <s v="RICARDO R GALLEGOS OYANEDER"/>
    <s v="tct_rgalle"/>
    <s v="4-Menor/Localizado"/>
    <x v="0"/>
    <x v="0"/>
    <x v="1"/>
    <s v="TELEFONICA GLOBAL TECHNOLOGY S.A.AGENCIA EN CHILE"/>
    <s v="Sesión de trabajo migración licencias TEKLA entre servidores 2012 a 2022"/>
    <s v="05/02/2024 16:34:52"/>
    <s v="05/02/2024 16:35:08"/>
    <x v="0"/>
    <s v="TI"/>
    <s v="SISTEMAS OPERATIVOS"/>
    <s v="05/02/2024 16:40:40"/>
    <s v="05/02/2024 23:50:00"/>
    <s v="Sesión de trabajo migración licencias TEKLA entre servidores 2012 a 2022"/>
    <s v="Sesión de trabajo migración licencias TEKLA entre servidores 2012 a 2022"/>
    <d v="1899-12-30T00:00:00"/>
    <d v="1899-12-30T00:05:48"/>
    <d v="1899-12-30T00:05:48"/>
  </r>
  <r>
    <s v="INC000002597128"/>
    <s v="VPN IP - MPLS"/>
    <x v="6"/>
    <s v="GESTION HD"/>
    <s v="RICARDO R GALLEGOS OYANEDER"/>
    <s v="frp_pcamay"/>
    <s v="3-Moderado/Limitado"/>
    <x v="1"/>
    <x v="1"/>
    <x v="1"/>
    <s v="FUNDACION INSTITUTO PROFESIONAL DUOC UC"/>
    <s v="HD/Análisis parque administrado Cliente Duoc"/>
    <s v="05/02/2024 17:53:51"/>
    <s v="05/02/2024 17:55:35"/>
    <x v="0"/>
    <s v="CDP ANTIGUO 1"/>
    <s v="CDP ANTIGUO 2"/>
    <s v="08/02/2024 18:08:06"/>
    <s v="08/02/2024 23:50:00"/>
    <s v="PREVENTIVO: NO_x000a_CODIGO DE SERVICIO:_x000a_DIRECCION:_x000a_QUIEN REPORTA:56 9 9535 4350 Javier Andres Cuevas Flores_x000a_CONTACTO EN TERRENO:_x000a_PROBLEMA:_x000a_REQUERIMIENTO:avor crear requerimiento y asignar a @RICARDO RAUL GALLEGOS OYANEDER_x000a_análisis parque administrado Duoc_x000a__x000a_@D"/>
    <s v="Se envia informacion segun solicitud."/>
    <d v="1900-01-01T20:54:46"/>
    <d v="1900-01-02T00:14:15"/>
    <d v="1899-12-30T03:19:29"/>
  </r>
  <r>
    <s v="INC000002597137"/>
    <s v="HOUSING"/>
    <x v="11"/>
    <s v="APQ ACCESOS"/>
    <s v="JOSE G MARQUEZ MARCANO"/>
    <s v="tct_josmam"/>
    <s v="4-Menor/Localizado"/>
    <x v="0"/>
    <x v="0"/>
    <x v="1"/>
    <s v="TELEFONICA EMPRESAS DE CHILE SA"/>
    <s v="SUPERVISION:  Certificación de Enlace de Fibra Oscura, CS k2130428"/>
    <s v="05/02/2024 18:25:29"/>
    <s v="05/02/2024 18:26:24"/>
    <x v="0"/>
    <s v="CDP ANTIGUO 1"/>
    <s v="CDP ANTIGUO 2"/>
    <s v="05/02/2024 18:27:46"/>
    <s v="05/02/2024 23:50:00"/>
    <s v="Certificación de Enlace de Fibra Oscura, CS k2130428"/>
    <s v="trabajo realizado"/>
    <d v="1899-12-30T00:01:07"/>
    <d v="1899-12-30T00:02:17"/>
    <d v="1899-12-30T00:01:10"/>
  </r>
  <r>
    <s v="INC000002597142"/>
    <s v="HOUSING"/>
    <x v="11"/>
    <s v="APQ ACCESOS"/>
    <s v="JOSE G MARQUEZ MARCANO"/>
    <s v="tct_josmam"/>
    <s v="4-Menor/Localizado"/>
    <x v="0"/>
    <x v="0"/>
    <x v="1"/>
    <s v="TELEFONICA EMPRESAS DE CHILE SA"/>
    <s v="SUPERVISION: INSPECCION VISUAL DERCO"/>
    <s v="05/02/2024 18:33:04"/>
    <s v="05/02/2024 18:33:51"/>
    <x v="0"/>
    <s v="CDP ANTIGUO 1"/>
    <s v="CDP ANTIGUO 2"/>
    <s v="05/02/2024 18:35:00"/>
    <s v="05/02/2024 23:50:00"/>
    <s v="INSPECCION VISUAL DERCO"/>
    <s v="TRABAJO REALIZADO"/>
    <d v="1899-12-30T00:00:57"/>
    <d v="1899-12-30T00:01:56"/>
    <d v="1899-12-30T00:00:59"/>
  </r>
  <r>
    <s v="INC000002597144"/>
    <s v="VPN IP - MPLS"/>
    <x v="5"/>
    <s v="GESTION HD"/>
    <s v="JOSE E ÑANCULEF CONTRERAS"/>
    <s v="frp_pcamay"/>
    <s v="3-Moderado/Limitado"/>
    <x v="1"/>
    <x v="1"/>
    <x v="1"/>
    <s v="TELEFONICA GLOBAL TECHNOLOGY S.A.AGENCIA EN CHILE"/>
    <s v="HD/Revisión Eventos Sospechosos"/>
    <s v="05/02/2024 18:36:38"/>
    <s v="05/02/2024 18:38:50"/>
    <x v="0"/>
    <s v="CDP ANTIGUO 1"/>
    <s v="CDP ANTIGUO 2"/>
    <s v="07/02/2024 14:32:47"/>
    <s v="07/02/2024 23:50:00"/>
    <s v="PREVENTIVO: NO_x000a_CODIGO DE SERVICIO:_x000a_DIRECCION:_x000a_QUIEN REPORTA:Deiby Yoel Santoyo Monterola +56 9 9343 3681_x000a_CONTACTO EN TERRENO:_x000a_PROBLEMA:_x000a_REQUERIMIENTO:Por favor su acostumbrado apoyo en generar ticket de requerimiento y asignar a mi bandeja TELEFONICA GLO"/>
    <s v="Fase de resolución: Se realiza revisión y análisis de logs de logs en los firewall de los 3 DC que contienen los portales de VDC, detectando alertas e intentos de conexión a los portales con diferentes cuentas._x000a_Se efectúa contacto con cliente: Cliente In"/>
    <d v="1899-12-31T15:40:50"/>
    <d v="1899-12-31T19:56:09"/>
    <d v="1899-12-30T04:15:19"/>
  </r>
  <r>
    <s v="INC000002597148"/>
    <s v="HOUSING"/>
    <x v="8"/>
    <s v="BELIEVE"/>
    <s v="JOSE G MARQUEZ MARCANO"/>
    <s v="frp_jolsso"/>
    <s v="3-Moderado/Limitado"/>
    <x v="1"/>
    <x v="1"/>
    <x v="1"/>
    <s v="TELEFONICA EMPRESAS DE CHILE SA"/>
    <s v="GESTION DATACENTER/ ACCESOS /TELEFONICA EMPRESAS DE CHILE SA"/>
    <s v="05/02/2024 18:56:05"/>
    <s v="05/02/2024 18:57:57"/>
    <x v="0"/>
    <s v="COMUNICACIONES"/>
    <s v="VPN IP - MPLS"/>
    <s v="05/02/2024 19:10:43"/>
    <s v="05/02/2024 23:50:00"/>
    <s v="EMPRESA:TELEFONICA EMPRESAS DE CHILE SA_x000a_CÓDIGO DE SERVICIO: 904300004_x000a_DIRECCIÓN: AV. Presidente Prieto #226, Paine, Santiago_x000a_NOMBRE DE QUIEN REPORTA: Cristóbal Reyes_x000a_TELÉFONO DE QUIEN REPORTA: 987685102_x000a_NOMBRE DE CONTACTO EN TERRENO: _x000a_REQUERIMIENTO:_x000a_Reem"/>
    <s v="ACCESOS AUTORIZADOS"/>
    <d v="1899-12-30T00:00:40"/>
    <d v="1899-12-30T00:14:38"/>
    <d v="1899-12-30T00:13:58"/>
  </r>
  <r>
    <s v="INC000002597155"/>
    <s v="HOUSING"/>
    <x v="13"/>
    <s v="BELIEVE"/>
    <s v="CRISTOPHER MALDONADO ROMERO"/>
    <s v="frp_jolsso"/>
    <s v="3-Moderado/Limitado"/>
    <x v="1"/>
    <x v="1"/>
    <x v="1"/>
    <s v="TELEFONICA EMPRESAS DE CHILE SA"/>
    <s v="GESTION DATACENTER/ ACCESOS /SINACOFI"/>
    <s v="05/02/2024 19:43:39"/>
    <s v="05/02/2024 19:44:48"/>
    <x v="0"/>
    <s v="COMUNICACIONES"/>
    <s v="VPN IP - MPLS"/>
    <s v="05/02/2024 19:55:26"/>
    <s v="05/02/2024 23:50:00"/>
    <s v="EMPRESA:TELEFONICA EMPRESAS DE CHILE SA_x000a_CÓDIGO DE SERVICIO: _x000a_DIRECCIÓN: Av. Apoquindo #7071, Las Condes, Santiago_x0009_56990471916_x000a_NOMBRE DE QUIEN REPORTA: Mauricio Aguilera Martinez_x000a_TELÉFONO DE QUIEN REPORTA: 56990471916_x000a_NOMBRE DE CONTACTO EN TERRENO: _x000a_REQUE"/>
    <s v="Se efectúa contacto con cliente: N/A_x000a_Teléfono de contacto: N/A_x000a_Acciones realizadas: Accesos autorizados para personal descrito en planilla_x000a_Solución paliativa o definitiva: N/A_x000a_Acciones de Mejora, Recomendaciones: N/A_x000a_Causa Raíz: N/A"/>
    <d v="1899-12-30T00:03:03"/>
    <d v="1899-12-30T00:11:47"/>
    <d v="1899-12-30T00:08:44"/>
  </r>
  <r>
    <s v="INC000002597157"/>
    <s v="HOUSING"/>
    <x v="8"/>
    <s v="BELIEVE"/>
    <s v="LUIS O MORALES ARENAS"/>
    <s v="frp_jolsso"/>
    <s v="3-Moderado/Limitado"/>
    <x v="1"/>
    <x v="1"/>
    <x v="1"/>
    <s v="HUAWEI CHILE S A"/>
    <s v="GESTION DATACENTER/ ACCESOS /HUAWEI CHILE S A"/>
    <s v="05/02/2024 20:04:24"/>
    <s v="05/02/2024 20:05:40"/>
    <x v="0"/>
    <s v="COMUNICACIONES"/>
    <s v="VPN IP - MPLS"/>
    <s v="05/02/2024 20:26:16"/>
    <s v="05/02/2024 23:50:00"/>
    <s v="EMPRESA:HUAWEI CHILE S A_x000a_CÓDIGO DE SERVICIO: _x000a_DIRECCIÓN: AV. Presidente Prieto #226, Paine, Santiago_x000a_NOMBRE DE QUIEN REPORTA: Ronald Alayo_x000a_TELÉFONO DE QUIEN REPORTA: 56935662382_x000a_NOMBRE DE CONTACTO EN TERRENO: _x000a_REQUERIMIENTO: Entrega de materiales _x000a_EQUIPO"/>
    <s v="ACCESO AUTORIZADO"/>
    <d v="1899-12-30T00:07:01"/>
    <d v="1899-12-30T00:21:52"/>
    <d v="1899-12-30T00:14:51"/>
  </r>
  <r>
    <s v="INC000002597159"/>
    <s v="HOUSING"/>
    <x v="13"/>
    <s v="BELIEVE"/>
    <s v="BASTIAN A ROA CHIARLEONI"/>
    <s v="frp_jolsso"/>
    <s v="3-Moderado/Limitado"/>
    <x v="1"/>
    <x v="1"/>
    <x v="1"/>
    <s v="TELEFONICA EMPRESAS DE CHILE SA"/>
    <s v="GESTION DATACENTER/ ACCESOS /TELEFONICA EMPRESAS DE CHILE SA"/>
    <s v="05/02/2024 20:11:30"/>
    <s v="05/02/2024 20:12:50"/>
    <x v="0"/>
    <s v="TI"/>
    <s v="INFRAESTRUCTURA"/>
    <s v="05/02/2024 20:39:21"/>
    <s v="05/02/2024 23:50:00"/>
    <s v="EMPRESA:TELEFONICA EMPRESAS DE CHILE SA_x000a_CÓDIGO DE SERVICIO: _x000a_DIRECCIÓN: Av. Apoquindo #7071, Las Condes, Santiago_x000a_NOMBRE DE QUIEN REPORTA: Rodrigo Rocha_x000a_TELÉFONO DE QUIEN REPORTA: 9 8360 2667_x000a_NOMBRE DE CONTACTO EN TERRENO: _x000a_REQUERIMIENTO: Chequeo y rotul"/>
    <s v="Se efectúa contacto con cliente: N/A_x000a_Teléfono de contacto: N/A_x000a_Acciones realizadas: Accesos autorizados para personal descrito en planilla_x000a_Solución paliativa o definitiva: N/A_x000a_Acciones de Mejora, Recomendaciones: N/A_x000a_Causa Raíz: N/A"/>
    <d v="1899-12-30T00:20:06"/>
    <d v="1899-12-30T00:27:51"/>
    <d v="1899-12-30T00:07:45"/>
  </r>
  <r>
    <s v="INC000002597183"/>
    <s v="HOSTING VIRTUAL"/>
    <x v="6"/>
    <s v="SISTEMA OPERATIVO MICROSOFT"/>
    <s v="GIOVANNI D ROCCO VALENZUELA"/>
    <s v="tct_grocco"/>
    <s v="4-Menor/Localizado"/>
    <x v="0"/>
    <x v="0"/>
    <x v="1"/>
    <s v="TELEFONICA GLOBAL TECHNOLOGY S.A.AGENCIA EN CHILE"/>
    <s v="RESET PASS VPN JOSE ÑANCULEF"/>
    <s v="05/02/2024 23:23:07"/>
    <s v="05/02/2024 23:26:32"/>
    <x v="0"/>
    <s v="CDP ANTIGUO 1"/>
    <s v="CDP ANTIGUO 2"/>
    <s v="05/02/2024 23:27:40"/>
    <s v="05/02/2024 23:50:00"/>
    <s v="Solicita reset de cuenta vPN"/>
    <m/>
    <d v="1899-12-30T00:00:00"/>
    <d v="1899-12-30T00:04:33"/>
    <d v="1899-12-30T00:04:33"/>
  </r>
  <r>
    <s v="INC000002597189"/>
    <s v="HOUSING"/>
    <x v="11"/>
    <s v="APQ ACCESOS"/>
    <s v="LUIS O MORALES ARENAS"/>
    <s v="tct_luimoa"/>
    <s v="4-Menor/Localizado"/>
    <x v="0"/>
    <x v="0"/>
    <x v="0"/>
    <s v="TELEFONICA EMPRESAS DE CHILE SA"/>
    <s v="SE GENERA TICKET DE SUPRVISION PARA CLIENTE DXC"/>
    <s v="06/02/2024 0:18:50"/>
    <s v="06/02/2024 0:20:06"/>
    <x v="0"/>
    <s v="CDP ANTIGUO 1"/>
    <s v="CDP ANTIGUO 2"/>
    <s v="06/02/2024 0:49:00"/>
    <s v="06/02/2024 23:50:00"/>
    <s v="*Estimados:*_x0009__x0009_Actividad realizada_x000a__x0009__x000a_*Cliente:*_x0009__x0009_DXC_x000a_*Proveedor:*_x0009__x0009_neosecure_x000a_*Tipo Requerimiento:*_x0009_INCIDENCIA_x000a_*N° Ticket Acceso:*_x0009_2597148_x000a_*N° CRQ:*_x0009__x0009_81960_x000a_*Estado CRQ:*_x0009__x0009_APROBADO_x000a_*TKT:*_x0009__x0009__x0009_TKT-006075_x000a_*Actividad a realizar:*_x0009_INCIDENTE / Reemplazo de Discos"/>
    <s v="INCIDENCIA RESTABLECIDA"/>
    <d v="1899-12-30T00:00:00"/>
    <d v="1899-12-30T00:00:00"/>
    <d v="1899-12-30T00:00:00"/>
  </r>
  <r>
    <s v="INC000002597191"/>
    <s v="HOUSING"/>
    <x v="11"/>
    <s v="APQ ACCESOS"/>
    <s v="LUIS O MORALES ARENAS"/>
    <s v="tct_luimoa"/>
    <s v="4-Menor/Localizado"/>
    <x v="0"/>
    <x v="0"/>
    <x v="0"/>
    <s v="TELEFONICA EMPRESAS DE CHILE SA"/>
    <s v="SE GENERA TICKET POR REVISION Y TOMA DE ALARMA DE CLIENTES"/>
    <s v="06/02/2024 0:49:19"/>
    <s v="06/02/2024 0:50:54"/>
    <x v="0"/>
    <s v="CDP ANTIGUO 1"/>
    <s v="CDP ANTIGUO 2"/>
    <s v="06/02/2024 2:05:23"/>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597216"/>
    <s v="HOUSING"/>
    <x v="13"/>
    <s v="BELIEVE"/>
    <s v="CRISTOPHER MALDONADO ROMERO"/>
    <s v="frp_dvilca"/>
    <s v="3-Moderado/Limitado"/>
    <x v="1"/>
    <x v="1"/>
    <x v="1"/>
    <s v="TELEFONICA GLOBAL TECHNOLOGY S.A.AGENCIA EN CHILE"/>
    <s v="GESTION DATACENTER/ ACCESOS /TELEFONICA GLOBAL TECHNOLOGY S.A.AGENCIA EN CHILE"/>
    <s v="05/02/2024 16:16:28"/>
    <s v="05/02/2024 16:21:05"/>
    <x v="0"/>
    <s v="COMUNICACIONES"/>
    <s v="VPN IP - MPLS"/>
    <s v="05/02/2024 17:06:02"/>
    <s v="05/02/2024 23:50:00"/>
    <s v="EMPRESA:TELEFONICA GLOBAL TECHNOLOGY S.A.AGENCIA EN CHILE_x000a_CÓDIGO DE SERVICIO: _x000a_DIRECCIÓN:Av. Apoquindo #7071, Las Condes, Santiago_x000a_NOMBRE DE QUIEN REPORTA:Deiby Santoyo_x000a_TELÉFONO DE QUIEN REPORTA:56992214664_x000a_NOMBRE DE CONTACTO EN TERRENO: _x000a_PROBLEMA:_x000a_Cambi"/>
    <s v="Se efectúa contacto con cliente: N/A_x000a_Teléfono de contacto: N/A_x000a_Acciones realizadas: Accesos autorizados para personal descrito en planilla_x000a_Solución paliativa o definitiva: N/A_x000a_Acciones de Mejora, Recomendaciones: N/A_x000a_Causa Raíz: N/A"/>
    <d v="1899-12-30T00:21:54"/>
    <d v="1899-12-30T00:49:34"/>
    <d v="1899-12-30T00:27:40"/>
  </r>
  <r>
    <s v="INC000002597310"/>
    <s v="VPN IP - MPLS"/>
    <x v="6"/>
    <s v="GESTION HD"/>
    <s v="PAUL A SEPULVEDA ALVAREZ"/>
    <s v="frp_fpetro"/>
    <s v="3-Moderado/Limitado"/>
    <x v="1"/>
    <x v="1"/>
    <x v="1"/>
    <s v="EMPRESA NACIONAL DE CERTIFICACIONES"/>
    <s v="HD/_x000a_Activar OS"/>
    <s v="05/02/2024 16:41:21"/>
    <s v="05/02/2024 16:44:55"/>
    <x v="0"/>
    <s v="CDP ANTIGUO 1"/>
    <s v="CDP ANTIGUO 2"/>
    <s v="06/02/2024 9:40:20"/>
    <s v="06/02/2024 23:50:00"/>
    <s v="PREVENTIVO: NO_x000a_CODIGO DE SERVICIO:_x000a_DIRECCION:_x000a_QUIEN REPORTA:_x000a_CONTACTO EN TERRENO:_x000a_PROBLEMA:_x000a_REQUERIMIENTO:_x000a__x000a_Estimados_x000a__x000a_Buenas tardes, favor su ayuda para activar el OS de los siguientes_x000a_servidores_x000a__x000a_VM: ECERT-DB01_x000a_IP: 192.168.1.91_x000a__x000a_VM: ECERT-DB02_x000a_IP: 192."/>
    <s v="se realiza activación del servidor ECERT-DB01. El servidor ECERT-DB02 ya se encontraba activado"/>
    <d v="1899-12-30T16:11:33"/>
    <d v="1899-12-30T16:58:59"/>
    <d v="1899-12-30T00:47:26"/>
  </r>
  <r>
    <s v="INC000002597374"/>
    <s v="VPN IP - MPLS"/>
    <x v="17"/>
    <s v="BELIEVE"/>
    <s v="AXEL ANDRADE"/>
    <s v="frp_jesanc"/>
    <s v="4-Menor/Localizado"/>
    <x v="2"/>
    <x v="1"/>
    <x v="1"/>
    <s v="INMOBILIARIA FRUSAN S.A."/>
    <s v="GAMA/Re: ataque de Virus - URGENTE | Folio N° INC000002597624 | Avance"/>
    <s v="06/02/2024 8:11:57"/>
    <s v="06/02/2024 8:17:28"/>
    <x v="0"/>
    <s v="TI"/>
    <s v="ALMACENAMIENTO y RESPALDO"/>
    <s v="06/02/2024 16:53:44"/>
    <s v="06/02/2024 23:50:00"/>
    <s v="PREVENTIVO: NO_x000a_CODIGO DE SERVICIO: NN _x000a_DIRECCION: _x000a_QUIEN REPORTA: _x0009_Miguel Vera V._x000a_CONTACTO EN TERRENO: _x0009_Miguel Vera V. +56 2 2657 3300_x000a_PROBLEMA:_x000a_REQUERIMIENTO: necesito el respaldo de los servidores VM-SQL y VM-WEB con su data al dia de ayer._x000a_EQUIPOS ENE"/>
    <s v="FASE RESOLUCIÓN Y RECUPERACIÓN_x000a__x000a_Se efectúa contacto con cliente: N/A_x000a__x000a_Teléfono de contacto: N/A_x000a__x000a_Acciones realizadas: se realizan restauraciones solicitadas._x000a__x000a_Solución paliativa o definitiva: definitiva_x000a__x000a_Acciones de Mejora, Recomendaciones: NA_x000a__x000a_Causa Raí"/>
    <d v="1899-12-30T07:35:30"/>
    <d v="1899-12-30T08:41:47"/>
    <d v="1899-12-30T01:06:17"/>
  </r>
  <r>
    <s v="INC000002597377"/>
    <s v="RED INTERNA"/>
    <x v="0"/>
    <s v="APQ ACCESOS"/>
    <s v="CARLOS F ARAYA RAMIREZ"/>
    <s v="tct_cararr"/>
    <s v="4-Menor/Localizado"/>
    <x v="0"/>
    <x v="0"/>
    <x v="0"/>
    <s v="TELEFONICA CYBERSECURITY TECH CHILE SPA"/>
    <s v="RONDA INSPECTIVA"/>
    <s v="06/02/2024 8:36:44"/>
    <s v="06/02/2024 8:38:08"/>
    <x v="0"/>
    <s v="CDP ANTIGUO 1"/>
    <s v="CDP ANTIGUO 2"/>
    <s v="06/02/2024 9:21:12"/>
    <s v="06/02/2024 23:50:00"/>
    <m/>
    <s v="ronda realizada"/>
    <d v="1899-12-30T00:00:00"/>
    <d v="1899-12-30T00:00:00"/>
    <d v="1899-12-30T00:00:00"/>
  </r>
  <r>
    <s v="INC000002597440"/>
    <s v="TICKET-INTELIGENTE"/>
    <x v="6"/>
    <s v="GESTION TI"/>
    <s v="GIOVANNI D ROCCO VALENZUELA"/>
    <s v="USR_TSIGHT"/>
    <s v="1-Extenso/Generalizado"/>
    <x v="0"/>
    <x v="0"/>
    <x v="3"/>
    <s v="PESQUERA CAMANCHACA"/>
    <s v="pescam01 - svrad1_camanchaca.cl_srv TICKET AUTOMATICO"/>
    <s v="05/02/2024 18:07:58"/>
    <s v="05/02/2024 18:07:58"/>
    <x v="0"/>
    <s v="TRUESIGHT"/>
    <s v="TRUESIGHT"/>
    <s v="05/02/2024 19:36:55"/>
    <s v="05/02/2024 23:50:00"/>
    <s v="PREVENTIVO=SI_x000a_CODIGO DE SERVICIO=SVRAD1_camanchaca.cl_SRV_x000a_DIRECCION=NULL_x000a_CIUDAD=NULL_x000a_COMUNA LOCAL=_x000a_REGION=NULL_x000a_QUIEN REPORTA=Ticket automático_x000a_CONTACTO EN TERRENO=_x000a_PROBLEMA=High RAM Usage Alert for Node PESCAM01 - SVRAD1_camanchaca.cl_SRV_x000a_REQUERIMIENTO="/>
    <m/>
    <d v="1899-12-30T01:27:54"/>
    <d v="1899-12-30T01:28:57"/>
    <d v="1899-12-30T00:01:03"/>
  </r>
  <r>
    <s v="INC000002597443"/>
    <s v="VPN IP - MPLS"/>
    <x v="7"/>
    <s v="GESTION HD"/>
    <s v="SEBASTIAN I ACUÑA GUZMAN"/>
    <s v="frp_cnavar"/>
    <s v="3-Moderado/Limitado"/>
    <x v="1"/>
    <x v="1"/>
    <x v="1"/>
    <s v="SOC PRO AYUDA DEL NINO LISIADO"/>
    <s v="HD/ Configuración en DNS Movistar"/>
    <s v="05/02/2024 18:13:58"/>
    <s v="05/02/2024 18:15:59"/>
    <x v="0"/>
    <s v="TI"/>
    <s v="SISTEMAS OPERATIVOS"/>
    <s v="06/02/2024 10:02:05"/>
    <s v="06/02/2024 23:50:00"/>
    <s v="PREVENTIVO: NO_x000a_CODIGO DE SERVICIO:200.54.79.4 _x000a_DIRECCION:_x000a_QUIEN REPORTA: Claudio Pulquillanca Nahuelpan +56 2 2677 1902_x000a_CONTACTO EN TERRENO: Claudio Pulquillanca Nahuelpan +56 2 2677 1902_x000a_PROBLEMA:_x000a_REQUERIMIENTO:_x000a__x000a_Estimados,_x000a__x000a_Por favor derivar este reque"/>
    <s v="Se finaliza actividad de creación de registros DNS de manera satisfactoria. Los registros dns se encuentran respondiendo correctamente desde su dns autoritativo."/>
    <d v="1899-12-30T11:56:39"/>
    <d v="1899-12-30T15:48:07"/>
    <d v="1899-12-30T03:51:28"/>
  </r>
  <r>
    <s v="INC000002597493"/>
    <s v="TICKET-INTELIGENTE"/>
    <x v="6"/>
    <s v="GESTION TI"/>
    <s v="GIOVANNI D ROCCO VALENZUELA"/>
    <s v="USR_TSIGHT"/>
    <s v="1-Extenso/Generalizado"/>
    <x v="0"/>
    <x v="0"/>
    <x v="3"/>
    <s v="COMERCIAL E IMPORTADORA AUDIOMUSICA SPA"/>
    <s v="ciausp01 - m_audioapps01 TICKET AUTOMATICO"/>
    <s v="05/02/2024 19:14:21"/>
    <s v="05/02/2024 19:14:21"/>
    <x v="0"/>
    <s v="TRUESIGHT"/>
    <s v="TRUESIGHT"/>
    <s v="05/02/2024 21:00:45"/>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1:43:44"/>
    <d v="1899-12-30T01:46:24"/>
    <d v="1899-12-30T00:02:40"/>
  </r>
  <r>
    <s v="INC000002597624"/>
    <s v="VPN IP - MPLS"/>
    <x v="3"/>
    <s v="BELIEVE"/>
    <s v="DEIBY Y SANTOYO MONTEROLA"/>
    <s v="frp_jesanc"/>
    <s v="4-Menor/Localizado"/>
    <x v="0"/>
    <x v="0"/>
    <x v="1"/>
    <s v="INMOBILIARIA FRUSAN S.A."/>
    <s v="GAMA/ataque de Virus - URGENTE"/>
    <s v="06/02/2024 1:23:32"/>
    <s v="06/02/2024 1:26:58"/>
    <x v="0"/>
    <s v="CDP ANTIGUO 1"/>
    <s v="CDP ANTIGUO 2"/>
    <s v="06/02/2024 18:22:45"/>
    <s v="06/02/2024 23:50:00"/>
    <s v="PREVENTIVO: NO_x000a_CODIGO DE SERVICIO: NN _x000a_DIRECCION: _x000a_QUIEN REPORTA: _x0009_Miguel Vera V._x000a_CONTACTO EN TERRENO: _x0009_Miguel Vera V. +56 2 2657 3300_x000a_PROBLEMA:_x000a_REQUERIMIENTO: _x000a_Estimados, acabamos de recibir un ataque de Ransomware el cual nos dejó dañada una de nuestra"/>
    <s v="FASE RESOLUCIÓN Y RECUPERACIÓN_x000a__x000a_Se efectúa contacto con cliente:N/A_x000a__x000a_Teléfono de contacto:N/A_x000a__x000a_Acciones realizadas:Se apoyo al cliente con la configuracion de las maquinas restauradas y en conjunto con el compañero Axel, se restauraron los archivos segun"/>
    <d v="1899-12-30T16:23:05"/>
    <d v="1899-12-30T16:59:13"/>
    <d v="1899-12-30T00:36:08"/>
  </r>
  <r>
    <s v="INC000002597663"/>
    <s v="HOUSING"/>
    <x v="11"/>
    <s v="APQ ACCESOS"/>
    <s v="LUIS O MORALES ARENAS"/>
    <s v="tct_luimoa"/>
    <s v="4-Menor/Localizado"/>
    <x v="0"/>
    <x v="0"/>
    <x v="0"/>
    <s v="TELEFONICA EMPRESAS DE CHILE SA"/>
    <s v="SE GENERA TICKET POR TOMA DE ALARMA EN SALAS TECNICAS DE CLIENTES"/>
    <s v="06/02/2024 9:15:17"/>
    <s v="06/02/2024 9:25:42"/>
    <x v="0"/>
    <s v="CDP ANTIGUO 1"/>
    <s v="CDP ANTIGUO 2"/>
    <s v="06/02/2024 9:36:45"/>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597672"/>
    <s v="INFRAESTRUCTURA DC"/>
    <x v="2"/>
    <s v="APQ ACCESOS"/>
    <s v="JONATHAN A MARQUEZ ASTENGO"/>
    <s v="tct_jmarqu"/>
    <s v="4-Menor/Localizado"/>
    <x v="0"/>
    <x v="0"/>
    <x v="0"/>
    <s v="TELEFONICA CYBERSECURITY TECH CHILE SPA"/>
    <s v="FACTIBILIDAD TECH/CRQ 81523"/>
    <s v="06/02/2024 9:51:04"/>
    <s v="06/02/2024 9:51:07"/>
    <x v="0"/>
    <s v="CDP ANTIGUO 1"/>
    <s v="CDP ANTIGUO 2"/>
    <s v="06/02/2024 11:08:20"/>
    <s v="06/02/2024 23:50:00"/>
    <s v="PREVENTIVO: SI_x000a_CÓDIGO DE SERVICIO:_x000a_DIRECCIÓN:  DCSM_x000a_QUIEN REPORTA: KATHERINE DIAZ_x000a_CONTACTO EN TERRENO: DC OPERADOR N1_x000a_PROBLEMA: FACTIBILIDAD_x000a_REQUERIMIENTO: CRUZADA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597679"/>
    <s v="VPN IP - MPLS"/>
    <x v="2"/>
    <s v="GESTION HD"/>
    <s v="JAVIER J BRAVO CARVAJAL"/>
    <s v="frp_pcamay"/>
    <s v="3-Moderado/Limitado"/>
    <x v="1"/>
    <x v="1"/>
    <x v="1"/>
    <s v="TELEFONICA GLOBAL TECHNOLOGY S.A.AGENCIA EN CHILE"/>
    <s v="HD/RE: Creación de Folio"/>
    <s v="06/02/2024 10:10:29"/>
    <s v="06/02/2024 10:13:17"/>
    <x v="0"/>
    <s v="CDP ANTIGUO 1"/>
    <s v="CDP ANTIGUO 2"/>
    <s v="06/02/2024 12:32:15"/>
    <s v="06/02/2024 23:50:00"/>
    <s v="PREVENTIVO: NO_x000a_CODIGO DE SERVICIO:_x000a_DIRECCION:_x000a_QUIEN REPORTAManuel Maita :+56 9 7413 832_x000a_CONTACTO EN TERRENO:Manuel Maita :+56 9 7413 832_x000a_PROBLEMA:_x000a_REQUERIMIENTO:Estimados se requiere de su acostumbrado apoyo para la creación de folio_x000a_el mismo consiste en"/>
    <s v="se envia respuesta via emila"/>
    <d v="1899-12-30T02:06:04"/>
    <d v="1899-12-30T02:21:46"/>
    <d v="1899-12-30T00:15:42"/>
  </r>
  <r>
    <s v="INC000002597694"/>
    <s v="VPN IP - MPLS"/>
    <x v="3"/>
    <s v="GESTION HD"/>
    <s v="MOISES E MONTERO RAMOS"/>
    <s v="frp_pcamay"/>
    <s v="3-Moderado/Limitado"/>
    <x v="1"/>
    <x v="1"/>
    <x v="1"/>
    <s v="FUNDACION INSTITUTO PROFESIONAL DUOC UC"/>
    <s v="HD/C-19872300193 // FUND INSTITUTO PROFESIONAL DUOC UC // Migración de maquinas"/>
    <s v="06/02/2024 10:20:37"/>
    <s v="06/02/2024 10:22:44"/>
    <x v="0"/>
    <s v="CDP ANTIGUO 1"/>
    <s v="CDP ANTIGUO 2"/>
    <s v="08/02/2024 17:00:42"/>
    <s v="08/02/2024 23:50:00"/>
    <s v="PREVENTIVO: NO_x000a_CODIGO DE SERVICIO:_x000a_DIRECCION:_x000a_QUIEN REPORTA:Andres Gudiño +56 9 9040 2570 _x000a_CONTACTO EN TERRENO:Andres Gudiño +56 9 9040 2570 _x000a_PROBLEMA:_x000a_REQUERIMIENTO:favor de su ayuda en generar un folio para la revisión_x000a_y replicación de recursos del lis"/>
    <s v="Se efectúa contacto con cliente:  N/A_x000a_Teléfono de contacto:  N/A_x000a_Acciones realizadas: se valida los recursos requeridos para la migración de las máquinas de DUOC hacia VDC y se procede a crear los nuevos VPG en Zerto._x000a_Solución paliativa o definitiva: def"/>
    <d v="1900-01-01T06:18:50"/>
    <d v="1900-01-01T06:40:05"/>
    <d v="1899-12-30T00:21:15"/>
  </r>
  <r>
    <s v="INC000002597697"/>
    <s v="VPN IP - MPLS"/>
    <x v="10"/>
    <s v="GESTION HD"/>
    <s v="CARLOS F ARAYA RAMIREZ"/>
    <s v="frp_pcamay"/>
    <s v="3-Moderado/Limitado"/>
    <x v="1"/>
    <x v="1"/>
    <x v="1"/>
    <s v="TELEFONICA GLOBAL TECHNOLOGY S.A.AGENCIA EN CHILE"/>
    <s v="HD/Realizar conexión de cableado en DC Apoquindo"/>
    <s v="06/02/2024 10:27:50"/>
    <s v="06/02/2024 10:28:48"/>
    <x v="0"/>
    <s v="CDP ANTIGUO 1"/>
    <s v="CDP ANTIGUO 2"/>
    <s v="06/02/2024 15:05:03"/>
    <s v="06/02/2024 23:50:00"/>
    <s v="PREVENTIVO: NO_x000a_CODIGO DE SERVICIO:_x000a_DIRECCION:_x000a_QUIEN REPORTA:+56 9 41786904 Oscar Ramirez Soto  _x000a_CONTACTO EN TERRENO:+56 9 41786904 Oscar Ramirez Soto  _x000a_PROBLEMA:_x000a_REQUERIMIENTO: Favor su ayuda en generar ticket de requerimiento a operaciones en DC Apoquin"/>
    <s v="Se efectúa contacto con cliente: SI_x000a__x000a_Teléfono de contacto: +56 9 41786904_x000a__x000a_Acciones realizadas: Las 2 DE 4 Interfaces que no llegaron a conectar, por indicación del solicitante, fueron conectadas en otros puertos. Se comprueba que con esta accón todas la"/>
    <d v="1899-12-30T04:30:37"/>
    <d v="1899-12-30T04:37:13"/>
    <d v="1899-12-30T00:06:36"/>
  </r>
  <r>
    <s v="INC000002597768"/>
    <s v="HOUSING"/>
    <x v="11"/>
    <s v="APQ ACCESOS"/>
    <s v="LUIS O MORALES ARENAS"/>
    <s v="tct_luimoa"/>
    <s v="4-Menor/Localizado"/>
    <x v="0"/>
    <x v="0"/>
    <x v="0"/>
    <s v="TELEFONICA EMPRESAS DE CHILE SA"/>
    <s v="SE GENERA TICKET POR RONDA Y REVISION DE SALAS TECNICAS"/>
    <s v="05/02/2024 21:31:41"/>
    <s v="05/02/2024 21:32:54"/>
    <x v="0"/>
    <s v="CDP ANTIGUO 1"/>
    <s v="CDP ANTIGUO 2"/>
    <s v="05/02/2024 22:33:20"/>
    <s v="05/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7908"/>
    <s v="VPN IP - MPLS"/>
    <x v="3"/>
    <s v="GESTION HD"/>
    <s v="DEIBY Y SANTOYO MONTEROLA"/>
    <s v="frp_dalcap"/>
    <s v="4-Menor/Localizado"/>
    <x v="0"/>
    <x v="0"/>
    <x v="1"/>
    <s v="TELEFONICA GLOBAL TECHNOLOGY S.A.AGENCIA EN CHILE"/>
    <s v="MESA/Cambio de Mac Address Santander WorkCafe"/>
    <s v="06/02/2024 1:16:57"/>
    <s v="06/02/2024 1:20:11"/>
    <x v="0"/>
    <s v="CDP ANTIGUO 1"/>
    <s v="CDP ANTIGUO 2"/>
    <s v="06/02/2024 1:51:55"/>
    <s v="06/02/2024 23:50:00"/>
    <s v="PREVENTIVO: NO_x000a_CODIGO DE SERVICIO:NN_x000a_QUIEN REPORTA: Jorge Romero Romero  | +56 9 5382 2565_x000a_CONTACTO EN TERRENO:_x000a_PROBLEMA:_x000a_REQUERIMIENTO: Por favor generar folio a especialista de virtualización (Deiby Santoyo)_x000a_con el siguiente requerimiento_x000a__x000a_Cambiar Mac"/>
    <s v="FASE RESOLUCIÓN Y RECUPERACIÓN_x000a__x000a_Se efectúa contacto con cliente:N/A_x000a__x000a_Teléfono de contacto:N/A_x000a__x000a_Acciones realizadas:Buenas Noches,_x000a__x000a_No se realizó intervención a la máquina virtual desde el vCloud ya que se pudo realizar los ajustes internamente en la maqu"/>
    <d v="1899-12-30T00:28:26"/>
    <d v="1899-12-30T00:34:58"/>
    <d v="1899-12-30T00:06:32"/>
  </r>
  <r>
    <s v="INC000002598011"/>
    <s v="SAP"/>
    <x v="9"/>
    <s v="CLOUD SAP HANA"/>
    <s v="NICOLAS A SAAVEDRA EGUILUZ"/>
    <s v="tct_nsaave"/>
    <s v="4-Menor/Localizado"/>
    <x v="0"/>
    <x v="0"/>
    <x v="1"/>
    <s v="TELEFONICA EMPRESAS DE CHILE SA"/>
    <s v="Checkñlist Diario Clientes 06.02.24"/>
    <s v="06/02/2024 8:03:17"/>
    <s v="06/02/2024 8:04:22"/>
    <x v="0"/>
    <s v="Service"/>
    <s v="Internal"/>
    <s v="06/02/2024 8:04:46"/>
    <s v="06/02/2024 23:50:00"/>
    <s v="Se realiza Checklist Diario de los clientes; _x000a_HDC_x000a_NUTRISCO"/>
    <s v="Se realiza Checklist Diario de los clientes; _x000a_HDC_x000a_NUTRISCO"/>
    <d v="1899-12-30T00:00:00"/>
    <d v="1899-12-30T00:01:29"/>
    <d v="1899-12-30T00:01:29"/>
  </r>
  <r>
    <s v="INC000002598018"/>
    <s v="MONITOREO"/>
    <x v="5"/>
    <s v="SM OPERACIONES"/>
    <s v="JOSE E ÑANCULEF CONTRERAS"/>
    <s v="tct_decruz"/>
    <s v="3-Moderado/Limitado"/>
    <x v="1"/>
    <x v="1"/>
    <x v="1"/>
    <s v="TELEFONICA GLOBAL TECHNOLOGY S.A.AGENCIA EN CHILE"/>
    <s v="Revisión Eventos Sospechosos"/>
    <s v="06/02/2024 8:59:09"/>
    <s v="06/02/2024 9:00:37"/>
    <x v="1"/>
    <s v="TI"/>
    <s v="INTERNET"/>
    <s v="06/02/2024 9:04:10"/>
    <s v="06/02/2024 9:04:10"/>
    <s v="apoyo ya que recientemente en nuestro VDC, vemos algunos intentos de inicio de sesión sospechosos. Nosotros no tenemos manera de determinar la IP Publica origen por lo que requerimos de su apoyo para validar si se han generado conexiones desde IP malicio"/>
    <s v="duplicado INC000002597144"/>
    <d v="1899-12-30T00:00:00"/>
    <d v="1899-12-30T00:00:00"/>
    <d v="1899-12-30T00:00:00"/>
  </r>
  <r>
    <s v="INC000002598043"/>
    <s v="SERVICIOS DIGITALES"/>
    <x v="14"/>
    <s v="SM OPERACIONES"/>
    <s v="RENE E VILLEGAS CARREÑO"/>
    <s v="tct_decruz"/>
    <s v="4-Menor/Localizado"/>
    <x v="0"/>
    <x v="0"/>
    <x v="0"/>
    <s v="TELEFONICA GLOBAL TECHNOLOGY S.A.AGENCIA EN CHILE"/>
    <s v="ACCESOS PERMANENTES"/>
    <s v="06/02/2024 10:51:06"/>
    <s v="06/02/2024 10:55:06"/>
    <x v="0"/>
    <s v="CDP ANTIGUO 1"/>
    <s v="CDP ANTIGUO 2"/>
    <s v="06/02/2024 12:09:16"/>
    <s v="06/02/2024 23:50:00"/>
    <s v="ACTUALIZAR ACCESOS PERMANENTES TECH CLOUD"/>
    <s v="no aplica accesos permanentes"/>
    <d v="1899-12-30T00:00:00"/>
    <d v="1899-12-30T00:00:00"/>
    <d v="1899-12-30T00:00:00"/>
  </r>
  <r>
    <s v="INC000002598064"/>
    <s v="VPN IP - MPLS"/>
    <x v="17"/>
    <s v="ADMINISTRADORES RESIDENTES"/>
    <s v="RODRIGO VÁSQUEZ MUÑOZ"/>
    <s v="frp_kefern"/>
    <s v="3-Moderado/Limitado"/>
    <x v="1"/>
    <x v="1"/>
    <x v="1"/>
    <s v="INSTITUTO PROFESIONAL DE CHILE SA"/>
    <s v="Gama | Solicitud restauraciones - IPCHILE"/>
    <s v="06/02/2024 12:06:23"/>
    <s v="06/02/2024 12:10:35"/>
    <x v="0"/>
    <s v="CDP ANTIGUO 1"/>
    <s v="CDP ANTIGUO 2"/>
    <s v="14/02/2024 22:47:27"/>
    <s v="14/02/2024 23:50:00"/>
    <s v="PREVENTIVO: NO_x000a_CODIGO DE SERVICIO:_x000a_DIRECCION:_x000a_QUIEN REPORTA:_x0009_Raúl Fernández Ogalde +56 9 5410 9101_x000a_CONTACTO EN TERRENO:_x000a_PROBLEMA:_x000a_REQUERIMIENTO:Solicitud restauraciones - IPCHILE_x000a__x000a_Estimados_x000a__x000a_Mis más cordiales saludos_x000a__x000a_El motivo de este correo es solicita"/>
    <s v="FASE RESOLUCIÓN Y RECUPERACIÓN_x000a__x000a_Se efectúa contacto con cliente: correo_x000a__x000a_Teléfono de contacto: N/A_x000a__x000a_Acciones realizadas: restauraciones realizadasa nivel de archivo, bd y VM_x000a__x000a_Solución paliativa o definitiva: restauraciones realizadasa nivel de archivo, b"/>
    <d v="1900-01-07T10:25:44"/>
    <d v="1900-01-07T10:41:04"/>
    <d v="1899-12-30T00:15:20"/>
  </r>
  <r>
    <s v="INC000002598065"/>
    <s v="VPN IP - MPLS"/>
    <x v="3"/>
    <s v="ADMINISTRADORES RESIDENTES"/>
    <s v="PABLO N OLIVA ALARCON"/>
    <s v="frp_kefern"/>
    <s v="3-Moderado/Limitado"/>
    <x v="1"/>
    <x v="1"/>
    <x v="1"/>
    <s v="FARMACIA AHUMADA S.A."/>
    <s v="Gama | Nuevo usuario para VDC Telefónica"/>
    <s v="06/02/2024 12:19:43"/>
    <s v="06/02/2024 12:24:18"/>
    <x v="0"/>
    <s v="CDP ANTIGUO 1"/>
    <s v="CDP ANTIGUO 2"/>
    <s v="07/02/2024 10:11:20"/>
    <s v="07/02/2024 23:50:00"/>
    <s v="PREVENTIVO: NO_x000a_CODIGO DE SERVICIO:_x000a_DIRECCION:_x000a_QUIEN REPORTA: Jose Manuel Hevia_x000a_CONTACTO EN TERRENO:_x000a_PROBLEMA:_x000a_REQUERIMIENTO:_x000a_Buenos días Estimados,_x000a__x000a_ _x000a__x000a_Se solicita crear nuevo usuario para Darwin Chavez darwin@jag.cl_x000a__x000a_ _x000a__x000a_Es necesario que la cuenta tenga"/>
    <s v="ASE RESOLUCIÓN Y RECUPERACIÓN_x000a__x000a_Se efectúa contacto con cliente: Darwin Chavez_x000a__x000a_Teléfono de contacto: NA_x000a__x000a_Acciones realizadas: creacion de usuaio solo lectura_x000a__x000a_Solución paliativa o definitiva: definitiva_x000a__x000a_Acciones de Mejora, Recomendaciones: Na_x000a__x000a_Causa Raí"/>
    <d v="1899-12-30T12:45:57"/>
    <d v="1899-12-30T21:51:37"/>
    <d v="1899-12-30T09:05:40"/>
  </r>
  <r>
    <s v="INC000002598069"/>
    <s v="INFRAESTRUCTURA DC"/>
    <x v="2"/>
    <s v="APQ ACCESOS"/>
    <s v="JAVIER J BRAVO CARVAJAL"/>
    <s v="tct_jmarqu"/>
    <s v="4-Menor/Localizado"/>
    <x v="0"/>
    <x v="0"/>
    <x v="0"/>
    <s v="TELEFONICA CYBERSECURITY TECH CHILE SPA"/>
    <s v="FACTIBILIDAD TECH/INC000002597679"/>
    <s v="06/02/2024 12:16:21"/>
    <s v="06/02/2024 12:16:51"/>
    <x v="0"/>
    <s v="CDP ANTIGUO 1"/>
    <s v="CDP ANTIGUO 2"/>
    <s v="06/02/2024 12:35:10"/>
    <s v="06/02/2024 23:50:00"/>
    <s v="PREVENTIVO: SI_x000a_CÓDIGO DE SERVICIO:_x000a_DIRECCIÓN:  DCSM_x000a_QUIEN REPORTA: RAMÓN DIAZ_x000a_CONTACTO EN TERRENO: DC OPERADOR N1_x000a_PROBLEMA: FACTIBILIDAD_x000a_REQUERIMIENTO: TENDIDO DE FIBRA OPTICA"/>
    <s v="factibilidad realizada"/>
    <d v="1899-12-30T00:00:00"/>
    <d v="1899-12-30T00:00:00"/>
    <d v="1899-12-30T00:00:00"/>
  </r>
  <r>
    <s v="INC000002598073"/>
    <s v="INFRAESTRUCTURA DC"/>
    <x v="2"/>
    <s v="APQ ACCESOS"/>
    <s v="JONATHAN A MARQUEZ ASTENGO"/>
    <s v="tct_jmarqu"/>
    <s v="4-Menor/Localizado"/>
    <x v="0"/>
    <x v="0"/>
    <x v="0"/>
    <s v="TELEFONICA CYBERSECURITY TECH CHILE SPA"/>
    <s v="SUPERVISION CAJA LOS HEROES/CRQ 81374"/>
    <s v="06/02/2024 12:18:00"/>
    <s v="06/02/2024 12:21:39"/>
    <x v="0"/>
    <s v="CDP ANTIGUO 1"/>
    <s v="CDP ANTIGUO 2"/>
    <s v="06/02/2024 12:25:03"/>
    <s v="06/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FI"/>
    <d v="1899-12-30T00:00:00"/>
    <d v="1899-12-30T00:00:00"/>
    <d v="1899-12-30T00:00:00"/>
  </r>
  <r>
    <s v="INC000002598082"/>
    <s v="INFRAESTRUCTURA DC"/>
    <x v="2"/>
    <s v="APQ ACCESOS"/>
    <s v="JONATHAN A MARQUEZ ASTENGO"/>
    <s v="tct_jmarqu"/>
    <s v="4-Menor/Localizado"/>
    <x v="0"/>
    <x v="0"/>
    <x v="0"/>
    <s v="TELEFONICA CYBERSECURITY TECH CHILE SPA"/>
    <s v="FACTIBILIDAD CAJA LOS HEROES/CRQ 81922"/>
    <s v="06/02/2024 12:31:01"/>
    <s v="06/02/2024 12:31:02"/>
    <x v="0"/>
    <s v="CDP ANTIGUO 1"/>
    <s v="CDP ANTIGUO 2"/>
    <s v="06/02/2024 12:47:44"/>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98096"/>
    <s v="HOUSING"/>
    <x v="11"/>
    <s v="APQ ACCESOS"/>
    <s v="ESTEBAN O BUSTOS CORNEJO"/>
    <s v="tct_ebusto"/>
    <s v="4-Menor/Localizado"/>
    <x v="0"/>
    <x v="0"/>
    <x v="1"/>
    <s v="TELEFONICA EMPRESAS DE CHILE SA"/>
    <s v="SUPERVISION ENTREGA DE MATERIALES"/>
    <s v="06/02/2024 12:51:58"/>
    <s v="06/02/2024 12:55:49"/>
    <x v="0"/>
    <s v="CDP ANTIGUO 1"/>
    <s v="CDP ANTIGUO 2"/>
    <s v="06/02/2024 12:57:17"/>
    <s v="06/02/2024 23:50:00"/>
    <s v="SUPERVISION ENTREGA DE MATERIALES"/>
    <s v="SUPERVISION OK"/>
    <d v="1899-12-30T00:01:28"/>
    <d v="1899-12-30T00:05:19"/>
    <d v="1899-12-30T00:03:51"/>
  </r>
  <r>
    <s v="INC000002598100"/>
    <s v="HOUSING"/>
    <x v="14"/>
    <s v="BELIEVE"/>
    <s v="SEBASTIAN A JARA VIDAL"/>
    <s v="frp_xgambo"/>
    <s v="3-Moderado/Limitado"/>
    <x v="1"/>
    <x v="1"/>
    <x v="1"/>
    <s v="DISTRIBUIDORA ADELCO SANTIAGO LIMITADA"/>
    <s v="GESTION DATACENTER/ ACCESOS / ADELCO"/>
    <s v="06/02/2024 13:15:34"/>
    <s v="06/02/2024 13:17:18"/>
    <x v="0"/>
    <s v="COMUNICACIONES"/>
    <s v="VPN IP - MPLS"/>
    <s v="06/02/2024 13:34:39"/>
    <s v="06/02/2024 23:50:00"/>
    <s v="EMPRESA: ADELCO_x000a_CÓDIGO DE SERVICIO: _x000a_DIRECCIÓN:Calle San Martin #50, Santiago Centro, Santiago_x000a_NOMBRE DE QUIEN REPORTA:Julio Fuentes_x000a_TELÉFONO DE QUIEN REPORTA:  +569753927859_x000a_NOMBRE DE CONTACTO EN TERRENO: _x000a_REQUERIMIENTO : Retiro de servidor_x000a_EQUIPOS ENER"/>
    <m/>
    <d v="1899-12-30T00:10:40"/>
    <d v="1899-12-30T00:19:05"/>
    <d v="1899-12-30T00:08:25"/>
  </r>
  <r>
    <s v="INC000002598115"/>
    <s v="HOUSING"/>
    <x v="2"/>
    <s v="APQ ACCESOS"/>
    <s v="EDUARDO A NUÑEZ LAMOZA"/>
    <s v="tct_edunul"/>
    <s v="4-Menor/Localizado"/>
    <x v="0"/>
    <x v="0"/>
    <x v="0"/>
    <s v="TELEFONICA CYBERSECURITY TECH CHILE SPA"/>
    <s v="TOMA DE TEMPERATURAS"/>
    <s v="06/02/2024 6:27:27"/>
    <s v="06/02/2024 6:28:23"/>
    <x v="0"/>
    <s v="TI"/>
    <s v="CLIMA"/>
    <s v="06/02/2024 6:28:46"/>
    <s v="06/02/2024 23:50:00"/>
    <s v="TOMA DE TEMPERATURAS"/>
    <s v="RONDA REALIZADA"/>
    <d v="1899-12-30T00:00:00"/>
    <d v="1899-12-30T00:00:00"/>
    <d v="1899-12-30T00:00:00"/>
  </r>
  <r>
    <s v="INC000002598118"/>
    <s v="HOUSING"/>
    <x v="2"/>
    <s v="APQ ACCESOS"/>
    <s v="EDUARDO A NUÑEZ LAMOZA"/>
    <s v="tct_edunul"/>
    <s v="4-Menor/Localizado"/>
    <x v="0"/>
    <x v="0"/>
    <x v="0"/>
    <s v="TELEFONICA CYBERSECURITY TECH CHILE SPA"/>
    <s v="RONDA SALAS TECNICAS"/>
    <s v="06/02/2024 6:29:15"/>
    <s v="06/02/2024 6:30:26"/>
    <x v="0"/>
    <s v="TI"/>
    <s v="INFRAESTRUCTURA"/>
    <s v="06/02/2024 6:30:56"/>
    <s v="06/02/2024 23:50:00"/>
    <s v="REVISION DE SALAS Y RACK"/>
    <s v="RONDA REALIZADA"/>
    <d v="1899-12-30T00:00:00"/>
    <d v="1899-12-30T00:00:00"/>
    <d v="1899-12-30T00:00:00"/>
  </r>
  <r>
    <s v="INC000002598205"/>
    <s v="HOUSING"/>
    <x v="11"/>
    <s v="APQ ACCESOS"/>
    <s v="LUIS O MORALES ARENAS"/>
    <s v="tct_luimoa"/>
    <s v="4-Menor/Localizado"/>
    <x v="0"/>
    <x v="0"/>
    <x v="0"/>
    <s v="TELEFONICA EMPRESAS DE CHILE SA"/>
    <s v="SE CREA TICKET DE RONDA Y REVICION EN SALAS TECNICAS"/>
    <s v="06/02/2024 8:31:52"/>
    <s v="06/02/2024 8:37:38"/>
    <x v="0"/>
    <s v="CDP ANTIGUO 1"/>
    <s v="CDP ANTIGUO 2"/>
    <s v="06/02/2024 9:32:06"/>
    <s v="06/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8251"/>
    <s v="TICKET-INTELIGENTE"/>
    <x v="6"/>
    <s v="GESTION TI"/>
    <s v="ALEJANDRO ACEVEDO VALENZUELA"/>
    <s v="USR_TSIGHT"/>
    <s v="1-Extenso/Generalizado"/>
    <x v="0"/>
    <x v="0"/>
    <x v="3"/>
    <s v="GPS CHILE SPA"/>
    <s v="gpschi01 - wnprdb_gps09 TICKET AUTOMATICO"/>
    <s v="06/02/2024 9:35:50"/>
    <s v="06/02/2024 9:35:50"/>
    <x v="0"/>
    <s v="TRUESIGHT"/>
    <s v="TRUESIGHT"/>
    <s v="07/02/2024 11:19:11"/>
    <s v="07/02/2024 23:50:00"/>
    <s v="PREVENTIVO=SI_x000a_CODIGO DE SERVICIO=WNPRDB_GPS09_x000a_DIRECCION=NULL_x000a_CIUDAD=NULL_x000a_COMUNA LOCAL=_x000a_REGION=NULL_x000a_QUIEN REPORTA=Ticket automático_x000a_CONTACTO EN TERRENO=_x000a_PROBLEMA=Critical Hard Drive Space Alert for Node GPSCHI01 - WNPRDB_GPS09_x000a_REQUERIMIENTO=_x000a_EQUIPOS ENERG"/>
    <s v="Cliente informa que resolvió espacio en disco. ticket resuelto. disco L operativo."/>
    <d v="1899-12-31T00:29:48"/>
    <d v="1899-12-31T01:43:21"/>
    <d v="1899-12-30T01:13:33"/>
  </r>
  <r>
    <s v="INC000002598284"/>
    <s v="HOUSING"/>
    <x v="14"/>
    <s v="BELIEVE"/>
    <s v="SEBASTIAN A JARA VIDAL"/>
    <s v="frp_jcarri"/>
    <s v="3-Moderado/Limitado"/>
    <x v="1"/>
    <x v="1"/>
    <x v="1"/>
    <s v="TELEFONICA EMPRESAS DE CHILE SA"/>
    <s v="GESTION DATACENTER/ ACCESOS /TELEFONICA EMPRESAS DE CHILE SA"/>
    <s v="06/02/2024 10:04:34"/>
    <s v="06/02/2024 10:05:56"/>
    <x v="0"/>
    <s v="COMUNICACIONES"/>
    <s v="VPN IP - MPLS"/>
    <s v="06/02/2024 11:40:43"/>
    <s v="06/02/2024 23:50:00"/>
    <s v="EMPRESA:TELEFONICA EMPRESAS DE CHILE SA_x000a_CÓDIGO DE SERVICIO: _x000a_DIRECCIÓN:Calle San Martin #50, Santiago Centro, Santiago_x000a_NOMBRE DE QUIEN REPORTA:Manuel Maita_x000a_TELÉFONO DE QUIEN REPORTA:56974138322_x000a_NOMBRE DE CONTACTO EN TERRENO: _x000a_REQUERIMIENTO: Revision Stor"/>
    <m/>
    <d v="1899-12-30T01:30:11"/>
    <d v="1899-12-30T01:36:09"/>
    <d v="1899-12-30T00:05:58"/>
  </r>
  <r>
    <s v="INC000002598299"/>
    <s v="HOUSING"/>
    <x v="8"/>
    <s v="BELIEVE"/>
    <s v="FERNEY D GARZON PEÑA"/>
    <s v="frp_jcarri"/>
    <s v="3-Moderado/Limitado"/>
    <x v="1"/>
    <x v="1"/>
    <x v="1"/>
    <s v="HUAWEI CHILE S A"/>
    <s v="GESTION DATACENTER/ ACCESOS /HUAWEI CHILE S A"/>
    <s v="06/02/2024 10:19:57"/>
    <s v="06/02/2024 10:21:14"/>
    <x v="0"/>
    <s v="COMUNICACIONES"/>
    <s v="VPN IP - MPLS"/>
    <s v="06/02/2024 13:09:03"/>
    <s v="06/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m/>
    <d v="1899-12-30T02:33:34"/>
    <d v="1899-12-30T02:49:06"/>
    <d v="1899-12-30T00:15:32"/>
  </r>
  <r>
    <s v="INC000002598345"/>
    <s v="HOUSING"/>
    <x v="13"/>
    <s v="ADMINISTRADORES RESIDENTES"/>
    <s v="CRISTOPHER MALDONADO ROMERO"/>
    <s v="frp_jugonz"/>
    <s v="3-Moderado/Limitado"/>
    <x v="1"/>
    <x v="1"/>
    <x v="1"/>
    <s v="TELEFONICA EMPRESAS DE CHILE SA"/>
    <s v="GESTION DATACENTER/ ACCESOS / TELEFONICA EMPRESAS DE CHILE SA"/>
    <s v="06/02/2024 11:13:46"/>
    <s v="06/02/2024 11:16:32"/>
    <x v="0"/>
    <s v="COMUNICACIONES"/>
    <s v="VPN IP - MPLS"/>
    <s v="06/02/2024 11:37:41"/>
    <s v="06/02/2024 23:50:00"/>
    <s v="EMPRESA: TELEFONICA EMPRESAS DE CHILE SA_x000a_CÓDIGO DE SERVICIO: _x000a_DIRECCIÓN: Av. Apoquindo #7071, Las Condes, Santiago_x000a_NOMBRE DE QUIEN REPORTA: Operador DataCenter Sites_x000a_TELÉFONO DE QUIEN REPORTA: +56 2 22025776 / +56 9 81290517_x000a_NOMBRE DE CONTACTO EN TERRENO"/>
    <s v="Se efectúa contacto con cliente: N/A_x000a_Teléfono de contacto: N/A_x000a_Acciones realizadas: Accesos autorizados para personal descrito en planilla_x000a_Solución paliativa o definitiva: N/A_x000a_Acciones de Mejora, Recomendaciones: N/A_x000a_Causa Raíz: N/A"/>
    <d v="1899-12-30T00:05:11"/>
    <d v="1899-12-30T00:23:55"/>
    <d v="1899-12-30T00:18:44"/>
  </r>
  <r>
    <s v="INC000002598378"/>
    <s v="HOUSING"/>
    <x v="8"/>
    <s v="ADMINISTRADORES RESIDENTES"/>
    <s v="FERNEY D GARZON PEÑA"/>
    <s v="frp_jugonz"/>
    <s v="3-Moderado/Limitado"/>
    <x v="1"/>
    <x v="1"/>
    <x v="1"/>
    <s v="TELEFONICA EMPRESAS DE CHILE SA"/>
    <s v="GESTION DATACENTER/ ACCESOS / DXC"/>
    <s v="06/02/2024 12:11:19"/>
    <s v="06/02/2024 12:14:17"/>
    <x v="0"/>
    <s v="COMUNICACIONES"/>
    <s v="VPN IP - MPLS"/>
    <s v="06/02/2024 12:20:56"/>
    <s v="06/02/2024 23:50:00"/>
    <s v="EMPRESA: DXC_x000a_CÓDIGO DE SERVICIO: _x000a_DIRECCIÓN: Av. Presidente Prieto #226, Paine, Santiago_x000a_NOMBRE DE QUIEN REPORTA: Jorge Lorca L_x000a_TELÉFONO DE QUIEN REPORTA: +56 2 25774418_x000a_NOMBRE DE CONTACTO EN TERRENO: Cristóbal Reyes 987685102_x000a_PROBLEMA: &quot;Cambio de disco"/>
    <m/>
    <d v="1899-12-30T00:00:00"/>
    <d v="1899-12-30T00:09:37"/>
    <d v="1899-12-30T00:09:37"/>
  </r>
  <r>
    <s v="INC000002598392"/>
    <s v="HOUSING"/>
    <x v="8"/>
    <s v="ADMINISTRADORES RESIDENTES"/>
    <s v="FERNEY D GARZON PEÑA"/>
    <s v="frp_jugonz"/>
    <s v="3-Moderado/Limitado"/>
    <x v="1"/>
    <x v="1"/>
    <x v="1"/>
    <s v="FORUM SERVICIOS FINANCIEROS SA"/>
    <s v="GESTION DATACENTER/ ACCESOS / FORUM SERVICIOS FINANCIEROS SA"/>
    <s v="06/02/2024 12:25:25"/>
    <s v="06/02/2024 12:32:07"/>
    <x v="0"/>
    <s v="COMUNICACIONES"/>
    <s v="VPN IP - MPLS"/>
    <s v="07/02/2024 14:27:22"/>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27"/>
    <d v="1899-12-31T02:01:57"/>
    <d v="1899-12-30T00:20:30"/>
  </r>
  <r>
    <s v="INC000002598393"/>
    <s v="HOUSING"/>
    <x v="13"/>
    <s v="ADMINISTRADORES RESIDENTES"/>
    <s v="CRISTOPHER MALDONADO ROMERO"/>
    <s v="frp_jugonz"/>
    <s v="3-Moderado/Limitado"/>
    <x v="1"/>
    <x v="1"/>
    <x v="1"/>
    <s v="FORUM SERVICIOS FINANCIEROS SA"/>
    <s v="GESTION DATACENTER/ ACCESOS / FORUM SERVICIOS FINANCIEROS SA"/>
    <s v="06/02/2024 12:25:30"/>
    <s v="06/02/2024 12:33:47"/>
    <x v="0"/>
    <s v="COMUNICACIONES"/>
    <s v="VPN IP - MPLS"/>
    <s v="06/02/2024 13:39:35"/>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3:27"/>
    <d v="1899-12-30T01:14:05"/>
    <d v="1899-12-30T00:30:38"/>
  </r>
  <r>
    <s v="INC000002598394"/>
    <s v="HOUSING"/>
    <x v="13"/>
    <s v="ADMINISTRADORES RESIDENTES"/>
    <s v="CRISTOPHER MALDONADO ROMERO"/>
    <s v="frp_jugonz"/>
    <s v="3-Moderado/Limitado"/>
    <x v="1"/>
    <x v="1"/>
    <x v="1"/>
    <s v="FORUM SERVICIOS FINANCIEROS SA"/>
    <s v="GESTION DATACENTER/ ACCESOS / FORUM SERVICIOS FINANCIEROS SA"/>
    <s v="06/02/2024 12:25:34"/>
    <s v="06/02/2024 12:37:32"/>
    <x v="0"/>
    <s v="COMUNICACIONES"/>
    <s v="VPN IP - MPLS"/>
    <s v="06/02/2024 13:40:23"/>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7:45"/>
    <d v="1899-12-30T01:14:49"/>
    <d v="1899-12-30T00:27:04"/>
  </r>
  <r>
    <s v="INC000002598395"/>
    <s v="HOUSING"/>
    <x v="8"/>
    <s v="ADMINISTRADORES RESIDENTES"/>
    <s v="FERNEY D GARZON PEÑA"/>
    <s v="frp_jugonz"/>
    <s v="3-Moderado/Limitado"/>
    <x v="1"/>
    <x v="1"/>
    <x v="1"/>
    <s v="FORUM SERVICIOS FINANCIEROS SA"/>
    <s v="GESTION DATACENTER/ ACCESOS / FORUM SERVICIOS FINANCIEROS SA"/>
    <s v="06/02/2024 12:25:38"/>
    <s v="06/02/2024 12:38:57"/>
    <x v="0"/>
    <s v="COMUNICACIONES"/>
    <s v="VPN IP - MPLS"/>
    <s v="07/02/2024 14:27:40"/>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09"/>
    <d v="1899-12-31T02:02:02"/>
    <d v="1899-12-30T00:20:53"/>
  </r>
  <r>
    <s v="INC000002598529"/>
    <s v="VPN IP - MPLS"/>
    <x v="17"/>
    <s v="BELIEVE"/>
    <s v="RODRIGO VÁSQUEZ MUÑOZ"/>
    <s v="frp_cnavar"/>
    <s v="3-Moderado/Limitado"/>
    <x v="1"/>
    <x v="1"/>
    <x v="1"/>
    <s v="INSTITUTO PROFESIONAL DE CHILE SA"/>
    <s v="GAMA/ Solicitud restauraciones - TERRASOL"/>
    <s v="06/02/2024 12:08:44"/>
    <s v="06/02/2024 12:13:34"/>
    <x v="0"/>
    <s v="CDP ANTIGUO 1"/>
    <s v="CDP ANTIGUO 2"/>
    <s v="09/02/2024 11:32:27"/>
    <s v="09/02/2024 23:50:00"/>
    <s v="PREVENTIVO: NO_x000a_CODIGO DE SERVICIO: TERRASOL_x000a_DIRECCION:_x000a_QUIEN REPORTA: Raúl Fernández Ogalde -  +56 9 5410 9101_x000a_CONTACTO EN TERRENO:_x000a_PROBLEMA:_x000a_REQUERIMIENTO:_x000a__x000a_El motivo de este correo es solicitar las siguientes restauraciones desde plataforma de respaldo"/>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0:32"/>
    <d v="1900-01-01T23:23:43"/>
    <d v="1899-12-30T00:13:11"/>
  </r>
  <r>
    <s v="INC000002598547"/>
    <s v="VPN IP - MPLS"/>
    <x v="17"/>
    <s v="ADMINISTRADORES RESIDENTES"/>
    <s v="RODRIGO VÁSQUEZ MUÑOZ"/>
    <s v="frp_rreyes"/>
    <s v="3-Moderado/Limitado"/>
    <x v="1"/>
    <x v="1"/>
    <x v="1"/>
    <s v="INSTITUTO PROFESIONAL DE CHILE SA"/>
    <s v="GAMA / Solicitud restauraciones - TERRAOESTE"/>
    <s v="06/02/2024 12:12:26"/>
    <s v="06/02/2024 12:14:20"/>
    <x v="0"/>
    <s v="CDP ANTIGUO 1"/>
    <s v="CDP ANTIGUO 2"/>
    <s v="09/02/2024 11:34:12"/>
    <s v="09/02/2024 23:50:00"/>
    <s v="PREVENTIVO: NO_x000a_CODIGO DE SERVICIO:_x000a_DIRECCION:_x000a_QUIEN REPORTA: Raúl Fernández Ogalde  +56 9 5410 9101 _x000a_CONTACTO EN TERRENO:_x000a_PROBLEMA:_x000a_REQUERIMIENTO:_x000a__x000a_Mis más cordiales saludos_x000a__x000a_El motivo de este correo es solicitar las siguientes restauraciones desde plata"/>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2:05"/>
    <d v="1900-01-01T23:21:46"/>
    <d v="1899-12-30T00:09:41"/>
  </r>
  <r>
    <s v="INC000002598555"/>
    <s v="VPN IP - MPLS"/>
    <x v="5"/>
    <s v="GESTION HD"/>
    <s v="MARIO PARADA DUARTE"/>
    <s v="frp_pcamay"/>
    <s v="3-Moderado/Limitado"/>
    <x v="1"/>
    <x v="1"/>
    <x v="1"/>
    <s v="ELECTRICIDAD GOBANTES S.A."/>
    <s v="HD/RE: REQUERIMIENTO PRUEBAS DE ENLACES HACIA DATA CENTER//GOBANTES"/>
    <s v="06/02/2024 12:22:49"/>
    <s v="06/02/2024 12:25:07"/>
    <x v="1"/>
    <s v="COMUNICACIONES"/>
    <s v="VPN IP - MPLS"/>
    <s v="14/02/2024 11:33:23"/>
    <s v="14/02/2024 11:33:23"/>
    <s v="PREVENTIVO: NO_x000a_CODIGO DE SERVICIO:_x000a_DIRECCION:_x000a_QUIEN REPORTA:Mario Parada Duarte +56 9 96339162_x000a_CONTACTO EN TERRENO:Parada Duarte +56 9 96339162_x000a_PROBLEMA:_x000a_REQUERIMIENTO:necesitamos de realizar pruebas de enlaces entre casa matriz y la conexión que se real"/>
    <s v="Cliente solicita pruebas con el proveedor respaldo que no es posible realizar sin un diagnostico previo."/>
    <d v="1900-01-06T14:09:07"/>
    <d v="1900-01-06T23:10:34"/>
    <d v="1899-12-30T09:01:27"/>
  </r>
  <r>
    <s v="INC000002598560"/>
    <s v="VPN IP - MPLS"/>
    <x v="18"/>
    <s v="GESTION HD"/>
    <s v="CRISTOBAL I REYES DELGADO"/>
    <s v="frp_pcamay"/>
    <s v="3-Moderado/Limitado"/>
    <x v="1"/>
    <x v="1"/>
    <x v="1"/>
    <s v="EMPRESA NACIONAL DE CERTIFICACIONES"/>
    <s v="HD/RE: LDF Disco E de 192.168.1.121 y 192.168.1.122"/>
    <s v="06/02/2024 12:28:50"/>
    <s v="06/02/2024 12:30:32"/>
    <x v="0"/>
    <s v="TI"/>
    <s v="BASES DE DATOS"/>
    <s v="08/02/2024 9:21:52"/>
    <s v="08/02/2024 23:50:00"/>
    <s v="PREVENTIVO: NO_x000a_CODIGO DE SERVICIO:_x000a_DIRECCION:_x000a_QUIEN REPORTA:+56 9 93378009 Denise Cruzat Etcheberry_x000a_CONTACTO EN TERRENO:_x000a_PROBLEMA:_x000a_REQUERIMIENTO:Favor su ayuda en reducción de LDF de_x000a_DB_GESTOR_BECO_log.ldf y DB_GESTOR_STO_log.ldf de nodo SQL principal."/>
    <s v="Se libera alarma de transaccionales reportada, luego de respaldar previamente dichos archivos y proceder con el shrink de limpieza"/>
    <d v="1899-12-31T20:21:18"/>
    <d v="1899-12-31T20:53:02"/>
    <d v="1899-12-30T00:31:44"/>
  </r>
  <r>
    <s v="INC000002598574"/>
    <s v="SAP"/>
    <x v="9"/>
    <s v="GESTION HD"/>
    <s v="FREDDY O CORTES DIAZ"/>
    <s v="frp_pcamay"/>
    <s v="3-Moderado/Limitado"/>
    <x v="1"/>
    <x v="1"/>
    <x v="1"/>
    <s v="INDUSTRIAS CHILENAS DE ALAMBRE INCHALAM S.A."/>
    <s v="HD/RV: INCHALAM - Estado de cuenta clientes"/>
    <s v="06/02/2024 13:18:28"/>
    <s v="06/02/2024 13:22:01"/>
    <x v="0"/>
    <s v="TI"/>
    <s v="APLICATIVOS"/>
    <s v="06/02/2024 14:24:15"/>
    <s v="06/02/2024 23:50:00"/>
    <s v="PREVENTIVO: NO_x000a_CODIGO DE SERVICIO:_x000a_DIRECCION:_x000a_QUIEN REPORTA:+56 9 6605 6481Freddy Cortés Díaz_x000a_CONTACTO EN TERRENO:_x000a_PROBLEMA:_x000a_REQUERIMIENTO:Favor transportar a PRD las OT indicadas en doc adjunto. gracias_x000a_EQUIPOS ENERGIZADO/REINICIADO:_x000a_HORARIO DE ATENCION"/>
    <s v="Se ejecuta con éxito el transporte solicitado. Se informa a cliente vía mail"/>
    <d v="1899-12-30T00:00:00"/>
    <d v="1899-12-30T01:05:47"/>
    <d v="1899-12-30T01:05:47"/>
  </r>
  <r>
    <s v="INC000002598588"/>
    <s v="VPN IP - MPLS"/>
    <x v="5"/>
    <s v="GESTION HD"/>
    <s v="LUIS RODRIGO ACEVEDO COLLIPAL"/>
    <s v="frp_pcamay"/>
    <s v="3-Moderado/Limitado"/>
    <x v="1"/>
    <x v="1"/>
    <x v="1"/>
    <s v="METS S A"/>
    <s v="HD/RE: RE: RE: RE: Consultas Tecnica"/>
    <s v="06/02/2024 13:49:12"/>
    <s v="06/02/2024 13:50:54"/>
    <x v="0"/>
    <s v="CDP ANTIGUO 1"/>
    <s v="CDP ANTIGUO 2"/>
    <s v="07/02/2024 18:07:38"/>
    <s v="07/02/2024 23:50:00"/>
    <s v="PREVENTIVO: NO_x000a_CODIGO DE SERVICIO:VPF1983663_x000a_DIRECCION:Avenida Portugal #614_x000a_Ciudad: Santiago_x000a_Comuna: Santiago_x000a_QUIEN REPORTA:989260045 Juan Guajardo_x000a_CONTACTO EN TERRENO:Juan Guajardo_x000a_Teléfono 1 Contacto En Terreno: 989260045_x000a_PROBLEMA:_x000a_REQUERIMIENTO:Adjun"/>
    <m/>
    <d v="1899-12-31T02:22:37"/>
    <d v="1899-12-31T04:18:26"/>
    <d v="1899-12-30T01:55:49"/>
  </r>
  <r>
    <s v="INC000002598681"/>
    <s v="HOUSING"/>
    <x v="8"/>
    <s v="BELIEVE"/>
    <s v="FERNEY D GARZON PEÑA"/>
    <s v="frp_jcarri"/>
    <s v="3-Moderado/Limitado"/>
    <x v="1"/>
    <x v="1"/>
    <x v="1"/>
    <s v="TELEFONICA EMPRESAS DE CHILE SA"/>
    <s v="GESTION DATACENTER/ ACCESOS /DXC"/>
    <s v="06/02/2024 12:45:06"/>
    <s v="06/02/2024 12:46:33"/>
    <x v="0"/>
    <s v="COMUNICACIONES"/>
    <s v="VPN IP - MPLS"/>
    <s v="06/02/2024 13:07:16"/>
    <s v="06/02/2024 23:50:00"/>
    <s v="EMPRESA:TELEFONICA EMPRESAS DE CHILE SA_x000a_CÓDIGO DE SERVICIO: _x000a_DIRECCIÓN:AV. Presidente Prieto #226, Paine, Santiago_x000a_NOMBRE DE QUIEN REPORTA:Ferney Garzon_x000a_TELÉFONO DE QUIEN REPORTA:56 2 25774418_x000a_NOMBRE DE CONTACTO EN TERRENO: _x000a_REQUERIMIENTO:Cambio de disco"/>
    <m/>
    <d v="1899-12-30T00:09:43"/>
    <d v="1899-12-30T00:22:10"/>
    <d v="1899-12-30T00:12:27"/>
  </r>
  <r>
    <s v="INC000002598721"/>
    <s v="VPN IP - MPLS"/>
    <x v="3"/>
    <s v="GESTION HD"/>
    <s v="MOISES E MONTERO RAMOS"/>
    <s v="frp_fpetro"/>
    <s v="3-Moderado/Limitado"/>
    <x v="1"/>
    <x v="1"/>
    <x v="1"/>
    <s v="TELEFONICA GLOBAL TECHNOLOGY S.A.AGENCIA EN CHILE"/>
    <s v="REQ/_x000a_TCCT - Requerimiento Soporte VDC Global - Accesos AD"/>
    <s v="06/02/2024 12:56:32"/>
    <s v="06/02/2024 12:59:16"/>
    <x v="0"/>
    <s v="CDP ANTIGUO 1"/>
    <s v="CDP ANTIGUO 2"/>
    <s v="06/02/2024 18:13:05"/>
    <s v="06/02/2024 23:50:00"/>
    <s v="PREVENTIVO: NO_x000a_CODIGO DE SERVICIO: _x000a_DIRECCION:_x000a_QUIEN REPORTA: Jesús José Nelo Petaquero 56 9 9229 0203_x000a_CONTACTO EN TERRENO: Jesús José Nelo Petaquero  56 9 9229 0203_x000a__x000a_REQUERIMIENTO:_x000a__x000a_Buenas tardes estimados @Help Desk, por favor su acostumbrado apoyo en"/>
    <s v="Se efectúa contacto con cliente:N/A_x000a_Teléfono de contacto: N/A_x000a_Acciones realizadas: Informo que se reinicia la clave del colega Brian para el dominio vdc-cl donde se le indica que deben conectarse al Server tool 10.68.136.199 donde tendrán acceso a los ZV"/>
    <d v="1899-12-30T03:09:13"/>
    <d v="1899-12-30T05:16:33"/>
    <d v="1899-12-30T02:07:20"/>
  </r>
  <r>
    <s v="INC000002598747"/>
    <s v="VPN IP - MPLS"/>
    <x v="7"/>
    <s v="GESTION HD"/>
    <s v="SEBASTIAN I ACUÑA GUZMAN"/>
    <s v="frp_fpetro"/>
    <s v="3-Moderado/Limitado"/>
    <x v="1"/>
    <x v="1"/>
    <x v="1"/>
    <s v="GASVALPO SPA"/>
    <s v="REQ/_x000a_Comentar DNS Urgente"/>
    <s v="06/02/2024 13:37:02"/>
    <s v="06/02/2024 13:38:50"/>
    <x v="0"/>
    <s v="TI"/>
    <s v="SISTEMAS OPERATIVOS"/>
    <s v="07/02/2024 10:10:08"/>
    <s v="07/02/2024 23:50:00"/>
    <s v="PREVENTIVO: NO_x000a_CODIGO DE SERVICIO: _x000a_DIRECCION:_x000a_QUIEN REPORTA:_x000a_CONTACTO EN TERRENO:_x000a_PROBLEMA:_x000a_REQUERIMIENTO:_x000a__x000a_Estimados,_x000a__x000a_Necesitamos urgentemente comentar (No borrar) los siguientes registros de_x000a_nuestro DNS:_x000a__x000a_sp IN A 186.67.142.94_x000a_ws IN A 186.67.142.93_x000a_b"/>
    <s v="Se finaliza requerimiento de manera satisfactoria el día de ayer 06-02a las 15:00 hrs."/>
    <d v="1899-12-30T12:45:41"/>
    <d v="1899-12-30T20:33:06"/>
    <d v="1899-12-30T07:47:25"/>
  </r>
  <r>
    <s v="INC000002598751"/>
    <s v="INFRAESTRUCTURA DC"/>
    <x v="2"/>
    <s v="APQ ACCESOS"/>
    <s v="JONATHAN A MARQUEZ ASTENGO"/>
    <s v="tct_jmarqu"/>
    <s v="4-Menor/Localizado"/>
    <x v="0"/>
    <x v="0"/>
    <x v="0"/>
    <s v="TELEFONICA CYBERSECURITY TECH CHILE SPA"/>
    <s v="FACTIBILIDAD ESVAL/CRQ 81564"/>
    <s v="06/02/2024 13:42:25"/>
    <s v="06/02/2024 13:44:46"/>
    <x v="0"/>
    <s v="CDP ANTIGUO 1"/>
    <s v="CDP ANTIGUO 2"/>
    <s v="06/02/2024 13:55:06"/>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98777"/>
    <s v="VPN IP - MPLS"/>
    <x v="9"/>
    <s v="GESTION HD"/>
    <s v="FREDDY O CORTES DIAZ"/>
    <s v="frp_fpetro"/>
    <s v="3-Moderado/Limitado"/>
    <x v="1"/>
    <x v="1"/>
    <x v="1"/>
    <s v="INDUSTRIAS CHILENAS DE ALAMBRE INCHALAM S.A."/>
    <s v="HD/_x000a_RV: Paso a PRD"/>
    <s v="06/02/2024 15:06:42"/>
    <s v="06/02/2024 15:08:20"/>
    <x v="0"/>
    <s v="TI"/>
    <s v="APLICATIVOS"/>
    <s v="06/02/2024 15:33:41"/>
    <s v="06/02/2024 23:50:00"/>
    <s v="PREVENTIVO: NO_x000a_CODIGO DE SERVICIO:_x000a_DIRECCION:_x000a_QUIEN REPORTA:_x000a_CONTACTO EN TERRENO:_x000a_PROBLEMA:_x000a_REQUERIMIENTO:_x000a_Favor su ayuda con el transporte de la orden a PRD según archivo adjunto._x000a__x000a_EQUIPOS ENERGIZADO/REINICIADO:_x000a_HORARIO DE ATENCION:_x000a_OBSERVACION:_x000a_ANI:_x000a_MA"/>
    <s v="Se realiza con éxito el transporte solicitado. Se informa a cliente vía mail"/>
    <d v="1899-12-30T00:00:00"/>
    <d v="1899-12-30T00:26:59"/>
    <d v="1899-12-30T00:26:59"/>
  </r>
  <r>
    <s v="INC000002598778"/>
    <s v="HOUSING"/>
    <x v="14"/>
    <s v="ADMINISTRADORES RESIDENTES"/>
    <s v="SEBASTIAN A JARA VIDAL"/>
    <s v="frp_jugonz"/>
    <s v="3-Moderado/Limitado"/>
    <x v="1"/>
    <x v="1"/>
    <x v="1"/>
    <s v="TELEFONICA EMPRESAS DE CHILE SA"/>
    <s v="GESTION DATACENTER/ ACCESOS / TELEFONICA EMPRESAS DE CHILE SA"/>
    <s v="06/02/2024 15:05:44"/>
    <s v="06/02/2024 15:07:35"/>
    <x v="0"/>
    <s v="COMUNICACIONES"/>
    <s v="VPN IP - MPLS"/>
    <s v="06/02/2024 15:53:27"/>
    <s v="06/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_x000a_PROBLEMA: Ra"/>
    <m/>
    <d v="1899-12-30T00:42:33"/>
    <d v="1899-12-30T00:47:43"/>
    <d v="1899-12-30T00:05:10"/>
  </r>
  <r>
    <s v="INC000002598779"/>
    <s v="INFRAESTRUCTURA DC"/>
    <x v="0"/>
    <s v="APQ ACCESOS"/>
    <s v="CARLOS F ARAYA RAMIREZ"/>
    <s v="tct_cararr"/>
    <s v="4-Menor/Localizado"/>
    <x v="0"/>
    <x v="0"/>
    <x v="1"/>
    <s v="TELEFONICA CYBERSECURITY TECH CHILE SPA"/>
    <s v="FACTIBLIDAD 81924"/>
    <s v="06/02/2024 15:07:24"/>
    <s v="06/02/2024 15:08:15"/>
    <x v="0"/>
    <s v="CDP ANTIGUO 1"/>
    <s v="CDP ANTIGUO 2"/>
    <s v="06/02/2024 15:49:52"/>
    <s v="06/02/2024 23:50:00"/>
    <m/>
    <s v="FACTBIILIDAD ENVIADA"/>
    <d v="1899-12-30T00:00:00"/>
    <d v="1899-12-30T00:42:28"/>
    <d v="1899-12-30T00:42:28"/>
  </r>
  <r>
    <s v="INC000002598787"/>
    <s v="HOUSING"/>
    <x v="13"/>
    <s v="ADMINISTRADORES RESIDENTES"/>
    <s v="CRISTOPHER MALDONADO ROMERO"/>
    <s v="frp_jugonz"/>
    <s v="3-Moderado/Limitado"/>
    <x v="1"/>
    <x v="1"/>
    <x v="1"/>
    <s v="TELEFONICA EMPRESAS DE CHILE SA"/>
    <s v="GESTION DATACENTER/ ACCESOS / TELEFONICA EMPRESAS DE CHILE SA"/>
    <s v="06/02/2024 15:22:17"/>
    <s v="06/02/2024 15:24:24"/>
    <x v="0"/>
    <s v="COMUNICACIONES"/>
    <s v="VPN IP - MPLS"/>
    <s v="06/02/2024 17:44:39"/>
    <s v="06/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
    <d v="1899-12-30T02:13:01"/>
    <d v="1899-12-30T02:22:22"/>
    <d v="1899-12-30T00:09:21"/>
  </r>
  <r>
    <s v="INC000002598801"/>
    <s v="INFRAESTRUCTURA DC"/>
    <x v="10"/>
    <s v="SM OPERACIONES"/>
    <s v="CARLOS F ARAYA RAMIREZ"/>
    <s v="tct_decruz"/>
    <s v="3-Moderado/Limitado"/>
    <x v="1"/>
    <x v="1"/>
    <x v="0"/>
    <s v="TELEFONICA GLOBAL TECHNOLOGY S.A.AGENCIA EN CHILE"/>
    <s v="Instalación fibras APQ"/>
    <s v="06/02/2024 15:53:33"/>
    <s v="06/02/2024 15:55:15"/>
    <x v="0"/>
    <s v="Hardware de Redes"/>
    <s v="Cable"/>
    <s v="09/02/2024 18:13:33"/>
    <s v="09/02/2024 23:50:00"/>
    <s v="requerimiento para Operadores DC Apoquindo el mismo consiste en lanzar o instalar fibra en Apoquindo desde Sala 7 en el Rack E2,E3 hasta Sala 7 en el rack B12,B13._x000a__x000a_Saludos_x000a_Manuel Maita_x000a_Av Providencia 111 piso 13, Santiago de Chile (GMT -3)_x000a_+56 9 7413 83"/>
    <s v="tendido fibra realizado"/>
    <d v="1899-12-30T00:00:00"/>
    <d v="1899-12-30T00:00:00"/>
    <d v="1899-12-30T00:00:00"/>
  </r>
  <r>
    <s v="INC000002598912"/>
    <s v="VPN IP - MPLS"/>
    <x v="6"/>
    <s v="ADMINISTRADORES RESIDENTES"/>
    <s v="PAUL A SEPULVEDA ALVAREZ"/>
    <s v="frp_kefern"/>
    <s v="3-Moderado/Limitado"/>
    <x v="1"/>
    <x v="1"/>
    <x v="1"/>
    <s v="TELEFONICA GLOBAL TECHNOLOGY S.A.AGENCIA EN CHILE"/>
    <s v="Gama |  Requerimiento Soporte VDC Global - Accesos por RDP"/>
    <s v="06/02/2024 15:04:15"/>
    <s v="06/02/2024 15:08:20"/>
    <x v="0"/>
    <s v="CDP ANTIGUO 1"/>
    <s v="CDP ANTIGUO 2"/>
    <s v="06/02/2024 17:35:19"/>
    <s v="06/02/2024 23:50:00"/>
    <s v="PREVENTIVO: NO_x000a_CODIGO DE SERVICIO:10.68.136.199_x000a_DIRECCION:_x000a_QUIEN REPORTA:Moisés Eduardo Montero Ramos +56 9 4273 2135_x000a_CONTACTO EN TERRENO:_x000a_PROBLEMA:_x000a_REQUERIMIENTO:_x000a__x000a_Favor su acostumbrado apoyo en revisar si el usuario_x000a_VDC-CL\wvK3AftyeCpjgg tiene habilita"/>
    <s v="se agrego al usuario al grupo que permite la conexión remota._x000a_Con este permiso puede entrar remoto y poder llegar a los servidores de interés"/>
    <d v="1899-12-30T00:20:47"/>
    <d v="1899-12-30T02:31:04"/>
    <d v="1899-12-30T02:10:17"/>
  </r>
  <r>
    <s v="INC000002598926"/>
    <s v="HOUSING"/>
    <x v="13"/>
    <s v="BELIEVE"/>
    <s v="CRISTOPHER MALDONADO ROMERO"/>
    <s v="frp_xgambo"/>
    <s v="3-Moderado/Limitado"/>
    <x v="1"/>
    <x v="1"/>
    <x v="1"/>
    <s v="TELEFONICA CYBERSECURITY TECH CHILE SPA"/>
    <s v="GESTION DATACENTER/ ACCESOS / TELEFONICA CYBERSECURITY TECH CHILE SPA"/>
    <s v="06/02/2024 15:04:19"/>
    <s v="06/02/2024 15:05:32"/>
    <x v="0"/>
    <s v="COMUNICACIONES"/>
    <s v="VPN IP - MPLS"/>
    <s v="06/02/2024 15:29:14"/>
    <s v="06/02/2024 23:50:00"/>
    <s v="EMPRESA: TELEFONICA CYBERSECURITY TECH CHILE SPA_x000a_CÓDIGO DE SERVICIO: _x000a_DIRECCIÓN:Av. Apoquindo #7071, Las Condes, Santiago_x000a_NOMBRE DE QUIEN REPORTA:Michael Gonzalez_x000a_TELÉFONO DE QUIEN REPORTA:  56992435694_x000a_NOMBRE DE CONTACTO EN TERRENO: _x000a_REQUERIMIENTO : Cam"/>
    <s v="Se efectúa contacto con cliente: N/A_x000a_Teléfono de contacto: N/A_x000a_Acciones realizadas: Accesos autorizados para personal descrito en planilla_x000a_Solución paliativa o definitiva: N/A_x000a_Acciones de Mejora, Recomendaciones: N/A_x000a_Causa Raíz: N/A"/>
    <d v="1899-12-30T00:18:21"/>
    <d v="1899-12-30T00:24:55"/>
    <d v="1899-12-30T00:06:34"/>
  </r>
  <r>
    <s v="INC000002598932"/>
    <s v="HOUSING"/>
    <x v="14"/>
    <s v="BELIEVE"/>
    <s v="SEBASTIAN A JARA VIDAL"/>
    <s v="frp_xgambo"/>
    <s v="3-Moderado/Limitado"/>
    <x v="1"/>
    <x v="1"/>
    <x v="1"/>
    <s v="TELEFONICA CYBERSECURITY TECH CHILE SPA"/>
    <s v="GESTION DATACENTER/ ACCESOS / TELEFONICA CYBERSECURITY TECH CHILE SPA"/>
    <s v="06/02/2024 15:12:27"/>
    <s v="06/02/2024 15:13:32"/>
    <x v="0"/>
    <s v="COMUNICACIONES"/>
    <s v="VPN IP - MPLS"/>
    <s v="06/02/2024 16:00:39"/>
    <s v="06/02/2024 23:50:00"/>
    <s v="EMPRESA: TELEFONICA CYBERSECURITY TECH CHILE SPA_x000a_CÓDIGO DE SERVICIO: _x000a_DIRECCIÓN:Calle San Martin #50, Santiago Centro, Santiago_x000a_NOMBRE DE QUIEN REPORTA:Michael Gonzalez_x000a_TELÉFONO DE QUIEN REPORTA:  56992435694_x000a_NOMBRE DE CONTACTO EN TERRENO: _x000a_REQUERIMIENTO"/>
    <m/>
    <d v="1899-12-30T00:41:48"/>
    <d v="1899-12-30T00:48:12"/>
    <d v="1899-12-30T00:06:24"/>
  </r>
  <r>
    <s v="INC000002598946"/>
    <s v="VPN IP - MPLS"/>
    <x v="3"/>
    <s v="ADMINISTRADORES RESIDENTES"/>
    <s v="ANGEL CASTRO CABRERA"/>
    <s v="frp_kefern"/>
    <s v="3-Moderado/Limitado"/>
    <x v="1"/>
    <x v="1"/>
    <x v="1"/>
    <s v="TELEFONICA GLOBAL TECHNOLOGY S.A.AGENCIA EN CHILE"/>
    <s v="HD | TCCT - [Cloud Portal] – Restore - CL - MANTOS COPPER S.A."/>
    <s v="06/02/2024 15:51:27"/>
    <s v="06/02/2024 15:56:17"/>
    <x v="0"/>
    <s v="CDP ANTIGUO 1"/>
    <s v="CDP ANTIGUO 2"/>
    <s v="09/02/2024 15:40:32"/>
    <s v="09/02/2024 23:50:00"/>
    <s v="PREVENTIVO: NO_x000a_CODIGO DE SERVICIO:_x000a_DIRECCION:_x000a_QUIEN REPORTA:Jesús José Nelo Petaquero +56 9 9229 0203_x000a_CONTACTO EN TERRENO:_x000a_PROBLEMA:_x000a_REQUERIMIENTO:_x000a__x000a_Estimado equipo Cloud, por favor su acostumbrado apoyo en la revisión_x000a_del_x000a_error indicado en correo anteri"/>
    <s v="Se efectúa contacto con cliente: Jesus Nelo_x000a_Teléfono de contacto: Via correo _x000a_Acciones realizadas: Luego de la revision se modifica time out en plataforma VDC. Se mantiene en observacion de forma interna por el area Cloud._x000a_Acciones de Mejora, Recomendaci"/>
    <d v="1900-01-01T18:16:26"/>
    <d v="1900-01-01T23:49:05"/>
    <d v="1899-12-30T05:32:39"/>
  </r>
  <r>
    <s v="INC000002598966"/>
    <s v="HOUSING"/>
    <x v="13"/>
    <s v="BELIEVE"/>
    <s v="CRISTOPHER MALDONADO ROMERO"/>
    <s v="frp_xgambo"/>
    <s v="3-Moderado/Limitado"/>
    <x v="1"/>
    <x v="1"/>
    <x v="1"/>
    <s v="TELEFONICA EMPRESAS DE CHILE SA"/>
    <s v="GESTION DATACENTER/ ACCESOS / TELEFONICA EMPRESAS DE CHILE SA"/>
    <s v="06/02/2024 16:31:32"/>
    <s v="06/02/2024 16:33:29"/>
    <x v="0"/>
    <s v="COMUNICACIONES"/>
    <s v="VPN IP - MPLS"/>
    <s v="06/02/2024 17:22:12"/>
    <s v="06/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vision Switch"/>
    <s v="Se efectúa contacto con cliente: N/A_x000a_Teléfono de contacto: N/A_x000a_Acciones realizadas: Accesos autorizados para personal descrito en planilla_x000a_Solución paliativa o definitiva: N/A_x000a_Acciones de Mejora, Recomendaciones: N/A_x000a_Causa Raíz: N/A"/>
    <d v="1899-12-30T00:44:10"/>
    <d v="1899-12-30T00:50:40"/>
    <d v="1899-12-30T00:06:30"/>
  </r>
  <r>
    <s v="INC000002598970"/>
    <s v="VPN IP - MPLS"/>
    <x v="3"/>
    <s v="ADMINISTRADORES RESIDENTES"/>
    <s v="PABLO N OLIVA ALARCON"/>
    <s v="frp_kefern"/>
    <s v="3-Moderado/Limitado"/>
    <x v="1"/>
    <x v="1"/>
    <x v="1"/>
    <s v="TELEFONICA GLOBAL TECHNOLOGY S.A.AGENCIA EN CHILE"/>
    <s v="HD | Importar a VDC de CLIENTE TERRASOL vm restauradas"/>
    <s v="06/02/2024 16:33:18"/>
    <s v="06/02/2024 16:36:37"/>
    <x v="0"/>
    <s v="CDP ANTIGUO 1"/>
    <s v="CDP ANTIGUO 2"/>
    <s v="07/02/2024 10:20:12"/>
    <s v="07/02/2024 23:50:00"/>
    <s v="PREVENTIVO: NO_x000a_CODIGO DE SERVICIO:_x000a_DIRECCION:_x000a_QUIEN REPORTA:Rodrigo Vásquez Muñoz +56 97411 3060_x000a_CONTACTO EN TERRENO:_x000a_PROBLEMA:_x000a_REQUERIMIENTO:_x000a__x000a_Se necesita importar a VDC de cliente TERRASOL las siguientes VM que_x000a_fueron ya recuperadas en el vcenter las v"/>
    <s v="FASE RESOLUCIÓN Y RECUPERACIÓN_x000a__x000a_Se efectúa contacto con cliente: NA_x000a__x000a_Teléfono de contacto: NA_x000a__x000a_Acciones realizadas: Importar VMs solicitadas a VDC_x000a__x000a_Solución paliativa o definitiva: Definitiva_x000a__x000a_Acciones de Mejora, Recomendaciones: NA_x000a__x000a_Causa Raíz: NA"/>
    <d v="1899-12-30T12:54:37"/>
    <d v="1899-12-30T17:46:54"/>
    <d v="1899-12-30T04:52:17"/>
  </r>
  <r>
    <s v="INC000002598991"/>
    <s v="HOUSING"/>
    <x v="14"/>
    <s v="BELIEVE"/>
    <s v="SEBASTIAN A JARA VIDAL"/>
    <s v="frp_xgambo"/>
    <s v="3-Moderado/Limitado"/>
    <x v="1"/>
    <x v="1"/>
    <x v="1"/>
    <s v="CAJA DE COMPENSACION DE ASIGNACION FAMILIAR LOS HEROES"/>
    <s v="GESTION DATACENTER/ ACCESOS / CAJA DE COMPENSACION DE ASIGNACION FAMILIAR LOS HEROES"/>
    <s v="06/02/2024 17:01:02"/>
    <s v="06/02/2024 17:02:47"/>
    <x v="0"/>
    <s v="COMUNICACIONES"/>
    <s v="VPN IP - MPLS"/>
    <s v="06/02/2024 17:18:17"/>
    <s v="06/02/2024 23:50:00"/>
    <s v="EMPRESA: CAJA DE COMPENSACION DE ASIGNACION FAMILIAR LOS HEROES_x000a_CÓDIGO DE SERVICIO: _x000a_DIRECCIÓN:Calle San Martin #50, Santiago Centro, Santiago_x000a_NOMBRE DE QUIEN REPORTA:Jose Monteverde_x000a_TELÉFONO DE QUIEN REPORTA:  56992367859_x000a_NOMBRE DE CONTACTO EN TERRENO:"/>
    <m/>
    <d v="1899-12-30T00:09:53"/>
    <d v="1899-12-30T00:17:15"/>
    <d v="1899-12-30T00:07:22"/>
  </r>
  <r>
    <s v="INC000002599144"/>
    <s v="HOSTING VIRTUAL"/>
    <x v="6"/>
    <s v="SM OPERACIONES"/>
    <s v="RICARDO R GALLEGOS OYANEDER"/>
    <s v="tct_rgalle"/>
    <s v="4-Menor/Localizado"/>
    <x v="0"/>
    <x v="0"/>
    <x v="1"/>
    <s v="TELEFONICA GLOBAL TECHNOLOGY S.A.AGENCIA EN CHILE"/>
    <s v="Revisión gpo con cliente duoc"/>
    <s v="06/02/2024 16:49:50"/>
    <s v="06/02/2024 16:50:06"/>
    <x v="0"/>
    <s v="TI"/>
    <s v="SISTEMAS OPERATIVOS"/>
    <s v="06/02/2024 16:51:51"/>
    <s v="06/02/2024 23:50:00"/>
    <s v="Revisión gpo con cliente duoc"/>
    <s v="Revisión gpo con cliente duoc"/>
    <d v="1899-12-30T00:00:00"/>
    <d v="1899-12-30T00:02:01"/>
    <d v="1899-12-30T00:02:01"/>
  </r>
  <r>
    <s v="INC000002599146"/>
    <s v="HOSTING VIRTUAL"/>
    <x v="6"/>
    <s v="SM OPERACIONES"/>
    <s v="RICARDO R GALLEGOS OYANEDER"/>
    <s v="tct_rgalle"/>
    <s v="4-Menor/Localizado"/>
    <x v="0"/>
    <x v="0"/>
    <x v="1"/>
    <s v="TELEFONICA GLOBAL TECHNOLOGY S.A.AGENCIA EN CHILE"/>
    <s v="Revisión reinicio automático servidor APPL cliente Coagra"/>
    <s v="06/02/2024 16:50:11"/>
    <s v="06/02/2024 16:50:25"/>
    <x v="0"/>
    <s v="TI"/>
    <s v="SISTEMAS OPERATIVOS"/>
    <s v="06/02/2024 16:52:50"/>
    <s v="06/02/2024 23:50:00"/>
    <s v="Revisión reinicio automático servidor APPL cliente Coagra"/>
    <s v="Revisión reinicio automático servidor APPL cliente Coagra"/>
    <d v="1899-12-30T00:00:00"/>
    <d v="1899-12-30T00:02:39"/>
    <d v="1899-12-30T00:02:39"/>
  </r>
  <r>
    <s v="INC000002599148"/>
    <s v="HOSTING VIRTUAL"/>
    <x v="6"/>
    <s v="SM OPERACIONES"/>
    <s v="RICARDO R GALLEGOS OYANEDER"/>
    <s v="tct_rgalle"/>
    <s v="4-Menor/Localizado"/>
    <x v="0"/>
    <x v="0"/>
    <x v="1"/>
    <s v="TELEFONICA GLOBAL TECHNOLOGY S.A.AGENCIA EN CHILE"/>
    <s v="Sesión de trabajo por revisión navegación equipos plataforma Wizard"/>
    <s v="06/02/2024 16:50:32"/>
    <s v="06/02/2024 16:50:49"/>
    <x v="0"/>
    <s v="TI"/>
    <s v="SISTEMAS OPERATIVOS"/>
    <s v="06/02/2024 16:53:28"/>
    <s v="06/02/2024 23:50:00"/>
    <s v="Sesión de trabajo por revisión navegación equipos plataforma Wizard"/>
    <s v="Sesión de trabajo por revisión navegación equipos plataforma Wizard"/>
    <d v="1899-12-30T00:00:00"/>
    <d v="1899-12-30T00:02:56"/>
    <d v="1899-12-30T00:02:56"/>
  </r>
  <r>
    <s v="INC000002599155"/>
    <s v="VPN IP - MPLS"/>
    <x v="3"/>
    <s v="GESTION HD"/>
    <s v="DEIBY Y SANTOYO MONTEROLA"/>
    <s v="frp_pcamay"/>
    <s v="3-Moderado/Limitado"/>
    <x v="1"/>
    <x v="1"/>
    <x v="1"/>
    <s v="TELEFONICA GLOBAL TECHNOLOGY S.A.AGENCIA EN CHILE"/>
    <s v="HD/Importar a VDC de CLIENTE TERRAOESTE vm restauradas"/>
    <s v="06/02/2024 17:05:32"/>
    <s v="06/02/2024 17:09:30"/>
    <x v="0"/>
    <s v="CDP ANTIGUO 1"/>
    <s v="CDP ANTIGUO 2"/>
    <s v="06/02/2024 17:37:54"/>
    <s v="06/02/2024 23:50:00"/>
    <s v="PREVENTIVO: NO_x000a_CODIGO DE SERVICIO:_x000a_DIRECCION:_x000a_QUIEN REPORTA:Rodrigo Vásquez Muñoz +56 97411 3060 _x000a_CONTACTO EN TERRENO:Rodrigo Vásquez Muñoz +56 97411 3060 _x000a_PROBLEMA:_x000a_REQUERIMIENTO:Solicito de vuestro apoyo para crear ticket como_x000a_REQUERIMIENTO y en estado"/>
    <s v="FASE RESOLUCIÓN Y RECUPERACIÓN_x000a__x000a_Se efectúa contacto con cliente:N/A_x000a__x000a_Teléfono de contacto:N/A_x000a__x000a_Acciones realizadas: Se realiza la importacion de las maquinas al VDC y se envia las capturas por correo_x000a__x000a_Solución paliativa o definitiva:N/A_x000a__x000a_Acciones de Mejo"/>
    <d v="1899-12-30T00:00:00"/>
    <d v="1899-12-30T00:32:22"/>
    <d v="1899-12-30T00:32:22"/>
  </r>
  <r>
    <s v="INC000002599164"/>
    <s v="VPN IP - MPLS"/>
    <x v="17"/>
    <s v="ADMINISTRADORES RESIDENTES"/>
    <s v="RODRIGO VÁSQUEZ MUÑOZ"/>
    <s v="frp_rreyes"/>
    <s v="3-Moderado/Limitado"/>
    <x v="1"/>
    <x v="1"/>
    <x v="1"/>
    <s v="INSTITUTO PROFESIONAL DE CHILE SA"/>
    <s v="GAMA / Requerimiento Respaldo Completo Servidores SharePoint IPCHILE"/>
    <s v="06/02/2024 17:30:45"/>
    <s v="06/02/2024 17:32:09"/>
    <x v="0"/>
    <s v="CDP ANTIGUO 1"/>
    <s v="CDP ANTIGUO 2"/>
    <s v="10/02/2024 10:01:42"/>
    <s v="10/02/2024 23:50:00"/>
    <s v="PREVENTIVO: NO_x000a_CODIGO DE SERVICIO:_x000a_DIRECCION:_x000a_QUIEN REPORTA: Juan Carlos Dupuy_x000a_CONTACTO EN TERRENO:_x000a_PROBLEMA:_x000a_REQUERIMIENTO:_x000a__x000a_Buenas tardes, junto con saludar solicito respaldo completo (Respaldo VM completa) de los siguientes servidores:_x000a__x000a_ _x000a__x000a_    SALAMAN"/>
    <s v="FASE RESOLUCIÓN Y RECUPERACIÓN_x000a__x000a_Se efectúa contacto con cliente: N/A_x000a__x000a_Teléfono de contacto: N/A_x000a__x000a_Acciones realizadas: respaldos ejecutados_x000a__x000a_Solución paliativa o definitiva: respaldos ejecutados_x000a__x000a_Acciones de Mejora, Recomendaciones: N/A_x000a__x000a_Causa Raíz: clien"/>
    <d v="1900-01-02T16:05:21"/>
    <d v="1900-01-02T16:30:57"/>
    <d v="1899-12-30T00:25:36"/>
  </r>
  <r>
    <s v="INC000002599349"/>
    <s v="TICKET-INTELIGENTE"/>
    <x v="4"/>
    <s v="GESTION TI"/>
    <s v="GONZALO MENDOZA MARTINEZ"/>
    <s v="USR_TSIGHT"/>
    <s v="1-Extenso/Generalizado"/>
    <x v="0"/>
    <x v="0"/>
    <x v="3"/>
    <s v="COMERCIAL E IMPORTADORA AUDIOMUSICA SPA"/>
    <s v="ciausp01 - m_audioapps01 TICKET AUTOMATICO"/>
    <s v="06/02/2024 15:36:17"/>
    <s v="06/02/2024 15:36:17"/>
    <x v="0"/>
    <s v="TRUESIGHT"/>
    <s v="TRUESIGHT"/>
    <s v="06/02/2024 17:17:44"/>
    <s v="06/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FASE RESOLUCIÓN Y RECUPERACIÓN_x000a__x000a_Se efectúa contacto con cliente: Isaias Contreras &lt;isaias.contreras@audiomusica.com&gt;_x000a__x000a_Teléfono de contacto: Isaias Contreras &lt;isaias.contreras@audiomusica.com&gt;_x000a__x000a_Acciones realizadas: Se ingresa a servidor, se encuentra en c"/>
    <d v="1899-12-30T01:09:12"/>
    <d v="1899-12-30T01:41:27"/>
    <d v="1899-12-30T00:32:15"/>
  </r>
  <r>
    <s v="INC000002599385"/>
    <s v="OFFICE365"/>
    <x v="1"/>
    <s v="GESTION CALL CENTER"/>
    <s v="JAVIERA A UMAÑA YEVENES"/>
    <s v="frp_mdomin"/>
    <s v="4-Menor/Localizado"/>
    <x v="0"/>
    <x v="0"/>
    <x v="3"/>
    <s v="INGENIERIA E INVERSIONES RILEC LIMITADA"/>
    <s v="MESA/CALL CENTER/PROBLEMA CON CORREOS"/>
    <s v="06/02/2024 16:12:30"/>
    <s v="06/02/2024 16:19:24"/>
    <x v="0"/>
    <s v="COMUNICACIONES"/>
    <s v="VPN IP - MPLS"/>
    <s v="08/02/2024 10:20:42"/>
    <s v="08/02/2024 23:50:00"/>
    <s v="PREVENTIVO: NO_x000a_CODIGO DE SERVICIO:OFFICE365_x000a_DIRECCION:Balmaceda 1095, temuco_x000a_QUIEN REPORTA:RICARDO LEPE  - 968356068_x000a_CONTACTO EN TERRENO:RICARDO LEPE  - 968356068_x000a_PROBLEMA:PROBLEMA CON CORREOS_x000a_REQUERIMIENTO:_x000a_EQUIPOS ENERGIZADO/REINICIADO:SÍ_x000a_HORARIO DE AT"/>
    <s v="FASE RESOLUCIÓN Y RECUPERACIÓN_x000a__x000a_Se efectúa contacto con cliente: RICARDO LEPE _x000a__x000a_Teléfono de contacto: 968356068_x000a__x000a_Acciones realizadas:_x000a__x000a_Quisiera informar que el problema se ocasiona porque el dominio rilec.cl no tiene su DNS habilitado, lo cual es necesar"/>
    <d v="1899-12-31T17:17:48"/>
    <d v="1899-12-31T18:08:12"/>
    <d v="1899-12-30T00:50:24"/>
  </r>
  <r>
    <s v="INC000002599425"/>
    <s v="COMUNICACIONES"/>
    <x v="5"/>
    <s v="GESTION PLATAFORMA CLIENTES"/>
    <s v="LUIS A VILLASMIL CASTILLO"/>
    <s v="lmolcont"/>
    <s v="4-Menor/Localizado"/>
    <x v="0"/>
    <x v="0"/>
    <x v="1"/>
    <s v="TELEFONICA EMPRESAS DE CHILE SA"/>
    <s v="(ASIGNAR A LUIS VILLASMIL) Permitir conexión hacia IP Latam10.184.11.100:8008 desde vpn maimónides"/>
    <s v="06/02/2024 16:28:00"/>
    <s v="06/02/2024 16:30:25"/>
    <x v="0"/>
    <s v="PLATAFORMAS"/>
    <s v="REMEDY EMPRESAS"/>
    <s v="07/02/2024 16:43:14"/>
    <s v="07/02/2024 23:50:00"/>
    <s v="Permitir conexión hacia IP Latam10.184.11.100:8008 desde vpn maimónides"/>
    <m/>
    <d v="1899-12-30T21:23:14"/>
    <d v="1899-12-31T00:15:14"/>
    <d v="1899-12-30T02:52:00"/>
  </r>
  <r>
    <s v="INC000002599434"/>
    <s v="RED INTERNA"/>
    <x v="10"/>
    <s v="APQ ACCESOS"/>
    <s v="CRISTOPHER MALDONADO ROMERO"/>
    <s v="tct_cmaldo"/>
    <s v="4-Menor/Localizado"/>
    <x v="0"/>
    <x v="0"/>
    <x v="0"/>
    <s v="TELEFONICA EMPRESAS DE CHILE SA"/>
    <s v="RONDA TOMA DE TEMPERATURAS SALAS TIC"/>
    <s v="06/02/2024 16:46:16"/>
    <s v="06/02/2024 16:47:07"/>
    <x v="0"/>
    <s v="CDP ANTIGUO 1"/>
    <s v="CDP ANTIGUO 2"/>
    <s v="06/02/2024 17:07:49"/>
    <s v="06/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599453"/>
    <s v="HOUSING"/>
    <x v="14"/>
    <s v="BELIEVE"/>
    <s v="SEBASTIAN A JARA VIDAL"/>
    <s v="frp_jcarri"/>
    <s v="3-Moderado/Limitado"/>
    <x v="1"/>
    <x v="1"/>
    <x v="1"/>
    <s v="ACCIONA ENERGIA CHILE S.P.A."/>
    <s v="GESTION DATACENTER/ ACCESOS /ACCIONA ENERGIA CHILE S.P.A."/>
    <s v="06/02/2024 17:12:37"/>
    <s v="06/02/2024 17:13:46"/>
    <x v="0"/>
    <s v="COMUNICACIONES"/>
    <s v="VPN IP - MPLS"/>
    <s v="06/02/2024 17:36:20"/>
    <s v="06/02/2024 23:50:00"/>
    <s v="EMPRESA:ACCIONA ENERGIA CHILE S.P.A._x000a_CÓDIGO DE SERVICIO: _x000a_DIRECCIÓN:Calle San Martin #50, Santiago Centro, Santiago_x000a_NOMBRE DE QUIEN REPORTA:Nicolas Martinez_x000a_TELÉFONO DE QUIEN REPORTA:56989006253_x000a_NOMBRE DE CONTACTO EN TERRENO: _x000a_REQUERIMIENTO:Instalacion d"/>
    <m/>
    <d v="1899-12-30T00:17:51"/>
    <d v="1899-12-30T00:23:43"/>
    <d v="1899-12-30T00:05:52"/>
  </r>
  <r>
    <s v="INC000002599461"/>
    <s v="HOUSING"/>
    <x v="13"/>
    <s v="BELIEVE"/>
    <s v="CRISTOPHER MALDONADO ROMERO"/>
    <s v="frp_jcarri"/>
    <s v="3-Moderado/Limitado"/>
    <x v="1"/>
    <x v="1"/>
    <x v="1"/>
    <s v="EMPRESA NACIONAL DE CERTIFICACIONES"/>
    <s v="GESTION DATACENTER/ ACCESOS /EMPRESA NACIONAL DE CERTIFICACIONES"/>
    <s v="06/02/2024 17:50:32"/>
    <s v="06/02/2024 17:52:32"/>
    <x v="0"/>
    <s v="COMUNICACIONES"/>
    <s v="VPN IP - MPLS"/>
    <s v="06/02/2024 19:04:37"/>
    <s v="06/02/2024 23:50:00"/>
    <s v="EMPRESA:EMPRESA NACIONAL DE CERTIFICACIONES_x000a_CÓDIGO DE SERVICIO: _x000a_DIRECCIÓN:Av. Apoquindo #7071, Las Condes, Santiago_x000a_NOMBRE DE QUIEN REPORTA:Juan José Fuentealba_x000a_TELÉFONO DE QUIEN REPORTA:961627267_x000a_NOMBRE DE CONTACTO EN TERRENO: _x000a_REQUERIMIENTO:Retiro de"/>
    <s v="Se efectúa contacto con cliente: N/A_x000a_Teléfono de contacto: N/A_x000a_Acciones realizadas: Accesos denegados. Actividad con CRQ no aprobada_x000a_Solución paliativa o definitiva: N/A_x000a_Acciones de Mejora, Recomendaciones: N/A_x000a_Causa Raíz: N/A"/>
    <d v="1899-12-30T00:02:49"/>
    <d v="1899-12-30T01:14:05"/>
    <d v="1899-12-30T01:11:16"/>
  </r>
  <r>
    <s v="INC000002599500"/>
    <s v="HOUSING"/>
    <x v="8"/>
    <s v="BELIEVE"/>
    <s v="JAIRO A SALINAS GARAY"/>
    <s v="frp_xgambo"/>
    <s v="3-Moderado/Limitado"/>
    <x v="1"/>
    <x v="1"/>
    <x v="1"/>
    <s v="TELEFONICA EMPRESAS DE CHILE SA"/>
    <s v="GESTION DATACENTER/ ACCESOS / TELEFONICA EMPRESAS DE CHILE SA"/>
    <s v="06/02/2024 21:19:57"/>
    <s v="06/02/2024 21:21:21"/>
    <x v="0"/>
    <s v="COMUNICACIONES"/>
    <s v="VPN IP - MPLS"/>
    <s v="07/02/2024 6:35:04"/>
    <s v="07/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Falla PRD7160"/>
    <s v="ACCESOS AUTORIZADOS"/>
    <d v="1899-12-30T09:05:12"/>
    <d v="1899-12-30T09:15:07"/>
    <d v="1899-12-30T00:09:55"/>
  </r>
  <r>
    <s v="INC000002599534"/>
    <s v="HOUSING"/>
    <x v="11"/>
    <s v="APQ ACCESOS"/>
    <s v="LUIS O MORALES ARENAS"/>
    <s v="tct_luimoa"/>
    <s v="4-Menor/Localizado"/>
    <x v="0"/>
    <x v="0"/>
    <x v="1"/>
    <s v="TELEFONICA EMPRESAS DE CHILE SA"/>
    <s v="SE GENERA TICKET DE SUPERVISOR PARA CLIENTE DXC"/>
    <s v="06/02/2024 17:01:10"/>
    <s v="06/02/2024 17:08:34"/>
    <x v="0"/>
    <s v="CDP ANTIGUO 1"/>
    <s v="CDP ANTIGUO 2"/>
    <s v="06/02/2024 17:14:01"/>
    <s v="06/02/2024 23:50:00"/>
    <s v="Estimados; INICIA SUPERVICION _x0009__x000a__x0009__x0009__x000a_Cliente: DXC_x000a_Proveedor: HPE_x000a_Tipo Requerimiento: INCIDENCIA_x0009__x000a_N° Ticket Acceso : 2598681_x000a_N° CRQ:_x0009_81786_x000a_Estado CRQ: APROBADO_x000a_TKT: _x0009_TKT-006080_x000a_Actividad realizada:_x0009__x0009__x000a_CAMBIO DE DISCO POR ROTURA Y REVICION DE HW_x000a_SALA:_x0009_SALA 50"/>
    <s v="SUPERVICION REALIZADA"/>
    <d v="1899-12-30T00:05:27"/>
    <d v="1899-12-30T00:12:51"/>
    <d v="1899-12-30T00:07:24"/>
  </r>
  <r>
    <s v="INC000002599556"/>
    <s v="TICKET-INTELIGENTE"/>
    <x v="7"/>
    <s v="GESTION TI"/>
    <s v="VICTOR SEPULVEDA GAMARRA"/>
    <s v="USR_TSIGHT"/>
    <s v="1-Extenso/Generalizado"/>
    <x v="0"/>
    <x v="0"/>
    <x v="3"/>
    <s v="FUNDACION INSTITUTO PROFESIONAL DUOC UC"/>
    <s v="fiprdu01 - lpacolegium TICKET AUTOMATICO"/>
    <s v="06/02/2024 17:14:04"/>
    <s v="06/02/2024 17:14:04"/>
    <x v="0"/>
    <s v="TI"/>
    <s v="SISTEMAS OPERATIVOS"/>
    <s v="06/02/2024 17:35:19"/>
    <s v="06/02/2024 23:50:00"/>
    <s v="PREVENTIVO=SI_x000a_CODIGO DE SERVICIO=LPACOLEGIUM_x000a_DIRECCION=NULL_x000a_CIUDAD=NULL_x000a_COMUNA LOCAL=_x000a_REGION=NULL_x000a_QUIEN REPORTA=Ticket automático_x000a_CONTACTO EN TERRENO=_x000a_PROBLEMA=Node FIPRDU01 - LPACOLEGIUM is Down_x000a_REQUERIMIENTO=_x000a_EQUIPOS ENERGIZADO O REINICIADO=_x000a_HORARIO DE"/>
    <s v="Se desconectaron tarjetas de red del servidor, ya que será dado de baja."/>
    <d v="1899-12-30T00:07:22"/>
    <d v="1899-12-30T00:21:15"/>
    <d v="1899-12-30T00:13:53"/>
  </r>
  <r>
    <s v="INC000002599640"/>
    <s v="HOUSING"/>
    <x v="14"/>
    <s v="BELIEVE"/>
    <s v="SEBASTIAN A JARA VIDAL"/>
    <s v="frp_dvilca"/>
    <s v="3-Moderado/Limitado"/>
    <x v="1"/>
    <x v="1"/>
    <x v="1"/>
    <s v="TELEFONICA GLOBAL TECHNOLOGY S.A.AGENCIA EN CHILE"/>
    <s v="GESTION DATACENTER/ ACCESOS /TELEFONICA GLOBAL TECHNOLOGY S.A.AGENCIA EN CHILE"/>
    <s v="06/02/2024 18:36:13"/>
    <s v="06/02/2024 18:45:00"/>
    <x v="0"/>
    <s v="TI"/>
    <s v="SERVIDORES FISICOS"/>
    <s v="07/02/2024 5:02:44"/>
    <s v="07/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ACCESOS AUTORIZADOS"/>
    <d v="1899-12-30T10:14:27"/>
    <d v="1899-12-30T10:26:31"/>
    <d v="1899-12-30T00:12:04"/>
  </r>
  <r>
    <s v="INC000002599675"/>
    <s v="BACKUP ON DEMAND"/>
    <x v="17"/>
    <s v="OPERACION N1"/>
    <s v="AXEL ANDRADE"/>
    <s v="tct_gmendo"/>
    <s v="3-Moderado/Limitado"/>
    <x v="1"/>
    <x v="1"/>
    <x v="3"/>
    <s v="TELEFONICA GLOBAL TECHNOLOGY S.A.AGENCIA EN CHILE"/>
    <s v="CAIDA NETBACKUP PAINE"/>
    <s v="07/02/2024 4:20:32"/>
    <s v="07/02/2024 4:25:00"/>
    <x v="0"/>
    <s v="TI"/>
    <s v="ALMACENAMIENTO y RESPALDO"/>
    <s v="07/02/2024 16:30:50"/>
    <s v="07/02/2024 23:50:00"/>
    <s v="Se solicita a administrador en guardia ayuda con la revisión de la consola netbackup de Paine debido a que esta con intermitencias en su funcionamiento, llegando a fallar los backups por las inestabilidad en la plataforma"/>
    <s v="FASE RESOLUCIÓN Y RECUPERACIÓN_x000a__x000a_Se efectúa contacto con cliente: Axel Andrade_x000a__x000a_Teléfono de contacto: 56 9 5639 8654 _x000a__x000a_Acciones realizadas: se reinicia appliance por baja performance de esta, se retoma respaldos posteriormente, incidencia superada._x000a__x000a_Soluc"/>
    <d v="1899-12-30T12:05:29"/>
    <d v="1899-12-30T12:10:18"/>
    <d v="1899-12-30T00:04:49"/>
  </r>
  <r>
    <s v="INC000002599948"/>
    <s v="TICKET-INTELIGENTE"/>
    <x v="6"/>
    <s v="GESTION TI"/>
    <s v="GIOVANNI D ROCCO VALENZUELA"/>
    <s v="USR_TSIGHT"/>
    <s v="1-Extenso/Generalizado"/>
    <x v="0"/>
    <x v="0"/>
    <x v="3"/>
    <s v="GPS CHILE SPA"/>
    <s v="gpschi01 - wnprdb_gps10 TICKET AUTOMATICO"/>
    <s v="06/02/2024 21:08:56"/>
    <s v="06/02/2024 21:08:56"/>
    <x v="0"/>
    <s v="TRUESIGHT"/>
    <s v="TRUESIGHT"/>
    <s v="06/02/2024 22:54:14"/>
    <s v="06/02/2024 23:50:00"/>
    <s v="PREVENTIVO=SI_x000a_CODIGO DE SERVICIO=WNPRDB_GPS10_x000a_DIRECCION=NULL_x000a_CIUDAD=NULL_x000a_COMUNA LOCAL=Santiago_x000a_REGION=NULL_x000a_QUIEN REPORTA=Ticket automático_x000a_CONTACTO EN TERRENO=_x000a_PROBLEMA=Node GPSCHI01 - WNPRDB_GPS10 is Down_x000a_REQUERIMIENTO=_x000a_EQUIPOS ENERGIZADO O REINICIADO="/>
    <s v="Equipo se encuentra apagado por trabajos realizados en INC000002542903 equipo fue apagado por cliente para poder realizar estos mismos."/>
    <d v="1899-12-30T01:40:14"/>
    <d v="1899-12-30T01:45:18"/>
    <d v="1899-12-30T00:05:04"/>
  </r>
  <r>
    <s v="INC000002600058"/>
    <s v="VPN IP - MPLS"/>
    <x v="4"/>
    <s v="GESTION HD"/>
    <s v="JUAN P SEGURA VARGAS"/>
    <s v="frp_kefern"/>
    <s v="3-Moderado/Limitado"/>
    <x v="1"/>
    <x v="1"/>
    <x v="1"/>
    <s v="CAMARA DE COMERCIO DE SANTIAGO A G"/>
    <s v="HD | [CCS] RESPALDO DE CINTAS DC SM | Enero 2024 | CINTAS CLONES SAN MARTIN"/>
    <s v="07/02/2024 8:48:06"/>
    <s v="07/02/2024 8:51:13"/>
    <x v="0"/>
    <s v="TI"/>
    <s v="ALMACENAMIENTO y RESPALDO"/>
    <s v="09/02/2024 15:21:23"/>
    <s v="09/02/2024 23:50:00"/>
    <s v="PREVENTIVO: NO_x000a_CODIGO DE SERVICIO:_x000a_DIRECCION:_x000a_QUIEN REPORTA:Fabián Aguilar +56 9 7128 9709 / C: fabian.aguilar@fractalia.es_x000a_CONTACTO EN TERRENO:_x000a_PROBLEMA:_x000a_REQUERIMIENTO:_x000a__x000a_Buenos dias, favor su apoyo para abrir un folio de requerimiento con el_x000a_fin de aten"/>
    <m/>
    <d v="1899-12-31T22:32:55"/>
    <d v="1900-01-01T06:33:17"/>
    <d v="1899-12-30T08:00:22"/>
  </r>
  <r>
    <s v="INC000002600067"/>
    <s v="HOUSING"/>
    <x v="11"/>
    <s v="APQ ACCESOS"/>
    <s v="LUIS O MORALES ARENAS"/>
    <s v="tct_luimoa"/>
    <s v="4-Menor/Localizado"/>
    <x v="0"/>
    <x v="0"/>
    <x v="1"/>
    <s v="TELEFONICA EMPRESAS DE CHILE SA"/>
    <s v="SE CREA TICKET POR RONDA Y REVISION EN SALAS TECNICAS"/>
    <s v="07/02/2024 9:28:37"/>
    <s v="07/02/2024 9:34:10"/>
    <x v="0"/>
    <s v="CDP ANTIGUO 1"/>
    <s v="CDP ANTIGUO 2"/>
    <s v="07/02/2024 9:35:22"/>
    <s v="07/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1:12"/>
    <d v="1899-12-30T00:06:45"/>
    <d v="1899-12-30T00:05:33"/>
  </r>
  <r>
    <s v="INC000002600149"/>
    <s v="VPN IP - MPLS"/>
    <x v="3"/>
    <s v="BELIEVE"/>
    <s v="DEIBY Y SANTOYO MONTEROLA"/>
    <s v="frp_dalcap"/>
    <s v="4-Menor/Localizado"/>
    <x v="0"/>
    <x v="0"/>
    <x v="1"/>
    <s v="TELEFONICA GLOBAL TECHNOLOGY S.A.AGENCIA EN CHILE"/>
    <s v="Homologar Firmware Servidores Cluster01 VDC"/>
    <s v="06/02/2024 22:55:21"/>
    <s v="06/02/2024 22:58:00"/>
    <x v="0"/>
    <s v="CDP ANTIGUO 1"/>
    <s v="CDP ANTIGUO 2"/>
    <s v="07/02/2024 0:03:50"/>
    <s v="07/02/2024 23:50:00"/>
    <s v="PREVENTIVO: NO_x000a_CODIGO DE SERVICIO: NN_x000a_DIRECCION: _x000a_COMUNA:_x000a_CIUDAD: _x000a_NOMBRE QUIEN REPORTA:  Deiby Yoel Santoyo Monterola_x000a_TELEFONO QUIEN REPORTA:   +56 9 9343 3681 | deiby.santoyomonteorla@telefonica.com_x000a_NOMBRE CONTACTO EN TERRENO: _x000a_TELEFONO1 CONTACTO EN TE"/>
    <s v="FASE RESOLUCIÓN Y RECUPERACIÓN_x000a__x000a_Se efectúa contacto con cliente: Pablo Meza_x000a__x000a_Teléfono de contacto: N/A_x000a__x000a_Acciones realizadas: Se realiza upgrade de BIOS, IBMC y CLPD de los servidores del cluster01 para homologar las versiones_x000a__x000a_Solución paliativa o defini"/>
    <d v="1899-12-30T00:35:12"/>
    <d v="1899-12-30T01:08:29"/>
    <d v="1899-12-30T00:33:17"/>
  </r>
  <r>
    <s v="INC000002600207"/>
    <s v="VPN IP - MPLS"/>
    <x v="12"/>
    <s v="GESTION HD"/>
    <s v="DENISE CRUZAT ETCHEBERRY"/>
    <s v="frp_dalcap"/>
    <s v="4-Menor/Localizado"/>
    <x v="0"/>
    <x v="0"/>
    <x v="1"/>
    <s v="XINERGIA LABORAL S A"/>
    <s v="Clonacion VM 192.168.190.4"/>
    <s v="07/02/2024 0:12:06"/>
    <s v="07/02/2024 0:14:08"/>
    <x v="0"/>
    <s v="CDP ANTIGUO 1"/>
    <s v="CDP ANTIGUO 2"/>
    <s v="07/02/2024 9:08:43"/>
    <s v="07/02/2024 23:50:00"/>
    <s v="PREVENTIVO: NO_x000a_CODIGO DE SERVICIO: VPF1878084_x000a_DIRECCION: San Martin # 50 Stgo._x000a_COMUNA:_x000a_CIUDAD: _x000a_NOMBRE QUIEN REPORTA:  Camilo Manriquez +56 971661219_x000a_Rafael Henriquez +56 962280154_x000a__x000a__x000a__x000a_NOMBRE CONTACTO EN TERRENO: _x000a_TELEFONO1 CONTACTO EN TERRENO: _x000a_TELEFONO2"/>
    <s v="Actividad es llevada por implantación, cliente no ha sido entregado a operación"/>
    <d v="1899-12-30T08:18:17"/>
    <d v="1899-12-30T08:56:37"/>
    <d v="1899-12-30T00:38:20"/>
  </r>
  <r>
    <s v="INC000002600399"/>
    <s v="HOUSING"/>
    <x v="2"/>
    <s v="APQ ACCESOS"/>
    <s v="EDUARDO A NUÑEZ LAMOZA"/>
    <s v="tct_edunul"/>
    <s v="4-Menor/Localizado"/>
    <x v="0"/>
    <x v="0"/>
    <x v="0"/>
    <s v="TELEFONICA CYBERSECURITY TECH CHILE SPA"/>
    <s v="TOMA DE TEMPERATURAS"/>
    <s v="07/02/2024 6:45:45"/>
    <s v="07/02/2024 6:46:39"/>
    <x v="0"/>
    <s v="TI"/>
    <s v="CLIMA"/>
    <s v="07/02/2024 6:46:56"/>
    <s v="07/02/2024 23:50:00"/>
    <s v="TOMA DE TEMPERATURAS"/>
    <s v="RONDA REALIZADA"/>
    <d v="1899-12-30T00:00:00"/>
    <d v="1899-12-30T00:00:00"/>
    <d v="1899-12-30T00:00:00"/>
  </r>
  <r>
    <s v="INC000002600401"/>
    <s v="HOUSING"/>
    <x v="2"/>
    <s v="APQ ACCESOS"/>
    <s v="EDUARDO A NUÑEZ LAMOZA"/>
    <s v="tct_edunul"/>
    <s v="4-Menor/Localizado"/>
    <x v="0"/>
    <x v="0"/>
    <x v="0"/>
    <s v="TELEFONICA CYBERSECURITY TECH CHILE SPA"/>
    <s v="RONDA SALAS TECNICAS"/>
    <s v="07/02/2024 6:47:09"/>
    <s v="07/02/2024 6:48:05"/>
    <x v="0"/>
    <s v="TI"/>
    <s v="INFRAESTRUCTURA"/>
    <s v="07/02/2024 6:48:24"/>
    <s v="07/02/2024 23:50:00"/>
    <s v="REVISION DE SALAS Y RACK"/>
    <s v="RONDA REALIZADA"/>
    <d v="1899-12-30T00:00:00"/>
    <d v="1899-12-30T00:00:00"/>
    <d v="1899-12-30T00:00:00"/>
  </r>
  <r>
    <s v="INC000002600409"/>
    <s v="HOUSING"/>
    <x v="11"/>
    <s v="APQ ACCESOS"/>
    <s v="JAIRO A SALINAS GARAY"/>
    <s v="tct_jsalin"/>
    <s v="3-Moderado/Limitado"/>
    <x v="1"/>
    <x v="1"/>
    <x v="1"/>
    <s v="TELEFONICA EMPRESAS DE CHILE SA"/>
    <s v="RONDA Y REVISION DE SALAS TECNICAS"/>
    <s v="07/02/2024 6:35:13"/>
    <s v="07/02/2024 6:40:09"/>
    <x v="0"/>
    <s v="CDP ANTIGUO 1"/>
    <s v="CDP ANTIGUO 2"/>
    <s v="07/02/2024 6:40:09"/>
    <s v="07/02/2024 23:50:00"/>
    <s v="RONDA Y REVISION DE SALAS TECNICAS"/>
    <s v="RONDA REALIZADA."/>
    <d v="1899-12-30T00:00:00"/>
    <d v="1899-12-30T00:04:56"/>
    <d v="1899-12-30T00:04:56"/>
  </r>
  <r>
    <s v="INC000002600410"/>
    <s v="HOUSING"/>
    <x v="11"/>
    <s v="APQ ACCESOS"/>
    <s v="JAIRO A SALINAS GARAY"/>
    <s v="tct_jsalin"/>
    <s v="3-Moderado/Limitado"/>
    <x v="1"/>
    <x v="1"/>
    <x v="1"/>
    <s v="TELEFONICA EMPRESAS DE CHILE SA"/>
    <s v="TOMA DE ALARMAS DE CLIENTE"/>
    <s v="07/02/2024 6:40:17"/>
    <s v="07/02/2024 6:41:34"/>
    <x v="0"/>
    <s v="CDP ANTIGUO 1"/>
    <s v="CDP ANTIGUO 2"/>
    <s v="07/02/2024 6:41:34"/>
    <s v="07/02/2024 23:50:00"/>
    <s v="TOMA DE ALARMAS DE CLIENTE"/>
    <s v="TOMA DE ALARMAS REALIZADA."/>
    <d v="1899-12-30T00:00:00"/>
    <d v="1899-12-30T00:01:17"/>
    <d v="1899-12-30T00:01:17"/>
  </r>
  <r>
    <s v="INC000002600416"/>
    <s v="SAP"/>
    <x v="9"/>
    <s v="CLOUD SAP HANA"/>
    <s v="NICOLAS A SAAVEDRA EGUILUZ"/>
    <s v="tct_nsaave"/>
    <s v="4-Menor/Localizado"/>
    <x v="0"/>
    <x v="0"/>
    <x v="1"/>
    <s v="TELEFONICA EMPRESAS DE CHILE SA"/>
    <s v="Checklist Diario Clientes 07.02.24"/>
    <s v="07/02/2024 7:23:40"/>
    <s v="07/02/2024 7:24:34"/>
    <x v="0"/>
    <s v="Service"/>
    <s v="Internal"/>
    <s v="07/02/2024 7:25:00"/>
    <s v="07/02/2024 23:50:00"/>
    <s v="Se realiza Checklist Diario de los clientes; _x000a_HDC_x000a_NUTRISCO"/>
    <s v="Se realiza Checklist Diario de los clientes; _x000a_HDC_x000a_NUTRISCO"/>
    <d v="1899-12-30T00:00:00"/>
    <d v="1899-12-30T00:01:20"/>
    <d v="1899-12-30T00:01:20"/>
  </r>
  <r>
    <s v="INC000002600421"/>
    <s v="HOUSING"/>
    <x v="8"/>
    <s v="BELIEVE"/>
    <s v="LUIS O MORALES ARENAS"/>
    <s v="frp_dvilca"/>
    <s v="3-Moderado/Limitado"/>
    <x v="1"/>
    <x v="1"/>
    <x v="1"/>
    <s v="TELEFONICA EMPRESAS DE CHILE SA"/>
    <s v="GESTION DATACENTER/ ACCESOS /TELEFONICA EMPRESAS DE CHILE SA"/>
    <s v="07/02/2024 8:26:04"/>
    <s v="07/02/2024 8:29:12"/>
    <x v="0"/>
    <s v="COMUNICACIONES"/>
    <s v="VPN IP - MPLS"/>
    <s v="07/02/2024 9:12:47"/>
    <s v="07/02/2024 23:50:00"/>
    <s v="EMPRESA:TELEFONICA EMPRESAS DE CHILE SA_x000a_CÓDIGO DE SERVICIO: _x000a_DIRECCIÓN:AV. Presidente Prieto #226, Paine, Santiago_x000a_NOMBRE DE QUIEN REPORTA:Leonardo Vilches_x000a_TELÉFONO DE QUIEN REPORTA:987685102_x000a_NOMBRE DE CONTACTO EN TERRENO: _x000a_PROBLEMA:_x000a_&quot;Cambio de disco por"/>
    <s v="ACCESOS AUTORIZADOS"/>
    <d v="1899-12-30T00:05:55"/>
    <d v="1899-12-30T00:46:43"/>
    <d v="1899-12-30T00:40:48"/>
  </r>
  <r>
    <s v="INC000002600433"/>
    <s v="VPN IP - MPLS"/>
    <x v="5"/>
    <s v="SM OPERACIONES"/>
    <s v="JUAN PABLO PAZ GOMPERTZ"/>
    <s v="tct_decruz"/>
    <s v="4-Menor/Localizado"/>
    <x v="2"/>
    <x v="1"/>
    <x v="1"/>
    <s v="TELEFONICA GLOBAL TECHNOLOGY S.A.AGENCIA EN CHILE"/>
    <s v="SIN ACCESO A https://10.83.9.26:8080/arsys/"/>
    <s v="07/02/2024 9:25:35"/>
    <s v="07/02/2024 9:29:22"/>
    <x v="0"/>
    <s v="TI"/>
    <s v="SWITCHES"/>
    <s v="07/02/2024 10:03:56"/>
    <s v="07/02/2024 23:50:00"/>
    <s v="manuel maita no logra loguearse en remedy"/>
    <s v="Se reestablece acceso a Remedy"/>
    <d v="1899-12-30T00:00:00"/>
    <d v="1899-12-30T00:00:00"/>
    <d v="1899-12-30T00:00:00"/>
  </r>
  <r>
    <s v="INC000002600436"/>
    <s v="OFFICE365"/>
    <x v="1"/>
    <s v="SM OPERACIONES"/>
    <s v="JAVIERA A UMAÑA YEVENES"/>
    <s v="tct_decruz"/>
    <s v="4-Menor/Localizado"/>
    <x v="0"/>
    <x v="0"/>
    <x v="1"/>
    <s v="TELEFONICA GLOBAL TECHNOLOGY S.A.AGENCIA EN CHILE"/>
    <s v="MENSAJES DENTRO DE LA ORGANIZACIÓN implantacion.tcct@tic.cl"/>
    <s v="07/02/2024 9:32:09"/>
    <s v="07/02/2024 9:35:16"/>
    <x v="0"/>
    <s v="TI"/>
    <s v="APLICATIVOS"/>
    <s v="07/02/2024 13:16:53"/>
    <s v="07/02/2024 23:50:00"/>
    <s v="CORREGIR RESTRICCIÓN DE ENVÍO DE CORREOS Y ENVIAR EL LISTADO DE LOS INTEGRANTES"/>
    <m/>
    <d v="1899-12-30T00:00:00"/>
    <d v="1899-12-30T00:00:00"/>
    <d v="1899-12-30T00:00:00"/>
  </r>
  <r>
    <s v="INC000002600473"/>
    <s v="HOUSING"/>
    <x v="14"/>
    <s v="BELIEVE"/>
    <s v="YORDI M HURTADO ARAYA"/>
    <s v="frp_dvilca"/>
    <s v="3-Moderado/Limitado"/>
    <x v="1"/>
    <x v="1"/>
    <x v="1"/>
    <s v="TELEFONICA CYBERSECURITY TECH CHILE SPA"/>
    <s v="GESTION DATACENTER/ ACCESOS /INELCOM"/>
    <s v="07/02/2024 10:23:57"/>
    <s v="07/02/2024 10:25:46"/>
    <x v="0"/>
    <s v="COMUNICACIONES"/>
    <s v="VPN IP - MPLS"/>
    <s v="07/02/2024 10:32:48"/>
    <s v="07/02/2024 23:50:00"/>
    <s v="EMPRESA:INELCOM_x000a_CÓDIGO DE SERVICIO: _x000a_DIRECCIÓN:Calle San Martin #50, Santiago Centro, Santiago_x000a_NOMBRE DE QUIEN REPORTA:Rene Villegas_x000a_TELÉFONO DE QUIEN REPORTA:+56 9 6210 7339_x000a_NOMBRE DE CONTACTO EN TERRENO: _x000a_PROBLEMA:_x000a_VISITA SALA DE OPERACIONES_x000a__x000a_EQUIPOS E"/>
    <s v="ACCESOS AUTORIZADOS"/>
    <d v="1899-12-30T00:00:25"/>
    <d v="1899-12-30T00:08:51"/>
    <d v="1899-12-30T00:08:26"/>
  </r>
  <r>
    <s v="INC000002600569"/>
    <s v="RED INTERNA"/>
    <x v="2"/>
    <s v="APQ ACCESOS"/>
    <s v="YORDI M HURTADO ARAYA"/>
    <s v="tct_yorhua"/>
    <s v="4-Menor/Localizado"/>
    <x v="0"/>
    <x v="0"/>
    <x v="1"/>
    <s v="TELEFONICA CYBERSECURITY TECH CHILE SPA"/>
    <s v="RONDA TOMA DE TEMPERATURAS SALAS TIC 08:30"/>
    <s v="07/02/2024 8:15:11"/>
    <s v="07/02/2024 8:16:02"/>
    <x v="0"/>
    <s v="CDP ANTIGUO 1"/>
    <s v="CDP ANTIGUO 2"/>
    <s v="07/02/2024 9:27:12"/>
    <s v="07/02/2024 23:50:00"/>
    <s v="RONDA TOMA DE TEMPERATURAS SALAS TIC 08:30"/>
    <s v="RONDA REALIZADA"/>
    <d v="1899-12-30T00:00:00"/>
    <d v="1899-12-30T01:12:01"/>
    <d v="1899-12-30T01:12:01"/>
  </r>
  <r>
    <s v="INC000002600716"/>
    <s v="INFRAESTRUCTURA DC"/>
    <x v="2"/>
    <s v="APQ ACCESOS"/>
    <s v="JONATHAN A MARQUEZ ASTENGO"/>
    <s v="tct_jmarqu"/>
    <s v="4-Menor/Localizado"/>
    <x v="0"/>
    <x v="0"/>
    <x v="0"/>
    <s v="TELEFONICA CYBERSECURITY TECH CHILE SPA"/>
    <s v="SUPERVISION ADELCO/CRQ 81608"/>
    <s v="07/02/2024 10:38:53"/>
    <s v="07/02/2024 10:38:54"/>
    <x v="0"/>
    <s v="CDP ANTIGUO 1"/>
    <s v="CDP ANTIGUO 2"/>
    <s v="07/02/2024 10:50:14"/>
    <s v="07/02/2024 23:50:00"/>
    <s v="PREVENTIVO: NO_x000a_CÓDIGO DE SERVICIO:_x000a_DIRECCIÓN:  DCSM_x000a_QUIEN REPORTA: RENE VILLEGAS_x000a_CONTACTO EN TERRENO: DC OPERADOR N1_x000a_PROBLEMA: RETIRO EQUIPO_x000a_REQUERIMIENTO: RETIRO DE EQUIPAMIENTO TIC 4 RACK J91"/>
    <s v="SE EFECTÚA CONTACTO CON CLIENTE: NO APLICA_x000a_TELÉFONO DE CONTACTO: NO APLICA_x000a_ACCIONES REALIZADAS: SUPERVISION REALIZADA_x000a_SOLUCIÓN PALIATIVA O DEFINITIVA: NO APLICA_x000a_ACCIONES DE MEJORA, RECOMENDACIONES: NO APLICA"/>
    <d v="1899-12-30T00:00:00"/>
    <d v="1899-12-30T00:00:00"/>
    <d v="1899-12-30T00:00:00"/>
  </r>
  <r>
    <s v="INC000002600720"/>
    <s v="INFRAESTRUCTURA DC"/>
    <x v="2"/>
    <s v="APQ ACCESOS"/>
    <s v="JAVIER J BRAVO CARVAJAL"/>
    <s v="tct_jmarqu"/>
    <s v="4-Menor/Localizado"/>
    <x v="0"/>
    <x v="0"/>
    <x v="0"/>
    <s v="TELEFONICA CYBERSECURITY TECH CHILE SPA"/>
    <s v="LEVANTAMIENTO Y ACTUALIZACIÓN DE INVENTARIO DE SALAS"/>
    <s v="07/02/2024 10:42:29"/>
    <s v="07/02/2024 10:42:31"/>
    <x v="0"/>
    <s v="CDP ANTIGUO 1"/>
    <s v="CDP ANTIGUO 2"/>
    <s v="08/02/2024 9:21:21"/>
    <s v="08/02/2024 23:50:00"/>
    <s v="PREVENTIVO: SI_x000a_CÓDIGO DE SERVICIO:_x000a_DIRECCIÓN:  DCSM_x000a_QUIEN REPORTA: RENE VILLEGAS_x000a_CONTACTO EN TERRENO: DC OPERADOR N1_x000a_PROBLEMA: INVENTARIO_x000a_REQUERIMIENTO: ACTUALIZACION DE INVENTARIO EN SALAS"/>
    <s v="se procede a resolver levantamiento exitoso"/>
    <d v="1899-12-30T00:00:00"/>
    <d v="1899-12-30T00:00:00"/>
    <d v="1899-12-30T00:00:00"/>
  </r>
  <r>
    <s v="INC000002600741"/>
    <s v="RED INTERNA"/>
    <x v="10"/>
    <s v="APQ ACCESOS"/>
    <s v="CRISTOPHER MALDONADO ROMERO"/>
    <s v="tct_cmaldo"/>
    <s v="4-Menor/Localizado"/>
    <x v="0"/>
    <x v="0"/>
    <x v="0"/>
    <s v="TELEFONICA EMPRESAS DE CHILE SA"/>
    <s v="RONDA TOMA DE TEMPERATURAS SALAS TIC"/>
    <s v="07/02/2024 11:37:28"/>
    <s v="07/02/2024 11:38:18"/>
    <x v="0"/>
    <s v="CDP ANTIGUO 1"/>
    <s v="CDP ANTIGUO 2"/>
    <s v="07/02/2024 12:22:39"/>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600751"/>
    <s v="RED INTERNA"/>
    <x v="2"/>
    <s v="APQ ACCESOS"/>
    <s v="YORDI M HURTADO ARAYA"/>
    <s v="tct_yorhua"/>
    <s v="4-Menor/Localizado"/>
    <x v="0"/>
    <x v="0"/>
    <x v="1"/>
    <s v="TELEFONICA CYBERSECURITY TECH CHILE SPA"/>
    <s v="RONDA TOMA DE TEMPERATURAS SALAS TIC 12:30"/>
    <s v="07/02/2024 11:54:06"/>
    <s v="07/02/2024 11:54:33"/>
    <x v="0"/>
    <s v="CDP ANTIGUO 1"/>
    <s v="CDP ANTIGUO 2"/>
    <s v="07/02/2024 13:49:15"/>
    <s v="07/02/2024 23:50:00"/>
    <s v="RONDA TOMA DE TEMPERATURAS SALAS TIC 12:30"/>
    <s v="RONDA REALIZADA"/>
    <d v="1899-12-30T00:00:00"/>
    <d v="1899-12-30T01:55:09"/>
    <d v="1899-12-30T01:55:09"/>
  </r>
  <r>
    <s v="INC000002600775"/>
    <s v="RED INTERNA"/>
    <x v="1"/>
    <s v="APQ ACCESOS"/>
    <s v="JAVIERA A UMAÑA YEVENES"/>
    <s v="tct_javcac"/>
    <s v="4-Menor/Localizado"/>
    <x v="0"/>
    <x v="0"/>
    <x v="1"/>
    <s v="TELEFONICA CYBERSECURITY TECH CHILE SPA"/>
    <s v="RESET DE CONTRASEÑA EMAIL"/>
    <s v="07/02/2024 12:27:49"/>
    <s v="07/02/2024 12:38:24"/>
    <x v="0"/>
    <s v="CDP ANTIGUO 1"/>
    <s v="CDP ANTIGUO 2"/>
    <s v="07/02/2024 13:10:42"/>
    <s v="07/02/2024 23:50:00"/>
    <m/>
    <m/>
    <d v="1899-12-30T00:00:00"/>
    <d v="1899-12-30T00:00:00"/>
    <d v="1899-12-30T00:00:00"/>
  </r>
  <r>
    <s v="INC000002600790"/>
    <s v="HOUSING"/>
    <x v="14"/>
    <s v="BELIEVE"/>
    <s v="PATRICIO A CASTILLO GONZALEZ"/>
    <s v="frp_jcarri"/>
    <s v="3-Moderado/Limitado"/>
    <x v="1"/>
    <x v="1"/>
    <x v="1"/>
    <s v="DIRECTV CHILE TELEVISION LTDA"/>
    <s v="GESTION DATACENTER/ ACCESOS /DIRECTV CHILE TELEVISION LTDA"/>
    <s v="07/02/2024 12:58:11"/>
    <s v="07/02/2024 12:59:21"/>
    <x v="0"/>
    <s v="CDP ANTIGUO 1"/>
    <s v="CDP ANTIGUO 2"/>
    <s v="07/02/2024 13:25:10"/>
    <s v="07/02/2024 23:50:00"/>
    <s v="EMPRESA:DIRECTV CHILE TELEVISION LTDA_x000a_CÓDIGO DE SERVICIO: _x000a_DIRECCIÓN:Calle San Martin #50, Santiago Centro, Santiago_x000a_NOMBRE DE QUIEN REPORTA:Edgardo Mosca_x000a_TELÉFONO DE QUIEN REPORTA:56 9 6190 6275_x000a_NOMBRE DE CONTACTO EN TERRENO: _x000a_REQUERIMIENTO:Se requiere"/>
    <s v="accesos autorizados"/>
    <d v="1899-12-30T00:17:42"/>
    <d v="1899-12-30T00:26:59"/>
    <d v="1899-12-30T00:09:17"/>
  </r>
  <r>
    <s v="INC000002600804"/>
    <s v="HOSTING VIRTUAL"/>
    <x v="12"/>
    <s v="DUOC TICKET AUTOMATICO"/>
    <s v="DENISE CRUZAT ETCHEBERRY"/>
    <s v="frp_eavend"/>
    <s v="3-Moderado/Limitado"/>
    <x v="0"/>
    <x v="0"/>
    <x v="1"/>
    <s v="FUNDACION INSTITUTO PROFESIONAL DUOC UC"/>
    <s v="DUOC|REQ|Solicitud de Maquina"/>
    <s v="07/02/2024 14:02:01"/>
    <s v="07/02/2024 14:03:25"/>
    <x v="0"/>
    <s v="CDP ANTIGUO 1"/>
    <s v="CDP ANTIGUO 2"/>
    <s v="07/02/2024 15:40:09"/>
    <s v="07/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debe ver con la parte de proyectos y comercial"/>
    <d v="1899-12-30T00:02:08"/>
    <d v="1899-12-30T01:38:08"/>
    <d v="1899-12-30T01:36:00"/>
  </r>
  <r>
    <s v="INC000002600835"/>
    <s v="VPN IP - MPLS"/>
    <x v="12"/>
    <s v="GESTION HD"/>
    <s v="DENISE CRUZAT ETCHEBERRY"/>
    <s v="frp_pcamay"/>
    <s v="3-Moderado/Limitado"/>
    <x v="1"/>
    <x v="1"/>
    <x v="1"/>
    <s v="XINERGIA LABORAL S A"/>
    <s v="HD/Clonacion de VM en el VDC"/>
    <s v="07/02/2024 11:21:22"/>
    <s v="07/02/2024 11:23:33"/>
    <x v="0"/>
    <s v="CDP ANTIGUO 1"/>
    <s v="CDP ANTIGUO 2"/>
    <s v="07/02/2024 14:44:57"/>
    <s v="07/02/2024 23:50:00"/>
    <s v="PREVENTIVO: NO_x000a_CODIGO DE SERVICIO:_x000a_DIRECCION:_x000a_QUIEN REPORTA:Carlos Garate Echegaray +56 9 9069 6011 _x000a_CONTACTO EN TERRENO:Carlos Garate Echegaray +56 9 9069 6011 _x000a_PROBLEMA:_x000a_REQUERIMIENTO:Necesito que clonen la maquina 192.168.190.4 en el VDC y envien las"/>
    <s v="actividad es para implantación"/>
    <d v="1899-12-30T00:00:00"/>
    <d v="1899-12-30T03:23:35"/>
    <d v="1899-12-30T03:23:35"/>
  </r>
  <r>
    <s v="INC000002600931"/>
    <s v="VPN IP - MPLS"/>
    <x v="6"/>
    <s v="GESTION HD"/>
    <s v="PAUL A SEPULVEDA ALVAREZ"/>
    <s v="frp_kefern"/>
    <s v="3-Moderado/Limitado"/>
    <x v="1"/>
    <x v="1"/>
    <x v="1"/>
    <s v="TELEFONICA GLOBAL TECHNOLOGY S.A.AGENCIA EN CHILE"/>
    <s v="HD | Cambiar usuarios VDC y AD"/>
    <s v="07/02/2024 11:31:56"/>
    <s v="07/02/2024 11:35:38"/>
    <x v="0"/>
    <s v="CDP ANTIGUO 1"/>
    <s v="CDP ANTIGUO 2"/>
    <s v="12/02/2024 10:37:15"/>
    <s v="12/02/2024 23:50:00"/>
    <s v="PREVENTIVO: NO_x000a_CODIGO DE SERVICIO:_x000a_DIRECCION:_x000a_QUIEN REPORTA:Javier Andres Cuevas Flores +56 9 9535 4350_x000a_CONTACTO EN TERRENO:_x000a_PROBLEMA:_x000a_REQUERIMIENTO:Favor su ayuda para asignar según carga a equipo MS_x000a__x000a_Buenas tardes estimado @JUAN CARLOS UZCATEGUI FUGUET"/>
    <s v="se envian correo a cada persona con la informacion de su nueva clave y usuario. Se reenvia informacion a jefatura para respaldo"/>
    <d v="1900-01-03T22:43:06"/>
    <d v="1900-01-03T23:05:19"/>
    <d v="1899-12-30T00:22:13"/>
  </r>
  <r>
    <s v="INC000002600934"/>
    <s v="VPN IP - MPLS"/>
    <x v="3"/>
    <s v="GESTION HD"/>
    <s v="DEIBY Y SANTOYO MONTEROLA"/>
    <s v="frp_fpetro"/>
    <s v="3-Moderado/Limitado"/>
    <x v="2"/>
    <x v="2"/>
    <x v="3"/>
    <s v="TELEFONICA GLOBAL TECHNOLOGY S.A.AGENCIA EN CHILE"/>
    <s v="HD/_x000a_Falla Disco Duro Servidor Columbia02"/>
    <s v="07/02/2024 11:33:43"/>
    <s v="07/02/2024 11:35:35"/>
    <x v="0"/>
    <s v="CDP ANTIGUO 1"/>
    <s v="CDP ANTIGUO 2"/>
    <s v="07/02/2024 17:38:38"/>
    <s v="07/02/2024 23:50:00"/>
    <s v="PREVENTIVO: NO_x000a_CODIGO DE SERVICIO:_x000a_DIRECCION:_x000a_QUIEN REPORTA: Deiby Yoel Santoyo Monterola +56 9 9343 3681 _x000a_CONTACTO EN TERRENO: Deiby Yoel Santoyo Monterola +56 9 9343 3681 _x000a_PROBLEMA: Por favor su acostumbrado apoyo en generar ticket de incidente y asign"/>
    <s v="FASE RESOLUCIÓN Y RECUPERACIÓN_x000a__x000a_Se efectúa contacto con cliente:  Deiby Yoel Santoyo Montero_x000a__x000a_Teléfono de contacto: 56 9 9343 3681 _x000a__x000a_Acciones realizadas:CRQ000000081821 en curso para ejecutar cambio de pieza_x000a__x000a_Solución paliativa o definitiva: Definitiva"/>
    <d v="1899-12-30T04:41:56"/>
    <d v="1899-12-30T06:04:55"/>
    <d v="1899-12-30T01:22:59"/>
  </r>
  <r>
    <s v="INC000002600953"/>
    <s v="HOUSING"/>
    <x v="11"/>
    <s v="APQ ACCESOS"/>
    <s v="LUIS O MORALES ARENAS"/>
    <s v="tct_luimoa"/>
    <s v="4-Menor/Localizado"/>
    <x v="0"/>
    <x v="0"/>
    <x v="1"/>
    <s v="TELEFONICA EMPRESAS DE CHILE SA"/>
    <s v="SE GENERA TICKET DE SUPERVISOR PARA CLIENTE DXC"/>
    <s v="07/02/2024 12:07:05"/>
    <s v="07/02/2024 12:14:33"/>
    <x v="0"/>
    <s v="CDP ANTIGUO 1"/>
    <s v="CDP ANTIGUO 2"/>
    <s v="07/02/2024 12:27:52"/>
    <s v="07/02/2024 23:50:00"/>
    <s v="SE GENERA TICKET DE SUPERVISOR PARA CLIENTE DXC"/>
    <s v="SUPERVISION CRQ /OK"/>
    <d v="1899-12-30T00:13:19"/>
    <d v="1899-12-30T00:20:47"/>
    <d v="1899-12-30T00:07:28"/>
  </r>
  <r>
    <s v="INC000002600970"/>
    <s v="VPN IP - MPLS"/>
    <x v="3"/>
    <s v="GESTION HD"/>
    <s v="PABLO N OLIVA ALARCON"/>
    <s v="frp_kefern"/>
    <s v="3-Moderado/Limitado"/>
    <x v="1"/>
    <x v="1"/>
    <x v="1"/>
    <s v="EMPRESA NACIONAL DE CERTIFICACIONES"/>
    <s v="HD | Factibilidad virtualizar Nodos DB"/>
    <s v="07/02/2024 12:40:47"/>
    <s v="07/02/2024 12:43:15"/>
    <x v="0"/>
    <s v="CDP ANTIGUO 1"/>
    <s v="CDP ANTIGUO 2"/>
    <s v="08/02/2024 15:50:06"/>
    <s v="08/02/2024 23:50:00"/>
    <s v="PREVENTIVO: NO_x000a_CODIGO DE SERVICIO:_x000a_DIRECCION:Monjitas 392, piso 17 – Santiago – Chile_x000a_QUIEN REPORTA:Manuel Benítez Román (+56 9) 62975459_x000a_CONTACTO EN TERRENO:_x000a_PROBLEMA:_x000a_REQUERIMIENTO:Buenas tardes, favor su ayuda para ver factibilidad de virtualizar los"/>
    <s v="FASE RESOLUCIÓN Y RECUPERACIÓN_x000a__x000a_Se efectúa contacto con cliente: Manuel Benitez_x000a__x000a_Teléfono de contacto: NA_x000a__x000a_Acciones realizadas: Se verifican opciones de migracion. Debe ser via proyecto_x000a__x000a_Solución paliativa o definitiva: Paliativa_x000a__x000a_Acciones de Mejora, Rec"/>
    <d v="1899-12-30T18:53:57"/>
    <d v="1899-12-31T03:09:19"/>
    <d v="1899-12-30T08:15:22"/>
  </r>
  <r>
    <s v="INC000002600973"/>
    <s v="RED INTERNA"/>
    <x v="0"/>
    <s v="APQ ACCESOS"/>
    <s v="CARLOS F ARAYA RAMIREZ"/>
    <s v="tct_cararr"/>
    <s v="4-Menor/Localizado"/>
    <x v="0"/>
    <x v="0"/>
    <x v="0"/>
    <s v="TELEFONICA CYBERSECURITY TECH CHILE SPA"/>
    <s v="RONDA INSPECTIVA"/>
    <s v="07/02/2024 12:30:39"/>
    <s v="07/02/2024 12:31:42"/>
    <x v="0"/>
    <s v="CDP ANTIGUO 1"/>
    <s v="CDP ANTIGUO 2"/>
    <s v="07/02/2024 12:51:16"/>
    <s v="07/02/2024 23:50:00"/>
    <m/>
    <s v="ronda realizada"/>
    <d v="1899-12-30T00:00:00"/>
    <d v="1899-12-30T00:00:00"/>
    <d v="1899-12-30T00:00:00"/>
  </r>
  <r>
    <s v="INC000002600976"/>
    <s v="HOUSING"/>
    <x v="0"/>
    <s v="APQ ACCESOS"/>
    <s v="CARLOS F ARAYA RAMIREZ"/>
    <s v="tct_cararr"/>
    <s v="4-Menor/Localizado"/>
    <x v="0"/>
    <x v="0"/>
    <x v="0"/>
    <s v="TELEFONICA CYBERSECURITY TECH CHILE SPA"/>
    <s v="FACTIBILIDAD 81948"/>
    <s v="07/02/2024 12:32:58"/>
    <s v="07/02/2024 12:34:59"/>
    <x v="0"/>
    <s v="CDP ANTIGUO 1"/>
    <s v="CDP ANTIGUO 2"/>
    <s v="07/02/2024 12:53:43"/>
    <s v="07/02/2024 23:50:00"/>
    <m/>
    <s v="factibilidad enviada"/>
    <d v="1899-12-30T00:00:00"/>
    <d v="1899-12-30T00:00:00"/>
    <d v="1899-12-30T00:00:00"/>
  </r>
  <r>
    <s v="INC000002600978"/>
    <s v="HOUSING"/>
    <x v="0"/>
    <s v="APQ ACCESOS"/>
    <s v="CARLOS F ARAYA RAMIREZ"/>
    <s v="tct_cararr"/>
    <s v="4-Menor/Localizado"/>
    <x v="0"/>
    <x v="0"/>
    <x v="1"/>
    <s v="TELEFONICA CYBERSECURITY TECH CHILE SPA"/>
    <s v="FACTIBILIDAD 81773"/>
    <s v="07/02/2024 12:36:05"/>
    <s v="07/02/2024 12:37:17"/>
    <x v="0"/>
    <s v="CDP ANTIGUO 1"/>
    <s v="CDP ANTIGUO 2"/>
    <s v="07/02/2024 15:37:27"/>
    <s v="07/02/2024 23:50:00"/>
    <m/>
    <s v="factiblidad enviada"/>
    <d v="1899-12-30T00:00:00"/>
    <d v="1899-12-30T03:01:22"/>
    <d v="1899-12-30T03:01:22"/>
  </r>
  <r>
    <s v="INC000002601004"/>
    <s v="INFRAESTRUCTURA DC"/>
    <x v="2"/>
    <s v="APQ ACCESOS"/>
    <s v="JONATHAN A MARQUEZ ASTENGO"/>
    <s v="tct_jmarqu"/>
    <s v="4-Menor/Localizado"/>
    <x v="0"/>
    <x v="0"/>
    <x v="0"/>
    <s v="TELEFONICA CYBERSECURITY TECH CHILE SPA"/>
    <s v="SUPERVISION CAJA LOS HEORES/CRQ 81922"/>
    <s v="07/02/2024 13:58:57"/>
    <s v="07/02/2024 13:58:58"/>
    <x v="0"/>
    <s v="CDP ANTIGUO 1"/>
    <s v="CDP ANTIGUO 2"/>
    <s v="07/02/2024 15:28:46"/>
    <s v="07/02/2024 23:50:00"/>
    <s v="PREVENTIVO: NO_x000a_CÓDIGO DE SERVICIO:_x000a_DIRECCIÓN:  DCSM_x000a_QUIEN REPORTA: RENE VILLEGAS_x000a_CONTACTO EN TERRENO: DC OPERADOR N1_x000a_PROBLEMA: INGRESO EQUIPO_x000a_REQUERIMIENTO: INGRESO DE EQUIPAMIENTO TIC 2 RACK B2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1050"/>
    <s v="HOSTING VIRTUAL"/>
    <x v="6"/>
    <s v="SISTEMA OPERATIVO MICROSOFT"/>
    <s v="JAVIER CUEVAS"/>
    <s v="tct_jacuev"/>
    <s v="4-Menor/Localizado"/>
    <x v="0"/>
    <x v="0"/>
    <x v="1"/>
    <s v="TELEFONICA GLOBAL TECHNOLOGY S.A.AGENCIA EN CHILE"/>
    <s v="vDC REQUERIMIENTO"/>
    <s v="07/02/2024 12:29:33"/>
    <s v="07/02/2024 12:31:16"/>
    <x v="0"/>
    <s v="TI"/>
    <s v="SISTEMAS OPERATIVOS"/>
    <s v="07/02/2024 12:32:25"/>
    <s v="07/02/2024 23:50:00"/>
    <s v="vDC REQUERIMIENTO"/>
    <s v="ACCIÓN REALIZADA EXITOSAMENTE"/>
    <d v="1899-12-30T00:00:00"/>
    <d v="1899-12-30T00:02:52"/>
    <d v="1899-12-30T00:02:52"/>
  </r>
  <r>
    <s v="INC000002601053"/>
    <s v="HOSTING VIRTUAL"/>
    <x v="6"/>
    <s v="SISTEMA OPERATIVO MICROSOFT"/>
    <s v="JAVIER CUEVAS"/>
    <s v="tct_jacuev"/>
    <s v="4-Menor/Localizado"/>
    <x v="0"/>
    <x v="0"/>
    <x v="1"/>
    <s v="TELEFONICA GLOBAL TECHNOLOGY S.A.AGENCIA EN CHILE"/>
    <s v="PASO A Operacion abilitación de Cuentas: 2 Licencias Microsoft STANDARD| Cliente: EMPRESA DE"/>
    <s v="07/02/2024 12:33:15"/>
    <s v="07/02/2024 12:34:18"/>
    <x v="0"/>
    <s v="TI"/>
    <s v="SISTEMAS OPERATIVOS"/>
    <s v="07/02/2024 12:52:32"/>
    <s v="07/02/2024 23:50:00"/>
    <s v="Folio generado automáticamente para atender requerimiento del cliente. La solicitud fue realizada directamente al área resolutoria sin pasar por el flujo de mesa de ayuda PASO A IMPLANTACIÓN - Habilitación de Cuentas: 1 Licencias Microsoft POWER BI PRO"/>
    <s v="REALIZADO EXITOSAMENTE"/>
    <d v="1899-12-30T00:00:00"/>
    <d v="1899-12-30T00:19:17"/>
    <d v="1899-12-30T00:19:17"/>
  </r>
  <r>
    <s v="INC000002601055"/>
    <s v="HOSTING VIRTUAL"/>
    <x v="6"/>
    <s v="SISTEMA OPERATIVO MICROSOFT"/>
    <s v="JAVIER CUEVAS"/>
    <s v="tct_jacuev"/>
    <s v="4-Menor/Localizado"/>
    <x v="0"/>
    <x v="0"/>
    <x v="1"/>
    <s v="TELEFONICA GLOBAL TECHNOLOGY S.A.AGENCIA EN CHILE"/>
    <s v="Requerimiento solicitado sin el flujo correspondiente"/>
    <s v="07/02/2024 12:35:15"/>
    <s v="07/02/2024 12:36:02"/>
    <x v="0"/>
    <s v="TI"/>
    <s v="SISTEMAS OPERATIVOS"/>
    <s v="07/02/2024 12:39:09"/>
    <s v="07/02/2024 23:50:00"/>
    <s v="Folio generado automáticamente para atender requerimiento del cliente. La solicitud fue realizada directamente al área resolutoria sin pasar por el flujo de mesa de ayuda REALIZADO EXITOSAMENTE"/>
    <s v="REALIZADO EXITOSAMENTE"/>
    <d v="1899-12-30T00:00:00"/>
    <d v="1899-12-30T00:03:54"/>
    <d v="1899-12-30T00:03:54"/>
  </r>
  <r>
    <s v="INC000002601057"/>
    <s v="HOSTING VIRTUAL"/>
    <x v="6"/>
    <s v="SISTEMA OPERATIVO MICROSOFT"/>
    <s v="JAVIER CUEVAS"/>
    <s v="tct_jacuev"/>
    <s v="4-Menor/Localizado"/>
    <x v="0"/>
    <x v="0"/>
    <x v="1"/>
    <s v="TELEFONICA GLOBAL TECHNOLOGY S.A.AGENCIA EN CHILE"/>
    <s v="ANALISIS clientes"/>
    <s v="07/02/2024 12:36:24"/>
    <s v="07/02/2024 12:37:32"/>
    <x v="0"/>
    <s v="TI"/>
    <s v="SISTEMAS OPERATIVOS"/>
    <s v="07/02/2024 12:39:36"/>
    <s v="07/02/2024 23:50:00"/>
    <s v="Folio generado automáticamente para atender requerimiento del cliente. La solicitud fue realizada directamente al área resolutoria sin pasar por el flujo de mesa de ayuda"/>
    <s v="REALIZADO EXITOSAMENTE"/>
    <d v="1899-12-30T00:00:00"/>
    <d v="1899-12-30T00:03:12"/>
    <d v="1899-12-30T00:03:12"/>
  </r>
  <r>
    <s v="INC000002601059"/>
    <s v="HOSTING VIRTUAL"/>
    <x v="6"/>
    <s v="SISTEMA OPERATIVO MICROSOFT"/>
    <s v="JAVIER CUEVAS"/>
    <s v="tct_jacuev"/>
    <s v="4-Menor/Localizado"/>
    <x v="0"/>
    <x v="0"/>
    <x v="1"/>
    <s v="TELEFONICA GLOBAL TECHNOLOGY S.A.AGENCIA EN CHILE"/>
    <s v="licencias 365"/>
    <s v="07/02/2024 12:37:47"/>
    <s v="07/02/2024 12:38:39"/>
    <x v="0"/>
    <s v="TI"/>
    <s v="SISTEMAS OPERATIVOS"/>
    <s v="07/02/2024 12:40:02"/>
    <s v="07/02/2024 23:50:00"/>
    <s v="Folio generado automáticamente para atender requerimiento del cliente. La solicitud fue realizada directamente al área resolutoria sin pasar por el flujo de mesa de ayuda"/>
    <s v="REALIZADO EXITOSAMENTE"/>
    <d v="1899-12-30T00:00:00"/>
    <d v="1899-12-30T00:02:15"/>
    <d v="1899-12-30T00:02:15"/>
  </r>
  <r>
    <s v="INC000002601064"/>
    <s v="OFFICE365"/>
    <x v="1"/>
    <s v="O365"/>
    <s v="JAVIERA A UMAÑA YEVENES"/>
    <s v="tct_jumana"/>
    <s v="4-Menor/Localizado"/>
    <x v="0"/>
    <x v="0"/>
    <x v="1"/>
    <s v="TELEFONICA GLOBAL TECHNOLOGY S.A.AGENCIA EN CHILE"/>
    <s v="Reportes de facturación Microsoft 365 y Azure"/>
    <s v="07/02/2024 12:45:06"/>
    <s v="07/02/2024 12:47:33"/>
    <x v="0"/>
    <s v="TI"/>
    <s v="APLICATIVOS"/>
    <s v="07/02/2024 13:12:01"/>
    <s v="07/02/2024 23:50:00"/>
    <m/>
    <m/>
    <d v="1899-12-30T00:00:00"/>
    <d v="1899-12-30T00:26:55"/>
    <d v="1899-12-30T00:26:55"/>
  </r>
  <r>
    <s v="INC000002601067"/>
    <s v="OFFICE365"/>
    <x v="1"/>
    <s v="O365"/>
    <s v="JAVIERA A UMAÑA YEVENES"/>
    <s v="tct_jumana"/>
    <s v="4-Menor/Localizado"/>
    <x v="0"/>
    <x v="0"/>
    <x v="1"/>
    <s v="TELEFONICA GLOBAL TECHNOLOGY S.A.AGENCIA EN CHILE"/>
    <s v="AYUDA_CAMBIO DE ADMINISTRADOR- CLIENTE IM DE GRANEROS"/>
    <s v="07/02/2024 12:49:02"/>
    <s v="07/02/2024 12:50:03"/>
    <x v="0"/>
    <s v="TI"/>
    <s v="APLICATIVOS"/>
    <s v="07/02/2024 13:13:37"/>
    <s v="07/02/2024 23:50:00"/>
    <s v="Hola Javiera, buenas tardes_x000a__x000a_Favor tu ayuda nos informa Luis Retamal de IM de Graneros que aún no puede acceder a su Tenat 365 y que no pueden cambiar la contraseña del correo soporte, ya que esa contraseña solo la manejaba el antiguo_x000a__x000a_encargado de infor"/>
    <m/>
    <d v="1899-12-30T00:23:34"/>
    <d v="1899-12-30T00:24:35"/>
    <d v="1899-12-30T00:01:01"/>
  </r>
  <r>
    <s v="INC000002601069"/>
    <s v="CORREO"/>
    <x v="19"/>
    <s v="GOOGLE WORKSPACE"/>
    <s v="JAVIERA A UMAÑA YEVENES"/>
    <s v="tct_jumana"/>
    <s v="4-Menor/Localizado"/>
    <x v="0"/>
    <x v="0"/>
    <x v="1"/>
    <s v="TELEFONICA GLOBAL TECHNOLOGY S.A.AGENCIA EN CHILE"/>
    <s v="REPORTES PROYECTO GOOGLE WORKSPACE CLIENTE slephuasco.cl"/>
    <s v="07/02/2024 12:50:36"/>
    <s v="07/02/2024 12:52:59"/>
    <x v="0"/>
    <s v="TI"/>
    <s v="APLICATIVOS"/>
    <s v="07/02/2024 13:15:33"/>
    <s v="07/02/2024 23:50:00"/>
    <s v="Desde implantación se solicita apoyo para enviar el reporte de los usuarios creados y migrados asociados al proyecto de Google Workspace del cliente slephuasco.cl"/>
    <m/>
    <d v="1899-12-30T00:22:34"/>
    <d v="1899-12-30T00:24:57"/>
    <d v="1899-12-30T00:02:23"/>
  </r>
  <r>
    <s v="INC000002601074"/>
    <s v="CORREO"/>
    <x v="1"/>
    <s v="O365"/>
    <s v="JAVIERA A UMAÑA YEVENES"/>
    <s v="tct_jumana"/>
    <s v="4-Menor/Localizado"/>
    <x v="0"/>
    <x v="0"/>
    <x v="1"/>
    <s v="TELEFONICA GLOBAL TECHNOLOGY S.A.AGENCIA EN CHILE"/>
    <s v="Licencias Office 365 - AUTER"/>
    <s v="07/02/2024 12:55:27"/>
    <s v="07/02/2024 12:56:54"/>
    <x v="0"/>
    <s v="TI"/>
    <s v="APLICATIVOS"/>
    <s v="07/02/2024 13:22:33"/>
    <s v="07/02/2024 23:50:00"/>
    <s v="Hola Javiera, buenas tardes,_x000a_ _x000a_Espero te encuentres bien. El siguiente es con la finalidad de pedir tu ayuda, el cliente AUTER – AUTOMATICA Y REGULACIÓN S A – RUT 87606700-5 nos está pidiendo dar de baja las licencias de Office vencidas. Según registro d"/>
    <m/>
    <d v="1899-12-30T00:25:39"/>
    <d v="1899-12-30T00:27:06"/>
    <d v="1899-12-30T00:01:27"/>
  </r>
  <r>
    <s v="INC000002601078"/>
    <s v="CORREO"/>
    <x v="1"/>
    <s v="O365"/>
    <s v="JAVIERA A UMAÑA YEVENES"/>
    <s v="tct_jumana"/>
    <s v="4-Menor/Localizado"/>
    <x v="0"/>
    <x v="0"/>
    <x v="1"/>
    <s v="TELEFONICA GLOBAL TECHNOLOGY S.A.AGENCIA EN CHILE"/>
    <s v="Consulta por bloqueos SmartScreen de Microsoft Defender"/>
    <s v="07/02/2024 13:01:52"/>
    <s v="07/02/2024 13:01:54"/>
    <x v="0"/>
    <s v="TI"/>
    <s v="APLICATIVOS"/>
    <s v="07/02/2024 13:21:12"/>
    <s v="07/02/2024 23:50:00"/>
    <s v="Se reportan problemas con el bloqueo de URLs enviadas mediante correo por compañas de phishing en DUOC"/>
    <m/>
    <d v="1899-12-30T00:19:18"/>
    <d v="1899-12-30T00:19:20"/>
    <d v="1899-12-30T00:00:02"/>
  </r>
  <r>
    <s v="INC000002601082"/>
    <s v="HOSTING VIRTUAL"/>
    <x v="6"/>
    <s v="SISTEMA OPERATIVO MICROSOFT"/>
    <s v="JAVIER CUEVAS"/>
    <s v="tct_jacuev"/>
    <s v="4-Menor/Localizado"/>
    <x v="0"/>
    <x v="0"/>
    <x v="1"/>
    <s v="TELEFONICA GLOBAL TECHNOLOGY S.A.AGENCIA EN CHILE"/>
    <s v="ANALISIS PAM G ROCCO"/>
    <s v="07/02/2024 13:02:37"/>
    <s v="07/02/2024 13:03:28"/>
    <x v="0"/>
    <s v="TI"/>
    <s v="SISTEMAS OPERATIVOS"/>
    <s v="07/02/2024 13:08:24"/>
    <s v="07/02/2024 23:50:00"/>
    <s v="Folio generado automáticamente para atender requerimiento del cliente. La solicitud fue realizada directamente al área resolutoria sin pasar por el flujo de mesa de ayuda"/>
    <s v="se modifican permisos"/>
    <d v="1899-12-30T00:00:00"/>
    <d v="1899-12-30T00:05:47"/>
    <d v="1899-12-30T00:05:47"/>
  </r>
  <r>
    <s v="INC000002601087"/>
    <s v="HOSTING VIRTUAL"/>
    <x v="7"/>
    <s v="OPERACION N1"/>
    <s v="VICTOR SEPULVEDA GAMARRA"/>
    <s v="tct_vsepul"/>
    <s v="3-Moderado/Limitado"/>
    <x v="1"/>
    <x v="1"/>
    <x v="1"/>
    <s v="FUNDACION INSTITUTO PROFESIONAL DUOC UC"/>
    <s v="Revisión de requerimiento: Alta usuario par sftp"/>
    <s v="07/02/2024 13:10:58"/>
    <s v="07/02/2024 13:11:29"/>
    <x v="0"/>
    <s v="TI"/>
    <s v="SISTEMAS OPERATIVOS"/>
    <s v="07/02/2024 17:06:12"/>
    <s v="07/02/2024 23:50:00"/>
    <s v="Folio automático para revisión de requerimiento:"/>
    <s v="Se crean y configuran los usuarios DOCENTE e INVITADO para sftp en integración con DataStage"/>
    <d v="1899-12-30T03:54:43"/>
    <d v="1899-12-30T03:55:14"/>
    <d v="1899-12-30T00:00:31"/>
  </r>
  <r>
    <s v="INC000002601090"/>
    <s v="HOSTING VIRTUAL"/>
    <x v="7"/>
    <s v="OPERACION N1"/>
    <s v="VICTOR SEPULVEDA GAMARRA"/>
    <s v="tct_vsepul"/>
    <s v="3-Moderado/Limitado"/>
    <x v="1"/>
    <x v="1"/>
    <x v="1"/>
    <s v="FUNDACION INSTITUTO PROFESIONAL DUOC UC"/>
    <s v="Revisión de requerimiento: Reporte EZProxy"/>
    <s v="07/02/2024 13:12:32"/>
    <s v="07/02/2024 13:13:00"/>
    <x v="0"/>
    <s v="TI"/>
    <s v="SISTEMAS OPERATIVOS"/>
    <s v="07/02/2024 15:56:47"/>
    <s v="07/02/2024 23:50:00"/>
    <s v="Folio automático para revisión de requerimiento:"/>
    <s v="Se envía reporte de EZProxy Enero 2024 a cliente."/>
    <d v="1899-12-30T02:43:47"/>
    <d v="1899-12-30T02:44:15"/>
    <d v="1899-12-30T00:00:28"/>
  </r>
  <r>
    <s v="INC000002601173"/>
    <s v="TICKET-INTELIGENTE"/>
    <x v="6"/>
    <s v="GESTION TI"/>
    <s v="GIOVANNI D ROCCO VALENZUELA"/>
    <s v="USR_TSIGHT"/>
    <s v="1-Extenso/Generalizado"/>
    <x v="0"/>
    <x v="0"/>
    <x v="3"/>
    <s v="COMERCIAL E IMPORTADORA AUDIOMUSICA SPA"/>
    <s v="ciausp01 - m_audioapps01 TICKET AUTOMATICO"/>
    <s v="07/02/2024 12:10:49"/>
    <s v="07/02/2024 12:10:49"/>
    <x v="0"/>
    <s v="TRUESIGHT"/>
    <s v="TRUESIGHT"/>
    <s v="07/02/2024 14:03:02"/>
    <s v="07/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realiza estabilización de equipo por alarma de memoria quedando al 45% de ocupación"/>
    <d v="1899-12-30T00:35:50"/>
    <d v="1899-12-30T01:52:13"/>
    <d v="1899-12-30T01:16:23"/>
  </r>
  <r>
    <s v="INC000002601245"/>
    <s v="TICKET-INTELIGENTE"/>
    <x v="7"/>
    <s v="EVENTOS HD"/>
    <s v="SEBASTIAN I ACUÑA GUZMAN"/>
    <s v="USR_TSIGHT"/>
    <s v="1-Extenso/Generalizado"/>
    <x v="0"/>
    <x v="0"/>
    <x v="3"/>
    <s v="TELEFONICA CYBERSECURITY TECH CHILE SPA"/>
    <s v="tctcsp01 - soc-splunk-master TICKET AUTOMATICO"/>
    <s v="07/02/2024 12:58:28"/>
    <s v="07/02/2024 12:58:28"/>
    <x v="0"/>
    <s v="TI"/>
    <s v="SISTEMAS OPERATIVOS"/>
    <s v="07/02/2024 16:10:14"/>
    <s v="07/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el servidor sin encontrar la alarma reportada. Se revisa disco sin encontrar saturación."/>
    <d v="1899-12-30T01:08:29"/>
    <d v="1899-12-30T03:11:46"/>
    <d v="1899-12-30T02:03:17"/>
  </r>
  <r>
    <s v="INC000002601260"/>
    <s v="VPN IP - MPLS"/>
    <x v="6"/>
    <s v="GESTION HD"/>
    <s v="RICARDO R GALLEGOS OYANEDER"/>
    <s v="frp_pcamay"/>
    <s v="3-Moderado/Limitado"/>
    <x v="1"/>
    <x v="1"/>
    <x v="1"/>
    <s v="XINERGIA LABORAL S A"/>
    <s v="HD/Error de Sysprep en clon // Cliente XInergia Laboral"/>
    <s v="07/02/2024 13:23:17"/>
    <s v="07/02/2024 13:25:39"/>
    <x v="0"/>
    <s v="CDP ANTIGUO 1"/>
    <s v="CDP ANTIGUO 2"/>
    <s v="08/02/2024 13:50:52"/>
    <s v="08/02/2024 23:50:00"/>
    <s v="PREVENTIVO: NO_x000a_CODIGO DE SERVICIO:_x000a_DIRECCION:_x000a_QUIEN REPORTA:+56 9 5382 2565 Jorge Romero Romero_x000a_CONTACTO EN TERRENO:_x000a_REQUERIMIENTO:Se solicita la generación de un ticket asociado a Folio: INC000002600207 y derivar al área de Operaciones &gt; Virtualizacion,"/>
    <s v="Controler informa cerrar ticket por cliente escala internamente."/>
    <d v="1899-12-30T19:55:42"/>
    <d v="1899-12-31T00:27:35"/>
    <d v="1899-12-30T04:31:53"/>
  </r>
  <r>
    <s v="INC000002601295"/>
    <s v="TICKET-INTELIGENTE"/>
    <x v="6"/>
    <s v="GESTION TI"/>
    <s v="GIOVANNI D ROCCO VALENZUELA"/>
    <s v="USR_TSIGHT"/>
    <s v="1-Extenso/Generalizado"/>
    <x v="0"/>
    <x v="0"/>
    <x v="3"/>
    <s v="GPS CHILE SPA"/>
    <s v="gpschi01 - wnprap_cap02 TICKET AUTOMATICO"/>
    <s v="07/02/2024 13:53:56"/>
    <s v="07/02/2024 13:53:56"/>
    <x v="0"/>
    <s v="TRUESIGHT"/>
    <s v="TRUESIGHT"/>
    <s v="07/02/2024 16:20:57"/>
    <s v="07/02/2024 23:50:00"/>
    <s v="PREVENTIVO=SI_x000a_CODIGO DE SERVICIO=WNPRAP_CAP02_x000a_DIRECCION=NULL_x000a_CIUDAD=NULL_x000a_COMUNA LOCAL=Santiago_x000a_REGION=NULL_x000a_QUIEN REPORTA=Ticket automático_x000a_CONTACTO EN TERRENO=_x000a_PROBLEMA=Node GPSCHI01 - WNPRAP_CAP02 CPU Load at 90 % Exceeds Threshold_x000a_REQUERIMIENTO=_x000a_EQUIPO"/>
    <m/>
    <d v="1899-12-30T00:33:48"/>
    <d v="1899-12-30T02:27:01"/>
    <d v="1899-12-30T01:53:13"/>
  </r>
  <r>
    <s v="INC000002601323"/>
    <s v="HOUSING"/>
    <x v="8"/>
    <s v="BELIEVE"/>
    <s v="FERNEY D GARZON PEÑA"/>
    <s v="frp_jolsso"/>
    <s v="3-Moderado/Limitado"/>
    <x v="1"/>
    <x v="1"/>
    <x v="1"/>
    <s v="TELEFONICA EMPRESAS DE CHILE SA"/>
    <s v="GESTION DATACENTER/ ACCESOS /TELEFONICA EMPRESAS DE CHILE SA"/>
    <s v="07/02/2024 14:20:58"/>
    <s v="07/02/2024 14:23:42"/>
    <x v="0"/>
    <s v="COMUNICACIONES"/>
    <s v="VPN IP - MPLS"/>
    <s v="07/02/2024 16:42:38"/>
    <s v="07/02/2024 23:50:00"/>
    <s v="EMPRESA:TELEFONICA EMPRESAS DE CHILE SA_x000a_CÓDIGO DE SERVICIO: _x000a_DIRECCIÓN: AV. Presidente Prieto #226, Paine, Santiago_x000a_NOMBRE DE QUIEN REPORTA: Bastian Gauna_x000a_TELÉFONO DE QUIEN REPORTA: 56 9 8954 5018_x000a_NOMBRE DE CONTACTO EN TERRENO: _x000a_REQUERIMIENTO: Visita de"/>
    <m/>
    <d v="1899-12-30T02:12:05"/>
    <d v="1899-12-30T02:21:40"/>
    <d v="1899-12-30T00:09:35"/>
  </r>
  <r>
    <s v="INC000002601364"/>
    <s v="VPN IP - MPLS"/>
    <x v="6"/>
    <s v="BELIEVE"/>
    <s v="GIOVANNI D ROCCO VALENZUELA"/>
    <s v="frp_jolsso"/>
    <s v="4-Menor/Localizado"/>
    <x v="0"/>
    <x v="0"/>
    <x v="1"/>
    <s v="TELEFONICA CYBERSECURITY TECH CHILE SPA"/>
    <s v="REQ / SOC / Levantar servicio en servidor"/>
    <s v="07/02/2024 16:05:00"/>
    <s v="07/02/2024 16:06:15"/>
    <x v="0"/>
    <s v="CDP ANTIGUO 1"/>
    <s v="CDP ANTIGUO 2"/>
    <s v="08/02/2024 10:32:02"/>
    <s v="08/02/2024 23:50:00"/>
    <s v="PREVENTIVO: NO_x000a_CODIGO DE SERVICIO:_x000a_DIRECCION:      _x000a_CIUDAD:             _x000a_COMUNA:_x000a_NOMBRE QUIEN REPORTA: Juan Díaz Astudillo_x000a_TELEFONO QUIEN REPORTA:Cel: +56 9 5016 6137_x000a_NOMBRE CONTACTO EN TERRENO:        _x000a_TELEFONO 1 CONTACTO EN TERRENO:_x000a_TELEFONO 2 CONTACTO"/>
    <m/>
    <d v="1899-12-30T13:36:04"/>
    <d v="1899-12-30T18:27:02"/>
    <d v="1899-12-30T04:50:58"/>
  </r>
  <r>
    <s v="INC000002601366"/>
    <s v="HOUSING"/>
    <x v="13"/>
    <s v="BELIEVE"/>
    <s v="CRISTOPHER MALDONADO ROMERO"/>
    <s v="frp_jolsso"/>
    <s v="3-Moderado/Limitado"/>
    <x v="1"/>
    <x v="1"/>
    <x v="1"/>
    <s v="TELEFONICA GLOBAL TECHNOLOGY S.A.AGENCIA EN CHILE"/>
    <s v="GESTION DATACENTER/ ACCESOS /TELEFONICA GLOBAL TECHNOLOGY S.A.AGENCIA EN CHILE"/>
    <s v="07/02/2024 16:19:18"/>
    <s v="07/02/2024 16:20:33"/>
    <x v="0"/>
    <s v="COMUNICACIONES"/>
    <s v="VPN IP - MPLS"/>
    <s v="07/02/2024 19:38:14"/>
    <s v="07/02/2024 23:50:00"/>
    <s v="EMPRESA:TELEFONICA GLOBAL TECHNOLOGY S.A.AGENCIA EN CHILE_x000a_CÓDIGO DE SERVICIO: _x000a_DIRECCIÓN: Av. Apoquindo #7071, Las Condes, Santiago_x000a_NOMBRE DE QUIEN REPORTA:Deiby Santoyo_x000a_TELÉFONO DE QUIEN REPORTA: _x000a_NOMBRE DE CONTACTO EN TERRENO: _x000a_REQUERIMIENTO: _x000a_EQUIPOS"/>
    <s v="Se efectúa contacto con cliente: N/A_x000a_Teléfono de contacto: N/A_x000a_Acciones realizadas: Accesos autorizados para personal descrito en planilla_x000a_Solución paliativa o definitiva: N/A_x000a_Acciones de Mejora, Recomendaciones: N/A_x000a_Causa Raíz: N/A"/>
    <d v="1899-12-30T03:15:04"/>
    <d v="1899-12-30T03:18:56"/>
    <d v="1899-12-30T00:03:52"/>
  </r>
  <r>
    <s v="INC000002601371"/>
    <s v="HOUSING"/>
    <x v="14"/>
    <s v="BELIEVE"/>
    <s v="YORDI M HURTADO ARAYA"/>
    <s v="frp_jolsso"/>
    <s v="3-Moderado/Limitado"/>
    <x v="1"/>
    <x v="1"/>
    <x v="1"/>
    <s v="TRANSUNION SOLUCIONES DE INFORMACION CHILE S.A."/>
    <s v="GESTION DATACENTER/ ACCESOS /TRANSUNION SOLUCIONES DE INFORMACION CHILE S.A."/>
    <s v="07/02/2024 16:36:44"/>
    <s v="07/02/2024 16:38:00"/>
    <x v="0"/>
    <s v="COMUNICACIONES"/>
    <s v="VPN IP - MPLS"/>
    <s v="07/02/2024 16:44:16"/>
    <s v="07/02/2024 23:50:00"/>
    <s v="EMPRESA:TRANSUNION SOLUCIONES DE INFORMACION CHILE S.A._x000a_CÓDIGO DE SERVICIO: _x000a_DIRECCIÓN: Calle San Martin #50, Santiago Centro, Santiago_x000a_NOMBRE DE QUIEN REPORTA:Claudio Villalobos_x000a_TELÉFONO DE QUIEN REPORTA: 56994694355_x000a_NOMBRE DE CONTACTO EN TERRENO: _x000a_REQU"/>
    <s v="ACCESOS AUTORIZADOS"/>
    <d v="1899-12-30T00:03:04"/>
    <d v="1899-12-30T00:07:32"/>
    <d v="1899-12-30T00:04:28"/>
  </r>
  <r>
    <s v="INC000002601400"/>
    <s v="VPN IP - MPLS"/>
    <x v="3"/>
    <s v="BELIEVE"/>
    <s v="DEIBY Y SANTOYO MONTEROLA"/>
    <s v="frp_kaldor"/>
    <s v="3-Moderado/Limitado"/>
    <x v="1"/>
    <x v="1"/>
    <x v="1"/>
    <s v="INMOBILIARIA FRUSAN S.A."/>
    <s v="GAMA / Instalación de Agente AV | PDTE HORARIO HÁBIL"/>
    <s v="07/02/2024 18:40:45"/>
    <s v="07/02/2024 18:45:28"/>
    <x v="0"/>
    <s v="CDP ANTIGUO 1"/>
    <s v="CDP ANTIGUO 2"/>
    <s v="08/02/2024 20:15:06"/>
    <s v="08/02/2024 23:50:00"/>
    <s v="PREVENTIVO: NO_x000a_CODIGO DE SERVICIO:-_x000a_DIRECCION:-_x000a_QUIEN REPORTA: Miguel Vera V. / Tel. +56 2 2657 3300 / Cel. +56 9 7643 9415_x000a_CONTACTO EN TERRENO:-_x000a_PROBLEMA:-_x000a__x000a_REQUERIMIENTO:_x000a_Estimados, necesito que se realice la instalación de un agente AV en los servidor"/>
    <s v="FASE RESOLUCIÓN Y RECUPERACIÓN_x000a__x000a_Se efectúa contacto con cliente: Miguel Vera_x000a__x000a_Teléfono de contacto:+56 9 7643 9415_x000a__x000a_Acciones realizadas: Se contacta al cliente y el mismo suministra el agente. Se pasa a un archivo ISO, luego se sube al catalogo del tenan"/>
    <d v="1899-12-31T01:27:30"/>
    <d v="1899-12-31T01:34:21"/>
    <d v="1899-12-30T00:06:51"/>
  </r>
  <r>
    <s v="INC000002601404"/>
    <s v="HOSTING VIRTUAL"/>
    <x v="6"/>
    <s v="SISTEMA OPERATIVO MICROSOFT"/>
    <s v="PAUL A SEPULVEDA ALVAREZ"/>
    <s v="tct_psepul"/>
    <s v="4-Menor/Localizado"/>
    <x v="0"/>
    <x v="0"/>
    <x v="1"/>
    <s v="TELEFONICA GLOBAL TECHNOLOGY S.A.AGENCIA EN CHILE"/>
    <s v="ZERTO - servicio se cae"/>
    <s v="07/02/2024 18:55:54"/>
    <s v="07/02/2024 18:56:51"/>
    <x v="0"/>
    <s v="TI"/>
    <s v="SISTEMAS OPERATIVOS"/>
    <s v="07/02/2024 19:20:54"/>
    <s v="07/02/2024 23:50:00"/>
    <s v="Revisión en conjunto con equipo de virtualizacion por caida de servicios zerto"/>
    <s v="bases de datos LOG llenos. se ayuda con bakcup de log para que las bases de datos sigan funcionando._x000a_Escalar a BD"/>
    <d v="1899-12-30T00:00:00"/>
    <d v="1899-12-30T00:25:00"/>
    <d v="1899-12-30T00:25:00"/>
  </r>
  <r>
    <s v="INC000002601413"/>
    <s v="VPN IP - MPLS"/>
    <x v="3"/>
    <s v="GESTION HD"/>
    <s v="ANGEL CASTRO CABRERA"/>
    <s v="frp_fpetro"/>
    <s v="3-Moderado/Limitado"/>
    <x v="1"/>
    <x v="1"/>
    <x v="1"/>
    <s v="DESAN SPA"/>
    <s v="HD/_x000a_Acceso a ambiente virtualizado de Rentokil en Movistar"/>
    <s v="07/02/2024 14:14:36"/>
    <s v="07/02/2024 14:19:26"/>
    <x v="0"/>
    <s v="CDP ANTIGUO 1"/>
    <s v="CDP ANTIGUO 2"/>
    <s v="08/02/2024 12:16:16"/>
    <s v="08/02/2024 23:50:00"/>
    <s v="PREVENTIVO: NO_x000a_CODIGO DE SERVICIO: _x000a_DIRECCION:_x000a_QUIEN REPORTA  Jose Luis Beldaño  jose-luis.beldano@rentokil-initial.com_x000a_CONTACTO EN TERRENO:  Jose Luis Beldaño jose-luis.beldano@rentokil-initial.com_x000a_PROBLEMA:  _x000a_REQUERIMIENTO:_x000a__x000a_ Necesito acceso al ambient"/>
    <s v="Se efectúa contacto con cliente: Jose Beldaño_x000a_Teléfono de contacto: Via correo _x000a_Acciones realizadas: Se crea usuario, se envian credenciales por correo cerrado. Cliente logra acceso al portal VDC_x000a_Acciones de Mejora, Recomendaciones: N/A_x000a_Causa Raíz: N/A"/>
    <d v="1899-12-30T15:20:47"/>
    <d v="1899-12-30T22:01:40"/>
    <d v="1899-12-30T06:40:53"/>
  </r>
  <r>
    <s v="INC000002601457"/>
    <s v="VPN IP - MPLS"/>
    <x v="4"/>
    <s v="GESTION HD"/>
    <s v="GONZALO MENDOZA MARTINEZ"/>
    <s v="frp_fpetro"/>
    <s v="3-Moderado/Limitado"/>
    <x v="1"/>
    <x v="1"/>
    <x v="1"/>
    <s v="TELEFONICA GLOBAL TECHNOLOGY S.A.AGENCIA EN CHILE"/>
    <s v="HD/_x000a_Solicitud de servidores en respaldo GPS."/>
    <s v="07/02/2024 16:20:30"/>
    <s v="07/02/2024 16:21:38"/>
    <x v="0"/>
    <s v="TRUESIGHT"/>
    <s v="TRUESIGHT"/>
    <s v="08/02/2024 16:19:57"/>
    <s v="08/02/2024 23:50:00"/>
    <s v="PREVENTIVO: NO_x000a_CODIGO DE SERVICIO:_x000a_DIRECCION:_x000a_QUIEN REPORTA:_x000a_CONTACTO EN TERRENO:_x000a_PROBLEMA:_x000a_REQUERIMIENTO: _x000a__x000a_por favor su apoyo para generar un folio de requerimiento con la finalidad_x000a_de cursar lo solicitado a continuación. El folio debe ser asignado a l"/>
    <s v="Se adjunta informe de servidores GPS solicitado por Sebastián Acuña"/>
    <d v="1899-12-30T23:34:28"/>
    <d v="1899-12-30T23:59:27"/>
    <d v="1899-12-30T00:24:59"/>
  </r>
  <r>
    <s v="INC000002601472"/>
    <s v="VPN IP - MPLS"/>
    <x v="3"/>
    <s v="GESTION HD"/>
    <s v="DEIBY Y SANTOYO MONTEROLA"/>
    <s v="frp_fpetro"/>
    <s v="3-Moderado/Limitado"/>
    <x v="1"/>
    <x v="1"/>
    <x v="1"/>
    <s v="TELEFONICA GLOBAL TECHNOLOGY S.A.AGENCIA EN CHILE"/>
    <s v="REQ/_x000a_Eliminar Organización POC Eléctrica Puente Alto"/>
    <s v="07/02/2024 16:48:24"/>
    <s v="07/02/2024 16:49:47"/>
    <x v="0"/>
    <s v="CDP ANTIGUO 1"/>
    <s v="CDP ANTIGUO 2"/>
    <s v="13/02/2024 11:11:06"/>
    <s v="13/02/2024 23:50:00"/>
    <s v="PREVENTIVO: NO_x000a_CODIGO DE SERVICIO:_x000a_DIRECCION:_x000a_QUIEN REPORTA:_x000a_CONTACTO EN TERRENO:_x000a_PROBLEMA:_x000a_REQUERIMIENTO:_x000a__x000a_Buenas Tardes Estimado equipo @Help Desk,_x000a__x000a_Por favor su acostumbrado apoyo en generar ticket de requerimiento y_x000a_asignar a mi bandeja TELEFONICA GL"/>
    <s v="FASE RESOLUCIÓN Y RECUPERACIÓN_x000a__x000a_Se efectúa contacto con cliente:N/A_x000a__x000a_Teléfono de contacto:N/A_x000a__x000a_Acciones realizadas: Se realiza borrado de la POC del Cliente Electrica Puente Alto y se liberan los recursos asociados_x000a__x000a_Solución paliativa o definitiva:N/A_x000a__x000a_A"/>
    <d v="1900-01-04T17:20:35"/>
    <d v="1900-01-04T18:22:42"/>
    <d v="1899-12-30T01:02:07"/>
  </r>
  <r>
    <s v="INC000002601474"/>
    <s v="VPN IP - MPLS"/>
    <x v="17"/>
    <s v="GESTION HD"/>
    <s v="AXEL ANDRADE"/>
    <s v="frp_fpetro"/>
    <s v="3-Moderado/Limitado"/>
    <x v="1"/>
    <x v="1"/>
    <x v="1"/>
    <s v="GASMAR S A"/>
    <s v="REQ/_x000a_Servidor GASMARNAS2 IP 10.67.130.2 - Recuperación de archivos - Plataforma Netbackup"/>
    <s v="07/02/2024 16:51:53"/>
    <s v="07/02/2024 16:54:40"/>
    <x v="0"/>
    <s v="TI"/>
    <s v="ALMACENAMIENTO y RESPALDO"/>
    <s v="07/02/2024 18:23:36"/>
    <s v="07/02/2024 23:50:00"/>
    <s v="PREVENTIVO: NO_x000a_CODIGO DE SERVICIO:_x000a_DIRECCION:_x000a_QUIEN REPORTA: : Antonino Zambelli +569 8385 2252_x000a_CONTACTO EN TERRENO: : Antonino Zambelli +569 8385 2252_x000a_PROBLEMA:_x000a_REQUERIMIENTO:_x000a__x000a_avor vuestra ayuda con restauración de archivo, el detalle se encuentra_x000a_a co"/>
    <s v="FASE RESOLUCIÓN Y RECUPERACIÓN_x000a__x000a_Se efectúa contacto con cliente: N/A_x000a__x000a_Teléfono de contacto: N/A_x000a__x000a_Acciones realizadas: se realiza restauración solicitada, se envia correo informando._x000a__x000a_Solución paliativa o definitiva: definitiva_x000a__x000a_Acciones de Mejora, Recome"/>
    <d v="1899-12-30T00:00:00"/>
    <d v="1899-12-30T01:31:43"/>
    <d v="1899-12-30T01:31:43"/>
  </r>
  <r>
    <s v="INC000002601487"/>
    <s v="VPN IP - MPLS"/>
    <x v="9"/>
    <s v="GESTION HD"/>
    <s v="NICOLAS A SAAVEDRA EGUILUZ"/>
    <s v="frp_kefern"/>
    <s v="3-Moderado/Limitado"/>
    <x v="1"/>
    <x v="1"/>
    <x v="1"/>
    <s v="TELEFONICA GLOBAL TECHNOLOGY S.A.AGENCIA EN CHILE"/>
    <s v="HD | Informe Mensual SAP Enero 2024"/>
    <s v="07/02/2024 17:32:23"/>
    <s v="07/02/2024 17:34:15"/>
    <x v="0"/>
    <s v="CDP ANTIGUO 1"/>
    <s v="CDP ANTIGUO 2"/>
    <s v="08/02/2024 7:35:24"/>
    <s v="08/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TELEFONICA_x000a__x000a_Dejar en bandeja"/>
    <s v="Se adjunta informe mensual de clientes SAP para el período enero de 2024"/>
    <d v="1899-12-30T10:39:28"/>
    <d v="1899-12-30T14:03:01"/>
    <d v="1899-12-30T03:23:33"/>
  </r>
  <r>
    <s v="INC000002601500"/>
    <s v="VPN IP - MPLS"/>
    <x v="15"/>
    <s v="GESTION HD"/>
    <s v="MOISES E MONTERO RAMOS"/>
    <s v="frp_fpetro"/>
    <s v="3-Moderado/Limitado"/>
    <x v="1"/>
    <x v="1"/>
    <x v="1"/>
    <s v="FUNDACION INSTITUTO PROFESIONAL DUOC UC"/>
    <s v="HD/C-19872300193 // FUND INSTITUTO PROFESIONAL DUOC UC // Migración de maquinas"/>
    <s v="07/02/2024 18:09:32"/>
    <s v="07/02/2024 18:12:31"/>
    <x v="0"/>
    <s v="CDP ANTIGUO 1"/>
    <s v="CDP ANTIGUO 2"/>
    <s v="08/02/2024 17:03:08"/>
    <s v="08/02/2024 23:50:00"/>
    <s v="PREVENTIVO: NO_x000a_CODIGO DE SERVICIO:_x000a_DIRECCION:_x000a_QUIEN REPORTA:_x000a_CONTACTO EN TERRENO:_x000a_PROBLEMA:_x000a_REQUERIMIENTO:_x000a__x000a_Junto con saludar, favor de su ayuda generar un folio para la revisión y_x000a_replicación de recursos del listado adjunto. Estas máquinas se migrarán e"/>
    <s v="Se efectúa contacto con cliente:  N/A_x000a_Teléfono de contacto:  N/A_x000a_Acciones realizadas: se valida los recursos requeridos para la migración de las máquinas de DUOC hacia VDC y se procede a crear los nuevos VPG en Zerto._x000a_Solución paliativa o definitiva: def"/>
    <d v="1899-12-30T22:14:43"/>
    <d v="1899-12-30T22:53:36"/>
    <d v="1899-12-30T00:38:53"/>
  </r>
  <r>
    <s v="INC000002601609"/>
    <s v="HOUSING"/>
    <x v="14"/>
    <s v="BELIEVE"/>
    <s v="YORDI M HURTADO ARAYA"/>
    <s v="frp_jcarri"/>
    <s v="3-Moderado/Limitado"/>
    <x v="1"/>
    <x v="1"/>
    <x v="1"/>
    <s v="MEGASALUD SPA"/>
    <s v="GESTION DATACENTER/ ACCESOS /MEGASALUD SPA"/>
    <s v="07/02/2024 14:08:52"/>
    <s v="07/02/2024 14:09:59"/>
    <x v="0"/>
    <s v="COMUNICACIONES"/>
    <s v="VPN IP - MPLS"/>
    <s v="07/02/2024 14:17:14"/>
    <s v="07/02/2024 23:50:00"/>
    <s v="EMPRESA:MEGASALUD SPA_x000a_CÓDIGO DE SERVICIO: _x000a_DIRECCIÓN:Calle San Martin #50, Santiago Centro, Santiago_x000a_NOMBRE DE QUIEN REPORTA:Javier Utrera_x000a_TELÉFONO DE QUIEN REPORTA:981565472_x000a_NOMBRE DE CONTACTO EN TERRENO: _x000a_REQUERIMIENTO:cambio de disco duro_x000a_EQUIPOS ENER"/>
    <s v="RONDA REALIZADA"/>
    <d v="1899-12-30T00:00:18"/>
    <d v="1899-12-30T00:08:22"/>
    <d v="1899-12-30T00:08:04"/>
  </r>
  <r>
    <s v="INC000002601613"/>
    <s v="HOUSING"/>
    <x v="13"/>
    <s v="BELIEVE"/>
    <s v="CRISTOPHER MALDONADO ROMERO"/>
    <s v="frp_jcarri"/>
    <s v="3-Moderado/Limitado"/>
    <x v="1"/>
    <x v="1"/>
    <x v="1"/>
    <s v="BANCO SANTANDER CHILE"/>
    <s v="GESTION DATACENTER/ ACCESOS /BANCO SANTANDER CHILE"/>
    <s v="07/02/2024 14:21:00"/>
    <s v="07/02/2024 14:21:59"/>
    <x v="0"/>
    <s v="COMUNICACIONES"/>
    <s v="VPN IP - MPLS"/>
    <s v="07/02/2024 18:57:18"/>
    <s v="07/02/2024 23:50:00"/>
    <s v="EMPRESA:BANCO SANTANDER CHILE_x000a_CÓDIGO DE SERVICIO: _x000a_DIRECCIÓN:Av. Apoquindo #7071, Las Condes, Santiago_x000a_NOMBRE DE QUIEN REPORTA:Christian Tapia_x000a_TELÉFONO DE QUIEN REPORTA:56981568202_x000a_NOMBRE DE CONTACTO EN TERRENO: _x000a_REQUERIMIENTO:Decomiso de firewall dado d"/>
    <s v="Se efectúa contacto con cliente: N/A_x000a_Teléfono de contacto: N/A_x000a_Acciones realizadas: Accesos autorizados para personal descrito en planilla_x000a_Solución paliativa o definitiva: N/A_x000a_Acciones de Mejora, Recomendaciones: N/A_x000a_Causa Raíz: N/A"/>
    <d v="1899-12-30T03:47:28"/>
    <d v="1899-12-30T04:36:18"/>
    <d v="1899-12-30T00:48:50"/>
  </r>
  <r>
    <s v="INC000002601657"/>
    <s v="INFRAESTRUCTURA DC"/>
    <x v="0"/>
    <s v="APQ ACCESOS"/>
    <s v="CARLOS F ARAYA RAMIREZ"/>
    <s v="tct_cararr"/>
    <s v="4-Menor/Localizado"/>
    <x v="0"/>
    <x v="0"/>
    <x v="1"/>
    <s v="TELEFONICA CYBERSECURITY TECH CHILE SPA"/>
    <s v="FACTIBILIDAD 81912"/>
    <s v="07/02/2024 15:57:41"/>
    <s v="07/02/2024 15:58:25"/>
    <x v="0"/>
    <s v="CDP ANTIGUO 1"/>
    <s v="CDP ANTIGUO 2"/>
    <s v="07/02/2024 16:18:42"/>
    <s v="07/02/2024 23:50:00"/>
    <m/>
    <s v="factibilidad enviada"/>
    <d v="1899-12-30T00:00:00"/>
    <d v="1899-12-30T00:21:01"/>
    <d v="1899-12-30T00:21:01"/>
  </r>
  <r>
    <s v="INC000002601671"/>
    <s v="INFRAESTRUCTURA DC"/>
    <x v="0"/>
    <s v="APQ ACCESOS"/>
    <s v="CARLOS F ARAYA RAMIREZ"/>
    <s v="tct_cararr"/>
    <s v="4-Menor/Localizado"/>
    <x v="0"/>
    <x v="0"/>
    <x v="1"/>
    <s v="TELEFONICA CYBERSECURITY TECH CHILE SPA"/>
    <s v="FACTIBILIDAD 81977"/>
    <s v="07/02/2024 16:51:05"/>
    <s v="07/02/2024 16:52:11"/>
    <x v="0"/>
    <s v="CDP ANTIGUO 1"/>
    <s v="CDP ANTIGUO 2"/>
    <s v="07/02/2024 18:18:38"/>
    <s v="07/02/2024 23:50:00"/>
    <m/>
    <s v="factibilidad enviada"/>
    <d v="1899-12-30T00:00:00"/>
    <d v="1899-12-30T01:27:33"/>
    <d v="1899-12-30T01:27:33"/>
  </r>
  <r>
    <s v="INC000002601676"/>
    <s v="HOUSING"/>
    <x v="14"/>
    <s v="BELIEVE"/>
    <s v="YORDI M HURTADO ARAYA"/>
    <s v="frp_jcarri"/>
    <s v="3-Moderado/Limitado"/>
    <x v="1"/>
    <x v="1"/>
    <x v="1"/>
    <s v="CHILENA CONSOLIDADA SEGUROS DE VIDA S.A."/>
    <s v="GESTION DATACENTER/ ACCESOS /CHILENA CONSOLIDADA SEGUROS DE VIDA S.A."/>
    <s v="07/02/2024 16:59:29"/>
    <s v="07/02/2024 17:01:22"/>
    <x v="0"/>
    <s v="COMUNICACIONES"/>
    <s v="VPN IP - MPLS"/>
    <s v="07/02/2024 17:09:00"/>
    <s v="07/02/2024 23:50:00"/>
    <s v="EMPRESA:CHILENA CONSOLIDADA SEGUROS DE VIDA S.A._x000a_CÓDIGO DE SERVICIO: _x000a_DIRECCIÓN:Calle San Martin #50, Santiago Centro, Santiago_x000a_NOMBRE DE QUIEN REPORTA:Roxana Jara _x000a_TELÉFONO DE QUIEN REPORTA:9 94372663_x000a_NOMBRE DE CONTACTO EN TERRENO: _x000a_REQUERIMIENTO:Se req"/>
    <s v="ACCESOS AUTORIZADOS"/>
    <d v="1899-12-30T00:00:19"/>
    <d v="1899-12-30T00:09:31"/>
    <d v="1899-12-30T00:09:12"/>
  </r>
  <r>
    <s v="INC000002601686"/>
    <s v="HOUSING"/>
    <x v="8"/>
    <s v="BELIEVE"/>
    <s v="FERNEY D GARZON PEÑA"/>
    <s v="frp_jcarri"/>
    <s v="3-Moderado/Limitado"/>
    <x v="1"/>
    <x v="1"/>
    <x v="1"/>
    <s v="TELEFONICA EMPRESAS DE CHILE SA"/>
    <s v="GESTION DATACENTER/ ACCESOS /DXC"/>
    <s v="07/02/2024 17:32:57"/>
    <s v="07/02/2024 17:35:18"/>
    <x v="0"/>
    <s v="COMUNICACIONES"/>
    <s v="VPN IP - MPLS"/>
    <s v="07/02/2024 17:46:25"/>
    <s v="07/02/2024 23:50:00"/>
    <s v="EMPRESA:DXC_x000a_CÓDIGO DE SERVICIO: _x000a_DIRECCIÓN:AV. Presidente Prieto #226, Paine, Santiago_x000a_NOMBRE DE QUIEN REPORTA:Ferney Garzon_x000a_TELÉFONO DE QUIEN REPORTA:56 2 25774418_x000a_NOMBRE DE CONTACTO EN TERRENO: _x000a_REQUERIMIENTO:Traslado y retiro de cintas_x000a_EQUIPOS ENERGIZ"/>
    <m/>
    <d v="1899-12-30T00:00:00"/>
    <d v="1899-12-30T00:13:28"/>
    <d v="1899-12-30T00:13:28"/>
  </r>
  <r>
    <s v="INC000002601701"/>
    <s v="HOSTING VIRTUAL"/>
    <x v="6"/>
    <s v="SISTEMA OPERATIVO MICROSOFT"/>
    <s v="JAVIER CUEVAS"/>
    <s v="tct_jacuev"/>
    <s v="4-Menor/Localizado"/>
    <x v="0"/>
    <x v="0"/>
    <x v="1"/>
    <s v="TELEFONICA GLOBAL TECHNOLOGY S.A.AGENCIA EN CHILE"/>
    <s v="ANALISIS ST 2B"/>
    <s v="07/02/2024 17:52:49"/>
    <s v="07/02/2024 17:53:50"/>
    <x v="0"/>
    <s v="TI"/>
    <s v="SISTEMAS OPERATIVOS"/>
    <s v="07/02/2024 17:58:08"/>
    <s v="07/02/2024 23:50:00"/>
    <s v="Folio generado automáticamente para atender requerimiento del cliente. La solicitud fue realizada directamente al área resolutoria sin pasar por el flujo de mesa de ayuda"/>
    <s v="EJECUTADO SIN EXITO"/>
    <d v="1899-12-30T00:00:00"/>
    <d v="1899-12-30T00:05:19"/>
    <d v="1899-12-30T00:05:19"/>
  </r>
  <r>
    <s v="INC000002601868"/>
    <s v="RED INTERNA"/>
    <x v="2"/>
    <s v="APQ ACCESOS"/>
    <s v="YORDI M HURTADO ARAYA"/>
    <s v="tct_yorhua"/>
    <s v="4-Menor/Localizado"/>
    <x v="0"/>
    <x v="0"/>
    <x v="1"/>
    <s v="TELEFONICA CYBERSECURITY TECH CHILE SPA"/>
    <s v="RONDA TOMA DE TEMPERATURAS SALAS TIC 16:30"/>
    <s v="07/02/2024 15:47:26"/>
    <s v="07/02/2024 15:47:59"/>
    <x v="0"/>
    <s v="CDP ANTIGUO 1"/>
    <s v="CDP ANTIGUO 2"/>
    <s v="07/02/2024 16:40:56"/>
    <s v="07/02/2024 23:50:00"/>
    <s v="RONDA TOMA DE TEMPERATURAS SALAS TIC 16:30"/>
    <s v="RONDA REALIZADA"/>
    <d v="1899-12-30T00:00:00"/>
    <d v="1899-12-30T00:53:30"/>
    <d v="1899-12-30T00:53:30"/>
  </r>
  <r>
    <s v="INC000002601986"/>
    <s v="RED INTERNA"/>
    <x v="10"/>
    <s v="APQ ACCESOS"/>
    <s v="CRISTOPHER MALDONADO ROMERO"/>
    <s v="tct_cmaldo"/>
    <s v="4-Menor/Localizado"/>
    <x v="0"/>
    <x v="0"/>
    <x v="0"/>
    <s v="TELEFONICA EMPRESAS DE CHILE SA"/>
    <s v="RONDA TOMA DE TEMPERATURAS SALAS TIC"/>
    <s v="07/02/2024 16:55:12"/>
    <s v="07/02/2024 16:56:06"/>
    <x v="0"/>
    <s v="CDP ANTIGUO 1"/>
    <s v="CDP ANTIGUO 2"/>
    <s v="07/02/2024 18:10:13"/>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602041"/>
    <s v="INFRAESTRUCTURA DC"/>
    <x v="2"/>
    <s v="APQ ACCESOS"/>
    <s v="JAVIER J BRAVO CARVAJAL"/>
    <s v="tct_jmarqu"/>
    <s v="4-Menor/Localizado"/>
    <x v="0"/>
    <x v="0"/>
    <x v="0"/>
    <s v="TELEFONICA CYBERSECURITY TECH CHILE SPA"/>
    <s v="TENDIDO DE FIBRA TECH/CRQ 81523"/>
    <s v="07/02/2024 17:19:01"/>
    <s v="07/02/2024 17:19:03"/>
    <x v="0"/>
    <s v="CDP ANTIGUO 1"/>
    <s v="CDP ANTIGUO 2"/>
    <s v="07/02/2024 17:21:15"/>
    <s v="07/02/2024 23:50:00"/>
    <s v="PREVENTIVO: NO_x000a_CÓDIGO DE SERVICIO: INC000002602041_x000a_DIRECCIÓN:  DCSM_x000a_QUIEN REPORTA: LUIS VILLASMIL_x000a_CONTACTO EN TERRENO: DC OPERADOR N1_x000a_PROBLEMA: CRUZADA_x000a_REQUERIMIENTO: TENDIDO DE FIBRA TIC 4 ENTRE RACK D37 A RACK I82"/>
    <s v="SE EFECTÚA CONTACTO CON CLIENTE: NO APLICA_x000a_TELÉFONO DE CONTACTO: NO APLICA_x000a_ACCIONES REALIZADAS: CRUZADA REALIZADA_x000a_SOLUCIÓN PALIATIVA O DEFINITIVA: NO APLICA_x000a_ACCIONES DE MEJORA, RECOMENDACIONES: NO APLICA_x000a_CAUSA RAÍZ: INSTALACION DE NUEVA CRUZADA DE FIBRA"/>
    <d v="1899-12-30T00:00:00"/>
    <d v="1899-12-30T00:00:00"/>
    <d v="1899-12-30T00:00:00"/>
  </r>
  <r>
    <s v="INC000002602044"/>
    <s v="TICKET-INTELIGENTE"/>
    <x v="3"/>
    <s v="GESTION TI"/>
    <s v="DEIBY Y SANTOYO MONTEROLA"/>
    <s v="USR_TSIGHT"/>
    <s v="1-Extenso/Generalizado"/>
    <x v="0"/>
    <x v="0"/>
    <x v="3"/>
    <s v="FUNDACION INSTITUTO PROFESIONAL DUOC UC"/>
    <s v="fiprdu01 - duoc_esxi03 TICKET AUTOMATICO"/>
    <s v="07/02/2024 17:16:21"/>
    <s v="07/02/2024 17:16:21"/>
    <x v="0"/>
    <s v="TRUESIGHT"/>
    <s v="TRUESIGHT"/>
    <s v="07/02/2024 17:52:15"/>
    <s v="07/02/2024 23:50:00"/>
    <s v="PREVENTIVO=SI_x000a_CODIGO DE SERVICIO=DUOC_ESXI03_x000a_DIRECCION=NULL_x000a_CIUDAD=NULL_x000a_COMUNA LOCAL=_x000a_REGION=NULL_x000a_QUIEN REPORTA=Ticket automático_x000a_CONTACTO EN TERRENO=_x000a_PROBLEMA=Node FIPRDU01 - DUOC_ESXI03 is Down_x000a_REQUERIMIENTO=_x000a_EQUIPOS ENERGIZADO O REINICIADO=_x000a_HORARIO DE"/>
    <s v="FASE RESOLUCIÓN Y RECUPERACIÓN_x000a__x000a_Se efectúa contacto con cliente:N/A_x000a__x000a_Teléfono de contacto:N/A_x000a__x000a_Acciones realizadas: Se solicita al personal de monitoreo dejar el servidor en mantenimiento ya que se estan efectuando labores de mantenimiento preventivos."/>
    <d v="1899-12-30T00:06:14"/>
    <d v="1899-12-30T00:35:54"/>
    <d v="1899-12-30T00:29:40"/>
  </r>
  <r>
    <s v="INC000002602094"/>
    <s v="HOUSING"/>
    <x v="11"/>
    <s v="APQ ACCESOS"/>
    <s v="LUIS O MORALES ARENAS"/>
    <s v="tct_luimoa"/>
    <s v="4-Menor/Localizado"/>
    <x v="0"/>
    <x v="0"/>
    <x v="1"/>
    <s v="TELEFONICA EMPRESAS DE CHILE SA"/>
    <s v="SE GENERA TICKET POR REVICION Y TOMA DE ALARMA DE CLIENTES"/>
    <s v="07/02/2024 18:01:30"/>
    <s v="07/02/2024 18:20:13"/>
    <x v="0"/>
    <s v="CDP ANTIGUO 1"/>
    <s v="CDP ANTIGUO 2"/>
    <s v="07/02/2024 18:21:35"/>
    <s v="07/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1:22"/>
    <d v="1899-12-30T00:20:05"/>
    <d v="1899-12-30T00:18:43"/>
  </r>
  <r>
    <s v="INC000002602120"/>
    <s v="HOUSING"/>
    <x v="11"/>
    <s v="APQ ACCESOS"/>
    <s v="ESTEBAN O BUSTOS CORNEJO"/>
    <s v="tct_ebusto"/>
    <s v="4-Menor/Localizado"/>
    <x v="0"/>
    <x v="0"/>
    <x v="1"/>
    <s v="TELEFONICA EMPRESAS DE CHILE SA"/>
    <s v="SUPERVISION ENERGIZACION EQUIPOS HUAWEI"/>
    <s v="07/02/2024 19:01:13"/>
    <s v="07/02/2024 19:02:19"/>
    <x v="0"/>
    <s v="CDP ANTIGUO 1"/>
    <s v="CDP ANTIGUO 2"/>
    <s v="07/02/2024 19:03:32"/>
    <s v="07/02/2024 23:50:00"/>
    <s v="SUPERVISION ENERGIZACION EQUIPOS HUAWEI"/>
    <s v="SUPERVISION CRQ/OK"/>
    <d v="1899-12-30T00:01:13"/>
    <d v="1899-12-30T00:02:19"/>
    <d v="1899-12-30T00:01:06"/>
  </r>
  <r>
    <s v="INC000002602156"/>
    <s v="VPN IP - MPLS"/>
    <x v="2"/>
    <s v="BELIEVE"/>
    <s v="YORDI M HURTADO ARAYA"/>
    <s v="frp_jesanc"/>
    <s v="4-Menor/Localizado"/>
    <x v="0"/>
    <x v="0"/>
    <x v="1"/>
    <s v="FARMACIAS AHUMADA S.A."/>
    <s v="GAMA/ Subir manualmente servidor CL01PRDSWITCH02"/>
    <s v="08/02/2024 0:02:10"/>
    <s v="08/02/2024 0:05:13"/>
    <x v="0"/>
    <s v="CDP ANTIGUO 1"/>
    <s v="CDP ANTIGUO 2"/>
    <s v="08/02/2024 9:05:49"/>
    <s v="08/02/2024 23:50:00"/>
    <s v="PREVENTIVO: NO_x000a_CODIGO DE SERVICIO:_x000a_DIRECCION:_x000a_QUIEN REPORTA: Nelson Báez_x000a_CONTACTO EN TERRENO:_x000a_REQUERIMIENTO: subir manualmente el servidor CL01PRDSWITCH02 - 150.10.252.65, debido  a que no subió después de un reinicio programado._x000a_EQUIPOS ENERGIZADO/REINI"/>
    <s v="MANO REMOTA"/>
    <d v="1899-12-30T08:49:04"/>
    <d v="1899-12-30T09:03:39"/>
    <d v="1899-12-30T00:14:35"/>
  </r>
  <r>
    <s v="INC000002602171"/>
    <s v="HOUSING"/>
    <x v="11"/>
    <s v="APQ ACCESOS"/>
    <s v="JAIRO A SALINAS GARAY"/>
    <s v="tct_jsalin"/>
    <s v="3-Moderado/Limitado"/>
    <x v="1"/>
    <x v="1"/>
    <x v="1"/>
    <s v="TELEFONICA EMPRESAS DE CHILE SA"/>
    <s v="Movimiento de blade / DXC-TBK"/>
    <s v="08/02/2024 6:19:34"/>
    <s v="08/02/2024 6:21:31"/>
    <x v="0"/>
    <s v="CDP ANTIGUO 1"/>
    <s v="CDP ANTIGUO 2"/>
    <s v="08/02/2024 6:21:31"/>
    <s v="08/02/2024 23:50:00"/>
    <s v="Movimiento de blade / DXC-TBK"/>
    <s v="SUPERVISION CRQ/OK."/>
    <d v="1899-12-30T00:00:00"/>
    <d v="1899-12-30T00:01:57"/>
    <d v="1899-12-30T00:01:57"/>
  </r>
  <r>
    <s v="INC000002602172"/>
    <s v="HOUSING"/>
    <x v="11"/>
    <s v="APQ ACCESOS"/>
    <s v="JAIRO A SALINAS GARAY"/>
    <s v="tct_jsalin"/>
    <s v="3-Moderado/Limitado"/>
    <x v="1"/>
    <x v="1"/>
    <x v="1"/>
    <s v="TELEFONICA EMPRESAS DE CHILE SA"/>
    <s v="RONDA Y REVISION DE SALAS TECNICAS"/>
    <s v="08/02/2024 6:21:38"/>
    <s v="08/02/2024 6:23:00"/>
    <x v="0"/>
    <s v="CDP ANTIGUO 1"/>
    <s v="CDP ANTIGUO 2"/>
    <s v="08/02/2024 6:23:00"/>
    <s v="08/02/2024 23:50:00"/>
    <s v="RONDA Y REVISION DE SALAS TECNICAS"/>
    <s v="RONDA REALIZADA."/>
    <d v="1899-12-30T00:00:00"/>
    <d v="1899-12-30T00:01:22"/>
    <d v="1899-12-30T00:01:22"/>
  </r>
  <r>
    <s v="INC000002602173"/>
    <s v="HOUSING"/>
    <x v="11"/>
    <s v="APQ ACCESOS"/>
    <s v="JAIRO A SALINAS GARAY"/>
    <s v="tct_jsalin"/>
    <s v="3-Moderado/Limitado"/>
    <x v="1"/>
    <x v="1"/>
    <x v="1"/>
    <s v="TELEFONICA EMPRESAS DE CHILE SA"/>
    <s v="TOMA DE ALARMAS DE CLIENTE"/>
    <s v="08/02/2024 6:23:06"/>
    <s v="08/02/2024 6:24:23"/>
    <x v="0"/>
    <s v="CDP ANTIGUO 1"/>
    <s v="CDP ANTIGUO 2"/>
    <s v="08/02/2024 6:24:23"/>
    <s v="08/02/2024 23:50:00"/>
    <s v="TOMA DE ALARMAS DE CLIENTE"/>
    <s v="TOMA DE ALARMAS REALIZADA."/>
    <d v="1899-12-30T00:00:00"/>
    <d v="1899-12-30T00:01:17"/>
    <d v="1899-12-30T00:01:17"/>
  </r>
  <r>
    <s v="INC000002602175"/>
    <s v="SAP"/>
    <x v="9"/>
    <s v="CLOUD SAP HANA"/>
    <s v="NICOLAS A SAAVEDRA EGUILUZ"/>
    <s v="tct_nsaave"/>
    <s v="4-Menor/Localizado"/>
    <x v="0"/>
    <x v="0"/>
    <x v="1"/>
    <s v="TELEFONICA EMPRESAS DE CHILE SA"/>
    <s v="Checklist Diario Clientes 08.02.24"/>
    <s v="08/02/2024 7:32:47"/>
    <s v="08/02/2024 7:33:49"/>
    <x v="0"/>
    <s v="Service"/>
    <s v="Internal"/>
    <s v="08/02/2024 7:34:10"/>
    <s v="08/02/2024 23:50:00"/>
    <s v="Se realiza Checklist Diario de los clientes; _x000a_HDC_x000a_NUTRISCO"/>
    <s v="Se realiza Checklist Diario de los clientes; _x000a_HDC_x000a_NUTRISCO"/>
    <d v="1899-12-30T00:00:00"/>
    <d v="1899-12-30T00:01:23"/>
    <d v="1899-12-30T00:01:23"/>
  </r>
  <r>
    <s v="INC000002602179"/>
    <s v="HOUSING"/>
    <x v="8"/>
    <s v="BELIEVE"/>
    <s v="FERNEY D GARZON PEÑA"/>
    <s v="frp_xgambo"/>
    <s v="3-Moderado/Limitado"/>
    <x v="1"/>
    <x v="1"/>
    <x v="1"/>
    <s v="TELEFONICA EMPRESAS DE CHILE SA"/>
    <s v="GESTION DATACENTER/ ACCESOS / TELEFONICA EMPRESAS DE CHILE SA"/>
    <s v="08/02/2024 9:17:03"/>
    <s v="08/02/2024 9:18:04"/>
    <x v="0"/>
    <s v="COMUNICACIONES"/>
    <s v="VPN IP - MPLS"/>
    <s v="08/02/2024 11:30:29"/>
    <s v="08/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onexión de"/>
    <m/>
    <d v="1899-12-30T01:26:43"/>
    <d v="1899-12-30T02:13:26"/>
    <d v="1899-12-30T00:46:43"/>
  </r>
  <r>
    <s v="INC000002602312"/>
    <s v="HOUSING"/>
    <x v="13"/>
    <s v="BELIEVE"/>
    <s v="CRISTOPHER MALDONADO ROMERO"/>
    <s v="frp_dvilca"/>
    <s v="3-Moderado/Limitado"/>
    <x v="1"/>
    <x v="1"/>
    <x v="1"/>
    <s v="HDI SEGUROS S.A."/>
    <s v="GESTION DATACENTER/ ACCESOS /HDI SEGUROS"/>
    <s v="07/02/2024 18:28:43"/>
    <s v="07/02/2024 18:31:51"/>
    <x v="0"/>
    <s v="COMUNICACIONES"/>
    <s v="VPN IP - MPLS"/>
    <s v="07/02/2024 19:47:38"/>
    <s v="07/02/2024 23:50:00"/>
    <s v="EMPRESA:HDI SEGUROS_x000a_CÓDIGO DE SERVICIO: _x000a_DIRECCIÓN:Av. Apoquindo #7071, Las Condes, Santiago_x000a_NOMBRE DE QUIEN REPORTA:Álvaro Ulloa Figueroa_x000a_TELÉFONO DE QUIEN REPORTA:_x000a_NOMBRE DE CONTACTO EN TERRENO: _x000a_PROBLEMA:_x000a_Cambio de cintas_x000a_EQUIPOS ENERGIZADO/REINICIADO"/>
    <s v="Se efectúa contacto con cliente: N/A_x000a_Teléfono de contacto: N/A_x000a_Acciones realizadas: Accesos autorizados para personal descrito en planilla_x000a_Solución paliativa o definitiva: N/A_x000a_Acciones de Mejora, Recomendaciones: N/A_x000a_Causa Raíz: N/A"/>
    <d v="1899-12-30T01:10:20"/>
    <d v="1899-12-30T01:18:55"/>
    <d v="1899-12-30T00:08:35"/>
  </r>
  <r>
    <s v="INC000002602327"/>
    <s v="VPN IP - MPLS"/>
    <x v="18"/>
    <s v="GESTION HD"/>
    <s v="CRISTOBAL I REYES DELGADO"/>
    <s v="frp_fpetro"/>
    <s v="3-Moderado/Limitado"/>
    <x v="1"/>
    <x v="1"/>
    <x v="1"/>
    <s v="TELEFONICA GLOBAL TECHNOLOGY S.A.AGENCIA EN CHILE"/>
    <s v="REQ/_x000a_Problemas BBDD Aplicativo Zerto"/>
    <s v="07/02/2024 19:26:32"/>
    <s v="07/02/2024 19:27:54"/>
    <x v="0"/>
    <s v="TI"/>
    <s v="BASES DE DATOS"/>
    <s v="08/02/2024 16:06:32"/>
    <s v="08/02/2024 23:50:00"/>
    <s v="PREVENTIVO: NO_x000a_CODIGO DE SERVICIO:_x000a_DIRECCION: _x000a_QUIEN REPORTA:Moisés Eduardo Montero Ramos 56 9 4273 2135_x000a_CONTACTO EN TERRENO: Moisés Eduardo Montero Ramos 56 9 4273 2135_x000a_PROBLEMA:_x000a_REQUERIMIENTO:_x000a__x000a_Requerimiento: Revisar la BBDD correspondiente al aplicati"/>
    <s v="Se resuelve problematica, luego de realizar shrink al segmento transaccional"/>
    <d v="1899-12-30T18:49:50"/>
    <d v="1899-12-30T20:40:00"/>
    <d v="1899-12-30T01:50:10"/>
  </r>
  <r>
    <s v="INC000002602329"/>
    <s v="INFRAESTRUCTURA DC"/>
    <x v="2"/>
    <s v="APQ ACCESOS"/>
    <s v="FRANCISCO J FELIU ABARCA"/>
    <s v="tct_frafea"/>
    <s v="4-Menor/Localizado"/>
    <x v="0"/>
    <x v="0"/>
    <x v="0"/>
    <s v="TELEFONICA CYBERSECURITY TECH CHILE SPA"/>
    <s v="TICKET DIARIO RONDAS PREVENTIVAS Y LECTURA DE TEMPERATURAS EN SALAS TIC"/>
    <s v="07/02/2024 21:02:03"/>
    <s v="07/02/2024 21:05:56"/>
    <x v="0"/>
    <s v="TI"/>
    <s v="CLIMA"/>
    <s v="08/02/2024 7:25:50"/>
    <s v="08/02/2024 23:50:00"/>
    <s v="PREVENTIVO: SI_x000a_CODIGO DE SERVICIO: N/A_x000a_DIRECCION:  DCSM_x000a_QUIEN REPORTA: FRANCISCO FELIU_x000a_CONTACTO EN TERRENO: FRANCISCO FELIU_x000a_PROBLEMA: N/A_x000a_REQUERIMIENTO: TICKET DIARIO RONDAS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2331"/>
    <s v="HOUSING"/>
    <x v="2"/>
    <s v="APQ ACCESOS"/>
    <s v="FRANCISCO J FELIU ABARCA"/>
    <s v="tct_frafea"/>
    <s v="4-Menor/Localizado"/>
    <x v="0"/>
    <x v="0"/>
    <x v="0"/>
    <s v="TELEFONICA CYBERSECURITY TECH CHILE SPA"/>
    <s v="TICKET SUPERVISION INC000002601609 CLIENTE REDSALUD"/>
    <s v="07/02/2024 21:06:58"/>
    <s v="07/02/2024 21:09:44"/>
    <x v="0"/>
    <s v="HARDWARE"/>
    <s v="DATACENTER"/>
    <s v="08/02/2024 0:56:57"/>
    <s v="08/02/2024 23:50:00"/>
    <s v="PREVENTIVO: NO_x000a_CODIGO DE SERVICIO: N/A_x000a_DIRECCION:  SAN MARTIN 50_x000a_QUIEN REPORTA: FRANCISCO FELIU_x000a_CONTACTO EN TERRENO: FRANCISCO FELIU_x000a_PROBLEMA: N/A_x000a_REQUERIMIENTO: TICKET SUPERVISION INC000002601609 CLIENTE REDSALUD"/>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r>
  <r>
    <s v="INC000002602335"/>
    <s v="HOUSING"/>
    <x v="2"/>
    <s v="APQ ACCESOS"/>
    <s v="FRANCISCO J FELIU ABARCA"/>
    <s v="tct_frafea"/>
    <s v="4-Menor/Localizado"/>
    <x v="0"/>
    <x v="0"/>
    <x v="0"/>
    <s v="TELEFONICA CYBERSECURITY TECH CHILE SPA"/>
    <s v="TICKET SUPERVISION INC000002599640 CLIENTE TCCT"/>
    <s v="07/02/2024 22:14:38"/>
    <s v="07/02/2024 22:17:25"/>
    <x v="0"/>
    <s v="TI"/>
    <s v="FIREWALL"/>
    <s v="08/02/2024 1:15:30"/>
    <s v="08/02/2024 23:50:00"/>
    <s v="PREVENTIVO: NO_x000a_CODIGO DE SERVICIO: N/A_x000a_DIRECCION:  SAN MARTIN 50_x000a_QUIEN REPORTA: FRANCISCO FELIU_x000a_CONTACTO EN TERRENO: FRANCISCO FELIU_x000a_PROBLEMA: N/A_x000a_REQUERIMIENTO: TICKET SUPERVISION INC000002599640 CLIENTE TCCT"/>
    <s v="Fase de resolución y recuperación: INFORMACION_x000a_Se efectúa contacto con cliente: N/A_x000a_Teléfono de contacto: N/A_x000a_Acciones realizadas: SUPERVISION CRQ / OK_x000a_Solución paliativa o definitiva: N/A_x000a_Acciones de Mejora, Recomendaciones: N/A_x000a_Causa Raíz: (si aplica)"/>
    <d v="1899-12-30T00:00:00"/>
    <d v="1899-12-30T00:00:00"/>
    <d v="1899-12-30T00:00:00"/>
  </r>
  <r>
    <s v="INC000002602350"/>
    <s v="HOUSING"/>
    <x v="11"/>
    <s v="APQ ACCESOS"/>
    <s v="LUIS O MORALES ARENAS"/>
    <s v="tct_luimoa"/>
    <s v="4-Menor/Localizado"/>
    <x v="0"/>
    <x v="0"/>
    <x v="1"/>
    <s v="TELEFONICA EMPRESAS DE CHILE SA"/>
    <s v="SE GENERA TICKET POR REVISION Y TOMA DE ALARMA DE CLIENTES"/>
    <s v="08/02/2024 8:09:39"/>
    <s v="08/02/2024 8:29:46"/>
    <x v="0"/>
    <s v="CDP ANTIGUO 1"/>
    <s v="CDP ANTIGUO 2"/>
    <s v="08/02/2024 8:59:01"/>
    <s v="08/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29:15"/>
    <d v="1899-12-30T00:49:22"/>
    <d v="1899-12-30T00:20:07"/>
  </r>
  <r>
    <s v="INC000002602357"/>
    <s v="HOUSING"/>
    <x v="11"/>
    <s v="APQ ACCESOS"/>
    <s v="LUIS O MORALES ARENAS"/>
    <s v="tct_luimoa"/>
    <s v="4-Menor/Localizado"/>
    <x v="0"/>
    <x v="0"/>
    <x v="1"/>
    <s v="TELEFONICA EMPRESAS DE CHILE SA"/>
    <s v="SE CREA TICKET POR RONDA Y REVISION DE SALAS TECNICAS"/>
    <s v="08/02/2024 8:38:13"/>
    <s v="08/02/2024 8:58:06"/>
    <x v="0"/>
    <s v="CDP ANTIGUO 1"/>
    <s v="CDP ANTIGUO 2"/>
    <s v="08/02/2024 9:59:39"/>
    <s v="08/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01:33"/>
    <d v="1899-12-30T01:21:26"/>
    <d v="1899-12-30T00:19:53"/>
  </r>
  <r>
    <s v="INC000002602364"/>
    <s v="INFRAESTRUCTURA DC"/>
    <x v="0"/>
    <s v="APQ ACCESOS"/>
    <s v="CARLOS F ARAYA RAMIREZ"/>
    <s v="tct_cararr"/>
    <s v="4-Menor/Localizado"/>
    <x v="0"/>
    <x v="0"/>
    <x v="0"/>
    <s v="TELEFONICA CYBERSECURITY TECH CHILE SPA"/>
    <s v="RONDA INSPECTIVA"/>
    <s v="08/02/2024 9:02:57"/>
    <s v="08/02/2024 9:09:05"/>
    <x v="0"/>
    <s v="CDP ANTIGUO 1"/>
    <s v="CDP ANTIGUO 2"/>
    <s v="08/02/2024 9:55:11"/>
    <s v="08/02/2024 23:50:00"/>
    <m/>
    <s v="ronda realizada"/>
    <d v="1899-12-30T00:00:00"/>
    <d v="1899-12-30T00:00:00"/>
    <d v="1899-12-30T00:00:00"/>
  </r>
  <r>
    <s v="INC000002602368"/>
    <s v="HOUSING"/>
    <x v="0"/>
    <s v="APQ ACCESOS"/>
    <s v="CARLOS F ARAYA RAMIREZ"/>
    <s v="tct_cararr"/>
    <s v="4-Menor/Localizado"/>
    <x v="0"/>
    <x v="0"/>
    <x v="0"/>
    <s v="TELEFONICA CYBERSECURITY TECH CHILE SPA"/>
    <s v="TOMA DE ALARMAS"/>
    <s v="08/02/2024 9:10:27"/>
    <s v="08/02/2024 9:11:10"/>
    <x v="0"/>
    <s v="CDP ANTIGUO 1"/>
    <s v="CDP ANTIGUO 2"/>
    <s v="08/02/2024 9:55:55"/>
    <s v="08/02/2024 23:50:00"/>
    <m/>
    <s v="toma de alarmas realizada"/>
    <d v="1899-12-30T00:00:00"/>
    <d v="1899-12-30T00:00:00"/>
    <d v="1899-12-30T00:00:00"/>
  </r>
  <r>
    <s v="INC000002602382"/>
    <s v="SAP"/>
    <x v="9"/>
    <s v="ADMINISTRADORES RESIDENTES"/>
    <s v="EWALD R GALAZ MILLALEO"/>
    <s v="frp_kefern"/>
    <s v="3-Moderado/Limitado"/>
    <x v="1"/>
    <x v="1"/>
    <x v="1"/>
    <s v="INDUSTRIAS CHILENAS DE ALAMBRE INCHALAM S.A."/>
    <s v="HD |  Campo clase de pedidos clientes Tx Va01"/>
    <s v="08/02/2024 9:35:28"/>
    <s v="08/02/2024 9:38:06"/>
    <x v="0"/>
    <s v="Service"/>
    <s v="Internal"/>
    <s v="08/02/2024 15:45:49"/>
    <s v="08/02/2024 23:50:00"/>
    <s v="PREVENTIVO: NO_x000a_CODIGO DE SERVICIO:_x000a_DIRECCION:_x000a_QUIEN REPORTA:Ewald Galaz Millaleo +56 9 8510 0702 _x000a_CONTACTO EN TERRENO:_x000a_PROBLEMA:_x000a_REQUERIMIENTO:_x000a__x000a_Estimados Help Desk_x000a__x000a_Favor generar ticket en base a requerimiento de cliente Inchalam._x000a__x000a_Dejar en bandeja de T"/>
    <s v="Estimados,_x000a__x000a_Se adjunta correo de respuesta enviado al cliente._x000a__x000a_Saludos."/>
    <d v="1899-12-30T00:00:00"/>
    <d v="1899-12-30T06:10:21"/>
    <d v="1899-12-30T06:10:21"/>
  </r>
  <r>
    <s v="INC000002602409"/>
    <s v="HOSTING VIRTUAL"/>
    <x v="6"/>
    <s v="SISTEMA OPERATIVO MICROSOFT"/>
    <s v="PAUL A SEPULVEDA ALVAREZ"/>
    <s v="tct_psepul"/>
    <s v="4-Menor/Localizado"/>
    <x v="0"/>
    <x v="0"/>
    <x v="1"/>
    <s v="TELEFONICA GLOBAL TECHNOLOGY S.A.AGENCIA EN CHILE"/>
    <s v="TIC.CL PAINE pruebas migracion SO"/>
    <s v="07/02/2024 19:22:37"/>
    <s v="07/02/2024 19:22:38"/>
    <x v="0"/>
    <s v="TI"/>
    <s v="SISTEMAS OPERATIVOS"/>
    <s v="07/02/2024 19:30:13"/>
    <s v="07/02/2024 23:50:00"/>
    <s v="TIC.CL PAINE pruebas migracion SO _x000a_se realizan nuevas pruebas de la actualizacion realizada a los serrvidor. se reporto un errrorr de zerrto  al momento de realizarr las pruebas. (no relacionado)_x000a_Se agendara nueva ventana"/>
    <s v="TIC.CL PAINE pruebas migracion SO _x000a_se realizan nuevas pruebas de la actualizacion realizada a los serrvidor. se reporto un errrorr de zerrto  al momento de realizarr las pruebas. (no relacionado)_x000a_Se agendara nueva ventana"/>
    <d v="1899-12-30T00:00:00"/>
    <d v="1899-12-30T00:07:36"/>
    <d v="1899-12-30T00:07:36"/>
  </r>
  <r>
    <s v="INC000002602411"/>
    <s v="HOSTING VIRTUAL"/>
    <x v="6"/>
    <s v="SISTEMA OPERATIVO MICROSOFT"/>
    <s v="PAUL A SEPULVEDA ALVAREZ"/>
    <s v="tct_psepul"/>
    <s v="4-Menor/Localizado"/>
    <x v="0"/>
    <x v="0"/>
    <x v="1"/>
    <s v="TELEFONICA GLOBAL TECHNOLOGY S.A.AGENCIA EN CHILE"/>
    <s v="CLOUDCO - cambio password juan uzcategui"/>
    <s v="07/02/2024 19:23:39"/>
    <s v="07/02/2024 19:24:15"/>
    <x v="0"/>
    <s v="TI"/>
    <s v="SISTEMAS OPERATIVOS"/>
    <s v="07/02/2024 19:30:41"/>
    <s v="07/02/2024 23:50:00"/>
    <s v="CLOUDCO - cambio password juan uzcategui"/>
    <s v="se realiza cambio de pass para usuario"/>
    <d v="1899-12-30T00:00:00"/>
    <d v="1899-12-30T00:07:02"/>
    <d v="1899-12-30T00:07:02"/>
  </r>
  <r>
    <s v="INC000002602412"/>
    <s v="HOSTING VIRTUAL"/>
    <x v="6"/>
    <s v="SISTEMA OPERATIVO MICROSOFT"/>
    <s v="PAUL A SEPULVEDA ALVAREZ"/>
    <s v="tct_psepul"/>
    <s v="4-Menor/Localizado"/>
    <x v="0"/>
    <x v="0"/>
    <x v="1"/>
    <s v="TELEFONICA GLOBAL TECHNOLOGY S.A.AGENCIA EN CHILE"/>
    <s v="Correccion usuario VDC-CL"/>
    <s v="07/02/2024 19:24:36"/>
    <s v="07/02/2024 19:25:33"/>
    <x v="0"/>
    <s v="TI"/>
    <s v="SISTEMAS OPERATIVOS"/>
    <s v="07/02/2024 19:31:23"/>
    <s v="07/02/2024 23:50:00"/>
    <s v="Usuario vdc-cl wvK3AftyeCpjgg tiene un espacio en blanco en el nombre._x000a_se corrige"/>
    <s v="usuario wvK3AftyeCpjgg  tenia un espacio delante del usuario por lo que estaba produciendo problemas para login. se corrige"/>
    <d v="1899-12-30T00:00:00"/>
    <d v="1899-12-30T00:06:47"/>
    <d v="1899-12-30T00:06:47"/>
  </r>
  <r>
    <s v="INC000002602413"/>
    <s v="HOSTING VIRTUAL"/>
    <x v="6"/>
    <s v="SISTEMA OPERATIVO MICROSOFT"/>
    <s v="PAUL A SEPULVEDA ALVAREZ"/>
    <s v="tct_psepul"/>
    <s v="4-Menor/Localizado"/>
    <x v="0"/>
    <x v="0"/>
    <x v="1"/>
    <s v="TELEFONICA GLOBAL TECHNOLOGY S.A.AGENCIA EN CHILE"/>
    <s v="seguimiento INC000002596066"/>
    <s v="07/02/2024 19:26:05"/>
    <s v="07/02/2024 19:26:49"/>
    <x v="0"/>
    <s v="TI"/>
    <s v="SISTEMAS OPERATIVOS"/>
    <s v="07/02/2024 19:31:49"/>
    <s v="07/02/2024 23:50:00"/>
    <s v="seguimiento con cliente INC000002596066 _x000a_les comento que ese comando debe ejecutarse correctamente para que cargue las políticas. El inconveniente de sincronización debe ser revisado con su soporte interno ya que nuestro ámbito de acción es hasta la conf"/>
    <s v="les comento que ese comando debe ejecutarse correctamente para que cargue las políticas. El inconveniente de sincronización debe ser revisado con su soporte interno ya que nuestro ámbito de acción es hasta la configuración del AD._x000a_Otra manera de validar"/>
    <d v="1899-12-30T00:00:00"/>
    <d v="1899-12-30T00:05:44"/>
    <d v="1899-12-30T00:05:44"/>
  </r>
  <r>
    <s v="INC000002602415"/>
    <s v="HOSTING VIRTUAL"/>
    <x v="6"/>
    <s v="SISTEMA OPERATIVO MICROSOFT"/>
    <s v="PAUL A SEPULVEDA ALVAREZ"/>
    <s v="tct_psepul"/>
    <s v="4-Menor/Localizado"/>
    <x v="0"/>
    <x v="0"/>
    <x v="1"/>
    <s v="TELEFONICA GLOBAL TECHNOLOGY S.A.AGENCIA EN CHILE"/>
    <s v="ECERT - Consulta Clúster DB"/>
    <s v="07/02/2024 19:27:20"/>
    <s v="07/02/2024 19:27:59"/>
    <x v="0"/>
    <s v="TI"/>
    <s v="SISTEMAS OPERATIVOS"/>
    <s v="07/02/2024 19:32:22"/>
    <s v="07/02/2024 23:50:00"/>
    <s v="Consulta Clúster DB_x000a_Hola Paul_x000a__x000a_Buenos días, te escribo para hacerte una consulta referente al cluster DB._x000a_Nosotros tenemos un servidor virtual que es testigo del cluster (IP:192.168.1.120), necesitamos apagarlo para sacar un respaldo, sabes si se generar"/>
    <s v="se responde a cliente:_x000a_no debería existir inconveniente siempre y cuando el resto de los servidores se encuentren encendidos y disponibles"/>
    <d v="1899-12-30T00:00:00"/>
    <d v="1899-12-30T00:05:02"/>
    <d v="1899-12-30T00:05:02"/>
  </r>
  <r>
    <s v="INC000002602417"/>
    <s v="HOSTING VIRTUAL"/>
    <x v="6"/>
    <s v="SISTEMA OPERATIVO MICROSOFT"/>
    <s v="PAUL A SEPULVEDA ALVAREZ"/>
    <s v="tct_psepul"/>
    <s v="4-Menor/Localizado"/>
    <x v="0"/>
    <x v="0"/>
    <x v="1"/>
    <s v="TELEFONICA GLOBAL TECHNOLOGY S.A.AGENCIA EN CHILE"/>
    <s v="credenciales del servidor m_audioapps01"/>
    <s v="07/02/2024 19:28:32"/>
    <s v="07/02/2024 19:29:46"/>
    <x v="0"/>
    <s v="TI"/>
    <s v="SISTEMAS OPERATIVOS"/>
    <s v="07/02/2024 19:33:00"/>
    <s v="07/02/2024 23:50:00"/>
    <s v="credenciales del servidor m_audioapps01 sin conexion usuario admres"/>
    <s v="usuario no estaba usando dominio audiomusica\ para login,._x000a_Conexion OK"/>
    <d v="1899-12-30T00:00:00"/>
    <d v="1899-12-30T00:04:28"/>
    <d v="1899-12-30T00:04:28"/>
  </r>
  <r>
    <s v="INC000002602425"/>
    <s v="VPN IP - MPLS"/>
    <x v="5"/>
    <s v="GESTION HD"/>
    <s v="OSCAR A RAMIREZ SOTO"/>
    <s v="frp_kaldor"/>
    <s v="3-Moderado/Limitado"/>
    <x v="1"/>
    <x v="1"/>
    <x v="1"/>
    <s v="HORTIFRUT S.A"/>
    <s v="HD / Solicitud de información"/>
    <s v="07/02/2024 20:36:36"/>
    <s v="07/02/2024 20:39:34"/>
    <x v="0"/>
    <s v="CDP ANTIGUO 1"/>
    <s v="CDP ANTIGUO 2"/>
    <s v="08/02/2024 15:35:50"/>
    <s v="08/02/2024 23:50:00"/>
    <s v="PREVENTIVO: NO_x000a_CODIGO DE SERVICIO:-_x000a_DIRECCION:-_x000a_QUIEN REPORTA: rodrigo von hausen / +56 957139471_x000a_CONTACTO EN TERRENO:-_x000a_PROBLEMA:-_x000a__x000a_REQUERIMIENTO:_x000a_Favor su ayuda para contar con el listado de las cuentas VPN que se_x000a_encuentran activas al día de hoy, desde"/>
    <s v="Se envían usuarios via correo, se cierra ticket."/>
    <d v="1899-12-30T16:58:49"/>
    <d v="1899-12-30T18:59:14"/>
    <d v="1899-12-30T02:00:25"/>
  </r>
  <r>
    <s v="INC000002602449"/>
    <s v="RED INTERNA"/>
    <x v="2"/>
    <s v="APQ ACCESOS"/>
    <s v="YORDI M HURTADO ARAYA"/>
    <s v="tct_yorhua"/>
    <s v="4-Menor/Localizado"/>
    <x v="0"/>
    <x v="0"/>
    <x v="1"/>
    <s v="TELEFONICA CYBERSECURITY TECH CHILE SPA"/>
    <s v="RONDA TOMA DE TEMPERATURAS SALAS TIC 08:30"/>
    <s v="08/02/2024 8:11:35"/>
    <s v="08/02/2024 8:12:08"/>
    <x v="0"/>
    <s v="CDP ANTIGUO 1"/>
    <s v="CDP ANTIGUO 2"/>
    <s v="08/02/2024 9:06:20"/>
    <s v="08/02/2024 23:50:00"/>
    <s v="RONDA TOMA DE TEMPERATURAS SALAS TIC 08:30"/>
    <s v="RONDA REALIZADA"/>
    <d v="1899-12-30T00:00:00"/>
    <d v="1899-12-30T00:54:45"/>
    <d v="1899-12-30T00:54:45"/>
  </r>
  <r>
    <s v="INC000002602451"/>
    <s v="HOSTING VIRTUAL"/>
    <x v="7"/>
    <s v="DUOC TICKET PENDIENTES"/>
    <s v="VICTOR SEPULVEDA GAMARRA"/>
    <s v="frp_josama"/>
    <s v="3-Moderado/Limitado"/>
    <x v="0"/>
    <x v="0"/>
    <x v="1"/>
    <s v="FUNDACION INSTITUTO PROFESIONAL DUOC UC"/>
    <s v="DUOC | REQ | RV: Redirección - observatorio.duoc.cl"/>
    <s v="08/02/2024 8:17:49"/>
    <s v="08/02/2024 8:24:59"/>
    <x v="0"/>
    <s v="TI"/>
    <s v="SISTEMAS OPERATIVOS"/>
    <s v="13/02/2024 10:58:23"/>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Victor, Buen"/>
    <s v="Se realiza configuración de sitio observatorio.duoc.cl en servidor CENTOS79_OCI-PRE y se modifican registros DNS interno. Sitio queda operativo.Se realiza configuración de sitio observatorio.duoc.cl en servidor CENTOS79_OCI-PRE y se modifican registros D"/>
    <d v="1900-01-04T01:46:22"/>
    <d v="1900-01-04T02:40:34"/>
    <d v="1899-12-30T00:54:12"/>
  </r>
  <r>
    <s v="INC000002603245"/>
    <s v="TICKET-INTELIGENTE"/>
    <x v="6"/>
    <s v="GESTION TI"/>
    <s v="RICARDO R GALLEGOS OYANEDER"/>
    <s v="USR_TSIGHT"/>
    <s v="1-Extenso/Generalizado"/>
    <x v="0"/>
    <x v="0"/>
    <x v="3"/>
    <s v="COMERCIAL E IMPORTADORA AUDIOMUSICA SPA"/>
    <s v="ciausp01 - m_audioapps01 TICKET AUTOMATICO"/>
    <s v="08/02/2024 9:37:32"/>
    <s v="08/02/2024 9:37:32"/>
    <x v="0"/>
    <s v="TRUESIGHT"/>
    <s v="TRUESIGHT"/>
    <s v="08/02/2024 14:22:19"/>
    <s v="08/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efectúa contacto con cliente: N/A_x000a_Teléfono de contacto: N/A_x000a_Acciones realizadas: Se cierran sesiones desconectadas y libera memoria de servidor, alarma ya no está presente._x000a_Solución paliativa o definitiva: Comportamiento normal._x000a_Acciones de Mejora, Re"/>
    <d v="1899-12-30T03:04:31"/>
    <d v="1899-12-30T04:44:47"/>
    <d v="1899-12-30T01:40:16"/>
  </r>
  <r>
    <s v="INC000002603282"/>
    <s v="SAP"/>
    <x v="9"/>
    <s v="GESTION HD"/>
    <s v="FREDDY O CORTES DIAZ"/>
    <s v="frp_fpetro"/>
    <s v="3-Moderado/Limitado"/>
    <x v="1"/>
    <x v="1"/>
    <x v="1"/>
    <s v="INDUSTRIAS CHILENAS DE ALAMBRE INCHALAM S.A."/>
    <s v="HD/_x000a_RV: Transporte a PRD"/>
    <s v="08/02/2024 10:06:17"/>
    <s v="08/02/2024 10:13:01"/>
    <x v="0"/>
    <s v="TI"/>
    <s v="APLICATIVOS"/>
    <s v="08/02/2024 10:34:44"/>
    <s v="08/02/2024 23:50:00"/>
    <s v="PREVENTIVO: NO_x000a_CODIGO DE SERVICIO:_x000a_DIRECCION:_x000a_QUIEN REPORTA: Freddy Cortés Díaz 56 9 6605 6481_x000a_CONTACTO EN TERRENO: Freddy Cortés Díaz 56 9 6605 6481_x000a__x000a_REQUERIMIENTO: Favor su ayuda con el transporte de la orden a PRD según archivo adjunto._x000a_EQUIPOS ENERGI"/>
    <s v="Se ejecuta con éxito el transporte solicitado. Se informa a cliente vía mail"/>
    <d v="1899-12-30T00:00:00"/>
    <d v="1899-12-30T00:28:27"/>
    <d v="1899-12-30T00:28:27"/>
  </r>
  <r>
    <s v="INC000002603289"/>
    <s v="VPN IP - MPLS"/>
    <x v="17"/>
    <s v="BELIEVE"/>
    <s v="AXEL ANDRADE"/>
    <s v="frp_cnavar"/>
    <s v="3-Moderado/Limitado"/>
    <x v="1"/>
    <x v="1"/>
    <x v="1"/>
    <s v="INSTITUTO PROFESIONAL DE CHILE SA"/>
    <s v="GAMA/ Requerimiento Respaldo servidor Arauco - IPCHILE"/>
    <s v="08/02/2024 10:41:40"/>
    <s v="08/02/2024 10:43:27"/>
    <x v="0"/>
    <s v="TI"/>
    <s v="ALMACENAMIENTO y RESPALDO"/>
    <s v="08/02/2024 20:08:45"/>
    <s v="08/02/2024 23:50:00"/>
    <s v="PREVENTIVO: NO_x000a_CODIGO DE SERVICIO: ARAUCO_x000a_DIRECCION:_x000a_QUIEN REPORTA: Juan Carlos Dupuy -+56 979778332_x000a_CONTACTO EN TERRENO:_x000a_PROBLEMA:_x000a_REQUERIMIENTO:_x000a__x000a_Buenos días, junto con saludar solicito agregar a la política de respaldo de IPCHILE el servidor ARAUCO, f"/>
    <s v="FASE RESOLUCIÓN Y RECUPERACIÓN_x000a__x000a_Se efectúa contacto con cliente: N/A_x000a__x000a_Teléfono de contacto: N/A_x000a__x000a_Acciones realizadas: se procede a ingresar servidor arauco en respaldo de maquina virtual._x000a__x000a_Solución paliativa o definitiva: definitiva_x000a__x000a_Acciones de Mejora,"/>
    <d v="1899-12-30T00:00:00"/>
    <d v="1899-12-30T09:27:05"/>
    <d v="1899-12-30T09:27:05"/>
  </r>
  <r>
    <s v="INC000002603321"/>
    <s v="COMUNICACIONES"/>
    <x v="5"/>
    <s v="COMUNICACIONES DC"/>
    <s v="OSCAR A RAMIREZ SOTO"/>
    <s v="tct_oramir"/>
    <s v="3-Moderado/Limitado"/>
    <x v="1"/>
    <x v="1"/>
    <x v="1"/>
    <s v="TELEFONICA GLOBAL TECHNOLOGY S.A.AGENCIA EN CHILE"/>
    <s v="Jorge Romero solicita apoyo con cliente AMISOFT para prestarle apoyo en configuracion de tunel IPSEC"/>
    <s v="08/02/2024 10:51:48"/>
    <s v="08/02/2024 10:53:58"/>
    <x v="0"/>
    <s v="COMUNICACIONES"/>
    <s v="INTERNET"/>
    <s v="08/02/2024 10:55:24"/>
    <s v="08/02/2024 23:50:00"/>
    <s v="Jorge Romero solicita apoyo con cliente AMISOFT para prestarle apoyo en configuracion de tunel IPSEC"/>
    <s v="Se genera teams junto con jorge romero y cliente amisoft, donde se le entrega instrucciones a cliente para realizar las configuraciones del tunel, los cuales resultan satisfactorias levantando tanto la fase 1 como la fase 2 y obteniendo la comunicacion n"/>
    <d v="1899-12-30T00:00:00"/>
    <d v="1899-12-30T00:03:36"/>
    <d v="1899-12-30T00:03:36"/>
  </r>
  <r>
    <s v="INC000002603341"/>
    <s v="OFFICE365"/>
    <x v="1"/>
    <s v="SM OPERACIONES"/>
    <s v="JAVIERA A UMAÑA YEVENES"/>
    <s v="tct_decruz"/>
    <s v="4-Menor/Localizado"/>
    <x v="2"/>
    <x v="1"/>
    <x v="1"/>
    <s v="TELEFONICA GLOBAL TECHNOLOGY S.A.AGENCIA EN CHILE"/>
    <s v="LISTA implantacion.tcct@tic.cl"/>
    <s v="08/02/2024 11:34:34"/>
    <s v="08/02/2024 11:34:35"/>
    <x v="0"/>
    <s v="TI"/>
    <s v="APLICATIVOS"/>
    <s v="08/02/2024 12:02:00"/>
    <s v="08/02/2024 23:50:00"/>
    <s v="CORREGIR MIEMBRO_x000a__x000a_Correcto:_x000a__x000a_JORGE DOMINGO ROMERO ROMERO _x000a__x000a_jorge.romeror@telefonica.com"/>
    <m/>
    <d v="1899-12-30T00:00:00"/>
    <d v="1899-12-30T00:00:00"/>
    <d v="1899-12-30T00:00:00"/>
  </r>
  <r>
    <s v="INC000002603383"/>
    <s v="SAP"/>
    <x v="9"/>
    <s v="GESTION HD"/>
    <s v="FREDDY O CORTES DIAZ"/>
    <s v="frp_kefern"/>
    <s v="3-Moderado/Limitado"/>
    <x v="1"/>
    <x v="1"/>
    <x v="1"/>
    <s v="INDUSTRIAS CHILENAS DE ALAMBRE INCHALAM S.A."/>
    <s v="HD | FORUM | Cotizaciones SAP"/>
    <s v="08/02/2024 13:14:33"/>
    <s v="08/02/2024 13:17:21"/>
    <x v="0"/>
    <s v="TI"/>
    <s v="APLICATIVOS"/>
    <s v="08/02/2024 15:14:45"/>
    <s v="08/02/2024 23:50:00"/>
    <s v="PREVENTIVO: NO_x000a_CODIGO DE SERVICIO:_x000a_DIRECCION:_x000a_QUIEN REPORTA:Freddy Cortés Díaz +56 9 6605 6481 _x000a_CONTACTO EN TERRENO:_x000a_PROBLEMA:_x000a_REQUERIMIENTO:Favor generar ticket en base a requerimiento de cliente INCHALAM según_x000a_correo de más abajo_x000a__x000a_Favor pasar a PRD ord"/>
    <s v="Se ejecuta con éxito el transporte solicitado. Se informa a cliente vía mail"/>
    <d v="1899-12-30T00:00:00"/>
    <d v="1899-12-30T02:00:12"/>
    <d v="1899-12-30T02:00:12"/>
  </r>
  <r>
    <s v="INC000002603388"/>
    <s v="SAP"/>
    <x v="9"/>
    <s v="GESTION HD"/>
    <s v="FREDDY O CORTES DIAZ"/>
    <s v="frp_kefern"/>
    <s v="3-Moderado/Limitado"/>
    <x v="1"/>
    <x v="1"/>
    <x v="1"/>
    <s v="INDUSTRIAS CHILENAS DE ALAMBRE INCHALAM S.A."/>
    <s v="HD | Mejora en tx que nuestra los despachos ZESD_0044"/>
    <s v="08/02/2024 13:33:27"/>
    <s v="08/02/2024 13:34:26"/>
    <x v="0"/>
    <s v="TI"/>
    <s v="APLICATIVOS"/>
    <s v="08/02/2024 15:11:51"/>
    <s v="08/02/2024 23:50:00"/>
    <s v="PREVENTIVO: NO_x000a_CODIGO DE SERVICIO:_x000a_DIRECCION:_x000a_QUIEN REPORTA:Freddy Cortés Díaz +56 9 6605 6481_x000a_CONTACTO EN TERRENO:_x000a_PROBLEMA:_x000a_REQUERIMIENTO:_x000a__x000a_Favor generar ticket en base a requerimiento de cliente INCHALAM según_x000a_correo de más abajo_x000a_Favor pasar a PRD ord"/>
    <s v="Se ejecuta con éxito el transporte solicitado. Se informa a cliente vía mail"/>
    <d v="1899-12-30T00:00:00"/>
    <d v="1899-12-30T01:38:24"/>
    <d v="1899-12-30T01:38:24"/>
  </r>
  <r>
    <s v="INC000002603413"/>
    <s v="INFRAESTRUCTURA DC"/>
    <x v="2"/>
    <s v="APQ ACCESOS"/>
    <s v="RENE E VILLEGAS CARREÑO"/>
    <s v="tct_jmarqu"/>
    <s v="4-Menor/Localizado"/>
    <x v="0"/>
    <x v="0"/>
    <x v="0"/>
    <s v="TELEFONICA CYBERSECURITY TECH CHILE SPA"/>
    <s v="FALLA EN PDU TIC 4 RACK D37"/>
    <s v="08/02/2024 10:29:11"/>
    <s v="08/02/2024 10:30:25"/>
    <x v="0"/>
    <s v="CDP ANTIGUO 1"/>
    <s v="CDP ANTIGUO 2"/>
    <s v="13/02/2024 11:10:37"/>
    <s v="13/02/2024 23:50:00"/>
    <m/>
    <s v="Se efectúa contacto con cliente:si _x000a_Teléfono de contacto:965732414_x000a_Acciones realizadas:personal de ICETEL revisa circuitos los cuales están sin ningún tipo de problema, se detecta que PDU tiene algún tipo de falla y no pueden manipular o subir los interr"/>
    <d v="1899-12-30T00:00:00"/>
    <d v="1899-12-30T00:00:00"/>
    <d v="1899-12-30T00:00:00"/>
  </r>
  <r>
    <s v="INC000002603417"/>
    <s v="INFRAESTRUCTURA DC"/>
    <x v="2"/>
    <s v="APQ ACCESOS"/>
    <s v="JONATHAN A MARQUEZ ASTENGO"/>
    <s v="tct_jmarqu"/>
    <s v="4-Menor/Localizado"/>
    <x v="0"/>
    <x v="0"/>
    <x v="0"/>
    <s v="TELEFONICA CYBERSECURITY TECH CHILE SPA"/>
    <s v="SUPERVISION COCACOLA EMBONOR/CRQ 81574"/>
    <s v="08/02/2024 10:35:48"/>
    <s v="08/02/2024 10:35:49"/>
    <x v="0"/>
    <s v="CDP ANTIGUO 1"/>
    <s v="CDP ANTIGUO 2"/>
    <s v="08/02/2024 12:54:36"/>
    <s v="08/02/2024 23:50:00"/>
    <s v="PREVENTIVO: NO_x000a_CÓDIGO DE SERVICIO:_x000a_DIRECCIÓN:  DCSM_x000a_QUIEN REPORTA: RENE VILLEGAS_x000a_CONTACTO EN TERRENO: DC OPERADOR N1_x000a_PROBLEMA: INGRESO EQUIPO_x000a_REQUERIMIENTO: INGRESO DE EQUIPAMIENTO TIC 4 RACK I86"/>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3437"/>
    <s v="RED INTERNA"/>
    <x v="10"/>
    <s v="APQ ACCESOS"/>
    <s v="CRISTOPHER MALDONADO ROMERO"/>
    <s v="tct_cmaldo"/>
    <s v="4-Menor/Localizado"/>
    <x v="0"/>
    <x v="0"/>
    <x v="0"/>
    <s v="TELEFONICA EMPRESAS DE CHILE SA"/>
    <s v="INSTALACIÓN PATCH PANEL RACK E06 TIC7"/>
    <s v="08/02/2024 11:31:04"/>
    <s v="08/02/2024 11:32:29"/>
    <x v="0"/>
    <s v="CDP ANTIGUO 1"/>
    <s v="CDP ANTIGUO 2"/>
    <s v="08/02/2024 13:22:29"/>
    <s v="08/02/2024 23:50:00"/>
    <m/>
    <s v="Se efectúa contacto con cliente: N/A_x000a__x000a_Teléfono de contacto: N/A_x000a__x000a_Acciones realizadas:Se instala patch panel en rack E09.y se desplazan los rieles para dar margen al  próximo cableado._x000a__x000a_Solución paliativa o definitiva: N/A_x000a__x000a_Acciones de Mejora, Recomendaci"/>
    <d v="1899-12-30T00:00:00"/>
    <d v="1899-12-30T00:00:00"/>
    <d v="1899-12-30T00:00:00"/>
  </r>
  <r>
    <s v="INC000002603438"/>
    <s v="INFRAESTRUCTURA DC"/>
    <x v="2"/>
    <s v="APQ ACCESOS"/>
    <s v="JAVIER J BRAVO CARVAJAL"/>
    <s v="tct_jmarqu"/>
    <s v="4-Menor/Localizado"/>
    <x v="0"/>
    <x v="0"/>
    <x v="0"/>
    <s v="TELEFONICA CYBERSECURITY TECH CHILE SPA"/>
    <s v="SUPERVISION TECH PROYECTO MIA/CRQ 81626"/>
    <s v="08/02/2024 11:35:20"/>
    <s v="08/02/2024 11:35:22"/>
    <x v="0"/>
    <s v="CDP ANTIGUO 1"/>
    <s v="CDP ANTIGUO 2"/>
    <s v="09/02/2024 9:18:06"/>
    <s v="09/02/2024 23:50:00"/>
    <s v="PREVENTIVO: NO_x000a_CÓDIGO DE SERVICIO:_x000a_DIRECCIÓN:  DCSM_x000a_QUIEN REPORTA: RENE VILLEGAS_x000a_CONTACTO EN TERRENO: DC OPERADOR N1_x000a_PROBLEMA: INGRESO EQUIPO_x000a_REQUERIMIENTO: INGRESO DE EQUIPAMIENTO TIC 6 RACK F53 Y F54"/>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3448"/>
    <s v="INFRAESTRUCTURA DC"/>
    <x v="2"/>
    <s v="APQ ACCESOS"/>
    <s v="JONATHAN A MARQUEZ ASTENGO"/>
    <s v="tct_jmarqu"/>
    <s v="4-Menor/Localizado"/>
    <x v="0"/>
    <x v="0"/>
    <x v="0"/>
    <s v="TELEFONICA CYBERSECURITY TECH CHILE SPA"/>
    <s v="FACTIBILIDAD SIGDO KOOERS/CRQ 81725"/>
    <s v="08/02/2024 11:46:58"/>
    <s v="08/02/2024 11:48:04"/>
    <x v="0"/>
    <s v="CDP ANTIGUO 1"/>
    <s v="CDP ANTIGUO 2"/>
    <s v="08/02/2024 12:55:54"/>
    <s v="08/02/2024 23:50:00"/>
    <s v="PREVENTIVO: SI_x000a_CÓDIGO DE SERVICIO:_x000a_DIRECCIÓN:  DCSM_x000a_QUIEN REPORTA: KATHERINE DIAZ_x000a_CONTACTO EN TERRENO: DC OPERADOR N1_x000a_PROBLEMA: FACTIBILIDAD_x000a_REQUERIMIENTO: INGRESO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603451"/>
    <s v="RED INTERNA"/>
    <x v="10"/>
    <s v="APQ ACCESOS"/>
    <s v="CRISTOPHER MALDONADO ROMERO"/>
    <s v="tct_cmaldo"/>
    <s v="4-Menor/Localizado"/>
    <x v="0"/>
    <x v="0"/>
    <x v="0"/>
    <s v="TELEFONICA EMPRESAS DE CHILE SA"/>
    <s v="RONDA TOMA DE TEMPERATURAS SALAS TIC"/>
    <s v="08/02/2024 11:53:17"/>
    <s v="08/02/2024 11:54:07"/>
    <x v="0"/>
    <s v="CDP ANTIGUO 1"/>
    <s v="CDP ANTIGUO 2"/>
    <s v="08/02/2024 13:17:13"/>
    <s v="08/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603520"/>
    <s v="HOSTING VIRTUAL"/>
    <x v="6"/>
    <s v="SISTEMA OPERATIVO MICROSOFT"/>
    <s v="JAVIER CUEVAS"/>
    <s v="tct_jacuev"/>
    <s v="4-Menor/Localizado"/>
    <x v="0"/>
    <x v="0"/>
    <x v="1"/>
    <s v="TELEFONICA GLOBAL TECHNOLOGY S.A.AGENCIA EN CHILE"/>
    <s v="PASO A PRD"/>
    <s v="08/02/2024 10:30:27"/>
    <s v="08/02/2024 10:31:22"/>
    <x v="0"/>
    <s v="TI"/>
    <s v="SISTEMAS OPERATIVOS"/>
    <s v="08/02/2024 10:32:30"/>
    <s v="08/02/2024 23:50:00"/>
    <s v="RV: MUNICIPALIDAD DE TIERRA AMARILLA  // CHI-004025572-1  /  CHI-0000134261"/>
    <s v="OK"/>
    <d v="1899-12-30T00:00:00"/>
    <d v="1899-12-30T00:02:03"/>
    <d v="1899-12-30T00:02:03"/>
  </r>
  <r>
    <s v="INC000002603526"/>
    <s v="HOSTING VIRTUAL"/>
    <x v="6"/>
    <s v="SISTEMA OPERATIVO MICROSOFT"/>
    <s v="JAVIER CUEVAS"/>
    <s v="tct_jacuev"/>
    <s v="4-Menor/Localizado"/>
    <x v="0"/>
    <x v="0"/>
    <x v="1"/>
    <s v="TELEFONICA GLOBAL TECHNOLOGY S.A.AGENCIA EN CHILE"/>
    <s v="stalación de paquetería Windows y reinicio la... - TrackingID#2402020040011077"/>
    <s v="08/02/2024 10:40:45"/>
    <s v="08/02/2024 10:41:36"/>
    <x v="0"/>
    <s v="TI"/>
    <s v="SISTEMAS OPERATIVOS"/>
    <s v="08/02/2024 10:43:25"/>
    <s v="08/02/2024 23:50:00"/>
    <s v="SOLICITUD FOLIO PROVEEDOR"/>
    <s v="SOLICITUD OK"/>
    <d v="1899-12-30T00:00:00"/>
    <d v="1899-12-30T00:02:40"/>
    <d v="1899-12-30T00:02:40"/>
  </r>
  <r>
    <s v="INC000002603565"/>
    <s v="VPN IP - MPLS"/>
    <x v="5"/>
    <s v="GESTION HD"/>
    <s v="LUIS A VILLASMIL CASTILLO"/>
    <s v="frp_fpetro"/>
    <s v="3-Moderado/Limitado"/>
    <x v="1"/>
    <x v="1"/>
    <x v="1"/>
    <s v="XINERGIA LABORAL S A"/>
    <s v="REQ/_x000a_Desbloqueo de IP"/>
    <s v="08/02/2024 11:03:51"/>
    <s v="08/02/2024 11:07:22"/>
    <x v="0"/>
    <s v="CDP ANTIGUO 1"/>
    <s v="CDP ANTIGUO 2"/>
    <s v="09/02/2024 15:54:20"/>
    <s v="09/02/2024 23:50:00"/>
    <s v="PREVENTIVO: NO_x000a_CODIGO DE SERVICIO:_x000a_DIRECCION:_x000a_QUIEN REPORTA: _x0009_Carlos Garate Echegaray 56 9 9069 6011_x000a_CONTACTO EN TERRENO: _x0009_Carlos Garate Echegaray 56 9 9069 6011_x000a_PROBLEMA: _x000a_REQUERIMIENTO:_x000a__x000a_Buenos dias,_x000a_El fortinet me esta dando problemas de conexión con"/>
    <m/>
    <d v="1899-12-31T03:15:41"/>
    <d v="1899-12-31T04:50:29"/>
    <d v="1899-12-30T01:34:48"/>
  </r>
  <r>
    <s v="INC000002603566"/>
    <s v="TICKET-INTELIGENTE"/>
    <x v="6"/>
    <s v="GESTION TI"/>
    <s v="PAUL A SEPULVEDA ALVAREZ"/>
    <s v="USR_TSIGHT"/>
    <s v="1-Extenso/Generalizado"/>
    <x v="0"/>
    <x v="0"/>
    <x v="3"/>
    <s v="TELEFONICA EMPRESAS DE CHILE SA"/>
    <s v="telefonicainf - telefonicam04 TICKET AUTOMATICO"/>
    <s v="08/02/2024 11:06:21"/>
    <s v="08/02/2024 11:06:21"/>
    <x v="0"/>
    <s v="TRUESIGHT"/>
    <s v="TRUESIGHT"/>
    <s v="09/02/2024 10:07:46"/>
    <s v="09/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alza en consumo por proceso sql server en ejecucion en el servidoir._x000a_se recupera memoria desde sesion desconectada._x000a_Se mantendra en observacion su comportamiento."/>
    <d v="1899-12-30T22:18:06"/>
    <d v="1899-12-30T23:01:25"/>
    <d v="1899-12-30T00:43:19"/>
  </r>
  <r>
    <s v="INC000002603701"/>
    <s v="HOUSING"/>
    <x v="14"/>
    <s v="BELIEVE"/>
    <s v="YORDI M HURTADO ARAYA"/>
    <s v="frp_jolsso"/>
    <s v="3-Moderado/Limitado"/>
    <x v="1"/>
    <x v="1"/>
    <x v="1"/>
    <s v="TELEFONICA GLOBAL TECHNOLOGY S.A.AGENCIA EN CHILE"/>
    <s v="GESTION DATACENTER/ ACCESOS /TELEFONICA GLOBAL TECHNOLOGY S.A.AGENCIA EN CHILE"/>
    <s v="08/02/2024 14:23:10"/>
    <s v="08/02/2024 14:23:54"/>
    <x v="0"/>
    <s v="COMUNICACIONES"/>
    <s v="VPN IP - MPLS"/>
    <s v="08/02/2024 14:35:08"/>
    <s v="08/02/2024 23:50:00"/>
    <s v="EMPRESA:TELEFONICA GLOBAL TECHNOLOGY S.A.AGENCIA EN CHILE_x000a_CÓDIGO DE SERVICIO: _x000a_DIRECCIÓN: Calle San Martin #50, Santiago Centro, Santiago_x000a_NOMBRE DE QUIEN REPORTA:Miguel Hernandez_x000a_TELÉFONO DE QUIEN REPORTA: 52 656 2571591_x000a_NOMBRE DE CONTACTO EN TERRENO: _x000a_R"/>
    <s v="ACCESOS AUTORIZADOS"/>
    <d v="1899-12-30T00:06:16"/>
    <d v="1899-12-30T00:11:58"/>
    <d v="1899-12-30T00:05:42"/>
  </r>
  <r>
    <s v="INC000002603723"/>
    <s v="VPN IP - MPLS"/>
    <x v="6"/>
    <s v="GESTION HD"/>
    <s v="ALEJANDRO ACEVEDO VALENZUELA"/>
    <s v="frp_fpetro"/>
    <s v="3-Moderado/Limitado"/>
    <x v="1"/>
    <x v="1"/>
    <x v="1"/>
    <s v="TELEFONICA GLOBAL TECHNOLOGY S.A.AGENCIA EN CHILE"/>
    <s v="REQ/_x000a_RV: C-19872400069 // CLOUD // CC-CHI-0000108868 // TELEFONICA CHILE:: Paso a Implantación"/>
    <s v="08/02/2024 12:29:10"/>
    <s v="08/02/2024 12:38:13"/>
    <x v="0"/>
    <s v="CDP ANTIGUO 1"/>
    <s v="CDP ANTIGUO 2"/>
    <s v="09/02/2024 16:53:34"/>
    <s v="09/02/2024 23:50:00"/>
    <s v="PREVENTIVO: NO_x000a_CODIGO DE SERVICIO:_x000a_DIRECCION:_x000a_QUIEN REPORTA:_x000a_CONTACTO EN TERRENO:_x000a_PROBLEMA:_x000a_REQUERIMIENTO: Buenas tardes junto con saludar, favor su apoyo indicando_x000a_cual fue el ultimo upgrade realizado a la máquina virtual SISONDESA_x000a_(Backup, monitoreo de"/>
    <s v="Estimados. _x000a__x000a_Buenas Tardes. Se adjunta evidencia. Según lo informado."/>
    <d v="1899-12-31T00:27:34"/>
    <d v="1899-12-31T04:24:24"/>
    <d v="1899-12-30T03:56:50"/>
  </r>
  <r>
    <s v="INC000002603744"/>
    <s v="RED INTERNA"/>
    <x v="2"/>
    <s v="APQ ACCESOS"/>
    <s v="YORDI M HURTADO ARAYA"/>
    <s v="tct_yorhua"/>
    <s v="4-Menor/Localizado"/>
    <x v="0"/>
    <x v="0"/>
    <x v="1"/>
    <s v="TELEFONICA CYBERSECURITY TECH CHILE SPA"/>
    <s v="RONDA TOMA DE TEMPERATURAS SALAS TIC 12:30"/>
    <s v="08/02/2024 11:55:19"/>
    <s v="08/02/2024 11:55:48"/>
    <x v="0"/>
    <s v="CDP ANTIGUO 1"/>
    <s v="CDP ANTIGUO 2"/>
    <s v="08/02/2024 12:13:29"/>
    <s v="08/02/2024 23:50:00"/>
    <s v="RONDA TOMA DE TEMPERATURAS SALAS TIC 12:30"/>
    <s v="RONDA REALIZADA"/>
    <d v="1899-12-30T00:00:00"/>
    <d v="1899-12-30T00:18:10"/>
    <d v="1899-12-30T00:18:10"/>
  </r>
  <r>
    <s v="INC000002603881"/>
    <s v="HOSTING VIRTUAL"/>
    <x v="6"/>
    <s v="SM OPERACIONES"/>
    <s v="RICARDO R GALLEGOS OYANEDER"/>
    <s v="tct_rgalle"/>
    <s v="4-Menor/Localizado"/>
    <x v="0"/>
    <x v="0"/>
    <x v="1"/>
    <s v="TELEFONICA GLOBAL TECHNOLOGY S.A.AGENCIA EN CHILE"/>
    <s v="Reunión revision alerta seguridad ip 10.186.228.226"/>
    <s v="08/02/2024 14:02:31"/>
    <s v="08/02/2024 14:02:49"/>
    <x v="0"/>
    <s v="TI"/>
    <s v="SISTEMAS OPERATIVOS"/>
    <s v="08/02/2024 14:05:31"/>
    <s v="08/02/2024 23:50:00"/>
    <s v="Reunión revision alerta seguridad ip 10.186.228.226"/>
    <s v="Reunión revision alerta seguridad ip 10.186.228.226"/>
    <d v="1899-12-30T00:00:00"/>
    <d v="1899-12-30T00:03:00"/>
    <d v="1899-12-30T00:03:00"/>
  </r>
  <r>
    <s v="INC000002603884"/>
    <s v="HOSTING VIRTUAL"/>
    <x v="6"/>
    <s v="SM OPERACIONES"/>
    <s v="RICARDO R GALLEGOS OYANEDER"/>
    <s v="tct_rgalle"/>
    <s v="4-Menor/Localizado"/>
    <x v="0"/>
    <x v="0"/>
    <x v="1"/>
    <s v="TELEFONICA GLOBAL TECHNOLOGY S.A.AGENCIA EN CHILE"/>
    <s v="Reunion de coordinacion area MS"/>
    <s v="08/02/2024 14:02:56"/>
    <s v="08/02/2024 14:03:10"/>
    <x v="0"/>
    <s v="TI"/>
    <s v="SISTEMAS OPERATIVOS"/>
    <s v="08/02/2024 14:06:21"/>
    <s v="08/02/2024 23:50:00"/>
    <s v="Reunion de coordinacion area MS"/>
    <s v="Reunion de coordinacion area MS"/>
    <d v="1899-12-30T00:00:00"/>
    <d v="1899-12-30T00:03:25"/>
    <d v="1899-12-30T00:03:25"/>
  </r>
  <r>
    <s v="INC000002603885"/>
    <s v="HOSTING VIRTUAL"/>
    <x v="6"/>
    <s v="SM OPERACIONES"/>
    <s v="RICARDO R GALLEGOS OYANEDER"/>
    <s v="tct_rgalle"/>
    <s v="4-Menor/Localizado"/>
    <x v="0"/>
    <x v="0"/>
    <x v="1"/>
    <s v="TELEFONICA GLOBAL TECHNOLOGY S.A.AGENCIA EN CHILE"/>
    <s v="Duoc - 09:00 - Reunion de coordinacion y avances servidores deprecados"/>
    <s v="08/02/2024 14:03:15"/>
    <s v="08/02/2024 14:03:29"/>
    <x v="0"/>
    <s v="TI"/>
    <s v="SISTEMAS OPERATIVOS"/>
    <s v="08/02/2024 14:07:00"/>
    <s v="08/02/2024 23:50:00"/>
    <s v="Duoc - 09:00 - Reunion de coordinacion y avances servidores deprecados"/>
    <s v="Duoc - 09:00 - Reunion de coordinacion y avances servidores deprecados"/>
    <d v="1899-12-30T00:00:00"/>
    <d v="1899-12-30T00:03:45"/>
    <d v="1899-12-30T00:03:45"/>
  </r>
  <r>
    <s v="INC000002603886"/>
    <s v="HOSTING VIRTUAL"/>
    <x v="6"/>
    <s v="SM OPERACIONES"/>
    <s v="RICARDO R GALLEGOS OYANEDER"/>
    <s v="tct_rgalle"/>
    <s v="4-Menor/Localizado"/>
    <x v="0"/>
    <x v="0"/>
    <x v="1"/>
    <s v="TELEFONICA GLOBAL TECHNOLOGY S.A.AGENCIA EN CHILE"/>
    <s v="Apoyo técnico a R.Olmos por acceso a servidor S.Bernardo ACAD."/>
    <s v="08/02/2024 14:03:36"/>
    <s v="08/02/2024 14:03:56"/>
    <x v="0"/>
    <s v="TI"/>
    <s v="SISTEMAS OPERATIVOS"/>
    <s v="08/02/2024 14:07:35"/>
    <s v="08/02/2024 23:50:00"/>
    <s v="Apoyo técnico a R.Olmos por acceso a servidor S.Bernardo ACAD."/>
    <s v="Apoyo técnico a R.Olmos por acceso a servidor S.Bernardo ACAD."/>
    <d v="1899-12-30T00:00:00"/>
    <d v="1899-12-30T00:03:59"/>
    <d v="1899-12-30T00:03:59"/>
  </r>
  <r>
    <s v="INC000002603888"/>
    <s v="HOSTING VIRTUAL"/>
    <x v="6"/>
    <s v="SM OPERACIONES"/>
    <s v="RICARDO R GALLEGOS OYANEDER"/>
    <s v="tct_rgalle"/>
    <s v="4-Menor/Localizado"/>
    <x v="0"/>
    <x v="0"/>
    <x v="1"/>
    <s v="TELEFONICA GLOBAL TECHNOLOGY S.A.AGENCIA EN CHILE"/>
    <s v="Reunión revisión y presentación plataforma ARC"/>
    <s v="08/02/2024 14:04:01"/>
    <s v="08/02/2024 14:04:17"/>
    <x v="0"/>
    <s v="TI"/>
    <s v="SISTEMAS OPERATIVOS"/>
    <s v="08/02/2024 14:08:15"/>
    <s v="08/02/2024 23:50:00"/>
    <s v="Reunión revisión y presentación plataforma ARC"/>
    <s v="Reunión revisión y presentación plataforma ARC"/>
    <d v="1899-12-30T00:00:00"/>
    <d v="1899-12-30T00:04:14"/>
    <d v="1899-12-30T00:04:14"/>
  </r>
  <r>
    <s v="INC000002603889"/>
    <s v="VPN IP - MPLS"/>
    <x v="3"/>
    <s v="GESTION HD"/>
    <s v="MOISES E MONTERO RAMOS"/>
    <s v="frp_fpetro"/>
    <s v="3-Moderado/Limitado"/>
    <x v="1"/>
    <x v="1"/>
    <x v="1"/>
    <s v="TELEFONICA GLOBAL TECHNOLOGY S.A.AGENCIA EN CHILE"/>
    <s v="HD/_x000a_VERIFICACIÓN DE PROBLEMAS"/>
    <s v="08/02/2024 14:04:16"/>
    <s v="08/02/2024 14:06:33"/>
    <x v="0"/>
    <s v="CDP ANTIGUO 1"/>
    <s v="CDP ANTIGUO 2"/>
    <s v="08/02/2024 17:05:35"/>
    <s v="08/02/2024 23:50:00"/>
    <s v="PREVENTIVO: NO_x000a_CODIGO DE SERVICIO:_x000a_DIRECCION:_x000a_QUIEN REPORTA: Eduardo José Camacho Urdaneta +56 9 4135 5459 _x000a_CONTACTO EN TERRENO:Eduardo José Camacho Urdaneta +56 9 4135 5459 _x000a_PROBLEMA:_x000a_REQUERIMIENTO:Por favor abrir folio de requerimiento para verificació"/>
    <s v="Se efectúa contacto con cliente: N/A_x000a_Teléfono de contacto: N/A_x000a_Acciones realizadas: Se realiza sesión con Eduardo logrando encender el servidor WZH-INDEXER-02 realizando un reconnect al vcloud._x000a_Solución paliativa o definitiva:definitivo_x000a_Acciones de Mejor"/>
    <d v="1899-12-30T00:00:00"/>
    <d v="1899-12-30T03:01:19"/>
    <d v="1899-12-30T03:01:19"/>
  </r>
  <r>
    <s v="INC000002603890"/>
    <s v="HOSTING VIRTUAL"/>
    <x v="6"/>
    <s v="SM OPERACIONES"/>
    <s v="RICARDO R GALLEGOS OYANEDER"/>
    <s v="tct_rgalle"/>
    <s v="4-Menor/Localizado"/>
    <x v="0"/>
    <x v="0"/>
    <x v="1"/>
    <s v="TELEFONICA GLOBAL TECHNOLOGY S.A.AGENCIA EN CHILE"/>
    <s v="Reunión revisión plataforma ARC y revisión guardias por vacaciones"/>
    <s v="08/02/2024 14:04:22"/>
    <s v="08/02/2024 14:04:40"/>
    <x v="0"/>
    <s v="TI"/>
    <s v="SISTEMAS OPERATIVOS"/>
    <s v="08/02/2024 14:09:01"/>
    <s v="08/02/2024 23:50:00"/>
    <s v="Reunión revisión plataforma ARC y revisión guardias por vacaciones"/>
    <s v="Reunión revisión plataforma ARC y revisión guardias por vacaciones"/>
    <d v="1899-12-30T00:00:00"/>
    <d v="1899-12-30T00:04:39"/>
    <d v="1899-12-30T00:04:39"/>
  </r>
  <r>
    <s v="INC000002603913"/>
    <s v="VPN IP - MPLS"/>
    <x v="7"/>
    <s v="GESTION HD"/>
    <s v="SEBASTIAN I ACUÑA GUZMAN"/>
    <s v="frp_kefern"/>
    <s v="3-Moderado/Limitado"/>
    <x v="1"/>
    <x v="1"/>
    <x v="1"/>
    <s v="SOC PRO AYUDA DEL NINO LISIADO"/>
    <s v="HD |  Modificación de registros en DNS Movistar"/>
    <s v="08/02/2024 14:17:17"/>
    <s v="08/02/2024 14:21:00"/>
    <x v="0"/>
    <s v="TI"/>
    <s v="SISTEMAS OPERATIVOS"/>
    <s v="08/02/2024 15:12:54"/>
    <s v="08/02/2024 23:50:00"/>
    <s v="PREVENTIVO: NO_x000a_CODIGO DE SERVICIO:_x000a_DIRECCION:_x000a_QUIEN REPORTA:Claudio Pulquillanca. +56 2 2677 1902_x000a_CONTACTO EN TERRENO:_x000a_PROBLEMA:_x000a_REQUERIMIENTO:_x000a__x000a_Estimados,_x000a_Junto con saludar, favor derivar este requerimiento al área de_x000a_administración DNS Movistar._x000a_Solici"/>
    <s v="Se revisa requerimiento y se comentan registros solicitados en la zona DNS teleton.cl. Se adjunta zona para su revisión._x000a__x000a_En los DNS autoritativos de la zona ya se refleja el cambio, para el resto de servidores se debe esperar el tiempo de refresco/propa"/>
    <d v="1899-12-30T00:00:00"/>
    <d v="1899-12-30T00:55:37"/>
    <d v="1899-12-30T00:55:37"/>
  </r>
  <r>
    <s v="INC000002603944"/>
    <s v="VPN IP - MPLS"/>
    <x v="17"/>
    <s v="GESTION HD"/>
    <s v="RODRIGO VÁSQUEZ MUÑOZ"/>
    <s v="frp_kefern"/>
    <s v="3-Moderado/Limitado"/>
    <x v="1"/>
    <x v="1"/>
    <x v="1"/>
    <s v="ARTIKOS CHILE S A"/>
    <s v="HD | baja de respaldo /Artikos Chile S.A. bases: RFQDWarehouse y netchecker"/>
    <s v="08/02/2024 15:15:21"/>
    <s v="08/02/2024 15:17:02"/>
    <x v="0"/>
    <s v="CDP ANTIGUO 1"/>
    <s v="CDP ANTIGUO 2"/>
    <s v="10/02/2024 10:00:05"/>
    <s v="10/02/2024 23:50:00"/>
    <s v="PREVENTIVO: NO_x000a_CODIGO DE SERVICIO:_x000a_DIRECCION:_x000a_QUIEN REPORTA:Raúl Ahumada Z.  +56223955448_x000a_CONTACTO EN TERRENO:_x000a_PROBLEMA:_x000a_REQUERIMIENTO:_x000a__x000a_Estimados por favor crear ticket para baja de respaldos de las siguientes_x000a_bases según información de archivo adjunto,"/>
    <s v="FASE RESOLUCIÓN Y RECUPERACIÓN_x000a__x000a_Se efectúa contacto con cliente: N/A_x000a__x000a_Teléfono de contacto: N/A_x000a__x000a_Acciones realizadas: bd de datos indicadas , dadas de baja_x000a__x000a_Solución paliativa o definitiva: bd de datos indicadas , dadas de baja_x000a__x000a_Acciones de Mejora, Recom"/>
    <d v="1899-12-31T13:02:13"/>
    <d v="1899-12-31T18:44:44"/>
    <d v="1899-12-30T05:42:31"/>
  </r>
  <r>
    <s v="INC000002603950"/>
    <s v="COMUNICACIONES"/>
    <x v="5"/>
    <s v="GESTION PLATAFORMA CLIENTES"/>
    <s v="JUAN PABLO PAZ GOMPERTZ"/>
    <s v="lmolcont"/>
    <s v="4-Menor/Localizado"/>
    <x v="0"/>
    <x v="0"/>
    <x v="1"/>
    <s v="TELEFONICA EMPRESAS DE CHILE SA"/>
    <s v="(ASIGNA A JP PAZ) Configurar nuevo segmento IPs a VPN Forticlient (DC)"/>
    <s v="08/02/2024 15:12:55"/>
    <s v="08/02/2024 15:17:39"/>
    <x v="0"/>
    <s v="PLATAFORMAS"/>
    <s v="REMEDY EMPRESAS"/>
    <s v="08/02/2024 16:33:58"/>
    <s v="08/02/2024 23:50:00"/>
    <s v="Se adjunta correo con solicitud del caso."/>
    <s v="Se habilita segmento ip para permitir conectividad VPN para el usuario desde Mexico"/>
    <d v="1899-12-30T00:00:00"/>
    <d v="1899-12-30T01:21:03"/>
    <d v="1899-12-30T01:21:03"/>
  </r>
  <r>
    <s v="INC000002603959"/>
    <s v="VPN IP - MPLS"/>
    <x v="3"/>
    <s v="GESTION HD"/>
    <s v="PABLO N OLIVA ALARCON"/>
    <s v="frp_kefern"/>
    <s v="3-Moderado/Limitado"/>
    <x v="1"/>
    <x v="1"/>
    <x v="1"/>
    <s v="TELEFONICA GLOBAL TECHNOLOGY S.A.AGENCIA EN CHILE"/>
    <s v="HD | Importar a VDC de CLIENTE IPCHILE vm restauradas"/>
    <s v="08/02/2024 15:27:04"/>
    <s v="08/02/2024 15:29:11"/>
    <x v="0"/>
    <s v="CDP ANTIGUO 1"/>
    <s v="CDP ANTIGUO 2"/>
    <s v="09/02/2024 12:26:18"/>
    <s v="09/02/2024 23:50:00"/>
    <s v="PREVENTIVO: NO_x000a_CODIGO DE SERVICIO:_x000a_DIRECCION:_x000a_QUIEN REPORTA:Rodrigo Vásquez Muñoz +56 97411 3060_x000a_CONTACTO EN TERRENO:_x000a_PROBLEMA:_x000a_REQUERIMIENTO:_x000a_Sres. mesa de ayuda,_x000a__x000a_Junto con saludar, Solicito de vuestro apoyo para crear ticket como_x000a_REQUERIMIENTO y en es"/>
    <s v="FASE RESOLUCIÓN Y RECUPERACIÓN_x000a__x000a_Se efectúa contacto con cliente: NA_x000a__x000a_Teléfono de contacto: NA_x000a__x000a_Acciones realizadas: Importacion de VMs_x000a__x000a_Solución paliativa o definitiva: definitiva_x000a__x000a_Acciones de Mejora, Recomendaciones: NA_x000a__x000a_Causa Raíz: NA"/>
    <d v="1899-12-30T15:28:18"/>
    <d v="1899-12-30T20:59:14"/>
    <d v="1899-12-30T05:30:56"/>
  </r>
  <r>
    <s v="INC000002603962"/>
    <s v="HOUSING"/>
    <x v="13"/>
    <s v="ADMINISTRADORES RESIDENTES"/>
    <s v="CRISTOPHER MALDONADO ROMERO"/>
    <s v="frp_jugonz"/>
    <s v="3-Moderado/Limitado"/>
    <x v="1"/>
    <x v="1"/>
    <x v="1"/>
    <s v="TELEFONICA EMPRESAS DE CHILE SA"/>
    <s v="GESTION DATACENTER/ ACCESOS / TELEFONICA EMPRESAS DE CHILE SA"/>
    <s v="08/02/2024 15:38:59"/>
    <s v="08/02/2024 15:39:49"/>
    <x v="0"/>
    <s v="COMUNICACIONES"/>
    <s v="VPN IP - MPLS"/>
    <s v="08/02/2024 16:19:39"/>
    <s v="08/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A"/>
    <d v="1899-12-30T00:27:54"/>
    <d v="1899-12-30T00:40:40"/>
    <d v="1899-12-30T00:12:46"/>
  </r>
  <r>
    <s v="INC000002603995"/>
    <s v="HOUSING"/>
    <x v="8"/>
    <s v="BELIEVE"/>
    <s v="FERNEY D GARZON PEÑA"/>
    <s v="frp_dvilca"/>
    <s v="3-Moderado/Limitado"/>
    <x v="1"/>
    <x v="1"/>
    <x v="1"/>
    <s v="TELEFONICA EMPRESAS DE CHILE SA"/>
    <s v="GESTION DATACENTER/ ACCESOS /DXC"/>
    <s v="08/02/2024 16:37:40"/>
    <s v="08/02/2024 16:39:16"/>
    <x v="0"/>
    <s v="COMUNICACIONES"/>
    <s v="VPN IP - MPLS"/>
    <s v="08/02/2024 17:02:46"/>
    <s v="08/02/2024 23:50:00"/>
    <s v="EMPRESA:DXC_x000a_CÓDIGO DE SERVICIO: _x000a_DIRECCIÓN:AV. Presidente Prieto #226, Paine, Santiago_x000a_NOMBRE DE QUIEN REPORTA:Ferney Garzon_x000a_TELÉFONO DE QUIEN REPORTA:56 2 25774418_x000a_NOMBRE DE CONTACTO EN TERRENO: _x000a_PROBLEMA:_x000a_Pruebas de conectividad nuevo enlace MasterCard"/>
    <m/>
    <d v="1899-12-30T00:00:00"/>
    <d v="1899-12-30T00:25:06"/>
    <d v="1899-12-30T00:25:06"/>
  </r>
  <r>
    <s v="INC000002604068"/>
    <s v="HOSTING VIRTUAL"/>
    <x v="6"/>
    <s v="SISTEMA OPERATIVO MICROSOFT"/>
    <s v="JAVIER CUEVAS"/>
    <s v="tct_jacuev"/>
    <s v="4-Menor/Localizado"/>
    <x v="0"/>
    <x v="0"/>
    <x v="1"/>
    <s v="TELEFONICA GLOBAL TECHNOLOGY S.A.AGENCIA EN CHILE"/>
    <s v="DUMP PAM sT"/>
    <s v="08/02/2024 15:15:17"/>
    <s v="08/02/2024 15:16:00"/>
    <x v="0"/>
    <s v="TI"/>
    <s v="SISTEMAS OPERATIVOS"/>
    <s v="08/02/2024 15:16:52"/>
    <s v="08/02/2024 23:50:00"/>
    <s v="Folio generado automáticamente para atender requerimiento del cliente. La solicitud fue realizada directamente al área resolutoria sin pasar por el flujo de mesa de ayuda"/>
    <s v="OK"/>
    <d v="1899-12-30T00:00:00"/>
    <d v="1899-12-30T00:01:35"/>
    <d v="1899-12-30T00:01:35"/>
  </r>
  <r>
    <s v="INC000002604142"/>
    <s v="INFRAESTRUCTURA DC"/>
    <x v="2"/>
    <s v="APQ ACCESOS"/>
    <s v="JAVIER J BRAVO CARVAJAL"/>
    <s v="tct_jmarqu"/>
    <s v="4-Menor/Localizado"/>
    <x v="0"/>
    <x v="0"/>
    <x v="0"/>
    <s v="TELEFONICA CYBERSECURITY TECH CHILE SPA"/>
    <s v="SUPERVISION CHILENA CONSOLIDADA/CRQ 81930"/>
    <s v="08/02/2024 15:41:52"/>
    <s v="08/02/2024 15:43:05"/>
    <x v="0"/>
    <s v="CDP ANTIGUO 1"/>
    <s v="CDP ANTIGUO 2"/>
    <s v="08/02/2024 17:22:50"/>
    <s v="08/02/2024 23:50:00"/>
    <s v="PREVENTIVO: NO_x000a_CÓDIGO DE SERVICIO:_x000a_DIRECCIÓN:  DCSM_x000a_QUIEN REPORTA: RENE VILLEGAS_x000a_CONTACTO EN TERRENO: DC OPERADOR N1_x000a_PROBLEMA: INGRESO EQUIPO_x000a_REQUERIMIENTO: INGRESO DE EQUIPAMIENTO TIC 6 RACK F52_x000a__x000a_PREVENTIVO: NO_x000a_CÓDIGO DE SERVICIO:_x000a_DIRECCIÓN:  DCSM_x000a_QUIEN"/>
    <s v="FINALIZA TRABAJO"/>
    <d v="1899-12-30T00:00:00"/>
    <d v="1899-12-30T00:00:00"/>
    <d v="1899-12-30T00:00:00"/>
  </r>
  <r>
    <s v="INC000002604168"/>
    <s v="HOUSING"/>
    <x v="2"/>
    <s v="BELIEVE"/>
    <s v="YORDI M HURTADO ARAYA"/>
    <s v="frp_jolsso"/>
    <s v="3-Moderado/Limitado"/>
    <x v="1"/>
    <x v="1"/>
    <x v="1"/>
    <s v="TELEFONICA GLOBAL TECHNOLOGY S.A.AGENCIA EN CHILE"/>
    <s v="GESTION DATACENTER/ ACCESOS /TELEFONICA GLOBAL TECHNOLOGY S.A.AGENCIA EN CHILE"/>
    <s v="08/02/2024 16:13:14"/>
    <s v="08/02/2024 16:14:59"/>
    <x v="0"/>
    <s v="COMUNICACIONES"/>
    <s v="VPN IP - MPLS"/>
    <s v="08/02/2024 17:23:20"/>
    <s v="08/02/2024 23:50:00"/>
    <s v="EMPRESA:TELEFONICA GLOBAL TECHNOLOGY S.A.AGENCIA EN CHILE_x000a_CÓDIGO DE SERVICIO: _x000a_DIRECCIÓN: Calle San Martin #50, Santiago Centro, Santiago_x000a_NOMBRE DE QUIEN REPORTA:Manuel Maita_x000a_TELÉFONO DE QUIEN REPORTA: 56974138322_x000a_NOMBRE DE CONTACTO EN TERRENO: _x000a_REQUERIM"/>
    <s v="ACCESOS AUTORIZADOS"/>
    <d v="1899-12-30T00:52:39"/>
    <d v="1899-12-30T01:10:06"/>
    <d v="1899-12-30T00:17:27"/>
  </r>
  <r>
    <s v="INC000002604174"/>
    <s v="RED INTERNA"/>
    <x v="10"/>
    <s v="APQ ACCESOS"/>
    <s v="CRISTOPHER MALDONADO ROMERO"/>
    <s v="tct_cmaldo"/>
    <s v="4-Menor/Localizado"/>
    <x v="0"/>
    <x v="0"/>
    <x v="0"/>
    <s v="TELEFONICA EMPRESAS DE CHILE SA"/>
    <s v="RONDA TOMA DE TEMPERATURAS SALAS TIC"/>
    <s v="08/02/2024 16:42:56"/>
    <s v="08/02/2024 16:43:45"/>
    <x v="0"/>
    <s v="CDP ANTIGUO 1"/>
    <s v="CDP ANTIGUO 2"/>
    <s v="08/02/2024 17:25:36"/>
    <s v="08/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r>
  <r>
    <s v="INC000002604220"/>
    <s v="SERVICIOS DIGITALES"/>
    <x v="6"/>
    <s v="SM OPERACIONES"/>
    <s v="GIOVANNI D ROCCO VALENZUELA"/>
    <s v="tct_decruz"/>
    <s v="4-Menor/Localizado"/>
    <x v="0"/>
    <x v="0"/>
    <x v="1"/>
    <s v="TELEFONICA GLOBAL TECHNOLOGY S.A.AGENCIA EN CHILE"/>
    <s v="AGENTES OFFLINE CEPECH"/>
    <s v="08/02/2024 15:40:17"/>
    <s v="08/02/2024 15:42:34"/>
    <x v="0"/>
    <s v="TI"/>
    <s v="APLICATIVOS"/>
    <s v="09/02/2024 17:12:41"/>
    <s v="09/02/2024 23:50:00"/>
    <s v="FAVOR VALIDAR Y BAJA SI CORRESPONDE_x000a__x000a_10.69.130.40 (VENUS)_x0009_10.0.0.4043_x0009_Microsoft Windows Server 2003 (32 bit)_x0009_Offline_x000a_10.69.131.3 (PALERMO)_x0009_20.0.0.5512_x0009_Microsoft Windows Server 2012 R2 (64 bit)_x0009_Offline_x000a_10.69.130.82 (SIENA)_x0009_20.0.0.5512_x0009_Microsoft Windows Se"/>
    <s v="se realiza verificacion de agentes y se solicita credenciales, se escala con soc los casos que deben ser eliminados"/>
    <d v="1899-12-30T23:26:30"/>
    <d v="1899-12-31T01:32:24"/>
    <d v="1899-12-30T02:05:54"/>
  </r>
  <r>
    <s v="INC000002604228"/>
    <s v="COMUNICACIONES"/>
    <x v="5"/>
    <s v="SM OPERACIONES"/>
    <s v="JUAN PABLO PAZ GOMPERTZ"/>
    <s v="tct_decruz"/>
    <s v="4-Menor/Localizado"/>
    <x v="0"/>
    <x v="0"/>
    <x v="1"/>
    <s v="BBVA PROCUREMENT SERVICES AMERICA DEL SUR SPA"/>
    <s v="Apoyo con enlaces activos BBVA PROCUREMENT 76430244-3"/>
    <s v="08/02/2024 16:09:12"/>
    <s v="08/02/2024 16:10:44"/>
    <x v="0"/>
    <s v="COMUNICACIONES"/>
    <s v="VPN IP - MPLS"/>
    <s v="08/02/2024 16:33:32"/>
    <s v="08/02/2024 23:50:00"/>
    <s v="Necesitamos saber si hay y cuales son los enlaces activos en San Martin 50 a nombre de BBVA PROCUREMENT 76430244-3. Esto por un tema con TGS y TIWS y que se está revisando con España._x000a__x000a_Desde ya, les agradezco el apoyo._x000a__x000a_Saludos._x000a_ _x000a_Karen Añez Torres_x000a_Servi"/>
    <s v="para el cliente BBVA Procurement, existe un VDOM en el Firewall Perimetral correspondiente a la solicitud S151731-1 / Sin código de servicio, el cual posee el segmento publico 200.54.27.16/29 y actualmente está entregando navegación a la VLAN 3078 – red"/>
    <d v="1899-12-30T00:00:00"/>
    <d v="1899-12-30T00:24:20"/>
    <d v="1899-12-30T00:24:20"/>
  </r>
  <r>
    <s v="INC000002604236"/>
    <s v="HOSTING VIRTUAL"/>
    <x v="18"/>
    <s v="DUOC TICKET PENDIENTES"/>
    <s v="ALVARO ORTIZ"/>
    <s v="frp_disilv"/>
    <s v="3-Moderado/Limitado"/>
    <x v="0"/>
    <x v="0"/>
    <x v="1"/>
    <s v="FUNDACION INSTITUTO PROFESIONAL DUOC UC"/>
    <s v="DUOC | REQ | Solicitud homologación BD"/>
    <s v="08/02/2024 16:32:50"/>
    <s v="08/02/2024 16:34:20"/>
    <x v="0"/>
    <s v="CDP ANTIGUO 1"/>
    <s v="CDP ANTIGUO 2"/>
    <s v="08/02/2024 18:33:34"/>
    <s v="08/02/2024 23:50:00"/>
    <s v="De: Patricio Faundez H. &lt;pfaundez@duoc.cl&gt; _x000a_Enviado el: jueves, 8 de febrero de 2024 16:29_x000a_Para: Victor Sepulveda G &lt;victor.sepulvedag@telefonica.com&gt;; Mesa TI &lt;mesa.ti@movistar.cl&gt;; David Mateluna Telef &lt;luis.mateluna@telefonica.com&gt;; ALVARO RAINIER ORT"/>
    <s v="se realiza la homologacion solicitada por cliente"/>
    <d v="1899-12-30T00:00:00"/>
    <d v="1899-12-30T02:00:44"/>
    <d v="1899-12-30T02:00:44"/>
  </r>
  <r>
    <s v="INC000002604246"/>
    <s v="HOUSING"/>
    <x v="14"/>
    <s v="BELIEVE"/>
    <s v="YORDI M HURTADO ARAYA"/>
    <s v="frp_xgambo"/>
    <s v="3-Moderado/Limitado"/>
    <x v="1"/>
    <x v="1"/>
    <x v="1"/>
    <s v="FARMACIA AHUMADA S.A."/>
    <s v="GESTION DATACENTER/ ACCESOS / FARMACIA AHUMADA S.A."/>
    <s v="08/02/2024 17:07:55"/>
    <s v="08/02/2024 17:08:57"/>
    <x v="0"/>
    <s v="COMUNICACIONES"/>
    <s v="VPN IP - MPLS"/>
    <s v="08/02/2024 17:18:49"/>
    <s v="08/02/2024 23:50:00"/>
    <s v="EMPRESA: FARMACIA AHUMADA S.A._x000a_CÓDIGO DE SERVICIO: _x000a_DIRECCIÓN:Calle San Martin #50, Santiago Centro, Santiago_x000a_NOMBRE DE QUIEN REPORTA:Farmacias Ahumada / EYC_x000a_TELÉFONO DE QUIEN REPORTA:  569 42495256_x000a_NOMBRE DE CONTACTO EN TERRENO: _x000a_REQUERIMIENTO : Inspecc"/>
    <s v="ACCESOS AUTORIZADOS"/>
    <d v="1899-12-30T00:03:33"/>
    <d v="1899-12-30T00:10:54"/>
    <d v="1899-12-30T00:07:21"/>
  </r>
  <r>
    <s v="INC000002604255"/>
    <s v="INFRAESTRUCTURA DC"/>
    <x v="2"/>
    <s v="APQ ACCESOS"/>
    <s v="JAVIER J BRAVO CARVAJAL"/>
    <s v="tct_jmarqu"/>
    <s v="4-Menor/Localizado"/>
    <x v="0"/>
    <x v="0"/>
    <x v="0"/>
    <s v="TELEFONICA CYBERSECURITY TECH CHILE SPA"/>
    <s v="FACTIBILIDAD USS/CRQ 81791"/>
    <s v="08/02/2024 17:50:03"/>
    <s v="08/02/2024 17:50:04"/>
    <x v="0"/>
    <s v="CDP ANTIGUO 1"/>
    <s v="CDP ANTIGUO 2"/>
    <s v="09/02/2024 9:15:13"/>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604282"/>
    <s v="VPN IP - MPLS"/>
    <x v="17"/>
    <s v="BELIEVE"/>
    <s v="AXEL ANDRADE"/>
    <s v="frp_kaldor"/>
    <s v="3-Moderado/Limitado"/>
    <x v="1"/>
    <x v="1"/>
    <x v="1"/>
    <s v="TELEFONICA GLOBAL TECHNOLOGY S.A.AGENCIA EN CHILE"/>
    <s v="GAMA / RE: Recuperación De datos"/>
    <s v="08/02/2024 19:18:21"/>
    <s v="08/02/2024 19:22:39"/>
    <x v="0"/>
    <s v="TI"/>
    <m/>
    <s v="08/02/2024 20:07:11"/>
    <s v="08/02/2024 23:50:00"/>
    <s v="PREVENTIVO: NO_x000a_CODIGO DE SERVICIO:-_x000a_DIRECCION:-_x000a_QUIEN REPORTA: Axel Andrade Llano  / +56 9 5639 8654_x000a_CONTACTO EN TERRENO:-_x000a_PROBLEMA:-_x000a__x000a_REQUERIMIENTO:_x000a_Favor crear El folio de requerimiento y asignar asignado a la bandeja TELEFONICA GLOBAL TECNOLOGY S.A. A"/>
    <s v="FASE RESOLUCIÓN Y RECUPERACIÓN_x000a__x000a_Se efectúa contacto con cliente: N/A_x000a__x000a_Teléfono de contacto: N/A_x000a__x000a_Acciones realizadas: se restauran carpeta de servidor ftpfrusan y se dejan en disco E._x000a__x000a_Solución paliativa o definitiva: definitiva_x000a__x000a_Acciones de Mejora, Reco"/>
    <d v="1899-12-30T00:22:42"/>
    <d v="1899-12-30T00:48:50"/>
    <d v="1899-12-30T00:26:08"/>
  </r>
  <r>
    <s v="INC000002604286"/>
    <s v="HOSTING VIRTUAL"/>
    <x v="3"/>
    <s v="GESTION HD"/>
    <s v="DEIBY Y SANTOYO MONTEROLA"/>
    <s v="frp_disilv"/>
    <s v="4-Menor/Localizado"/>
    <x v="0"/>
    <x v="0"/>
    <x v="1"/>
    <s v="TELEFONICA GLOBAL TECHNOLOGY S.A.AGENCIA EN CHILE"/>
    <s v="REQ | Problema al respaldar maquina virtual vmmeru-xi-Hy3Y"/>
    <s v="08/02/2024 20:58:21"/>
    <s v="08/02/2024 21:01:00"/>
    <x v="0"/>
    <s v="CDP ANTIGUO 1"/>
    <s v="CDP ANTIGUO 2"/>
    <s v="12/02/2024 10:02:36"/>
    <s v="12/02/2024 23:50:00"/>
    <s v="Junto con saludar, solicito de vuestro apoyo para crear ticket como Requerimiento y en estado PENDIENTE._x000a_ _x000a_Bandeja TELEFONICA GLOBAL TECNOLOGY S.A. AGENCIA EN CHILE -&gt; CLOUD -&gt;  PREFERENTEMENTE DEJAR EN  “VDC”_x000a_ _x000a_A nombre de: Deiby Santoyo_x000a_ _x000a_ESTADO: PENDI"/>
    <s v="FASE RESOLUCIÓN Y RECUPERACIÓN_x000a__x000a_Se efectúa contacto con cliente: N/A_x000a__x000a_Teléfono de contacto:N/A_x000a__x000a_Acciones realizadas: Se realiza renovacion de certificados del vcenter y el host mismo quedo operativo._x000a__x000a_Solución paliativa o definitiva:N/A_x000a__x000a_Acciones de Mejo"/>
    <d v="1900-01-02T12:56:14"/>
    <d v="1900-01-02T13:04:15"/>
    <d v="1899-12-30T00:08:01"/>
  </r>
  <r>
    <s v="INC000002604329"/>
    <s v="RED INTERNA"/>
    <x v="2"/>
    <s v="APQ ACCESOS"/>
    <s v="YORDI M HURTADO ARAYA"/>
    <s v="tct_yorhua"/>
    <s v="4-Menor/Localizado"/>
    <x v="0"/>
    <x v="0"/>
    <x v="1"/>
    <s v="TELEFONICA CYBERSECURITY TECH CHILE SPA"/>
    <s v="RONDA TOMA DE TEMPERATURAS SALAS TIC 16:30"/>
    <s v="08/02/2024 16:11:01"/>
    <s v="08/02/2024 16:11:50"/>
    <x v="0"/>
    <s v="CDP ANTIGUO 1"/>
    <s v="CDP ANTIGUO 2"/>
    <s v="08/02/2024 16:26:39"/>
    <s v="08/02/2024 23:50:00"/>
    <s v="RONDA TOMA DE TEMPERATURAS SALAS TIC 16:30"/>
    <s v="RONDA REALIZADA"/>
    <d v="1899-12-30T00:00:00"/>
    <d v="1899-12-30T00:15:38"/>
    <d v="1899-12-30T00:15:38"/>
  </r>
  <r>
    <s v="INC000002604425"/>
    <s v="HOUSING"/>
    <x v="14"/>
    <s v="BELIEVE"/>
    <s v="YORDI M HURTADO ARAYA"/>
    <s v="frp_dvilca"/>
    <s v="3-Moderado/Limitado"/>
    <x v="1"/>
    <x v="1"/>
    <x v="1"/>
    <s v="TELEFONICA EMPRESAS DE CHILE SA"/>
    <s v="GESTION DATACENTER/ ACCESOS /Sigdo koppers"/>
    <s v="08/02/2024 17:41:20"/>
    <s v="08/02/2024 17:45:03"/>
    <x v="0"/>
    <s v="COMUNICACIONES"/>
    <s v="VPN IP - MPLS"/>
    <s v="08/02/2024 17:56:00"/>
    <s v="08/02/2024 23:50:00"/>
    <s v="EMPRESA:Sigdo koppers_x000a_CÓDIGO DE SERVICIO: _x000a_DIRECCIÓN:Calle San Martin #50, Santiago Centro, Santiago_x000a_NOMBRE DE QUIEN REPORTA:Eduardo Góngora_x000a_TELÉFONO DE QUIEN REPORTA:56971637591_x000a_NOMBRE DE CONTACTO EN TERRENO: _x000a_PROBLEMA:_x000a_RMA FAZ SK _x000a_EQUIPOS ENERGIZADO/RE"/>
    <s v="ACCESOS AUTORIZADOS"/>
    <d v="1899-12-30T00:08:15"/>
    <d v="1899-12-30T00:14:40"/>
    <d v="1899-12-30T00:06:25"/>
  </r>
  <r>
    <s v="INC000002604455"/>
    <s v="INFRAESTRUCTURA DC"/>
    <x v="2"/>
    <s v="APQ ACCESOS"/>
    <s v="FRANCISCO J FELIU ABARCA"/>
    <s v="tct_frafea"/>
    <s v="4-Menor/Localizado"/>
    <x v="0"/>
    <x v="0"/>
    <x v="0"/>
    <s v="TELEFONICA CYBERSECURITY TECH CHILE SPA"/>
    <s v="TICKET DIARIO PARA RONDAS PREVENTIVAS Y TOMA DE TEMPERATURAS EN SALAS TIC"/>
    <s v="08/02/2024 20:41:18"/>
    <s v="08/02/2024 20:44:50"/>
    <x v="0"/>
    <s v="TI"/>
    <s v="CLIMA"/>
    <s v="09/02/2024 7:17:12"/>
    <s v="09/02/2024 23:50:00"/>
    <s v="PREVENTIVO: SI_x000a_CODIGO DE SERVICIO: N/A_x000a_DIRECCION:  SAN MARTIN 50_x000a_QUIEN REPORTA: FRANCISCO FELIU_x000a_CONTACTO EN TERRENO: FRANCISCO FELIU_x000a_PROBLEMA: N/A_x000a_REQUERIMIENTO: TICKET DIARIO PARA RONDAS PREVENTIVAS Y TOMA DE TEMPERATURAS EN SALAS TIC"/>
    <s v="Fase de resolución y recuperación: INFORMACION 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4480"/>
    <s v="HOUSING"/>
    <x v="2"/>
    <s v="APQ ACCESOS"/>
    <s v="FRANCISCO J FELIU ABARCA"/>
    <s v="tct_frafea"/>
    <s v="4-Menor/Localizado"/>
    <x v="0"/>
    <x v="0"/>
    <x v="0"/>
    <s v="TELEFONICA CYBERSECURITY TECH CHILE SPA"/>
    <s v="TICKET SUPERVISION INC000002604811 CLIENTE FASA"/>
    <s v="08/02/2024 22:08:56"/>
    <s v="08/02/2024 22:11:32"/>
    <x v="0"/>
    <s v="HARDWARE"/>
    <s v="DATACENTER"/>
    <s v="08/02/2024 23:54:29"/>
    <s v="09/02/2024 23:50:00"/>
    <s v="PREVENTIVO: NO_x000a_CODIGO DE SERVICIO: N/A_x000a_DIRECCION:  SAN MARTIN 50_x000a_QUIEN REPORTA: FRANCISCO FELIU_x000a_CONTACTO EN TERRENO: FRANCISCO FELIU_x000a_PROBLEMA: N/A_x000a_REQUERIMIENTO: TICKET SUPERVISION INC000002604811 CLIENTE FASA"/>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r>
  <r>
    <s v="INC000002604498"/>
    <s v="RED INTERNA"/>
    <x v="0"/>
    <s v="APQ ACCESOS"/>
    <s v="CARLOS F ARAYA RAMIREZ"/>
    <s v="tct_cararr"/>
    <s v="4-Menor/Localizado"/>
    <x v="0"/>
    <x v="0"/>
    <x v="0"/>
    <s v="TELEFONICA CYBERSECURITY TECH CHILE SPA"/>
    <s v="RONDA INSPECTIVA"/>
    <s v="09/02/2024 8:59:25"/>
    <s v="09/02/2024 9:00:12"/>
    <x v="0"/>
    <s v="CDP ANTIGUO 1"/>
    <s v="CDP ANTIGUO 2"/>
    <s v="09/02/2024 9:20:02"/>
    <s v="09/02/2024 23:50:00"/>
    <m/>
    <s v="ronda realizada"/>
    <d v="1899-12-30T00:00:00"/>
    <d v="1899-12-30T00:00:00"/>
    <d v="1899-12-30T00:00:00"/>
  </r>
  <r>
    <s v="INC000002604519"/>
    <s v="TICKET-INTELIGENTE"/>
    <x v="6"/>
    <s v="GESTION TI"/>
    <s v="GIOVANNI D ROCCO VALENZUELA"/>
    <s v="USR_TSIGHT"/>
    <s v="1-Extenso/Generalizado"/>
    <x v="0"/>
    <x v="0"/>
    <x v="3"/>
    <s v="PRODINSA 2"/>
    <s v="prodin01 - apposv_vm TICKET AUTOMATICO"/>
    <s v="08/02/2024 17:36:36"/>
    <s v="08/02/2024 17:36:36"/>
    <x v="0"/>
    <s v="TRUESIGHT"/>
    <s v="TRUESIGHT"/>
    <s v="08/02/2024 18:47:44"/>
    <s v="08/02/2024 23:50:00"/>
    <s v="PREVENTIVO=SI_x000a_CODIGO DE SERVICIO=apposv_VM_x000a_DIRECCION=NULL_x000a_CIUDAD=NULL_x000a_COMUNA LOCAL=_x000a_REGION=NULL_x000a_QUIEN REPORTA=Ticket automático_x000a_CONTACTO EN TERRENO=_x000a_PROBLEMA=High RAM Usage Alert for Node PRODIN01 - apposv_VM_x000a_REQUERIMIENTO=_x000a_EQUIPOS ENERGIZADO O REINICIAD"/>
    <s v="Se realiza limpieza de memoria quedando equipo estabilizado con alarma liberada"/>
    <d v="1899-12-30T01:10:22"/>
    <d v="1899-12-30T01:11:08"/>
    <d v="1899-12-30T00:00:46"/>
  </r>
  <r>
    <s v="INC000002604570"/>
    <s v="HOUSING"/>
    <x v="14"/>
    <s v="BELIEVE"/>
    <s v="YORDI M HURTADO ARAYA"/>
    <s v="frp_jolsso"/>
    <s v="3-Moderado/Limitado"/>
    <x v="1"/>
    <x v="1"/>
    <x v="1"/>
    <s v="COCA COLA EMBONOR S A"/>
    <s v="GESTION DATACENTER/ ACCESOS /COCA COLA EMBONOR S A"/>
    <s v="08/02/2024 18:30:14"/>
    <s v="08/02/2024 18:31:31"/>
    <x v="0"/>
    <s v="COMUNICACIONES"/>
    <s v="VPN IP - MPLS"/>
    <s v="08/02/2024 18:53:07"/>
    <s v="08/02/2024 23:50:00"/>
    <s v="EMPRESA:COCA COLA EMBONOR S A_x000a_CÓDIGO DE SERVICIO: _x000a_DIRECCIÓN: Calle San Martin #50, Santiago Centro, Santiago_x000a_NOMBRE DE QUIEN REPORTA:Alvaro Tobar_x000a_TELÉFONO DE QUIEN REPORTA: 995487433_x000a_NOMBRE DE CONTACTO EN TERRENO: _x000a_REQUERIMIENTO: contruccion f.o_x000a_EQUIPOS"/>
    <s v="ACCESOS AUTORIZADOS"/>
    <d v="1899-12-30T00:06:08"/>
    <d v="1899-12-30T00:22:53"/>
    <d v="1899-12-30T00:16:45"/>
  </r>
  <r>
    <s v="INC000002604605"/>
    <s v="HOUSING"/>
    <x v="11"/>
    <s v="APQ ACCESOS"/>
    <s v="LUIS O MORALES ARENAS"/>
    <s v="tct_luimoa"/>
    <s v="4-Menor/Localizado"/>
    <x v="0"/>
    <x v="0"/>
    <x v="1"/>
    <s v="TELEFONICA EMPRESAS DE CHILE SA"/>
    <s v="SE GENERA TICKET DE SUPERVISOR PARA CLIENTE DXC"/>
    <s v="08/02/2024 17:53:07"/>
    <s v="08/02/2024 18:02:55"/>
    <x v="0"/>
    <s v="CDP ANTIGUO 1"/>
    <s v="CDP ANTIGUO 2"/>
    <s v="08/02/2024 18:09:44"/>
    <s v="08/02/2024 23:50:00"/>
    <s v="Estimados:_x0009_Inicia Supervisión _x000a__x0009__x000a_Cliente:_x0009_DXC_x000a_Proveedor:_x0009_Personal de planta DXC_x000a_Tipo Requerimiento:_x0009_TRABAJO CON CRQ_x000a_N° Ticket Acceso:_x0009_PERSONAL DE PLANTA DXC_x000a_N° CRQ:_x0009_81745_x000a_Estado CRQ:_x0009_APROBADO_x000a_TKT:_x0009_TKT-006052_x000a_Actividad a realizar:_x0009_Levantamiento Puertos Ca"/>
    <s v="SUPERVICION CRQ/OK"/>
    <d v="1899-12-30T00:06:49"/>
    <d v="1899-12-30T00:16:37"/>
    <d v="1899-12-30T00:09:48"/>
  </r>
  <r>
    <s v="INC000002604616"/>
    <s v="HOSTING VIRTUAL"/>
    <x v="6"/>
    <s v="SISTEMA OPERATIVO MICROSOFT"/>
    <s v="JAVIER CUEVAS"/>
    <s v="tct_jacuev"/>
    <s v="4-Menor/Localizado"/>
    <x v="0"/>
    <x v="0"/>
    <x v="1"/>
    <s v="TELEFONICA GLOBAL TECHNOLOGY S.A.AGENCIA EN CHILE"/>
    <s v="REUNIÓN COORDINACIÓN"/>
    <s v="08/02/2024 18:25:17"/>
    <s v="08/02/2024 18:26:02"/>
    <x v="0"/>
    <s v="TI"/>
    <s v="SISTEMAS OPERATIVOS"/>
    <s v="08/02/2024 18:26:35"/>
    <s v="08/02/2024 23:50:00"/>
    <s v="Folio generado automáticamente para atender requerimiento del cliente. La solicitud fue realizada directamente al área resolutoria sin pasar por el flujo de mesa de ayuda"/>
    <s v="ok"/>
    <d v="1899-12-30T00:00:00"/>
    <d v="1899-12-30T00:01:18"/>
    <d v="1899-12-30T00:01:18"/>
  </r>
  <r>
    <s v="INC000002604618"/>
    <s v="HOSTING VIRTUAL"/>
    <x v="1"/>
    <s v="SISTEMA OPERATIVO MICROSOFT"/>
    <s v="JAVIER CUEVAS"/>
    <s v="tct_jacuev"/>
    <s v="4-Menor/Localizado"/>
    <x v="0"/>
    <x v="0"/>
    <x v="1"/>
    <s v="TELEFONICA GLOBAL TECHNOLOGY S.A.AGENCIA EN CHILE"/>
    <s v="Building Blocks: Licencias Micro"/>
    <s v="08/02/2024 18:27:13"/>
    <s v="08/02/2024 18:27:44"/>
    <x v="0"/>
    <s v="TI"/>
    <s v="SISTEMAS OPERATIVOS"/>
    <s v="08/02/2024 18:28:17"/>
    <s v="08/02/2024 23:50:00"/>
    <s v="Folio generado automáticamente para atender requerimiento del cliente. La solicitud fue realizada directamente al área resolutoria sin pasar por el flujo de mesa de ayuda"/>
    <s v="RUNION CORDINACION"/>
    <d v="1899-12-30T00:00:00"/>
    <d v="1899-12-30T00:01:04"/>
    <d v="1899-12-30T00:01:04"/>
  </r>
  <r>
    <s v="INC000002604620"/>
    <s v="HOSTING VIRTUAL"/>
    <x v="6"/>
    <s v="SISTEMA OPERATIVO MICROSOFT"/>
    <s v="JAVIER CUEVAS"/>
    <s v="tct_jacuev"/>
    <s v="4-Menor/Localizado"/>
    <x v="0"/>
    <x v="0"/>
    <x v="1"/>
    <s v="TELEFONICA GLOBAL TECHNOLOGY S.A.AGENCIA EN CHILE"/>
    <s v="GESTION AV IPCHILE"/>
    <s v="08/02/2024 18:28:29"/>
    <s v="08/02/2024 18:29:07"/>
    <x v="0"/>
    <s v="TI"/>
    <s v="SISTEMAS OPERATIVOS"/>
    <s v="08/02/2024 18:30:43"/>
    <s v="08/02/2024 23:50:00"/>
    <s v="Folio generado automáticamente para atender requerimiento del cliente. La solicitud fue realizada directamente al área resolutoria sin pasar por el flujo de mesa de ayuda"/>
    <s v="OK"/>
    <d v="1899-12-30T00:00:00"/>
    <d v="1899-12-30T00:02:14"/>
    <d v="1899-12-30T00:02:14"/>
  </r>
  <r>
    <s v="INC000002604621"/>
    <s v="HOSTING VIRTUAL"/>
    <x v="6"/>
    <s v="SISTEMA OPERATIVO MICROSOFT"/>
    <s v="JAVIER CUEVAS"/>
    <s v="tct_jacuev"/>
    <s v="4-Menor/Localizado"/>
    <x v="0"/>
    <x v="0"/>
    <x v="1"/>
    <s v="TELEFONICA GLOBAL TECHNOLOGY S.A.AGENCIA EN CHILE"/>
    <s v="GESTION AV CONSOLAS"/>
    <s v="08/02/2024 18:29:16"/>
    <s v="08/02/2024 18:29:42"/>
    <x v="0"/>
    <s v="TI"/>
    <s v="SISTEMAS OPERATIVOS"/>
    <s v="08/02/2024 18:30:12"/>
    <s v="08/02/2024 23:50:00"/>
    <s v="Folio generado automáticamente para atender requerimiento del cliente. La solicitud fue realizada directamente al área resolutoria sin pasar por el flujo de mesa de ayuda"/>
    <s v="OK"/>
    <d v="1899-12-30T00:00:00"/>
    <d v="1899-12-30T00:00:56"/>
    <d v="1899-12-30T00:00:56"/>
  </r>
  <r>
    <s v="INC000002604623"/>
    <s v="HOSTING VIRTUAL"/>
    <x v="6"/>
    <s v="SISTEMA OPERATIVO MICROSOFT"/>
    <s v="JAVIER CUEVAS"/>
    <s v="tct_jacuev"/>
    <s v="4-Menor/Localizado"/>
    <x v="0"/>
    <x v="0"/>
    <x v="1"/>
    <s v="TELEFONICA GLOBAL TECHNOLOGY S.A.AGENCIA EN CHILE"/>
    <s v="GESTION PARQUE ADMINISTRADO"/>
    <s v="08/02/2024 18:31:15"/>
    <s v="08/02/2024 18:31:52"/>
    <x v="0"/>
    <s v="TI"/>
    <s v="SISTEMAS OPERATIVOS"/>
    <s v="08/02/2024 18:33:23"/>
    <s v="08/02/2024 23:50:00"/>
    <s v="Folio generado automáticamente para atender requerimiento del cliente. La solicitud fue realizada directamente al área resolutoria sin pasar por el flujo de mesa de ayuda"/>
    <s v="ENTREGADO A EDUARDO"/>
    <d v="1899-12-30T00:00:00"/>
    <d v="1899-12-30T00:02:08"/>
    <d v="1899-12-30T00:02:08"/>
  </r>
  <r>
    <s v="INC000002604625"/>
    <s v="HOSTING VIRTUAL"/>
    <x v="6"/>
    <s v="SISTEMA OPERATIVO MICROSOFT"/>
    <s v="JAVIER CUEVAS"/>
    <s v="tct_jacuev"/>
    <s v="4-Menor/Localizado"/>
    <x v="0"/>
    <x v="0"/>
    <x v="1"/>
    <s v="TELEFONICA GLOBAL TECHNOLOGY S.A.AGENCIA EN CHILE"/>
    <s v="ACTUALZIACIÓN DE SERVICIOS MICROSOFT"/>
    <s v="08/02/2024 18:32:23"/>
    <s v="08/02/2024 18:32:51"/>
    <x v="0"/>
    <s v="TI"/>
    <s v="SISTEMAS OPERATIVOS"/>
    <s v="08/02/2024 18:34:22"/>
    <s v="08/02/2024 23:50:00"/>
    <s v="Folio generado automáticamente para atender requerimiento del cliente. La solicitud fue realizada directamente al área resolutoria sin pasar por el flujo de mesa de ayuda"/>
    <s v="ENTRREGADO"/>
    <d v="1899-12-30T00:00:00"/>
    <d v="1899-12-30T00:01:59"/>
    <d v="1899-12-30T00:01:59"/>
  </r>
  <r>
    <s v="INC000002604627"/>
    <s v="HOSTING VIRTUAL"/>
    <x v="6"/>
    <s v="SISTEMA OPERATIVO MICROSOFT"/>
    <s v="JAVIER CUEVAS"/>
    <s v="tct_jacuev"/>
    <s v="4-Menor/Localizado"/>
    <x v="0"/>
    <x v="0"/>
    <x v="1"/>
    <s v="TELEFONICA GLOBAL TECHNOLOGY S.A.AGENCIA EN CHILE"/>
    <s v="NOTIFICACIÓN PREVIA: Lanzamiento de actualización de seguridad de Microsoft"/>
    <s v="08/02/2024 18:35:29"/>
    <s v="08/02/2024 18:35:59"/>
    <x v="0"/>
    <s v="TI"/>
    <s v="SISTEMAS OPERATIVOS"/>
    <s v="08/02/2024 18:36:22"/>
    <s v="08/02/2024 23:50:00"/>
    <s v="Folio generado automáticamente para atender requerimiento del cliente. La solicitud fue realizada directamente al área resolutoria sin pasar por el flujo de mesa de ayuda"/>
    <s v="NOTIFICACIÓN PREVIA: Lanzamiento de actualización de seguridad de Microsoft"/>
    <d v="1899-12-30T00:00:00"/>
    <d v="1899-12-30T00:00:53"/>
    <d v="1899-12-30T00:00:53"/>
  </r>
  <r>
    <s v="INC000002604633"/>
    <s v="SAP"/>
    <x v="9"/>
    <s v="GESTION HD"/>
    <s v="FREDDY O CORTES DIAZ"/>
    <s v="frp_fpetro"/>
    <s v="3-Moderado/Limitado"/>
    <x v="1"/>
    <x v="1"/>
    <x v="1"/>
    <s v="BLUMAR S.A."/>
    <s v="HD/_x000a_RV: desbloquear usuario de base de datos Hana PRD"/>
    <s v="08/02/2024 19:12:07"/>
    <s v="08/02/2024 19:14:13"/>
    <x v="0"/>
    <s v="TI"/>
    <s v="APLICATIVOS"/>
    <s v="09/02/2024 9:49:01"/>
    <s v="09/02/2024 23:50:00"/>
    <s v="PREVENTIVO: NO_x000a_CODIGO DE SERVICIO:_x000a_DIRECCION:_x000a_QUIEN REPORTA:Cristian.neira+564122649464_x000a_ _x000a_CONTACTO EN TERRENO: Cristian.neira+564122649464_x000a__x000a_PROBLEMA:_x000a_REQUERIMIENTO:Estimados, buenas tardes._x000a_Favor desbloquear usuario de base de datos Hana PRD._x000a_Usuario: bl"/>
    <s v="Se realiza con éxito desbloqueo de usuario. Se conversa con cliente para que valide acceso e informa que acceso opera correctamente"/>
    <d v="1899-12-30T12:06:01"/>
    <d v="1899-12-30T14:36:54"/>
    <d v="1899-12-30T02:30:53"/>
  </r>
  <r>
    <s v="INC000002604636"/>
    <s v="BACKUP ON DEMAND"/>
    <x v="17"/>
    <s v="BACK UP DATA CENTER (BACKUP ON DEMAND)"/>
    <s v="AXEL ANDRADE"/>
    <s v="tct_axandr"/>
    <s v="4-Menor/Localizado"/>
    <x v="0"/>
    <x v="0"/>
    <x v="1"/>
    <s v="TELEFONICA GLOBAL TECHNOLOGY S.A.AGENCIA EN CHILE"/>
    <s v="recopilación y redaccion de informes mensuales"/>
    <s v="08/02/2024 19:17:09"/>
    <s v="08/02/2024 19:44:05"/>
    <x v="0"/>
    <s v="TI"/>
    <s v="ALMACENAMIENTO y RESPALDO"/>
    <s v="08/02/2024 19:44:05"/>
    <s v="08/02/2024 23:50:00"/>
    <s v="recopilación y redaccion de informes mensuales"/>
    <m/>
    <d v="1899-12-30T00:00:00"/>
    <d v="1899-12-30T00:26:56"/>
    <d v="1899-12-30T00:26:56"/>
  </r>
  <r>
    <s v="INC000002604661"/>
    <s v="SAP"/>
    <x v="9"/>
    <s v="CLOUD SAP HANA"/>
    <s v="NICOLAS A SAAVEDRA EGUILUZ"/>
    <s v="tct_nsaave"/>
    <s v="4-Menor/Localizado"/>
    <x v="0"/>
    <x v="0"/>
    <x v="1"/>
    <s v="TELEFONICA EMPRESAS DE CHILE SA"/>
    <s v="Checklist Diario Clientes 09.02.24"/>
    <s v="09/02/2024 7:10:32"/>
    <s v="09/02/2024 7:11:54"/>
    <x v="0"/>
    <s v="Service"/>
    <s v="Internal"/>
    <s v="09/02/2024 7:12:17"/>
    <s v="09/02/2024 23:50:00"/>
    <s v="Se realiza Checklist Diario de los clientes; _x000a_HDC_x000a_NUTRISCO"/>
    <s v="Se realiza Checklist Diario de los clientes; _x000a_HDC_x000a_NUTRISCO"/>
    <d v="1899-12-30T00:00:00"/>
    <d v="1899-12-30T00:01:45"/>
    <d v="1899-12-30T00:01:45"/>
  </r>
  <r>
    <s v="INC000002604706"/>
    <s v="TICKET-INTELIGENTE"/>
    <x v="7"/>
    <s v="GESTION TI"/>
    <s v="SEBASTIAN I ACUÑA GUZMAN"/>
    <s v="USR_TSIGHT"/>
    <s v="1-Extenso/Generalizado"/>
    <x v="0"/>
    <x v="0"/>
    <x v="3"/>
    <s v="FUNDACION INSTITUTO PROFESIONAL DUOC UC"/>
    <s v="fiprdu01- qa_services_01 TICKET AUTOMATICO"/>
    <s v="08/02/2024 18:51:59"/>
    <s v="08/02/2024 18:51:59"/>
    <x v="0"/>
    <s v="TI"/>
    <s v="SISTEMAS OPERATIVOS"/>
    <s v="09/02/2024 2:10:23"/>
    <s v="09/02/2024 23:50:00"/>
    <s v="PREVENTIVO=SI_x000a_CODIGO DE SERVICIO=qa_services_01_x000a_DIRECCION=NULL_x000a_CIUDAD=NULL_x000a_COMUNA LOCAL=_x000a_REGION=NULL_x000a_QUIEN REPORTA=Ticket automático_x000a_CONTACTO EN TERRENO=_x000a_PROBLEMA=High RAM Usage Alert for Node FIPRDU01- qa_services_01_x000a_REQUERIMIENTO=_x000a_EQUIPOS ENERGIZADO O"/>
    <s v="Se revisa el servidor alarmado, encontrando que el alto consumo de memoria corresponde a procesos mysql y mtdd._x000a__x000a_No se ven problemas de rendimiento en el servidor."/>
    <d v="1899-12-30T07:15:36"/>
    <d v="1899-12-30T07:18:24"/>
    <d v="1899-12-30T00:02:48"/>
  </r>
  <r>
    <s v="INC000002604724"/>
    <s v="HOUSING"/>
    <x v="8"/>
    <s v="BELIEVE"/>
    <s v="JAIRO A SALINAS GARAY"/>
    <s v="frp_jolsso"/>
    <s v="3-Moderado/Limitado"/>
    <x v="1"/>
    <x v="1"/>
    <x v="1"/>
    <s v="TELEFONICA EMPRESAS DE CHILE SA"/>
    <s v="GESTION DATACENTER/ ACCESOS /TELEFONICA EMPRESAS DE CHILE SA"/>
    <s v="08/02/2024 19:25:03"/>
    <s v="08/02/2024 19:26:22"/>
    <x v="0"/>
    <s v="COMUNICACIONES"/>
    <s v="VPN IP - MPLS"/>
    <s v="09/02/2024 5:04:59"/>
    <s v="09/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Incidente en pr"/>
    <s v="ACCESOS RECHAZADOS."/>
    <d v="1899-12-30T07:05:41"/>
    <d v="1899-12-30T09:39:56"/>
    <d v="1899-12-30T02:34:15"/>
  </r>
  <r>
    <s v="INC000002604811"/>
    <s v="HOUSING"/>
    <x v="14"/>
    <s v="BELIEVE"/>
    <s v="FRANCISCO J FELIU ABARCA"/>
    <s v="frp_jolsso"/>
    <s v="3-Moderado/Limitado"/>
    <x v="1"/>
    <x v="1"/>
    <x v="1"/>
    <s v="FARMACIA AHUMADA S.A."/>
    <s v="GESTION DATACENTER/ ACCESOS /FARMACIA AHUMADA S.A."/>
    <s v="08/02/2024 21:14:43"/>
    <s v="08/02/2024 21:16:04"/>
    <x v="0"/>
    <s v="HARDWARE"/>
    <s v="DATACENTER"/>
    <s v="08/02/2024 21:22:40"/>
    <s v="08/02/2024 23:50:00"/>
    <s v="EMPRESA:FARMACIA AHUMADA S.A._x000a_CÓDIGO DE SERVICIO: _x000a_DIRECCIÓN: Calle San Martin #50, Santiago Centro, Santiago_x000a_NOMBRE DE QUIEN REPORTA:Farmacias Ahumada / EYC_x000a_TELÉFONO DE QUIEN REPORTA: 569 42495256_x000a_NOMBRE DE CONTACTO EN TERRENO: _x000a_REQUERIMIENTO: Inspecc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3:36"/>
    <d v="1899-12-30T00:07:57"/>
    <d v="1899-12-30T00:04:21"/>
  </r>
  <r>
    <s v="INC000002604873"/>
    <s v="HOUSING"/>
    <x v="8"/>
    <s v="BELIEVE"/>
    <s v="JAIRO A SALINAS GARAY"/>
    <s v="frp_jolsso"/>
    <s v="3-Moderado/Limitado"/>
    <x v="1"/>
    <x v="1"/>
    <x v="1"/>
    <s v="TELEFONICA EMPRESAS DE CHILE SA"/>
    <s v="GESTION DATACENTER/ ACCESOS /TELEFONICA EMPRESAS DE CHILE SA"/>
    <s v="08/02/2024 22:40:36"/>
    <s v="08/02/2024 22:42:55"/>
    <x v="0"/>
    <s v="COMUNICACIONES"/>
    <s v="VPN IP - MPLS"/>
    <s v="08/02/2024 22:46:58"/>
    <s v="08/02/2024 23:50:00"/>
    <s v="EMPRESA:TELEFONICA EMPRESAS DE CHILE SA_x000a_CÓDIGO DE SERVICIO: _x000a_DIRECCIÓN: AV. Presidente Prieto #226, Paine, Santiago_x000a_NOMBRE DE QUIEN REPORTA:Leonardo Vilches_x000a_TELÉFONO DE QUIEN REPORTA: 987685102_x000a_NOMBRE DE CONTACTO EN TERRENO: _x000a_REQUERIMIENTO: &quot;Cambio de di"/>
    <s v="ACCESOS AUTORIZADOS."/>
    <d v="1899-12-30T00:00:00"/>
    <d v="1899-12-30T00:06:22"/>
    <d v="1899-12-30T00:06:22"/>
  </r>
  <r>
    <s v="INC000002605008"/>
    <s v="HOUSING"/>
    <x v="2"/>
    <s v="APQ ACCESOS"/>
    <s v="FRANCISCO J FELIU ABARCA"/>
    <s v="tct_frafea"/>
    <s v="4-Menor/Localizado"/>
    <x v="0"/>
    <x v="0"/>
    <x v="0"/>
    <s v="TELEFONICA CYBERSECURITY TECH CHILE SPA"/>
    <s v="TOMA DE ALARMAS CLIENTE EN SALAS TIC"/>
    <s v="09/02/2024 2:01:22"/>
    <s v="09/02/2024 2:04:03"/>
    <x v="0"/>
    <s v="TI"/>
    <s v="INFRAESTRUCTURA"/>
    <s v="09/02/2024 3:39:50"/>
    <s v="09/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r>
  <r>
    <s v="INC000002605021"/>
    <s v="HOUSING"/>
    <x v="11"/>
    <s v="APQ ACCESOS"/>
    <s v="JAIRO A SALINAS GARAY"/>
    <s v="tct_jsalin"/>
    <s v="3-Moderado/Limitado"/>
    <x v="1"/>
    <x v="1"/>
    <x v="1"/>
    <s v="TELEFONICA EMPRESAS DE CHILE SA"/>
    <s v="INCIDENTE / Cambio de discos con falla  en servidor de Desarrollo RBC / DXC-RBC"/>
    <s v="09/02/2024 7:23:19"/>
    <s v="09/02/2024 7:24:40"/>
    <x v="0"/>
    <s v="CDP ANTIGUO 1"/>
    <s v="CDP ANTIGUO 2"/>
    <s v="09/02/2024 7:24:40"/>
    <s v="09/02/2024 23:50:00"/>
    <s v="INCIDENTE / Cambio de discos con falla  en servidor de Desarrollo RBC / DXC-RBC"/>
    <s v="SUPERVISION CRQ/OK."/>
    <d v="1899-12-30T00:00:00"/>
    <d v="1899-12-30T00:01:21"/>
    <d v="1899-12-30T00:01:21"/>
  </r>
  <r>
    <s v="INC000002605022"/>
    <s v="HOUSING"/>
    <x v="11"/>
    <s v="APQ ACCESOS"/>
    <s v="JAIRO A SALINAS GARAY"/>
    <s v="tct_jsalin"/>
    <s v="3-Moderado/Limitado"/>
    <x v="1"/>
    <x v="1"/>
    <x v="1"/>
    <s v="TELEFONICA EMPRESAS DE CHILE SA"/>
    <s v="CONEXION DE FO"/>
    <s v="09/02/2024 7:24:47"/>
    <s v="09/02/2024 7:26:06"/>
    <x v="0"/>
    <s v="CDP ANTIGUO 1"/>
    <s v="CDP ANTIGUO 2"/>
    <s v="09/02/2024 7:26:06"/>
    <s v="09/02/2024 23:50:00"/>
    <s v="CONEXION DE FO"/>
    <s v="SUPERVISION OK."/>
    <d v="1899-12-30T00:00:00"/>
    <d v="1899-12-30T00:01:19"/>
    <d v="1899-12-30T00:01:19"/>
  </r>
  <r>
    <s v="INC000002605024"/>
    <s v="HOUSING"/>
    <x v="11"/>
    <s v="APQ ACCESOS"/>
    <s v="JAIRO A SALINAS GARAY"/>
    <s v="tct_jsalin"/>
    <s v="3-Moderado/Limitado"/>
    <x v="1"/>
    <x v="1"/>
    <x v="1"/>
    <s v="TELEFONICA EMPRESAS DE CHILE SA"/>
    <s v="RONDA Y REVISION DE SALAS TECNICAS"/>
    <s v="09/02/2024 7:26:31"/>
    <s v="09/02/2024 7:27:53"/>
    <x v="0"/>
    <s v="CDP ANTIGUO 1"/>
    <s v="CDP ANTIGUO 2"/>
    <s v="09/02/2024 7:27:53"/>
    <s v="09/02/2024 23:50:00"/>
    <s v="RONDA Y REVISION DE SALAS TECNICAS"/>
    <s v="RONDA REALIZADA."/>
    <d v="1899-12-30T00:00:00"/>
    <d v="1899-12-30T00:01:22"/>
    <d v="1899-12-30T00:01:22"/>
  </r>
  <r>
    <s v="INC000002605025"/>
    <s v="HOUSING"/>
    <x v="11"/>
    <s v="APQ ACCESOS"/>
    <s v="JAIRO A SALINAS GARAY"/>
    <s v="tct_jsalin"/>
    <s v="3-Moderado/Limitado"/>
    <x v="1"/>
    <x v="1"/>
    <x v="1"/>
    <s v="TELEFONICA EMPRESAS DE CHILE SA"/>
    <s v="TOMA DE ALARMAS DE CLIENTE"/>
    <s v="09/02/2024 7:27:59"/>
    <s v="09/02/2024 7:29:06"/>
    <x v="0"/>
    <s v="CDP ANTIGUO 1"/>
    <s v="CDP ANTIGUO 2"/>
    <s v="09/02/2024 7:29:06"/>
    <s v="09/02/2024 23:50:00"/>
    <s v="TOMA DE ALARMAS DE CLIENTE"/>
    <s v="TOMA DE ALARMAS REALIZADA."/>
    <d v="1899-12-30T00:00:00"/>
    <d v="1899-12-30T00:01:07"/>
    <d v="1899-12-30T00:01:07"/>
  </r>
  <r>
    <s v="INC000002605031"/>
    <s v="RED INTERNA"/>
    <x v="2"/>
    <s v="APQ ACCESOS"/>
    <s v="YORDI M HURTADO ARAYA"/>
    <s v="tct_yorhua"/>
    <s v="4-Menor/Localizado"/>
    <x v="0"/>
    <x v="0"/>
    <x v="1"/>
    <s v="TELEFONICA CYBERSECURITY TECH CHILE SPA"/>
    <s v="RONDA SALAS TIC POR ENTREGA DE TURNO"/>
    <s v="09/02/2024 8:21:04"/>
    <s v="09/02/2024 8:21:32"/>
    <x v="0"/>
    <s v="CDP ANTIGUO 1"/>
    <s v="CDP ANTIGUO 2"/>
    <s v="09/02/2024 8:35:24"/>
    <s v="09/02/2024 23:50:00"/>
    <s v="RONDA SALAS TIC POR ENTREGA DE TURNO"/>
    <s v="RONDA REALIZADA"/>
    <d v="1899-12-30T00:00:00"/>
    <d v="1899-12-30T00:14:20"/>
    <d v="1899-12-30T00:14:20"/>
  </r>
  <r>
    <s v="INC000002605032"/>
    <s v="RED INTERNA"/>
    <x v="2"/>
    <s v="APQ ACCESOS"/>
    <s v="YORDI M HURTADO ARAYA"/>
    <s v="tct_yorhua"/>
    <s v="4-Menor/Localizado"/>
    <x v="0"/>
    <x v="0"/>
    <x v="1"/>
    <s v="TELEFONICA CYBERSECURITY TECH CHILE SPA"/>
    <s v="RONDA TOMA DE TEMPERATURAS SALAS TIC 08:30"/>
    <s v="09/02/2024 8:21:51"/>
    <s v="09/02/2024 8:22:17"/>
    <x v="0"/>
    <s v="CDP ANTIGUO 1"/>
    <s v="CDP ANTIGUO 2"/>
    <s v="09/02/2024 8:35:45"/>
    <s v="09/02/2024 23:50:00"/>
    <s v="RONDA TOMA DE TEMPERATURAS SALAS TIC 08:30"/>
    <s v="RONDA REALIZADA"/>
    <d v="1899-12-30T00:00:00"/>
    <d v="1899-12-30T00:13:54"/>
    <d v="1899-12-30T00:13:54"/>
  </r>
  <r>
    <s v="INC000002605046"/>
    <s v="VPN IP - MPLS"/>
    <x v="3"/>
    <s v="GESTION HD"/>
    <s v="PABLO N OLIVA ALARCON"/>
    <s v="frp_pcamay"/>
    <s v="3-Moderado/Limitado"/>
    <x v="1"/>
    <x v="1"/>
    <x v="3"/>
    <s v="SOC PUNTA DEL COBRE S A"/>
    <s v="HD/Problemas con VDC (URGENTE)"/>
    <s v="09/02/2024 9:18:39"/>
    <s v="09/02/2024 9:20:40"/>
    <x v="0"/>
    <s v="CDP ANTIGUO 1"/>
    <s v="CDP ANTIGUO 2"/>
    <s v="09/02/2024 12:22:08"/>
    <s v="09/02/2024 23:50:00"/>
    <s v="PREVENTIVO: NO_x000a_CODIGO DE SERVICIO:_x000a_DIRECCION:_x000a_QUIEN REPORTA:Eloy Castro Cifuentes +56 52 220 583_x000a_CONTACTO EN TERRENO:Eloy Castro Cifuentes +56 52 220 583_x000a_PROBLEMA:En estos momentos nos encontramos con problemas en VDC, a nivel de ping_x000a_hacia la IP llegamo"/>
    <s v="FASE RESOLUCIÓN Y RECUPERACIÓN_x000a__x000a_Se efectúa contacto con cliente: Eloy Castro_x000a__x000a_Teléfono de contacto: NA_x000a__x000a_Acciones realizadas: Se revisa platforma VDC, restaurando conexion de consola_x000a__x000a_Solución paliativa o definitiva: definitiva_x000a__x000a_Acciones de Mejora, Recome"/>
    <d v="1899-12-30T00:00:00"/>
    <d v="1899-12-30T03:03:29"/>
    <d v="1899-12-30T03:03:29"/>
  </r>
  <r>
    <s v="INC000002605051"/>
    <s v="VPN IP - MPLS"/>
    <x v="2"/>
    <s v="GESTION HD"/>
    <s v="YORDI M HURTADO ARAYA"/>
    <s v="frp_ybenit"/>
    <s v="4-Menor/Localizado"/>
    <x v="0"/>
    <x v="0"/>
    <x v="1"/>
    <s v="BANCO DEL ESTADO DE CHILE"/>
    <s v="HD/ CAMBIO DE MEDIOS MAGNETICOS"/>
    <s v="09/02/2024 9:51:00"/>
    <s v="09/02/2024 10:08:21"/>
    <x v="0"/>
    <s v="COMUNICACIONES"/>
    <s v="VPN IP - MPLS"/>
    <s v="09/02/2024 11:48:37"/>
    <s v="09/02/2024 23:50:00"/>
    <s v="PREVENTIVO: NO_x000a_CODIGO DE SERVICIO: NO TIENE_x000a_DIRECCION: SAN MARTIN 50, 2DO PISO SANTIAGO_x000a_QUIEN REPORTA: VICTOR ALTAMIRANO 9581091881_x000a_CONTACTO EN TERRENO: VICTOR ALTAMIRANO 9581091881_x000a_PROBLEMA: _x000a_REQUERIMIENTO: CAMBIO DE MEDIOS MAGNETICOS_x000a_EQUIPOS ENERGIZADO"/>
    <s v="CAMBIÓ DE CINTA OK"/>
    <d v="1899-12-30T00:08:34"/>
    <d v="1899-12-30T01:57:37"/>
    <d v="1899-12-30T01:49:03"/>
  </r>
  <r>
    <s v="INC000002605090"/>
    <s v="VPN IP - MPLS"/>
    <x v="3"/>
    <s v="GESTION HD"/>
    <s v="ANGEL CASTRO CABRERA"/>
    <s v="frp_pcamay"/>
    <s v="3-Moderado/Limitado"/>
    <x v="1"/>
    <x v="1"/>
    <x v="1"/>
    <s v="XINERGIA LABORAL S A"/>
    <s v="HD/Problemas con VM 192.168.190.15"/>
    <s v="09/02/2024 11:35:50"/>
    <s v="09/02/2024 11:38:34"/>
    <x v="0"/>
    <s v="CDP ANTIGUO 1"/>
    <s v="CDP ANTIGUO 2"/>
    <s v="13/02/2024 19:05:55"/>
    <s v="13/02/2024 23:50:00"/>
    <s v="PREVENTIVO: NO_x000a_CODIGO DE SERVICIO:_x000a_DIRECCION:_x000a_QUIEN REPORTA:Camilo Esteban Manriquez Sepulveda 600 588 6000_x000a_CONTACTO EN TERRENO:Camilo Esteban Manriquez Sepulveda 600 588 6000_x000a_PROBLEMA:_x000a_REQUERIMIENTO:junto con saludar solicitamos su apoyo para la revisió"/>
    <s v="Se efectúa contacto con cliente: Esteban Manriquez_x000a_Teléfono de contacto: Via correo_x000a_Acciones realizadas: Se envia correo a cliente para la revision de maquina virtual a nivel S.O_x000a_Acciones de Mejora, Recomendaciones: N/A_x000a_Causa Raíz: N/A"/>
    <d v="1900-01-03T02:37:22"/>
    <d v="1900-01-03T07:30:05"/>
    <d v="1899-12-30T04:52:43"/>
  </r>
  <r>
    <s v="INC000002605615"/>
    <s v="HOUSING"/>
    <x v="0"/>
    <s v="APQ ACCESOS"/>
    <s v="CARLOS F ARAYA RAMIREZ"/>
    <s v="tct_cararr"/>
    <s v="4-Menor/Localizado"/>
    <x v="0"/>
    <x v="0"/>
    <x v="0"/>
    <s v="TELEFONICA CYBERSECURITY TECH CHILE SPA"/>
    <s v="TOMA DE ALARMAS APQ"/>
    <s v="09/02/2024 9:32:55"/>
    <s v="09/02/2024 9:33:49"/>
    <x v="0"/>
    <s v="CDP ANTIGUO 1"/>
    <s v="CDP ANTIGUO 2"/>
    <s v="09/02/2024 9:50:40"/>
    <s v="09/02/2024 23:50:00"/>
    <m/>
    <s v="toma de alarmas realizada"/>
    <d v="1899-12-30T00:00:00"/>
    <d v="1899-12-30T00:00:00"/>
    <d v="1899-12-30T00:00:00"/>
  </r>
  <r>
    <s v="INC000002605097"/>
    <s v="VPN IP - MPLS"/>
    <x v="17"/>
    <s v="GESTION HD"/>
    <s v="RODRIGO VÁSQUEZ MUÑOZ"/>
    <s v="frp_pcamay"/>
    <s v="3-Moderado/Limitado"/>
    <x v="1"/>
    <x v="1"/>
    <x v="1"/>
    <s v="CAMARA DE COMERCIO DE SANTIAGO A G"/>
    <s v="HD/CAMARA DE COMERCIO SANTIAGO] Documentación DRP - ISO 27001 | Planes de"/>
    <s v="09/02/2024 11:53:41"/>
    <s v="09/02/2024 11:54:31"/>
    <x v="0"/>
    <s v="CDP ANTIGUO 1"/>
    <s v="CDP ANTIGUO 2"/>
    <s v="15/02/2024 17:49:31"/>
    <s v="15/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FASE RESOLUCIÓN Y RECUPERACIÓN_x000a__x000a_Se efectúa contacto con cliente: N/A_x000a__x000a_Teléfono de contacto: N/A_x000a__x000a_Acciones realizadas: se enviara resultado de revision de lo indicado en el documento via correo_x000a__x000a_Solución paliativa o definitiva: se enviara resultado de rev"/>
    <d v="1900-01-05T01:20:44"/>
    <d v="1900-01-05T05:55:50"/>
    <d v="1899-12-30T04:35:06"/>
  </r>
  <r>
    <s v="INC000002605099"/>
    <s v="VPN IP - MPLS"/>
    <x v="18"/>
    <s v="GESTION HD"/>
    <s v="CLAUDIO A GAJARDO GARRIDO"/>
    <s v="frp_pcamay"/>
    <s v="3-Moderado/Limitado"/>
    <x v="1"/>
    <x v="1"/>
    <x v="1"/>
    <s v="CAMARA DE COMERCIO DE SANTIAGO A G"/>
    <s v="HD/[CAMARA DE COMERCIO SANTIAGO] Documentación DRP - ISO 270"/>
    <s v="09/02/2024 11:57:03"/>
    <s v="09/02/2024 11:59:17"/>
    <x v="0"/>
    <s v="CDP ANTIGUO 1"/>
    <s v="CDP ANTIGUO 2"/>
    <s v="12/02/2024 19:32:30"/>
    <s v="12/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Se realiza revisión de documentos solicitados en conjunto con el area de BD. se informa que no hay correciones que realizar."/>
    <d v="1900-01-02T03:41:06"/>
    <d v="1900-01-02T07:35:27"/>
    <d v="1899-12-30T03:54:21"/>
  </r>
  <r>
    <s v="INC000002605336"/>
    <s v="TICKET-INTELIGENTE"/>
    <x v="7"/>
    <s v="GESTION TI"/>
    <s v="SEBASTIAN I ACUÑA GUZMAN"/>
    <s v="USR_TSIGHT"/>
    <s v="1-Extenso/Generalizado"/>
    <x v="0"/>
    <x v="0"/>
    <x v="3"/>
    <s v="TELEFONICA EMPRESAS DE CHILE SA"/>
    <s v="prod-ar-apirest02 TICKET AUTOMATICO"/>
    <s v="09/02/2024 0:58:20"/>
    <s v="09/02/2024 0:58:20"/>
    <x v="0"/>
    <s v="TI"/>
    <s v="SISTEMAS OPERATIVOS"/>
    <s v="09/02/2024 2:11:17"/>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alarmado, encontrando que el alto consumo de memoria corresponde a procesos java. No se ven problemas de rendimiento en el servidor."/>
    <d v="1899-12-30T01:08:03"/>
    <d v="1899-12-30T01:12:57"/>
    <d v="1899-12-30T00:04:54"/>
  </r>
  <r>
    <s v="INC000002605553"/>
    <s v="HOUSING"/>
    <x v="11"/>
    <s v="APQ ACCESOS"/>
    <s v="LUIS O MORALES ARENAS"/>
    <s v="tct_luimoa"/>
    <s v="4-Menor/Localizado"/>
    <x v="0"/>
    <x v="0"/>
    <x v="1"/>
    <s v="TELEFONICA EMPRESAS DE CHILE SA"/>
    <s v="SE CREA TICKET POR REVISION Y TOMA DE ALARMA DE CLIENTES"/>
    <s v="09/02/2024 8:36:31"/>
    <s v="09/02/2024 8:40:43"/>
    <x v="0"/>
    <s v="CDP ANTIGUO 1"/>
    <s v="CDP ANTIGUO 2"/>
    <s v="09/02/2024 9:09:13"/>
    <s v="09/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28:30"/>
    <d v="1899-12-30T00:32:42"/>
    <d v="1899-12-30T00:04:12"/>
  </r>
  <r>
    <s v="INC000002605595"/>
    <s v="HOUSING"/>
    <x v="11"/>
    <s v="APQ ACCESOS"/>
    <s v="LUIS O MORALES ARENAS"/>
    <s v="tct_luimoa"/>
    <s v="4-Menor/Localizado"/>
    <x v="0"/>
    <x v="0"/>
    <x v="1"/>
    <s v="TELEFONICA EMPRESAS DE CHILE SA"/>
    <s v="SE CREA TICKET POR RONDA Y REVISION EN SALAS TECNICAS"/>
    <s v="09/02/2024 9:13:00"/>
    <s v="09/02/2024 9:16:53"/>
    <x v="0"/>
    <s v="CDP ANTIGUO 1"/>
    <s v="CDP ANTIGUO 2"/>
    <s v="09/02/2024 10:35:33"/>
    <s v="09/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8:40"/>
    <d v="1899-12-30T01:22:33"/>
    <d v="1899-12-30T00:03:53"/>
  </r>
  <r>
    <s v="INC000002605607"/>
    <s v="RED INTERNA"/>
    <x v="0"/>
    <s v="APQ ACCESOS"/>
    <s v="CARLOS F ARAYA RAMIREZ"/>
    <s v="tct_cararr"/>
    <s v="4-Menor/Localizado"/>
    <x v="0"/>
    <x v="0"/>
    <x v="1"/>
    <s v="TELEFONICA CYBERSECURITY TECH CHILE SPA"/>
    <s v="FACTIBILIDAD 81983"/>
    <s v="09/02/2024 9:20:12"/>
    <s v="09/02/2024 9:21:58"/>
    <x v="0"/>
    <s v="CDP ANTIGUO 1"/>
    <s v="CDP ANTIGUO 2"/>
    <s v="09/02/2024 9:32:04"/>
    <s v="09/02/2024 23:50:00"/>
    <m/>
    <s v="factibilidad enviada"/>
    <d v="1899-12-30T00:00:05"/>
    <d v="1899-12-30T00:11:52"/>
    <d v="1899-12-30T00:11:47"/>
  </r>
  <r>
    <s v="INC000002605664"/>
    <s v="VPN IP - MPLS"/>
    <x v="17"/>
    <s v="ADMINISTRADORES RESIDENTES"/>
    <s v="RODRIGO VÁSQUEZ MUÑOZ"/>
    <s v="frp_rreyes"/>
    <s v="3-Moderado/Limitado"/>
    <x v="1"/>
    <x v="1"/>
    <x v="1"/>
    <s v="INSTITUTO PROFESIONAL DE CHILE SA"/>
    <s v="GAMA / Nueva solicitud respaldo diario - IPCHILE"/>
    <s v="09/02/2024 11:16:08"/>
    <s v="09/02/2024 11:20:31"/>
    <x v="0"/>
    <s v="CDP ANTIGUO 1"/>
    <s v="CDP ANTIGUO 2"/>
    <s v="13/02/2024 18:41:24"/>
    <s v="13/02/2024 23:50:00"/>
    <s v="PREVENTIVO: NO_x000a_CODIGO DE SERVICIO:_x000a_DIRECCION:_x000a_QUIEN REPORTA: Raúl Fernández Ogalde +56 9 5410 9101 _x000a_CONTACTO EN TERRENO:_x000a_PROBLEMA:_x000a_REQUERIMIENTO:_x000a__x000a_Mis más cordiales saludos_x000a__x000a_Se solicita agregar al respaldo diario, las siguientes bases de datos del servid"/>
    <s v="FASE RESOLUCIÓN Y RECUPERACIÓN_x000a__x000a_Se efectúa contacto con cliente: N/A_x000a__x000a_Teléfono de contacto: N/A_x000a__x000a_Acciones realizadas: respaldos de bd  mysql de servidor arauco habilitados_x000a__x000a_Solución paliativa o definitiva: respaldos de bd  mysql de servidor arauco habili"/>
    <d v="1900-01-03T07:06:47"/>
    <d v="1900-01-03T07:25:16"/>
    <d v="1899-12-30T00:18:29"/>
  </r>
  <r>
    <s v="INC000002605669"/>
    <s v="VPN IP - MPLS"/>
    <x v="20"/>
    <s v="ADMINISTRADORES RESIDENTES"/>
    <m/>
    <s v="frp_joflor"/>
    <s v="4-Menor/Localizado"/>
    <x v="0"/>
    <x v="0"/>
    <x v="1"/>
    <s v="INSTITUTO PROFESIONAL DE CHILE SA"/>
    <s v="GAMA | Nueva solicitud respaldo diario - IPCHILE"/>
    <s v="09/02/2024 11:26:15"/>
    <s v="09/02/2024 11:30:29"/>
    <x v="1"/>
    <s v="CDP ANTIGUO 1"/>
    <s v="CDP ANTIGUO 2"/>
    <s v="09/02/2024 11:33:31"/>
    <s v="09/02/2024 11:33:31"/>
    <s v="PREVENTIVO: NO_x000a_CODIGO DE SERVICIO: ARAUCO._x000a_DIRECCION:_x000a_QUIEN REPORTA: _x0009_Raúl Fernández Ogalde | +56 9 5410 9101_x000a_CONTACTO EN TERRENO: _x0009_Raúl Fernández Ogalde | +56 9 5410 9101_x000a_PROBLEMA:_x000a_REQUERIMIENTO:_x000a__x000a_Mis más cordiales saludos_x000a__x000a_Se solicita agregar al respal"/>
    <m/>
    <d v="1899-12-30T00:00:00"/>
    <d v="1899-12-30T00:07:16"/>
    <d v="1899-12-30T00:07:16"/>
  </r>
  <r>
    <s v="INC000002605680"/>
    <s v="RED INTERNA"/>
    <x v="2"/>
    <s v="APQ ACCESOS"/>
    <s v="YORDI M HURTADO ARAYA"/>
    <s v="tct_yorhua"/>
    <s v="4-Menor/Localizado"/>
    <x v="0"/>
    <x v="0"/>
    <x v="1"/>
    <s v="TELEFONICA CYBERSECURITY TECH CHILE SPA"/>
    <s v="RONDA TOMA DE TEMPERATURAS SALAS TIC 12:30"/>
    <s v="09/02/2024 11:36:05"/>
    <s v="09/02/2024 11:36:33"/>
    <x v="0"/>
    <s v="CDP ANTIGUO 1"/>
    <s v="CDP ANTIGUO 2"/>
    <s v="09/02/2024 11:47:57"/>
    <s v="09/02/2024 23:50:00"/>
    <s v="RONDA TOMA DE TEMPERATURAS SALAS TIC 12:30"/>
    <s v="RONDA REALIZADA"/>
    <d v="1899-12-30T00:00:00"/>
    <d v="1899-12-30T00:11:52"/>
    <d v="1899-12-30T00:11:52"/>
  </r>
  <r>
    <s v="INC000002605691"/>
    <s v="VPN IP - MPLS"/>
    <x v="7"/>
    <s v="ADMINISTRADORES RESIDENTES"/>
    <s v="SEBASTIAN I ACUÑA GUZMAN"/>
    <s v="frp_joflor"/>
    <s v="4-Menor/Localizado"/>
    <x v="0"/>
    <x v="0"/>
    <x v="1"/>
    <s v="MUNICIPALIDAD DE NUNOA"/>
    <s v="GAMA | solicitud de creación de TXT en dominio"/>
    <s v="09/02/2024 11:55:55"/>
    <s v="09/02/2024 12:02:26"/>
    <x v="0"/>
    <s v="TI"/>
    <s v="SISTEMAS OPERATIVOS"/>
    <s v="09/02/2024 13:03:20"/>
    <s v="09/02/2024 23:50:00"/>
    <s v="PREVENTIVO: NO_x000a_CÓDIGO DE SERVICIO: _dmarc_x000a_DIRECCIÓN: - _x000a_QUIEN REPORTA: Alejandra Carvajal Pimienta |  + 569 8900 4615_x000a_CONTACTO EN TERRENO: Alejandra Carvajal Pimienta |  + 569 8900 4615_x000a_PROBLEMA:_x000a_REQUERIMIENTO:_x000a__x000a_Junto con saludar solicito de tú ayuda par"/>
    <s v="Se solicita a los administradores de redip.cl la creación del registro solicitado._x000a__x000a_Cliente y dominio no administrados."/>
    <d v="1899-12-30T00:00:00"/>
    <d v="1899-12-30T01:07:25"/>
    <d v="1899-12-30T01:07:25"/>
  </r>
  <r>
    <s v="INC000002605701"/>
    <s v="SAP"/>
    <x v="9"/>
    <s v="CLOUD SAP HANA"/>
    <s v="EWALD R GALAZ MILLALEO"/>
    <s v="tct_egalaz"/>
    <s v="4-Menor/Localizado"/>
    <x v="0"/>
    <x v="0"/>
    <x v="1"/>
    <s v="TELEFONICA GLOBAL TECHNOLOGY S.A.AGENCIA EN CHILE"/>
    <s v="Checklist diario clientes 01.02.2024"/>
    <s v="09/02/2024 11:59:00"/>
    <s v="09/02/2024 12:00:19"/>
    <x v="0"/>
    <s v="Service"/>
    <s v="Internal"/>
    <s v="09/02/2024 12:01:26"/>
    <s v="09/02/2024 23:50:00"/>
    <s v="Se adjunta Checklist Diario de los clientes;_x000a_- HCUA ECC_x000a_- Sugal ECC"/>
    <s v="Se adjunta Checklist Diario de los clientes;_x000a_- HCUA ECC_x000a_- Sugal ECC"/>
    <d v="1899-12-30T00:00:00"/>
    <d v="1899-12-30T00:02:26"/>
    <d v="1899-12-30T00:02:26"/>
  </r>
  <r>
    <s v="INC000002605703"/>
    <s v="SAP"/>
    <x v="9"/>
    <s v="CLOUD SAP HANA"/>
    <s v="EWALD R GALAZ MILLALEO"/>
    <s v="tct_egalaz"/>
    <s v="4-Menor/Localizado"/>
    <x v="0"/>
    <x v="0"/>
    <x v="1"/>
    <s v="TELEFONICA GLOBAL TECHNOLOGY S.A.AGENCIA EN CHILE"/>
    <s v="Checklist diario clientes 02.02.2024"/>
    <s v="09/02/2024 12:02:21"/>
    <s v="09/02/2024 12:03:05"/>
    <x v="0"/>
    <s v="Service"/>
    <s v="Internal"/>
    <s v="09/02/2024 12:04:10"/>
    <s v="09/02/2024 23:50:00"/>
    <s v="Se adjunta Checklist Diario de los clientes;_x000a_- HCUA ECC_x000a_- Sugal ECC"/>
    <s v="Se adjunta Checklist Diario de los clientes;_x000a_- HCUA ECC_x000a_- Sugal ECC"/>
    <d v="1899-12-30T00:00:00"/>
    <d v="1899-12-30T00:01:49"/>
    <d v="1899-12-30T00:01:49"/>
  </r>
  <r>
    <s v="INC000002605724"/>
    <s v="HOSTING VIRTUAL"/>
    <x v="1"/>
    <s v="DUOC TICKET AUTOMATICO"/>
    <s v="JAVIERA A UMAÑA YEVENES"/>
    <s v="frp_eavend"/>
    <s v="3-Moderado/Limitado"/>
    <x v="0"/>
    <x v="0"/>
    <x v="1"/>
    <s v="FUNDACION INSTITUTO PROFESIONAL DUOC UC"/>
    <s v="DUOC|REQ|Usuario no puede instalar nueva versión Teams"/>
    <s v="09/02/2024 9:47:02"/>
    <s v="09/02/2024 9:49:33"/>
    <x v="0"/>
    <s v="CDP ANTIGUO 1"/>
    <s v="CDP ANTIGUO 2"/>
    <s v="14/02/2024 10:10:28"/>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900-01-03T23:51:43"/>
    <d v="1900-01-04T00:23:26"/>
    <d v="1899-12-30T00:31:43"/>
  </r>
  <r>
    <s v="INC000002605732"/>
    <s v="TICKET-INTELIGENTE"/>
    <x v="7"/>
    <s v="GESTION TI"/>
    <s v="SEBASTIAN I ACUÑA GUZMAN"/>
    <s v="USR_TSIGHT"/>
    <s v="1-Extenso/Generalizado"/>
    <x v="0"/>
    <x v="0"/>
    <x v="3"/>
    <s v="TELEFONICA EMPRESAS DE CHILE SA"/>
    <s v="prod-ar-apirest02 TICKET AUTOMATICO"/>
    <s v="09/02/2024 9:51:06"/>
    <s v="09/02/2024 9:51:06"/>
    <x v="0"/>
    <s v="TI"/>
    <s v="SISTEMAS OPERATIVOS"/>
    <s v="09/02/2024 12:59:51"/>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reportado, encontrando que el proceso java, ejecutado por el usuario remedy se encuentra utilizando la mayor cantidad de ram, como se ve a continuación._x000a__x000a_Debido a lo periódico del escalamiento de esta alarma en los últimos días, es"/>
    <d v="1899-12-30T01:06:06"/>
    <d v="1899-12-30T03:08:45"/>
    <d v="1899-12-30T02:02:39"/>
  </r>
  <r>
    <s v="INC000002605744"/>
    <s v="SAP"/>
    <x v="9"/>
    <s v="CLOUD SAP HANA"/>
    <s v="FREDDY O CORTES DIAZ"/>
    <s v="tct_fcorte"/>
    <s v="4-Menor/Localizado"/>
    <x v="0"/>
    <x v="0"/>
    <x v="1"/>
    <s v="TELEFONICA EMPRESAS DE CHILE SA"/>
    <s v="CHECKLIST SAP ECC PRD 01.02.2024"/>
    <s v="09/02/2024 10:05:58"/>
    <s v="09/02/2024 10:08:22"/>
    <x v="0"/>
    <s v="TI"/>
    <s v="APLICATIVOS"/>
    <s v="09/02/2024 10:14:25"/>
    <s v="09/02/2024 23:50:00"/>
    <s v="CHECKLIST SAP ECC PRD 01.02.2024 INCHALAM-BLUMAR"/>
    <s v="Se ejecuta con éxito checklist diario con fecha 01.02.2024"/>
    <d v="1899-12-30T00:00:00"/>
    <d v="1899-12-30T00:00:00"/>
    <d v="1899-12-30T00:00:00"/>
  </r>
  <r>
    <s v="INC000002605747"/>
    <s v="SAP"/>
    <x v="9"/>
    <s v="CLOUD SAP HANA"/>
    <s v="FREDDY O CORTES DIAZ"/>
    <s v="tct_fcorte"/>
    <s v="4-Menor/Localizado"/>
    <x v="0"/>
    <x v="0"/>
    <x v="1"/>
    <s v="TELEFONICA EMPRESAS DE CHILE SA"/>
    <s v="CHECKLIST SAP ECC PRD 02.02.2024"/>
    <s v="09/02/2024 10:08:47"/>
    <s v="09/02/2024 10:09:53"/>
    <x v="0"/>
    <s v="TI"/>
    <s v="APLICATIVOS"/>
    <s v="09/02/2024 10:13:35"/>
    <s v="09/02/2024 23:50:00"/>
    <s v="CHECKLIST SAP ECC PRD 02.02.2024 INCHALAM-BLUMAR"/>
    <s v="Se ejecuta con éxito checklist diario con fecha 02.02.2024"/>
    <d v="1899-12-30T00:00:00"/>
    <d v="1899-12-30T00:00:00"/>
    <d v="1899-12-30T00:00:00"/>
  </r>
  <r>
    <s v="INC000002605752"/>
    <s v="SAP"/>
    <x v="9"/>
    <s v="CLOUD SAP HANA"/>
    <s v="FREDDY O CORTES DIAZ"/>
    <s v="tct_fcorte"/>
    <s v="4-Menor/Localizado"/>
    <x v="0"/>
    <x v="0"/>
    <x v="1"/>
    <s v="TELEFONICA EMPRESAS DE CHILE SA"/>
    <s v="CHECKLIST SAP ECC PRD 03.02.2024"/>
    <s v="09/02/2024 10:15:14"/>
    <s v="09/02/2024 10:16:19"/>
    <x v="0"/>
    <s v="TI"/>
    <s v="APLICATIVOS"/>
    <s v="09/02/2024 10:20:32"/>
    <s v="09/02/2024 23:50:00"/>
    <s v="CHECKLIST SAP ECC PRD 03.02.2024 TODOS LOS CLIENTES SAP"/>
    <s v="Se ejecuta con éxito checklist diario con fecha 03.02.2024"/>
    <d v="1899-12-30T00:00:00"/>
    <d v="1899-12-30T00:00:00"/>
    <d v="1899-12-30T00:00:00"/>
  </r>
  <r>
    <s v="INC000002605757"/>
    <s v="SAP"/>
    <x v="9"/>
    <s v="CLOUD SAP HANA"/>
    <s v="FREDDY O CORTES DIAZ"/>
    <s v="tct_fcorte"/>
    <s v="4-Menor/Localizado"/>
    <x v="0"/>
    <x v="0"/>
    <x v="1"/>
    <s v="TELEFONICA EMPRESAS DE CHILE SA"/>
    <s v="CHECKLIST SAP ECC PRD 04.02.2024"/>
    <s v="09/02/2024 10:16:48"/>
    <s v="09/02/2024 10:17:40"/>
    <x v="0"/>
    <s v="TI"/>
    <s v="APLICATIVOS"/>
    <s v="09/02/2024 10:22:32"/>
    <s v="09/02/2024 23:50:00"/>
    <s v="CHECKLIST SAP ECC PRD 04.02.2024 TODOS LOS CLIENTES SAP"/>
    <s v="Se ejecuta con éxito checklist diario con fecha 04.02.2024"/>
    <d v="1899-12-30T00:00:00"/>
    <d v="1899-12-30T00:00:00"/>
    <d v="1899-12-30T00:00:00"/>
  </r>
  <r>
    <s v="INC000002605773"/>
    <s v="RED INTERNA"/>
    <x v="10"/>
    <s v="APOQUINDO TI"/>
    <s v="RICARDO F ORELLANA MARDONES"/>
    <s v="tct_rorell"/>
    <s v="4-Menor/Localizado"/>
    <x v="0"/>
    <x v="0"/>
    <x v="0"/>
    <s v="TELEFONICA EMPRESAS DE CHILE SA"/>
    <s v="RONDA Y MEDICIÓN DE TEMPERATURAS EN SALAS TIC"/>
    <s v="09/02/2024 10:29:31"/>
    <s v="09/02/2024 10:30:52"/>
    <x v="0"/>
    <s v="TI"/>
    <s v="CLIMA"/>
    <s v="09/02/2024 10:49:34"/>
    <s v="09/02/2024 23:50:00"/>
    <m/>
    <s v="ACT REALIZADA SIN NOVEDAD"/>
    <d v="1899-12-30T00:00:00"/>
    <d v="1899-12-30T00:00:00"/>
    <d v="1899-12-30T00:00:00"/>
  </r>
  <r>
    <s v="INC000002605781"/>
    <s v="HOSTING VIRTUAL"/>
    <x v="17"/>
    <s v="DUOC TICKET AUTOMATICO"/>
    <s v="RODRIGO VÁSQUEZ MUÑOZ"/>
    <s v="frp_eavend"/>
    <s v="3-Moderado/Limitado"/>
    <x v="0"/>
    <x v="0"/>
    <x v="1"/>
    <s v="FUNDACION INSTITUTO PROFESIONAL DUOC UC"/>
    <s v="DUOC|REQ| Restore Servidor PRD-FUSE-02"/>
    <s v="09/02/2024 10:41:23"/>
    <s v="09/02/2024 10:43:13"/>
    <x v="0"/>
    <s v="CDP ANTIGUO 1"/>
    <s v="CDP ANTIGUO 2"/>
    <s v="13/02/2024 17:10:25"/>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 victor sepulveda_x000a__x000a_Teléfono de contacto: N/A_x000a__x000a_Acciones realizadas: restaurada correctamente vm del dia 27-01-2024_x000a__x000a_Solución paliativa o definitiva: restaurada correctamente vm del dia 27-01-"/>
    <d v="1900-01-03T05:42:56"/>
    <d v="1900-01-03T06:29:02"/>
    <d v="1899-12-30T00:46:06"/>
  </r>
  <r>
    <s v="INC000002605801"/>
    <s v="INFRAESTRUCTURA DC"/>
    <x v="2"/>
    <s v="APQ ACCESOS"/>
    <s v="JONATHAN A MARQUEZ ASTENGO"/>
    <s v="tct_patcag"/>
    <s v="4-Menor/Localizado"/>
    <x v="0"/>
    <x v="0"/>
    <x v="0"/>
    <s v="TELEFONICA EMPRESAS DE CHILE SA"/>
    <s v="SUPERVISION ACCIONA/CRQ 81723"/>
    <s v="09/02/2024 11:13:12"/>
    <s v="09/02/2024 11:14:26"/>
    <x v="0"/>
    <s v="CDP ANTIGUO 1"/>
    <s v="CDP ANTIGUO 2"/>
    <s v="09/02/2024 15:40:12"/>
    <s v="09/02/2024 23:50:00"/>
    <s v="PREVENTIVO: NO_x000a_CÓDIGO DE SERVICIO:_x000a_DIRECCIÓN:  DCSM_x000a_QUIEN REPORTA: RENE VILLEGAS_x000a_CONTACTO EN TERRENO: DC OPERADOR N1_x000a_PROBLEMA: INGRESO EQUIPO_x000a_REQUERIMIENTO: INGRESO DE EQUIPAMIENTO TIC 4 RACK A02"/>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5933"/>
    <s v="HOUSING"/>
    <x v="14"/>
    <s v="BELIEVE"/>
    <s v="PATRICIO A CASTILLO GONZALEZ"/>
    <s v="frp_jolsso"/>
    <s v="3-Moderado/Limitado"/>
    <x v="1"/>
    <x v="1"/>
    <x v="1"/>
    <s v="TELEFONICA EMPRESAS DE CHILE SA"/>
    <s v="GESTION DATACENTER/ ACCESOS /TELEFONICA EMPRESAS DE CHILE SA"/>
    <s v="09/02/2024 11:52:17"/>
    <s v="09/02/2024 11:54:18"/>
    <x v="0"/>
    <s v="CDP ANTIGUO 1"/>
    <s v="CDP ANTIGUO 2"/>
    <s v="09/02/2024 12:07:20"/>
    <s v="09/02/2024 23:50:00"/>
    <s v="EMPRESA:TELEFONICA EMPRESAS DE CHILE SA_x000a_CÓDIGO DE SERVICIO: _x000a_DIRECCIÓN: Calle San Martin #50, Santiago Centro, Santiago_x000a_NOMBRE DE QUIEN REPORTA:Jean Paul Jara_x000a_TELÉFONO DE QUIEN REPORTA: +569 83828137_x000a_NOMBRE DE CONTACTO EN TERRENO: _x000a_REQUERIMIENTO: Inspecc"/>
    <s v="ACCESOS AUTORIZADOS"/>
    <d v="1899-12-30T00:02:09"/>
    <d v="1899-12-30T00:15:03"/>
    <d v="1899-12-30T00:12:54"/>
  </r>
  <r>
    <s v="INC000002605973"/>
    <s v="RED INTERNA"/>
    <x v="10"/>
    <s v="APOQUINDO TI"/>
    <s v="RICARDO F ORELLANA MARDONES"/>
    <s v="tct_rorell"/>
    <s v="4-Menor/Localizado"/>
    <x v="0"/>
    <x v="0"/>
    <x v="0"/>
    <s v="TELEFONICA EMPRESAS DE CHILE SA"/>
    <s v="RONDA Y MEDICIÓN DE TEMPERATURAS EN SALAS TIC  18:30"/>
    <s v="09/02/2024 12:18:31"/>
    <s v="09/02/2024 12:20:24"/>
    <x v="0"/>
    <s v="TI"/>
    <s v="CLIMA"/>
    <s v="09/02/2024 19:44:02"/>
    <s v="09/02/2024 23:50:00"/>
    <m/>
    <s v="ACT REALIZADA SIN NOVEDAD"/>
    <d v="1899-12-30T00:00:00"/>
    <d v="1899-12-30T00:00:00"/>
    <d v="1899-12-30T00:00:00"/>
  </r>
  <r>
    <s v="INC000002605979"/>
    <s v="HOSTING VIRTUAL"/>
    <x v="3"/>
    <s v="DUOC TICKET AUTOMATICO"/>
    <s v="DEIBY Y SANTOYO MONTEROLA"/>
    <s v="frp_eavend"/>
    <s v="3-Moderado/Limitado"/>
    <x v="0"/>
    <x v="0"/>
    <x v="1"/>
    <s v="FUNDACION INSTITUTO PROFESIONAL DUOC UC"/>
    <s v="DUOC|REQ | Eliminar Restore de VDC"/>
    <s v="09/02/2024 12:25:15"/>
    <s v="09/02/2024 12:27:53"/>
    <x v="0"/>
    <s v="CDP ANTIGUO 1"/>
    <s v="CDP ANTIGUO 2"/>
    <s v="12/02/2024 10:03:44"/>
    <s v="12/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realiza el borrado de la maquina solicitada_x000a__x000a_Solución paliativa o definitiva:N/A_x000a__x000a_Acciones de Mejora, Recomendaciones:N/A_x000a__x000a_Causa Raíz:N"/>
    <d v="1900-01-01T17:37:15"/>
    <d v="1900-01-01T21:38:29"/>
    <d v="1899-12-30T04:01:14"/>
  </r>
  <r>
    <s v="INC000002606007"/>
    <s v="SAP"/>
    <x v="9"/>
    <s v="CLOUD SAP HANA"/>
    <s v="EWALD R GALAZ MILLALEO"/>
    <s v="tct_egalaz"/>
    <s v="4-Menor/Localizado"/>
    <x v="0"/>
    <x v="0"/>
    <x v="1"/>
    <s v="TELEFONICA GLOBAL TECHNOLOGY S.A.AGENCIA EN CHILE"/>
    <s v="Checklist diario clientes 05.02.2024"/>
    <s v="09/02/2024 12:05:19"/>
    <s v="09/02/2024 12:06:03"/>
    <x v="0"/>
    <s v="Service"/>
    <s v="Internal"/>
    <s v="09/02/2024 12:07:45"/>
    <s v="09/02/2024 23:50:00"/>
    <s v="Se adjunta Checklist Diario de los clientes;_x000a_- HCUA ECC_x000a_- Sugal ECC"/>
    <s v="Se adjunta Checklist Diario de los clientes;_x000a_- HCUA ECC_x000a_- Sugal ECC"/>
    <d v="1899-12-30T00:00:00"/>
    <d v="1899-12-30T00:02:26"/>
    <d v="1899-12-30T00:02:26"/>
  </r>
  <r>
    <s v="INC000002606011"/>
    <s v="SAP"/>
    <x v="9"/>
    <s v="CLOUD SAP HANA"/>
    <s v="EWALD R GALAZ MILLALEO"/>
    <s v="tct_egalaz"/>
    <s v="4-Menor/Localizado"/>
    <x v="0"/>
    <x v="0"/>
    <x v="1"/>
    <s v="TELEFONICA GLOBAL TECHNOLOGY S.A.AGENCIA EN CHILE"/>
    <s v="Informe Mensual clientes Mes de Enero 2024"/>
    <s v="09/02/2024 12:08:44"/>
    <s v="09/02/2024 12:09:50"/>
    <x v="0"/>
    <s v="Service"/>
    <s v="Internal"/>
    <s v="09/02/2024 12:11:18"/>
    <s v="09/02/2024 23:50:00"/>
    <s v="Se adjunta Informe Mensual de los clientes; _x000a_- Acma ECC_x000a_- HCUA ECC_x000a_- Sugal ECC"/>
    <s v="Se adjunta Informe Mensual de los clientes; _x000a_- Acma ECC_x000a_- HCUA ECC_x000a_- Sugal ECC"/>
    <d v="1899-12-30T00:00:00"/>
    <d v="1899-12-30T00:02:34"/>
    <d v="1899-12-30T00:02:34"/>
  </r>
  <r>
    <s v="INC000002606013"/>
    <s v="SAP"/>
    <x v="9"/>
    <s v="CLOUD SAP HANA"/>
    <s v="EWALD R GALAZ MILLALEO"/>
    <s v="tct_egalaz"/>
    <s v="4-Menor/Localizado"/>
    <x v="0"/>
    <x v="0"/>
    <x v="1"/>
    <s v="TELEFONICA GLOBAL TECHNOLOGY S.A.AGENCIA EN CHILE"/>
    <s v="Checklist diario clientes 06.02.2024"/>
    <s v="09/02/2024 12:11:46"/>
    <s v="09/02/2024 12:12:36"/>
    <x v="0"/>
    <s v="Service"/>
    <s v="Internal"/>
    <s v="09/02/2024 12:13:31"/>
    <s v="09/02/2024 23:50:00"/>
    <s v="Se adjunta Checklist Diario de los clientes;_x000a_- HCUA ECC_x000a_- Sugal ECC"/>
    <s v="Se adjunta Checklist Diario de los clientes;_x000a_- HCUA ECC_x000a_- Sugal ECC"/>
    <d v="1899-12-30T00:00:00"/>
    <d v="1899-12-30T00:01:45"/>
    <d v="1899-12-30T00:01:45"/>
  </r>
  <r>
    <s v="INC000002606017"/>
    <s v="SAP"/>
    <x v="9"/>
    <s v="CLOUD SAP HANA"/>
    <s v="EWALD R GALAZ MILLALEO"/>
    <s v="tct_egalaz"/>
    <s v="4-Menor/Localizado"/>
    <x v="0"/>
    <x v="0"/>
    <x v="1"/>
    <s v="TELEFONICA GLOBAL TECHNOLOGY S.A.AGENCIA EN CHILE"/>
    <s v="Checklist diario clientes 07.02.2024"/>
    <s v="09/02/2024 12:19:48"/>
    <s v="09/02/2024 12:21:57"/>
    <x v="0"/>
    <s v="Service"/>
    <s v="Internal"/>
    <s v="09/02/2024 12:24:07"/>
    <s v="09/02/2024 23:50:00"/>
    <s v="Se adjunta Checklist Diario de los clientes;_x000a_- HCUA ECC_x000a_- Sugal ECC"/>
    <s v="Se adjunta Checklist Diario de los clientes;_x000a_- HCUA ECC_x000a_- Sugal ECC"/>
    <d v="1899-12-30T00:00:00"/>
    <d v="1899-12-30T00:04:19"/>
    <d v="1899-12-30T00:04:19"/>
  </r>
  <r>
    <s v="INC000002606019"/>
    <s v="SAP"/>
    <x v="9"/>
    <s v="CLOUD SAP HANA"/>
    <s v="EWALD R GALAZ MILLALEO"/>
    <s v="tct_egalaz"/>
    <s v="4-Menor/Localizado"/>
    <x v="0"/>
    <x v="0"/>
    <x v="1"/>
    <s v="TELEFONICA GLOBAL TECHNOLOGY S.A.AGENCIA EN CHILE"/>
    <s v="Checklist diario clientes 08.02.2024"/>
    <s v="09/02/2024 12:25:19"/>
    <s v="09/02/2024 12:25:21"/>
    <x v="0"/>
    <s v="Service"/>
    <s v="Internal"/>
    <s v="09/02/2024 12:25:58"/>
    <s v="09/02/2024 23:50:00"/>
    <s v="Se adjunta Checklist Diario de los clientes;_x000a_- HCUA ECC_x000a_- Sugal ECC"/>
    <s v="Se adjunta Checklist Diario de los clientes;_x000a_- HCUA ECC_x000a_- Sugal ECC"/>
    <d v="1899-12-30T00:00:00"/>
    <d v="1899-12-30T00:00:39"/>
    <d v="1899-12-30T00:00:39"/>
  </r>
  <r>
    <s v="INC000002606021"/>
    <s v="SAP"/>
    <x v="9"/>
    <s v="CLOUD SAP HANA"/>
    <s v="EWALD R GALAZ MILLALEO"/>
    <s v="tct_egalaz"/>
    <s v="4-Menor/Localizado"/>
    <x v="0"/>
    <x v="0"/>
    <x v="1"/>
    <s v="TELEFONICA GLOBAL TECHNOLOGY S.A.AGENCIA EN CHILE"/>
    <s v="Checklist diario clientes 09.02.2024"/>
    <s v="09/02/2024 12:26:21"/>
    <s v="09/02/2024 12:27:03"/>
    <x v="0"/>
    <s v="Service"/>
    <s v="Internal"/>
    <s v="09/02/2024 12:28:11"/>
    <s v="09/02/2024 23:50:00"/>
    <s v="Se adjunta Checklist Diario de los clientes;_x000a_- HCUA ECC_x000a_- Sugal ECC"/>
    <s v="Se adjunta Checklist Diario de los clientes;_x000a_- HCUA ECC_x000a_- Sugal ECC"/>
    <d v="1899-12-30T00:00:00"/>
    <d v="1899-12-30T00:01:50"/>
    <d v="1899-12-30T00:01:50"/>
  </r>
  <r>
    <s v="INC000002606038"/>
    <s v="HOSTING VIRTUAL"/>
    <x v="6"/>
    <s v="SISTEMA OPERATIVO MICROSOFT"/>
    <s v="JAVIER CUEVAS"/>
    <s v="tct_jacuev"/>
    <s v="4-Menor/Localizado"/>
    <x v="0"/>
    <x v="0"/>
    <x v="1"/>
    <s v="TELEFONICA GLOBAL TECHNOLOGY S.A.AGENCIA EN CHILE"/>
    <s v="rEQUERIMIENTO sOC dEEP sECURITY"/>
    <s v="09/02/2024 12:48:32"/>
    <s v="09/02/2024 12:49:37"/>
    <x v="0"/>
    <s v="TI"/>
    <s v="SISTEMAS OPERATIVOS"/>
    <s v="12/02/2024 10:52:51"/>
    <s v="12/02/2024 23:50:00"/>
    <s v="Folio generado automáticamente para atender requerimiento del cliente. La solicitud fue realizada directamente al área resolutoria sin pasar por el flujo de mesa de ayuda"/>
    <s v="OK"/>
    <d v="1900-01-01T18:23:41"/>
    <d v="1900-01-01T22:04:19"/>
    <d v="1899-12-30T03:40:38"/>
  </r>
  <r>
    <s v="INC000002606055"/>
    <s v="HOUSING"/>
    <x v="8"/>
    <s v="BELIEVE"/>
    <s v="FERNEY D GARZON PEÑA"/>
    <s v="frp_xgambo"/>
    <s v="3-Moderado/Limitado"/>
    <x v="1"/>
    <x v="1"/>
    <x v="1"/>
    <s v="TELEFONICA EMPRESAS DE CHILE SA"/>
    <s v="GESTION DATACENTER/ ACCESOS / DXC"/>
    <s v="09/02/2024 13:33:56"/>
    <s v="09/02/2024 13:35:57"/>
    <x v="0"/>
    <s v="COMUNICACIONES"/>
    <s v="VPN IP - MPLS"/>
    <s v="09/02/2024 13:47:50"/>
    <s v="09/02/2024 23:50:00"/>
    <s v="EMPRESA: DXC_x000a_CÓDIGO DE SERVICIO: _x000a_DIRECCIÓN:AV. Presidente Prieto #226, Paine, Santiago_x000a_NOMBRE DE QUIEN REPORTA:Ferney Garzon_x000a_TELÉFONO DE QUIEN REPORTA:  56 2 25774418_x000a_NOMBRE DE CONTACTO EN TERRENO: _x000a_REQUERIMIENTO :  Cambio de disco por rotura de HW_x000a_EQUI"/>
    <m/>
    <d v="1899-12-30T00:00:00"/>
    <d v="1899-12-30T00:13:54"/>
    <d v="1899-12-30T00:13:54"/>
  </r>
  <r>
    <s v="INC000002606117"/>
    <s v="VPN IP - MPLS"/>
    <x v="3"/>
    <s v="GESTION HD"/>
    <s v="PABLO N OLIVA ALARCON"/>
    <s v="frp_pcamay"/>
    <s v="3-Moderado/Limitado"/>
    <x v="1"/>
    <x v="1"/>
    <x v="1"/>
    <s v="ASF LOGISTICA SPA"/>
    <s v="HD/Clonación maquina ARANDA_APP01"/>
    <s v="09/02/2024 12:36:14"/>
    <s v="09/02/2024 12:37:01"/>
    <x v="0"/>
    <s v="CDP ANTIGUO 1"/>
    <s v="CDP ANTIGUO 2"/>
    <s v="09/02/2024 17:07:58"/>
    <s v="09/02/2024 23:50:00"/>
    <s v="PREVENTIVO: NO_x000a_CODIGO DE SERVICIO:_x000a_DIRECCION:_x000a_QUIEN REPORTA:(56) 2-26773175 ((56) 9-91879518 Juan Esteban Puente Cox_x000a_CONTACTO EN TERRENO:(56) 2-26773175 ((56) 9-91879518 Juan Esteban Puente Cox_x000a_PROBLEMA:_x000a_REQUERIMIENTO:Favor ver la posibilidad de clonar l"/>
    <s v="FASE RESOLUCIÓN Y RECUPERACIÓN_x000a__x000a_Se efectúa contacto con cliente: Juan Puente_x000a__x000a_Teléfono de contacto: NA_x000a__x000a_Acciones realizadas: Se informa a cliente de procedimiento para realizar la clonacion de manera autogestionada, ademas de que debe contar con ventana"/>
    <d v="1899-12-30T00:38:31"/>
    <d v="1899-12-30T04:31:44"/>
    <d v="1899-12-30T03:53:13"/>
  </r>
  <r>
    <s v="INC000002606122"/>
    <s v="VPN IP - MPLS"/>
    <x v="12"/>
    <s v="GESTION HD"/>
    <s v="DENISE CRUZAT ETCHEBERRY"/>
    <s v="frp_pcamay"/>
    <s v="3-Moderado/Limitado"/>
    <x v="1"/>
    <x v="1"/>
    <x v="1"/>
    <s v="TELEFONICA GLOBAL TECHNOLOGY S.A.AGENCIA EN CHILE"/>
    <s v="HD/Accesos Consola Deep"/>
    <s v="09/02/2024 12:51:41"/>
    <s v="09/02/2024 12:53:32"/>
    <x v="1"/>
    <s v="CDP ANTIGUO 1"/>
    <s v="CDP ANTIGUO 2"/>
    <s v="09/02/2024 13:14:04"/>
    <s v="09/02/2024 13:14:04"/>
    <s v="PREVENTIVO: NO_x000a_CODIGO DE SERVICIO:_x000a_DIRECCION:_x000a_QUIEN REPORTA:+56 9 9535 4350  Javier Andres Cuevas Flores_x000a_CONTACTO EN TERRENO:_x000a_PROBLEMA:_x000a_REQUERIMIENTO:Favor crear folio a @SOC Empresas _x000a__x000a_ _x000a__x000a_Necesitamos  usuario en Consolas Deep Solo Lectura  para ver esta"/>
    <s v="ticket creado por SOC_x000a__x000a_Estimado JAVIER ANDRES CUEVAS FLORES: _x000a__x000a_Junto con saludar, le informamos que su requerimiento está siendo atendido según folio INC000002605878_x000a_Con el fin de asegurar la calidad de la atención, le solicitamos por favor mantener el n"/>
    <d v="1899-12-30T00:00:00"/>
    <d v="1899-12-30T00:22:23"/>
    <d v="1899-12-30T00:22:23"/>
  </r>
  <r>
    <s v="INC000002606178"/>
    <s v="INFRAESTRUCTURA DC"/>
    <x v="2"/>
    <s v="APQ ACCESOS"/>
    <s v="JONATHAN A MARQUEZ ASTENGO"/>
    <s v="tct_jmarqu"/>
    <s v="4-Menor/Localizado"/>
    <x v="0"/>
    <x v="0"/>
    <x v="0"/>
    <s v="TELEFONICA CYBERSECURITY TECH CHILE SPA"/>
    <s v="FACTIBILIDAD CAJA LOS HEROES/CRQ 82131"/>
    <s v="09/02/2024 15:35:35"/>
    <s v="09/02/2024 15:35:55"/>
    <x v="0"/>
    <s v="CDP ANTIGUO 1"/>
    <s v="CDP ANTIGUO 2"/>
    <s v="09/02/2024 15:41:16"/>
    <s v="09/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06183"/>
    <s v="RED INTERNA"/>
    <x v="0"/>
    <s v="APQ ACCESOS"/>
    <s v="CARLOS F ARAYA RAMIREZ"/>
    <s v="tct_cararr"/>
    <s v="4-Menor/Localizado"/>
    <x v="0"/>
    <x v="0"/>
    <x v="1"/>
    <s v="TELEFONICA CYBERSECURITY TECH CHILE SPA"/>
    <s v="FACTIBILIDAD 82107"/>
    <s v="09/02/2024 15:42:24"/>
    <s v="09/02/2024 15:44:02"/>
    <x v="0"/>
    <s v="CDP ANTIGUO 1"/>
    <s v="CDP ANTIGUO 2"/>
    <s v="09/02/2024 18:11:59"/>
    <s v="09/02/2024 23:50:00"/>
    <m/>
    <s v="factiblidad enviada"/>
    <d v="1899-12-30T00:00:00"/>
    <d v="1899-12-30T02:29:35"/>
    <d v="1899-12-30T02:29:35"/>
  </r>
  <r>
    <s v="INC000002606309"/>
    <s v="TICKET-INTELIGENTE"/>
    <x v="7"/>
    <s v="GESTION TI"/>
    <s v="VICTOR SEPULVEDA GAMARRA"/>
    <s v="USR_TSIGHT"/>
    <s v="1-Extenso/Generalizado"/>
    <x v="0"/>
    <x v="0"/>
    <x v="3"/>
    <s v="FUNDACION INSTITUTO PROFESIONAL DUOC UC"/>
    <s v="fiprdu01 - srvbackhomeprd01_vm TICKET AUTOMATICO"/>
    <s v="09/02/2024 14:21:38"/>
    <s v="09/02/2024 14:21:38"/>
    <x v="0"/>
    <s v="TI"/>
    <s v="SISTEMAS OPERATIVOS"/>
    <s v="09/02/2024 16:25:24"/>
    <s v="09/02/2024 23:50:00"/>
    <s v="PREVENTIVO=SI_x000a_CODIGO DE SERVICIO=srvbackhomeprd01_VM_x000a_DIRECCION=NULL_x000a_CIUDAD=NULL_x000a_COMUNA LOCAL=_x000a_REGION=NULL_x000a_QUIEN REPORTA=Ticket automático_x000a_CONTACTO EN TERRENO=_x000a_PROBLEMA=High RAM Usage Alert for Node FIPRDU01 - srvbackhomeprd01_VM_x000a_REQUERIMIENTO=_x000a_EQUIPOS EN"/>
    <s v="Se revisa servidor SRVBACKHOMEPRD01, encontrando peaks de consumo por parte de AV Sophos, servicio apache se encuentra operativo y no se aprecia afectación de servicio."/>
    <d v="1899-12-30T01:41:10"/>
    <d v="1899-12-30T02:03:46"/>
    <d v="1899-12-30T00:22:36"/>
  </r>
  <r>
    <s v="INC000002606389"/>
    <s v="TICKET-INTELIGENTE"/>
    <x v="4"/>
    <s v="GESTION TI"/>
    <s v="JUAN P SEGURA VARGAS"/>
    <s v="USR_TSIGHT"/>
    <s v="1-Extenso/Generalizado"/>
    <x v="0"/>
    <x v="0"/>
    <x v="3"/>
    <s v="FUNDACION INSTITUTO PROFESIONAL DUOC UC"/>
    <s v="fiprdu01 - srvfs01_vm TICKET AUTOMATICO"/>
    <s v="09/02/2024 15:39:42"/>
    <s v="09/02/2024 15:39:42"/>
    <x v="0"/>
    <s v="TI"/>
    <s v="SISTEMAS OPERATIVOS"/>
    <s v="09/02/2024 17:16:33"/>
    <s v="09/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0:47:59"/>
    <d v="1899-12-30T01:36:51"/>
    <d v="1899-12-30T00:48:52"/>
  </r>
  <r>
    <s v="INC000002606458"/>
    <s v="HOUSING"/>
    <x v="8"/>
    <s v="BELIEVE"/>
    <s v="JAIRO A SALINAS GARAY"/>
    <s v="frp_jcarri"/>
    <s v="3-Moderado/Limitado"/>
    <x v="1"/>
    <x v="1"/>
    <x v="1"/>
    <s v="HUAWEI CHILE S A"/>
    <s v="GESTION DATACENTER/ ACCESOS /HUAWEI CHILE S A"/>
    <s v="09/02/2024 19:17:57"/>
    <s v="09/02/2024 19:23:34"/>
    <x v="0"/>
    <s v="COMUNICACIONES"/>
    <s v="VPN IP - MPLS"/>
    <s v="09/02/2024 20:20:43"/>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19:52"/>
    <d v="1899-12-30T01:02:46"/>
    <d v="1899-12-30T00:42:54"/>
  </r>
  <r>
    <s v="INC000002606467"/>
    <s v="HOUSING"/>
    <x v="8"/>
    <s v="BELIEVE"/>
    <s v="JAIRO A SALINAS GARAY"/>
    <s v="frp_jcarri"/>
    <s v="3-Moderado/Limitado"/>
    <x v="1"/>
    <x v="1"/>
    <x v="1"/>
    <s v="HUAWEI CHILE S A"/>
    <s v="GESTION DATACENTER/ ACCESOS /HUAWEI CHILE S A"/>
    <s v="09/02/2024 19:33:10"/>
    <s v="09/02/2024 19:34:35"/>
    <x v="0"/>
    <s v="COMUNICACIONES"/>
    <s v="VPN IP - MPLS"/>
    <s v="09/02/2024 20:21:07"/>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03"/>
    <d v="1899-12-30T00:47:57"/>
    <d v="1899-12-30T00:27:54"/>
  </r>
  <r>
    <s v="INC000002606469"/>
    <s v="HOUSING"/>
    <x v="8"/>
    <s v="BELIEVE"/>
    <s v="JAIRO A SALINAS GARAY"/>
    <s v="frp_jcarri"/>
    <s v="3-Moderado/Limitado"/>
    <x v="1"/>
    <x v="1"/>
    <x v="1"/>
    <s v="HUAWEI CHILE S A"/>
    <s v="GESTION DATACENTER/ ACCESOS /HUAWEI CHILE S A"/>
    <s v="09/02/2024 19:36:47"/>
    <s v="09/02/2024 19:38:12"/>
    <x v="0"/>
    <s v="COMUNICACIONES"/>
    <s v="VPN IP - MPLS"/>
    <s v="09/02/2024 20:21:30"/>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16"/>
    <d v="1899-12-30T00:44:43"/>
    <d v="1899-12-30T00:24:27"/>
  </r>
  <r>
    <s v="INC000002606500"/>
    <s v="HOUSING"/>
    <x v="13"/>
    <s v="BELIEVE"/>
    <s v="RICARDO F ORELLANA MARDONES"/>
    <s v="frp_xgambo"/>
    <s v="3-Moderado/Limitado"/>
    <x v="1"/>
    <x v="1"/>
    <x v="1"/>
    <s v="TELEFONICA EMPRESAS DE CHILE SA"/>
    <s v="GESTION DATACENTER/ ACCESOS / TELEFONICA EMPRESAS DE CHILE SA"/>
    <s v="10/02/2024 9:20:14"/>
    <s v="10/02/2024 9:21:47"/>
    <x v="0"/>
    <s v="CDP ANTIGUO 1"/>
    <s v="CDP ANTIGUO 2"/>
    <s v="10/02/2024 9:36:55"/>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45"/>
    <d v="1899-12-30T00:16:41"/>
    <d v="1899-12-30T00:09:56"/>
  </r>
  <r>
    <s v="INC000002606503"/>
    <s v="HOUSING"/>
    <x v="13"/>
    <s v="BELIEVE"/>
    <s v="RICARDO F ORELLANA MARDONES"/>
    <s v="frp_xgambo"/>
    <s v="3-Moderado/Limitado"/>
    <x v="1"/>
    <x v="1"/>
    <x v="1"/>
    <s v="TELEFONICA EMPRESAS DE CHILE SA"/>
    <s v="GESTION DATACENTER/ ACCESOS / TELEFONICA EMPRESAS DE CHILE SA"/>
    <s v="10/02/2024 9:40:03"/>
    <s v="10/02/2024 9:43:02"/>
    <x v="0"/>
    <s v="CDP ANTIGUO 1"/>
    <s v="CDP ANTIGUO 2"/>
    <s v="10/02/2024 9:54:21"/>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53"/>
    <d v="1899-12-30T00:14:18"/>
    <d v="1899-12-30T00:07:25"/>
  </r>
  <r>
    <s v="INC000002606510"/>
    <s v="RED INTERNA"/>
    <x v="2"/>
    <s v="APQ ACCESOS"/>
    <s v="YORDI M HURTADO ARAYA"/>
    <s v="tct_yorhua"/>
    <s v="4-Menor/Localizado"/>
    <x v="0"/>
    <x v="0"/>
    <x v="1"/>
    <s v="TELEFONICA CYBERSECURITY TECH CHILE SPA"/>
    <s v="RONDA TOMA DE TEMPERATURAS SALAS TIC 16:30"/>
    <s v="09/02/2024 15:56:46"/>
    <s v="09/02/2024 15:57:10"/>
    <x v="0"/>
    <s v="CDP ANTIGUO 1"/>
    <s v="CDP ANTIGUO 2"/>
    <s v="09/02/2024 16:36:04"/>
    <s v="09/02/2024 23:50:00"/>
    <s v="RONDA TOMA DE TEMPERATURAS SALAS TIC 16:30"/>
    <s v="RONDA REALIZADA"/>
    <d v="1899-12-30T00:00:00"/>
    <d v="1899-12-30T00:39:18"/>
    <d v="1899-12-30T00:39:18"/>
  </r>
  <r>
    <s v="INC000002606524"/>
    <s v="RED INTERNA"/>
    <x v="6"/>
    <s v="APQ ACCESOS"/>
    <s v="ALEJANDRO ACEVEDO VALENZUELA"/>
    <s v="tct_yorhua"/>
    <s v="4-Menor/Localizado"/>
    <x v="0"/>
    <x v="0"/>
    <x v="1"/>
    <s v="TELEFONICA CYBERSECURITY TECH CHILE SPA"/>
    <s v="REVISION DE CORREO, NO RECIBE CORREOS"/>
    <s v="09/02/2024 16:26:36"/>
    <s v="09/02/2024 16:31:49"/>
    <x v="0"/>
    <s v="CDP ANTIGUO 1"/>
    <s v="CDP ANTIGUO 2"/>
    <s v="10/02/2024 1:11:30"/>
    <s v="10/02/2024 23:50:00"/>
    <s v="PREVENTIVO: SI/NO_x000a_CODIGO DE SERVICIO: NO APLICA_x000a_DIRECCION:  NO APLICA_x000a_QUIEN REPORTA: KATHERINE DIAZ_x000a_CONTACTO EN TERRENO: OPERACIONES DATA CENTER _x000a_PROBLEMA: PROBLEMAS EN LA RECEPCION DE CORREO, DOMINIO @TELEFONICA.COM, Y ALGUNOS DOMINIOS  @tic.cl CORREOS"/>
    <s v="Síntoma:  Usuarios reciben un NDR al enviar correos a externos. El flujo de correos a externos esté bloqueado._x000a_ _x000a_Causa:  La organización esté enviando correos en masa. _x000a_ _x000a_Resolución:  Comentamos en llamada que el flujo de correo de la organización está b"/>
    <d v="1899-12-30T08:18:25"/>
    <d v="1899-12-30T08:44:54"/>
    <d v="1899-12-30T00:26:29"/>
  </r>
  <r>
    <s v="INC000002606650"/>
    <s v="VPN IP - MPLS"/>
    <x v="6"/>
    <s v="BELIEVE"/>
    <s v="ALEJANDRO ACEVEDO VALENZUELA"/>
    <s v="frp_cnavar"/>
    <s v="3-Moderado/Limitado"/>
    <x v="1"/>
    <x v="1"/>
    <x v="1"/>
    <s v="TELEFONICA GLOBAL TECHNOLOGY S.A.AGENCIA EN CHILE"/>
    <s v="HD/ Creación de Folio"/>
    <s v="09/02/2024 19:19:51"/>
    <s v="09/02/2024 19:21:15"/>
    <x v="0"/>
    <s v="CDP ANTIGUO 1"/>
    <s v="CDP ANTIGUO 2"/>
    <s v="09/02/2024 20:35:46"/>
    <s v="09/02/2024 23:50:00"/>
    <s v="PREVENTIVO: NO_x000a_CODIGO DE SERVICIO: CUENTA_x000a_DIRECCION:_x000a_QUIEN REPORTA:  Alejandro Acevedo_x000a_CONTACTO EN TERRENO:_x000a_PROBLEMA:_x000a_REQUERIMIENTO:_x000a__x000a_Buenas Tardes_x000a_Se requiere de su acostumbrado apoyo para la creación de folio el mismo_x000a_consiste en habilitación de cuenta"/>
    <s v="cuenta nuevamente habilitada a nivel de vpn. usuario verifica quedando operativo."/>
    <d v="1899-12-30T00:01:23"/>
    <d v="1899-12-30T01:15:55"/>
    <d v="1899-12-30T01:14:32"/>
  </r>
  <r>
    <s v="INC000002606651"/>
    <s v="HOUSING"/>
    <x v="8"/>
    <s v="ADMINISTRADORES RESIDENTES"/>
    <s v="JAIRO A SALINAS GARAY"/>
    <s v="frp_jugonz"/>
    <s v="3-Moderado/Limitado"/>
    <x v="1"/>
    <x v="1"/>
    <x v="1"/>
    <s v="HUAWEI CHILE S A"/>
    <s v="GESTION DATACENTER/ ACCESOS / HUAWEI CHILE S A"/>
    <s v="09/02/2024 19:14:35"/>
    <s v="09/02/2024 19:17:37"/>
    <x v="0"/>
    <s v="COMUNICACIONES"/>
    <s v="VPN IP - MPLS"/>
    <s v="09/02/2024 20:21:58"/>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33"/>
    <d v="1899-12-30T01:07:23"/>
    <d v="1899-12-30T00:46:50"/>
  </r>
  <r>
    <s v="INC000002606655"/>
    <s v="HOSTING VIRTUAL"/>
    <x v="6"/>
    <s v="OPERACION N1"/>
    <s v="ALEJANDRO ACEVEDO VALENZUELA"/>
    <s v="tct_aaceve"/>
    <s v="4-Menor/Localizado"/>
    <x v="0"/>
    <x v="0"/>
    <x v="1"/>
    <s v="TELEFONICA GLOBAL TECHNOLOGY S.A.AGENCIA EN CHILE"/>
    <s v="Procedimiento de Bloqueo / Desbloqueo de VPN"/>
    <s v="09/02/2024 19:22:08"/>
    <s v="09/02/2024 19:24:19"/>
    <x v="0"/>
    <s v="TI"/>
    <s v="SISTEMAS OPERATIVOS"/>
    <s v="12/02/2024 15:43:17"/>
    <s v="12/02/2024 23:50:00"/>
    <s v="Procedimiento de Bloqueo / Desbloqueo de VPN"/>
    <s v="Procedimiento de Bloqueo / Desbloqueo de VPN realizado exitosamente."/>
    <d v="1900-01-01T20:18:32"/>
    <d v="1900-01-01T20:21:09"/>
    <d v="1899-12-30T00:02:37"/>
  </r>
  <r>
    <s v="INC000002606660"/>
    <s v="HOUSING"/>
    <x v="8"/>
    <s v="ADMINISTRADORES RESIDENTES"/>
    <s v="JAIRO A SALINAS GARAY"/>
    <s v="frp_jugonz"/>
    <s v="3-Moderado/Limitado"/>
    <x v="1"/>
    <x v="1"/>
    <x v="1"/>
    <s v="HUAWEI CHILE S A"/>
    <s v="GESTION DATACENTER/ ACCESOS / HUAWEI CHILE S A"/>
    <s v="09/02/2024 19:29:47"/>
    <s v="09/02/2024 19:31:07"/>
    <x v="0"/>
    <s v="COMUNICACIONES"/>
    <s v="VPN IP - MPLS"/>
    <s v="09/02/2024 20:22:23"/>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45"/>
    <d v="1899-12-30T00:52:36"/>
    <d v="1899-12-30T00:31:51"/>
  </r>
  <r>
    <s v="INC000002606663"/>
    <s v="HOUSING"/>
    <x v="8"/>
    <s v="ADMINISTRADORES RESIDENTES"/>
    <s v="JAIRO A SALINAS GARAY"/>
    <s v="frp_jugonz"/>
    <s v="3-Moderado/Limitado"/>
    <x v="1"/>
    <x v="1"/>
    <x v="1"/>
    <s v="HUAWEI CHILE S A"/>
    <s v="GESTION DATACENTER/ ACCESOS / HUAWEI CHILE S A"/>
    <s v="09/02/2024 19:38:20"/>
    <s v="09/02/2024 19:39:26"/>
    <x v="0"/>
    <s v="COMUNICACIONES"/>
    <s v="VPN IP - MPLS"/>
    <s v="09/02/2024 20:22:47"/>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58"/>
    <d v="1899-12-30T00:44:27"/>
    <d v="1899-12-30T00:23:29"/>
  </r>
  <r>
    <s v="INC000002606712"/>
    <s v="INFRAESTRUCTURA DC"/>
    <x v="2"/>
    <s v="APQ ACCESOS"/>
    <s v="JONATHAN A MARQUEZ ASTENGO"/>
    <s v="tct_jmarqu"/>
    <s v="4-Menor/Localizado"/>
    <x v="0"/>
    <x v="0"/>
    <x v="0"/>
    <s v="TELEFONICA CYBERSECURITY TECH CHILE SPA"/>
    <s v="FACTIBILIDAD NSG SERVICIOS/CRQ 82135"/>
    <s v="09/02/2024 17:25:41"/>
    <s v="09/02/2024 17:27:22"/>
    <x v="0"/>
    <s v="CDP ANTIGUO 1"/>
    <s v="CDP ANTIGUO 2"/>
    <s v="09/02/2024 17:44:37"/>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606717"/>
    <s v="HOUSING"/>
    <x v="11"/>
    <s v="APQ ACCESOS"/>
    <s v="LUIS O MORALES ARENAS"/>
    <s v="tct_luimoa"/>
    <s v="4-Menor/Localizado"/>
    <x v="0"/>
    <x v="0"/>
    <x v="1"/>
    <s v="TELEFONICA EMPRESAS DE CHILE SA"/>
    <s v="SE CREA TICKET POR SUPERVISOR A CLIENTE DXC"/>
    <s v="09/02/2024 18:24:08"/>
    <s v="09/02/2024 18:27:24"/>
    <x v="0"/>
    <s v="CDP ANTIGUO 1"/>
    <s v="CDP ANTIGUO 2"/>
    <s v="09/02/2024 18:28:57"/>
    <s v="09/02/2024 23:50:00"/>
    <s v="*Estimados:*_x0009_Se realiza Supervisión_x000a__x0009__x000a_*Cliente:*_x0009_DXC_x000a_*Proveedor:*_x0009_Personal de planta DXC_x000a_*Tipo Requerimiento:*_x0009_TRABAJO SIN CRQ_x000a_*N° Ticket Acceso:*_x0009_2606055_x000a_*N° CRQ:*_x0009_NO APLICA_x000a_*Estado CRQ:*_x0009_NO APLICA_x000a_*TKT:*_x0009_NO APLICA_x000a_*Actividad a realizar:*_x0009_Cambio de disc"/>
    <s v="SUPERVISION SIN CRQ/ OK"/>
    <d v="1899-12-30T00:01:33"/>
    <d v="1899-12-30T00:04:49"/>
    <d v="1899-12-30T00:03:16"/>
  </r>
  <r>
    <s v="INC000002606719"/>
    <s v="HOUSING"/>
    <x v="8"/>
    <s v="BELIEVE"/>
    <s v="JAIRO A SALINAS GARAY"/>
    <s v="frp_jolsso"/>
    <s v="3-Moderado/Limitado"/>
    <x v="1"/>
    <x v="1"/>
    <x v="1"/>
    <s v="HUAWEI CHILE S A"/>
    <s v="GESTION DATACENTER/ ACCESOS /HUAWEI CHILE S A"/>
    <s v="09/02/2024 19:17:23"/>
    <s v="09/02/2024 19:20:10"/>
    <x v="0"/>
    <s v="COMUNICACIONES"/>
    <s v="VPN IP - MPLS"/>
    <s v="09/02/2024 20:23:08"/>
    <s v="09/02/2024 23:50:00"/>
    <s v="EMPRESA:HUAWEI CHILE S A_x000a_CÓDIGO DE SERVICIO: _x000a_DIRECCIÓN: Av. Presidente Prieto #226, Paine, Santiago_x000a_NOMBRE DE QUIEN REPORTA:Ronald Alayo_x000a_TELÉFONO DE QUIEN REPORTA: 56935662382_x000a_NOMBRE DE CONTACTO EN TERRENO: _x000a_REQUERIMIENTO: Realizacion de trabajos  y tic"/>
    <s v="ACCESOS AUTORIZADOS."/>
    <d v="1899-12-30T00:21:07"/>
    <d v="1899-12-30T01:05:45"/>
    <d v="1899-12-30T00:44:38"/>
  </r>
  <r>
    <s v="INC000002606727"/>
    <s v="BACKUP ON DEMAND"/>
    <x v="3"/>
    <s v="SM OPERACIONES"/>
    <s v="ANGEL CASTRO CABRERA"/>
    <s v="tct_jsegur"/>
    <s v="4-Menor/Localizado"/>
    <x v="0"/>
    <x v="0"/>
    <x v="3"/>
    <s v="TELEFONICA GLOBAL TECHNOLOGY S.A.AGENCIA EN CHILE"/>
    <s v="Problemas para respaldar servidor payroll-06-7-dhy // XINERGIA - VM-Desconectada."/>
    <s v="10/02/2024 0:45:45"/>
    <s v="10/02/2024 0:50:04"/>
    <x v="0"/>
    <s v="TI"/>
    <s v="SERVIDORES VIRTUALES"/>
    <s v="12/02/2024 10:52:13"/>
    <s v="12/02/2024 23:50:00"/>
    <s v="Problemas para respaldar servidor payroll-06-7-dhy // XINERGIA - VM-Desconectada."/>
    <s v="Se efectúa contacto con cliente: Juan Segura_x000a_Teléfono de contacto: Via correo_x000a_Acciones realizadas: Actualmente respaldo se encuentra deshabilitado, hasta que el cliente realice un chequeo de discos en servidor virtual._x000a_Acciones de Mejora, Recomendaciones"/>
    <d v="1900-01-01T03:39:58"/>
    <d v="1900-01-01T10:06:28"/>
    <d v="1899-12-30T06:26:30"/>
  </r>
  <r>
    <s v="INC000002606748"/>
    <s v="HOUSING"/>
    <x v="11"/>
    <s v="APQ ACCESOS"/>
    <s v="JAIRO A SALINAS GARAY"/>
    <s v="tct_jsalin"/>
    <s v="3-Moderado/Limitado"/>
    <x v="1"/>
    <x v="1"/>
    <x v="1"/>
    <s v="TELEFONICA EMPRESAS DE CHILE SA"/>
    <s v="Pruebas en nueva cruzada MasterCard-DC Paine / DXC-NXS"/>
    <s v="10/02/2024 7:03:47"/>
    <s v="10/02/2024 7:06:01"/>
    <x v="0"/>
    <s v="CDP ANTIGUO 1"/>
    <s v="CDP ANTIGUO 2"/>
    <s v="10/02/2024 7:06:01"/>
    <s v="10/02/2024 23:50:00"/>
    <s v="Pruebas en nueva cruzada MasterCard-DC Paine / DXC-NXS"/>
    <s v="SUPERVISION CRQ/OK."/>
    <d v="1899-12-30T00:00:00"/>
    <d v="1899-12-30T00:02:14"/>
    <d v="1899-12-30T00:02:14"/>
  </r>
  <r>
    <s v="INC000002606749"/>
    <s v="HOUSING"/>
    <x v="11"/>
    <s v="APQ ACCESOS"/>
    <s v="JAIRO A SALINAS GARAY"/>
    <s v="tct_jsalin"/>
    <s v="3-Moderado/Limitado"/>
    <x v="1"/>
    <x v="1"/>
    <x v="1"/>
    <s v="TELEFONICA EMPRESAS DE CHILE SA"/>
    <s v="RONDA Y REVISION DE SALAS TECNICAS"/>
    <s v="10/02/2024 7:06:07"/>
    <s v="10/02/2024 7:09:22"/>
    <x v="0"/>
    <s v="CDP ANTIGUO 1"/>
    <s v="CDP ANTIGUO 2"/>
    <s v="10/02/2024 7:09:22"/>
    <s v="10/02/2024 23:50:00"/>
    <s v="RONDA Y REVISION DE SALAS TECNICAS"/>
    <s v="RONDA REALIZADA."/>
    <d v="1899-12-30T00:00:00"/>
    <d v="1899-12-30T00:03:15"/>
    <d v="1899-12-30T00:03:15"/>
  </r>
  <r>
    <s v="INC000002606750"/>
    <s v="HOUSING"/>
    <x v="11"/>
    <s v="APQ ACCESOS"/>
    <s v="JAIRO A SALINAS GARAY"/>
    <s v="tct_jsalin"/>
    <s v="3-Moderado/Limitado"/>
    <x v="1"/>
    <x v="1"/>
    <x v="1"/>
    <s v="TELEFONICA EMPRESAS DE CHILE SA"/>
    <s v="TOMA DE ALARMAS DE CLIENTE"/>
    <s v="10/02/2024 7:09:28"/>
    <s v="10/02/2024 7:10:54"/>
    <x v="0"/>
    <s v="CDP ANTIGUO 1"/>
    <s v="CDP ANTIGUO 2"/>
    <s v="10/02/2024 7:10:54"/>
    <s v="10/02/2024 23:50:00"/>
    <s v="TOMA DE ALARMAS DE CLIENTE"/>
    <s v="TOMA DE ALARMAS REALIZADA."/>
    <d v="1899-12-30T00:00:00"/>
    <d v="1899-12-30T00:01:26"/>
    <d v="1899-12-30T00:01:26"/>
  </r>
  <r>
    <s v="INC000002606767"/>
    <s v="RED INTERNA"/>
    <x v="10"/>
    <s v="APOQUINDO TI"/>
    <s v="RICARDO F ORELLANA MARDONES"/>
    <s v="tct_rorell"/>
    <s v="4-Menor/Localizado"/>
    <x v="0"/>
    <x v="0"/>
    <x v="0"/>
    <s v="TELEFONICA EMPRESAS DE CHILE SA"/>
    <s v="RONDA Y MEDICIÓN DE TEMPERATURAS EN SALAS TIC 19:30"/>
    <s v="10/02/2024 10:34:12"/>
    <s v="10/02/2024 10:36:03"/>
    <x v="0"/>
    <s v="TI"/>
    <s v="CLIMA"/>
    <s v="10/02/2024 19:32:14"/>
    <s v="10/02/2024 23:50:00"/>
    <m/>
    <s v="ACT REALIZADA SIN NOVEDAD"/>
    <d v="1899-12-30T00:00:00"/>
    <d v="1899-12-30T00:00:00"/>
    <d v="1899-12-30T00:00:00"/>
  </r>
  <r>
    <s v="INC000002607183"/>
    <s v="INFRAESTRUCTURA DC"/>
    <x v="2"/>
    <s v="APQ ACCESOS"/>
    <s v="FRANCISCO J FELIU ABARCA"/>
    <s v="tct_frafea"/>
    <s v="4-Menor/Localizado"/>
    <x v="0"/>
    <x v="0"/>
    <x v="0"/>
    <s v="TELEFONICA CYBERSECURITY TECH CHILE SPA"/>
    <s v="TICKET DIARIO RONDAS PREVENTIVAS Y TOMA DE TEMPERATURAS EN SALAS TIC"/>
    <s v="09/02/2024 21:10:05"/>
    <s v="09/02/2024 21:14:24"/>
    <x v="0"/>
    <s v="TI"/>
    <s v="CLIMA"/>
    <s v="10/02/2024 7:25:07"/>
    <s v="10/02/2024 23:50:00"/>
    <s v="PREVENTIVO: SI_x000a_CODIGO DE SERVICIO: N/A_x000a_DIRECCION:  SAN MARTIN 50_x000a_QUIEN REPORTA: FRANCISCO FELIU_x000a_CONTACTO EN TERRENO: FRANCISCO FELIU_x000a_PROBLEMA: N/A_x000a_REQUERIMIENTO: TICKET DIARIO RONDAS PREVENTIVAS Y TOM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7259"/>
    <s v="TICKET-INTELIGENTE"/>
    <x v="6"/>
    <s v="GESTION TI"/>
    <s v="ALEJANDRO ACEVEDO VALENZUELA"/>
    <s v="USR_TSIGHT"/>
    <s v="1-Extenso/Generalizado"/>
    <x v="0"/>
    <x v="0"/>
    <x v="3"/>
    <s v="FUNDACION INSTITUTO PROFESIONAL DUOC UC"/>
    <s v="fiprdu01 - srvfs01_vm TICKET AUTOMATICO"/>
    <s v="09/02/2024 22:35:13"/>
    <s v="09/02/2024 22:35:13"/>
    <x v="0"/>
    <s v="TRUESIGHT"/>
    <s v="TRUESIGHT"/>
    <s v="10/02/2024 1:05:41"/>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45% de ocupación"/>
    <d v="1899-12-30T02:28:04"/>
    <d v="1899-12-30T02:30:28"/>
    <d v="1899-12-30T00:02:24"/>
  </r>
  <r>
    <s v="INC000002607305"/>
    <s v="VPN IP - MPLS"/>
    <x v="6"/>
    <s v="GESTION HD"/>
    <s v="ALEJANDRO ACEVEDO VALENZUELA"/>
    <s v="frp_jesanc"/>
    <s v="4-Menor/Localizado"/>
    <x v="0"/>
    <x v="0"/>
    <x v="1"/>
    <s v="TELEFONICA CHILE S.A."/>
    <s v="REQ / Requerimiento TCCT - Baja de usuario - Soporte VDC Global - Diego Ruiz Gomez"/>
    <s v="09/02/2024 23:31:03"/>
    <s v="09/02/2024 23:32:24"/>
    <x v="0"/>
    <s v="CDP ANTIGUO 1"/>
    <s v="CDP ANTIGUO 2"/>
    <s v="11/02/2024 16:10:15"/>
    <s v="11/02/2024 23:50:00"/>
    <s v="PREVENTIVO:_x000a__x000a_CODIGO DE SERVICIO:_x000a__x000a_DIRECCION:      _x000a__x000a_CIUDAD:             _x000a__x000a_COMUNA:_x000a__x000a_NOMBRE QUIEN REPORTA: Jesús José Nelo Petaquero_x000a__x000a_TELEFONO QUIEN REPORTA: +56 9 9229 0203_x000a__x000a_NOMBRE CONTACTO EN TERRENO:        _x000a__x000a_TELEFONO 1 CONTACTO EN TERRENO:_x000a__x000a_TELEFONO 2"/>
    <s v="Buen día. Se procede a dar de baja usuario diego.ruizgomez.ext@telefonica.com"/>
    <d v="1899-12-31T16:35:02"/>
    <d v="1899-12-31T16:39:12"/>
    <d v="1899-12-30T00:04:10"/>
  </r>
  <r>
    <s v="INC000002607341"/>
    <s v="BACKUP ON DEMAND"/>
    <x v="17"/>
    <s v="BACK UP DATA CENTER (BACKUP ON DEMAND)"/>
    <s v="RODRIGO VÁSQUEZ MUÑOZ"/>
    <s v="tct_rvasqu"/>
    <s v="4-Menor/Localizado"/>
    <x v="0"/>
    <x v="0"/>
    <x v="1"/>
    <s v="TELEFONICA GLOBAL TECHNOLOGY S.A.AGENCIA EN CHILE"/>
    <s v="revision estado de plataformas veritas"/>
    <s v="10/02/2024 10:07:18"/>
    <s v="10/02/2024 10:08:27"/>
    <x v="0"/>
    <s v="CDP ANTIGUO 1"/>
    <s v="CDP ANTIGUO 2"/>
    <s v="11/02/2024 18:18:58"/>
    <s v="11/02/2024 23:50:00"/>
    <s v="revision estado de plataformas veritas, espacios de almacenamiento, cintas. respaldos fallidos"/>
    <s v="FASE RESOLUCIÓN Y RECUPERACIÓN_x000a__x000a_Se efectúa contacto con cliente: N/A_x000a__x000a_Teléfono de contacto: N/A_x000a__x000a_Acciones realizadas: plataformas revisadas completamente dias sabado y domingo para asegurar operacion 24/7_x000a__x000a_Solución paliativa o definitiva: plataformas rev"/>
    <d v="1899-12-31T08:10:31"/>
    <d v="1899-12-31T08:11:40"/>
    <d v="1899-12-30T00:01:09"/>
  </r>
  <r>
    <s v="INC000002607376"/>
    <s v="HOUSING"/>
    <x v="11"/>
    <s v="APQ ACCESOS"/>
    <s v="LUIS O MORALES ARENAS"/>
    <s v="tct_luimoa"/>
    <s v="4-Menor/Localizado"/>
    <x v="0"/>
    <x v="0"/>
    <x v="0"/>
    <s v="TELEFONICA EMPRESAS DE CHILE SA"/>
    <s v="SE GENERA TICKET POR REVISION Y TOMA DE ALARMA DE CLIENTES"/>
    <s v="10/02/2024 15:52:54"/>
    <s v="10/02/2024 15:54:16"/>
    <x v="0"/>
    <s v="CDP ANTIGUO 1"/>
    <s v="CDP ANTIGUO 2"/>
    <s v="10/02/2024 17:34:01"/>
    <s v="10/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607403"/>
    <s v="INFRAESTRUCTURA DC"/>
    <x v="2"/>
    <s v="APQ ACCESOS"/>
    <s v="FRANCISCO J FELIU ABARCA"/>
    <s v="tct_frafea"/>
    <s v="4-Menor/Localizado"/>
    <x v="0"/>
    <x v="0"/>
    <x v="0"/>
    <s v="TELEFONICA CYBERSECURITY TECH CHILE SPA"/>
    <s v="TICKET DIARIO RONDA PREVENTIVAS Y LECTURA DE TEMPERATURAS EN SALAS TIC"/>
    <s v="10/02/2024 20:36:14"/>
    <s v="10/02/2024 20:38:54"/>
    <x v="0"/>
    <s v="TI"/>
    <s v="CLIMA"/>
    <s v="11/02/2024 7:22:24"/>
    <s v="11/02/2024 23:50:00"/>
    <s v="PREVENTIVO: SI_x000a_CODIGO DE SERVICIO: N/A_x000a_DIRECCION:  SAN MARTIN 50_x000a_QUIEN REPORTA: FRANCISCO FELIU_x000a_CONTACTO EN TERRENO: FRANCISCO FELIU_x000a_PROBLEMA: N/A_x000a_REQUERIMIENTO: TICKET DIARIO RONDA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7526"/>
    <s v="TICKET-INTELIGENTE"/>
    <x v="7"/>
    <s v="EVENTOS HD"/>
    <s v="VICTOR SEPULVEDA GAMARRA"/>
    <s v="USR_TSIGHT"/>
    <s v="1-Extenso/Generalizado"/>
    <x v="0"/>
    <x v="0"/>
    <x v="3"/>
    <s v="TELEFONICA CYBERSECURITY TECH CHILE SPA"/>
    <s v="tctcsp01 - soc-splunk-master TICKET AUTOMATICO"/>
    <s v="10/02/2024 1:31:47"/>
    <s v="10/02/2024 1:31:47"/>
    <x v="0"/>
    <s v="TI"/>
    <s v="SISTEMAS OPERATIVOS"/>
    <s v="10/02/2024 2:48:49"/>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soc-splunk-master y no se observan Filesystem alertados o alto consumo de memoria."/>
    <d v="1899-12-30T01:15:15"/>
    <d v="1899-12-30T01:17:02"/>
    <d v="1899-12-30T00:01:47"/>
  </r>
  <r>
    <s v="INC000002607604"/>
    <s v="TICKET-INTELIGENTE"/>
    <x v="6"/>
    <s v="GESTION TI"/>
    <s v="ALEJANDRO ACEVEDO VALENZUELA"/>
    <s v="USR_TSIGHT"/>
    <s v="1-Extenso/Generalizado"/>
    <x v="0"/>
    <x v="0"/>
    <x v="3"/>
    <s v="FUNDACION INSTITUTO PROFESIONAL DUOC UC"/>
    <s v="fiprdu01 - srvfs01_vm TICKET AUTOMATICO"/>
    <s v="10/02/2024 5:18:16"/>
    <s v="10/02/2024 5:18:16"/>
    <x v="0"/>
    <s v="TRUESIGHT"/>
    <s v="TRUESIGHT"/>
    <s v="10/02/2024 9:43:57"/>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60% de ocupación"/>
    <d v="1899-12-30T04:23:30"/>
    <d v="1899-12-30T04:25:41"/>
    <d v="1899-12-30T00:02:11"/>
  </r>
  <r>
    <s v="INC000002607702"/>
    <s v="SAP"/>
    <x v="9"/>
    <s v="CLOUD SAP HANA"/>
    <s v="NICOLAS A SAAVEDRA EGUILUZ"/>
    <s v="tct_nsaave"/>
    <s v="4-Menor/Localizado"/>
    <x v="0"/>
    <x v="0"/>
    <x v="1"/>
    <s v="TELEFONICA EMPRESAS DE CHILE SA"/>
    <s v="Checklist Diario Cliente 10.02.24"/>
    <s v="10/02/2024 9:09:37"/>
    <s v="10/02/2024 9:11:12"/>
    <x v="0"/>
    <s v="Service"/>
    <s v="Internal"/>
    <s v="10/02/2024 9:11:49"/>
    <s v="10/02/2024 23:50:00"/>
    <s v="Se realiza Checklist Diario de los clientes; _x000a_HDC_x000a_NUTRISCO"/>
    <s v="Se realiza Checklist Diario de los clientes; _x000a_HDC_x000a_NUTRISCO"/>
    <d v="1899-12-30T00:00:00"/>
    <d v="1899-12-30T00:02:12"/>
    <d v="1899-12-30T00:02:12"/>
  </r>
  <r>
    <s v="INC000002607707"/>
    <s v="HOUSING"/>
    <x v="8"/>
    <s v="BELIEVE"/>
    <s v="LUIS O MORALES ARENAS"/>
    <s v="frp_jreyna"/>
    <s v="3-Moderado/Limitado"/>
    <x v="1"/>
    <x v="1"/>
    <x v="1"/>
    <s v="FORUM SERVICIOS FINANCIEROS SA"/>
    <s v="GESTION DATACENTER/ ACCESOS  / FORUM"/>
    <s v="10/02/2024 9:23:40"/>
    <s v="10/02/2024 9:24:56"/>
    <x v="0"/>
    <s v="COMUNICACIONES"/>
    <s v="VPN IP - MPLS"/>
    <s v="10/02/2024 17:31:33"/>
    <s v="10/02/2024 23:50:00"/>
    <s v="EMPRESA:    _x0009_FORUM_x000a_CÓDIGO DE SERVICIO:_x000a_DIRECCIÓN_x000a_NOMBRE DE QUIEN REPORTA:  Roxana Jara Quezada_x000a_TELÉFONO DE QUIEN REPORTA:   +569 94372663_x000a_NOMBRE DE CONTACTO EN TERRENO: Roxana Jara / 9 94372663_x000a__x000a_se requiere ventana para trabajar en rack CA27 en conexione"/>
    <s v="ACCESO AUTORIZADO"/>
    <d v="1899-12-30T07:49:32"/>
    <d v="1899-12-30T08:07:53"/>
    <d v="1899-12-30T00:18:21"/>
  </r>
  <r>
    <s v="INC000002607811"/>
    <s v="RED INTERNA"/>
    <x v="2"/>
    <s v="APQ ACCESOS"/>
    <s v="JAVIER J BRAVO CARVAJAL"/>
    <s v="tct_javcac"/>
    <s v="4-Menor/Localizado"/>
    <x v="0"/>
    <x v="0"/>
    <x v="0"/>
    <s v="TELEFONICA CYBERSECURITY TECH CHILE SPA"/>
    <s v="RONDA INSPECTIVA SALAS"/>
    <s v="10/02/2024 10:12:54"/>
    <s v="10/02/2024 10:14:09"/>
    <x v="0"/>
    <s v="CDP ANTIGUO 1"/>
    <s v="CDP ANTIGUO 2"/>
    <s v="10/02/2024 10:45:58"/>
    <s v="10/02/2024 23:50:00"/>
    <m/>
    <s v="RONDA SALAS REALIZADA"/>
    <d v="1899-12-30T00:00:00"/>
    <d v="1899-12-30T00:00:00"/>
    <d v="1899-12-30T00:00:00"/>
  </r>
  <r>
    <s v="INC000002607813"/>
    <s v="HOUSING"/>
    <x v="13"/>
    <s v="BELIEVE"/>
    <s v="RICARDO F ORELLANA MARDONES"/>
    <s v="frp_xgambo"/>
    <s v="3-Moderado/Limitado"/>
    <x v="1"/>
    <x v="1"/>
    <x v="3"/>
    <s v="ICETEL SERVICIOS S.A."/>
    <s v="GESTION DATACENTER/ ACCESOS / ICETEL SERVICIOS S.A."/>
    <s v="10/02/2024 10:35:34"/>
    <s v="10/02/2024 10:37:03"/>
    <x v="0"/>
    <s v="TI"/>
    <s v="CLIMA"/>
    <s v="10/02/2024 11:06:45"/>
    <s v="10/02/2024 23:50:00"/>
    <s v="EMPRESA: ICETEL SERVICIOS S.A._x000a_CÓDIGO DE SERVICIO: _x000a_DIRECCIÓN:Av. Apoquindo #7071, Las Condes, Santiago_x000a_NOMBRE DE QUIEN REPORTA:Francisco Chávez_x000a_TELÉFONO DE QUIEN REPORTA:  972802533_x000a_NOMBRE DE CONTACTO EN TERRENO: _x000a_REQUERIMIENTO :  Tecnico clima apoyo ro"/>
    <s v="ACCESOS AUTORIZADOS"/>
    <d v="1899-12-30T00:12:32"/>
    <d v="1899-12-30T00:31:11"/>
    <d v="1899-12-30T00:18:39"/>
  </r>
  <r>
    <s v="INC000002607822"/>
    <s v="RED INTERNA"/>
    <x v="2"/>
    <s v="APQ ACCESOS"/>
    <s v="JAVIER J BRAVO CARVAJAL"/>
    <s v="tct_javcac"/>
    <s v="4-Menor/Localizado"/>
    <x v="0"/>
    <x v="0"/>
    <x v="0"/>
    <s v="TELEFONICA CYBERSECURITY TECH CHILE SPA"/>
    <s v="RONDA TOMA TEMPERATURA SALAS TIC"/>
    <s v="10/02/2024 11:58:31"/>
    <s v="10/02/2024 11:59:54"/>
    <x v="0"/>
    <s v="CDP ANTIGUO 1"/>
    <s v="CDP ANTIGUO 2"/>
    <s v="10/02/2024 13:04:56"/>
    <s v="10/02/2024 23:50:00"/>
    <m/>
    <s v="RONDA CLIMA FINALIZADA"/>
    <d v="1899-12-30T00:00:00"/>
    <d v="1899-12-30T00:00:00"/>
    <d v="1899-12-30T00:00:00"/>
  </r>
  <r>
    <s v="INC000002607834"/>
    <s v="HOUSING"/>
    <x v="11"/>
    <s v="APQ ACCESOS"/>
    <s v="LUIS O MORALES ARENAS"/>
    <s v="tct_luimoa"/>
    <s v="4-Menor/Localizado"/>
    <x v="0"/>
    <x v="0"/>
    <x v="0"/>
    <s v="TELEFONICA EMPRESAS DE CHILE SA"/>
    <s v="SE GENERA TICKET POR RONDA Y REVISION DE SALAS TECNICAS"/>
    <s v="10/02/2024 13:19:54"/>
    <s v="10/02/2024 13:21:41"/>
    <x v="0"/>
    <s v="CDP ANTIGUO 1"/>
    <s v="CDP ANTIGUO 2"/>
    <s v="10/02/2024 15:50:21"/>
    <s v="10/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607857"/>
    <s v="HOSTING VIRTUAL"/>
    <x v="7"/>
    <s v="DUOC TICKET AUTOMATICO"/>
    <s v="VICTOR SEPULVEDA GAMARRA"/>
    <s v="frp_josama"/>
    <s v="3-Moderado/Limitado"/>
    <x v="0"/>
    <x v="0"/>
    <x v="3"/>
    <s v="FUNDACION INSTITUTO PROFESIONAL DUOC UC"/>
    <s v="DUOC | INC | Alerta Global: Monitoreo Atentus"/>
    <s v="11/02/2024 0:01:05"/>
    <s v="11/02/2024 0:10:53"/>
    <x v="0"/>
    <s v="TI"/>
    <s v="SISTEMAS OPERATIVOS"/>
    <s v="11/02/2024 0:30:47"/>
    <s v="11/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_x000a_J"/>
    <s v="Se revisa sitio y se logra realizar login correctamente._x000a__x000a_Se están realizando trabajos de migración de servidores Windows, lo que pudo provocar intermitencia."/>
    <d v="1899-12-30T00:11:19"/>
    <d v="1899-12-30T00:29:42"/>
    <d v="1899-12-30T00:18:23"/>
  </r>
  <r>
    <s v="INC000002607859"/>
    <s v="HOUSING"/>
    <x v="11"/>
    <s v="APQ ACCESOS"/>
    <s v="JOSE G MARQUEZ MARCANO"/>
    <s v="tct_josmam"/>
    <s v="4-Menor/Localizado"/>
    <x v="0"/>
    <x v="0"/>
    <x v="1"/>
    <s v="TELEFONICA EMPRESAS DE CHILE SA"/>
    <s v="SUPERVISION:  Migración CORE  || Proyecto 202018177-1 || Cliente FORUM"/>
    <s v="11/02/2024 1:35:34"/>
    <s v="11/02/2024 1:37:00"/>
    <x v="0"/>
    <s v="CDP ANTIGUO 1"/>
    <s v="CDP ANTIGUO 2"/>
    <s v="11/02/2024 1:38:49"/>
    <s v="11/02/2024 23:50:00"/>
    <s v="Migración CORE  || Proyecto 202018177-1 || Cliente FORUM"/>
    <s v="ACTIVIDAD CANCELADA POR CLIENTE"/>
    <d v="1899-12-30T00:01:34"/>
    <d v="1899-12-30T00:03:15"/>
    <d v="1899-12-30T00:01:41"/>
  </r>
  <r>
    <s v="INC000002608151"/>
    <s v="RED INTERNA"/>
    <x v="2"/>
    <s v="APQ ACCESOS"/>
    <s v="JAVIER J BRAVO CARVAJAL"/>
    <s v="tct_javcac"/>
    <s v="4-Menor/Localizado"/>
    <x v="0"/>
    <x v="0"/>
    <x v="0"/>
    <s v="TELEFONICA CYBERSECURITY TECH CHILE SPA"/>
    <s v="RONDAS POR SALAS TIC"/>
    <s v="10/02/2024 18:13:31"/>
    <s v="10/02/2024 18:14:55"/>
    <x v="0"/>
    <s v="CDP ANTIGUO 1"/>
    <s v="CDP ANTIGUO 2"/>
    <s v="10/02/2024 18:38:18"/>
    <s v="10/02/2024 23:50:00"/>
    <m/>
    <s v="RONDA SALAS TIC FINALIZADA"/>
    <d v="1899-12-30T00:00:00"/>
    <d v="1899-12-30T00:00:00"/>
    <d v="1899-12-30T00:00:00"/>
  </r>
  <r>
    <s v="INC000002608224"/>
    <s v="TICKET-INTELIGENTE"/>
    <x v="7"/>
    <s v="EVENTOS HD"/>
    <s v="VICTOR SEPULVEDA GAMARRA"/>
    <s v="USR_TSIGHT"/>
    <s v="1-Extenso/Generalizado"/>
    <x v="0"/>
    <x v="0"/>
    <x v="3"/>
    <s v="TELEFONICA CYBERSECURITY TECH CHILE SPA"/>
    <s v="tctcsp01 - soc-splunk-master TICKET AUTOMATICO"/>
    <s v="10/02/2024 20:00:13"/>
    <s v="10/02/2024 20:00:13"/>
    <x v="0"/>
    <s v="TI"/>
    <s v="SISTEMAS OPERATIVOS"/>
    <s v="10/02/2024 20:48:32"/>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0:40:33"/>
    <d v="1899-12-30T00:48:19"/>
    <d v="1899-12-30T00:07:46"/>
  </r>
  <r>
    <s v="INC000002608326"/>
    <s v="HOUSING"/>
    <x v="11"/>
    <s v="APQ ACCESOS"/>
    <s v="LUIS O MORALES ARENAS"/>
    <s v="tct_luimoa"/>
    <s v="4-Menor/Localizado"/>
    <x v="0"/>
    <x v="0"/>
    <x v="0"/>
    <s v="TELEFONICA EMPRESAS DE CHILE SA"/>
    <s v="SE GENERA TICKET POR RONDA Y REVISION DE SALAS TECNICAS"/>
    <s v="11/02/2024 9:05:49"/>
    <s v="11/02/2024 9:07:26"/>
    <x v="0"/>
    <s v="CDP ANTIGUO 1"/>
    <s v="CDP ANTIGUO 2"/>
    <s v="11/02/2024 9:50:52"/>
    <s v="1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608366"/>
    <s v="RED INTERNA"/>
    <x v="10"/>
    <s v="APOQUINDO TI"/>
    <s v="RICARDO F ORELLANA MARDONES"/>
    <s v="tct_rorell"/>
    <s v="4-Menor/Localizado"/>
    <x v="0"/>
    <x v="0"/>
    <x v="0"/>
    <s v="TELEFONICA EMPRESAS DE CHILE SA"/>
    <s v="RONDA Y MEDICION DE TEMPERATURAS EN SALAS TIC 16:30"/>
    <s v="11/02/2024 16:24:26"/>
    <s v="11/02/2024 16:25:31"/>
    <x v="0"/>
    <s v="TI"/>
    <s v="CLIMA"/>
    <s v="11/02/2024 16:40:32"/>
    <s v="11/02/2024 23:50:00"/>
    <m/>
    <s v="ACT REALIZADA SIN NOVEDAD"/>
    <d v="1899-12-30T00:00:00"/>
    <d v="1899-12-30T00:00:00"/>
    <d v="1899-12-30T00:00:00"/>
  </r>
  <r>
    <s v="INC000002608379"/>
    <s v="VPN IP - MPLS"/>
    <x v="3"/>
    <s v="GESTION HD"/>
    <s v="MOISES E MONTERO RAMOS"/>
    <s v="frp_cnavar"/>
    <s v="3-Moderado/Limitado"/>
    <x v="1"/>
    <x v="1"/>
    <x v="1"/>
    <s v="INSTITUTO PROFESIONAL DE CHILE SA"/>
    <s v="HD/Importar a VDC de CLIENTE IPCHILE vm restauradas"/>
    <s v="11/02/2024 18:31:19"/>
    <s v="11/02/2024 18:32:58"/>
    <x v="0"/>
    <s v="CDP ANTIGUO 1"/>
    <s v="CDP ANTIGUO 2"/>
    <s v="12/02/2024 18:42:02"/>
    <s v="12/02/2024 23:50:00"/>
    <s v="PREVENTIVO: NO_x000a_CODIGO DE SERVICIO:vcenter _x000a_DIRECCION:_x000a_QUIEN REPORTA: Rodrigo Vásquez Muñoz_x000a_CONTACTO EN TERRENO: _x0009_Raúl Fernández Ogalde +56 9 5410 9101_x000a_PROBLEMA:_x000a_REQUERIMIENTO:Solicitud restauraciones - IPCHILE_x000a__x000a_Sres. mesa de ayuda,_x000a__x000a_Junto con saludar, So"/>
    <s v="Estimados, se importan las maquinas solicitadas en el VDC de cliente."/>
    <d v="1899-12-30T12:44:01"/>
    <d v="1899-12-31T00:10:43"/>
    <d v="1899-12-30T11:26:42"/>
  </r>
  <r>
    <s v="INC000002608387"/>
    <s v="HOUSING"/>
    <x v="2"/>
    <s v="APQ ACCESOS"/>
    <s v="PATRICIO A CASTILLO GONZALEZ"/>
    <s v="tct_patcag"/>
    <s v="4-Menor/Localizado"/>
    <x v="0"/>
    <x v="0"/>
    <x v="0"/>
    <s v="TELEFONICA EMPRESAS DE CHILE SA"/>
    <s v="RONDAS DATACENTER SM"/>
    <s v="11/02/2024 20:29:09"/>
    <s v="11/02/2024 20:30:41"/>
    <x v="0"/>
    <s v="CDP ANTIGUO 1"/>
    <s v="CDP ANTIGUO 2"/>
    <s v="11/02/2024 20:31:37"/>
    <s v="11/02/2024 23:50:00"/>
    <s v="RONDAS DATACENTER SM"/>
    <s v="RONDAS REALIZADAS"/>
    <d v="1899-12-30T00:00:00"/>
    <d v="1899-12-30T00:00:00"/>
    <d v="1899-12-30T00:00:00"/>
  </r>
  <r>
    <s v="INC000002608411"/>
    <s v="HOUSING"/>
    <x v="11"/>
    <s v="APQ ACCESOS"/>
    <s v="JOSE G MARQUEZ MARCANO"/>
    <s v="tct_josmam"/>
    <s v="4-Menor/Localizado"/>
    <x v="0"/>
    <x v="0"/>
    <x v="1"/>
    <s v="TELEFONICA EMPRESAS DE CHILE SA"/>
    <s v="RONDA Y REVISION DE SALAS"/>
    <s v="11/02/2024 3:46:39"/>
    <s v="11/02/2024 3:47:41"/>
    <x v="0"/>
    <s v="CDP ANTIGUO 1"/>
    <s v="CDP ANTIGUO 2"/>
    <s v="11/02/2024 3:50:53"/>
    <s v="11/02/2024 23:50:00"/>
    <s v="RONDA Y REVISION DE SALAS"/>
    <s v="RONDAS REALIZADAS"/>
    <d v="1899-12-30T00:02:49"/>
    <d v="1899-12-30T00:04:14"/>
    <d v="1899-12-30T00:01:25"/>
  </r>
  <r>
    <s v="INC000002608413"/>
    <s v="HOUSING"/>
    <x v="11"/>
    <s v="APQ ACCESOS"/>
    <s v="JOSE G MARQUEZ MARCANO"/>
    <s v="tct_josmam"/>
    <s v="4-Menor/Localizado"/>
    <x v="0"/>
    <x v="0"/>
    <x v="1"/>
    <s v="TELEFONICA EMPRESAS DE CHILE SA"/>
    <s v="SUPERVISION: DRP RBI DESDE LIRAY HACIA PAINE"/>
    <s v="11/02/2024 3:52:28"/>
    <s v="11/02/2024 4:00:08"/>
    <x v="0"/>
    <s v="CDP ANTIGUO 1"/>
    <s v="CDP ANTIGUO 2"/>
    <s v="11/02/2024 4:05:07"/>
    <s v="11/02/2024 23:50:00"/>
    <s v="DRP RBI DESDE LIRAY HACIA PAINE POST MIGRACION SDWAN REDBANC / DXC-RBC"/>
    <s v="TRABAJO REALIZADO"/>
    <d v="1899-12-30T00:04:43"/>
    <d v="1899-12-30T00:12:39"/>
    <d v="1899-12-30T00:07:56"/>
  </r>
  <r>
    <s v="INC000002608415"/>
    <s v="HOUSING"/>
    <x v="11"/>
    <s v="APQ ACCESOS"/>
    <s v="JOSE G MARQUEZ MARCANO"/>
    <s v="tct_josmam"/>
    <s v="4-Menor/Localizado"/>
    <x v="0"/>
    <x v="0"/>
    <x v="1"/>
    <s v="TELEFONICA EMPRESAS DE CHILE SA"/>
    <s v="TOMA DE ALARMAS DE CLIENTES"/>
    <s v="11/02/2024 4:12:42"/>
    <s v="11/02/2024 4:13:20"/>
    <x v="0"/>
    <s v="CDP ANTIGUO 1"/>
    <s v="CDP ANTIGUO 2"/>
    <s v="11/02/2024 7:13:41"/>
    <s v="11/02/2024 23:50:00"/>
    <s v="TOMA DE ALARMAS DE CLIENTES"/>
    <s v="TOMA DE ALARMAS REALIZADAS"/>
    <d v="1899-12-30T03:00:06"/>
    <d v="1899-12-30T03:00:59"/>
    <d v="1899-12-30T00:00:53"/>
  </r>
  <r>
    <s v="INC000002608422"/>
    <s v="SAP"/>
    <x v="9"/>
    <s v="CLOUD SAP HANA"/>
    <s v="NICOLAS A SAAVEDRA EGUILUZ"/>
    <s v="tct_nsaave"/>
    <s v="4-Menor/Localizado"/>
    <x v="0"/>
    <x v="0"/>
    <x v="1"/>
    <s v="TELEFONICA EMPRESAS DE CHILE SA"/>
    <s v="Checklist diario Clientes 11.02.24"/>
    <s v="11/02/2024 5:09:06"/>
    <s v="11/02/2024 5:10:20"/>
    <x v="0"/>
    <s v="Service"/>
    <s v="Internal"/>
    <s v="11/02/2024 5:10:48"/>
    <s v="11/02/2024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1:42"/>
    <d v="1899-12-30T00:01:42"/>
  </r>
  <r>
    <s v="INC000002608428"/>
    <s v="HOUSING"/>
    <x v="11"/>
    <s v="APQ ACCESOS"/>
    <s v="LUIS O MORALES ARENAS"/>
    <s v="tct_luimoa"/>
    <s v="4-Menor/Localizado"/>
    <x v="0"/>
    <x v="0"/>
    <x v="0"/>
    <s v="TELEFONICA EMPRESAS DE CHILE SA"/>
    <s v="SE GENERA TICKET POR REVISION Y TOMA DE ALARMA DE CLIENTES"/>
    <s v="11/02/2024 10:43:53"/>
    <s v="11/02/2024 10:44:59"/>
    <x v="0"/>
    <s v="CDP ANTIGUO 1"/>
    <s v="CDP ANTIGUO 2"/>
    <s v="11/02/2024 11:54:17"/>
    <s v="11/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r>
  <r>
    <s v="INC000002608939"/>
    <s v="RED INTERNA"/>
    <x v="10"/>
    <s v="APOQUINDO TI"/>
    <s v="RICARDO F ORELLANA MARDONES"/>
    <s v="tct_rorell"/>
    <s v="4-Menor/Localizado"/>
    <x v="0"/>
    <x v="0"/>
    <x v="0"/>
    <s v="TELEFONICA EMPRESAS DE CHILE SA"/>
    <s v="RONDA Y MEDICIÓN DE TEMPERATURAS EN SALAS TIC 19:30"/>
    <s v="11/02/2024 12:30:30"/>
    <s v="11/02/2024 12:31:38"/>
    <x v="0"/>
    <s v="TI"/>
    <s v="CLIMA"/>
    <s v="11/02/2024 19:46:01"/>
    <s v="11/02/2024 23:50:00"/>
    <m/>
    <s v="ACT REALIZADA SIN NOVEDAD"/>
    <d v="1899-12-30T00:00:00"/>
    <d v="1899-12-30T00:00:00"/>
    <d v="1899-12-30T00:00:00"/>
  </r>
  <r>
    <s v="INC000002609299"/>
    <s v="SAP"/>
    <x v="9"/>
    <s v="GESTION HD"/>
    <s v="FREDDY O CORTES DIAZ"/>
    <s v="frp_kefern"/>
    <s v="3-Moderado/Limitado"/>
    <x v="1"/>
    <x v="1"/>
    <x v="1"/>
    <s v="INDUSTRIAS CHILENAS DE ALAMBRE INCHALAM S.A."/>
    <s v="HD  | Correccion estrategia datos incompletos"/>
    <s v="12/02/2024 11:32:14"/>
    <s v="12/02/2024 11:35:23"/>
    <x v="0"/>
    <s v="TI"/>
    <s v="APLICATIVOS"/>
    <s v="12/02/2024 11:57:32"/>
    <s v="12/02/2024 23:50:00"/>
    <s v="PREVENTIVO: NO_x000a_CODIGO DE SERVICIO:_x000a_DIRECCION:_x000a_QUIEN REPORTA:Freddy Cortés Díaz +56 9 6605 6481_x000a_CONTACTO EN TERRENO:_x000a_PROBLEMA:_x000a_REQUERIMIENTO:Favor llevar a PRD orden indicada en archivo adjunto._x000a_Gracias_x000a_EQUIPOS ENERGIZADO/REINICIADO:_x000a_HORARIO DE ATENCION:"/>
    <s v="Se realiza con éxito el transporte solicitado. Se informa a cliente vía mail"/>
    <d v="1899-12-30T00:00:00"/>
    <d v="1899-12-30T00:25:18"/>
    <d v="1899-12-30T00:25:18"/>
  </r>
  <r>
    <s v="INC000002609301"/>
    <s v="HOSTING VIRTUAL"/>
    <x v="1"/>
    <s v="SISTEMA OPERATIVO MICROSOFT"/>
    <s v="JAVIER CUEVAS"/>
    <s v="tct_jacuev"/>
    <s v="4-Menor/Localizado"/>
    <x v="0"/>
    <x v="0"/>
    <x v="1"/>
    <s v="TELEFONICA GLOBAL TECHNOLOGY S.A.AGENCIA EN CHILE"/>
    <s v="Baja parcial -  Suscripciones Manpower Chile"/>
    <s v="12/02/2024 10:51:29"/>
    <s v="12/02/2024 10:52:10"/>
    <x v="0"/>
    <s v="TI"/>
    <s v="SISTEMAS OPERATIVOS"/>
    <s v="12/02/2024 10:53:34"/>
    <s v="12/02/2024 23:50:00"/>
    <s v="Folio generado automáticamente para atender requerimiento del cliente. La solicitud fue realizada directamente al área resolutoria sin pasar por el flujo de mesa de ayuda"/>
    <s v="OK"/>
    <d v="1899-12-30T00:00:00"/>
    <d v="1899-12-30T00:02:05"/>
    <d v="1899-12-30T00:02:05"/>
  </r>
  <r>
    <s v="INC000002609452"/>
    <s v="VPN IP - MPLS"/>
    <x v="9"/>
    <s v="GESTION HD"/>
    <s v="NICOLAS A SAAVEDRA EGUILUZ"/>
    <s v="frp_jesanc"/>
    <s v="4-Menor/Localizado"/>
    <x v="0"/>
    <x v="0"/>
    <x v="1"/>
    <s v="NUTRISCO CHILE SA"/>
    <s v="GAMA/RV: Transporte OT // Lunes 12 Febrero 07 hrs"/>
    <s v="12/02/2024 7:06:09"/>
    <s v="12/02/2024 7:08:14"/>
    <x v="0"/>
    <s v="CDP ANTIGUO 1"/>
    <s v="CDP ANTIGUO 2"/>
    <s v="12/02/2024 9:05:16"/>
    <s v="12/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La orden OEDK925492 se a importado exitosamente en PRD"/>
    <d v="1899-12-30T00:00:00"/>
    <d v="1899-12-30T01:59:07"/>
    <d v="1899-12-30T01:59:07"/>
  </r>
  <r>
    <s v="INC000002609480"/>
    <s v="HOUSING"/>
    <x v="11"/>
    <s v="APQ ACCESOS"/>
    <s v="LUIS O MORALES ARENAS"/>
    <s v="tct_luimoa"/>
    <s v="4-Menor/Localizado"/>
    <x v="0"/>
    <x v="0"/>
    <x v="0"/>
    <s v="TELEFONICA EMPRESAS DE CHILE SA"/>
    <s v="SE GENERA TICKET POR RONDA Y REVISION DE SALAS TECNICAS"/>
    <s v="12/02/2024 9:28:27"/>
    <s v="12/02/2024 9:30:55"/>
    <x v="0"/>
    <s v="CDP ANTIGUO 1"/>
    <s v="CDP ANTIGUO 2"/>
    <s v="12/02/2024 9:43:44"/>
    <s v="1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609502"/>
    <s v="HOUSING"/>
    <x v="14"/>
    <s v="BELIEVE"/>
    <s v="SEBASTIAN A JARA VIDAL"/>
    <s v="frp_xgambo"/>
    <s v="3-Moderado/Limitado"/>
    <x v="1"/>
    <x v="1"/>
    <x v="1"/>
    <s v="TELEFONICA EMPRESAS DE CHILE SA"/>
    <s v="GESTION DATACENTER/ ACCESOS / NEXTSTREAM"/>
    <s v="12/02/2024 9:44:38"/>
    <s v="12/02/2024 9:46:04"/>
    <x v="0"/>
    <s v="COMUNICACIONES"/>
    <s v="VPN IP - MPLS"/>
    <s v="12/02/2024 10:31:46"/>
    <s v="12/02/2024 23:50:00"/>
    <s v="EMPRESA: NEXTSTREAM_x000a_CÓDIGO DE SERVICIO: _x000a_DIRECCIÓN:Calle San Martin #50, Santiago Centro, Santiago_x000a_NOMBRE DE QUIEN REPORTA:Daniel Rodriguez_x000a_TELÉFONO DE QUIEN REPORTA:  5697829 7978_x000a_NOMBRE DE CONTACTO EN TERRENO: _x000a_REQUERIMIENTO : Mantenimiento correctivo"/>
    <m/>
    <d v="1899-12-30T00:36:31"/>
    <d v="1899-12-30T00:47:08"/>
    <d v="1899-12-30T00:10:37"/>
  </r>
  <r>
    <s v="INC000002609590"/>
    <s v="HOUSING"/>
    <x v="11"/>
    <s v="APQ ACCESOS"/>
    <s v="JOSE G MARQUEZ MARCANO"/>
    <s v="tct_josmam"/>
    <s v="4-Menor/Localizado"/>
    <x v="0"/>
    <x v="0"/>
    <x v="1"/>
    <s v="TELEFONICA EMPRESAS DE CHILE SA"/>
    <s v="RONDA Y REVISION DE SALAS"/>
    <s v="12/02/2024 1:56:57"/>
    <s v="12/02/2024 1:57:37"/>
    <x v="0"/>
    <s v="CDP ANTIGUO 1"/>
    <s v="CDP ANTIGUO 2"/>
    <s v="12/02/2024 1:59:09"/>
    <s v="12/02/2024 23:50:00"/>
    <s v="RONDA Y REVISION DE SALAS"/>
    <s v="RONDAS REALIZADAS"/>
    <d v="1899-12-30T00:01:17"/>
    <d v="1899-12-30T00:02:12"/>
    <d v="1899-12-30T00:00:55"/>
  </r>
  <r>
    <s v="INC000002609592"/>
    <s v="HOUSING"/>
    <x v="11"/>
    <s v="APQ ACCESOS"/>
    <s v="JOSE G MARQUEZ MARCANO"/>
    <s v="tct_josmam"/>
    <s v="4-Menor/Localizado"/>
    <x v="0"/>
    <x v="0"/>
    <x v="1"/>
    <s v="TELEFONICA EMPRESAS DE CHILE SA"/>
    <s v="TOMA DE ALARMAS DE CLIENTES"/>
    <s v="12/02/2024 1:59:32"/>
    <s v="12/02/2024 2:00:15"/>
    <x v="0"/>
    <s v="CDP ANTIGUO 1"/>
    <s v="CDP ANTIGUO 2"/>
    <s v="12/02/2024 2:01:35"/>
    <s v="12/02/2024 23:50:00"/>
    <s v="TOMA DE ALARMAS DE CLIENTES"/>
    <s v="TOMA DE ALARMAS REALIZADAS"/>
    <d v="1899-12-30T00:01:05"/>
    <d v="1899-12-30T00:02:03"/>
    <d v="1899-12-30T00:00:58"/>
  </r>
  <r>
    <s v="INC000002609599"/>
    <s v="HOUSING"/>
    <x v="11"/>
    <s v="APQ ACCESOS"/>
    <s v="JOSE G MARQUEZ MARCANO"/>
    <s v="tct_josmam"/>
    <s v="4-Menor/Localizado"/>
    <x v="0"/>
    <x v="0"/>
    <x v="1"/>
    <s v="TELEFONICA EMPRESAS DE CHILE SA"/>
    <s v="SUPERVISION: Tendido de cableado UTP"/>
    <s v="12/02/2024 2:05:29"/>
    <s v="12/02/2024 2:06:17"/>
    <x v="0"/>
    <s v="CDP ANTIGUO 1"/>
    <s v="CDP ANTIGUO 2"/>
    <s v="12/02/2024 2:07:30"/>
    <s v="12/02/2024 23:50:00"/>
    <s v="Tendido de cableado UTP"/>
    <s v="trabajo realizado"/>
    <d v="1899-12-30T00:01:00"/>
    <d v="1899-12-30T00:02:01"/>
    <d v="1899-12-30T00:01:01"/>
  </r>
  <r>
    <s v="INC000002609607"/>
    <s v="SAP"/>
    <x v="9"/>
    <s v="CLOUD SAP HANA"/>
    <s v="NICOLAS A SAAVEDRA EGUILUZ"/>
    <s v="tct_nsaave"/>
    <s v="4-Menor/Localizado"/>
    <x v="0"/>
    <x v="0"/>
    <x v="1"/>
    <s v="TELEFONICA EMPRESAS DE CHILE SA"/>
    <s v="Checklist Diarios Clientes 12.02.24"/>
    <s v="12/02/2024 6:41:59"/>
    <s v="12/02/2024 6:43:09"/>
    <x v="0"/>
    <s v="Service"/>
    <s v="Internal"/>
    <s v="12/02/2024 6:43:33"/>
    <s v="12/02/2024 23:50:00"/>
    <s v="Se realiza Checklist Diario de los clientes; _x000a_HDC_x000a_NUTRISCO_x000a_FRUSAN"/>
    <s v="Se realiza Checklist Diario de los clientes; _x000a_HDC_x000a_NUTRISCO_x000a_FRUSAN"/>
    <d v="1899-12-30T00:00:00"/>
    <d v="1899-12-30T00:01:34"/>
    <d v="1899-12-30T00:01:34"/>
  </r>
  <r>
    <s v="INC000002609630"/>
    <s v="INFRAESTRUCTURA DC"/>
    <x v="2"/>
    <s v="APQ ACCESOS"/>
    <s v="JAVIER J BRAVO CARVAJAL"/>
    <s v="tct_jmarqu"/>
    <s v="4-Menor/Localizado"/>
    <x v="0"/>
    <x v="0"/>
    <x v="0"/>
    <s v="TELEFONICA CYBERSECURITY TECH CHILE SPA"/>
    <s v="TOMA DE ALARMAS TECH"/>
    <s v="12/02/2024 10:05:05"/>
    <s v="12/02/2024 10:06:44"/>
    <x v="0"/>
    <s v="CDP ANTIGUO 1"/>
    <s v="CDP ANTIGUO 2"/>
    <s v="12/02/2024 13:36:49"/>
    <s v="12/02/2024 23:50:00"/>
    <s v="PREVENTIVO: SI_x000a_CÓDIGO DE SERVICIO:_x000a_DIRECCIÓN:  DCSM_x000a_QUIEN REPORTA: RAMON DIAZ_x000a_CONTACTO EN TERRENO: DC OPERADOR N1_x000a_PROBLEMA: TOMA DE ALARMAS_x000a_REQUERIMIENTO: TOMA DE ALARMAS CLIENTE TECH"/>
    <s v="SE EFECTÚA CONTACTO CON CLIENTE: NO APLICA_x000a_TELÉFONO DE CONTACTO: NO APLICA_x000a_ACCIONES REALIZADAS: TOMA DE ALARMAS_x000a_SOLUCIÓN PALIATIVA O DEFINITIVA: NO APLICA_x000a_ACCIONES DE MEJORA, RECOMENDACIONES: NO APLICA_x000a_CAUSA RAÍZ: ALARMAS TECH"/>
    <d v="1899-12-30T00:00:00"/>
    <d v="1899-12-30T00:00:00"/>
    <d v="1899-12-30T00:00:00"/>
  </r>
  <r>
    <s v="INC000002609643"/>
    <s v="HOUSING"/>
    <x v="13"/>
    <s v="ADMINISTRADORES RESIDENTES"/>
    <s v="RICARDO F ORELLANA MARDONES"/>
    <s v="frp_jugonz"/>
    <s v="3-Moderado/Limitado"/>
    <x v="1"/>
    <x v="1"/>
    <x v="1"/>
    <s v="HDI SEGUROS S.A."/>
    <s v="GESTION DATACENTER/ ACCESOS / HDI SEGUROS S.A."/>
    <s v="12/02/2024 10:47:09"/>
    <s v="12/02/2024 10:53:09"/>
    <x v="0"/>
    <s v="CDP ANTIGUO 1"/>
    <s v="CDP ANTIGUO 2"/>
    <s v="12/02/2024 12:22:42"/>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1:25:26"/>
    <d v="1899-12-30T01:35:33"/>
    <d v="1899-12-30T00:10:07"/>
  </r>
  <r>
    <s v="INC000002609661"/>
    <s v="VPN IP - MPLS"/>
    <x v="7"/>
    <s v="GESTION HD"/>
    <s v="VICTOR SEPULVEDA GAMARRA"/>
    <s v="frp_fpetro"/>
    <s v="3-Moderado/Limitado"/>
    <x v="1"/>
    <x v="1"/>
    <x v="1"/>
    <s v="FUNDACION INSTITUTO PROFESIONAL DUOC UC"/>
    <s v="HD/FUND INSTITUTO PROFESIONAL DUOC UC // Migración de maquinas con sistema operativo W"/>
    <s v="12/02/2024 11:55:41"/>
    <s v="12/02/2024 11:57:28"/>
    <x v="0"/>
    <s v="TI"/>
    <s v="SISTEMAS OPERATIVOS"/>
    <s v="12/02/2024 16:34:18"/>
    <s v="12/02/2024 23:50:00"/>
    <s v="PREVENTIVO: NO_x000a_CODIGO DE SERVICIO: _x000a_DIRECCION:_x000a_QUIEN REPORTA: Andres Gudiño Peña 56 9 9040 2570_x000a_CONTACTO EN TERRENO: Andres Gudiño Peña 56 9 9040 2570_x000a__x000a_REQUERIMIENTO:_x000a__x000a_Junto con saludar, favor de su ayuda en asignar aun especialista de SO_x000a_para poder revi"/>
    <s v="Se conectó la interfaz de la VLAN 1823 y se configuró la IP 10.20.2.101 (provisoria) a nivel de vCloud, dado que la red es máscara 22."/>
    <d v="1899-12-30T02:45:48"/>
    <d v="1899-12-30T04:38:37"/>
    <d v="1899-12-30T01:52:49"/>
  </r>
  <r>
    <s v="INC000002609691"/>
    <s v="BACKUP ON DEMAND"/>
    <x v="4"/>
    <s v="GESTION HD"/>
    <s v="JUAN P SEGURA VARGAS"/>
    <s v="frp_fpetro"/>
    <s v="3-Moderado/Limitado"/>
    <x v="1"/>
    <x v="1"/>
    <x v="1"/>
    <s v="ARTIKOS CHILE S A"/>
    <s v="HD/RE: Solicitud: No alertar bases habilitadas para respaldos."/>
    <s v="12/02/2024 13:34:29"/>
    <s v="12/02/2024 13:36:04"/>
    <x v="0"/>
    <s v="TI"/>
    <s v="ALMACENAMIENTO y RESPALDO"/>
    <s v="15/02/2024 22:41:44"/>
    <s v="15/02/2024 23:50:00"/>
    <s v="PREVENTIVO: NO_x000a_CODIGO DE SERVICIO:_x000a_DIRECCION:_x000a_QUIEN REPORTA: Denise Cruzat Etcheberry 56 9 93378009_x000a_CONTACTO EN TERRENO: Denise Cruzat Etcheberry 56 9 93378009_x000a__x000a_REQUERIMIENTO:_x000a__x000a__x000a_De acuerdo a lo conversado se solicita provisoriamente no considerar_x000a_fallas"/>
    <m/>
    <d v="1900-01-02T07:38:03"/>
    <d v="1900-01-02T09:07:15"/>
    <d v="1899-12-30T01:29:12"/>
  </r>
  <r>
    <s v="INC000002609742"/>
    <s v="TICKET-INTELIGENTE"/>
    <x v="7"/>
    <s v="EVENTOS HD"/>
    <s v="VICTOR SEPULVEDA GAMARRA"/>
    <s v="USR_TSIGHT"/>
    <s v="1-Extenso/Generalizado"/>
    <x v="0"/>
    <x v="0"/>
    <x v="3"/>
    <s v="TELEFONICA CYBERSECURITY TECH CHILE SPA"/>
    <s v="tctcsp01 - soc-splunk-master TICKET AUTOMATICO"/>
    <s v="12/02/2024 4:00:45"/>
    <s v="12/02/2024 4:00:45"/>
    <x v="0"/>
    <s v="TI"/>
    <s v="SISTEMAS OPERATIVOS"/>
    <s v="12/02/2024 5:46:58"/>
    <s v="12/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1:15:42"/>
    <d v="1899-12-30T01:46:13"/>
    <d v="1899-12-30T00:30:31"/>
  </r>
  <r>
    <s v="INC000002609861"/>
    <s v="HELP DESK TICKETING"/>
    <x v="7"/>
    <s v="GESTION PLATAFORMA CLIENTES"/>
    <s v="SEBASTIAN I ACUÑA GUZMAN"/>
    <s v="lmolcont"/>
    <s v="3-Moderado/Limitado"/>
    <x v="1"/>
    <x v="1"/>
    <x v="1"/>
    <s v="TELEFONICA EMPRESAS DE CHILE SA"/>
    <s v="Permiso root a cuenta de SO para servidores de integración de Remedy 20"/>
    <s v="12/02/2024 9:01:28"/>
    <s v="12/02/2024 9:04:55"/>
    <x v="0"/>
    <s v="TI"/>
    <s v="SISTEMAS OPERATIVOS"/>
    <s v="12/02/2024 11:09:14"/>
    <s v="12/02/2024 23:50:00"/>
    <s v="Se requiere poder obtener permisos root (sudo su -) a través de la cuenta de SO luis.molina en los siguientes servidores del site de integraciones de Remedy 20, para la administración de directorios propios del app:_x000a__x000a_rmdy-prod-ar-apirest01 - 10.84.101.27"/>
    <s v="Se habilita permisos de superusuario según lo solicitado._x000a__x000a_Se validará con solicitante."/>
    <d v="1899-12-30T00:00:00"/>
    <d v="1899-12-30T02:07:46"/>
    <d v="1899-12-30T02:07:46"/>
  </r>
  <r>
    <s v="INC000002609873"/>
    <s v="HOUSING"/>
    <x v="13"/>
    <s v="ADMINISTRADORES RESIDENTES"/>
    <s v="RICARDO F ORELLANA MARDONES"/>
    <s v="frp_jugonz"/>
    <s v="3-Moderado/Limitado"/>
    <x v="1"/>
    <x v="1"/>
    <x v="1"/>
    <s v="TELEFONICA EMPRESAS DE CHILE SA"/>
    <s v="GESTION DATACENTER/ ACCESOS / TELEFONICA EMPRESAS DE CHILE SA"/>
    <s v="12/02/2024 9:16:24"/>
    <s v="12/02/2024 9:19:01"/>
    <x v="0"/>
    <s v="COMUNICACIONES"/>
    <s v="VPN IP - MPLS"/>
    <s v="12/02/2024 9:43:16"/>
    <s v="12/02/2024 23:50:00"/>
    <s v="EMPRESA: TELEFONICA EMPRESAS DE CHILE SA_x000a_CÓDIGO DE SERVICIO: _x000a_DIRECCIÓN: Av. Apoquindo #7071, Las Condes, Santiago_x000a_NOMBRE DE QUIEN REPORTA: Operador DataCenter Sites_x000a_TELÉFONO DE QUIEN REPORTA: +56 222025776 / 981290517 _x000a_NOMBRE DE CONTACTO EN TERRENO: Ren"/>
    <m/>
    <d v="1899-12-30T00:14:43"/>
    <d v="1899-12-30T00:26:52"/>
    <d v="1899-12-30T00:12:09"/>
  </r>
  <r>
    <s v="INC000002609910"/>
    <s v="INFRAESTRUCTURA DC"/>
    <x v="7"/>
    <s v="DUOC TICKET PENDIENTES"/>
    <s v="VICTOR SEPULVEDA GAMARRA"/>
    <s v="frp_lmosqu"/>
    <s v="4-Menor/Localizado"/>
    <x v="0"/>
    <x v="0"/>
    <x v="1"/>
    <s v="FUNDACION INSTITUTO PROFESIONAL DUOC UC"/>
    <s v="DUOC | REQ | reinicio JBOSS FUSE QA"/>
    <s v="12/02/2024 9:51:57"/>
    <s v="12/02/2024 9:54:46"/>
    <x v="0"/>
    <s v="TI"/>
    <s v="SISTEMAS OPERATIVOS"/>
    <s v="12/02/2024 15:35:47"/>
    <s v="1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inicia servicio jboss en servidor QA-FUSE-01"/>
    <d v="1899-12-30T01:47:13"/>
    <d v="1899-12-30T05:43:50"/>
    <d v="1899-12-30T03:56:37"/>
  </r>
  <r>
    <s v="INC000002610045"/>
    <s v="HOUSING"/>
    <x v="14"/>
    <s v="BELIEVE"/>
    <s v="SEBASTIAN A JARA VIDAL"/>
    <s v="frp_jcarri"/>
    <s v="3-Moderado/Limitado"/>
    <x v="1"/>
    <x v="1"/>
    <x v="1"/>
    <s v="TELEFONICA EMPRESAS DE CHILE SA"/>
    <s v="GESTION DATACENTER/ ACCESOS / TELEFONICA EMPRESAS DE CHILE SA"/>
    <s v="12/02/2024 10:54:43"/>
    <s v="12/02/2024 10:56:16"/>
    <x v="0"/>
    <s v="COMUNICACIONES"/>
    <s v="VPN IP - MPLS"/>
    <s v="12/02/2024 11:42:10"/>
    <s v="12/02/2024 23:50:00"/>
    <s v="EMPRESA:TELEFONICA EMPRESAS DE CHILE SA_x000a_CÓDIGO DE SERVICIO: _x000a_DIRECCIÓN:Calle San Martin #50, Santiago Centro, Santiago_x000a_NOMBRE DE QUIEN REPORTA:RENE VILLEGAS_x000a_TELÉFONO DE QUIEN REPORTA:56992278586_x000a_NOMBRE DE CONTACTO EN TERRENO: _x000a_REQUERIMIENTO:VISITA DATACE"/>
    <m/>
    <d v="1899-12-30T00:37:01"/>
    <d v="1899-12-30T00:47:27"/>
    <d v="1899-12-30T00:10:26"/>
  </r>
  <r>
    <s v="INC000002610059"/>
    <s v="VPN IP - MPLS"/>
    <x v="5"/>
    <s v="BELIEVE"/>
    <s v="JUAN PABLO PAZ GOMPERTZ"/>
    <s v="frp_jcarri"/>
    <s v="4-Menor/Localizado"/>
    <x v="0"/>
    <x v="0"/>
    <x v="1"/>
    <s v="I MUNICIPALIDAD DE MEJILLONES"/>
    <s v="REQ / TraficoLImpio / Bloqueo de Ip"/>
    <s v="12/02/2024 11:51:53"/>
    <s v="12/02/2024 11:52:49"/>
    <x v="0"/>
    <s v="CDP ANTIGUO 1"/>
    <s v="CDP ANTIGUO 2"/>
    <s v="13/02/2024 13:44:28"/>
    <s v="13/02/2024 23:50:00"/>
    <s v="PREVENTIVO: NO_x000a_CODIGO DE SERVICIO: VPF1667299 _x000a_DIRECCION:      _x000a_CIUDAD:             _x000a_COMUNA:_x000a_NOMBRE QUIEN REPORTA:Luis Osorio_x000a_TELEFONO QUIEN REPORTA: +56 2 557314 _x000a_NOMBRE CONTACTO EN TERRENO:        _x000a_TELEFONO 1 CONTACTO EN TERRENO:_x000a_TELEFONO 2 CONTACTO EN"/>
    <s v="Se liberan IP solicitadas por cliente y servicio funciona correctamente."/>
    <d v="1899-12-30T21:55:22"/>
    <d v="1899-12-31T01:52:35"/>
    <d v="1899-12-30T03:57:13"/>
  </r>
  <r>
    <s v="INC000002610092"/>
    <s v="HOUSING"/>
    <x v="11"/>
    <s v="APQ ACCESOS"/>
    <s v="LUIS O MORALES ARENAS"/>
    <s v="tct_luimoa"/>
    <s v="4-Menor/Localizado"/>
    <x v="0"/>
    <x v="0"/>
    <x v="0"/>
    <s v="TELEFONICA EMPRESAS DE CHILE SA"/>
    <s v="SE GENERA TICKET POR REVISON Y TOMA DE ALARMA DE CLIENTES"/>
    <s v="12/02/2024 12:16:05"/>
    <s v="12/02/2024 12:17:19"/>
    <x v="0"/>
    <s v="CDP ANTIGUO 1"/>
    <s v="CDP ANTIGUO 2"/>
    <s v="12/02/2024 12:18:50"/>
    <s v="12/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r>
  <r>
    <s v="INC000002610094"/>
    <s v="RED INTERNA"/>
    <x v="10"/>
    <s v="APOQUINDO TI"/>
    <s v="RICARDO F ORELLANA MARDONES"/>
    <s v="tct_rorell"/>
    <s v="4-Menor/Localizado"/>
    <x v="0"/>
    <x v="0"/>
    <x v="0"/>
    <s v="TELEFONICA EMPRESAS DE CHILE SA"/>
    <s v="RONDA Y MEDICIÓN DE TEMPERATURAS EN SALAS TIC 18:30"/>
    <s v="12/02/2024 12:17:07"/>
    <s v="12/02/2024 12:18:30"/>
    <x v="0"/>
    <s v="CDP ANTIGUO 1"/>
    <s v="CDP ANTIGUO 2"/>
    <s v="12/02/2024 20:05:26"/>
    <s v="12/02/2024 23:50:00"/>
    <m/>
    <s v="AC REALIZADA SIN NOVEDAD 18:30"/>
    <d v="1899-12-30T00:00:00"/>
    <d v="1899-12-30T00:00:00"/>
    <d v="1899-12-30T00:00:00"/>
  </r>
  <r>
    <s v="INC000002610147"/>
    <s v="RED INTERNA"/>
    <x v="1"/>
    <s v="APQ ACCESOS"/>
    <s v="JAVIERA A UMAÑA YEVENES"/>
    <s v="tct_pabmaf"/>
    <s v="2-Significativo/Amplio"/>
    <x v="2"/>
    <x v="2"/>
    <x v="1"/>
    <s v="TELEFONICA CYBERSECURITY TECH CHILE SPA"/>
    <s v="Favor resetear clave de correo"/>
    <s v="12/02/2024 12:11:06"/>
    <s v="12/02/2024 12:13:33"/>
    <x v="0"/>
    <s v="CDP ANTIGUO 1"/>
    <s v="CDP ANTIGUO 2"/>
    <s v="12/02/2024 18:36:02"/>
    <s v="12/02/2024 23:50:00"/>
    <s v="Favor resetear clave de correo_x000a__x000a_Móvil: +56 9 96491740"/>
    <m/>
    <d v="1899-12-30T06:06:01"/>
    <d v="1899-12-30T06:24:56"/>
    <d v="1899-12-30T00:18:55"/>
  </r>
  <r>
    <s v="INC000002610177"/>
    <s v="HOUSING"/>
    <x v="13"/>
    <s v="ADMINISTRADORES RESIDENTES"/>
    <s v="RICARDO F ORELLANA MARDONES"/>
    <s v="frp_jugonz"/>
    <s v="3-Moderado/Limitado"/>
    <x v="1"/>
    <x v="1"/>
    <x v="1"/>
    <s v="HDI SEGUROS S.A."/>
    <s v="GESTION DATACENTER / ACCESOS / HDI SEGUROS S.A."/>
    <s v="12/02/2024 12:58:41"/>
    <s v="12/02/2024 13:04:19"/>
    <x v="0"/>
    <s v="CDP ANTIGUO 1"/>
    <s v="CDP ANTIGUO 2"/>
    <s v="12/02/2024 13:24:45"/>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0:13:45"/>
    <d v="1899-12-30T00:26:04"/>
    <d v="1899-12-30T00:12:19"/>
  </r>
  <r>
    <s v="INC000002610184"/>
    <s v="HOSTING VIRTUAL"/>
    <x v="6"/>
    <s v="SM OPERACIONES"/>
    <s v="RICARDO R GALLEGOS OYANEDER"/>
    <s v="tct_rgalle"/>
    <s v="4-Menor/Localizado"/>
    <x v="0"/>
    <x v="0"/>
    <x v="1"/>
    <s v="FUNDACION INSTITUTO PROFESIONAL DUOC UC"/>
    <s v="Sesión de trabajo en linea por error flujo de correo boletas de honorario DUOC"/>
    <s v="12/02/2024 13:03:13"/>
    <s v="12/02/2024 13:03:35"/>
    <x v="0"/>
    <s v="TI"/>
    <s v="SISTEMAS OPERATIVOS"/>
    <s v="12/02/2024 13:05:53"/>
    <s v="12/02/2024 23:50:00"/>
    <s v="Sesión de trabajo en linea por error flujo de correo boletas de honorario DUOC"/>
    <s v="Sesión de trabajo en linea por error flujo de correo boletas de honorario DUOC"/>
    <d v="1899-12-30T00:00:00"/>
    <d v="1899-12-30T00:02:40"/>
    <d v="1899-12-30T00:02:40"/>
  </r>
  <r>
    <s v="INC000002610192"/>
    <s v="HOSTING VIRTUAL"/>
    <x v="6"/>
    <s v="SM OPERACIONES"/>
    <s v="RICARDO R GALLEGOS OYANEDER"/>
    <s v="tct_rgalle"/>
    <s v="4-Menor/Localizado"/>
    <x v="0"/>
    <x v="0"/>
    <x v="1"/>
    <s v="TELEFONICA GLOBAL TECHNOLOGY S.A.AGENCIA EN CHILE"/>
    <s v="Gestion con SOC para integracion especialista comunicaciones en revisión flujo SAP DUOC"/>
    <s v="12/02/2024 13:09:26"/>
    <s v="12/02/2024 13:09:36"/>
    <x v="0"/>
    <s v="TI"/>
    <s v="SISTEMAS OPERATIVOS"/>
    <s v="12/02/2024 13:11:27"/>
    <s v="12/02/2024 23:50:00"/>
    <s v="Gestion con SOC para integracion especialista comunicaciones en revisión flujo SAP DUOC"/>
    <s v="Gestion con SOC para integracion especialista comunicaciones en revisión flujo SAP DUOC"/>
    <d v="1899-12-30T00:00:00"/>
    <d v="1899-12-30T00:02:01"/>
    <d v="1899-12-30T00:02:01"/>
  </r>
  <r>
    <s v="INC000002610193"/>
    <s v="HOSTING VIRTUAL"/>
    <x v="6"/>
    <s v="SM OPERACIONES"/>
    <s v="RICARDO R GALLEGOS OYANEDER"/>
    <s v="tct_rgalle"/>
    <s v="4-Menor/Localizado"/>
    <x v="0"/>
    <x v="0"/>
    <x v="1"/>
    <s v="TELEFONICA GLOBAL TECHNOLOGY S.A.AGENCIA EN CHILE"/>
    <s v="Reunión coordinación servidores deprecados Cliente Duoc"/>
    <s v="12/02/2024 13:09:42"/>
    <s v="12/02/2024 13:09:54"/>
    <x v="0"/>
    <s v="TI"/>
    <s v="SISTEMAS OPERATIVOS"/>
    <s v="12/02/2024 13:13:37"/>
    <s v="12/02/2024 23:50:00"/>
    <s v="Reunión coordinación servidores deprecados Cliente Duoc"/>
    <s v="Reunión coordinación servidores deprecados Cliente Duoc"/>
    <d v="1899-12-30T00:00:00"/>
    <d v="1899-12-30T00:03:55"/>
    <d v="1899-12-30T00:03:55"/>
  </r>
  <r>
    <s v="INC000002610194"/>
    <s v="HOSTING VIRTUAL"/>
    <x v="6"/>
    <s v="SM OPERACIONES"/>
    <s v="RICARDO R GALLEGOS OYANEDER"/>
    <s v="tct_rgalle"/>
    <s v="4-Menor/Localizado"/>
    <x v="0"/>
    <x v="0"/>
    <x v="1"/>
    <s v="TELEFONICA GLOBAL TECHNOLOGY S.A.AGENCIA EN CHILE"/>
    <s v="Sesión de trabajo por error acceso ST en PAM"/>
    <s v="12/02/2024 13:10:01"/>
    <s v="12/02/2024 13:10:12"/>
    <x v="0"/>
    <s v="TI"/>
    <s v="SISTEMAS OPERATIVOS"/>
    <s v="12/02/2024 13:14:24"/>
    <s v="12/02/2024 23:50:00"/>
    <s v="Sesión de trabajo por error acceso ST en PAM"/>
    <s v="Sesión de trabajo por error acceso ST en PAM"/>
    <d v="1899-12-30T00:00:00"/>
    <d v="1899-12-30T00:04:23"/>
    <d v="1899-12-30T00:04:23"/>
  </r>
  <r>
    <s v="INC000002610196"/>
    <s v="HOSTING VIRTUAL"/>
    <x v="6"/>
    <s v="SM OPERACIONES"/>
    <s v="RICARDO R GALLEGOS OYANEDER"/>
    <s v="tct_rgalle"/>
    <s v="4-Menor/Localizado"/>
    <x v="0"/>
    <x v="0"/>
    <x v="1"/>
    <s v="TELEFONICA GLOBAL TECHNOLOGY S.A.AGENCIA EN CHILE"/>
    <s v="Entrega de información Snapshots a cliente Axity por trabajos de actualización programados."/>
    <s v="12/02/2024 13:10:19"/>
    <s v="12/02/2024 13:10:31"/>
    <x v="0"/>
    <s v="TI"/>
    <s v="SISTEMAS OPERATIVOS"/>
    <s v="12/02/2024 13:15:17"/>
    <s v="12/02/2024 23:50:00"/>
    <s v="Entrega de información referente a Snapshots a cliente Axity por trabajos de actualización programados."/>
    <s v="Entrega de información referente a Snapshots a cliente Axity por trabajos de actualización programados."/>
    <d v="1899-12-30T00:00:00"/>
    <d v="1899-12-30T00:04:58"/>
    <d v="1899-12-30T00:04:58"/>
  </r>
  <r>
    <s v="INC000002610197"/>
    <s v="HOSTING VIRTUAL"/>
    <x v="6"/>
    <s v="SM OPERACIONES"/>
    <s v="RICARDO R GALLEGOS OYANEDER"/>
    <s v="tct_rgalle"/>
    <s v="4-Menor/Localizado"/>
    <x v="0"/>
    <x v="0"/>
    <x v="1"/>
    <s v="TELEFONICA GLOBAL TECHNOLOGY S.A.AGENCIA EN CHILE"/>
    <s v="Reunión interna MS"/>
    <s v="12/02/2024 13:10:37"/>
    <s v="12/02/2024 13:10:48"/>
    <x v="0"/>
    <s v="TI"/>
    <s v="SISTEMAS OPERATIVOS"/>
    <s v="12/02/2024 13:16:03"/>
    <s v="12/02/2024 23:50:00"/>
    <s v="Reunión interna MS"/>
    <s v="Reunión interna MS"/>
    <d v="1899-12-30T00:00:00"/>
    <d v="1899-12-30T00:05:26"/>
    <d v="1899-12-30T00:05:26"/>
  </r>
  <r>
    <s v="INC000002610301"/>
    <s v="HOSTING VIRTUAL"/>
    <x v="1"/>
    <s v="DUOC TICKET AUTOMATICO"/>
    <s v="JAVIERA A UMAÑA YEVENES"/>
    <s v="frp_lmosqu"/>
    <s v="4-Menor/Localizado"/>
    <x v="0"/>
    <x v="0"/>
    <x v="1"/>
    <s v="FUNDACION INSTITUTO PROFESIONAL DUOC UC"/>
    <s v="DUOC  | REQ | Cuenta de usuario externo no recibe correos"/>
    <s v="12/02/2024 12:49:38"/>
    <s v="12/02/2024 12:52:55"/>
    <x v="0"/>
    <s v="CDP ANTIGUO 1"/>
    <s v="CDP ANTIGUO 2"/>
    <s v="13/02/2024 10:35:56"/>
    <s v="13/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m/>
    <d v="1899-12-30T19:45:15"/>
    <d v="1899-12-30T21:46:18"/>
    <d v="1899-12-30T02:01:03"/>
  </r>
  <r>
    <s v="INC000002610306"/>
    <s v="VPN IP - MPLS"/>
    <x v="17"/>
    <s v="ADMINISTRADORES RESIDENTES"/>
    <s v="SEBASTIAN VILLENA"/>
    <s v="frp_joflor"/>
    <s v="3-Moderado/Limitado"/>
    <x v="1"/>
    <x v="1"/>
    <x v="1"/>
    <s v="INSTITUTO PROFESIONAL DE CHILE SA"/>
    <s v="Gama | Requerimiento Respaldo VM Completa - Servidor CORONEL - IPCHILE"/>
    <s v="12/02/2024 12:38:43"/>
    <s v="12/02/2024 12:41:04"/>
    <x v="0"/>
    <s v="CDP ANTIGUO 1"/>
    <s v="CDP ANTIGUO 2"/>
    <s v="12/02/2024 16:59:37"/>
    <s v="12/02/2024 23:50:00"/>
    <s v="PREVENTIVO: NO_x000a_CÓDIGO DE SERVICIO: Servidor CORONEL_x000a_DIRECCIÓN: - _x000a_QUIEN REPORTA: Juan Carlos Dupuy | +56 979778332_x000a_CONTACTO EN TERRENO: Juan Carlos Dupuy | +56 979778332_x000a_PROBLEMA:_x000a_REQUERIMIENTO:_x000a__x000a_Buenas tardes, junto con saludar, solicito respaldo comple"/>
    <s v="FASE RESOLUCIÓN Y RECUPERACIÓN_x000a__x000a_Se efectúa contacto con cliente: N/A_x000a__x000a_Teléfono de contacto: N/A_x000a__x000a_Acciones realizadas: Respaldo vm snpshot servidor coronel ejecutado correctamente_x000a__x000a_Solución paliativa o definitiva: N/A_x000a__x000a_Acciones de Mejora, Recomendaciones:"/>
    <d v="1899-12-30T02:17:38"/>
    <d v="1899-12-30T04:20:54"/>
    <d v="1899-12-30T02:03:16"/>
  </r>
  <r>
    <s v="INC000002610315"/>
    <s v="HOUSING"/>
    <x v="13"/>
    <s v="BELIEVE"/>
    <s v="RICARDO F ORELLANA MARDONES"/>
    <s v="frp_jcarri"/>
    <s v="3-Moderado/Limitado"/>
    <x v="1"/>
    <x v="1"/>
    <x v="1"/>
    <s v="TELEFONICA EMPRESAS DE CHILE SA"/>
    <s v="GESTION DATACENTER/ ACCESOS / TELEFONICA EMPRESAS DE CHILE SA"/>
    <s v="12/02/2024 12:58:01"/>
    <s v="12/02/2024 12:59:22"/>
    <x v="0"/>
    <s v="CDP ANTIGUO 1"/>
    <s v="CDP ANTIGUO 2"/>
    <s v="12/02/2024 13:37:3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20:35"/>
    <d v="1899-12-30T00:39:33"/>
    <d v="1899-12-30T00:18:58"/>
  </r>
  <r>
    <s v="INC000002610321"/>
    <s v="HOUSING"/>
    <x v="13"/>
    <s v="BELIEVE"/>
    <s v="RICARDO F ORELLANA MARDONES"/>
    <s v="frp_jcarri"/>
    <s v="3-Moderado/Limitado"/>
    <x v="1"/>
    <x v="1"/>
    <x v="1"/>
    <s v="TELEFONICA EMPRESAS DE CHILE SA"/>
    <s v="GESTION DATACENTER/ ACCESOS / TELEFONICA EMPRESAS DE CHILE SA"/>
    <s v="12/02/2024 13:00:47"/>
    <s v="12/02/2024 13:03:02"/>
    <x v="0"/>
    <s v="CDP ANTIGUO 1"/>
    <s v="CDP ANTIGUO 2"/>
    <s v="12/02/2024 13:41:4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24:30"/>
    <d v="1899-12-30T00:40:57"/>
    <d v="1899-12-30T00:16:27"/>
  </r>
  <r>
    <s v="INC000002610323"/>
    <s v="HOUSING"/>
    <x v="13"/>
    <s v="BELIEVE"/>
    <s v="RICARDO F ORELLANA MARDONES"/>
    <s v="frp_jcarri"/>
    <s v="3-Moderado/Limitado"/>
    <x v="1"/>
    <x v="1"/>
    <x v="1"/>
    <s v="TELEFONICA EMPRESAS DE CHILE SA"/>
    <s v="GESTION DATACENTER/ ACCESOS / TELEFONICA EMPRESAS DE CHILE SA"/>
    <s v="12/02/2024 13:04:50"/>
    <s v="12/02/2024 13:06:05"/>
    <x v="0"/>
    <s v="CDP ANTIGUO 1"/>
    <s v="CDP ANTIGUO 2"/>
    <s v="12/02/2024 13:46:10"/>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ORIZADOS"/>
    <d v="1899-12-30T00:28:41"/>
    <d v="1899-12-30T00:41:20"/>
    <d v="1899-12-30T00:12:39"/>
  </r>
  <r>
    <s v="INC000002610327"/>
    <s v="HOSTING VIRTUAL"/>
    <x v="7"/>
    <s v="OPERACION N1"/>
    <s v="SEBASTIAN I ACUÑA GUZMAN"/>
    <s v="tct_sacuna"/>
    <s v="3-Moderado/Limitado"/>
    <x v="1"/>
    <x v="1"/>
    <x v="1"/>
    <s v="TELEFONICA EMPRESAS DE CHILE SA"/>
    <s v="Usuarios y permisos sudo en rmdy-prod-ar-apirest0*"/>
    <s v="12/02/2024 13:16:21"/>
    <s v="12/02/2024 13:17:12"/>
    <x v="0"/>
    <s v="TI"/>
    <s v="SISTEMAS OPERATIVOS"/>
    <s v="12/02/2024 13:29:42"/>
    <s v="12/02/2024 23:50:00"/>
    <s v="Se deben retirar permisos especiales y eliminar cuentas según lo solicitado por Luis Molina."/>
    <s v="Se eliminan usuarios según solicitud"/>
    <d v="1899-12-30T00:12:30"/>
    <d v="1899-12-30T00:13:21"/>
    <d v="1899-12-30T00:00:51"/>
  </r>
  <r>
    <s v="INC000002610364"/>
    <s v="HOUSING"/>
    <x v="14"/>
    <s v="BELIEVE"/>
    <s v="SEBASTIAN A JARA VIDAL"/>
    <s v="frp_jolsso"/>
    <s v="3-Moderado/Limitado"/>
    <x v="1"/>
    <x v="1"/>
    <x v="1"/>
    <s v="ARTIKOS CHILE S A"/>
    <s v="GESTION DATACENTER/ ACCESOS /ARTIKOS CHILE S A"/>
    <s v="12/02/2024 15:05:10"/>
    <s v="12/02/2024 15:06:47"/>
    <x v="0"/>
    <s v="COMUNICACIONES"/>
    <s v="VPN IP - MPLS"/>
    <s v="12/02/2024 15:17:21"/>
    <s v="12/02/2024 23:50:00"/>
    <s v="EMPRESA:ARTIKOS CHILE S A_x000a_CÓDIGO DE SERVICIO: _x000a_DIRECCIÓN: Calle San Martin #50, Santiago Centro, Santiago_x000a_NOMBRE DE QUIEN REPORTA:Marco Paulete_x000a_TELÉFONO DE QUIEN REPORTA:56995492219_x000a_NOMBRE DE CONTACTO EN TERRENO: _x000a_REQUERIMIENTO: Reinicio manual de servid"/>
    <m/>
    <d v="1899-12-30T00:07:44"/>
    <d v="1899-12-30T00:12:11"/>
    <d v="1899-12-30T00:04:27"/>
  </r>
  <r>
    <s v="INC000002610378"/>
    <s v="HOUSING"/>
    <x v="14"/>
    <s v="BELIEVE"/>
    <s v="SEBASTIAN A JARA VIDAL"/>
    <s v="frp_jolsso"/>
    <s v="3-Moderado/Limitado"/>
    <x v="1"/>
    <x v="1"/>
    <x v="1"/>
    <s v="TELEFONICA GLOBAL TECHNOLOGY S.A.AGENCIA EN CHILE"/>
    <s v="GESTION DATACENTER/ ACCESOS /TELEFONICA GLOBAL TECHNOLOGY S.A.AGENCIA EN CHILE"/>
    <s v="12/02/2024 15:23:45"/>
    <s v="12/02/2024 15:24:57"/>
    <x v="0"/>
    <s v="COMUNICACIONES"/>
    <s v="VPN IP - MPLS"/>
    <s v="12/02/2024 15:39:46"/>
    <s v="12/02/2024 23:50:00"/>
    <s v="EMPRESA:TELEFONICA GLOBAL TECHNOLOGY S.A.AGENCIA EN CHILE_x000a_CÓDIGO DE SERVICIO: _x000a_DIRECCIÓN: Calle San Martin #50, Santiago Centro, Santiago_x000a_NOMBRE DE QUIEN REPORTA:Luis Villasmil Castillo_x000a_TELÉFONO DE QUIEN REPORTA:56993970486_x000a_NOMBRE DE CONTACTO EN TERRENO:"/>
    <m/>
    <d v="1899-12-30T00:14:05"/>
    <d v="1899-12-30T00:16:01"/>
    <d v="1899-12-30T00:01:56"/>
  </r>
  <r>
    <s v="INC000002610384"/>
    <s v="HOUSING"/>
    <x v="14"/>
    <s v="BELIEVE"/>
    <s v="SEBASTIAN A JARA VIDAL"/>
    <s v="frp_jolsso"/>
    <s v="3-Moderado/Limitado"/>
    <x v="1"/>
    <x v="1"/>
    <x v="1"/>
    <s v="TELEFONICA EMPRESAS DE CHILE SA"/>
    <s v="GESTION DATACENTER/ ACCESOS /TELEFONICA EMPRESAS DE CHILE SA"/>
    <s v="12/02/2024 15:33:28"/>
    <s v="12/02/2024 15:34:36"/>
    <x v="0"/>
    <s v="COMUNICACIONES"/>
    <s v="VPN IP - MPLS"/>
    <s v="12/02/2024 15:43:22"/>
    <s v="12/02/2024 23:50:00"/>
    <s v="EMPRESA:TELEFONICA EMPRESAS DE CHILE SA_x000a_CÓDIGO DE SERVICIO: _x000a_DIRECCIÓN: Calle San Martin #50, Santiago Centro, Santiago_x000a_NOMBRE DE QUIEN REPORTA:Daniel Rodriguez_x000a_TELÉFONO DE QUIEN REPORTA:5697829 7978_x000a_NOMBRE DE CONTACTO EN TERRENO: _x000a_REQUERIMIENTO: Levanta"/>
    <m/>
    <d v="1899-12-30T00:03:44"/>
    <d v="1899-12-30T00:09:54"/>
    <d v="1899-12-30T00:06:10"/>
  </r>
  <r>
    <s v="INC000002610395"/>
    <s v="HOUSING"/>
    <x v="14"/>
    <s v="ADMINISTRADORES RESIDENTES"/>
    <s v="SEBASTIAN A JARA VIDAL"/>
    <s v="frp_jugonz"/>
    <s v="3-Moderado/Limitado"/>
    <x v="1"/>
    <x v="1"/>
    <x v="1"/>
    <s v="TELEFONICA EMPRESAS DE CHILE SA"/>
    <s v="GESTION DATACENTER/ ACCESOS / NEXTSTREAM"/>
    <s v="12/02/2024 15:46:05"/>
    <s v="12/02/2024 15:49:15"/>
    <x v="0"/>
    <s v="COMUNICACIONES"/>
    <s v="VPN IP - MPLS"/>
    <s v="12/02/2024 15:56:42"/>
    <s v="12/02/2024 23:50:00"/>
    <s v="EMPRESA: NEXTSTREAM_x000a_CÓDIGO DE SERVICIO: _x000a_DIRECCIÓN: Calle San Martin #50, Santiago Centro, Santiago_x000a_NOMBRE DE QUIEN REPORTA: Javiera Rojas O._x000a_TELÉFONO DE QUIEN REPORTA: +56 9 8187 2715_x000a_NOMBRE DE CONTACTO EN TERRENO: Daniel Rodriguez 5697829 7978_x000a_PROBLEMA"/>
    <m/>
    <d v="1899-12-30T00:02:45"/>
    <d v="1899-12-30T00:10:37"/>
    <d v="1899-12-30T00:07:52"/>
  </r>
  <r>
    <s v="INC000002610417"/>
    <s v="HOUSING"/>
    <x v="13"/>
    <s v="BELIEVE"/>
    <s v="RICARDO F ORELLANA MARDONES"/>
    <s v="frp_jolsso"/>
    <s v="3-Moderado/Limitado"/>
    <x v="1"/>
    <x v="1"/>
    <x v="1"/>
    <s v="ICETEL SERVICIOS S.A."/>
    <s v="GESTION DATACENTER/ ACCESOS /ICETEL SERVICIOS S.A."/>
    <s v="12/02/2024 13:05:10"/>
    <s v="12/02/2024 13:06:51"/>
    <x v="0"/>
    <s v="CDP ANTIGUO 1"/>
    <s v="CDP ANTIGUO 2"/>
    <s v="12/02/2024 13:16:42"/>
    <s v="12/02/2024 23:50:00"/>
    <s v="EMPRESA:ICETEL SERVICIOS S.A._x000a_CÓDIGO DE SERVICIO: _x000a_DIRECCIÓN: Av. Apoquindo #7071, Las Condes, Santiago_x000a_NOMBRE DE QUIEN REPORTA:Francisco Chávez_x000a_TELÉFONO DE QUIEN REPORTA:972802533_x000a_NOMBRE DE CONTACTO EN TERRENO: _x000a_REQUERIMIENTO:  Habilitación Inrow E2_x000a_EQU"/>
    <s v="ACCESOS AUTORIZADOS"/>
    <d v="1899-12-30T00:09:05"/>
    <d v="1899-12-30T00:11:32"/>
    <d v="1899-12-30T00:02:27"/>
  </r>
  <r>
    <s v="INC000002610457"/>
    <s v="INFRAESTRUCTURA DC"/>
    <x v="2"/>
    <s v="APQ ACCESOS"/>
    <s v="JONATHAN A MARQUEZ ASTENGO"/>
    <s v="tct_jmarqu"/>
    <s v="4-Menor/Localizado"/>
    <x v="0"/>
    <x v="0"/>
    <x v="0"/>
    <s v="TELEFONICA CYBERSECURITY TECH CHILE SPA"/>
    <s v="FACTIBILIDAD TECH/CRQ 82303"/>
    <s v="12/02/2024 13:28:51"/>
    <s v="12/02/2024 13:28:52"/>
    <x v="0"/>
    <s v="CDP ANTIGUO 1"/>
    <s v="CDP ANTIGUO 2"/>
    <s v="12/02/2024 13:35:38"/>
    <s v="12/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10510"/>
    <s v="VPN IP - MPLS"/>
    <x v="9"/>
    <s v="GESTION HD"/>
    <s v="NICOLAS A SAAVEDRA EGUILUZ"/>
    <s v="frp_kefern"/>
    <s v="3-Moderado/Limitado"/>
    <x v="1"/>
    <x v="1"/>
    <x v="1"/>
    <s v="COAGRA S A"/>
    <s v="HD | Paso a productivo DEEK952964"/>
    <s v="12/02/2024 13:34:09"/>
    <s v="12/02/2024 13:37:56"/>
    <x v="0"/>
    <s v="CDP ANTIGUO 1"/>
    <s v="CDP ANTIGUO 2"/>
    <s v="12/02/2024 15:50:24"/>
    <s v="12/02/2024 23:50:00"/>
    <s v="PREVENTIVO: NO_x000a_CODIGO DE SERVICIO:_x000a_DIRECCION:_x000a_QUIEN REPORTA:Nicolás Saavedra Eguiluz +56 9 6187 5469 _x000a_CONTACTO EN TERRENO:_x000a_PROBLEMA:_x000a_REQUERIMIENTO: Paso a productivo DEEK952964_x000a__x000a__x000a_La orden DEEK952964 fue importada exitosamente en PRD_x000a__x000a_Por favor pasar a pr"/>
    <s v="La orden DEEK952964  fue importada exitosamente en PRD"/>
    <d v="1899-12-30T00:00:00"/>
    <d v="1899-12-30T02:16:15"/>
    <d v="1899-12-30T02:16:15"/>
  </r>
  <r>
    <s v="INC000002610548"/>
    <s v="HOSTING VIRTUAL"/>
    <x v="3"/>
    <s v="GESTION HD"/>
    <s v="MOISES E MONTERO RAMOS"/>
    <s v="frp_pcamay"/>
    <s v="3-Moderado/Limitado"/>
    <x v="1"/>
    <x v="1"/>
    <x v="1"/>
    <s v="EMPRESAS RED SALUD S.A."/>
    <s v="HD/RE: [REDSALUD] Estado Recursos VDC"/>
    <s v="12/02/2024 15:03:17"/>
    <s v="12/02/2024 15:04:47"/>
    <x v="0"/>
    <s v="TI"/>
    <s v="SERVIDORES VIRTUALES"/>
    <s v="13/02/2024 16:05:29"/>
    <s v="13/02/2024 23:50:00"/>
    <s v="PREVENTIVO: NO_x000a_CODIGO DE SERVICIO:_x000a_DIRECCION:_x000a_QUIEN REPORTA:Denise Cruzat Etcheberry   +56 9 93378009_x000a_CONTACTO EN TERRENO:ALBERTO JAVIER BEZARES OVALLE +56 9 71268048 /_x000a_PROBLEMA:_x000a_REQUERIMIENTO:Agradeceré su apoyo generando folio como requerimiento para o"/>
    <s v="Se efectúa contacto con cliente: N/A_x000a_Teléfono de contacto: N/A_x000a_Acciones realizadas:Se envia el detalle de los recursos que tiene el cliente en el VDC._x000a_Solución paliativa o definitiva: Definitiva_x000a_Acciones de Mejora, Recomendaciones:N/A_x000a_Causa Raíz:  N/A"/>
    <d v="1899-12-30T21:23:05"/>
    <d v="1899-12-31T01:02:12"/>
    <d v="1899-12-30T03:39:07"/>
  </r>
  <r>
    <s v="INC000002610561"/>
    <s v="VPN IP - MPLS"/>
    <x v="3"/>
    <s v="GESTION HD"/>
    <s v="ANGEL CASTRO CABRERA"/>
    <s v="frp_kefern"/>
    <s v="3-Moderado/Limitado"/>
    <x v="1"/>
    <x v="1"/>
    <x v="1"/>
    <s v="SERVIEX S A"/>
    <s v="HD | Eliminación de servidores VDC"/>
    <s v="12/02/2024 16:41:21"/>
    <s v="12/02/2024 16:43:23"/>
    <x v="0"/>
    <s v="CDP ANTIGUO 1"/>
    <s v="CDP ANTIGUO 2"/>
    <s v="13/02/2024 19:04:14"/>
    <s v="13/02/2024 23:50:00"/>
    <s v="PREVENTIVO: NO_x000a_CODIGO DE SERVICIO:_x000a_DIRECCION:_x000a_QUIEN REPORTA:José Alejandro Leal Lizana (56-9) 46115156_x000a_CONTACTO EN TERRENO:_x000a_PROBLEMA:_x000a_REQUERIMIENTO:_x000a__x000a_Requerimos la eliminación de los servidores: WWKS20021P y Serviex_App_02,_x000a_favor su orientación para real"/>
    <s v="Se efectúa contacto con cliente: Jose Leal_x000a_Teléfono de contacto: Via correo_x000a_Acciones realizadas: Se envia informacion a cliente via correo_x000a_Acciones de Mejora, Recomendaciones: N/A_x000a_Causa Raíz: N/A"/>
    <d v="1899-12-30T21:39:40"/>
    <d v="1899-12-31T02:22:53"/>
    <d v="1899-12-30T04:43:13"/>
  </r>
  <r>
    <s v="INC000002610580"/>
    <s v="MONITOREO"/>
    <x v="4"/>
    <s v="SM OPERACIONES"/>
    <s v="MICHAEL H GONZALEZ OLIVARES"/>
    <s v="tct_decruz"/>
    <s v="4-Menor/Localizado"/>
    <x v="0"/>
    <x v="0"/>
    <x v="1"/>
    <s v="TELEFONICA GLOBAL TECHNOLOGY S.A.AGENCIA EN CHILE"/>
    <s v="ALERTA MONITOREO"/>
    <s v="12/02/2024 17:00:07"/>
    <s v="12/02/2024 17:02:08"/>
    <x v="0"/>
    <s v="TI"/>
    <s v="SISTEMAS OPERATIVOS"/>
    <s v="12/02/2024 17:38:36"/>
    <s v="12/02/2024 23:50:00"/>
    <s v="Nombre Alerta_x0009_Nodo Afectado_x0009_Objeto Afectado_x0009_Tipo de Objeto_x0009_ Direccion IP_x000a_GestionEventos_AlertaRAM_max_Principal_x0009_FIPRDU01 - srvjenkinslab_x0009_FIPRDU01 - srvjenkinslab_x0009_Node_x0009_172.16.206.7"/>
    <s v="Se efectúa contacto con cliente: N/A_x000a_Teléfono de contacto: N/A _x000a_Acciones realizadas: ingreso via ssh a servidor afectado, se confirma procesos normales en sistema._x000a_Solución paliativa o definitiva: alerta generada por procesos productivos de cliente final"/>
    <d v="1899-12-30T00:00:00"/>
    <d v="1899-12-30T00:00:00"/>
    <d v="1899-12-30T00:00:00"/>
  </r>
  <r>
    <s v="INC000002610594"/>
    <s v="SERVICIOS DIGITALES"/>
    <x v="3"/>
    <s v="SM OPERACIONES"/>
    <s v="MOISES E MONTERO RAMOS"/>
    <s v="tct_decruz"/>
    <s v="4-Menor/Localizado"/>
    <x v="0"/>
    <x v="0"/>
    <x v="1"/>
    <s v="CEPECH S.A."/>
    <s v="consulta key de activación"/>
    <s v="12/02/2024 17:51:17"/>
    <s v="12/02/2024 17:52:40"/>
    <x v="0"/>
    <s v="TI"/>
    <s v="SERVIDORES VIRTUALES"/>
    <s v="14/02/2024 14:56:35"/>
    <s v="14/02/2024 23:50:00"/>
    <s v="Apoyar como activar licencia en un servidor_x000a__x000a_quisiera consultar de donde es posible obtener la key de activación de Windows Server 2022 y de SQL para una VM que debo crear._x000a__x000a_Saludos cordiales._x000a_ _x000a_Cristian Bustos Rivas_x000a_Administrador de Servidores Cpech_x000a_Ala"/>
    <s v="Se efectúa contacto con cliente:  N/A_x000a_Teléfono de contacto:  N/A_x000a_Acciones realizadas: Se le entrega a cliente los pasos necesario para la activacion a traves del KMS_x000a_Solución paliativa o definitiva: definitiva_x000a_Acciones de Mejora, Recomendaciones:  N/A_x000a_Ca"/>
    <d v="1899-12-31T20:13:53"/>
    <d v="1899-12-31T21:05:18"/>
    <d v="1899-12-30T00:51:25"/>
  </r>
  <r>
    <s v="INC000002610599"/>
    <s v="HOSTING VIRTUAL"/>
    <x v="6"/>
    <s v="SISTEMA OPERATIVO MICROSOFT"/>
    <s v="PAUL A SEPULVEDA ALVAREZ"/>
    <s v="tct_psepul"/>
    <s v="4-Menor/Localizado"/>
    <x v="0"/>
    <x v="0"/>
    <x v="1"/>
    <s v="TELEFONICA GLOBAL TECHNOLOGY S.A.AGENCIA EN CHILE"/>
    <s v="zabbix revision servel03"/>
    <s v="12/02/2024 17:57:44"/>
    <s v="12/02/2024 18:00:08"/>
    <x v="0"/>
    <s v="TI"/>
    <s v="SISTEMAS OPERATIVOS"/>
    <s v="12/02/2024 18:15:47"/>
    <s v="12/02/2024 23:50:00"/>
    <s v="zabbix revision servel03 sin respuesta"/>
    <s v="zabbix revision servel03_x000a_servidor con servicio abajo. se reinicia servicio, metricas vuelven a zabbix"/>
    <d v="1899-12-30T00:00:00"/>
    <d v="1899-12-30T00:18:03"/>
    <d v="1899-12-30T00:18:03"/>
  </r>
  <r>
    <s v="INC000002610600"/>
    <s v="HOSTING VIRTUAL"/>
    <x v="6"/>
    <s v="SISTEMA OPERATIVO MICROSOFT"/>
    <s v="PAUL A SEPULVEDA ALVAREZ"/>
    <s v="tct_psepul"/>
    <s v="4-Menor/Localizado"/>
    <x v="0"/>
    <x v="0"/>
    <x v="1"/>
    <s v="TELEFONICA GLOBAL TECHNOLOGY S.A.AGENCIA EN CHILE"/>
    <s v="zabbix revision servel03 Disco C por sobre el 90%"/>
    <s v="12/02/2024 18:00:27"/>
    <s v="12/02/2024 18:01:33"/>
    <x v="0"/>
    <s v="TI"/>
    <s v="SISTEMAS OPERATIVOS"/>
    <s v="12/02/2024 18:16:12"/>
    <s v="12/02/2024 23:50:00"/>
    <s v="zabbix revision servel03 Disco C por sobre el 90%"/>
    <s v="zabbix revision servel03 Disco C por sobre el 90%._x000a_se realiza liberacionde espacio desde carpeta softwaredistribution. ademas se deshabilita servicio de windows update windows 2003"/>
    <d v="1899-12-30T00:00:00"/>
    <d v="1899-12-30T00:15:45"/>
    <d v="1899-12-30T00:15:45"/>
  </r>
  <r>
    <s v="INC000002610603"/>
    <s v="HOSTING VIRTUAL"/>
    <x v="6"/>
    <s v="SISTEMA OPERATIVO MICROSOFT"/>
    <s v="PAUL A SEPULVEDA ALVAREZ"/>
    <s v="tct_psepul"/>
    <s v="4-Menor/Localizado"/>
    <x v="0"/>
    <x v="0"/>
    <x v="1"/>
    <s v="TELEFONICA GLOBAL TECHNOLOGY S.A.AGENCIA EN CHILE"/>
    <s v="Zabbix no responde servidor TELEFONICA"/>
    <s v="12/02/2024 18:02:00"/>
    <s v="12/02/2024 18:03:45"/>
    <x v="0"/>
    <s v="TI"/>
    <s v="SISTEMAS OPERATIVOS"/>
    <s v="12/02/2024 18:16:29"/>
    <s v="12/02/2024 23:50:00"/>
    <s v="Zabbix no responde servidor TELEFONICA_x000a_El servidor tenía el servicio abajo, se sube y se retoman metricas"/>
    <s v="Zabbix no responde servidor TELEFONICA_x000a_El servidor tenía el servicio abajo, se sube y se retoman metricas"/>
    <d v="1899-12-30T00:00:00"/>
    <d v="1899-12-30T00:14:29"/>
    <d v="1899-12-30T00:14:29"/>
  </r>
  <r>
    <s v="INC000002610628"/>
    <s v="HOUSING"/>
    <x v="6"/>
    <s v="DUOC TICKET AUTOMATICO"/>
    <s v="PAUL A SEPULVEDA ALVAREZ"/>
    <s v="frp_lmosqu"/>
    <s v="4-Menor/Localizado"/>
    <x v="0"/>
    <x v="0"/>
    <x v="1"/>
    <s v="FUNDACION INSTITUTO PROFESIONAL DUOC UC"/>
    <s v="DUOC | REQ | [DUOC]Actualizaciones MS período Febrero 2024"/>
    <s v="12/02/2024 14:25:43"/>
    <s v="12/02/2024 14:27:54"/>
    <x v="0"/>
    <s v="CDP ANTIGUO 1"/>
    <s v="CDP ANTIGUO 2"/>
    <s v="13/02/2024 16:16:58"/>
    <s v="13/02/2024 23:50:00"/>
    <s v="De: GERMAN IGNACIO BAEZA GONZALEZ &lt;german.baeza@fractalia.es&gt; _x000a_Enviado el: lunes, 12 de febrero de 2024 14:12_x000a_Para: Mesa ti &lt;mesa.ti@movistar.cl&gt;; DENISE CRUZAT ETCHEBERRY &lt;denise.cruzat@telefonica.com&gt;_x000a_CC: Victor Sepulveda G &lt;victor.sepulvedag@telefonic"/>
    <s v="se realiza creación de cambios correspondiente para aplicar actualizaciones del cliente DUOC._x000a__x000a_CRQ000000082411 – Actualizaciones generales de servidores_x000a__x000a_CRQ000000082412 – Actualizaciones plataforma EXCHANGE"/>
    <d v="1899-12-31T00:50:50"/>
    <d v="1899-12-31T01:51:15"/>
    <d v="1899-12-30T01:00:25"/>
  </r>
  <r>
    <s v="INC000002610710"/>
    <s v="VPN IP - MPLS"/>
    <x v="3"/>
    <s v="GESTION HD"/>
    <s v="DEIBY Y SANTOYO MONTEROLA"/>
    <s v="frp_fpetro"/>
    <s v="3-Moderado/Limitado"/>
    <x v="1"/>
    <x v="1"/>
    <x v="1"/>
    <s v="TELEFONICA GLOBAL TECHNOLOGY S.A.AGENCIA EN CHILE"/>
    <s v="HD/Acceso Cloud Portal"/>
    <s v="12/02/2024 14:20:24"/>
    <s v="12/02/2024 14:22:16"/>
    <x v="0"/>
    <s v="CDP ANTIGUO 1"/>
    <s v="CDP ANTIGUO 2"/>
    <s v="12/02/2024 15:19:00"/>
    <s v="12/02/2024 23:50:00"/>
    <s v="PREVENTIVO: NO_x000a_CODIGO DE SERVICIO:_x000a_DIRECCION:_x000a_QUIEN REPORTA: Javier Codesido Garcia_x000a_CONTACTO EN TERRENO: Javier Codesido Garcia_x000a__x000a_REQUERIMIENTO:_x000a_por favor, necesitamos además un nuevo usuario para:_x000a__x000a_Felipe Carmoega Santiso_x000a__x000a_Nuevo usuario:_x000a_felipecs_x000a__x000a_Funció"/>
    <s v="FASE RESOLUCIÓN Y RECUPERACIÓN_x000a__x000a_Se efectúa contacto con cliente:N/A_x000a__x000a_Teléfono de contacto:N/A_x000a__x000a_Acciones realizadas: Se crean los accesos solicitado al usuario Felipe Carmoega Santiso y se le envian los datos a su correo_x000a__x000a_Solución paliativa o definitiva:N"/>
    <d v="1899-12-30T00:00:00"/>
    <d v="1899-12-30T00:58:36"/>
    <d v="1899-12-30T00:58:36"/>
  </r>
  <r>
    <s v="INC000002610715"/>
    <s v="INFRAESTRUCTURA DC"/>
    <x v="2"/>
    <s v="APQ ACCESOS"/>
    <s v="JAVIER J BRAVO CARVAJAL"/>
    <s v="tct_jmarqu"/>
    <s v="4-Menor/Localizado"/>
    <x v="0"/>
    <x v="0"/>
    <x v="0"/>
    <s v="TELEFONICA CYBERSECURITY TECH CHILE SPA"/>
    <s v="FACTIBILIDAD EYC/CRQ 82145"/>
    <s v="12/02/2024 15:07:31"/>
    <s v="12/02/2024 15:09:10"/>
    <x v="0"/>
    <s v="CDP ANTIGUO 1"/>
    <s v="CDP ANTIGUO 2"/>
    <s v="12/02/2024 15:24:02"/>
    <s v="12/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_x000a_PDUS LEVANTADA_x000a_ACCIONES DE MEJORA, RECOMENDACIONES: NO APLICA_x000a_CAUSA"/>
    <d v="1899-12-30T00:00:00"/>
    <d v="1899-12-30T00:00:00"/>
    <d v="1899-12-30T00:00:00"/>
  </r>
  <r>
    <s v="INC000002610720"/>
    <s v="RED INTERNA"/>
    <x v="0"/>
    <s v="APQ ACCESOS"/>
    <s v="CARLOS F ARAYA RAMIREZ"/>
    <s v="tct_cararr"/>
    <s v="4-Menor/Localizado"/>
    <x v="0"/>
    <x v="0"/>
    <x v="0"/>
    <s v="TELEFONICA CYBERSECURITY TECH CHILE SPA"/>
    <s v="RONDA INSPECTIVA"/>
    <s v="12/02/2024 15:46:53"/>
    <s v="12/02/2024 15:48:42"/>
    <x v="0"/>
    <s v="CDP ANTIGUO 1"/>
    <s v="CDP ANTIGUO 2"/>
    <s v="12/02/2024 16:06:16"/>
    <s v="12/02/2024 23:50:00"/>
    <m/>
    <s v="ronda realizada"/>
    <d v="1899-12-30T00:00:00"/>
    <d v="1899-12-30T00:00:00"/>
    <d v="1899-12-30T00:00:00"/>
  </r>
  <r>
    <s v="INC000002610731"/>
    <s v="HOUSING"/>
    <x v="13"/>
    <s v="BELIEVE"/>
    <s v="RICARDO F ORELLANA MARDONES"/>
    <s v="frp_dvilca"/>
    <s v="3-Moderado/Limitado"/>
    <x v="1"/>
    <x v="1"/>
    <x v="1"/>
    <s v="EMPRESA NACIONAL DE CERTIFICACIONES"/>
    <s v="GESTION DATACENTER/ ACCESOS /EcertChile SpA"/>
    <s v="12/02/2024 16:36:05"/>
    <s v="12/02/2024 16:38:40"/>
    <x v="0"/>
    <s v="CDP ANTIGUO 1"/>
    <s v="CDP ANTIGUO 2"/>
    <s v="12/02/2024 17:19:03"/>
    <s v="12/02/2024 23:50:00"/>
    <s v="EMPRESA:EcertChile SpA_x000a_CÓDIGO DE SERVICIO: _x000a_DIRECCIÓN:Av. Apoquindo #7071, Las Condes, Santiago_x000a_NOMBRE DE QUIEN REPORTA:Juan José Fuentealba_x000a_TELÉFONO DE QUIEN REPORTA:961627267_x000a_NOMBRE DE CONTACTO EN TERRENO: _x000a_PROBLEMA:_x000a_Retiro de equipos_x000a_EQUIPOS ENERGIZAD"/>
    <s v="ACCESOS AUTORIZADOS"/>
    <d v="1899-12-30T00:17:45"/>
    <d v="1899-12-30T00:42:58"/>
    <d v="1899-12-30T00:25:13"/>
  </r>
  <r>
    <s v="INC000002610738"/>
    <s v="VPN IP - MPLS"/>
    <x v="5"/>
    <s v="GESTION HD"/>
    <s v="OSCAR A RAMIREZ SOTO"/>
    <s v="frp_pcamay"/>
    <s v="3-Moderado/Limitado"/>
    <x v="1"/>
    <x v="1"/>
    <x v="1"/>
    <s v="TELEFONICA GLOBAL TECHNOLOGY S.A.AGENCIA EN CHILE"/>
    <s v="HD/SOLICITUD IP PVLAN TCCT DESARROLLO"/>
    <s v="12/02/2024 16:48:58"/>
    <s v="12/02/2024 16:50:11"/>
    <x v="0"/>
    <s v="CDP ANTIGUO 1"/>
    <s v="CDP ANTIGUO 2"/>
    <s v="13/02/2024 10:22:17"/>
    <s v="13/02/2024 23:50:00"/>
    <s v="PREVENTIVO: NO_x000a_CODIGO DE SERVICIO:_x000a_DIRECCION:_x000a_QUIEN REPORTA:+56 9 4135 5459 Eduardo José Camacho Urdaneta_x000a_CONTACTO EN TERRENO:_x000a_PROBLEMA:_x000a_REQUERIMIENTO:Por favor su apoyo en crear folio de requerimiento para cursar asignación de PVLAN. El folio de requeri"/>
    <s v="Se genera IP PVLAN 10.67.128.98 con monitoreo, respaldo y proxy, se cierra ticket."/>
    <d v="1899-12-30T17:03:49"/>
    <d v="1899-12-30T17:33:19"/>
    <d v="1899-12-30T00:29:30"/>
  </r>
  <r>
    <s v="INC000002610740"/>
    <s v="HOUSING"/>
    <x v="11"/>
    <s v="APQ ACCESOS"/>
    <s v="ESTEBAN O BUSTOS CORNEJO"/>
    <s v="tct_ebusto"/>
    <s v="2-Significativo/Amplio"/>
    <x v="2"/>
    <x v="2"/>
    <x v="1"/>
    <s v="TELEFONICA EMPRESAS DE CHILE SA"/>
    <s v="SUPERVISION INCIDENTE HUAWEI"/>
    <s v="12/02/2024 16:53:31"/>
    <s v="12/02/2024 16:55:11"/>
    <x v="0"/>
    <s v="CDP ANTIGUO 1"/>
    <s v="CDP ANTIGUO 2"/>
    <s v="12/02/2024 16:56:36"/>
    <s v="12/02/2024 23:50:00"/>
    <s v="SUPERVISION INCIDENTE HUAWEI"/>
    <s v="INCIDENCIA RESTABLECIDA"/>
    <d v="1899-12-30T00:01:25"/>
    <d v="1899-12-30T00:03:05"/>
    <d v="1899-12-30T00:01:40"/>
  </r>
  <r>
    <s v="INC000002610784"/>
    <s v="HOUSING"/>
    <x v="14"/>
    <s v="BELIEVE"/>
    <s v="PATRICIO A CASTILLO GONZALEZ"/>
    <s v="frp_jolsso"/>
    <s v="3-Moderado/Limitado"/>
    <x v="1"/>
    <x v="1"/>
    <x v="1"/>
    <s v="RIPLEY CHILE S.A."/>
    <s v="GESTION DATACENTER/ ACCESOS /RIPLEY CHILE S.A."/>
    <s v="12/02/2024 21:19:14"/>
    <s v="12/02/2024 21:20:42"/>
    <x v="0"/>
    <s v="CDP ANTIGUO 1"/>
    <s v="CDP ANTIGUO 2"/>
    <s v="12/02/2024 21:28:12"/>
    <s v="12/02/2024 23:50:00"/>
    <s v="EMPRESA:RIPLEY CHILE S.A._x000a_CÓDIGO DE SERVICIO: _x000a_DIRECCIÓN: Calle San Martin #50, Santiago Centro, Santiago_x000a_NOMBRE DE QUIEN REPORTA:Marco Gutierrez_x000a_TELÉFONO DE QUIEN REPORTA:56 9 94497727_x000a_NOMBRE DE CONTACTO EN TERRENO: _x000a_REQUERIMIENTO:  revision de enlace s"/>
    <s v="ACCESOS AUTORIZADOS"/>
    <d v="1899-12-30T00:04:09"/>
    <d v="1899-12-30T00:08:58"/>
    <d v="1899-12-30T00:04:49"/>
  </r>
  <r>
    <s v="INC000002610892"/>
    <s v="VPN IP - MPLS"/>
    <x v="2"/>
    <s v="GESTION HD"/>
    <s v="SEBASTIAN A JARA VIDAL"/>
    <s v="frp_lmosqu"/>
    <s v="4-Menor/Localizado"/>
    <x v="0"/>
    <x v="0"/>
    <x v="1"/>
    <s v="TELECOMUNICACIONES VOZ Y DATOS SPA"/>
    <s v="REQ / Solicitud manos remotas reinicio maquina  | HD"/>
    <s v="12/02/2024 16:32:09"/>
    <s v="12/02/2024 16:35:22"/>
    <x v="0"/>
    <s v="CDP ANTIGUO 1"/>
    <s v="CDP ANTIGUO 2"/>
    <s v="12/02/2024 17:50:29"/>
    <s v="12/02/2024 23:50:00"/>
    <s v="PREVENTIVO:_x000a__x000a_CODIGO DE SERVICIO: Solicitud manos remotas reinicio maquina _x000a__x000a_DIRECCION:      _x000a__x000a_CIUDAD:             _x000a__x000a_COMUNA:_x000a__x000a_NOMBRE QUIEN REPORTA: Luis Santibanez_x000a__x000a_TELEFONO QUIEN REPORTA:_x000a__x000a_NOMBRE CONTACTO EN TERRENO:         Luis Santibanez_x000a__x000a_TELEFONO 1 C"/>
    <m/>
    <d v="1899-12-30T00:54:55"/>
    <d v="1899-12-30T01:18:20"/>
    <d v="1899-12-30T00:23:25"/>
  </r>
  <r>
    <s v="INC000002610917"/>
    <s v="HOUSING"/>
    <x v="14"/>
    <s v="BELIEVE"/>
    <s v="SEBASTIAN A JARA VIDAL"/>
    <s v="frp_jcarri"/>
    <s v="3-Moderado/Limitado"/>
    <x v="1"/>
    <x v="1"/>
    <x v="1"/>
    <s v="TELEFONICA EMPRESAS DE CHILE SA"/>
    <s v="GESTION DATACENTER/ ACCESOS /NEXTSTREAM"/>
    <s v="12/02/2024 16:32:42"/>
    <s v="12/02/2024 16:35:28"/>
    <x v="0"/>
    <s v="COMUNICACIONES"/>
    <s v="VPN IP - MPLS"/>
    <s v="12/02/2024 17:15:56"/>
    <s v="12/02/2024 23:50:00"/>
    <s v="EMPRESA:NEXTSTREAM_x000a_CÓDIGO DE SERVICIO: _x000a_DIRECCIÓN:Calle San Martin #50, Santiago Centro, Santiago_x000a_NOMBRE DE QUIEN REPORTA:Daniel Rodriguez_x000a_TELÉFONO DE QUIEN REPORTA:5697829 7978_x000a_NOMBRE DE CONTACTO EN TERRENO: _x000a_REQUERIMIENTO:visita de inspeccion a sistema"/>
    <m/>
    <d v="1899-12-30T00:20:12"/>
    <d v="1899-12-30T00:43:14"/>
    <d v="1899-12-30T00:23:02"/>
  </r>
  <r>
    <s v="INC000002610936"/>
    <s v="HOUSING"/>
    <x v="14"/>
    <s v="BELIEVE"/>
    <s v="SEBASTIAN A JARA VIDAL"/>
    <s v="frp_jolsso"/>
    <s v="3-Moderado/Limitado"/>
    <x v="1"/>
    <x v="1"/>
    <x v="1"/>
    <s v="UNION AEREA LTDA"/>
    <s v="GESTION DATACENTER/ ACCESOS /UNION AEREA LTDA"/>
    <s v="12/02/2024 16:49:56"/>
    <s v="12/02/2024 16:51:08"/>
    <x v="0"/>
    <s v="COMUNICACIONES"/>
    <s v="VPN IP - MPLS"/>
    <s v="12/02/2024 17:06:56"/>
    <s v="12/02/2024 23:50:00"/>
    <s v="EMPRESA:UNION AEREA LTDA_x000a_CÓDIGO DE SERVICIO: _x000a_DIRECCIÓN: Calle San Martin #50, Santiago Centro, Santiago_x000a_NOMBRE DE QUIEN REPORTA:Alejandro Gárate_x000a_TELÉFONO DE QUIEN REPORTA:956785765_x000a_NOMBRE DE CONTACTO EN TERRENO: _x000a_REQUERIMIENTO: Revisión Data Center _x000a_EQU"/>
    <m/>
    <d v="1899-12-30T00:15:06"/>
    <d v="1899-12-30T00:17:00"/>
    <d v="1899-12-30T00:01:54"/>
  </r>
  <r>
    <s v="INC000002610975"/>
    <s v="HOSTING VIRTUAL"/>
    <x v="6"/>
    <s v="SISTEMA OPERATIVO MICROSOFT"/>
    <s v="JAVIER CUEVAS"/>
    <s v="tct_jacuev"/>
    <s v="4-Menor/Localizado"/>
    <x v="0"/>
    <x v="0"/>
    <x v="1"/>
    <s v="TELEFONICA GLOBAL TECHNOLOGY S.A.AGENCIA EN CHILE"/>
    <s v="CAMBIOS SERVICE HUB 365"/>
    <s v="12/02/2024 17:28:17"/>
    <s v="12/02/2024 17:28:50"/>
    <x v="0"/>
    <s v="TI"/>
    <s v="SISTEMAS OPERATIVOS"/>
    <s v="12/02/2024 17:32:20"/>
    <s v="12/02/2024 23:50:00"/>
    <s v="Folio generado automáticamente para atender requerimiento del cliente. La solicitud fue realizada directamente al área resolutoria sin pasar por el flujo de mesa de ayuda"/>
    <s v="OK"/>
    <d v="1899-12-30T00:00:00"/>
    <d v="1899-12-30T00:04:03"/>
    <d v="1899-12-30T00:04:03"/>
  </r>
  <r>
    <s v="INC000002610976"/>
    <s v="HOSTING VIRTUAL"/>
    <x v="6"/>
    <s v="SISTEMA OPERATIVO MICROSOFT"/>
    <s v="JAVIER CUEVAS"/>
    <s v="tct_jacuev"/>
    <s v="4-Menor/Localizado"/>
    <x v="0"/>
    <x v="0"/>
    <x v="1"/>
    <s v="TELEFONICA GLOBAL TECHNOLOGY S.A.AGENCIA EN CHILE"/>
    <s v="Assessment AD Security CONF INICIALES"/>
    <s v="12/02/2024 17:29:00"/>
    <s v="12/02/2024 17:30:26"/>
    <x v="0"/>
    <s v="TI"/>
    <s v="SISTEMAS OPERATIVOS"/>
    <s v="12/02/2024 17:34:14"/>
    <s v="12/02/2024 23:50:00"/>
    <s v="Folio generado automáticamente para atender requerimiento del cliente. La solicitud fue realizada directamente al área resolutoria sin pasar por el flujo de mesa de ayuda"/>
    <s v="OK"/>
    <d v="1899-12-30T00:00:00"/>
    <d v="1899-12-30T00:05:14"/>
    <d v="1899-12-30T00:05:14"/>
  </r>
  <r>
    <s v="INC000002610979"/>
    <s v="HOSTING VIRTUAL"/>
    <x v="6"/>
    <s v="SISTEMA OPERATIVO MICROSOFT"/>
    <s v="JAVIER CUEVAS"/>
    <s v="tct_jacuev"/>
    <s v="4-Menor/Localizado"/>
    <x v="0"/>
    <x v="0"/>
    <x v="1"/>
    <s v="TELEFONICA GLOBAL TECHNOLOGY S.A.AGENCIA EN CHILE"/>
    <s v="ALERTA pertura - [TCCT-CHILE-CLOUD][AC]TCCT-CHILE-CLOUD-EX-AD-003-T1059.001 Scripts"/>
    <s v="12/02/2024 17:30:59"/>
    <s v="12/02/2024 17:31:42"/>
    <x v="0"/>
    <s v="TI"/>
    <s v="SISTEMAS OPERATIVOS"/>
    <s v="13/02/2024 9:54:41"/>
    <s v="13/02/2024 23:50:00"/>
    <s v="Folio generado automáticamente para atender requerimiento del cliente. La solicitud fue realizada directamente al área resolutoria sin pasar por el flujo de mesa de ayuda"/>
    <m/>
    <d v="1899-12-30T00:00:00"/>
    <d v="1899-12-30T16:23:42"/>
    <d v="1899-12-30T16:23:42"/>
  </r>
  <r>
    <s v="INC000002611220"/>
    <s v="HOUSING"/>
    <x v="13"/>
    <s v="BELIEVE"/>
    <s v="CRISTOPHER MALDONADO ROMERO"/>
    <s v="frp_jcarri"/>
    <s v="3-Moderado/Limitado"/>
    <x v="1"/>
    <x v="1"/>
    <x v="1"/>
    <s v="TELEFONICA EMPRESAS DE CHILE SA"/>
    <s v="GESTION DATACENTER/ ACCESOS /soisa"/>
    <s v="12/02/2024 18:56:21"/>
    <s v="12/02/2024 18:58:08"/>
    <x v="0"/>
    <s v="COMUNICACIONES"/>
    <s v="VPN IP - MPLS"/>
    <s v="13/02/2024 11:52:42"/>
    <s v="13/02/2024 23:50:00"/>
    <s v="EMPRESA:soisa_x000a_CÓDIGO DE SERVICIO: _x000a_DIRECCIÓN:Av. Apoquindo #7071, Las Condes, Santiago_x000a_NOMBRE DE QUIEN REPORTA:Eduardo Farías (Nabiax)_x000a_TELÉFONO DE QUIEN REPORTA:992982563_x000a_NOMBRE DE CONTACTO EN TERRENO: _x000a_REQUERIMIENTO:VISITA POR TODO EL DATACENTER Y SALA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16:18:16"/>
    <d v="1899-12-30T16:56:21"/>
    <d v="1899-12-30T00:38:05"/>
  </r>
  <r>
    <s v="INC000002611238"/>
    <s v="HOUSING"/>
    <x v="13"/>
    <s v="BELIEVE"/>
    <s v="RICARDO F ORELLANA MARDONES"/>
    <s v="frp_jcarri"/>
    <s v="3-Moderado/Limitado"/>
    <x v="1"/>
    <x v="1"/>
    <x v="1"/>
    <s v="FORUM SERVICIOS FINANCIEROS SA"/>
    <s v="GESTION DATACENTER/ ACCESOS /FORUM SERVICIOS FINANCIEROS SA"/>
    <s v="12/02/2024 19:35:22"/>
    <s v="12/02/2024 19:38:34"/>
    <x v="0"/>
    <s v="CDP ANTIGUO 1"/>
    <s v="CDP ANTIGUO 2"/>
    <s v="12/02/2024 20:03:31"/>
    <s v="12/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ACCESOS AUTORIZADOS"/>
    <d v="1899-12-30T00:15:56"/>
    <d v="1899-12-30T00:28:09"/>
    <d v="1899-12-30T00:12:13"/>
  </r>
  <r>
    <s v="INC000002611241"/>
    <s v="HOUSING"/>
    <x v="8"/>
    <s v="BELIEVE"/>
    <s v="JOSE G MARQUEZ MARCANO"/>
    <s v="frp_jcarri"/>
    <s v="3-Moderado/Limitado"/>
    <x v="1"/>
    <x v="1"/>
    <x v="1"/>
    <s v="FORUM SERVICIOS FINANCIEROS SA"/>
    <s v="GESTION DATACENTER/ ACCESOS /FORUM SERVICIOS FINANCIEROS SA"/>
    <s v="12/02/2024 19:40:43"/>
    <s v="12/02/2024 19:42:28"/>
    <x v="0"/>
    <s v="COMUNICACIONES"/>
    <s v="VPN IP - MPLS"/>
    <s v="12/02/2024 23:16:38"/>
    <s v="12/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s v="ACCESOS AUTORIZADOS"/>
    <d v="1899-12-30T03:01:04"/>
    <d v="1899-12-30T03:35:55"/>
    <d v="1899-12-30T00:34:51"/>
  </r>
  <r>
    <s v="INC000002611260"/>
    <s v="RED INTERNA"/>
    <x v="10"/>
    <s v="APQ ACCESOS"/>
    <s v="YORDI M HURTADO ARAYA"/>
    <s v="tct_yorhua"/>
    <s v="4-Menor/Localizado"/>
    <x v="0"/>
    <x v="0"/>
    <x v="1"/>
    <s v="TELEFONICA CYBERSECURITY TECH CHILE SPA"/>
    <s v="Ronda salas Tic entrega de turno"/>
    <s v="12/02/2024 20:39:13"/>
    <s v="12/02/2024 20:39:56"/>
    <x v="0"/>
    <s v="CDP ANTIGUO 1"/>
    <s v="CDP ANTIGUO 2"/>
    <s v="12/02/2024 21:14:04"/>
    <s v="12/02/2024 23:50:00"/>
    <s v="Ronda salas Tic entrega de turno"/>
    <s v="RONDA REALIZADA"/>
    <d v="1899-12-30T00:00:00"/>
    <d v="1899-12-30T00:34:51"/>
    <d v="1899-12-30T00:34:51"/>
  </r>
  <r>
    <s v="INC000002611261"/>
    <s v="RED INTERNA"/>
    <x v="10"/>
    <s v="APQ ACCESOS"/>
    <s v="YORDI M HURTADO ARAYA"/>
    <s v="tct_yorhua"/>
    <s v="4-Menor/Localizado"/>
    <x v="0"/>
    <x v="0"/>
    <x v="1"/>
    <s v="TELEFONICA CYBERSECURITY TECH CHILE SPA"/>
    <s v="RONDA TOMA DE TEMPERATURAS SALAS TIC 20:30"/>
    <s v="12/02/2024 20:40:10"/>
    <s v="12/02/2024 20:40:52"/>
    <x v="0"/>
    <s v="CDP ANTIGUO 1"/>
    <s v="CDP ANTIGUO 2"/>
    <s v="12/02/2024 21:13:44"/>
    <s v="12/02/2024 23:50:00"/>
    <s v="RONDA TOMA DE TEMPERATURAS SALAS TIC 20:30"/>
    <s v="RONDA REALIZADA"/>
    <d v="1899-12-30T00:00:00"/>
    <d v="1899-12-30T00:33:34"/>
    <d v="1899-12-30T00:33:34"/>
  </r>
  <r>
    <s v="INC000002611262"/>
    <s v="RED INTERNA"/>
    <x v="10"/>
    <s v="APQ ACCESOS"/>
    <s v="YORDI M HURTADO ARAYA"/>
    <s v="tct_yorhua"/>
    <s v="4-Menor/Localizado"/>
    <x v="0"/>
    <x v="0"/>
    <x v="1"/>
    <s v="TELEFONICA CYBERSECURITY TECH CHILE SPA"/>
    <s v="RONDA TOMA DE TEMPERATURAS SALAS TIC 00:30"/>
    <s v="12/02/2024 20:41:19"/>
    <s v="12/02/2024 20:41:51"/>
    <x v="0"/>
    <s v="CDP ANTIGUO 1"/>
    <s v="CDP ANTIGUO 2"/>
    <s v="12/02/2024 21:13:26"/>
    <s v="12/02/2024 23:50:00"/>
    <s v="RONDA TOMA DE TEMPERATURAS SALAS TIC 00:30"/>
    <s v="RONDA REALIZADA"/>
    <d v="1899-12-30T00:00:00"/>
    <d v="1899-12-30T00:32:07"/>
    <d v="1899-12-30T00:32:07"/>
  </r>
  <r>
    <s v="INC000002611263"/>
    <s v="RED INTERNA"/>
    <x v="10"/>
    <s v="APQ ACCESOS"/>
    <s v="YORDI M HURTADO ARAYA"/>
    <s v="tct_yorhua"/>
    <s v="4-Menor/Localizado"/>
    <x v="0"/>
    <x v="0"/>
    <x v="1"/>
    <s v="TELEFONICA CYBERSECURITY TECH CHILE SPA"/>
    <s v="RONDA TOMA DE TEMPERATURAS SALAS TIC 04:30"/>
    <s v="12/02/2024 20:42:09"/>
    <s v="12/02/2024 20:42:40"/>
    <x v="0"/>
    <s v="CDP ANTIGUO 1"/>
    <s v="CDP ANTIGUO 2"/>
    <s v="12/02/2024 21:13:04"/>
    <s v="12/02/2024 23:50:00"/>
    <s v="RONDA TOMA DE TEMPERATURAS SALAS TIC 04:30"/>
    <s v="RONDA REALIZADA"/>
    <d v="1899-12-30T00:00:00"/>
    <d v="1899-12-30T00:30:55"/>
    <d v="1899-12-30T00:30:55"/>
  </r>
  <r>
    <s v="INC000002611274"/>
    <s v="HOUSING"/>
    <x v="11"/>
    <s v="APQ ACCESOS"/>
    <s v="JOSE G MARQUEZ MARCANO"/>
    <s v="tct_josmam"/>
    <s v="4-Menor/Localizado"/>
    <x v="0"/>
    <x v="0"/>
    <x v="1"/>
    <s v="TELEFONICA EMPRESAS DE CHILE SA"/>
    <s v="RONDA Y REVISION DE SALAS"/>
    <s v="13/02/2024 0:40:37"/>
    <s v="13/02/2024 0:41:11"/>
    <x v="0"/>
    <s v="CDP ANTIGUO 1"/>
    <s v="CDP ANTIGUO 2"/>
    <s v="13/02/2024 0:42:43"/>
    <s v="13/02/2024 23:50:00"/>
    <s v="RONDA Y REVISION DE SALAS"/>
    <s v="RONDAS REALIZADAS"/>
    <d v="1899-12-30T00:01:17"/>
    <d v="1899-12-30T00:02:06"/>
    <d v="1899-12-30T00:00:49"/>
  </r>
  <r>
    <s v="INC000002611276"/>
    <s v="HOUSING"/>
    <x v="11"/>
    <s v="APQ ACCESOS"/>
    <s v="JOSE G MARQUEZ MARCANO"/>
    <s v="tct_josmam"/>
    <s v="4-Menor/Localizado"/>
    <x v="0"/>
    <x v="0"/>
    <x v="1"/>
    <s v="TELEFONICA EMPRESAS DE CHILE SA"/>
    <s v="TOMA DE ALARMAS DE CLIENTES"/>
    <s v="13/02/2024 0:43:03"/>
    <s v="13/02/2024 0:43:39"/>
    <x v="0"/>
    <s v="CDP ANTIGUO 1"/>
    <s v="CDP ANTIGUO 2"/>
    <s v="13/02/2024 0:44:43"/>
    <s v="13/02/2024 23:50:00"/>
    <s v="TOMA DE ALARMAS DE CLIENTES"/>
    <s v="TOMA DE ALARMAS REALIZADAS"/>
    <d v="1899-12-30T00:00:51"/>
    <d v="1899-12-30T00:01:40"/>
    <d v="1899-12-30T00:00:49"/>
  </r>
  <r>
    <s v="INC000002611280"/>
    <s v="HOSTING VIRTUAL"/>
    <x v="6"/>
    <s v="GESTION TI"/>
    <s v="ALEJANDRO ACEVEDO VALENZUELA"/>
    <s v="frp_josama"/>
    <s v="3-Moderado/Limitado"/>
    <x v="1"/>
    <x v="1"/>
    <x v="3"/>
    <s v="FUNDACION INSTITUTO PROFESIONAL DUOC UC"/>
    <s v="DUOC |  GestionEventos_AlertaUPDOWN_Server | Masiva"/>
    <s v="13/02/2024 1:44:30"/>
    <s v="13/02/2024 2:10:41"/>
    <x v="0"/>
    <s v="CDP ANTIGUO 1"/>
    <s v="CDP ANTIGUO 2"/>
    <s v="13/02/2024 8:30:11"/>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s v=". Se realiza verificación de todas las sedes de Duoc. Encontrándose todas operativas. Se procede a cierre de ticket Masivo."/>
    <d v="1899-12-30T06:16:02"/>
    <d v="1899-12-30T06:45:41"/>
    <d v="1899-12-30T00:29:39"/>
  </r>
  <r>
    <s v="INC000002611290"/>
    <s v="VPN IP - MPLS"/>
    <x v="6"/>
    <s v="GESTION HD"/>
    <s v="ALEJANDRO ACEVEDO VALENZUELA"/>
    <s v="frp_jesanc"/>
    <s v="4-Menor/Localizado"/>
    <x v="0"/>
    <x v="0"/>
    <x v="1"/>
    <s v="TELEFONICA CHILE S.A."/>
    <s v="REQ / Test de correo fallido en Duoc"/>
    <s v="13/02/2024 6:55:29"/>
    <s v="13/02/2024 6:57:30"/>
    <x v="0"/>
    <s v="CDP ANTIGUO 1"/>
    <s v="CDP ANTIGUO 2"/>
    <s v="13/02/2024 8:48:44"/>
    <s v="13/02/2024 23:50:00"/>
    <s v="PREVENTIVO:_x000a__x000a_CODIGO DE SERVICIO:_x000a__x000a_DIRECCION:      _x000a__x000a_CIUDAD:             _x000a__x000a_COMUNA:_x000a__x000a_NOMBRE QUIEN REPORTA: Victor Bravo Orrego_x000a__x000a_TELEFONO QUIEN REPORTA: +56 9 89787201 _x000a__x000a_NOMBRE CONTACTO EN TERRENO:        _x000a__x000a_TELEFONO 1 CONTACTO EN TERRENO:_x000a__x000a_TELEFONO 2 CONTAC"/>
    <s v="Se realiza verificación de correo entrada y salida correos operativos. Verificación de nodos Exchange no presentando encolamiento. Se realiza verificación a la cuenta TestN2@duoc.cl en forma interna pero se descarta problemas masivos de correos."/>
    <d v="1899-12-30T01:36:32"/>
    <d v="1899-12-30T01:53:15"/>
    <d v="1899-12-30T00:16:43"/>
  </r>
  <r>
    <s v="INC000002611372"/>
    <s v="VPN IP - MPLS"/>
    <x v="2"/>
    <s v="GESTION HD"/>
    <s v="PATRICIO A CASTILLO GONZALEZ"/>
    <s v="frp_jsanti"/>
    <s v="4-Menor/Localizado"/>
    <x v="0"/>
    <x v="0"/>
    <x v="1"/>
    <s v="ARTIKOS CHILE S A"/>
    <s v="FRONT CTC /HELP DESK / Cuantos son las UP del RACK cuantos disponibles"/>
    <s v="12/02/2024 19:16:53"/>
    <s v="12/02/2024 19:17:39"/>
    <x v="0"/>
    <s v="CDP ANTIGUO 1"/>
    <s v="CDP ANTIGUO 2"/>
    <s v="12/02/2024 20:26:49"/>
    <s v="12/02/2024 23:50:00"/>
    <s v="FRONT CTC /HELP DESK / Cuantos son las UP del RACK cuantos disponibles_x000a_PREVENTIVO: NO_x000a_EMPRESA: marcos.paulete@artikos.cl_x000a_CÓDIGO DE SERVICIO:VPF1133648_x000a_DIRECCIÓN:San Martin 50 Sala TIC,,Santiago,Santiago_x000a_COMUNA:Santiago_x000a_CIUDAD:Santiago_x000a_NOMBRE DE QUIEN REP"/>
    <s v="Informativo enviado"/>
    <d v="1899-12-30T00:26:42"/>
    <d v="1899-12-30T01:09:56"/>
    <d v="1899-12-30T00:43:14"/>
  </r>
  <r>
    <s v="INC000002611405"/>
    <s v="HOSTING VIRTUAL"/>
    <x v="6"/>
    <s v="SISTEMA OPERATIVO MICROSOFT"/>
    <s v="PAUL A SEPULVEDA ALVAREZ"/>
    <s v="tct_psepul"/>
    <s v="4-Menor/Localizado"/>
    <x v="0"/>
    <x v="0"/>
    <x v="1"/>
    <s v="TELEFONICA GLOBAL TECHNOLOGY S.A.AGENCIA EN CHILE"/>
    <s v="zabbix no responde svr-web02"/>
    <s v="12/02/2024 18:04:12"/>
    <s v="12/02/2024 18:05:07"/>
    <x v="0"/>
    <s v="TI"/>
    <s v="SISTEMAS OPERATIVOS"/>
    <s v="12/02/2024 18:16:44"/>
    <s v="12/02/2024 23:50:00"/>
    <s v="zabbix no responde svr-web02"/>
    <s v="zabbix no responde svr-web02_x000a_servidor apagado por cliente, proyecto migracion servicios"/>
    <d v="1899-12-30T00:00:00"/>
    <d v="1899-12-30T00:12:32"/>
    <d v="1899-12-30T00:12:32"/>
  </r>
  <r>
    <s v="INC000002611406"/>
    <s v="HOSTING VIRTUAL"/>
    <x v="6"/>
    <s v="SISTEMA OPERATIVO MICROSOFT"/>
    <s v="PAUL A SEPULVEDA ALVAREZ"/>
    <s v="tct_psepul"/>
    <s v="4-Menor/Localizado"/>
    <x v="0"/>
    <x v="0"/>
    <x v="1"/>
    <s v="TELEFONICA GLOBAL TECHNOLOGY S.A.AGENCIA EN CHILE"/>
    <s v="zabbix no responde c3-fileserver"/>
    <s v="12/02/2024 18:05:39"/>
    <s v="12/02/2024 18:06:39"/>
    <x v="0"/>
    <s v="TI"/>
    <s v="SISTEMAS OPERATIVOS"/>
    <s v="12/02/2024 18:17:05"/>
    <s v="12/02/2024 23:50:00"/>
    <s v="zabbix no responde c3-fileserver"/>
    <s v="zabbix no responde c3-fileserver._x000a_Servidor con inconveniente de conectividad. se reinicia tarjeta PVLAN y serivcio zabbix. conectividad retomada correctamente"/>
    <d v="1899-12-30T00:00:00"/>
    <d v="1899-12-30T00:11:26"/>
    <d v="1899-12-30T00:11:26"/>
  </r>
  <r>
    <s v="INC000002611408"/>
    <s v="HOSTING VIRTUAL"/>
    <x v="6"/>
    <s v="SISTEMA OPERATIVO MICROSOFT"/>
    <s v="PAUL A SEPULVEDA ALVAREZ"/>
    <s v="tct_psepul"/>
    <s v="4-Menor/Localizado"/>
    <x v="0"/>
    <x v="0"/>
    <x v="1"/>
    <s v="TELEFONICA GLOBAL TECHNOLOGY S.A.AGENCIA EN CHILE"/>
    <s v="Zabbix - GPSTFOUNDATION no responde"/>
    <s v="12/02/2024 18:07:27"/>
    <s v="12/02/2024 18:08:50"/>
    <x v="0"/>
    <s v="TI"/>
    <s v="SISTEMAS OPERATIVOS"/>
    <s v="12/02/2024 18:17:25"/>
    <s v="12/02/2024 23:50:00"/>
    <s v="Zabbix - GPSTFOUNDATION no responde"/>
    <s v="Zabbix - GPSTFOUNDATION no responde_x000a_Servidor con servicio zabbix abajo. se inicia servicio y se comprueba conectividad"/>
    <d v="1899-12-30T00:00:00"/>
    <d v="1899-12-30T00:09:58"/>
    <d v="1899-12-30T00:09:58"/>
  </r>
  <r>
    <s v="INC000002611409"/>
    <s v="HOSTING VIRTUAL"/>
    <x v="6"/>
    <s v="SISTEMA OPERATIVO MICROSOFT"/>
    <s v="PAUL A SEPULVEDA ALVAREZ"/>
    <s v="tct_psepul"/>
    <s v="4-Menor/Localizado"/>
    <x v="0"/>
    <x v="0"/>
    <x v="1"/>
    <s v="TELEFONICA GLOBAL TECHNOLOGY S.A.AGENCIA EN CHILE"/>
    <s v="zabbix DC-VeeamOne-App no responde"/>
    <s v="12/02/2024 18:09:47"/>
    <s v="12/02/2024 18:10:37"/>
    <x v="0"/>
    <s v="TI"/>
    <s v="SISTEMAS OPERATIVOS"/>
    <s v="12/02/2024 18:17:43"/>
    <s v="12/02/2024 23:50:00"/>
    <s v="zabbix DC-VeeamOne-App no responde"/>
    <s v="zabbix DC-VeeamOne-App no responde._x000a_se reestablecen rutas a zabbix, reinicio de servicio. se comprueba conectividad"/>
    <d v="1899-12-30T00:00:00"/>
    <d v="1899-12-30T00:07:56"/>
    <d v="1899-12-30T00:07:56"/>
  </r>
  <r>
    <s v="INC000002611411"/>
    <s v="HOSTING VIRTUAL"/>
    <x v="6"/>
    <s v="SISTEMA OPERATIVO MICROSOFT"/>
    <s v="PAUL A SEPULVEDA ALVAREZ"/>
    <s v="tct_psepul"/>
    <s v="4-Menor/Localizado"/>
    <x v="0"/>
    <x v="0"/>
    <x v="1"/>
    <s v="TELEFONICA GLOBAL TECHNOLOGY S.A.AGENCIA EN CHILE"/>
    <s v="Envio credenciales 34 usuarios via email"/>
    <s v="12/02/2024 18:10:58"/>
    <s v="12/02/2024 18:12:08"/>
    <x v="0"/>
    <s v="TI"/>
    <s v="SISTEMAS OPERATIVOS"/>
    <s v="12/02/2024 18:18:00"/>
    <s v="12/02/2024 23:50:00"/>
    <s v="Envio credenciales 34 usuarios via email uno a uno"/>
    <s v="Envio credenciales 34 usuarios via email uno a uno._x000a_se envia correo privado con credenciales nuevas segun requerimiento."/>
    <d v="1899-12-30T00:00:00"/>
    <d v="1899-12-30T00:07:02"/>
    <d v="1899-12-30T00:07:02"/>
  </r>
  <r>
    <s v="INC000002611412"/>
    <s v="HOSTING VIRTUAL"/>
    <x v="6"/>
    <s v="SISTEMA OPERATIVO MICROSOFT"/>
    <s v="PAUL A SEPULVEDA ALVAREZ"/>
    <s v="tct_psepul"/>
    <s v="4-Menor/Localizado"/>
    <x v="0"/>
    <x v="0"/>
    <x v="1"/>
    <s v="TELEFONICA GLOBAL TECHNOLOGY S.A.AGENCIA EN CHILE"/>
    <s v="Cuentas nuevas sin ingreso RUBEN MARTINEZ GARCIA"/>
    <s v="12/02/2024 18:12:21"/>
    <s v="12/02/2024 18:13:39"/>
    <x v="0"/>
    <s v="TI"/>
    <s v="SISTEMAS OPERATIVOS"/>
    <s v="12/02/2024 18:18:21"/>
    <s v="12/02/2024 23:50:00"/>
    <s v="Hola Paul_x000a__x000a_Sobre las credenciales, he verificado que las credenciales para Apoquindo y paine funcionan correctamente._x000a__x000a_El problema, es que no tengo permisos para iniciar sesión con este nuevo usuario en las maquinas de salto que utilizamos a través de sd"/>
    <s v="Estimado @RUBEN MARTINEZ GARCIA,_x000a_Buen día, esperando te encuentres bien, mis comentarios,_x000a__x000a_172.20.200.70 -Paine (sin permisos rdp)_x000a_                Le di permisos a tu usuario zc01327 para conexión remota._x000a_172.20.198.194 - Apoquindo (sin permisos rdp)"/>
    <d v="1899-12-30T00:00:00"/>
    <d v="1899-12-30T00:06:00"/>
    <d v="1899-12-30T00:06:00"/>
  </r>
  <r>
    <s v="INC000002611413"/>
    <s v="HOSTING VIRTUAL"/>
    <x v="6"/>
    <s v="SISTEMA OPERATIVO MICROSOFT"/>
    <s v="PAUL A SEPULVEDA ALVAREZ"/>
    <s v="tct_psepul"/>
    <s v="4-Menor/Localizado"/>
    <x v="0"/>
    <x v="0"/>
    <x v="1"/>
    <s v="TELEFONICA GLOBAL TECHNOLOGY S.A.AGENCIA EN CHILE"/>
    <s v="Nueva cuenta sin ingreso Manuel Maita"/>
    <s v="12/02/2024 18:13:56"/>
    <s v="12/02/2024 18:15:09"/>
    <x v="0"/>
    <s v="TI"/>
    <s v="SISTEMAS OPERATIVOS"/>
    <s v="12/02/2024 18:18:39"/>
    <s v="12/02/2024 23:50:00"/>
    <s v="Buenos Días_x000a_Estimado no me funciona el cloudtic portal vcenter"/>
    <s v="Los permisos en portal vdc deben ser entregados por virtualizcion, se envia solicitud a Jesus Nelo"/>
    <d v="1899-12-30T00:00:00"/>
    <d v="1899-12-30T00:04:43"/>
    <d v="1899-12-30T00:04:43"/>
  </r>
  <r>
    <s v="INC000002611461"/>
    <s v="SAP"/>
    <x v="9"/>
    <s v="CLOUD SAP HANA"/>
    <s v="NICOLAS A SAAVEDRA EGUILUZ"/>
    <s v="tct_nsaave"/>
    <s v="4-Menor/Localizado"/>
    <x v="0"/>
    <x v="0"/>
    <x v="1"/>
    <s v="TELEFONICA EMPRESAS DE CHILE SA"/>
    <s v="Checklist Diario Clientes 13.02.24"/>
    <s v="13/02/2024 7:32:43"/>
    <s v="13/02/2024 7:33:41"/>
    <x v="0"/>
    <s v="Service"/>
    <s v="Internal"/>
    <s v="13/02/2024 7:35:36"/>
    <s v="13/02/2024 23:50:00"/>
    <s v="Se realiza Checklist Diario de los clientes; _x000a_HDC_x000a_NUTRISCO_x000a_FRUSAN"/>
    <s v="Se realiza Checklist Diario de los clientes; _x000a_HDC_x000a_NUTRISCO_x000a_FRUSAN"/>
    <d v="1899-12-30T00:00:00"/>
    <d v="1899-12-30T00:02:53"/>
    <d v="1899-12-30T00:02:53"/>
  </r>
  <r>
    <s v="INC000002611469"/>
    <s v="INFRAESTRUCTURA DC"/>
    <x v="2"/>
    <s v="APQ ACCESOS"/>
    <s v="JONATHAN A MARQUEZ ASTENGO"/>
    <s v="tct_jmarqu"/>
    <s v="4-Menor/Localizado"/>
    <x v="0"/>
    <x v="0"/>
    <x v="0"/>
    <s v="TELEFONICA CYBERSECURITY TECH CHILE SPA"/>
    <s v="FACTIBILIDAD MASISA/CRQ 82150"/>
    <s v="13/02/2024 9:12:54"/>
    <s v="13/02/2024 9:16:10"/>
    <x v="0"/>
    <s v="CDP ANTIGUO 1"/>
    <s v="CDP ANTIGUO 2"/>
    <s v="13/02/2024 9:43:08"/>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11484"/>
    <s v="VPN IP - MPLS"/>
    <x v="5"/>
    <s v="GESTION HD"/>
    <s v="LUIS A VILLASMIL CASTILLO"/>
    <s v="frp_fpetro"/>
    <s v="3-Moderado/Limitado"/>
    <x v="1"/>
    <x v="1"/>
    <x v="1"/>
    <s v="HORTIFRUT S.A"/>
    <s v="HD/RE: Ajuste cuenta VPN"/>
    <s v="13/02/2024 9:33:56"/>
    <s v="13/02/2024 9:35:46"/>
    <x v="0"/>
    <s v="CDP ANTIGUO 1"/>
    <s v="CDP ANTIGUO 2"/>
    <s v="13/02/2024 15:55:34"/>
    <s v="13/02/2024 23:50:00"/>
    <s v="PREVENTIVO: NO_x000a_CODIGO DE SERVICIO:_x000a_DIRECCION:_x000a_QUIEN REPORTA:_x000a_CONTACTO EN TERRENO:_x000a_PROBLEMA:_x000a_REQUERIMIENTO: Favor su ayuda para agregar a la cuenta VPN del usuario pjimenez acceso al host 10.247.5.254. quedo atento a su pronta respuesta._x000a__x000a_EQUIPOS ENERGIZA"/>
    <m/>
    <d v="1899-12-30T02:10:47"/>
    <d v="1899-12-30T06:21:38"/>
    <d v="1899-12-30T04:10:51"/>
  </r>
  <r>
    <s v="INC000002611642"/>
    <s v="HOSTING VIRTUAL"/>
    <x v="6"/>
    <s v="SISTEMA OPERATIVO MICROSOFT"/>
    <s v="PAUL A SEPULVEDA ALVAREZ"/>
    <s v="tct_psepul"/>
    <s v="4-Menor/Localizado"/>
    <x v="0"/>
    <x v="0"/>
    <x v="1"/>
    <s v="TELEFONICA GLOBAL TECHNOLOGY S.A.AGENCIA EN CHILE"/>
    <s v="TIC CL Paine pruebas DC02"/>
    <s v="12/02/2024 20:21:21"/>
    <s v="12/02/2024 20:22:53"/>
    <x v="0"/>
    <s v="TI"/>
    <s v="SISTEMAS OPERATIVOS"/>
    <s v="12/02/2024 20:59:21"/>
    <s v="12/02/2024 23:50:00"/>
    <s v="TIC CL Paine pruebas DC02_x000a_Generar pruebas de conectividad al vcenter de paine dominio tic.cl desconectando servidor c4-dc02-pa y solo trabajando con el resto de servidores que componen el AD c4-dc01-pa y c4-dc03-pa"/>
    <s v="Generar pruebas de conectividad al vcenter de paine dominio tic.cl desconectando servidor c4-dc02-pa y solo trabajando con el resto de servidores que componen el AD c4-dc01-pa y c4-dc03-pa"/>
    <d v="1899-12-30T00:00:00"/>
    <d v="1899-12-30T00:38:00"/>
    <d v="1899-12-30T00:38:00"/>
  </r>
  <r>
    <s v="INC000002612120"/>
    <s v="HOUSING"/>
    <x v="11"/>
    <s v="APQ ACCESOS"/>
    <s v="LUIS O MORALES ARENAS"/>
    <s v="tct_luimoa"/>
    <s v="4-Menor/Localizado"/>
    <x v="0"/>
    <x v="0"/>
    <x v="1"/>
    <s v="TELEFONICA EMPRESAS DE CHILE SA"/>
    <s v="SE GENERA TICKET POR RONDA Y REVISION DE SALAS TECNICAS"/>
    <s v="13/02/2024 8:25:32"/>
    <s v="13/02/2024 8:26:59"/>
    <x v="0"/>
    <s v="CDP ANTIGUO 1"/>
    <s v="CDP ANTIGUO 2"/>
    <s v="13/02/2024 9:59:35"/>
    <s v="1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32:36"/>
    <d v="1899-12-30T01:34:03"/>
    <d v="1899-12-30T00:01:27"/>
  </r>
  <r>
    <s v="INC000002612123"/>
    <s v="HOUSING"/>
    <x v="14"/>
    <s v="ADMINISTRADORES RESIDENTES"/>
    <s v="SEBASTIAN A JARA VIDAL"/>
    <s v="frp_jugonz"/>
    <s v="3-Moderado/Limitado"/>
    <x v="1"/>
    <x v="1"/>
    <x v="1"/>
    <s v="TELEFONICA EMPRESAS DE CHILE SA"/>
    <s v="GESTION DATACENTER/ ACCESOS / TELEFONICA EMPRESAS DE CHILE SA"/>
    <s v="13/02/2024 8:46:25"/>
    <s v="13/02/2024 8:48:29"/>
    <x v="0"/>
    <s v="COMUNICACIONES"/>
    <s v="VPN IP - MPLS"/>
    <s v="13/02/2024 8:58:04"/>
    <s v="13/02/2024 23:50:00"/>
    <s v="EMPRESA: TELEFONICA EMPRESAS DE CHILE SA_x000a_CÓDIGO DE SERVICIO: _x000a_DIRECCIÓN: Calle San Martin #50, Santiago Centro, Santiago_x000a_NOMBRE DE QUIEN REPORTA: Operador DataCenter Sites_x000a_TELÉFONO DE QUIEN REPORTA: +56 222025776 / 981290517 _x000a_NOMBRE DE CONTACTO EN TERREN"/>
    <m/>
    <d v="1899-12-30T00:06:08"/>
    <d v="1899-12-30T00:11:39"/>
    <d v="1899-12-30T00:05:31"/>
  </r>
  <r>
    <s v="INC000002612137"/>
    <s v="HOUSING"/>
    <x v="14"/>
    <s v="BELIEVE"/>
    <s v="SEBASTIAN A JARA VIDAL"/>
    <s v="frp_dvilca"/>
    <s v="3-Moderado/Limitado"/>
    <x v="1"/>
    <x v="1"/>
    <x v="1"/>
    <s v="UNIVERSIDAD SAN SEBASTIAN"/>
    <s v="GESTION DATACENTER/ ACCESOS /UNIVERSIDAD SAN SEBASTIAN"/>
    <s v="13/02/2024 9:15:59"/>
    <s v="13/02/2024 9:19:35"/>
    <x v="0"/>
    <s v="COMUNICACIONES"/>
    <s v="VPN IP - MPLS"/>
    <s v="13/02/2024 11:09:02"/>
    <s v="13/02/2024 23:50:00"/>
    <s v="EMPRESA:UNIVERSIDAD SAN SEBASTIAN_x000a_CÓDIGO DE SERVICIO: _x000a_DIRECCIÓN:Calle San Martin #50, Santiago Centro, Santiago_x000a_NOMBRE DE QUIEN REPORTA:José Nuñez_x000a_TELÉFONO DE QUIEN REPORTA:56_9_62198631_x000a_NOMBRE DE CONTACTO EN TERRENO: _x000a_PROBLEMA:_x000a_Revision Host Fisicos _x000a_E"/>
    <m/>
    <d v="1899-12-30T01:37:08"/>
    <d v="1899-12-30T01:53:03"/>
    <d v="1899-12-30T00:15:55"/>
  </r>
  <r>
    <s v="INC000002612143"/>
    <s v="RED INTERNA"/>
    <x v="0"/>
    <s v="APQ ACCESOS"/>
    <s v="CARLOS F ARAYA RAMIREZ"/>
    <s v="tct_cararr"/>
    <s v="4-Menor/Localizado"/>
    <x v="0"/>
    <x v="0"/>
    <x v="0"/>
    <s v="TELEFONICA CYBERSECURITY TECH CHILE SPA"/>
    <s v="RONDA INSPECTIVA"/>
    <s v="13/02/2024 9:34:30"/>
    <s v="13/02/2024 9:39:06"/>
    <x v="0"/>
    <s v="CDP ANTIGUO 1"/>
    <s v="CDP ANTIGUO 2"/>
    <s v="13/02/2024 10:08:03"/>
    <s v="13/02/2024 23:50:00"/>
    <m/>
    <s v="ronda realizada"/>
    <d v="1899-12-30T00:00:00"/>
    <d v="1899-12-30T00:00:00"/>
    <d v="1899-12-30T00:00:00"/>
  </r>
  <r>
    <s v="INC000002612157"/>
    <s v="HOUSING"/>
    <x v="21"/>
    <s v="ADMINISTRADORES RESIDENTES"/>
    <s v="FERNEY D GARZON PEÑA"/>
    <s v="frp_jugonz"/>
    <s v="3-Moderado/Limitado"/>
    <x v="1"/>
    <x v="1"/>
    <x v="1"/>
    <s v="TELEFONICA EMPRESAS DE CHILE SA"/>
    <s v="GESTION DATACENTER/ ACCESOS / DXC"/>
    <s v="13/02/2024 9:58:53"/>
    <s v="13/02/2024 10:00:40"/>
    <x v="0"/>
    <s v="COMUNICACIONES"/>
    <s v="VPN IP - MPLS"/>
    <s v="13/02/2024 10:12:52"/>
    <s v="13/02/2024 23:50:00"/>
    <s v="EMPRESA: DXC_x000a_CÓDIGO DE SERVICIO: _x000a_DIRECCIÓN:AV. Presidente Prieto #226, Paine, Santiago_x000a_NOMBRE DE QUIEN REPORTA:Ferney Garzon_x000a_TELÉFONO DE QUIEN REPORTA:  56 2 25774418_x000a_NOMBRE DE CONTACTO EN TERRENO: _x000a_REQUERIMIENTO: Limpieza de Rack DB.25 Cliente DXC_x000a_EQUI"/>
    <m/>
    <d v="1899-12-30T00:00:00"/>
    <d v="1899-12-30T00:13:59"/>
    <d v="1899-12-30T00:13:59"/>
  </r>
  <r>
    <s v="INC000002612317"/>
    <s v="HOUSING"/>
    <x v="13"/>
    <s v="BELIEVE"/>
    <s v="CRISTOPHER MALDONADO ROMERO"/>
    <s v="frp_jcarri"/>
    <s v="3-Moderado/Limitado"/>
    <x v="1"/>
    <x v="1"/>
    <x v="1"/>
    <s v="PESQUERA TRANS ANTARTIC LIMITADA"/>
    <s v="GESTION DATACENTER/ ACCESOS /PESQUERA TRANS ANTARTIC LIMITADA"/>
    <s v="13/02/2024 9:25:47"/>
    <s v="13/02/2024 9:27:19"/>
    <x v="0"/>
    <s v="COMUNICACIONES"/>
    <s v="VPN IP - MPLS"/>
    <s v="13/02/2024 10:23:38"/>
    <s v="13/02/2024 23:50:00"/>
    <s v="EMPRESA:PESQUERA TRANS ANTARTIC LIMITADA_x000a_CÓDIGO DE SERVICIO: _x000a_DIRECCIÓN:Av. Apoquindo #7071, Las Condes, Santiago_x000a_NOMBRE DE QUIEN REPORTA:Pablo Obregon_x000a_TELÉFONO DE QUIEN REPORTA:56968397817_x000a_NOMBRE DE CONTACTO EN TERRENO: _x000a_REQUERIMIENTO:Traslado y retiro"/>
    <s v="Se efectúa contacto con cliente: N/A_x000a_Teléfono de contacto: N/A_x000a_Acciones realizadas: Accesos autorizados para personal descrito en planilla_x000a_Solución paliativa o definitiva: N/A_x000a_Acciones de Mejora, Recomendaciones: N/A_x000a_Causa Raíz: N/A"/>
    <d v="1899-12-30T00:46:07"/>
    <d v="1899-12-30T00:57:51"/>
    <d v="1899-12-30T00:11:44"/>
  </r>
  <r>
    <s v="INC000002612411"/>
    <s v="TICKET-INTELIGENTE"/>
    <x v="7"/>
    <s v="GESTION TI"/>
    <s v="SEBASTIAN I ACUÑA GUZMAN"/>
    <s v="USR_TSIGHT"/>
    <s v="1-Extenso/Generalizado"/>
    <x v="0"/>
    <x v="0"/>
    <x v="3"/>
    <s v="GPS CHILE SPA"/>
    <s v="gpschi01 - lnprap_gps01 TICKET AUTOMATICO"/>
    <s v="13/02/2024 9:42:57"/>
    <s v="13/02/2024 9:42:57"/>
    <x v="0"/>
    <s v="TI"/>
    <s v="SISTEMAS OPERATIVOS"/>
    <s v="13/02/2024 11:12:49"/>
    <s v="13/02/2024 23:50:00"/>
    <s v="PREVENTIVO=SI_x000a_CODIGO DE SERVICIO=LNPRAP_GPS01_x000a_DIRECCION=NULL_x000a_CIUDAD=NULL_x000a_COMUNA LOCAL=Santiago_x000a_REGION=NULL_x000a_QUIEN REPORTA=Ticket automático_x000a_CONTACTO EN TERRENO=_x000a_PROBLEMA=Node GPSCHI01 - LNPRAP_GPS01 CPU Load at 100 % Exceeds Threshold_x000a_REQUERIMIENTO=_x000a_EQUIP"/>
    <s v="Se revisa el servidor alarmado, encontrando un alto consumo de CPU producida por el proceso Java, ejecutado con el usuario root, como se ve a continuación._x000a__x000a_Pongo en copia a @Pablo Meza, a quien solicito una revisión del servidor y el proceso en particul"/>
    <d v="1899-12-30T00:35:52"/>
    <d v="1899-12-30T01:29:52"/>
    <d v="1899-12-30T00:54:00"/>
  </r>
  <r>
    <s v="INC000002612472"/>
    <s v="VPN IP - MPLS"/>
    <x v="6"/>
    <s v="GESTION HD"/>
    <s v="RICARDO R GALLEGOS OYANEDER"/>
    <s v="frp_pcamay"/>
    <s v="3-Moderado/Limitado"/>
    <x v="1"/>
    <x v="1"/>
    <x v="1"/>
    <s v="TELEFONICA GLOBAL TECHNOLOGY S.A.AGENCIA EN CHILE"/>
    <s v="HD/RE: duoccl0.onmicrosoft.com: Synchronization has stopped for at least 24 hours."/>
    <s v="13/02/2024 10:29:35"/>
    <s v="13/02/2024 10:31:15"/>
    <x v="0"/>
    <s v="CDP ANTIGUO 1"/>
    <s v="CDP ANTIGUO 2"/>
    <s v="13/02/2024 11:59:06"/>
    <s v="13/02/2024 23:50:00"/>
    <s v="PREVENTIVO: NO_x000a_CODIGO DE SERVICIO:_x000a_DIRECCION:_x000a_QUIEN REPORTA:+56 9 9535 4350 Javier Andres Cuevas Flores_x000a_CONTACTO EN TERRENO:_x000a_PROBLEMA:_x000a_REQUERIMIENTO:Synchronization to Microsoft Entra ID appears to have been stopped for at least 24 hours. As a result, da"/>
    <s v="Se sincroniza ADConnect y valida sincronización en O365"/>
    <d v="1899-12-30T00:00:00"/>
    <d v="1899-12-30T01:29:31"/>
    <d v="1899-12-30T01:29:31"/>
  </r>
  <r>
    <s v="INC000002612501"/>
    <s v="VPN IP - MPLS"/>
    <x v="3"/>
    <s v="GESTION HD"/>
    <s v="DEIBY Y SANTOYO MONTEROLA"/>
    <s v="frp_pcamay"/>
    <s v="4-Menor/Localizado"/>
    <x v="1"/>
    <x v="1"/>
    <x v="3"/>
    <s v="TELEFONICA GLOBAL TECHNOLOGY S.A.AGENCIA EN CHILE"/>
    <s v="HD/Problemas Vshield Transbank APQ"/>
    <s v="13/02/2024 10:41:07"/>
    <s v="13/02/2024 10:43:38"/>
    <x v="0"/>
    <s v="CDP ANTIGUO 1"/>
    <s v="CDP ANTIGUO 2"/>
    <s v="13/02/2024 11:12:45"/>
    <s v="13/02/2024 23:50:00"/>
    <s v="PREVENTIVO: NO_x000a_CODIGO DE SERVICIO:_x000a_DIRECCION:_x000a_QUIEN REPORTA:+56 9 5382 2565 Jorge Romero Romero_x000a_CONTACTO EN TERRENO:_x000a_PROBLEMA:_x000a_REQUERIMIENTO:Solicito generar folio al área de virtualización con el siguiente reporte_x000a_de error_x000a_Al intentar crear una nueva re"/>
    <s v="FASE RESOLUCIÓN Y RECUPERACIÓN_x000a__x000a_Se efectúa contacto con cliente: Jorge Romero_x000a__x000a_Teléfono de contacto: +56944897456_x000a__x000a_Acciones realizadas: Se realiza un reconnect al vCenter y se logra crear la red solicitada._x000a__x000a_Solución paliativa o definitiva:N/A_x000a__x000a_Acciones"/>
    <d v="1899-12-30T00:00:00"/>
    <d v="1899-12-30T00:31:38"/>
    <d v="1899-12-30T00:31:38"/>
  </r>
  <r>
    <s v="INC000002612554"/>
    <s v="RED INTERNA"/>
    <x v="10"/>
    <s v="APQ ACCESOS"/>
    <s v="CRISTOPHER MALDONADO ROMERO"/>
    <s v="tct_cmaldo"/>
    <s v="4-Menor/Localizado"/>
    <x v="0"/>
    <x v="0"/>
    <x v="0"/>
    <s v="TELEFONICA EMPRESAS DE CHILE SA"/>
    <s v="RONDA TOMA DE TEMPERATURAS SALAS TIC"/>
    <s v="13/02/2024 11:40:37"/>
    <s v="13/02/2024 11:41:28"/>
    <x v="0"/>
    <s v="CDP ANTIGUO 1"/>
    <s v="CDP ANTIGUO 2"/>
    <s v="13/02/2024 12:40:30"/>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r>
  <r>
    <s v="INC000002612566"/>
    <s v="HOSTING VIRTUAL"/>
    <x v="18"/>
    <s v="DUOC TICKET AUTOMATICO"/>
    <s v="CLAUDIO A GAJARDO GARRIDO"/>
    <s v="frp_eavend"/>
    <s v="3-Moderado/Limitado"/>
    <x v="0"/>
    <x v="0"/>
    <x v="1"/>
    <s v="FUNDACION INSTITUTO PROFESIONAL DUOC UC"/>
    <s v="DUOC|REQ| Homologar BDD desde PRD a DEV"/>
    <s v="13/02/2024 12:14:27"/>
    <s v="13/02/2024 12:18:14"/>
    <x v="0"/>
    <s v="APLICACION"/>
    <s v="BASES DE DATOS"/>
    <s v="15/02/2024 18:18:19"/>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Homologacion realizada con exito"/>
    <d v="1900-01-01T05:07:07"/>
    <d v="1900-01-01T06:03:52"/>
    <d v="1899-12-30T00:56:45"/>
  </r>
  <r>
    <s v="INC000002612571"/>
    <s v="HOSTING VIRTUAL"/>
    <x v="18"/>
    <s v="DUOC TICKET AUTOMATICO"/>
    <s v="DAVID MATELUNA"/>
    <s v="frp_eavend"/>
    <s v="3-Moderado/Limitado"/>
    <x v="0"/>
    <x v="0"/>
    <x v="1"/>
    <s v="FUNDACION INSTITUTO PROFESIONAL DUOC UC"/>
    <s v="DUOC|REQ| Coordinar actividad programada OCI Ocpu a Ecpu"/>
    <s v="13/02/2024 12:30:13"/>
    <s v="13/02/2024 12:32:01"/>
    <x v="0"/>
    <s v="APLICACION"/>
    <s v="BASES DE DATOS"/>
    <s v="14/02/2024 18:13:07"/>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n los cambios en DEVB y QAS"/>
    <d v="1899-12-30T02:33:47"/>
    <d v="1899-12-31T05:42:54"/>
    <d v="1899-12-31T03:09:07"/>
  </r>
  <r>
    <s v="INC000002612587"/>
    <s v="HOSTING VIRTUAL"/>
    <x v="1"/>
    <s v="DUOC TICKET AUTOMATICO"/>
    <s v="JAVIERA A UMAÑA YEVENES"/>
    <s v="frp_eavend"/>
    <s v="3-Moderado/Limitado"/>
    <x v="0"/>
    <x v="0"/>
    <x v="1"/>
    <s v="FUNDACION INSTITUTO PROFESIONAL DUOC UC"/>
    <s v="DUOC|REQ|DESCARGA DE BHE DESDE CASILLA PKRAMM A SAPVIM"/>
    <s v="13/02/2024 13:12:42"/>
    <s v="13/02/2024 13:14:28"/>
    <x v="0"/>
    <s v="CDP ANTIGUO 1"/>
    <s v="CDP ANTIGUO 2"/>
    <s v="14/02/2024 9:47:24"/>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0T18:17:45"/>
    <d v="1899-12-30T20:34:42"/>
    <d v="1899-12-30T02:16:57"/>
  </r>
  <r>
    <s v="INC000002612594"/>
    <s v="HOSTING VIRTUAL"/>
    <x v="6"/>
    <s v="DUOC TICKET AUTOMATICO"/>
    <s v="RICARDO R GALLEGOS OYANEDER"/>
    <s v="frp_eavend"/>
    <s v="3-Moderado/Limitado"/>
    <x v="0"/>
    <x v="0"/>
    <x v="1"/>
    <s v="FUNDACION INSTITUTO PROFESIONAL DUOC UC"/>
    <s v="DUOC|REQ|Clientes RADIUS WIFI 6"/>
    <s v="13/02/2024 13:27:26"/>
    <s v="13/02/2024 13:30:39"/>
    <x v="0"/>
    <s v="CDP ANTIGUO 1"/>
    <s v="CDP ANTIGUO 2"/>
    <s v="14/02/2024 11:09:01"/>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n clientes radius según solicitud."/>
    <d v="1899-12-30T16:03:50"/>
    <d v="1899-12-30T21:41:35"/>
    <d v="1899-12-30T05:37:45"/>
  </r>
  <r>
    <s v="INC000002612624"/>
    <s v="VPN IP - MPLS"/>
    <x v="1"/>
    <s v="GESTION HD"/>
    <s v="JAVIERA A UMAÑA YEVENES"/>
    <s v="frp_kefern"/>
    <s v="3-Moderado/Limitado"/>
    <x v="1"/>
    <x v="1"/>
    <x v="3"/>
    <s v="TELEFONICA GLOBAL TECHNOLOGY S.A.AGENCIA EN CHILE"/>
    <s v="HD |  Soporte Correo dominio loteria.cl Office365"/>
    <s v="13/02/2024 10:39:28"/>
    <s v="13/02/2024 10:43:08"/>
    <x v="0"/>
    <s v="CDP ANTIGUO 1"/>
    <s v="CDP ANTIGUO 2"/>
    <s v="19/02/2024 13:04:30"/>
    <s v="19/02/2024 23:50:00"/>
    <s v="PREVENTIVO: NO_x000a_CODIGO DE SERVICIO:_x000a_DIRECCION:_x000a_QUIEN REPORTA:CRISTIAN PABLO NASER SALAZAR 26913231 /  99097593_x000a_CONTACTO EN TERRENO:_x000a_PROBLEMA:cliente se mantiene con problema de entrega de Google._x000a_REQUERIMIENTO:_x000a_EQUIPOS ENERGIZADO/REINICIADO:_x000a_HORARIO DE AT"/>
    <s v="FASE RESOLUCIÓN Y RECUPERACIÓN_x000a__x000a_Se efectúa contacto con cliente: David Araya_x000a__x000a_Teléfono de contacto: +56412266354_x000a__x000a_Acciones realizadas: _x000a_Espero se encuentre bien, a nivel de Microsoft identificamos que todo esta bien, hay un proceso que puedes realizar a"/>
    <d v="1900-01-05T01:44:39"/>
    <d v="1900-01-05T02:25:02"/>
    <d v="1899-12-30T00:40:23"/>
  </r>
  <r>
    <s v="INC000002612630"/>
    <s v="CORREO"/>
    <x v="1"/>
    <s v="O365"/>
    <s v="JAVIERA A UMAÑA YEVENES"/>
    <s v="tct_jumana"/>
    <s v="2-Significativo/Amplio"/>
    <x v="2"/>
    <x v="2"/>
    <x v="1"/>
    <s v="TELEFONICA GLOBAL TECHNOLOGY S.A.AGENCIA EN CHILE"/>
    <s v="Apoyo INC000002606524 REVISIÓN DE CORREO, NO RECIBE CORREOS"/>
    <s v="13/02/2024 10:41:19"/>
    <s v="13/02/2024 10:42:21"/>
    <x v="0"/>
    <s v="TI"/>
    <s v="APLICATIVOS"/>
    <s v="13/02/2024 10:45:48"/>
    <s v="13/02/2024 23:50:00"/>
    <s v="PROBLEMA: PROBLEMAS EN LA RECEPCION DE CORREO, DOMINIO @TELEFONICA.COM, Y ALGUNOS DOMINIOS  @tic.cl CORREOS REBOTAN_x000a__x000a_ _x000a__x000a_!Su mensaje no fue entregado porque el proveedor de correo electrónico del destinatario lo rechazó.!_x000a__x000a_ _x000a__x000a_- SE MANDA CORREO A DOMINIO E"/>
    <m/>
    <d v="1899-12-30T00:03:27"/>
    <d v="1899-12-30T00:04:29"/>
    <d v="1899-12-30T00:01:02"/>
  </r>
  <r>
    <s v="INC000002612633"/>
    <s v="CORREO"/>
    <x v="1"/>
    <s v="O365"/>
    <s v="JAVIERA A UMAÑA YEVENES"/>
    <s v="tct_jumana"/>
    <s v="4-Menor/Localizado"/>
    <x v="0"/>
    <x v="0"/>
    <x v="1"/>
    <s v="TELEFONICA GLOBAL TECHNOLOGY S.A.AGENCIA EN CHILE"/>
    <s v="Apoyo Test de correo fallido en Duoc  | Folio N° INC000002611290 | Apertura"/>
    <s v="13/02/2024 10:44:24"/>
    <s v="13/02/2024 10:44:26"/>
    <x v="0"/>
    <s v="TI"/>
    <s v="APLICATIVOS"/>
    <s v="14/02/2024 10:09:22"/>
    <s v="14/02/2024 23:50:00"/>
    <s v="El Test Falla debido a que la casilla de correo Duoc TCCT TEST TestN2@duoc.cl  no logra recibir correos , falla la entrada del Exchange._x000a__x000a_ _x000a__x000a_LA salida de esta no tiene inconveniente debido a que logran salir los correos de pruebas a sus destinatarios."/>
    <m/>
    <d v="1899-12-30T19:19:10"/>
    <d v="1899-12-30T23:24:58"/>
    <d v="1899-12-30T04:05:48"/>
  </r>
  <r>
    <s v="INC000002612649"/>
    <s v="VPN IP - MPLS"/>
    <x v="3"/>
    <s v="GESTION HD"/>
    <s v="JUAN CARLOS UZCATEGUI FUGUETT"/>
    <s v="frp_fpetro"/>
    <s v="3-Moderado/Limitado"/>
    <x v="1"/>
    <x v="1"/>
    <x v="1"/>
    <s v="MEGASALUD SPA"/>
    <s v="HD/_x000a_RE: [REDSALUD] Usuarios VDC"/>
    <s v="13/02/2024 11:20:04"/>
    <s v="13/02/2024 11:24:23"/>
    <x v="0"/>
    <s v="TI"/>
    <s v="SISTEMAS OPERATIVOS"/>
    <s v="13/02/2024 13:19:56"/>
    <s v="13/02/2024 23:50:00"/>
    <s v="PREVENTIVO: NO_x000a_CODIGO DE SERVICIO:_x000a_DIRECCION:_x000a_QUIEN REPORTA: Alberto Bezares Ovalle  9 71268048_x000a_CONTACTO EN TERRENO: Alberto Bezares Ovalle   9 71268048_x000a__x000a_REQUERIMIENTO:_x000a__x000a__x000a_Junto con saludar, agradeceré su apoyo generando folio como requerimiento_x000a_para obte"/>
    <s v="Requerimiento gestionado de acuerdo a lo solicitado , se adjunta evidencia."/>
    <d v="1899-12-30T01:36:51"/>
    <d v="1899-12-30T02:59:52"/>
    <d v="1899-12-30T00:23:01"/>
  </r>
  <r>
    <s v="INC000002612710"/>
    <s v="INFRAESTRUCTURA DC"/>
    <x v="2"/>
    <s v="APQ ACCESOS"/>
    <s v="JONATHAN A MARQUEZ ASTENGO"/>
    <s v="tct_jmarqu"/>
    <s v="4-Menor/Localizado"/>
    <x v="0"/>
    <x v="0"/>
    <x v="0"/>
    <s v="TELEFONICA CYBERSECURITY TECH CHILE SPA"/>
    <s v="RONDA INSPECTIVA DATA CENTER"/>
    <s v="13/02/2024 10:36:08"/>
    <s v="13/02/2024 10:37:58"/>
    <x v="0"/>
    <s v="CDP ANTIGUO 1"/>
    <s v="CDP ANTIGUO 2"/>
    <s v="13/02/2024 12:26:08"/>
    <s v="13/02/2024 23:50:00"/>
    <s v="PREVENTIVO: SI_x000a_CÓDIGO DE SERVICIO:_x000a_DIRECCIÓN:  DCSM_x000a_QUIEN REPORTA: KATHERINE DIAZ_x000a_CONTACTO EN TERRENO: DC OPERADOR N1_x000a_PROBLEMA: RONDA INSPECCION_x000a_REQUERIMIENTO: RONDA INSPECTIVA PARA TODO EL DATA CENTER"/>
    <s v="PREVENTIVO: SI_x000a_CÓDIGO DE SERVICIO:_x000a_DIRECCIÓN:  DCSM_x000a_QUIEN REPORTA: RENE VILLEGAS_x000a_CONTACTO EN TERRENO: DC OPERADOR N1_x000a_PROBLEMA: INSPECCION_x000a_REQUERIMIENTO: RONDA INSPECTIVA DC"/>
    <d v="1899-12-30T00:00:00"/>
    <d v="1899-12-30T00:00:00"/>
    <d v="1899-12-30T00:00:00"/>
  </r>
  <r>
    <s v="INC000002612730"/>
    <s v="HOUSING"/>
    <x v="14"/>
    <s v="BELIEVE"/>
    <s v="SEBASTIAN A JARA VIDAL"/>
    <s v="frp_xgambo"/>
    <s v="3-Moderado/Limitado"/>
    <x v="1"/>
    <x v="1"/>
    <x v="1"/>
    <s v="TELEFONICA CYBERSECURITY TECH CHILE SPA"/>
    <s v="GESTION DATACENTER/ ACCESOS / TELEFONICA CYBERSECURITY TECH CHILE SPA"/>
    <s v="13/02/2024 11:10:24"/>
    <s v="13/02/2024 11:11:54"/>
    <x v="0"/>
    <s v="COMUNICACIONES"/>
    <s v="VPN IP - MPLS"/>
    <s v="13/02/2024 11:59:29"/>
    <s v="13/02/2024 23:50:00"/>
    <s v="EMPRESA: TELEFONICA CYBERSECURITY TECH CHILE SPA CÓDIGO DE SERVICIO: _x000a_DIRECCIÓN:Calle San Martin #50, Santiago Centro, Santiago_x000a_NOMBRE DE QUIEN REPORTA:Gonzalo Mendoza_x000a_TELÉFONO DE QUIEN REPORTA:  56992435694_x000a_NOMBRE DE CONTACTO EN TERRENO: _x000a_REQUERIMIENTO"/>
    <m/>
    <d v="1899-12-30T00:40:19"/>
    <d v="1899-12-30T00:49:05"/>
    <d v="1899-12-30T00:08:46"/>
  </r>
  <r>
    <s v="INC000002612731"/>
    <s v="HOUSING"/>
    <x v="11"/>
    <s v="APQ ACCESOS"/>
    <s v="LUIS O MORALES ARENAS"/>
    <s v="tct_luimoa"/>
    <s v="4-Menor/Localizado"/>
    <x v="0"/>
    <x v="0"/>
    <x v="0"/>
    <s v="TELEFONICA EMPRESAS DE CHILE SA"/>
    <s v="SE GENERA TICKET POR REVISION Y TOMA DE ALARMA DE CLIENTES"/>
    <s v="13/02/2024 11:11:44"/>
    <s v="13/02/2024 11:13:30"/>
    <x v="0"/>
    <s v="CDP ANTIGUO 1"/>
    <s v="CDP ANTIGUO 2"/>
    <s v="13/02/2024 11:20:30"/>
    <s v="1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612735"/>
    <s v="HOSTING VIRTUAL"/>
    <x v="6"/>
    <s v="SISTEMA OPERATIVO MICROSOFT"/>
    <s v="JAVIER CUEVAS"/>
    <s v="tct_jacuev"/>
    <s v="4-Menor/Localizado"/>
    <x v="0"/>
    <x v="0"/>
    <x v="1"/>
    <s v="TELEFONICA GLOBAL TECHNOLOGY S.A.AGENCIA EN CHILE"/>
    <s v="REUNION COORDINACION INTERNA"/>
    <s v="13/02/2024 11:14:04"/>
    <s v="13/02/2024 11:14:47"/>
    <x v="0"/>
    <s v="TI"/>
    <s v="SISTEMAS OPERATIVOS"/>
    <s v="13/02/2024 11:16:03"/>
    <s v="13/02/2024 23:50:00"/>
    <s v="Folio generado automáticamente para atender requerimiento del cliente. La solicitud fue realizada directamente al área resolutoria sin pasar por el flujo de mesa de ayuda"/>
    <s v="OK"/>
    <d v="1899-12-30T00:00:00"/>
    <d v="1899-12-30T00:01:59"/>
    <d v="1899-12-30T00:01:59"/>
  </r>
  <r>
    <s v="INC000002612738"/>
    <s v="HOUSING"/>
    <x v="14"/>
    <s v="BELIEVE"/>
    <s v="SEBASTIAN A JARA VIDAL"/>
    <s v="frp_xgambo"/>
    <s v="3-Moderado/Limitado"/>
    <x v="1"/>
    <x v="1"/>
    <x v="1"/>
    <s v="IDOM INGENIERIA Y CONSULTORIA S.A. AGENCIA EN CHILE"/>
    <s v="GESTION DATACENTER/ ACCESOS / Nabiax"/>
    <s v="13/02/2024 11:52:21"/>
    <s v="13/02/2024 11:54:24"/>
    <x v="0"/>
    <s v="COMUNICACIONES"/>
    <s v="VPN IP - MPLS"/>
    <s v="13/02/2024 12:02:02"/>
    <s v="13/02/2024 23:50:00"/>
    <s v="EMPRESA: Nabiax_x000a_CÓDIGO DE SERVICIO: _x000a_DIRECCIÓN:Calle San Martin #50, Santiago Centro, Santiago_x000a_NOMBRE DE QUIEN REPORTA:Daniel Rodriguez_x000a_TELÉFONO DE QUIEN REPORTA:  5697829 7978_x000a_NOMBRE DE CONTACTO EN TERRENO: _x000a_REQUERIMIENTO : Levantamiento de grifería sen"/>
    <m/>
    <d v="1899-12-30T00:02:18"/>
    <d v="1899-12-30T00:09:41"/>
    <d v="1899-12-30T00:07:23"/>
  </r>
  <r>
    <s v="INC000002612769"/>
    <s v="CORREO"/>
    <x v="19"/>
    <s v="GOOGLE WORKSPACE"/>
    <s v="JAVIERA A UMAÑA YEVENES"/>
    <s v="tct_jumana"/>
    <s v="4-Menor/Localizado"/>
    <x v="0"/>
    <x v="0"/>
    <x v="1"/>
    <s v="TELEFONICA GLOBAL TECHNOLOGY S.A.AGENCIA EN CHILE"/>
    <s v="Reseller order - Google Workspace for dev.tic.cl"/>
    <s v="13/02/2024 12:53:15"/>
    <s v="13/02/2024 12:54:05"/>
    <x v="0"/>
    <s v="TI"/>
    <s v="APLICATIVOS"/>
    <s v="14/02/2024 10:07:03"/>
    <s v="14/02/2024 23:50:00"/>
    <m/>
    <m/>
    <d v="1899-12-30T21:12:58"/>
    <d v="1899-12-30T21:13:48"/>
    <d v="1899-12-30T00:00:50"/>
  </r>
  <r>
    <s v="INC000002612859"/>
    <s v="VPN IP - MPLS"/>
    <x v="3"/>
    <s v="GESTION HD"/>
    <s v="ANGEL CASTRO CABRERA"/>
    <s v="frp_pcamay"/>
    <s v="3-Moderado/Limitado"/>
    <x v="1"/>
    <x v="1"/>
    <x v="1"/>
    <s v="INSTITUTO PROFESIONAL DE CHILE SA"/>
    <s v="HD/Importar a VDC de CLIENTE IPCHILE vm restauradas"/>
    <s v="13/02/2024 11:22:36"/>
    <s v="13/02/2024 11:23:43"/>
    <x v="0"/>
    <s v="CDP ANTIGUO 1"/>
    <s v="CDP ANTIGUO 2"/>
    <s v="13/02/2024 19:01:38"/>
    <s v="13/02/2024 23:50:00"/>
    <s v="PREVENTIVO: NO_x000a_CODIGO DE SERVICIO:_x000a_DIRECCION:_x000a_QUIEN REPORTA:+56 97411 3060 Rodrigo Vásquez Muñoz_x000a_CONTACTO EN TERRENO:+56 97411 3060 Rodrigo Vásquez Muñoz_x000a_PROBLEMA:_x000a_REQUERIMIENTO: Solicito de vuestro apoyo para crear ticket como REQUERIMIENTO y en estado"/>
    <s v="Se efectúa contacto con cliente: Rodrigo Vasquez_x000a_Teléfono de contacto: Via correo_x000a_Acciones realizadas: Se importan maquinas virtuales solicitadas_x000a_Acciones de Mejora, Recomendaciones: N/A_x000a_Causa Raíz: N/A"/>
    <d v="1899-12-30T00:00:00"/>
    <d v="1899-12-30T07:39:02"/>
    <d v="1899-12-30T07:39:02"/>
  </r>
  <r>
    <s v="INC000002612952"/>
    <s v="HOUSING"/>
    <x v="14"/>
    <s v="BELIEVE"/>
    <s v="SEBASTIAN A JARA VIDAL"/>
    <s v="frp_jcarri"/>
    <s v="3-Moderado/Limitado"/>
    <x v="1"/>
    <x v="1"/>
    <x v="1"/>
    <s v="MASISA S.A. 1"/>
    <s v="GESTION DATACENTER/ ACCESOS /MASISA S.A. 1"/>
    <s v="13/02/2024 12:37:44"/>
    <s v="13/02/2024 12:38:56"/>
    <x v="0"/>
    <s v="COMUNICACIONES"/>
    <s v="VPN IP - MPLS"/>
    <s v="13/02/2024 17:38:39"/>
    <s v="13/02/2024 23:50:00"/>
    <s v="EMPRESA:MASISA S.A. 1_x000a_CÓDIGO DE SERVICIO: _x000a_DIRECCIÓN:Calle San Martin #50, Santiago Centro, Santiago_x000a_NOMBRE DE QUIEN REPORTA:Diego Palacios_x000a_TELÉFONO DE QUIEN REPORTA:56 9 53971265_x000a_NOMBRE DE CONTACTO EN TERRENO: _x000a_REQUERIMIENTO:CRUZADA ENTRE SALA 1 RACK A1"/>
    <m/>
    <d v="1899-12-30T04:58:53"/>
    <d v="1899-12-30T05:00:55"/>
    <d v="1899-12-30T00:02:02"/>
  </r>
  <r>
    <s v="INC000002613020"/>
    <s v="HOUSING"/>
    <x v="8"/>
    <s v="BELIEVE"/>
    <s v="FERNEY D GARZON PEÑA"/>
    <s v="frp_xgambo"/>
    <s v="3-Moderado/Limitado"/>
    <x v="1"/>
    <x v="1"/>
    <x v="1"/>
    <s v="TELEFONICA EMPRESAS DE CHILE SA"/>
    <s v="GESTION DATACENTER/ ACCESOS / Rom-mayer"/>
    <s v="13/02/2024 13:14:15"/>
    <s v="13/02/2024 13:15:18"/>
    <x v="0"/>
    <s v="COMUNICACIONES"/>
    <s v="VPN IP - MPLS"/>
    <s v="13/02/2024 17:29:47"/>
    <s v="13/02/2024 23:50:00"/>
    <s v="EMPRESA: Rom-mayer_x000a_CÓDIGO DE SERVICIO: _x000a_DIRECCIÓN: AV. Presidente Prieto #226, Paine, Santiago_x000a_NOMBRE DE QUIEN REPORTA:Bastian Gauna_x000a_TELÉFONO DE QUIEN REPORTA:  56 9 8954 5018_x000a_NOMBRE DE CONTACTO EN TERRENO: _x000a_REQUERIMIENTO : Visita de ing. revision de cru"/>
    <m/>
    <d v="1899-12-30T03:18:23"/>
    <d v="1899-12-30T04:15:32"/>
    <d v="1899-12-30T00:57:09"/>
  </r>
  <r>
    <s v="INC000002613127"/>
    <s v="VPN IP - MPLS"/>
    <x v="2"/>
    <s v="GESTION HD"/>
    <s v="JONATHAN A MARQUEZ ASTENGO"/>
    <s v="frp_fpetro"/>
    <s v="3-Moderado/Limitado"/>
    <x v="1"/>
    <x v="1"/>
    <x v="1"/>
    <s v="TELEFONICA GLOBAL TECHNOLOGY S.A.AGENCIA EN CHILE"/>
    <s v="HD/_x000a_RE: Creación de Folio/"/>
    <s v="13/02/2024 13:30:29"/>
    <s v="13/02/2024 13:31:35"/>
    <x v="0"/>
    <s v="CDP ANTIGUO 1"/>
    <s v="CDP ANTIGUO 2"/>
    <s v="13/02/2024 13:59:43"/>
    <s v="13/02/2024 23:50:00"/>
    <s v="PREVENTIVO: NO_x000a_CODIGO DE SERVICIO:_x000a_DIRECCION:_x000a_QUIEN REPORTA: _x000a_CONTACTO EN TERRENO:_x000a__x000a_REQUERIMIENTO:_x000a__x000a_e requiere de su acostumbrado apoyo para la creación de folio el mismo_x000a_consiste en facilitar seriales de switches Aruba 6200M almacenados en_x000a_Bodega del da"/>
    <s v="PREVENTIVO: NO_x000a_CÓDIGO DE SERVICIO:_x000a_DIRECCIÓN:  DCSM_x000a_QUIEN REPORTA: MANUEL MAITA_x000a_CONTACTO EN TERRENO: DC OPERADOR N1_x000a_PROBLEMA: SOLICITUD DE INFORMACION_x000a_REQUERIMIENTO: VERIFICAR Y ENVIAR INFORMACION SERIES EQUIPOS ARUBA"/>
    <d v="1899-12-30T00:19:48"/>
    <d v="1899-12-30T00:29:14"/>
    <d v="1899-12-30T00:09:26"/>
  </r>
  <r>
    <s v="INC000002613133"/>
    <s v="VPN IP - MPLS"/>
    <x v="3"/>
    <s v="GESTION HD"/>
    <s v="JUAN CARLOS UZCATEGUI FUGUETT"/>
    <s v="frp_kefern"/>
    <s v="3-Moderado/Limitado"/>
    <x v="1"/>
    <x v="1"/>
    <x v="1"/>
    <s v="PRIMER SINDICATO NACIONAL DE TRABAJADORES REDSALUD"/>
    <s v="HD | [REDSALUD] Nuevo usuario vdc"/>
    <s v="13/02/2024 13:39:00"/>
    <s v="13/02/2024 13:42:01"/>
    <x v="0"/>
    <s v="TI"/>
    <s v="SISTEMAS OPERATIVOS"/>
    <s v="15/02/2024 10:22:28"/>
    <s v="15/02/2024 23:50:00"/>
    <s v="PREVENTIVO: NO_x000a_CODIGO DE SERVICIO:_x000a_DIRECCION:_x000a_QUIEN REPORTA:Alberto Bezares Ovalle  +56 9 71268048_x000a_CONTACTO EN TERRENO:_x000a_PROBLEMA:_x000a_REQUERIMIENTO:_x000a__x000a_Junto con saludar, agradeceré generar folio como requerimiento para crear_x000a_nueva cuenta en vdc para usuario J"/>
    <s v="Requerimiento gestionado con exito, se adjunta evidencia."/>
    <d v="1899-12-31T09:25:10"/>
    <d v="1899-12-31T20:43:28"/>
    <d v="1899-12-30T11:18:18"/>
  </r>
  <r>
    <s v="INC000002613144"/>
    <s v="VPN IP - MPLS"/>
    <x v="6"/>
    <s v="GESTION HD"/>
    <s v="SEBASTIAN I ACUÑA GUZMAN"/>
    <s v="frp_kefern"/>
    <s v="3-Moderado/Limitado"/>
    <x v="1"/>
    <x v="1"/>
    <x v="1"/>
    <s v="TELEFONICA GLOBAL TECHNOLOGY S.A.AGENCIA EN CHILE"/>
    <s v="HD | solicitud."/>
    <s v="13/02/2024 14:26:49"/>
    <s v="13/02/2024 14:30:44"/>
    <x v="0"/>
    <s v="TI"/>
    <s v="SISTEMAS OPERATIVOS"/>
    <s v="13/02/2024 16:24:22"/>
    <s v="13/02/2024 23:50:00"/>
    <s v="PREVENTIVO: NO_x000a_CODIGO DE SERVICIO:_x000a_DIRECCION:_x000a_QUIEN REPORTA:Sebastián Acuña Guzmán  +56 97257 1796 _x000a_CONTACTO EN TERRENO:_x000a_PROBLEMA:_x000a_REQUERIMIENTO:_x000a__x000a_Junto con saludar, por favor su apoyo para generar un folio de_x000a_requerimiento con la finalidad de cursar lo"/>
    <s v="Se cierra folio por error.  Se mantiene respuesta de cliente._x000a__x000a_Por otra parte, dominio es administrado por redip. dominio no administrado por nuestra área."/>
    <d v="1899-12-30T00:00:00"/>
    <d v="1899-12-30T01:57:33"/>
    <d v="1899-12-30T01:57:33"/>
  </r>
  <r>
    <s v="INC000002613147"/>
    <s v="VPN IP - MPLS"/>
    <x v="17"/>
    <s v="GESTION HD"/>
    <s v="SEBASTIAN VILLENA"/>
    <s v="frp_fpetro"/>
    <s v="3-Moderado/Limitado"/>
    <x v="1"/>
    <x v="1"/>
    <x v="1"/>
    <s v="XINERGIA LABORAL S A"/>
    <s v="HD/Backup Snapshot Xinergia Laboral // Faltantes 13-02-2024"/>
    <s v="13/02/2024 14:08:34"/>
    <s v="13/02/2024 14:10:56"/>
    <x v="0"/>
    <s v="CDP ANTIGUO 1"/>
    <s v="CDP ANTIGUO 2"/>
    <s v="14/02/2024 18:13:41"/>
    <s v="14/02/2024 23:50:00"/>
    <s v="PREVENTIVO: NO_x000a_CODIGO DE SERVICIO: _x000a_DIRECCION: _x000a_QUIEN REPORTA: Jorge Romero Romero +56 9 5382 2565_x000a_CONTACTO EN TERRENO: Jorge Romero Romero +56 9 5382 2565_x000a_PROBLEMA:_x000a_REQUERIMIENTO:_x000a__x000a_Asignar ticket al área de Backup, con el siguiente requerimiento._x000a__x000a_Subir"/>
    <s v="FASE RESOLUCIÓN Y RECUPERACIÓN_x000a__x000a_Se efectúa contacto con cliente: N/A_x000a__x000a_Teléfono de contacto: N/A_x000a__x000a_Acciones realizadas: Altas de respaldo ejecutadas correctamente_x000a__x000a_Solución paliativa o definitiva: N/A_x000a__x000a_Acciones de Mejora, Recomendaciones: N/A_x000a__x000a_Causa Raíz:"/>
    <d v="1899-12-30T17:16:07"/>
    <d v="1899-12-31T04:05:07"/>
    <d v="1899-12-30T10:49:00"/>
  </r>
  <r>
    <s v="INC000002613162"/>
    <s v="VPN IP - MPLS"/>
    <x v="3"/>
    <s v="GESTION HD"/>
    <s v="DEIBY Y SANTOYO MONTEROLA"/>
    <s v="frp_kefern"/>
    <s v="3-Moderado/Limitado"/>
    <x v="1"/>
    <x v="1"/>
    <x v="1"/>
    <s v="XINERGIA LABORAL S A"/>
    <s v="HD | Problemas VM 192.168.190.3"/>
    <s v="13/02/2024 15:04:35"/>
    <s v="13/02/2024 15:07:54"/>
    <x v="0"/>
    <s v="CDP ANTIGUO 1"/>
    <s v="CDP ANTIGUO 2"/>
    <s v="13/02/2024 17:05:33"/>
    <s v="13/02/2024 23:50:00"/>
    <s v="PREVENTIVO: NO_x000a_CODIGO DE SERVICIO:VPF1878084_x000a_DIRECCION:San Martin 50, TIC,Santiago,Santiago,Santiago_x000a_QUIEN REPORTA:Camilo Manriquez +56 971661219 / camilo.manriquez@xinerlink.cl_x000a_CONTACTO EN TERRENO:Camilo Manriquez +56 971661219 / camilo.manriquez@xinerl"/>
    <s v="FASE RESOLUCIÓN Y RECUPERACIÓN_x000a__x000a_Se efectúa contacto con cliente: Camilo Manriquez_x000a__x000a_Teléfono de contacto: +56 971661219 _x000a__x000a_Acciones realizadas: Se reconecta el vCenter de H30APQ y se valida que la maquina esta operativa, debido a que no se tiene acceso por"/>
    <d v="1899-12-30T00:00:00"/>
    <d v="1899-12-30T02:00:58"/>
    <d v="1899-12-30T02:00:58"/>
  </r>
  <r>
    <s v="INC000002613172"/>
    <s v="VPN IP - MPLS"/>
    <x v="7"/>
    <s v="BELIEVE"/>
    <s v="SEBASTIAN I ACUÑA GUZMAN"/>
    <s v="frp_fpetro"/>
    <s v="3-Moderado/Limitado"/>
    <x v="1"/>
    <x v="1"/>
    <x v="1"/>
    <s v="SOC PRO AYUDA DEL NINO LISIADO"/>
    <s v="HD/Agregar Registro DNS"/>
    <s v="13/02/2024 15:31:45"/>
    <s v="13/02/2024 15:40:52"/>
    <x v="0"/>
    <s v="TI"/>
    <s v="SISTEMAS OPERATIVOS"/>
    <s v="13/02/2024 16:26:33"/>
    <s v="13/02/2024 23:50:00"/>
    <s v="PREVENTIVO: NO_x000a_CODIGO DE SERVICIO: _x000a_DIRECCION:_x000a_QUIEN REPORTA: Claudio Pulquillanca +56 2 2677 1902_x000a_CONTACTO EN TERRENO: Claudio Pulquillanca  +56 2 2677 1902_x000a__x000a_REQUERIMIENTO:_x000a__x000a_Código de servicio: no aplica es un servicio datacenter, derivar a bandeja Cont"/>
    <s v="Se crean los registros dns solicitados, como se ve a continuación._x000a_ _x000a_En los dns autoritativos ya se ve el cambio reflejado, para el resto de los servidores se debe esperar el tiempo/propagación correspondiente."/>
    <d v="1899-12-30T00:00:00"/>
    <d v="1899-12-30T00:54:48"/>
    <d v="1899-12-30T00:54:48"/>
  </r>
  <r>
    <s v="INC000002613230"/>
    <s v="HOSTING VIRTUAL"/>
    <x v="6"/>
    <s v="DUOC TICKET AUTOMATICO"/>
    <s v="ALEJANDRO ACEVEDO VALENZUELA"/>
    <s v="frp_eavend"/>
    <s v="3-Moderado/Limitado"/>
    <x v="0"/>
    <x v="0"/>
    <x v="1"/>
    <s v="FUNDACION INSTITUTO PROFESIONAL DUOC UC"/>
    <s v="DUOC|REQ|Problemas de sincronización azure"/>
    <s v="13/02/2024 15:39:25"/>
    <s v="13/02/2024 15:47:45"/>
    <x v="0"/>
    <s v="CDP ANTIGUO 1"/>
    <s v="CDP ANTIGUO 2"/>
    <s v="14/02/2024 10:13:46"/>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ejú lo reunion sostenido vía teams con cliente DUOC, los errores se presentaron y fueron solucionados los 3 errores, en cuanto al 4 corresponde a un warning no es un error es una advertencia. Además informo que todos los usuarios se realizó verificación"/>
    <d v="1899-12-30T09:09:41"/>
    <d v="1899-12-30T18:34:21"/>
    <d v="1899-12-30T09:24:40"/>
  </r>
  <r>
    <s v="INC000002613236"/>
    <s v="HOSTING VIRTUAL"/>
    <x v="18"/>
    <s v="DUOC TICKET AUTOMATICO"/>
    <s v="CLAUDIO A GAJARDO GARRIDO"/>
    <s v="frp_eavend"/>
    <s v="3-Moderado/Limitado"/>
    <x v="0"/>
    <x v="0"/>
    <x v="1"/>
    <s v="FUNDACION INSTITUTO PROFESIONAL DUOC UC"/>
    <s v="DUOC|REQ| Homologación de base de datos PROD a QA"/>
    <s v="13/02/2024 15:58:46"/>
    <s v="13/02/2024 16:00:17"/>
    <x v="0"/>
    <s v="CDP ANTIGUO 1"/>
    <s v="CDP ANTIGUO 2"/>
    <s v="16/02/2024 9:48:40"/>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finaliza homologación solicitada."/>
    <d v="1900-01-01T15:38:01"/>
    <d v="1900-01-01T17:49:54"/>
    <d v="1899-12-30T02:11:53"/>
  </r>
  <r>
    <s v="INC000002613238"/>
    <s v="RED INTERNA"/>
    <x v="10"/>
    <s v="APQ ACCESOS"/>
    <s v="CRISTOPHER MALDONADO ROMERO"/>
    <s v="tct_cmaldo"/>
    <s v="4-Menor/Localizado"/>
    <x v="0"/>
    <x v="0"/>
    <x v="0"/>
    <s v="TELEFONICA EMPRESAS DE CHILE SA"/>
    <s v="RONDA TOMA DE TEMPERATURAS SALAS TIC"/>
    <s v="13/02/2024 16:01:05"/>
    <s v="13/02/2024 16:03:48"/>
    <x v="0"/>
    <s v="CDP ANTIGUO 1"/>
    <s v="CDP ANTIGUO 2"/>
    <s v="13/02/2024 18:43:24"/>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r>
  <r>
    <s v="INC000002613245"/>
    <s v="INFRAESTRUCTURA DC"/>
    <x v="2"/>
    <s v="APQ ACCESOS"/>
    <s v="JONATHAN A MARQUEZ ASTENGO"/>
    <s v="tct_jmarqu"/>
    <s v="4-Menor/Localizado"/>
    <x v="0"/>
    <x v="0"/>
    <x v="0"/>
    <s v="TELEFONICA CYBERSECURITY TECH CHILE SPA"/>
    <s v="FACTIBILIDAD TECH (MIA)/CRQ 82409"/>
    <s v="13/02/2024 16:39:09"/>
    <s v="13/02/2024 16:39:12"/>
    <x v="0"/>
    <s v="CDP ANTIGUO 1"/>
    <s v="CDP ANTIGUO 2"/>
    <s v="13/02/2024 17:08:25"/>
    <s v="13/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613253"/>
    <s v="INFRAESTRUCTURA DC"/>
    <x v="2"/>
    <s v="APQ ACCESOS"/>
    <s v="JONATHAN A MARQUEZ ASTENGO"/>
    <s v="tct_jmarqu"/>
    <s v="4-Menor/Localizado"/>
    <x v="0"/>
    <x v="0"/>
    <x v="0"/>
    <s v="TELEFONICA CYBERSECURITY TECH CHILE SPA"/>
    <s v="FACTIBILIDAD ARTIKOS/CRQ 82501"/>
    <s v="13/02/2024 16:55:19"/>
    <s v="13/02/2024 16:55:21"/>
    <x v="0"/>
    <s v="CDP ANTIGUO 1"/>
    <s v="CDP ANTIGUO 2"/>
    <s v="13/02/2024 17:09:07"/>
    <s v="13/02/2024 23:50:00"/>
    <s v="PREVENTIVO: SI_x000a_CÓDIGO DE SERVICIO:_x000a_DIRECCIÓN:  DCSM_x000a_QUIEN REPORTA: KATHERINE DIAZ_x000a_CONTACTO EN TERRENO: DC OPERADOR N1_x000a_PROBLEMA: FACTIBILIDAD_x000a_REQUERIMIENTO: CAMBIO DE COMPONENTE"/>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613260"/>
    <s v="INFRAESTRUCTURA DC"/>
    <x v="2"/>
    <s v="APQ ACCESOS"/>
    <s v="JONATHAN A MARQUEZ ASTENGO"/>
    <s v="tct_jmarqu"/>
    <s v="4-Menor/Localizado"/>
    <x v="0"/>
    <x v="0"/>
    <x v="0"/>
    <s v="TELEFONICA CYBERSECURITY TECH CHILE SPA"/>
    <s v="FACTIBILIDAD TECH (MIA)/CRQ 82701"/>
    <s v="13/02/2024 17:13:56"/>
    <s v="13/02/2024 17:13:58"/>
    <x v="0"/>
    <s v="CDP ANTIGUO 1"/>
    <s v="CDP ANTIGUO 2"/>
    <s v="13/02/2024 17:38:20"/>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13274"/>
    <s v="HOUSING"/>
    <x v="14"/>
    <s v="BELIEVE"/>
    <s v="PATRICIO A CASTILLO GONZALEZ"/>
    <s v="frp_jolsso"/>
    <s v="3-Moderado/Limitado"/>
    <x v="1"/>
    <x v="1"/>
    <x v="1"/>
    <s v="ARTIKOS CHILE S A"/>
    <s v="GESTION DATACENTER/ ACCESOS /ARTIKOS CHILE S A"/>
    <s v="13/02/2024 18:08:04"/>
    <s v="13/02/2024 18:09:41"/>
    <x v="0"/>
    <s v="CDP ANTIGUO 1"/>
    <s v="CDP ANTIGUO 2"/>
    <s v="13/02/2024 18:48:22"/>
    <s v="13/02/2024 23:50:00"/>
    <s v="EMPRESA:ARTIKOS CHILE S A_x000a_CÓDIGO DE SERVICIO: _x000a_DIRECCIÓN: Calle San Martin #50, Santiago Centro, Santiago_x000a_NOMBRE DE QUIEN REPORTA:Marco Paulete_x000a_TELÉFONO DE QUIEN REPORTA:56995492219_x000a_NOMBRE DE CONTACTO EN TERRENO: _x000a_REQUERIMIENTO: _x000a_EQUIPOS ENERGIZADO/REINI"/>
    <s v="ACCESOS AUTORIZADOS"/>
    <d v="1899-12-30T00:05:15"/>
    <d v="1899-12-30T00:40:18"/>
    <d v="1899-12-30T00:35:03"/>
  </r>
  <r>
    <s v="INC000002613278"/>
    <s v="VPN IP - MPLS"/>
    <x v="9"/>
    <s v="GESTION HD"/>
    <s v="NICOLAS A SAAVEDRA EGUILUZ"/>
    <s v="frp_kefern"/>
    <s v="3-Moderado/Limitado"/>
    <x v="1"/>
    <x v="1"/>
    <x v="1"/>
    <s v="COAGRA S A"/>
    <s v="HD | Sow Automatización Posición de Cambio DEEK952968"/>
    <s v="13/02/2024 18:21:18"/>
    <s v="13/02/2024 18:24:24"/>
    <x v="0"/>
    <s v="CDP ANTIGUO 1"/>
    <s v="CDP ANTIGUO 2"/>
    <s v="14/02/2024 11:58:10"/>
    <s v="14/02/2024 23:50:00"/>
    <s v="PREVENTIVO: NO_x000a_CODIGO DE SERVICIO:_x000a_DIRECCION:_x000a_QUIEN REPORTA:Nicolás Saavedra Eguiluz +56 9 6187 5469 _x000a_CONTACTO EN TERRENO:_x000a_PROBLEMA:_x000a_REQUERIMIENTO:_x000a__x000a_Favor generar ticket en base a requerimiento de cliente COAGRA_x000a__x000a_Dejar en bandeja CLOUD SAP HANA y asignar"/>
    <s v="La orden DEEK952968 fue importada exitosamente en PRD"/>
    <d v="1899-12-30T09:27:28"/>
    <d v="1899-12-30T17:36:52"/>
    <d v="1899-12-30T08:09:24"/>
  </r>
  <r>
    <s v="INC000002613314"/>
    <s v="HOUSING"/>
    <x v="14"/>
    <s v="BELIEVE"/>
    <s v="SEBASTIAN A JARA VIDAL"/>
    <s v="frp_jcarri"/>
    <s v="3-Moderado/Limitado"/>
    <x v="1"/>
    <x v="1"/>
    <x v="1"/>
    <s v="TELEFONICA EMPRESAS DE CHILE SA"/>
    <s v="GESTION DATACENTER/ ACCESOS /EYC"/>
    <s v="13/02/2024 14:37:30"/>
    <s v="13/02/2024 14:39:28"/>
    <x v="0"/>
    <s v="COMUNICACIONES"/>
    <s v="VPN IP - MPLS"/>
    <s v="13/02/2024 14:56:24"/>
    <s v="13/02/2024 23:50:00"/>
    <s v="EMPRESA:EYC_x000a_CÓDIGO DE SERVICIO: _x000a_DIRECCIÓN:Calle San Martin #50, Santiago Centro, Santiago_x000a_NOMBRE DE QUIEN REPORTA:Ariel Mendez_x000a_TELÉFONO DE QUIEN REPORTA:56989295514_x000a_NOMBRE DE CONTACTO EN TERRENO: _x000a_REQUERIMIENTO:Ingreso de expansión de storage por falla"/>
    <m/>
    <d v="1899-12-30T00:15:41"/>
    <d v="1899-12-30T00:18:54"/>
    <d v="1899-12-30T00:03:13"/>
  </r>
  <r>
    <s v="INC000002613380"/>
    <s v="SEGURIDAD"/>
    <x v="5"/>
    <s v="MANAGEMENT"/>
    <s v="JUAN PABLO PAZ GOMPERTZ"/>
    <s v="tct_evilla"/>
    <s v="4-Menor/Localizado"/>
    <x v="0"/>
    <x v="0"/>
    <x v="1"/>
    <s v="TELEFONICA CYBERSECURITY TECH CHILE SPA"/>
    <s v="SOC/Actualización de agentes en DSM San Martin"/>
    <s v="13/02/2024 15:58:54"/>
    <s v="13/02/2024 15:59:58"/>
    <x v="0"/>
    <s v="SOC Empresas"/>
    <s v="Marca"/>
    <s v="15/02/2024 10:45:16"/>
    <s v="15/02/2024 23:50:00"/>
    <m/>
    <s v="Problema aun no se soluciona, se realizan pruebas a nivel de Firewall, detectando que a nivel LAN tampoco existe conectividad al puerto deseado, por lo que se le solicita a Miguel Lopez que revise a nivel de servidor si existe algun bloqueo local, en esp"/>
    <d v="1899-12-31T13:11:07"/>
    <d v="1899-12-31T18:46:22"/>
    <d v="1899-12-30T05:35:15"/>
  </r>
  <r>
    <s v="INC000002613449"/>
    <s v="HOUSING"/>
    <x v="11"/>
    <s v="APQ ACCESOS"/>
    <s v="LUIS O MORALES ARENAS"/>
    <s v="tct_luimoa"/>
    <s v="4-Menor/Localizado"/>
    <x v="0"/>
    <x v="0"/>
    <x v="0"/>
    <s v="TELEFONICA EMPRESAS DE CHILE SA"/>
    <s v="SE GENERA TICKET DE SUPERVISION PARA CLIENTE DERCO"/>
    <s v="13/02/2024 16:58:06"/>
    <s v="13/02/2024 16:59:31"/>
    <x v="0"/>
    <s v="CDP ANTIGUO 1"/>
    <s v="CDP ANTIGUO 2"/>
    <s v="13/02/2024 17:25:17"/>
    <s v="13/02/2024 23:50:00"/>
    <s v="*Estimados:*_x0009__x0009_Actividad realizada_x000a__x0009__x000a_*Cliente:*_x0009__x0009_DERCO_x000a_*Proveedor:*_x0009__x0009_ROM MAYER_x000a_*Tipo Requerimiento:*_x0009_TRABAJO CON CRQ_x000a_*N° Ticket Acceso:*_x0009_2613020_x000a_*N° CRQ:*_x0009__x0009_82204_x000a_*Estado CRQ:*_x0009__x0009_APROBADO_x000a_*TKT:*_x0009__x0009__x0009_TKT-006101_x000a_*Actividad a realizar:*_x0009_Se requiere revisión de c"/>
    <s v="SUPERVISION CRQ, OK"/>
    <d v="1899-12-30T00:00:00"/>
    <d v="1899-12-30T00:00:00"/>
    <d v="1899-12-30T00:00:00"/>
  </r>
  <r>
    <s v="INC000002613478"/>
    <s v="HOSTING VIRTUAL"/>
    <x v="6"/>
    <s v="SISTEMA OPERATIVO MICROSOFT"/>
    <s v="JAVIER CUEVAS"/>
    <s v="tct_jacuev"/>
    <s v="4-Menor/Localizado"/>
    <x v="0"/>
    <x v="0"/>
    <x v="1"/>
    <s v="TELEFONICA GLOBAL TECHNOLOGY S.A.AGENCIA EN CHILE"/>
    <s v="V: Proyecto Empresa: CHI-004158419-1 DE LA FUENTE Y CARPANETTI LIMITADA"/>
    <s v="13/02/2024 18:31:28"/>
    <s v="13/02/2024 18:31:54"/>
    <x v="0"/>
    <s v="TI"/>
    <s v="SISTEMAS OPERATIVOS"/>
    <s v="13/02/2024 18:47:56"/>
    <s v="13/02/2024 23:50:00"/>
    <s v="Folio generado automáticamente para atender requerimiento del cliente. La solicitud fue realizada directamente al área resolutoria sin pasar por el flujo de mesa de ayuda"/>
    <s v="OK"/>
    <d v="1899-12-30T00:00:00"/>
    <d v="1899-12-30T00:16:28"/>
    <d v="1899-12-30T00:16:28"/>
  </r>
  <r>
    <s v="INC000002613513"/>
    <s v="HOUSING"/>
    <x v="14"/>
    <s v="BELIEVE"/>
    <s v="PATRICIO A CASTILLO GONZALEZ"/>
    <s v="frp_dvilca"/>
    <s v="3-Moderado/Limitado"/>
    <x v="1"/>
    <x v="1"/>
    <x v="1"/>
    <s v="NCG SERVICIOS S.A."/>
    <s v="GESTION DATACENTER/ ACCESOS /NCG Servicios"/>
    <s v="13/02/2024 16:30:32"/>
    <s v="13/02/2024 16:48:49"/>
    <x v="0"/>
    <s v="CDP ANTIGUO 1"/>
    <s v="CDP ANTIGUO 2"/>
    <s v="13/02/2024 19:48:17"/>
    <s v="13/02/2024 23:50:00"/>
    <s v="EMPRESA:NCG Servicios_x000a_CÓDIGO DE SERVICIO: _x000a_DIRECCIÓN:Calle San Martin #50, Santiago Centro, Santiago_x000a_NOMBRE DE QUIEN REPORTA:Alfredo Naranjo_x000a_TELÉFONO DE QUIEN REPORTA:994479877_x000a_NOMBRE DE CONTACTO EN TERRENO: _x000a_PROBLEMA:_x000a_Retiro Servidores Rack NCG Servicio"/>
    <s v="ACCESOS AUTORIZADOS"/>
    <d v="1899-12-30T01:58:36"/>
    <d v="1899-12-30T03:17:45"/>
    <d v="1899-12-30T01:19:09"/>
  </r>
  <r>
    <s v="INC000002613558"/>
    <s v="HOSTING VIRTUAL"/>
    <x v="6"/>
    <s v="SISTEMA OPERATIVO MICROSOFT"/>
    <s v="JAVIER CUEVAS"/>
    <s v="tct_jacuev"/>
    <s v="4-Menor/Localizado"/>
    <x v="0"/>
    <x v="0"/>
    <x v="1"/>
    <s v="TELEFONICA GLOBAL TECHNOLOGY S.A.AGENCIA EN CHILE"/>
    <s v="RV: Bajas de licencias OF365//Fwd: Enviar facturación Movistar - Camanchaca 2024"/>
    <s v="13/02/2024 16:54:59"/>
    <s v="13/02/2024 16:55:50"/>
    <x v="0"/>
    <s v="TI"/>
    <s v="SISTEMAS OPERATIVOS"/>
    <s v="13/02/2024 18:48:45"/>
    <s v="13/02/2024 23:50:00"/>
    <s v="Folio generado automáticamente para atender requerimiento del cliente. La solicitud fue realizada directamente al área resolutoria sin pasar por el flujo de mesa de ayuda"/>
    <s v="BAJA LICENCIA 365"/>
    <d v="1899-12-30T00:00:00"/>
    <d v="1899-12-30T01:53:46"/>
    <d v="1899-12-30T01:53:46"/>
  </r>
  <r>
    <s v="INC000002613559"/>
    <s v="HOSTING VIRTUAL"/>
    <x v="6"/>
    <s v="SISTEMA OPERATIVO MICROSOFT"/>
    <s v="JAVIER CUEVAS"/>
    <s v="tct_jacuev"/>
    <s v="4-Menor/Localizado"/>
    <x v="0"/>
    <x v="0"/>
    <x v="1"/>
    <s v="TELEFONICA GLOBAL TECHNOLOGY S.A.AGENCIA EN CHILE"/>
    <s v="RV: MALTEXCO // CHI-004166394 - CC-CHI-0000147480 // 10+4 ADICIONALES"/>
    <s v="13/02/2024 16:56:54"/>
    <s v="13/02/2024 16:57:28"/>
    <x v="0"/>
    <s v="TI"/>
    <s v="SISTEMAS OPERATIVOS"/>
    <s v="13/02/2024 18:38:00"/>
    <s v="13/02/2024 23:50:00"/>
    <s v="Folio generado automáticamente para atender requerimiento del cliente. La solicitud fue realizada directamente al área resolutoria sin pasar por el flujo de mesa de ayuda"/>
    <s v="PASO A PRD OK"/>
    <d v="1899-12-30T00:00:00"/>
    <d v="1899-12-30T01:41:06"/>
    <d v="1899-12-30T01:41:06"/>
  </r>
  <r>
    <s v="INC000002613561"/>
    <s v="HOSTING VIRTUAL"/>
    <x v="6"/>
    <s v="SISTEMA OPERATIVO MICROSOFT"/>
    <s v="JAVIER CUEVAS"/>
    <s v="tct_jacuev"/>
    <s v="4-Menor/Localizado"/>
    <x v="0"/>
    <x v="0"/>
    <x v="1"/>
    <s v="TELEFONICA GLOBAL TECHNOLOGY S.A.AGENCIA EN CHILE"/>
    <s v="RV: GRANDE - PARES Y ALVAREZ CHI OB CHI-OB 004189620/"/>
    <s v="13/02/2024 16:57:53"/>
    <s v="13/02/2024 16:58:20"/>
    <x v="0"/>
    <s v="TI"/>
    <s v="SISTEMAS OPERATIVOS"/>
    <s v="13/02/2024 18:37:22"/>
    <s v="13/02/2024 23:50:00"/>
    <s v="Folio generado automáticamente para atender requerimiento del cliente. La solicitud fue realizada directamente al área resolutoria sin pasar por el flujo de mesa de ayuda"/>
    <m/>
    <d v="1899-12-30T00:00:00"/>
    <d v="1899-12-30T01:39:29"/>
    <d v="1899-12-30T01:39:29"/>
  </r>
  <r>
    <s v="INC000002613631"/>
    <s v="HOUSING"/>
    <x v="14"/>
    <s v="BELIEVE"/>
    <s v="PATRICIO A CASTILLO GONZALEZ"/>
    <s v="frp_jcarri"/>
    <s v="3-Moderado/Limitado"/>
    <x v="1"/>
    <x v="1"/>
    <x v="1"/>
    <s v="UNIVERSIDAD SAN SEBASTIAN"/>
    <s v="GESTION DATACENTER/ ACCESOS /UNIVERSIDAD SAN SEBASTIAN"/>
    <s v="13/02/2024 18:02:29"/>
    <s v="13/02/2024 18:04:55"/>
    <x v="0"/>
    <s v="CDP ANTIGUO 1"/>
    <s v="CDP ANTIGUO 2"/>
    <s v="13/02/2024 18:53:18"/>
    <s v="13/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Host Fisico"/>
    <s v="ACCESOS AUTORIZADOS"/>
    <d v="1899-12-30T00:09:53"/>
    <d v="1899-12-30T00:50:49"/>
    <d v="1899-12-30T00:40:56"/>
  </r>
  <r>
    <s v="INC000002613642"/>
    <s v="HOSTING VIRTUAL"/>
    <x v="18"/>
    <s v="OPERACION N1"/>
    <s v="CLAUDIO A GAJARDO GARRIDO"/>
    <s v="tct_cgajar"/>
    <s v="2-Significativo/Amplio"/>
    <x v="1"/>
    <x v="1"/>
    <x v="3"/>
    <s v="FUNDACION INSTITUTO PROFESIONAL DUOC UC"/>
    <s v="Incidencia de bases de datos reportada sin el flujo correspondiente."/>
    <s v="13/02/2024 18:16:45"/>
    <s v="13/02/2024 18:16:46"/>
    <x v="0"/>
    <s v="APLICACION"/>
    <s v="BASES DE DATOS"/>
    <s v="13/02/2024 18:21:56"/>
    <s v="13/02/2024 23:50:00"/>
    <s v="Folio generado automáticamente para atender incidencia del cliente. El reporte fue notificado directamente al área resolutoria sin pasar por el flujo de mesa de ayuda._x000a__x000a_Por llamado de SyA a las 06:16 hrs se solicita revision de job que no se ha ejecutado"/>
    <s v="Se realiza revisión de job no iniciado y se envía evidencia que de job no partio debido a otro job con estado abortado. Job abortado no deja iniciar job siguiente."/>
    <d v="1899-12-30T00:05:10"/>
    <d v="1899-12-30T00:05:11"/>
    <d v="1899-12-30T00:00:01"/>
  </r>
  <r>
    <s v="INC000002613757"/>
    <s v="VPN IP - MPLS"/>
    <x v="3"/>
    <s v="GESTION HD"/>
    <s v="MOISES E MONTERO RAMOS"/>
    <s v="frp_rreyes"/>
    <s v="3-Moderado/Limitado"/>
    <x v="1"/>
    <x v="1"/>
    <x v="1"/>
    <s v="SONACOL SA"/>
    <s v="HD / Estado incoherente del servidor CYXAPPM"/>
    <s v="13/02/2024 20:56:24"/>
    <s v="13/02/2024 21:07:25"/>
    <x v="0"/>
    <s v="CDP ANTIGUO 1"/>
    <s v="CDP ANTIGUO 2"/>
    <s v="14/02/2024 13:22:13"/>
    <s v="14/02/2024 23:50:00"/>
    <s v="PREVENTIVO: NO_x000a_CODIGO DE SERVICIO:_x000a_DIRECCION:_x000a_QUIEN REPORTA: Sebastián Rudloff +56 9 9934 7748_x000a_CONTACTO EN TERRENO:_x000a_PROBLEMA:_x000a_REQUERIMIENTO:_x000a__x000a_Para tenant SONACOL, la MV CTXAPPM me aparece como “Estado Incoherente” y no la puedo encender._x000a__x000a_SE ADJUNTA FOTO"/>
    <s v="Se efectúa contacto con cliente: N/A_x000a_Teléfono de contacto:  N/A_x000a_Acciones realizadas:Estimados, en relación a lo conversado con cliente, se realiza el encendido del servidor de manera correcta y validada por el cliente_x000a_Solución paliativa o definitiva: Def"/>
    <d v="1899-12-30T11:51:14"/>
    <d v="1899-12-30T16:25:49"/>
    <d v="1899-12-30T04:34:35"/>
  </r>
  <r>
    <s v="INC000002613805"/>
    <s v="HOUSING"/>
    <x v="8"/>
    <s v="BELIEVE"/>
    <s v="JOSE G MARQUEZ MARCANO"/>
    <s v="frp_jolsso"/>
    <s v="3-Moderado/Limitado"/>
    <x v="1"/>
    <x v="1"/>
    <x v="1"/>
    <s v="SONDA S A"/>
    <s v="GESTION DATACENTER/ ACCESOS /SONDA S A"/>
    <s v="13/02/2024 19:25:31"/>
    <s v="13/02/2024 19:26:41"/>
    <x v="0"/>
    <s v="COMUNICACIONES"/>
    <s v="VPN IP - MPLS"/>
    <s v="13/02/2024 23:43:44"/>
    <s v="13/02/2024 23:50:00"/>
    <s v="EMPRESA:SONDA S A_x000a_CÓDIGO DE SERVICIO: _x000a_DIRECCIÓN: AV. Presidente Prieto #226, Paine, Santiago_x000a_NOMBRE DE QUIEN REPORTA: Victor Herrera_x000a_TELÉFONO DE QUIEN REPORTA: 57 318 3535535_x000a_NOMBRE DE CONTACTO EN TERRENO: _x000a_REQUERIMIENTO: Problemas con acceso a Service"/>
    <s v="ACCESOS AUTORIZADOS"/>
    <d v="1899-12-30T03:46:05"/>
    <d v="1899-12-30T04:18:13"/>
    <d v="1899-12-30T00:32:08"/>
  </r>
  <r>
    <s v="INC000002614159"/>
    <s v="HOSTING VIRTUAL"/>
    <x v="7"/>
    <s v="GESTION PLATAFORMA CLIENTES"/>
    <s v="SEBASTIAN I ACUÑA GUZMAN"/>
    <s v="vos_eperez"/>
    <s v="4-Menor/Localizado"/>
    <x v="0"/>
    <x v="0"/>
    <x v="1"/>
    <s v="TELEFONICA EMPRESAS DE CHILE SA"/>
    <s v="Revisión redireccionamiento anomalo en monitorizacion.tic.cl"/>
    <s v="14/02/2024 9:56:32"/>
    <s v="14/02/2024 10:06:08"/>
    <x v="0"/>
    <s v="TI"/>
    <s v="SISTEMAS OPERATIVOS"/>
    <s v="14/02/2024 17:24:16"/>
    <s v="14/02/2024 23:50:00"/>
    <s v="Señores_x000a_Favor su colaboración en revisión de caso de direccionamiento anonalo presente en enlace monitorizacion.tic.cl, en especifico el siguiente enlace:_x000a__x000a_https://monitorizacion.tic.cl:10443/remote/login?lang=en_x000a__x000a_Cabe señalar que monitorizacion.tic.cl e"/>
    <s v="Se elimina registro según lo solicitado."/>
    <d v="1899-12-30T06:20:18"/>
    <d v="1899-12-30T07:27:44"/>
    <d v="1899-12-30T01:07:26"/>
  </r>
  <r>
    <s v="INC000002614185"/>
    <s v="HOSTING VIRTUAL"/>
    <x v="6"/>
    <s v="SISTEMA OPERATIVO MICROSOFT"/>
    <s v="JAVIER CUEVAS"/>
    <s v="tct_jacuev"/>
    <s v="4-Menor/Localizado"/>
    <x v="0"/>
    <x v="0"/>
    <x v="1"/>
    <s v="TELEFONICA GLOBAL TECHNOLOGY S.A.AGENCIA EN CHILE"/>
    <s v="Nuevos desarrollos para control de planta Gestionada/Administrada"/>
    <s v="14/02/2024 10:59:49"/>
    <s v="14/02/2024 11:00:29"/>
    <x v="0"/>
    <s v="TI"/>
    <s v="SISTEMAS OPERATIVOS"/>
    <s v="14/02/2024 11:04:53"/>
    <s v="14/02/2024 23:50:00"/>
    <s v="Folio generado automáticamente para atender requerimiento del cliente. La solicitud fue realizada directamente al área resolutoria sin pasar por el flujo de mesa de ayuda"/>
    <s v="OK"/>
    <d v="1899-12-30T00:00:00"/>
    <d v="1899-12-30T00:05:04"/>
    <d v="1899-12-30T00:05:04"/>
  </r>
  <r>
    <s v="INC000002614187"/>
    <s v="HOSTING VIRTUAL"/>
    <x v="6"/>
    <s v="SISTEMA OPERATIVO MICROSOFT"/>
    <s v="JAVIER CUEVAS"/>
    <s v="tct_jacuev"/>
    <s v="4-Menor/Localizado"/>
    <x v="0"/>
    <x v="0"/>
    <x v="1"/>
    <s v="TELEFONICA GLOBAL TECHNOLOGY S.A.AGENCIA EN CHILE"/>
    <s v="[JORQUERA TRANSPORTE S.A] Solicitud de Paso a Producción CHI-003857572 / C-19872300156"/>
    <s v="14/02/2024 11:01:36"/>
    <s v="14/02/2024 11:03:08"/>
    <x v="0"/>
    <s v="TI"/>
    <s v="SISTEMAS OPERATIVOS"/>
    <s v="14/02/2024 11:05:22"/>
    <s v="14/02/2024 23:50:00"/>
    <s v="Folio generado automáticamente para atender requerimiento del cliente. La solicitud fue realizada directamente al área resolutoria sin pasar por el flujo de mesa de ayuda"/>
    <s v="OK"/>
    <d v="1899-12-30T00:00:00"/>
    <d v="1899-12-30T00:03:46"/>
    <d v="1899-12-30T00:03:46"/>
  </r>
  <r>
    <s v="INC000002614188"/>
    <s v="HOSTING VIRTUAL"/>
    <x v="6"/>
    <s v="SISTEMA OPERATIVO MICROSOFT"/>
    <s v="JAVIER CUEVAS"/>
    <s v="tct_jacuev"/>
    <s v="4-Menor/Localizado"/>
    <x v="0"/>
    <x v="0"/>
    <x v="1"/>
    <s v="TELEFONICA GLOBAL TECHNOLOGY S.A.AGENCIA EN CHILE"/>
    <s v="o CC-CHI-0000137866 // CHI-004061000 // - AGUAS ANTOFAGASTA - Licitación O365"/>
    <s v="14/02/2024 11:03:16"/>
    <s v="14/02/2024 11:03:40"/>
    <x v="0"/>
    <s v="TI"/>
    <s v="SISTEMAS OPERATIVOS"/>
    <s v="14/02/2024 11:04:29"/>
    <s v="14/02/2024 23:50:00"/>
    <s v="Folio generado automáticamente para atender requerimiento del cliente. La solicitud fue realizada directamente al área resolutoria sin pasar por el flujo de mesa de ayuda"/>
    <s v="OK"/>
    <d v="1899-12-30T00:00:00"/>
    <d v="1899-12-30T00:01:13"/>
    <d v="1899-12-30T00:01:13"/>
  </r>
  <r>
    <s v="INC000002614197"/>
    <s v="CORREO"/>
    <x v="1"/>
    <s v="O365"/>
    <s v="JAVIERA A UMAÑA YEVENES"/>
    <s v="tct_jumana"/>
    <s v="4-Menor/Localizado"/>
    <x v="0"/>
    <x v="0"/>
    <x v="1"/>
    <s v="TELEFONICA GLOBAL TECHNOLOGY S.A.AGENCIA EN CHILE"/>
    <s v="‎Caso DUOC - Validar configuración conector correo Exchange &gt; Microsoft 365‎"/>
    <s v="14/02/2024 11:25:48"/>
    <s v="14/02/2024 11:26:53"/>
    <x v="0"/>
    <s v="TI"/>
    <s v="APLICATIVOS"/>
    <s v="16/02/2024 12:24:01"/>
    <s v="16/02/2024 23:50:00"/>
    <m/>
    <m/>
    <d v="1900-01-01T00:57:08"/>
    <d v="1900-01-01T00:58:13"/>
    <d v="1899-12-30T00:01:05"/>
  </r>
  <r>
    <s v="INC000002614231"/>
    <s v="VPN IP - MPLS"/>
    <x v="17"/>
    <s v="GESTION HD"/>
    <s v="RODRIGO VÁSQUEZ MUÑOZ"/>
    <s v="frp_pcamay"/>
    <s v="3-Moderado/Limitado"/>
    <x v="1"/>
    <x v="1"/>
    <x v="1"/>
    <s v="XINERGIA LABORAL S A"/>
    <s v="HD/Restaurar VM 192.168.190.20."/>
    <s v="14/02/2024 9:09:37"/>
    <s v="14/02/2024 9:10:39"/>
    <x v="0"/>
    <s v="CDP ANTIGUO 1"/>
    <s v="CDP ANTIGUO 2"/>
    <s v="17/02/2024 12:17:11"/>
    <s v="17/02/2024 23:50:00"/>
    <s v="PREVENTIVO: NO_x000a_CODIGO DE SERVICIO:_x000a_DIRECCION:_x000a_QUIEN REPORTA:600 588 6000  Rafael Cristian Henriquez Bazaes_x000a_CONTACTO EN TERRENO:600 588 6000  Rafael Cristian Henriquez Bazaes_x000a_PROBLEMA:_x000a_REQUERIMIENTO:Solicito restaurar VM 192.168.190.20, con respaldo del d"/>
    <s v="FASE RESOLUCIÓN Y RECUPERACIÓN_x000a__x000a_Se efectúa contacto con cliente: correo_x000a__x000a_Teléfono de contacto: N/A_x000a__x000a_Acciones realizadas: se restaura servidor solicitado_x000a__x000a_Solución paliativa o definitiva: se restaura servidor solicitado_x000a__x000a_Acciones de Mejora, Recomendacione"/>
    <d v="1900-01-02T02:53:29"/>
    <d v="1900-01-02T03:07:34"/>
    <d v="1899-12-30T00:14:05"/>
  </r>
  <r>
    <s v="INC000002614409"/>
    <s v="HOUSING"/>
    <x v="11"/>
    <s v="APQ ACCESOS"/>
    <s v="JOSE G MARQUEZ MARCANO"/>
    <s v="tct_josmam"/>
    <s v="4-Menor/Localizado"/>
    <x v="0"/>
    <x v="0"/>
    <x v="1"/>
    <s v="TELEFONICA EMPRESAS DE CHILE SA"/>
    <s v="SUPERVISION: Problema con Service Processor"/>
    <s v="14/02/2024 3:49:22"/>
    <s v="14/02/2024 3:50:25"/>
    <x v="0"/>
    <s v="CDP ANTIGUO 1"/>
    <s v="CDP ANTIGUO 2"/>
    <s v="14/02/2024 3:53:37"/>
    <s v="14/02/2024 23:50:00"/>
    <s v="Problema con Service Processor que impide administración de Storage 3Par Paine"/>
    <s v="Incidencia restablecida."/>
    <d v="1899-12-30T00:02:45"/>
    <d v="1899-12-30T00:04:15"/>
    <d v="1899-12-30T00:01:30"/>
  </r>
  <r>
    <s v="INC000002614411"/>
    <s v="HOUSING"/>
    <x v="11"/>
    <s v="APQ ACCESOS"/>
    <s v="JOSE G MARQUEZ MARCANO"/>
    <s v="tct_josmam"/>
    <s v="4-Menor/Localizado"/>
    <x v="0"/>
    <x v="0"/>
    <x v="1"/>
    <s v="TELEFONICA EMPRESAS DE CHILE SA"/>
    <s v="RONDA Y REVISION DE SALAS"/>
    <s v="14/02/2024 3:55:12"/>
    <s v="14/02/2024 3:55:56"/>
    <x v="0"/>
    <s v="CDP ANTIGUO 1"/>
    <s v="CDP ANTIGUO 2"/>
    <s v="14/02/2024 3:57:19"/>
    <s v="14/02/2024 23:50:00"/>
    <s v="RONDA Y REVISION DE SALAS"/>
    <s v="RONDAS REALIZADAS"/>
    <d v="1899-12-30T00:01:07"/>
    <d v="1899-12-30T00:02:07"/>
    <d v="1899-12-30T00:01:00"/>
  </r>
  <r>
    <s v="INC000002614413"/>
    <s v="HOUSING"/>
    <x v="11"/>
    <s v="APQ ACCESOS"/>
    <s v="JOSE G MARQUEZ MARCANO"/>
    <s v="tct_josmam"/>
    <s v="4-Menor/Localizado"/>
    <x v="0"/>
    <x v="0"/>
    <x v="1"/>
    <s v="TELEFONICA EMPRESAS DE CHILE SA"/>
    <s v="TOMA DE ALARMAS DE CLIENTES"/>
    <s v="14/02/2024 3:57:40"/>
    <s v="14/02/2024 3:58:19"/>
    <x v="0"/>
    <s v="CDP ANTIGUO 1"/>
    <s v="CDP ANTIGUO 2"/>
    <s v="14/02/2024 3:59:32"/>
    <s v="14/02/2024 23:50:00"/>
    <s v="TOMA DE ALARMAS DE CLIENTES"/>
    <s v="TOMA DE ALARMAS REALIZADAS"/>
    <d v="1899-12-30T00:00:57"/>
    <d v="1899-12-30T00:01:52"/>
    <d v="1899-12-30T00:00:55"/>
  </r>
  <r>
    <s v="INC000002614429"/>
    <s v="HOUSING"/>
    <x v="14"/>
    <s v="BELIEVE"/>
    <s v="SEBASTIAN A JARA VIDAL"/>
    <s v="frp_xgambo"/>
    <s v="3-Moderado/Limitado"/>
    <x v="1"/>
    <x v="1"/>
    <x v="1"/>
    <s v="BARRICK SERVICIOS MINEROS LTDA."/>
    <s v="GESTION DATACENTER/ ACCESOS / BARRICK SERVICIOS MINEROS LTDA."/>
    <s v="14/02/2024 8:46:33"/>
    <s v="14/02/2024 8:48:16"/>
    <x v="0"/>
    <s v="COMUNICACIONES"/>
    <s v="VPN IP - MPLS"/>
    <s v="14/02/2024 8:58:40"/>
    <s v="14/02/2024 23:50:00"/>
    <s v="EMPRESA: BARRICK SERVICIOS MINEROS LTDA._x000a_CÓDIGO DE SERVICIO: _x000a_DIRECCIÓN:Calle San Martin #50, Santiago Centro, Santiago_x000a_NOMBRE DE QUIEN REPORTA:Vratislav Kostak_x000a_TELÉFONO DE QUIEN REPORTA:  981570521_x000a_NOMBRE DE CONTACTO EN TERRENO: _x000a_REQUERIMIENTO : Revisio"/>
    <m/>
    <d v="1899-12-30T00:04:48"/>
    <d v="1899-12-30T00:12:07"/>
    <d v="1899-12-30T00:07:19"/>
  </r>
  <r>
    <s v="INC000002614450"/>
    <s v="HOUSING"/>
    <x v="13"/>
    <s v="BELIEVE"/>
    <s v="CRISTOPHER MALDONADO ROMERO"/>
    <s v="frp_xgambo"/>
    <s v="3-Moderado/Limitado"/>
    <x v="1"/>
    <x v="1"/>
    <x v="1"/>
    <s v="TELEFONICA CYBERSECURITY TECH CHILE SPA"/>
    <s v="GESTION DATACENTER/ ACCESOS / TELEFONICA CYBERSECURITY TECH CHILE SPA"/>
    <s v="14/02/2024 10:12:34"/>
    <s v="14/02/2024 10:13:57"/>
    <x v="0"/>
    <s v="COMUNICACIONES"/>
    <s v="VPN IP - MPLS"/>
    <s v="14/02/2024 12:06:31"/>
    <s v="14/02/2024 23:50:00"/>
    <s v="MPRESA: TELEFONICA CYBERSECURITY TECH CHILE SPA_x000a_CÓDIGO DE SERVICIO: _x000a_DIRECCIÓN:Av. Apoquindo #7071, Las Condes, Santiago_x000a_NOMBRE DE QUIEN REPORTA:José Ñanculef Contreras_x000a_TELÉFONO DE QUIEN REPORTA:  56968466938_x000a_NOMBRE DE CONTACTO EN TERRENO: _x000a_REQUERIMIENT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1:41:05"/>
    <d v="1899-12-30T01:53:57"/>
    <d v="1899-12-30T00:12:52"/>
  </r>
  <r>
    <s v="INC000002614462"/>
    <s v="HOUSING"/>
    <x v="14"/>
    <s v="BELIEVE"/>
    <s v="SEBASTIAN A JARA VIDAL"/>
    <s v="frp_xgambo"/>
    <s v="3-Moderado/Limitado"/>
    <x v="1"/>
    <x v="1"/>
    <x v="1"/>
    <s v="TELEFONICA EMPRESAS DE CHILE SA"/>
    <s v="GESTION DATACENTER/ ACCESOS / TELEFONICA EMPRESAS DE CHILE SA"/>
    <s v="14/02/2024 10:27:36"/>
    <s v="14/02/2024 10:29:00"/>
    <x v="0"/>
    <s v="COMUNICACIONES"/>
    <s v="VPN IP - MPLS"/>
    <s v="14/02/2024 10:38:13"/>
    <s v="14/02/2024 23:50:00"/>
    <s v="EMPRESA: TELEFONICA EMPRESAS DE CHILE SA_x000a_CÓDIGO DE SERVICIO: _x000a_DIRECCIÓN:Calle San Martin #50, Santiago Centro, Santiago_x000a_NOMBRE DE QUIEN REPORTA:RENE VILLEGAS_x000a_TELÉFONO DE QUIEN REPORTA:  56995442858_x000a_NOMBRE DE CONTACTO EN TERRENO: _x000a_REQUERIMIENTO : personal"/>
    <m/>
    <d v="1899-12-30T00:05:06"/>
    <d v="1899-12-30T00:10:37"/>
    <d v="1899-12-30T00:05:31"/>
  </r>
  <r>
    <s v="INC000002614466"/>
    <s v="BACKUP ON DEMAND"/>
    <x v="17"/>
    <s v="SM OPERACIONES"/>
    <s v="SEBASTIAN VILLENA"/>
    <s v="tct_decruz"/>
    <s v="4-Menor/Localizado"/>
    <x v="0"/>
    <x v="0"/>
    <x v="1"/>
    <s v="SERVIEX S A"/>
    <s v="BAJA DE RESPALDO"/>
    <s v="14/02/2024 10:32:56"/>
    <s v="14/02/2024 10:34:36"/>
    <x v="0"/>
    <s v="TI"/>
    <s v="ALMACENAMIENTO y RESPALDO"/>
    <s v="14/02/2024 18:15:33"/>
    <s v="14/02/2024 23:50:00"/>
    <s v="Fueron eliminadas 2 máquinas,WWKS20021P y Serviex_App_02"/>
    <s v="FASE RESOLUCIÓN Y RECUPERACIÓN_x000a__x000a_Se efectúa contacto con cliente: N/A_x000a__x000a_Teléfono de contacto: N/A_x000a__x000a_Acciones realizadas:  Bajas de respaldo son ejecutadas correctamente, se envia detalle a cliente via mail, adjunto mail._x000a__x000a_Solución paliativa o definitiva: N/"/>
    <d v="1899-12-30T00:27:10"/>
    <d v="1899-12-30T07:42:37"/>
    <d v="1899-12-30T07:15:27"/>
  </r>
  <r>
    <s v="INC000002614484"/>
    <s v="VPN IP - MPLS"/>
    <x v="3"/>
    <s v="GESTION HD"/>
    <s v="DEIBY Y SANTOYO MONTEROLA"/>
    <s v="frp_pcamay"/>
    <s v="3-Moderado/Limitado"/>
    <x v="1"/>
    <x v="1"/>
    <x v="1"/>
    <s v="TELEFONICA GLOBAL TECHNOLOGY S.A.AGENCIA EN CHILE"/>
    <s v="HD/Revisión Servidor Calipso"/>
    <s v="14/02/2024 10:59:18"/>
    <s v="14/02/2024 11:00:34"/>
    <x v="0"/>
    <s v="CDP ANTIGUO 1"/>
    <s v="CDP ANTIGUO 2"/>
    <s v="16/02/2024 12:30:18"/>
    <s v="16/02/2024 23:50:00"/>
    <s v="PREVENTIVO: NO_x000a_CODIGO DE SERVICIO:_x000a_DIRECCION:_x000a_QUIEN REPORTA:+56 9 9343 3681 Deiby Yoel Santoyo Monterola_x000a_CONTACTO EN TERRENO:+56 9 9343 3681 Deiby Yoel Santoyo Monterola_x000a_PROBLEMA:_x000a_REQUERIMIENTO:Por favor su acostumbrado apoyo en generar folio de requerim"/>
    <s v="FASE RESOLUCIÓN Y RECUPERACIÓN_x000a__x000a_Se efectúa contacto con cliente:N/A_x000a__x000a_Teléfono de contacto:N/A_x000a__x000a_Acciones realizadas: Se genera requerimiento de cambio de pieza a Evernex con el ticket 01559804 por lo que se espera que llegue la pieza, por lo tanto se cier"/>
    <d v="1899-12-31T07:30:28"/>
    <d v="1900-01-01T01:31:00"/>
    <d v="1899-12-30T18:00:32"/>
  </r>
  <r>
    <s v="INC000002614497"/>
    <s v="VPN IP - MPLS"/>
    <x v="7"/>
    <s v="GESTION HD"/>
    <s v="SEBASTIAN I ACUÑA GUZMAN"/>
    <s v="frp_pcamay"/>
    <s v="3-Moderado/Limitado"/>
    <x v="1"/>
    <x v="1"/>
    <x v="1"/>
    <s v="MARITIMA VALPARAISO CHILE"/>
    <s v="HD/Agregar registros en Servidor DNS"/>
    <s v="14/02/2024 11:22:41"/>
    <s v="14/02/2024 11:22:49"/>
    <x v="0"/>
    <s v="TI"/>
    <s v="SISTEMAS OPERATIVOS"/>
    <s v="14/02/2024 11:58:32"/>
    <s v="14/02/2024 23:50:00"/>
    <s v="PREVENTIVO: NO_x000a_CODIGO DE SERVICIO:_x000a_DIRECCION:_x000a_QUIEN REPORTA: +56 (32) 260 7124   -   Anexo 7124 Héctor Sandoval_x000a_CONTACTO EN TERRENO:+56 (32) 260 7124   -   Anexo 7124 Héctor Sandoval_x000a_PROBLEMA:_x000a_REQUERIMIENTO:buenas tardes,_x000a_Nos podrían ayudar para agregar"/>
    <s v="Se envía requerimiento a administradores de redip.cl._x000a__x000a_Dominio no administrado, se procede con el cierre del folio."/>
    <d v="1899-12-30T00:00:00"/>
    <d v="1899-12-30T00:35:51"/>
    <d v="1899-12-30T00:35:51"/>
  </r>
  <r>
    <s v="INC000002614501"/>
    <s v="HOUSING"/>
    <x v="13"/>
    <s v="BELIEVE"/>
    <s v="CRISTOPHER MALDONADO ROMERO"/>
    <s v="frp_xgambo"/>
    <s v="3-Moderado/Limitado"/>
    <x v="1"/>
    <x v="1"/>
    <x v="1"/>
    <s v="TELEFONICA EMPRESAS DE CHILE SA"/>
    <s v="GESTION DATACENTER/ ACCESOS / TELEFONICA EMPRESAS DE CHILE SA"/>
    <s v="14/02/2024 11:29:10"/>
    <s v="14/02/2024 11:30:21"/>
    <x v="0"/>
    <s v="COMUNICACIONES"/>
    <s v="VPN IP - MPLS"/>
    <s v="14/02/2024 11:44:35"/>
    <s v="14/02/2024 23:50:00"/>
    <s v="EMPRESA: TELEFONICA EMPRESAS DE CHILE SA_x000a_CÓDIGO DE SERVICIO: _x000a_DIRECCIÓN:Av. Apoquindo #7071, Las Condes, Santiago_x000a_NOMBRE DE QUIEN REPORTA:RENE VILLEGAS_x000a_TELÉFONO DE QUIEN REPORTA:  56995442858_x000a_NOMBRE DE CONTACTO EN TERRENO: _x000a_REQUERIMIENTO : personal de in"/>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7:44"/>
    <d v="1899-12-30T00:15:25"/>
    <d v="1899-12-30T00:07:41"/>
  </r>
  <r>
    <s v="INC000002614563"/>
    <s v="VPN IP - MPLS"/>
    <x v="5"/>
    <s v="GESTION HD"/>
    <s v="LUIS RODRIGO ACEVEDO COLLIPAL"/>
    <s v="frp_dalcap"/>
    <s v="4-Menor/Localizado"/>
    <x v="0"/>
    <x v="0"/>
    <x v="1"/>
    <s v="TELEFONICA GLOBAL TECHNOLOGY S.A.AGENCIA EN CHILE"/>
    <s v="problemas al conectar mi VPN"/>
    <s v="14/02/2024 0:57:03"/>
    <s v="14/02/2024 1:00:24"/>
    <x v="0"/>
    <s v="CDP ANTIGUO 1"/>
    <s v="CDP ANTIGUO 2"/>
    <s v="14/02/2024 1:08:49"/>
    <s v="14/02/2024 23:50:00"/>
    <s v="PREVENTIVO: _x000a_CODIGO DE SERVICIO: NN_x000a_DIRECCION:  _x000a__x000a_NOMBRE QUIEN REPORTA:  wVictor Bravo Orrego  | 56 9 89787201_x000a__x000a_PROBLEMA: _x000a_REQUERIMIENTO:   Junto con saludar, solicito de vuestro apoyo para crear ticket como Requerimiento y en estado PENDIENTE._x000a__x000a_ _x000a__x000a_Bande"/>
    <s v="Se realizan pruebas de conexión vpn asociada a usuario Victor.bravo  la cual conecta sin problemas, después de varios intentos  y  reinicio del pc del usuario se restablece conexión vpn Ok por lo cual se procede al cierre del caso, validado con Victor Br"/>
    <d v="1899-12-30T00:05:38"/>
    <d v="1899-12-30T00:11:46"/>
    <d v="1899-12-30T00:06:08"/>
  </r>
  <r>
    <s v="INC000002614782"/>
    <s v="SAP"/>
    <x v="9"/>
    <s v="CLOUD SAP HANA"/>
    <s v="NICOLAS A SAAVEDRA EGUILUZ"/>
    <s v="tct_nsaave"/>
    <s v="4-Menor/Localizado"/>
    <x v="0"/>
    <x v="0"/>
    <x v="1"/>
    <s v="TELEFONICA EMPRESAS DE CHILE SA"/>
    <s v="Checklist Diario Clientes 10.02.24"/>
    <s v="14/02/2024 7:32:15"/>
    <s v="14/02/2024 7:33:29"/>
    <x v="0"/>
    <s v="Service"/>
    <s v="Internal"/>
    <s v="14/02/2024 7:34:10"/>
    <s v="14/02/2024 23:50:00"/>
    <s v="Se realiza Checklist Diario de los clientes; _x000a_HDC_x000a_NUTRISCO_x000a_FRUSAN"/>
    <s v="Se realiza Checklist Diario de los clientes; _x000a_HDC_x000a_NUTRISCO_x000a_FRUSAN"/>
    <d v="1899-12-30T00:00:00"/>
    <d v="1899-12-30T00:01:55"/>
    <d v="1899-12-30T00:01:55"/>
  </r>
  <r>
    <s v="INC000002614867"/>
    <s v="TICKET-INTELIGENTE"/>
    <x v="7"/>
    <s v="GESTION TI"/>
    <s v="SEBASTIAN I ACUÑA GUZMAN"/>
    <s v="USR_TSIGHT"/>
    <s v="1-Extenso/Generalizado"/>
    <x v="0"/>
    <x v="0"/>
    <x v="3"/>
    <s v="CAMARA DE COMERCIO DE SANTIAGO A G"/>
    <s v="cacost01 - testosbweb TICKET AUTOMATICO"/>
    <s v="14/02/2024 9:11:58"/>
    <s v="14/02/2024 9:11:58"/>
    <x v="0"/>
    <s v="TI"/>
    <s v="SISTEMAS OPERATIVOS"/>
    <s v="14/02/2024 10:49:27"/>
    <s v="14/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Node"/>
    <s v="Se revisa el servidor alarmado, encontrando que el alto consumo de CPU corresponde a proceso Java, ejecutado por el usuario wls12214 (Oracle Weblogic 12.2.1.4)._x000a__x000a_Por lo mencionado, es que pongo en copia a @Rene Oyarzun, para que, en caso de ser necesario"/>
    <d v="1899-12-30T00:32:40"/>
    <d v="1899-12-30T01:37:29"/>
    <d v="1899-12-30T01:04:49"/>
  </r>
  <r>
    <s v="INC000002615015"/>
    <s v="VPN IP - MPLS"/>
    <x v="5"/>
    <s v="GESTION HD"/>
    <s v="LUIS A VILLASMIL CASTILLO"/>
    <s v="frp_fpetro"/>
    <s v="3-Moderado/Limitado"/>
    <x v="1"/>
    <x v="1"/>
    <x v="1"/>
    <s v="HORTIFRUT S.A"/>
    <s v="HD/_x000a_RE: Creación cuenta VPN ST-104219"/>
    <s v="14/02/2024 11:01:38"/>
    <s v="14/02/2024 11:04:12"/>
    <x v="0"/>
    <s v="CDP ANTIGUO 1"/>
    <s v="CDP ANTIGUO 2"/>
    <s v="14/02/2024 11:42:01"/>
    <s v="14/02/2024 23:50:00"/>
    <s v="PREVENTIVO: NO_x000a_CODIGO DE SERVICIO:_x000a_DIRECCION:_x000a_QUIEN REPORTA:  rodrigo von hausen +56 957139471_x000a_CONTACTO EN TERRENO:  rodrigo von hausen +56 957139471_x000a__x000a_REQUERIMIENTO:_x000a__x000a_Solicito su ayuda para crear una nueva cuenta VPN para el usuario Ismael_x000a_Abachra (iabra"/>
    <m/>
    <d v="1899-12-30T00:00:00"/>
    <d v="1899-12-30T00:40:23"/>
    <d v="1899-12-30T00:40:23"/>
  </r>
  <r>
    <s v="INC000002615023"/>
    <s v="VPN IP - MPLS"/>
    <x v="15"/>
    <s v="GESTION HD"/>
    <s v="MOISES E MONTERO RAMOS"/>
    <s v="frp_fpetro"/>
    <s v="3-Moderado/Limitado"/>
    <x v="1"/>
    <x v="1"/>
    <x v="1"/>
    <s v="FUNDACION INSTITUTO PROFESIONAL DUOC UC"/>
    <s v="HD/C-19872300193 // FUND INSTITUTO PROFESIONAL DUOC UC // Migracion de maquinas"/>
    <s v="14/02/2024 11:17:21"/>
    <s v="14/02/2024 11:23:02"/>
    <x v="0"/>
    <s v="CDP ANTIGUO 1"/>
    <s v="CDP ANTIGUO 2"/>
    <s v="15/02/2024 18:40:29"/>
    <s v="15/02/2024 23:50:00"/>
    <s v="PREVENTIVO: NO_x000a_CODIGO DE SERVICIO:_x000a_DIRECCION:_x000a_QUIEN REPORTA: Jefe de Proyecto_x000a_CONTACTO EN TERRENO: Jefe de Proyecto_x000a__x000a_REQUERIMIENTO:_x000a__x000a_Estimados, buenos días._x000a_Junto con saludar, favor de su ayuda generar un folio para la revisión y_x000a_replicación de recursos"/>
    <s v="Se efectúa contacto con cliente:  N/A_x000a_Teléfono de contacto:  N/A_x000a_Acciones realizadas:Se valida los recursos requeridos para la migración de las máquinas de DUOC hacia VDC y se procede a crear los nuevos VPG en Zerto._x000a_ Solución paliativa o definitiva: Def"/>
    <d v="1899-12-31T05:07:30"/>
    <d v="1899-12-31T07:23:08"/>
    <d v="1899-12-30T02:15:38"/>
  </r>
  <r>
    <s v="INC000002615035"/>
    <s v="VPN IP - MPLS"/>
    <x v="9"/>
    <s v="GESTION HD"/>
    <s v="NICOLAS A SAAVEDRA EGUILUZ"/>
    <s v="frp_fpetro"/>
    <s v="3-Moderado/Limitado"/>
    <x v="1"/>
    <x v="1"/>
    <x v="1"/>
    <s v="NUTRISCO CHILE SA"/>
    <s v="HD/_x000a_RV: Creación Usuario SAP PRD y QAS// LCORTEZ"/>
    <s v="14/02/2024 11:44:00"/>
    <s v="14/02/2024 11:46:32"/>
    <x v="0"/>
    <s v="CDP ANTIGUO 1"/>
    <s v="CDP ANTIGUO 2"/>
    <s v="14/02/2024 12:21:04"/>
    <s v="14/02/2024 23:50:00"/>
    <s v="PREVENTIVO: NO_x000a_CODIGO DE SERVICIO:_x000a_DIRECCION:_x000a_QUIEN REPORTA:_x000a_CONTACTO EN TERRENO:_x000a_PROBLEMA:_x000a_REQUERIMIENTO:He creado el usuario LCORTEZ en PRD y QAS según lo indicado._x000a__x000a_Clave: Inicio01. (I mayúscula y finaliza en punto)._x000a__x000a_A modo informativo, tuve que desc"/>
    <s v="He creado el usuario LCORTEZ en PRD y QAS según lo indicado._x000a_La orden OEDK925522 fue importada exitosamente en PRD"/>
    <d v="1899-12-30T00:00:00"/>
    <d v="1899-12-30T00:37:04"/>
    <d v="1899-12-30T00:37:04"/>
  </r>
  <r>
    <s v="INC000002615075"/>
    <s v="VPN IP - MPLS"/>
    <x v="5"/>
    <s v="GESTION HD"/>
    <s v="OSCAR A RAMIREZ SOTO"/>
    <s v="frp_fpetro"/>
    <s v="3-Moderado/Limitado"/>
    <x v="1"/>
    <x v="1"/>
    <x v="1"/>
    <s v="TELEFONICA GLOBAL TECHNOLOGY S.A.AGENCIA EN CHILE"/>
    <s v="HD/_x000a_TCCT - CLOUD - Requerimiento extensión PVLAN 1460"/>
    <s v="14/02/2024 13:05:01"/>
    <s v="14/02/2024 13:06:55"/>
    <x v="0"/>
    <s v="CDP ANTIGUO 1"/>
    <s v="CDP ANTIGUO 2"/>
    <s v="16/02/2024 16:38:53"/>
    <s v="16/02/2024 23:50:00"/>
    <s v="PREVENTIVO: NO_x000a_CODIGO DE SERVICIO:_x000a_DIRECCION:_x000a_QUIEN REPORTA: Jesús José Nelo Petaquero 56 9 9229 020_x000a_CONTACTO EN TERRENO: Jesús José Nelo Petaquero 56 9 9229 020_x000a_REQUERIMIENTO:_x000a__x000a_Estimado equipo de Comunicaciones DC, por favor su acostumbrado apoyo en_x000a_val"/>
    <s v="Se realiza extensión bajo RFC aprobado por gestion del cambio, extendiendo PVLAN 1460 del SOC desde San Martin a Paine de manera éxitosa, se cierra ticket."/>
    <d v="1899-12-31T23:10:01"/>
    <d v="1900-01-01T03:33:52"/>
    <d v="1899-12-30T04:23:51"/>
  </r>
  <r>
    <s v="INC000002615079"/>
    <s v="HOUSING"/>
    <x v="14"/>
    <s v="BELIEVE"/>
    <s v="SEBASTIAN A JARA VIDAL"/>
    <s v="frp_jcarri"/>
    <s v="3-Moderado/Limitado"/>
    <x v="1"/>
    <x v="1"/>
    <x v="1"/>
    <s v="TELEFONICA EMPRESAS DE CHILE SA"/>
    <s v="GESTION DATACENTER/ ACCESOS /TELEFONICA EMPRESAS DE CHILE SA"/>
    <s v="14/02/2024 12:57:37"/>
    <s v="14/02/2024 12:58:59"/>
    <x v="0"/>
    <s v="COMUNICACIONES"/>
    <s v="VPN IP - MPLS"/>
    <s v="14/02/2024 13:16:14"/>
    <s v="14/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Revisión Serv"/>
    <m/>
    <d v="1899-12-30T00:08:01"/>
    <d v="1899-12-30T00:18:37"/>
    <d v="1899-12-30T00:10:36"/>
  </r>
  <r>
    <s v="INC000002615092"/>
    <s v="HOSTING VIRTUAL"/>
    <x v="18"/>
    <s v="DUOC TICKET AUTOMATICO"/>
    <s v="DAVID MATELUNA"/>
    <s v="frp_lmosqu"/>
    <s v="4-Menor/Localizado"/>
    <x v="0"/>
    <x v="0"/>
    <x v="1"/>
    <s v="FUNDACION INSTITUTO PROFESIONAL DUOC UC"/>
    <s v="DUOC  | REQ |  Urgencia: Media | Perdida de conexión Azure-OCI DEV y QA"/>
    <s v="14/02/2024 13:13:42"/>
    <s v="14/02/2024 13:16:19"/>
    <x v="0"/>
    <s v="APLICACION"/>
    <s v="BASES DE DATOS"/>
    <s v="14/02/2024 15:43:32"/>
    <s v="14/02/2024 23:50:00"/>
    <s v="De: Antonio Martinez Diaz &lt;amartinezdi@duoc.cl&gt; _x000a_Enviado el: miércoles, 14 de febrero de 2024 13:02_x000a_Para: Mesa TI &lt;mesa.ti@movistar.cl&gt;_x000a_CC: GERMÁN IGNACIO BAEZA GONZÁLEZ &lt;german.baeza@fractalia.es&gt;; Victor Sepulveda G &lt;victor.sepulvedag@telefonica.com&gt;_x000a_A"/>
    <m/>
    <d v="1899-12-30T00:00:13"/>
    <d v="1899-12-30T02:29:50"/>
    <d v="1899-12-30T02:29:37"/>
  </r>
  <r>
    <s v="INC000002615230"/>
    <s v="VPN IP - MPLS"/>
    <x v="9"/>
    <s v="GESTION HD"/>
    <s v="NICOLAS A SAAVEDRA EGUILUZ"/>
    <s v="frp_pcamay"/>
    <s v="3-Moderado/Limitado"/>
    <x v="1"/>
    <x v="1"/>
    <x v="1"/>
    <s v="COAGRA S A"/>
    <s v="HD/RV: MM/FI: Mejoras reporte posicion de cambio ~ GTY"/>
    <s v="14/02/2024 12:57:16"/>
    <s v="14/02/2024 12:59:29"/>
    <x v="0"/>
    <s v="CDP ANTIGUO 1"/>
    <s v="CDP ANTIGUO 2"/>
    <s v="14/02/2024 14:23:34"/>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s v="La orden DEEK952988 fue importada exitosamente en PRD"/>
    <d v="1899-12-30T00:00:00"/>
    <d v="1899-12-30T01:26:18"/>
    <d v="1899-12-30T01:26:18"/>
  </r>
  <r>
    <s v="INC000002615231"/>
    <s v="HOSTING VIRTUAL"/>
    <x v="6"/>
    <s v="SM OPERACIONES"/>
    <s v="RICARDO R GALLEGOS OYANEDER"/>
    <s v="tct_rgalle"/>
    <s v="4-Menor/Localizado"/>
    <x v="0"/>
    <x v="0"/>
    <x v="1"/>
    <s v="TELEFONICA GLOBAL TECHNOLOGY S.A.AGENCIA EN CHILE"/>
    <s v="Reunión coordinación interna MS"/>
    <s v="14/02/2024 12:53:20"/>
    <s v="14/02/2024 12:53:32"/>
    <x v="0"/>
    <s v="TI"/>
    <s v="SISTEMAS OPERATIVOS"/>
    <s v="14/02/2024 12:55:36"/>
    <s v="14/02/2024 23:50:00"/>
    <s v="Reunión coordinación interna MS"/>
    <s v="Reunión coordinación interna MS"/>
    <d v="1899-12-30T00:00:00"/>
    <d v="1899-12-30T00:02:16"/>
    <d v="1899-12-30T00:02:16"/>
  </r>
  <r>
    <s v="INC000002615232"/>
    <s v="HOSTING VIRTUAL"/>
    <x v="6"/>
    <s v="SM OPERACIONES"/>
    <s v="RICARDO R GALLEGOS OYANEDER"/>
    <s v="tct_rgalle"/>
    <s v="4-Menor/Localizado"/>
    <x v="0"/>
    <x v="0"/>
    <x v="1"/>
    <s v="TELEFONICA GLOBAL TECHNOLOGY S.A.AGENCIA EN CHILE"/>
    <s v="Extracción RvTools PAI y APQ cliente Duoc, Formateo de información y entrega a are solicitante."/>
    <s v="14/02/2024 12:53:38"/>
    <s v="14/02/2024 12:53:47"/>
    <x v="0"/>
    <s v="TI"/>
    <s v="SISTEMAS OPERATIVOS"/>
    <s v="14/02/2024 12:56:19"/>
    <s v="14/02/2024 23:50:00"/>
    <s v="Extracción RvTools PAI y APQ cliente Duoc, Formateo de información y entrega a are solicitante."/>
    <s v="Extracción RvTools PAI y APQ cliente Duoc, Formateo de información y entrega a are solicitante."/>
    <d v="1899-12-30T00:00:00"/>
    <d v="1899-12-30T00:02:41"/>
    <d v="1899-12-30T00:02:41"/>
  </r>
  <r>
    <s v="INC000002615233"/>
    <s v="HOSTING VIRTUAL"/>
    <x v="6"/>
    <s v="SM OPERACIONES"/>
    <s v="RICARDO R GALLEGOS OYANEDER"/>
    <s v="tct_rgalle"/>
    <s v="4-Menor/Localizado"/>
    <x v="0"/>
    <x v="0"/>
    <x v="1"/>
    <s v="TELEFONICA GLOBAL TECHNOLOGY S.A.AGENCIA EN CHILE"/>
    <s v="15:00 - Reu grupo MS con TeamLeader"/>
    <s v="14/02/2024 12:53:54"/>
    <s v="14/02/2024 12:54:13"/>
    <x v="0"/>
    <s v="TI"/>
    <s v="SISTEMAS OPERATIVOS"/>
    <s v="14/02/2024 12:57:12"/>
    <s v="14/02/2024 23:50:00"/>
    <s v="15:00 - Reu grupo MS con TeamLeader"/>
    <s v="15:00 - Reu grupo MS con TeamLeader"/>
    <d v="1899-12-30T00:00:00"/>
    <d v="1899-12-30T00:03:18"/>
    <d v="1899-12-30T00:03:18"/>
  </r>
  <r>
    <s v="INC000002615234"/>
    <s v="HOSTING VIRTUAL"/>
    <x v="6"/>
    <s v="SM OPERACIONES"/>
    <s v="RICARDO R GALLEGOS OYANEDER"/>
    <s v="tct_rgalle"/>
    <s v="4-Menor/Localizado"/>
    <x v="0"/>
    <x v="0"/>
    <x v="1"/>
    <s v="TELEFONICA GLOBAL TECHNOLOGY S.A.AGENCIA EN CHILE"/>
    <s v="Gestión con área de virtualización por extracción RvTools C4 Duoc"/>
    <s v="14/02/2024 12:54:19"/>
    <s v="14/02/2024 12:54:32"/>
    <x v="0"/>
    <s v="TI"/>
    <s v="SISTEMAS OPERATIVOS"/>
    <s v="14/02/2024 12:57:48"/>
    <s v="14/02/2024 23:50:00"/>
    <s v="Gestión con área de virtualización por extracción RvTools C4 Duoc"/>
    <s v="Gestión con área de virtualización por extracción RvTools C4 Duoc"/>
    <d v="1899-12-30T00:00:00"/>
    <d v="1899-12-30T00:03:29"/>
    <d v="1899-12-30T00:03:29"/>
  </r>
  <r>
    <s v="INC000002615235"/>
    <s v="HOSTING VIRTUAL"/>
    <x v="6"/>
    <s v="SM OPERACIONES"/>
    <s v="RICARDO R GALLEGOS OYANEDER"/>
    <s v="tct_rgalle"/>
    <s v="4-Menor/Localizado"/>
    <x v="0"/>
    <x v="0"/>
    <x v="1"/>
    <s v="TELEFONICA GLOBAL TECHNOLOGY S.A.AGENCIA EN CHILE"/>
    <s v="Revisión de servidores win marcados como lnx en vdc con area de virtualizacion"/>
    <s v="14/02/2024 12:54:38"/>
    <s v="14/02/2024 12:54:51"/>
    <x v="0"/>
    <s v="TI"/>
    <s v="SISTEMAS OPERATIVOS"/>
    <s v="14/02/2024 12:58:28"/>
    <s v="14/02/2024 23:50:00"/>
    <s v="Revisión de servidores win marcados como lnx en vdc con area de virtualizacion"/>
    <s v="Revisión de servidores win marcados como lnx en vdc con area de virtualizacion"/>
    <d v="1899-12-30T00:00:00"/>
    <d v="1899-12-30T00:03:50"/>
    <d v="1899-12-30T00:03:50"/>
  </r>
  <r>
    <s v="INC000002615236"/>
    <s v="HOSTING VIRTUAL"/>
    <x v="6"/>
    <s v="SM OPERACIONES"/>
    <s v="RICARDO R GALLEGOS OYANEDER"/>
    <s v="tct_rgalle"/>
    <s v="4-Menor/Localizado"/>
    <x v="0"/>
    <x v="0"/>
    <x v="1"/>
    <s v="TELEFONICA GLOBAL TECHNOLOGY S.A.AGENCIA EN CHILE"/>
    <s v="Revisión incidente desarrollo pagina mira con ingeniero residente duoc"/>
    <s v="14/02/2024 12:54:57"/>
    <s v="14/02/2024 12:55:08"/>
    <x v="0"/>
    <s v="TI"/>
    <s v="SISTEMAS OPERATIVOS"/>
    <s v="14/02/2024 12:59:14"/>
    <s v="14/02/2024 23:50:00"/>
    <s v="Revisión incidente desarrollo pagina mira con ingeniero residente duoc"/>
    <s v="Revisión incidente desarrollo pagina mira con ingeniero residente duoc"/>
    <d v="1899-12-30T00:00:00"/>
    <d v="1899-12-30T00:04:17"/>
    <d v="1899-12-30T00:04:17"/>
  </r>
  <r>
    <s v="INC000002615246"/>
    <s v="VPN IP - MPLS"/>
    <x v="10"/>
    <s v="GESTION HD"/>
    <s v="CRISTOPHER MALDONADO ROMERO"/>
    <s v="frp_pcamay"/>
    <s v="3-Moderado/Limitado"/>
    <x v="1"/>
    <x v="1"/>
    <x v="1"/>
    <s v="TELEFONICA GLOBAL TECHNOLOGY S.A.AGENCIA EN CHILE"/>
    <s v="HD/Cruzadas FO DC Apoquindo en Sala 7"/>
    <s v="14/02/2024 13:13:44"/>
    <s v="14/02/2024 13:15:57"/>
    <x v="0"/>
    <s v="CDP ANTIGUO 1"/>
    <s v="CDP ANTIGUO 2"/>
    <s v="14/02/2024 15:41:10"/>
    <s v="14/02/2024 23:50:00"/>
    <s v="PREVENTIVO: NO_x000a_CODIGO DE SERVICIO:_x000a_DIRECCION:_x000a_QUIEN REPORTA:+56 9 41786904 Oscar Ramirez Soto _x000a_CONTACTO EN TERRENO:_x000a_PROBLEMA:_x000a_REQUERIMIENTO:Favor de su ayuda en la creación de ticket para OPERACIONES APOQUINDO, con el objetivo de solicitar las siguientes"/>
    <s v="Se efectúa contacto con cliente: N/A_x000a__x000a_Teléfono de contacto: N/A_x000a__x000a_Acciones realizadas: Mano Remota no se realiza por falta de info, además actividad no cuenta con RFC y CRQ aprobado_x000a__x000a_Solución paliativa o definitiva: N/A_x000a__x000a_Acciones de Mejora, Recomendacione"/>
    <d v="1899-12-30T01:45:13"/>
    <d v="1899-12-30T02:27:26"/>
    <d v="1899-12-30T00:42:13"/>
  </r>
  <r>
    <s v="INC000002615262"/>
    <s v="VPN IP - MPLS"/>
    <x v="10"/>
    <s v="GESTION HD"/>
    <s v="CRISTOPHER MALDONADO ROMERO"/>
    <s v="frp_pcamay"/>
    <s v="3-Moderado/Limitado"/>
    <x v="1"/>
    <x v="1"/>
    <x v="1"/>
    <s v="TELEFONICA GLOBAL TECHNOLOGY S.A.AGENCIA EN CHILE"/>
    <s v="HD/Solicitud Toma Fotografías Rack E7-E8 Tic 7 DC Apoquindo"/>
    <s v="14/02/2024 14:07:15"/>
    <s v="14/02/2024 14:12:36"/>
    <x v="0"/>
    <s v="CDP ANTIGUO 1"/>
    <s v="CDP ANTIGUO 2"/>
    <s v="14/02/2024 18:42:30"/>
    <s v="14/02/2024 23:50:00"/>
    <s v="PREVENTIVO: NO_x000a_CODIGO DE SERVICIO:_x000a_DIRECCION:_x000a_QUIEN REPORTA:Operador DataCenter Sites_x000a_CONTACTO EN TERRENO:Contacto Data Center Apoquindo: +56 2 22025776 / +56 9 81290517_x000a_PROBLEMA:_x000a_REQUERIMIENTO:Se solicita ayuda para crear ticket de requerimiento  para t"/>
    <s v="Se efectúa contacto con cliente: N/A_x000a__x000a_Teléfono de contacto: N/A_x000a__x000a_Acciones realizadas: Mano remotta realizada según indicaciones de cliente_x000a__x000a_Solución paliativa o definitiva: N/A_x000a__x000a_Acciones de Mejora, Recomendaciones: N/A_x000a__x000a_Causa Raíz: N/A"/>
    <d v="1899-12-30T04:28:14"/>
    <d v="1899-12-30T04:35:15"/>
    <d v="1899-12-30T00:07:01"/>
  </r>
  <r>
    <s v="INC000002615285"/>
    <s v="VPN IP - MPLS"/>
    <x v="9"/>
    <s v="GESTION HD"/>
    <s v="NICOLAS A SAAVEDRA EGUILUZ"/>
    <s v="frp_pcamay"/>
    <s v="3-Moderado/Limitado"/>
    <x v="1"/>
    <x v="1"/>
    <x v="1"/>
    <s v="COAGRA S A"/>
    <s v="HD/RV: SD: Código de responsable QC DEEK952991"/>
    <s v="14/02/2024 14:52:42"/>
    <s v="14/02/2024 14:54:59"/>
    <x v="0"/>
    <s v="CDP ANTIGUO 1"/>
    <s v="CDP ANTIGUO 2"/>
    <s v="14/02/2024 22:59:53"/>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a"/>
    <s v="La orden DEEK952991 fue importada exitosamente en PRD"/>
    <d v="1899-12-30T00:00:00"/>
    <d v="1899-12-30T08:07:11"/>
    <d v="1899-12-30T08:07:11"/>
  </r>
  <r>
    <s v="INC000002615287"/>
    <s v="HOUSING"/>
    <x v="14"/>
    <s v="BELIEVE"/>
    <s v="SEBASTIAN A JARA VIDAL"/>
    <s v="frp_jolsso"/>
    <s v="3-Moderado/Limitado"/>
    <x v="1"/>
    <x v="1"/>
    <x v="1"/>
    <s v="CEMENTOS BIO BIO S.A."/>
    <s v="GESTION DATACENTER/ ACCESOS /CEMENTOS BIO BIO S.A."/>
    <s v="14/02/2024 14:53:13"/>
    <s v="14/02/2024 14:54:35"/>
    <x v="0"/>
    <s v="COMUNICACIONES"/>
    <s v="VPN IP - MPLS"/>
    <s v="14/02/2024 16:58:48"/>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quot;Se solicita apoyo par"/>
    <m/>
    <d v="1899-12-30T02:00:52"/>
    <d v="1899-12-30T02:05:35"/>
    <d v="1899-12-30T00:04:43"/>
  </r>
  <r>
    <s v="INC000002615299"/>
    <s v="HOUSING"/>
    <x v="13"/>
    <s v="BELIEVE"/>
    <s v="CRISTOPHER MALDONADO ROMERO"/>
    <s v="frp_xgambo"/>
    <s v="3-Moderado/Limitado"/>
    <x v="1"/>
    <x v="1"/>
    <x v="1"/>
    <s v="BANCO SANTANDER CHILE"/>
    <s v="GESTION DATACENTER/ ACCESOS / BANCO SANTANDER CHILE"/>
    <s v="14/02/2024 15:31:23"/>
    <s v="14/02/2024 15:36:17"/>
    <x v="0"/>
    <s v="COMUNICACIONES"/>
    <s v="VPN IP - MPLS"/>
    <s v="14/02/2024 19:08:07"/>
    <s v="14/02/2024 23:50:00"/>
    <s v="EMPRESA: BANCO SANTANDER CHILE_x000a_CÓDIGO DE SERVICIO: _x000a_DIRECCIÓN:Av. Apoquindo #7071, Las Condes, Santiago_x000a_NOMBRE DE QUIEN REPORTA:Christian Tapia_x000a_TELÉFONO DE QUIEN REPORTA:  56981568202_x000a_NOMBRE DE CONTACTO EN TERRENO: _x000a_REQUERIMIENTO : Instalacion Equipo Ro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3:25:21"/>
    <d v="1899-12-30T03:36:44"/>
    <d v="1899-12-30T00:11:23"/>
  </r>
  <r>
    <s v="INC000002615318"/>
    <s v="HOUSING"/>
    <x v="0"/>
    <s v="APQ ACCESOS"/>
    <s v="CARLOS F ARAYA RAMIREZ"/>
    <s v="tct_cararr"/>
    <s v="4-Menor/Localizado"/>
    <x v="0"/>
    <x v="0"/>
    <x v="1"/>
    <s v="TELEFONICA CYBERSECURITY TECH CHILE SPA"/>
    <s v="FACTIBILIDAD 81839"/>
    <s v="14/02/2024 12:01:26"/>
    <s v="14/02/2024 12:03:56"/>
    <x v="0"/>
    <s v="CDP ANTIGUO 1"/>
    <s v="CDP ANTIGUO 2"/>
    <s v="14/02/2024 12:59:54"/>
    <s v="14/02/2024 23:50:00"/>
    <m/>
    <s v="factibilidad enviada"/>
    <d v="1899-12-30T00:00:00"/>
    <d v="1899-12-30T00:58:28"/>
    <d v="1899-12-30T00:58:28"/>
  </r>
  <r>
    <s v="INC000002615331"/>
    <s v="HOSTING VIRTUAL"/>
    <x v="6"/>
    <s v="SISTEMA OPERATIVO MICROSOFT"/>
    <s v="JAVIER CUEVAS"/>
    <s v="tct_jacuev"/>
    <s v="4-Menor/Localizado"/>
    <x v="0"/>
    <x v="0"/>
    <x v="1"/>
    <s v="TELEFONICA GLOBAL TECHNOLOGY S.A.AGENCIA EN CHILE"/>
    <s v="Solicitud lista de usuarios sin inicio de sesión"/>
    <s v="14/02/2024 12:39:20"/>
    <s v="14/02/2024 12:39:49"/>
    <x v="0"/>
    <s v="TI"/>
    <s v="SISTEMAS OPERATIVOS"/>
    <s v="14/02/2024 12:40:20"/>
    <s v="14/02/2024 23:50:00"/>
    <s v="Folio generado automáticamente para atender requerimiento del cliente. La solicitud fue realizada directamente al área resolutoria sin pasar por el flujo de mesa de ayuda"/>
    <s v="OK"/>
    <d v="1899-12-30T00:00:00"/>
    <d v="1899-12-30T00:01:00"/>
    <d v="1899-12-30T00:01:00"/>
  </r>
  <r>
    <s v="INC000002615341"/>
    <s v="VPN IP - MPLS"/>
    <x v="6"/>
    <s v="GESTION HD"/>
    <s v="ALEJANDRO ACEVEDO VALENZUELA"/>
    <s v="frp_kefern"/>
    <s v="3-Moderado/Limitado"/>
    <x v="1"/>
    <x v="1"/>
    <x v="1"/>
    <s v="EMPRESA NACIONAL DE CERTIFICACIONES"/>
    <s v="HD | Activar OS"/>
    <s v="14/02/2024 13:29:07"/>
    <s v="14/02/2024 13:31:12"/>
    <x v="0"/>
    <s v="CDP ANTIGUO 1"/>
    <s v="CDP ANTIGUO 2"/>
    <s v="19/02/2024 11:51:40"/>
    <s v="19/02/2024 23:50:00"/>
    <s v="PREVENTIVO: NO_x000a_CODIGO DE SERVICIO:_x000a_DIRECCION:_x000a_QUIEN REPORTA:Manuel Benítez Román (+56 9) 62975459_x000a_CONTACTO EN TERRENO:_x000a_PROBLEMA:_x000a_REQUERIMIENTO:_x000a__x000a_Estimados_x000a__x000a_Buenas tardes, favor su ayuda para activar el OS de los siguientes_x000a_servidores_x000a__x000a_VM: ECERT-ST6_x000a_IP: 1"/>
    <s v="corresponde a equipos nuevos los cuales yo no están en nuestro VDC.  No es viable técnica y comercialmente instalación de licencias. Se procede a cierre de ticket."/>
    <d v="1900-01-03T10:39:41"/>
    <d v="1900-01-03T22:22:33"/>
    <d v="1899-12-30T11:42:52"/>
  </r>
  <r>
    <s v="INC000002615356"/>
    <s v="VPN IP - MPLS"/>
    <x v="2"/>
    <s v="GESTION HD"/>
    <s v="SEBASTIAN A JARA VIDAL"/>
    <s v="frp_kefern"/>
    <s v="3-Moderado/Limitado"/>
    <x v="1"/>
    <x v="1"/>
    <x v="1"/>
    <s v="EMPRESA NACIONAL DE CERTIFICACIONES"/>
    <s v="HD | Entrega de Clon Ecert: Enero 2024"/>
    <s v="14/02/2024 14:21:37"/>
    <s v="14/02/2024 14:25:27"/>
    <x v="0"/>
    <s v="CDP ANTIGUO 1"/>
    <s v="CDP ANTIGUO 2"/>
    <s v="14/02/2024 15:34:48"/>
    <s v="14/02/2024 23:50:00"/>
    <s v="PREVENTIVO: NO_x000a_CODIGO DE SERVICIO:_x000a_DIRECCION:_x000a_QUIEN REPORTA:Rodrigo Vásquez Muñoz +56 97411 3060_x000a_CONTACTO EN TERRENO:_x000a_PROBLEMA:_x000a_REQUERIMIENTO:_x000a__x000a_Estimados,_x000a__x000a_Junto con saludar, adjunto planilla correspondiente a entrega de Clon_x000a_ECERT &amp;#8211; enero 2024, So"/>
    <m/>
    <d v="1899-12-30T01:00:38"/>
    <d v="1899-12-30T01:13:11"/>
    <d v="1899-12-30T00:12:33"/>
  </r>
  <r>
    <s v="INC000002615548"/>
    <s v="HOSTING VIRTUAL"/>
    <x v="6"/>
    <s v="DUOC TICKET AUTOMATICO"/>
    <s v="ALEJANDRO ACEVEDO VALENZUELA"/>
    <s v="frp_lmosqu"/>
    <s v="4-Menor/Localizado"/>
    <x v="0"/>
    <x v="0"/>
    <x v="1"/>
    <s v="FUNDACION INSTITUTO PROFESIONAL DUOC UC"/>
    <s v="DUOC  | REQ |  RE: DUOC | Solicitud de ventana de reinicio servidor DC-ACDSNBDOWS2022"/>
    <s v="14/02/2024 16:59:36"/>
    <s v="14/02/2024 17:01:30"/>
    <x v="0"/>
    <s v="CDP ANTIGUO 1"/>
    <s v="CDP ANTIGUO 2"/>
    <s v="15/02/2024 6:58:07"/>
    <s v="1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Realizado reinicio Exitosamente."/>
    <d v="1899-12-30T05:26:24"/>
    <d v="1899-12-30T13:58:31"/>
    <d v="1899-12-30T08:32:07"/>
  </r>
  <r>
    <s v="INC000002615554"/>
    <s v="HOUSING"/>
    <x v="14"/>
    <s v="BELIEVE"/>
    <s v="SEBASTIAN A JARA VIDAL"/>
    <s v="frp_xgambo"/>
    <s v="3-Moderado/Limitado"/>
    <x v="1"/>
    <x v="1"/>
    <x v="1"/>
    <s v="ARTIKOS CHILE S A"/>
    <s v="GESTION DATACENTER/ ACCESOS / ARTIKOS CHILE S A"/>
    <s v="14/02/2024 17:12:09"/>
    <s v="14/02/2024 17:13:52"/>
    <x v="0"/>
    <s v="COMUNICACIONES"/>
    <s v="VPN IP - MPLS"/>
    <s v="14/02/2024 17:22:23"/>
    <s v="14/02/2024 23:50:00"/>
    <s v="EMPRESA: ARTIKOS CHILE S A_x000a_CÓDIGO DE SERVICIO: _x000a_DIRECCIÓN:Calle San Martin #50, Santiago Centro, Santiago_x000a_NOMBRE DE QUIEN REPORTA:Sebastian Poblete_x000a_TELÉFONO DE QUIEN REPORTA:  56992171974_x000a_NOMBRE DE CONTACTO EN TERRENO: _x000a_REQUERIMIENTO : Acceso para revisi"/>
    <m/>
    <d v="1899-12-30T00:04:59"/>
    <d v="1899-12-30T00:10:14"/>
    <d v="1899-12-30T00:05:15"/>
  </r>
  <r>
    <s v="INC000002615560"/>
    <s v="HOUSING"/>
    <x v="8"/>
    <s v="BELIEVE"/>
    <s v="FERNEY D GARZON PEÑA"/>
    <s v="frp_xgambo"/>
    <s v="3-Moderado/Limitado"/>
    <x v="1"/>
    <x v="1"/>
    <x v="1"/>
    <s v="TELEFONICA EMPRESAS DE CHILE SA"/>
    <s v="GESTION DATACENTER/ ACCESOS / dxc"/>
    <s v="14/02/2024 17:52:37"/>
    <s v="14/02/2024 17:53:42"/>
    <x v="0"/>
    <s v="COMUNICACIONES"/>
    <s v="VPN IP - MPLS"/>
    <s v="15/02/2024 9:43:25"/>
    <s v="15/02/2024 23:50:00"/>
    <s v="EMPRESA: dxc_x000a_CÓDIGO DE SERVICIO: _x000a_DIRECCIÓN:AV. Presidente Prieto #226, Paine, Santiago_x000a_NOMBRE DE QUIEN REPORTA:Ferney Garzon_x000a_TELÉFONO DE QUIEN REPORTA:  56 2 25774418_x000a_NOMBRE DE CONTACTO EN TERRENO: _x000a_REQUERIMIENTO : Cambio de disco Storeonce 5200 _x000a_EQUIPO"/>
    <m/>
    <d v="1899-12-30T15:37:59"/>
    <d v="1899-12-30T15:50:48"/>
    <d v="1899-12-30T00:12:49"/>
  </r>
  <r>
    <s v="INC000002615569"/>
    <s v="VPN IP - MPLS"/>
    <x v="6"/>
    <s v="GESTION HD"/>
    <s v="RICARDO R GALLEGOS OYANEDER"/>
    <s v="frp_pcamay"/>
    <s v="3-Moderado/Limitado"/>
    <x v="1"/>
    <x v="1"/>
    <x v="1"/>
    <s v="TELEFONICA GLOBAL TECHNOLOGY S.A.AGENCIA EN CHILE"/>
    <s v="HD/Reset cuentas gestor documental."/>
    <s v="14/02/2024 17:56:39"/>
    <s v="14/02/2024 17:57:47"/>
    <x v="0"/>
    <s v="CDP ANTIGUO 1"/>
    <s v="CDP ANTIGUO 2"/>
    <s v="15/02/2024 13:00:55"/>
    <s v="15/02/2024 23:50:00"/>
    <s v="PREVENTIVO: NO_x000a_CODIGO DE SERVICIO:_x000a_DIRECCION:_x000a_QUIEN REPORTA:Móvil: +56 9 65732414 Rene Villegas Carreño_x000a_CONTACTO EN TERRENO:_x000a_PROBLEMA:_x000a_REQUERIMIENTO:Estimados @Help Desk,_x000a_Junto con saludar, favor de su ayuda para la creación de folio y asignarlo a contro"/>
    <s v="Se resetean claves segun solicitud y envía a usuarios."/>
    <d v="1899-12-30T18:25:38"/>
    <d v="1899-12-30T19:04:16"/>
    <d v="1899-12-30T00:38:38"/>
  </r>
  <r>
    <s v="INC000002615598"/>
    <s v="VPN IP - MPLS"/>
    <x v="3"/>
    <s v="BELIEVE"/>
    <s v="DEIBY Y SANTOYO MONTEROLA"/>
    <s v="frp_kaldor"/>
    <s v="3-Moderado/Limitado"/>
    <x v="1"/>
    <x v="1"/>
    <x v="1"/>
    <s v="TELEFONICA GLOBAL TECHNOLOGY S.A.AGENCIA EN CHILE"/>
    <s v="HD / Revisión H30APQ"/>
    <s v="14/02/2024 20:39:21"/>
    <s v="14/02/2024 20:43:06"/>
    <x v="0"/>
    <s v="CDP ANTIGUO 1"/>
    <s v="CDP ANTIGUO 2"/>
    <s v="15/02/2024 11:46:09"/>
    <s v="15/02/2024 23:50:00"/>
    <s v="PREVENTIVO: NO_x000a_CODIGO DE SERVICIO:-_x000a_DIRECCION:-_x000a_QUIEN REPORTA: Deiby Yoel Santoyo Monterola / +56 9 9343 3681_x000a_CONTACTO EN TERRENO:-_x000a_PROBLEMA:-_x000a__x000a_REQUERIMIENTO:_x000a_Por favor su acostumbrado apoyo en generar ticket de requerimiento y asignar a mi bandeja TELEF"/>
    <s v="FASE RESOLUCIÓN Y RECUPERACIÓN_x000a__x000a_Se efectúa contacto con cliente:N/A_x000a__x000a_Teléfono de contacto:N/A_x000a__x000a_Acciones realizadas: Se realiza evacuación de las maquinas del resto de los clientes y se deja host aislado, se procede a abrir caso con vmware pero debido a q"/>
    <d v="1899-12-30T05:39:01"/>
    <d v="1899-12-30T15:06:48"/>
    <d v="1899-12-30T09:27:47"/>
  </r>
  <r>
    <s v="INC000002615673"/>
    <s v="VPN IP - MPLS"/>
    <x v="5"/>
    <s v="BELIEVE"/>
    <s v="LUIS A VILLASMIL CASTILLO"/>
    <s v="frp_cnavar"/>
    <s v="3-Moderado/Limitado"/>
    <x v="1"/>
    <x v="1"/>
    <x v="1"/>
    <s v="INSTITUTO PROFESIONAL DE CHILE SA"/>
    <s v="GAMA/ Requerimiento Acceso VPN Servidores VDC CEPECH."/>
    <s v="14/02/2024 16:51:35"/>
    <s v="14/02/2024 16:54:14"/>
    <x v="0"/>
    <s v="CDP ANTIGUO 1"/>
    <s v="CDP ANTIGUO 2"/>
    <s v="15/02/2024 10:57:59"/>
    <s v="15/02/2024 23:50:00"/>
    <s v="PREVENTIVO: NO_x000a_CODIGO DE SERVICIO:  CEPECH _x000a_DIRECCION:_x000a_QUIEN REPORTA: Juan Carlos Dupuy_x000a_CONTACTO EN TERRENO:_x000a_PROBLEMA:_x000a_REQUERIMIENTO:_x000a__x000a_Estimados_x000a__x000a_Buenas tardes, junto con saludar, solicito agregar acceso VPN hacia el VDC  de CEPECH (Fortinet) a Cristian"/>
    <m/>
    <d v="1899-12-30T05:57:06"/>
    <d v="1899-12-30T18:06:24"/>
    <d v="1899-12-30T12:09:18"/>
  </r>
  <r>
    <s v="INC000002615735"/>
    <s v="HOUSING"/>
    <x v="13"/>
    <s v="BELIEVE"/>
    <s v="CRISTOPHER MALDONADO ROMERO"/>
    <s v="frp_jcarri"/>
    <s v="3-Moderado/Limitado"/>
    <x v="1"/>
    <x v="1"/>
    <x v="1"/>
    <s v="TELEFONICA EMPRESAS DE CHILE SA"/>
    <s v="GESTION DATACENTER/ ACCESOS /TELEFONICA EMPRESAS DE CHILE SA"/>
    <s v="14/02/2024 16:36:51"/>
    <s v="14/02/2024 16:38:34"/>
    <x v="0"/>
    <s v="COMUNICACIONES"/>
    <s v="VPN IP - MPLS"/>
    <s v="14/02/2024 17:00:48"/>
    <s v="14/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7:50"/>
    <d v="1899-12-30T00:23:57"/>
    <d v="1899-12-30T00:06:07"/>
  </r>
  <r>
    <s v="INC000002615790"/>
    <s v="HOUSING"/>
    <x v="8"/>
    <s v="BELIEVE"/>
    <s v="FERNEY D GARZON PEÑA"/>
    <s v="frp_jcarri"/>
    <s v="3-Moderado/Limitado"/>
    <x v="1"/>
    <x v="1"/>
    <x v="1"/>
    <s v="TELEFONICA EMPRESAS DE CHILE SA"/>
    <s v="GESTION DATACENTER/ ACCESOS /DXC"/>
    <s v="14/02/2024 18:09:11"/>
    <s v="14/02/2024 18:11:09"/>
    <x v="0"/>
    <s v="COMUNICACIONES"/>
    <s v="VPN IP - MPLS"/>
    <s v="15/02/2024 9:43:51"/>
    <s v="15/02/2024 23:50:00"/>
    <s v="EMPRESA:DXC_x000a_CÓDIGO DE SERVICIO: _x000a_DIRECCIÓN:AV. Presidente Prieto #226, Paine, Santiago_x000a_NOMBRE DE QUIEN REPORTA:Ferney Garzon_x000a_TELÉFONO DE QUIEN REPORTA:56 2 25774418_x000a_NOMBRE DE CONTACTO EN TERRENO: _x000a_REQUERIMIENTO:Reinicio por consola de equipo ASR 920, deb"/>
    <m/>
    <d v="1899-12-30T05:55:33"/>
    <d v="1899-12-30T15:34:40"/>
    <d v="1899-12-30T09:39:07"/>
  </r>
  <r>
    <s v="INC000002615796"/>
    <s v="HOUSING"/>
    <x v="8"/>
    <s v="BELIEVE"/>
    <s v="JAIRO A SALINAS GARAY"/>
    <s v="frp_jcarri"/>
    <s v="3-Moderado/Limitado"/>
    <x v="1"/>
    <x v="1"/>
    <x v="1"/>
    <s v="TELEFONICA EMPRESAS DE CHILE SA"/>
    <s v="GESTION DATACENTER/ ACCESOS /TELEFONICA EMPRESAS DE CHILE SA"/>
    <s v="14/02/2024 18:44:45"/>
    <s v="14/02/2024 18:46:24"/>
    <x v="0"/>
    <s v="COMUNICACIONES"/>
    <s v="VPN IP - MPLS"/>
    <s v="15/02/2024 0:37:11"/>
    <s v="15/02/2024 23:50:00"/>
    <s v="EMPRESA: TELEFONICA EMPRESAS DE CHILE SA_x000a_CÓDIGO DE SERVICIO: _x000a_DIRECCIÓN:AV. Presidente Prieto #226, Paine, Santiago_x000a_NOMBRE DE QUIEN REPORTA:Ramón Garcés_x000a_TELÉFONO DE QUIEN REPORTA:56992239270_x000a_NOMBRE DE CONTACTO EN TERRENO: _x000a_REQUERIMIENTO:&quot; identify server"/>
    <s v="ACCESO RECHAZADO   _x000a_Personal y empresa consignados no se encuentran acreditados para el ingreso."/>
    <d v="1899-12-30T05:45:01"/>
    <d v="1899-12-30T05:52:26"/>
    <d v="1899-12-30T00:07:25"/>
  </r>
  <r>
    <s v="INC000002615802"/>
    <s v="RED INTERNA"/>
    <x v="10"/>
    <s v="APQ ACCESOS"/>
    <s v="DANIEL A MUÑOZ BUSTOS"/>
    <s v="tct_cmaldo"/>
    <s v="3-Moderado/Limitado"/>
    <x v="1"/>
    <x v="1"/>
    <x v="0"/>
    <s v="TELEFONICA EMPRESAS DE CHILE SA"/>
    <s v="DC Apoquindo SIN AGUA"/>
    <s v="14/02/2024 19:17:33"/>
    <s v="14/02/2024 19:30:47"/>
    <x v="0"/>
    <s v="CDP ANTIGUO 1"/>
    <s v="CDP ANTIGUO 2"/>
    <s v="14/02/2024 21:57:39"/>
    <s v="14/02/2024 23:50:00"/>
    <s v="Se detecta a las 16:45 que el agua esta cortada en gran parte de las dependencias del DC"/>
    <s v="se restablece agua en DC APOQUINDO"/>
    <d v="1899-12-30T00:00:00"/>
    <d v="1899-12-30T00:00:00"/>
    <d v="1899-12-30T00:00:00"/>
  </r>
  <r>
    <s v="INC000002615810"/>
    <s v="HOUSING"/>
    <x v="8"/>
    <s v="BELIEVE"/>
    <s v="FERNEY D GARZON PEÑA"/>
    <s v="frp_jolsso"/>
    <s v="3-Moderado/Limitado"/>
    <x v="1"/>
    <x v="1"/>
    <x v="1"/>
    <s v="TELEFONICA EMPRESAS DE CHILE SA"/>
    <s v="GESTION DATACENTER/ ACCESOS /TELEFONICA EMPRESAS DE CHILE SA"/>
    <s v="14/02/2024 16:21:07"/>
    <s v="14/02/2024 16:22:40"/>
    <x v="0"/>
    <s v="COMUNICACIONES"/>
    <s v="VPN IP - MPLS"/>
    <s v="14/02/2024 17:25:55"/>
    <s v="14/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_x000a_EQUIPOS E"/>
    <m/>
    <d v="1899-12-30T00:00:00"/>
    <d v="1899-12-30T01:04:48"/>
    <d v="1899-12-30T01:04:48"/>
  </r>
  <r>
    <s v="INC000002615832"/>
    <s v="HOSTING VIRTUAL"/>
    <x v="6"/>
    <s v="SISTEMA OPERATIVO MICROSOFT"/>
    <s v="JAVIER CUEVAS"/>
    <s v="tct_jacuev"/>
    <s v="4-Menor/Localizado"/>
    <x v="0"/>
    <x v="0"/>
    <x v="1"/>
    <s v="TELEFONICA GLOBAL TECHNOLOGY S.A.AGENCIA EN CHILE"/>
    <s v="] Publicada PoC del fallo de seguridad en Bluetooth"/>
    <s v="14/02/2024 16:39:00"/>
    <s v="14/02/2024 16:50:30"/>
    <x v="0"/>
    <s v="TI"/>
    <s v="SISTEMAS OPERATIVOS"/>
    <s v="14/02/2024 16:54:30"/>
    <s v="14/02/2024 23:50:00"/>
    <s v="Folio generado automáticamente para atender requerimiento del cliente. La solicitud fue realizada directamente al área resolutoria sin pasar por el flujo de mesa de ayuda"/>
    <s v="ok"/>
    <d v="1899-12-30T00:00:00"/>
    <d v="1899-12-30T00:15:30"/>
    <d v="1899-12-30T00:15:30"/>
  </r>
  <r>
    <s v="INC000002615846"/>
    <s v="HOSTING VIRTUAL"/>
    <x v="6"/>
    <s v="SISTEMA OPERATIVO MICROSOFT"/>
    <s v="JAVIER CUEVAS"/>
    <s v="tct_jacuev"/>
    <s v="4-Menor/Localizado"/>
    <x v="0"/>
    <x v="0"/>
    <x v="1"/>
    <s v="TELEFONICA GLOBAL TECHNOLOGY S.A.AGENCIA EN CHILE"/>
    <s v="Oracle linux empresas."/>
    <s v="14/02/2024 16:50:39"/>
    <s v="14/02/2024 16:51:27"/>
    <x v="0"/>
    <s v="TI"/>
    <s v="SISTEMAS OPERATIVOS"/>
    <s v="14/02/2024 16:54:14"/>
    <s v="14/02/2024 23:50:00"/>
    <s v="Folio generado automáticamente para atender requerimiento del cliente. La solicitud fue realizada directamente al área resolutoria sin pasar por el flujo de mesa de ayuda"/>
    <s v="ok"/>
    <d v="1899-12-30T00:00:00"/>
    <d v="1899-12-30T00:03:35"/>
    <d v="1899-12-30T00:03:35"/>
  </r>
  <r>
    <s v="INC000002615925"/>
    <s v="CORREO"/>
    <x v="1"/>
    <s v="O365"/>
    <s v="JAVIERA A UMAÑA YEVENES"/>
    <s v="tct_jumana"/>
    <s v="4-Menor/Localizado"/>
    <x v="0"/>
    <x v="0"/>
    <x v="1"/>
    <s v="TELEFONICA GLOBAL TECHNOLOGY S.A.AGENCIA EN CHILE"/>
    <s v="Reporte correos 09-02-2024 dominio tic.cl"/>
    <s v="14/02/2024 17:19:46"/>
    <s v="14/02/2024 17:20:54"/>
    <x v="0"/>
    <s v="TI"/>
    <s v="APLICATIVOS"/>
    <s v="21/02/2024 17:43:21"/>
    <s v="21/02/2024 23:50:00"/>
    <m/>
    <m/>
    <d v="1900-01-04T01:52:57"/>
    <d v="1900-01-06T00:23:35"/>
    <d v="1899-12-31T22:30:38"/>
  </r>
  <r>
    <s v="INC000002615936"/>
    <s v="HOSTING VIRTUAL"/>
    <x v="1"/>
    <s v="DUOC TICKET PENDIENTES"/>
    <s v="JAVIERA A UMAÑA YEVENES"/>
    <s v="frp_disilv"/>
    <s v="3-Moderado/Limitado"/>
    <x v="0"/>
    <x v="0"/>
    <x v="1"/>
    <s v="FUNDACION INSTITUTO PROFESIONAL DUOC UC"/>
    <s v="REQ | DUOC | DESCARGA DE BHE DESDE CASILLA PKRAMM A SAPVIM"/>
    <s v="14/02/2024 18:00:24"/>
    <s v="14/02/2024 18:01:33"/>
    <x v="0"/>
    <s v="CDP ANTIGUO 1"/>
    <s v="CDP ANTIGUO 2"/>
    <s v="21/02/2024 15:43:09"/>
    <s v="21/02/2024 23:50:00"/>
    <s v="Enviado el: miércoles, 14 de febrero de 2024 17:46_x000a_Para: Mesa TI &lt;mesa.ti@movistar.cl&gt;_x000a_CC: Victor Sepulveda G &lt;victor.sepulvedag@telefonica.com&gt;_x000a_Asunto: DESCARGA DE BHE DESDE CASILLA PKRAMM A SAPVIM_x000a__x000a_Estimados,_x000a__x000a_Solicito nuevamente su apoyo, ya que al ig"/>
    <m/>
    <d v="1900-01-05T10:42:03"/>
    <d v="1900-01-05T21:42:45"/>
    <d v="1899-12-30T11:00:42"/>
  </r>
  <r>
    <s v="INC000002615952"/>
    <s v="HOUSING"/>
    <x v="11"/>
    <s v="APQ ACCESOS"/>
    <s v="JAIRO A SALINAS GARAY"/>
    <s v="tct_jsalin"/>
    <s v="3-Moderado/Limitado"/>
    <x v="1"/>
    <x v="1"/>
    <x v="1"/>
    <s v="TELEFONICA EMPRESAS DE CHILE SA"/>
    <s v="RONDA Y REVISION DE SALAS TECNICAS"/>
    <s v="14/02/2024 19:42:39"/>
    <s v="14/02/2024 19:44:16"/>
    <x v="0"/>
    <s v="CDP ANTIGUO 1"/>
    <s v="CDP ANTIGUO 2"/>
    <s v="14/02/2024 19:44:16"/>
    <s v="14/02/2024 23:50:00"/>
    <s v="RONDA Y REVISION DE SALAS TECNICAS"/>
    <s v="RONDA REALIZADA."/>
    <d v="1899-12-30T00:00:00"/>
    <d v="1899-12-30T00:01:37"/>
    <d v="1899-12-30T00:01:37"/>
  </r>
  <r>
    <s v="INC000002615954"/>
    <s v="HOUSING"/>
    <x v="11"/>
    <s v="APQ ACCESOS"/>
    <s v="JAIRO A SALINAS GARAY"/>
    <s v="tct_jsalin"/>
    <s v="3-Moderado/Limitado"/>
    <x v="1"/>
    <x v="1"/>
    <x v="1"/>
    <s v="TELEFONICA EMPRESAS DE CHILE SA"/>
    <s v="TOMA DE ALARMAS DE CLIENTE"/>
    <s v="14/02/2024 19:45:25"/>
    <s v="14/02/2024 19:46:37"/>
    <x v="0"/>
    <s v="CDP ANTIGUO 1"/>
    <s v="CDP ANTIGUO 2"/>
    <s v="14/02/2024 19:46:37"/>
    <s v="14/02/2024 23:50:00"/>
    <s v="TOMA DE ALARMAS DE CLIENTE"/>
    <s v="TOMA DE ALARMAS REALIZADA."/>
    <d v="1899-12-30T00:00:00"/>
    <d v="1899-12-30T00:01:12"/>
    <d v="1899-12-30T00:01:12"/>
  </r>
  <r>
    <s v="INC000002615967"/>
    <s v="VPN IP - MPLS"/>
    <x v="9"/>
    <s v="GESTION HD"/>
    <s v="NICOLAS A SAAVEDRA EGUILUZ"/>
    <s v="frp_jesanc"/>
    <s v="4-Menor/Localizado"/>
    <x v="0"/>
    <x v="0"/>
    <x v="1"/>
    <s v="NUTRISCO CHILE SA"/>
    <s v="REQ / RV: OT a transportar PRD // 14 de Febrero // 23 horas"/>
    <s v="14/02/2024 23:06:46"/>
    <s v="14/02/2024 23:08:36"/>
    <x v="0"/>
    <s v="CDP ANTIGUO 1"/>
    <s v="CDP ANTIGUO 2"/>
    <s v="15/02/2024 7:37:43"/>
    <s v="15/02/2024 23:50:00"/>
    <s v="PREVENTIVO: si_x000a__x000a_CODIGO DE SERVICIO:_x000a__x000a_DIRECCION:      _x000a__x000a_CIUDAD:             _x000a__x000a_COMUNA:_x000a__x000a_NOMBRE QUIEN REPORTA : Nicolás Saavedra Eguiluz_x000a__x000a_TELEFONO QUIEN REPORTA: +56 9 6187 5469_x000a__x000a_NOMBRE CONTACTO EN TERRENO:        _x000a__x000a_TELEFONO 1 CONTACTO EN TERRENO:_x000a__x000a_TELEFONO"/>
    <s v="La orden OEDK925311 fue importada exitosamente en PRD"/>
    <d v="1899-12-30T02:35:49"/>
    <d v="1899-12-30T08:30:57"/>
    <d v="1899-12-30T05:55:08"/>
  </r>
  <r>
    <s v="INC000002616054"/>
    <s v="HOUSING"/>
    <x v="13"/>
    <s v="BELIEVE"/>
    <s v="CRISTOPHER MALDONADO ROMERO"/>
    <s v="frp_jolsso"/>
    <s v="3-Moderado/Limitado"/>
    <x v="1"/>
    <x v="1"/>
    <x v="1"/>
    <s v="CAJA DE COMPENSACION DE ASIGNACION FAMILIAR LOS HEROES"/>
    <s v="GESTION DATACENTER/ ACCESOS /CAJA DE COMPENSACION DE ASIGNACION FAMILIAR LOS HEROES"/>
    <s v="14/02/2024 18:12:20"/>
    <s v="14/02/2024 18:14:04"/>
    <x v="0"/>
    <s v="COMUNICACIONES"/>
    <s v="VPN IP - MPLS"/>
    <s v="14/02/2024 19:02:19"/>
    <s v="14/02/2024 23:50:00"/>
    <s v="EMPRESA:CAJA DE COMPENSACION DE ASIGNACION FAMILIAR LOS HEROES_x000a_CÓDIGO DE SERVICIO: _x000a_DIRECCIÓN: Av. Apoquindo #7071, Las Condes, Santiago_x000a_NOMBRE DE QUIEN REPORTA: José Monteverde_x000a_TELÉFONO DE QUIEN REPORTA: 569 9236 7859_x000a_NOMBRE DE CONTACTO EN TERRENO: _x000a_REQ"/>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38:34"/>
    <d v="1899-12-30T00:49:59"/>
    <d v="1899-12-30T00:11:25"/>
  </r>
  <r>
    <s v="INC000002616060"/>
    <s v="HOUSING"/>
    <x v="14"/>
    <s v="BELIEVE"/>
    <s v="SEBASTIAN A JARA VIDAL"/>
    <s v="frp_jolsso"/>
    <s v="3-Moderado/Limitado"/>
    <x v="1"/>
    <x v="1"/>
    <x v="1"/>
    <s v="CEMENTOS BIO BIO S.A."/>
    <s v="GESTION DATACENTER/ ACCESOS /CEMENTOS BIO BIO S.A."/>
    <s v="14/02/2024 18:24:43"/>
    <s v="14/02/2024 18:30:23"/>
    <x v="0"/>
    <s v="CDP ANTIGUO 1"/>
    <s v="CDP ANTIGUO 2"/>
    <s v="14/02/2024 20:03:30"/>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Movimiento de cruzadas"/>
    <s v="ACCESOS AUTORIZADOS"/>
    <d v="1899-12-30T01:30:29"/>
    <d v="1899-12-30T01:38:47"/>
    <d v="1899-12-30T00:08:18"/>
  </r>
  <r>
    <s v="INC000002616093"/>
    <s v="HOUSING"/>
    <x v="14"/>
    <s v="BELIEVE"/>
    <s v="SEBASTIAN A JARA VIDAL"/>
    <s v="frp_jolsso"/>
    <s v="3-Moderado/Limitado"/>
    <x v="1"/>
    <x v="1"/>
    <x v="1"/>
    <s v="CAJA DE COMPENSACION DE ASIGNACION FAMILIAR LOS HEROES"/>
    <s v="GESTION DATACENTER/ ACCESOS /CAJA DE COMPENSACION DE ASIGNACION FAMILIAR LOS HEROES"/>
    <s v="14/02/2024 18:43:53"/>
    <s v="14/02/2024 18:45:18"/>
    <x v="0"/>
    <s v="CDP ANTIGUO 1"/>
    <s v="CDP ANTIGUO 2"/>
    <s v="14/02/2024 20:00:45"/>
    <s v="14/02/2024 23:50:00"/>
    <s v="EMPRESA:CAJA DE COMPENSACION DE ASIGNACION FAMILIAR LOS HEROES_x000a_CÓDIGO DE SERVICIO: _x000a_DIRECCIÓN: Calle San Martin #50, Santiago Centro, Santiago_x000a_NOMBRE DE QUIEN REPORTA: Jose Monteverde_x000a_TELÉFONO DE QUIEN REPORTA: 56992367859_x000a_NOMBRE DE CONTACTO EN TERRENO:"/>
    <s v="ACCESOS RECHAZADOS"/>
    <d v="1899-12-30T01:12:36"/>
    <d v="1899-12-30T01:16:52"/>
    <d v="1899-12-30T00:04:16"/>
  </r>
  <r>
    <s v="INC000002616106"/>
    <s v="HOUSING"/>
    <x v="8"/>
    <s v="BELIEVE"/>
    <s v="JAIRO A SALINAS GARAY"/>
    <s v="frp_jolsso"/>
    <s v="3-Moderado/Limitado"/>
    <x v="1"/>
    <x v="1"/>
    <x v="1"/>
    <s v="TELEFONICA EMPRESAS DE CHILE SA"/>
    <s v="GESTION DATACENTER/ ACCESOS /TELEFONICA EMPRESAS DE CHILE SA"/>
    <s v="14/02/2024 19:20:49"/>
    <s v="14/02/2024 19:22:26"/>
    <x v="0"/>
    <s v="COMUNICACIONES"/>
    <s v="VPN IP - MPLS"/>
    <s v="14/02/2024 19:30:09"/>
    <s v="14/02/2024 23:50:00"/>
    <s v="EMPRESA:TELEFONICA EMPRESAS DE CHILE SA_x000a_CÓDIGO DE SERVICIO: _x000a_DIRECCIÓN: AV. Presidente Prieto #226, Paine, Santiago_x000a_NOMBRE DE QUIEN REPORTA:Esteban Garrido _x000a_TELÉFONO DE QUIEN REPORTA: 987685102_x000a_NOMBRE DE CONTACTO EN TERRENO: _x000a_REQUERIMIENTO: Reemplazo de"/>
    <s v="ACCESOS AUTORIZADOS."/>
    <d v="1899-12-30T00:00:00"/>
    <d v="1899-12-30T00:09:20"/>
    <d v="1899-12-30T00:09:20"/>
  </r>
  <r>
    <s v="INC000002616111"/>
    <s v="HOUSING"/>
    <x v="8"/>
    <s v="BELIEVE"/>
    <s v="JAIRO A SALINAS GARAY"/>
    <s v="frp_jolsso"/>
    <s v="3-Moderado/Limitado"/>
    <x v="1"/>
    <x v="1"/>
    <x v="1"/>
    <s v="TELEFONICA EMPRESAS DE CHILE SA"/>
    <s v="GESTION DATACENTER/ ACCESOS /TELEFONICA EMPRESAS DE CHILE SA"/>
    <s v="14/02/2024 19:29:41"/>
    <s v="14/02/2024 19:31:01"/>
    <x v="0"/>
    <s v="COMUNICACIONES"/>
    <s v="VPN IP - MPLS"/>
    <s v="15/02/2024 0:07:08"/>
    <s v="15/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_x000a_&quot;1.- Identific"/>
    <s v="RECHAZADO FALTA RFC"/>
    <d v="1899-12-30T04:33:22"/>
    <d v="1899-12-30T04:37:27"/>
    <d v="1899-12-30T00:04:05"/>
  </r>
  <r>
    <s v="INC000002616161"/>
    <s v="HOUSING"/>
    <x v="14"/>
    <s v="BELIEVE"/>
    <s v="PATRICIO A CASTILLO GONZALEZ"/>
    <s v="frp_jolsso"/>
    <s v="3-Moderado/Limitado"/>
    <x v="1"/>
    <x v="1"/>
    <x v="1"/>
    <s v="CAJA DE COMPENSACION DE ASIGNACION FAMILIAR LOS HEROES"/>
    <s v="GESTION DATACENTER/ ACCESOS /CAJA DE COMPENSACION DE ASIGNACION FAMILIAR LOS HEROES"/>
    <s v="14/02/2024 20:34:12"/>
    <s v="14/02/2024 20:35:47"/>
    <x v="0"/>
    <s v="CDP ANTIGUO 1"/>
    <s v="CDP ANTIGUO 2"/>
    <s v="14/02/2024 21:33:39"/>
    <s v="14/02/2024 23:50:00"/>
    <s v="EMPRESA:CAJA DE COMPENSACION DE ASIGNACION FAMILIAR LOS HEROES_x000a_CÓDIGO DE SERVICIO: _x000a_DIRECCIÓN:Calle San Martin #50, Santiago Centro, Santiago_x000a_NOMBRE DE QUIEN REPORTA:Jose Monteverde_x000a_TELÉFONO DE QUIEN REPORTA: 56992367859_x000a_NOMBRE DE CONTACTO EN TERRENO: _x000a_R"/>
    <s v="ACCESOS AUTORIZADOS"/>
    <d v="1899-12-30T00:49:12"/>
    <d v="1899-12-30T00:59:27"/>
    <d v="1899-12-30T00:10:15"/>
  </r>
  <r>
    <s v="INC000002616236"/>
    <s v="SAP"/>
    <x v="9"/>
    <s v="CLOUD SAP HANA"/>
    <s v="NICOLAS A SAAVEDRA EGUILUZ"/>
    <s v="tct_nsaave"/>
    <s v="4-Menor/Localizado"/>
    <x v="0"/>
    <x v="0"/>
    <x v="1"/>
    <s v="TELEFONICA EMPRESAS DE CHILE SA"/>
    <s v="Checklist Diario Clientes 15.02.24"/>
    <s v="15/02/2024 7:38:16"/>
    <s v="15/02/2024 7:40:01"/>
    <x v="0"/>
    <s v="Service"/>
    <s v="Internal"/>
    <s v="15/02/2024 7:40:27"/>
    <s v="15/02/2024 23:50:00"/>
    <s v="Se realiza Checklist Diario de los clientes; _x000a_HDC_x000a_NUTRISCO_x000a_FRUSAN"/>
    <s v="Se realiza Checklist Diario de los clientes; _x000a_HDC_x000a_NUTRISCO_x000a_FRUSAN"/>
    <d v="1899-12-30T00:00:00"/>
    <d v="1899-12-30T00:02:11"/>
    <d v="1899-12-30T00:02:11"/>
  </r>
  <r>
    <s v="INC000002616260"/>
    <s v="VPN IP - MPLS"/>
    <x v="15"/>
    <s v="ADMINISTRADORES RESIDENTES"/>
    <s v="MOISES E MONTERO RAMOS"/>
    <s v="frp_joflor"/>
    <s v="3-Moderado/Limitado"/>
    <x v="1"/>
    <x v="1"/>
    <x v="1"/>
    <s v="INSTITUTO PROFESIONAL DE CHILE SA"/>
    <s v="GAMA | Requerimiento Restauración Replicas Servidores IPCHILE"/>
    <s v="15/02/2024 10:10:22"/>
    <s v="15/02/2024 10:17:16"/>
    <x v="0"/>
    <s v="CDP ANTIGUO 1"/>
    <s v="CDP ANTIGUO 2"/>
    <s v="15/02/2024 18:42:08"/>
    <s v="15/02/2024 23:50:00"/>
    <s v="PREVENTIVO: NO_x000a_CODIGO DE SERVICIO: SERVIDORES _x000a_DIRECCION: - _x000a_QUIEN REPORTA: Juan Carlos Dupuy |  +56 979778332_x000a_CONTACTO EN TERRENO: Juan Carlos Dupuy |  +56 979778332_x000a_PROBLEMA:_x000a_REQUERIMIENTO:_x000a__x000a_Buenos días, junto con saludar, solicito ejecutar la restaura"/>
    <s v="Se efectúa contacto con cliente:  N/A_x000a_Teléfono de contacto: N/A_x000a_Acciones realizadas: Se realiza los test failover indicados y quedan validados por el cliente._x000a_Solución paliativa o definitiva: definitiva_x000a_Acciones de Mejora, Recomendaciones:  N/A_x000a_Causa Raí"/>
    <d v="1899-12-30T01:52:41"/>
    <d v="1899-12-30T08:31:46"/>
    <d v="1899-12-30T06:39:05"/>
  </r>
  <r>
    <s v="INC000002616276"/>
    <s v="HOUSING"/>
    <x v="14"/>
    <s v="BELIEVE"/>
    <s v="FRANCISCO J FELIU ABARCA"/>
    <s v="frp_dvilca"/>
    <s v="3-Moderado/Limitado"/>
    <x v="1"/>
    <x v="1"/>
    <x v="1"/>
    <s v="MASISA S.A. 1"/>
    <s v="GESTION DATACENTER/ ACCESOS /MASISA S.A. 1"/>
    <s v="15/02/2024 10:26:51"/>
    <s v="15/02/2024 10:32:44"/>
    <x v="0"/>
    <s v="COMUNICACIONES"/>
    <s v="OTROS ENLACES"/>
    <s v="15/02/2024 10:43:42"/>
    <s v="15/02/2024 23:50:00"/>
    <s v="EMPRESA:MASISA S.A. 1_x000a_CÓDIGO DE SERVICIO: _x000a_DIRECCIÓN:Calle San Martin #50, Santiago Centro, Santiago_x000a_NOMBRE DE QUIEN REPORTA:Claudina Tardon_x000a_TELÉFONO DE QUIEN REPORTA:56 9 57503585_x000a_NOMBRE DE CONTACTO EN TERRENO: _x000a_PROBLEMA:_x000a_REVISION DE CPE ENTEL, SALA 1 R"/>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9:35"/>
    <d v="1899-12-30T00:16:51"/>
    <d v="1899-12-30T00:07:16"/>
  </r>
  <r>
    <s v="INC000002616290"/>
    <s v="HOSTING VIRTUAL"/>
    <x v="6"/>
    <s v="SISTEMA OPERATIVO MICROSOFT"/>
    <s v="JAVIER CUEVAS"/>
    <s v="tct_jacuev"/>
    <s v="4-Menor/Localizado"/>
    <x v="0"/>
    <x v="0"/>
    <x v="1"/>
    <s v="TELEFONICA GLOBAL TECHNOLOGY S.A.AGENCIA EN CHILE"/>
    <s v="GRANDE - LOTERIA DE CONCEPCION CHI-004134205-1 // CC-CHI-0000143403"/>
    <s v="15/02/2024 10:44:19"/>
    <s v="15/02/2024 10:45:52"/>
    <x v="0"/>
    <s v="TI"/>
    <s v="SISTEMAS OPERATIVOS"/>
    <s v="15/02/2024 11:08:45"/>
    <s v="15/02/2024 23:50:00"/>
    <s v="Folio generado automáticamente para atender requerimiento del cliente. La solicitud fue realizada directamente al área resolutoria sin pasar por el flujo de mesa de ayuda"/>
    <s v="OK"/>
    <d v="1899-12-30T00:00:00"/>
    <d v="1899-12-30T00:24:26"/>
    <d v="1899-12-30T00:24:26"/>
  </r>
  <r>
    <s v="INC000002616293"/>
    <s v="HOSTING VIRTUAL"/>
    <x v="6"/>
    <s v="SISTEMA OPERATIVO MICROSOFT"/>
    <s v="JAVIER CUEVAS"/>
    <s v="tct_jacuev"/>
    <s v="4-Menor/Localizado"/>
    <x v="0"/>
    <x v="0"/>
    <x v="1"/>
    <s v="TELEFONICA GLOBAL TECHNOLOGY S.A.AGENCIA EN CHILE"/>
    <s v="RV: Cliente PACIFICBLU SPA CHI-004158236-1;CC-CHI-0000149948"/>
    <s v="15/02/2024 11:06:19"/>
    <s v="15/02/2024 11:06:59"/>
    <x v="0"/>
    <s v="TI"/>
    <s v="SISTEMAS OPERATIVOS"/>
    <s v="15/02/2024 11:08:02"/>
    <s v="15/02/2024 23:50:00"/>
    <s v="Folio generado automáticamente para atender requerimiento del cliente. La solicitud fue realizada directamente al área resolutoria sin pasar por el flujo de mesa de ayuda"/>
    <s v="OK"/>
    <d v="1899-12-30T00:00:00"/>
    <d v="1899-12-30T00:01:43"/>
    <d v="1899-12-30T00:01:43"/>
  </r>
  <r>
    <s v="INC000002616587"/>
    <s v="HOUSING"/>
    <x v="11"/>
    <s v="APQ ACCESOS"/>
    <s v="ALDO P VALENZUELA MUJICA"/>
    <s v="tct_avalen"/>
    <s v="2-Significativo/Amplio"/>
    <x v="2"/>
    <x v="2"/>
    <x v="1"/>
    <s v="TELEFONICA EMPRESAS DE CHILE SA"/>
    <s v="SUPERVISION limpieza de Rack"/>
    <s v="15/02/2024 2:31:51"/>
    <s v="15/02/2024 2:34:18"/>
    <x v="0"/>
    <s v="CDP ANTIGUO 1"/>
    <s v="CDP ANTIGUO 2"/>
    <s v="15/02/2024 2:37:27"/>
    <s v="15/02/2024 23:50:00"/>
    <s v="SUPERVISION limpieza involucra la eliminacion de restos de materiales y polvo que tienen algunos rack , equipamientos, frotal y trasera."/>
    <s v="SE REALIZA SUPERVISION"/>
    <d v="1899-12-30T00:02:43"/>
    <d v="1899-12-30T00:05:36"/>
    <d v="1899-12-30T00:02:53"/>
  </r>
  <r>
    <s v="INC000002616590"/>
    <s v="HOUSING"/>
    <x v="11"/>
    <s v="APQ ACCESOS"/>
    <s v="ALDO P VALENZUELA MUJICA"/>
    <s v="tct_avalen"/>
    <s v="2-Significativo/Amplio"/>
    <x v="2"/>
    <x v="2"/>
    <x v="1"/>
    <s v="TELEFONICA EMPRESAS DE CHILE SA"/>
    <s v="SUPERVISION CAMBIO DE DISCO POR ROTURA"/>
    <s v="15/02/2024 2:38:09"/>
    <s v="15/02/2024 2:40:18"/>
    <x v="0"/>
    <s v="CDP ANTIGUO 1"/>
    <s v="CDP ANTIGUO 2"/>
    <s v="15/02/2024 2:42:52"/>
    <s v="15/02/2024 23:50:00"/>
    <s v="SUPERVISION CAMBIO DE DISCO POR ROTURA"/>
    <s v="SE REALIZA SUPERVISION"/>
    <d v="1899-12-30T00:02:10"/>
    <d v="1899-12-30T00:04:43"/>
    <d v="1899-12-30T00:02:33"/>
  </r>
  <r>
    <s v="INC000002616594"/>
    <s v="HOUSING"/>
    <x v="11"/>
    <s v="APQ ACCESOS"/>
    <s v="ALDO P VALENZUELA MUJICA"/>
    <s v="tct_avalen"/>
    <s v="2-Significativo/Amplio"/>
    <x v="2"/>
    <x v="2"/>
    <x v="1"/>
    <s v="TELEFONICA EMPRESAS DE CHILE SA"/>
    <s v="RONDA Y REVISION DE SALAS TECNICAS"/>
    <s v="15/02/2024 2:44:02"/>
    <s v="15/02/2024 2:47:40"/>
    <x v="0"/>
    <s v="CDP ANTIGUO 1"/>
    <s v="CDP ANTIGUO 2"/>
    <s v="15/02/2024 2:49:12"/>
    <s v="15/02/2024 23:50:00"/>
    <s v="RONDA Y REVISION DE SALAS TECNICAS"/>
    <s v="SE REALIZA SUPERVISION"/>
    <d v="1899-12-30T00:01:32"/>
    <d v="1899-12-30T00:05:10"/>
    <d v="1899-12-30T00:03:38"/>
  </r>
  <r>
    <s v="INC000002616600"/>
    <s v="HOUSING"/>
    <x v="11"/>
    <s v="APQ ACCESOS"/>
    <s v="ALDO P VALENZUELA MUJICA"/>
    <s v="tct_avalen"/>
    <s v="2-Significativo/Amplio"/>
    <x v="2"/>
    <x v="2"/>
    <x v="1"/>
    <s v="TELEFONICA EMPRESAS DE CHILE SA"/>
    <s v="TOMA DE ALARMAS DE CLIENTE"/>
    <s v="15/02/2024 2:51:26"/>
    <s v="15/02/2024 2:53:23"/>
    <x v="0"/>
    <s v="CDP ANTIGUO 1"/>
    <s v="CDP ANTIGUO 2"/>
    <s v="15/02/2024 2:55:13"/>
    <s v="15/02/2024 23:50:00"/>
    <s v="TOMA DE ALARMAS DE CLIENTE"/>
    <s v="SE REALIZA SUPERVISION"/>
    <d v="1899-12-30T00:01:20"/>
    <d v="1899-12-30T00:03:47"/>
    <d v="1899-12-30T00:02:27"/>
  </r>
  <r>
    <s v="INC000002616604"/>
    <s v="HOUSING"/>
    <x v="11"/>
    <s v="APQ ACCESOS"/>
    <s v="ALDO P VALENZUELA MUJICA"/>
    <s v="tct_avalen"/>
    <s v="2-Significativo/Amplio"/>
    <x v="2"/>
    <x v="2"/>
    <x v="1"/>
    <s v="TELEFONICA EMPRESAS DE CHILE SA"/>
    <s v="SUPERVISION Decomiso de equipos Servidores Blade DXC"/>
    <s v="15/02/2024 2:55:55"/>
    <s v="15/02/2024 2:57:18"/>
    <x v="0"/>
    <s v="CDP ANTIGUO 1"/>
    <s v="CDP ANTIGUO 2"/>
    <s v="15/02/2024 2:58:50"/>
    <s v="15/02/2024 23:50:00"/>
    <s v="SUPERVISION Decomiso de equipos Servidores Blade DXC"/>
    <s v="SE REALIZA SUPERVISION"/>
    <d v="1899-12-30T00:01:07"/>
    <d v="1899-12-30T00:02:55"/>
    <d v="1899-12-30T00:01:48"/>
  </r>
  <r>
    <s v="INC000002616649"/>
    <s v="TICKET-INTELIGENTE"/>
    <x v="6"/>
    <s v="GESTION TI"/>
    <s v="ALEJANDRO ACEVEDO VALENZUELA"/>
    <s v="USR_TSIGHT"/>
    <s v="1-Extenso/Generalizado"/>
    <x v="0"/>
    <x v="0"/>
    <x v="3"/>
    <s v="FUNDACION INSTITUTO PROFESIONAL DUOC UC"/>
    <s v="fiprdu01 - srvfs01_vm TICKET AUTOMATICO"/>
    <s v="15/02/2024 4:57:42"/>
    <s v="15/02/2024 4:57:42"/>
    <x v="0"/>
    <s v="TRUESIGHT"/>
    <s v="TRUESIGHT"/>
    <s v="15/02/2024 6:59:32"/>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residual quedando con 47%. alarma superada."/>
    <d v="1899-12-30T01:59:31"/>
    <d v="1899-12-30T02:01:50"/>
    <d v="1899-12-30T00:02:19"/>
  </r>
  <r>
    <s v="INC000002616788"/>
    <s v="HOUSING"/>
    <x v="13"/>
    <s v="ADMINISTRADORES RESIDENTES"/>
    <s v="CRISTOPHER MALDONADO ROMERO"/>
    <s v="frp_jugonz"/>
    <s v="3-Moderado/Limitado"/>
    <x v="1"/>
    <x v="1"/>
    <x v="1"/>
    <s v="BANCO SANTANDER CHILE 1"/>
    <s v="GESTION DATACENTER/ ACCESOS / BANCO SANTANDER CHILE 1"/>
    <s v="15/02/2024 9:09:12"/>
    <s v="15/02/2024 9:11:09"/>
    <x v="0"/>
    <s v="COMUNICACIONES"/>
    <s v="VPN IP - MPLS"/>
    <s v="15/02/2024 9:37:20"/>
    <s v="15/02/2024 23:50:00"/>
    <s v="EMPRESA: BANCO SANTANDER CHILE 1_x000a_CÓDIGO DE SERVICIO: _x000a_DIRECCIÓN: Av. Apoquindo #7071, Las Condes, Santiago_x000a_NOMBRE DE QUIEN REPORTA: Christian Tapia Torres_x000a_TELÉFONO DE QUIEN REPORTA: 56-9-81568202_x000a_NOMBRE DE CONTACTO EN TERRENO: Marcelo Aravena Boza 569815"/>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9:58"/>
    <d v="1899-12-30T00:28:08"/>
    <d v="1899-12-30T00:08:10"/>
  </r>
  <r>
    <s v="INC000002616907"/>
    <s v="VPN IP - MPLS"/>
    <x v="3"/>
    <s v="GESTION HD"/>
    <s v="JUAN CARLOS UZCATEGUI FUGUETT"/>
    <s v="frp_pcamay"/>
    <s v="3-Moderado/Limitado"/>
    <x v="1"/>
    <x v="1"/>
    <x v="1"/>
    <s v="AUTOSUMMIT CHILE S.A."/>
    <s v="HD/Proyecto: C-19872400075; AUTO SUMMIT CHILE S A"/>
    <s v="15/02/2024 9:44:58"/>
    <s v="15/02/2024 9:47:25"/>
    <x v="0"/>
    <s v="TI"/>
    <s v="SISTEMAS OPERATIVOS"/>
    <s v="15/02/2024 15:35:13"/>
    <s v="15/02/2024 23:50:00"/>
    <s v="PREVENTIVO: NO_x000a_CODIGO DE SERVICIO:_x000a_DIRECCION:_x000a_QUIEN REPORTA:+56 9 9343 3824 Willians José Arenas Zarraga_x000a_CONTACTO EN TERRENO:_x000a_PROBLEMA:_x000a_REQUERIMIENTO:informo que proyecto consiste_x000a_en una auto renovación de servicio, para esto solicito de su apoyo_x000a_enviand"/>
    <s v="Se realiza requerimiento de acuerdo a lo solicitado"/>
    <d v="1899-12-30T05:12:16"/>
    <d v="1899-12-30T05:50:15"/>
    <d v="1899-12-30T00:37:59"/>
  </r>
  <r>
    <s v="INC000002616913"/>
    <s v="VPN IP - MPLS"/>
    <x v="3"/>
    <s v="GESTION HD"/>
    <s v="JUAN CARLOS UZCATEGUI FUGUETT"/>
    <s v="frp_pcamay"/>
    <s v="3-Moderado/Limitado"/>
    <x v="1"/>
    <x v="1"/>
    <x v="1"/>
    <s v="ARTIKOS CHILE S A"/>
    <s v="HD/Proyecto C-19872400072; ARTIKOS CHILE S A"/>
    <s v="15/02/2024 9:58:43"/>
    <s v="15/02/2024 10:00:19"/>
    <x v="0"/>
    <s v="TI"/>
    <s v="SISTEMAS OPERATIVOS"/>
    <s v="15/02/2024 15:34:40"/>
    <s v="15/02/2024 23:50:00"/>
    <s v="PREVENTIVO: NO_x000a_CODIGO DE SERVICIO:_x000a_DIRECCION:_x000a_QUIEN REPORTA:+56 9 9343 3824 Willians José Arenas Zarraga _x000a_CONTACTO EN TERRENO:_x000a_PROBLEMA:_x000a_REQUERIMIENTO:junto con saludar, informo que proyecto consiste_x000a_en una auto renovación de servicio, para esto solicito"/>
    <s v="Se realiza requerimiento de acuerdo a lo solicitado"/>
    <d v="1899-12-30T05:11:30"/>
    <d v="1899-12-30T05:35:57"/>
    <d v="1899-12-30T00:24:27"/>
  </r>
  <r>
    <s v="INC000002616923"/>
    <s v="VPN IP - MPLS"/>
    <x v="3"/>
    <s v="GESTION HD"/>
    <s v="ANGEL CASTRO CABRERA"/>
    <s v="frp_pcamay"/>
    <s v="3-Moderado/Limitado"/>
    <x v="1"/>
    <x v="1"/>
    <x v="1"/>
    <s v="INSTITUTO PROFESIONAL DE CHILE SA"/>
    <s v="HD/RV: C-19872400077 // RV: URGENTE: CLOUD // CC-CHI-0000133"/>
    <s v="15/02/2024 10:20:28"/>
    <s v="15/02/2024 10:21:40"/>
    <x v="0"/>
    <s v="CDP ANTIGUO 1"/>
    <s v="CDP ANTIGUO 2"/>
    <s v="16/02/2024 9:58:13"/>
    <s v="16/02/2024 23:50:00"/>
    <s v="PREVENTIVO: NO_x000a_CODIGO DE SERVICIO:_x000a_DIRECCION:_x000a_QUIEN REPORTA:+56 9 9343 3824Willians José Arenas Zarraga_x000a_CONTACTO EN TERRENO:_x000a_PROBLEMA:_x000a_REQUERIMIENTO: junto con saludar, informo que proyecto consiste_x000a_en una auto renovación de servicio, para esto solicito"/>
    <s v="Se efectúa contacto con cliente: Williams Arenas_x000a_Teléfono de contacto: Via correo _x000a_Acciones realizadas: Se envía información vía correo. Se escala a nivel comercial._x000a_Acciones de Mejora, Recomendaciones: N/A_x000a_Causa Raíz: N/A"/>
    <d v="1899-12-30T20:42:20"/>
    <d v="1899-12-30T23:37:45"/>
    <d v="1899-12-30T02:55:25"/>
  </r>
  <r>
    <s v="INC000002617030"/>
    <s v="TICKET-INTELIGENTE"/>
    <x v="6"/>
    <s v="GESTION TI"/>
    <s v="RICARDO R GALLEGOS OYANEDER"/>
    <s v="USR_TSIGHT"/>
    <s v="1-Extenso/Generalizado"/>
    <x v="0"/>
    <x v="0"/>
    <x v="3"/>
    <s v="RABIE HNOSLTDA"/>
    <s v="rabie001 - aranda_app01 TICKET AUTOMATICO"/>
    <s v="15/02/2024 10:32:03"/>
    <s v="15/02/2024 10:32:03"/>
    <x v="0"/>
    <s v="TRUESIGHT"/>
    <s v="TRUESIGHT"/>
    <s v="15/02/2024 13:03:38"/>
    <s v="15/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Teléfono de contacto: N/A_x000a_Acciones realizadas: Alarma por alto uso de recursos, alarma liberada, servidor responde correctamente._x000a_Solución paliativa o definitiva: Comportamiento normal._x000a_Acciones de Mejora, Recomendaciones: N/A_x000a_Causa Raíz: N/A"/>
    <d v="1899-12-30T01:09:08"/>
    <d v="1899-12-30T02:31:35"/>
    <d v="1899-12-30T01:22:27"/>
  </r>
  <r>
    <s v="INC000002617179"/>
    <s v="HOSTING VIRTUAL"/>
    <x v="6"/>
    <s v="SM OPERACIONES"/>
    <s v="RICARDO R GALLEGOS OYANEDER"/>
    <s v="tct_rgalle"/>
    <s v="4-Menor/Localizado"/>
    <x v="0"/>
    <x v="0"/>
    <x v="1"/>
    <s v="TELEFONICA GLOBAL TECHNOLOGY S.A.AGENCIA EN CHILE"/>
    <s v="Revisión en conjunto a grupo MS por desincronización AdConnect"/>
    <s v="15/02/2024 12:58:23"/>
    <s v="15/02/2024 13:00:02"/>
    <x v="0"/>
    <s v="TI"/>
    <s v="SISTEMAS OPERATIVOS"/>
    <s v="15/02/2024 17:31:20"/>
    <s v="15/02/2024 23:50:00"/>
    <s v="Revisión en conjunto a grupo MS por desincronización AdConnect"/>
    <s v="Revisión en conjunto a grupo MS por desincronización AdConnect"/>
    <d v="1899-12-30T00:00:00"/>
    <d v="1899-12-30T04:32:57"/>
    <d v="1899-12-30T04:32:57"/>
  </r>
  <r>
    <s v="INC000002617182"/>
    <s v="HOSTING VIRTUAL"/>
    <x v="6"/>
    <s v="SM OPERACIONES"/>
    <s v="RICARDO R GALLEGOS OYANEDER"/>
    <s v="tct_rgalle"/>
    <s v="4-Menor/Localizado"/>
    <x v="0"/>
    <x v="0"/>
    <x v="1"/>
    <s v="TELEFONICA GLOBAL TECHNOLOGY S.A.AGENCIA EN CHILE"/>
    <s v="Reunión interna de area MS"/>
    <s v="15/02/2024 13:05:37"/>
    <s v="15/02/2024 13:06:00"/>
    <x v="0"/>
    <s v="TI"/>
    <s v="SISTEMAS OPERATIVOS"/>
    <s v="15/02/2024 17:32:52"/>
    <s v="15/02/2024 23:50:00"/>
    <s v="Reunión interna de area MS"/>
    <s v="Reunión interna de area MS"/>
    <d v="1899-12-30T00:00:00"/>
    <d v="1899-12-30T04:27:15"/>
    <d v="1899-12-30T04:27:15"/>
  </r>
  <r>
    <s v="INC000002617185"/>
    <s v="HOSTING VIRTUAL"/>
    <x v="6"/>
    <s v="SM OPERACIONES"/>
    <s v="RICARDO R GALLEGOS OYANEDER"/>
    <s v="tct_rgalle"/>
    <s v="4-Menor/Localizado"/>
    <x v="0"/>
    <x v="0"/>
    <x v="1"/>
    <s v="TELEFONICA GLOBAL TECHNOLOGY S.A.AGENCIA EN CHILE"/>
    <s v="Sesión de trabajo por error recepción correos exchange on premise"/>
    <s v="15/02/2024 13:06:09"/>
    <s v="15/02/2024 13:07:02"/>
    <x v="0"/>
    <s v="TI"/>
    <s v="SISTEMAS OPERATIVOS"/>
    <s v="15/02/2024 17:34:19"/>
    <s v="15/02/2024 23:50:00"/>
    <s v="Sesión de trabajo por error recepción correos exchange on premise"/>
    <s v="Sesión de trabajo por error recepción correos exchange on premise"/>
    <d v="1899-12-30T00:00:00"/>
    <d v="1899-12-30T04:28:10"/>
    <d v="1899-12-30T04:28:10"/>
  </r>
  <r>
    <s v="INC000002617273"/>
    <s v="HOUSING"/>
    <x v="8"/>
    <s v="ADMINISTRADORES RESIDENTES"/>
    <s v="FERNEY D GARZON PEÑA"/>
    <s v="frp_jugonz"/>
    <s v="3-Moderado/Limitado"/>
    <x v="1"/>
    <x v="1"/>
    <x v="1"/>
    <s v="CENTRO DE COMPENSACION AUTOMATIZADO S A"/>
    <s v="GESTION DATACENTER/ ACCESOS / CENTRO DE COMPENSACION AUTOMATIZADO S A"/>
    <s v="15/02/2024 12:38:40"/>
    <s v="15/02/2024 12:40:27"/>
    <x v="0"/>
    <s v="COMUNICACIONES"/>
    <s v="VPN IP - MPLS"/>
    <s v="15/02/2024 16:42:35"/>
    <s v="15/02/2024 23:50:00"/>
    <s v="EMPRESA: CENTRO DE COMPENSACION AUTOMATIZADO S A_x000a_CÓDIGO DE SERVICIO: _x000a_DIRECCIÓN: AV. Presidente Prieto #226, Paine, Santiago_x000a_NOMBRE DE QUIEN REPORTA: José Cartes M_x000a_TELÉFONO DE QUIEN REPORTA: 939363411_x000a_NOMBRE DE CONTACTO EN TERRENO: José Cartes M 93936341"/>
    <m/>
    <d v="1899-12-30T03:33:54"/>
    <d v="1899-12-30T04:03:55"/>
    <d v="1899-12-30T00:30:01"/>
  </r>
  <r>
    <s v="INC000002617328"/>
    <s v="SEGURIDAD"/>
    <x v="6"/>
    <s v="SSO"/>
    <s v="RICARDO R GALLEGOS OYANEDER"/>
    <s v="tct_didala"/>
    <s v="2-Significativo/Amplio"/>
    <x v="2"/>
    <x v="2"/>
    <x v="1"/>
    <s v="TELEFONICA CYBERSECURITY TECH CHILE SPA"/>
    <s v="Alta Usuario AD nuevo colaborador SOC"/>
    <s v="15/02/2024 14:30:23"/>
    <s v="15/02/2024 14:31:46"/>
    <x v="0"/>
    <s v="SOC Empresas"/>
    <s v="Marca"/>
    <s v="15/02/2024 17:21:27"/>
    <s v="15/02/2024 23:50:00"/>
    <s v="Nos solicita apoyo con : Alta Usuario AD nuevo colaborador SOC_x000a__x000a_Se notifica el ingreso de nuevo personal con los siguientes datos:_x000a_•_x0009_Rut: 19.431.096-K_x000a_•_x0009_Nombres: Mario Angel_x000a_•_x0009_Aprellidos: Fernandez Gonzalez_x000a_•_x0009_Cargo: Pentester_x000a_•_x0009_Telefono: +56996944338_x000a_•_x0009_I"/>
    <s v="Se crea usuario según solicitud."/>
    <d v="1899-12-30T00:31:44"/>
    <d v="1899-12-30T02:51:04"/>
    <d v="1899-12-30T02:19:20"/>
  </r>
  <r>
    <s v="INC000002617482"/>
    <s v="HOUSING"/>
    <x v="14"/>
    <s v="ADMINISTRADORES RESIDENTES"/>
    <s v="FRANCISCO J FELIU ABARCA"/>
    <s v="frp_jugonz"/>
    <s v="3-Moderado/Limitado"/>
    <x v="1"/>
    <x v="1"/>
    <x v="1"/>
    <s v="CAJA DE COMPENSACION DE ASIGNACION FAMILIAR LOS HEROES"/>
    <s v="GESTION DATACENTER/ ACCESOS / CAJA DE COMPENSACION DE ASIGNACION FAMILIAR LOS HEROES"/>
    <s v="15/02/2024 14:30:11"/>
    <s v="15/02/2024 14:33:03"/>
    <x v="0"/>
    <s v="CDP ANTIGUO 1"/>
    <s v="CDP ANTIGUO 2"/>
    <s v="15/02/2024 14:45:40"/>
    <s v="15/02/2024 23:50:00"/>
    <s v="EMPRESA: CAJA DE COMPENSACION DE ASIGNACION FAMILIAR LOS HEROES_x000a_CÓDIGO DE SERVICIO: _x000a_DIRECCIÓN: Calle San Martin #50, Santiago Centro, Santiago_x000a_NOMBRE DE QUIEN REPORTA: Jose Monteverde_x000a_TELÉFONO DE QUIEN REPORTA: 56992367859_x000a_NOMBRE DE CONTACTO EN TERRENO:"/>
    <s v="Fase de resolución y recuperación: INFORMACION_x000a_Se efectúa contacto con cliente: N/A_x000a_Teléfono de contacto: N/A_x000a_Acciones realizadas: ACCESOS RECHAZADOS / EXTENSION HORARIA NO APROBADA_x000a_Solución paliativa o definitiva: N/A_x000a_Acciones de Mejora, Recomendaciones"/>
    <d v="1899-12-30T00:07:28"/>
    <d v="1899-12-30T00:15:29"/>
    <d v="1899-12-30T00:08:01"/>
  </r>
  <r>
    <s v="INC000002617495"/>
    <s v="HOUSING"/>
    <x v="14"/>
    <s v="ADMINISTRADORES RESIDENTES"/>
    <s v="FRANCISCO J FELIU ABARCA"/>
    <s v="frp_jugonz"/>
    <s v="3-Moderado/Limitado"/>
    <x v="1"/>
    <x v="1"/>
    <x v="1"/>
    <s v="TELEFONICA EMPRESAS DE CHILE SA"/>
    <s v="GESTION DATACENTER/ ACCESOS / TELEFONICA EMPRESAS DE CHILE SA"/>
    <s v="15/02/2024 14:41:28"/>
    <s v="15/02/2024 14:43:59"/>
    <x v="0"/>
    <s v="PLATAFORMAS INTERNAS"/>
    <s v="ALMACENAMIENTO"/>
    <s v="15/02/2024 15:46:16"/>
    <s v="15/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 56974138322"/>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9:20"/>
    <d v="1899-12-30T01:04:48"/>
    <d v="1899-12-30T00:05:28"/>
  </r>
  <r>
    <s v="INC000002617502"/>
    <s v="HOSTING VIRTUAL"/>
    <x v="6"/>
    <s v="SISTEMA OPERATIVO MICROSOFT"/>
    <s v="JAVIER CUEVAS"/>
    <s v="tct_jacuev"/>
    <s v="4-Menor/Localizado"/>
    <x v="0"/>
    <x v="0"/>
    <x v="1"/>
    <s v="TELEFONICA GLOBAL TECHNOLOGY S.A.AGENCIA EN CHILE"/>
    <s v="config hibrido"/>
    <s v="15/02/2024 14:45:56"/>
    <s v="15/02/2024 14:46:30"/>
    <x v="0"/>
    <s v="TI"/>
    <s v="SISTEMAS OPERATIVOS"/>
    <s v="15/02/2024 14:46:30"/>
    <s v="15/02/2024 23:50:00"/>
    <s v="Folio generado automáticamente para atender requerimiento del cliente. La solicitud fue realizada directamente al área resolutoria sin pasar por el flujo de mesa de ayuda"/>
    <s v="OK"/>
    <d v="1899-12-30T00:00:00"/>
    <d v="1899-12-30T00:00:34"/>
    <d v="1899-12-30T00:00:34"/>
  </r>
  <r>
    <s v="INC000002617509"/>
    <s v="VPN IP - MPLS"/>
    <x v="17"/>
    <s v="GESTION HD"/>
    <s v="RODRIGO VÁSQUEZ MUÑOZ"/>
    <s v="frp_pcamay"/>
    <s v="3-Moderado/Limitado"/>
    <x v="1"/>
    <x v="1"/>
    <x v="1"/>
    <s v="ACMA S.A."/>
    <s v="HD/ACMA - Respaldo de Transaction Log servidor ACP"/>
    <s v="15/02/2024 13:30:07"/>
    <s v="15/02/2024 13:32:06"/>
    <x v="0"/>
    <s v="CDP ANTIGUO 1"/>
    <s v="CDP ANTIGUO 2"/>
    <s v="17/02/2024 12:21:22"/>
    <s v="17/02/2024 23:50:00"/>
    <s v="PREVENTIVO: NO_x000a_CODIGO DE SERVICIO:_x000a_DIRECCION:_x000a_QUIEN REPORTA:+56 9 8510 0702 Ewald Galaz Millaleo_x000a_CONTACTO EN TERRENO:_x000a_PROBLEMA:_x000a_REQUERIMIENTO:Favor generar ticket en base a requerimiento de cliente ACMA._x000a__x000a_Por favor indicar, si está configurado el respald"/>
    <s v="FASE RESOLUCIÓN Y RECUPERACIÓN_x000a__x000a_Se efectúa contacto con cliente: N/A_x000a__x000a_Teléfono de contacto: N/A_x000a__x000a_Acciones realizadas: trxlog estaba habilitado la bd debia no estar en modo simple_x000a__x000a_Solución paliativa o definitiva: trxlog estaba habilitado la bd debia no e"/>
    <d v="1899-12-31T21:54:39"/>
    <d v="1899-12-31T22:51:15"/>
    <d v="1899-12-30T00:56:36"/>
  </r>
  <r>
    <s v="INC000002617556"/>
    <s v="HOSTING VIRTUAL"/>
    <x v="18"/>
    <s v="DUOC TICKET AUTOMATICO"/>
    <s v="CRISTOBAL I REYES DELGADO"/>
    <s v="frp_eavend"/>
    <s v="3-Moderado/Limitado"/>
    <x v="0"/>
    <x v="0"/>
    <x v="1"/>
    <s v="FUNDACION INSTITUTO PROFESIONAL DUOC UC"/>
    <s v="DUOC|REQ| Añadir segmentos nuevos a OCI"/>
    <s v="15/02/2024 15:23:26"/>
    <s v="15/02/2024 15:26:21"/>
    <x v="0"/>
    <s v="TI"/>
    <s v="BASES DE DATOS"/>
    <s v="15/02/2024 17:56:20"/>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solicitad. Se envia correo con evidencia de los trabajos."/>
    <d v="1899-12-30T02:12:42"/>
    <d v="1899-12-30T02:32:54"/>
    <d v="1899-12-30T00:20:12"/>
  </r>
  <r>
    <s v="INC000002617558"/>
    <s v="HOUSING"/>
    <x v="18"/>
    <s v="DUOC TICKET AUTOMATICO"/>
    <s v="CLAUDIO A GAJARDO GARRIDO"/>
    <s v="frp_eavend"/>
    <s v="3-Moderado/Limitado"/>
    <x v="0"/>
    <x v="0"/>
    <x v="1"/>
    <s v="FUNDACION INSTITUTO PROFESIONAL DUOC UC"/>
    <s v="DUOC|REQ| Homologar BDD de PRD a QA"/>
    <s v="15/02/2024 15:31:28"/>
    <s v="15/02/2024 15:35:00"/>
    <x v="0"/>
    <s v="CDP ANTIGUO 1"/>
    <s v="CDP ANTIGUO 2"/>
    <s v="16/02/2024 17:19:15"/>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ancela ticket, en espera de validaciones por parte de cliente antes de proceder a su ejecución... Realizadas las válidacione se abrira un nueco ticket para proceder."/>
    <d v="1899-12-31T01:04:03"/>
    <d v="1899-12-31T01:47:47"/>
    <d v="1899-12-30T00:43:44"/>
  </r>
  <r>
    <s v="INC000002617592"/>
    <s v="HOUSING"/>
    <x v="13"/>
    <s v="ADMINISTRADORES RESIDENTES"/>
    <s v="CRISTOPHER MALDONADO ROMERO"/>
    <s v="frp_jugonz"/>
    <s v="3-Moderado/Limitado"/>
    <x v="1"/>
    <x v="1"/>
    <x v="1"/>
    <s v="CAJA DE COMPENSACION DE ASIGNACION FAMILIAR LOS HEROES"/>
    <s v="GESTION DATACENTER/ ACCESOS / CAJA DE COMPENSACION DE ASIGNACION FAMILIAR LOS HEROES"/>
    <s v="15/02/2024 17:34:01"/>
    <s v="15/02/2024 17:35:54"/>
    <x v="0"/>
    <s v="COMUNICACIONES"/>
    <s v="VPN IP - MPLS"/>
    <s v="15/02/2024 17:46:01"/>
    <s v="15/02/2024 23:50:00"/>
    <s v="EMPRESA: CAJA DE COMPENSACION DE ASIGNACION FAMILIAR LOS HEROES_x000a_CÓDIGO DE SERVICIO: _x000a_DIRECCIÓN: Av. Apoquindo #7071, Las Condes, Santiago_x000a_NOMBRE DE QUIEN REPORTA: José Monteverde_x000a_TELÉFONO DE QUIEN REPORTA: 569 9236 7859_x000a_NOMBRE DE CONTACTO EN TERRENO: Jo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4:54"/>
    <d v="1899-12-30T00:12:00"/>
    <d v="1899-12-30T00:07:06"/>
  </r>
  <r>
    <s v="INC000002617598"/>
    <s v="VPN IP - MPLS"/>
    <x v="9"/>
    <s v="GESTION HD"/>
    <s v="EWALD R GALAZ MILLALEO"/>
    <s v="frp_pcamay"/>
    <s v="3-Moderado/Limitado"/>
    <x v="1"/>
    <x v="1"/>
    <x v="1"/>
    <s v="TELEFONICA GLOBAL TECHNOLOGY S.A.AGENCIA EN CHILE"/>
    <s v="HD/RE: Actualizacion de Certificado"/>
    <s v="15/02/2024 18:22:02"/>
    <s v="15/02/2024 18:26:06"/>
    <x v="0"/>
    <s v="Service"/>
    <s v="Internal"/>
    <s v="16/02/2024 9:09:21"/>
    <s v="16/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s v="Estimados,_x000a__x000a_Se adjunta correo de respuesta enviado al cliente._x000a__x000a_Saludos."/>
    <d v="1899-12-30T10:46:49"/>
    <d v="1899-12-30T14:47:19"/>
    <d v="1899-12-30T04:00:30"/>
  </r>
  <r>
    <s v="INC000002617616"/>
    <s v="VPN IP - MPLS"/>
    <x v="3"/>
    <s v="ADMINISTRADORES RESIDENTES"/>
    <s v="DEIBY Y SANTOYO MONTEROLA"/>
    <s v="frp_joflor"/>
    <s v="4-Menor/Localizado"/>
    <x v="0"/>
    <x v="0"/>
    <x v="1"/>
    <s v="TELEFONICA CHILE S.A."/>
    <s v="GAMA | RE: Solarwinds TTECH - Eventos actuales."/>
    <s v="15/02/2024 14:05:46"/>
    <s v="15/02/2024 14:08:47"/>
    <x v="0"/>
    <s v="CDP ANTIGUO 1"/>
    <s v="CDP ANTIGUO 2"/>
    <s v="15/02/2024 18:23:31"/>
    <s v="15/02/2024 23:50:00"/>
    <s v="PREVENTIVO: NO_x000a_CODIGO DE SERVICIO: SW-DB01-V3_x000a_DIRECCION: - _x000a_QUIEN REPORTA: Cristobal Reyes Delgado | +56 9 6664 3831_x000a_CONTACTO EN TERRENO: Cristobal Reyes Delgado |  +56 9 6664 3831_x000a_PROBLEMA:_x000a_REQUERIMIENTO:_x000a__x000a_Actualmente presenta problemas de espacio el di"/>
    <s v="FASE RESOLUCIÓN Y RECUPERACIÓN_x000a__x000a_Se efectúa contacto con cliente:N/A_x000a__x000a_Teléfono de contacto:N/A_x000a__x000a_Acciones realizadas: Se realiza la expansion del disco de 32GB a 52GB segun lo solicitado. el Disco asociado es el SCSI 2:9_x000a__x000a_Solución paliativa o definitiva: N"/>
    <d v="1899-12-30T01:33:30"/>
    <d v="1899-12-30T04:17:45"/>
    <d v="1899-12-30T02:44:15"/>
  </r>
  <r>
    <s v="INC000002617660"/>
    <s v="HOSTING VIRTUAL"/>
    <x v="6"/>
    <s v="SISTEMA OPERATIVO MICROSOFT"/>
    <s v="JAVIER CUEVAS"/>
    <s v="tct_jacuev"/>
    <s v="4-Menor/Localizado"/>
    <x v="0"/>
    <x v="0"/>
    <x v="1"/>
    <s v="TELEFONICA GLOBAL TECHNOLOGY S.A.AGENCIA EN CHILE"/>
    <s v="REPORTE DUOC EXCHANGE"/>
    <s v="15/02/2024 16:37:03"/>
    <s v="15/02/2024 16:38:04"/>
    <x v="0"/>
    <s v="TI"/>
    <s v="SISTEMAS OPERATIVOS"/>
    <s v="15/02/2024 16:38:04"/>
    <s v="15/02/2024 23:50:00"/>
    <s v="Folio generado automáticamente para atender requerimiento del cliente. La solicitud fue realizada directamente al área resolutoria sin pasar por el flujo de mesa de ayuda"/>
    <s v="OK"/>
    <d v="1899-12-30T00:00:00"/>
    <d v="1899-12-30T00:01:01"/>
    <d v="1899-12-30T00:01:01"/>
  </r>
  <r>
    <s v="INC000002617787"/>
    <s v="TICKET-INTELIGENTE"/>
    <x v="4"/>
    <s v="GESTION TI"/>
    <s v="JUAN P SEGURA VARGAS"/>
    <s v="USR_TSIGHT"/>
    <s v="1-Extenso/Generalizado"/>
    <x v="0"/>
    <x v="0"/>
    <x v="3"/>
    <s v="FUNDACION INSTITUTO PROFESIONAL DUOC UC"/>
    <s v="fiprdu01 - srvfs01_vm TICKET AUTOMATICO"/>
    <s v="15/02/2024 15:36:43"/>
    <s v="15/02/2024 15:36:43"/>
    <x v="0"/>
    <s v="TI"/>
    <s v="SISTEMAS OPERATIVOS"/>
    <s v="15/02/2024 22:27:25"/>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6:06:33"/>
    <d v="1899-12-30T06:50:42"/>
    <d v="1899-12-30T00:44:09"/>
  </r>
  <r>
    <s v="INC000002617817"/>
    <s v="TICKET-INTELIGENTE"/>
    <x v="7"/>
    <s v="DUOC TICKET AUTOMATICO"/>
    <s v="VICTOR SEPULVEDA GAMARRA"/>
    <s v="USR_TSIGHT"/>
    <s v="1-Extenso/Generalizado"/>
    <x v="0"/>
    <x v="0"/>
    <x v="3"/>
    <s v="FUNDACION INSTITUTO PROFESIONAL DUOC UC"/>
    <s v="fiprdu01 - srvctcasino-2k23 TICKET AUTOMATICO"/>
    <s v="15/02/2024 16:11:23"/>
    <s v="15/02/2024 16:11:23"/>
    <x v="0"/>
    <s v="TI"/>
    <s v="SISTEMAS OPERATIVOS"/>
    <s v="15/02/2024 16:44:42"/>
    <s v="15/02/2024 23:50:00"/>
    <s v="PREVENTIVO=SI_x000a_CODIGO DE SERVICIO=FIPRDU01 - SRVCTCASINO-2K23_x000a_DIRECCION=NULL_x000a_CIUDAD=NULL_x000a_COMUNA LOCAL=_x000a_REGION=NULL_x000a_QUIEN REPORTA=Ticket automático_x000a_CONTACTO EN TERRENO=_x000a_PROBLEMA=Down for node FIPRDU01 - SRVCTCASINO-2K23_x000a_REQUERIMIENTO=_x000a_EQUIPOS ENERGIZADO O"/>
    <s v="El servidor SRVCTCASINO-2k23 fue apagado y eliminado, ya que este se utilizó solo para una migración. Se solicitar la baja de monitoreo."/>
    <d v="1899-12-30T00:12:49"/>
    <d v="1899-12-30T00:33:19"/>
    <d v="1899-12-30T00:20:30"/>
  </r>
  <r>
    <s v="INC000002617928"/>
    <s v="VPN IP - MPLS"/>
    <x v="17"/>
    <s v="ADMINISTRADORES RESIDENTES"/>
    <s v="SEBASTIAN VILLENA"/>
    <s v="frp_joflor"/>
    <s v="3-Moderado/Limitado"/>
    <x v="1"/>
    <x v="1"/>
    <x v="1"/>
    <s v="INSTITUTO PROFESIONAL DE CHILE SA"/>
    <s v="GAMA | E: Información de respaldos"/>
    <s v="15/02/2024 17:37:07"/>
    <s v="15/02/2024 17:41:13"/>
    <x v="0"/>
    <s v="CDP ANTIGUO 1"/>
    <s v="CDP ANTIGUO 2"/>
    <s v="16/02/2024 20:09:53"/>
    <s v="16/02/2024 23:50:00"/>
    <s v="PREVENTIVO: NO_x000a_CODIGO DE SERVICIO: Respaldos _x000a_DIRECCION: - _x000a_QUIEN REPORTA: Cristian Bahamondes Miranda_x000a_CONTACTO EN TERRENO:  Cristian Bahamondes Miranda_x000a_PROBLEMA:_x000a_REQUERIMIENTO:_x000a__x000a__x000a_Buenos días, junto con saludar, mucho agradeceré puedas enviarnos la sigui"/>
    <s v="FASE RESOLUCIÓN Y RECUPERACIÓN_x000a__x000a_Se efectúa contacto con cliente: cristian bahamondes_x000a__x000a_Teléfono de contacto: N/A_x000a__x000a_Acciones realizadas: Se envia informacion de respaldos solicitada_x000a__x000a_Solución paliativa o definitiva: N/A_x000a__x000a_Acciones de Mejora, Recomendaciones:"/>
    <d v="1899-12-30T21:49:15"/>
    <d v="1899-12-31T02:32:46"/>
    <d v="1899-12-30T04:43:31"/>
  </r>
  <r>
    <s v="INC000002617990"/>
    <s v="HOUSING"/>
    <x v="11"/>
    <s v="APQ ACCESOS"/>
    <s v="JAIRO A SALINAS GARAY"/>
    <s v="tct_jsalin"/>
    <s v="3-Moderado/Limitado"/>
    <x v="1"/>
    <x v="1"/>
    <x v="1"/>
    <s v="TELEFONICA EMPRESAS DE CHILE SA"/>
    <s v="Revisión y reinicio de equipo DXC-ARAUCO"/>
    <s v="15/02/2024 19:12:55"/>
    <s v="15/02/2024 19:14:34"/>
    <x v="0"/>
    <s v="CDP ANTIGUO 1"/>
    <s v="CDP ANTIGUO 2"/>
    <s v="15/02/2024 19:14:34"/>
    <s v="15/02/2024 23:50:00"/>
    <s v="Revisión y reinicio de equipo DXC-ARAUCO"/>
    <s v="SUPERVISION CRQ/OK."/>
    <d v="1899-12-30T00:00:00"/>
    <d v="1899-12-30T00:01:39"/>
    <d v="1899-12-30T00:01:39"/>
  </r>
  <r>
    <s v="INC000002617991"/>
    <s v="HOUSING"/>
    <x v="11"/>
    <s v="APQ ACCESOS"/>
    <s v="JAIRO A SALINAS GARAY"/>
    <s v="tct_jsalin"/>
    <s v="3-Moderado/Limitado"/>
    <x v="1"/>
    <x v="1"/>
    <x v="1"/>
    <s v="TELEFONICA EMPRESAS DE CHILE SA"/>
    <s v="Cambio de disco DXC"/>
    <s v="15/02/2024 19:14:43"/>
    <s v="15/02/2024 19:16:08"/>
    <x v="0"/>
    <s v="CDP ANTIGUO 1"/>
    <s v="CDP ANTIGUO 2"/>
    <s v="15/02/2024 19:16:08"/>
    <s v="15/02/2024 23:50:00"/>
    <s v="Cambio de disco DXC"/>
    <s v="SUPERVISION CRQ/OK."/>
    <d v="1899-12-30T00:00:00"/>
    <d v="1899-12-30T00:01:25"/>
    <d v="1899-12-30T00:01:25"/>
  </r>
  <r>
    <s v="INC000002617992"/>
    <s v="HOUSING"/>
    <x v="11"/>
    <s v="APQ ACCESOS"/>
    <s v="JAIRO A SALINAS GARAY"/>
    <s v="tct_jsalin"/>
    <s v="3-Moderado/Limitado"/>
    <x v="1"/>
    <x v="1"/>
    <x v="1"/>
    <s v="TELEFONICA EMPRESAS DE CHILE SA"/>
    <s v="RONDA Y REVISION DE SALAS TECNICAS"/>
    <s v="15/02/2024 19:16:16"/>
    <s v="15/02/2024 19:18:30"/>
    <x v="0"/>
    <s v="CDP ANTIGUO 1"/>
    <s v="CDP ANTIGUO 2"/>
    <s v="15/02/2024 19:18:30"/>
    <s v="15/02/2024 23:50:00"/>
    <s v="RONDA Y REVISION DE SALAS TECNICAS"/>
    <s v="RONDA REALIZADA."/>
    <d v="1899-12-30T00:00:00"/>
    <d v="1899-12-30T00:02:14"/>
    <d v="1899-12-30T00:02:14"/>
  </r>
  <r>
    <s v="INC000002617993"/>
    <s v="HOUSING"/>
    <x v="11"/>
    <s v="APQ ACCESOS"/>
    <s v="JAIRO A SALINAS GARAY"/>
    <s v="tct_jsalin"/>
    <s v="3-Moderado/Limitado"/>
    <x v="1"/>
    <x v="1"/>
    <x v="1"/>
    <s v="TELEFONICA EMPRESAS DE CHILE SA"/>
    <s v="TOMA DE ALARMAS DE CLIENTE"/>
    <s v="15/02/2024 19:18:37"/>
    <s v="15/02/2024 19:19:28"/>
    <x v="0"/>
    <s v="CDP ANTIGUO 1"/>
    <s v="CDP ANTIGUO 2"/>
    <s v="15/02/2024 19:19:28"/>
    <s v="15/02/2024 23:50:00"/>
    <s v="TOMA DE ALARMAS DE CLIENTE"/>
    <s v="TOMA DE ALARMAS REALIZADA."/>
    <d v="1899-12-30T00:00:00"/>
    <d v="1899-12-30T00:00:51"/>
    <d v="1899-12-30T00:00:51"/>
  </r>
  <r>
    <s v="INC000002617997"/>
    <s v="TICKET-INTELIGENTE"/>
    <x v="6"/>
    <s v="GESTION TI"/>
    <s v="ALEJANDRO ACEVEDO VALENZUELA"/>
    <s v="USR_TSIGHT"/>
    <s v="1-Extenso/Generalizado"/>
    <x v="0"/>
    <x v="0"/>
    <x v="3"/>
    <s v="FUNDACION INSTITUTO PROFESIONAL DUOC UC"/>
    <s v="fiprdu01 - srvsharepro1_vm TICKET AUTOMATICO"/>
    <s v="15/02/2024 19:29:07"/>
    <s v="15/02/2024 19:29:07"/>
    <x v="0"/>
    <s v="TRUESIGHT"/>
    <s v="TRUESIGHT"/>
    <s v="16/02/2024 21:40:18"/>
    <s v="16/02/2024 23:50:00"/>
    <s v="PREVENTIVO=SI_x000a_CODIGO DE SERVICIO=SRVSHAREPRO1_VM_x000a_DIRECCION=NULL_x000a_CIUDAD=NULL_x000a_COMUNA LOCAL=_x000a_REGION=NULL_x000a_QUIEN REPORTA=Ticket automático_x000a_CONTACTO EN TERRENO=_x000a_PROBLEMA=High RAM Usage Alert for Node FIPRDU01 - SRVSHAREPRO1_VM_x000a_REQUERIMIENTO=_x000a_EQUIPOS ENERGIZADO"/>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02:06:21"/>
    <d v="1899-12-31T02:11:11"/>
    <d v="1899-12-30T00:04:50"/>
  </r>
  <r>
    <s v="INC000002618052"/>
    <s v="RED INTERNA"/>
    <x v="2"/>
    <s v="APQ ACCESOS"/>
    <s v="YORDI M HURTADO ARAYA"/>
    <s v="tct_yorhua"/>
    <s v="4-Menor/Localizado"/>
    <x v="0"/>
    <x v="0"/>
    <x v="1"/>
    <s v="TELEFONICA CYBERSECURITY TECH CHILE SPA"/>
    <s v="RONDA SALAS TIC POR ENTREGA DE TURNO"/>
    <s v="15/02/2024 20:17:19"/>
    <s v="15/02/2024 20:17:48"/>
    <x v="0"/>
    <s v="CDP ANTIGUO 1"/>
    <s v="CDP ANTIGUO 2"/>
    <s v="15/02/2024 21:52:54"/>
    <s v="15/02/2024 23:50:00"/>
    <s v="RONDA SALAS TIC POR ENTREGA DE TURNO"/>
    <s v="RONDA REALIZADA"/>
    <d v="1899-12-30T00:00:00"/>
    <d v="1899-12-30T01:35:35"/>
    <d v="1899-12-30T01:35:35"/>
  </r>
  <r>
    <s v="INC000002618053"/>
    <s v="RED INTERNA"/>
    <x v="2"/>
    <s v="APQ ACCESOS"/>
    <s v="YORDI M HURTADO ARAYA"/>
    <s v="tct_yorhua"/>
    <s v="4-Menor/Localizado"/>
    <x v="0"/>
    <x v="0"/>
    <x v="1"/>
    <s v="TELEFONICA CYBERSECURITY TECH CHILE SPA"/>
    <s v="RONDA TOMA DE TEMPERATURAS SALAS TIC 20:30"/>
    <s v="15/02/2024 20:18:06"/>
    <s v="15/02/2024 20:18:32"/>
    <x v="0"/>
    <s v="CDP ANTIGUO 1"/>
    <s v="CDP ANTIGUO 2"/>
    <s v="15/02/2024 21:52:37"/>
    <s v="15/02/2024 23:50:00"/>
    <s v="RONDA TOMA DE TEMPERATURAS SALAS TIC 20:30"/>
    <s v="RONDA REALIZADA"/>
    <d v="1899-12-30T00:00:00"/>
    <d v="1899-12-30T01:34:31"/>
    <d v="1899-12-30T01:34:31"/>
  </r>
  <r>
    <s v="INC000002618054"/>
    <s v="RED INTERNA"/>
    <x v="2"/>
    <s v="APQ ACCESOS"/>
    <s v="YORDI M HURTADO ARAYA"/>
    <s v="tct_yorhua"/>
    <s v="4-Menor/Localizado"/>
    <x v="0"/>
    <x v="0"/>
    <x v="1"/>
    <s v="TELEFONICA CYBERSECURITY TECH CHILE SPA"/>
    <s v="RONDA TOMA DE TEMPERATURAS SALAS TIC 00:30"/>
    <s v="15/02/2024 20:19:21"/>
    <s v="15/02/2024 20:20:34"/>
    <x v="0"/>
    <s v="CDP ANTIGUO 1"/>
    <s v="CDP ANTIGUO 2"/>
    <s v="15/02/2024 21:52:21"/>
    <s v="15/02/2024 23:50:00"/>
    <s v="RONDA TOMA DE TEMPERATURAS SALAS TIC 00:30"/>
    <s v="RONDA REALIZADA"/>
    <d v="1899-12-30T00:00:00"/>
    <d v="1899-12-30T01:33:00"/>
    <d v="1899-12-30T01:33:00"/>
  </r>
  <r>
    <s v="INC000002618055"/>
    <s v="RED INTERNA"/>
    <x v="2"/>
    <s v="APQ ACCESOS"/>
    <s v="YORDI M HURTADO ARAYA"/>
    <s v="tct_yorhua"/>
    <s v="4-Menor/Localizado"/>
    <x v="0"/>
    <x v="0"/>
    <x v="1"/>
    <s v="TELEFONICA CYBERSECURITY TECH CHILE SPA"/>
    <s v="RONDA TOMA DE TEMPERATURAS SALAS TIC 04:30"/>
    <s v="15/02/2024 20:20:55"/>
    <s v="15/02/2024 20:21:23"/>
    <x v="0"/>
    <s v="CDP ANTIGUO 1"/>
    <s v="CDP ANTIGUO 2"/>
    <s v="15/02/2024 21:52:04"/>
    <s v="15/02/2024 23:50:00"/>
    <s v="RONDA TOMA DE TEMPERATURAS SALAS TIC 04:30"/>
    <s v="RONDA REALIZADA"/>
    <d v="1899-12-30T00:00:00"/>
    <d v="1899-12-30T01:31:09"/>
    <d v="1899-12-30T01:31:09"/>
  </r>
  <r>
    <s v="INC000002618068"/>
    <s v="HOUSING"/>
    <x v="14"/>
    <s v="BELIEVE"/>
    <s v="YORDI M HURTADO ARAYA"/>
    <s v="frp_jcarri"/>
    <s v="3-Moderado/Limitado"/>
    <x v="1"/>
    <x v="1"/>
    <x v="1"/>
    <s v="CEMENTOS BIO BIO S.A.C.I."/>
    <s v="GESTION DATACENTER/ ACCESOS /CEMENTOS BIO BIO S.A."/>
    <s v="15/02/2024 22:32:42"/>
    <s v="15/02/2024 22:34:54"/>
    <x v="0"/>
    <s v="COMUNICACIONES"/>
    <s v="VPN IP - MPLS"/>
    <s v="15/02/2024 22:54:52"/>
    <s v="15/02/2024 23:50:00"/>
    <s v="EMPRESA:CEMENTOS BIO BIO S.A._x000a_CÓDIGO DE SERVICIO: _x000a_DIRECCIÓN:Calle San Martin #50, Santiago Centro, Santiago_x000a_NOMBRE DE QUIEN REPORTA:Angelo Lagos_x000a_TELÉFONO DE QUIEN REPORTA:989030860_x000a_NOMBRE DE CONTACTO EN TERRENO: _x000a_REQUERIMIENTO:Movimiento de cruzadas ent"/>
    <s v="ACCESOS AUTORIZADOS"/>
    <d v="1899-12-30T00:09:18"/>
    <d v="1899-12-30T00:22:10"/>
    <d v="1899-12-30T00:12:52"/>
  </r>
  <r>
    <s v="INC000002618092"/>
    <s v="SAP"/>
    <x v="9"/>
    <s v="CLOUD SAP HANA"/>
    <s v="NICOLAS A SAAVEDRA EGUILUZ"/>
    <s v="tct_nsaave"/>
    <s v="4-Menor/Localizado"/>
    <x v="0"/>
    <x v="0"/>
    <x v="1"/>
    <s v="TELEFONICA EMPRESAS DE CHILE SA"/>
    <s v="Checklist Diario Clientes 16.02.24"/>
    <s v="16/02/2024 7:36:19"/>
    <s v="16/02/2024 7:37:18"/>
    <x v="0"/>
    <s v="Service"/>
    <s v="Internal"/>
    <s v="16/02/2024 7:37:48"/>
    <s v="16/02/2024 23:50:00"/>
    <s v="Se realiza Checklist Diario de los clientes; _x000a_HDC_x000a_NUTRISCO_x000a_FRUSAN"/>
    <s v="Se realiza Checklist Diario de los clientes; _x000a_HDC_x000a_NUTRISCO_x000a_FRUSAN"/>
    <d v="1899-12-30T00:00:00"/>
    <d v="1899-12-30T00:01:29"/>
    <d v="1899-12-30T00:01:29"/>
  </r>
  <r>
    <s v="INC000002618099"/>
    <s v="VPN IP - MPLS"/>
    <x v="7"/>
    <s v="GESTION HD"/>
    <s v="SEBASTIAN I ACUÑA GUZMAN"/>
    <s v="frp_dalcap"/>
    <s v="4-Menor/Localizado"/>
    <x v="0"/>
    <x v="0"/>
    <x v="1"/>
    <s v="INGENIERIA SERVICIOS Y COMUNICACIONES S A"/>
    <s v="Generar registros TXT dominio jeria.cl"/>
    <s v="16/02/2024 7:57:26"/>
    <s v="16/02/2024 8:42:54"/>
    <x v="0"/>
    <s v="TI"/>
    <s v="SISTEMAS OPERATIVOS"/>
    <s v="16/02/2024 12:40:32"/>
    <s v="16/02/2024 23:50:00"/>
    <s v="PREVENTIVO: NO_x000a_CODIGO DE SERVICIO:_x000a_DIRECCION:_x000a_QUIEN REPORTA:Miguel Bolivar  (+56) 2 2236 2306_x000a_CONTACTO EN TERRENO:_x000a_PROBLEMA:_x000a_REQUERIMIENTO_x000a_Estimados, favor realizar el siguiente ajuste para el dominio jeria.cl:_x000a__x000a_ _x000a__x000a_Crear el siguiente registro TXT:_x000a__x000a_ _x000a__x000a_je"/>
    <s v="Se crea registro solicitado, el cual responde correctamente desde los dns autoritativos e internet. Para el resto de DNS's es necesario esperar el tiempo de propagación/refresco correspondiente."/>
    <d v="1899-12-30T00:00:00"/>
    <d v="1899-12-30T04:43:06"/>
    <d v="1899-12-30T04:43:06"/>
  </r>
  <r>
    <s v="INC000002618142"/>
    <s v="HOUSING"/>
    <x v="11"/>
    <s v="APQ ACCESOS"/>
    <s v="ALDO P VALENZUELA MUJICA"/>
    <s v="tct_avalen"/>
    <s v="2-Significativo/Amplio"/>
    <x v="2"/>
    <x v="2"/>
    <x v="1"/>
    <s v="TELEFONICA EMPRESAS DE CHILE SA"/>
    <s v="RONDA Y REVISION DE SALAS TECNICAS"/>
    <s v="16/02/2024 3:57:34"/>
    <s v="16/02/2024 3:59:09"/>
    <x v="0"/>
    <s v="CDP ANTIGUO 1"/>
    <s v="CDP ANTIGUO 2"/>
    <s v="16/02/2024 4:01:13"/>
    <s v="16/02/2024 23:50:00"/>
    <s v="RONDA Y REVISION DE SALAS TECNICAS"/>
    <s v="SE REALIZA RONDA"/>
    <d v="1899-12-30T00:01:41"/>
    <d v="1899-12-30T00:03:39"/>
    <d v="1899-12-30T00:01:58"/>
  </r>
  <r>
    <s v="INC000002618144"/>
    <s v="HOUSING"/>
    <x v="11"/>
    <s v="APQ ACCESOS"/>
    <s v="ALDO P VALENZUELA MUJICA"/>
    <s v="tct_avalen"/>
    <s v="2-Significativo/Amplio"/>
    <x v="2"/>
    <x v="2"/>
    <x v="1"/>
    <s v="TELEFONICA EMPRESAS DE CHILE SA"/>
    <s v="TOMA DE ALARMAS DE CLIENTE"/>
    <s v="16/02/2024 4:02:32"/>
    <s v="16/02/2024 4:03:42"/>
    <x v="0"/>
    <s v="CDP ANTIGUO 1"/>
    <s v="CDP ANTIGUO 2"/>
    <s v="16/02/2024 4:05:24"/>
    <s v="16/02/2024 23:50:00"/>
    <s v="TOMA DE ALARMAS DE CLIENTE"/>
    <s v="SE REALIZA TOMA DE ALARMAS"/>
    <d v="1899-12-30T00:01:10"/>
    <d v="1899-12-30T00:02:52"/>
    <d v="1899-12-30T00:01:42"/>
  </r>
  <r>
    <s v="INC000002618154"/>
    <s v="SAP"/>
    <x v="9"/>
    <s v="CLOUD SAP HANA"/>
    <s v="EWALD R GALAZ MILLALEO"/>
    <s v="tct_egalaz"/>
    <s v="4-Menor/Localizado"/>
    <x v="0"/>
    <x v="0"/>
    <x v="1"/>
    <s v="TELEFONICA GLOBAL TECHNOLOGY S.A.AGENCIA EN CHILE"/>
    <s v="Checklist diario clientes 12.02.2024"/>
    <s v="16/02/2024 9:34:16"/>
    <s v="16/02/2024 9:38:23"/>
    <x v="0"/>
    <s v="Service"/>
    <s v="Internal"/>
    <s v="16/02/2024 9:55:22"/>
    <s v="16/02/2024 23:50:00"/>
    <s v="Se adjunta Checklist Diario de los clientes;_x000a_- HCUA ECC_x000a_- Sugal ECC"/>
    <s v="Se adjunta Checklist Diario de los clientes;_x000a_- HCUA ECC_x000a_- Sugal ECC"/>
    <d v="1899-12-30T00:00:00"/>
    <d v="1899-12-30T00:21:06"/>
    <d v="1899-12-30T00:21:06"/>
  </r>
  <r>
    <s v="INC000002618159"/>
    <s v="SAP"/>
    <x v="9"/>
    <s v="CLOUD SAP HANA"/>
    <s v="EWALD R GALAZ MILLALEO"/>
    <s v="tct_egalaz"/>
    <s v="4-Menor/Localizado"/>
    <x v="0"/>
    <x v="0"/>
    <x v="1"/>
    <s v="TELEFONICA GLOBAL TECHNOLOGY S.A.AGENCIA EN CHILE"/>
    <s v="Checklist diario clientes 13.02.2024"/>
    <s v="16/02/2024 9:55:43"/>
    <s v="16/02/2024 9:56:55"/>
    <x v="0"/>
    <s v="Service"/>
    <s v="Internal"/>
    <s v="16/02/2024 10:57:37"/>
    <s v="16/02/2024 23:50:00"/>
    <s v="Se adjunta Checklist Diario de los clientes;_x000a_- HCUA ECC_x000a_- Sugal ECC"/>
    <s v="Se adjunta Checklist Diario de los clientes;_x000a_- HCUA ECC_x000a_- Sugal ECC"/>
    <d v="1899-12-30T00:00:00"/>
    <d v="1899-12-30T01:01:54"/>
    <d v="1899-12-30T01:01:54"/>
  </r>
  <r>
    <s v="INC000002618173"/>
    <s v="BACKUP ON DEMAND"/>
    <x v="17"/>
    <s v="SM OPERACIONES"/>
    <s v="RODRIGO VÁSQUEZ MUÑOZ"/>
    <s v="tct_decruz"/>
    <s v="4-Menor/Localizado"/>
    <x v="0"/>
    <x v="0"/>
    <x v="1"/>
    <s v="MOSAICO SA"/>
    <s v="ELIMINAR REPORTE DE RESPALDO"/>
    <s v="16/02/2024 10:48:16"/>
    <s v="16/02/2024 10:50:12"/>
    <x v="0"/>
    <s v="TI"/>
    <s v="SERVIDORES VIRTUALES"/>
    <s v="17/02/2024 12:19:16"/>
    <s v="17/02/2024 23:50:00"/>
    <s v="Reporte de respaldo Cliente Mosaico"/>
    <s v="FASE RESOLUCIÓN Y RECUPERACIÓN_x000a__x000a_Se efectúa contacto con cliente: N/A_x000a__x000a_Teléfono de contacto: N/A_x000a__x000a_Acciones realizadas: se elimina reporte de cliente mosaico_x000a__x000a_Solución paliativa o definitiva: se elimina reporte de cliente mosaico_x000a__x000a__x000a_Acciones de Mejora, Reco"/>
    <d v="1899-12-31T00:54:05"/>
    <d v="1899-12-31T01:31:00"/>
    <d v="1899-12-30T00:36:55"/>
  </r>
  <r>
    <s v="INC000002618539"/>
    <s v="INFRAESTRUCTURA DC"/>
    <x v="2"/>
    <s v="APQ ACCESOS"/>
    <s v="RENE E VILLEGAS CARREÑO"/>
    <s v="tct_frafea"/>
    <s v="4-Menor/Localizado"/>
    <x v="0"/>
    <x v="0"/>
    <x v="0"/>
    <s v="TELEFONICA CYBERSECURITY TECH CHILE SPA"/>
    <s v="INCIDENTE - DATACENTER SAN MARTIN  - PANEL SISTEMA CONTRA INCENDIOS CON ALARMA CON FALLA DE BATERIA"/>
    <s v="16/02/2024 9:30:09"/>
    <s v="16/02/2024 9:35:06"/>
    <x v="0"/>
    <s v="CDP ANTIGUO 1"/>
    <s v="CDP ANTIGUO 2"/>
    <s v="16/02/2024 12:19:29"/>
    <s v="16/02/2024 23:50:00"/>
    <s v="PREVENTIVO: SI_x000a_CODIGO DE SERVICIO: N/A_x000a_DIRECCION:  SAN MARTIN 50_x000a_QUIEN REPORTA: FRANCISCO FELIU_x000a_CONTACTO EN TERRENO: OPERACIONES DC SM / 995442858_x000a_PROBLEMA: INCIDENTE - DATACENTER SAN MARTIN  - PANEL SISTEMA CONTRA INCENDIOS CON ALARMA CON FALLA DE BATER"/>
    <s v="Fase de resolución y recuperación: INFORMACION_x000a_Se efectúa contacto con cliente: N/A_x000a_Teléfono de contacto: N/A_x000a_Acciones realizadas: INCIDENCIA RESTABLECIDA_x000a_Solución paliativa o definitiva: N/A_x000a_Acciones de Mejora, Recomendaciones: N/A_x000a_Causa Raíz: (si aplic"/>
    <d v="1899-12-30T00:00:00"/>
    <d v="1899-12-30T00:00:00"/>
    <d v="1899-12-30T00:00:00"/>
  </r>
  <r>
    <s v="INC000002618572"/>
    <s v="SAP"/>
    <x v="9"/>
    <s v="CLOUD SAP HANA"/>
    <s v="EWALD R GALAZ MILLALEO"/>
    <s v="tct_egalaz"/>
    <s v="4-Menor/Localizado"/>
    <x v="0"/>
    <x v="0"/>
    <x v="1"/>
    <s v="TELEFONICA GLOBAL TECHNOLOGY S.A.AGENCIA EN CHILE"/>
    <s v="Checklist diario clientes 14.02.2024"/>
    <s v="16/02/2024 10:53:23"/>
    <s v="16/02/2024 10:54:32"/>
    <x v="0"/>
    <s v="Service"/>
    <s v="Internal"/>
    <s v="16/02/2024 10:59:24"/>
    <s v="16/02/2024 23:50:00"/>
    <s v="Se adjunta Checklist Diario de los clientes;_x000a_- HCUA ECC_x000a_- Sugal ECC"/>
    <s v="Se adjunta Checklist Diario de los clientes;_x000a_- HCUA ECC_x000a_- Sugal ECC"/>
    <d v="1899-12-30T00:00:00"/>
    <d v="1899-12-30T00:06:01"/>
    <d v="1899-12-30T00:06:01"/>
  </r>
  <r>
    <s v="INC000002618574"/>
    <s v="SAP"/>
    <x v="9"/>
    <s v="CLOUD SAP HANA"/>
    <s v="EWALD R GALAZ MILLALEO"/>
    <s v="tct_egalaz"/>
    <s v="4-Menor/Localizado"/>
    <x v="0"/>
    <x v="0"/>
    <x v="1"/>
    <s v="TELEFONICA GLOBAL TECHNOLOGY S.A.AGENCIA EN CHILE"/>
    <s v="Checklist diario clientes 15.02.2024"/>
    <s v="16/02/2024 11:02:24"/>
    <s v="16/02/2024 11:05:29"/>
    <x v="0"/>
    <s v="Service"/>
    <s v="Internal"/>
    <s v="16/02/2024 11:06:19"/>
    <s v="16/02/2024 23:50:00"/>
    <s v="Se adjunta Checklist Diario de los clientes;_x000a_- HCUA ECC_x000a_- Sugal ECC"/>
    <s v="Se adjunta Checklist Diario de los clientes;_x000a_- HCUA ECC_x000a_- Sugal ECC"/>
    <d v="1899-12-30T00:00:00"/>
    <d v="1899-12-30T00:03:55"/>
    <d v="1899-12-30T00:03:55"/>
  </r>
  <r>
    <s v="INC000002618579"/>
    <s v="SAP"/>
    <x v="9"/>
    <s v="CLOUD SAP HANA"/>
    <s v="EWALD R GALAZ MILLALEO"/>
    <s v="tct_egalaz"/>
    <s v="4-Menor/Localizado"/>
    <x v="0"/>
    <x v="0"/>
    <x v="1"/>
    <s v="TELEFONICA GLOBAL TECHNOLOGY S.A.AGENCIA EN CHILE"/>
    <s v="Checklist diario clientes 16.02.2024"/>
    <s v="16/02/2024 11:25:43"/>
    <s v="16/02/2024 11:27:12"/>
    <x v="0"/>
    <s v="Service"/>
    <s v="Internal"/>
    <s v="19/02/2024 7:20:45"/>
    <s v="19/02/2024 23:50:00"/>
    <s v="Se adjunta Checklist Diario de los clientes;_x000a_- HCUA ECC_x000a_- Sugal ECC"/>
    <s v="Se adjunta Checklist Diario de los clientes;_x000a_- HCUA ECC_x000a_- Sugal ECC"/>
    <d v="1900-01-01T14:19:38"/>
    <d v="1900-01-01T19:55:02"/>
    <d v="1899-12-30T05:35:24"/>
  </r>
  <r>
    <s v="INC000002618635"/>
    <s v="TICKET-INTELIGENTE"/>
    <x v="6"/>
    <s v="GESTION TI"/>
    <s v="ALEJANDRO ACEVEDO VALENZUELA"/>
    <s v="USR_TSIGHT"/>
    <s v="1-Extenso/Generalizado"/>
    <x v="0"/>
    <x v="0"/>
    <x v="3"/>
    <s v="FUNDACION INSTITUTO PROFESIONAL DUOC UC"/>
    <s v="fiprdu01 - srvfs01_vm TICKET AUTOMATICO"/>
    <s v="16/02/2024 7:39:41"/>
    <s v="16/02/2024 7:39:41"/>
    <x v="0"/>
    <s v="TRUESIGHT"/>
    <s v="TRUESIGHT"/>
    <s v="16/02/2024 8:56:39"/>
    <s v="16/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FASE RESOLUCIÓN Y RECUPERACIÓN_x000a__x000a_Se efectúa contacto con cliente: gama.duoc@movistar.cl_x000a__x000a_Teléfono de contacto: No aplica._x000a__x000a_Acciones realizadas: Se revisa caso a nivel SOLARWINDS, informo que la alarma se restablece sin intervención.  Se resuelve folio._x000a__x000a_S"/>
    <d v="1899-12-30T01:15:43"/>
    <d v="1899-12-30T01:16:58"/>
    <d v="1899-12-30T00:01:15"/>
  </r>
  <r>
    <s v="INC000002618760"/>
    <s v="VPN IP - MPLS"/>
    <x v="12"/>
    <s v="GESTION CALL CENTER"/>
    <s v="DENISE CRUZAT ETCHEBERRY"/>
    <s v="frp_jserna"/>
    <s v="3-Moderado/Limitado"/>
    <x v="1"/>
    <x v="1"/>
    <x v="1"/>
    <s v="I MUNICIPALIDAD DE GRANEROS"/>
    <s v="SSPP/ACCESO A HOSTING"/>
    <s v="16/02/2024 11:11:33"/>
    <s v="16/02/2024 11:21:32"/>
    <x v="0"/>
    <s v="COMUNICACIONES"/>
    <s v="VPN IP - MPLS"/>
    <s v="19/02/2024 13:21:23"/>
    <s v="19/02/2024 23:50:00"/>
    <s v="PREVENTIVO: NO_x000a_CODIGO DE SERVICIO:VPF2296927-L3_x000a_DIRECCION:Plaza de Armas S/N,Graneros,Rancagua_x000a_QUIEN REPORTA:Luis Retamal  932966299_x000a_CONTACTO EN TERRENO:Luis Retamal   932966299_x000a_PROBLEMA:_x000a_REQUERIMIENTO:ACCESO A HOSTING_x000a_EQUIPOS ENERGIZADO/REINICIADO:SI_x000a_HO"/>
    <s v="TEL-25032 RE: TEL-25027 INC000002618760 PERMISO DE ADMIN_x000a_Miguel Bolivar comentó\: Estimada,_x000a_Según se pudo verificar, el caso fue atendido el día 16/02/24 en el ticket de atención interno 41233 en el cual se dio el nuevo acceso a la administración del cpa"/>
    <d v="1900-01-02T01:14:51"/>
    <d v="1900-01-02T02:09:50"/>
    <d v="1899-12-30T00:54:59"/>
  </r>
  <r>
    <s v="INC000002618844"/>
    <s v="VPN IP - MPLS"/>
    <x v="17"/>
    <s v="GESTION HD"/>
    <s v="RODRIGO VÁSQUEZ MUÑOZ"/>
    <s v="frp_fpetro"/>
    <s v="3-Moderado/Limitado"/>
    <x v="1"/>
    <x v="1"/>
    <x v="1"/>
    <s v="ARTIKOS CHILE S A"/>
    <s v="HD/Solicitud de creación de ticket / baja de respaldo /Artikos Chile S.A. varias bases"/>
    <s v="16/02/2024 9:45:48"/>
    <s v="16/02/2024 9:50:51"/>
    <x v="0"/>
    <s v="CDP ANTIGUO 1"/>
    <s v="CDP ANTIGUO 2"/>
    <s v="17/02/2024 12:22:52"/>
    <s v="17/02/2024 23:50:00"/>
    <s v="PREVENTIVO: NO_x000a_CODIGO DE SERVICIO:_x000a_DIRECCION:_x000a_QUIEN REPORTA: Raúl Ahumada Z.   +56223955448_x000a_CONTACTO EN TERRENO: Raúl Ahumada Z.   +56223955448_x000a__x000a_REQUERIMIENTO:_x000a__x000a_Estimados por favor crear ticket para baja de respaldos de las siguientes_x000a_bases según informa"/>
    <s v="FASE RESOLUCIÓN Y RECUPERACIÓN_x000a__x000a_Se efectúa contacto con cliente: N/A_x000a__x000a_Teléfono de contacto: N/A_x000a__x000a_Acciones realizadas: bd solicitadas dadas de baja en respaldo_x000a__x000a_Solución paliativa o definitiva: bd solicitadas dadas de baja en respaldo_x000a__x000a_Acciones de Mejora,"/>
    <d v="1899-12-31T02:09:18"/>
    <d v="1899-12-31T02:37:04"/>
    <d v="1899-12-30T00:27:46"/>
  </r>
  <r>
    <s v="INC000002618867"/>
    <s v="VPN IP - MPLS"/>
    <x v="5"/>
    <s v="GESTION HD"/>
    <s v="JUAN PABLO PAZ GOMPERTZ"/>
    <s v="frp_fpetro"/>
    <s v="3-Moderado/Limitado"/>
    <x v="1"/>
    <x v="1"/>
    <x v="1"/>
    <s v="INSTITUTO PROFESIONAL DE CHILE SA"/>
    <s v="HD/_x000a_Formulario de Solicitud de IPvlan 2.0 ipchile"/>
    <s v="16/02/2024 10:06:49"/>
    <s v="16/02/2024 10:09:06"/>
    <x v="0"/>
    <s v="CDP ANTIGUO 1"/>
    <s v="CDP ANTIGUO 2"/>
    <s v="16/02/2024 11:23:29"/>
    <s v="16/02/2024 23:50:00"/>
    <s v="PREVENTIVO: NO_x000a_CODIGO DE SERVICIO:_x000a_DIRECCION:_x000a_QUIEN REPORTA: Juan Carlos Uzcategui Fuguett 56 9 9742 0921_x000a_CONTACTO EN TERRENO: Juan Carlos Uzcategui Fuguett 56 9 9742 0921_x000a_ _x000a_REQUERIMIENTO:_x000a__x000a_Junto con saludar, favor crear ticket y derivar a controller par"/>
    <s v="Se asigna IP PVLAN y se notifica a los solicitantes."/>
    <d v="1899-12-30T00:00:00"/>
    <d v="1899-12-30T01:16:40"/>
    <d v="1899-12-30T01:16:40"/>
  </r>
  <r>
    <s v="INC000002618935"/>
    <s v="VPN IP - MPLS"/>
    <x v="9"/>
    <s v="GESTION HD"/>
    <s v="NICOLAS A SAAVEDRA EGUILUZ"/>
    <s v="frp_kefern"/>
    <s v="3-Moderado/Limitado"/>
    <x v="1"/>
    <x v="1"/>
    <x v="1"/>
    <s v="NUTRISCO CHILE SA"/>
    <s v="HD |  DUMP QAS // 16 de febrero de 2024 // Acción creación usuario SAP"/>
    <s v="16/02/2024 11:37:10"/>
    <s v="16/02/2024 11:40:26"/>
    <x v="0"/>
    <s v="CDP ANTIGUO 1"/>
    <s v="CDP ANTIGUO 2"/>
    <s v="16/02/2024 11:59:22"/>
    <s v="16/02/2024 23:50:00"/>
    <s v="PREVENTIVO: NO_x000a_CODIGO DE SERVICIO:_x000a_DIRECCION:_x000a_QUIEN REPORTA:Nicolás Saavedra Eguiluz +56 9 6187 5469_x000a_CONTACTO EN TERRENO:_x000a_PROBLEMA:_x000a_REQUERIMIENTO:_x000a__x000a_Mesa de ayuda de Estimados_x000a__x000a_Favor generar ticket en base a requerimiento de cliente NUTRISCO_x000a__x000a_Dejar en ban"/>
    <s v="Este error se produce debido al borrado de usuarios que se realiza en el_x000a_sistema SAP. La recomendación entregada por SAP es copiar el usuario sin_x000a_marcar la opción_x000a_Los datos asociados al tab comenzaran a ser creados a medida que el_x000a_nuevo usuario utilice e"/>
    <d v="1899-12-30T00:00:00"/>
    <d v="1899-12-30T00:22:12"/>
    <d v="1899-12-30T00:22:12"/>
  </r>
  <r>
    <s v="INC000002619038"/>
    <s v="HOUSING"/>
    <x v="8"/>
    <s v="BELIEVE"/>
    <s v="JORGE S LORCA LEIVA"/>
    <s v="frp_dvilca"/>
    <s v="3-Moderado/Limitado"/>
    <x v="1"/>
    <x v="1"/>
    <x v="1"/>
    <s v="HUAWEI CHILE S A"/>
    <s v="GESTION DATACENTER/ ACCESOS /HUAWEI CHILE S A"/>
    <s v="16/02/2024 11:46:18"/>
    <s v="16/02/2024 11:48:47"/>
    <x v="0"/>
    <s v="COMUNICACIONES"/>
    <s v="VPN IP - MPLS"/>
    <s v="16/02/2024 13:26:4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42"/>
    <d v="1899-12-30T01:40:27"/>
    <d v="1899-12-30T00:32:45"/>
  </r>
  <r>
    <s v="INC000002619039"/>
    <s v="HOUSING"/>
    <x v="8"/>
    <s v="BELIEVE"/>
    <s v="JORGE S LORCA LEIVA"/>
    <s v="frp_dvilca"/>
    <s v="3-Moderado/Limitado"/>
    <x v="1"/>
    <x v="1"/>
    <x v="1"/>
    <s v="HUAWEI CHILE S A"/>
    <s v="GESTION DATACENTER/ ACCESOS /HUAWEI CHILE S A"/>
    <s v="16/02/2024 11:46:38"/>
    <s v="16/02/2024 11:50:24"/>
    <x v="0"/>
    <s v="COMUNICACIONES"/>
    <s v="VPN IP - MPLS"/>
    <s v="16/02/2024 13:27:0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12"/>
    <d v="1899-12-30T01:40:27"/>
    <d v="1899-12-30T00:33:15"/>
  </r>
  <r>
    <s v="INC000002619040"/>
    <s v="HOUSING"/>
    <x v="8"/>
    <s v="BELIEVE"/>
    <s v="JORGE S LORCA LEIVA"/>
    <s v="frp_dvilca"/>
    <s v="3-Moderado/Limitado"/>
    <x v="1"/>
    <x v="1"/>
    <x v="1"/>
    <s v="HUAWEI CHILE S A"/>
    <s v="GESTION DATACENTER/ ACCESOS /HUAWEI CHILE S A"/>
    <s v="16/02/2024 11:46:54"/>
    <s v="16/02/2024 11:51:55"/>
    <x v="0"/>
    <s v="COMUNICACIONES"/>
    <s v="VPN IP - MPLS"/>
    <s v="16/02/2024 13:27:29"/>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5:56"/>
    <d v="1899-12-30T01:40:35"/>
    <d v="1899-12-30T00:34:39"/>
  </r>
  <r>
    <s v="INC000002619051"/>
    <s v="HOUSING"/>
    <x v="8"/>
    <s v="BELIEVE"/>
    <s v="FERNEY D GARZON PEÑA"/>
    <s v="frp_dvilca"/>
    <s v="3-Moderado/Limitado"/>
    <x v="1"/>
    <x v="1"/>
    <x v="1"/>
    <s v="HUAWEI CHILE S A"/>
    <s v="GESTION DATACENTER/ ACCESOS /HUAWEI CHILE S A"/>
    <s v="16/02/2024 11:52:33"/>
    <s v="16/02/2024 11:55:09"/>
    <x v="0"/>
    <s v="COMUNICACIONES"/>
    <s v="VPN IP - MPLS"/>
    <s v="16/02/2024 13:27:56"/>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36"/>
    <d v="1899-12-30T01:35:23"/>
    <d v="1899-12-30T00:30:47"/>
  </r>
  <r>
    <s v="INC000002619053"/>
    <s v="HOUSING"/>
    <x v="8"/>
    <s v="BELIEVE"/>
    <s v="FERNEY D GARZON PEÑA"/>
    <s v="frp_dvilca"/>
    <s v="3-Moderado/Limitado"/>
    <x v="1"/>
    <x v="1"/>
    <x v="1"/>
    <s v="HUAWEI CHILE S A"/>
    <s v="GESTION DATACENTER/ ACCESOS /HUAWEI CHILE S A"/>
    <s v="16/02/2024 11:53:17"/>
    <s v="16/02/2024 11:55:29"/>
    <x v="0"/>
    <s v="COMUNICACIONES"/>
    <s v="VPN IP - MPLS"/>
    <s v="16/02/2024 13:28:22"/>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13"/>
    <d v="1899-12-30T01:35:05"/>
    <d v="1899-12-30T00:30:52"/>
  </r>
  <r>
    <s v="INC000002619059"/>
    <s v="HOUSING"/>
    <x v="8"/>
    <s v="ADMINISTRADORES RESIDENTES"/>
    <s v="FERNEY D GARZON PEÑA"/>
    <s v="frp_jugonz"/>
    <s v="3-Moderado/Limitado"/>
    <x v="1"/>
    <x v="1"/>
    <x v="1"/>
    <s v="CENTRO DE COMPENSACION AUTOMATIZADO S A"/>
    <s v="GESTION DATACENTER/ ACCESOS / CENTRO DE COMPENSACION AUTOMATIZADO S A"/>
    <s v="16/02/2024 11:56:48"/>
    <s v="16/02/2024 12:00:44"/>
    <x v="0"/>
    <s v="COMUNICACIONES"/>
    <s v="VPN IP - MPLS"/>
    <s v="16/02/2024 18:01:19"/>
    <s v="16/02/2024 23:50:00"/>
    <s v="EMPRESA: CENTRO DE COMPENSACION AUTOMATIZADO S A_x000a_CÓDIGO DE SERVICIO: _x000a_DIRECCIÓN: AV. Presidente Prieto #226, Paine, Santiago_x000a_NOMBRE DE QUIEN REPORTA: Mario Ruiz_x000a_TELÉFONO DE QUIEN REPORTA: 983200696_x000a_NOMBRE DE CONTACTO EN TERRENO: Mario Ruiz 983200696_x000a_PROB"/>
    <m/>
    <d v="1899-12-30T05:44:38"/>
    <d v="1899-12-30T06:04:31"/>
    <d v="1899-12-30T00:19:53"/>
  </r>
  <r>
    <s v="INC000002619121"/>
    <s v="HOUSING"/>
    <x v="8"/>
    <s v="BELIEVE"/>
    <s v="FERNEY D GARZON PEÑA"/>
    <s v="frp_jolsso"/>
    <s v="3-Moderado/Limitado"/>
    <x v="1"/>
    <x v="1"/>
    <x v="1"/>
    <s v="HUAWEI CHILE S A"/>
    <s v="GESTION DATACENTER/ ACCESOS /HUAWEI CHILE S A"/>
    <s v="16/02/2024 13:06:02"/>
    <s v="16/02/2024 13:06:50"/>
    <x v="0"/>
    <s v="COMUNICACIONES"/>
    <s v="VPN IP - MPLS"/>
    <s v="16/02/2024 17:33:1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4:06"/>
    <d v="1899-12-30T04:27:09"/>
    <d v="1899-12-30T00:23:03"/>
  </r>
  <r>
    <s v="INC000002619122"/>
    <s v="HOUSING"/>
    <x v="8"/>
    <s v="BELIEVE"/>
    <s v="FERNEY D GARZON PEÑA"/>
    <s v="frp_jolsso"/>
    <s v="3-Moderado/Limitado"/>
    <x v="1"/>
    <x v="1"/>
    <x v="1"/>
    <s v="HUAWEI CHILE S A"/>
    <s v="GESTION DATACENTER/ ACCESOS /HUAWEI CHILE S A"/>
    <s v="16/02/2024 13:10:35"/>
    <s v="16/02/2024 13:12:04"/>
    <x v="0"/>
    <s v="COMUNICACIONES"/>
    <s v="VPN IP - MPLS"/>
    <s v="16/02/2024 17:33:32"/>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42"/>
    <d v="1899-12-30T04:22:57"/>
    <d v="1899-12-30T00:19:15"/>
  </r>
  <r>
    <s v="INC000002619123"/>
    <s v="HOUSING"/>
    <x v="8"/>
    <s v="BELIEVE"/>
    <s v="FERNEY D GARZON PEÑA"/>
    <s v="frp_jolsso"/>
    <s v="3-Moderado/Limitado"/>
    <x v="1"/>
    <x v="1"/>
    <x v="1"/>
    <s v="HUAWEI CHILE S A"/>
    <s v="GESTION DATACENTER/ ACCESOS /HUAWEI CHILE S A"/>
    <s v="16/02/2024 13:12:37"/>
    <s v="16/02/2024 13:14:09"/>
    <x v="0"/>
    <s v="COMUNICACIONES"/>
    <s v="VPN IP - MPLS"/>
    <s v="16/02/2024 17:33:54"/>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27"/>
    <d v="1899-12-30T04:21:17"/>
    <d v="1899-12-30T00:17:50"/>
  </r>
  <r>
    <s v="INC000002619124"/>
    <s v="HOUSING"/>
    <x v="8"/>
    <s v="BELIEVE"/>
    <s v="FERNEY D GARZON PEÑA"/>
    <s v="frp_jolsso"/>
    <s v="3-Moderado/Limitado"/>
    <x v="1"/>
    <x v="1"/>
    <x v="1"/>
    <s v="HUAWEI CHILE S A"/>
    <s v="GESTION DATACENTER/ ACCESOS /HUAWEI CHILE S A"/>
    <s v="16/02/2024 13:14:46"/>
    <s v="16/02/2024 13:16:15"/>
    <x v="0"/>
    <s v="COMUNICACIONES"/>
    <s v="VPN IP - MPLS"/>
    <s v="16/02/2024 17:34:2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6"/>
    <d v="1899-12-30T04:19:35"/>
    <d v="1899-12-30T00:16:39"/>
  </r>
  <r>
    <s v="INC000002619125"/>
    <s v="HOUSING"/>
    <x v="8"/>
    <s v="BELIEVE"/>
    <s v="FERNEY D GARZON PEÑA"/>
    <s v="frp_jolsso"/>
    <s v="3-Moderado/Limitado"/>
    <x v="1"/>
    <x v="1"/>
    <x v="1"/>
    <s v="HUAWEI CHILE S A"/>
    <s v="GESTION DATACENTER/ ACCESOS /HUAWEI CHILE S A"/>
    <s v="16/02/2024 13:17:12"/>
    <s v="16/02/2024 13:18:49"/>
    <x v="0"/>
    <s v="COMUNICACIONES"/>
    <s v="VPN IP - MPLS"/>
    <s v="16/02/2024 17:35:03"/>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7"/>
    <d v="1899-12-30T04:17:51"/>
    <d v="1899-12-30T00:14:54"/>
  </r>
  <r>
    <s v="INC000002619206"/>
    <s v="VPN IP - MPLS"/>
    <x v="5"/>
    <s v="GESTION HD"/>
    <s v="OSCAR A RAMIREZ SOTO"/>
    <s v="frp_fpetro"/>
    <s v="3-Moderado/Limitado"/>
    <x v="1"/>
    <x v="1"/>
    <x v="1"/>
    <s v="HORTIFRUT S.A"/>
    <s v="HD/_x000a_Solicitud de cuentas VPN XMS"/>
    <s v="16/02/2024 12:25:49"/>
    <s v="16/02/2024 12:27:33"/>
    <x v="0"/>
    <s v="CDP ANTIGUO 1"/>
    <s v="CDP ANTIGUO 2"/>
    <s v="19/02/2024 9:55:16"/>
    <s v="19/02/2024 23:50:00"/>
    <s v="PREVENTIVO: NO_x000a_CODIGO DE SERVICIO:_x000a_DIRECCION:_x000a_QUIEN REPORTA:  rodrigo von hausen 957139471_x000a_CONTACTO EN TERRENO:  rodrigo von hausen 957139471_x000a__x000a_REQUERIMIENTO:_x000a__x000a_Favor su ayuda para crear cuenta VPN para los siguientes usuarios y_x000a_accesos._x000a__x000a_Usuarios:_x000a_bboza_x"/>
    <s v="Se genera usuario vpn ssl con los accesos solicitados, se envían ususarios por correo de manera privda se cierra ticket."/>
    <d v="1900-01-01T16:54:45"/>
    <d v="1900-01-01T21:29:27"/>
    <d v="1899-12-30T04:34:42"/>
  </r>
  <r>
    <s v="INC000002619246"/>
    <s v="TICKET-INTELIGENTE"/>
    <x v="7"/>
    <s v="DUOC TICKET AUTOMATICO"/>
    <s v="VICTOR SEPULVEDA GAMARRA"/>
    <s v="USR_TSIGHT"/>
    <s v="1-Extenso/Generalizado"/>
    <x v="0"/>
    <x v="0"/>
    <x v="3"/>
    <s v="FUNDACION INSTITUTO PROFESIONAL DUOC UC"/>
    <s v="fiprdu01 - liceo_andes TICKET AUTOMATICO"/>
    <s v="16/02/2024 12:50:02"/>
    <s v="16/02/2024 12:50:02"/>
    <x v="0"/>
    <s v="TI"/>
    <s v="SISTEMAS OPERATIVOS"/>
    <s v="16/02/2024 16:42:21"/>
    <s v="16/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 sitio reportado y este se encuentra operativo y redireccionando a sitio final. Se adjunta evidencia."/>
    <d v="1899-12-30T02:58:48"/>
    <d v="1899-12-30T03:52:19"/>
    <d v="1899-12-30T00:53:31"/>
  </r>
  <r>
    <s v="INC000002619404"/>
    <s v="HOUSING"/>
    <x v="13"/>
    <s v="BELIEVE"/>
    <s v="CRISTOPHER MALDONADO ROMERO"/>
    <s v="frp_jolsso"/>
    <s v="3-Moderado/Limitado"/>
    <x v="1"/>
    <x v="1"/>
    <x v="1"/>
    <s v="CAJA DE COMPENSACION DE ASIGNACION FAMILIAR LOS HEROES"/>
    <s v="GESTION DATACENTER/ ACCESOS /CAJA DE COMPENSACION DE ASIGNACION FAMILIAR LOS HEROES"/>
    <s v="16/02/2024 19:06:14"/>
    <s v="16/02/2024 19:07:35"/>
    <x v="0"/>
    <s v="COMUNICACIONES"/>
    <s v="VPN IP - MPLS"/>
    <s v="16/02/2024 19:24:16"/>
    <s v="16/02/2024 23:50:00"/>
    <s v="EMPRESA:CAJA DE COMPENSACION DE ASIGNACION FAMILIAR LOS HEROES_x000a_CÓDIGO DE SERVICIO: _x000a_DIRECCIÓN:Av. Apoquindo #7071, Las Condes, Santiago_x000a_NOMBRE DE QUIEN REPORTA: José Monteverde_x000a_TELÉFONO DE QUIEN REPORTA: 569 9236 7859_x000a_NOMBRE DE CONTACTO EN TERRENO: _x000a_REQ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9:43"/>
    <d v="1899-12-30T00:18:02"/>
    <d v="1899-12-30T00:08:19"/>
  </r>
  <r>
    <s v="INC000002619609"/>
    <s v="VPN IP - MPLS"/>
    <x v="2"/>
    <s v="GESTION HD"/>
    <s v="YORDI M HURTADO ARAYA"/>
    <s v="frp_jancha"/>
    <s v="4-Menor/Localizado"/>
    <x v="0"/>
    <x v="0"/>
    <x v="1"/>
    <s v="BANCO DEL ESTADO DE CHILE"/>
    <s v="HD/CAMBIO DE MEDIOS MAGNETICOS"/>
    <s v="16/02/2024 15:01:35"/>
    <s v="16/02/2024 15:02:33"/>
    <x v="0"/>
    <s v="CDP ANTIGUO 1"/>
    <s v="CDP ANTIGUO 2"/>
    <s v="16/02/2024 19:59:03"/>
    <s v="16/02/2024 23:50:00"/>
    <s v="PREVENTIVO: NO_x000a_CODIGO DE SERVICIO:No tiene _x000a_DIRECCION:SAN MARTIN 50, 2DO PISO SANTIAGO_x000a_QUIEN REPORTA:Victor Altamirano_x000a_CONTACTO EN TERRENO:Victor Altamirano - 958191881_x000a_PROBLEMA:_x000a_REQUERIMIENTO:CAMBIO DE MEDIOS MAGNETICOS_x000a_EQUIPOS ENERGIZADO/REINICIADO:no"/>
    <s v="CAMBIÓ DE CINTA OK"/>
    <d v="1899-12-30T04:25:04"/>
    <d v="1899-12-30T04:57:28"/>
    <d v="1899-12-30T00:32:24"/>
  </r>
  <r>
    <s v="INC000002619635"/>
    <s v="HOUSING"/>
    <x v="14"/>
    <s v="BELIEVE"/>
    <s v="FRANCISCO J FELIU ABARCA"/>
    <s v="frp_jolsso"/>
    <s v="3-Moderado/Limitado"/>
    <x v="1"/>
    <x v="1"/>
    <x v="1"/>
    <s v="BRINK S CHILE S A"/>
    <s v="GESTION DATACENTER/ ACCESOS /BRINK S CHILE S A"/>
    <s v="16/02/2024 15:59:58"/>
    <s v="16/02/2024 16:01:53"/>
    <x v="0"/>
    <s v="TI"/>
    <s v="INFRAESTRUCTURA"/>
    <s v="16/02/2024 16:54:46"/>
    <s v="16/02/2024 23:50:00"/>
    <s v="EMPRESA:BRINK S CHILE S A_x000a_CÓDIGO DE SERVICIO: _x000a_DIRECCIÓN:Calle San Martin #50, Santiago Centro, Santiago_x000a_NOMBRE DE QUIEN REPORTA: Guillermo Henríquez González_x000a_TELÉFONO DE QUIEN REPORTA: 956670632_x000a_NOMBRE DE CONTACTO EN TERRENO: _x000a_REQUERIMIENTO:  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1:55"/>
    <d v="1899-12-30T00:54:48"/>
    <d v="1899-12-30T00:02:53"/>
  </r>
  <r>
    <s v="INC000002619658"/>
    <s v="HOUSING"/>
    <x v="13"/>
    <s v="BELIEVE"/>
    <s v="JAVIER J BRAVO CARVAJAL"/>
    <s v="frp_jolsso"/>
    <s v="3-Moderado/Limitado"/>
    <x v="1"/>
    <x v="1"/>
    <x v="1"/>
    <s v="BANCO SANTANDER CHILE"/>
    <s v="GESTION DATACENTER/ ACCESOS /BANCO SANTANDER CHILE"/>
    <s v="16/02/2024 20:11:09"/>
    <s v="16/02/2024 20:12:20"/>
    <x v="0"/>
    <s v="COMUNICACIONES"/>
    <s v="VPN IP - MPLS"/>
    <s v="16/02/2024 21:33:49"/>
    <s v="16/02/2024 23:50:00"/>
    <s v="EMPRESA:BANCO SANTANDER CHILE_x000a_CÓDIGO DE SERVICIO: _x000a_DIRECCIÓN:Av. Apoquindo #7071, Las Condes, Santiago_x000a_NOMBRE DE QUIEN REPORTA: Christian Tapia_x000a_TELÉFONO DE QUIEN REPORTA: 56981568202_x000a_NOMBRE DE CONTACTO EN TERRENO: _x000a_REQUERIMIENTO:Reemplazo Dimm Rack 1 en"/>
    <s v="accesos autorizados"/>
    <d v="1899-12-30T00:00:00"/>
    <d v="1899-12-30T01:22:40"/>
    <d v="1899-12-30T01:22:40"/>
  </r>
  <r>
    <s v="INC000002619681"/>
    <s v="HOUSING"/>
    <x v="11"/>
    <s v="APQ ACCESOS"/>
    <s v="ALDO P VALENZUELA MUJICA"/>
    <s v="tct_avalen"/>
    <s v="2-Significativo/Amplio"/>
    <x v="2"/>
    <x v="2"/>
    <x v="1"/>
    <s v="TELEFONICA EMPRESAS DE CHILE SA"/>
    <s v="RONDA Y REVISION DE SALAS TECNICAS"/>
    <s v="17/02/2024 4:57:13"/>
    <s v="17/02/2024 4:58:19"/>
    <x v="0"/>
    <s v="CDP ANTIGUO 1"/>
    <s v="CDP ANTIGUO 2"/>
    <s v="17/02/2024 5:00:58"/>
    <s v="17/02/2024 23:50:00"/>
    <s v="RONDA Y REVISION DE SALAS TECNICAS"/>
    <s v="SE REALIZA RONDA"/>
    <d v="1899-12-30T00:02:11"/>
    <d v="1899-12-30T00:03:45"/>
    <d v="1899-12-30T00:01:34"/>
  </r>
  <r>
    <s v="INC000002619683"/>
    <s v="HOUSING"/>
    <x v="11"/>
    <s v="APQ ACCESOS"/>
    <s v="ALDO P VALENZUELA MUJICA"/>
    <s v="tct_avalen"/>
    <s v="2-Significativo/Amplio"/>
    <x v="2"/>
    <x v="2"/>
    <x v="1"/>
    <s v="TELEFONICA EMPRESAS DE CHILE SA"/>
    <s v="TOMA DE ALARMAS DE CLIENTE"/>
    <s v="17/02/2024 5:01:23"/>
    <s v="17/02/2024 5:02:23"/>
    <x v="0"/>
    <s v="CDP ANTIGUO 1"/>
    <s v="CDP ANTIGUO 2"/>
    <s v="17/02/2024 5:04:31"/>
    <s v="17/02/2024 23:50:00"/>
    <s v="TOMA DE ALARMAS DE CLIENTE"/>
    <s v="SE REALIZA TOMA DE ALARMAS"/>
    <d v="1899-12-30T00:01:36"/>
    <d v="1899-12-30T00:03:08"/>
    <d v="1899-12-30T00:01:32"/>
  </r>
  <r>
    <s v="INC000002619866"/>
    <s v="HOSTING VIRTUAL"/>
    <x v="6"/>
    <s v="SM OPERACIONES"/>
    <s v="RICARDO R GALLEGOS OYANEDER"/>
    <s v="tct_rgalle"/>
    <s v="4-Menor/Localizado"/>
    <x v="0"/>
    <x v="0"/>
    <x v="1"/>
    <s v="TELEFONICA GLOBAL TECHNOLOGY S.A.AGENCIA EN CHILE"/>
    <s v="sesión de trabajo por error recepción correos exchange apremiase"/>
    <s v="16/02/2024 17:21:31"/>
    <s v="16/02/2024 17:21:44"/>
    <x v="0"/>
    <s v="TI"/>
    <s v="SISTEMAS OPERATIVOS"/>
    <s v="16/02/2024 17:23:32"/>
    <s v="16/02/2024 23:50:00"/>
    <s v="sesión de trabajo por error recepción correos exchange apremiase"/>
    <s v="sesión de trabajo por error recepción correos exchange apremiase"/>
    <d v="1899-12-30T00:00:00"/>
    <d v="1899-12-30T00:02:01"/>
    <d v="1899-12-30T00:02:01"/>
  </r>
  <r>
    <s v="INC000002619867"/>
    <s v="HOSTING VIRTUAL"/>
    <x v="6"/>
    <s v="SM OPERACIONES"/>
    <s v="RICARDO R GALLEGOS OYANEDER"/>
    <s v="tct_rgalle"/>
    <s v="4-Menor/Localizado"/>
    <x v="0"/>
    <x v="0"/>
    <x v="1"/>
    <s v="TELEFONICA GLOBAL TECHNOLOGY S.A.AGENCIA EN CHILE"/>
    <s v="Reunión de coordinación en conjunto a JP proyecto migración servidores Duoc a VDC."/>
    <s v="16/02/2024 17:21:49"/>
    <s v="16/02/2024 17:22:00"/>
    <x v="0"/>
    <s v="TI"/>
    <s v="SISTEMAS OPERATIVOS"/>
    <s v="16/02/2024 17:38:45"/>
    <s v="16/02/2024 23:50:00"/>
    <s v="Reunión de coordinación en conjunto a JP proyecto migración servidores Duoc a VDC."/>
    <s v="Reunión de coordinación en conjunto a JP proyecto migración servidores Duoc a VDC."/>
    <d v="1899-12-30T00:00:00"/>
    <d v="1899-12-30T00:16:56"/>
    <d v="1899-12-30T00:16:56"/>
  </r>
  <r>
    <s v="INC000002619868"/>
    <s v="HOSTING VIRTUAL"/>
    <x v="6"/>
    <s v="SM OPERACIONES"/>
    <s v="RICARDO R GALLEGOS OYANEDER"/>
    <s v="tct_rgalle"/>
    <s v="4-Menor/Localizado"/>
    <x v="0"/>
    <x v="0"/>
    <x v="1"/>
    <s v="TELEFONICA GLOBAL TECHNOLOGY S.A.AGENCIA EN CHILE"/>
    <s v="Levantamiento y revisión servidores a migrar a VDC en conjunto a ingeniero residente DUOC"/>
    <s v="16/02/2024 17:22:06"/>
    <s v="16/02/2024 17:22:20"/>
    <x v="0"/>
    <s v="TI"/>
    <s v="SISTEMAS OPERATIVOS"/>
    <s v="16/02/2024 17:39:22"/>
    <s v="16/02/2024 23:50:00"/>
    <s v="Levantamiento y revisión servidores a migrar a VDC en conjunto a ingeniero residente DUOC"/>
    <s v="Levantamiento y revisión servidores a migrar a VDC en conjunto a ingeniero residente DUOC"/>
    <d v="1899-12-30T00:00:00"/>
    <d v="1899-12-30T00:17:16"/>
    <d v="1899-12-30T00:17:16"/>
  </r>
  <r>
    <s v="INC000002619894"/>
    <s v="TICKET-INTELIGENTE"/>
    <x v="6"/>
    <s v="GESTION TI"/>
    <s v="RICARDO R GALLEGOS OYANEDER"/>
    <s v="USR_TSIGHT"/>
    <s v="1-Extenso/Generalizado"/>
    <x v="0"/>
    <x v="0"/>
    <x v="3"/>
    <s v="FUNDACION INSTITUTO PROFESIONAL DUOC UC"/>
    <s v="fiprdu01 - srvfs01_vm TICKET AUTOMATICO"/>
    <s v="16/02/2024 18:05:37"/>
    <s v="16/02/2024 18:05:37"/>
    <x v="0"/>
    <s v="TRUESIGHT"/>
    <s v="TRUESIGHT"/>
    <s v="18/02/2024 16:03:50"/>
    <s v="18/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21:56:09"/>
    <d v="1899-12-31T21:58:13"/>
    <d v="1899-12-30T00:02:04"/>
  </r>
  <r>
    <s v="INC000002619943"/>
    <s v="RED INTERNA"/>
    <x v="2"/>
    <s v="APQ ACCESOS"/>
    <s v="YORDI M HURTADO ARAYA"/>
    <s v="tct_yorhua"/>
    <s v="4-Menor/Localizado"/>
    <x v="0"/>
    <x v="0"/>
    <x v="1"/>
    <s v="TELEFONICA CYBERSECURITY TECH CHILE SPA"/>
    <s v="RONDA SALAS TIC POR ENTREGA DE TURNO"/>
    <s v="16/02/2024 19:57:03"/>
    <s v="16/02/2024 19:57:32"/>
    <x v="0"/>
    <s v="CDP ANTIGUO 1"/>
    <s v="CDP ANTIGUO 2"/>
    <s v="16/02/2024 21:28:47"/>
    <s v="16/02/2024 23:50:00"/>
    <s v="RONDA SALAS TIC POR ENTREGA DE TURNO"/>
    <s v="RONDA REALIZADA"/>
    <d v="1899-12-30T00:00:00"/>
    <d v="1899-12-30T01:31:44"/>
    <d v="1899-12-30T01:31:44"/>
  </r>
  <r>
    <s v="INC000002619944"/>
    <s v="RED INTERNA"/>
    <x v="2"/>
    <s v="APQ ACCESOS"/>
    <s v="YORDI M HURTADO ARAYA"/>
    <s v="tct_yorhua"/>
    <s v="4-Menor/Localizado"/>
    <x v="0"/>
    <x v="0"/>
    <x v="1"/>
    <s v="TELEFONICA CYBERSECURITY TECH CHILE SPA"/>
    <s v="RONDA TOMA DE TEMPERATURAS SALAS TIC 20:30"/>
    <s v="16/02/2024 19:57:50"/>
    <s v="16/02/2024 19:58:29"/>
    <x v="0"/>
    <s v="CDP ANTIGUO 1"/>
    <s v="CDP ANTIGUO 2"/>
    <s v="16/02/2024 21:28:31"/>
    <s v="16/02/2024 23:50:00"/>
    <s v="RONDA TOMA DE TEMPERATURAS SALAS TIC 20:30"/>
    <s v="RONDA REALIZADA"/>
    <d v="1899-12-30T00:00:00"/>
    <d v="1899-12-30T01:30:41"/>
    <d v="1899-12-30T01:30:41"/>
  </r>
  <r>
    <s v="INC000002619946"/>
    <s v="RED INTERNA"/>
    <x v="2"/>
    <s v="APQ ACCESOS"/>
    <s v="YORDI M HURTADO ARAYA"/>
    <s v="tct_yorhua"/>
    <s v="4-Menor/Localizado"/>
    <x v="0"/>
    <x v="0"/>
    <x v="1"/>
    <s v="TELEFONICA CYBERSECURITY TECH CHILE SPA"/>
    <s v="RONDA TOMA DE TEMPERATURAS SALAS TIC 00:30"/>
    <s v="16/02/2024 19:59:30"/>
    <s v="16/02/2024 19:59:59"/>
    <x v="0"/>
    <s v="CDP ANTIGUO 1"/>
    <s v="CDP ANTIGUO 2"/>
    <s v="16/02/2024 21:28:16"/>
    <s v="16/02/2024 23:50:00"/>
    <s v="RONDA TOMA DE TEMPERATURAS SALAS TIC 00:30"/>
    <s v="RONDA REALIZADA"/>
    <d v="1899-12-30T00:00:00"/>
    <d v="1899-12-30T01:28:46"/>
    <d v="1899-12-30T01:28:46"/>
  </r>
  <r>
    <s v="INC000002619947"/>
    <s v="RED INTERNA"/>
    <x v="2"/>
    <s v="APQ ACCESOS"/>
    <s v="YORDI M HURTADO ARAYA"/>
    <s v="tct_yorhua"/>
    <s v="4-Menor/Localizado"/>
    <x v="0"/>
    <x v="0"/>
    <x v="1"/>
    <s v="TELEFONICA CYBERSECURITY TECH CHILE SPA"/>
    <s v="RONDA TOMA DE TEMPERATURAS SALAS TIC 04:30"/>
    <s v="16/02/2024 20:00:12"/>
    <s v="16/02/2024 20:00:44"/>
    <x v="0"/>
    <s v="CDP ANTIGUO 1"/>
    <s v="CDP ANTIGUO 2"/>
    <s v="16/02/2024 21:27:59"/>
    <s v="16/02/2024 23:50:00"/>
    <s v="RONDA TOMA DE TEMPERATURAS SALAS TIC 04:30"/>
    <s v="RONDA REALIZADA"/>
    <d v="1899-12-30T00:00:00"/>
    <d v="1899-12-30T01:27:47"/>
    <d v="1899-12-30T01:27:47"/>
  </r>
  <r>
    <s v="INC000002619980"/>
    <s v="BACKUP ON DEMAND"/>
    <x v="17"/>
    <s v="BACK UP DATA CENTER (BACKUP ON DEMAND)"/>
    <s v="RODRIGO VÁSQUEZ MUÑOZ"/>
    <s v="tct_rvasqu"/>
    <s v="4-Menor/Localizado"/>
    <x v="0"/>
    <x v="0"/>
    <x v="1"/>
    <s v="TELEFONICA GLOBAL TECHNOLOGY S.A.AGENCIA EN CHILE"/>
    <s v="revision estado de plataformas veritas"/>
    <s v="17/02/2024 8:41:46"/>
    <s v="17/02/2024 8:43:28"/>
    <x v="0"/>
    <s v="CDP ANTIGUO 1"/>
    <s v="CDP ANTIGUO 2"/>
    <s v="19/02/2024 12:58:32"/>
    <s v="19/02/2024 23:50:00"/>
    <s v="revision estado de plataformas veritas, fin de semana, gestion respaldos fallidos, estado discos, espacios, revision procesos"/>
    <s v="FASE RESOLUCIÓN Y RECUPERACIÓN_x000a__x000a_Se efectúa contacto con cliente: N/A_x000a__x000a_Teléfono de contacto: N/A_x000a__x000a_Acciones realizadas: plataformas revisadas en su totalidad los dias sabado y domingo para asegurar continuidad operativa 24/7_x000a__x000a_Solución paliativa o definitiv"/>
    <d v="1900-01-01T04:15:04"/>
    <d v="1900-01-01T04:16:46"/>
    <d v="1899-12-30T00:01:42"/>
  </r>
  <r>
    <s v="INC000002620015"/>
    <s v="VPN IP - MPLS"/>
    <x v="5"/>
    <s v="GESTION HD"/>
    <s v="OSCAR A RAMIREZ SOTO"/>
    <s v="frp_cnavar"/>
    <s v="4-Menor/Localizado"/>
    <x v="0"/>
    <x v="0"/>
    <x v="1"/>
    <s v="HORTIFRUT S.A"/>
    <s v="Pdte Horario hábil HD/  Creación VPN site to Site Telefónica AWS UK |"/>
    <s v="16/02/2024 19:18:04"/>
    <s v="16/02/2024 19:21:08"/>
    <x v="0"/>
    <s v="CDP ANTIGUO 1"/>
    <s v="CDP ANTIGUO 2"/>
    <s v="21/02/2024 16:36:39"/>
    <s v="21/02/2024 23:50:00"/>
    <s v="PREVENTIVO: NO_x000a_CODIGO DE SERVICIO: VPN_x000a_DIRECCION: _x000a_NOMBRE QUIEN REPORTA: Tech Corporate Lead IT +56 957139471_x000a_NOMBRE CONTACTO EN TERRENO:  _x000a_PROBLEMA: _x000a_REQUERIMIENTO:_x000a__x000a_Junto con saludar, solicito de su ayuda dado que es necesario establecer_x000a_una VPN site t"/>
    <s v="Estimados, se resuelve ticket sin acción, ya que se le solicitó a cliente en más de una ocasión por correo corregir archivo word y información para poder realizar la configuración por el lado de TCCT."/>
    <d v="1900-01-03T19:42:12"/>
    <d v="1900-01-03T21:18:35"/>
    <d v="1899-12-30T01:36:23"/>
  </r>
  <r>
    <s v="INC000002620106"/>
    <s v="HOUSING"/>
    <x v="11"/>
    <s v="APQ ACCESOS"/>
    <s v="JAIRO A SALINAS GARAY"/>
    <s v="tct_jsalin"/>
    <s v="3-Moderado/Limitado"/>
    <x v="1"/>
    <x v="1"/>
    <x v="1"/>
    <s v="TELEFONICA EMPRESAS DE CHILE SA"/>
    <s v="RONDA Y REVISION DE SALAS TECNICAS"/>
    <s v="16/02/2024 19:24:05"/>
    <s v="16/02/2024 19:25:20"/>
    <x v="0"/>
    <s v="CDP ANTIGUO 1"/>
    <s v="CDP ANTIGUO 2"/>
    <s v="16/02/2024 19:25:20"/>
    <s v="16/02/2024 23:50:00"/>
    <s v="RONDA Y REVISION DE SALAS TECNICAS"/>
    <s v="RONDA REALIZADA."/>
    <d v="1899-12-30T00:00:00"/>
    <d v="1899-12-30T00:01:15"/>
    <d v="1899-12-30T00:01:15"/>
  </r>
  <r>
    <s v="INC000002620107"/>
    <s v="HOUSING"/>
    <x v="11"/>
    <s v="APQ ACCESOS"/>
    <s v="JAIRO A SALINAS GARAY"/>
    <s v="tct_jsalin"/>
    <s v="3-Moderado/Limitado"/>
    <x v="1"/>
    <x v="1"/>
    <x v="1"/>
    <s v="TELEFONICA EMPRESAS DE CHILE SA"/>
    <s v="TOMA DE ALARMAS DE CLIENTE"/>
    <s v="16/02/2024 19:25:29"/>
    <s v="16/02/2024 19:26:54"/>
    <x v="0"/>
    <s v="CDP ANTIGUO 1"/>
    <s v="CDP ANTIGUO 2"/>
    <s v="16/02/2024 19:26:54"/>
    <s v="16/02/2024 23:50:00"/>
    <s v="TOMA DE ALARMAS DE CLIENTE"/>
    <s v="TOMA DE ALARMAS REALIZADA."/>
    <d v="1899-12-30T00:00:00"/>
    <d v="1899-12-30T00:01:25"/>
    <d v="1899-12-30T00:01:25"/>
  </r>
  <r>
    <s v="INC000002620286"/>
    <s v="TICKET-INTELIGENTE"/>
    <x v="6"/>
    <s v="GESTION TI"/>
    <s v="RICARDO R GALLEGOS OYANEDER"/>
    <s v="USR_TSIGHT"/>
    <s v="1-Extenso/Generalizado"/>
    <x v="0"/>
    <x v="0"/>
    <x v="3"/>
    <s v="COAGRA S A"/>
    <s v="coagra01 - sap_prod_e_vm TICKET AUTOMATICO"/>
    <s v="16/02/2024 22:22:10"/>
    <s v="16/02/2024 22:22:10"/>
    <x v="0"/>
    <s v="TRUESIGHT"/>
    <s v="TRUESIGHT"/>
    <s v="18/02/2024 16:01:50"/>
    <s v="1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17:38:36"/>
    <d v="1899-12-31T17:39:40"/>
    <d v="1899-12-30T00:01:04"/>
  </r>
  <r>
    <s v="INC000002620739"/>
    <s v="HOUSING"/>
    <x v="8"/>
    <s v="ADMINISTRADORES RESIDENTES"/>
    <s v="JAIRO A SALINAS GARAY"/>
    <s v="frp_jugonz"/>
    <s v="3-Moderado/Limitado"/>
    <x v="1"/>
    <x v="1"/>
    <x v="1"/>
    <s v="TELEFONICA EMPRESAS DE CHILE SA"/>
    <s v="GESTION DATACENTER/ ACCESOS / REDBANC-DXC"/>
    <s v="17/02/2024 17:48:19"/>
    <s v="17/02/2024 17:50:50"/>
    <x v="0"/>
    <s v="COMUNICACIONES"/>
    <s v="VPN IP - MPLS"/>
    <s v="17/02/2024 18:26:22"/>
    <s v="17/02/2024 23:50:00"/>
    <s v="EMPRESA: REDBANC-DXC_x000a_CÓDIGO DE SERVICIO: _x000a_DIRECCIÓN: Av. Presidente Prieto #226, Paine, Santiago_x000a_NOMBRE DE QUIEN REPORTA: Operador Data Center Sites_x000a_TELÉFONO DE QUIEN REPORTA: Dcpaine.operaciones@tic.cl_x000a_NOMBRE DE CONTACTO EN TERRENO: Luis Miguel Sierra 9"/>
    <s v="ACCESOS AUTORIZADOS."/>
    <d v="1899-12-30T00:31:43"/>
    <d v="1899-12-30T00:38:03"/>
    <d v="1899-12-30T00:06:20"/>
  </r>
  <r>
    <s v="INC000002620740"/>
    <s v="VPN IP - MPLS"/>
    <x v="18"/>
    <s v="GESTION HD"/>
    <s v="CRISTOBAL I REYES DELGADO"/>
    <s v="frp_fpetro"/>
    <s v="3-Moderado/Limitado"/>
    <x v="1"/>
    <x v="1"/>
    <x v="1"/>
    <s v="FUNDACION INSTITUTO PROFESIONAL DUOC UC"/>
    <s v="HD/RV: Procesos DATASTAGE Director 17/02/2024"/>
    <s v="17/02/2024 17:50:29"/>
    <s v="17/02/2024 17:51:44"/>
    <x v="0"/>
    <s v="TI"/>
    <s v="BASES DE DATOS"/>
    <s v="17/02/2024 21:47:50"/>
    <s v="17/02/2024 23:50:00"/>
    <s v="PREVENTIVO: NO_x000a_CODIGO DE SERVICIO:_x000a_DIRECCION:_x000a_QUIEN REPORTA: Cristobal Reyes Delgado  9 6664 3831_x000a_CONTACTO EN TERRENO: Cristobal Reyes Delgado  9 6664 3831_x000a__x000a_REQUERIMIENTO:_x000a__x000a_Buenas tardes. Favor su apoyo en la creación de un ticket por la revisión_x000a_realiza"/>
    <s v="Buenos dias. Se informa que las tareas informadas han finalizado. Se adjunta evidencia."/>
    <d v="1899-12-30T00:01:15"/>
    <d v="1899-12-30T03:57:21"/>
    <d v="1899-12-30T03:56:06"/>
  </r>
  <r>
    <s v="INC000002620913"/>
    <s v="VPN IP - MPLS"/>
    <x v="5"/>
    <s v="GESTION HD"/>
    <s v="LUIS A VILLASMIL CASTILLO"/>
    <s v="frp_fpetro"/>
    <s v="3-Moderado/Limitado"/>
    <x v="1"/>
    <x v="1"/>
    <x v="1"/>
    <s v="HORTIFRUT S.A"/>
    <s v="HD/_x000a_Creacion cuenta VPN"/>
    <s v="17/02/2024 11:32:16"/>
    <s v="17/02/2024 11:33:43"/>
    <x v="0"/>
    <s v="CDP ANTIGUO 1"/>
    <s v="CDP ANTIGUO 2"/>
    <s v="19/02/2024 11:59:14"/>
    <s v="19/02/2024 23:50:00"/>
    <s v="PREVENTIVO: NO_x000a_CODIGO DE SERVICIO:_x000a_DIRECCION:_x000a_QUIEN REPORTA:_x000a_CONTACTO EN TERRENO:_x000a_PROBLEMA:_x000a_REQUERIMIENTO:_x000a__x000a__x000a_Favor su ayuda para activar cuenta VPN de usuario isecurion con los mismos_x000a_accesos por un periodo de 1 mes, quedo atento a su pronta respuesta."/>
    <m/>
    <d v="1899-12-31T18:49:25"/>
    <d v="1900-01-01T00:26:58"/>
    <d v="1899-12-30T05:37:33"/>
  </r>
  <r>
    <s v="INC000002620978"/>
    <s v="RED INTERNA"/>
    <x v="10"/>
    <s v="APOQUINDO TI"/>
    <s v="RICARDO F ORELLANA MARDONES"/>
    <s v="tct_rorell"/>
    <s v="4-Menor/Localizado"/>
    <x v="0"/>
    <x v="0"/>
    <x v="0"/>
    <s v="TELEFONICA EMPRESAS DE CHILE SA"/>
    <s v="RONDA  Y MEDICIÓN DE TEMPERATURAS EN SALAS TIC 07:30"/>
    <s v="18/02/2024 0:18:38"/>
    <s v="18/02/2024 0:19:52"/>
    <x v="0"/>
    <s v="TI"/>
    <s v="CLIMA"/>
    <s v="18/02/2024 7:34:30"/>
    <s v="18/02/2024 23:50:00"/>
    <m/>
    <s v="ACT REALIZADA SIN NOVEDAD"/>
    <d v="1899-12-30T00:00:00"/>
    <d v="1899-12-30T00:00:00"/>
    <d v="1899-12-30T00:00:00"/>
  </r>
  <r>
    <s v="INC000002621216"/>
    <s v="HOUSING"/>
    <x v="11"/>
    <s v="APQ ACCESOS"/>
    <s v="JAIRO A SALINAS GARAY"/>
    <s v="tct_jsalin"/>
    <s v="3-Moderado/Limitado"/>
    <x v="1"/>
    <x v="1"/>
    <x v="1"/>
    <s v="TELEFONICA EMPRESAS DE CHILE SA"/>
    <s v="RONDA Y REVISION DE SALAS TECNICAS"/>
    <s v="17/02/2024 19:19:20"/>
    <s v="17/02/2024 19:21:00"/>
    <x v="0"/>
    <s v="CDP ANTIGUO 1"/>
    <s v="CDP ANTIGUO 2"/>
    <s v="17/02/2024 19:21:00"/>
    <s v="17/02/2024 23:50:00"/>
    <s v="RONDA Y REVISION DE SALAS TECNICAS"/>
    <s v="RONDA REALIZADA."/>
    <d v="1899-12-30T00:00:00"/>
    <d v="1899-12-30T00:01:40"/>
    <d v="1899-12-30T00:01:40"/>
  </r>
  <r>
    <s v="INC000002621217"/>
    <s v="HOUSING"/>
    <x v="11"/>
    <s v="APQ ACCESOS"/>
    <s v="JAIRO A SALINAS GARAY"/>
    <s v="tct_jsalin"/>
    <s v="3-Moderado/Limitado"/>
    <x v="1"/>
    <x v="1"/>
    <x v="1"/>
    <s v="TELEFONICA EMPRESAS DE CHILE SA"/>
    <s v="TOMA DE ALARMAS DE CLIENTE"/>
    <s v="17/02/2024 19:21:06"/>
    <s v="17/02/2024 19:22:20"/>
    <x v="0"/>
    <s v="CDP ANTIGUO 1"/>
    <s v="CDP ANTIGUO 2"/>
    <s v="17/02/2024 19:22:20"/>
    <s v="17/02/2024 23:50:00"/>
    <s v="TOMA DE ALARMAS DE CLIENTE"/>
    <s v="TOMA DE ALARMAS REALIZADA."/>
    <d v="1899-12-30T00:00:00"/>
    <d v="1899-12-30T00:01:14"/>
    <d v="1899-12-30T00:01:14"/>
  </r>
  <r>
    <s v="INC000002621232"/>
    <s v="HOUSING"/>
    <x v="11"/>
    <s v="APQ ACCESOS"/>
    <s v="ALDO P VALENZUELA MUJICA"/>
    <s v="tct_avalen"/>
    <s v="2-Significativo/Amplio"/>
    <x v="2"/>
    <x v="2"/>
    <x v="1"/>
    <s v="TELEFONICA EMPRESAS DE CHILE SA"/>
    <s v="RONDA Y REVISION DE SALAS TECNICAS"/>
    <s v="18/02/2024 3:39:31"/>
    <s v="18/02/2024 3:41:04"/>
    <x v="0"/>
    <s v="CDP ANTIGUO 1"/>
    <s v="CDP ANTIGUO 2"/>
    <s v="18/02/2024 3:42:38"/>
    <s v="18/02/2024 23:50:00"/>
    <s v="RONDA Y REVISION DE SALAS TECNICAS"/>
    <s v="SE REALIZA RONDA"/>
    <d v="1899-12-30T00:01:12"/>
    <d v="1899-12-30T00:03:07"/>
    <d v="1899-12-30T00:01:55"/>
  </r>
  <r>
    <s v="INC000002621234"/>
    <s v="HOUSING"/>
    <x v="11"/>
    <s v="APQ ACCESOS"/>
    <s v="ALDO P VALENZUELA MUJICA"/>
    <s v="tct_avalen"/>
    <s v="2-Significativo/Amplio"/>
    <x v="2"/>
    <x v="2"/>
    <x v="1"/>
    <s v="TELEFONICA EMPRESAS DE CHILE SA"/>
    <s v="TOMA DE ALARMAS DE CLIENTE"/>
    <s v="18/02/2024 3:42:59"/>
    <s v="18/02/2024 3:44:01"/>
    <x v="0"/>
    <s v="CDP ANTIGUO 1"/>
    <s v="CDP ANTIGUO 2"/>
    <s v="18/02/2024 3:45:29"/>
    <s v="18/02/2024 23:50:00"/>
    <s v="TOMA DE ALARMAS DE CLIENTE"/>
    <s v="SE REALIZA TOMA DE ALARMAS"/>
    <d v="1899-12-30T00:00:54"/>
    <d v="1899-12-30T00:02:30"/>
    <d v="1899-12-30T00:01:36"/>
  </r>
  <r>
    <s v="INC000002621476"/>
    <s v="TICKET-INTELIGENTE"/>
    <x v="6"/>
    <s v="GESTION TI"/>
    <s v="RICARDO R GALLEGOS OYANEDER"/>
    <s v="USR_TSIGHT"/>
    <s v="1-Extenso/Generalizado"/>
    <x v="0"/>
    <x v="0"/>
    <x v="3"/>
    <s v="FUNDACION INSTITUTO PROFESIONAL DUOC UC"/>
    <s v="fiprdu01 - srvfs02_vm TICKET AUTOMATICO"/>
    <s v="18/02/2024 0:10:29"/>
    <s v="18/02/2024 0:10:29"/>
    <x v="0"/>
    <s v="TRUESIGHT"/>
    <s v="TRUESIGHT"/>
    <s v="18/02/2024 16:05:59"/>
    <s v="18/02/2024 23:50:00"/>
    <s v="PREVENTIVO=SI_x000a_CODIGO DE SERVICIO=SRVFS02_VM_x000a_DIRECCION=NULL_x000a_CIUDAD=NULL_x000a_COMUNA LOCAL=_x000a_REGION=NULL_x000a_QUIEN REPORTA=Ticket automático_x000a_CONTACTO EN TERRENO=_x000a_PROBLEMA=High RAM Usage Alert for Node FIPRDU01 - SRVFS02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51:51"/>
    <d v="1899-12-30T15:55:30"/>
    <d v="1899-12-30T00:03:39"/>
  </r>
  <r>
    <s v="INC000002621484"/>
    <s v="HOUSING"/>
    <x v="13"/>
    <s v="BELIEVE"/>
    <s v="RICARDO F ORELLANA MARDONES"/>
    <s v="frp_jreyna"/>
    <s v="3-Moderado/Limitado"/>
    <x v="1"/>
    <x v="1"/>
    <x v="1"/>
    <s v="TELEFONICA EMPRESAS DE CHILE SA"/>
    <s v="GESTION DATACENTER/ ACCESOS  / ICETEL"/>
    <s v="18/02/2024 0:22:49"/>
    <s v="18/02/2024 0:24:39"/>
    <x v="0"/>
    <s v="CDP ANTIGUO 1"/>
    <s v="CDP ANTIGUO 2"/>
    <s v="18/02/2024 0:53:37"/>
    <s v="18/02/2024 23:50:00"/>
    <s v="EMPRESA:    _x0009_ICETEL_x000a_CÓDIGO DE SERVICIO:_x000a_DIRECCIÓN_x000a_NOMBRE DE QUIEN REPORTA:  Caroline Aróstica Q._x000a_TELÉFONO DE QUIEN REPORTA:  +56 9 8187 2715_x000a_NOMBRE DE CONTACTO EN TERRENO: Francisco Chávez / 972802533_x000a_REQUERIMIENTO:  _x000a__x000a_Rondas por salas equipos de clima"/>
    <s v="ACCESOS AUTORIZADOS"/>
    <d v="1899-12-30T00:16:00"/>
    <d v="1899-12-30T00:30:48"/>
    <d v="1899-12-30T00:14:48"/>
  </r>
  <r>
    <s v="INC000002621780"/>
    <s v="TICKET-INTELIGENTE"/>
    <x v="6"/>
    <s v="GESTION TI"/>
    <s v="RICARDO R GALLEGOS OYANEDER"/>
    <s v="USR_TSIGHT"/>
    <s v="1-Extenso/Generalizado"/>
    <x v="0"/>
    <x v="0"/>
    <x v="3"/>
    <s v="FUNDACION INSTITUTO PROFESIONAL DUOC UC"/>
    <s v="fiprdu01 - ilo_ptealto TICKET AUTOMATICO"/>
    <s v="18/02/2024 9:46:33"/>
    <s v="18/02/2024 9:46:33"/>
    <x v="0"/>
    <s v="TRUESIGHT"/>
    <s v="TRUESIGHT"/>
    <s v="18/02/2024 15:56:29"/>
    <s v="18/02/2024 23:50:00"/>
    <s v="PREVENTIVO=SI_x000a_CODIGO DE SERVICIO=ILO_PTEALTO_x000a_DIRECCION=NULL_x000a_CIUDAD=NULL_x000a_COMUNA LOCAL=_x000a_REGION=NULL_x000a_QUIEN REPORTA=Ticket automático_x000a_CONTACTO EN TERRENO=_x000a_PROBLEMA=Node FIPRDU01 - ILO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5:17"/>
    <d v="1899-12-30T06:09:56"/>
    <d v="1899-12-30T00:04:39"/>
  </r>
  <r>
    <s v="INC000002621781"/>
    <s v="TICKET-INTELIGENTE"/>
    <x v="6"/>
    <s v="GESTION TI"/>
    <s v="RICARDO R GALLEGOS OYANEDER"/>
    <s v="USR_TSIGHT"/>
    <s v="1-Extenso/Generalizado"/>
    <x v="0"/>
    <x v="0"/>
    <x v="3"/>
    <s v="FUNDACION INSTITUTO PROFESIONAL DUOC UC"/>
    <s v="fiprdu01 - dcadmptealto TICKET AUTOMATICO"/>
    <s v="18/02/2024 9:46:33"/>
    <s v="18/02/2024 9:46:33"/>
    <x v="0"/>
    <s v="TRUESIGHT"/>
    <s v="TRUESIGHT"/>
    <s v="18/02/2024 15:55:26"/>
    <s v="18/02/2024 23:50:00"/>
    <s v="PREVENTIVO=SI_x000a_CODIGO DE SERVICIO=DCADMPTEALTO_x000a_DIRECCION=NULL_x000a_CIUDAD=NULL_x000a_COMUNA LOCAL=_x000a_REGION=NULL_x000a_QUIEN REPORTA=Ticket automático_x000a_CONTACTO EN TERRENO=_x000a_PROBLEMA=Node FIPRDU01 - DCADM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55"/>
    <d v="1899-12-30T06:08:53"/>
    <d v="1899-12-30T00:07:58"/>
  </r>
  <r>
    <s v="INC000002621782"/>
    <s v="TICKET-INTELIGENTE"/>
    <x v="6"/>
    <s v="GESTION TI"/>
    <s v="RICARDO R GALLEGOS OYANEDER"/>
    <s v="USR_TSIGHT"/>
    <s v="1-Extenso/Generalizado"/>
    <x v="0"/>
    <x v="0"/>
    <x v="3"/>
    <s v="FUNDACION INSTITUTO PROFESIONAL DUOC UC"/>
    <s v="fiprdu01 - hyp_ptealto TICKET AUTOMATICO"/>
    <s v="18/02/2024 9:46:33"/>
    <s v="18/02/2024 9:46:33"/>
    <x v="0"/>
    <s v="TRUESIGHT"/>
    <s v="TRUESIGHT"/>
    <s v="18/02/2024 15:55:52"/>
    <s v="18/02/2024 23:50:00"/>
    <s v="PREVENTIVO=SI_x000a_CODIGO DE SERVICIO=HYP_PTEALTO_x000a_DIRECCION=NULL_x000a_CIUDAD=NULL_x000a_COMUNA LOCAL=_x000a_REGION=NULL_x000a_QUIEN REPORTA=Ticket automático_x000a_CONTACTO EN TERRENO=_x000a_PROBLEMA=Node FIPRDU01 - HYP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1:06"/>
    <d v="1899-12-30T06:09:19"/>
    <d v="1899-12-30T00:08:13"/>
  </r>
  <r>
    <s v="INC000002621783"/>
    <s v="TICKET-INTELIGENTE"/>
    <x v="6"/>
    <s v="GESTION TI"/>
    <s v="RICARDO R GALLEGOS OYANEDER"/>
    <s v="USR_TSIGHT"/>
    <s v="1-Extenso/Generalizado"/>
    <x v="0"/>
    <x v="0"/>
    <x v="3"/>
    <s v="FUNDACION INSTITUTO PROFESIONAL DUOC UC"/>
    <s v="fiprdu01 - dcacdptealto TICKET AUTOMATICO"/>
    <s v="18/02/2024 9:46:34"/>
    <s v="18/02/2024 9:46:34"/>
    <x v="0"/>
    <s v="TRUESIGHT"/>
    <s v="TRUESIGHT"/>
    <s v="18/02/2024 15:54:58"/>
    <s v="18/02/2024 23:50:00"/>
    <s v="PREVENTIVO=SI_x000a_CODIGO DE SERVICIO=DCACDPTEALTO_x000a_DIRECCION=NULL_x000a_CIUDAD=NULL_x000a_COMUNA LOCAL=_x000a_REGION=NULL_x000a_QUIEN REPORTA=Ticket automático_x000a_CONTACTO EN TERRENO=_x000a_PROBLEMA=Node FIPRDU01 - DCACD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31"/>
    <d v="1899-12-30T06:08:24"/>
    <d v="1899-12-30T00:07:53"/>
  </r>
  <r>
    <s v="INC000002621829"/>
    <s v="HOUSING"/>
    <x v="11"/>
    <s v="APQ ACCESOS"/>
    <s v="JOSE G MARQUEZ MARCANO"/>
    <s v="tct_josmam"/>
    <s v="4-Menor/Localizado"/>
    <x v="0"/>
    <x v="0"/>
    <x v="1"/>
    <s v="TELEFONICA EMPRESAS DE CHILE SA"/>
    <s v="RONDA Y REVISION DE SALAS"/>
    <s v="18/02/2024 14:44:27"/>
    <s v="18/02/2024 14:45:14"/>
    <x v="0"/>
    <s v="CDP ANTIGUO 1"/>
    <s v="CDP ANTIGUO 2"/>
    <s v="18/02/2024 14:47:03"/>
    <s v="18/02/2024 23:50:00"/>
    <s v="RONDA Y REVISION DE SALAS"/>
    <s v="RONDAS REALIZADAS"/>
    <d v="1899-12-30T00:01:32"/>
    <d v="1899-12-30T00:02:36"/>
    <d v="1899-12-30T00:01:04"/>
  </r>
  <r>
    <s v="INC000002621831"/>
    <s v="HOUSING"/>
    <x v="11"/>
    <s v="APQ ACCESOS"/>
    <s v="JOSE G MARQUEZ MARCANO"/>
    <s v="tct_josmam"/>
    <s v="4-Menor/Localizado"/>
    <x v="0"/>
    <x v="0"/>
    <x v="1"/>
    <s v="TELEFONICA EMPRESAS DE CHILE SA"/>
    <s v="TOMA DE ALARMAS DE CLIENTES"/>
    <s v="18/02/2024 14:48:36"/>
    <s v="18/02/2024 14:49:17"/>
    <x v="0"/>
    <s v="CDP ANTIGUO 1"/>
    <s v="CDP ANTIGUO 2"/>
    <s v="18/02/2024 14:50:35"/>
    <s v="18/02/2024 23:50:00"/>
    <s v="TOMA DE ALARMAS DE CLIENTES"/>
    <s v="TOMA DE ALARMAS REALIZADAS"/>
    <d v="1899-12-30T00:00:55"/>
    <d v="1899-12-30T00:01:59"/>
    <d v="1899-12-30T00:01:04"/>
  </r>
  <r>
    <s v="INC000002621855"/>
    <s v="RED INTERNA"/>
    <x v="10"/>
    <s v="APOQUINDO TI"/>
    <s v="RICARDO F ORELLANA MARDONES"/>
    <s v="tct_rorell"/>
    <s v="4-Menor/Localizado"/>
    <x v="0"/>
    <x v="0"/>
    <x v="0"/>
    <s v="TELEFONICA EMPRESAS DE CHILE SA"/>
    <s v="RONDA Y MEDICIÓN DE TEMPERATURAS EN SALAS TIC 07:30"/>
    <s v="19/02/2024 0:40:23"/>
    <s v="19/02/2024 0:41:35"/>
    <x v="0"/>
    <s v="TI"/>
    <s v="CLIMA"/>
    <s v="19/02/2024 7:43:19"/>
    <s v="19/02/2024 23:50:00"/>
    <m/>
    <s v="ACT REALIZADA SIN NOVEDAD"/>
    <d v="1899-12-30T00:00:00"/>
    <d v="1899-12-30T00:00:00"/>
    <d v="1899-12-30T00:00:00"/>
  </r>
  <r>
    <s v="INC000002621873"/>
    <s v="HOUSING"/>
    <x v="11"/>
    <s v="APQ ACCESOS"/>
    <s v="JAIRO A SALINAS GARAY"/>
    <s v="tct_jsalin"/>
    <s v="3-Moderado/Limitado"/>
    <x v="1"/>
    <x v="1"/>
    <x v="1"/>
    <s v="TELEFONICA EMPRESAS DE CHILE SA"/>
    <s v="INCIDENTE Cambio Tarjeta"/>
    <s v="19/02/2024 7:01:04"/>
    <s v="19/02/2024 7:21:00"/>
    <x v="0"/>
    <s v="CDP ANTIGUO 1"/>
    <s v="CDP ANTIGUO 2"/>
    <s v="19/02/2024 7:21:00"/>
    <s v="19/02/2024 23:50:00"/>
    <s v="INCIDENTE Cambio Tarjeta"/>
    <s v="SUPERVISION CRQ/OK."/>
    <d v="1899-12-30T00:00:00"/>
    <d v="1899-12-30T00:19:56"/>
    <d v="1899-12-30T00:19:56"/>
  </r>
  <r>
    <s v="INC000002621879"/>
    <s v="HOUSING"/>
    <x v="11"/>
    <s v="APQ ACCESOS"/>
    <s v="JAIRO A SALINAS GARAY"/>
    <s v="tct_jsalin"/>
    <s v="3-Moderado/Limitado"/>
    <x v="1"/>
    <x v="1"/>
    <x v="1"/>
    <s v="TELEFONICA EMPRESAS DE CHILE SA"/>
    <s v="RONDA Y REVISION DE SALAS TECNICAS"/>
    <s v="19/02/2024 7:21:12"/>
    <s v="19/02/2024 7:22:29"/>
    <x v="0"/>
    <s v="CDP ANTIGUO 1"/>
    <s v="CDP ANTIGUO 2"/>
    <s v="19/02/2024 7:22:29"/>
    <s v="19/02/2024 23:50:00"/>
    <s v="RONDA Y REVISION DE SALAS TECNICAS"/>
    <s v="RONDA REALIZADA."/>
    <d v="1899-12-30T00:00:00"/>
    <d v="1899-12-30T00:01:17"/>
    <d v="1899-12-30T00:01:17"/>
  </r>
  <r>
    <s v="INC000002621880"/>
    <s v="HOUSING"/>
    <x v="11"/>
    <s v="APQ ACCESOS"/>
    <s v="JAIRO A SALINAS GARAY"/>
    <s v="tct_jsalin"/>
    <s v="3-Moderado/Limitado"/>
    <x v="1"/>
    <x v="1"/>
    <x v="1"/>
    <s v="TELEFONICA EMPRESAS DE CHILE SA"/>
    <s v="TOMA DE ALARMAS DE CLIENTE"/>
    <s v="19/02/2024 7:22:36"/>
    <s v="19/02/2024 7:23:44"/>
    <x v="0"/>
    <s v="CDP ANTIGUO 1"/>
    <s v="CDP ANTIGUO 2"/>
    <s v="19/02/2024 7:23:44"/>
    <s v="19/02/2024 23:50:00"/>
    <s v="TOMA DE ALARMAS DE CLIENTE"/>
    <s v="TOMA DE ALARMAS REALIZADA."/>
    <d v="1899-12-30T00:00:00"/>
    <d v="1899-12-30T00:01:08"/>
    <d v="1899-12-30T00:01:08"/>
  </r>
  <r>
    <s v="INC000002622028"/>
    <s v="HOUSING"/>
    <x v="2"/>
    <s v="APQ ACCESOS"/>
    <s v="FRANCISCO J FELIU ABARCA"/>
    <s v="tct_frafea"/>
    <s v="4-Menor/Localizado"/>
    <x v="0"/>
    <x v="0"/>
    <x v="0"/>
    <s v="TELEFONICA CYBERSECURITY TECH CHILE SPA"/>
    <s v="TOMA DE ALARMAS CLIENTE EN SALAS TIC"/>
    <s v="18/02/2024 15:40:58"/>
    <s v="18/02/2024 15:43:25"/>
    <x v="0"/>
    <s v="TI"/>
    <s v="INFRAESTRUCTURA"/>
    <s v="18/02/2024 16:32:31"/>
    <s v="18/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r>
  <r>
    <s v="INC000002622060"/>
    <s v="HOUSING"/>
    <x v="14"/>
    <s v="BELIEVE"/>
    <s v="FRANCISCO J FELIU ABARCA"/>
    <s v="frp_dvilca"/>
    <s v="3-Moderado/Limitado"/>
    <x v="1"/>
    <x v="1"/>
    <x v="1"/>
    <s v="TRANSUNION SOLUCIONES DE INFORMACION CHILE S.A."/>
    <s v="GESTION DATACENTER/ ACCESOS /TRANSUNION SOLUCIONES DE INFORMACION CHILE S.A."/>
    <s v="18/02/2024 18:03:43"/>
    <s v="18/02/2024 18:08:43"/>
    <x v="0"/>
    <s v="HARDWARE"/>
    <s v="DATACENTER"/>
    <s v="18/02/2024 18:24:32"/>
    <s v="18/02/2024 23:50:00"/>
    <s v="EMPRESA:TRANSUNION SOLUCIONES DE INFORMACION CHILE S.A._x000a_CÓDIGO DE SERVICIO: _x000a_DIRECCIÓN:Calle San Martin #50, Santiago Centro, Santiago_x000a_NOMBRE DE QUIEN REPORTA:Claudio Villalobos_x000a_TELÉFONO DE QUIEN REPORTA:56994694355_x000a_NOMBRE DE CONTACTO EN TERRENO: _x000a_PROBL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0:21"/>
    <d v="1899-12-30T00:20:49"/>
    <d v="1899-12-30T00:10:28"/>
  </r>
  <r>
    <s v="INC000002622064"/>
    <s v="HOUSING"/>
    <x v="8"/>
    <s v="BELIEVE"/>
    <s v="JOSE G MARQUEZ MARCANO"/>
    <s v="frp_dvilca"/>
    <s v="3-Moderado/Limitado"/>
    <x v="1"/>
    <x v="1"/>
    <x v="1"/>
    <s v="TELEFONICA EMPRESAS DE CHILE SA"/>
    <s v="GESTION DATACENTER/ ACCESOS /TELEFONICA EMPRESAS DE CHILE SA"/>
    <s v="18/02/2024 18:25:47"/>
    <s v="18/02/2024 18:29:38"/>
    <x v="0"/>
    <s v="COMUNICACIONES"/>
    <s v="VPN IP - MPLS"/>
    <s v="18/02/2024 18:37:33"/>
    <s v="18/02/2024 23:50:00"/>
    <s v="EMPRESA:TELEFONICA EMPRESAS DE CHILE SA_x000a_CÓDIGO DE SERVICIO: _x000a_DIRECCIÓN:AV. Presidente Prieto #226, Paine, Santiago_x000a_NOMBRE DE QUIEN REPORTA:Luis Sierra _x000a_TELÉFONO DE QUIEN REPORTA:987685102_x000a_NOMBRE DE CONTACTO EN TERRENO: _x000a_PROBLEMA:_x000a_Cambio Tarjeta 52SCC Pai"/>
    <s v="ACCESOS AUTORIZADOS"/>
    <d v="1899-12-30T00:00:54"/>
    <d v="1899-12-30T00:11:46"/>
    <d v="1899-12-30T00:10:52"/>
  </r>
  <r>
    <s v="INC000002622144"/>
    <s v="TICKET-INTELIGENTE"/>
    <x v="6"/>
    <s v="GESTION TI"/>
    <s v="RICARDO R GALLEGOS OYANEDER"/>
    <s v="USR_TSIGHT"/>
    <s v="1-Extenso/Generalizado"/>
    <x v="0"/>
    <x v="0"/>
    <x v="3"/>
    <s v="COMERCIAL E IMPORTADORA AUDIOMUSICA SPA"/>
    <s v="ciausp01 - retailproweb TICKET AUTOMATICO"/>
    <s v="18/02/2024 14:27:53"/>
    <s v="18/02/2024 14:27:53"/>
    <x v="0"/>
    <s v="TRUESIGHT"/>
    <s v="TRUESIGHT"/>
    <s v="18/02/2024 16:16:51"/>
    <s v="18/02/2024 23:50:00"/>
    <s v="PREVENTIVO=SI_x000a_CODIGO DE SERVICIO=RetailProWeb_x000a_DIRECCION=NULL_x000a_CIUDAD=NULL_x000a_COMUNA LOCAL=_x000a_REGION=REGIÃ“N METROPOLITANA DE SANTIAGO_x000a_QUIEN REPORTA=Ticket automático_x000a_CONTACTO EN TERRENO=_x000a_PROBLEMA=High RAM Usage Alert for Node CIAUSP01 - RetailProWeb_x000a_REQUERIMIE"/>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48:07"/>
    <d v="1899-12-30T01:48:58"/>
    <d v="1899-12-30T00:00:51"/>
  </r>
  <r>
    <s v="INC000002622154"/>
    <s v="OFFICE365"/>
    <x v="1"/>
    <s v="GESTION CALL CENTER"/>
    <s v="JAVIERA A UMAÑA YEVENES"/>
    <s v="frp_yynfan"/>
    <s v="4-Menor/Localizado"/>
    <x v="0"/>
    <x v="0"/>
    <x v="3"/>
    <s v="HOTELERA MIRADOR DEL CERRO LIMITADA"/>
    <s v="CALLCENTER/NO PUEDE INGRESAR AL CORREO"/>
    <s v="18/02/2024 14:48:06"/>
    <s v="18/02/2024 14:48:58"/>
    <x v="0"/>
    <s v="COMUNICACIONES"/>
    <s v="VPN IP - MPLS"/>
    <s v="20/02/2024 18:50:01"/>
    <s v="20/02/2024 23:50:00"/>
    <s v="PREVENTIVO: NO_x000a_CODIGO DE SERVICIO:PSITIE23567_x000a_DIRECCION:Av Libertador Bernardo Hoggins 136 _x000a_QUIEN REPORTA:MANUEL BOBADILLA 996269595_x000a_CONTACTO EN TERRENO:MANUEL BOBADILLA 996269595_x000a_PROBLEMA: NO PUEDE INGRESAR AL CORREO_x000a_REQUERIMIENTO:_x000a_EQUIPOS ENERGIZADO/RE"/>
    <s v="FASE RESOLUCIÓN Y RECUPERACIÓN_x000a__x000a_Se efectúa contacto con cliente: Manuel Bobadilla_x000a__x000a_Teléfono de contacto: 996269595_x000a__x000a_Acciones realizadas:_x000a__x000a_Se verifica que el problema ocurre porque las licencias fueron canceladas automáticamente, por lo que se derivó al á"/>
    <d v="1900-01-01T03:36:52"/>
    <d v="1900-01-01T04:01:55"/>
    <d v="1899-12-30T00:25:03"/>
  </r>
  <r>
    <s v="INC000002622171"/>
    <s v="TICKET-INTELIGENTE"/>
    <x v="18"/>
    <s v="GESTION TI"/>
    <s v="CRISTOBAL I REYES DELGADO"/>
    <s v="USR_TSIGHT"/>
    <s v="1-Extenso/Generalizado"/>
    <x v="0"/>
    <x v="0"/>
    <x v="3"/>
    <s v="RABIE HNOSLTDA"/>
    <s v="rabie001 - lonquimay TICKET AUTOMATICO"/>
    <s v="18/02/2024 15:07:02"/>
    <s v="18/02/2024 15:07:02"/>
    <x v="0"/>
    <s v="TRUESIGHT"/>
    <s v="TRUESIGHT"/>
    <s v="18/02/2024 18:09:47"/>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Buenas tardes. Se informa que la alarma de espacio en disco F ya no se encuentra activa."/>
    <d v="1899-12-30T02:58:26"/>
    <d v="1899-12-30T03:02:45"/>
    <d v="1899-12-30T00:04:19"/>
  </r>
  <r>
    <s v="INC000002622314"/>
    <s v="TICKET-INTELIGENTE"/>
    <x v="18"/>
    <s v="GESTION TI"/>
    <s v="CRISTOBAL I REYES DELGADO"/>
    <s v="USR_TSIGHT"/>
    <s v="1-Extenso/Generalizado"/>
    <x v="0"/>
    <x v="0"/>
    <x v="3"/>
    <s v="RABIE HNOSLTDA"/>
    <s v="rabie001 - lonquimay TICKET AUTOMATICO"/>
    <s v="18/02/2024 18:51:52"/>
    <s v="18/02/2024 18:51:52"/>
    <x v="0"/>
    <s v="TRUESIGHT"/>
    <s v="TRUESIGHT"/>
    <s v="18/02/2024 22:44:25"/>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Se normaliza alarma reportada, luego de realizar shrink al segmento de datos y logs."/>
    <d v="1899-12-30T03:51:27"/>
    <d v="1899-12-30T03:52:33"/>
    <d v="1899-12-30T00:01:06"/>
  </r>
  <r>
    <s v="INC000002622412"/>
    <s v="TICKET-INTELIGENTE"/>
    <x v="6"/>
    <s v="GESTION TI"/>
    <s v="RICARDO R GALLEGOS OYANEDER"/>
    <s v="USR_TSIGHT"/>
    <s v="1-Extenso/Generalizado"/>
    <x v="0"/>
    <x v="0"/>
    <x v="3"/>
    <s v="COAGRA S A"/>
    <s v="coagra01 - sap_prod_e_vm TICKET AUTOMATICO"/>
    <s v="18/02/2024 22:15:06"/>
    <s v="18/02/2024 22:15:06"/>
    <x v="0"/>
    <s v="TRUESIGHT"/>
    <s v="TRUESIGHT"/>
    <s v="19/02/2024 13:30:51"/>
    <s v="1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09:46"/>
    <d v="1899-12-30T15:15:45"/>
    <d v="1899-12-30T00:05:59"/>
  </r>
  <r>
    <s v="INC000002622451"/>
    <s v="TICKET-INTELIGENTE"/>
    <x v="7"/>
    <s v="GESTION TI"/>
    <s v="SEBASTIAN I ACUÑA GUZMAN"/>
    <s v="USR_TSIGHT"/>
    <s v="1-Extenso/Generalizado"/>
    <x v="0"/>
    <x v="0"/>
    <x v="3"/>
    <s v="TELEFONICA EMPRESAS DE CHILE SA"/>
    <s v="telefonica - lnxq003_localhost.vm TICKET AUTOMATICO"/>
    <s v="18/02/2024 23:45:58"/>
    <s v="18/02/2024 23:45:58"/>
    <x v="0"/>
    <s v="TI"/>
    <s v="SISTEMAS OPERATIVOS"/>
    <s v="19/02/2024 1:13:55"/>
    <s v="19/02/2024 23:50:00"/>
    <s v="PREVENTIVO=SI_x000a_CODIGO DE SERVICIO=LNXQ003_localhost.VM_x000a_DIRECCION=NULL_x000a_CIUDAD=SANTIAGO_x000a_COMUNA LOCAL=_x000a_REGION=REGIÃ“N METROPOLITANA DE SANTIAGO_x000a_QUIEN REPORTA=Ticket automático_x000a_CONTACTO EN TERRENO=_x000a_PROBLEMA=High RAM Usage Alert for Node TELEFONICA - LNXQ003_l"/>
    <s v="Se revisa el servidor sin encontrar la alarma reportada._x000a__x000a_El servidor tiene 1.5GB disponibles. Al revisar las gráficas, se ve que es un comportamiento normal del servidor en el transcurso del mes en curso."/>
    <d v="1899-12-30T01:24:22"/>
    <d v="1899-12-30T01:27:57"/>
    <d v="1899-12-30T00:03:35"/>
  </r>
  <r>
    <s v="INC000002622620"/>
    <s v="HOSTING VIRTUAL"/>
    <x v="7"/>
    <s v="DUOC TICKET AUTOMATICO"/>
    <s v="VICTOR SEPULVEDA GAMARRA"/>
    <s v="frp_lmosqu"/>
    <s v="4-Menor/Localizado"/>
    <x v="0"/>
    <x v="0"/>
    <x v="1"/>
    <s v="FUNDACION INSTITUTO PROFESIONAL DUOC UC"/>
    <s v="DUOC | REQ |  Permisos Nuevo Integrante Operaciones"/>
    <s v="19/02/2024 9:02:32"/>
    <s v="19/02/2024 9:06:26"/>
    <x v="0"/>
    <s v="TI"/>
    <s v="SISTEMAS OPERATIVOS"/>
    <s v="19/02/2024 12:03:24"/>
    <s v="19/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gestionará agregar a usuario a L"/>
    <d v="1899-12-30T02:26:29"/>
    <d v="1899-12-30T03:00:52"/>
    <d v="1899-12-30T00:34:23"/>
  </r>
  <r>
    <s v="INC000002622809"/>
    <s v="VPN IP - MPLS"/>
    <x v="9"/>
    <s v="GESTION HD"/>
    <s v="EWALD R GALAZ MILLALEO"/>
    <s v="frp_jesanc"/>
    <s v="4-Menor/Localizado"/>
    <x v="0"/>
    <x v="0"/>
    <x v="1"/>
    <s v="NUTRISCO CHILE SA"/>
    <s v="REQ /  Transporte OT // OEDK925461 // OEDK925513"/>
    <s v="19/02/2024 7:30:28"/>
    <s v="19/02/2024 7:33:10"/>
    <x v="0"/>
    <s v="Service"/>
    <s v="Internal"/>
    <s v="19/02/2024 10:21:54"/>
    <s v="19/02/2024 23:50:00"/>
    <s v="PREVENTIVO: si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
    <s v="Estimados,_x000a__x000a_Se adjunta correo de respuesta enviado al cliente._x000a__x000a_Saludos."/>
    <d v="1899-12-30T02:43:56"/>
    <d v="1899-12-30T02:51:26"/>
    <d v="1899-12-30T00:07:30"/>
  </r>
  <r>
    <s v="INC000002622815"/>
    <s v="HOUSING"/>
    <x v="14"/>
    <s v="BELIEVE"/>
    <s v="RENE E VILLEGAS CARREÑO"/>
    <s v="frp_xgambo"/>
    <s v="3-Moderado/Limitado"/>
    <x v="1"/>
    <x v="1"/>
    <x v="1"/>
    <s v="TELEFONICA EMPRESAS DE CHILE SA"/>
    <s v="GESTION DATACENTER/ ACCESOS / TELEFONICA EMPRESAS DE CHILE SA"/>
    <s v="19/02/2024 8:27:53"/>
    <s v="19/02/2024 8:29:58"/>
    <x v="0"/>
    <s v="CDP ANTIGUO 1"/>
    <s v="CDP ANTIGUO 2"/>
    <s v="19/02/2024 9:23:52"/>
    <s v="19/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evision"/>
    <s v="ACCESOS AUTORIZADOS"/>
    <d v="1899-12-30T00:45:03"/>
    <d v="1899-12-30T00:55:59"/>
    <d v="1899-12-30T00:10:56"/>
  </r>
  <r>
    <s v="INC000002622903"/>
    <s v="VPN IP - MPLS"/>
    <x v="1"/>
    <s v="BELIEVE"/>
    <s v="JAVIERA A UMAÑA YEVENES"/>
    <s v="frp_jcarri"/>
    <s v="4-Menor/Localizado"/>
    <x v="0"/>
    <x v="0"/>
    <x v="1"/>
    <s v="TELEFONICA CYBERSECURITY TECH CHILE SPA"/>
    <s v="REQ / SOC/SOC/ INC000002615057 / Notificación Nuevo Personal"/>
    <s v="19/02/2024 11:35:18"/>
    <s v="19/02/2024 11:36:23"/>
    <x v="0"/>
    <s v="CDP ANTIGUO 1"/>
    <s v="CDP ANTIGUO 2"/>
    <s v="20/02/2024 15:42:50"/>
    <s v="20/02/2024 23:50:00"/>
    <s v="PREVENTIVO: NO_x000a_CODIGO DE SERVICIO:  _x000a_DIRECCION:      _x000a_CIUDAD:             _x000a_COMUNA:_x000a_NOMBRE QUIEN REPORTA:LEONARDO ALBERTO GUERRA LAWRY_x000a_TELEFONO QUIEN REPORTA:+56 9 49209782 _x000a_NOMBRE CONTACTO EN TERRENO:        _x000a_TELEFONO 1 CONTACTO EN TERRENO:_x000a_TELEFONO 2 CO"/>
    <m/>
    <d v="1899-12-31T02:43:26"/>
    <d v="1899-12-31T04:07:32"/>
    <d v="1899-12-30T01:24:06"/>
  </r>
  <r>
    <s v="INC000002622968"/>
    <s v="HOUSING"/>
    <x v="11"/>
    <s v="APQ ACCESOS"/>
    <s v="JOSE G MARQUEZ MARCANO"/>
    <s v="tct_josmam"/>
    <s v="4-Menor/Localizado"/>
    <x v="0"/>
    <x v="0"/>
    <x v="1"/>
    <s v="TELEFONICA EMPRESAS DE CHILE SA"/>
    <s v="RONDA Y REVISION DE SALAS"/>
    <s v="19/02/2024 9:29:04"/>
    <s v="19/02/2024 9:29:41"/>
    <x v="0"/>
    <s v="CDP ANTIGUO 1"/>
    <s v="CDP ANTIGUO 2"/>
    <s v="19/02/2024 9:31:21"/>
    <s v="19/02/2024 23:50:00"/>
    <s v="RONDA Y REVISION DE SALAS"/>
    <s v="RONDAS REALIZADAS"/>
    <d v="1899-12-30T00:01:22"/>
    <d v="1899-12-30T00:02:17"/>
    <d v="1899-12-30T00:00:55"/>
  </r>
  <r>
    <s v="INC000002623018"/>
    <s v="VPN IP - MPLS"/>
    <x v="3"/>
    <s v="GESTION HD"/>
    <s v="JUAN CARLOS UZCATEGUI FUGUETT"/>
    <s v="frp_fpetro"/>
    <s v="3-Moderado/Limitado"/>
    <x v="1"/>
    <x v="1"/>
    <x v="1"/>
    <s v="EMPRESA NACIONAL DE CERTIFICACIONES"/>
    <s v="HD/VM VDC APOQUINDO"/>
    <s v="19/02/2024 9:06:21"/>
    <s v="19/02/2024 9:09:34"/>
    <x v="0"/>
    <s v="TI"/>
    <s v="SISTEMAS OPERATIVOS"/>
    <s v="20/02/2024 11:23:13"/>
    <s v="20/02/2024 23:50:00"/>
    <s v="PREVENTIVO: NO_x000a_CODIGO DE SERVICIO:_x000a_DIRECCION:_x000a_QUIEN REPORTA: Manuel Benítez Román (+56 9) 62975459_x000a_CONTACTO EN TERRENO: Manuel Benítez Román (+56 9) 62975459_x000a__x000a_REQUERIMIENTO:_x000a__x000a_Buenos días, favor su ayuda para identificar las VM que se encuentran en_x000a_VDC Ap"/>
    <s v="Se entrega informacion solicitada por cliente."/>
    <d v="1899-12-31T01:06:07"/>
    <d v="1899-12-31T02:16:52"/>
    <d v="1899-12-30T01:10:45"/>
  </r>
  <r>
    <s v="INC000002623032"/>
    <s v="VPN IP - MPLS"/>
    <x v="3"/>
    <s v="GESTION HD"/>
    <s v="JOSE A SANTIS SERRANO"/>
    <s v="frp_fpetro"/>
    <s v="3-Moderado/Limitado"/>
    <x v="1"/>
    <x v="1"/>
    <x v="1"/>
    <s v="TELEFONICA GLOBAL TECHNOLOGY S.A.AGENCIA EN CHILE"/>
    <s v="HD/ // CC-CHI-0000136324 // CELMEDIA S A: Paso a implantación //CHI-004033804"/>
    <s v="19/02/2024 9:56:53"/>
    <s v="19/02/2024 9:59:53"/>
    <x v="0"/>
    <s v="CDP ANTIGUO 1"/>
    <s v="CDP ANTIGUO 2"/>
    <s v="20/02/2024 16:51:39"/>
    <s v="20/02/2024 23:50:00"/>
    <s v="PREVENTIVO: NO_x000a_CODIGO DE SERVICIO:_x000a_DIRECCION:_x000a_QUIEN REPORTA: Willians José Arenas Zarraga 56 9 9343 3824_x000a_CONTACTO EN TERRENO: Willians José Arenas Zarraga 56 9 9343 3824_x000a_PROBLEMA:_x000a_REQUERIMIENTO:_x000a__x000a_ Buenos dias junto con saludar, proyecto consiste en una_x000a_r"/>
    <s v="Se efectúa contacto con cliente:  N/A _x000a_Teléfono de contacto: N/A_x000a_Acciones realizadas: Se envia informacion solicitada segun los recursos que mantiene cliente celmedia en plataforma VDC_x000a_Solución paliativa o definitiva:  N/A_x000a_Acciones de Mejora, Recomendaci"/>
    <d v="1899-12-31T06:10:38"/>
    <d v="1899-12-31T06:54:46"/>
    <d v="1899-12-30T00:44:08"/>
  </r>
  <r>
    <s v="INC000002623064"/>
    <s v="HOUSING"/>
    <x v="8"/>
    <s v="BELIEVE"/>
    <s v="FERNEY D GARZON PEÑA"/>
    <s v="frp_xgambo"/>
    <s v="3-Moderado/Limitado"/>
    <x v="1"/>
    <x v="1"/>
    <x v="1"/>
    <s v="TIWS CHILE II SPA"/>
    <s v="GESTION DATACENTER/ ACCESOS / TIWS CHILE II SPA"/>
    <s v="19/02/2024 10:01:44"/>
    <s v="19/02/2024 10:03:26"/>
    <x v="0"/>
    <s v="COMUNICACIONES"/>
    <s v="VPN IP - MPLS"/>
    <s v="20/02/2024 12:07:38"/>
    <s v="20/02/2024 23:50:00"/>
    <s v="EMPRESA: TIWS CHILE II SPA_x000a_CÓDIGO DE SERVICIO: _x000a_DIRECCIÓN:AV. Presidente Prieto #226, Paine, Santiago_x000a_NOMBRE DE QUIEN REPORTA:Roxana Mateluna_x000a_TELÉFONO DE QUIEN REPORTA:  961887911_x000a_NOMBRE DE CONTACTO EN TERRENO: _x000a_REQUERIMIENTO : Se requiere realizar cruza"/>
    <m/>
    <d v="1899-12-31T01:53:28"/>
    <d v="1899-12-31T02:05:54"/>
    <d v="1899-12-30T00:12:26"/>
  </r>
  <r>
    <s v="INC000002623127"/>
    <s v="HOSTING VIRTUAL"/>
    <x v="6"/>
    <s v="SISTEMA OPERATIVO MICROSOFT"/>
    <s v="JAVIER CUEVAS"/>
    <s v="tct_jacuev"/>
    <s v="4-Menor/Localizado"/>
    <x v="0"/>
    <x v="0"/>
    <x v="1"/>
    <s v="TELEFONICA GLOBAL TECHNOLOGY S.A.AGENCIA EN CHILE"/>
    <s v="Requerimiento solicitado sin el flujo correspondiente"/>
    <s v="19/02/2024 10:09:11"/>
    <s v="19/02/2024 10:10:19"/>
    <x v="0"/>
    <s v="TI"/>
    <s v="SISTEMAS OPERATIVOS"/>
    <s v="19/02/2024 10:23:14"/>
    <s v="19/02/2024 23:50:00"/>
    <s v="PASO A PRD"/>
    <s v="ok"/>
    <d v="1899-12-30T00:00:00"/>
    <d v="1899-12-30T00:14:03"/>
    <d v="1899-12-30T00:14:03"/>
  </r>
  <r>
    <s v="INC000002623129"/>
    <s v="HOSTING VIRTUAL"/>
    <x v="6"/>
    <s v="SISTEMA OPERATIVO MICROSOFT"/>
    <s v="JAVIER CUEVAS"/>
    <s v="tct_jacuev"/>
    <s v="4-Menor/Localizado"/>
    <x v="0"/>
    <x v="0"/>
    <x v="1"/>
    <s v="TELEFONICA GLOBAL TECHNOLOGY S.A.AGENCIA EN CHILE"/>
    <s v="FERROVIAL // M365 // CHI-004158307 / CC-CHI-0000146495"/>
    <s v="19/02/2024 10:10:49"/>
    <s v="19/02/2024 10:11:19"/>
    <x v="0"/>
    <s v="TI"/>
    <s v="SISTEMAS OPERATIVOS"/>
    <s v="19/02/2024 10:23:41"/>
    <s v="19/02/2024 23:50:00"/>
    <s v="PASO A PRD"/>
    <s v="ok"/>
    <d v="1899-12-30T00:00:00"/>
    <d v="1899-12-30T00:12:52"/>
    <d v="1899-12-30T00:12:52"/>
  </r>
  <r>
    <s v="INC000002623131"/>
    <s v="HOSTING VIRTUAL"/>
    <x v="6"/>
    <s v="SISTEMA OPERATIVO MICROSOFT"/>
    <s v="JAVIER CUEVAS"/>
    <s v="tct_jacuev"/>
    <s v="4-Menor/Localizado"/>
    <x v="0"/>
    <x v="0"/>
    <x v="1"/>
    <s v="TELEFONICA GLOBAL TECHNOLOGY S.A.AGENCIA EN CHILE"/>
    <s v="rmulario aceptación licencias offioce365 // CHI-004189587"/>
    <s v="19/02/2024 10:11:43"/>
    <s v="19/02/2024 10:12:11"/>
    <x v="0"/>
    <s v="TI"/>
    <s v="SISTEMAS OPERATIVOS"/>
    <s v="19/02/2024 10:24:11"/>
    <s v="19/02/2024 23:50:00"/>
    <s v="PASO A PRD"/>
    <s v="ok"/>
    <d v="1899-12-30T00:00:00"/>
    <d v="1899-12-30T00:12:28"/>
    <d v="1899-12-30T00:12:28"/>
  </r>
  <r>
    <s v="INC000002623133"/>
    <s v="HOSTING VIRTUAL"/>
    <x v="6"/>
    <s v="SISTEMA OPERATIVO MICROSOFT"/>
    <s v="JAVIER CUEVAS"/>
    <s v="tct_jacuev"/>
    <s v="4-Menor/Localizado"/>
    <x v="0"/>
    <x v="0"/>
    <x v="1"/>
    <s v="TELEFONICA GLOBAL TECHNOLOGY S.A.AGENCIA EN CHILE"/>
    <s v="renovación licencias// SAPAG Y GONZALEZ ABOGADOS SPA"/>
    <s v="19/02/2024 10:13:26"/>
    <s v="19/02/2024 10:13:54"/>
    <x v="0"/>
    <s v="TI"/>
    <s v="SISTEMAS OPERATIVOS"/>
    <s v="19/02/2024 10:24:39"/>
    <s v="19/02/2024 23:50:00"/>
    <s v="PASO A PRD"/>
    <s v="ok"/>
    <d v="1899-12-30T00:00:00"/>
    <d v="1899-12-30T00:11:13"/>
    <d v="1899-12-30T00:11:13"/>
  </r>
  <r>
    <s v="INC000002623134"/>
    <s v="SAP"/>
    <x v="9"/>
    <s v="CLOUD SAP HANA"/>
    <s v="NICOLAS A SAAVEDRA EGUILUZ"/>
    <s v="tct_nsaave"/>
    <s v="4-Menor/Localizado"/>
    <x v="0"/>
    <x v="0"/>
    <x v="1"/>
    <s v="TELEFONICA EMPRESAS DE CHILE SA"/>
    <s v="checklist Diario Clientes 19.02.24"/>
    <s v="19/02/2024 10:12:51"/>
    <s v="19/02/2024 10:13:53"/>
    <x v="0"/>
    <s v="Service"/>
    <s v="Internal"/>
    <s v="19/02/2024 10:14:18"/>
    <s v="19/02/2024 23:50:00"/>
    <s v="Se realiza Checklist Diario de los clientes; _x000a_HDC_x000a_NUTRISCO"/>
    <s v="Se realiza Checklist Diario de los clientes; _x000a_HDC_x000a_NUTRISCO"/>
    <d v="1899-12-30T00:00:00"/>
    <d v="1899-12-30T00:01:27"/>
    <d v="1899-12-30T00:01:27"/>
  </r>
  <r>
    <s v="INC000002623205"/>
    <s v="VPN IP - MPLS"/>
    <x v="5"/>
    <s v="GESTION HD"/>
    <s v="LUIS A VILLASMIL CASTILLO"/>
    <s v="frp_kefern"/>
    <s v="3-Moderado/Limitado"/>
    <x v="1"/>
    <x v="1"/>
    <x v="1"/>
    <s v="HORTIFRUT S.A"/>
    <s v="HD | Acceder a una VPN IP"/>
    <s v="19/02/2024 10:17:26"/>
    <s v="19/02/2024 10:18:48"/>
    <x v="0"/>
    <s v="CDP ANTIGUO 1"/>
    <s v="CDP ANTIGUO 2"/>
    <s v="19/02/2024 11:27:55"/>
    <s v="19/02/2024 23:50:00"/>
    <s v="PREVENTIVO: NO_x000a_CODIGO DE SERVICIO:192.168.250.111_x000a_DIRECCION:_x000a_QUIEN REPORTA: Bryan santander  +56 993352975_x000a_CONTACTO EN TERRENO:_x000a_PROBLEMA:_x000a_REQUERIMIENTO:_x000a__x000a_Estimados,_x000a_Buenos días, solicita su ayuda para ampliar los accesos del_x000a_usuario gestrada a la IP 192."/>
    <m/>
    <d v="1899-12-30T00:00:00"/>
    <d v="1899-12-30T01:10:29"/>
    <d v="1899-12-30T01:10:29"/>
  </r>
  <r>
    <s v="INC000002623206"/>
    <s v="VPN IP - MPLS"/>
    <x v="5"/>
    <s v="GESTION HD"/>
    <s v="LUIS A VILLASMIL CASTILLO"/>
    <s v="frp_kefern"/>
    <s v="3-Moderado/Limitado"/>
    <x v="1"/>
    <x v="1"/>
    <x v="1"/>
    <s v="NS AGRO S.A."/>
    <s v="HD | REQUERIMIENTO // ELIMINAR VLANS 3014 - 3015 DE CLUSTER ENDEAVOUR // BAJA DE CLIENTE NS AGRO"/>
    <s v="19/02/2024 10:33:01"/>
    <s v="19/02/2024 10:35:25"/>
    <x v="0"/>
    <s v="CDP ANTIGUO 1"/>
    <s v="CDP ANTIGUO 2"/>
    <s v="20/02/2024 13:53:40"/>
    <s v="20/02/2024 23:50:00"/>
    <s v="PREVENTIVO: NO_x000a_CODIGO DE SERVICIO:_x000a_DIRECCION:_x000a_QUIEN REPORTA:Angel Castro Cabrera  + 56 9 9538 2013_x000a_CONTACTO EN TERRENO:_x000a_PROBLEMA:_x000a_REQUERIMIENTO:_x000a__x000a_Estimado equipo @Help Desk,_x000a__x000a_Junto con saludar solicito de su apoyo para crear ticket de requerimiento_x000a_y asi"/>
    <m/>
    <d v="1899-12-31T02:23:50"/>
    <d v="1899-12-31T03:20:39"/>
    <d v="1899-12-30T00:56:49"/>
  </r>
  <r>
    <s v="INC000002623253"/>
    <s v="VPN IP - MPLS"/>
    <x v="9"/>
    <s v="GESTION HD"/>
    <s v="NICOLAS A SAAVEDRA EGUILUZ"/>
    <s v="frp_kefern"/>
    <s v="3-Moderado/Limitado"/>
    <x v="1"/>
    <x v="1"/>
    <x v="1"/>
    <s v="COAGRA S A"/>
    <s v="HD |  Programa de borrado de comisiones ~ GTY DEEK953006"/>
    <s v="19/02/2024 12:01:18"/>
    <s v="19/02/2024 12:03:55"/>
    <x v="0"/>
    <s v="CDP ANTIGUO 1"/>
    <s v="CDP ANTIGUO 2"/>
    <s v="19/02/2024 15:16:40"/>
    <s v="19/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3006 fue importada en PRD exitosamente."/>
    <d v="1899-12-30T00:00:00"/>
    <d v="1899-12-30T03:15:22"/>
    <d v="1899-12-30T03:15:22"/>
  </r>
  <r>
    <s v="INC000002623313"/>
    <s v="VPN IP - MPLS"/>
    <x v="5"/>
    <s v="GESTION CALL CENTER"/>
    <s v="LUIS RODRIGO ACEVEDO COLLIPAL"/>
    <s v="frp_rvilel"/>
    <s v="4-Menor/Localizado"/>
    <x v="0"/>
    <x v="0"/>
    <x v="1"/>
    <s v="CELMEDIA S A"/>
    <s v="CALL CENTER / REQUERIMIENTO"/>
    <s v="19/02/2024 10:42:21"/>
    <s v="19/02/2024 10:43:44"/>
    <x v="0"/>
    <s v="COMUNICACIONES"/>
    <s v="EQUIPOS DATOS"/>
    <s v="19/02/2024 14:51:46"/>
    <s v="19/02/2024 23:50:00"/>
    <s v="PREVENTIVO: NO_x000a_CODIGO DE SERVICIO: VPF1563316_x000a_DIRECCION: San Martin # 50 datacenter TIC,Santiago,Santiago_x000a_QUIEN REPORTA: FELIPE - 939204559_x000a_CONTACTO EN TERRENO: FELIPE - 939204559_x000a_PROBLEMA: _x000a_REQUERIMIENTO: CONFIGURACION DE ROUTER _x000a_EQUIPOS ENERGIZADO/REIN"/>
    <s v="Se trabajó con cliente en linea Felipe Acevedo en sesion Teams, recuperando comunición de tunel mencionado, (Claro) se revisó  y según las pruebas realizadas sniffer y debug, se determinó que la comunicación estaba bloqueada por política ID799  se proced"/>
    <d v="1899-12-30T00:35:45"/>
    <d v="1899-12-30T04:09:25"/>
    <d v="1899-12-30T03:33:40"/>
  </r>
  <r>
    <s v="INC000002623333"/>
    <s v="HOSTING VIRTUAL"/>
    <x v="18"/>
    <s v="OPERACION N1"/>
    <s v="CLAUDIO A GAJARDO GARRIDO"/>
    <s v="tct_cgajar"/>
    <s v="2-Significativo/Amplio"/>
    <x v="1"/>
    <x v="1"/>
    <x v="1"/>
    <s v="FUNDACION INSTITUTO PROFESIONAL DUOC UC"/>
    <s v="Requerimiento de bases de datos solicitado sin el flujo correspondiente."/>
    <s v="19/02/2024 11:22:29"/>
    <s v="19/02/2024 11:26:33"/>
    <x v="0"/>
    <s v="APLICACION"/>
    <s v="BASES DE DATOS"/>
    <s v="19/02/2024 11:27:17"/>
    <s v="19/02/2024 23:50:00"/>
    <s v="Folio generado automáticamente para atender requerimiento del cliente. La solicitud fue realizada directamente al área resolutoria sin pasar por el flujo de mesa de ayuda._x000a__x000a_Por solicitud de Cliente DUOC Antonio Martinez, se realiza vuelta atrás de homolo"/>
    <s v="Se realiza vuelta atrás de Homologación de schema CORPORATIVO solicitada en ticket INC000002612566"/>
    <d v="1899-12-30T00:00:44"/>
    <d v="1899-12-30T00:04:48"/>
    <d v="1899-12-30T00:04:04"/>
  </r>
  <r>
    <s v="INC000002623342"/>
    <s v="VPN IP - MPLS"/>
    <x v="9"/>
    <s v="GESTION HD"/>
    <s v="NICOLAS A SAAVEDRA EGUILUZ"/>
    <s v="frp_fpetro"/>
    <s v="3-Moderado/Limitado"/>
    <x v="1"/>
    <x v="1"/>
    <x v="1"/>
    <s v="COAGRA S A"/>
    <s v="HD/_x000a_RV: FI: Posición de cambio - Mejoras ~ GTY DEEK952997"/>
    <s v="19/02/2024 12:01:08"/>
    <s v="19/02/2024 12:02:50"/>
    <x v="0"/>
    <s v="CDP ANTIGUO 1"/>
    <s v="CDP ANTIGUO 2"/>
    <s v="19/02/2024 15:17:16"/>
    <s v="19/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2997_x000a_Descripción"/>
    <s v="La orden DEEK952997 fue importada exitosamente en PRD"/>
    <d v="1899-12-30T00:00:00"/>
    <d v="1899-12-30T03:16:08"/>
    <d v="1899-12-30T03:16:08"/>
  </r>
  <r>
    <s v="INC000002623360"/>
    <s v="VPN IP - MPLS"/>
    <x v="12"/>
    <s v="GESTION HD"/>
    <s v="DENISE CRUZAT ETCHEBERRY"/>
    <s v="frp_fpetro"/>
    <s v="3-Moderado/Limitado"/>
    <x v="1"/>
    <x v="1"/>
    <x v="1"/>
    <s v="TELEFONICA GLOBAL TECHNOLOGY S.A.AGENCIA EN CHILE"/>
    <s v="HD/_x000a_RE: TCCT - SOC - Requerimiento extension de PVLAN RE: [Solicitud] Toma de Control Zabbix SOC"/>
    <s v="19/02/2024 12:18:01"/>
    <s v="19/02/2024 12:19:33"/>
    <x v="1"/>
    <s v="CDP ANTIGUO 1"/>
    <s v="CDP ANTIGUO 2"/>
    <s v="19/02/2024 12:36:51"/>
    <s v="19/02/2024 12:36:51"/>
    <s v="PREVENTIVO: NO_x000a_CODIGO DE SERVICIO:_x000a_DIRECCION:_x000a_QUIEN REPORTA:_x000a_CONTACTO EN TERRENO:_x000a__x000a_REQUERIMIENTO:_x000a__x000a_Estimado equipo Cloud, por favor su acostumbrado apoyo en extender la_x000a_PVLAN 1460 a la plataforma MSSP Paine, por contexto OOB._x000a_PVLAN_x000a_1460 Primary_x000a_1461 Isol"/>
    <s v="se trabaja con INC000002623706"/>
    <d v="1899-12-30T00:00:00"/>
    <d v="1899-12-30T00:18:50"/>
    <d v="1899-12-30T00:18:50"/>
  </r>
  <r>
    <s v="INC000002623367"/>
    <s v="VPN IP - MPLS"/>
    <x v="5"/>
    <s v="GESTION HD"/>
    <s v="JUAN PABLO PAZ GOMPERTZ"/>
    <s v="frp_pcamay"/>
    <s v="3-Moderado/Limitado"/>
    <x v="1"/>
    <x v="1"/>
    <x v="1"/>
    <s v="HORTIFRUT S.A"/>
    <s v="HD/Solicitud de creación VPN"/>
    <s v="19/02/2024 12:31:20"/>
    <s v="19/02/2024 12:32:54"/>
    <x v="0"/>
    <s v="CDP ANTIGUO 1"/>
    <s v="CDP ANTIGUO 2"/>
    <s v="19/02/2024 13:33:33"/>
    <s v="19/02/2024 23:50:00"/>
    <s v="PREVENTIVO: NO_x000a_CODIGO DE SERVICIO:_x000a_DIRECCION:_x000a_QUIEN REPORTA:+56 956688004 Benjamin Baier Aguirre_x000a_CONTACTO EN TERRENO:_x000a_PROBLEMA:_x000a_REQUERIMIENTO:avor su ayuda con la creación de usuario VPN para &quot;Maria Jose Gonzalez&quot; / &quot;mjgonzalez@hortifrut.com&quot;_x000a_Acceso a la"/>
    <s v="Se generan credenciales solicitadas"/>
    <d v="1899-12-30T00:00:00"/>
    <d v="1899-12-30T01:02:13"/>
    <d v="1899-12-30T01:02:13"/>
  </r>
  <r>
    <s v="INC000002623397"/>
    <s v="HOUSING"/>
    <x v="13"/>
    <s v="BELIEVE"/>
    <s v="MARIO A BARRIENTOS RUIZ"/>
    <s v="frp_dvilca"/>
    <s v="3-Moderado/Limitado"/>
    <x v="1"/>
    <x v="1"/>
    <x v="1"/>
    <s v="FARMACIAS AHUMADA S.A."/>
    <s v="GESTION DATACENTER/ ACCESOS /FARMACIAS AHUMADA S.A."/>
    <s v="19/02/2024 13:05:42"/>
    <s v="19/02/2024 13:11:09"/>
    <x v="0"/>
    <s v="COMUNICACIONES"/>
    <s v="VPN IP - MPLS"/>
    <s v="19/02/2024 13:19:01"/>
    <s v="19/02/2024 23:50:00"/>
    <s v="EMPRESA:FARMACIAS AHUMADA S.A._x000a_CÓDIGO DE SERVICIO: _x000a_DIRECCIÓN:Av. Apoquindo #7071, Las Condes, Santiago_x000a_NOMBRE DE QUIEN REPORTA:Farmacias Ahumada_x000a_TELÉFONO DE QUIEN REPORTA:569 85608952_x000a_NOMBRE DE CONTACTO EN TERRENO: _x000a_PROBLEMA:_x000a_Visita inspectiva para revi"/>
    <s v="ACCESOS AUTORIZADOS"/>
    <d v="1899-12-30T00:03:13"/>
    <d v="1899-12-30T00:13:19"/>
    <d v="1899-12-30T00:10:06"/>
  </r>
  <r>
    <s v="INC000002623492"/>
    <s v="HOUSING"/>
    <x v="11"/>
    <s v="APQ ACCESOS"/>
    <s v="JOSE G MARQUEZ MARCANO"/>
    <s v="tct_josmam"/>
    <s v="4-Menor/Localizado"/>
    <x v="0"/>
    <x v="0"/>
    <x v="1"/>
    <s v="TELEFONICA EMPRESAS DE CHILE SA"/>
    <s v="TOMA DE ALARMAS DE CLIENTES"/>
    <s v="19/02/2024 11:48:15"/>
    <s v="19/02/2024 11:49:08"/>
    <x v="0"/>
    <s v="CDP ANTIGUO 1"/>
    <s v="CDP ANTIGUO 2"/>
    <s v="19/02/2024 11:50:31"/>
    <s v="19/02/2024 23:50:00"/>
    <s v="TOMA DE ALARMAS DE CLIENTES"/>
    <s v="TOMA DE ALARMAS REALIZADAS"/>
    <d v="1899-12-30T00:01:08"/>
    <d v="1899-12-30T00:02:16"/>
    <d v="1899-12-30T00:01:08"/>
  </r>
  <r>
    <s v="INC000002623522"/>
    <s v="HOUSING"/>
    <x v="14"/>
    <s v="BELIEVE"/>
    <s v="PATRICIO A CASTILLO GONZALEZ"/>
    <s v="frp_jcarri"/>
    <s v="3-Moderado/Limitado"/>
    <x v="1"/>
    <x v="1"/>
    <x v="1"/>
    <s v="EMPRESA NACIONAL DE CERTIFICACIONES"/>
    <s v="GESTION DATACENTER/ ACCESOS /EMPRESA NACIONAL DE CERTIFICACIONES"/>
    <s v="19/02/2024 12:33:14"/>
    <s v="19/02/2024 12:34:36"/>
    <x v="0"/>
    <s v="CDP ANTIGUO 1"/>
    <s v="CDP ANTIGUO 2"/>
    <s v="19/02/2024 12:41:59"/>
    <s v="19/02/2024 23:50:00"/>
    <s v="EMPRESA:ECERT_x000a_CÓDIGO DE SERVICIO: _x000a_DIRECCIÓN:Calle San Martin #50, Santiago Centro, Santiago_x000a_NOMBRE DE QUIEN REPORTA:Ignacio Vásquez_x000a_TELÉFONO DE QUIEN REPORTA:56996115447_x000a_NOMBRE DE CONTACTO EN TERRENO: _x000a_REQUERIMIENTO:Levantemiento Servers_x000a_EQUIPOS ENERGIZ"/>
    <s v="ACCESOS AUTORIZADOS"/>
    <d v="1899-12-30T00:01:34"/>
    <d v="1899-12-30T00:08:45"/>
    <d v="1899-12-30T00:07:11"/>
  </r>
  <r>
    <s v="INC000002623543"/>
    <s v="RED INTERNA"/>
    <x v="12"/>
    <s v="SM OPERACIONES"/>
    <s v="DENISE CRUZAT ETCHEBERRY"/>
    <s v="tct_decruz"/>
    <s v="4-Menor/Localizado"/>
    <x v="0"/>
    <x v="0"/>
    <x v="3"/>
    <s v="TELEFONICA GLOBAL TECHNOLOGY S.A.AGENCIA EN CHILE"/>
    <s v="TEST"/>
    <s v="19/02/2024 13:38:20"/>
    <s v="19/02/2024 13:39:08"/>
    <x v="1"/>
    <s v="ACCESO"/>
    <s v="CLIENTE"/>
    <s v="19/02/2024 13:39:30"/>
    <s v="19/02/2024 13:39:30"/>
    <m/>
    <s v="TEST"/>
    <d v="1899-12-30T00:00:00"/>
    <d v="1899-12-30T00:00:00"/>
    <d v="1899-12-30T00:00:00"/>
  </r>
  <r>
    <s v="INC000002623554"/>
    <s v="VPN IP - MPLS"/>
    <x v="19"/>
    <s v="GESTION CALL CENTER"/>
    <s v="JAVIERA A UMAÑA YEVENES"/>
    <s v="frp_lcurit"/>
    <s v="4-Menor/Localizado"/>
    <x v="0"/>
    <x v="0"/>
    <x v="1"/>
    <s v="SOC DE INGENIERIA ELECTRICA DEL SUR LIMITADA"/>
    <s v="MESA/CALLCENTER/ACCESO AL TENANT DE GOOGLE PARA PODER  ADMINISTRAR SUS LICENCIAS"/>
    <s v="19/02/2024 14:48:36"/>
    <s v="19/02/2024 14:50:28"/>
    <x v="0"/>
    <s v="COMUNICACIONES"/>
    <s v="VPN IP - MPLS"/>
    <s v="20/02/2024 15:42:25"/>
    <s v="20/02/2024 23:50:00"/>
    <s v="PREVENTIVO:NO _x000a_CODIGO DE SERVICIO:PSITIE16670_x000a_DIRECCION:LORD COKRANNE centro 1108,,Osorno,Osorno_x000a_QUIEN REPORTA:ANA DUERTO 932812966_x000a_CONTACTO EN TERRENO:MARCELA KIEFER 974708765_x000a_PROBLEMA:_x000a_REQUERIMIENTO:ACCESO AL TENANT DE GOOGLE PARA PODER  ADMINISTRAR SU"/>
    <m/>
    <d v="1899-12-31T00:05:42"/>
    <d v="1899-12-31T00:53:49"/>
    <d v="1899-12-30T00:48:07"/>
  </r>
  <r>
    <s v="INC000002623592"/>
    <s v="HOSTING VIRTUAL"/>
    <x v="6"/>
    <s v="SISTEMA OPERATIVO MICROSOFT"/>
    <s v="JAVIER CUEVAS"/>
    <s v="tct_jacuev"/>
    <s v="4-Menor/Localizado"/>
    <x v="0"/>
    <x v="0"/>
    <x v="1"/>
    <s v="TELEFONICA GLOBAL TECHNOLOGY S.A.AGENCIA EN CHILE"/>
    <s v="INC0000430888][EDR][TCCT_SERVERS][CL-VL-AD-02]PowershellCommandsDecodedDesofusRule Critical"/>
    <s v="19/02/2024 17:42:34"/>
    <s v="19/02/2024 17:43:22"/>
    <x v="0"/>
    <s v="TI"/>
    <s v="SISTEMAS OPERATIVOS"/>
    <s v="19/02/2024 17:43:22"/>
    <s v="19/02/2024 23:50:00"/>
    <s v="ALERTA SEG"/>
    <m/>
    <d v="1899-12-30T00:00:00"/>
    <d v="1899-12-30T00:00:48"/>
    <d v="1899-12-30T00:00:48"/>
  </r>
  <r>
    <s v="INC000002623595"/>
    <s v="HOSTING VIRTUAL"/>
    <x v="18"/>
    <s v="DUOC TICKET PENDIENTES"/>
    <s v="CLAUDIO A GAJARDO GARRIDO"/>
    <s v="frp_lmosqu"/>
    <s v="4-Menor/Localizado"/>
    <x v="0"/>
    <x v="0"/>
    <x v="1"/>
    <s v="FUNDACION INSTITUTO PROFESIONAL DUOC UC"/>
    <s v="PDTE HORARIO HÁBIL 20/2/2024 | DUOC | REQ |  Urgencia: Alta | Homologación BDD PRD hacia DEV"/>
    <s v="19/02/2024 17:50:06"/>
    <s v="19/02/2024 17:53:01"/>
    <x v="0"/>
    <s v="CDP ANTIGUO 1"/>
    <s v="CDP ANTIGUO 2"/>
    <s v="22/02/2024 14:19:07"/>
    <s v="2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finaliza homlogación, realizando carga de tablas restantes, habilitacion de FK's, recreacion de SEQUENCES. Se informa a cliente Homologacion finalizada."/>
    <d v="1900-01-01T17:53:06"/>
    <d v="1900-01-01T20:29:01"/>
    <d v="1899-12-30T02:35:55"/>
  </r>
  <r>
    <s v="INC000002623706"/>
    <s v="VPN IP - MPLS"/>
    <x v="3"/>
    <s v="GESTION HD"/>
    <s v="ANGEL CASTRO CABRERA"/>
    <s v="frp_kefern"/>
    <s v="3-Moderado/Limitado"/>
    <x v="1"/>
    <x v="1"/>
    <x v="1"/>
    <s v="TELEFONICA GLOBAL TECHNOLOGY S.A.AGENCIA EN CHILE"/>
    <s v="HD | CCT - SOC - Requerimiento extension de PVLAN RE: [Solicitud] Toma de Control Zabbix SOC"/>
    <s v="19/02/2024 12:11:29"/>
    <s v="19/02/2024 12:13:47"/>
    <x v="0"/>
    <s v="CDP ANTIGUO 1"/>
    <s v="CDP ANTIGUO 2"/>
    <s v="20/02/2024 12:25:00"/>
    <s v="20/02/2024 23:50:00"/>
    <s v="PREVENTIVO: NO_x000a_CODIGO DE SERVICIO:_x000a_DIRECCION:_x000a_QUIEN REPORTA:Jesús José Nelo Petaquero +56 9 9229 0203_x000a_CONTACTO EN TERRENO:_x000a_PROBLEMA:_x000a_REQUERIMIENTO:_x000a__x000a__x000a_Buenas tardes estimado equipo @Help Desk, por favor su acostumbrado apoyo_x000a_en generar ticket de requerimi"/>
    <s v="Se efectúa contacto con cliente: Jesus Nelo_x000a_Teléfono de contacto: Via correo_x000a_Acciones realizadas: Se configuran las VLANs 1460, 1461 y 1462 en vCenter MSSP._x000a_Acciones de Mejora, Recomendaciones: N/A_x000a_Causa Raíz: N/A"/>
    <d v="1899-12-30T18:10:03"/>
    <d v="1899-12-31T00:13:31"/>
    <d v="1899-12-30T06:03:28"/>
  </r>
  <r>
    <s v="INC000002623720"/>
    <s v="VPN IP - MPLS"/>
    <x v="5"/>
    <s v="GESTION HD"/>
    <s v="OSCAR A RAMIREZ SOTO"/>
    <s v="frp_kefern"/>
    <s v="3-Moderado/Limitado"/>
    <x v="1"/>
    <x v="1"/>
    <x v="1"/>
    <s v="TELEFONICA GLOBAL TECHNOLOGY S.A.AGENCIA EN CHILE"/>
    <s v="HD | SOLICITUD PVLAN SOC"/>
    <s v="19/02/2024 12:18:22"/>
    <s v="19/02/2024 12:20:55"/>
    <x v="0"/>
    <s v="CDP ANTIGUO 1"/>
    <s v="CDP ANTIGUO 2"/>
    <s v="19/02/2024 17:42:28"/>
    <s v="19/02/2024 23:50:00"/>
    <s v="PREVENTIVO: NO_x000a_CODIGO DE SERVICIO:_x000a_DIRECCION:_x000a_QUIEN REPORTA:Eduardo José Camacho Urdaneta +56 9 4135 5459_x000a_CONTACTO EN TERRENO:_x000a_PROBLEMA:_x000a_REQUERIMIENTO:_x000a__x000a_Estimado @Help Desk,_x000a__x000a_Por favor su apoyo en crear un folio de requerimiento para asignación de_x000a_dos IP"/>
    <s v="Se asignan las siguientes IP PVLAN, según lo solicitado._x000a__x000a_10.69.131.154_x000a_10.69.131.155"/>
    <d v="1899-12-30T01:13:24"/>
    <d v="1899-12-30T05:24:06"/>
    <d v="1899-12-30T04:10:42"/>
  </r>
  <r>
    <s v="INC000002623728"/>
    <s v="VPN IP - MPLS"/>
    <x v="6"/>
    <s v="GESTION HD"/>
    <s v="PAUL A SEPULVEDA ALVAREZ"/>
    <s v="frp_kefern"/>
    <s v="3-Moderado/Limitado"/>
    <x v="1"/>
    <x v="1"/>
    <x v="1"/>
    <s v="TELEFONICA GLOBAL TECHNOLOGY S.A.AGENCIA EN CHILE"/>
    <s v="HD | cambio contraseña VPN"/>
    <s v="19/02/2024 12:41:15"/>
    <s v="19/02/2024 12:43:09"/>
    <x v="0"/>
    <s v="CDP ANTIGUO 1"/>
    <s v="CDP ANTIGUO 2"/>
    <s v="19/02/2024 14:55:09"/>
    <s v="19/02/2024 23:50:00"/>
    <s v="PREVENTIVO: NO_x000a_CODIGO DE SERVICIO:_x000a_DIRECCION:_x000a_QUIEN REPORTA:Denny Antonio Gonzalez Olivares +56 9 8509 9149_x000a_CONTACTO EN TERRENO:_x000a_PROBLEMA:_x000a_REQUERIMIENTO:_x000a__x000a_Estimados,_x000a_Favor necesito resetear y enviar nueva contraseña para VPN Fortinet para_x000a_el usuario im.d"/>
    <s v="Se envia nueva credencial a usuario"/>
    <d v="1899-12-30T01:40:14"/>
    <d v="1899-12-30T02:13:54"/>
    <d v="1899-12-30T00:33:40"/>
  </r>
  <r>
    <s v="INC000002623752"/>
    <s v="CORREO"/>
    <x v="1"/>
    <s v="O365"/>
    <s v="JAVIERA A UMAÑA YEVENES"/>
    <s v="tct_jumana"/>
    <s v="4-Menor/Localizado"/>
    <x v="0"/>
    <x v="0"/>
    <x v="1"/>
    <s v="ENCARE INGENIERIA Y GESTION EMPRESARIAL LIMITADA"/>
    <s v="Gestión baja de licencias cliente ENCARE INGENIERÍA Y GESTIÓN EMPRESARIAL LIMITADA"/>
    <s v="19/02/2024 12:58:08"/>
    <s v="19/02/2024 12:58:15"/>
    <x v="0"/>
    <s v="TI"/>
    <s v="APLICATIVOS"/>
    <s v="22/02/2024 10:25:08"/>
    <s v="22/02/2024 23:50:00"/>
    <s v="SISON 202400158_x000a__x000a_Favor gestionar bajas O365._x000a_ _x000a_RRCC 278327 solicita baja del servicio_x000a_ _x000a_Servicio: 7 LICENCIAS PLAN OFFICE 365 BUSINESS_x000a_Proyecto: CHI-003281563_x000a_FA: 802354353_x000a_OOFF: 7597(50)_x000a_Renta a bajar: 1,26 UF_x000a_ENCARE INGENIERIA Y GESTION EMPRESARIAL LIM"/>
    <m/>
    <d v="1900-01-01T21:26:53"/>
    <d v="1900-01-01T21:27:00"/>
    <d v="1899-12-30T00:00:07"/>
  </r>
  <r>
    <s v="INC000002623794"/>
    <s v="HOSTING VIRTUAL"/>
    <x v="6"/>
    <s v="SM OPERACIONES"/>
    <s v="RICARDO R GALLEGOS OYANEDER"/>
    <s v="tct_rgalle"/>
    <s v="4-Menor/Localizado"/>
    <x v="0"/>
    <x v="0"/>
    <x v="1"/>
    <s v="TELEFONICA GLOBAL TECHNOLOGY S.A.AGENCIA EN CHILE"/>
    <s v="Modificacion descripcion usuario SOC a SG_RESEARCH_LAB por solicitud Diego Labarca"/>
    <s v="19/02/2024 14:50:10"/>
    <s v="19/02/2024 14:50:22"/>
    <x v="0"/>
    <s v="TI"/>
    <s v="SISTEMAS OPERATIVOS"/>
    <s v="19/02/2024 14:52:38"/>
    <s v="19/02/2024 23:50:00"/>
    <s v="Modificacion descripcion usuario SOC a SG_RESEARCH_LAB por solicitud Diego Labarca"/>
    <s v="Modificacion descripcion usuario SOC a SG_RESEARCH_LAB por solicitud Diego Labarca"/>
    <d v="1899-12-30T00:00:00"/>
    <d v="1899-12-30T00:02:28"/>
    <d v="1899-12-30T00:02:28"/>
  </r>
  <r>
    <s v="INC000002623796"/>
    <s v="HOSTING VIRTUAL"/>
    <x v="6"/>
    <s v="SM OPERACIONES"/>
    <s v="RICARDO R GALLEGOS OYANEDER"/>
    <s v="tct_rgalle"/>
    <s v="4-Menor/Localizado"/>
    <x v="0"/>
    <x v="0"/>
    <x v="1"/>
    <s v="TELEFONICA GLOBAL TECHNOLOGY S.A.AGENCIA EN CHILE"/>
    <s v="Modificacion nombre cuenta usuario SOC  a mfernandez por solicitud Diego Labarca"/>
    <s v="19/02/2024 14:50:28"/>
    <s v="19/02/2024 14:50:49"/>
    <x v="0"/>
    <s v="TI"/>
    <s v="SISTEMAS OPERATIVOS"/>
    <s v="19/02/2024 14:53:48"/>
    <s v="19/02/2024 23:50:00"/>
    <s v="Modificacion nombre cuenta usuario SOC  a mfernandez por solicitud Diego Labarca"/>
    <s v="Modificacion nombre cuenta usuario SOC  a mfernandez por solicitud Diego Labarca"/>
    <d v="1899-12-30T00:00:00"/>
    <d v="1899-12-30T00:03:20"/>
    <d v="1899-12-30T00:03:20"/>
  </r>
  <r>
    <s v="INC000002623798"/>
    <s v="HOSTING VIRTUAL"/>
    <x v="6"/>
    <s v="SM OPERACIONES"/>
    <s v="RICARDO R GALLEGOS OYANEDER"/>
    <s v="tct_rgalle"/>
    <s v="4-Menor/Localizado"/>
    <x v="0"/>
    <x v="0"/>
    <x v="1"/>
    <s v="TELEFONICA GLOBAL TECHNOLOGY S.A.AGENCIA EN CHILE"/>
    <s v="Revisión cuenta jose santis en dominio CloudCO por acceso a VPN"/>
    <s v="19/02/2024 14:50:54"/>
    <s v="19/02/2024 14:51:04"/>
    <x v="0"/>
    <s v="TI"/>
    <s v="SISTEMAS OPERATIVOS"/>
    <s v="19/02/2024 14:55:37"/>
    <s v="19/02/2024 23:50:00"/>
    <s v="Revisión cuenta jose santis en dominio CloudCO por acceso a VPN"/>
    <s v="Revisión cuenta jose santis en dominio CloudCO por acceso a VPN"/>
    <d v="1899-12-30T00:00:00"/>
    <d v="1899-12-30T00:04:43"/>
    <d v="1899-12-30T00:04:43"/>
  </r>
  <r>
    <s v="INC000002623804"/>
    <s v="HOSTING VIRTUAL"/>
    <x v="6"/>
    <s v="SM OPERACIONES"/>
    <s v="RICARDO R GALLEGOS OYANEDER"/>
    <s v="tct_rgalle"/>
    <s v="4-Menor/Localizado"/>
    <x v="0"/>
    <x v="0"/>
    <x v="1"/>
    <s v="TELEFONICA GLOBAL TECHNOLOGY S.A.AGENCIA EN CHILE"/>
    <s v="Bloqueo cuentas VPN en dominio CloudCo por procedimiento de seguridad."/>
    <s v="19/02/2024 15:03:29"/>
    <s v="19/02/2024 15:03:39"/>
    <x v="0"/>
    <s v="TI"/>
    <s v="SISTEMAS OPERATIVOS"/>
    <s v="19/02/2024 15:06:07"/>
    <s v="19/02/2024 23:50:00"/>
    <s v="Bloqueo cuentas VPN en dominio CloudCo por procedimiento de seguridad."/>
    <s v="Bloqueo cuentas VPN en dominio CloudCo por procedimiento de seguridad."/>
    <d v="1899-12-30T00:00:00"/>
    <d v="1899-12-30T00:02:38"/>
    <d v="1899-12-30T00:02:38"/>
  </r>
  <r>
    <s v="INC000002623841"/>
    <s v="MONITOREO"/>
    <x v="4"/>
    <s v="SM OPERACIONES"/>
    <s v="JUAN P SEGURA VARGAS"/>
    <s v="tct_decruz"/>
    <s v="4-Menor/Localizado"/>
    <x v="0"/>
    <x v="0"/>
    <x v="1"/>
    <s v="TELEFONICA GLOBAL TECHNOLOGY S.A.AGENCIA EN CHILE"/>
    <s v="ALARMAS DE MONITOREO"/>
    <s v="19/02/2024 15:08:37"/>
    <s v="19/02/2024 15:10:29"/>
    <x v="0"/>
    <s v="TI"/>
    <s v="SISTEMAS OPERATIVOS"/>
    <s v="19/02/2024 19:12:24"/>
    <s v="19/02/2024 23:50:00"/>
    <s v="GestionEventos_AlertaRAM_max_Principal_x0009_FIPRDU01- qa_services_01_x0009_FIPRDU01- qa_services_01_x0009_Node_x0009_172.16.207.53_x0009_Grupo Linux"/>
    <m/>
    <d v="1899-12-30T00:00:00"/>
    <d v="1899-12-30T00:00:00"/>
    <d v="1899-12-30T00:00:00"/>
  </r>
  <r>
    <s v="INC000002623855"/>
    <s v="HOSTING VIRTUAL"/>
    <x v="6"/>
    <s v="SISTEMA OPERATIVO MICROSOFT"/>
    <s v="JAVIER CUEVAS"/>
    <s v="tct_jacuev"/>
    <s v="4-Menor/Localizado"/>
    <x v="0"/>
    <x v="0"/>
    <x v="1"/>
    <s v="TELEFONICA GLOBAL TECHNOLOGY S.A.AGENCIA EN CHILE"/>
    <s v="Apertura - [TCCT-CHILE-CLOUD][AC]TCCT-CHILE-CLOUD-EX-AD-003-T1059.001 Scripts en Pow"/>
    <s v="19/02/2024 16:11:48"/>
    <s v="19/02/2024 16:12:37"/>
    <x v="0"/>
    <s v="TI"/>
    <s v="SISTEMAS OPERATIVOS"/>
    <s v="19/02/2024 16:13:24"/>
    <s v="19/02/2024 23:50:00"/>
    <s v="ALERTA SEGURIDAD"/>
    <s v="OK"/>
    <d v="1899-12-30T00:00:00"/>
    <d v="1899-12-30T00:01:36"/>
    <d v="1899-12-30T00:01:36"/>
  </r>
  <r>
    <s v="INC000002623983"/>
    <s v="HOUSING"/>
    <x v="13"/>
    <s v="BELIEVE"/>
    <s v="MARIO A BARRIENTOS RUIZ"/>
    <s v="frp_jolsso"/>
    <s v="3-Moderado/Limitado"/>
    <x v="1"/>
    <x v="1"/>
    <x v="1"/>
    <s v="TELEFONICA EMPRESAS DE CHILE SA"/>
    <s v="GESTION DATACENTER/ ACCESOS /TELEFONICA EMPRESAS DE CHILE SA"/>
    <s v="19/02/2024 15:13:30"/>
    <s v="19/02/2024 15:14:55"/>
    <x v="0"/>
    <s v="COMUNICACIONES"/>
    <s v="VPN IP - MPLS"/>
    <s v="19/02/2024 16:25:44"/>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CRQ492117"/>
    <s v="ACCESOS AUTORIZADOS"/>
    <d v="1899-12-30T00:49:34"/>
    <d v="1899-12-30T01:12:14"/>
    <d v="1899-12-30T00:22:40"/>
  </r>
  <r>
    <s v="INC000002623984"/>
    <s v="HOUSING"/>
    <x v="13"/>
    <s v="BELIEVE"/>
    <s v="MARIO A BARRIENTOS RUIZ"/>
    <s v="frp_jolsso"/>
    <s v="3-Moderado/Limitado"/>
    <x v="1"/>
    <x v="1"/>
    <x v="1"/>
    <s v="TELEFONICA EMPRESAS DE CHILE SA"/>
    <s v="GESTION DATACENTER/ ACCESOS /TELEFONICA EMPRESAS DE CHILE SA"/>
    <s v="19/02/2024 15:15:54"/>
    <s v="19/02/2024 15:17:13"/>
    <x v="0"/>
    <s v="COMUNICACIONES"/>
    <s v="VPN IP - MPLS"/>
    <s v="19/02/2024 16:24:53"/>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REUNION D"/>
    <s v="ACCESOS AUTORIZADOS"/>
    <d v="1899-12-30T00:48:29"/>
    <d v="1899-12-30T01:08:59"/>
    <d v="1899-12-30T00:20:30"/>
  </r>
  <r>
    <s v="INC000002624002"/>
    <s v="TICKET-INTELIGENTE"/>
    <x v="4"/>
    <s v="GESTION TI"/>
    <s v="JUAN P SEGURA VARGAS"/>
    <s v="USR_TSIGHT"/>
    <s v="1-Extenso/Generalizado"/>
    <x v="0"/>
    <x v="0"/>
    <x v="3"/>
    <s v="CAMARA DE COMERCIO DE SANTIAGO A G"/>
    <s v="cacost01 - testbatbic TICKET AUTOMATICO"/>
    <s v="19/02/2024 15:28:17"/>
    <s v="19/02/2024 15:28:17"/>
    <x v="0"/>
    <s v="TI"/>
    <s v="SISTEMAS OPERATIVOS"/>
    <s v="19/02/2024 19:22:23"/>
    <s v="19/02/2024 23:50:00"/>
    <s v="PREVENTIVO=SI_x000a_CODIGO DE SERVICIO=testbatbic_x000a_DIRECCION=SAN MARTÃ�N 50, SANTIAGO, REGIÃ“N METROPOLITANA, CHILE_x000a_CIUDAD=SANTIAGO_x000a_COMUNA LOCAL=Santiago_x000a_REGION=REGIÃ“N METROPOLITANA DE SANTIAGO_x000a_QUIEN REPORTA=Ticket automático_x000a_CONTACTO EN TERRENO=_x000a_PROBLEMA=Node"/>
    <m/>
    <d v="1899-12-30T03:30:17"/>
    <d v="1899-12-30T03:54:06"/>
    <d v="1899-12-30T00:23:49"/>
  </r>
  <r>
    <s v="INC000002624008"/>
    <s v="HOSTING VIRTUAL"/>
    <x v="6"/>
    <s v="SM OPERACIONES"/>
    <s v="RICARDO R GALLEGOS OYANEDER"/>
    <s v="tct_rgalle"/>
    <s v="4-Menor/Localizado"/>
    <x v="0"/>
    <x v="0"/>
    <x v="1"/>
    <s v="TELEFONICA GLOBAL TECHNOLOGY S.A.AGENCIA EN CHILE"/>
    <s v="Habilitacion cuentas VPN en dominio CloudCo por procedimiento de seguridad."/>
    <s v="19/02/2024 15:03:46"/>
    <s v="19/02/2024 15:04:00"/>
    <x v="0"/>
    <s v="TI"/>
    <s v="SISTEMAS OPERATIVOS"/>
    <s v="19/02/2024 15:07:20"/>
    <s v="19/02/2024 23:50:00"/>
    <s v="Habilitacion cuentas VPN en dominio CloudCo por procedimiento de seguridad."/>
    <s v="Habilitacion cuentas VPN en dominio CloudCo por procedimiento de seguridad."/>
    <d v="1899-12-30T00:00:00"/>
    <d v="1899-12-30T00:03:34"/>
    <d v="1899-12-30T00:03:34"/>
  </r>
  <r>
    <s v="INC000002624009"/>
    <s v="HOSTING VIRTUAL"/>
    <x v="6"/>
    <s v="SM OPERACIONES"/>
    <s v="RICARDO R GALLEGOS OYANEDER"/>
    <s v="tct_rgalle"/>
    <s v="4-Menor/Localizado"/>
    <x v="0"/>
    <x v="0"/>
    <x v="1"/>
    <s v="TELEFONICA GLOBAL TECHNOLOGY S.A.AGENCIA EN CHILE"/>
    <s v="Operador escala error en recepción de correos.reinicia plataforma y soluciona incidente."/>
    <s v="19/02/2024 15:04:06"/>
    <s v="19/02/2024 15:04:30"/>
    <x v="0"/>
    <s v="TI"/>
    <s v="SISTEMAS OPERATIVOS"/>
    <s v="19/02/2024 15:13:52"/>
    <s v="19/02/2024 23:50:00"/>
    <s v="Operador Victor escala error en recepcion de correos Exchange. Se reinicia plataforma y soluciona incidente."/>
    <s v="Operador Victor escala error en recepcion de correos Exchange. Se reinicia plataforma y soluciona incidente."/>
    <d v="1899-12-30T00:00:00"/>
    <d v="1899-12-30T00:09:46"/>
    <d v="1899-12-30T00:09:46"/>
  </r>
  <r>
    <s v="INC000002624027"/>
    <s v="HOUSING"/>
    <x v="13"/>
    <s v="BELIEVE"/>
    <s v="MARIO A BARRIENTOS RUIZ"/>
    <s v="frp_xgambo"/>
    <s v="3-Moderado/Limitado"/>
    <x v="1"/>
    <x v="1"/>
    <x v="1"/>
    <s v="TELEFONICA EMPRESAS DE CHILE SA"/>
    <s v="GESTION DATACENTER/ ACCESOS / TELEFONICA EMPRESAS DE CHILE SA"/>
    <s v="19/02/2024 15:22:17"/>
    <s v="19/02/2024 15:26:37"/>
    <x v="0"/>
    <s v="COMUNICACIONES"/>
    <s v="VPN IP - MPLS"/>
    <s v="19/02/2024 15:50:44"/>
    <s v="19/02/2024 23:50:00"/>
    <s v="EMPRESA: TELEFONICA EMPRESAS DE CHILE SA_x000a_CÓDIGO DE SERVICIO: _x000a_DIRECCIÓN: Av. Apoquindo #7071, Las Condes, Santiago_x000a_NOMBRE DE QUIEN REPORTA:Eduardo Farías (Nabiax)_x000a_TELÉFONO DE QUIEN REPORTA:  992982563_x000a_NOMBRE DE CONTACTO EN TERRENO: _x000a_REQUERIMIENTO : REUNI"/>
    <s v="ACCESOS AUTORIZADOS"/>
    <d v="1899-12-30T00:14:03"/>
    <d v="1899-12-30T00:28:27"/>
    <d v="1899-12-30T00:14:24"/>
  </r>
  <r>
    <s v="INC000002624036"/>
    <s v="HOUSING"/>
    <x v="13"/>
    <s v="ADMINISTRADORES RESIDENTES"/>
    <s v="MARIO A BARRIENTOS RUIZ"/>
    <s v="frp_jugonz"/>
    <s v="3-Moderado/Limitado"/>
    <x v="1"/>
    <x v="1"/>
    <x v="1"/>
    <s v="BANCO SANTANDER CHILE"/>
    <s v="GESTION DATACENTER/ ACCESOS / BANCO SANTANDER CHILE"/>
    <s v="19/02/2024 15:33:17"/>
    <s v="19/02/2024 15:35:47"/>
    <x v="0"/>
    <s v="COMUNICACIONES"/>
    <s v="VPN IP - MPLS"/>
    <s v="19/02/2024 16:31:37"/>
    <s v="19/02/2024 23:50:00"/>
    <s v="EMPRESA: BANCO SANTANDER CHILE_x000a_CÓDIGO DE SERVICIO: _x000a_DIRECCIÓN: Av. Apoquindo #7071, Las Condes, Santiago_x000a_NOMBRE DE QUIEN REPORTA: Jose Luis Cordero Quiroga_x000a_TELÉFONO DE QUIEN REPORTA: 56 974827580_x000a_NOMBRE DE CONTACTO EN TERRENO: Christian Tapia 56981568202"/>
    <s v="ACCESOS AUTORIZADOS"/>
    <d v="1899-12-30T00:45:35"/>
    <d v="1899-12-30T00:58:20"/>
    <d v="1899-12-30T00:12:45"/>
  </r>
  <r>
    <s v="INC000002624061"/>
    <s v="HOSTING VIRTUAL"/>
    <x v="7"/>
    <s v="DUOC TICKET PENDIENTES"/>
    <s v="SEBASTIAN I ACUÑA GUZMAN"/>
    <s v="frp_disilv"/>
    <s v="3-Moderado/Limitado"/>
    <x v="0"/>
    <x v="0"/>
    <x v="1"/>
    <s v="FUNDACION INSTITUTO PROFESIONAL DUOC UC"/>
    <s v="REQ | DUOC | Reinicio Sanidad Servidores QA-SERVICES-01 // SRVJENKINSLAB"/>
    <s v="19/02/2024 16:33:20"/>
    <s v="19/02/2024 16:36:00"/>
    <x v="0"/>
    <s v="TI"/>
    <s v="SISTEMAS OPERATIVOS"/>
    <s v="20/02/2024 8:20:44"/>
    <s v="20/02/2024 23:50:00"/>
    <s v="Estimados @Mesa TI, buenas tardes._x000a_Junto con saludar, favor su apoyo para generar folio de requerimiento._x000a__x000a_•_x0009_Se solicita reinicio de sanidad de los siguientes servidores hoy a las 23 hrs._x000a_o_x0009_QA-SERVICES-01 (10.10.100.37 // 172.16.207.53)._x000a_o_x0009_SRVJENKINSLAB"/>
    <s v="Se finaliza actividad correctamente. Finalizado 00:00 20-02"/>
    <d v="1899-12-30T15:04:19"/>
    <d v="1899-12-30T15:47:24"/>
    <d v="1899-12-30T00:43:05"/>
  </r>
  <r>
    <s v="INC000002624068"/>
    <s v="SAP"/>
    <x v="9"/>
    <s v="GESTION HD"/>
    <s v="FREDDY O CORTES DIAZ"/>
    <s v="frp_kefern"/>
    <s v="3-Moderado/Limitado"/>
    <x v="1"/>
    <x v="1"/>
    <x v="1"/>
    <s v="INDUSTRIAS CHILENAS DE ALAMBRE INCHALAM S.A."/>
    <s v="HD | Transporte de Órdenes a PRD - INCHALAM - COPA"/>
    <s v="19/02/2024 16:46:27"/>
    <s v="19/02/2024 16:48:51"/>
    <x v="0"/>
    <s v="TI"/>
    <s v="APLICATIVOS"/>
    <s v="19/02/2024 17:01:22"/>
    <s v="19/02/2024 23:50:00"/>
    <s v="PREVENTIVO: NO_x000a_CODIGO DE SERVICIO:_x000a_DIRECCION:_x000a_QUIEN REPORTA:Freddy Cortés Díaz +56 9 6605 6481 _x000a_CONTACTO EN TERRENO:_x000a_PROBLEMA:_x000a_REQUERIMIENTO:_x000a_Estimados Help Desk_x000a__x000a_Favor generar ticket en base a requerimiento de cliente INCHALAM según_x000a_correo de más abajo"/>
    <s v="Se ejecuta con éxito el transporte solicitado. Se informa a cliente vía mail"/>
    <d v="1899-12-30T00:00:00"/>
    <d v="1899-12-30T00:14:55"/>
    <d v="1899-12-30T00:14:55"/>
  </r>
  <r>
    <s v="INC000002624086"/>
    <s v="HOUSING"/>
    <x v="11"/>
    <s v="APQ ACCESOS"/>
    <s v="ESTEBAN O BUSTOS CORNEJO"/>
    <s v="tct_ebusto"/>
    <s v="4-Menor/Localizado"/>
    <x v="0"/>
    <x v="0"/>
    <x v="1"/>
    <s v="TELEFONICA EMPRESAS DE CHILE SA"/>
    <s v="SUPERVISION PROYECTO HUAWEI"/>
    <s v="19/02/2024 17:12:15"/>
    <s v="19/02/2024 17:13:42"/>
    <x v="0"/>
    <s v="CDP ANTIGUO 1"/>
    <s v="CDP ANTIGUO 2"/>
    <s v="19/02/2024 17:16:31"/>
    <s v="19/02/2024 23:50:00"/>
    <s v="SUPERVISION PROYECTO HUAWEI"/>
    <s v="SUPERVISION CRQ/OK"/>
    <d v="1899-12-30T00:02:49"/>
    <d v="1899-12-30T00:04:16"/>
    <d v="1899-12-30T00:01:27"/>
  </r>
  <r>
    <s v="INC000002624092"/>
    <s v="HOSTING VIRTUAL"/>
    <x v="6"/>
    <s v="SISTEMA OPERATIVO MICROSOFT"/>
    <s v="PAUL A SEPULVEDA ALVAREZ"/>
    <s v="tct_psepul"/>
    <s v="4-Menor/Localizado"/>
    <x v="0"/>
    <x v="0"/>
    <x v="1"/>
    <s v="TELEFONICA GLOBAL TECHNOLOGY S.A.AGENCIA EN CHILE"/>
    <s v="Gustavo avila cambio de contraseña"/>
    <s v="19/02/2024 17:18:04"/>
    <s v="19/02/2024 17:18:47"/>
    <x v="0"/>
    <s v="TI"/>
    <s v="SISTEMAS OPERATIVOS"/>
    <s v="19/02/2024 17:31:06"/>
    <s v="19/02/2024 23:50:00"/>
    <s v="Gustavo avila cambio de contraseña cuenta vpn"/>
    <s v="Gustavo avila cambio de contraseña cuenta vpn"/>
    <d v="1899-12-30T00:00:00"/>
    <d v="1899-12-30T00:13:02"/>
    <d v="1899-12-30T00:13:02"/>
  </r>
  <r>
    <s v="INC000002624093"/>
    <s v="HOSTING VIRTUAL"/>
    <x v="6"/>
    <s v="SISTEMA OPERATIVO MICROSOFT"/>
    <s v="PAUL A SEPULVEDA ALVAREZ"/>
    <s v="tct_psepul"/>
    <s v="4-Menor/Localizado"/>
    <x v="0"/>
    <x v="0"/>
    <x v="1"/>
    <s v="TELEFONICA GLOBAL TECHNOLOGY S.A.AGENCIA EN CHILE"/>
    <s v="LDAP vcenter paine - revision de caso"/>
    <s v="19/02/2024 17:19:05"/>
    <s v="19/02/2024 17:19:40"/>
    <x v="0"/>
    <s v="TI"/>
    <s v="SISTEMAS OPERATIVOS"/>
    <s v="19/02/2024 17:32:52"/>
    <s v="19/02/2024 23:50:00"/>
    <s v="LDAP vcenter paine - revision de caso"/>
    <s v="se validan configuraciones en dc01 antiguo, se evidencia cambios en certificados y se prepara plan de accion para mitigacion"/>
    <d v="1899-12-30T00:00:00"/>
    <d v="1899-12-30T00:13:47"/>
    <d v="1899-12-30T00:13:47"/>
  </r>
  <r>
    <s v="INC000002624095"/>
    <s v="HOSTING VIRTUAL"/>
    <x v="6"/>
    <s v="SISTEMA OPERATIVO MICROSOFT"/>
    <s v="PAUL A SEPULVEDA ALVAREZ"/>
    <s v="tct_psepul"/>
    <s v="4-Menor/Localizado"/>
    <x v="0"/>
    <x v="0"/>
    <x v="1"/>
    <s v="TELEFONICA GLOBAL TECHNOLOGY S.A.AGENCIA EN CHILE"/>
    <s v="zabbix toma control CSERVERPRD"/>
    <s v="19/02/2024 17:20:02"/>
    <s v="19/02/2024 17:21:09"/>
    <x v="0"/>
    <s v="TI"/>
    <s v="SISTEMAS OPERATIVOS"/>
    <s v="19/02/2024 17:29:59"/>
    <s v="19/02/2024 23:50:00"/>
    <s v="zabbix toma control CSERVERPRD _x000a_GRUPO-BEKAERT, PRODINSA, SO-WINDOWS_x0009_CSERVERPRD_x0009__x0009_Windows CSERVERPRD 6.1.7601 Microsoft Windows Server 2008 R2 Enterprise Service Pack 1 x64"/>
    <s v="se agrega servidor en zabbix y se actualizan contrraseñas de ingreso"/>
    <d v="1899-12-30T00:00:00"/>
    <d v="1899-12-30T00:09:57"/>
    <d v="1899-12-30T00:09:57"/>
  </r>
  <r>
    <s v="INC000002624100"/>
    <s v="HOSTING VIRTUAL"/>
    <x v="6"/>
    <s v="SISTEMA OPERATIVO MICROSOFT"/>
    <s v="PAUL A SEPULVEDA ALVAREZ"/>
    <s v="tct_psepul"/>
    <s v="4-Menor/Localizado"/>
    <x v="0"/>
    <x v="0"/>
    <x v="1"/>
    <s v="TELEFONICA GLOBAL TECHNOLOGY S.A.AGENCIA EN CHILE"/>
    <s v="zabbix toma control CSERVERQAS"/>
    <s v="19/02/2024 17:21:21"/>
    <s v="19/02/2024 17:22:00"/>
    <x v="0"/>
    <s v="TI"/>
    <s v="SISTEMAS OPERATIVOS"/>
    <s v="19/02/2024 17:30:18"/>
    <s v="19/02/2024 23:50:00"/>
    <s v="zabbix toma control CSERVERQAS_x000a_GRUPO-BEKAERT, PRODINSA, SO-WINDOWS_x0009_CSERVERQAS_x0009__x0009_Windows CSERVERQAS 6.1.7601 Microsoft Windows Server 2008 R2 Enterprise Service Pack 1 x64"/>
    <s v="se agrega servidor en zabbix y se actualizan contrraseñas de ingreso"/>
    <d v="1899-12-30T00:00:00"/>
    <d v="1899-12-30T00:08:57"/>
    <d v="1899-12-30T00:08:57"/>
  </r>
  <r>
    <s v="INC000002624101"/>
    <s v="HOSTING VIRTUAL"/>
    <x v="6"/>
    <s v="SISTEMA OPERATIVO MICROSOFT"/>
    <s v="PAUL A SEPULVEDA ALVAREZ"/>
    <s v="tct_psepul"/>
    <s v="4-Menor/Localizado"/>
    <x v="0"/>
    <x v="0"/>
    <x v="1"/>
    <s v="TELEFONICA GLOBAL TECHNOLOGY S.A.AGENCIA EN CHILE"/>
    <s v="zabbix toma control WEBINCHALAM"/>
    <s v="19/02/2024 17:22:14"/>
    <s v="19/02/2024 17:22:49"/>
    <x v="0"/>
    <s v="TI"/>
    <s v="SISTEMAS OPERATIVOS"/>
    <s v="19/02/2024 17:30:38"/>
    <s v="19/02/2024 23:50:00"/>
    <s v="zabbix toma control WEBINCHALAM_x000a_GRUPO-BEKAERT, INCHALAM, SO-WINDOWS_x0009_WEBINCHALAM_x0009__x0009_Windows WEBINCHALAM 6.1.7601 Microsoft Windows Server 2008 R2 Enterprise Service Pack 1 x64"/>
    <s v="se agrega servidor en zabbix y se actualizan contrraseñas de ingreso"/>
    <d v="1899-12-30T00:00:00"/>
    <d v="1899-12-30T00:08:24"/>
    <d v="1899-12-30T00:08:24"/>
  </r>
  <r>
    <s v="INC000002624102"/>
    <s v="HOSTING VIRTUAL"/>
    <x v="6"/>
    <s v="SISTEMA OPERATIVO MICROSOFT"/>
    <s v="PAUL A SEPULVEDA ALVAREZ"/>
    <s v="tct_psepul"/>
    <s v="4-Menor/Localizado"/>
    <x v="0"/>
    <x v="0"/>
    <x v="1"/>
    <s v="TELEFONICA GLOBAL TECHNOLOGY S.A.AGENCIA EN CHILE"/>
    <s v="ANSIBLE creacion y pruebas playbook cambio clave"/>
    <s v="19/02/2024 17:24:08"/>
    <s v="19/02/2024 17:24:48"/>
    <x v="0"/>
    <s v="TI"/>
    <s v="SISTEMAS OPERATIVOS"/>
    <s v="19/02/2024 17:33:37"/>
    <s v="19/02/2024 23:50:00"/>
    <s v="ANSIBLE creacion y pruebas playbook cambio clave"/>
    <s v="se realiza creacion de playbook en ansible y pruebas de ejecucion correcta para cambio de clavbe 2024"/>
    <d v="1899-12-30T00:00:00"/>
    <d v="1899-12-30T00:09:29"/>
    <d v="1899-12-30T00:09:29"/>
  </r>
  <r>
    <s v="INC000002624104"/>
    <s v="HOSTING VIRTUAL"/>
    <x v="6"/>
    <s v="SISTEMA OPERATIVO MICROSOFT"/>
    <s v="PAUL A SEPULVEDA ALVAREZ"/>
    <s v="tct_psepul"/>
    <s v="4-Menor/Localizado"/>
    <x v="0"/>
    <x v="0"/>
    <x v="1"/>
    <s v="TELEFONICA GLOBAL TECHNOLOGY S.A.AGENCIA EN CHILE"/>
    <s v="SMU - cambio de clave ADM en servidores"/>
    <s v="19/02/2024 17:25:02"/>
    <s v="19/02/2024 17:25:41"/>
    <x v="0"/>
    <s v="TI"/>
    <s v="SISTEMAS OPERATIVOS"/>
    <s v="19/02/2024 17:34:12"/>
    <s v="19/02/2024 23:50:00"/>
    <s v="SMU - cambio de clave ADM en servidores"/>
    <s v="se ejecuta cambio de clave en servidor, se valida acceso"/>
    <d v="1899-12-30T00:00:00"/>
    <d v="1899-12-30T00:09:10"/>
    <d v="1899-12-30T00:09:10"/>
  </r>
  <r>
    <s v="INC000002624105"/>
    <s v="HOSTING VIRTUAL"/>
    <x v="6"/>
    <s v="GESTION PLATAFORMA CLIENTES"/>
    <s v="RICARDO R GALLEGOS OYANEDER"/>
    <s v="lmolcont"/>
    <s v="3-Moderado/Limitado"/>
    <x v="1"/>
    <x v="1"/>
    <x v="1"/>
    <s v="TELEFONICA EMPRESAS DE CHILE SA"/>
    <s v="Descarga e instalación de parches de SO en servidores de TrueSight (Febrero 2024)"/>
    <s v="19/02/2024 15:20:54"/>
    <s v="19/02/2024 15:20:54"/>
    <x v="0"/>
    <s v="PLATAFORMAS"/>
    <s v="TRUESIGHT"/>
    <s v="21/02/2024 9:50:27"/>
    <s v="21/02/2024 23:50:00"/>
    <s v="Se requiere del apoyo correspondiente del equipo de MS, para realizar las coordinaciones necesarias para ejecutar las descargar e instalación de parches de SO correspondientes al mes de Febrero en los servidores de la plataforma TrueSight en sus ambiente"/>
    <s v="Se crea y gestiona trabajo mediante CRQ000000083310"/>
    <d v="1899-12-31T17:36:25"/>
    <d v="1899-12-31T18:29:33"/>
    <d v="1899-12-30T00:53:08"/>
  </r>
  <r>
    <s v="INC000002624234"/>
    <s v="TICKET-INTELIGENTE"/>
    <x v="6"/>
    <s v="GESTION TI"/>
    <s v="RICARDO R GALLEGOS OYANEDER"/>
    <s v="USR_TSIGHT"/>
    <s v="1-Extenso/Generalizado"/>
    <x v="0"/>
    <x v="0"/>
    <x v="3"/>
    <s v="FUNDACION INSTITUTO PROFESIONAL DUOC UC"/>
    <s v="fiprdu01 - srvsharepro1_vm TICKET AUTOMATICO"/>
    <s v="19/02/2024 15:56:32"/>
    <s v="19/02/2024 15:56:32"/>
    <x v="0"/>
    <s v="TRUESIGHT"/>
    <s v="TRUESIGHT"/>
    <s v="19/02/2024 20:05:20"/>
    <s v="19/02/2024 23:50:00"/>
    <s v="PREVENTIVO=SI_x000a_CODIGO DE SERVICIO=SRVSHAREPRO1_VM_x000a_DIRECCION=NULL_x000a_CIUDAD=NULL_x000a_COMUNA LOCAL=_x000a_REGION=NULL_x000a_QUIEN REPORTA=Ticket automático_x000a_CONTACTO EN TERRENO=_x000a_PROBLEMA=Critical Hard Drive Space Alert for Node FIPRDU01 - SRVSHAREPRO1_VM_x000a_REQUERIMIENTO=_x000a_EQUIPOS"/>
    <s v="Se efectúa contacto con cliente: N/A_x000a_Teléfono de contacto: N/A_x000a_Acciones realizadas: Se libera espacio en disco, alarma ya no esta presente en plataforma de monitoreo, servidor opera normalmente._x000a_Solución paliativa o definitiva: Comportamiento normal._x000a_Acc"/>
    <d v="1899-12-30T02:18:28"/>
    <d v="1899-12-30T04:08:48"/>
    <d v="1899-12-30T01:50:20"/>
  </r>
  <r>
    <s v="INC000002624250"/>
    <s v="TICKET-INTELIGENTE"/>
    <x v="4"/>
    <s v="GESTION TI"/>
    <s v="JUAN P SEGURA VARGAS"/>
    <s v="USR_TSIGHT"/>
    <s v="1-Extenso/Generalizado"/>
    <x v="0"/>
    <x v="0"/>
    <x v="3"/>
    <s v="FUNDACION INSTITUTO PROFESIONAL DUOC UC"/>
    <s v="fiprdu01 - srvshp13qasql_vm TICKET AUTOMATICO"/>
    <s v="19/02/2024 16:11:32"/>
    <s v="19/02/2024 16:11:32"/>
    <x v="0"/>
    <s v="TI"/>
    <s v="SISTEMAS OPERATIVOS"/>
    <s v="19/02/2024 19:24:44"/>
    <s v="19/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m/>
    <d v="1899-12-30T03:05:30"/>
    <d v="1899-12-30T03:13:12"/>
    <d v="1899-12-30T00:07:42"/>
  </r>
  <r>
    <s v="INC000002624338"/>
    <s v="VPN IP - MPLS"/>
    <x v="3"/>
    <s v="GESTION HD"/>
    <s v="DEIBY Y SANTOYO MONTEROLA"/>
    <s v="frp_fpetro"/>
    <s v="3-Moderado/Limitado"/>
    <x v="1"/>
    <x v="1"/>
    <x v="1"/>
    <s v="TELEFONICA GLOBAL TECHNOLOGY S.A.AGENCIA EN CHILE"/>
    <s v="HD/_x000a_RE: Electrica Puente Alto//Recursos VDC|| FOLIO INC000002576883 || APERTURA"/>
    <s v="19/02/2024 17:23:43"/>
    <s v="19/02/2024 17:25:23"/>
    <x v="0"/>
    <s v="CDP ANTIGUO 1"/>
    <s v="CDP ANTIGUO 2"/>
    <s v="20/02/2024 9:29:46"/>
    <s v="20/02/2024 23:50:00"/>
    <s v="PREVENTIVO: NO_x000a_CODIGO DE SERVICIO:_x000a_DIRECCION:_x000a_QUIEN REPORTA: Deiby Yoel Santoyo Monterola 56 9 9343 3681_x000a_CONTACTO EN TERRENO: Deiby Yoel Santoyo Monterola 56 9 9343 3681_x000a__x000a_REQUERIMIENTO:_x000a__x000a_Junto con saludar, informo que cliente asigna el siguiente segmento"/>
    <s v="FASE RESOLUCIÓN Y RECUPERACIÓN_x000a__x000a_Se efectúa contacto con cliente:N/A_x000a__x000a_Teléfono de contacto:N/A_x000a__x000a_Acciones realizadas:Se configura la VLAN en el Enterprise, posterior a eso se configura en el vCenter y se configura en el VDC con la red 20.20.1.0/24_x000a__x000a_Solució"/>
    <d v="1899-12-30T15:14:39"/>
    <d v="1899-12-30T16:06:03"/>
    <d v="1899-12-30T00:51:24"/>
  </r>
  <r>
    <s v="INC000002624342"/>
    <s v="VPN IP - MPLS"/>
    <x v="7"/>
    <s v="GESTION HD"/>
    <s v="GUSTAVO AVILA VERA"/>
    <s v="frp_fpetro"/>
    <s v="3-Moderado/Limitado"/>
    <x v="1"/>
    <x v="1"/>
    <x v="1"/>
    <s v="BLUMAR S.A."/>
    <s v="HD/_x000a_Validar licencias Suse"/>
    <s v="19/02/2024 17:27:45"/>
    <s v="19/02/2024 17:29:20"/>
    <x v="0"/>
    <s v="CDP ANTIGUO 1"/>
    <s v="CDP ANTIGUO 2"/>
    <s v="20/02/2024 10:09:12"/>
    <s v="20/02/2024 23:50:00"/>
    <s v="PREVENTIVO: NO_x000a_CODIGO DE SERVICIO:_x000a_DIRECCION:_x000a_QUIEN REPORTA:  Freddy Cortés Díaz 56 9 6605 6481_x000a_CONTACTO EN TERRENO: Freddy Cortés Díaz 56 9 6605 6481_x000a__x000a_REQUERIMIENTO:_x000a__x000a_Dejar en bandeja de Telefonica Global Technology &amp;#8211; Cloud &amp;#8211;_x000a_Controller y as"/>
    <s v="Se valida la información solicitada"/>
    <d v="1899-12-30T15:53:53"/>
    <d v="1899-12-30T16:41:27"/>
    <d v="1899-12-30T00:47:34"/>
  </r>
  <r>
    <s v="INC000002624386"/>
    <s v="TICKET-INTELIGENTE"/>
    <x v="7"/>
    <s v="GESTION TI"/>
    <s v="SEBASTIAN I ACUÑA GUZMAN"/>
    <s v="USR_TSIGHT"/>
    <s v="1-Extenso/Generalizado"/>
    <x v="0"/>
    <x v="0"/>
    <x v="3"/>
    <s v="CAMARA DE COMERCIO DE SANTIAGO A G"/>
    <s v="cacost01 - prodtuxmoluno TICKET AUTOMATICO"/>
    <s v="19/02/2024 18:05:13"/>
    <s v="19/02/2024 18:05:13"/>
    <x v="0"/>
    <s v="TI"/>
    <s v="SISTEMAS OPERATIVOS"/>
    <s v="19/02/2024 20:45:35"/>
    <s v="19/02/2024 23:50:00"/>
    <s v="PREVENTIVO=SI_x000a_CODIGO DE SERVICIO=prodtuxmoluno_x000a_DIRECCION=SAN MARTÃ�N 50, SANTIAGO, REGIÃ“N METROPOLITANA, CHILE_x000a_CIUDAD=SANTIAGO_x000a_COMUNA LOCAL=Santiago_x000a_REGION=REGIÃ“N METROPOLITANA DE SANTIAGO_x000a_QUIEN REPORTA=Ticket automático_x000a_CONTACTO EN TERRENO=_x000a_PROBLEMA=N"/>
    <s v="Se revisa el servidor según lo solicitado, encontrando en el momento de la revisión que el proceso con más uso de CPU corresponde a sqr, ejecutado por el usuario molprod._x000a__x000a_Como se ve en la gráfica de más adelante, el consumo de CPU tuvo un alza al moment"/>
    <d v="1899-12-30T02:38:56"/>
    <d v="1899-12-30T02:40:22"/>
    <d v="1899-12-30T00:01:26"/>
  </r>
  <r>
    <s v="INC000002624406"/>
    <s v="HOSTING VIRTUAL"/>
    <x v="6"/>
    <s v="SISTEMA OPERATIVO MICROSOFT"/>
    <s v="PAUL A SEPULVEDA ALVAREZ"/>
    <s v="tct_psepul"/>
    <s v="4-Menor/Localizado"/>
    <x v="0"/>
    <x v="0"/>
    <x v="1"/>
    <s v="TELEFONICA GLOBAL TECHNOLOGY S.A.AGENCIA EN CHILE"/>
    <s v="SOC - cambio de clave ADM en servidores"/>
    <s v="19/02/2024 17:25:52"/>
    <s v="19/02/2024 17:26:18"/>
    <x v="0"/>
    <s v="TI"/>
    <s v="SISTEMAS OPERATIVOS"/>
    <s v="19/02/2024 17:34:31"/>
    <s v="19/02/2024 23:50:00"/>
    <s v="SOC - cambio de clave ADM en servidores"/>
    <s v="se ejecuta cambio de clave en servidor, se valida acceso"/>
    <d v="1899-12-30T00:00:00"/>
    <d v="1899-12-30T00:08:39"/>
    <d v="1899-12-30T00:08:39"/>
  </r>
  <r>
    <s v="INC000002624407"/>
    <s v="HOSTING VIRTUAL"/>
    <x v="6"/>
    <s v="SISTEMA OPERATIVO MICROSOFT"/>
    <s v="PAUL A SEPULVEDA ALVAREZ"/>
    <s v="tct_psepul"/>
    <s v="4-Menor/Localizado"/>
    <x v="0"/>
    <x v="0"/>
    <x v="1"/>
    <s v="TELEFONICA GLOBAL TECHNOLOGY S.A.AGENCIA EN CHILE"/>
    <s v="TCCT ADMINISTRACION - cambio de clave ADM en servidores"/>
    <s v="19/02/2024 17:26:46"/>
    <s v="19/02/2024 17:27:16"/>
    <x v="0"/>
    <s v="TI"/>
    <s v="SISTEMAS OPERATIVOS"/>
    <s v="19/02/2024 17:34:50"/>
    <s v="19/02/2024 23:50:00"/>
    <s v="TCCT ADMINISTRACION - cambio de clave ADM en servidores"/>
    <s v="se ejecuta cambio de clave en servidor, se valida acceso"/>
    <d v="1899-12-30T00:00:00"/>
    <d v="1899-12-30T00:08:04"/>
    <d v="1899-12-30T00:08:04"/>
  </r>
  <r>
    <s v="INC000002624408"/>
    <s v="HOUSING"/>
    <x v="11"/>
    <s v="APQ ACCESOS"/>
    <s v="ESTEBAN O BUSTOS CORNEJO"/>
    <s v="tct_ebusto"/>
    <s v="2-Significativo/Amplio"/>
    <x v="2"/>
    <x v="2"/>
    <x v="1"/>
    <s v="TELEFONICA EMPRESAS DE CHILE SA"/>
    <s v="SUPERVISION INCIDENTE HUAWEI-CAMBIO DE FUENTE DE PODER"/>
    <s v="19/02/2024 17:26:56"/>
    <s v="19/02/2024 17:28:29"/>
    <x v="0"/>
    <s v="CDP ANTIGUO 1"/>
    <s v="CDP ANTIGUO 2"/>
    <s v="19/02/2024 17:48:15"/>
    <s v="19/02/2024 23:50:00"/>
    <s v="SUPERVISION INCIDENTE HUAWEI"/>
    <s v="INCIDENCIA RESTABLECIDA"/>
    <d v="1899-12-30T00:19:46"/>
    <d v="1899-12-30T00:21:19"/>
    <d v="1899-12-30T00:01:33"/>
  </r>
  <r>
    <s v="INC000002624410"/>
    <s v="HOSTING VIRTUAL"/>
    <x v="6"/>
    <s v="SISTEMA OPERATIVO MICROSOFT"/>
    <s v="PAUL A SEPULVEDA ALVAREZ"/>
    <s v="tct_psepul"/>
    <s v="4-Menor/Localizado"/>
    <x v="0"/>
    <x v="0"/>
    <x v="1"/>
    <s v="TELEFONICA GLOBAL TECHNOLOGY S.A.AGENCIA EN CHILE"/>
    <s v="Planilla. actualizacion de datos desde inventario"/>
    <s v="19/02/2024 17:27:41"/>
    <s v="19/02/2024 17:28:12"/>
    <x v="0"/>
    <s v="TI"/>
    <s v="SISTEMAS OPERATIVOS"/>
    <s v="19/02/2024 17:32:06"/>
    <s v="19/02/2024 23:50:00"/>
    <s v="Planilla. actualizacion de datos desde inventario"/>
    <s v="se realiza actualizacion de dns name y estado de vm (apagada-encendida) en planilla"/>
    <d v="1899-12-30T00:00:00"/>
    <d v="1899-12-30T00:04:25"/>
    <d v="1899-12-30T00:04:25"/>
  </r>
  <r>
    <s v="INC000002624412"/>
    <s v="HOSTING VIRTUAL"/>
    <x v="6"/>
    <s v="SISTEMA OPERATIVO MICROSOFT"/>
    <s v="PAUL A SEPULVEDA ALVAREZ"/>
    <s v="tct_psepul"/>
    <s v="4-Menor/Localizado"/>
    <x v="0"/>
    <x v="0"/>
    <x v="1"/>
    <s v="TELEFONICA GLOBAL TECHNOLOGY S.A.AGENCIA EN CHILE"/>
    <s v="TRUESIGHT - cambio clave servidores"/>
    <s v="19/02/2024 17:28:36"/>
    <s v="19/02/2024 17:29:05"/>
    <x v="0"/>
    <s v="TI"/>
    <s v="SISTEMAS OPERATIVOS"/>
    <s v="19/02/2024 17:35:10"/>
    <s v="19/02/2024 23:50:00"/>
    <s v="TRUESIGHT - cambio clave servidores"/>
    <s v="se ejecuta cambio de clave en servidor, se valida acceso"/>
    <d v="1899-12-30T00:00:00"/>
    <d v="1899-12-30T00:06:34"/>
    <d v="1899-12-30T00:06:34"/>
  </r>
  <r>
    <s v="INC000002624416"/>
    <s v="HOUSING"/>
    <x v="11"/>
    <s v="APQ ACCESOS"/>
    <s v="ESTEBAN O BUSTOS CORNEJO"/>
    <s v="tct_ebusto"/>
    <s v="2-Significativo/Amplio"/>
    <x v="2"/>
    <x v="2"/>
    <x v="1"/>
    <s v="TELEFONICA EMPRESAS DE CHILE SA"/>
    <s v="SUPERVISION INCIDENTE HUAWEI-CAMBIO DE MEMORIA RAM"/>
    <s v="19/02/2024 17:29:44"/>
    <s v="19/02/2024 17:31:23"/>
    <x v="0"/>
    <s v="CDP ANTIGUO 1"/>
    <s v="CDP ANTIGUO 2"/>
    <s v="19/02/2024 18:11:31"/>
    <s v="19/02/2024 23:50:00"/>
    <s v="SUPERVISION INCIDENTE HUAWEI-CAMBIO DE MEMORIA RAM"/>
    <s v="INCIDENCIA RESTABLECIDA"/>
    <d v="1899-12-30T00:40:08"/>
    <d v="1899-12-30T00:41:47"/>
    <d v="1899-12-30T00:01:39"/>
  </r>
  <r>
    <s v="INC000002624422"/>
    <s v="HOSTING VIRTUAL"/>
    <x v="6"/>
    <s v="SISTEMA OPERATIVO MICROSOFT"/>
    <s v="PAUL A SEPULVEDA ALVAREZ"/>
    <s v="tct_psepul"/>
    <s v="4-Menor/Localizado"/>
    <x v="0"/>
    <x v="0"/>
    <x v="1"/>
    <s v="TELEFONICA GLOBAL TECHNOLOGY S.A.AGENCIA EN CHILE"/>
    <s v="Revision alerta seguridad por ejecucion de comandos"/>
    <s v="19/02/2024 17:35:28"/>
    <s v="19/02/2024 17:36:05"/>
    <x v="0"/>
    <s v="TI"/>
    <s v="SISTEMAS OPERATIVOS"/>
    <s v="19/02/2024 17:36:42"/>
    <s v="19/02/2024 23:50:00"/>
    <s v="Revision alerta seguridad por ejecucion de comandos en servidores debido a acciones de cambio de clave"/>
    <s v="comportamiento esperado por ejecucion de cambios de clave en varias cuentas"/>
    <d v="1899-12-30T00:00:00"/>
    <d v="1899-12-30T00:01:14"/>
    <d v="1899-12-30T00:01:14"/>
  </r>
  <r>
    <s v="INC000002624436"/>
    <s v="HOSTING VIRTUAL"/>
    <x v="6"/>
    <s v="SISTEMA OPERATIVO MICROSOFT"/>
    <s v="PAUL A SEPULVEDA ALVAREZ"/>
    <s v="tct_psepul"/>
    <s v="4-Menor/Localizado"/>
    <x v="0"/>
    <x v="0"/>
    <x v="1"/>
    <s v="TELEFONICA GLOBAL TECHNOLOGY S.A.AGENCIA EN CHILE"/>
    <s v="WAZUH - configuracion de politica en servidor"/>
    <s v="19/02/2024 18:05:31"/>
    <s v="19/02/2024 18:06:30"/>
    <x v="0"/>
    <s v="TI"/>
    <s v="SISTEMAS OPERATIVOS"/>
    <s v="19/02/2024 18:06:50"/>
    <s v="19/02/2024 23:50:00"/>
    <s v="WAZUH - configuracion de politica en servidor para registrar comandos de powershell"/>
    <s v="WAZUH - configuracion de politica en servidor para registrar comandos de powershell"/>
    <d v="1899-12-30T00:00:00"/>
    <d v="1899-12-30T00:01:19"/>
    <d v="1899-12-30T00:01:19"/>
  </r>
  <r>
    <s v="INC000002624454"/>
    <s v="HOUSING"/>
    <x v="13"/>
    <s v="BELIEVE"/>
    <s v="MARIO A BARRIENTOS RUIZ"/>
    <s v="frp_jolsso"/>
    <s v="3-Moderado/Limitado"/>
    <x v="1"/>
    <x v="1"/>
    <x v="1"/>
    <s v="HDI SEGUROS S.A."/>
    <s v="GESTION DATACENTER/ ACCESOS /HDI SEGUROS S.A."/>
    <s v="19/02/2024 18:36:10"/>
    <s v="19/02/2024 18:37:16"/>
    <x v="0"/>
    <s v="COMUNICACIONES"/>
    <s v="VPN IP - MPLS"/>
    <s v="19/02/2024 18:56:42"/>
    <s v="19/02/2024 23:50:00"/>
    <s v="EMPRESA:HDI SEGUROS S.A._x000a_CÓDIGO DE SERVICIO: _x000a_DIRECCIÓN:Av. Apoquindo #7071, Las Condes, Santiago_x000a_NOMBRE DE QUIEN REPORTA: Álvaro Ulloa Figueroa_x000a_TELÉFONO DE QUIEN REPORTA: 962464224_x000a_NOMBRE DE CONTACTO EN TERRENO: _x000a_REQUERIMIENTO:Cambio de cintas_x000a_EQUIPOS E"/>
    <s v="ACCESOS AUTORIZADOS"/>
    <d v="1899-12-30T00:02:45"/>
    <d v="1899-12-30T00:20:32"/>
    <d v="1899-12-30T00:17:47"/>
  </r>
  <r>
    <s v="INC000002624611"/>
    <s v="BACKUP ON DEMAND"/>
    <x v="6"/>
    <s v="SM OPERACIONES"/>
    <s v="RICARDO R GALLEGOS OYANEDER"/>
    <s v="tct_jsegur"/>
    <s v="4-Menor/Localizado"/>
    <x v="0"/>
    <x v="0"/>
    <x v="3"/>
    <s v="TELEFONICA GLOBAL TECHNOLOGY S.A.AGENCIA EN CHILE"/>
    <s v="Problemas de conexion con servidor telefonicam04 -10.68.131.252"/>
    <s v="19/02/2024 22:28:56"/>
    <s v="19/02/2024 22:31:26"/>
    <x v="0"/>
    <s v="TI"/>
    <s v="SISTEMAS OPERATIVOS"/>
    <s v="19/02/2024 23:09:23"/>
    <s v="19/02/2024 23:50:00"/>
    <s v="Problemas de conexion con servidor telefonicam04 -10.68.131.252"/>
    <s v="Se efectúa contacto con cliente: Operador N1_x000a_Teléfono de contacto: N/A_x000a_Acciones realizadas: Reinicio de servidor._x000a_Solución paliativa o definitiva: N/A_x000a_Acciones de Mejora, Recomendaciones: N/A_x000a_Causa Raíz: N/A"/>
    <d v="1899-12-30T00:00:00"/>
    <d v="1899-12-30T00:40:27"/>
    <d v="1899-12-30T00:40:27"/>
  </r>
  <r>
    <s v="INC000002624623"/>
    <s v="SAP"/>
    <x v="9"/>
    <s v="CLOUD SAP HANA"/>
    <s v="NICOLAS A SAAVEDRA EGUILUZ"/>
    <s v="tct_nsaave"/>
    <s v="4-Menor/Localizado"/>
    <x v="0"/>
    <x v="0"/>
    <x v="1"/>
    <s v="TELEFONICA EMPRESAS DE CHILE SA"/>
    <s v="Checklist Diario Clientes 20.02.24"/>
    <s v="20/02/2024 7:35:12"/>
    <s v="20/02/2024 7:36:16"/>
    <x v="0"/>
    <s v="Service"/>
    <s v="Internal"/>
    <s v="20/02/2024 7:36:40"/>
    <s v="20/02/2024 23:50:00"/>
    <s v="Se realiza Checklist Diario de los clientes; _x000a_HDC_x000a_NUTRISCO"/>
    <s v="Se realiza Checklist Diario de los clientes; _x000a_HDC_x000a_NUTRISCO"/>
    <d v="1899-12-30T00:00:00"/>
    <d v="1899-12-30T00:01:28"/>
    <d v="1899-12-30T00:01:28"/>
  </r>
  <r>
    <s v="INC000002624652"/>
    <s v="HOUSING"/>
    <x v="11"/>
    <s v="APQ ACCESOS"/>
    <s v="JOSE G MARQUEZ MARCANO"/>
    <s v="tct_josmam"/>
    <s v="4-Menor/Localizado"/>
    <x v="0"/>
    <x v="0"/>
    <x v="1"/>
    <s v="TELEFONICA EMPRESAS DE CHILE SA"/>
    <s v="RONDA Y REVISION DE SALAS 08:30"/>
    <s v="20/02/2024 9:39:39"/>
    <s v="20/02/2024 9:40:37"/>
    <x v="0"/>
    <s v="CDP ANTIGUO 1"/>
    <s v="CDP ANTIGUO 2"/>
    <s v="20/02/2024 9:44:18"/>
    <s v="20/02/2024 23:50:00"/>
    <s v="RONDA Y REVISION DE SALAS 08:30"/>
    <s v="RONDAS REALIZADAS"/>
    <d v="1899-12-30T00:02:46"/>
    <d v="1899-12-30T00:04:39"/>
    <d v="1899-12-30T00:01:53"/>
  </r>
  <r>
    <s v="INC000002624704"/>
    <s v="HOUSING"/>
    <x v="13"/>
    <s v="BELIEVE"/>
    <s v="MARIO A BARRIENTOS RUIZ"/>
    <s v="frp_jcarri"/>
    <s v="3-Moderado/Limitado"/>
    <x v="1"/>
    <x v="1"/>
    <x v="1"/>
    <s v="FARMACIAS AHUMADA S.A."/>
    <s v="GESTION DATACENTER/ ACCESOS /FARMACIAS AHUMADA S.A."/>
    <s v="20/02/2024 10:51:10"/>
    <s v="20/02/2024 10:52:33"/>
    <x v="0"/>
    <s v="COMUNICACIONES"/>
    <s v="VPN IP - MPLS"/>
    <s v="20/02/2024 11:12:05"/>
    <s v="20/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ACCESOS AUTORIZADOS"/>
    <d v="1899-12-30T00:12:43"/>
    <d v="1899-12-30T00:20:55"/>
    <d v="1899-12-30T00:08:12"/>
  </r>
  <r>
    <s v="INC000002624779"/>
    <s v="TICKET-INTELIGENTE"/>
    <x v="6"/>
    <s v="GESTION TI"/>
    <s v="RICARDO R GALLEGOS OYANEDER"/>
    <s v="USR_TSIGHT"/>
    <s v="1-Extenso/Generalizado"/>
    <x v="0"/>
    <x v="0"/>
    <x v="3"/>
    <s v="COAGRA S A"/>
    <s v="coagra01 - sap_prod_e_vm TICKET AUTOMATICO"/>
    <s v="19/02/2024 22:30:55"/>
    <s v="19/02/2024 22:30:55"/>
    <x v="0"/>
    <s v="TRUESIGHT"/>
    <s v="TRUESIGHT"/>
    <s v="20/02/2024 10:11:24"/>
    <s v="20/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5:30"/>
    <d v="1899-12-30T11:40:29"/>
    <d v="1899-12-30T00:04:59"/>
  </r>
  <r>
    <s v="INC000002624919"/>
    <s v="HOUSING"/>
    <x v="11"/>
    <s v="APQ ACCESOS"/>
    <s v="JAIRO A SALINAS GARAY"/>
    <s v="tct_jsalin"/>
    <s v="3-Moderado/Limitado"/>
    <x v="1"/>
    <x v="1"/>
    <x v="1"/>
    <s v="TELEFONICA EMPRESAS DE CHILE SA"/>
    <s v="RONDA Y REVISION DE SALAS TECNICAS"/>
    <s v="20/02/2024 7:07:34"/>
    <s v="20/02/2024 7:13:32"/>
    <x v="0"/>
    <s v="CDP ANTIGUO 1"/>
    <s v="CDP ANTIGUO 2"/>
    <s v="20/02/2024 7:13:32"/>
    <s v="20/02/2024 23:50:00"/>
    <s v="RONDA Y REVISION DE SALAS TECNICAS"/>
    <s v="RONDA REALIZADO."/>
    <d v="1899-12-30T00:00:00"/>
    <d v="1899-12-30T00:05:58"/>
    <d v="1899-12-30T00:05:58"/>
  </r>
  <r>
    <s v="INC000002624920"/>
    <s v="HOUSING"/>
    <x v="11"/>
    <s v="APQ ACCESOS"/>
    <s v="JAIRO A SALINAS GARAY"/>
    <s v="tct_jsalin"/>
    <s v="3-Moderado/Limitado"/>
    <x v="1"/>
    <x v="1"/>
    <x v="1"/>
    <s v="TELEFONICA EMPRESAS DE CHILE SA"/>
    <s v="TOMA DE ALARMAS DE CLIENTE"/>
    <s v="20/02/2024 7:13:41"/>
    <s v="20/02/2024 7:15:05"/>
    <x v="0"/>
    <s v="CDP ANTIGUO 1"/>
    <s v="CDP ANTIGUO 2"/>
    <s v="20/02/2024 7:15:05"/>
    <s v="20/02/2024 23:50:00"/>
    <s v="TOMA DE ALARMAS DE CLIENTE"/>
    <s v="TOMA DE ALARMAS REALIZADA."/>
    <d v="1899-12-30T00:00:00"/>
    <d v="1899-12-30T00:01:24"/>
    <d v="1899-12-30T00:01:24"/>
  </r>
  <r>
    <s v="INC000002624939"/>
    <s v="VPN IP - MPLS"/>
    <x v="5"/>
    <s v="GESTION CALL CENTER"/>
    <s v="JUAN PABLO PAZ GOMPERTZ"/>
    <s v="frp_lmosqu"/>
    <s v="3-Moderado/Limitado"/>
    <x v="1"/>
    <x v="1"/>
    <x v="3"/>
    <s v="JANSSEN S.A."/>
    <s v="CALL CENTER/CONFIGUARACION IP (INC) | INC000002623552"/>
    <s v="20/02/2024 10:00:29"/>
    <s v="20/02/2024 10:06:00"/>
    <x v="0"/>
    <s v="CDP ANTIGUO 1"/>
    <s v="CDP ANTIGUO 2"/>
    <s v="20/02/2024 12:29:02"/>
    <s v="20/02/2024 23:50:00"/>
    <s v="PREVENTIVO: NO_x000a_CODIGO DE SERVICIO: F040380 / L-37838_x000a_DIRECCION: Panamericana Norte 5353, Conchali, Santiago_x000a_QUIEN REPORTA: Sebastian Morales - 988866599_x000a_CONTACTO EN TERRENO: Sebastian Morales - 988866599 _x000a__x000a_PROBLEMA: Cliente no tiene conectividad con una"/>
    <s v="FASE RESOLUCIÓN Y RECUPERACIÓN_x000a__x000a_Se efectúa contacto con cliente: Sebastian Morales _x000a__x000a_Teléfono de contacto: 988866599_x000a__x000a_Acciones realizadas: Se detecta fallas de conectividad entre GW e IP 10.1.100.6, se modifica la IP del GW y se recupera la conectividad."/>
    <d v="1899-12-30T01:31:45"/>
    <d v="1899-12-30T02:28:33"/>
    <d v="1899-12-30T00:56:48"/>
  </r>
  <r>
    <s v="INC000002624982"/>
    <s v="CORREO"/>
    <x v="1"/>
    <s v="O365"/>
    <s v="JAVIERA A UMAÑA YEVENES"/>
    <s v="tct_jumana"/>
    <s v="4-Menor/Localizado"/>
    <x v="0"/>
    <x v="0"/>
    <x v="1"/>
    <s v="TELEFONICA GLOBAL TECHNOLOGY S.A.AGENCIA EN CHILE"/>
    <s v="Planificación MS y apoyo acceso VDC"/>
    <s v="20/02/2024 11:53:26"/>
    <s v="20/02/2024 11:54:56"/>
    <x v="0"/>
    <s v="CDP ANTIGUO 1"/>
    <s v="CDP ANTIGUO 2"/>
    <s v="20/02/2024 15:44:18"/>
    <s v="20/02/2024 23:50:00"/>
    <m/>
    <m/>
    <d v="1899-12-30T03:49:22"/>
    <d v="1899-12-30T03:50:52"/>
    <d v="1899-12-30T00:01:30"/>
  </r>
  <r>
    <s v="INC000002625213"/>
    <s v="HOUSING"/>
    <x v="14"/>
    <s v="BELIEVE"/>
    <s v="FRANCISCO J FELIU ABARCA"/>
    <s v="frp_xgambo"/>
    <s v="3-Moderado/Limitado"/>
    <x v="1"/>
    <x v="1"/>
    <x v="1"/>
    <s v="TELEFONICA EMPRESAS DE CHILE SA"/>
    <s v="GESTION DATACENTER/ ACCESOS / TELEFONICA EMPRESAS DE CHILE SA"/>
    <s v="20/02/2024 8:45:51"/>
    <s v="20/02/2024 8:47:01"/>
    <x v="0"/>
    <s v="CDP ANTIGUO 1"/>
    <s v="CDP ANTIGUO 2"/>
    <s v="20/02/2024 9:43:49"/>
    <s v="20/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ackeo Sw"/>
    <s v="Fase de resolución y recuperación: INFORMACION_x000a_Se efectúa contacto con cliente: N/A_x000a_Teléfono de contacto: N/A_x000a_Acciones realizadas: ACCESOS RECHAZADOS / CRQ NOI APROBADO_x000a_Solución paliativa o definitiva: N/A_x000a_Acciones de Mejora, Recomendaciones: N/A_x000a_Causa R"/>
    <d v="1899-12-30T00:44:43"/>
    <d v="1899-12-30T00:57:58"/>
    <d v="1899-12-30T00:13:15"/>
  </r>
  <r>
    <s v="INC000002625260"/>
    <s v="MONITOREO"/>
    <x v="6"/>
    <s v="GESTION CALL CENTER"/>
    <s v="PAUL A SEPULVEDA ALVAREZ"/>
    <s v="asc_fgonza"/>
    <s v="4-Menor/Localizado"/>
    <x v="2"/>
    <x v="1"/>
    <x v="1"/>
    <s v="TELEFONICA EMPRESAS DE CHILE SA"/>
    <s v="[PANDA] - ALERTA THREAT HUNTING SEVERIDAD MEDIA"/>
    <s v="20/02/2024 9:29:13"/>
    <s v="20/02/2024 9:33:00"/>
    <x v="0"/>
    <s v="CDP ANTIGUO 1"/>
    <s v="CDP ANTIGUO 2"/>
    <s v="20/02/2024 18:02:51"/>
    <s v="20/02/2024 23:50:00"/>
    <s v="Hola buenas tardes Denise;_x000a__x000a_Por favor me ayuda a validar si alguien del equipo de Cloud recientemente realizó lo indicado por CSIRT en el equipo INFORMESGES02, no tengo mayor detalle:_x000a__x000a_ _x000a_Quedo atento,_x000a__x000a_Jonathan Tochon Reyes_x000a_J. Centro Control | Ingeniero"/>
    <s v="se realiza revisión de servidor. El aplicativo involucrado en la alerta es parte de la suite de office instalada en el servidor. Se realiza análisis sobre el fichero alertado y no se encontró código malicioso._x000a_Por otro lado, se valido que no existan méto"/>
    <d v="1899-12-30T07:52:40"/>
    <d v="1899-12-30T08:33:38"/>
    <d v="1899-12-30T00:40:58"/>
  </r>
  <r>
    <s v="INC000002625270"/>
    <s v="BACKUP ON DEMAND"/>
    <x v="17"/>
    <s v="SM OPERACIONES"/>
    <s v="RODRIGO VÁSQUEZ MUÑOZ"/>
    <s v="tct_decruz"/>
    <s v="4-Menor/Localizado"/>
    <x v="0"/>
    <x v="0"/>
    <x v="1"/>
    <s v="TELEFONICA GLOBAL TECHNOLOGY S.A.AGENCIA EN CHILE"/>
    <s v="Restauración de máquina virtual de plataforma MGMT-VDC - Evidencias Certificación SOC1 y SOC2"/>
    <s v="20/02/2024 9:57:50"/>
    <s v="20/02/2024 10:00:26"/>
    <x v="0"/>
    <s v="TI"/>
    <s v="ALMACENAMIENTO y RESPALDO"/>
    <s v="26/02/2024 17:40:51"/>
    <s v="26/02/2024 23:50:00"/>
    <s v="Estimado equipo Operaciones Backups, se requiere de su acostumbrado apoyo en restaurar el ultimo respaldo, de cualquier de las VM listadas a continuación, las maquinas se encuentran en la plataforma SM c3-vcsmgmt.cloudtic.cl"/>
    <s v="FASE RESOLUCIÓN Y RECUPERACIÓN_x000a__x000a_Se efectúa contacto con cliente: N/A_x000a__x000a_Teléfono de contacto: N/A_x000a__x000a_Acciones realizadas: restauracion  y proceso todo ok, se cierra folio_x000a__x000a_Solución paliativa o definitiva: restauracion  y proceso todo ok, se cierra folio_x000a__x000a_Acc"/>
    <d v="1899-12-30T00:00:00"/>
    <d v="1899-12-30T00:00:00"/>
    <d v="1899-12-30T00:00:00"/>
  </r>
  <r>
    <s v="INC000002625413"/>
    <s v="VPN IP - MPLS"/>
    <x v="17"/>
    <s v="ADMINISTRADORES RESIDENTES"/>
    <s v="RODRIGO VÁSQUEZ MUÑOZ"/>
    <s v="frp_joflor"/>
    <s v="3-Moderado/Limitado"/>
    <x v="1"/>
    <x v="1"/>
    <x v="1"/>
    <s v="CEPECH S.A."/>
    <s v="RV: solicitud restauración - Shanghai y Melipilla"/>
    <s v="20/02/2024 9:11:13"/>
    <s v="20/02/2024 9:15:00"/>
    <x v="0"/>
    <s v="CDP ANTIGUO 1"/>
    <s v="CDP ANTIGUO 2"/>
    <s v="21/02/2024 15:43:19"/>
    <s v="21/02/2024 23:50:00"/>
    <s v="PREVENTIVO: NO_x000a_CODIGO DE SERVICIO: Restauraciones _x000a_DIRECCIÓN: Alameda N° 2150 piso 2 · Santiago_x000a_QUIEN REPORTA: Cristian Bustos Rivas _x000a_CONTACTO EN TERRENO: Cristian Bustos Rivas _x000a_PROBLEMA:_x000a_REQUERIMIENTO:_x000a__x000a_Estimados, junto con saludar les solicito por favo"/>
    <s v="FASE RESOLUCIÓN Y RECUPERACIÓN_x000a__x000a_Se efectúa contacto con cliente: N/A_x000a__x000a_Teléfono de contacto: N/A_x000a__x000a_Acciones realizadas: se restauran ambos servidores solicitados_x000a__x000a_Solución paliativa o definitiva: se restauran ambos servidores solicitados_x000a__x000a_Acciones de Mejor"/>
    <d v="1899-12-31T03:54:45"/>
    <d v="1899-12-31T06:32:06"/>
    <d v="1899-12-30T02:37:21"/>
  </r>
  <r>
    <s v="INC000002625415"/>
    <s v="VPN IP - MPLS"/>
    <x v="7"/>
    <s v="GESTION HD"/>
    <s v="SEBASTIAN I ACUÑA GUZMAN"/>
    <s v="frp_fpetro"/>
    <s v="3-Moderado/Limitado"/>
    <x v="1"/>
    <x v="1"/>
    <x v="1"/>
    <s v="ARTIKOS CHILE S A"/>
    <s v="HD/_x000a_Solicitud Artikos Chile // Eliminar y agregar registros DNS"/>
    <s v="20/02/2024 9:12:02"/>
    <s v="20/02/2024 9:14:12"/>
    <x v="0"/>
    <s v="TI"/>
    <s v="SISTEMAS OPERATIVOS"/>
    <s v="20/02/2024 11:16:11"/>
    <s v="20/02/2024 23:50:00"/>
    <s v="PREVENTIVO: NO_x000a_CODIGO DE SERVICIO:_x000a_DIRECCION:_x000a_QUIEN REPORTA: Sebastian Poblete C.  +56 992171974_x000a_CONTACTO EN TERRENO: Sebastian Poblete C.  +56 992171974_x000a__x000a_REQUERIMIENTO:_x000a__x000a_Junto con saludar, solicito eliminar el siguiente registro:_x000a__x000a__dmarc.artikos.cl. IN"/>
    <s v="Se crea registro solicitado, el cual responde correctamente desde los dns autoritativos e internet. Para el resto de DNS's es necesario esperar el tiempo de propagación/refresco correspondiente."/>
    <d v="1899-12-30T00:00:00"/>
    <d v="1899-12-30T02:04:09"/>
    <d v="1899-12-30T02:04:09"/>
  </r>
  <r>
    <s v="INC000002625423"/>
    <s v="VPN IP - MPLS"/>
    <x v="17"/>
    <s v="GESTION HD"/>
    <s v="RODRIGO VÁSQUEZ MUÑOZ"/>
    <s v="frp_fpetro"/>
    <s v="3-Moderado/Limitado"/>
    <x v="1"/>
    <x v="1"/>
    <x v="1"/>
    <s v="SOC PUNTA DEL COBRE S A"/>
    <s v="HD/ Restablecer copia DB SCO-PBC_Dev"/>
    <s v="20/02/2024 9:20:30"/>
    <s v="20/02/2024 9:22:34"/>
    <x v="0"/>
    <s v="CDP ANTIGUO 1"/>
    <s v="CDP ANTIGUO 2"/>
    <s v="22/02/2024 10:43:29"/>
    <s v="22/02/2024 23:50:00"/>
    <s v="PREVENTIVO: NO_x000a_CODIGO DE SERVICIO:_x000a_DIRECCION:_x000a_QUIEN REPORTA:_x000a_CONTACTO EN TERRENO:_x000a_PROBLEMA:_x000a_REQUERIMIENTO:_x000a__x000a_Favor su apoyo en restablecer copia de base de datos con nombre_x000a_SCO-PBC_Dev en el servidor PUC-DB-01-02 IP 172.16.162.93, esta debe de_x000a_quedar con"/>
    <s v="FASE RESOLUCIÓN Y RECUPERACIÓN_x000a__x000a_Se efectúa contacto con cliente: N/A_x000a__x000a_Teléfono de contacto: N/A_x000a__x000a_Acciones realizadas: restauracion realizada correctamente_x000a__x000a_Solución paliativa o definitiva: restauracion realizada correctamente_x000a__x000a_Acciones de Mejora, Recomen"/>
    <d v="1900-01-01T00:59:31"/>
    <d v="1900-01-01T01:22:59"/>
    <d v="1899-12-30T00:23:28"/>
  </r>
  <r>
    <s v="INC000002625465"/>
    <s v="TICKET-INTELIGENTE"/>
    <x v="7"/>
    <s v="GESTION TI"/>
    <s v="VICTOR SEPULVEDA GAMARRA"/>
    <s v="USR_TSIGHT"/>
    <s v="1-Extenso/Generalizado"/>
    <x v="0"/>
    <x v="0"/>
    <x v="3"/>
    <s v="FUNDACION INSTITUTO PROFESIONAL DUOC UC"/>
    <s v="fiprdu01 - srvshp13qasql_vm TICKET AUTOMATICO"/>
    <s v="20/02/2024 9:57:15"/>
    <s v="20/02/2024 9:57:15"/>
    <x v="0"/>
    <s v="TI"/>
    <s v="SISTEMAS OPERATIVOS"/>
    <s v="20/02/2024 15:23:53"/>
    <s v="20/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s v="Se desconectaron las tarjetas de red del servidor SRVSHP13QASQL (10.10.100.59 // 172.16.206.170), ya que será dado de baja. Se gestionará que se deje en mantención, mientras se gestiona el CRQ de baja."/>
    <d v="1899-12-30T00:31:33"/>
    <d v="1899-12-30T05:26:38"/>
    <d v="1899-12-30T04:55:05"/>
  </r>
  <r>
    <s v="INC000002625499"/>
    <s v="VPN IP - MPLS"/>
    <x v="5"/>
    <s v="GESTION HD"/>
    <s v="LUIS RODRIGO ACEVEDO COLLIPAL"/>
    <s v="frp_fpetro"/>
    <s v="3-Moderado/Limitado"/>
    <x v="1"/>
    <x v="1"/>
    <x v="1"/>
    <s v="TELEFONICA GLOBAL TECHNOLOGY S.A.AGENCIA EN CHILE"/>
    <s v="HD/_x000a_Comunicación entre MV"/>
    <s v="20/02/2024 10:11:48"/>
    <s v="20/02/2024 10:16:06"/>
    <x v="0"/>
    <s v="CDP ANTIGUO 1"/>
    <s v="CDP ANTIGUO 2"/>
    <s v="21/02/2024 15:33:27"/>
    <s v="21/02/2024 23:50:00"/>
    <s v="PREVENTIVO: NO_x000a_CODIGO DE SERVICIO:_x000a_DIRECCION:_x000a_QUIEN REPORTA: Freddy Asenjo Ramírez +56 9 8969 3164_x000a_CONTACTO EN TERRENO: Freddy Asenjo Ramírez +56 9 8969 3164_x000a__x000a_REQUERIMIENTO:_x000a__x000a_Se requiere que la máquina virtual SOC-SISTEMA-INFORMES-QA_x000a_(192.168.129.14) pue"/>
    <s v="se habilita nueva comunicación para lo requerido, se configuró  nueva política ID 176 en FW-SM-DC_TCCT_x000a__x000a_Rodrigo Acevedo"/>
    <d v="1899-12-30T23:43:47"/>
    <d v="1899-12-31T05:21:39"/>
    <d v="1899-12-30T05:37:52"/>
  </r>
  <r>
    <s v="INC000002625544"/>
    <s v="VPN IP - MPLS"/>
    <x v="7"/>
    <s v="GESTION HD"/>
    <s v="GUSTAVO AVILA VERA"/>
    <s v="frp_fpetro"/>
    <s v="3-Moderado/Limitado"/>
    <x v="1"/>
    <x v="1"/>
    <x v="1"/>
    <s v="TELEFONICA GLOBAL TECHNOLOGY S.A.AGENCIA EN CHILE"/>
    <s v="HD/_x000a_[RENTOKIL] Entrega de servidores RHEL"/>
    <s v="20/02/2024 10:49:05"/>
    <s v="20/02/2024 10:54:14"/>
    <x v="0"/>
    <s v="CDP ANTIGUO 1"/>
    <s v="CDP ANTIGUO 2"/>
    <s v="20/02/2024 11:02:24"/>
    <s v="20/02/2024 23:50:00"/>
    <s v="PREVENTIVO: NO_x000a_CODIGO DE SERVICIO:_x000a_DIRECCION:_x000a_QUIEN REPORTA: Eduardo José Camacho Urdaneta 56 9 4135 5459 _x000a_CONTACTO EN TERRENO: Eduardo José Camacho Urdaneta 56 9 4135 5459 _x000a_PROBLEMA:_x000a_REQUERIMIENTO:_x000a__x000a_Quien nos puede ayudar debido a que Jorge se encuentra"/>
    <s v="Los servidores ya cuentan con salida a internet"/>
    <d v="1899-12-30T00:00:00"/>
    <d v="1899-12-30T00:13:19"/>
    <d v="1899-12-30T00:13:19"/>
  </r>
  <r>
    <s v="INC000002625547"/>
    <s v="VPN IP - MPLS"/>
    <x v="9"/>
    <s v="GESTION HD"/>
    <s v="NICOLAS A SAAVEDRA EGUILUZ"/>
    <s v="frp_kefern"/>
    <s v="3-Moderado/Limitado"/>
    <x v="1"/>
    <x v="1"/>
    <x v="1"/>
    <s v="COAGRA S A"/>
    <s v="HD | Redondeo en orden centralizada, por cantidad STD registro info. DEEK952788"/>
    <s v="20/02/2024 11:19:43"/>
    <s v="20/02/2024 11:21:41"/>
    <x v="0"/>
    <s v="CDP ANTIGUO 1"/>
    <s v="CDP ANTIGUO 2"/>
    <s v="20/02/2024 15:26:12"/>
    <s v="20/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2788 fue importada en PRD exitosamente."/>
    <d v="1899-12-30T00:00:00"/>
    <d v="1899-12-30T04:06:29"/>
    <d v="1899-12-30T04:06:29"/>
  </r>
  <r>
    <s v="INC000002625556"/>
    <s v="HOUSING"/>
    <x v="14"/>
    <s v="BELIEVE"/>
    <s v="FRANCISCO J FELIU ABARCA"/>
    <s v="frp_dvilca"/>
    <s v="3-Moderado/Limitado"/>
    <x v="1"/>
    <x v="1"/>
    <x v="1"/>
    <s v="FARMACIA AHUMADA S.A."/>
    <s v="GESTION DATACENTER/ ACCESOS /FARMACIAS AHUMADA S.A."/>
    <s v="20/02/2024 10:53:13"/>
    <s v="20/02/2024 10:57:47"/>
    <x v="0"/>
    <s v="TI"/>
    <s v="INFRAESTRUCTURA"/>
    <s v="20/02/2024 11:13:03"/>
    <s v="20/02/2024 23:50:00"/>
    <s v="EMPRESA:FARMACIA AHUMADA S.A._x000a_CÓDIGO DE SERVICIO: _x000a_DIRECCIÓN:Calle San Martin #50, Santiago Centro, Santiago_x000a_NOMBRE DE QUIEN REPORTA:Farmacias Ahumada / Silica_x000a_TELÉFONO DE QUIEN REPORTA:569 42495256_x000a_NOMBRE DE CONTACTO EN TERRENO: _x000a_PROBLEMA:_x000a_Visita inspe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2:33"/>
    <d v="1899-12-30T00:19:50"/>
    <d v="1899-12-30T00:07:17"/>
  </r>
  <r>
    <s v="INC000002625618"/>
    <s v="INFRAESTRUCTURA DC"/>
    <x v="2"/>
    <s v="APQ ACCESOS"/>
    <s v="JONATHAN A MARQUEZ ASTENGO"/>
    <s v="tct_jmarqu"/>
    <s v="4-Menor/Localizado"/>
    <x v="0"/>
    <x v="0"/>
    <x v="0"/>
    <s v="TELEFONICA CYBERSECURITY TECH CHILE SPA"/>
    <s v="INSTALACION F.O. TECH/CRQ 82701"/>
    <s v="20/02/2024 11:14:45"/>
    <s v="20/02/2024 11:15:11"/>
    <x v="0"/>
    <s v="CDP ANTIGUO 1"/>
    <s v="CDP ANTIGUO 2"/>
    <s v="21/02/2024 16:08:37"/>
    <s v="21/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TRABAJO REALIZADO_x000a_SOLUCIÓN PALIATIVA O DEFINITIVA: NO APLICA_x000a_ACCIONES DE MEJORA, RECOMENDACIONES: NO APLICA_x000a_CAUSA RAÍZ: INSTALACION DE NUEVA CRUZADA DE FIBRA"/>
    <d v="1899-12-30T00:00:00"/>
    <d v="1899-12-30T00:00:00"/>
    <d v="1899-12-30T00:00:00"/>
  </r>
  <r>
    <s v="INC000002625631"/>
    <s v="HOUSING"/>
    <x v="11"/>
    <s v="APQ ACCESOS"/>
    <s v="JOSE G MARQUEZ MARCANO"/>
    <s v="tct_josmam"/>
    <s v="4-Menor/Localizado"/>
    <x v="0"/>
    <x v="0"/>
    <x v="1"/>
    <s v="TELEFONICA EMPRESAS DE CHILE SA"/>
    <s v="TOMA DE ALARMAS DE CLIENTES"/>
    <s v="20/02/2024 11:41:23"/>
    <s v="20/02/2024 11:42:03"/>
    <x v="0"/>
    <s v="CDP ANTIGUO 1"/>
    <s v="CDP ANTIGUO 2"/>
    <s v="20/02/2024 11:43:23"/>
    <s v="20/02/2024 23:50:00"/>
    <s v="TOMA DE ALARMAS DE CLIENTES"/>
    <s v="TOMA DE ALARMAS REALIZADAS"/>
    <d v="1899-12-30T00:00:56"/>
    <d v="1899-12-30T00:02:00"/>
    <d v="1899-12-30T00:01:04"/>
  </r>
  <r>
    <s v="INC000002625656"/>
    <s v="INFRAESTRUCTURA DC"/>
    <x v="2"/>
    <s v="APQ ACCESOS"/>
    <s v="JONATHAN A MARQUEZ ASTENGO"/>
    <s v="tct_jmarqu"/>
    <s v="4-Menor/Localizado"/>
    <x v="0"/>
    <x v="0"/>
    <x v="0"/>
    <s v="TELEFONICA CYBERSECURITY TECH CHILE SPA"/>
    <s v="SUPERVISION MASISA/CRQ 82150"/>
    <s v="20/02/2024 13:20:11"/>
    <s v="20/02/2024 13:20:12"/>
    <x v="0"/>
    <s v="CDP ANTIGUO 1"/>
    <s v="CDP ANTIGUO 2"/>
    <s v="20/02/2024 15:27:20"/>
    <s v="20/02/2024 23:50:00"/>
    <s v="PREVENTIVO: NO_x000a_CÓDIGO DE SERVICIO:_x000a_DIRECCIÓN:  DCSM_x000a_QUIEN REPORTA: RENE VILLEGAS_x000a_CONTACTO EN TERRENO: DC OPERADOR N1_x000a_PROBLEMA: CRUZADA_x000a_REQUERIMIENTO: TENDIDO DE UTP"/>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UT"/>
    <d v="1899-12-30T00:00:00"/>
    <d v="1899-12-30T00:00:00"/>
    <d v="1899-12-30T00:00:00"/>
  </r>
  <r>
    <s v="INC000002625729"/>
    <s v="HOUSING"/>
    <x v="8"/>
    <s v="BELIEVE"/>
    <s v="FERNEY D GARZON PEÑA"/>
    <s v="frp_jcarri"/>
    <s v="3-Moderado/Limitado"/>
    <x v="1"/>
    <x v="1"/>
    <x v="1"/>
    <s v="DERCO S.A."/>
    <s v="GESTION DATACENTER/ ACCESOS /DERCO S.A."/>
    <s v="20/02/2024 11:47:08"/>
    <s v="20/02/2024 11:49:33"/>
    <x v="0"/>
    <s v="COMUNICACIONES"/>
    <s v="VPN IP - MPLS"/>
    <s v="20/02/2024 17:00:12"/>
    <s v="20/02/2024 23:50:00"/>
    <s v="EMPRESA:DERCO S.A._x000a_CÓDIGO DE SERVICIO: _x000a_DIRECCIÓN:AV. Presidente Prieto #226, Paine, Santiago_x000a_NOMBRE DE QUIEN REPORTA:Luis Núñez / John Benavides_x000a_TELÉFONO DE QUIEN REPORTA:56 991733418_x000a_NOMBRE DE CONTACTO EN TERRENO: _x000a_REQUERIMIENTO:Instalación de SFPs en"/>
    <m/>
    <d v="1899-12-30T04:51:30"/>
    <d v="1899-12-30T05:13:04"/>
    <d v="1899-12-30T00:21:34"/>
  </r>
  <r>
    <s v="INC000002625781"/>
    <s v="OFFICE365"/>
    <x v="1"/>
    <s v="GESTION CALL CENTER"/>
    <s v="JAVIERA A UMAÑA YEVENES"/>
    <s v="frp_driosr"/>
    <s v="4-Menor/Localizado"/>
    <x v="0"/>
    <x v="0"/>
    <x v="1"/>
    <s v="CONSULTORES DE PROYECTOS EMPRESARIALES S A"/>
    <s v="MESA/CALL CENTER/PROBLEMA OFFICE 365"/>
    <s v="20/02/2024 13:19:28"/>
    <s v="20/02/2024 13:21:58"/>
    <x v="0"/>
    <s v="COMUNICACIONES"/>
    <s v="INTERNET"/>
    <s v="21/02/2024 17:42:45"/>
    <s v="21/02/2024 23:50:00"/>
    <s v="PREVENTIVO: NO_x000a_CODIGO DE SERVICIO:OFFICE 365_x000a_DIRECCION:ROSAL 331,PISO4 _x000a_QUIEN REPORTA:CLAUDIA CORNEJO-992364698_x000a_CONTACTO EN TERRENO:CLAUDIA CORNEJO-992364698_x000a_PROBLEMA:_x000a_REQUERIMIENTO:PROBLEMA DE OFFICE 365_x000a_EQUIPOS ENERGIZADO/REINICIADO:NO APLICA_x000a_HORARIO D"/>
    <s v="FASE RESOLUCIÓN Y RECUPERACIÓN_x000a__x000a_Se efectúa contacto con cliente: Claudia Cornejo_x000a__x000a_Teléfono de contacto: 992364698_x000a__x000a_Acciones realizadas:_x000a_-Detectamos que la cuenta afectada había sido modificada/recreada y no estaba actualziada en el sitio privado afectado"/>
    <d v="1899-12-31T02:38:04"/>
    <d v="1899-12-31T04:23:17"/>
    <d v="1899-12-30T01:45:13"/>
  </r>
  <r>
    <s v="INC000002625823"/>
    <s v="HOUSING"/>
    <x v="14"/>
    <s v="BELIEVE"/>
    <s v="FRANCISCO J FELIU ABARCA"/>
    <s v="frp_dvilca"/>
    <s v="3-Moderado/Limitado"/>
    <x v="1"/>
    <x v="1"/>
    <x v="1"/>
    <s v="CLUB HIPICO DE SANTIAGO S.A."/>
    <s v="GESTION DATACENTER/ ACCESOS /CLUB HIPICO DE SANTIAGO S.A."/>
    <s v="20/02/2024 11:43:19"/>
    <s v="20/02/2024 11:45:17"/>
    <x v="0"/>
    <s v="HARDWARE"/>
    <s v="DATACENTER"/>
    <s v="20/02/2024 11:54:50"/>
    <s v="20/02/2024 23:50:00"/>
    <s v="EMPRESA:CLUB HIPICO DE SANTIAGO S.A._x000a_CÓDIGO DE SERVICIO: _x000a_DIRECCIÓN:Calle San Martin #50, Santiago Centro, Santiago _x000a_NOMBRE DE QUIEN REPORTA:Salvador Romero _x000a_TELÉFONO DE QUIEN REPORTA:968462059_x000a_NOMBRE DE CONTACTO EN TERRENO: _x000a_PROBLEMA:_x000a_Inspección visual"/>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27"/>
    <d v="1899-12-30T00:11:31"/>
    <d v="1899-12-30T00:07:04"/>
  </r>
  <r>
    <s v="INC000002625826"/>
    <s v="TICKET-INTELIGENTE"/>
    <x v="6"/>
    <s v="GESTION TI"/>
    <s v="ALEJANDRO ACEVEDO VALENZUELA"/>
    <s v="USR_TSIGHT"/>
    <s v="1-Extenso/Generalizado"/>
    <x v="0"/>
    <x v="0"/>
    <x v="3"/>
    <s v="GPS CHILE SPA"/>
    <s v="gpschi01 - wnprws_gps02 TICKET AUTOMATICO"/>
    <s v="20/02/2024 11:44:07"/>
    <s v="20/02/2024 11:44:07"/>
    <x v="0"/>
    <s v="TRUESIGHT"/>
    <s v="TRUESIGHT"/>
    <s v="20/02/2024 15:04:14"/>
    <s v="20/02/2024 23:50:00"/>
    <s v="PREVENTIVO=SI_x000a_CODIGO DE SERVICIO=WNPRWS_GPS02_x000a_DIRECCION=NULL_x000a_CIUDAD=NULL_x000a_COMUNA LOCAL=Santiago_x000a_REGION=NULL_x000a_QUIEN REPORTA=Ticket automático_x000a_CONTACTO EN TERRENO=_x000a_PROBLEMA=High RAM Usage Alert for Node GPSCHI01 - WNPRWS_GPS02_x000a_REQUERIMIENTO=_x000a_EQUIPOS ENERGIZA"/>
    <s v="Estimados_x000a__x000a_Buenas tardes. Se realiza limpieza de memoria residual, quedando un 47% de consumó de memoria Ram."/>
    <d v="1899-12-30T00:40:30"/>
    <d v="1899-12-30T03:20:07"/>
    <d v="1899-12-30T02:39:37"/>
  </r>
  <r>
    <s v="INC000002625845"/>
    <s v="HOUSING"/>
    <x v="14"/>
    <s v="BELIEVE"/>
    <s v="FRANCISCO J FELIU ABARCA"/>
    <s v="frp_dvilca"/>
    <s v="3-Moderado/Limitado"/>
    <x v="1"/>
    <x v="1"/>
    <x v="1"/>
    <s v="MASISA S.A. 1"/>
    <s v="GESTION DATACENTER/ ACCESOS /MASISA S.A. 1"/>
    <s v="20/02/2024 11:58:30"/>
    <s v="20/02/2024 12:02:58"/>
    <x v="0"/>
    <s v="COMUNICACIONES"/>
    <s v="OTROS ENLACES"/>
    <s v="20/02/2024 12:40:38"/>
    <s v="20/02/2024 23:50:00"/>
    <s v="EMPRESA:MASISA S.A. 1_x000a_CÓDIGO DE SERVICIO: _x000a_DIRECCIÓN:Calle San Martin #50, Santiago Centro, Santiago _x000a_NOMBRE DE QUIEN REPORTA:Diego Palacios_x000a_TELÉFONO DE QUIEN REPORTA:56 9 53971265_x000a_NOMBRE DE CONTACTO EN TERRENO: _x000a_PROBLEMA:_x000a_CRUZADA ENTRE SALA 1 RACK A11 Y"/>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9:42"/>
    <d v="1899-12-30T00:42:08"/>
    <d v="1899-12-30T00:12:26"/>
  </r>
  <r>
    <s v="INC000002625848"/>
    <s v="VPN IP - MPLS"/>
    <x v="3"/>
    <s v="GESTION HD"/>
    <s v="MOISES E MONTERO RAMOS"/>
    <s v="frp_kefern"/>
    <s v="3-Moderado/Limitado"/>
    <x v="1"/>
    <x v="1"/>
    <x v="1"/>
    <s v="MEGASALUD SPA"/>
    <s v="HD | [MEGASALUD] Induccion portal vdc"/>
    <s v="20/02/2024 12:04:39"/>
    <s v="20/02/2024 12:07:28"/>
    <x v="0"/>
    <s v="CDP ANTIGUO 1"/>
    <s v="CDP ANTIGUO 2"/>
    <s v="22/02/2024 10:10:13"/>
    <s v="22/02/2024 23:50:00"/>
    <s v="PREVENTIVO: NO_x000a_CODIGO DE SERVICIO:_x000a_DIRECCION:_x000a_QUIEN REPORTA:Alberto Bezares Ovalle +56 9 71268048 _x000a_CONTACTO EN TERRENO:_x000a_PROBLEMA:_x000a_REQUERIMIENTO:_x000a__x000a_Junto con saludar, agradceré generar folio como requerimiento con area_x000a_cloud, para inducción del portal vdc"/>
    <s v="Se efectúa contacto con cliente:  N/A_x000a_Teléfono de contacto: N/A_x000a_Acciones realizadas: Se informa que se realiza la inducción a cliente al Cloud Portal, donde se le detalla cómo administrar sus recursos que tiene en su virtual data center, así como también"/>
    <d v="1899-12-31T16:23:35"/>
    <d v="1899-12-31T22:05:34"/>
    <d v="1899-12-30T05:41:59"/>
  </r>
  <r>
    <s v="INC000002625875"/>
    <s v="VPN IP - MPLS"/>
    <x v="7"/>
    <s v="GESTION HD"/>
    <s v="GUSTAVO AVILA VERA"/>
    <s v="frp_fpetro"/>
    <s v="3-Moderado/Limitado"/>
    <x v="1"/>
    <x v="1"/>
    <x v="1"/>
    <s v="SERVICIOS E INVERSIONES FRANCISCO JAVIER GUIDI MOGGIA E.I.R.L."/>
    <s v="HD/_x000a_Solicitud paara reverso DNS"/>
    <s v="20/02/2024 12:13:18"/>
    <s v="20/02/2024 12:15:31"/>
    <x v="0"/>
    <s v="CDP ANTIGUO 1"/>
    <s v="CDP ANTIGUO 2"/>
    <s v="20/02/2024 20:27:07"/>
    <s v="20/02/2024 23:50:00"/>
    <s v="PREVENTIVO: NO_x000a_CODIGO DE SERVICIO:_x000a_DIRECCION:_x000a_QUIEN REPORTA:  Diego Vergara.  +56 9 3231 4955_x000a_CONTACTO EN TERRENO: Diego Vergara.  +56 9 3231 4955_x000a__x000a_REQUERIMIENTO:_x000a__x000a_ Mi nombre es Diego Vergara rut 17.354.112-0. Los contacto a nombre de_x000a_Servicios e inversi"/>
    <s v="El area encargada realizo el reverso"/>
    <d v="1899-12-30T05:47:32"/>
    <d v="1899-12-30T08:13:49"/>
    <d v="1899-12-30T02:26:17"/>
  </r>
  <r>
    <s v="INC000002625881"/>
    <s v="HOSTING VIRTUAL"/>
    <x v="6"/>
    <s v="SISTEMA OPERATIVO MICROSOFT"/>
    <s v="JAVIER CUEVAS"/>
    <s v="tct_jacuev"/>
    <s v="4-Menor/Localizado"/>
    <x v="0"/>
    <x v="0"/>
    <x v="1"/>
    <s v="TELEFONICA GLOBAL TECHNOLOGY S.A.AGENCIA EN CHILE"/>
    <s v="COORDINACIÓN INTERNA EQUIPO"/>
    <s v="20/02/2024 12:17:06"/>
    <s v="20/02/2024 12:17:47"/>
    <x v="0"/>
    <s v="TI"/>
    <s v="SISTEMAS OPERATIVOS"/>
    <s v="20/02/2024 12:21:55"/>
    <s v="20/02/2024 23:50:00"/>
    <s v="SD MS"/>
    <s v="OK"/>
    <d v="1899-12-30T00:00:00"/>
    <d v="1899-12-30T00:04:49"/>
    <d v="1899-12-30T00:04:49"/>
  </r>
  <r>
    <s v="INC000002625882"/>
    <s v="VPN IP - MPLS"/>
    <x v="3"/>
    <s v="GESTION HD"/>
    <s v="ANGEL CASTRO CABRERA"/>
    <s v="frp_fpetro"/>
    <s v="3-Moderado/Limitado"/>
    <x v="1"/>
    <x v="1"/>
    <x v="1"/>
    <s v="CEPECH S.A."/>
    <s v="HD/_x000a_Importar a VDC de CLIENTE Cpech vm restauradas"/>
    <s v="20/02/2024 12:17:40"/>
    <s v="20/02/2024 12:23:04"/>
    <x v="0"/>
    <s v="CDP ANTIGUO 1"/>
    <s v="CDP ANTIGUO 2"/>
    <s v="20/02/2024 15:43:11"/>
    <s v="20/02/2024 23:50:00"/>
    <s v="PREVENTIVO: NO_x000a_CODIGO DE SERVICIO:_x000a_DIRECCION:_x000a_QUIEN REPORTA:_x000a_CONTACTO EN TERRENO:_x000a__x000a_REQUERIMIENTO:_x000a__x000a_Junto con saludar, Solicito de vuestro apoyo para crear ticket como_x000a_REQUERIMIENTO y en estado PENDIENTE._x000a__x000a_BANDEJA: TELEFONICA GLOBAL TECNOLOGY S.A. AGENCIA"/>
    <s v="Se efectúa contacto con cliente: Sebastian Villena_x000a_Teléfono de contacto: Via correo_x000a_Acciones realizadas: Se importan maquinas virtuales en tenant CEPECH PAINE_x000a_Acciones de Mejora, Recomendaciones: N/A_x000a_Causa Raíz: N/A"/>
    <d v="1899-12-30T00:00:00"/>
    <d v="1899-12-30T03:25:31"/>
    <d v="1899-12-30T03:25:31"/>
  </r>
  <r>
    <s v="INC000002625883"/>
    <s v="HOSTING VIRTUAL"/>
    <x v="6"/>
    <s v="SISTEMA OPERATIVO MICROSOFT"/>
    <s v="JAVIER CUEVAS"/>
    <s v="tct_jacuev"/>
    <s v="4-Menor/Localizado"/>
    <x v="0"/>
    <x v="0"/>
    <x v="1"/>
    <s v="TELEFONICA GLOBAL TECHNOLOGY S.A.AGENCIA EN CHILE"/>
    <s v="LISTADO USER"/>
    <s v="20/02/2024 12:17:55"/>
    <s v="20/02/2024 12:18:33"/>
    <x v="0"/>
    <s v="TI"/>
    <s v="SISTEMAS OPERATIVOS"/>
    <s v="20/02/2024 12:21:30"/>
    <s v="20/02/2024 23:50:00"/>
    <s v="INV REQ DUOC"/>
    <s v="OK"/>
    <d v="1899-12-30T00:00:00"/>
    <d v="1899-12-30T00:03:35"/>
    <d v="1899-12-30T00:03:35"/>
  </r>
  <r>
    <s v="INC000002625884"/>
    <s v="HOSTING VIRTUAL"/>
    <x v="1"/>
    <s v="SISTEMA OPERATIVO MICROSOFT"/>
    <s v="JAVIER CUEVAS"/>
    <s v="tct_jacuev"/>
    <s v="4-Menor/Localizado"/>
    <x v="0"/>
    <x v="0"/>
    <x v="1"/>
    <s v="TELEFONICA GLOBAL TECHNOLOGY S.A.AGENCIA EN CHILE"/>
    <s v="365 LICENCIAS"/>
    <s v="20/02/2024 12:18:43"/>
    <s v="20/02/2024 12:19:18"/>
    <x v="0"/>
    <s v="TI"/>
    <s v="SISTEMAS OPERATIVOS"/>
    <s v="20/02/2024 12:21:04"/>
    <s v="20/02/2024 23:50:00"/>
    <s v="CADUCADAS"/>
    <s v="OK"/>
    <d v="1899-12-30T00:00:00"/>
    <d v="1899-12-30T00:02:21"/>
    <d v="1899-12-30T00:02:21"/>
  </r>
  <r>
    <s v="INC000002625887"/>
    <s v="HOSTING VIRTUAL"/>
    <x v="6"/>
    <s v="SISTEMA OPERATIVO MICROSOFT"/>
    <s v="JAVIER CUEVAS"/>
    <s v="tct_jacuev"/>
    <s v="4-Menor/Localizado"/>
    <x v="0"/>
    <x v="0"/>
    <x v="1"/>
    <s v="TELEFONICA GLOBAL TECHNOLOGY S.A.AGENCIA EN CHILE"/>
    <s v="INTERNO HE"/>
    <s v="20/02/2024 12:19:27"/>
    <s v="20/02/2024 12:20:04"/>
    <x v="0"/>
    <s v="TI"/>
    <s v="SISTEMAS OPERATIVOS"/>
    <s v="20/02/2024 12:20:36"/>
    <s v="20/02/2024 23:50:00"/>
    <s v="SD MS"/>
    <s v="OK"/>
    <d v="1899-12-30T00:00:00"/>
    <d v="1899-12-30T00:01:09"/>
    <d v="1899-12-30T00:01:09"/>
  </r>
  <r>
    <s v="INC000002625940"/>
    <s v="HOUSING"/>
    <x v="18"/>
    <s v="DUOC TICKET AUTOMATICO"/>
    <s v="CLAUDIO A GAJARDO GARRIDO"/>
    <s v="frp_eavend"/>
    <s v="3-Moderado/Limitado"/>
    <x v="0"/>
    <x v="0"/>
    <x v="1"/>
    <s v="FUNDACION INSTITUTO PROFESIONAL DUOC UC"/>
    <s v="DUOC|REQ| Obtener credenciales Consulta"/>
    <s v="20/02/2024 12:40:18"/>
    <s v="20/02/2024 12:41:37"/>
    <x v="0"/>
    <s v="CDP ANTIGUO 1"/>
    <s v="CDP ANTIGUO 2"/>
    <s v="20/02/2024 15:35:17"/>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liente confirma que credenciales entregadas son las correctas, se resuelve ticket."/>
    <d v="1899-12-30T01:55:53"/>
    <d v="1899-12-30T02:54:59"/>
    <d v="1899-12-30T00:59:06"/>
  </r>
  <r>
    <s v="INC000002625948"/>
    <s v="HOSTING VIRTUAL"/>
    <x v="18"/>
    <s v="DUOC TICKET AUTOMATICO"/>
    <s v="DAVID MATELUNA"/>
    <s v="frp_eavend"/>
    <s v="3-Moderado/Limitado"/>
    <x v="0"/>
    <x v="0"/>
    <x v="1"/>
    <s v="FUNDACION INSTITUTO PROFESIONAL DUOC UC"/>
    <s v="DUOC|REQ| Cambio BBD PRD"/>
    <s v="20/02/2024 12:45:12"/>
    <s v="20/02/2024 12:47:18"/>
    <x v="0"/>
    <s v="APLICACION"/>
    <s v="BASES DE DATOS"/>
    <s v="20/02/2024 18:55:09"/>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de OCPU a ECPU con exito"/>
    <d v="1899-12-30T03:00:37"/>
    <d v="1899-12-30T06:09:57"/>
    <d v="1899-12-30T03:09:20"/>
  </r>
  <r>
    <s v="INC000002626052"/>
    <s v="HOUSING"/>
    <x v="13"/>
    <s v="ADMINISTRADORES RESIDENTES"/>
    <s v="MARIO A BARRIENTOS RUIZ"/>
    <s v="frp_jugonz"/>
    <s v="3-Moderado/Limitado"/>
    <x v="1"/>
    <x v="1"/>
    <x v="1"/>
    <s v="FARMACIAS AHUMADA S.A."/>
    <s v="GESTION DATACENTER/ ACCESOS / FARMACIAS AHUMADA S.A."/>
    <s v="20/02/2024 15:00:15"/>
    <s v="20/02/2024 15:03:53"/>
    <x v="0"/>
    <s v="COMUNICACIONES"/>
    <s v="VPN IP - MPLS"/>
    <s v="20/02/2024 15:21:37"/>
    <s v="20/02/2024 23:50:00"/>
    <s v="EMPRESA: FARMACIAS AHUMADA S.A._x000a_CÓDIGO DE SERVICIO: _x000a_DIRECCIÓN: Av. Apoquindo #7071, Las Condes, Santiago_x000a_NOMBRE DE QUIEN REPORTA: Nelson Báez_x000a_TELÉFONO DE QUIEN REPORTA: 942099097_x000a_NOMBRE DE CONTACTO EN TERRENO: Nelson Báez 942099097_x000a_REQUERIMIENTO: montad"/>
    <s v="ACCESOS AUTORIZADOS"/>
    <d v="1899-12-30T00:11:26"/>
    <d v="1899-12-30T00:21:22"/>
    <d v="1899-12-30T00:09:56"/>
  </r>
  <r>
    <s v="INC000002626189"/>
    <s v="HOUSING"/>
    <x v="11"/>
    <s v="APQ ACCESOS"/>
    <s v="JOSE G MARQUEZ MARCANO"/>
    <s v="tct_josmam"/>
    <s v="4-Menor/Localizado"/>
    <x v="0"/>
    <x v="0"/>
    <x v="1"/>
    <s v="TELEFONICA EMPRESAS DE CHILE SA"/>
    <s v="RONDA Y REVISION DE SALAS 12:30"/>
    <s v="20/02/2024 14:32:36"/>
    <s v="20/02/2024 14:33:30"/>
    <x v="0"/>
    <s v="CDP ANTIGUO 1"/>
    <s v="CDP ANTIGUO 2"/>
    <s v="20/02/2024 14:34:39"/>
    <s v="20/02/2024 23:50:00"/>
    <s v="RONDA Y REVISION DE SALAS"/>
    <s v="RONDAS REALIZADAS"/>
    <d v="1899-12-30T00:00:55"/>
    <d v="1899-12-30T00:02:03"/>
    <d v="1899-12-30T00:01:08"/>
  </r>
  <r>
    <s v="INC000002626219"/>
    <s v="VPN IP - MPLS"/>
    <x v="18"/>
    <s v="GESTION HD"/>
    <s v="CRISTOBAL I REYES DELGADO"/>
    <s v="frp_fpetro"/>
    <s v="3-Moderado/Limitado"/>
    <x v="1"/>
    <x v="1"/>
    <x v="1"/>
    <s v="TELEFONICA GLOBAL TECHNOLOGY S.A.AGENCIA EN CHILE"/>
    <s v="HD/_x000a_RE: SOLARWINDS - Solicitud ventana mantenimiento BD"/>
    <s v="20/02/2024 15:27:54"/>
    <s v="20/02/2024 15:31:12"/>
    <x v="0"/>
    <s v="TI"/>
    <s v="BASES DE DATOS"/>
    <s v="20/02/2024 22:48:26"/>
    <s v="20/02/2024 23:50:00"/>
    <s v="PREVENTIVO: NO_x000a_CODIGO DE SERVICIO:_x000a_DIRECCION:_x000a_QUIEN REPORTA:_x000a_CONTACTO EN TERRENO:_x000a_PROBLEMA:_x000a_REQUERIMIENTO:_x000a__x000a__x000a_Favor su apoyo en la creación de un ticket como requerimiento, para hoy a_x000a_las 20:00, por lo siguiente:_x000a__x000a_Realizar el mantenimiento de índices y es"/>
    <s v="Buenas noches. Se informa que ha terminado el proceso de mantenimiento. Adjunto evidencia respectiva."/>
    <d v="1899-12-30T06:21:04"/>
    <d v="1899-12-30T07:20:32"/>
    <d v="1899-12-30T00:59:28"/>
  </r>
  <r>
    <s v="INC000002626224"/>
    <s v="HOSTING VIRTUAL"/>
    <x v="6"/>
    <s v="SISTEMA OPERATIVO MICROSOFT"/>
    <s v="JAVIER CUEVAS"/>
    <s v="tct_jacuev"/>
    <s v="4-Menor/Localizado"/>
    <x v="0"/>
    <x v="0"/>
    <x v="1"/>
    <s v="TELEFONICA GLOBAL TECHNOLOGY S.A.AGENCIA EN CHILE"/>
    <s v="TCCT-CHILE-CLOUD-IA-VPN-002-T1078.002 Viaje Imposible de luis.villasmil"/>
    <s v="20/02/2024 15:43:19"/>
    <s v="20/02/2024 15:43:55"/>
    <x v="0"/>
    <s v="TI"/>
    <s v="SISTEMAS OPERATIVOS"/>
    <s v="20/02/2024 15:58:36"/>
    <s v="20/02/2024 23:50:00"/>
    <s v="ANALISIS"/>
    <s v="OK"/>
    <d v="1899-12-30T00:00:00"/>
    <d v="1899-12-30T00:15:17"/>
    <d v="1899-12-30T00:15:17"/>
  </r>
  <r>
    <s v="INC000002626243"/>
    <s v="VPN IP - MPLS"/>
    <x v="6"/>
    <s v="GESTION PLATAFORMA CLIENTES"/>
    <s v="RICARDO R GALLEGOS OYANEDER"/>
    <s v="vos_eperez"/>
    <s v="4-Menor/Localizado"/>
    <x v="0"/>
    <x v="0"/>
    <x v="1"/>
    <s v="TELEFONICA EMPRESAS DE CHILE SA"/>
    <s v="Reset contraseña VPN Usuario p.wsuazo en dominio vpndc.tic.cl"/>
    <s v="20/02/2024 16:57:58"/>
    <s v="20/02/2024 16:59:59"/>
    <x v="0"/>
    <s v="PLATAFORMAS"/>
    <s v="SOLARWINDS"/>
    <s v="21/02/2024 10:07:03"/>
    <s v="21/02/2024 23:50:00"/>
    <s v="Señores,_x000a_Junto con saludarles hoy, les escribo para solicitar de su colaboración en la reactivación de la cuenta de VPN indicada en el asunto de este correo (p.wsuazo) que pertenece a nuestro proveedor de plataforma SolarWinds @'William Suazo'  hacia la"/>
    <s v="Se resetea clave según solicitud."/>
    <d v="1899-12-30T12:35:29"/>
    <d v="1899-12-30T17:09:05"/>
    <d v="1899-12-30T04:33:36"/>
  </r>
  <r>
    <s v="INC000002626247"/>
    <s v="VPN IP - MPLS"/>
    <x v="9"/>
    <s v="GESTION HD"/>
    <s v="NICOLAS A SAAVEDRA EGUILUZ"/>
    <s v="frp_jancha"/>
    <s v="3-Moderado/Limitado"/>
    <x v="1"/>
    <x v="1"/>
    <x v="1"/>
    <s v="NUTRISCO CHILE SA"/>
    <s v="HD/ RV: NUTRISCO: JOB CANCELADOS EN PRD"/>
    <s v="20/02/2024 17:50:25"/>
    <s v="20/02/2024 17:54:12"/>
    <x v="0"/>
    <s v="CDP ANTIGUO 1"/>
    <s v="CDP ANTIGUO 2"/>
    <s v="21/02/2024 8:21:33"/>
    <s v="21/02/2024 23:50:00"/>
    <s v="PREVENTIVO: NO_x000a_CODIGO DE SERVICIO:_x000a_DIRECCION:_x000a_QUIEN REPORTA:Nicolás Saavedra Eguiluz_x000a_CONTACTO EN TERRENO:Nicolás Saavedra Eguiluz  +56 9 6187 5469 _x000a_PROBLEMA:_x000a_REQUERIMIENTO: _x000a_Hola Jorge buenas tardes,_x000a__x000a_El Job RBDAPP01 aún se sigue cancelando por el mismo"/>
    <s v="El Job RBDAPP01 aún se sigue cancelando por el mismo motivo, usuario ejecutor ALIBERONA se encuentra bloqueado._x000a__x000a_ _x000a__x000a_El job ZHCM_ENVIO_PORTAL_1 no se ha vuelto a cancelar ni ejecutar, pero igualmente el usuario ejecutor JVILLAVICENC también se encuentra b"/>
    <d v="1899-12-30T10:49:46"/>
    <d v="1899-12-30T14:31:08"/>
    <d v="1899-12-30T03:41:22"/>
  </r>
  <r>
    <s v="INC000002626280"/>
    <s v="HOUSING"/>
    <x v="11"/>
    <s v="APQ ACCESOS"/>
    <s v="JAIRO A SALINAS GARAY"/>
    <s v="tct_jsalin"/>
    <s v="3-Moderado/Limitado"/>
    <x v="1"/>
    <x v="1"/>
    <x v="1"/>
    <s v="TELEFONICA EMPRESAS DE CHILE SA"/>
    <s v="Informe interno Maniobra en sistema de MT transferencia abierta a GPS1-M"/>
    <s v="20/02/2024 21:46:25"/>
    <s v="20/02/2024 21:50:09"/>
    <x v="0"/>
    <s v="CDP ANTIGUO 1"/>
    <s v="CDP ANTIGUO 2"/>
    <s v="21/02/2024 3:15:45"/>
    <s v="21/02/2024 23:50:00"/>
    <s v="Informe interno Maniobra en sistema de MT transferencia abierta a GPS1-M"/>
    <s v="SUPERVISION CRQ/OK."/>
    <d v="1899-12-30T05:25:36"/>
    <d v="1899-12-30T05:29:20"/>
    <d v="1899-12-30T00:03:44"/>
  </r>
  <r>
    <s v="INC000002626284"/>
    <s v="HOUSING"/>
    <x v="11"/>
    <s v="APQ ACCESOS"/>
    <s v="JAIRO A SALINAS GARAY"/>
    <s v="tct_jsalin"/>
    <s v="3-Moderado/Limitado"/>
    <x v="1"/>
    <x v="1"/>
    <x v="1"/>
    <s v="TELEFONICA EMPRESAS DE CHILE SA"/>
    <s v="RONDA Y REVISION DE SALAS TECNICAS 20:30"/>
    <s v="20/02/2024 21:55:14"/>
    <s v="20/02/2024 21:57:55"/>
    <x v="0"/>
    <s v="CDP ANTIGUO 1"/>
    <s v="CDP ANTIGUO 2"/>
    <s v="20/02/2024 21:58:45"/>
    <s v="20/02/2024 23:50:00"/>
    <s v="RONDA Y REVISION DE SALAS TECNICAS 20:30"/>
    <s v="RONDA REALIZADA."/>
    <d v="1899-12-30T00:00:50"/>
    <d v="1899-12-30T00:03:31"/>
    <d v="1899-12-30T00:02:41"/>
  </r>
  <r>
    <s v="INC000002626298"/>
    <s v="VPN IP - MPLS"/>
    <x v="9"/>
    <s v="GESTION HD"/>
    <s v="EWALD R GALAZ MILLALEO"/>
    <s v="frp_dalcap"/>
    <s v="4-Menor/Localizado"/>
    <x v="0"/>
    <x v="0"/>
    <x v="1"/>
    <s v="NUTRISCO CHILE SA"/>
    <s v="REQ / RE: Transporte OT a PRD // 20 Febrero 23 horas"/>
    <s v="20/02/2024 23:33:38"/>
    <s v="20/02/2024 23:36:20"/>
    <x v="0"/>
    <s v="Service"/>
    <s v="Internal"/>
    <s v="21/02/2024 1:09:32"/>
    <s v="21/02/2024 23:50:00"/>
    <s v="PREVENTIVO:  NO_x000a_CODIGO DE SERVICIO: NN_x000a_DIRECCION: _x000a_COMUNA:_x000a_CIUDAD: _x000a_NOMBRE QUIEN REPORTA:    Ewald Galaz Millaleo |+56 9 8510 0702 | ewald.galazmillaleo@telefonica.com_x000a__x000a_NOMBRE CONTACTO EN TERRENO:  _x000a_PROBLEMA: _x000a_REQUERIMIENTO:  _x000a__x000a__x000a_Favor generar ticket en b"/>
    <s v="Estimados,_x000a__x000a_Se adjunta correo de respuesta enviado al cliente._x000a__x000a_Saludos."/>
    <d v="1899-12-30T01:25:07"/>
    <d v="1899-12-30T01:35:54"/>
    <d v="1899-12-30T00:10:47"/>
  </r>
  <r>
    <s v="INC000002626347"/>
    <s v="HOSTING VIRTUAL"/>
    <x v="18"/>
    <s v="OPERACION N1"/>
    <s v="CLAUDIO A GAJARDO GARRIDO"/>
    <s v="tct_cgajar"/>
    <s v="2-Significativo/Amplio"/>
    <x v="1"/>
    <x v="1"/>
    <x v="1"/>
    <s v="FUNDACION INSTITUTO PROFESIONAL DUOC UC"/>
    <s v="Requerimiento de bases de datos solicitado sin el flujo correspondiente."/>
    <s v="20/02/2024 15:37:17"/>
    <s v="20/02/2024 15:38:51"/>
    <x v="0"/>
    <s v="APLICACION"/>
    <s v="BASES DE DATOS"/>
    <s v="20/02/2024 15:40:12"/>
    <s v="20/02/2024 23:50:00"/>
    <s v="Folio generado automáticamente para atender requerimiento del cliente. La solicitud fue realizada directamente al área resolutoria sin pasar por el flujo de mesa de ayuda._x000a__x000a__x000a_Cliente solicita Vuelta atrás de homologación de schema CORPORATIVO en Base de D"/>
    <s v="Se realiza vuelta atrás de homologación de schema CORPORATIVO en Base de Datos ADBQAS solicitado anteriormente en ticket INC000002613236"/>
    <d v="1899-12-30T00:00:00"/>
    <d v="1899-12-30T00:02:55"/>
    <d v="1899-12-30T00:02:55"/>
  </r>
  <r>
    <s v="INC000002626371"/>
    <s v="VPN IP - MPLS"/>
    <x v="17"/>
    <s v="ADMINISTRADORES RESIDENTES"/>
    <s v="RODRIGO VÁSQUEZ MUÑOZ"/>
    <s v="frp_rreyes"/>
    <s v="3-Moderado/Limitado"/>
    <x v="1"/>
    <x v="1"/>
    <x v="1"/>
    <s v="CEPECH S.A."/>
    <s v="GAMA / Requerimiento Respaldo VM Completo Servidor Taltal CPECH"/>
    <s v="20/02/2024 15:53:36"/>
    <s v="20/02/2024 15:55:32"/>
    <x v="0"/>
    <s v="CDP ANTIGUO 1"/>
    <s v="CDP ANTIGUO 2"/>
    <s v="22/02/2024 10:41:54"/>
    <s v="22/02/2024 23:50:00"/>
    <s v="PREVENTIVO: NO_x000a_CODIGO DE SERVICIO:_x000a_DIRECCION: _x000a_QUIEN REPORTA:  Cristian Bustos Rivas_x000a_CONTACTO EN TERRENO:_x000a_PROBLEMA:_x000a_REQUERIMIENTO:_x000a__x000a_Estimados, junto con saludar les solicito el respaldo de VM completa para servidor Taltal CPECH, la máquina actualmente se"/>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
    <d v="1899-12-31T18:12:50"/>
    <d v="1899-12-31T18:48:18"/>
    <d v="1899-12-30T00:35:28"/>
  </r>
  <r>
    <s v="INC000002626379"/>
    <s v="VPN IP - MPLS"/>
    <x v="17"/>
    <s v="ADMINISTRADORES RESIDENTES"/>
    <s v="RODRIGO VÁSQUEZ MUÑOZ"/>
    <s v="frp_joflor"/>
    <s v="4-Menor/Localizado"/>
    <x v="0"/>
    <x v="0"/>
    <x v="1"/>
    <s v="CEPECH S.A."/>
    <s v="Requerimiento Respaldo VM Completo Servidor Guayacán CPECH | Folio: INC000002626379 | Apertura"/>
    <s v="20/02/2024 16:04:34"/>
    <s v="20/02/2024 16:04:57"/>
    <x v="0"/>
    <s v="CDP ANTIGUO 1"/>
    <s v="CDP ANTIGUO 2"/>
    <s v="22/02/2024 10:40:45"/>
    <s v="22/02/2024 23:50:00"/>
    <s v="PREVENTIVO: NO_x000a_CODIGO DE SERVICIO: Servidor _x000a_DIRECCION: Alameda N° 2150 piso 2 · Santiago_x000a_QUIEN REPORTA: Cristian Bustos Rivas_x000a_CONTACTO EN TERRENO: Cristian Bustos Rivas_x000a_PROBLEMA:_x000a_REQUERIMIENTO:_x000a__x000a_Estimados, junto con saludar les solicito el respaldo de V"/>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es"/>
    <d v="1899-12-31T18:11:27"/>
    <d v="1899-12-31T18:36:11"/>
    <d v="1899-12-30T00:24:44"/>
  </r>
  <r>
    <s v="INC000002626419"/>
    <s v="HOUSING"/>
    <x v="11"/>
    <s v="APQ ACCESOS"/>
    <s v="JOSE G MARQUEZ MARCANO"/>
    <s v="tct_josmam"/>
    <s v="4-Menor/Localizado"/>
    <x v="0"/>
    <x v="0"/>
    <x v="1"/>
    <s v="TELEFONICA EMPRESAS DE CHILE SA"/>
    <s v="RONDA Y REVISION DE SALAS 15:30"/>
    <s v="20/02/2024 15:37:43"/>
    <s v="20/02/2024 15:38:23"/>
    <x v="0"/>
    <s v="CDP ANTIGUO 1"/>
    <s v="CDP ANTIGUO 2"/>
    <s v="20/02/2024 15:39:38"/>
    <s v="20/02/2024 23:50:00"/>
    <s v="RONDA Y REVISION DE SALAS"/>
    <s v="RONDAS REALIZADAS"/>
    <d v="1899-12-30T00:01:01"/>
    <d v="1899-12-30T00:01:55"/>
    <d v="1899-12-30T00:00:54"/>
  </r>
  <r>
    <s v="INC000002626443"/>
    <s v="HOUSING"/>
    <x v="8"/>
    <s v="BELIEVE"/>
    <s v="JOSE G MARQUEZ MARCANO"/>
    <s v="frp_dvilca"/>
    <s v="3-Moderado/Limitado"/>
    <x v="1"/>
    <x v="1"/>
    <x v="1"/>
    <s v="TELEFONICA GLOBAL TECHNOLOGY S.A.AGENCIA EN CHILE"/>
    <s v="GESTION DATACENTER/ ACCESOS /TELEFONICA GLOBAL TECHNOLOGY S.A.AGENCIA EN CHILE"/>
    <s v="20/02/2024 16:26:33"/>
    <s v="20/02/2024 16:30:07"/>
    <x v="0"/>
    <s v="COMUNICACIONES"/>
    <s v="VPN IP - MPLS"/>
    <s v="20/02/2024 18:15:14"/>
    <s v="20/02/2024 23:50:00"/>
    <s v="EMPRESA:TELEFONICA GLOBAL TECHNOLOGY S.A.AGENCIA EN CHILE_x000a_CÓDIGO DE SERVICIO: _x000a_DIRECCIÓN:AV. Presidente Prieto #226, Paine, Santiago_x000a_NOMBRE DE QUIEN REPORTA:Roberto Campillay_x000a_TELÉFONO DE QUIEN REPORTA:56974761635_x000a_NOMBRE DE CONTACTO EN TERRENO: _x000a_PROBLEMA:"/>
    <s v="ACCESOS AUTORIZADOS"/>
    <d v="1899-12-30T01:34:44"/>
    <d v="1899-12-30T01:48:41"/>
    <d v="1899-12-30T00:13:57"/>
  </r>
  <r>
    <s v="INC000002626457"/>
    <s v="HOUSING"/>
    <x v="14"/>
    <s v="BELIEVE"/>
    <s v="FRANCISCO J FELIU ABARCA"/>
    <s v="frp_dvilca"/>
    <s v="3-Moderado/Limitado"/>
    <x v="1"/>
    <x v="1"/>
    <x v="1"/>
    <s v="COMPANIA AGROPECUARIA COPEVAL S A"/>
    <s v="GESTION DATACENTER/ ACCESOS /COMPANIA AGROPECUARIA COPEVAL S A"/>
    <s v="20/02/2024 16:50:57"/>
    <s v="20/02/2024 16:53:40"/>
    <x v="0"/>
    <s v="TI"/>
    <s v="INFRAESTRUCTURA"/>
    <s v="20/02/2024 17:04:15"/>
    <s v="20/02/2024 23:50:00"/>
    <s v="EMPRESA:COMPANIA AGROPECUARIA COPEVAL S A_x000a_CÓDIGO DE SERVICIO: _x000a_DIRECCIÓN:Calle San Martin #50, Santiago Centro, Santiago_x000a_NOMBRE DE QUIEN REPORTA:Diego Garay_x000a_TELÉFONO DE QUIEN REPORTA:56989679216_x000a_NOMBRE DE CONTACTO EN TERRENO: _x000a_PROBLEMA:_x000a_Ordamiento Rack 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25"/>
    <d v="1899-12-30T00:13:18"/>
    <d v="1899-12-30T00:06:53"/>
  </r>
  <r>
    <s v="INC000002626469"/>
    <s v="GDA"/>
    <x v="6"/>
    <s v="GESTION DE ACCESO"/>
    <s v="PAUL A SEPULVEDA ALVAREZ"/>
    <s v="asc_atoled"/>
    <s v="3-Moderado/Limitado"/>
    <x v="2"/>
    <x v="2"/>
    <x v="1"/>
    <s v="FRACTALIA"/>
    <s v="Consulta servidor GDA"/>
    <s v="20/02/2024 17:16:16"/>
    <s v="20/02/2024 17:23:32"/>
    <x v="0"/>
    <s v="PLATAFORMAS"/>
    <s v="E-HEALTH"/>
    <s v="20/02/2024 18:08:06"/>
    <s v="20/02/2024 23:50:00"/>
    <s v="Estimados,_x000a__x000a_necesitamos validar si hay alguno de los servidores de GDA que tenga asociada la ip pública 200.68.7.122 debido a que estamos realizando pruebas y vemos que el backend no carga, al hacer ping nos resuelve esa ip_x000a__x000a_contacto: Oscar Villarrolel_x000a_t"/>
    <s v="Adjunto información encontrada con respecto a la IP._x000a__x000a_10.68.132.87_x0009_172.20.80.50_x0009_10.66.23.250_x0009_200.68.7.122_x0009_10.6.246.7_x0009_1_x0009_GDA_CIC_01.gda.local_x0009_VIRTUAL_x0009_2_x0009_vcs-sm60.local&gt;San Martin H1.0&gt;vm_x0009_GDA_CIC_01_x0009_Microsoft Windows Server 2008 R2 (64-bit)"/>
    <d v="1899-12-30T00:05:52"/>
    <d v="1899-12-30T00:51:50"/>
    <d v="1899-12-30T00:45:58"/>
  </r>
  <r>
    <s v="INC000002626490"/>
    <s v="HOUSING"/>
    <x v="8"/>
    <s v="BELIEVE"/>
    <s v="JOSE G MARQUEZ MARCANO"/>
    <s v="frp_jolsso"/>
    <s v="3-Moderado/Limitado"/>
    <x v="1"/>
    <x v="1"/>
    <x v="1"/>
    <s v="TELEFONICA EMPRESAS DE CHILE SA"/>
    <s v="GESTION DATACENTER/ ACCESOS /TELEFONICA EMPRESAS DE CHILE SA"/>
    <s v="20/02/2024 18:02:44"/>
    <s v="20/02/2024 18:03:27"/>
    <x v="0"/>
    <s v="COMUNICACIONES"/>
    <s v="VPN IP - MPLS"/>
    <s v="20/02/2024 19:45:02"/>
    <s v="20/02/2024 23:50:00"/>
    <s v="EMPRESA:TELEFONICA EMPRESAS DE CHILE SA_x000a_CÓDIGO DE SERVICIO: _x000a_DIRECCIÓN:AV. Presidente Prieto #226, Paine, Santiago_x000a_NOMBRE DE QUIEN REPORTA: Fernando Sepulveda_x000a_TELÉFONO DE QUIEN REPORTA: 993211880_x000a_NOMBRE DE CONTACTO EN TERRENO: _x000a_REQUERIMIENTO:Tendido y co"/>
    <s v="ACCESOS AUTORIZADOS"/>
    <d v="1899-12-30T01:36:09"/>
    <d v="1899-12-30T01:42:18"/>
    <d v="1899-12-30T00:06:09"/>
  </r>
  <r>
    <s v="INC000002626497"/>
    <s v="HOUSING"/>
    <x v="14"/>
    <s v="BELIEVE"/>
    <s v="FRANCISCO J FELIU ABARCA"/>
    <s v="frp_dvilca"/>
    <s v="3-Moderado/Limitado"/>
    <x v="1"/>
    <x v="1"/>
    <x v="1"/>
    <s v="CELULOSA ARAUCO Y CONSTITUCION S A"/>
    <s v="GESTION DATACENTER/ ACCESOS /CELULOSA ARAUCO Y CONSTITUCION S A"/>
    <s v="20/02/2024 18:32:23"/>
    <s v="20/02/2024 18:34:26"/>
    <x v="0"/>
    <s v="HARDWARE"/>
    <s v="DATACENTER"/>
    <s v="20/02/2024 19:01:10"/>
    <s v="20/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vis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2:01"/>
    <d v="1899-12-30T00:28:47"/>
    <d v="1899-12-30T00:06:46"/>
  </r>
  <r>
    <s v="INC000002626500"/>
    <s v="VPN IP - MPLS"/>
    <x v="3"/>
    <s v="ADMINISTRADORES RESIDENTES"/>
    <s v="JUAN CARLOS UZCATEGUI FUGUETT"/>
    <s v="frp_joflor"/>
    <s v="3-Moderado/Limitado"/>
    <x v="1"/>
    <x v="1"/>
    <x v="1"/>
    <s v="INSTITUTO PROFESIONAL DE CHILE SA"/>
    <s v="GAMA | Requerimiento Problemas de Acceso Servidor TUMBES03 - IPCHILE"/>
    <s v="20/02/2024 18:40:11"/>
    <s v="20/02/2024 18:43:33"/>
    <x v="0"/>
    <s v="TI"/>
    <s v="SISTEMAS OPERATIVOS"/>
    <s v="21/02/2024 14:53:20"/>
    <s v="21/02/2024 23:50:00"/>
    <s v="PREVENTIVO: NO_x000a_CÓDIGO DE SERVICIO:  TUMBES03_x000a_DIRECCIÓN: - _x000a_QUIEN REPORTA: _x0009_Juan Carlos Dupuy | +56 979778332_x000a_CONTACTO EN TERRENO: _x0009_Juan Carlos Dupuy |  +56 979778332_x000a_PROBLEMA:_x000a_REQUERIMIENTO:_x000a__x000a__x000a_Buenas tardes, junto con saludar, solicito revisar el servido"/>
    <s v="Se realizaron validaciones y se confirma acceso al servidor, juan carlos dupuy valida con exito."/>
    <d v="1899-12-30T19:19:41"/>
    <d v="1899-12-30T20:13:09"/>
    <d v="1899-12-30T00:53:28"/>
  </r>
  <r>
    <s v="INC000002626515"/>
    <s v="VPN IP - MPLS"/>
    <x v="9"/>
    <s v="GESTION HD"/>
    <s v="NICOLAS A SAAVEDRA EGUILUZ"/>
    <s v="frp_fpetro"/>
    <s v="3-Moderado/Limitado"/>
    <x v="1"/>
    <x v="1"/>
    <x v="1"/>
    <s v="COAGRA S A"/>
    <s v="HD/_x000a_RV: Descripción: Asigna cuentas a Balance. DEEK953024"/>
    <s v="20/02/2024 16:23:28"/>
    <s v="20/02/2024 16:27:55"/>
    <x v="0"/>
    <s v="CDP ANTIGUO 1"/>
    <s v="CDP ANTIGUO 2"/>
    <s v="20/02/2024 17:48:43"/>
    <s v="20/02/2024 23:50:00"/>
    <s v="PREVENTIVO: NO_x000a_CODIGO DE SERVICIO:_x000a_DIRECCION:_x000a_QUIEN REPORTA:_x000a_CONTACTO EN TERRENO:_x000a_PROBLEMA:_x000a_REQUERIMIENTO:_x000a__x000a_Corrigo información de encabezado del correo_x000a__x000a_Estimados buenas tardes._x000a__x000a_Por favor pasar a productivo las siguientes ordenes, DEEK953024._x000a_Descripci"/>
    <s v="La orden DEEK953024 se importo exitosamente en PRD"/>
    <d v="1899-12-30T00:00:00"/>
    <d v="1899-12-30T01:25:15"/>
    <d v="1899-12-30T01:25:15"/>
  </r>
  <r>
    <s v="INC000002626522"/>
    <s v="VPN IP - MPLS"/>
    <x v="3"/>
    <s v="GESTION HD"/>
    <s v="JOSE A SANTIS SERRANO"/>
    <s v="frp_fpetro"/>
    <s v="3-Moderado/Limitado"/>
    <x v="1"/>
    <x v="1"/>
    <x v="1"/>
    <s v="TELEFONICA GLOBAL TECHNOLOGY S.A.AGENCIA EN CHILE"/>
    <s v="HD/_x000a_Revisión de alarma en cluster de recursos C4-PAINE host esxr04."/>
    <s v="20/02/2024 16:33:21"/>
    <s v="20/02/2024 16:35:19"/>
    <x v="0"/>
    <s v="CDP ANTIGUO 1"/>
    <s v="CDP ANTIGUO 2"/>
    <s v="20/02/2024 17:37:33"/>
    <s v="20/02/2024 23:50:00"/>
    <s v="PREVENTIVO: NO_x000a_CODIGO DE SERVICIO:_x000a_DIRECCION: _x000a_QUIEN REPORTA:  José Andrés Santis Serrano  56 9 9221 4664_x000a_CONTACTO EN TERRENO:  José Andrés Santis Serrano  56 9 9221 4664_x000a_PROBLEMA:_x000a_REQUERIMIENTO:_x000a__x000a_Requerimiento: Revisión de alarma (Host hardware system b"/>
    <s v="Se efectúa contacto con cliente:  N/A _x000a_Teléfono de contacto: N/A_x000a_Acciones realizadas: Se revisa alarma en host exsi04 de recursos paine donde presenta una alarma de sensor la cual quedo activa desde la actualizacion del host se procede a solventar alarma"/>
    <d v="1899-12-30T00:00:00"/>
    <d v="1899-12-30T01:04:12"/>
    <d v="1899-12-30T01:04:12"/>
  </r>
  <r>
    <s v="INC000002626566"/>
    <s v="HOUSING"/>
    <x v="11"/>
    <s v="APQ ACCESOS"/>
    <s v="ESTEBAN O BUSTOS CORNEJO"/>
    <s v="tct_ebusto"/>
    <s v="4-Menor/Localizado"/>
    <x v="2"/>
    <x v="1"/>
    <x v="1"/>
    <s v="TELEFONICA EMPRESAS DE CHILE SA"/>
    <s v="SUPERVISION PROYECTO HUAWEI"/>
    <s v="20/02/2024 18:10:56"/>
    <s v="20/02/2024 18:13:24"/>
    <x v="0"/>
    <s v="CDP ANTIGUO 1"/>
    <s v="CDP ANTIGUO 2"/>
    <s v="20/02/2024 18:15:15"/>
    <s v="20/02/2024 23:50:00"/>
    <s v="SUPERVISION PROYECTO HUAWEI"/>
    <s v="SUPERVISION CRQ/OK"/>
    <d v="1899-12-30T00:01:51"/>
    <d v="1899-12-30T00:04:19"/>
    <d v="1899-12-30T00:02:28"/>
  </r>
  <r>
    <s v="INC000002626584"/>
    <s v="MONITOREO"/>
    <x v="5"/>
    <s v="ANALISTAS NSM N1"/>
    <s v="LUIS A VILLASMIL CASTILLO"/>
    <s v="tct_vnavea"/>
    <s v="2-Significativo/Amplio"/>
    <x v="2"/>
    <x v="2"/>
    <x v="3"/>
    <s v="TELEFONICA CYBERSECURITY TECH CHILE SPA"/>
    <s v="L1 - RE: Apertura - [TCCT-CHILE-CLOUD][AC]TCCT-CHILE-CLOUD-DS-FW-001-T1046"/>
    <s v="20/02/2024 19:09:46"/>
    <s v="20/02/2024 19:12:03"/>
    <x v="0"/>
    <s v="SOC Empresas"/>
    <s v="Marca"/>
    <s v="20/02/2024 19:40:57"/>
    <s v="20/02/2024 23:50:00"/>
    <s v="TCCT-CHILE-CLOUD-DS-FW-001-T1046 Escaneo local mediante protocolo RDP desde 10.212.51.10"/>
    <s v="FASE RESOLUCIÓN Y RECUPERACIÓN_x000a__x000a_Se efectúa contacto con cliente: Se revisa internamente y se escala con Jefatura Jose Angelo Fuentes_x000a__x000a_Teléfono de contacto: 940753516_x000a__x000a_Acciones realizadas: Se analiza usuarios creados en el FW según los log enviados y este"/>
    <d v="1899-12-30T00:00:00"/>
    <d v="1899-12-30T00:31:11"/>
    <d v="1899-12-30T00:31:11"/>
  </r>
  <r>
    <s v="INC000002626722"/>
    <s v="VPN IP - MPLS"/>
    <x v="3"/>
    <s v="GESTION HD"/>
    <s v="MOISES E MONTERO RAMOS"/>
    <s v="frp_kefern"/>
    <s v="3-Moderado/Limitado"/>
    <x v="1"/>
    <x v="1"/>
    <x v="1"/>
    <s v="TELEFONICA GLOBAL TECHNOLOGY S.A.AGENCIA EN CHILE"/>
    <s v="HD | Eliminar vApp en estatus desconocido cliente DUOC DC DUOCUCPA"/>
    <s v="20/02/2024 17:35:09"/>
    <s v="20/02/2024 17:37:15"/>
    <x v="0"/>
    <s v="CDP ANTIGUO 1"/>
    <s v="CDP ANTIGUO 2"/>
    <s v="22/02/2024 10:26:44"/>
    <s v="22/02/2024 23:50:00"/>
    <s v="PREVENTIVO: NO_x000a_CODIGO DE SERVICIO:_x000a_DIRECCION:_x000a_QUIEN REPORTA: Moisés Eduardo Montero Ramos +56 9 4273 2135_x000a_CONTACTO EN TERRENO:_x000a_PROBLEMA:_x000a_REQUERIMIENTO:_x000a__x000a_Buenas tardes equipo @Help Desk, por favor su acostumbrado apoyo en_x000a_generar ticket de requerimiento y"/>
    <s v="Se efectúa contacto con cliente:  N/A_x000a_Teléfono de contacto:  N/A_x000a_Acciones realizadas: se realiza la eliminacion de 2 vApp en estatus desconocidos para cliente DUOC de manera correcta._x000a_Solución paliativa o definitiva: definitiva_x000a_Acciones de Mejora, Recome"/>
    <d v="1899-12-31T16:42:04"/>
    <d v="1899-12-31T16:51:35"/>
    <d v="1899-12-30T00:09:31"/>
  </r>
  <r>
    <s v="INC000002626800"/>
    <s v="HOUSING"/>
    <x v="11"/>
    <s v="APQ ACCESOS"/>
    <s v="JOSE G MARQUEZ MARCANO"/>
    <s v="tct_josmam"/>
    <s v="4-Menor/Localizado"/>
    <x v="0"/>
    <x v="0"/>
    <x v="1"/>
    <s v="TELEFONICA EMPRESAS DE CHILE SA"/>
    <s v="RONDA Y REVISION DE SALAS"/>
    <s v="20/02/2024 19:00:44"/>
    <s v="20/02/2024 19:01:22"/>
    <x v="0"/>
    <s v="CDP ANTIGUO 1"/>
    <s v="CDP ANTIGUO 2"/>
    <s v="20/02/2024 19:02:31"/>
    <s v="20/02/2024 23:50:00"/>
    <s v="RONDA Y REVISION DE SALAS"/>
    <s v="RONDAS REALIZADAS"/>
    <d v="1899-12-30T00:00:55"/>
    <d v="1899-12-30T00:01:47"/>
    <d v="1899-12-30T00:00:52"/>
  </r>
  <r>
    <s v="INC000002626813"/>
    <s v="HOUSING"/>
    <x v="14"/>
    <s v="BELIEVE"/>
    <s v="FRANCISCO J FELIU ABARCA"/>
    <s v="frp_jolsso"/>
    <s v="3-Moderado/Limitado"/>
    <x v="1"/>
    <x v="1"/>
    <x v="1"/>
    <s v="CELULOSA ARAUCO Y CONSTITUCION S A"/>
    <s v="GESTION DATACENTER/ ACCESOS /CELULOSA ARAUCO Y CONSTITUCION S A"/>
    <s v="20/02/2024 19:38:08"/>
    <s v="20/02/2024 19:40:27"/>
    <x v="0"/>
    <s v="HARDWARE"/>
    <s v="DATACENTER"/>
    <s v="20/02/2024 19:45:57"/>
    <s v="20/02/2024 23:50:00"/>
    <s v="EMPRESA:CELULOSA ARAUCO Y CONSTITUCION S A_x000a_CÓDIGO DE SERVICIO: _x000a_DIRECCIÓN: Calle San Martin #50, Santiago Centro, Santiago_x000a_NOMBRE DE QUIEN REPORTA: 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07"/>
    <d v="1899-12-30T00:07:49"/>
    <d v="1899-12-30T00:03:42"/>
  </r>
  <r>
    <s v="INC000002626842"/>
    <s v="HOUSING"/>
    <x v="11"/>
    <s v="APQ ACCESOS"/>
    <s v="JAIRO A SALINAS GARAY"/>
    <s v="tct_jsalin"/>
    <s v="3-Moderado/Limitado"/>
    <x v="1"/>
    <x v="1"/>
    <x v="1"/>
    <s v="TELEFONICA EMPRESAS DE CHILE SA"/>
    <s v="RONDA Y REVISION DE SALAS TECNICAS 06:30"/>
    <s v="21/02/2024 7:33:27"/>
    <s v="21/02/2024 7:35:11"/>
    <x v="0"/>
    <s v="CDP ANTIGUO 1"/>
    <s v="CDP ANTIGUO 2"/>
    <s v="21/02/2024 7:35:11"/>
    <s v="21/02/2024 23:50:00"/>
    <s v="RONDA Y REVISION DE SALAS TECNICAS 06:30"/>
    <s v="RONDA REALIZADA."/>
    <d v="1899-12-30T00:00:00"/>
    <d v="1899-12-30T00:01:44"/>
    <d v="1899-12-30T00:01:44"/>
  </r>
  <r>
    <s v="INC000002626864"/>
    <s v="HOUSING"/>
    <x v="14"/>
    <s v="BELIEVE"/>
    <s v="FRANCISCO J FELIU ABARCA"/>
    <s v="frp_jreyna"/>
    <s v="3-Moderado/Limitado"/>
    <x v="1"/>
    <x v="1"/>
    <x v="1"/>
    <s v="INELCOM CHILE SA"/>
    <s v="GESTION DATACENTER/ ACCESOS  / INELCOM CHILE SA"/>
    <s v="21/02/2024 8:53:42"/>
    <s v="21/02/2024 8:54:58"/>
    <x v="0"/>
    <s v="CDP ANTIGUO 1"/>
    <s v="CDP ANTIGUO 2"/>
    <s v="21/02/2024 9:08:20"/>
    <s v="21/02/2024 23:50:00"/>
    <s v="EMPRESA:    _x0009_INELCOM CHILE SA_x000a_CÓDIGO DE SERVICIO:_x000a_DIRECCIÓN_x000a_NOMBRE DE QUIEN REPORTA:  Operador DataCenter Sites_x000a_TELÉFONO DE QUIEN REPORTA:  +56 995442858  / +56 981290517 _x000a_NOMBRE DE CONTACTO EN TERRENO:RENE VILLEGAS / 56965732414_x000a_REQUERIMIENTO:  _x000a__x000a_APOY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05"/>
    <d v="1899-12-30T00:14:38"/>
    <d v="1899-12-30T00:08:33"/>
  </r>
  <r>
    <s v="INC000002626880"/>
    <s v="VPN IP - MPLS"/>
    <x v="7"/>
    <s v="GESTION HD"/>
    <s v="GUSTAVO AVILA VERA"/>
    <s v="frp_pcamay"/>
    <s v="3-Moderado/Limitado"/>
    <x v="1"/>
    <x v="1"/>
    <x v="1"/>
    <s v="CONSTRUCTORA DE PAVIMENTOS ASFALTICOS BITUMIX S.A"/>
    <s v="HD/Agregar registros DNS"/>
    <s v="21/02/2024 9:13:39"/>
    <s v="21/02/2024 9:14:28"/>
    <x v="0"/>
    <s v="CDP ANTIGUO 1"/>
    <s v="CDP ANTIGUO 2"/>
    <s v="21/02/2024 10:53:36"/>
    <s v="21/02/2024 23:50:00"/>
    <s v="PREVENTIVO: NO_x000a_CODIGO DE SERVICIO:_x000a_DIRECCION:_x000a_QUIEN REPORTA:+56932669715 Felipe Ardiles_x000a_CONTACTO EN TERRENO:_x000a_PROBLEMA:_x000a_REQUERIMIENTO:Favor agregar los siguientes registros DNS a nuestras zonas:_x000a_Domain : bitumix.cl_x000a__9823255C9781609CCD1F42A7B228B734.bitumi"/>
    <s v="Se configuran los registros DNS"/>
    <d v="1899-12-30T00:00:00"/>
    <d v="1899-12-30T01:39:57"/>
    <d v="1899-12-30T01:39:57"/>
  </r>
  <r>
    <s v="INC000002626989"/>
    <s v="TICKET-INTELIGENTE"/>
    <x v="7"/>
    <s v="GESTION TI"/>
    <s v="SEBASTIAN I ACUÑA GUZMAN"/>
    <s v="USR_TSIGHT"/>
    <s v="1-Extenso/Generalizado"/>
    <x v="0"/>
    <x v="0"/>
    <x v="3"/>
    <s v="CAMARA DE COMERCIO DE SANTIAGO A G"/>
    <s v="cacost01 - contbatbic TICKET AUTOMATICO"/>
    <s v="20/02/2024 20:07:15"/>
    <s v="20/02/2024 20:07:15"/>
    <x v="0"/>
    <s v="TI"/>
    <s v="SISTEMAS OPERATIVOS"/>
    <s v="21/02/2024 9:52:3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Se presenta alarma en el servidor 'CONTBATBIC,172.29.160.32' alarmado por filesystem /u01 al 96% de uso._x000a__x000a_Al revisar los archivos, pertenecen a aplicativo. Se solicita a cliente revisión del servidor."/>
    <d v="1899-12-30T13:43:28"/>
    <d v="1899-12-30T13:45:19"/>
    <d v="1899-12-30T00:01:51"/>
  </r>
  <r>
    <s v="INC000002627049"/>
    <s v="TICKET-INTELIGENTE"/>
    <x v="6"/>
    <s v="GESTION TI"/>
    <s v="RICARDO R GALLEGOS OYANEDER"/>
    <s v="USR_TSIGHT"/>
    <s v="1-Extenso/Generalizado"/>
    <x v="0"/>
    <x v="0"/>
    <x v="3"/>
    <s v="COAGRA S A"/>
    <s v="coagra01 - sap_prod_e_vm TICKET AUTOMATICO"/>
    <s v="20/02/2024 22:08:04"/>
    <s v="20/02/2024 22:08:04"/>
    <x v="0"/>
    <s v="TRUESIGHT"/>
    <s v="TRUESIGHT"/>
    <s v="21/02/2024 9:48:36"/>
    <s v="2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9:19"/>
    <d v="1899-12-30T11:40:32"/>
    <d v="1899-12-30T00:01:13"/>
  </r>
  <r>
    <s v="INC000002627072"/>
    <s v="BACKUP ON DEMAND"/>
    <x v="17"/>
    <s v="SM OPERACIONES"/>
    <s v="RODRIGO VÁSQUEZ MUÑOZ"/>
    <s v="tct_jsegur"/>
    <s v="4-Menor/Localizado"/>
    <x v="0"/>
    <x v="0"/>
    <x v="1"/>
    <s v="TELEFONICA GLOBAL TECHNOLOGY S.A.AGENCIA EN CHILE"/>
    <s v="Buenas noches._x000a_Junto con saludar informo problemas para ingresar a veritas. Contraseña expirada."/>
    <s v="20/02/2024 22:59:29"/>
    <s v="20/02/2024 23:01:09"/>
    <x v="0"/>
    <s v="TI"/>
    <s v="ALMACENAMIENTO y RESPALDO"/>
    <s v="21/02/2024 12:35:24"/>
    <s v="21/02/2024 23:50:00"/>
    <s v="Buenas noches._x000a_Junto con saludar informo problemas para ingresar a veritas. Contraseña expirada."/>
    <s v="FASE RESOLUCIÓN Y RECUPERACIÓN_x000a__x000a_Se efectúa contacto con cliente: N/A_x000a__x000a_Teléfono de contacto: N/A_x000a__x000a_Acciones realizadas: credenciales renovadas, acceso a plataformas validado_x000a__x000a_Solución paliativa o definitiva: credenciales renovadas, acceso a plataformas val"/>
    <d v="1899-12-30T13:27:50"/>
    <d v="1899-12-30T13:35:55"/>
    <d v="1899-12-30T00:08:05"/>
  </r>
  <r>
    <s v="INC000002627403"/>
    <s v="HOUSING"/>
    <x v="11"/>
    <s v="APQ ACCESOS"/>
    <s v="JAIRO A SALINAS GARAY"/>
    <s v="tct_jsalin"/>
    <s v="3-Moderado/Limitado"/>
    <x v="1"/>
    <x v="1"/>
    <x v="1"/>
    <s v="TELEFONICA EMPRESAS DE CHILE SA"/>
    <s v="RONDA Y REVISION DE SALAS TECNICAS 04:30"/>
    <s v="21/02/2024 5:49:26"/>
    <s v="21/02/2024 6:05:11"/>
    <x v="0"/>
    <s v="CDP ANTIGUO 1"/>
    <s v="CDP ANTIGUO 2"/>
    <s v="21/02/2024 6:05:11"/>
    <s v="21/02/2024 23:50:00"/>
    <s v="RONDA Y REVISION DE SALAS TECNICAS 04:30"/>
    <s v="RONDA REALIZADA."/>
    <d v="1899-12-30T00:00:00"/>
    <d v="1899-12-30T00:15:45"/>
    <d v="1899-12-30T00:15:45"/>
  </r>
  <r>
    <s v="INC000002627408"/>
    <s v="HOUSING"/>
    <x v="11"/>
    <s v="APQ ACCESOS"/>
    <s v="JAIRO A SALINAS GARAY"/>
    <s v="tct_jsalin"/>
    <s v="3-Moderado/Limitado"/>
    <x v="1"/>
    <x v="1"/>
    <x v="1"/>
    <s v="TELEFONICA EMPRESAS DE CHILE SA"/>
    <s v="TOMA DE ALARMAS DE CLIENTE"/>
    <s v="21/02/2024 6:05:30"/>
    <s v="21/02/2024 6:06:52"/>
    <x v="0"/>
    <s v="CDP ANTIGUO 1"/>
    <s v="CDP ANTIGUO 2"/>
    <s v="21/02/2024 6:06:52"/>
    <s v="21/02/2024 23:50:00"/>
    <s v="TOMA DE ALARMAS DE CLIENTE"/>
    <s v="TOMA DE ALARMAS REALIZADA."/>
    <d v="1899-12-30T00:00:00"/>
    <d v="1899-12-30T00:01:22"/>
    <d v="1899-12-30T00:01:22"/>
  </r>
  <r>
    <s v="INC000002627410"/>
    <s v="HOUSING"/>
    <x v="11"/>
    <s v="APQ ACCESOS"/>
    <s v="JAIRO A SALINAS GARAY"/>
    <s v="tct_jsalin"/>
    <s v="3-Moderado/Limitado"/>
    <x v="1"/>
    <x v="1"/>
    <x v="1"/>
    <s v="TELEFONICA EMPRESAS DE CHILE SA"/>
    <s v="SUPERVISION Tendido de cables y conexión"/>
    <s v="21/02/2024 6:07:03"/>
    <s v="21/02/2024 6:10:53"/>
    <x v="0"/>
    <s v="CDP ANTIGUO 1"/>
    <s v="CDP ANTIGUO 2"/>
    <s v="21/02/2024 6:10:53"/>
    <s v="21/02/2024 23:50:00"/>
    <s v="SUPERVISION Tendido de cables y conexión"/>
    <s v="SUPERVISION CRQ/OK."/>
    <d v="1899-12-30T00:00:00"/>
    <d v="1899-12-30T00:03:50"/>
    <d v="1899-12-30T00:03:50"/>
  </r>
  <r>
    <s v="INC000002627505"/>
    <s v="SAP"/>
    <x v="9"/>
    <s v="CLOUD SAP HANA"/>
    <s v="NICOLAS A SAAVEDRA EGUILUZ"/>
    <s v="tct_nsaave"/>
    <s v="4-Menor/Localizado"/>
    <x v="0"/>
    <x v="0"/>
    <x v="1"/>
    <s v="TELEFONICA EMPRESAS DE CHILE SA"/>
    <s v="Checklist Diario Clientes 21.02.24"/>
    <s v="21/02/2024 8:18:31"/>
    <s v="21/02/2024 8:19:52"/>
    <x v="0"/>
    <s v="Service"/>
    <s v="Internal"/>
    <s v="21/02/2024 8:20:13"/>
    <s v="21/02/2024 23:50:00"/>
    <s v="Se realiza Checklist Diario de los clientes; _x000a_HDC_x000a_NUTRISCO"/>
    <s v="Se realiza Checklist Diario de los clientes; _x000a_HDC_x000a_NUTRISCO"/>
    <d v="1899-12-30T00:00:00"/>
    <d v="1899-12-30T00:01:42"/>
    <d v="1899-12-30T00:01:42"/>
  </r>
  <r>
    <s v="INC000002627559"/>
    <s v="HOSTING VIRTUAL"/>
    <x v="6"/>
    <s v="SISTEMA OPERATIVO MICROSOFT"/>
    <s v="JAVIER CUEVAS"/>
    <s v="tct_jacuev"/>
    <s v="4-Menor/Localizado"/>
    <x v="0"/>
    <x v="0"/>
    <x v="1"/>
    <s v="TELEFONICA GLOBAL TECHNOLOGY S.A.AGENCIA EN CHILE"/>
    <s v="CONSOLA certificados de Entrust"/>
    <s v="21/02/2024 11:03:07"/>
    <s v="21/02/2024 11:04:19"/>
    <x v="0"/>
    <s v="TI"/>
    <s v="SISTEMAS OPERATIVOS"/>
    <s v="21/02/2024 11:06:17"/>
    <s v="21/02/2024 23:50:00"/>
    <s v="CONSULTAS CONSOLA"/>
    <s v="OK"/>
    <d v="1899-12-30T00:00:00"/>
    <d v="1899-12-30T00:03:10"/>
    <d v="1899-12-30T00:03:10"/>
  </r>
  <r>
    <s v="INC000002627560"/>
    <s v="HOSTING VIRTUAL"/>
    <x v="6"/>
    <s v="SISTEMA OPERATIVO MICROSOFT"/>
    <s v="JAVIER CUEVAS"/>
    <s v="tct_jacuev"/>
    <s v="4-Menor/Localizado"/>
    <x v="0"/>
    <x v="0"/>
    <x v="1"/>
    <s v="TELEFONICA GLOBAL TECHNOLOGY S.A.AGENCIA EN CHILE"/>
    <s v="RE: Av Offline Deep Security"/>
    <s v="21/02/2024 11:04:27"/>
    <s v="21/02/2024 11:05:03"/>
    <x v="0"/>
    <s v="TI"/>
    <s v="SISTEMAS OPERATIVOS"/>
    <s v="21/02/2024 11:05:47"/>
    <s v="21/02/2024 23:50:00"/>
    <s v="RE: Av Offline Deep Security"/>
    <s v="OK"/>
    <d v="1899-12-30T00:00:00"/>
    <d v="1899-12-30T00:01:20"/>
    <d v="1899-12-30T00:01:20"/>
  </r>
  <r>
    <s v="INC000002627588"/>
    <s v="BACKUP ON DEMAND"/>
    <x v="17"/>
    <s v="GESTION PLATAFORMA CLIENTES"/>
    <s v="RODRIGO VÁSQUEZ MUÑOZ"/>
    <s v="lmolcont"/>
    <s v="4-Menor/Localizado"/>
    <x v="0"/>
    <x v="0"/>
    <x v="1"/>
    <s v="TELEFONICA EMPRESAS DE CHILE SA"/>
    <s v="Información sobre respaldo de servidores del servicio Portal de Fallas Masivas."/>
    <s v="21/02/2024 12:14:20"/>
    <s v="21/02/2024 12:17:53"/>
    <x v="0"/>
    <s v="CDP ANTIGUO 1"/>
    <s v="CDP ANTIGUO 2"/>
    <s v="22/02/2024 10:38:49"/>
    <s v="22/02/2024 23:50:00"/>
    <s v="Por temas de auditoria de la OB, se requiere contar con información de respaldo de los servidores indicados a continuación:_x000a__x000a_Front-end = 172.25.184.143_x000a_BD = 172.25.184.140_x000a__x000a_Quedo atento a sus comentarios._x000a__x000a_Slds.,_x000a__x000a_Luis Molina."/>
    <s v="FASE RESOLUCIÓN Y RECUPERACIÓN_x000a__x000a_Se efectúa contacto con cliente: N/A_x000a__x000a_Teléfono de contacto: N/A_x000a__x000a_Acciones realizadas: servidores  no estan en regimen de respaldo, se envia correo informando_x000a__x000a_Solución paliativa o definitiva: servidores  no estan en regime"/>
    <d v="1899-12-30T22:06:14"/>
    <d v="1899-12-30T22:24:29"/>
    <d v="1899-12-30T00:18:15"/>
  </r>
  <r>
    <s v="INC000002627589"/>
    <s v="VPN IP - MPLS"/>
    <x v="6"/>
    <s v="GESTION HD"/>
    <s v="PAUL A SEPULVEDA ALVAREZ"/>
    <s v="frp_fpetro"/>
    <s v="3-Moderado/Limitado"/>
    <x v="1"/>
    <x v="1"/>
    <x v="1"/>
    <s v="FUNDACION INSTITUTO PROFESIONAL DUOC UC"/>
    <s v="HD/RE: Exchange Server Health Report - 02/21/2024 12:00:02 DuocN7"/>
    <s v="21/02/2024 12:16:27"/>
    <s v="21/02/2024 12:18:43"/>
    <x v="0"/>
    <s v="CDP ANTIGUO 1"/>
    <s v="CDP ANTIGUO 2"/>
    <s v="21/02/2024 18:32:52"/>
    <s v="21/02/2024 23:50:00"/>
    <s v="PREVENTIVO: NO_x000a_CODIGO DE SERVICIO:_x000a_DIRECCION: _x000a_QUIEN REPORTA:  Javier Andres Cuevas Flores 56 9 9535 4350 _x000a_CONTACTO EN TERRENO:  Javier Andres Cuevas Flores 56 9 9535 4350 _x000a_PROBLEMA:_x000a_REQUERIMIENTO: Help Desk favor crear folio a Grupo Ms_x000a_EQUIPOS ENERGIZAD"/>
    <s v="sin problemas en cola. ultimo reporte llega sin inconvenientes"/>
    <d v="1899-12-30T00:03:13"/>
    <d v="1899-12-30T06:16:25"/>
    <d v="1899-12-30T06:13:12"/>
  </r>
  <r>
    <s v="INC000002627622"/>
    <s v="HOSTING VIRTUAL"/>
    <x v="6"/>
    <s v="GESTION PLATAFORMA CLIENTES"/>
    <s v="PAUL A SEPULVEDA ALVAREZ"/>
    <s v="lmolcont"/>
    <s v="3-Moderado/Limitado"/>
    <x v="1"/>
    <x v="1"/>
    <x v="1"/>
    <s v="TELEFONICA EMPRESAS DE CHILE SA"/>
    <s v="Actualización de parche de AV-Panda en servidores productivos TrueSight"/>
    <s v="26/02/2024 17:29:41"/>
    <s v="26/02/2024 17:35:37"/>
    <x v="0"/>
    <s v="PLATAFORMAS"/>
    <s v="TRUESIGHT"/>
    <s v="27/02/2024 10:41:09"/>
    <s v="27/02/2024 23:50:00"/>
    <s v="Según información de CSIRT, se requiere actualizar la versión del AV-Panda de los siguiente servidores productivos de TrueSight:_x000a__x000a_TRUE-PRD-TSPS01_x000a_TRUES-TSIM01_x000a_TRUES-PROD-EMAIL_REP_x000a_TRUES-PROD-CR01_x000a__x000a_Favor coordinar con Luis Molina la fecha/hora de la activ"/>
    <s v="según conversado los servidores mencionados ya se encuentran actualizados. Estos fueron parchados el día de ayer en la actividad realizada con Ricardo._x000a_CSIRT nos solicitaba las actualizaciones de febrero, te adjunto las evidencias de su instalación"/>
    <d v="1899-12-30T16:51:03"/>
    <d v="1899-12-30T17:11:28"/>
    <d v="1899-12-30T00:20:25"/>
  </r>
  <r>
    <s v="INC000002627626"/>
    <s v="HOSTING VIRTUAL"/>
    <x v="6"/>
    <s v="GESTION PLATAFORMA CLIENTES"/>
    <s v="PAUL A SEPULVEDA ALVAREZ"/>
    <s v="lmolcont"/>
    <s v="3-Moderado/Limitado"/>
    <x v="1"/>
    <x v="1"/>
    <x v="1"/>
    <s v="TELEFONICA EMPRESAS DE CHILE SA"/>
    <s v="(ASIGNAR A PAUL SEPULVEDA) Actualización de parche de SO en servidores productivos del app Alfresco"/>
    <s v="27/02/2024 12:04:51"/>
    <s v="27/02/2024 12:11:38"/>
    <x v="0"/>
    <s v="SOFTWARE"/>
    <s v="DATACENTER"/>
    <s v="29/02/2024 0:06:17"/>
    <s v="29/02/2024 23:50:00"/>
    <s v="Según información de CSIRT, se requiere actualizar parches de SO de los siguiente servidores productivos del app Alfresco:_x000a__x000a_ALFRESCO - 172.25.184.149_x000a_ALFRESCO-BD - 172.25.184.150_x000a_ALFRESCO-CONT - 172.25.184.152_x000a__x000a_Se requiere que la actividad se lleve a cab"/>
    <s v="actualizacion realizada con folio de cambio CRQ000000083476"/>
    <d v="1899-12-31T11:52:01"/>
    <d v="1899-12-31T12:01:26"/>
    <d v="1899-12-30T00:09:25"/>
  </r>
  <r>
    <s v="INC000002627797"/>
    <s v="HOSTING VIRTUAL"/>
    <x v="6"/>
    <s v="SISTEMA OPERATIVO MICROSOFT"/>
    <s v="PAUL A SEPULVEDA ALVAREZ"/>
    <s v="tct_psepul"/>
    <s v="4-Menor/Localizado"/>
    <x v="0"/>
    <x v="0"/>
    <x v="1"/>
    <s v="TELEFONICA GLOBAL TECHNOLOGY S.A.AGENCIA EN CHILE"/>
    <s v="Creacion nuevo usuario deiby santoyo"/>
    <s v="21/02/2024 10:02:49"/>
    <s v="21/02/2024 10:03:58"/>
    <x v="0"/>
    <s v="TI"/>
    <s v="SISTEMAS OPERATIVOS"/>
    <s v="21/02/2024 18:30:09"/>
    <s v="21/02/2024 23:50:00"/>
    <s v="Buenas Tardes @PAUL ALEXANDER SEPULVEDA ALVAREZ,_x000a__x000a_Según lo conversado te hago llegar mi usuario zf701431 para la creación en cloudtic.cl, tic.cl APQ y Paine"/>
    <s v="usuario creado y enviado a usuario"/>
    <d v="1899-12-30T08:23:17"/>
    <d v="1899-12-30T08:27:20"/>
    <d v="1899-12-30T00:04:03"/>
  </r>
  <r>
    <s v="INC000002627799"/>
    <s v="HOSTING VIRTUAL"/>
    <x v="6"/>
    <s v="SISTEMA OPERATIVO MICROSOFT"/>
    <s v="PAUL A SEPULVEDA ALVAREZ"/>
    <s v="tct_psepul"/>
    <s v="4-Menor/Localizado"/>
    <x v="0"/>
    <x v="0"/>
    <x v="1"/>
    <s v="TELEFONICA GLOBAL TECHNOLOGY S.A.AGENCIA EN CHILE"/>
    <s v="c4-pivote-apq usuarios nuevos RDP"/>
    <s v="21/02/2024 10:04:14"/>
    <s v="21/02/2024 10:05:13"/>
    <x v="0"/>
    <s v="TI"/>
    <s v="SISTEMAS OPERATIVOS"/>
    <s v="21/02/2024 18:30:41"/>
    <s v="21/02/2024 23:50:00"/>
    <s v="Agregar nuevos usuarios en pivote apq para conecion remota_x000a__x000a_172.20.198.194 c4-pivote-apq"/>
    <s v="se dan permisos a nuevos usuarios"/>
    <d v="1899-12-30T08:23:39"/>
    <d v="1899-12-30T08:26:27"/>
    <d v="1899-12-30T00:02:48"/>
  </r>
  <r>
    <s v="INC000002627803"/>
    <s v="HOSTING VIRTUAL"/>
    <x v="6"/>
    <s v="SISTEMA OPERATIVO MICROSOFT"/>
    <s v="PAUL A SEPULVEDA ALVAREZ"/>
    <s v="tct_psepul"/>
    <s v="4-Menor/Localizado"/>
    <x v="0"/>
    <x v="0"/>
    <x v="1"/>
    <s v="TELEFONICA GLOBAL TECHNOLOGY S.A.AGENCIA EN CHILE"/>
    <s v="c4-pivote-pa regularizar nuevos usuarios RDP"/>
    <s v="21/02/2024 10:05:30"/>
    <s v="21/02/2024 10:06:40"/>
    <x v="0"/>
    <s v="TI"/>
    <s v="SISTEMAS OPERATIVOS"/>
    <s v="21/02/2024 18:31:06"/>
    <s v="21/02/2024 23:50:00"/>
    <s v="Regularizar nuevos usuarios de dominio tic.cl en pivote paine._x000a_RDP_x000a__x000a_172.20.200.70 c4-pivote-pa"/>
    <s v="se dan permisos a nuevos usuarios"/>
    <d v="1899-12-30T08:23:55"/>
    <d v="1899-12-30T08:25:36"/>
    <d v="1899-12-30T00:01:41"/>
  </r>
  <r>
    <s v="INC000002627806"/>
    <s v="HOUSING"/>
    <x v="14"/>
    <s v="BELIEVE"/>
    <s v="FRANCISCO J FELIU ABARCA"/>
    <s v="frp_dvilca"/>
    <s v="3-Moderado/Limitado"/>
    <x v="1"/>
    <x v="1"/>
    <x v="1"/>
    <s v="EMPRESA NACIONAL DE CERTIFICACIONES"/>
    <s v="GESTION DATACENTER/ ACCESOS /EMPRESA NACIONAL DE CERTIFICACIONES"/>
    <s v="21/02/2024 9:44:08"/>
    <s v="21/02/2024 9:46:00"/>
    <x v="0"/>
    <s v="TI"/>
    <s v="ALMACENAMIENTO y RESPALDO"/>
    <s v="21/02/2024 9:58:39"/>
    <s v="21/02/2024 23:50:00"/>
    <s v="EMPRESA:EMPRESA NACIONAL DE CERTIFICACIONES_x000a_CÓDIGO DE SERVICIO: _x000a_DIRECCIÓN:Calle San Martin #50, Santiago Centro, Santiago_x000a_NOMBRE DE QUIEN REPORTA:Juan Carlos Isla Rodriguez_x000a_TELÉFONO DE QUIEN REPORTA:945912923_x000a_NOMBRE DE CONTACTO EN TERRENO: _x000a_PROBLEMA:_x000a_r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15"/>
    <d v="1899-12-30T00:14:31"/>
    <d v="1899-12-30T00:08:16"/>
  </r>
  <r>
    <s v="INC000002627823"/>
    <s v="HOUSING"/>
    <x v="11"/>
    <s v="APQ ACCESOS"/>
    <s v="JOSE G MARQUEZ MARCANO"/>
    <s v="tct_josmam"/>
    <s v="4-Menor/Localizado"/>
    <x v="0"/>
    <x v="0"/>
    <x v="1"/>
    <s v="TELEFONICA EMPRESAS DE CHILE SA"/>
    <s v="RONDA Y REVISION DE SALAS 8:30"/>
    <s v="21/02/2024 10:07:41"/>
    <s v="21/02/2024 10:08:20"/>
    <x v="0"/>
    <s v="CDP ANTIGUO 1"/>
    <s v="CDP ANTIGUO 2"/>
    <s v="21/02/2024 10:09:24"/>
    <s v="21/02/2024 23:50:00"/>
    <s v="RONDA Y REVISION DE SALAS 8:30"/>
    <s v="RONDAS REALIZADAS"/>
    <d v="1899-12-30T00:00:48"/>
    <d v="1899-12-30T00:01:43"/>
    <d v="1899-12-30T00:00:55"/>
  </r>
  <r>
    <s v="INC000002627850"/>
    <s v="HOUSING"/>
    <x v="14"/>
    <s v="BELIEVE"/>
    <s v="FRANCISCO J FELIU ABARCA"/>
    <s v="frp_dvilca"/>
    <s v="3-Moderado/Limitado"/>
    <x v="1"/>
    <x v="1"/>
    <x v="1"/>
    <s v="CELULOSA ARAUCO Y CONSTITUCION S A"/>
    <s v="GESTION DATACENTER/ ACCESOS /CELULOSA ARAUCO Y CONSTITUCION S A"/>
    <s v="21/02/2024 10:35:00"/>
    <s v="21/02/2024 10:37:08"/>
    <x v="0"/>
    <s v="CDP ANTIGUO 1"/>
    <s v="CDP ANTIGUO 2"/>
    <s v="21/02/2024 10:58:25"/>
    <s v="21/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empla"/>
    <s v="Fase de resolución y recuperación: INFORMACION_x000a_Se efectúa contacto con cliente: N/A_x000a_Teléfono de contacto: N/A_x000a_Acciones realizadas: TICKET DUPLICADO_x000a_Solución paliativa o definitiva: N/A_x000a_Acciones de Mejora, Recomendaciones: N/A_x000a_Causa Raíz: (si aplica) N/A"/>
    <d v="1899-12-30T00:14:34"/>
    <d v="1899-12-30T00:23:25"/>
    <d v="1899-12-30T00:08:51"/>
  </r>
  <r>
    <s v="INC000002627928"/>
    <s v="HOUSING"/>
    <x v="8"/>
    <s v="BELIEVE"/>
    <s v="FERNEY D GARZON PEÑA"/>
    <s v="frp_xgambo"/>
    <s v="3-Moderado/Limitado"/>
    <x v="1"/>
    <x v="1"/>
    <x v="1"/>
    <s v="CENTRO DE COMPENSACION AUTOMATIZADO S A"/>
    <s v="GESTION DATACENTER/ ACCESOS / CENTRO DE COMPENSACION AUTOMATIZADO S A"/>
    <s v="21/02/2024 10:29:22"/>
    <s v="21/02/2024 10:30:46"/>
    <x v="0"/>
    <s v="COMUNICACIONES"/>
    <s v="VPN IP - MPLS"/>
    <s v="21/02/2024 17:35:07"/>
    <s v="21/02/2024 23:50:00"/>
    <s v="EMPRESA: CENTRO DE COMPENSACION AUTOMATIZADO S A_x000a_CÓDIGO DE SERVICIO: _x000a_DIRECCIÓN:AV. Presidente Prieto #226, Paine, Santiago_x000a_NOMBRE DE QUIEN REPORTA:José Cartes M_x000a_TELÉFONO DE QUIEN REPORTA:  939363411_x000a_NOMBRE DE CONTACTO EN TERRENO: _x000a_REQUERIMIENTO : Ingres"/>
    <m/>
    <d v="1899-12-30T06:48:50"/>
    <d v="1899-12-30T07:05:45"/>
    <d v="1899-12-30T00:16:55"/>
  </r>
  <r>
    <s v="INC000002627941"/>
    <s v="HOSTING VIRTUAL"/>
    <x v="6"/>
    <s v="SISTEMA OPERATIVO MICROSOFT"/>
    <s v="PAUL A SEPULVEDA ALVAREZ"/>
    <s v="tct_psepul"/>
    <s v="4-Menor/Localizado"/>
    <x v="0"/>
    <x v="0"/>
    <x v="1"/>
    <s v="TELEFONICA GLOBAL TECHNOLOGY S.A.AGENCIA EN CHILE"/>
    <s v="Cambio claves adm server respaldo"/>
    <s v="21/02/2024 10:31:19"/>
    <s v="21/02/2024 10:33:06"/>
    <x v="0"/>
    <s v="TI"/>
    <s v="SISTEMAS OPERATIVOS"/>
    <s v="21/02/2024 18:31:43"/>
    <s v="21/02/2024 23:50:00"/>
    <s v="Cambio claves adm server respaldo_x000a_172.20.71.34_x0009_#¡VALOR!_x0009_MORRISON_x000a_172.20.71.5_x0009_#¡VALOR!_x0009_PAUL_x000a_172.31.250.100_x0009_1_x0009_WIN-NCB2EJ7LJ6J (Pivote_ITBroker)"/>
    <s v="Se realiza cambio de claves en servidores en cuentas de administracion"/>
    <d v="1899-12-30T07:58:00"/>
    <d v="1899-12-30T08:00:24"/>
    <d v="1899-12-30T00:02:24"/>
  </r>
  <r>
    <s v="INC000002627949"/>
    <s v="HOSTING VIRTUAL"/>
    <x v="6"/>
    <s v="BASE DE DATOS"/>
    <s v="ALEJANDRO ACEVEDO VALENZUELA"/>
    <s v="tct_rmelar"/>
    <s v="4-Menor/Localizado"/>
    <x v="0"/>
    <x v="0"/>
    <x v="1"/>
    <s v="TELEFONICA GLOBAL TECHNOLOGY S.A.AGENCIA EN CHILE"/>
    <s v="Acceso ronald.melaraserrano@telefonica.com"/>
    <s v="21/02/2024 10:45:39"/>
    <s v="21/02/2024 10:47:22"/>
    <x v="0"/>
    <s v="TI"/>
    <s v="SISTEMAS OPERATIVOS"/>
    <s v="21/02/2024 11:26:44"/>
    <s v="21/02/2024 23:50:00"/>
    <s v="Acceso  como admin a Server Tools IP 172.31.235.100 para mi usuario ronald.melaraserrano@telefonica.com. Actualmente no me permite conectarme."/>
    <s v="Acceso a servidor ST_ext08B habilitado recordar que ingreso es con cuente @cloudco.cl"/>
    <d v="1899-12-30T00:00:00"/>
    <d v="1899-12-30T00:41:05"/>
    <d v="1899-12-30T00:41:05"/>
  </r>
  <r>
    <s v="INC000002628033"/>
    <s v="VPN IP - MPLS"/>
    <x v="7"/>
    <s v="GESTION HD"/>
    <s v="SEBASTIAN I ACUÑA GUZMAN"/>
    <s v="frp_pcamay"/>
    <s v="3-Moderado/Limitado"/>
    <x v="1"/>
    <x v="1"/>
    <x v="1"/>
    <s v="AGRICOLA ARIZTIA LIMITADA"/>
    <s v="HD/MODIFICAR ZONA DNS VENTAS-ARIZTIA.CL"/>
    <s v="21/02/2024 11:50:06"/>
    <s v="21/02/2024 11:51:13"/>
    <x v="0"/>
    <s v="TI"/>
    <s v="SISTEMAS OPERATIVOS"/>
    <s v="21/02/2024 12:34:06"/>
    <s v="21/02/2024 23:50:00"/>
    <s v="PREVENTIVO: NO_x000a_CODIGO DE SERVICIO:_x000a_DIRECCION:_x000a_QUIEN REPORTA:Tel: +56 2 2637 8108  Cel: +56 9 7499 2449 Osvaldo Mardones_x000a_CONTACTO EN TERRENO:_x000a_PROBLEMA:_x000a_REQUERIMIENTO:agregar el siguiente registro a Zona Dns ventas-ariztia.cl  . Desde ya gracias._x000a_ventas-ar"/>
    <s v="se realiza requerimiento. Los cambios se ven reflejados desde los dns autoritativos e internet."/>
    <d v="1899-12-30T00:00:00"/>
    <d v="1899-12-30T00:44:00"/>
    <d v="1899-12-30T00:44:00"/>
  </r>
  <r>
    <s v="INC000002628064"/>
    <s v="SAP"/>
    <x v="9"/>
    <s v="GESTION HD"/>
    <s v="FREDDY O CORTES DIAZ"/>
    <s v="frp_pcamay"/>
    <s v="3-Moderado/Limitado"/>
    <x v="1"/>
    <x v="1"/>
    <x v="1"/>
    <s v="INDUSTRIAS CHILENAS DE ALAMBRE INCHALAM S.A."/>
    <s v="HD/RV: JOB ERRONEOS SAP ECC PRD"/>
    <s v="21/02/2024 12:50:03"/>
    <s v="21/02/2024 12:53:07"/>
    <x v="0"/>
    <s v="TI"/>
    <s v="APLICATIVOS"/>
    <s v="21/02/2024 16:39:37"/>
    <s v="21/02/2024 23:50:00"/>
    <s v="PREVENTIVO: NO_x000a_CODIGO DE SERVICIO:_x000a_DIRECCION:_x000a_QUIEN REPORTA:+56 9 6605 6481  Freddy Cortés Díaz_x000a_CONTACTO EN TERRENO:_x000a_PROBLEMA:_x000a_REQUERIMIENTO:Favor generar ticket en base a requerimiento de cliente INCHALAM según correo de más abajo_x000a_Dejar en bandeja CLOUD"/>
    <s v="Se procede a detener los jobs solicitados. Se informa a cliente vía mail"/>
    <d v="1899-12-30T00:00:00"/>
    <d v="1899-12-30T03:49:34"/>
    <d v="1899-12-30T03:49:34"/>
  </r>
  <r>
    <s v="INC000002628088"/>
    <s v="VPN IP - MPLS"/>
    <x v="9"/>
    <s v="GESTION HD"/>
    <s v="NICOLAS A SAAVEDRA EGUILUZ"/>
    <s v="frp_pcamay"/>
    <s v="3-Moderado/Limitado"/>
    <x v="1"/>
    <x v="1"/>
    <x v="1"/>
    <s v="NUTRISCO CHILE SA"/>
    <s v="HD/RV: Transporte OT - ROL // OEDK925572 // 21 Febrero // Inmediatamente"/>
    <s v="21/02/2024 14:23:12"/>
    <s v="21/02/2024 14:24:17"/>
    <x v="0"/>
    <s v="CDP ANTIGUO 1"/>
    <s v="CDP ANTIGUO 2"/>
    <s v="21/02/2024 16:53:22"/>
    <s v="21/02/2024 23:50:00"/>
    <s v="PREVENTIVO: NO_x000a_CODIGO DE SERVICIO:_x000a_DIRECCION:_x000a_QUIEN REPORTA:+56 9 6187 5469 Nicolás Saavedra Eguiluz_x000a_CONTACTO EN TERRENO:_x000a_PROBLEMA:_x000a_REQUERIMIENTO:Favor generar ticket en base a requerimiento de cliente NUTRISCO_x000a_Dejar en bandeja CLOUD SAP HANA y asignar a"/>
    <s v="La orden OEDK925572 se importó exitosamente en PRD"/>
    <d v="1899-12-30T00:00:00"/>
    <d v="1899-12-30T02:30:10"/>
    <d v="1899-12-30T02:30:10"/>
  </r>
  <r>
    <s v="INC000002628100"/>
    <s v="VPN IP - MPLS"/>
    <x v="7"/>
    <s v="GESTION HD"/>
    <s v="GUSTAVO AVILA VERA"/>
    <s v="frp_pcamay"/>
    <s v="3-Moderado/Limitado"/>
    <x v="1"/>
    <x v="1"/>
    <x v="1"/>
    <s v="TELEFONICA GLOBAL TECHNOLOGY S.A.AGENCIA EN CHILE"/>
    <s v="HD/RE: URGENTE_CARGA FOLIOS TIPO DOC 33 EN PRODUCTIVO"/>
    <s v="21/02/2024 15:02:34"/>
    <s v="21/02/2024 15:03:26"/>
    <x v="0"/>
    <s v="CDP ANTIGUO 1"/>
    <s v="CDP ANTIGUO 2"/>
    <s v="21/02/2024 15:59:50"/>
    <s v="21/02/2024 23:50:00"/>
    <s v="PREVENTIVO: NO_x000a_CODIGO DE SERVICIO:_x000a_DIRECCION:_x000a_QUIEN REPORTA:+56 9 9243 5706  Geraldy Chámara Lázaro_x000a_CONTACTO EN TERRENO:_x000a_PROBLEMA:_x000a_REQUERIMIENTO:Por favor subir archivo adjunto a la bandeja_x000a__x000a_ _x000a__x000a_TELEFONICA GLOBAL TECNOLOGY S.A. AGENCIA EN CHILE &gt;&gt; CLOUD &gt;"/>
    <s v="Se carga el archivo en el directorio indicado"/>
    <d v="1899-12-30T00:00:00"/>
    <d v="1899-12-30T00:57:16"/>
    <d v="1899-12-30T00:57:16"/>
  </r>
  <r>
    <s v="INC000002628164"/>
    <s v="VPN IP - MPLS"/>
    <x v="12"/>
    <s v="ADMINISTRADORES RESIDENTES"/>
    <s v="DENISE CRUZAT ETCHEBERRY"/>
    <s v="frp_kefern"/>
    <s v="3-Moderado/Limitado"/>
    <x v="1"/>
    <x v="1"/>
    <x v="1"/>
    <s v="CEPECH S.A."/>
    <s v="HD | Requerimiento Baja de servicios servidor Guayacan - CPECH"/>
    <s v="21/02/2024 12:14:04"/>
    <s v="21/02/2024 12:16:41"/>
    <x v="1"/>
    <s v="CDP ANTIGUO 1"/>
    <s v="CDP ANTIGUO 2"/>
    <s v="21/02/2024 12:45:41"/>
    <s v="21/02/2024 12:45:41"/>
    <s v="PREVENTIVO: NO_x000a_CODIGO DE SERVICIO:_x000a_DIRECCION:_x000a_QUIEN REPORTA:Cristian Bustos Rivas_x000a_CONTACTO EN TERRENO:_x000a_PROBLEMA:_x000a_REQUERIMIENTO:Estimados, junto con saludar les solicito por favor la baja de los Servicios asociados al servidor Guayacan – CPECH, los servic"/>
    <s v="ticket incorrecto para gestionar baja de servidor"/>
    <d v="1899-12-30T00:00:00"/>
    <d v="1899-12-30T00:31:37"/>
    <d v="1899-12-30T00:31:37"/>
  </r>
  <r>
    <s v="INC000002628181"/>
    <s v="HOUSING"/>
    <x v="14"/>
    <s v="BELIEVE"/>
    <s v="FRANCISCO J FELIU ABARCA"/>
    <s v="frp_xgambo"/>
    <s v="3-Moderado/Limitado"/>
    <x v="1"/>
    <x v="1"/>
    <x v="1"/>
    <s v="TELEFONICA GLOBAL TECHNOLOGY S.A.AGENCIA EN CHILE"/>
    <s v="GESTION DATACENTER/ ACCESOS / TELEFONICA GLOBAL TECHNOLOGY S.A.AGENCIA EN CHILE"/>
    <s v="21/02/2024 12:30:29"/>
    <s v="21/02/2024 12:32:04"/>
    <x v="0"/>
    <s v="CDP ANTIGUO 1"/>
    <s v="CDP ANTIGUO 2"/>
    <s v="21/02/2024 12:57:56"/>
    <s v="21/02/2024 23:50:00"/>
    <s v="EMPRESA: TELEFONICA GLOBAL TECHNOLOGY S.A.AGENCIA EN CHILE_x000a_CÓDIGO DE SERVICIO: _x000a_DIRECCIÓN:Calle San Martin #50, Santiago Centro, Santiago_x000a_NOMBRE DE QUIEN REPORTA:Luis Villasmil Castillo_x000a_TELÉFONO DE QUIEN REPORTA:  56993970486_x000a_NOMBRE DE CONTACTO EN TERREN"/>
    <s v="Fase de resolución y recuperación: INFORMACION_x000a_Se efectúa contacto con cliente: N/A_x000a_Teléfono de contacto: N/A_x000a_Acciones realizadas: ACCESO RECHAZADO / CRQ NO APROBADO_x000a_Solución paliativa o definitiva: N/A_x000a_Acciones de Mejora, Recomendaciones: N/A_x000a_Causa Raíz"/>
    <d v="1899-12-30T00:19:15"/>
    <d v="1899-12-30T00:27:27"/>
    <d v="1899-12-30T00:08:12"/>
  </r>
  <r>
    <s v="INC000002628241"/>
    <s v="HOUSING"/>
    <x v="14"/>
    <s v="BELIEVE"/>
    <s v="FRANCISCO J FELIU ABARCA"/>
    <s v="frp_dvilca"/>
    <s v="3-Moderado/Limitado"/>
    <x v="1"/>
    <x v="1"/>
    <x v="1"/>
    <s v="CELMEDIA S A"/>
    <s v="GESTION DATACENTER/ ACCESOS /CELMEDIA S A"/>
    <s v="21/02/2024 13:40:39"/>
    <s v="21/02/2024 13:45:08"/>
    <x v="0"/>
    <s v="HARDWARE"/>
    <s v="DATACENTER"/>
    <s v="21/02/2024 13:54:41"/>
    <s v="21/02/2024 23:50:00"/>
    <s v="EMPRESA:CELMEDIA S A_x000a_CÓDIGO DE SERVICIO: _x000a_DIRECCIÓN:Calle San Martin #50, Santiago Centro, Santiago_x000a_NOMBRE DE QUIEN REPORTA:Felipe Acevedo_x000a_TELÉFONO DE QUIEN REPORTA:966520119_x000a_NOMBRE DE CONTACTO EN TERRENO: _x000a_PROBLEMA:_x000a_Inspección RACK D40, Sala 4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29"/>
    <d v="1899-12-30T00:14:02"/>
    <d v="1899-12-30T00:08:33"/>
  </r>
  <r>
    <s v="INC000002628320"/>
    <s v="SAP"/>
    <x v="9"/>
    <s v="GESTION HD"/>
    <s v="FREDDY O CORTES DIAZ"/>
    <s v="frp_fpetro"/>
    <s v="3-Moderado/Limitado"/>
    <x v="1"/>
    <x v="1"/>
    <x v="1"/>
    <s v="INDUSTRIAS CHILENAS DE ALAMBRE INCHALAM S.A."/>
    <s v="HD/_x000a_RV: Ticket #19018 - Embalaje facilitado a proveedor"/>
    <s v="21/02/2024 12:45:57"/>
    <s v="21/02/2024 12:54:29"/>
    <x v="0"/>
    <s v="TI"/>
    <s v="APLICATIVOS"/>
    <s v="21/02/2024 16:37:58"/>
    <s v="21/02/2024 23:50:00"/>
    <s v="PREVENTIVO: NO_x000a_CODIGO DE SERVICIO:_x000a_DIRECCION: _x000a_QUIEN REPORTA: Freddy Cortés Díaz +56 9 6605 6481_x000a_CONTACTO EN TERRENO: Freddy Cortés Díaz +56 9 6605 6481_x000a__x000a_REQUERIMIENTO:_x000a__x000a__x000a_Favor llevar a PRD orden indicada em archivo adjunto._x000a_Quedo atenta_x000a_Johanna García R"/>
    <s v="Se ejecuta con éxito el transporte solicitado. Se informa a cliente vía mail"/>
    <d v="1899-12-30T00:00:00"/>
    <d v="1899-12-30T03:52:01"/>
    <d v="1899-12-30T03:52:01"/>
  </r>
  <r>
    <s v="INC000002628352"/>
    <s v="VPN IP - MPLS"/>
    <x v="9"/>
    <s v="GESTION HD"/>
    <s v="NICOLAS A SAAVEDRA EGUILUZ"/>
    <s v="frp_fpetro"/>
    <s v="3-Moderado/Limitado"/>
    <x v="1"/>
    <x v="1"/>
    <x v="1"/>
    <s v="NUTRISCO CHILE SA"/>
    <s v="HD/_x000a_RV: NUTRISCO: Presentación Informe Mensual"/>
    <s v="21/02/2024 14:12:41"/>
    <s v="21/02/2024 14:14:54"/>
    <x v="0"/>
    <s v="CDP ANTIGUO 1"/>
    <s v="CDP ANTIGUO 2"/>
    <s v="21/02/2024 16:54:08"/>
    <s v="21/02/2024 23:50:00"/>
    <s v="PREVENTIVO: NO_x000a_CODIGO DE SERVICIO:_x000a_DIRECCION:_x000a_QUIEN REPORTA: Nicolás Saavedra Eguiluz  56 9 6187 5469_x000a_CONTACTO EN TERRENO: Nicolás Saavedra Eguiluz  56 9 6187 5469_x000a__x000a_REQUERIMIENTO:_x000a__x000a_Hola Jorge,_x000a__x000a_Según lo conversado, adjunto presentación e informe mensual"/>
    <s v="Según lo conversado, adjunto presentación e informe mensual correspondiente al mes de enero 2024"/>
    <d v="1899-12-30T00:00:00"/>
    <d v="1899-12-30T02:41:27"/>
    <d v="1899-12-30T02:41:27"/>
  </r>
  <r>
    <s v="INC000002628366"/>
    <s v="SAP"/>
    <x v="9"/>
    <s v="GESTION HD"/>
    <s v="FREDDY O CORTES DIAZ"/>
    <s v="frp_fpetro"/>
    <s v="3-Moderado/Limitado"/>
    <x v="1"/>
    <x v="1"/>
    <x v="1"/>
    <s v="INDUSTRIAS CHILENAS DE ALAMBRE INCHALAM S.A."/>
    <s v="HD/RV: Agregar a un rol las tx asociadas a la exclusión de materiales por clienteFavio P."/>
    <s v="21/02/2024 15:34:05"/>
    <s v="21/02/2024 15:35:32"/>
    <x v="0"/>
    <s v="TI"/>
    <s v="APLICATIVOS"/>
    <s v="21/02/2024 16:42:51"/>
    <s v="21/02/2024 23:50:00"/>
    <s v="PREVENTIVO: NO_x000a_CODIGO DE SERVICIO:_x000a_DIRECCION:_x000a_QUIEN REPORTA:_x000a_CONTACTO EN TERRENO:_x000a_PROBLEMA:_x000a_REQUERIMIENTO:_x000a__x000a_Hola Johanna,_x000a__x000a_La OT que contienen el nuevo rol de autorizaciones ZERP_SD_ADMLISEXCMAT (SD - Administrador Listas Exclusión de Materiales) es:_x000a__x000a_DE"/>
    <s v="Se ejecuta con éxito el transporte solicitado. Se informa a cliente vía mail"/>
    <d v="1899-12-30T00:00:00"/>
    <d v="1899-12-30T01:08:46"/>
    <d v="1899-12-30T01:08:46"/>
  </r>
  <r>
    <s v="INC000002628383"/>
    <s v="HOUSING"/>
    <x v="11"/>
    <s v="APQ ACCESOS"/>
    <s v="ESTEBAN O BUSTOS CORNEJO"/>
    <s v="tct_ebusto"/>
    <s v="4-Menor/Localizado"/>
    <x v="0"/>
    <x v="0"/>
    <x v="1"/>
    <s v="TELEFONICA EMPRESAS DE CHILE SA"/>
    <s v="SUPERVISION PROYECTO HUAWEI"/>
    <s v="21/02/2024 16:13:14"/>
    <s v="21/02/2024 16:15:44"/>
    <x v="0"/>
    <s v="CDP ANTIGUO 1"/>
    <s v="CDP ANTIGUO 2"/>
    <s v="21/02/2024 18:10:39"/>
    <s v="21/02/2024 23:50:00"/>
    <s v="SUPERVISION PROYECTO HUAWEI"/>
    <s v="SUPERVISION CRQ/OK"/>
    <d v="1899-12-30T01:54:55"/>
    <d v="1899-12-30T01:57:25"/>
    <d v="1899-12-30T00:02:30"/>
  </r>
  <r>
    <s v="INC000002628396"/>
    <s v="HOSTING VIRTUAL"/>
    <x v="6"/>
    <s v="SISTEMA OPERATIVO MICROSOFT"/>
    <s v="JAVIER CUEVAS"/>
    <s v="tct_jacuev"/>
    <s v="4-Menor/Localizado"/>
    <x v="0"/>
    <x v="0"/>
    <x v="1"/>
    <s v="TELEFONICA GLOBAL TECHNOLOGY S.A.AGENCIA EN CHILE"/>
    <s v="ELIMINACION EXCHANGE DEPRECADOS"/>
    <s v="21/02/2024 16:50:32"/>
    <s v="21/02/2024 16:52:23"/>
    <x v="0"/>
    <s v="TI"/>
    <s v="SISTEMAS OPERATIVOS"/>
    <s v="21/02/2024 16:52:23"/>
    <s v="21/02/2024 23:50:00"/>
    <s v="REU COORDINACION"/>
    <s v="OK"/>
    <d v="1899-12-30T00:00:00"/>
    <d v="1899-12-30T00:01:51"/>
    <d v="1899-12-30T00:01:51"/>
  </r>
  <r>
    <s v="INC000002628423"/>
    <s v="HOUSING"/>
    <x v="11"/>
    <s v="APQ ACCESOS"/>
    <s v="JOSE G MARQUEZ MARCANO"/>
    <s v="tct_josmam"/>
    <s v="4-Menor/Localizado"/>
    <x v="0"/>
    <x v="0"/>
    <x v="1"/>
    <s v="TELEFONICA EMPRESAS DE CHILE SA"/>
    <s v="TOMA DE ALARMAS DE CLIENTES"/>
    <s v="21/02/2024 12:54:07"/>
    <s v="21/02/2024 12:55:29"/>
    <x v="0"/>
    <s v="CDP ANTIGUO 1"/>
    <s v="CDP ANTIGUO 2"/>
    <s v="21/02/2024 12:57:00"/>
    <s v="21/02/2024 23:50:00"/>
    <s v="TOMA DE ALARMAS DE CLIENTES"/>
    <s v="TOMA DE ALARMAS REALIZADAS"/>
    <d v="1899-12-30T00:01:16"/>
    <d v="1899-12-30T00:02:53"/>
    <d v="1899-12-30T00:01:37"/>
  </r>
  <r>
    <s v="INC000002628439"/>
    <s v="HOUSING"/>
    <x v="11"/>
    <s v="APQ ACCESOS"/>
    <s v="JOSE G MARQUEZ MARCANO"/>
    <s v="tct_josmam"/>
    <s v="4-Menor/Localizado"/>
    <x v="0"/>
    <x v="0"/>
    <x v="1"/>
    <s v="TELEFONICA EMPRESAS DE CHILE SA"/>
    <s v="RONDA Y REVISION DE SALAS 12:30"/>
    <s v="21/02/2024 13:06:05"/>
    <s v="21/02/2024 13:07:47"/>
    <x v="0"/>
    <s v="CDP ANTIGUO 1"/>
    <s v="CDP ANTIGUO 2"/>
    <s v="21/02/2024 13:09:00"/>
    <s v="21/02/2024 23:50:00"/>
    <s v="RONDA Y REVISION DE SALAS 12:30"/>
    <s v="RONDAS REALIZADAS"/>
    <d v="1899-12-30T00:00:54"/>
    <d v="1899-12-30T00:02:55"/>
    <d v="1899-12-30T00:02:01"/>
  </r>
  <r>
    <s v="INC000002628671"/>
    <s v="CORREO"/>
    <x v="19"/>
    <s v="GOOGLE WORKSPACE"/>
    <s v="JAVIERA A UMAÑA YEVENES"/>
    <s v="tct_jumana"/>
    <s v="4-Menor/Localizado"/>
    <x v="0"/>
    <x v="0"/>
    <x v="1"/>
    <s v="TELEFONICA GLOBAL TECHNOLOGY S.A.AGENCIA EN CHILE"/>
    <s v="Solicitud de Paso a Producción CHI-003685378-1/C-19872300191"/>
    <s v="21/02/2024 17:44:41"/>
    <s v="21/02/2024 17:44:43"/>
    <x v="0"/>
    <s v="TI"/>
    <s v="APLICATIVOS"/>
    <s v="21/02/2024 17:46:27"/>
    <s v="21/02/2024 23:50:00"/>
    <s v="@JAVIERA ANGELICA UMAÑA YEVENES favor tu apoyo para revisar este proyecto referente a google workspace y darnos el feedback si es acepto en continuidad operacional."/>
    <m/>
    <d v="1899-12-30T00:00:00"/>
    <d v="1899-12-30T00:01:46"/>
    <d v="1899-12-30T00:01:46"/>
  </r>
  <r>
    <s v="INC000002628703"/>
    <s v="VPN IP - MPLS"/>
    <x v="17"/>
    <s v="GESTION HD"/>
    <s v="RODRIGO VÁSQUEZ MUÑOZ"/>
    <s v="frp_pcamay"/>
    <s v="3-Moderado/Limitado"/>
    <x v="1"/>
    <x v="1"/>
    <x v="1"/>
    <s v="ACMA S.A."/>
    <s v="HD/ACMA - Ejecutar respaldo FULL servidor ACP"/>
    <s v="21/02/2024 20:07:41"/>
    <s v="21/02/2024 20:11:50"/>
    <x v="0"/>
    <s v="CDP ANTIGUO 1"/>
    <s v="CDP ANTIGUO 2"/>
    <s v="24/02/2024 8:34:22"/>
    <s v="24/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Acciones de"/>
    <d v="1900-01-01T01:27:18"/>
    <d v="1900-01-01T12:26:41"/>
    <d v="1899-12-30T10:59:23"/>
  </r>
  <r>
    <s v="INC000002628938"/>
    <s v="TICKET-INTELIGENTE"/>
    <x v="4"/>
    <s v="GESTION TI"/>
    <s v="MICHAEL H GONZALEZ OLIVARES"/>
    <s v="USR_TSIGHT"/>
    <s v="1-Extenso/Generalizado"/>
    <x v="0"/>
    <x v="0"/>
    <x v="3"/>
    <s v="CAMARA DE COMERCIO DE SANTIAGO A G"/>
    <s v="cacost01 - contbatbic TICKET AUTOMATICO"/>
    <s v="21/02/2024 17:09:04"/>
    <s v="21/02/2024 17:09:04"/>
    <x v="0"/>
    <s v="TRUESIGHT"/>
    <s v="TRUESIGHT"/>
    <s v="21/02/2024 18:33:4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trabajo remoto, sin intervención._x000a_Se efectúa contacto con cliente:  Se envía correo a cliente para revisión._x000a_Teléfono de contacto: N/A_x000a_Acciones realizadas: Ingreso ssh a servidor afectado, problema de espacio en filesystem /u01 debe ser resuelto por clie"/>
    <d v="1899-12-30T00:22:21"/>
    <d v="1899-12-30T01:24:40"/>
    <d v="1899-12-30T01:02:19"/>
  </r>
  <r>
    <s v="INC000002628949"/>
    <s v="VPN IP - MPLS"/>
    <x v="5"/>
    <s v="GESTION HD"/>
    <s v="LUIS A VILLASMIL CASTILLO"/>
    <s v="frp_pcamay"/>
    <s v="3-Moderado/Limitado"/>
    <x v="1"/>
    <x v="1"/>
    <x v="1"/>
    <s v="TELEFONICA GLOBAL TECHNOLOGY S.A.AGENCIA EN CHILE"/>
    <s v="HD/RE: C-19872400085 // RV: CLOUD  //  CC-CHI-0000136324  //"/>
    <s v="21/02/2024 17:15:29"/>
    <s v="21/02/2024 17:18:24"/>
    <x v="0"/>
    <s v="CDP ANTIGUO 1"/>
    <s v="CDP ANTIGUO 2"/>
    <s v="22/02/2024 12:51:12"/>
    <s v="22/02/2024 23:50:00"/>
    <s v="PREVENTIVO: NO_x000a_CODIGO DE SERVICIO:_x000a_DIRECCION:_x000a_QUIEN REPORTA:+56 9 9343 3824 Willians José Arenas Zarraga _x000a_CONTACTO EN TERRENO:_x000a_PROBLEMA:_x000a_REQUERIMIENTO:@Help Desk favor su apoyo asignando un especialista de comunicaciones de acuerdo lo indicado por @ONIAS"/>
    <m/>
    <d v="1899-12-30T18:51:38"/>
    <d v="1899-12-30T19:35:43"/>
    <d v="1899-12-30T00:44:05"/>
  </r>
  <r>
    <s v="INC000002628971"/>
    <s v="VPN IP - MPLS"/>
    <x v="3"/>
    <s v="GESTION HD"/>
    <s v="PABLO N OLIVA ALARCON"/>
    <s v="frp_pcamay"/>
    <s v="3-Moderado/Limitado"/>
    <x v="1"/>
    <x v="1"/>
    <x v="1"/>
    <s v="EMPRESA NACIONAL DE CERTIFICACIONES"/>
    <s v="HD/Aumento RAM VM"/>
    <s v="21/02/2024 17:38:02"/>
    <s v="21/02/2024 17:38:56"/>
    <x v="0"/>
    <s v="CDP ANTIGUO 1"/>
    <s v="CDP ANTIGUO 2"/>
    <s v="22/02/2024 0:10:04"/>
    <s v="22/02/2024 23:50:00"/>
    <s v="PREVENTIVO: NO_x000a_CODIGO DE SERVICIO:_x000a_DIRECCION:_x000a_QUIEN REPORTA:(+56 9) 62975459 Manuel Benítez Román_x000a_CONTACTO EN TERRENO:_x000a_PROBLEMA:_x000a_REQUERIMIENTO: favor tu ayuda urgente para gestionar el aumento de ram a 80GB del siguiente servidor_x000a_VM: s4d34ecertdb3_x000a_IP: 19"/>
    <s v="FASE RESOLUCIÓN Y RECUPERACIÓN_x000a__x000a_Se efectúa contacto con cliente: Manuel Benitez_x000a__x000a_Teléfono de contacto:NA_x000a__x000a_Acciones realizadas: Aumento de ram a 80Gb y habiltiacion de cambio en caliente_x000a__x000a_Solución paliativa o definitiva: Definitiva_x000a__x000a_Acciones de Mejora, Re"/>
    <d v="1899-12-30T00:00:00"/>
    <d v="1899-12-30T06:32:02"/>
    <d v="1899-12-30T06:32:02"/>
  </r>
  <r>
    <s v="INC000002629027"/>
    <s v="HOUSING"/>
    <x v="14"/>
    <s v="BELIEVE"/>
    <s v="FRANCISCO J FELIU ABARCA"/>
    <s v="frp_xgambo"/>
    <s v="3-Moderado/Limitado"/>
    <x v="1"/>
    <x v="1"/>
    <x v="1"/>
    <s v="CELULOSA ARAUCO Y CONSTITUCION S A"/>
    <s v="GESTION DATACENTER/ ACCESOS / CELULOSA ARAUCO Y CONSTITUCION S A"/>
    <s v="21/02/2024 18:03:29"/>
    <s v="21/02/2024 18:04:34"/>
    <x v="0"/>
    <s v="HARDWARE"/>
    <s v="DATACENTER"/>
    <s v="21/02/2024 18:23:41"/>
    <s v="21/02/2024 23:50:00"/>
    <s v="EMPRESA: CELULOSA ARAUCO Y CONSTITUCION S A_x000a_CÓDIGO DE SERVICIO: _x000a_DIRECCIÓN:Calle San Martin #50, Santiago Centro, Santiago_x000a_NOMBRE DE QUIEN REPORTA: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53"/>
    <d v="1899-12-30T00:20:12"/>
    <d v="1899-12-30T00:13:19"/>
  </r>
  <r>
    <s v="INC000002629032"/>
    <s v="GDA"/>
    <x v="5"/>
    <s v="GESTION DE ACCESO"/>
    <s v="LUIS RODRIGO ACEVEDO COLLIPAL"/>
    <s v="asc_atoled"/>
    <s v="2-Significativo/Amplio"/>
    <x v="2"/>
    <x v="2"/>
    <x v="1"/>
    <s v="FRACTALIA"/>
    <s v="Acceso a Servidor GDA"/>
    <s v="21/02/2024 18:12:36"/>
    <s v="21/02/2024 18:16:26"/>
    <x v="0"/>
    <s v="PLATAFORMAS"/>
    <s v="E-HEALTH"/>
    <s v="22/02/2024 12:27:11"/>
    <s v="22/02/2024 23:50:00"/>
    <s v="Necesitamos validar los servicios montados en el servidor “webserver” (10.68.132.69), el cual se encuentra en la infraestructura interna de Telefonica, tratamos de acceder con la vpn que tenemos pero sin éxito, por lo cual necesitamos de Su apoyo para po"/>
    <s v="Se revisa caso en sesión teams junto a Oscar Villaroel (Sixbell) y Rocardo Gallegos (especialista MS) quien revisa la configuración a nivel de SO, proveedor indicaba que no podía tener conexión con servidor 10.68.132.69, pero al revisar servidor Ricardo"/>
    <d v="1899-12-30T16:15:47"/>
    <d v="1899-12-30T18:14:35"/>
    <d v="1899-12-30T01:58:48"/>
  </r>
  <r>
    <s v="INC000002629052"/>
    <s v="HOUSING"/>
    <x v="11"/>
    <s v="APQ ACCESOS"/>
    <s v="JOSE G MARQUEZ MARCANO"/>
    <s v="tct_josmam"/>
    <s v="4-Menor/Localizado"/>
    <x v="0"/>
    <x v="0"/>
    <x v="1"/>
    <s v="TELEFONICA EMPRESAS DE CHILE SA"/>
    <s v="RONDA Y REVISION DE SALAS 15:30"/>
    <s v="21/02/2024 19:04:08"/>
    <s v="21/02/2024 19:04:56"/>
    <x v="0"/>
    <s v="CDP ANTIGUO 1"/>
    <s v="CDP ANTIGUO 2"/>
    <s v="21/02/2024 19:06:10"/>
    <s v="21/02/2024 23:50:00"/>
    <s v="RONDA Y REVISION DE SALAS"/>
    <s v="RONDAS REALIZADAS"/>
    <d v="1899-12-30T00:00:58"/>
    <d v="1899-12-30T00:02:02"/>
    <d v="1899-12-30T00:01:04"/>
  </r>
  <r>
    <s v="INC000002629054"/>
    <s v="HOUSING"/>
    <x v="11"/>
    <s v="APQ ACCESOS"/>
    <s v="JOSE G MARQUEZ MARCANO"/>
    <s v="tct_josmam"/>
    <s v="4-Menor/Localizado"/>
    <x v="0"/>
    <x v="0"/>
    <x v="1"/>
    <s v="TELEFONICA EMPRESAS DE CHILE SA"/>
    <s v="RONDA Y REVISION DE SALAS 18:30"/>
    <s v="21/02/2024 19:06:28"/>
    <s v="21/02/2024 19:07:11"/>
    <x v="0"/>
    <s v="CDP ANTIGUO 1"/>
    <s v="CDP ANTIGUO 2"/>
    <s v="21/02/2024 19:08:20"/>
    <s v="21/02/2024 23:50:00"/>
    <s v="RONDA Y REVISION DE SALAS 18:30"/>
    <s v="RONDAS REALIZADAS"/>
    <d v="1899-12-30T00:00:55"/>
    <d v="1899-12-30T00:01:52"/>
    <d v="1899-12-30T00:00:57"/>
  </r>
  <r>
    <s v="INC000002629114"/>
    <s v="VPN IP - MPLS"/>
    <x v="5"/>
    <s v="GESTION HD"/>
    <s v="MARIO PARADA DUARTE"/>
    <s v="frp_pcamay"/>
    <s v="3-Moderado/Limitado"/>
    <x v="1"/>
    <x v="1"/>
    <x v="1"/>
    <s v="ELECTRICIDAD GOBANTES S.A."/>
    <s v="HD/NUEVO REQUERIMIENTO PRUEBAS DE ENLACES HACIA DATA CENTER"/>
    <s v="21/02/2024 18:09:35"/>
    <s v="21/02/2024 18:10:52"/>
    <x v="0"/>
    <s v="COMUNICACIONES"/>
    <s v="EQUIPOS DATOS"/>
    <s v="28/02/2024 10:06:55"/>
    <s v="28/02/2024 23:50:00"/>
    <s v="PREVENTIVO: NO_x000a_CODIGO DE SERVICIO:_x000a_DIRECCION:_x000a_QUIEN REPORTA:Fono   226900063  Cel.    991296870 Marco Valdivia Pastén_x000a_CONTACTO EN TERRENO:_x000a_PROBLEMA:_x000a_REQUERIMIENTO:ecesitamos nuevamente realizar pruebas de enlace._x000a_Favor si es posible reabrir el folio o ap"/>
    <s v="Pruebas realizadas entre cliente y proveedores Huawei  y Entel terminar"/>
    <d v="1900-01-05T07:33:10"/>
    <d v="1900-01-05T15:57:20"/>
    <d v="1899-12-30T08:24:10"/>
  </r>
  <r>
    <s v="INC000002629136"/>
    <s v="TICKET-INTELIGENTE"/>
    <x v="6"/>
    <s v="GESTION TI"/>
    <s v="RICARDO R GALLEGOS OYANEDER"/>
    <s v="USR_TSIGHT"/>
    <s v="1-Extenso/Generalizado"/>
    <x v="0"/>
    <x v="0"/>
    <x v="3"/>
    <s v="TELEFONICA EMPRESAS DE CHILE SA"/>
    <s v="telefonicainf - telefonicam04 TICKET AUTOMATICO"/>
    <s v="21/02/2024 18:39:53"/>
    <s v="21/02/2024 18:39:53"/>
    <x v="0"/>
    <s v="TRUESIGHT"/>
    <s v="TRUESIGHT"/>
    <s v="22/02/2024 0:25:00"/>
    <s v="22/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5:44:16"/>
    <d v="1899-12-30T05:45:07"/>
    <d v="1899-12-30T00:00:51"/>
  </r>
  <r>
    <s v="INC000002629179"/>
    <s v="TICKET-INTELIGENTE"/>
    <x v="6"/>
    <s v="GESTION TI"/>
    <s v="RICARDO R GALLEGOS OYANEDER"/>
    <s v="USR_TSIGHT"/>
    <s v="1-Extenso/Generalizado"/>
    <x v="0"/>
    <x v="0"/>
    <x v="3"/>
    <s v="GPS CHILE SPA"/>
    <s v="gpschi01 - wnprdb_gps10 TICKET AUTOMATICO"/>
    <s v="21/02/2024 19:51:56"/>
    <s v="21/02/2024 19:51:56"/>
    <x v="0"/>
    <s v="TRUESIGHT"/>
    <s v="TRUESIGHT"/>
    <s v="22/02/2024 0:22:48"/>
    <s v="22/02/2024 23:50:00"/>
    <s v="PREVENTIVO=SI_x000a_CODIGO DE SERVICIO=WNPRDB_GPS10_x000a_DIRECCION=NULL_x000a_CIUDAD=NULL_x000a_COMUNA LOCAL=Santiago_x000a_REGION=NULL_x000a_QUIEN REPORTA=Ticket automático_x000a_CONTACTO EN TERRENO=_x000a_PROBLEMA=High RAM Usage Alert for Node GPSCHI01 - WNPRDB_GPS10_x000a_REQUERIMIENTO=_x000a_EQUIPOS ENERGIZA"/>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29:27"/>
    <d v="1899-12-30T04:30:52"/>
    <d v="1899-12-30T00:01:25"/>
  </r>
  <r>
    <s v="INC000002629255"/>
    <s v="HOUSING"/>
    <x v="11"/>
    <s v="APQ ACCESOS"/>
    <s v="JAIRO A SALINAS GARAY"/>
    <s v="tct_jsalin"/>
    <s v="3-Moderado/Limitado"/>
    <x v="1"/>
    <x v="1"/>
    <x v="1"/>
    <s v="TELEFONICA EMPRESAS DE CHILE SA"/>
    <s v="Tendido de cableado para cliente RBC-DXC"/>
    <s v="22/02/2024 6:47:13"/>
    <s v="22/02/2024 6:57:31"/>
    <x v="0"/>
    <s v="CDP ANTIGUO 1"/>
    <s v="CDP ANTIGUO 2"/>
    <s v="22/02/2024 6:57:31"/>
    <s v="22/02/2024 23:50:00"/>
    <s v="Tendido de cableado para cliente RBC-DXC"/>
    <s v="SUPERVISION CRQ/OK."/>
    <d v="1899-12-30T00:00:00"/>
    <d v="1899-12-30T00:10:18"/>
    <d v="1899-12-30T00:10:18"/>
  </r>
  <r>
    <s v="INC000002629256"/>
    <s v="HOUSING"/>
    <x v="11"/>
    <s v="APQ ACCESOS"/>
    <s v="JAIRO A SALINAS GARAY"/>
    <s v="tct_jsalin"/>
    <s v="3-Moderado/Limitado"/>
    <x v="1"/>
    <x v="1"/>
    <x v="1"/>
    <s v="TELEFONICA EMPRESAS DE CHILE SA"/>
    <s v="PROYECTOS INTERNOS HUAWEI"/>
    <s v="22/02/2024 6:57:37"/>
    <s v="22/02/2024 7:01:01"/>
    <x v="0"/>
    <s v="CDP ANTIGUO 1"/>
    <s v="CDP ANTIGUO 2"/>
    <s v="22/02/2024 7:01:01"/>
    <s v="22/02/2024 23:50:00"/>
    <s v="PROYECTOS INTERNOS HUAWEI"/>
    <s v="SUPERVISION CRQ/OK."/>
    <d v="1899-12-30T00:00:00"/>
    <d v="1899-12-30T00:03:24"/>
    <d v="1899-12-30T00:03:24"/>
  </r>
  <r>
    <s v="INC000002629257"/>
    <s v="HOUSING"/>
    <x v="11"/>
    <s v="APQ ACCESOS"/>
    <s v="JAIRO A SALINAS GARAY"/>
    <s v="tct_jsalin"/>
    <s v="3-Moderado/Limitado"/>
    <x v="1"/>
    <x v="1"/>
    <x v="1"/>
    <s v="TELEFONICA EMPRESAS DE CHILE SA"/>
    <s v="RONDA Y REVISION DE SALAS TECNICAS 20:30"/>
    <s v="22/02/2024 7:01:12"/>
    <s v="22/02/2024 7:06:12"/>
    <x v="0"/>
    <s v="CDP ANTIGUO 1"/>
    <s v="CDP ANTIGUO 2"/>
    <s v="22/02/2024 7:06:12"/>
    <s v="22/02/2024 23:50:00"/>
    <s v="RONDA Y REVISION DE SALAS TECNICAS 20:30"/>
    <s v="RONDA REALIZADA"/>
    <d v="1899-12-30T00:00:00"/>
    <d v="1899-12-30T00:05:00"/>
    <d v="1899-12-30T00:05:00"/>
  </r>
  <r>
    <s v="INC000002629258"/>
    <s v="HOUSING"/>
    <x v="11"/>
    <s v="APQ ACCESOS"/>
    <s v="JAIRO A SALINAS GARAY"/>
    <s v="tct_jsalin"/>
    <s v="3-Moderado/Limitado"/>
    <x v="1"/>
    <x v="1"/>
    <x v="1"/>
    <s v="TELEFONICA EMPRESAS DE CHILE SA"/>
    <s v="TOMA DE ALARMAS DE CLIENTE"/>
    <s v="22/02/2024 7:06:24"/>
    <s v="22/02/2024 7:09:30"/>
    <x v="0"/>
    <s v="CDP ANTIGUO 1"/>
    <s v="CDP ANTIGUO 2"/>
    <s v="22/02/2024 7:09:30"/>
    <s v="22/02/2024 23:50:00"/>
    <s v="TOMA DE ALARMAS DE CLIENTE"/>
    <s v="TOMA DE ALARMAS REALIZADA."/>
    <d v="1899-12-30T00:00:00"/>
    <d v="1899-12-30T00:03:06"/>
    <d v="1899-12-30T00:03:06"/>
  </r>
  <r>
    <s v="INC000002629260"/>
    <s v="HOUSING"/>
    <x v="11"/>
    <s v="APQ ACCESOS"/>
    <s v="JAIRO A SALINAS GARAY"/>
    <s v="tct_jsalin"/>
    <s v="3-Moderado/Limitado"/>
    <x v="1"/>
    <x v="1"/>
    <x v="1"/>
    <s v="TELEFONICA EMPRESAS DE CHILE SA"/>
    <s v="RONDA Y REVISION DE SALAS TECNICAS 06:30"/>
    <s v="22/02/2024 7:30:47"/>
    <s v="22/02/2024 7:32:41"/>
    <x v="0"/>
    <s v="CDP ANTIGUO 1"/>
    <s v="CDP ANTIGUO 2"/>
    <s v="22/02/2024 7:32:41"/>
    <s v="22/02/2024 23:50:00"/>
    <s v="RONDA Y REVISION DE SALAS TECNICAS 06:30"/>
    <s v="RONDA REALIZADA."/>
    <d v="1899-12-30T00:00:00"/>
    <d v="1899-12-30T00:01:54"/>
    <d v="1899-12-30T00:01:54"/>
  </r>
  <r>
    <s v="INC000002629299"/>
    <s v="HOUSING"/>
    <x v="11"/>
    <s v="APQ ACCESOS"/>
    <s v="JOSE G MARQUEZ MARCANO"/>
    <s v="tct_josmam"/>
    <s v="4-Menor/Localizado"/>
    <x v="0"/>
    <x v="0"/>
    <x v="1"/>
    <s v="TELEFONICA EMPRESAS DE CHILE SA"/>
    <s v="RONDA Y REVISION DE SALAS 8:30"/>
    <s v="22/02/2024 9:46:04"/>
    <s v="22/02/2024 9:46:52"/>
    <x v="0"/>
    <s v="CDP ANTIGUO 1"/>
    <s v="CDP ANTIGUO 2"/>
    <s v="22/02/2024 9:48:03"/>
    <s v="22/02/2024 23:50:00"/>
    <s v="RONDA Y REVISION DE SALAS"/>
    <s v="RONDAS REALIZADAS"/>
    <d v="1899-12-30T00:00:55"/>
    <d v="1899-12-30T00:01:59"/>
    <d v="1899-12-30T00:01:04"/>
  </r>
  <r>
    <s v="INC000002629371"/>
    <s v="TICKET-INTELIGENTE"/>
    <x v="6"/>
    <s v="GESTION TI"/>
    <s v="RICARDO R GALLEGOS OYANEDER"/>
    <s v="USR_TSIGHT"/>
    <s v="1-Extenso/Generalizado"/>
    <x v="0"/>
    <x v="0"/>
    <x v="3"/>
    <s v="COAGRA S A"/>
    <s v="coagra01 - sap_prod_e_vm TICKET AUTOMATICO"/>
    <s v="21/02/2024 22:11:48"/>
    <s v="21/02/2024 22:11:48"/>
    <x v="0"/>
    <s v="TRUESIGHT"/>
    <s v="TRUESIGHT"/>
    <s v="22/02/2024 0:16:32"/>
    <s v="22/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55:42"/>
    <d v="1899-12-30T02:04:44"/>
    <d v="1899-12-30T00:09:02"/>
  </r>
  <r>
    <s v="INC000002629406"/>
    <s v="TICKET-INTELIGENTE"/>
    <x v="6"/>
    <s v="GESTION TI"/>
    <s v="RICARDO R GALLEGOS OYANEDER"/>
    <s v="USR_TSIGHT"/>
    <s v="1-Extenso/Generalizado"/>
    <x v="0"/>
    <x v="0"/>
    <x v="3"/>
    <s v="FUNDACION INSTITUTO PROFESIONAL DUOC UC"/>
    <s v="fiprdu01 - srvinfra_vm TICKET AUTOMATICO"/>
    <s v="21/02/2024 23:41:09"/>
    <s v="21/02/2024 23:41:09"/>
    <x v="0"/>
    <s v="TRUESIGHT"/>
    <s v="TRUESIGHT"/>
    <s v="22/02/2024 11:56:59"/>
    <s v="22/02/2024 23:50:00"/>
    <s v="PREVENTIVO=SI_x000a_CODIGO DE SERVICIO=SRVINFRA_VM_x000a_DIRECCION=NULL_x000a_CIUDAD=NULL_x000a_COMUNA LOCAL=_x000a_REGION=NULL_x000a_QUIEN REPORTA=Ticket automático_x000a_CONTACTO EN TERRENO=_x000a_PROBLEMA=Node FIPRDU01 - SRVINFRA_VM CPU Load at 100 % Exceeds Threshold_x000a_REQUERIMIENTO=_x000a_EQUIPOS ENERGIZ"/>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2:14:30"/>
    <d v="1899-12-30T12:15:50"/>
    <d v="1899-12-30T00:01:20"/>
  </r>
  <r>
    <s v="INC000002629520"/>
    <s v="SAP"/>
    <x v="9"/>
    <s v="CLOUD SAP HANA"/>
    <s v="NICOLAS A SAAVEDRA EGUILUZ"/>
    <s v="tct_nsaave"/>
    <s v="4-Menor/Localizado"/>
    <x v="0"/>
    <x v="0"/>
    <x v="1"/>
    <s v="TELEFONICA EMPRESAS DE CHILE SA"/>
    <s v="Checklist Diario clientes 22.02.24"/>
    <s v="22/02/2024 7:49:03"/>
    <s v="22/02/2024 7:50:12"/>
    <x v="0"/>
    <s v="Service"/>
    <s v="Internal"/>
    <s v="22/02/2024 7:50:36"/>
    <s v="22/02/2024 23:50:00"/>
    <s v="Se realiza Checklist Diario de los clientes; _x000a_HDC_x000a_NUTRISCO"/>
    <s v="Se realiza Checklist Diario de los clientes; _x000a_HDC_x000a_NUTRISCO"/>
    <d v="1899-12-30T00:00:00"/>
    <d v="1899-12-30T00:01:33"/>
    <d v="1899-12-30T00:01:33"/>
  </r>
  <r>
    <s v="INC000002629769"/>
    <s v="HOUSING"/>
    <x v="8"/>
    <s v="BELIEVE"/>
    <s v="JOSE G MARQUEZ MARCANO"/>
    <s v="frp_jcruzy"/>
    <s v="3-Moderado/Limitado"/>
    <x v="1"/>
    <x v="1"/>
    <x v="1"/>
    <s v="TELEFONICA EMPRESAS DE CHILE SA"/>
    <s v="GESTION DATACENTER/ ACCESOS  / TELEFONICA EMPRESAS DE CHILE SA"/>
    <s v="22/02/2024 7:53:51"/>
    <s v="22/02/2024 8:20:06"/>
    <x v="0"/>
    <s v="COMUNICACIONES"/>
    <s v="VPN IP - MPLS"/>
    <s v="22/02/2024 8:37:57"/>
    <s v="22/02/2024 23:50:00"/>
    <s v="EMPRESA:    _x0009_TELEFONICA EMPRESAS DE CHILE SA_x000a_CÓDIGO DE SERVICIO:_x000a_DIRECCIÓN: Av. presidente Prieto #226, Paine, Santiago_x000a_NOMBRE DE QUIEN REPORTA:  Sebastian Contreras_x000a_TELÉFONO DE QUIEN REPORTA:  987685102_x000a_NOMBRE DE CONTACTO EN TERRENO: **_x000a_REQUERIMIENTO:"/>
    <s v="ACCESOS AUTORIZADOS"/>
    <d v="1899-12-30T00:00:58"/>
    <d v="1899-12-30T00:44:06"/>
    <d v="1899-12-30T00:43:08"/>
  </r>
  <r>
    <s v="INC000002629915"/>
    <s v="HOUSING"/>
    <x v="13"/>
    <s v="BELIEVE"/>
    <s v="RENE E VILLEGAS CARREÑO"/>
    <s v="frp_jcarri"/>
    <s v="3-Moderado/Limitado"/>
    <x v="1"/>
    <x v="1"/>
    <x v="1"/>
    <s v="BANCO SANTANDER CHILE"/>
    <s v="GESTION DATACENTER/ ACCESOS /BANCO SANTANDER CHILE"/>
    <s v="22/02/2024 10:03:27"/>
    <s v="22/02/2024 10:04:47"/>
    <x v="0"/>
    <s v="COMUNICACIONES"/>
    <s v="VPN IP - MPLS"/>
    <s v="22/02/2024 10:20:50"/>
    <s v="22/02/2024 23:50:00"/>
    <s v="EMPRESA:BANCO SANTANDER CHILE_x000a_CÓDIGO DE SERVICIO: _x000a_DIRECCIÓN:Av. Apoquindo #7071, Las Condes, Santiago_x000a_NOMBRE DE QUIEN REPORTA:Christian Tapia_x000a_TELÉFONO DE QUIEN REPORTA:56981568202_x000a_NOMBRE DE CONTACTO EN TERRENO: _x000a_REQUERIMIENTO:configuracion equipo datap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1:58"/>
    <d v="1899-12-30T00:17:23"/>
    <d v="1899-12-30T00:05:25"/>
  </r>
  <r>
    <s v="INC000002629922"/>
    <s v="HOSTING VIRTUAL"/>
    <x v="6"/>
    <s v="DUOC TICKET AUTOMATICO"/>
    <s v="RICARDO R GALLEGOS OYANEDER"/>
    <s v="frp_lmosqu"/>
    <s v="4-Menor/Localizado"/>
    <x v="0"/>
    <x v="0"/>
    <x v="1"/>
    <s v="FUNDACION INSTITUTO PROFESIONAL DUOC UC"/>
    <s v="DUOC | REQ |  Levantamiento Exchange 2007"/>
    <s v="22/02/2024 10:27:04"/>
    <s v="22/02/2024 10:28:59"/>
    <x v="0"/>
    <s v="CDP ANTIGUO 1"/>
    <s v="CDP ANTIGUO 2"/>
    <s v="27/02/2024 17:54:13"/>
    <s v="27/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Levantamiento"/>
    <s v="Actividad en ejecución junto a cliente."/>
    <d v="1900-01-04T01:45:36"/>
    <d v="1900-01-04T07:27:09"/>
    <d v="1899-12-30T05:41:33"/>
  </r>
  <r>
    <s v="INC000002629926"/>
    <s v="HOSTING VIRTUAL"/>
    <x v="6"/>
    <s v="DUOC TICKET PENDIENTES"/>
    <s v="JAVIER CUEVAS"/>
    <s v="frp_lmosqu"/>
    <s v="4-Menor/Localizado"/>
    <x v="0"/>
    <x v="0"/>
    <x v="1"/>
    <s v="FUNDACION INSTITUTO PROFESIONAL DUOC UC"/>
    <s v="DUOC | REQ | Conector Exchange 2016"/>
    <s v="22/02/2024 10:30:49"/>
    <s v="22/02/2024 10:32:14"/>
    <x v="0"/>
    <s v="CDP ANTIGUO 1"/>
    <s v="CDP ANTIGUO 2"/>
    <s v="23/02/2024 11:58:27"/>
    <s v="23/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Conector Exch"/>
    <m/>
    <d v="1899-12-31T01:10:33"/>
    <d v="1899-12-31T01:27:38"/>
    <d v="1899-12-30T00:17:05"/>
  </r>
  <r>
    <s v="INC000002629947"/>
    <s v="HOUSING"/>
    <x v="13"/>
    <s v="BELIEVE"/>
    <s v="RENE E VILLEGAS CARREÑO"/>
    <s v="frp_dvilca"/>
    <s v="3-Moderado/Limitado"/>
    <x v="1"/>
    <x v="1"/>
    <x v="1"/>
    <s v="FARMACIAS AHUMADA S.A."/>
    <s v="GESTION DATACENTER/ ACCESOS /FARMACIAS AHUMADA S.A."/>
    <s v="22/02/2024 11:18:36"/>
    <s v="22/02/2024 11:21:37"/>
    <x v="0"/>
    <s v="COMUNICACIONES"/>
    <s v="VPN IP - MPLS"/>
    <s v="22/02/2024 11:40:33"/>
    <s v="22/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13:03"/>
    <d v="1899-12-30T00:21:57"/>
    <d v="1899-12-30T00:08:54"/>
  </r>
  <r>
    <s v="INC000002630013"/>
    <s v="VPN IP - MPLS"/>
    <x v="7"/>
    <s v="GESTION HD"/>
    <s v="SEBASTIAN I ACUÑA GUZMAN"/>
    <s v="frp_pcamay"/>
    <s v="3-Moderado/Limitado"/>
    <x v="1"/>
    <x v="1"/>
    <x v="1"/>
    <s v="TELEFONICA GLOBAL TECHNOLOGY S.A.AGENCIA EN CHILE"/>
    <s v="HD/servidor testbatbic no permite comunicación de agente de respaldo veritas a través de firewall"/>
    <s v="22/02/2024 10:02:06"/>
    <s v="22/02/2024 10:03:56"/>
    <x v="0"/>
    <s v="TI"/>
    <s v="SISTEMAS OPERATIVOS"/>
    <s v="22/02/2024 16:01:54"/>
    <s v="22/02/2024 23:50:00"/>
    <s v="PREVENTIVO: NO_x000a_CODIGO DE SERVICIO:_x000a_DIRECCION:_x000a_QUIEN REPORTA:+56 97411 3060 | Rodrigo Vásquez Muñoz_x000a_CONTACTO EN TERRENO:_x000a_PROBLEMA:_x000a_REQUERIMIENTO:Solicito de vuestro apoyo para crear ticket como_x000a_REQUERIMIENTO y en estado PENDIENTE asignarlo a Sebastian Acu"/>
    <s v="Se permite en el firewall de sistema operativo los puertos 1556, 13724. Se valida funcionamiento con solicitante."/>
    <d v="1899-12-30T00:00:00"/>
    <d v="1899-12-30T06:59:48"/>
    <d v="1899-12-30T06:59:48"/>
  </r>
  <r>
    <s v="INC000002630021"/>
    <s v="VPN IP - MPLS"/>
    <x v="5"/>
    <s v="GESTION HD"/>
    <s v="JUAN PABLO PAZ GOMPERTZ"/>
    <s v="frp_pcamay"/>
    <s v="3-Moderado/Limitado"/>
    <x v="1"/>
    <x v="1"/>
    <x v="1"/>
    <s v="HORTIFRUT S.A"/>
    <s v="HD/RE: Hortifrut - Software de IPS/IDS utilizado"/>
    <s v="22/02/2024 10:20:15"/>
    <s v="22/02/2024 10:22:41"/>
    <x v="0"/>
    <s v="CDP ANTIGUO 1"/>
    <s v="CDP ANTIGUO 2"/>
    <s v="22/02/2024 15:08:17"/>
    <s v="22/02/2024 23:50:00"/>
    <s v="PREVENTIVO: NO_x000a_CODIGO DE SERVICIO:_x000a_DIRECCION:_x000a_QUIEN REPORTA:Carlos Bahamonde Reyes_x000a_CONTACTO EN TERRENO:_x000a_PROBLEMA:_x000a_REQUERIMIENTO:Por auditorías nos solicitando evidencia del software de_x000a_detección/prevención de intrusos que tiene Hortifrut en Telefonica."/>
    <s v="Cliente no cuenta con servicio IPS/IDS y debe ser solicitado a nivel comercial entre cliente y Service Manager. se da cierre al folio posterior a la entrega de esta informacion solicitada."/>
    <d v="1899-12-30T03:50:08"/>
    <d v="1899-12-30T04:48:02"/>
    <d v="1899-12-30T00:57:54"/>
  </r>
  <r>
    <s v="INC000002630053"/>
    <s v="VPN IP - MPLS"/>
    <x v="7"/>
    <s v="GESTION HD"/>
    <s v="SEBASTIAN I ACUÑA GUZMAN"/>
    <s v="frp_pcamay"/>
    <s v="3-Moderado/Limitado"/>
    <x v="1"/>
    <x v="1"/>
    <x v="1"/>
    <s v="TELEFONICA GLOBAL TECHNOLOGY S.A.AGENCIA EN CHILE"/>
    <s v="HD/RE: REPORTE OPENSCAP -CCS- SEGURIDAD DE SISTEMA OPERATIVO BASE."/>
    <s v="22/02/2024 11:22:23"/>
    <s v="22/02/2024 11:24:57"/>
    <x v="0"/>
    <s v="TI"/>
    <s v="SISTEMAS OPERATIVOS"/>
    <s v="23/02/2024 11:08:50"/>
    <s v="23/02/2024 23:50:00"/>
    <s v="PREVENTIVO: NO_x000a_CODIGO DE SERVICIO:_x000a_DIRECCION:_x000a_QUIEN REPORTA:Sebastián Acuña Guzmán +56 97257 1796_x000a_CONTACTO EN TERRENO:_x000a_PROBLEMA:_x000a_REQUERIMIENTO:Estoy tratando de levantar weblogic en el servidor TESTOSBWEB y da un_x000a_error._x000a__x000a_om.oracle.classloader.weblogic.La"/>
    <s v="Se procederá a dejar sin efecto las revisiones futuras sobre este servidor, esto debido a que se levantará por parte de cliente un servidor nuevo, con Oracle Linux 9 en su última versión, al igual que weblogic 14."/>
    <d v="1899-12-30T18:57:58"/>
    <d v="1899-12-30T23:46:27"/>
    <d v="1899-12-30T04:48:29"/>
  </r>
  <r>
    <s v="INC000002630070"/>
    <s v="VPN IP - MPLS"/>
    <x v="3"/>
    <s v="GESTION HD"/>
    <s v="MOISES E MONTERO RAMOS"/>
    <s v="frp_pcamay"/>
    <s v="3-Moderado/Limitado"/>
    <x v="1"/>
    <x v="1"/>
    <x v="1"/>
    <s v="FARMACIA AHUMADA S.A."/>
    <s v="HD/Proyecto C-19872300047; FARMACIA AHUMADA S.A."/>
    <s v="22/02/2024 12:01:15"/>
    <s v="22/02/2024 12:02:33"/>
    <x v="0"/>
    <s v="CDP ANTIGUO 1"/>
    <s v="CDP ANTIGUO 2"/>
    <s v="26/02/2024 16:21:04"/>
    <s v="26/02/2024 23:50:00"/>
    <s v="PREVENTIVO: NO_x000a_CODIGO DE SERVICIO:_x000a_DIRECCION:_x000a_QUIEN REPORTA:+56 9 9343 3824 Willians José Arenas Zarraga_x000a_CONTACTO EN TERRENO:_x000a_PROBLEMA:_x000a_REQUERIMIENTO:Favor enviar informacion_x000a_con respecto a los recursos actuales en VDC San Martin y VDC Apoquindo,_x000a_proyect"/>
    <s v="Se efectúa contacto con cliente: N/A_x000a_Teléfono de contacto: N/A_x000a_Acciones realizadas: , adjunto los recursos que tiene el cliente Farmacia Ahumada en el VDC._x000a__x000a__x000a_•_x0009_Recursos VDC:_x000a_•_x0009_Organización: Ahumada-DCSM_x000a_•_x0009_Virtual Data Center: fasa_sm_vdc , fasa_apq_vdc_"/>
    <d v="1900-01-02T23:20:14"/>
    <d v="1900-01-03T04:19:49"/>
    <d v="1899-12-30T04:59:35"/>
  </r>
  <r>
    <s v="INC000002630077"/>
    <s v="VPN IP - MPLS"/>
    <x v="3"/>
    <s v="GESTION HD"/>
    <s v="ANGEL CASTRO CABRERA"/>
    <s v="frp_pcamay"/>
    <s v="3-Moderado/Limitado"/>
    <x v="1"/>
    <x v="1"/>
    <x v="1"/>
    <s v="INDUSTRIAS CHILENAS DE ALAMBRE INCHALAM S.A."/>
    <s v="HD/INDUSTRIAS CHILENAS DE ALAMBRE INCHALAM S."/>
    <s v="22/02/2024 12:18:01"/>
    <s v="22/02/2024 12:27:33"/>
    <x v="0"/>
    <s v="CDP ANTIGUO 1"/>
    <s v="CDP ANTIGUO 2"/>
    <s v="23/02/2024 10:19:04"/>
    <s v="23/02/2024 23:50:00"/>
    <s v="PREVENTIVO: NO_x000a_CODIGO DE SERVICIO:_x000a_DIRECCION:_x000a_QUIEN REPORTA:56 9 9040 2570 Andres Gudiño_x000a_CONTACTO EN TERRENO:_x000a_PROBLEMA:_x000a_REQUERIMIENTO:favor de su ayuda en generar un ticket de requerimiento_x000a_para poder eliminar dos maquinas que se encuentran en el tennat"/>
    <s v="Se efectúa contacto con cliente: Andres Gudiño_x000a_Teléfono de contacto: Via correo _x000a_Acciones realizadas: Se crea actividad CRQ000000083525 para realizar baja de servidor APP-OSV (Servicio de telefonía IP) - 10.67.133.62. Servidor SBXINCHALAM fue eliminado c"/>
    <d v="1899-12-30T19:09:34"/>
    <d v="1899-12-30T22:01:03"/>
    <d v="1899-12-30T02:51:29"/>
  </r>
  <r>
    <s v="INC000002630498"/>
    <s v="HOUSING"/>
    <x v="14"/>
    <s v="BELIEVE"/>
    <s v="FRANCISCO J FELIU ABARCA"/>
    <s v="frp_dvilca"/>
    <s v="3-Moderado/Limitado"/>
    <x v="1"/>
    <x v="1"/>
    <x v="1"/>
    <s v="COCA COLA EMBONOR S A"/>
    <s v="GESTION DATACENTER/ ACCESOS / COCA COLA EMBONOR S A"/>
    <s v="22/02/2024 16:42:20"/>
    <s v="22/02/2024 16:44:03"/>
    <x v="0"/>
    <s v="CDP ANTIGUO 1"/>
    <s v="CDP ANTIGUO 2"/>
    <s v="22/02/2024 19:01:52"/>
    <s v="22/02/2024 23:50:00"/>
    <s v="EMPRESA: COCA COLA EMBONOR S A_x000a_CÓDIGO DE SERVICIO: _x000a_DIRECCIÓN:Calle San Martin #50, Santiago Centro, Santiago_x000a_NOMBRE DE QUIEN REPORTA:Alvaro Tobar_x000a_TELÉFONO DE QUIEN REPORTA: 995487433 _x000a_NOMBRE DE CONTACTO EN TERRENO: _x000a_REQUERIMIENTO :  contruccion f.o_x000a_EQUI"/>
    <s v="Fase de resolución y recuperación: INFORMACION_x000a_Se efectúa contacto con cliente:N/A_x000a_Teléfono de contacto: N/A_x000a_Acciones realizadas: ACCESOS RECHAZADOS / INFORMACION ENTREGADA AMBIGUA_x000a_Solución paliativa o definitiva: N/A_x000a_Acciones de Mejora, Recomendaciones:"/>
    <d v="1899-12-30T02:14:07"/>
    <d v="1899-12-30T02:19:32"/>
    <d v="1899-12-30T00:05:25"/>
  </r>
  <r>
    <s v="INC000002630085"/>
    <s v="VPN IP - MPLS"/>
    <x v="5"/>
    <s v="GESTION HD"/>
    <s v="JUAN PABLO PAZ GOMPERTZ"/>
    <s v="frp_pcamay"/>
    <s v="3-Moderado/Limitado"/>
    <x v="1"/>
    <x v="1"/>
    <x v="1"/>
    <s v="INSTITUTO PROFESIONAL DE CHILE SA"/>
    <s v="HD/RE: SOC/REQ INSTITUTO PROFESIONAL DE CHILE SA/INC000002626216/Albacete // AV - IPCHILE/ APERTURA"/>
    <s v="22/02/2024 12:55:38"/>
    <s v="22/02/2024 13:02:05"/>
    <x v="0"/>
    <s v="CDP ANTIGUO 1"/>
    <s v="CDP ANTIGUO 2"/>
    <s v="22/02/2024 13:55:53"/>
    <s v="22/02/2024 23:50:00"/>
    <s v="PREVENTIVO: NO_x000a_CODIGO DE SERVICIO:_x000a_DIRECCION:_x000a_QUIEN REPORTA:+56 9 9742 0921 Juan Carlos Uzcategui Fuguett_x000a_CONTACTO EN TERRENO:_x000a_PROBLEMA:_x000a_REQUERIMIENTO:_x000a_@Help Desk,_x000a__x000a_Favor crear ticket y asignar a controller, de acuerdo a correo precedente_x000a_para que sea as"/>
    <s v="Se corrige IP de acceso ya que se estaba apuntando a DeepSecurity San Martin y no a Paine, por lo que se solicita a Juan Carlos cambiar el enrutamiento y se reestablece la comunicacion a nivel de capa 3 con el servicio."/>
    <d v="1899-12-30T00:00:00"/>
    <d v="1899-12-30T01:00:15"/>
    <d v="1899-12-30T01:00:15"/>
  </r>
  <r>
    <s v="INC000002630291"/>
    <s v="HOUSING"/>
    <x v="14"/>
    <s v="BELIEVE"/>
    <s v="FRANCISCO J FELIU ABARCA"/>
    <s v="frp_jolsso"/>
    <s v="3-Moderado/Limitado"/>
    <x v="1"/>
    <x v="1"/>
    <x v="1"/>
    <s v="RIPLEY CHILE S.A."/>
    <s v="GESTION DATACENTER/ ACCESOS /RIPLEY CHILE S.A."/>
    <s v="22/02/2024 15:15:29"/>
    <s v="22/02/2024 15:18:06"/>
    <x v="0"/>
    <s v="TI"/>
    <s v="INFRAESTRUCTURA"/>
    <s v="22/02/2024 15:50:38"/>
    <s v="22/02/2024 23:50:00"/>
    <s v="EMPRESA:RIPLEY CHILE S.A._x000a_CÓDIGO DE SERVICIO: _x000a_DIRECCIÓN: Calle San Martin #50, Santiago Centro, Santiago_x000a_NOMBRE DE QUIEN REPORTA: Marco Gutierrez_x000a_TELÉFONO DE QUIEN REPORTA: 56 9 47309040_x000a_NOMBRE DE CONTACTO EN TERRENO: _x000a_REQUERIMIENTO:Auditoria de Certifi"/>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31:15"/>
    <d v="1899-12-30T00:35:09"/>
    <d v="1899-12-30T00:03:54"/>
  </r>
  <r>
    <s v="INC000002630405"/>
    <s v="HOUSING"/>
    <x v="13"/>
    <s v="BELIEVE"/>
    <s v="RENE E VILLEGAS CARREÑO"/>
    <s v="frp_dvilca"/>
    <s v="3-Moderado/Limitado"/>
    <x v="1"/>
    <x v="1"/>
    <x v="1"/>
    <s v="TELEFONICA EMPRESAS DE CHILE SA"/>
    <s v="GESTION DATACENTER/ ACCESOS / TELEFONICA EMPRESAS DE CHILE SA"/>
    <s v="22/02/2024 12:29:45"/>
    <s v="22/02/2024 12:34:05"/>
    <x v="0"/>
    <s v="COMUNICACIONES"/>
    <s v="VPN IP - MPLS"/>
    <s v="22/02/2024 13:28:36"/>
    <s v="22/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_x000a_REUN"/>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46:20"/>
    <d v="1899-12-30T00:58:51"/>
    <d v="1899-12-30T00:12:31"/>
  </r>
  <r>
    <s v="INC000002630412"/>
    <s v="HOUSING"/>
    <x v="8"/>
    <s v="BELIEVE"/>
    <s v="JOSE G MARQUEZ MARCANO"/>
    <s v="frp_dvilca"/>
    <s v="3-Moderado/Limitado"/>
    <x v="1"/>
    <x v="1"/>
    <x v="1"/>
    <s v="TELEFONICA GLOBAL TECHNOLOGY S.A.AGENCIA EN CHILE"/>
    <s v="GESTION DATACENTER/ ACCESOS / TELEFONICA GLOBAL TECHNOLOGY S.A.AGENCIA EN CHILE"/>
    <s v="22/02/2024 12:43:26"/>
    <s v="22/02/2024 12:45:01"/>
    <x v="0"/>
    <s v="COMUNICACIONES"/>
    <s v="VPN IP - MPLS"/>
    <s v="22/02/2024 17:14:44"/>
    <s v="22/02/2024 23:50:00"/>
    <s v="EMPRESA: TELEFONICA GLOBAL TECHNOLOGY S.A.AGENCIA EN CHILE_x000a_CÓDIGO DE SERVICIO: _x000a_DIRECCIÓN:AV. Presidente Prieto #226, Paine, Santiago_x000a_NOMBRE DE QUIEN REPORTA:Roberto Campillay_x000a_TELÉFONO DE QUIEN REPORTA:  56974761635_x000a_NOMBRE DE CONTACTO EN TERRENO: _x000a_REQUER"/>
    <s v="ACCESOS AUTORIZADOS"/>
    <d v="1899-12-30T04:14:41"/>
    <d v="1899-12-30T04:31:18"/>
    <d v="1899-12-30T00:16:37"/>
  </r>
  <r>
    <s v="INC000002630420"/>
    <s v="HOUSING"/>
    <x v="14"/>
    <s v="BELIEVE"/>
    <s v="FRANCISCO J FELIU ABARCA"/>
    <s v="frp_dvilca"/>
    <s v="3-Moderado/Limitado"/>
    <x v="1"/>
    <x v="1"/>
    <x v="1"/>
    <s v="EQUIPOS ELECTRONICOS Y COMPUTACION SA"/>
    <s v="GESTION DATACENTER/ ACCESOS / EQUIPOS ELECTRONICOS Y COMPUTACION SA"/>
    <s v="22/02/2024 12:56:32"/>
    <s v="22/02/2024 12:57:56"/>
    <x v="0"/>
    <s v="HARDWARE"/>
    <s v="DATACENTER"/>
    <s v="22/02/2024 13:06:41"/>
    <s v="22/02/2024 23:50:00"/>
    <s v="EMPRESA: EQUIPOS ELECTRONICOS Y COMPUTACION SA_x000a_CÓDIGO DE SERVICIO: _x000a_DIRECCIÓN:Calle San Martin #50, Santiago Centro, Santiago_x000a_NOMBRE DE QUIEN REPORTA:JESUS FERNANDEZ_x000a_TELÉFONO DE QUIEN REPORTA:  +56 95249757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46"/>
    <d v="1899-12-30T00:10:09"/>
    <d v="1899-12-30T00:04:23"/>
  </r>
  <r>
    <s v="INC000002630605"/>
    <s v="VPN IP - MPLS"/>
    <x v="6"/>
    <s v="GESTION HD"/>
    <s v="RICARDO R GALLEGOS OYANEDER"/>
    <s v="frp_pcamay"/>
    <s v="3-Moderado/Limitado"/>
    <x v="1"/>
    <x v="1"/>
    <x v="1"/>
    <s v="EMPRESA NACIONAL DE CERTIFICACIONES"/>
    <s v="HD/Server Cluster DB"/>
    <s v="22/02/2024 13:44:28"/>
    <s v="22/02/2024 13:47:09"/>
    <x v="0"/>
    <s v="CDP ANTIGUO 1"/>
    <s v="CDP ANTIGUO 2"/>
    <s v="23/02/2024 11:40:07"/>
    <s v="23/02/2024 23:50:00"/>
    <s v="PREVENTIVO: NO_x000a_CODIGO DE SERVICIO:_x000a_DIRECCION:_x000a_QUIEN REPORTA:(+56 9) 62975459 Manuel Benítez Román_x000a_CONTACTO EN TERRENO:_x000a_PROBLEMA:_x000a_REQUERIMIENTO:hoy a partir de las 17:00 tenemos una actividad en los nodos_x000a_físicos del cluster DB, en dicha actividad necesit"/>
    <s v="Cliente informa trabajos finalizados correctamente."/>
    <d v="1899-12-30T19:30:56"/>
    <d v="1899-12-30T21:55:39"/>
    <d v="1899-12-30T02:24:43"/>
  </r>
  <r>
    <s v="INC000002630638"/>
    <s v="VPN IP - MPLS"/>
    <x v="5"/>
    <s v="GESTION HD"/>
    <s v="LUIS RODRIGO ACEVEDO COLLIPAL"/>
    <s v="frp_pcamay"/>
    <s v="3-Moderado/Limitado"/>
    <x v="1"/>
    <x v="1"/>
    <x v="1"/>
    <s v="TELEFONICA GLOBAL TECHNOLOGY S.A.AGENCIA EN CHILE"/>
    <s v="HD/SOLICITUD PVLAN - SERVER_LIMA // CEPECH"/>
    <s v="22/02/2024 14:27:42"/>
    <s v="22/02/2024 14:28:40"/>
    <x v="0"/>
    <s v="CDP ANTIGUO 1"/>
    <s v="CDP ANTIGUO 2"/>
    <s v="22/02/2024 16:33:22"/>
    <s v="22/02/2024 23:50:00"/>
    <s v="PREVENTIVO: NO_x000a_CODIGO DE SERVICIO:_x000a_DIRECCION:_x000a_QUIEN REPORTA:+56 9 9742 0921 Juan Carlos Uzcategui Fuguett_x000a_CONTACTO EN TERRENO:_x000a_PROBLEMA:_x000a_REQUERIMIENTO:@Help Desk,_x000a_Favor crear ticket y asignar a controller con el objetivo de gestionar_x000a_según carga._x000a_EQUIPOS"/>
    <s v="se realiza asignación de IP pvlan-PAINE para cliente CPECH; se envió evidencia por correo electrónico._x000a__x000a_Rodrigo Acevedo"/>
    <d v="1899-12-30T00:00:00"/>
    <d v="1899-12-30T02:05:40"/>
    <d v="1899-12-30T02:05:40"/>
  </r>
  <r>
    <s v="INC000002630655"/>
    <s v="SAP"/>
    <x v="9"/>
    <s v="GESTION HD"/>
    <s v="FREDDY O CORTES DIAZ"/>
    <s v="frp_pcamay"/>
    <s v="3-Moderado/Limitado"/>
    <x v="1"/>
    <x v="1"/>
    <x v="1"/>
    <s v="INDUSTRIAS CHILENAS DE ALAMBRE INCHALAM S.A."/>
    <s v="HD/RV: creación impresora"/>
    <s v="22/02/2024 15:06:14"/>
    <s v="22/02/2024 15:11:29"/>
    <x v="0"/>
    <s v="TI"/>
    <s v="APLICATIVOS"/>
    <s v="22/02/2024 16:13:57"/>
    <s v="22/02/2024 23:50:00"/>
    <s v="PREVENTIVO: NO_x000a_CODIGO DE SERVICIO:_x000a_DIRECCION:_x000a_QUIEN REPORTA:+56 9 6605 6481 Freddy Cortés Díaz_x000a_CONTACTO EN TERRENO:_x000a_PROBLEMA:_x000a_REQUERIMIENTO:Favor generar ticket en base a requerimiento de cliente INCHALAM según_x000a_correo de más abajo_x000a_Dejar en bandeja CLOUD"/>
    <s v="Se crea con éxito la impresora solicitada. Se informa a cliente vía mail"/>
    <d v="1899-12-30T00:00:00"/>
    <d v="1899-12-30T01:07:43"/>
    <d v="1899-12-30T01:07:43"/>
  </r>
  <r>
    <s v="INC000002630661"/>
    <s v="HOUSING"/>
    <x v="14"/>
    <s v="BELIEVE"/>
    <s v="FRANCISCO J FELIU ABARCA"/>
    <s v="frp_jcarri"/>
    <s v="3-Moderado/Limitado"/>
    <x v="1"/>
    <x v="1"/>
    <x v="1"/>
    <s v="TELEFONICA GLOBAL TECHNOLOGY S.A.AGENCIA EN CHILE"/>
    <s v="GESTION DATACENTER/ ACCESOS /TCCT"/>
    <s v="22/02/2024 15:18:25"/>
    <s v="22/02/2024 15:19:52"/>
    <x v="0"/>
    <s v="HARDWARE"/>
    <s v="DATACENTER"/>
    <s v="22/02/2024 15:37:04"/>
    <s v="22/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4:14"/>
    <d v="1899-12-30T00:18:39"/>
    <d v="1899-12-30T00:04:25"/>
  </r>
  <r>
    <s v="INC000002630877"/>
    <s v="VPN IP - MPLS"/>
    <x v="6"/>
    <s v="GESTION HD"/>
    <s v="RICARDO R GALLEGOS OYANEDER"/>
    <s v="frp_rreyes"/>
    <s v="3-Moderado/Limitado"/>
    <x v="1"/>
    <x v="1"/>
    <x v="1"/>
    <s v="FUNDACION INSTITUTO PROFESIONAL DUOC UC"/>
    <s v="HD / DUOC | Solicitud de ventana de reinicio HYP-RENCA -&gt; ADM-DCRENCA"/>
    <s v="22/02/2024 16:19:46"/>
    <s v="22/02/2024 16:22:28"/>
    <x v="0"/>
    <s v="CDP ANTIGUO 1"/>
    <s v="CDP ANTIGUO 2"/>
    <s v="23/02/2024 8:57:07"/>
    <s v="23/02/2024 23:50:00"/>
    <s v="PREVENTIVO: NO_x000a_CODIGO DE SERVICIO:_x000a_DIRECCION:_x000a_QUIEN REPORTA: Víctor Sepúlveda Gamarra +56 9 4351 0688_x000a_CONTACTO EN TERRENO:_x000a_PROBLEMA:_x000a_REQUERIMIENTO:_x000a__x000a_Junto con saludar, les comento que presentamos error en respaldo de Hyper-V sede Renca detalladas con el"/>
    <s v="Estimados, buenas noches._x000a__x000a_Se reinician y valida funcionamiento servidores sede renca, favor retomar respaldos._x000a__x000a_Saludos."/>
    <d v="1899-12-30T15:55:22"/>
    <d v="1899-12-30T16:37:21"/>
    <d v="1899-12-30T00:41:59"/>
  </r>
  <r>
    <s v="INC000002630884"/>
    <s v="VPN IP - MPLS"/>
    <x v="17"/>
    <s v="GESTION HD"/>
    <s v="RODRIGO VÁSQUEZ MUÑOZ"/>
    <s v="frp_rreyes"/>
    <s v="3-Moderado/Limitado"/>
    <x v="1"/>
    <x v="1"/>
    <x v="1"/>
    <s v="COCA COLA EMBONOR S A"/>
    <s v="HD / Recuperación de maquina virtual - Cliente COCA COLA EMBONOR S A."/>
    <s v="22/02/2024 16:27:21"/>
    <s v="22/02/2024 16:29:05"/>
    <x v="0"/>
    <s v="CDP ANTIGUO 1"/>
    <s v="CDP ANTIGUO 2"/>
    <s v="27/02/2024 12:25:02"/>
    <s v="27/02/2024 23:50:00"/>
    <s v="PREVENTIVO: NO_x000a_CODIGO DE SERVICIO: RESPALDOS_x000a_DIRECCION:_x000a_QUIEN REPORTA: Rodrigo Quiroz Silva +56 9 4110 7479_x000a_CONTACTO EN TERRENO:_x000a_PROBLEMA:_x000a_REQUERIMIENTO:_x000a__x000a_Favor derivar requerimiento al área de respaldo para recuperar maquina virtual, es muy importante q"/>
    <s v="FASE RESOLUCIÓN Y RECUPERACIÓN_x000a__x000a_Se efectúa contacto con cliente: N/A_x000a__x000a_Teléfono de contacto: N/A_x000a__x000a_Acciones realizadas: se restaura VM de acuerdo con solicitud_x000a__x000a_Solución paliativa o definitiva:  se restaura VM de acuerdo con solicitud_x000a__x000a__x000a_Acciones de Mejora,"/>
    <d v="1900-01-03T19:23:17"/>
    <d v="1900-01-03T19:57:41"/>
    <d v="1899-12-30T00:34:24"/>
  </r>
  <r>
    <s v="INC000002630895"/>
    <s v="VPN IP - MPLS"/>
    <x v="17"/>
    <s v="GESTION HD"/>
    <s v="RODRIGO VÁSQUEZ MUÑOZ"/>
    <s v="frp_rreyes"/>
    <s v="3-Moderado/Limitado"/>
    <x v="1"/>
    <x v="1"/>
    <x v="1"/>
    <s v="ACMA S.A."/>
    <s v="HD / ACMA - Ejecutar respaldo FULL servidor ACQ"/>
    <s v="22/02/2024 16:33:20"/>
    <s v="22/02/2024 16:37:50"/>
    <x v="0"/>
    <s v="CDP ANTIGUO 1"/>
    <s v="CDP ANTIGUO 2"/>
    <s v="24/02/2024 8:35:53"/>
    <s v="24/02/2024 23:50:00"/>
    <s v="PREVENTIVO: NO_x000a_CODIGO DE SERVICIO: respaldos_x000a_DIRECCION:_x000a_QUIEN REPORTA: Ewald Galaz Millaleo_x000a_CONTACTO EN TERRENO:_x000a_PROBLEMA:_x000a_REQUERIMIENTO:_x000a__x000a_Favor generar ticket en base a requerimiento de cliente Acma._x000a__x000a_ _x000a__x000a_Dejar en bandeja de Telefónica Global Technology"/>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1T15:33:54"/>
    <d v="1899-12-31T16:02:33"/>
    <d v="1899-12-30T00:28:39"/>
  </r>
  <r>
    <s v="INC000002630908"/>
    <s v="HOUSING"/>
    <x v="8"/>
    <s v="BELIEVE"/>
    <s v="FERNEY D GARZON PEÑA"/>
    <s v="frp_jolsso"/>
    <s v="3-Moderado/Limitado"/>
    <x v="1"/>
    <x v="1"/>
    <x v="1"/>
    <s v="CENTRO DE COMPENSACION AUTOMATIZADO S A"/>
    <s v="GESTION DATACENTER/ ACCESOS /CENTRO DE COMPENSACION AUTOMATIZADO S A"/>
    <s v="22/02/2024 16:20:36"/>
    <s v="22/02/2024 16:23:20"/>
    <x v="0"/>
    <s v="COMUNICACIONES"/>
    <s v="VPN IP - MPLS"/>
    <s v="22/02/2024 17:30:28"/>
    <s v="22/02/2024 23:50:00"/>
    <s v="EMPRESA:CENTRO DE COMPENSACION AUTOMATIZADO S A_x000a_CÓDIGO DE SERVICIO: _x000a_DIRECCIÓN: AV. Presidente Prieto #226, Paine, Santiago_x000a_NOMBRE DE QUIEN REPORTA: José Cartes M_x000a_TELÉFONO DE QUIEN REPORTA: 939363411_x000a_NOMBRE DE CONTACTO EN TERRENO: _x000a_REQUERIMIENTO:Ingreso"/>
    <m/>
    <d v="1899-12-30T00:43:27"/>
    <d v="1899-12-30T01:09:52"/>
    <d v="1899-12-30T00:26:25"/>
  </r>
  <r>
    <s v="INC000002630934"/>
    <s v="VPN IP - MPLS"/>
    <x v="6"/>
    <s v="BELIEVE"/>
    <s v="JAVIER CUEVAS"/>
    <s v="frp_jcarri"/>
    <s v="4-Menor/Localizado"/>
    <x v="0"/>
    <x v="0"/>
    <x v="1"/>
    <s v="TELEFONICA CYBERSECURITY TECH CHILE SPA"/>
    <s v="REQ / SOC/ IMPORTANTE: Baja de Servidor MDM"/>
    <s v="22/02/2024 18:11:00"/>
    <s v="22/02/2024 18:11:47"/>
    <x v="0"/>
    <s v="CDP ANTIGUO 1"/>
    <s v="CDP ANTIGUO 2"/>
    <s v="23/02/2024 11:40:34"/>
    <s v="23/02/2024 23:50:00"/>
    <s v="PREVENTIVO: NO_x000a_CODIGO DE SERVICIO:  _x000a_DIRECCION:      _x000a_CIUDAD:             _x000a_COMUNA:_x000a_NOMBRE QUIEN REPORTA:SAMANTHA MICHELLE MARTINEZ NUÑEZ_x000a_TELEFONO QUIEN REPORTA:+56 9 7242 3694_x000a_NOMBRE CONTACTO EN TERRENO:        _x000a_TELEFONO 1 CONTACTO EN TERRENO:_x000a_TELEFONO 2"/>
    <s v="detalle enviado a solicitante"/>
    <d v="1899-12-30T17:20:18"/>
    <d v="1899-12-30T17:29:34"/>
    <d v="1899-12-30T00:09:16"/>
  </r>
  <r>
    <s v="INC000002630941"/>
    <s v="HOUSING"/>
    <x v="13"/>
    <s v="BELIEVE"/>
    <s v="RENE E VILLEGAS CARREÑO"/>
    <s v="frp_jcarri"/>
    <s v="3-Moderado/Limitado"/>
    <x v="1"/>
    <x v="1"/>
    <x v="1"/>
    <s v="BANCO SANTANDER CHILE"/>
    <s v="GESTION DATACENTER/ ACCESOS /BANCO SANTANDER CHILE"/>
    <s v="22/02/2024 18:45:42"/>
    <s v="22/02/2024 18:47:07"/>
    <x v="0"/>
    <s v="COMUNICACIONES"/>
    <s v="VPN IP - MPLS"/>
    <s v="22/02/2024 19:04:22"/>
    <s v="22/02/2024 23:50:00"/>
    <s v="EMPRESA:BANCO SANTANDER CHILE_x000a_CÓDIGO DE SERVICIO: _x000a_DIRECCIÓN:Av. Apoquindo #7071, Las Condes, Santiago_x000a_NOMBRE DE QUIEN REPORTA:Christian Tapia_x000a_TELÉFONO DE QUIEN REPORTA:56981568202_x000a_NOMBRE DE CONTACTO EN TERRENO: _x000a_REQUERIMIENTO:Upgrade de equipos switches"/>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8:36"/>
    <d v="1899-12-30T00:18:40"/>
    <d v="1899-12-30T00:10:04"/>
  </r>
  <r>
    <s v="INC000002630971"/>
    <s v="VPN IP - MPLS"/>
    <x v="9"/>
    <s v="GESTION HD"/>
    <s v="NICOLAS A SAAVEDRA EGUILUZ"/>
    <s v="frp_kefern"/>
    <s v="3-Moderado/Limitado"/>
    <x v="1"/>
    <x v="1"/>
    <x v="1"/>
    <s v="NUTRISCO CHILE SA"/>
    <s v="HD | Creación Usuario SAP PRD"/>
    <s v="23/02/2024 9:31:40"/>
    <s v="23/02/2024 9:34:02"/>
    <x v="0"/>
    <s v="CDP ANTIGUO 1"/>
    <s v="CDP ANTIGUO 2"/>
    <s v="23/02/2024 9:41:10"/>
    <s v="23/02/2024 23:50:00"/>
    <s v="PREVENTIVO: NO_x000a_CODIGO DE SERVICIO:_x000a_DIRECCION:_x000a_QUIEN REPORTA:Nicolás Saavedra Eguiluz +56 9 6187 5469_x000a_CONTACTO EN TERRENO:_x000a_PROBLEMA:_x000a_REQUERIMIENTO:_x000a__x000a_Favor generar ticket en base a requerimiento de cliente NUTRISCO_x000a__x000a_Dejar en bandeja CONTROLLER_x000a__x000a_Desde ya me"/>
    <s v="He creado ambos usuarios según lo indicado."/>
    <d v="1899-12-30T00:00:00"/>
    <d v="1899-12-30T00:09:30"/>
    <d v="1899-12-30T00:09:30"/>
  </r>
  <r>
    <s v="INC000002630978"/>
    <s v="HOUSING"/>
    <x v="13"/>
    <s v="GESTION CALL CENTER"/>
    <s v="RENE E VILLEGAS CARREÑO"/>
    <s v="frp_jugonz"/>
    <s v="3-Moderado/Limitado"/>
    <x v="1"/>
    <x v="1"/>
    <x v="1"/>
    <s v="BANCO SANTANDER CHILE 1"/>
    <s v="GESTION DATACENTER/ ACCESOS / BANCO SANTANDER CHILE 1"/>
    <s v="23/02/2024 8:48:52"/>
    <s v="23/02/2024 8:51:44"/>
    <x v="0"/>
    <s v="COMUNICACIONES"/>
    <s v="VPN IP - MPLS"/>
    <s v="23/02/2024 9:10:07"/>
    <s v="23/02/2024 23:50:00"/>
    <s v="EMPRESA: BANCO SANTANDER CHILE 1_x000a_CÓDIGO DE SERVICIO: _x000a_DIRECCIÓN: Av. Apoquindo #7071, Las Condes, Santiago_x000a_NOMBRE DE QUIEN REPORTA: Christian Tapia Torres_x000a_TELÉFONO DE QUIEN REPORTA: 56981568202_x000a_NOMBRE DE CONTACTO EN TERRENO: Christian Tapia 56981568202_x000a_R"/>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6:39"/>
    <d v="1899-12-30T00:21:15"/>
    <d v="1899-12-30T00:14:36"/>
  </r>
  <r>
    <s v="INC000002630992"/>
    <s v="VPN IP - MPLS"/>
    <x v="3"/>
    <s v="GESTION HD"/>
    <s v="JOSE A SANTIS SERRANO"/>
    <s v="frp_kefern"/>
    <s v="3-Moderado/Limitado"/>
    <x v="1"/>
    <x v="1"/>
    <x v="1"/>
    <s v="ZAMBONI INGENIEROS ASOCIADOS LIMITADA"/>
    <s v="HD | Cliente ZAMBONI y ASOCIADOS LTDA - Plataforma VDC - Regularizar cuenta ERUIZ a la brevedad."/>
    <s v="23/02/2024 10:01:15"/>
    <s v="23/02/2024 10:04:47"/>
    <x v="0"/>
    <s v="CDP ANTIGUO 1"/>
    <s v="CDP ANTIGUO 2"/>
    <s v="23/02/2024 17:10:29"/>
    <s v="23/02/2024 23:50:00"/>
    <s v="PREVENTIVO: NO_x000a_CODIGO DE SERVICIO:_x000a_DIRECCION:_x000a_QUIEN REPORTA:Denise Cruzat Etcheberry +56 9 93378009_x000a_CONTACTO EN TERRENO:_x000a_PROBLEMA:_x000a_REQUERIMIENTO:_x000a__x000a__x000a_Del requerimiento creación de cuentas de administración solicitado, faltó_x000a_la creación de la cuenta para Em"/>
    <s v="Buenas tardes estimado Emmnauel Ruiz, _x000a__x000a_Informo que fue creado nuevamente su usuario para el ingreso a la plataforma VDC, a su correo fueron enviados los pasos para realizar el cambio de clave._x000a__x000a_Favor de informar si logro el correcto ingreso._x000a__x000a_Saludos,"/>
    <d v="1899-12-30T05:21:19"/>
    <d v="1899-12-30T07:09:14"/>
    <d v="1899-12-30T01:47:55"/>
  </r>
  <r>
    <s v="INC000002631002"/>
    <s v="VPN IP - MPLS"/>
    <x v="2"/>
    <s v="GESTION HD"/>
    <s v="PATRICIO A CASTILLO GONZALEZ"/>
    <s v="frp_kefern"/>
    <s v="3-Moderado/Limitado"/>
    <x v="1"/>
    <x v="1"/>
    <x v="1"/>
    <s v="CHAMPION S.A."/>
    <s v="HD | DISPONIBILIDAD DE UNIDADES DE RACK"/>
    <s v="23/02/2024 10:19:55"/>
    <s v="23/02/2024 10:25:14"/>
    <x v="0"/>
    <s v="CDP ANTIGUO 1"/>
    <s v="CDP ANTIGUO 2"/>
    <s v="23/02/2024 11:14:11"/>
    <s v="23/02/2024 23:50:00"/>
    <s v="PREVENTIVO: NO_x000a_CODIGO DE SERVICIO:_x000a_DIRECCION:_x000a_QUIEN REPORTA:Angel Mavares +56 9 5410 3153_x000a_CONTACTO EN TERRENO:_x000a_PROBLEMA:_x000a_REQUERIMIENTO:Buenos dias @Help Desk, se requiere confirmar/reservar 4 U de Rack para_x000a_equipos de comunicaciones: FW, Router, Swicht y"/>
    <s v="INFORMATIVO ENVIADO"/>
    <d v="1899-12-30T00:17:29"/>
    <d v="1899-12-30T00:54:16"/>
    <d v="1899-12-30T00:36:47"/>
  </r>
  <r>
    <s v="INC000002631114"/>
    <s v="VPN IP - MPLS"/>
    <x v="6"/>
    <s v="BELIEVE"/>
    <s v="JAVIER CUEVAS"/>
    <s v="frp_dvilca"/>
    <s v="4-Menor/Localizado"/>
    <x v="0"/>
    <x v="0"/>
    <x v="1"/>
    <s v="TELEFONICA CYBERSECURITY TECH CHILE SPA"/>
    <s v="REQ / SOC/RV: IMPORTANTE: Baja de Servidores"/>
    <s v="22/02/2024 17:40:00"/>
    <s v="22/02/2024 17:41:15"/>
    <x v="0"/>
    <s v="CDP ANTIGUO 1"/>
    <s v="CDP ANTIGUO 2"/>
    <s v="23/02/2024 11:40:08"/>
    <s v="23/02/2024 23:50:00"/>
    <s v="PREVENTIVO: NO_x000a_CODIGO DE SERVICIO:_x000a_DIRECCION:      _x000a_CIUDAD:             _x000a_COMUNA:_x000a_NOMBRE QUIEN REPORTA:SAMANTHA MICHELLE MARTINEZ NUÑEZ_x000a_TELEFONO QUIEN REPORTA: +56 9 7242 3694_x000a_NOMBRE CONTACTO EN TERRENO:        _x000a_REQUERIMIENTO: _x000a_Estimados @SOC Empresas bue"/>
    <s v="detalle enviado a solicitante"/>
    <d v="1899-12-30T14:39:30"/>
    <d v="1899-12-30T18:00:08"/>
    <d v="1899-12-30T03:20:38"/>
  </r>
  <r>
    <s v="INC000002631176"/>
    <s v="HOUSING"/>
    <x v="11"/>
    <s v="APQ ACCESOS"/>
    <s v="JOSE G MARQUEZ MARCANO"/>
    <s v="tct_josmam"/>
    <s v="4-Menor/Localizado"/>
    <x v="0"/>
    <x v="0"/>
    <x v="1"/>
    <s v="TELEFONICA EMPRESAS DE CHILE SA"/>
    <s v="RONDA Y REVISION DE SALAS"/>
    <s v="23/02/2024 9:27:09"/>
    <s v="23/02/2024 9:28:01"/>
    <x v="0"/>
    <s v="CDP ANTIGUO 1"/>
    <s v="CDP ANTIGUO 2"/>
    <s v="23/02/2024 9:31:47"/>
    <s v="23/02/2024 23:50:00"/>
    <s v="RONDA Y REVISION DE SALAS"/>
    <s v="RONDAS REALIZADAS"/>
    <d v="1899-12-30T00:03:26"/>
    <d v="1899-12-30T00:04:38"/>
    <d v="1899-12-30T00:01:12"/>
  </r>
  <r>
    <s v="INC000002631209"/>
    <s v="HOUSING"/>
    <x v="11"/>
    <s v="APQ ACCESOS"/>
    <s v="ESTEBAN O BUSTOS CORNEJO"/>
    <s v="tct_ebusto"/>
    <s v="4-Menor/Localizado"/>
    <x v="0"/>
    <x v="0"/>
    <x v="1"/>
    <s v="TELEFONICA EMPRESAS DE CHILE SA"/>
    <s v="SUPERVISION PROYECTO HUAWEI"/>
    <s v="22/02/2024 17:13:35"/>
    <s v="22/02/2024 17:15:50"/>
    <x v="0"/>
    <s v="CDP ANTIGUO 1"/>
    <s v="CDP ANTIGUO 2"/>
    <s v="22/02/2024 17:52:30"/>
    <s v="22/02/2024 23:50:00"/>
    <s v="SUPERVISION PROYECTO HUAWEI"/>
    <s v="SUPERVISION CRQ/OK"/>
    <d v="1899-12-30T00:36:40"/>
    <d v="1899-12-30T00:38:55"/>
    <d v="1899-12-30T00:02:15"/>
  </r>
  <r>
    <s v="INC000002631227"/>
    <s v="HOSTING VIRTUAL"/>
    <x v="6"/>
    <s v="SISTEMA OPERATIVO MICROSOFT"/>
    <s v="JAVIER CUEVAS"/>
    <s v="tct_jacuev"/>
    <s v="4-Menor/Localizado"/>
    <x v="0"/>
    <x v="0"/>
    <x v="1"/>
    <s v="TELEFONICA GLOBAL TECHNOLOGY S.A.AGENCIA EN CHILE"/>
    <s v="rEUNION COORDINACION OOB"/>
    <s v="22/02/2024 18:19:51"/>
    <s v="22/02/2024 18:20:41"/>
    <x v="0"/>
    <s v="TI"/>
    <s v="SISTEMAS OPERATIVOS"/>
    <s v="22/02/2024 18:22:37"/>
    <s v="22/02/2024 23:50:00"/>
    <s v="AUDITORIA"/>
    <s v="OK"/>
    <d v="1899-12-30T00:00:00"/>
    <d v="1899-12-30T00:02:46"/>
    <d v="1899-12-30T00:02:46"/>
  </r>
  <r>
    <s v="INC000002631231"/>
    <s v="HOSTING VIRTUAL"/>
    <x v="6"/>
    <s v="SISTEMA OPERATIVO MICROSOFT"/>
    <s v="JAVIER CUEVAS"/>
    <s v="tct_jacuev"/>
    <s v="4-Menor/Localizado"/>
    <x v="0"/>
    <x v="0"/>
    <x v="1"/>
    <s v="TELEFONICA GLOBAL TECHNOLOGY S.A.AGENCIA EN CHILE"/>
    <s v="REUNION SD MS"/>
    <s v="22/02/2024 18:20:55"/>
    <s v="22/02/2024 18:21:48"/>
    <x v="0"/>
    <s v="TI"/>
    <s v="SISTEMAS OPERATIVOS"/>
    <s v="22/02/2024 18:21:48"/>
    <s v="22/02/2024 23:50:00"/>
    <s v="COORDINACION"/>
    <s v="OK"/>
    <d v="1899-12-30T00:00:00"/>
    <d v="1899-12-30T00:00:53"/>
    <d v="1899-12-30T00:00:53"/>
  </r>
  <r>
    <s v="INC000002631235"/>
    <s v="HOSTING VIRTUAL"/>
    <x v="6"/>
    <s v="SISTEMA OPERATIVO MICROSOFT"/>
    <s v="JAVIER CUEVAS"/>
    <s v="tct_jacuev"/>
    <s v="4-Menor/Localizado"/>
    <x v="0"/>
    <x v="0"/>
    <x v="1"/>
    <s v="TELEFONICA GLOBAL TECHNOLOGY S.A.AGENCIA EN CHILE"/>
    <s v="MAQUINAS SOC"/>
    <s v="22/02/2024 18:23:16"/>
    <s v="22/02/2024 18:24:04"/>
    <x v="0"/>
    <s v="TI"/>
    <s v="SISTEMAS OPERATIVOS"/>
    <s v="22/02/2024 18:24:04"/>
    <s v="22/02/2024 23:50:00"/>
    <s v="ESTADO PARA APAGAR"/>
    <m/>
    <d v="1899-12-30T00:00:00"/>
    <d v="1899-12-30T00:00:48"/>
    <d v="1899-12-30T00:00:48"/>
  </r>
  <r>
    <s v="INC000002631244"/>
    <s v="HOUSING"/>
    <x v="11"/>
    <s v="APQ ACCESOS"/>
    <s v="JOSE G MARQUEZ MARCANO"/>
    <s v="tct_josmam"/>
    <s v="4-Menor/Localizado"/>
    <x v="0"/>
    <x v="0"/>
    <x v="1"/>
    <s v="TELEFONICA EMPRESAS DE CHILE SA"/>
    <s v="TOMA DE ALARMAS DE CLIENTES"/>
    <s v="22/02/2024 19:11:47"/>
    <s v="22/02/2024 19:12:28"/>
    <x v="0"/>
    <s v="CDP ANTIGUO 1"/>
    <s v="CDP ANTIGUO 2"/>
    <s v="22/02/2024 19:13:28"/>
    <s v="22/02/2024 23:50:00"/>
    <s v="TOMA DE ALARMAS DE CLIENTES"/>
    <s v="TOMA DE ALARMAS REALIZADAS"/>
    <d v="1899-12-30T00:00:45"/>
    <d v="1899-12-30T00:01:41"/>
    <d v="1899-12-30T00:00:56"/>
  </r>
  <r>
    <s v="INC000002631246"/>
    <s v="HOUSING"/>
    <x v="11"/>
    <s v="APQ ACCESOS"/>
    <s v="JOSE G MARQUEZ MARCANO"/>
    <s v="tct_josmam"/>
    <s v="4-Menor/Localizado"/>
    <x v="0"/>
    <x v="0"/>
    <x v="1"/>
    <s v="TELEFONICA EMPRESAS DE CHILE SA"/>
    <s v="RONDA Y REVISION DE SALAS 12:00"/>
    <s v="22/02/2024 19:16:03"/>
    <s v="22/02/2024 19:16:42"/>
    <x v="0"/>
    <s v="CDP ANTIGUO 1"/>
    <s v="CDP ANTIGUO 2"/>
    <s v="22/02/2024 19:17:58"/>
    <s v="22/02/2024 23:50:00"/>
    <s v="RONDA Y REVISION DE SALAS 12:00"/>
    <s v="RONDAS REALIZADAS"/>
    <d v="1899-12-30T00:00:58"/>
    <d v="1899-12-30T00:01:55"/>
    <d v="1899-12-30T00:00:57"/>
  </r>
  <r>
    <s v="INC000002631248"/>
    <s v="HOUSING"/>
    <x v="11"/>
    <s v="APQ ACCESOS"/>
    <s v="JOSE G MARQUEZ MARCANO"/>
    <s v="tct_josmam"/>
    <s v="4-Menor/Localizado"/>
    <x v="0"/>
    <x v="0"/>
    <x v="1"/>
    <s v="TELEFONICA EMPRESAS DE CHILE SA"/>
    <s v="RONDA Y REVISION DE SALAS 15:30"/>
    <s v="22/02/2024 19:18:24"/>
    <s v="22/02/2024 19:19:09"/>
    <x v="0"/>
    <s v="CDP ANTIGUO 1"/>
    <s v="CDP ANTIGUO 2"/>
    <s v="22/02/2024 19:20:16"/>
    <s v="22/02/2024 23:50:00"/>
    <s v="RONDA Y REVISION DE SALAS 15:30"/>
    <s v="RONDAS REALIZADAS"/>
    <d v="1899-12-30T00:00:52"/>
    <d v="1899-12-30T00:01:52"/>
    <d v="1899-12-30T00:01:00"/>
  </r>
  <r>
    <s v="INC000002631250"/>
    <s v="HOUSING"/>
    <x v="11"/>
    <s v="APQ ACCESOS"/>
    <s v="JOSE G MARQUEZ MARCANO"/>
    <s v="tct_josmam"/>
    <s v="4-Menor/Localizado"/>
    <x v="0"/>
    <x v="0"/>
    <x v="1"/>
    <s v="TELEFONICA EMPRESAS DE CHILE SA"/>
    <s v="RONDA Y REVISION DE SALAS 18:30"/>
    <s v="22/02/2024 19:20:32"/>
    <s v="22/02/2024 19:21:29"/>
    <x v="0"/>
    <s v="CDP ANTIGUO 1"/>
    <s v="CDP ANTIGUO 2"/>
    <s v="22/02/2024 19:22:32"/>
    <s v="22/02/2024 23:50:00"/>
    <s v="RONDA Y REVISION DE SALAS"/>
    <s v="RONDAS REALIZADAS"/>
    <d v="1899-12-30T00:00:50"/>
    <d v="1899-12-30T00:02:00"/>
    <d v="1899-12-30T00:01:10"/>
  </r>
  <r>
    <s v="INC000002631264"/>
    <s v="HOUSING"/>
    <x v="11"/>
    <s v="APQ ACCESOS"/>
    <s v="ALDO P VALENZUELA MUJICA"/>
    <s v="tct_avalen"/>
    <s v="2-Significativo/Amplio"/>
    <x v="2"/>
    <x v="2"/>
    <x v="1"/>
    <s v="TELEFONICA EMPRESAS DE CHILE SA"/>
    <s v="SUPERVISION Ingreso de nuevo HSM - CCA"/>
    <s v="23/02/2024 0:36:06"/>
    <s v="23/02/2024 0:36:08"/>
    <x v="0"/>
    <s v="CDP ANTIGUO 1"/>
    <s v="CDP ANTIGUO 2"/>
    <s v="23/02/2024 0:37:45"/>
    <s v="23/02/2024 23:50:00"/>
    <s v="SUPERVISION Ingreso de nuevo HSM - CCA"/>
    <s v="SE REALIZA SUPERVISION"/>
    <d v="1899-12-30T00:01:09"/>
    <d v="1899-12-30T00:01:39"/>
    <d v="1899-12-30T00:00:30"/>
  </r>
  <r>
    <s v="INC000002631266"/>
    <s v="HOUSING"/>
    <x v="11"/>
    <s v="APQ ACCESOS"/>
    <s v="ALDO P VALENZUELA MUJICA"/>
    <s v="tct_avalen"/>
    <s v="2-Significativo/Amplio"/>
    <x v="2"/>
    <x v="2"/>
    <x v="1"/>
    <s v="TELEFONICA EMPRESAS DE CHILE SA"/>
    <s v="SUPERVISION INCIDENTE /Movimiento de servidores Stand alone / NXS"/>
    <s v="23/02/2024 0:39:05"/>
    <s v="23/02/2024 0:40:41"/>
    <x v="0"/>
    <s v="CDP ANTIGUO 1"/>
    <s v="CDP ANTIGUO 2"/>
    <s v="23/02/2024 0:42:32"/>
    <s v="23/02/2024 23:50:00"/>
    <s v="SUPERVISION INCIDENTE /Movimiento de servidores Stand alone / NXS"/>
    <s v="SE REALIZA SUPERVISION"/>
    <d v="1899-12-30T00:01:29"/>
    <d v="1899-12-30T00:03:27"/>
    <d v="1899-12-30T00:01:58"/>
  </r>
  <r>
    <s v="INC000002631268"/>
    <s v="HOUSING"/>
    <x v="11"/>
    <s v="APQ ACCESOS"/>
    <s v="ALDO P VALENZUELA MUJICA"/>
    <s v="tct_avalen"/>
    <s v="2-Significativo/Amplio"/>
    <x v="2"/>
    <x v="2"/>
    <x v="1"/>
    <s v="TELEFONICA EMPRESAS DE CHILE SA"/>
    <s v="RONDA Y REVISION DE SALAS TECNICAS"/>
    <s v="23/02/2024 0:48:51"/>
    <s v="23/02/2024 0:51:31"/>
    <x v="0"/>
    <s v="CDP ANTIGUO 1"/>
    <s v="CDP ANTIGUO 2"/>
    <s v="23/02/2024 0:53:36"/>
    <s v="23/02/2024 23:50:00"/>
    <s v="RONDA Y REVISION DE SALAS TECNICAS"/>
    <s v="SE REALIZA RONDA"/>
    <d v="1899-12-30T00:01:34"/>
    <d v="1899-12-30T00:04:45"/>
    <d v="1899-12-30T00:03:11"/>
  </r>
  <r>
    <s v="INC000002631270"/>
    <s v="HOUSING"/>
    <x v="11"/>
    <s v="APQ ACCESOS"/>
    <s v="ALDO P VALENZUELA MUJICA"/>
    <s v="tct_avalen"/>
    <s v="2-Significativo/Amplio"/>
    <x v="2"/>
    <x v="2"/>
    <x v="1"/>
    <s v="TELEFONICA EMPRESAS DE CHILE SA"/>
    <s v="TOMA DE ALARMAS DE CLIENTE"/>
    <s v="23/02/2024 0:54:02"/>
    <s v="23/02/2024 0:55:03"/>
    <x v="0"/>
    <s v="CDP ANTIGUO 1"/>
    <s v="CDP ANTIGUO 2"/>
    <s v="23/02/2024 0:56:28"/>
    <s v="23/02/2024 23:50:00"/>
    <s v="TOMA DE ALARMAS DE CLIENTE"/>
    <s v="SE REALIZA TOMA DE ALARMAS"/>
    <d v="1899-12-30T00:00:56"/>
    <d v="1899-12-30T00:02:26"/>
    <d v="1899-12-30T00:01:30"/>
  </r>
  <r>
    <s v="INC000002631289"/>
    <s v="SAP"/>
    <x v="9"/>
    <s v="CLOUD SAP HANA"/>
    <s v="NICOLAS A SAAVEDRA EGUILUZ"/>
    <s v="tct_nsaave"/>
    <s v="4-Menor/Localizado"/>
    <x v="0"/>
    <x v="0"/>
    <x v="1"/>
    <s v="TELEFONICA EMPRESAS DE CHILE SA"/>
    <s v="Checklist Diario Clientes 23.02.24"/>
    <s v="23/02/2024 8:18:28"/>
    <s v="23/02/2024 8:19:34"/>
    <x v="0"/>
    <s v="Service"/>
    <s v="Internal"/>
    <s v="23/02/2024 8:20:49"/>
    <s v="23/02/2024 23:50:00"/>
    <s v="Se realiza Checklist Diario de los clientes; _x000a_HDC_x000a_NUTRISCO"/>
    <s v="Se realiza Checklist Diario de los clientes; _x000a_HDC_x000a_NUTRISCO"/>
    <d v="1899-12-30T00:00:00"/>
    <d v="1899-12-30T00:02:21"/>
    <d v="1899-12-30T00:02:21"/>
  </r>
  <r>
    <s v="INC000002631322"/>
    <s v="MONITOREO"/>
    <x v="6"/>
    <s v="SM OPERACIONES"/>
    <s v="ALEJANDRO ACEVEDO VALENZUELA"/>
    <s v="tct_decruz"/>
    <s v="4-Menor/Localizado"/>
    <x v="1"/>
    <x v="1"/>
    <x v="1"/>
    <s v="FUNDACION INSTITUTO PROFESIONAL DUOC UC"/>
    <s v="ERROR EN REPORTE Exchange Server Health Report - 02/22/2024 17:10:02 DuocN7"/>
    <s v="22/02/2024 17:23:52"/>
    <s v="22/02/2024 17:27:11"/>
    <x v="0"/>
    <s v="TI"/>
    <s v="SISTEMAS OPERATIVOS"/>
    <s v="22/02/2024 22:02:01"/>
    <s v="22/02/2024 23:50:00"/>
    <s v="PRO-EXCH-07_x0009_CasaCentral_x0009_Mailbox_x0009_Exchange 2016_x0009_Pass_x0009_Pass_x0009_101_x0009_Could not test service health. _x0009_Could not test service health. _x0009_Could not test service health. _x0009_Could not test service health."/>
    <s v=". Se realiza verificación nodo7 realizándose reinicio de servicios  Exchange quedando operativo. Informe Exchange server Health Report exitoso."/>
    <d v="1899-12-30T03:24:55"/>
    <d v="1899-12-30T04:38:09"/>
    <d v="1899-12-30T01:13:14"/>
  </r>
  <r>
    <s v="INC000002631355"/>
    <s v="VPN IP - MPLS"/>
    <x v="3"/>
    <s v="GESTION HD"/>
    <s v="DEIBY Y SANTOYO MONTEROLA"/>
    <s v="frp_rreyes"/>
    <s v="3-Moderado/Limitado"/>
    <x v="1"/>
    <x v="1"/>
    <x v="1"/>
    <s v="CELMEDIA S A"/>
    <s v="HD / Celmedia//drp 3 vms"/>
    <s v="22/02/2024 17:28:34"/>
    <s v="22/02/2024 17:30:33"/>
    <x v="0"/>
    <s v="CDP ANTIGUO 1"/>
    <s v="CDP ANTIGUO 2"/>
    <s v="23/02/2024 16:32:12"/>
    <s v="23/02/2024 23:50:00"/>
    <s v="PREVENTIVO: NO_x000a_CODIGO DE SERVICIO:_x000a_DIRECCION:_x000a_QUIEN REPORTA: ONIAS DEL CARMEN_x000a_CONTACTO EN TERRENO:_x000a_PROBLEMA:_x000a_REQUERIMIENTO:_x000a__x000a_Buenas tardes favor crear ticket para cliente Celmedia a fin de aprovisionar organización para 3 virtual machine que serán replic"/>
    <s v="FASE RESOLUCIÓN Y RECUPERACIÓN_x000a__x000a_Se efectúa contacto con cliente:N/A_x000a__x000a_Teléfono de contacto:N/A_x000a__x000a_Acciones realizadas: Se realiza la carga del contrato en el cliente y se valida los recursos solicitados._x000a__x000a_Solución paliativa o definitiva:N/A_x000a__x000a_Acciones de Mej"/>
    <d v="1899-12-30T21:59:38"/>
    <d v="1899-12-30T23:03:38"/>
    <d v="1899-12-30T01:04:00"/>
  </r>
  <r>
    <s v="INC000002631416"/>
    <s v="VPN IP - MPLS"/>
    <x v="3"/>
    <s v="GESTION HD"/>
    <s v="ANGEL CASTRO CABRERA"/>
    <s v="frp_pcamay"/>
    <s v="3-Moderado/Limitado"/>
    <x v="1"/>
    <x v="1"/>
    <x v="1"/>
    <s v="TELEFONICA GLOBAL TECHNOLOGY S.A.AGENCIA EN CHILE"/>
    <s v="HD/Importar a VDC de CLIENTE embonor vm restaurada"/>
    <s v="22/02/2024 17:55:59"/>
    <s v="22/02/2024 17:56:53"/>
    <x v="0"/>
    <s v="CDP ANTIGUO 1"/>
    <s v="CDP ANTIGUO 2"/>
    <s v="26/02/2024 18:30:25"/>
    <s v="26/02/2024 23:50:00"/>
    <s v="PREVENTIVO: NO_x000a_CODIGO DE SERVICIO:_x000a_DIRECCION:_x000a_QUIEN REPORTA:_x000a_Rodrigo Vásquez Muñoz +56 97411 3060 _x000a_CONTACTO EN TERRENO:_x000a_PROBLEMA:_x000a_REQUERIMIENTO: Solicito de vuestro apoyo para crear ticket como REQUERIMIENTO y en estado PENDIENTE._x000a__x000a_ _x000a__x000a_BANDEJA:  TELEFONIC"/>
    <s v="Se efectúa contacto con cliente: Rodrigo Vasquez - Rodrigo Quiroz_x000a_Teléfono de contacto: Via correo_x000a_Acciones realizadas: Se configuran 8 CPU y  8 GB RAM para importar servidor, ya se encuentra en tenant de cliente. Se destaca que servidor restaurado no pr"/>
    <d v="1900-01-02T21:35:16"/>
    <d v="1900-01-03T00:34:26"/>
    <d v="1899-12-30T02:59:10"/>
  </r>
  <r>
    <s v="INC000002631418"/>
    <s v="TICKET-INTELIGENTE"/>
    <x v="6"/>
    <s v="GESTION TI"/>
    <s v="RICARDO R GALLEGOS OYANEDER"/>
    <s v="USR_TSIGHT"/>
    <s v="1-Extenso/Generalizado"/>
    <x v="0"/>
    <x v="0"/>
    <x v="3"/>
    <s v="PRODINSA 2"/>
    <s v="prodin01 - apposv_vm TICKET AUTOMATICO"/>
    <s v="22/02/2024 17:56:33"/>
    <s v="22/02/2024 17:56:33"/>
    <x v="0"/>
    <s v="TRUESIGHT"/>
    <s v="TRUESIGHT"/>
    <s v="23/02/2024 14:33:57"/>
    <s v="23/02/2024 23:50:00"/>
    <s v="PREVENTIVO=SI_x000a_CODIGO DE SERVICIO=apposv_VM_x000a_DIRECCION=NULL_x000a_CIUDAD=NULL_x000a_COMUNA LOCAL=_x000a_REGION=NULL_x000a_QUIEN REPORTA=Ticket automático_x000a_CONTACTO EN TERRENO=_x000a_PROBLEMA=Node PRODIN01 - apposv_VM is Down_x000a_REQUERIMIENTO=_x000a_EQUIPOS ENERGIZADO O REINICIADO=_x000a_HORARIO DE ATE"/>
    <s v="Se efectúa contacto con cliente: N/A_x000a_Teléfono de contacto: N/A_x000a_Acciones realizadas: Apagado controlado y ejecutado area de Virtualización a solicitud de TAM por baja de servicios._x000a_Solución paliativa o definitiva: N/A_x000a_Acciones de Mejora, Recomendaciones:"/>
    <d v="1899-12-30T20:33:01"/>
    <d v="1899-12-30T20:37:24"/>
    <d v="1899-12-30T00:04:23"/>
  </r>
  <r>
    <s v="INC000002631779"/>
    <s v="TICKET-INTELIGENTE"/>
    <x v="6"/>
    <s v="GESTION TI"/>
    <s v="RICARDO R GALLEGOS OYANEDER"/>
    <s v="USR_TSIGHT"/>
    <s v="1-Extenso/Generalizado"/>
    <x v="0"/>
    <x v="0"/>
    <x v="3"/>
    <s v="COAGRA S A"/>
    <s v="coagra01 - sap_prod_e_vm TICKET AUTOMATICO"/>
    <s v="22/02/2024 22:14:09"/>
    <s v="22/02/2024 22:14:09"/>
    <x v="0"/>
    <s v="TRUESIGHT"/>
    <s v="TRUESIGHT"/>
    <s v="23/02/2024 2:26:45"/>
    <s v="23/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07:28"/>
    <d v="1899-12-30T04:12:36"/>
    <d v="1899-12-30T00:05:08"/>
  </r>
  <r>
    <s v="INC000002631819"/>
    <s v="TICKET-INTELIGENTE"/>
    <x v="6"/>
    <s v="GESTION TI"/>
    <s v="SEBASTIAN I ACUÑA GUZMAN"/>
    <s v="USR_TSIGHT"/>
    <s v="1-Extenso/Generalizado"/>
    <x v="0"/>
    <x v="0"/>
    <x v="3"/>
    <s v="TELEFONICA EMPRESAS DE CHILE SA"/>
    <s v="cmdb - aii_soc_01_clone TICKET AUTOMATICO"/>
    <s v="22/02/2024 22:26:12"/>
    <s v="22/02/2024 22:26:12"/>
    <x v="0"/>
    <s v="TI"/>
    <s v="SISTEMAS OPERATIVOS"/>
    <s v="22/02/2024 23:48:26"/>
    <s v="22/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alarmado, encontrando que el proceso con más uso de ram corresponde a uwsgi._x000a__x000a_Se ve un alto consumo de ram sostenido en el tiempo, pero este no supera el 90% según la gráfica adjunta._x000a__x000a_No se ven problemas de rendimiento en el servid"/>
    <d v="1899-12-30T01:15:55"/>
    <d v="1899-12-30T01:22:14"/>
    <d v="1899-12-30T00:06:19"/>
  </r>
  <r>
    <s v="INC000002632109"/>
    <s v="TICKET-INTELIGENTE"/>
    <x v="6"/>
    <s v="GESTION TI"/>
    <s v="RICARDO R GALLEGOS OYANEDER"/>
    <s v="USR_TSIGHT"/>
    <s v="1-Extenso/Generalizado"/>
    <x v="0"/>
    <x v="0"/>
    <x v="3"/>
    <s v="FUNDACION INSTITUTO PROFESIONAL DUOC UC"/>
    <s v="fiprdu01 - controlver01-2k23 TICKET AUTOMATICO"/>
    <s v="23/02/2024 4:06:31"/>
    <s v="23/02/2024 4:06:31"/>
    <x v="0"/>
    <s v="TRUESIGHT"/>
    <s v="TRUESIGHT"/>
    <s v="23/02/2024 11:31:26"/>
    <s v="23/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efectúa contacto con cliente: N/A_x000a_Teléfono de contacto: N/A_x000a_Acciones realizadas: Reinicio de servidor controlado, servidor responde correctamente, alarma liberada._x000a_Solución paliativa o definitiva: Comportamiento normal._x000a_Acciones de Mejora, Recomendaci"/>
    <d v="1899-12-30T07:22:36"/>
    <d v="1899-12-30T07:24:55"/>
    <d v="1899-12-30T00:02:19"/>
  </r>
  <r>
    <s v="INC000002632320"/>
    <s v="VPN IP - MPLS"/>
    <x v="1"/>
    <s v="GESTION CALL CENTER"/>
    <s v="JAVIERA A UMAÑA YEVENES"/>
    <s v="frp_rvilel"/>
    <s v="4-Menor/Localizado"/>
    <x v="0"/>
    <x v="0"/>
    <x v="1"/>
    <s v="EXPORTADORES DEL AGRO S A"/>
    <s v="CALL CENTER / REQUERIMIENTO"/>
    <s v="23/02/2024 9:21:33"/>
    <s v="23/02/2024 9:22:58"/>
    <x v="0"/>
    <s v="COMUNICACIONES"/>
    <s v="EQUIPOS DATOS"/>
    <s v="26/02/2024 16:07:46"/>
    <s v="26/02/2024 23:50:00"/>
    <s v="PREVENTIVO: NO_x000a_CODIGO DE SERVICIO: VPF1879080_x000a_DIRECCION: Senador Jaime Guzmán Errazuriz 3180,Renca,Santiago_x0009__x000a_QUIEN REPORTA: MOISES GONZALEZ - 954237769_x000a_CONTACTO EN TERRENO: MOISES GONZALEZ - 954237769_x000a_PROBLEMA: _x000a_REQUERIMIENTO: OFFICE 365_x000a_EQUIPOS ENERGIZA"/>
    <s v="FASE RESOLUCIÓN Y RECUPERACIÓN_x000a__x000a_Se efectúa contacto con cliente: Patricio Aranibar_x000a__x000a_Teléfono de contacto: (56 2) 25307700 - Anexo 715_x000a__x000a_Acciones realizadas: sin acciones realizadas, normalizado sin intervención_x000a__x000a_Solución paliativa o definitiva: definitiva"/>
    <d v="1900-01-02T05:49:27"/>
    <d v="1900-01-02T06:46:13"/>
    <d v="1899-12-30T00:56:46"/>
  </r>
  <r>
    <s v="INC000002632325"/>
    <s v="HOUSING"/>
    <x v="14"/>
    <s v="BELIEVE"/>
    <s v="RENE E VILLEGAS CARREÑO"/>
    <s v="frp_xgambo"/>
    <s v="3-Moderado/Limitado"/>
    <x v="1"/>
    <x v="1"/>
    <x v="1"/>
    <s v="IDOM INGENIERIA Y CONSULTORIA S.A. AGENCIA EN CHILE"/>
    <s v="GESTION DATACENTER/ ACCESOS / Nabiax"/>
    <s v="23/02/2024 10:16:38"/>
    <s v="23/02/2024 10:22:08"/>
    <x v="0"/>
    <s v="CDP ANTIGUO 1"/>
    <s v="CDP ANTIGUO 2"/>
    <s v="23/02/2024 11:15:53"/>
    <s v="23/02/2024 23:50:00"/>
    <s v="EMPRESA: Nabiax_x000a_CÓDIGO DE SERVICIO: _x000a_DIRECCIÓN: Calle San Martin #50, Santiago Centro, Santiago_x000a_NOMBRE DE QUIEN REPORTA: Daniel Rodriguez_x000a_TELÉFONO DE QUIEN REPORTA:   5697829 7978_x000a_NOMBRE DE CONTACTO EN TERRENO: _x000a_REQUERIMIENTO :   Arreglo de palmeta piso"/>
    <s v="ACCESOS AUTORIZADOS"/>
    <d v="1899-12-30T00:47:38"/>
    <d v="1899-12-30T00:59:15"/>
    <d v="1899-12-30T00:11:37"/>
  </r>
  <r>
    <s v="INC000002632434"/>
    <s v="HOUSING"/>
    <x v="8"/>
    <s v="BELIEVE"/>
    <s v="FERNEY D GARZON PEÑA"/>
    <s v="frp_jcarri"/>
    <s v="3-Moderado/Limitado"/>
    <x v="1"/>
    <x v="1"/>
    <x v="1"/>
    <s v="TELEFONICA EMPRESAS DE CHILE SA"/>
    <s v="GESTION DATACENTER/ ACCESOS /DXC"/>
    <s v="23/02/2024 9:45:51"/>
    <s v="23/02/2024 9:47:44"/>
    <x v="0"/>
    <s v="COMUNICACIONES"/>
    <s v="VPN IP - MPLS"/>
    <s v="23/02/2024 10:07:01"/>
    <s v="23/02/2024 23:50:00"/>
    <s v="EMPRESA:DXC_x000a_CÓDIGO DE SERVICIO: _x000a_DIRECCIÓN:AV. Presidente Prieto #226, Paine, Santiago_x000a_NOMBRE DE QUIEN REPORTA:Ferney Garzon_x000a_TELÉFONO DE QUIEN REPORTA:56 2 25774418_x000a_NOMBRE DE CONTACTO EN TERRENO: _x000a_REQUERIMIENTO:Ingreso de FW Internet DC Paine _x000a_EQUIPOS EN"/>
    <m/>
    <d v="1899-12-30T00:00:00"/>
    <d v="1899-12-30T00:21:10"/>
    <d v="1899-12-30T00:21:10"/>
  </r>
  <r>
    <s v="INC000002632456"/>
    <s v="HOUSING"/>
    <x v="13"/>
    <s v="BELIEVE"/>
    <s v="RENE E VILLEGAS CARREÑO"/>
    <s v="frp_jcarri"/>
    <s v="3-Moderado/Limitado"/>
    <x v="1"/>
    <x v="1"/>
    <x v="1"/>
    <s v="FARMACIAS AHUMADA S.A."/>
    <s v="GESTION DATACENTER/ ACCESOS /FARMACIAS AHUMADA S.A."/>
    <s v="23/02/2024 10:10:05"/>
    <s v="23/02/2024 10:11:24"/>
    <x v="0"/>
    <s v="COMUNICACIONES"/>
    <s v="VPN IP - MPLS"/>
    <s v="23/02/2024 10:34:46"/>
    <s v="23/02/2024 23:50:00"/>
    <s v="EMPRESA:FARMACIA AHUMADA S.A._x000a_CÓDIGO DE SERVICIO: _x000a_DIRECCIÓN:Av. Apoquindo #7071, Las Condes, Santiago_x000a_NOMBRE DE QUIEN REPORTA:Farmacias Ahumada_x000a_TELÉFONO DE QUIEN REPORTA:569 8560 8952_x000a_NOMBRE DE CONTACTO EN TERRENO: _x000a_REQUERIMIENTO:Reinicio controlador de"/>
    <s v="Estimados. _x000a__x000a_Accesos se encuentran gestionados y autorizados para personal descrito en planilla adjunta. _x000a__x000a_Nota: Favor de asistir con sus elementos de seguridad según aplique. _x000a__x000a_Nota 2: Recordar que el acceso a salas MULTIPORTADOR, SDH o M8 estan fuera d"/>
    <d v="1899-12-30T00:17:13"/>
    <d v="1899-12-30T00:24:41"/>
    <d v="1899-12-30T00:07:28"/>
  </r>
  <r>
    <s v="INC000002632590"/>
    <s v="TICKET-INTELIGENTE"/>
    <x v="6"/>
    <s v="GESTION TI"/>
    <s v="PAUL A SEPULVEDA ALVAREZ"/>
    <s v="USR_TSIGHT"/>
    <s v="1-Extenso/Generalizado"/>
    <x v="0"/>
    <x v="0"/>
    <x v="3"/>
    <s v="TELEFONICA EMPRESAS DE CHILE SA"/>
    <s v="mdm - mdm_sql_srss TICKET AUTOMATICO"/>
    <s v="23/02/2024 11:52:48"/>
    <s v="23/02/2024 11:52:48"/>
    <x v="0"/>
    <s v="TRUESIGHT"/>
    <s v="TRUESIGHT"/>
    <s v="23/02/2024 15:09:33"/>
    <s v="23/02/2024 23:50:00"/>
    <s v="PREVENTIVO=SI_x000a_CODIGO DE SERVICIO=MDM_SQL_SRSS_x000a_DIRECCION=NULL_x000a_CIUDAD=NULL_x000a_COMUNA LOCAL=_x000a_REGION=NULL_x000a_QUIEN REPORTA=Ticket automático_x000a_CONTACTO EN TERRENO=_x000a_PROBLEMA=Node MDM - MDM_SQL_SRSS is Down_x000a_REQUERIMIENTO=_x000a_EQUIPOS ENERGIZADO O REINICIADO=_x000a_HORARIO DE AT"/>
    <s v="Cliente solicita apagado de equipo._x000a_se solicita mantencion del punto en monitoreo con folio INC000002633217"/>
    <d v="1899-12-30T03:03:08"/>
    <d v="1899-12-30T03:16:45"/>
    <d v="1899-12-30T00:13:37"/>
  </r>
  <r>
    <s v="INC000002632608"/>
    <s v="VPN IP - MPLS"/>
    <x v="9"/>
    <s v="GESTION HD"/>
    <s v="NICOLAS A SAAVEDRA EGUILUZ"/>
    <s v="frp_fpetro"/>
    <s v="3-Moderado/Limitado"/>
    <x v="1"/>
    <x v="1"/>
    <x v="1"/>
    <s v="COAGRA S A"/>
    <s v="HD/_x000a_RV: SAP intermitente"/>
    <s v="23/02/2024 10:35:53"/>
    <s v="23/02/2024 10:37:46"/>
    <x v="0"/>
    <s v="CDP ANTIGUO 1"/>
    <s v="CDP ANTIGUO 2"/>
    <s v="23/02/2024 11:13:11"/>
    <s v="23/02/2024 23:50:00"/>
    <s v="PREVENTIVO: NO_x000a_CODIGO DE SERVICIO: _x000a_DIRECCION:_x000a_QUIEN REPORTA: Nicolás Saavedra Eguiluz  56 9 6187 5469_x000a_CONTACTO EN TERRENO: Nicolás Saavedra Eguiluz  56 9 6187 5469_x000a__x000a_REQUERIMIENTO:_x000a__x000a_Tenemos problemas para acceder al ambiente desarrollo de Sap._x000a__x000a_Si nos pu"/>
    <s v="Te cuento que ya fue corregido este dump."/>
    <d v="1899-12-30T00:00:00"/>
    <d v="1899-12-30T00:37:18"/>
    <d v="1899-12-30T00:37:18"/>
  </r>
  <r>
    <s v="INC000002632617"/>
    <s v="SAP"/>
    <x v="9"/>
    <s v="GESTION HD"/>
    <s v="NICOLAS A SAAVEDRA EGUILUZ"/>
    <s v="frp_kefern"/>
    <s v="3-Moderado/Limitado"/>
    <x v="1"/>
    <x v="1"/>
    <x v="1"/>
    <s v="TELEFONICA GLOBAL TECHNOLOGY S.A.AGENCIA EN CHILE"/>
    <s v="HD | Mensaje de SAP"/>
    <s v="23/02/2024 11:01:37"/>
    <s v="23/02/2024 11:03:29"/>
    <x v="0"/>
    <s v="Service"/>
    <s v="Internal"/>
    <s v="23/02/2024 11:42:14"/>
    <s v="23/02/2024 23:50:00"/>
    <s v="PREVENTIVO: NO_x000a_CODIGO DE SERVICIO:_x000a_DIRECCION:_x000a_QUIEN REPORTA:Nicolás Saavedra Eguiluz +56 9 6187 5469_x000a_CONTACTO EN TERRENO:_x000a_PROBLEMA:_x000a_REQUERIMIENTO:Estimados Help Desk_x000a__x000a_Favor generar ticket en base a requerimiento de cliente HOGAR DE CRISTYO_x000a__x000a_Dejar en band"/>
    <s v="Ya corregí este error, esto se debía a que próximamente caducaría un certificado, el cual ya actualice."/>
    <d v="1899-12-30T00:00:00"/>
    <d v="1899-12-30T00:40:37"/>
    <d v="1899-12-30T00:40:37"/>
  </r>
  <r>
    <s v="INC000002632619"/>
    <s v="SAP"/>
    <x v="9"/>
    <s v="GESTION HD"/>
    <s v="NICOLAS A SAAVEDRA EGUILUZ"/>
    <s v="frp_fpetro"/>
    <s v="3-Moderado/Limitado"/>
    <x v="1"/>
    <x v="1"/>
    <x v="1"/>
    <s v="COAGRA S A"/>
    <s v="HD/_x000a_RV: Descripción: Asigna cuentas a Balance. DEEK953022"/>
    <s v="23/02/2024 11:04:21"/>
    <s v="23/02/2024 11:06:04"/>
    <x v="0"/>
    <s v="Service"/>
    <s v="Internal"/>
    <s v="23/02/2024 11:40:46"/>
    <s v="23/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3022_x000a_Descripci"/>
    <s v="La orden DEEK953022 fue importada exitosamente en PRD"/>
    <d v="1899-12-30T00:00:00"/>
    <d v="1899-12-30T00:36:25"/>
    <d v="1899-12-30T00:36:25"/>
  </r>
  <r>
    <s v="INC000002632622"/>
    <s v="VPN IP - MPLS"/>
    <x v="2"/>
    <s v="GESTION HD"/>
    <s v="PATRICIO A CASTILLO GONZALEZ"/>
    <s v="frp_jceval"/>
    <s v="4-Menor/Localizado"/>
    <x v="0"/>
    <x v="0"/>
    <x v="1"/>
    <s v="BANCO DEL ESTADO DE CHILE"/>
    <s v="MESA/"/>
    <s v="23/02/2024 11:08:02"/>
    <s v="23/02/2024 11:10:35"/>
    <x v="0"/>
    <s v="CDP ANTIGUO 1"/>
    <s v="CDP ANTIGUO 2"/>
    <s v="23/02/2024 11:51:48"/>
    <s v="23/02/2024 23:50:00"/>
    <s v="PREVENTIVO: NO_x000a_CODIGO DE SERVICIO: -_x000a_DIRECCION:SAN MARTIN 50, 2DO PISO SANTIAGO_x000a_QUIEN REPORTA: Roberto Aton - 979487645_x000a_CONTACTO EN TERRENO: Roberto Aton - 979487645_x000a_PROBLEMA:_x000a_REQUERIMIENTO:CAMBIO DE MEDIOS MAGNETICOS_x000a_EQUIPOS ENERGIZADO/REINICIADO:no apl"/>
    <m/>
    <d v="1899-12-30T00:00:22"/>
    <d v="1899-12-30T00:43:46"/>
    <d v="1899-12-30T00:43:24"/>
  </r>
  <r>
    <s v="INC000002632628"/>
    <s v="VPN IP - MPLS"/>
    <x v="7"/>
    <s v="GESTION HD"/>
    <s v="GUSTAVO AVILA VERA"/>
    <s v="frp_kefern"/>
    <s v="3-Moderado/Limitado"/>
    <x v="1"/>
    <x v="1"/>
    <x v="1"/>
    <s v="MARITIMA VALPARAISO CHILE"/>
    <s v="HD | Agregar registro a servidor DNS"/>
    <s v="23/02/2024 11:25:08"/>
    <s v="23/02/2024 11:27:04"/>
    <x v="0"/>
    <s v="CDP ANTIGUO 1"/>
    <s v="CDP ANTIGUO 2"/>
    <s v="23/02/2024 14:36:22"/>
    <s v="23/02/2024 23:50:00"/>
    <s v="PREVENTIVO: NO_x000a_CODIGO DE SERVICIO:_x000a_DIRECCION:_x000a_QUIEN REPORTA:Héctor Sandoval  +56 (32) 260 7124 - Anexo 7124_x000a_CONTACTO EN TERRENO:_x000a_PROBLEMA:_x000a_REQUERIMIENTO:Estimados(as) buenos días,_x000a_Por favor su ayuda para agregar los siguientes registros al servidor DNS"/>
    <s v="Se configura los registros DNS"/>
    <d v="1899-12-30T01:34:52"/>
    <d v="1899-12-30T03:11:14"/>
    <d v="1899-12-30T01:36:22"/>
  </r>
  <r>
    <s v="INC000002632636"/>
    <s v="VPN IP - MPLS"/>
    <x v="7"/>
    <s v="GESTION HD"/>
    <s v="SEBASTIAN I ACUÑA GUZMAN"/>
    <s v="frp_fpetro"/>
    <s v="3-Moderado/Limitado"/>
    <x v="1"/>
    <x v="1"/>
    <x v="1"/>
    <s v="CAMARA DE COMERCIO DE SANTIAGO A G"/>
    <s v="HD/RE: REPORTE OPENSCAP -CCS- SEGURIDAD DE SISTEMA OPERATIVO BASE."/>
    <s v="23/02/2024 11:29:17"/>
    <s v="23/02/2024 11:31:26"/>
    <x v="0"/>
    <s v="TI"/>
    <s v="SISTEMAS OPERATIVOS"/>
    <s v="23/02/2024 16:47:46"/>
    <s v="23/02/2024 23:50:00"/>
    <s v="PREVENTIVO: NO_x000a_CODIGO DE SERVICIO:_x000a_DIRECCION:_x000a_QUIEN REPORTA:_x000a_CONTACTO EN TERRENO:_x000a__x000a_REQUERIMIENTO:_x000a__x000a_Favor realzar las configuraciones Openscan en el nuevo servidor de_x000a_pruebas weblogic._x000a_Se configuró una VM con Oracle Linux 9.3 y se instaló weblogic 14.1.1."/>
    <s v="Se responden todas las consultas realizadas por cliente. Se adjunta correo con toda la información."/>
    <d v="1899-12-30T00:00:00"/>
    <d v="1899-12-30T05:18:29"/>
    <d v="1899-12-30T05:18:29"/>
  </r>
  <r>
    <s v="INC000002632644"/>
    <s v="VPN IP - MPLS"/>
    <x v="17"/>
    <s v="GESTION HD"/>
    <s v="RODRIGO VÁSQUEZ MUÑOZ"/>
    <s v="frp_kefern"/>
    <s v="3-Moderado/Limitado"/>
    <x v="1"/>
    <x v="1"/>
    <x v="1"/>
    <s v="ACMA S.A."/>
    <s v="HD | Ejecutar respaldo FULL servidor ACP"/>
    <s v="23/02/2024 11:42:48"/>
    <s v="23/02/2024 11:44:49"/>
    <x v="0"/>
    <s v="CDP ANTIGUO 1"/>
    <s v="CDP ANTIGUO 2"/>
    <s v="24/02/2024 8:37:26"/>
    <s v="24/02/2024 23:50:00"/>
    <s v="PREVENTIVO: NO_x000a_CODIGO DE SERVICIO:10.68.133.174_x000a_DIRECCION:_x000a_QUIEN REPORTA:Ewald Galaz Millaleo +56 9 8510 0702 _x000a_CONTACTO EN TERRENO:_x000a_PROBLEMA:_x000a_REQUERIMIENTO:Estimados Help Desk_x000a__x000a_Favor generar ticket en base a requerimiento de cliente Acma._x000a__x000a_Dejar en bande"/>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0T16:40:32"/>
    <d v="1899-12-30T20:54:38"/>
    <d v="1899-12-30T04:14:06"/>
  </r>
  <r>
    <s v="INC000002632661"/>
    <s v="HOSTING VIRTUAL"/>
    <x v="6"/>
    <s v="SECURITY MANAGER"/>
    <s v="ALEJANDRO ACEVEDO VALENZUELA"/>
    <s v="tct_smmart"/>
    <s v="4-Menor/Localizado"/>
    <x v="0"/>
    <x v="0"/>
    <x v="1"/>
    <s v="TELEFONICA CYBERSECURITY TECH CHILE SPA"/>
    <s v="Validar Servidores SOC Windows - INC000002632661"/>
    <s v="23/02/2024 12:30:05"/>
    <s v="23/02/2024 12:31:38"/>
    <x v="0"/>
    <s v="Hardware de Redes"/>
    <s v="Cable"/>
    <s v="26/02/2024 12:27:13"/>
    <s v="26/02/2024 23:50:00"/>
    <s v="Estimada @DENISE CRUZAT ETCHEBERRY buena tarde, _x000a__x000a_Favor requiero de tu ayuda para que nos puedan entregar el listado completo de servidores Windows que nos administran a SOC con la siguiente informacion:_x000a__x000a_-_x0009_Nombre de equipo_x000a_-_x0009_S.O_x000a_-_x0009_Ip´s Configuradas"/>
    <s v="Se adjunta información solicitada información de servidores administrados SOC."/>
    <d v="1900-01-01T19:31:17"/>
    <d v="1900-01-01T23:57:08"/>
    <d v="1899-12-30T04:25:51"/>
  </r>
  <r>
    <s v="INC000002632663"/>
    <s v="VPN IP - MPLS"/>
    <x v="6"/>
    <s v="GESTION HD"/>
    <s v="RICARDO R GALLEGOS OYANEDER"/>
    <s v="frp_fpetro"/>
    <s v="3-Moderado/Limitado"/>
    <x v="1"/>
    <x v="1"/>
    <x v="1"/>
    <s v="TELEFONICA GLOBAL TECHNOLOGY S.A.AGENCIA EN CHILE"/>
    <s v="HD/_x000a_RE: SOLICITUD DE REESTABLECIMIENTO DE CLAVE VPN"/>
    <s v="23/02/2024 12:32:26"/>
    <s v="23/02/2024 12:35:30"/>
    <x v="0"/>
    <s v="CDP ANTIGUO 1"/>
    <s v="CDP ANTIGUO 2"/>
    <s v="23/02/2024 14:30:24"/>
    <s v="23/02/2024 23:50:00"/>
    <s v="PREVENTIVO: NO_x000a_CODIGO DE SERVICIO:_x000a_DIRECCION:_x000a_QUIEN REPORTA: Denise Cruzat Etcheberry 56 9 9337800_x000a_CONTACTO EN TERRENO: Denise Cruzat Etcheberry 56 9 9337800_x000a__x000a_REQUERIMIENTO:_x000a__x000a_Requerimiento_x000a__x000a_Restablecer contraseña VPN_x000a__x000a_No aplica código de servicio._x000a__x000a_Se de"/>
    <s v="Se resetea cave y envía a usuario según solicitud."/>
    <d v="1899-12-30T00:12:44"/>
    <d v="1899-12-30T01:57:58"/>
    <d v="1899-12-30T01:45:14"/>
  </r>
  <r>
    <s v="INC000002632664"/>
    <s v="SEGURIDAD"/>
    <x v="7"/>
    <s v="SECURITY MANAGER"/>
    <s v="GUSTAVO AVILA VERA"/>
    <s v="tct_smmart"/>
    <s v="2-Significativo/Amplio"/>
    <x v="2"/>
    <x v="2"/>
    <x v="1"/>
    <s v="TELEFONICA CYBERSECURITY TECH CHILE SPA"/>
    <s v="Validar Servidores SOC Linux - INC000002632664"/>
    <s v="23/02/2024 12:33:27"/>
    <s v="23/02/2024 12:34:14"/>
    <x v="0"/>
    <s v="SOC Empresas"/>
    <s v="Marca"/>
    <s v="23/02/2024 12:57:47"/>
    <s v="23/02/2024 23:50:00"/>
    <s v="Nos solicita apoyo con :"/>
    <s v="Se envia la informacion solicitada"/>
    <d v="1899-12-30T00:00:00"/>
    <d v="1899-12-30T00:24:20"/>
    <d v="1899-12-30T00:24:20"/>
  </r>
  <r>
    <s v="INC000002632719"/>
    <s v="HOUSING"/>
    <x v="11"/>
    <s v="APQ ACCESOS"/>
    <s v="JOSE G MARQUEZ MARCANO"/>
    <s v="tct_josmam"/>
    <s v="4-Menor/Localizado"/>
    <x v="0"/>
    <x v="0"/>
    <x v="1"/>
    <s v="TELEFONICA EMPRESAS DE CHILE SA"/>
    <s v="TOMA DE ALARMAS DE CLIENTES"/>
    <s v="23/02/2024 11:17:50"/>
    <s v="23/02/2024 11:18:50"/>
    <x v="0"/>
    <s v="CDP ANTIGUO 1"/>
    <s v="CDP ANTIGUO 2"/>
    <s v="23/02/2024 11:20:34"/>
    <s v="23/02/2024 23:50:00"/>
    <s v="TOMA DE ALARMAS DE CLIENTES"/>
    <s v="TOMA DE ALARMAS REALIZADAS"/>
    <d v="1899-12-30T00:01:25"/>
    <d v="1899-12-30T00:02:44"/>
    <d v="1899-12-30T00:01:19"/>
  </r>
  <r>
    <s v="INC000002632725"/>
    <s v="CORREO"/>
    <x v="19"/>
    <s v="GOOGLE WORKSPACE"/>
    <s v="JAVIERA A UMAÑA YEVENES"/>
    <s v="tct_jumana"/>
    <s v="4-Menor/Localizado"/>
    <x v="0"/>
    <x v="0"/>
    <x v="1"/>
    <s v="TELEFONICA GLOBAL TECHNOLOGY S.A.AGENCIA EN CHILE"/>
    <s v="Re: CHI-003784374 // TRANSCOM WORLDWIDE CHILE LIMITADA // Licencias Google"/>
    <s v="23/02/2024 11:44:00"/>
    <s v="23/02/2024 11:44:10"/>
    <x v="0"/>
    <s v="TI"/>
    <s v="APLICATIVOS"/>
    <s v="23/02/2024 14:22:42"/>
    <s v="23/02/2024 23:50:00"/>
    <s v="Apoyo implantación reunión de coordinación para migración de cuentas Google Workspace"/>
    <m/>
    <d v="1899-12-30T02:38:32"/>
    <d v="1899-12-30T02:38:42"/>
    <d v="1899-12-30T00:00:10"/>
  </r>
  <r>
    <s v="INC000002632747"/>
    <s v="HOUSING"/>
    <x v="8"/>
    <s v="BELIEVE"/>
    <s v="FERNEY D GARZON PEÑA"/>
    <s v="frp_xgambo"/>
    <s v="3-Moderado/Limitado"/>
    <x v="1"/>
    <x v="1"/>
    <x v="1"/>
    <s v="TELEFONICA EMPRESAS DE CHILE SA"/>
    <s v="GESTION DATACENTER/ ACCESOS / TELEFONICA EMPRESAS DE CHILE SA"/>
    <s v="23/02/2024 12:26:29"/>
    <s v="23/02/2024 12:28:05"/>
    <x v="0"/>
    <s v="COMUNICACIONES"/>
    <s v="VPN IP - MPLS"/>
    <s v="23/02/2024 15:59:02"/>
    <s v="23/02/2024 23:50:00"/>
    <s v="EMPRESA: TELEFONICA EMPRESAS DE CHILE SA_x000a_CÓDIGO DE SERVICIO: _x000a_DIRECCIÓN: AV. Presidente Prieto #226, Paine, Santiago_x000a_NOMBRE DE QUIEN REPORTA:Ramón Garcés _x000a_TELÉFONO DE QUIEN REPORTA:  56992239270_x000a_NOMBRE DE CONTACTO EN TERRENO: _x000a_REQUERIMIENTO :  Revision S"/>
    <m/>
    <d v="1899-12-30T02:35:40"/>
    <d v="1899-12-30T03:32:33"/>
    <d v="1899-12-30T00:56:53"/>
  </r>
  <r>
    <s v="INC000002632770"/>
    <s v="HOUSING"/>
    <x v="14"/>
    <s v="BELIEVE"/>
    <s v="PATRICIO A CASTILLO GONZALEZ"/>
    <s v="frp_xgambo"/>
    <s v="3-Moderado/Limitado"/>
    <x v="1"/>
    <x v="1"/>
    <x v="1"/>
    <s v="AGUAS DEL VALLE S A"/>
    <s v="GESTION DATACENTER/ ACCESOS / AGUAS DEL VALLE S A"/>
    <s v="23/02/2024 14:14:19"/>
    <s v="23/02/2024 14:15:48"/>
    <x v="0"/>
    <s v="CDP ANTIGUO 1"/>
    <s v="CDP ANTIGUO 2"/>
    <s v="23/02/2024 14:28:42"/>
    <s v="23/02/2024 23:50:00"/>
    <s v="EMPRESA: AGUAS DEL VALLE S A_x000a_CÓDIGO DE SERVICIO: _x000a_DIRECCIÓN:Calle San Martin #50, Santiago Centro, Santiago_x000a_NOMBRE DE QUIEN REPORTA:Roberto Vera_x000a_TELÉFONO DE QUIEN REPORTA:  995291707_x000a_NOMBRE DE CONTACTO EN TERRENO: _x000a_REQUERIMIENTO :  Levantamiento de IDD_x000a_E"/>
    <s v="accesos autorizados"/>
    <d v="1899-12-30T00:02:25"/>
    <d v="1899-12-30T00:14:23"/>
    <d v="1899-12-30T00:11:58"/>
  </r>
  <r>
    <s v="INC000002632953"/>
    <s v="CORREO"/>
    <x v="19"/>
    <s v="GOOGLE WORKSPACE"/>
    <s v="JAVIERA A UMAÑA YEVENES"/>
    <s v="tct_jumana"/>
    <s v="4-Menor/Localizado"/>
    <x v="0"/>
    <x v="0"/>
    <x v="1"/>
    <s v="TELEFONICA GLOBAL TECHNOLOGY S.A.AGENCIA EN CHILE"/>
    <s v="Creación cuentas de usuario // Proyecto GW // CHI-003784374  TRANSCOM WORLDWIDE CHILE LIMITADA"/>
    <s v="23/02/2024 14:23:24"/>
    <s v="23/02/2024 14:24:15"/>
    <x v="0"/>
    <s v="TI"/>
    <s v="APLICATIVOS"/>
    <s v="26/02/2024 16:11:38"/>
    <s v="26/02/2024 23:50:00"/>
    <s v="Apoyo implantación: creación de cuentas de usuario"/>
    <m/>
    <d v="1900-01-02T01:47:23"/>
    <d v="1900-01-02T01:48:14"/>
    <d v="1899-12-30T00:00:51"/>
  </r>
  <r>
    <s v="INC000002632964"/>
    <s v="HOUSING"/>
    <x v="14"/>
    <s v="BELIEVE"/>
    <s v="PATRICIO A CASTILLO GONZALEZ"/>
    <s v="frp_jolsso"/>
    <s v="3-Moderado/Limitado"/>
    <x v="1"/>
    <x v="1"/>
    <x v="1"/>
    <s v="TELEFONICA EMPRESAS DE CHILE SA"/>
    <s v="GESTION DATACENTER/ ACCESOS /TELEFONICA EMPRESAS DE CHILE SA"/>
    <s v="23/02/2024 14:57:54"/>
    <s v="23/02/2024 15:01:41"/>
    <x v="0"/>
    <s v="CDP ANTIGUO 1"/>
    <s v="CDP ANTIGUO 2"/>
    <s v="23/02/2024 15:08:20"/>
    <s v="23/02/2024 23:50:00"/>
    <s v="EMPRESA:TELEFONICA EMPRESAS DE CHILE SA_x000a_CÓDIGO DE SERVICIO: _x000a_DIRECCIÓN: Calle San Martin #50, Santiago Centro, Santiago_x000a_NOMBRE DE QUIEN REPORTA: Rene Villegas_x000a_TELÉFONO DE QUIEN REPORTA: 995291707_x000a_NOMBRE DE CONTACTO EN TERRENO: _x000a_REQUERIMIENTO: Reemplazo G"/>
    <s v="accesos autorizados"/>
    <d v="1899-12-30T00:02:42"/>
    <d v="1899-12-30T00:10:26"/>
    <d v="1899-12-30T00:07:44"/>
  </r>
  <r>
    <s v="INC000002632998"/>
    <s v="HOSTING VIRTUAL"/>
    <x v="6"/>
    <s v="SISTEMA OPERATIVO MICROSOFT"/>
    <s v="PAUL A SEPULVEDA ALVAREZ"/>
    <s v="tct_psepul"/>
    <s v="4-Menor/Localizado"/>
    <x v="0"/>
    <x v="0"/>
    <x v="1"/>
    <s v="TELEFONICA GLOBAL TECHNOLOGY S.A.AGENCIA EN CHILE"/>
    <s v="Desbloquear cuentas VPN"/>
    <s v="23/02/2024 20:47:37"/>
    <s v="23/02/2024 20:49:04"/>
    <x v="0"/>
    <s v="TI"/>
    <s v="SISTEMAS OPERATIVOS"/>
    <s v="23/02/2024 20:58:41"/>
    <s v="23/02/2024 23:50:00"/>
    <s v="Hola Paul,_x000a__x000a_Olvidé pedir desbloquear las VPN.  _x000a__x000a_Por favor, necesito desbloquear las VPN de:_x000a__x000a_ewald.galaz_x000a_nicolas.saavedra_x000a_oscar.guzman_x000a__x000a_Desde ya, muchas gracias."/>
    <s v="se confirma ingreso de las cuentas"/>
    <d v="1899-12-30T00:00:00"/>
    <d v="1899-12-30T00:11:04"/>
    <d v="1899-12-30T00:11:04"/>
  </r>
  <r>
    <s v="INC000002633063"/>
    <s v="HOUSING"/>
    <x v="11"/>
    <s v="APQ ACCESOS"/>
    <s v="JOSE G MARQUEZ MARCANO"/>
    <s v="tct_josmam"/>
    <s v="4-Menor/Localizado"/>
    <x v="0"/>
    <x v="0"/>
    <x v="1"/>
    <s v="TELEFONICA EMPRESAS DE CHILE SA"/>
    <s v="RONDA Y REVISION DE SALAS 12:30"/>
    <s v="23/02/2024 13:31:15"/>
    <s v="23/02/2024 13:32:02"/>
    <x v="0"/>
    <s v="CDP ANTIGUO 1"/>
    <s v="CDP ANTIGUO 2"/>
    <s v="23/02/2024 13:33:24"/>
    <s v="23/02/2024 23:50:00"/>
    <s v="RONDA Y REVISION DE SALAS 12:30"/>
    <s v="RONDAS REALIZADAS"/>
    <d v="1899-12-30T00:01:08"/>
    <d v="1899-12-30T00:02:09"/>
    <d v="1899-12-30T00:01:01"/>
  </r>
  <r>
    <s v="INC000002633208"/>
    <s v="VPN IP - MPLS"/>
    <x v="3"/>
    <s v="GESTION HD"/>
    <s v="JUAN CARLOS UZCATEGUI FUGUETT"/>
    <s v="frp_kefern"/>
    <s v="3-Moderado/Limitado"/>
    <x v="1"/>
    <x v="1"/>
    <x v="1"/>
    <s v="TELEFONICA GLOBAL TECHNOLOGY S.A.AGENCIA EN CHILE"/>
    <s v="HD | TCCT - VDC- Accesso a tenant PRESALE"/>
    <s v="23/02/2024 14:54:21"/>
    <s v="23/02/2024 14:56:37"/>
    <x v="0"/>
    <s v="TI"/>
    <s v="SISTEMAS OPERATIVOS"/>
    <s v="26/02/2024 10:18:50"/>
    <s v="26/02/2024 23:50:00"/>
    <s v="PREVENTIVO: NO_x000a_CODIGO DE SERVICIO:_x000a_DIRECCION:_x000a_QUIEN REPORTA:Jesús José Nelo Petaquero +56 9 9229 0203 _x000a_CONTACTO EN TERRENO:_x000a_PROBLEMA:_x000a_REQUERIMIENTO:Buenas tardes estimado equipo @Help Desk, por favor su acostumbrado apoyo_x000a_en generar ticket de requerimien"/>
    <s v="Requerimiento gestionado de acuerdo a lo solicitado.  Se adj8nta evidencia."/>
    <d v="1900-01-01T17:47:54"/>
    <d v="1900-01-01T19:24:29"/>
    <d v="1899-12-30T01:36:35"/>
  </r>
  <r>
    <s v="INC000002633238"/>
    <s v="VPN IP - MPLS"/>
    <x v="3"/>
    <s v="GESTION HD"/>
    <s v="JOSE A SANTIS SERRANO"/>
    <s v="frp_kefern"/>
    <s v="3-Moderado/Limitado"/>
    <x v="1"/>
    <x v="1"/>
    <x v="1"/>
    <s v="TELEFONICA GLOBAL TECHNOLOGY S.A.AGENCIA EN CHILE"/>
    <s v="HD | Celmedia//drp 3 vms | FOLIO: INC000002631355 | APERTURA"/>
    <s v="23/02/2024 16:32:40"/>
    <s v="23/02/2024 16:34:39"/>
    <x v="0"/>
    <s v="CDP ANTIGUO 1"/>
    <s v="CDP ANTIGUO 2"/>
    <s v="26/02/2024 18:03:39"/>
    <s v="26/02/2024 23:50:00"/>
    <s v="PREVENTIVO: NO_x000a_CODIGO DE SERVICIO:_x000a_DIRECCION:_x000a_QUIEN REPORTA:Deiby Yoel Santoyo Monterola +56 9 9343 3681 _x000a_CONTACTO EN TERRENO:_x000a_PROBLEMA:_x000a_REQUERIMIENTO:Se agrega el contrato al cliente según lo solicitado. Estimado @ONIAS DEL_x000a_CARMEN HERRERA AYALA los resp"/>
    <s v="Se efectúa contacto con cliente: N/A_x000a_Teléfono de contacto: N/A _x000a_Acciones realizadas: Se crea nueva OrgVdc de contingencia en DC de APQ segun propuesta entregada _x000a_Solución paliativa o definitiva: Definitiva_x000a_Acciones de Mejora, Recomendaciones: N/A_x000a_Causa R"/>
    <d v="1900-01-02T01:07:33"/>
    <d v="1900-01-02T01:30:59"/>
    <d v="1899-12-30T00:23:26"/>
  </r>
  <r>
    <s v="INC000002633242"/>
    <s v="HOUSING"/>
    <x v="11"/>
    <s v="APQ ACCESOS"/>
    <s v="JOSE G MARQUEZ MARCANO"/>
    <s v="tct_josmam"/>
    <s v="4-Menor/Localizado"/>
    <x v="0"/>
    <x v="0"/>
    <x v="1"/>
    <s v="TELEFONICA EMPRESAS DE CHILE SA"/>
    <s v="SUPERVISION: CRUZADA DE FIBRA OPTICA TIWS CHILE"/>
    <s v="23/02/2024 16:33:24"/>
    <s v="23/02/2024 16:34:52"/>
    <x v="0"/>
    <s v="CDP ANTIGUO 1"/>
    <s v="CDP ANTIGUO 2"/>
    <s v="23/02/2024 16:38:21"/>
    <s v="23/02/2024 23:50:00"/>
    <s v="CRUZADA DE FIBRA OPTICA TIWS CHILE"/>
    <s v="TRABAJO REALIZADO"/>
    <d v="1899-12-30T00:03:14"/>
    <d v="1899-12-30T00:04:57"/>
    <d v="1899-12-30T00:01:43"/>
  </r>
  <r>
    <s v="INC000002633249"/>
    <s v="VPN IP - MPLS"/>
    <x v="9"/>
    <s v="GESTION HD"/>
    <s v="NICOLAS A SAAVEDRA EGUILUZ"/>
    <s v="frp_kefern"/>
    <s v="3-Moderado/Limitado"/>
    <x v="1"/>
    <x v="1"/>
    <x v="1"/>
    <s v="NUTRISCO CHILE SA"/>
    <s v="HD | Creación Usuario Comunicacion SAP PRD y QAS"/>
    <s v="23/02/2024 16:52:19"/>
    <s v="23/02/2024 16:53:59"/>
    <x v="0"/>
    <s v="CDP ANTIGUO 1"/>
    <s v="CDP ANTIGUO 2"/>
    <s v="24/02/2024 15:38:14"/>
    <s v="24/02/2024 23:50:00"/>
    <s v="PREVENTIVO: NO_x000a_CODIGO DE SERVICIO:_x000a_DIRECCION:_x000a_QUIEN REPORTA:Nicolás Saavedra Eguiluz +56 9 6187 5469 _x000a_CONTACTO EN TERRENO:_x000a_PROBLEMA:_x000a_REQUERIMIENTO:Creación Usuario Comunicacion SAP PRD y QAS_x000a_Estimados Help Desk_x000a__x000a_Favor generar ticket en base a requerimien"/>
    <s v="He creado los usuarios según lo indicado,"/>
    <d v="1899-12-30T09:14:30"/>
    <d v="1899-12-30T22:45:55"/>
    <d v="1899-12-30T13:31:25"/>
  </r>
  <r>
    <s v="INC000002633263"/>
    <s v="HOUSING"/>
    <x v="11"/>
    <s v="APQ ACCESOS"/>
    <s v="JOSE G MARQUEZ MARCANO"/>
    <s v="tct_josmam"/>
    <s v="4-Menor/Localizado"/>
    <x v="0"/>
    <x v="0"/>
    <x v="1"/>
    <s v="TELEFONICA EMPRESAS DE CHILE SA"/>
    <s v="RONDA Y REVISION DE SALAS 15:30"/>
    <s v="23/02/2024 17:28:23"/>
    <s v="23/02/2024 17:29:14"/>
    <x v="0"/>
    <s v="CDP ANTIGUO 1"/>
    <s v="CDP ANTIGUO 2"/>
    <s v="23/02/2024 17:30:23"/>
    <s v="23/02/2024 23:50:00"/>
    <s v="RONDA Y REVISION DE SALAS 15:30"/>
    <s v="RONDAS REALIZADAS"/>
    <d v="1899-12-30T00:00:54"/>
    <d v="1899-12-30T00:02:00"/>
    <d v="1899-12-30T00:01:06"/>
  </r>
  <r>
    <s v="INC000002633287"/>
    <s v="VPN IP - MPLS"/>
    <x v="17"/>
    <s v="GESTION HD"/>
    <s v="SEBASTIAN VILLENA"/>
    <s v="frp_kefern"/>
    <s v="3-Moderado/Limitado"/>
    <x v="1"/>
    <x v="1"/>
    <x v="1"/>
    <s v="TELEFONICA GLOBAL TECHNOLOGY S.A.AGENCIA EN CHILE"/>
    <s v="HD |  FRUTERA SAN FERNANDO SOCIEDAD ANONIMA Backup"/>
    <s v="23/02/2024 18:32:11"/>
    <s v="23/02/2024 18:34:21"/>
    <x v="0"/>
    <s v="CDP ANTIGUO 1"/>
    <s v="CDP ANTIGUO 2"/>
    <s v="29/02/2024 19:35:25"/>
    <s v="29/02/2024 23:50:00"/>
    <s v="PREVENTIVO: NO_x000a_CODIGO DE SERVICIO:_x000a_DIRECCION:_x000a_QUIEN REPORTA:Jesús José Nelo Petaquero +56 9 9229 0203_x000a_CONTACTO EN TERRENO:_x000a_PROBLEMA:_x000a_REQUERIMIENTO:Buenas tardes estimado equipo @Help Desk, por favor su acostumbrado apoyo_x000a_en generar ticket de requerimient"/>
    <s v="FASE RESOLUCIÓN Y RECUPERACIÓN_x000a__x000a_Se efectúa contacto con cliente: N/A_x000a__x000a_Teléfono de contacto: N/A_x000a__x000a_Acciones realizadas: se entregan politicas de respaldo para cliente frusan_x000a__x000a_Solución paliativa o definitiva: N/A_x000a__x000a_Acciones de Mejora, Recomendaciones: N/A_x000a__x000a_C"/>
    <d v="1900-01-04T05:54:46"/>
    <d v="1900-01-05T01:03:14"/>
    <d v="1899-12-30T19:08:28"/>
  </r>
  <r>
    <s v="INC000002633356"/>
    <s v="HOUSING"/>
    <x v="8"/>
    <s v="BELIEVE"/>
    <s v="FERNEY D GARZON PEÑA"/>
    <s v="frp_jcarri"/>
    <s v="3-Moderado/Limitado"/>
    <x v="1"/>
    <x v="1"/>
    <x v="1"/>
    <s v="TELEFONICA EMPRESAS DE CHILE SA"/>
    <s v="GESTION DATACENTER/ ACCESOS /DXC"/>
    <s v="23/02/2024 16:08:11"/>
    <s v="23/02/2024 16:09:32"/>
    <x v="0"/>
    <s v="COMUNICACIONES"/>
    <s v="VPN IP - MPLS"/>
    <s v="23/02/2024 16:17:26"/>
    <s v="23/02/2024 23:50:00"/>
    <s v="EMPRESA:DXC_x000a_CÓDIGO DE SERVICIO: _x000a_DIRECCIÓN:AV. Presidente Prieto #226, Paine, Santiago_x000a_NOMBRE DE QUIEN REPORTA:Josue Salinas_x000a_TELÉFONO DE QUIEN REPORTA:987685102_x000a_NOMBRE DE CONTACTO EN TERRENO: _x000a_REQUERIMIENTO:&quot;Salida Internet para Servicios -RBC / Reemplaz"/>
    <m/>
    <d v="1899-12-30T00:00:00"/>
    <d v="1899-12-30T00:09:15"/>
    <d v="1899-12-30T00:09:15"/>
  </r>
  <r>
    <s v="INC000002633529"/>
    <s v="HOUSING"/>
    <x v="11"/>
    <s v="APQ ACCESOS"/>
    <s v="JOSE G MARQUEZ MARCANO"/>
    <s v="tct_josmam"/>
    <s v="4-Menor/Localizado"/>
    <x v="0"/>
    <x v="0"/>
    <x v="1"/>
    <s v="TELEFONICA EMPRESAS DE CHILE SA"/>
    <s v="RONDA Y REVISION DE SALAS 18:30"/>
    <s v="23/02/2024 19:21:01"/>
    <s v="23/02/2024 19:21:57"/>
    <x v="0"/>
    <s v="CDP ANTIGUO 1"/>
    <s v="CDP ANTIGUO 2"/>
    <s v="23/02/2024 19:23:16"/>
    <s v="23/02/2024 23:50:00"/>
    <s v="RONDA Y REVISION DE SALAS 18:30"/>
    <s v="RONDAS REALIZADAS"/>
    <d v="1899-12-30T00:00:59"/>
    <d v="1899-12-30T00:02:15"/>
    <d v="1899-12-30T00:01:16"/>
  </r>
  <r>
    <s v="INC000002633624"/>
    <s v="HOUSING"/>
    <x v="8"/>
    <s v="BELIEVE"/>
    <s v="JOSE G MARQUEZ MARCANO"/>
    <s v="frp_jolsso"/>
    <s v="3-Moderado/Limitado"/>
    <x v="1"/>
    <x v="1"/>
    <x v="1"/>
    <s v="HUAWEI CHILE S A"/>
    <s v="GESTION DATACENTER/ ACCESOS /HUAWEI CHILE S A"/>
    <s v="23/02/2024 18:34:57"/>
    <s v="23/02/2024 18:35:48"/>
    <x v="0"/>
    <s v="COMUNICACIONES"/>
    <s v="VPN IP - MPLS"/>
    <s v="23/02/2024 20:51:2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8:20"/>
    <d v="1899-12-30T02:16:23"/>
    <d v="1899-12-30T00:28:03"/>
  </r>
  <r>
    <s v="INC000002633625"/>
    <s v="HOUSING"/>
    <x v="8"/>
    <s v="BELIEVE"/>
    <s v="JOSE G MARQUEZ MARCANO"/>
    <s v="frp_jolsso"/>
    <s v="3-Moderado/Limitado"/>
    <x v="1"/>
    <x v="1"/>
    <x v="1"/>
    <s v="HUAWEI CHILE S A"/>
    <s v="GESTION DATACENTER/ ACCESOS /HUAWEI CHILE S A"/>
    <s v="23/02/2024 18:35:58"/>
    <s v="23/02/2024 18:37:43"/>
    <x v="0"/>
    <s v="COMUNICACIONES"/>
    <s v="VPN IP - MPLS"/>
    <s v="23/02/2024 20:52:2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06"/>
    <d v="1899-12-30T02:16:24"/>
    <d v="1899-12-30T00:27:18"/>
  </r>
  <r>
    <s v="INC000002633627"/>
    <s v="HOUSING"/>
    <x v="8"/>
    <s v="BELIEVE"/>
    <s v="JOSE G MARQUEZ MARCANO"/>
    <s v="frp_jolsso"/>
    <s v="3-Moderado/Limitado"/>
    <x v="1"/>
    <x v="1"/>
    <x v="1"/>
    <s v="HUAWEI CHILE S A"/>
    <s v="GESTION DATACENTER/ ACCESOS /HUAWEI CHILE S A"/>
    <s v="23/02/2024 18:38:05"/>
    <s v="23/02/2024 18:39:19"/>
    <x v="0"/>
    <s v="COMUNICACIONES"/>
    <s v="VPN IP - MPLS"/>
    <s v="23/02/2024 20:53:0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36"/>
    <d v="1899-12-30T02:15:03"/>
    <d v="1899-12-30T00:25:27"/>
  </r>
  <r>
    <s v="INC000002633628"/>
    <s v="HOUSING"/>
    <x v="8"/>
    <s v="BELIEVE"/>
    <s v="JOSE G MARQUEZ MARCANO"/>
    <s v="frp_jolsso"/>
    <s v="3-Moderado/Limitado"/>
    <x v="1"/>
    <x v="1"/>
    <x v="1"/>
    <s v="HUAWEI CHILE S A"/>
    <s v="GESTION DATACENTER/ ACCESOS /HUAWEI CHILE S A"/>
    <s v="23/02/2024 18:39:29"/>
    <s v="23/02/2024 18:40:12"/>
    <x v="0"/>
    <s v="COMUNICACIONES"/>
    <s v="VPN IP - MPLS"/>
    <s v="23/02/2024 20:54:1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0:26"/>
    <d v="1899-12-30T02:14:41"/>
    <d v="1899-12-30T00:24:15"/>
  </r>
  <r>
    <s v="INC000002633629"/>
    <s v="HOUSING"/>
    <x v="8"/>
    <s v="BELIEVE"/>
    <s v="JOSE G MARQUEZ MARCANO"/>
    <s v="frp_jolsso"/>
    <s v="3-Moderado/Limitado"/>
    <x v="1"/>
    <x v="1"/>
    <x v="1"/>
    <s v="HUAWEI CHILE S A"/>
    <s v="GESTION DATACENTER/ ACCESOS /HUAWEI CHILE S A"/>
    <s v="23/02/2024 18:40:23"/>
    <s v="23/02/2024 18:41:02"/>
    <x v="0"/>
    <s v="COMUNICACIONES"/>
    <s v="VPN IP - MPLS"/>
    <s v="23/02/2024 20:55:0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04"/>
    <d v="1899-12-30T02:14:39"/>
    <d v="1899-12-30T00:23:35"/>
  </r>
  <r>
    <s v="INC000002633630"/>
    <s v="HOUSING"/>
    <x v="8"/>
    <s v="BELIEVE"/>
    <s v="JOSE G MARQUEZ MARCANO"/>
    <s v="frp_jolsso"/>
    <s v="3-Moderado/Limitado"/>
    <x v="1"/>
    <x v="1"/>
    <x v="1"/>
    <s v="HUAWEI CHILE S A"/>
    <s v="GESTION DATACENTER/ ACCESOS /HUAWEI CHILE S A"/>
    <s v="23/02/2024 18:41:14"/>
    <s v="23/02/2024 18:42:00"/>
    <x v="0"/>
    <s v="COMUNICACIONES"/>
    <s v="VPN IP - MPLS"/>
    <s v="23/02/2024 20:55:57"/>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43"/>
    <d v="1899-12-30T02:14:43"/>
    <d v="1899-12-30T00:23:00"/>
  </r>
  <r>
    <s v="INC000002633631"/>
    <s v="HOUSING"/>
    <x v="8"/>
    <s v="BELIEVE"/>
    <s v="JOSE G MARQUEZ MARCANO"/>
    <s v="frp_jolsso"/>
    <s v="3-Moderado/Limitado"/>
    <x v="1"/>
    <x v="1"/>
    <x v="1"/>
    <s v="HUAWEI CHILE S A"/>
    <s v="GESTION DATACENTER/ ACCESOS /HUAWEI CHILE S A"/>
    <s v="23/02/2024 18:42:08"/>
    <s v="23/02/2024 18:42:53"/>
    <x v="0"/>
    <s v="COMUNICACIONES"/>
    <s v="VPN IP - MPLS"/>
    <s v="23/02/2024 20:56:4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2:21"/>
    <d v="1899-12-30T02:14:40"/>
    <d v="1899-12-30T00:22:19"/>
  </r>
  <r>
    <s v="INC000002633710"/>
    <s v="HOSTING VIRTUAL"/>
    <x v="6"/>
    <s v="SISTEMA OPERATIVO MICROSOFT"/>
    <s v="PAUL A SEPULVEDA ALVAREZ"/>
    <s v="tct_psepul"/>
    <s v="4-Menor/Localizado"/>
    <x v="0"/>
    <x v="0"/>
    <x v="1"/>
    <s v="TELEFONICA GLOBAL TECHNOLOGY S.A.AGENCIA EN CHILE"/>
    <s v="bloqueo usuarios VPN"/>
    <s v="23/02/2024 19:25:54"/>
    <s v="23/02/2024 19:26:44"/>
    <x v="0"/>
    <s v="TI"/>
    <s v="SISTEMAS OPERATIVOS"/>
    <s v="23/02/2024 19:28:23"/>
    <s v="23/02/2024 23:50:00"/>
    <s v="bloqueo usuarios VPN"/>
    <s v="se realiza bloqueo de usuarios VPN"/>
    <d v="1899-12-30T00:00:00"/>
    <d v="1899-12-30T00:02:29"/>
    <d v="1899-12-30T00:02:29"/>
  </r>
  <r>
    <s v="INC000002633718"/>
    <s v="HOUSING"/>
    <x v="8"/>
    <s v="BELIEVE"/>
    <s v="JOSE G MARQUEZ MARCANO"/>
    <s v="frp_jolsso"/>
    <s v="3-Moderado/Limitado"/>
    <x v="1"/>
    <x v="1"/>
    <x v="1"/>
    <s v="TELEFONICA EMPRESAS DE CHILE SA"/>
    <s v="GESTION DATACENTER/ ACCESOS /TELEFONICA EMPRESAS DE CHILE SA"/>
    <s v="23/02/2024 19:36:50"/>
    <s v="23/02/2024 19:38:55"/>
    <x v="0"/>
    <s v="COMUNICACIONES"/>
    <s v="VPN IP - MPLS"/>
    <s v="23/02/2024 21:34:54"/>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Falla prd7164"/>
    <s v="ACCESOS AUTORIZADOS"/>
    <d v="1899-12-30T01:52:11"/>
    <d v="1899-12-30T01:58:04"/>
    <d v="1899-12-30T00:05:53"/>
  </r>
  <r>
    <s v="INC000002633739"/>
    <s v="HOUSING"/>
    <x v="8"/>
    <s v="BELIEVE"/>
    <s v="ALDO P VALENZUELA MUJICA"/>
    <s v="frp_jolsso"/>
    <s v="3-Moderado/Limitado"/>
    <x v="1"/>
    <x v="1"/>
    <x v="1"/>
    <s v="TELEFONICA EMPRESAS DE CHILE SA"/>
    <s v="GESTION DATACENTER/ ACCESOS /TELEFONICA EMPRESAS DE CHILE SA"/>
    <s v="23/02/2024 20:09:48"/>
    <s v="23/02/2024 20:12:22"/>
    <x v="0"/>
    <s v="COMUNICACIONES"/>
    <s v="VPN IP - MPLS"/>
    <s v="23/02/2024 23:11:28"/>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actualización"/>
    <s v="ACCESOS AUTORIZADOS"/>
    <d v="1899-12-30T02:51:51"/>
    <d v="1899-12-30T03:01:40"/>
    <d v="1899-12-30T00:09:49"/>
  </r>
  <r>
    <s v="INC000002633944"/>
    <s v="TICKET-INTELIGENTE"/>
    <x v="6"/>
    <s v="GESTION TI"/>
    <s v="PAUL A SEPULVEDA ALVAREZ"/>
    <s v="USR_TSIGHT"/>
    <s v="1-Extenso/Generalizado"/>
    <x v="0"/>
    <x v="0"/>
    <x v="3"/>
    <s v="FUND DE BENEFICENCIA HOGAR DE CRISTO"/>
    <s v="fbhocr01 - nw-v-test-hdc TICKET AUTOMATICO"/>
    <s v="23/02/2024 22:22:39"/>
    <s v="23/02/2024 22:22:39"/>
    <x v="0"/>
    <s v="TRUESIGHT"/>
    <s v="TRUESIGHT"/>
    <s v="24/02/2024 22:55:14"/>
    <s v="24/02/2024 23:50:00"/>
    <s v="PREVENTIVO=SI_x000a_CODIGO DE SERVICIO=nw-v-test-hdc_x000a_DIRECCION=NULL_x000a_CIUDAD=NULL_x000a_COMUNA LOCAL=_x000a_REGION=NULL_x000a_QUIEN REPORTA=Ticket automático_x000a_CONTACTO EN TERRENO=_x000a_PROBLEMA=Node FBHOCR01 - nw-v-test-hdc CPU Load at 94 % Exceeds Threshold_x000a_REQUERIMIENTO=_x000a_EQUIPOS ENER"/>
    <s v="alza de recursos en servidor debido a uso de procesos sap. se mantiene en observacion servidor"/>
    <d v="1899-12-31T00:31:41"/>
    <d v="1899-12-31T00:32:35"/>
    <d v="1899-12-30T00:00:54"/>
  </r>
  <r>
    <s v="INC000002634108"/>
    <s v="HOUSING"/>
    <x v="11"/>
    <s v="APQ ACCESOS"/>
    <s v="ALDO P VALENZUELA MUJICA"/>
    <s v="tct_avalen"/>
    <s v="2-Significativo/Amplio"/>
    <x v="2"/>
    <x v="2"/>
    <x v="1"/>
    <s v="TELEFONICA EMPRESAS DE CHILE SA"/>
    <s v="SUPERVISION realizar upgrade de router Cisco,"/>
    <s v="24/02/2024 2:57:46"/>
    <s v="24/02/2024 2:59:27"/>
    <x v="0"/>
    <s v="CDP ANTIGUO 1"/>
    <s v="CDP ANTIGUO 2"/>
    <s v="24/02/2024 3:00:54"/>
    <s v="24/02/2024 23:50:00"/>
    <s v="SUPERVISION realizar upgrade de router Cisco,"/>
    <s v="SE REALIZA SUPERVISION"/>
    <d v="1899-12-30T00:00:40"/>
    <d v="1899-12-30T00:03:08"/>
    <d v="1899-12-30T00:02:28"/>
  </r>
  <r>
    <s v="INC000002634111"/>
    <s v="HOUSING"/>
    <x v="11"/>
    <s v="APQ ACCESOS"/>
    <s v="ALDO P VALENZUELA MUJICA"/>
    <s v="tct_avalen"/>
    <s v="2-Significativo/Amplio"/>
    <x v="2"/>
    <x v="2"/>
    <x v="1"/>
    <s v="TELEFONICA EMPRESAS DE CHILE SA"/>
    <s v="SUPERVISION WBS 6.1589007 Salida Internet para Servicios"/>
    <s v="24/02/2024 3:09:49"/>
    <s v="24/02/2024 3:11:43"/>
    <x v="0"/>
    <s v="CDP ANTIGUO 1"/>
    <s v="CDP ANTIGUO 2"/>
    <s v="24/02/2024 3:14:00"/>
    <s v="24/02/2024 23:50:00"/>
    <s v="SUPERVISION WBS 6.1589007 Salida Internet para Servicios -RBC / Reemplazo equipos"/>
    <s v="SE REALIZA SUPERVISION"/>
    <d v="1899-12-30T00:01:41"/>
    <d v="1899-12-30T00:04:11"/>
    <d v="1899-12-30T00:02:30"/>
  </r>
  <r>
    <s v="INC000002634113"/>
    <s v="HOUSING"/>
    <x v="11"/>
    <s v="APQ ACCESOS"/>
    <s v="ALDO P VALENZUELA MUJICA"/>
    <s v="tct_avalen"/>
    <s v="2-Significativo/Amplio"/>
    <x v="2"/>
    <x v="2"/>
    <x v="1"/>
    <s v="TELEFONICA EMPRESAS DE CHILE SA"/>
    <s v="SUPERVISION INCIDENTE actualización de NAS ISILON PAINE"/>
    <s v="24/02/2024 3:30:09"/>
    <s v="24/02/2024 3:31:38"/>
    <x v="0"/>
    <s v="CDP ANTIGUO 1"/>
    <s v="CDP ANTIGUO 2"/>
    <s v="24/02/2024 3:33:18"/>
    <s v="24/02/2024 23:50:00"/>
    <s v="SUPERVISION INCIDENTE actualización de NAS ISILON PAINE"/>
    <s v="SE REALIZA SUPERVISION"/>
    <d v="1899-12-30T00:00:55"/>
    <d v="1899-12-30T00:03:09"/>
    <d v="1899-12-30T00:02:14"/>
  </r>
  <r>
    <s v="INC000002634116"/>
    <s v="HOUSING"/>
    <x v="11"/>
    <s v="APQ ACCESOS"/>
    <s v="ALDO P VALENZUELA MUJICA"/>
    <s v="tct_avalen"/>
    <s v="2-Significativo/Amplio"/>
    <x v="2"/>
    <x v="2"/>
    <x v="1"/>
    <s v="TELEFONICA EMPRESAS DE CHILE SA"/>
    <s v="SUPERVISION Revisión Switch HP 5900 SN:CN65FZL0F2"/>
    <s v="24/02/2024 3:47:58"/>
    <s v="24/02/2024 3:49:32"/>
    <x v="0"/>
    <s v="CDP ANTIGUO 1"/>
    <s v="CDP ANTIGUO 2"/>
    <s v="24/02/2024 3:52:04"/>
    <s v="24/02/2024 23:50:00"/>
    <s v="SUPERVISION Revisión Switch HP 5900 SN:CN65FZL0F2"/>
    <s v="SE REALIZA SUPERVISION"/>
    <d v="1899-12-30T00:00:59"/>
    <d v="1899-12-30T00:04:06"/>
    <d v="1899-12-30T00:03:07"/>
  </r>
  <r>
    <s v="INC000002634118"/>
    <s v="HOUSING"/>
    <x v="11"/>
    <s v="APQ ACCESOS"/>
    <s v="ALDO P VALENZUELA MUJICA"/>
    <s v="tct_avalen"/>
    <s v="2-Significativo/Amplio"/>
    <x v="2"/>
    <x v="2"/>
    <x v="1"/>
    <s v="TELEFONICA EMPRESAS DE CHILE SA"/>
    <s v="SUPERVISION INCIDENTE  Falla prd7164"/>
    <s v="24/02/2024 3:53:44"/>
    <s v="24/02/2024 3:55:12"/>
    <x v="0"/>
    <s v="CDP ANTIGUO 1"/>
    <s v="CDP ANTIGUO 2"/>
    <s v="24/02/2024 3:55:59"/>
    <s v="24/02/2024 23:50:00"/>
    <s v="SUPERVISION INCIDENTE  Falla prd7164"/>
    <s v="SE REALIZA SUPERVISION"/>
    <d v="1899-12-30T00:00:26"/>
    <d v="1899-12-30T00:02:15"/>
    <d v="1899-12-30T00:01:49"/>
  </r>
  <r>
    <s v="INC000002634120"/>
    <s v="HOUSING"/>
    <x v="11"/>
    <s v="APQ ACCESOS"/>
    <s v="ALDO P VALENZUELA MUJICA"/>
    <s v="tct_avalen"/>
    <s v="2-Significativo/Amplio"/>
    <x v="2"/>
    <x v="2"/>
    <x v="1"/>
    <s v="TELEFONICA EMPRESAS DE CHILE SA"/>
    <s v="RONDA Y REVISION DE SALAS TECNICAS"/>
    <s v="24/02/2024 4:02:19"/>
    <s v="24/02/2024 4:02:21"/>
    <x v="0"/>
    <s v="CDP ANTIGUO 1"/>
    <s v="CDP ANTIGUO 2"/>
    <s v="24/02/2024 4:04:04"/>
    <s v="24/02/2024 23:50:00"/>
    <s v="RONDA Y REVISION DE SALAS TECNICAS"/>
    <s v="SE REALIZA RONDA"/>
    <d v="1899-12-30T00:01:17"/>
    <d v="1899-12-30T00:01:45"/>
    <d v="1899-12-30T00:00:28"/>
  </r>
  <r>
    <s v="INC000002634122"/>
    <s v="HOUSING"/>
    <x v="11"/>
    <s v="APQ ACCESOS"/>
    <s v="ALDO P VALENZUELA MUJICA"/>
    <s v="tct_avalen"/>
    <s v="2-Significativo/Amplio"/>
    <x v="2"/>
    <x v="2"/>
    <x v="1"/>
    <s v="TELEFONICA EMPRESAS DE CHILE SA"/>
    <s v="TOMA D ALARMAS DE CLIENTE"/>
    <s v="24/02/2024 4:04:20"/>
    <s v="24/02/2024 4:05:59"/>
    <x v="0"/>
    <s v="CDP ANTIGUO 1"/>
    <s v="CDP ANTIGUO 2"/>
    <s v="24/02/2024 4:06:51"/>
    <s v="24/02/2024 23:50:00"/>
    <s v="TOMA DE ALARMAS DE CLIENTE"/>
    <s v="SE REALIZA TOMA DE ALARMAS"/>
    <d v="1899-12-30T00:00:33"/>
    <d v="1899-12-30T00:02:31"/>
    <d v="1899-12-30T00:01:58"/>
  </r>
  <r>
    <s v="INC000002634130"/>
    <s v="BACKUP ON DEMAND"/>
    <x v="17"/>
    <s v="BACK UP DATA CENTER (BACKUP ON DEMAND)"/>
    <s v="RODRIGO VÁSQUEZ MUÑOZ"/>
    <s v="tct_rvasqu"/>
    <s v="4-Menor/Localizado"/>
    <x v="0"/>
    <x v="0"/>
    <x v="1"/>
    <s v="TELEFONICA GLOBAL TECHNOLOGY S.A.AGENCIA EN CHILE"/>
    <s v="revision estado de plataformas veritas"/>
    <s v="24/02/2024 8:38:17"/>
    <s v="24/02/2024 8:40:08"/>
    <x v="0"/>
    <s v="CDP ANTIGUO 1"/>
    <s v="CDP ANTIGUO 2"/>
    <s v="28/02/2024 10:50:43"/>
    <s v="28/02/2024 23:50:00"/>
    <s v="revision estado de plataformas veritas, fin de semana"/>
    <s v="FASE RESOLUCIÓN Y RECUPERACIÓN_x000a__x000a_Se efectúa contacto con cliente: N/A_x000a__x000a_Teléfono de contacto: N/A_x000a__x000a_Acciones realizadas: plataformas, revisadas y en funcionamiento OK_x000a__x000a_Solución paliativa o definitiva: plataformas, revisadas y en funcionamiento OK_x000a__x000a_Acciones"/>
    <d v="1900-01-03T02:10:35"/>
    <d v="1900-01-03T02:12:26"/>
    <d v="1899-12-30T00:01:51"/>
  </r>
  <r>
    <s v="INC000002634179"/>
    <s v="HOUSING"/>
    <x v="11"/>
    <s v="APQ ACCESOS"/>
    <s v="JOSE G MARQUEZ MARCANO"/>
    <s v="tct_josmam"/>
    <s v="4-Menor/Localizado"/>
    <x v="0"/>
    <x v="0"/>
    <x v="1"/>
    <s v="TELEFONICA EMPRESAS DE CHILE SA"/>
    <s v="RONDA Y REVISION DE SALAS"/>
    <s v="24/02/2024 17:18:05"/>
    <s v="24/02/2024 17:18:57"/>
    <x v="0"/>
    <s v="CDP ANTIGUO 1"/>
    <s v="CDP ANTIGUO 2"/>
    <s v="24/02/2024 17:20:25"/>
    <s v="24/02/2024 23:50:00"/>
    <s v="RONDA Y REVISION DE SALAS"/>
    <s v="RONDAS REALIZADAS"/>
    <d v="1899-12-30T00:01:15"/>
    <d v="1899-12-30T00:02:20"/>
    <d v="1899-12-30T00:01:05"/>
  </r>
  <r>
    <s v="INC000002634181"/>
    <s v="HOUSING"/>
    <x v="11"/>
    <s v="APQ ACCESOS"/>
    <s v="JOSE G MARQUEZ MARCANO"/>
    <s v="tct_josmam"/>
    <s v="4-Menor/Localizado"/>
    <x v="0"/>
    <x v="0"/>
    <x v="1"/>
    <s v="TELEFONICA EMPRESAS DE CHILE SA"/>
    <s v="TOMA DE ALARMAS DE CLIENTES"/>
    <s v="24/02/2024 17:20:43"/>
    <s v="24/02/2024 17:21:32"/>
    <x v="0"/>
    <s v="CDP ANTIGUO 1"/>
    <s v="CDP ANTIGUO 2"/>
    <s v="24/02/2024 17:22:37"/>
    <s v="24/02/2024 23:50:00"/>
    <s v="TOMA DE ALARMAS DE CLIENTES"/>
    <s v="TOMA DE ALARMAS REALIZADAS"/>
    <d v="1899-12-30T00:00:51"/>
    <d v="1899-12-30T00:01:54"/>
    <d v="1899-12-30T00:01:03"/>
  </r>
  <r>
    <s v="INC000002634183"/>
    <s v="HOUSING"/>
    <x v="11"/>
    <s v="APQ ACCESOS"/>
    <s v="JOSE G MARQUEZ MARCANO"/>
    <s v="tct_josmam"/>
    <s v="4-Menor/Localizado"/>
    <x v="0"/>
    <x v="0"/>
    <x v="1"/>
    <s v="TELEFONICA EMPRESAS DE CHILE SA"/>
    <s v="RONDA Y REVISION DE SALAS 12:30"/>
    <s v="24/02/2024 17:22:52"/>
    <s v="24/02/2024 17:23:43"/>
    <x v="0"/>
    <s v="CDP ANTIGUO 1"/>
    <s v="CDP ANTIGUO 2"/>
    <s v="24/02/2024 17:25:05"/>
    <s v="24/02/2024 23:50:00"/>
    <s v="RONDA Y REVISION DE SALAS 12:30"/>
    <s v="RONDAS REALIZADAS"/>
    <d v="1899-12-30T00:01:07"/>
    <d v="1899-12-30T00:02:13"/>
    <d v="1899-12-30T00:01:06"/>
  </r>
  <r>
    <s v="INC000002634185"/>
    <s v="HOUSING"/>
    <x v="11"/>
    <s v="APQ ACCESOS"/>
    <s v="JOSE G MARQUEZ MARCANO"/>
    <s v="tct_josmam"/>
    <s v="4-Menor/Localizado"/>
    <x v="0"/>
    <x v="0"/>
    <x v="1"/>
    <s v="TELEFONICA EMPRESAS DE CHILE SA"/>
    <s v="RONDA Y REVISION DE SALAS 15:30"/>
    <s v="24/02/2024 17:25:38"/>
    <s v="24/02/2024 17:26:34"/>
    <x v="0"/>
    <s v="CDP ANTIGUO 1"/>
    <s v="CDP ANTIGUO 2"/>
    <s v="24/02/2024 17:27:28"/>
    <s v="24/02/2024 23:50:00"/>
    <s v="RONDA Y REVISION DE SALAS 15:30"/>
    <s v="RONDAS REALIZADAS"/>
    <d v="1899-12-30T00:00:40"/>
    <d v="1899-12-30T00:01:50"/>
    <d v="1899-12-30T00:01:10"/>
  </r>
  <r>
    <s v="INC000002634425"/>
    <s v="TICKET-INTELIGENTE"/>
    <x v="7"/>
    <s v="GESTION TI"/>
    <s v="GUSTAVO AVILA VERA"/>
    <s v="USR_TSIGHT"/>
    <s v="1-Extenso/Generalizado"/>
    <x v="0"/>
    <x v="0"/>
    <x v="3"/>
    <s v="FUNDACION INSTITUTO PROFESIONAL DUOC UC"/>
    <s v="fiprdu01 - noedesa TICKET AUTOMATICO"/>
    <s v="24/02/2024 2:41:48"/>
    <s v="24/02/2024 2:41:48"/>
    <x v="0"/>
    <s v="TRUESIGHT"/>
    <s v="TRUESIGHT"/>
    <s v="24/02/2024 4:36:48"/>
    <s v="24/02/2024 23:50:00"/>
    <s v="PREVENTIVO=SI_x000a_CODIGO DE SERVICIO=noedesa_x000a_DIRECCION=NULL_x000a_CIUDAD=NULL_x000a_COMUNA LOCAL=_x000a_REGION=NULL_x000a_QUIEN REPORTA=Ticket automático_x000a_CONTACTO EN TERRENO=_x000a_PROBLEMA=Node FIPRDU01 - noedesa is Down_x000a_REQUERIMIENTO=_x000a_EQUIPOS ENERGIZADO O REINICIADO=_x000a_HORARIO DE ATENCIO"/>
    <s v="Se efectúa contacto con cliente: Si, por correo_x000a_Teléfono de contacto:N/A_x000a_Acciones realizadas:Se revisa el servidor y se observa que no se tiene conexión ssh por la red de administracion ni por la red productiva del cliente, se procedió a verificar el ser"/>
    <d v="1899-12-30T01:54:17"/>
    <d v="1899-12-30T01:55:00"/>
    <d v="1899-12-30T00:00:43"/>
  </r>
  <r>
    <s v="INC000002634452"/>
    <s v="TICKET-INTELIGENTE"/>
    <x v="6"/>
    <s v="GESTION TI"/>
    <s v="PAUL A SEPULVEDA ALVAREZ"/>
    <s v="USR_TSIGHT"/>
    <s v="1-Extenso/Generalizado"/>
    <x v="0"/>
    <x v="0"/>
    <x v="3"/>
    <s v="FUNDACION INSTITUTO PROFESIONAL DUOC UC"/>
    <s v="fiprdu01 - controlver01-2k23 TICKET AUTOMATICO"/>
    <s v="24/02/2024 3:03:27"/>
    <s v="24/02/2024 3:03:27"/>
    <x v="0"/>
    <s v="TRUESIGHT"/>
    <s v="TRUESIGHT"/>
    <s v="24/02/2024 10:41:00"/>
    <s v="24/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mantiene observacion sobre servidor. Memoria ram liberada desde sesiones descoenctadas y memoria cache._x000a_Alerta superada"/>
    <d v="1899-12-30T07:36:09"/>
    <d v="1899-12-30T07:37:33"/>
    <d v="1899-12-30T00:01:24"/>
  </r>
  <r>
    <s v="INC000002634925"/>
    <s v="HOUSING"/>
    <x v="11"/>
    <s v="APQ ACCESOS"/>
    <s v="JOSE G MARQUEZ MARCANO"/>
    <s v="tct_josmam"/>
    <s v="4-Menor/Localizado"/>
    <x v="0"/>
    <x v="0"/>
    <x v="1"/>
    <s v="TELEFONICA EMPRESAS DE CHILE SA"/>
    <s v="RONDA Y REVISION DE SALAS 18:30"/>
    <s v="24/02/2024 19:14:29"/>
    <s v="24/02/2024 19:15:19"/>
    <x v="0"/>
    <s v="CDP ANTIGUO 1"/>
    <s v="CDP ANTIGUO 2"/>
    <s v="24/02/2024 19:16:18"/>
    <s v="24/02/2024 23:50:00"/>
    <s v="RONDA Y REVISION DE SALAS 18:30"/>
    <s v="RONDAS REALIZADAS"/>
    <d v="1899-12-30T00:00:45"/>
    <d v="1899-12-30T00:01:49"/>
    <d v="1899-12-30T00:01:04"/>
  </r>
  <r>
    <s v="INC000002634977"/>
    <s v="HOSTING VIRTUAL"/>
    <x v="6"/>
    <s v="SISTEMA OPERATIVO MICROSOFT"/>
    <s v="PAUL A SEPULVEDA ALVAREZ"/>
    <s v="tct_psepul"/>
    <s v="4-Menor/Localizado"/>
    <x v="0"/>
    <x v="0"/>
    <x v="1"/>
    <s v="TELEFONICA GLOBAL TECHNOLOGY S.A.AGENCIA EN CHILE"/>
    <s v="activar cuentas vpn"/>
    <s v="26/02/2024 8:58:20"/>
    <s v="26/02/2024 8:58:50"/>
    <x v="0"/>
    <s v="TI"/>
    <s v="SISTEMAS OPERATIVOS"/>
    <s v="26/02/2024 8:59:36"/>
    <s v="26/02/2024 23:50:00"/>
    <s v="activar cuentas vpn"/>
    <s v="Cuentas VPN activadas"/>
    <d v="1899-12-30T00:00:00"/>
    <d v="1899-12-30T00:01:16"/>
    <d v="1899-12-30T00:01:16"/>
  </r>
  <r>
    <s v="INC000002635001"/>
    <s v="VPN IP - MPLS"/>
    <x v="3"/>
    <s v="GESTION HD"/>
    <s v="DEIBY Y SANTOYO MONTEROLA"/>
    <s v="frp_kefern"/>
    <s v="3-Moderado/Limitado"/>
    <x v="1"/>
    <x v="1"/>
    <x v="1"/>
    <s v="TELEFONICA GLOBAL TECHNOLOGY S.A.AGENCIA EN CHILE"/>
    <s v="HD |  Acceso Cloud Portal"/>
    <s v="26/02/2024 9:57:28"/>
    <s v="26/02/2024 9:59:43"/>
    <x v="0"/>
    <s v="CDP ANTIGUO 1"/>
    <s v="CDP ANTIGUO 2"/>
    <s v="26/02/2024 10:45:58"/>
    <s v="26/02/2024 23:50:00"/>
    <s v="PREVENTIVO: NO_x000a_CODIGO DE SERVICIO:_x000a_DIRECCION:_x000a_QUIEN REPORTA:Deiby Yoel Santoyo Monterola +56 9 9343 3681 _x000a_CONTACTO EN TERRENO:_x000a_PROBLEMA:_x000a_REQUERIMIENTO:@Help Desk para generar el folio de requerimiento a mi bandeja_x000a_TELEFONICA GLOBAL &amp;#8211; CLOUD &amp;#8211;"/>
    <s v="FASE RESOLUCIÓN Y RECUPERACIÓN_x000a__x000a_Se efectúa contacto con cliente:N/A_x000a__x000a_Teléfono de contacto:N/A_x000a__x000a_Acciones realizadas: Se crea el usuario de Perfecto Mariño y se envia por correo sus credenciales..._x000a__x000a_Solución paliativa o definitiva:N/A_x000a__x000a_Acciones de Mejora,"/>
    <d v="1899-12-30T00:00:00"/>
    <d v="1899-12-30T00:48:30"/>
    <d v="1899-12-30T00:48:30"/>
  </r>
  <r>
    <s v="INC000002635551"/>
    <s v="TICKET-INTELIGENTE"/>
    <x v="6"/>
    <s v="GESTION TI"/>
    <s v="PAUL A SEPULVEDA ALVAREZ"/>
    <s v="USR_TSIGHT"/>
    <s v="1-Extenso/Generalizado"/>
    <x v="0"/>
    <x v="0"/>
    <x v="3"/>
    <s v="COAGRA S A"/>
    <s v="coagra01 - sap_prod_e_vm TICKET AUTOMATICO"/>
    <s v="24/02/2024 22:08:08"/>
    <s v="24/02/2024 22:08:08"/>
    <x v="0"/>
    <s v="TRUESIGHT"/>
    <s v="TRUESIGHT"/>
    <s v="26/02/2024 8:56:55"/>
    <s v="26/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utilizacion de ram por utilizacion de procesos SAP en servidor. _x000a_Comportamiento esperado"/>
    <d v="1899-12-31T10:47:30"/>
    <d v="1899-12-31T10:48:47"/>
    <d v="1899-12-30T00:01:17"/>
  </r>
  <r>
    <s v="INC000002635562"/>
    <s v="TICKET-INTELIGENTE"/>
    <x v="6"/>
    <s v="GESTION TI"/>
    <s v="PAUL A SEPULVEDA ALVAREZ"/>
    <s v="USR_TSIGHT"/>
    <s v="1-Extenso/Generalizado"/>
    <x v="0"/>
    <x v="0"/>
    <x v="3"/>
    <s v="GPS CHILE SPA"/>
    <s v="gpschi01 - wnprws_med04 TICKET AUTOMATICO"/>
    <s v="24/02/2024 22:18:41"/>
    <s v="24/02/2024 22:18:41"/>
    <x v="0"/>
    <s v="TRUESIGHT"/>
    <s v="TRUESIGHT"/>
    <s v="26/02/2024 8:57:09"/>
    <s v="26/02/2024 23:50:00"/>
    <s v="PREVENTIVO=SI_x000a_CODIGO DE SERVICIO=WNPRWS_MED04_x000a_DIRECCION=NULL_x000a_CIUDAD=NULL_x000a_COMUNA LOCAL=Santiago_x000a_REGION=NULL_x000a_QUIEN REPORTA=Ticket automático_x000a_CONTACTO EN TERRENO=_x000a_PROBLEMA=Node GPSCHI01 - WNPRWS_MED04 CPU Load at 100 % Exceeds Threshold_x000a_REQUERIMIENTO=_x000a_EQUIP"/>
    <s v="utilizacion de recursos en servidor normalizada. se mantiene en monitoreo._x000a_Servidor operativo"/>
    <d v="1899-12-31T10:33:42"/>
    <d v="1899-12-31T10:38:28"/>
    <d v="1899-12-30T00:04:46"/>
  </r>
  <r>
    <s v="INC000002635563"/>
    <s v="TICKET-INTELIGENTE"/>
    <x v="6"/>
    <s v="GESTION TI"/>
    <s v="PAUL A SEPULVEDA ALVAREZ"/>
    <s v="USR_TSIGHT"/>
    <s v="1-Extenso/Generalizado"/>
    <x v="0"/>
    <x v="0"/>
    <x v="3"/>
    <s v="GPS CHILE SPA"/>
    <s v="gpschi01 - wnprdb_gps04 TICKET AUTOMATICO"/>
    <s v="24/02/2024 22:19:45"/>
    <s v="24/02/2024 22:19:45"/>
    <x v="0"/>
    <s v="TRUESIGHT"/>
    <s v="TRUESIGHT"/>
    <s v="26/02/2024 8:57:26"/>
    <s v="26/02/2024 23:50:00"/>
    <s v="PREVENTIVO=SI_x000a_CODIGO DE SERVICIO=WNPRDB_GPS04_x000a_DIRECCION=NULL_x000a_CIUDAD=NULL_x000a_COMUNA LOCAL=Santiago_x000a_REGION=NULL_x000a_QUIEN REPORTA=Ticket automático_x000a_CONTACTO EN TERRENO=_x000a_PROBLEMA=Node GPSCHI01 - WNPRDB_GPS04 CPU Load at 99 % Exceeds Threshold_x000a_REQUERIMIENTO=_x000a_EQUIPO"/>
    <s v="alza de cpu temporal en proceso de base de datos SQL SERVER. _x000a_Alerta superada en servidor"/>
    <d v="1899-12-31T10:32:41"/>
    <d v="1899-12-31T10:37:41"/>
    <d v="1899-12-30T00:05:00"/>
  </r>
  <r>
    <s v="INC000002635564"/>
    <s v="TICKET-INTELIGENTE"/>
    <x v="6"/>
    <s v="GESTION TI"/>
    <s v="PAUL A SEPULVEDA ALVAREZ"/>
    <s v="USR_TSIGHT"/>
    <s v="1-Extenso/Generalizado"/>
    <x v="0"/>
    <x v="0"/>
    <x v="3"/>
    <s v="GPS CHILE SPA"/>
    <s v="gpschi01 - wnprap_cap06 TICKET AUTOMATICO"/>
    <s v="24/02/2024 22:19:47"/>
    <s v="24/02/2024 22:19:47"/>
    <x v="0"/>
    <s v="TRUESIGHT"/>
    <s v="TRUESIGHT"/>
    <s v="26/02/2024 8:57:42"/>
    <s v="26/02/2024 23:50:00"/>
    <s v="PREVENTIVO=SI_x000a_CODIGO DE SERVICIO=WNPRAP_CAP06_x000a_DIRECCION=NULL_x000a_CIUDAD=NULL_x000a_COMUNA LOCAL=Santiago_x000a_REGION=NULL_x000a_QUIEN REPORTA=Ticket automático_x000a_CONTACTO EN TERRENO=_x000a_PROBLEMA=Node GPSCHI01 - WNPRAP_CAP06 CPU Load at 95 % Exceeds Threshold_x000a_REQUERIMIENTO=_x000a_EQUIPO"/>
    <s v="alza de cpu en proceso de antivirus. _x000a_Alerta superada en servidor"/>
    <d v="1899-12-31T10:35:39"/>
    <d v="1899-12-31T10:37:55"/>
    <d v="1899-12-30T00:02:16"/>
  </r>
  <r>
    <s v="INC000002635565"/>
    <s v="TICKET-INTELIGENTE"/>
    <x v="6"/>
    <s v="GESTION TI"/>
    <s v="PAUL A SEPULVEDA ALVAREZ"/>
    <s v="USR_TSIGHT"/>
    <s v="1-Extenso/Generalizado"/>
    <x v="0"/>
    <x v="0"/>
    <x v="3"/>
    <s v="GPS CHILE SPA"/>
    <s v="gpschi01 - wnprap_cap02 TICKET AUTOMATICO"/>
    <s v="24/02/2024 22:19:47"/>
    <s v="24/02/2024 22:19:47"/>
    <x v="0"/>
    <s v="TRUESIGHT"/>
    <s v="TRUESIGHT"/>
    <s v="24/02/2024 23:06:05"/>
    <s v="24/02/2024 23:50:00"/>
    <s v="PREVENTIVO=SI_x000a_CODIGO DE SERVICIO=WNPRAP_CAP02_x000a_DIRECCION=NULL_x000a_CIUDAD=NULL_x000a_COMUNA LOCAL=Santiago_x000a_REGION=NULL_x000a_QUIEN REPORTA=Ticket automático_x000a_CONTACTO EN TERRENO=_x000a_PROBLEMA=Node GPSCHI01 - WNPRAP_CAP02 CPU Load at 95 % Exceeds Threshold_x000a_REQUERIMIENTO=_x000a_EQUIPO"/>
    <s v="alerta de cpu superada en servidor. se mantendra en monitoreo. _x000a_se realiza liberacion de memoria desde sesiones desconectadas"/>
    <d v="1899-12-30T00:44:10"/>
    <d v="1899-12-30T00:46:18"/>
    <d v="1899-12-30T00:02:08"/>
  </r>
  <r>
    <s v="INC000002635595"/>
    <s v="TICKET-INTELIGENTE"/>
    <x v="6"/>
    <s v="GESTION TI"/>
    <s v="PAUL A SEPULVEDA ALVAREZ"/>
    <s v="USR_TSIGHT"/>
    <s v="1-Extenso/Generalizado"/>
    <x v="0"/>
    <x v="0"/>
    <x v="3"/>
    <s v="GPS CHILE SPA"/>
    <s v="gpschi01 - wnprdb_int01 TICKET AUTOMATICO"/>
    <s v="24/02/2024 22:59:26"/>
    <s v="24/02/2024 22:59:26"/>
    <x v="0"/>
    <s v="TRUESIGHT"/>
    <s v="TRUESIGHT"/>
    <s v="26/02/2024 8:57:58"/>
    <s v="26/02/2024 23:50:00"/>
    <s v="PREVENTIVO=SI_x000a_CODIGO DE SERVICIO=WNPRDB_INT01_x000a_DIRECCION=NULL_x000a_CIUDAD=NULL_x000a_COMUNA LOCAL=Santiago_x000a_REGION=NULL_x000a_QUIEN REPORTA=Ticket automático_x000a_CONTACTO EN TERRENO=_x000a_PROBLEMA=High RAM Usage Alert for Node GPSCHI01 - WNPRDB_INT01_x000a_REQUERIMIENTO=_x000a_EQUIPOS ENERGIZA"/>
    <s v="servidor con alza de utilizacion en recursos debido a procesos SQL server en ejecucion. comportamiento esperado en servidor, se mantendra en monitoreo"/>
    <d v="1899-12-31T09:57:43"/>
    <d v="1899-12-31T09:58:32"/>
    <d v="1899-12-30T00:00:49"/>
  </r>
  <r>
    <s v="INC000002635887"/>
    <s v="HOUSING"/>
    <x v="11"/>
    <s v="APQ ACCESOS"/>
    <s v="ALDO P VALENZUELA MUJICA"/>
    <s v="tct_avalen"/>
    <s v="2-Significativo/Amplio"/>
    <x v="2"/>
    <x v="2"/>
    <x v="1"/>
    <s v="TELEFONICA EMPRESAS DE CHILE SA"/>
    <s v="SUPERVISION Ingreso de equipo FW + Migracion de 2 servicios."/>
    <s v="25/02/2024 3:52:36"/>
    <s v="25/02/2024 3:52:38"/>
    <x v="0"/>
    <s v="CDP ANTIGUO 1"/>
    <s v="CDP ANTIGUO 2"/>
    <s v="25/02/2024 3:54:40"/>
    <s v="25/02/2024 23:50:00"/>
    <s v="SUPERVISION Ingreso de equipo FW + Migracion de 2 servicios."/>
    <s v="SE REALIZA SUPERVISION"/>
    <d v="1899-12-30T00:01:45"/>
    <d v="1899-12-30T00:02:04"/>
    <d v="1899-12-30T00:00:19"/>
  </r>
  <r>
    <s v="INC000002635894"/>
    <s v="HOUSING"/>
    <x v="11"/>
    <s v="APQ ACCESOS"/>
    <s v="ALDO P VALENZUELA MUJICA"/>
    <s v="tct_avalen"/>
    <s v="2-Significativo/Amplio"/>
    <x v="2"/>
    <x v="2"/>
    <x v="1"/>
    <s v="TELEFONICA EMPRESAS DE CHILE SA"/>
    <s v="RONDA Y REVISION DE SALAS TECNICAS 20:30"/>
    <s v="25/02/2024 3:57:09"/>
    <s v="25/02/2024 3:58:40"/>
    <x v="0"/>
    <s v="CDP ANTIGUO 1"/>
    <s v="CDP ANTIGUO 2"/>
    <s v="25/02/2024 4:01:01"/>
    <s v="25/02/2024 23:50:00"/>
    <s v="ONDA Y REVISION DE SALAS TECNICAS 20:30"/>
    <s v="SE REALIZA RONDA"/>
    <d v="1899-12-30T00:02:00"/>
    <d v="1899-12-30T00:03:52"/>
    <d v="1899-12-30T00:01:52"/>
  </r>
  <r>
    <s v="INC000002635899"/>
    <s v="HOUSING"/>
    <x v="11"/>
    <s v="APQ ACCESOS"/>
    <s v="ALDO P VALENZUELA MUJICA"/>
    <s v="tct_avalen"/>
    <s v="2-Significativo/Amplio"/>
    <x v="2"/>
    <x v="2"/>
    <x v="1"/>
    <s v="TELEFONICA EMPRESAS DE CHILE SA"/>
    <s v="TOMA DE ALARMAS DE CLIENTE"/>
    <s v="25/02/2024 4:02:35"/>
    <s v="25/02/2024 4:03:39"/>
    <x v="0"/>
    <s v="CDP ANTIGUO 1"/>
    <s v="CDP ANTIGUO 2"/>
    <s v="25/02/2024 4:05:08"/>
    <s v="25/02/2024 23:50:00"/>
    <s v="TOMA DE ALARMAS DE CLIENTE"/>
    <s v="SE REALIZA TOMA DE ALARMAS"/>
    <d v="1899-12-30T00:01:10"/>
    <d v="1899-12-30T00:02:33"/>
    <d v="1899-12-30T00:01:23"/>
  </r>
  <r>
    <s v="INC000002635902"/>
    <s v="HOUSING"/>
    <x v="11"/>
    <s v="APQ ACCESOS"/>
    <s v="ALDO P VALENZUELA MUJICA"/>
    <s v="tct_avalen"/>
    <s v="2-Significativo/Amplio"/>
    <x v="2"/>
    <x v="2"/>
    <x v="1"/>
    <s v="TELEFONICA EMPRESAS DE CHILE SA"/>
    <s v="RONDA Y REVISION DE SALAS TECNICAS 0:30"/>
    <s v="25/02/2024 4:05:34"/>
    <s v="25/02/2024 4:07:32"/>
    <x v="0"/>
    <s v="CDP ANTIGUO 1"/>
    <s v="CDP ANTIGUO 2"/>
    <s v="25/02/2024 4:09:31"/>
    <s v="25/02/2024 23:50:00"/>
    <s v="RONDA Y REVISION DE SALAS TECNICAS 0:30"/>
    <s v="SE REALIZA RONDA"/>
    <d v="1899-12-30T00:01:32"/>
    <d v="1899-12-30T00:03:57"/>
    <d v="1899-12-30T00:02:25"/>
  </r>
  <r>
    <s v="INC000002635907"/>
    <s v="HOUSING"/>
    <x v="11"/>
    <s v="APQ ACCESOS"/>
    <s v="ALDO P VALENZUELA MUJICA"/>
    <s v="tct_avalen"/>
    <s v="2-Significativo/Amplio"/>
    <x v="2"/>
    <x v="2"/>
    <x v="1"/>
    <s v="TELEFONICA EMPRESAS DE CHILE SA"/>
    <s v="RONDA Y REVISION DE SALAS TECNICAS 04:30"/>
    <s v="25/02/2024 4:09:56"/>
    <s v="25/02/2024 4:11:35"/>
    <x v="0"/>
    <s v="CDP ANTIGUO 1"/>
    <s v="CDP ANTIGUO 2"/>
    <s v="25/02/2024 4:13:29"/>
    <s v="25/02/2024 23:50:00"/>
    <s v="RONDA Y REVISION DE SALAS TECNICAS 04:30"/>
    <s v="SE REALIZA RONDA"/>
    <d v="1899-12-30T00:00:00"/>
    <d v="1899-12-30T00:03:33"/>
    <d v="1899-12-30T00:03:33"/>
  </r>
  <r>
    <s v="INC000002635912"/>
    <s v="HOUSING"/>
    <x v="11"/>
    <s v="APQ ACCESOS"/>
    <s v="ALDO P VALENZUELA MUJICA"/>
    <s v="tct_avalen"/>
    <s v="2-Significativo/Amplio"/>
    <x v="2"/>
    <x v="2"/>
    <x v="1"/>
    <s v="TELEFONICA EMPRESAS DE CHILE SA"/>
    <s v="RONDA Y REVISION DE SALAS TECNICAS 6:30"/>
    <s v="25/02/2024 4:16:43"/>
    <s v="25/02/2024 4:18:27"/>
    <x v="0"/>
    <s v="CDP ANTIGUO 1"/>
    <s v="CDP ANTIGUO 2"/>
    <s v="25/02/2024 4:20:20"/>
    <s v="25/02/2024 23:50:00"/>
    <s v="RONDA Y REVISION DE SALAS TECNICAS 6:30"/>
    <s v="SE REALIZA RONDA"/>
    <d v="1899-12-30T00:01:31"/>
    <d v="1899-12-30T00:03:37"/>
    <d v="1899-12-30T00:02:06"/>
  </r>
  <r>
    <s v="INC000002636132"/>
    <s v="HOUSING"/>
    <x v="11"/>
    <s v="APQ ACCESOS"/>
    <s v="JOSE G MARQUEZ MARCANO"/>
    <s v="tct_josmam"/>
    <s v="4-Menor/Localizado"/>
    <x v="0"/>
    <x v="0"/>
    <x v="1"/>
    <s v="TELEFONICA EMPRESAS DE CHILE SA"/>
    <s v="RONDA Y REVISION DE SALAS"/>
    <s v="25/02/2024 17:12:54"/>
    <s v="25/02/2024 17:13:42"/>
    <x v="0"/>
    <s v="CDP ANTIGUO 1"/>
    <s v="CDP ANTIGUO 2"/>
    <s v="25/02/2024 17:14:37"/>
    <s v="25/02/2024 23:50:00"/>
    <s v="RONDA Y REVISION DE SALAS"/>
    <s v="RONDAS REALIZADAS"/>
    <d v="1899-12-30T00:00:41"/>
    <d v="1899-12-30T00:01:43"/>
    <d v="1899-12-30T00:01:02"/>
  </r>
  <r>
    <s v="INC000002636135"/>
    <s v="HOUSING"/>
    <x v="11"/>
    <s v="APQ ACCESOS"/>
    <s v="JOSE G MARQUEZ MARCANO"/>
    <s v="tct_josmam"/>
    <s v="4-Menor/Localizado"/>
    <x v="0"/>
    <x v="0"/>
    <x v="1"/>
    <s v="TELEFONICA EMPRESAS DE CHILE SA"/>
    <s v="TOMA DE ALARMAS DE CLIENTES"/>
    <s v="25/02/2024 17:15:08"/>
    <s v="25/02/2024 17:16:11"/>
    <x v="0"/>
    <s v="CDP ANTIGUO 1"/>
    <s v="CDP ANTIGUO 2"/>
    <s v="25/02/2024 17:17:19"/>
    <s v="25/02/2024 23:50:00"/>
    <s v="TOMA DE ALARMAS DE CLIENTES"/>
    <s v="TOMA DE ALARMAS REALIZADAS"/>
    <d v="1899-12-30T00:00:54"/>
    <d v="1899-12-30T00:02:11"/>
    <d v="1899-12-30T00:01:17"/>
  </r>
  <r>
    <s v="INC000002636138"/>
    <s v="HOUSING"/>
    <x v="11"/>
    <s v="APQ ACCESOS"/>
    <s v="JOSE G MARQUEZ MARCANO"/>
    <s v="tct_josmam"/>
    <s v="4-Menor/Localizado"/>
    <x v="0"/>
    <x v="0"/>
    <x v="1"/>
    <s v="TELEFONICA EMPRESAS DE CHILE SA"/>
    <s v="RONDA Y REVISION DE SALAS"/>
    <s v="25/02/2024 17:17:34"/>
    <s v="25/02/2024 17:18:24"/>
    <x v="0"/>
    <s v="CDP ANTIGUO 1"/>
    <s v="CDP ANTIGUO 2"/>
    <s v="25/02/2024 17:19:17"/>
    <s v="25/02/2024 23:50:00"/>
    <s v="RONDA Y REVISION DE SALAS"/>
    <s v="RONDAS REALIZADAS"/>
    <d v="1899-12-30T00:00:41"/>
    <d v="1899-12-30T00:01:43"/>
    <d v="1899-12-30T00:01:02"/>
  </r>
  <r>
    <s v="INC000002636143"/>
    <s v="HOUSING"/>
    <x v="11"/>
    <s v="APQ ACCESOS"/>
    <s v="JOSE G MARQUEZ MARCANO"/>
    <s v="tct_josmam"/>
    <s v="4-Menor/Localizado"/>
    <x v="0"/>
    <x v="0"/>
    <x v="1"/>
    <s v="TELEFONICA EMPRESAS DE CHILE SA"/>
    <s v="RONDA Y REVISION DE SALAS 15:30"/>
    <s v="25/02/2024 17:19:38"/>
    <s v="25/02/2024 17:20:22"/>
    <x v="0"/>
    <s v="CDP ANTIGUO 1"/>
    <s v="CDP ANTIGUO 2"/>
    <s v="25/02/2024 17:21:26"/>
    <s v="25/02/2024 23:50:00"/>
    <s v="RONDA Y REVISION DE SALAS 15:30"/>
    <s v="RONDAS REALIZADAS"/>
    <d v="1899-12-30T00:00:44"/>
    <d v="1899-12-30T00:01:48"/>
    <d v="1899-12-30T00:01:04"/>
  </r>
  <r>
    <s v="INC000002636150"/>
    <s v="HOUSING"/>
    <x v="11"/>
    <s v="APQ ACCESOS"/>
    <s v="JOSE G MARQUEZ MARCANO"/>
    <s v="tct_josmam"/>
    <s v="4-Menor/Localizado"/>
    <x v="0"/>
    <x v="0"/>
    <x v="1"/>
    <s v="TELEFONICA EMPRESAS DE CHILE SA"/>
    <s v="RONDA Y REVISION DE SALAS 18:30"/>
    <s v="25/02/2024 19:11:14"/>
    <s v="25/02/2024 19:12:22"/>
    <x v="0"/>
    <s v="CDP ANTIGUO 1"/>
    <s v="CDP ANTIGUO 2"/>
    <s v="25/02/2024 19:13:36"/>
    <s v="25/02/2024 23:50:00"/>
    <s v="RONDA Y REVISION DE SALAS 18:30"/>
    <s v="RONDAS REALIZADAS"/>
    <d v="1899-12-30T00:01:00"/>
    <d v="1899-12-30T00:02:22"/>
    <d v="1899-12-30T00:01:22"/>
  </r>
  <r>
    <s v="INC000002636185"/>
    <s v="HOUSING"/>
    <x v="13"/>
    <s v="BELIEVE"/>
    <s v="RICARDO F ORELLANA MARDONES"/>
    <s v="frp_xgambo"/>
    <s v="3-Moderado/Limitado"/>
    <x v="1"/>
    <x v="1"/>
    <x v="1"/>
    <s v="TELEFONICA EMPRESAS DE CHILE SA"/>
    <s v="GESTION DATACENTER/ ACCESOS / TELEFONICA EMPRESAS DE CHILE SA"/>
    <s v="26/02/2024 9:28:53"/>
    <s v="26/02/2024 9:31:24"/>
    <x v="0"/>
    <s v="CDP ANTIGUO 1"/>
    <s v="CDP ANTIGUO 2"/>
    <s v="26/02/2024 9:49:06"/>
    <s v="26/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REUNI"/>
    <s v="ACCESOS AUTORIZADOS"/>
    <d v="1899-12-30T00:06:58"/>
    <d v="1899-12-30T00:20:13"/>
    <d v="1899-12-30T00:13:15"/>
  </r>
  <r>
    <s v="INC000002636190"/>
    <s v="HOUSING"/>
    <x v="2"/>
    <s v="GESTION HD"/>
    <s v="PATRICIO A CASTILLO GONZALEZ"/>
    <s v="frp_pcamay"/>
    <s v="3-Moderado/Limitado"/>
    <x v="1"/>
    <x v="1"/>
    <x v="1"/>
    <s v="SITRANS SERVICIOS INTEGRADOS DE TRANSPORTES LIMITADA"/>
    <s v="HD/RE:  Housing Data center  San Martin  48  Cliente SITRANS // Proyecto CHI-004050624-1"/>
    <s v="26/02/2024 9:40:20"/>
    <s v="26/02/2024 9:45:46"/>
    <x v="0"/>
    <s v="CDP ANTIGUO 1"/>
    <s v="CDP ANTIGUO 2"/>
    <s v="26/02/2024 17:11:06"/>
    <s v="26/02/2024 23:50:00"/>
    <s v="PREVENTIVO: NO_x000a_CODIGO DE SERVICIO:_x000a_DIRECCION:_x000a_QUIEN REPORTA:+569 6843 8102 Ariel Pereira Catalán_x000a_CONTACTO EN TERRENO:Cesar Avalos_x000a_Número telefónico contacto cliente:  959307033_x000a_PROBLEMA:_x000a_REQUERIMIENTO:agradeceré su ayuda para procesar la solicitud de asi"/>
    <s v="Informativo enviado"/>
    <d v="1899-12-30T07:23:25"/>
    <d v="1899-12-30T07:30:46"/>
    <d v="1899-12-30T00:07:21"/>
  </r>
  <r>
    <s v="INC000002636201"/>
    <s v="HOUSING"/>
    <x v="14"/>
    <s v="BELIEVE"/>
    <s v="JAVIER J BRAVO CARVAJAL"/>
    <s v="frp_xgambo"/>
    <s v="3-Moderado/Limitado"/>
    <x v="1"/>
    <x v="1"/>
    <x v="1"/>
    <s v="TELEFONICA EMPRESAS DE CHILE SA"/>
    <s v="GESTION DATACENTER/ ACCESOS / Nabiax"/>
    <s v="26/02/2024 9:47:52"/>
    <s v="26/02/2024 9:49:43"/>
    <x v="0"/>
    <s v="CDP ANTIGUO 1"/>
    <s v="CDP ANTIGUO 2"/>
    <s v="26/02/2024 10:17:22"/>
    <s v="26/02/2024 23:50:00"/>
    <s v="EMPRESA: Nabiax_x000a_CÓDIGO DE SERVICIO: _x000a_DIRECCIÓN:Calle San Martin #50, Santiago Centro, Santiago_x000a_NOMBRE DE QUIEN REPORTA:Felipe Torres_x000a_TELÉFONO DE QUIEN REPORTA:  +56 9 7381 7726_x000a_NOMBRE DE CONTACTO EN TERRENO: _x000a_REQUERIMIENTO :  Revisión de equipamiento de"/>
    <s v="accesos autorizados"/>
    <d v="1899-12-30T00:00:00"/>
    <d v="1899-12-30T00:29:30"/>
    <d v="1899-12-30T00:29:30"/>
  </r>
  <r>
    <s v="INC000002636338"/>
    <s v="HOUSING"/>
    <x v="11"/>
    <s v="APQ ACCESOS"/>
    <s v="ALDO P VALENZUELA MUJICA"/>
    <s v="tct_avalen"/>
    <s v="2-Significativo/Amplio"/>
    <x v="2"/>
    <x v="2"/>
    <x v="1"/>
    <s v="TELEFONICA EMPRESAS DE CHILE SA"/>
    <s v="RONDA Y REVISION DE SALAS TECNICAS  20:30"/>
    <s v="26/02/2024 2:28:30"/>
    <s v="26/02/2024 2:30:57"/>
    <x v="0"/>
    <s v="CDP ANTIGUO 1"/>
    <s v="CDP ANTIGUO 2"/>
    <s v="26/02/2024 2:32:41"/>
    <s v="26/02/2024 23:50:00"/>
    <s v="RONDA Y REVISION DE SALAS TECNICAS  20:30"/>
    <s v="SE REALIZA RONDA"/>
    <d v="1899-12-30T00:00:40"/>
    <d v="1899-12-30T00:04:11"/>
    <d v="1899-12-30T00:03:31"/>
  </r>
  <r>
    <s v="INC000002636340"/>
    <s v="HOUSING"/>
    <x v="11"/>
    <s v="APQ ACCESOS"/>
    <s v="ALDO P VALENZUELA MUJICA"/>
    <s v="tct_avalen"/>
    <s v="2-Significativo/Amplio"/>
    <x v="2"/>
    <x v="2"/>
    <x v="1"/>
    <s v="TELEFONICA EMPRESAS DE CHILE SA"/>
    <s v="TOMA DE ALARMAS DE CLIENTE"/>
    <s v="26/02/2024 2:33:13"/>
    <s v="26/02/2024 2:34:22"/>
    <x v="0"/>
    <s v="CDP ANTIGUO 1"/>
    <s v="CDP ANTIGUO 2"/>
    <s v="26/02/2024 2:35:48"/>
    <s v="26/02/2024 23:50:00"/>
    <s v="TOMA DE ALARMAS DE CLIENTE"/>
    <s v="SE REALIZA TOMA DE ALARMAS"/>
    <d v="1899-12-30T00:00:39"/>
    <d v="1899-12-30T00:02:35"/>
    <d v="1899-12-30T00:01:56"/>
  </r>
  <r>
    <s v="INC000002636342"/>
    <s v="HOUSING"/>
    <x v="11"/>
    <s v="APQ ACCESOS"/>
    <s v="ALDO P VALENZUELA MUJICA"/>
    <s v="tct_avalen"/>
    <s v="2-Significativo/Amplio"/>
    <x v="2"/>
    <x v="2"/>
    <x v="1"/>
    <s v="TELEFONICA EMPRESAS DE CHILE SA"/>
    <s v="RONDA Y REVISION DE SALAS TECNICAS 0:30"/>
    <s v="26/02/2024 2:36:04"/>
    <s v="26/02/2024 2:37:26"/>
    <x v="0"/>
    <s v="CDP ANTIGUO 1"/>
    <s v="CDP ANTIGUO 2"/>
    <s v="26/02/2024 2:40:15"/>
    <s v="26/02/2024 23:50:00"/>
    <s v="RONDA Y REVISION DE SALAS TECNICAS 0:30"/>
    <s v="SE REALIZA RONDA"/>
    <d v="1899-12-30T00:02:29"/>
    <d v="1899-12-30T00:04:11"/>
    <d v="1899-12-30T00:01:42"/>
  </r>
  <r>
    <s v="INC000002636344"/>
    <s v="HOUSING"/>
    <x v="11"/>
    <s v="APQ ACCESOS"/>
    <s v="ALDO P VALENZUELA MUJICA"/>
    <s v="tct_avalen"/>
    <s v="2-Significativo/Amplio"/>
    <x v="2"/>
    <x v="2"/>
    <x v="1"/>
    <s v="TELEFONICA EMPRESAS DE CHILE SA"/>
    <s v="RONDA Y REVISION DE SALAS TECNICAS 4:30"/>
    <s v="26/02/2024 2:41:02"/>
    <s v="26/02/2024 2:44:01"/>
    <x v="0"/>
    <s v="CDP ANTIGUO 1"/>
    <s v="CDP ANTIGUO 2"/>
    <s v="26/02/2024 2:45:16"/>
    <s v="26/02/2024 23:50:00"/>
    <s v="RONDA Y REVISION DE SALAS TECNICAS 4:30"/>
    <s v="SE REALIZA RONDA"/>
    <d v="1899-12-30T00:00:55"/>
    <d v="1899-12-30T00:04:14"/>
    <d v="1899-12-30T00:03:19"/>
  </r>
  <r>
    <s v="INC000002636346"/>
    <s v="HOUSING"/>
    <x v="11"/>
    <s v="APQ ACCESOS"/>
    <s v="ALDO P VALENZUELA MUJICA"/>
    <s v="tct_avalen"/>
    <s v="2-Significativo/Amplio"/>
    <x v="2"/>
    <x v="2"/>
    <x v="1"/>
    <s v="TELEFONICA EMPRESAS DE CHILE SA"/>
    <s v="RONDA Y REVISION DE SALAS TECNICAS 6:30"/>
    <s v="26/02/2024 2:46:31"/>
    <s v="26/02/2024 2:48:00"/>
    <x v="0"/>
    <s v="CDP ANTIGUO 1"/>
    <s v="CDP ANTIGUO 2"/>
    <s v="26/02/2024 2:49:51"/>
    <s v="26/02/2024 23:50:00"/>
    <s v="RONDA Y REVISION DE SALAS TECNICAS 6:30"/>
    <s v="SE REALIZA RONDA"/>
    <d v="1899-12-30T00:01:27"/>
    <d v="1899-12-30T00:03:20"/>
    <d v="1899-12-30T00:01:53"/>
  </r>
  <r>
    <s v="INC000002636349"/>
    <s v="HOUSING"/>
    <x v="11"/>
    <s v="APQ ACCESOS"/>
    <s v="LUIS O MORALES ARENAS"/>
    <s v="tct_luimoa"/>
    <s v="4-Menor/Localizado"/>
    <x v="0"/>
    <x v="0"/>
    <x v="0"/>
    <s v="TELEFONICA EMPRESAS DE CHILE SA"/>
    <s v="RONDA Y REVISION DE SALAS TECNICAS 08:30"/>
    <s v="26/02/2024 8:16:59"/>
    <s v="26/02/2024 8:18:17"/>
    <x v="0"/>
    <s v="CDP ANTIGUO 1"/>
    <s v="CDP ANTIGUO 2"/>
    <s v="26/02/2024 9:20:06"/>
    <s v="26/02/2024 23:50:00"/>
    <s v="RONDA Y REVISION DE SALAS TECNICAS 08:30"/>
    <s v="RONDA REALIZADA"/>
    <d v="1899-12-30T00:00:00"/>
    <d v="1899-12-30T00:00:00"/>
    <d v="1899-12-30T00:00:00"/>
  </r>
  <r>
    <s v="INC000002637153"/>
    <s v="SAP"/>
    <x v="9"/>
    <s v="CLOUD SAP HANA"/>
    <s v="NICOLAS A SAAVEDRA EGUILUZ"/>
    <s v="tct_nsaave"/>
    <s v="4-Menor/Localizado"/>
    <x v="0"/>
    <x v="0"/>
    <x v="1"/>
    <s v="TELEFONICA EMPRESAS DE CHILE SA"/>
    <s v="Checklist Diario Clientes 26.02.24"/>
    <s v="26/02/2024 7:44:24"/>
    <s v="26/02/2024 7:46:27"/>
    <x v="0"/>
    <s v="Service"/>
    <s v="Internal"/>
    <s v="26/02/2024 7:46:49"/>
    <s v="26/02/2024 23:50:00"/>
    <s v="Se realiza Checklist Diario de los clientes; _x000a_HDC_x000a_NUTRISCO"/>
    <s v="Se realiza Checklist Diario de los clientes; _x000a_HDC_x000a_NUTRISCO"/>
    <d v="1899-12-30T00:00:00"/>
    <d v="1899-12-30T00:02:25"/>
    <d v="1899-12-30T00:02:25"/>
  </r>
  <r>
    <s v="INC000002637306"/>
    <s v="VPN IP - MPLS"/>
    <x v="17"/>
    <s v="GESTION HD"/>
    <s v="SEBASTIAN VILLENA"/>
    <s v="frp_pcamay"/>
    <s v="3-Moderado/Limitado"/>
    <x v="1"/>
    <x v="1"/>
    <x v="1"/>
    <s v="GASMAR S A"/>
    <s v="HD/Cliente GASMAR - Servidor GASMARNAS2 IP 10.67.130.2 - Recuperación de arch"/>
    <s v="26/02/2024 9:55:54"/>
    <s v="26/02/2024 9:58:52"/>
    <x v="0"/>
    <s v="CDP ANTIGUO 1"/>
    <s v="CDP ANTIGUO 2"/>
    <s v="27/02/2024 11:36:06"/>
    <s v="27/02/2024 23:50:00"/>
    <s v="PREVENTIVO: NO_x000a_CODIGO DE SERVICIO:_x000a_DIRECCION:_x000a_QUIEN REPORTA: Celular:  +56 9 83852252      Anexo:    +56 22 3283227 Antonino Zambelli Corral_x000a_CONTACTO EN TERRENO:Antonino Zambelli Teléfono: +569 8385 2252_x000a_PROBLEMA:_x000a_REQUERIMIENTO:Favor vuestra ayuda con re"/>
    <s v="FASE RESOLUCIÓN Y RECUPERACIÓN_x000a__x000a_Se efectúa contacto con cliente: antonino zambelli_x000a__x000a_Teléfono de contacto: N/A_x000a__x000a_Acciones realizadas: Recuperacion ejecutada correctamente_x000a__x000a_Solución paliativa o definitiva: N/A_x000a__x000a_Acciones de Mejora, Recomendaciones: N/A_x000a__x000a_Caus"/>
    <d v="1899-12-30T19:11:21"/>
    <d v="1899-12-31T01:40:12"/>
    <d v="1899-12-30T06:28:51"/>
  </r>
  <r>
    <s v="INC000002637347"/>
    <s v="HOSTING VIRTUAL"/>
    <x v="6"/>
    <s v="SISTEMA OPERATIVO MICROSOFT"/>
    <s v="PAUL A SEPULVEDA ALVAREZ"/>
    <s v="tct_psepul"/>
    <s v="4-Menor/Localizado"/>
    <x v="0"/>
    <x v="0"/>
    <x v="1"/>
    <s v="TELEFONICA GLOBAL TECHNOLOGY S.A.AGENCIA EN CHILE"/>
    <s v="Gestionar actualizaciones servidor TEMPRESAS"/>
    <s v="26/02/2024 10:44:28"/>
    <s v="26/02/2024 10:45:08"/>
    <x v="0"/>
    <s v="TI"/>
    <s v="SISTEMAS OPERATIVOS"/>
    <s v="26/02/2024 18:16:09"/>
    <s v="26/02/2024 23:50:00"/>
    <s v="Gestionar actualizaciones servidor TEMPRESAS_x000a_febrero 2024"/>
    <s v="actividad aprobada con crq CRQ000000083542"/>
    <d v="1899-12-30T07:30:46"/>
    <d v="1899-12-30T07:31:41"/>
    <d v="1899-12-30T00:00:55"/>
  </r>
  <r>
    <s v="INC000002637351"/>
    <s v="VPN IP - MPLS"/>
    <x v="6"/>
    <s v="BELIEVE"/>
    <s v="GIOVANNI D ROCCO VALENZUELA"/>
    <s v="frp_dvilca"/>
    <s v="4-Menor/Localizado"/>
    <x v="0"/>
    <x v="0"/>
    <x v="1"/>
    <s v="TELEFONICA CYBERSECURITY TECH CHILE SPA"/>
    <s v="REQ / SOC/Restauración clave VPN"/>
    <s v="26/02/2024 10:48:15"/>
    <s v="26/02/2024 10:49:26"/>
    <x v="0"/>
    <s v="CDP ANTIGUO 1"/>
    <s v="CDP ANTIGUO 2"/>
    <s v="26/02/2024 13:41:00"/>
    <s v="26/02/2024 23:50:00"/>
    <s v="PREVENTIVO: NO_x000a_CODIGO DE SERVICIO:_x000a_DIRECCION:      _x000a_CIUDAD:             _x000a_COMUNA:_x000a_NOMBRE QUIEN REPORTA:ANDRES RODRIGO PEZO ESTAY_x000a_TELEFONO QUIEN REPORTA: +56 9 61212688_x000a_NOMBRE CONTACTO EN TERRENO:        _x000a_REQUERIMIENTO:_x000a_Buenos días, estimados @SOC Empresas"/>
    <s v="se realiza reset de password y se reliza envio via teams"/>
    <d v="1899-12-30T00:00:00"/>
    <d v="1899-12-30T02:52:45"/>
    <d v="1899-12-30T02:52:45"/>
  </r>
  <r>
    <s v="INC000002637352"/>
    <s v="HOUSING"/>
    <x v="11"/>
    <s v="APQ ACCESOS"/>
    <s v="LUIS O MORALES ARENAS"/>
    <s v="tct_luimoa"/>
    <s v="4-Menor/Localizado"/>
    <x v="0"/>
    <x v="0"/>
    <x v="0"/>
    <s v="TELEFONICA EMPRESAS DE CHILE SA"/>
    <s v="TOMA DE ALARMA DE CLIENTES 10:30"/>
    <s v="26/02/2024 10:49:17"/>
    <s v="26/02/2024 10:51:27"/>
    <x v="0"/>
    <s v="CDP ANTIGUO 1"/>
    <s v="CDP ANTIGUO 2"/>
    <s v="26/02/2024 11:34:28"/>
    <s v="26/02/2024 23:50:00"/>
    <s v="TOMA DE ALARMA DE CLIENTES 10:30"/>
    <s v="TOMA DE ALARMA REALIZADA"/>
    <d v="1899-12-30T00:00:00"/>
    <d v="1899-12-30T00:00:00"/>
    <d v="1899-12-30T00:00:00"/>
  </r>
  <r>
    <s v="INC000002637474"/>
    <s v="HOUSING"/>
    <x v="14"/>
    <s v="BELIEVE"/>
    <s v="JAVIER J BRAVO CARVAJAL"/>
    <s v="frp_jcarri"/>
    <s v="3-Moderado/Limitado"/>
    <x v="1"/>
    <x v="1"/>
    <x v="1"/>
    <s v="TELEFONICA EMPRESAS DE CHILE SA"/>
    <s v="GESTION DATACENTER/ ACCESOS /TELEFONICA EMPRESAS DE CHILE SA"/>
    <s v="26/02/2024 10:41:01"/>
    <s v="26/02/2024 10:42:53"/>
    <x v="0"/>
    <s v="CDP ANTIGUO 1"/>
    <s v="CDP ANTIGUO 2"/>
    <s v="26/02/2024 12:38:48"/>
    <s v="26/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Cambio de OnB"/>
    <s v="accesos autorizados"/>
    <d v="1899-12-30T00:00:00"/>
    <d v="1899-12-30T01:57:47"/>
    <d v="1899-12-30T01:57:47"/>
  </r>
  <r>
    <s v="INC000002637503"/>
    <s v="HOUSING"/>
    <x v="14"/>
    <s v="BELIEVE"/>
    <s v="JAVIER J BRAVO CARVAJAL"/>
    <s v="frp_jcarri"/>
    <s v="3-Moderado/Limitado"/>
    <x v="1"/>
    <x v="1"/>
    <x v="1"/>
    <s v="NCG SERVICIOS S.A."/>
    <s v="GESTION DATACENTER/ ACCESOS /NCG SERVICIOS S.A."/>
    <s v="26/02/2024 10:51:47"/>
    <s v="26/02/2024 10:53:45"/>
    <x v="0"/>
    <s v="CDP ANTIGUO 1"/>
    <s v="CDP ANTIGUO 2"/>
    <s v="26/02/2024 17:43:27"/>
    <s v="26/02/2024 23:50:00"/>
    <s v="EMPRESA:NCG SERVICIOS S.A._x000a_CÓDIGO DE SERVICIO: _x000a_DIRECCIÓN:Calle San Martin #50, Santiago Centro, Santiago_x000a_NOMBRE DE QUIEN REPORTA:Alfredo Naranjo_x000a_TELÉFONO DE QUIEN REPORTA:994479877_x000a_NOMBRE DE CONTACTO EN TERRENO: _x000a_REQUERIMIENTO:Revisión Servidores sin Us"/>
    <s v="accesos autorizados"/>
    <d v="1899-12-30T00:00:00"/>
    <d v="1899-12-30T06:51:40"/>
    <d v="1899-12-30T06:51:40"/>
  </r>
  <r>
    <s v="INC000002637529"/>
    <s v="HOSTING VIRTUAL"/>
    <x v="6"/>
    <s v="SM OPERACIONES"/>
    <s v="RICARDO R GALLEGOS OYANEDER"/>
    <s v="tct_rgalle"/>
    <s v="4-Menor/Localizado"/>
    <x v="0"/>
    <x v="0"/>
    <x v="1"/>
    <s v="TELEFONICA GLOBAL TECHNOLOGY S.A.AGENCIA EN CHILE"/>
    <s v="Gestión y coordinación para instalación actualizaciones S.O. plataforma TrueSight"/>
    <s v="26/02/2024 11:26:26"/>
    <s v="26/02/2024 11:26:41"/>
    <x v="0"/>
    <s v="TI"/>
    <s v="SISTEMAS OPERATIVOS"/>
    <s v="26/02/2024 11:30:05"/>
    <s v="26/02/2024 23:50:00"/>
    <s v="Gestión y coordinación para instalación actualizaciones S.O. plataforma TrueSight"/>
    <s v="Gestión y coordinación para instalación actualizaciones S.O. plataforma TrueSight"/>
    <d v="1899-12-30T00:00:00"/>
    <d v="1899-12-30T00:03:39"/>
    <d v="1899-12-30T00:03:39"/>
  </r>
  <r>
    <s v="INC000002637530"/>
    <s v="HOSTING VIRTUAL"/>
    <x v="6"/>
    <s v="SM OPERACIONES"/>
    <s v="RICARDO R GALLEGOS OYANEDER"/>
    <s v="tct_rgalle"/>
    <s v="4-Menor/Localizado"/>
    <x v="0"/>
    <x v="0"/>
    <x v="1"/>
    <s v="TELEFONICA GLOBAL TECHNOLOGY S.A.AGENCIA EN CHILE"/>
    <s v="Revision, analisis y correccion información parque MS cliente DUOC"/>
    <s v="26/02/2024 11:26:47"/>
    <s v="26/02/2024 11:26:57"/>
    <x v="0"/>
    <s v="TI"/>
    <s v="SISTEMAS OPERATIVOS"/>
    <s v="26/02/2024 11:30:55"/>
    <s v="26/02/2024 23:50:00"/>
    <s v="Revision, analisis y correccion información parque MS cliente DUOC"/>
    <s v="Revision, analisis y correccion información parque MS cliente DUOC"/>
    <d v="1899-12-30T00:00:00"/>
    <d v="1899-12-30T00:04:08"/>
    <d v="1899-12-30T00:04:08"/>
  </r>
  <r>
    <s v="INC000002637531"/>
    <s v="HOSTING VIRTUAL"/>
    <x v="6"/>
    <s v="SM OPERACIONES"/>
    <s v="RICARDO R GALLEGOS OYANEDER"/>
    <s v="tct_rgalle"/>
    <s v="4-Menor/Localizado"/>
    <x v="0"/>
    <x v="0"/>
    <x v="1"/>
    <s v="TELEFONICA GLOBAL TECHNOLOGY S.A.AGENCIA EN CHILE"/>
    <s v="Gestion CRQ y confeccion RFC para instalación actualizaciones plataforma TrueSight"/>
    <s v="26/02/2024 11:27:04"/>
    <s v="26/02/2024 11:27:28"/>
    <x v="0"/>
    <s v="TI"/>
    <s v="SISTEMAS OPERATIVOS"/>
    <s v="26/02/2024 11:31:31"/>
    <s v="26/02/2024 23:50:00"/>
    <s v="Gestion CRQ y confeccion RFC para instalación actualizaciones plataforma TrueSight"/>
    <s v="Gestion CRQ y confeccion RFC para instalación actualizaciones plataforma TrueSight"/>
    <d v="1899-12-30T00:00:00"/>
    <d v="1899-12-30T00:04:27"/>
    <d v="1899-12-30T00:04:27"/>
  </r>
  <r>
    <s v="INC000002637532"/>
    <s v="HOSTING VIRTUAL"/>
    <x v="6"/>
    <s v="SM OPERACIONES"/>
    <s v="RICARDO R GALLEGOS OYANEDER"/>
    <s v="tct_rgalle"/>
    <s v="4-Menor/Localizado"/>
    <x v="0"/>
    <x v="0"/>
    <x v="1"/>
    <s v="TELEFONICA GLOBAL TECHNOLOGY S.A.AGENCIA EN CHILE"/>
    <s v="Reu interna MS: Revisión parque Duoc, HHEE y vacaciones."/>
    <s v="26/02/2024 11:27:35"/>
    <s v="26/02/2024 11:27:46"/>
    <x v="0"/>
    <s v="TI"/>
    <s v="SISTEMAS OPERATIVOS"/>
    <s v="26/02/2024 11:32:37"/>
    <s v="26/02/2024 23:50:00"/>
    <s v="Reu interna MS: Revisión parque Duoc, HHEE y vacaciones."/>
    <s v="Reu interna MS: Revisión parque Duoc, HHEE y vacaciones."/>
    <d v="1899-12-30T00:00:00"/>
    <d v="1899-12-30T00:05:02"/>
    <d v="1899-12-30T00:05:02"/>
  </r>
  <r>
    <s v="INC000002637534"/>
    <s v="HOSTING VIRTUAL"/>
    <x v="6"/>
    <s v="SM OPERACIONES"/>
    <s v="RICARDO R GALLEGOS OYANEDER"/>
    <s v="tct_rgalle"/>
    <s v="4-Menor/Localizado"/>
    <x v="0"/>
    <x v="0"/>
    <x v="1"/>
    <s v="TELEFONICA GLOBAL TECHNOLOGY S.A.AGENCIA EN CHILE"/>
    <s v="Reunión de coordinación con cliente Duoc por proyecto baja servidores plataforma Exchange 2007"/>
    <s v="26/02/2024 11:28:00"/>
    <s v="26/02/2024 11:28:10"/>
    <x v="0"/>
    <s v="TI"/>
    <s v="SISTEMAS OPERATIVOS"/>
    <s v="26/02/2024 11:33:39"/>
    <s v="26/02/2024 23:50:00"/>
    <s v="16:00 - reunión de coordinación con cliente Duoc por proyecto baja servidores plataforma Exchange 2007"/>
    <s v="16:00 - reunión de coordinación con cliente Duoc por proyecto baja servidores plataforma Exchange 2007"/>
    <d v="1899-12-30T00:00:00"/>
    <d v="1899-12-30T00:05:39"/>
    <d v="1899-12-30T00:05:39"/>
  </r>
  <r>
    <s v="INC000002637535"/>
    <s v="HOSTING VIRTUAL"/>
    <x v="6"/>
    <s v="SM OPERACIONES"/>
    <s v="RICARDO R GALLEGOS OYANEDER"/>
    <s v="tct_rgalle"/>
    <s v="4-Menor/Localizado"/>
    <x v="0"/>
    <x v="0"/>
    <x v="1"/>
    <s v="TELEFONICA GLOBAL TECHNOLOGY S.A.AGENCIA EN CHILE"/>
    <s v="Reunión semanal de coordinación grupo MS junto Team Leader"/>
    <s v="26/02/2024 11:28:15"/>
    <s v="26/02/2024 11:28:25"/>
    <x v="0"/>
    <s v="TI"/>
    <s v="SISTEMAS OPERATIVOS"/>
    <s v="26/02/2024 11:34:50"/>
    <s v="26/02/2024 23:50:00"/>
    <s v="Reunión semanal de coordinación grupo MS junto Team Leader"/>
    <s v="Reunión semanal de coordinación grupo MS junto Team Leader"/>
    <d v="1899-12-30T00:00:00"/>
    <d v="1899-12-30T00:06:35"/>
    <d v="1899-12-30T00:06:35"/>
  </r>
  <r>
    <s v="INC000002637537"/>
    <s v="HOSTING VIRTUAL"/>
    <x v="6"/>
    <s v="SM OPERACIONES"/>
    <s v="RICARDO R GALLEGOS OYANEDER"/>
    <s v="tct_rgalle"/>
    <s v="4-Menor/Localizado"/>
    <x v="0"/>
    <x v="0"/>
    <x v="1"/>
    <s v="TELEFONICA GLOBAL TECHNOLOGY S.A.AGENCIA EN CHILE"/>
    <s v="Reunión con Sixbell y comunicación por información de IP publica  servidor GDA-Portales-Web"/>
    <s v="26/02/2024 11:28:30"/>
    <s v="26/02/2024 11:28:41"/>
    <x v="0"/>
    <s v="TI"/>
    <s v="SISTEMAS OPERATIVOS"/>
    <s v="26/02/2024 11:36:07"/>
    <s v="26/02/2024 23:50:00"/>
    <s v="12:00 - Reunión con proveedor Sixbell y área de comunicación por información de IP publica  servidor GDA-Portales-Web"/>
    <s v="12:00 - Reunión con proveedor Sixbell y área de comunicación por información de IP publica  servidor GDA-Portales-Web"/>
    <d v="1899-12-30T00:00:00"/>
    <d v="1899-12-30T00:07:37"/>
    <d v="1899-12-30T00:07:37"/>
  </r>
  <r>
    <s v="INC000002637538"/>
    <s v="HOSTING VIRTUAL"/>
    <x v="6"/>
    <s v="SM OPERACIONES"/>
    <s v="RICARDO R GALLEGOS OYANEDER"/>
    <s v="tct_rgalle"/>
    <s v="4-Menor/Localizado"/>
    <x v="0"/>
    <x v="0"/>
    <x v="1"/>
    <s v="TELEFONICA GLOBAL TECHNOLOGY S.A.AGENCIA EN CHILE"/>
    <s v="Revisión servidor GDA-Portales-Web de GDA con especialista comunicaciones Rodrigo Acevedo"/>
    <s v="26/02/2024 11:28:46"/>
    <s v="26/02/2024 11:28:59"/>
    <x v="0"/>
    <s v="TI"/>
    <s v="SISTEMAS OPERATIVOS"/>
    <s v="26/02/2024 11:36:49"/>
    <s v="26/02/2024 23:50:00"/>
    <s v="Revisión servidor GDA-Portales-Web de GDA con especialista comunicaciones Rodrigo Acevedo"/>
    <s v="Revisión servidor GDA-Portales-Web de GDA con especialista comunicaciones Rodrigo Acevedo"/>
    <d v="1899-12-30T00:00:00"/>
    <d v="1899-12-30T00:08:03"/>
    <d v="1899-12-30T00:08:03"/>
  </r>
  <r>
    <s v="INC000002637539"/>
    <s v="HOSTING VIRTUAL"/>
    <x v="6"/>
    <s v="SM OPERACIONES"/>
    <s v="RICARDO R GALLEGOS OYANEDER"/>
    <s v="tct_rgalle"/>
    <s v="4-Menor/Localizado"/>
    <x v="0"/>
    <x v="0"/>
    <x v="1"/>
    <s v="TELEFONICA GLOBAL TECHNOLOGY S.A.AGENCIA EN CHILE"/>
    <s v="Asistencia técnica a ingeniera Javiera Umaña por configuraciones de red en VDC"/>
    <s v="26/02/2024 11:29:06"/>
    <s v="26/02/2024 11:29:15"/>
    <x v="0"/>
    <s v="TI"/>
    <s v="SISTEMAS OPERATIVOS"/>
    <s v="26/02/2024 11:37:44"/>
    <s v="26/02/2024 23:50:00"/>
    <s v="Asistencia técnica a ingeniera Javiera Umaña por configuraciones de red en VDC"/>
    <s v="Asistencia técnica a ingeniera Javiera Umaña por configuraciones de red en VDC"/>
    <d v="1899-12-30T00:00:00"/>
    <d v="1899-12-30T00:08:38"/>
    <d v="1899-12-30T00:08:38"/>
  </r>
  <r>
    <s v="INC000002637581"/>
    <s v="HOUSING"/>
    <x v="11"/>
    <s v="APQ ACCESOS"/>
    <s v="LUIS O MORALES ARENAS"/>
    <s v="tct_luimoa"/>
    <s v="4-Menor/Localizado"/>
    <x v="0"/>
    <x v="0"/>
    <x v="1"/>
    <s v="TELEFONICA EMPRESAS DE CHILE SA"/>
    <s v="RONDA Y REVISION DE SALAS TECNICAS 12:30"/>
    <s v="26/02/2024 12:37:00"/>
    <s v="26/02/2024 12:38:51"/>
    <x v="0"/>
    <s v="CDP ANTIGUO 1"/>
    <s v="CDP ANTIGUO 2"/>
    <s v="26/02/2024 14:14:19"/>
    <s v="26/02/2024 23:50:00"/>
    <s v="RONDA Y REVISION DE SALAS TECNICAS 12:30"/>
    <s v="RONDA REALIZADA"/>
    <d v="1899-12-30T01:35:28"/>
    <d v="1899-12-30T01:37:19"/>
    <d v="1899-12-30T00:01:51"/>
  </r>
  <r>
    <s v="INC000002637680"/>
    <s v="VPN IP - MPLS"/>
    <x v="8"/>
    <s v="GESTION HD"/>
    <s v="FERNEY D GARZON PEÑA"/>
    <s v="frp_kefern"/>
    <s v="3-Moderado/Limitado"/>
    <x v="1"/>
    <x v="1"/>
    <x v="1"/>
    <s v="TELEFONICA GLOBAL TECHNOLOGY S.A.AGENCIA EN CHILE"/>
    <s v="HD | Baja Personal Permanente DXC"/>
    <s v="26/02/2024 12:11:25"/>
    <s v="26/02/2024 12:14:09"/>
    <x v="0"/>
    <s v="CDP ANTIGUO 1"/>
    <s v="CDP ANTIGUO 2"/>
    <s v="26/02/2024 15:49:53"/>
    <s v="26/02/2024 23:50:00"/>
    <s v="PREVENTIVO: NO_x000a_CODIGO DE SERVICIO:_x000a_DIRECCION:_x000a_QUIEN REPORTA:Sergio Marsiglia Rodríguez. T +56 2 2581 8560 /8561  M +56 9 42657806_x000a_CONTACTO EN TERRENO:Sergio Marsiglia Rodríguez. T +56 2 2581 8560 /8561  M +56 942657806_x000a_PROBLEMA:_x000a_REQUERIMIENTO:Baja Person"/>
    <m/>
    <d v="1899-12-30T00:00:00"/>
    <d v="1899-12-30T03:38:28"/>
    <d v="1899-12-30T03:38:28"/>
  </r>
  <r>
    <s v="INC000002637681"/>
    <s v="VPN IP - MPLS"/>
    <x v="7"/>
    <s v="GESTION HD"/>
    <s v="SEBASTIAN I ACUÑA GUZMAN"/>
    <s v="frp_fpetro"/>
    <s v="3-Moderado/Limitado"/>
    <x v="1"/>
    <x v="1"/>
    <x v="1"/>
    <s v="TELEFONICA GLOBAL TECHNOLOGY S.A.AGENCIA EN CHILE"/>
    <s v="HD/RV: Solicitud de configuración de DNS en San Martin . Zurich: Requerimiento subdominio externo."/>
    <s v="26/02/2024 12:32:00"/>
    <s v="26/02/2024 12:36:50"/>
    <x v="0"/>
    <s v="TI"/>
    <s v="SISTEMAS OPERATIVOS"/>
    <s v="26/02/2024 17:19:03"/>
    <s v="26/02/2024 23:50:00"/>
    <s v="PREVENTIVO: NO_x000a_CODIGO DE SERVICIO:_x000a_DIRECCION:_x000a_QUIEN REPORTA:  Eduardo José Camacho Urdaneta +56 9 4135 5459_x000a_CONTACTO EN TERRENO: Eduardo José Camacho Urdaneta +56 9 4135 5459_x000a__x000a_REQUERIMIENTO:_x000a__x000a_INFORMACIÓN PARA ESPECIALISTA_x000a_* Crear subdominio zurich.tempre"/>
    <s v="se crea la zona zurich.tempresas.cl junto con los registros A PTR y SRV según solicitud, los cuales responden correctamente desde sus dns autoritativos e internet. Para el resto de DNS's es necesario esperar el tiempo de propagación/refresco correspondie"/>
    <d v="1899-12-30T03:34:26"/>
    <d v="1899-12-30T04:47:03"/>
    <d v="1899-12-30T01:12:37"/>
  </r>
  <r>
    <s v="INC000002637699"/>
    <s v="VPN IP - MPLS"/>
    <x v="9"/>
    <s v="GESTION HD"/>
    <s v="NICOLAS A SAAVEDRA EGUILUZ"/>
    <s v="frp_fpetro"/>
    <s v="3-Moderado/Limitado"/>
    <x v="1"/>
    <x v="1"/>
    <x v="1"/>
    <s v="NUTRISCO CHILE SA"/>
    <s v="HD/RV: Verificación Acceso cuenta TIPER a BD"/>
    <s v="26/02/2024 12:59:32"/>
    <s v="26/02/2024 13:05:42"/>
    <x v="0"/>
    <s v="CDP ANTIGUO 1"/>
    <s v="CDP ANTIGUO 2"/>
    <s v="26/02/2024 17:12:39"/>
    <s v="26/02/2024 23:50:00"/>
    <s v="PREVENTIVO: NO_x000a_CODIGO DE SERVICIO:_x000a_DIRECCION:_x000a_QUIEN REPORTA: Nicolás Saavedra Eguiluz  +56 9 6187 5469_x000a_CONTACTO EN TERRENO: Nicolás Saavedra Eguiluz  +56 9 6187 5469_x000a__x000a_REQUERIMIENTO:_x000a__x000a_He creado el usuario TIPER_DB en la Base de Datos OEP según lo indicado"/>
    <s v="He creado el usuario TIPER_DB en la Base de Datos OEP según lo indicado"/>
    <d v="1899-12-30T00:00:00"/>
    <d v="1899-12-30T04:13:07"/>
    <d v="1899-12-30T04:13:07"/>
  </r>
  <r>
    <s v="INC000002637711"/>
    <s v="HOUSING"/>
    <x v="13"/>
    <s v="BELIEVE"/>
    <s v="RICARDO F ORELLANA MARDONES"/>
    <s v="frp_jcarri"/>
    <s v="3-Moderado/Limitado"/>
    <x v="1"/>
    <x v="1"/>
    <x v="1"/>
    <s v="TELEFONICA EMPRESAS DE CHILE SA"/>
    <s v="GESTION DATACENTER/ ACCESOS /TELEFONICA EMPRESAS DE CHILE SA"/>
    <s v="26/02/2024 11:10:37"/>
    <s v="26/02/2024 11:14:56"/>
    <x v="0"/>
    <s v="CDP ANTIGUO 1"/>
    <s v="CDP ANTIGUO 2"/>
    <s v="26/02/2024 11:45:07"/>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15:12"/>
    <d v="1899-12-30T00:34:30"/>
    <d v="1899-12-30T00:19:18"/>
  </r>
  <r>
    <s v="INC000002637736"/>
    <s v="HOUSING"/>
    <x v="13"/>
    <s v="BELIEVE"/>
    <s v="RICARDO F ORELLANA MARDONES"/>
    <s v="frp_jcarri"/>
    <s v="3-Moderado/Limitado"/>
    <x v="1"/>
    <x v="1"/>
    <x v="1"/>
    <s v="TELEFONICA EMPRESAS DE CHILE SA"/>
    <s v="GESTION DATACENTER/ ACCESOS /TELEFONICA EMPRESAS DE CHILE SA"/>
    <s v="26/02/2024 11:17:50"/>
    <s v="26/02/2024 11:19:10"/>
    <x v="0"/>
    <s v="CDP ANTIGUO 1"/>
    <s v="CDP ANTIGUO 2"/>
    <s v="26/02/2024 11:48:28"/>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18:14"/>
    <d v="1899-12-30T00:30:38"/>
    <d v="1899-12-30T00:12:24"/>
  </r>
  <r>
    <s v="INC000002637745"/>
    <s v="HOUSING"/>
    <x v="13"/>
    <s v="BELIEVE"/>
    <s v="RICARDO F ORELLANA MARDONES"/>
    <s v="frp_jcarri"/>
    <s v="3-Moderado/Limitado"/>
    <x v="1"/>
    <x v="1"/>
    <x v="1"/>
    <s v="TELEFONICA EMPRESAS DE CHILE SA"/>
    <s v="GESTION DATACENTER/ ACCESOS /soisa"/>
    <s v="26/02/2024 11:21:06"/>
    <s v="26/02/2024 11:23:49"/>
    <x v="0"/>
    <s v="CDP ANTIGUO 1"/>
    <s v="CDP ANTIGUO 2"/>
    <s v="26/02/2024 11:49:21"/>
    <s v="26/02/2024 23:50:00"/>
    <s v="EMPRESA:soisa_x000a_CÓDIGO DE SERVICIO: _x000a_DIRECCIÓN:Av. Apoquindo #7071, Las Condes, Santiago_x000a_NOMBRE DE QUIEN REPORTA:Eduardo Farías (Nabiax)_x000a_TELÉFONO DE QUIEN REPORTA:992982563_x000a_NOMBRE DE CONTACTO EN TERRENO: _x000a_REQUERIMIENTO:REUNION DE OBRA, INSPECCION VISUAL EN"/>
    <s v="ACCESOS AUTORIZADOS"/>
    <d v="1899-12-30T00:18:49"/>
    <d v="1899-12-30T00:28:15"/>
    <d v="1899-12-30T00:09:26"/>
  </r>
  <r>
    <s v="INC000002637779"/>
    <s v="HOSTING VIRTUAL"/>
    <x v="6"/>
    <s v="SISTEMA OPERATIVO MICROSOFT"/>
    <s v="PAUL A SEPULVEDA ALVAREZ"/>
    <s v="tct_psepul"/>
    <s v="4-Menor/Localizado"/>
    <x v="0"/>
    <x v="0"/>
    <x v="1"/>
    <s v="TELEFONICA GLOBAL TECHNOLOGY S.A.AGENCIA EN CHILE"/>
    <s v="Cambio contraseña usuarios microsoft TCCT-CLOUDTIC"/>
    <s v="26/02/2024 11:58:05"/>
    <s v="26/02/2024 11:58:57"/>
    <x v="0"/>
    <s v="TI"/>
    <s v="SISTEMAS OPERATIVOS"/>
    <s v="26/02/2024 18:16:39"/>
    <s v="26/02/2024 23:50:00"/>
    <s v="Cambio contraseña usuarios microsoft TCCT-CLOUDTIC"/>
    <s v="Cambio realizado en servidores, se actualiza planilla"/>
    <d v="1899-12-30T06:16:53"/>
    <d v="1899-12-30T06:18:34"/>
    <d v="1899-12-30T00:01:41"/>
  </r>
  <r>
    <s v="INC000002637786"/>
    <s v="HOSTING VIRTUAL"/>
    <x v="6"/>
    <s v="SISTEMA OPERATIVO MICROSOFT"/>
    <s v="PAUL A SEPULVEDA ALVAREZ"/>
    <s v="tct_psepul"/>
    <s v="4-Menor/Localizado"/>
    <x v="0"/>
    <x v="0"/>
    <x v="1"/>
    <s v="TELEFONICA GLOBAL TECHNOLOGY S.A.AGENCIA EN CHILE"/>
    <s v="Cambio contraseña usuarios microsoft TCCT-VDC-CL"/>
    <s v="26/02/2024 11:59:11"/>
    <s v="26/02/2024 11:59:33"/>
    <x v="0"/>
    <s v="TI"/>
    <s v="SISTEMAS OPERATIVOS"/>
    <s v="26/02/2024 18:16:55"/>
    <s v="26/02/2024 23:50:00"/>
    <s v="Cambio contraseña usuarios microsoft TCCT-VDC-CL"/>
    <s v="Cambio realizado en servidores, se actualiza planilla"/>
    <d v="1899-12-30T06:17:01"/>
    <d v="1899-12-30T06:17:44"/>
    <d v="1899-12-30T00:00:43"/>
  </r>
  <r>
    <s v="INC000002637833"/>
    <s v="VPN IP - MPLS"/>
    <x v="7"/>
    <s v="GESTION HD"/>
    <s v="GUSTAVO AVILA VERA"/>
    <s v="frp_pcamay"/>
    <s v="3-Moderado/Limitado"/>
    <x v="1"/>
    <x v="1"/>
    <x v="1"/>
    <s v="ARTIKOS CHILE S A"/>
    <s v="HD/Solicitud Artikos Chile // Agregar registros DNS"/>
    <s v="26/02/2024 13:54:07"/>
    <s v="26/02/2024 13:57:13"/>
    <x v="0"/>
    <s v="CDP ANTIGUO 1"/>
    <s v="CDP ANTIGUO 2"/>
    <s v="26/02/2024 16:16:56"/>
    <s v="26/02/2024 23:50:00"/>
    <s v="PREVENTIVO: NO_x000a_CODIGO DE SERVICIO:_x000a_DIRECCION:_x000a_QUIEN REPORTA:+56.2.2.395 5474 Celular: +56 992171974 Sebastian Poblete C_x000a_CONTACTO EN TERRENO:_x000a_PROBLEMA:_x000a_REQUERIMIENTO:solicito agregar el siguiente registro DNS para artikos.cl:_x000a_mail.artikos.cl"/>
    <s v="Se configura el registro DNS"/>
    <d v="1899-12-30T00:00:00"/>
    <d v="1899-12-30T02:22:49"/>
    <d v="1899-12-30T02:22:49"/>
  </r>
  <r>
    <s v="INC000002638012"/>
    <s v="HOUSING"/>
    <x v="14"/>
    <s v="BELIEVE"/>
    <s v="JAVIER J BRAVO CARVAJAL"/>
    <s v="frp_jolsso"/>
    <s v="3-Moderado/Limitado"/>
    <x v="1"/>
    <x v="1"/>
    <x v="1"/>
    <s v="UNIVERSIDAD SAN SEBASTIAN"/>
    <s v="GESTION DATACENTER/ ACCESOS /UNIVERSIDAD SAN SEBASTIAN"/>
    <s v="26/02/2024 14:13:52"/>
    <s v="26/02/2024 14:16:48"/>
    <x v="0"/>
    <s v="CDP ANTIGUO 1"/>
    <s v="CDP ANTIGUO 2"/>
    <s v="26/02/2024 14:28:41"/>
    <s v="26/02/2024 23:50:00"/>
    <s v="EMPRESA:UNIVERSIDAD SAN SEBASTIAN_x000a_CÓDIGO DE SERVICIO: _x000a_DIRECCIÓN: Calle San Martin #50, Santiago Centro, Santiago_x000a_NOMBRE DE QUIEN REPORTA: José Nuñez_x000a_TELÉFONO DE QUIEN REPORTA: 56_9_62198631_x000a_NOMBRE DE CONTACTO EN TERRENO: _x000a_REQUERIMIENTO: Retiro de equipo"/>
    <s v="accesos autorizados"/>
    <d v="1899-12-30T00:00:00"/>
    <d v="1899-12-30T00:14:49"/>
    <d v="1899-12-30T00:14:49"/>
  </r>
  <r>
    <s v="INC000002638028"/>
    <s v="HOSTING VIRTUAL"/>
    <x v="6"/>
    <s v="SISTEMA OPERATIVO MICROSOFT"/>
    <s v="JAVIER CUEVAS"/>
    <s v="tct_jacuev"/>
    <s v="4-Menor/Localizado"/>
    <x v="0"/>
    <x v="0"/>
    <x v="1"/>
    <s v="TELEFONICA GLOBAL TECHNOLOGY S.A.AGENCIA EN CHILE"/>
    <s v="RE: Apertura - [TCCT-CHILE-CLOUD][AC]TCCT-CHILE-CLOUD-EX-AD-003-T1059.001 Scri"/>
    <s v="26/02/2024 15:27:40"/>
    <s v="26/02/2024 15:28:14"/>
    <x v="0"/>
    <s v="TI"/>
    <s v="SISTEMAS OPERATIVOS"/>
    <s v="26/02/2024 15:28:41"/>
    <s v="26/02/2024 23:50:00"/>
    <s v="Folio generado automáticamente para atender requerimiento del cliente. La solicitud fue realizada directamente al área resolutoria sin pasar por el flujo de mesa de ayuda"/>
    <s v="OK"/>
    <d v="1899-12-30T00:00:00"/>
    <d v="1899-12-30T00:01:01"/>
    <d v="1899-12-30T00:01:01"/>
  </r>
  <r>
    <s v="INC000002638080"/>
    <s v="HOUSING"/>
    <x v="13"/>
    <s v="BELIEVE"/>
    <s v="RICARDO F ORELLANA MARDONES"/>
    <s v="frp_xgambo"/>
    <s v="3-Moderado/Limitado"/>
    <x v="1"/>
    <x v="1"/>
    <x v="1"/>
    <s v="CEMENTOS BIO BIO S.A.C.I."/>
    <s v="GESTION DATACENTER/ ACCESOS / CEMENTOS BIO BIO S.A.C.I."/>
    <s v="26/02/2024 17:50:16"/>
    <s v="26/02/2024 17:52:18"/>
    <x v="0"/>
    <s v="CDP ANTIGUO 1"/>
    <s v="CDP ANTIGUO 2"/>
    <s v="26/02/2024 18:07:21"/>
    <s v="26/02/2024 23:50:00"/>
    <s v="EMPRESA: CEMENTOS BIO BIO S.A.C.I._x000a_CÓDIGO DE SERVICIO: _x000a_DIRECCIÓN:Av. Apoquindo #7071, Las Condes, Santiago_x000a_NOMBRE DE QUIEN REPORTA:Angelo Lagos_x000a_TELÉFONO DE QUIEN REPORTA:  989030860_x000a_NOMBRE DE CONTACTO EN TERRENO: _x000a_REQUERIMIENTO :  actividad de visita in"/>
    <s v="ACCESOS AUTORIZADOS"/>
    <d v="1899-12-30T00:06:33"/>
    <d v="1899-12-30T00:17:05"/>
    <d v="1899-12-30T00:10:32"/>
  </r>
  <r>
    <s v="INC000002638083"/>
    <s v="HOSTING VIRTUAL"/>
    <x v="6"/>
    <s v="GESTION PLATAFORMA CLIENTES"/>
    <s v="PAUL A SEPULVEDA ALVAREZ"/>
    <s v="vos_eperez"/>
    <s v="4-Menor/Localizado"/>
    <x v="2"/>
    <x v="1"/>
    <x v="1"/>
    <s v="TELEFONICA EMPRESAS DE CHILE SA"/>
    <s v="Solicitud de actualización de antivirus panda sobre equipos de parque SolarWinds"/>
    <s v="26/02/2024 17:37:28"/>
    <s v="26/02/2024 17:41:51"/>
    <x v="0"/>
    <s v="PLATAFORMAS"/>
    <s v="SOLARWINDS"/>
    <s v="29/02/2024 0:07:09"/>
    <s v="29/02/2024 23:50:00"/>
    <s v="Señores,_x000a_Junto con saludarles hoy, se requiere de su colaboración para solicitar la actualización de antivirus panda debido a solicitud de CSIRT indicando:_x000a__x000a_&quot;Servidores posiblemente expuestos a malware, ya que no cuentan con las últimas firmas de virus i"/>
    <s v="actualizaciones se gestionan con folio de cambio CRQ000000083478"/>
    <d v="1900-01-01T05:49:47"/>
    <d v="1900-01-01T06:29:41"/>
    <d v="1899-12-30T00:39:54"/>
  </r>
  <r>
    <s v="INC000002638141"/>
    <s v="VPN IP - MPLS"/>
    <x v="12"/>
    <s v="GESTION CALL CENTER"/>
    <s v="DENISE CRUZAT ETCHEBERRY"/>
    <s v="frp_driosr"/>
    <s v="4-Menor/Localizado"/>
    <x v="0"/>
    <x v="0"/>
    <x v="1"/>
    <s v="COOPERATIVA AGRICOLA LECHERA SANTIAGO LTDA"/>
    <s v="MESA/HD/ACTUALIZACIÓN DE HOSTING"/>
    <s v="26/02/2024 15:47:04"/>
    <s v="26/02/2024 15:50:03"/>
    <x v="0"/>
    <s v="COMUNICACIONES"/>
    <s v="VPN IP - MPLS"/>
    <s v="28/02/2024 14:49:48"/>
    <s v="28/02/2024 23:50:00"/>
    <s v="PREVENTIVO: NO_x000a_CODIGO DE SERVICIO:VPF23101593_x000a_DIRECCION:San Borja 1305,Estacion Central,Santiago_x000a_QUIEN REPORTA:NICOLAS LISANA-989389090_x000a_CONTACTO EN TERRENO:NICOLAS LISANA-989389090_x000a_PROBLEMA:_x000a_REQUERIMIENTO:ACTUALIZACIÓN DE HOSTING_x000a_EQUIPOS ENERGIZADO/REINI"/>
    <s v="por el caso del cliente con dominio cals.cl que requiere tener disponible la versión PHP 7.4 o superior en el servicio de Webhosting Plesk que tiene IP pública (200.91.27.166), éste no permite la instalación de dichas versiones producto que el producto P"/>
    <d v="1899-12-31T16:18:42"/>
    <d v="1899-12-31T23:02:44"/>
    <d v="1899-12-30T06:44:02"/>
  </r>
  <r>
    <s v="INC000002638183"/>
    <s v="VPN IP - MPLS"/>
    <x v="7"/>
    <s v="GESTION HD"/>
    <s v="SEBASTIAN I ACUÑA GUZMAN"/>
    <s v="frp_pcamay"/>
    <s v="3-Moderado/Limitado"/>
    <x v="1"/>
    <x v="1"/>
    <x v="1"/>
    <s v="TRANSBANK S.A."/>
    <s v="HD/Generación de nombre de dominio DNS - Transbank - SBC"/>
    <s v="26/02/2024 18:02:47"/>
    <s v="26/02/2024 18:04:16"/>
    <x v="0"/>
    <s v="TI"/>
    <s v="SISTEMAS OPERATIVOS"/>
    <s v="27/02/2024 11:10:29"/>
    <s v="27/02/2024 23:50:00"/>
    <s v="PREVENTIVO: NO_x000a_CODIGO DE SERVICIO:_x000a_DIRECCION:_x000a_QUIEN REPORTA:+56 9 4110 7479  Rodrigo Quiroz Silva_x000a_CONTACTO EN TERRENO:_x000a_PROBLEMA:_x000a_REQUERIMIENTO:Favor su ayuda en generar nuevos registros DNS, según proveedor switch.cl._x000a__x000a_IP publica SMT: 181.118.174.165 &amp;#8"/>
    <s v="Se crean registros solicitados, los cuales responden correctamente desde los dns autoritativos e internet. Para el resto de DNS's es necesario esperar el tiempo de propagación/refresco correspondiente."/>
    <d v="1899-12-30T14:40:51"/>
    <d v="1899-12-30T17:07:42"/>
    <d v="1899-12-30T02:26:51"/>
  </r>
  <r>
    <s v="INC000002638185"/>
    <s v="HOSTING VIRTUAL"/>
    <x v="6"/>
    <s v="SISTEMA OPERATIVO MICROSOFT"/>
    <s v="JAVIER CUEVAS"/>
    <s v="tct_jacuev"/>
    <s v="4-Menor/Localizado"/>
    <x v="0"/>
    <x v="0"/>
    <x v="1"/>
    <s v="TELEFONICA GLOBAL TECHNOLOGY S.A.AGENCIA EN CHILE"/>
    <s v="SERVIDORES EMPRESAS CON PARCHES CRÍTICOS PENDIENTE"/>
    <s v="26/02/2024 18:02:05"/>
    <s v="26/02/2024 18:02:45"/>
    <x v="0"/>
    <s v="TI"/>
    <s v="SISTEMAS OPERATIVOS"/>
    <s v="26/02/2024 18:03:17"/>
    <s v="26/02/2024 23:50:00"/>
    <s v="Folio generado automáticamente para atender requerimiento del cliente. La solicitud fue realizada directamente al área resolutoria sin pasar por el flujo de mesa de ayuda"/>
    <s v="OK"/>
    <d v="1899-12-30T00:00:00"/>
    <d v="1899-12-30T00:01:12"/>
    <d v="1899-12-30T00:01:12"/>
  </r>
  <r>
    <s v="INC000002638197"/>
    <s v="VPN IP - MPLS"/>
    <x v="15"/>
    <s v="GESTION HD"/>
    <s v="MOISES E MONTERO RAMOS"/>
    <s v="frp_pcamay"/>
    <s v="3-Moderado/Limitado"/>
    <x v="1"/>
    <x v="1"/>
    <x v="1"/>
    <s v="FUNDACION INSTITUTO PROFESIONAL DUOC UC"/>
    <s v="HD/C-19872300193 // FUND INSTITUTO PROFESIONAL DUOC UC // migracion de maquinas"/>
    <s v="26/02/2024 18:41:37"/>
    <s v="26/02/2024 18:44:30"/>
    <x v="0"/>
    <s v="CDP ANTIGUO 1"/>
    <s v="CDP ANTIGUO 2"/>
    <s v="27/02/2024 17:49:39"/>
    <s v="27/02/2024 23:50:00"/>
    <s v="PREVENTIVO: NO_x000a_CODIGO DE SERVICIO:_x000a_DIRECCION:_x000a_QUIEN REPORTA:l +56 9 9040 2570   Andres Gudiño_x000a_CONTACTO EN TERRENO:_x000a_PROBLEMA:_x000a_REQUERIMIENTO:favor de su ayuda generar un folio para la revisión y replicación de recursos de la siguiente maquina. Esta máquina"/>
    <s v="Se efectúa contacto con cliente:  N/A_x000a_Teléfono de contacto:  N/A_x000a_Acciones realizadas: Se valida los recursos requeridos para la migración del servidor SRVBACKHOMEQA01_25032023 IP: 10.10.1.164 172.16.207.30 desde dedicada DUOC hacia VDC y se procede a cre"/>
    <d v="1899-12-30T13:40:38"/>
    <d v="1899-12-30T23:08:02"/>
    <d v="1899-12-30T09:27:24"/>
  </r>
  <r>
    <s v="INC000002638397"/>
    <s v="MONITOREO"/>
    <x v="4"/>
    <s v="SM OPERACIONES"/>
    <s v="SERGIO ORELLANA"/>
    <s v="tct_decruz"/>
    <s v="4-Menor/Localizado"/>
    <x v="0"/>
    <x v="0"/>
    <x v="1"/>
    <s v="TELEFONICA GLOBAL TECHNOLOGY S.A.AGENCIA EN CHILE"/>
    <s v="ALERTAS DE MONITOREO"/>
    <s v="26/02/2024 15:50:25"/>
    <s v="26/02/2024 15:53:25"/>
    <x v="0"/>
    <s v="TI"/>
    <s v="ALMACENAMIENTO y RESPALDO"/>
    <s v="29/02/2024 19:54:21"/>
    <s v="29/02/2024 23:50:00"/>
    <s v="GestionEventos_AlertaUPDOWN_Server_Principal_x0009_RICHSP01 - TEST-FRANCO_x0009_RICHSP01 - TEST-FRANCO_x0009_Node_x0009_10.68.136.81_x000a__x000a_GestionEventos_AlertaUPDOWN_Server_Principal_x0009_RICHSP01 - FRANCO_x0009_RICHSP01 - FRANCO_x0009_Node_x0009_10.68.136.80_x000a__x000a_GestionEventos_AlertaCPU_max_Principal_x0009_GPSCH"/>
    <s v="Alertas gestionadas."/>
    <d v="1900-01-01T21:25:26"/>
    <d v="1900-01-02T04:03:56"/>
    <d v="1899-12-30T06:38:30"/>
  </r>
  <r>
    <s v="INC000002638456"/>
    <s v="SAP"/>
    <x v="9"/>
    <s v="CLOUD SAP HANA"/>
    <s v="FREDDY O CORTES DIAZ"/>
    <s v="tct_fcorte"/>
    <s v="4-Menor/Localizado"/>
    <x v="0"/>
    <x v="0"/>
    <x v="1"/>
    <s v="TELEFONICA EMPRESAS DE CHILE SA"/>
    <s v="CHECKLIST SAP ECC PRD 05.02.2024"/>
    <s v="26/02/2024 17:05:56"/>
    <s v="26/02/2024 17:07:02"/>
    <x v="0"/>
    <s v="TI"/>
    <s v="APLICATIVOS"/>
    <s v="26/02/2024 17:25:11"/>
    <s v="26/02/2024 23:50:00"/>
    <s v="CHECKLIST SAP ECC PRD 05.02.2024 BLUMAR - INCHALAM - FRUSAN"/>
    <s v="Se ejecuta con éxito checklist diario con fecha 05.02.2024"/>
    <d v="1899-12-30T00:00:00"/>
    <d v="1899-12-30T00:00:00"/>
    <d v="1899-12-30T00:00:00"/>
  </r>
  <r>
    <s v="INC000002638459"/>
    <s v="SAP"/>
    <x v="9"/>
    <s v="CLOUD SAP HANA"/>
    <s v="FREDDY O CORTES DIAZ"/>
    <s v="tct_fcorte"/>
    <s v="4-Menor/Localizado"/>
    <x v="0"/>
    <x v="0"/>
    <x v="1"/>
    <s v="TELEFONICA EMPRESAS DE CHILE SA"/>
    <s v="CHECKLIST SAP ECC PRD 06.02.2024"/>
    <s v="26/02/2024 17:08:08"/>
    <s v="26/02/2024 17:09:12"/>
    <x v="0"/>
    <s v="TI"/>
    <s v="APLICATIVOS"/>
    <s v="26/02/2024 17:23:34"/>
    <s v="26/02/2024 23:50:00"/>
    <s v="CHECKLIST SAP ECC PRD 06.02.2024 BLUMAR - INCHALAM - FRUSAN"/>
    <s v="Se ejecuta con éxito checklist diario con fecha 06.02.2024"/>
    <d v="1899-12-30T00:00:00"/>
    <d v="1899-12-30T00:00:00"/>
    <d v="1899-12-30T00:00:00"/>
  </r>
  <r>
    <s v="INC000002638463"/>
    <s v="SAP"/>
    <x v="9"/>
    <s v="CLOUD SAP HANA"/>
    <s v="FREDDY O CORTES DIAZ"/>
    <s v="tct_fcorte"/>
    <s v="4-Menor/Localizado"/>
    <x v="0"/>
    <x v="0"/>
    <x v="1"/>
    <s v="TELEFONICA EMPRESAS DE CHILE SA"/>
    <s v="CHECKLIST SAP ECC PRD 07.02.2024"/>
    <s v="26/02/2024 17:10:09"/>
    <s v="26/02/2024 17:11:05"/>
    <x v="0"/>
    <s v="TI"/>
    <s v="APLICATIVOS"/>
    <s v="26/02/2024 17:20:20"/>
    <s v="26/02/2024 23:50:00"/>
    <s v="CHECKLIST SAP ECC PRD 07.02.2024 BLUMAR - INCHALAM - FRUSAN"/>
    <s v="Se ejecuta con éxito checklist diario con fecha 07.02.2024"/>
    <d v="1899-12-30T00:00:00"/>
    <d v="1899-12-30T00:00:00"/>
    <d v="1899-12-30T00:00:00"/>
  </r>
  <r>
    <s v="INC000002638468"/>
    <s v="SAP"/>
    <x v="9"/>
    <s v="CLOUD SAP HANA"/>
    <s v="FREDDY O CORTES DIAZ"/>
    <s v="tct_fcorte"/>
    <s v="4-Menor/Localizado"/>
    <x v="0"/>
    <x v="0"/>
    <x v="1"/>
    <s v="TELEFONICA EMPRESAS DE CHILE SA"/>
    <s v="CHECKLIST SAP ECC PRD 08.02.2024"/>
    <s v="26/02/2024 17:12:12"/>
    <s v="26/02/2024 17:13:20"/>
    <x v="0"/>
    <s v="TI"/>
    <s v="APLICATIVOS"/>
    <s v="26/02/2024 17:18:50"/>
    <s v="26/02/2024 23:50:00"/>
    <s v="CHECKLIST SAP ECC PRD 08.02.2024 BLUMAR - INCHALAM - FRUSAN"/>
    <s v="Se ejecuta con éxito checklist diario con fecha 08.02.2024"/>
    <d v="1899-12-30T00:00:00"/>
    <d v="1899-12-30T00:00:00"/>
    <d v="1899-12-30T00:00:00"/>
  </r>
  <r>
    <s v="INC000002638473"/>
    <s v="SAP"/>
    <x v="9"/>
    <s v="CLOUD SAP HANA"/>
    <s v="FREDDY O CORTES DIAZ"/>
    <s v="tct_fcorte"/>
    <s v="4-Menor/Localizado"/>
    <x v="0"/>
    <x v="0"/>
    <x v="1"/>
    <s v="TELEFONICA EMPRESAS DE CHILE SA"/>
    <s v="CHECKLIST SAP ECC PRD 09.02.2024"/>
    <s v="26/02/2024 17:14:23"/>
    <s v="26/02/2024 17:15:27"/>
    <x v="0"/>
    <s v="TI"/>
    <s v="APLICATIVOS"/>
    <s v="26/02/2024 17:27:45"/>
    <s v="26/02/2024 23:50:00"/>
    <s v="CHECKLIST SAP ECC PRD 09.02.2024 BLUMAR - INCHALAM - FRUSAN"/>
    <s v="Se ejecuta con éxito checklist diario con fecha 09.02.2024"/>
    <d v="1899-12-30T00:00:00"/>
    <d v="1899-12-30T00:00:00"/>
    <d v="1899-12-30T00:00:00"/>
  </r>
  <r>
    <s v="INC000002638475"/>
    <s v="HOUSING"/>
    <x v="11"/>
    <s v="APQ ACCESOS"/>
    <s v="LUIS O MORALES ARENAS"/>
    <s v="tct_luimoa"/>
    <s v="4-Menor/Localizado"/>
    <x v="0"/>
    <x v="0"/>
    <x v="1"/>
    <s v="TELEFONICA EMPRESAS DE CHILE SA"/>
    <s v="RONDA Y REVISION DE SALAS TECNICAS 16:30"/>
    <s v="26/02/2024 17:15:59"/>
    <s v="26/02/2024 17:17:27"/>
    <x v="0"/>
    <s v="CDP ANTIGUO 1"/>
    <s v="CDP ANTIGUO 2"/>
    <s v="26/02/2024 17:27:36"/>
    <s v="26/02/2024 23:50:00"/>
    <s v="RONDA Y REVISION DE SALAS TECNICAS 16:30"/>
    <s v="RONDA REALIZADA"/>
    <d v="1899-12-30T00:10:09"/>
    <d v="1899-12-30T00:11:37"/>
    <d v="1899-12-30T00:01:28"/>
  </r>
  <r>
    <s v="INC000002638484"/>
    <s v="SAP"/>
    <x v="9"/>
    <s v="CLOUD SAP HANA"/>
    <s v="FREDDY O CORTES DIAZ"/>
    <s v="tct_fcorte"/>
    <s v="4-Menor/Localizado"/>
    <x v="0"/>
    <x v="0"/>
    <x v="1"/>
    <s v="TELEFONICA EMPRESAS DE CHILE SA"/>
    <s v="CHECKLIST SAP ECC PRD 21.02.2024"/>
    <s v="26/02/2024 17:28:48"/>
    <s v="26/02/2024 17:43:39"/>
    <x v="0"/>
    <s v="TI"/>
    <s v="APLICATIVOS"/>
    <s v="26/02/2024 17:52:43"/>
    <s v="26/02/2024 23:50:00"/>
    <s v="CHECKLIST SAP ECC PRD 21.02.2024 BLUMAR - INCHALAM"/>
    <s v="Se ejecuta con éxito checklist diario con fecha 21.02.2024"/>
    <d v="1899-12-30T00:00:00"/>
    <d v="1899-12-30T00:00:00"/>
    <d v="1899-12-30T00:00:00"/>
  </r>
  <r>
    <s v="INC000002638488"/>
    <s v="SAP"/>
    <x v="9"/>
    <s v="CLOUD SAP HANA"/>
    <s v="FREDDY O CORTES DIAZ"/>
    <s v="tct_fcorte"/>
    <s v="4-Menor/Localizado"/>
    <x v="0"/>
    <x v="0"/>
    <x v="1"/>
    <s v="TELEFONICA EMPRESAS DE CHILE SA"/>
    <s v="CHECKLIST SAP ECC PRD 22.02.2024"/>
    <s v="26/02/2024 17:45:05"/>
    <s v="26/02/2024 17:45:07"/>
    <x v="0"/>
    <s v="TI"/>
    <s v="APLICATIVOS"/>
    <s v="26/02/2024 17:50:44"/>
    <s v="26/02/2024 23:50:00"/>
    <s v="CHECKLIST SAP ECC PRD 22.02.2024 BLUMAR - INCHALAM"/>
    <s v="Se ejecuta con éxito checklist diario con fecha 22.02.2024"/>
    <d v="1899-12-30T00:00:00"/>
    <d v="1899-12-30T00:00:00"/>
    <d v="1899-12-30T00:00:00"/>
  </r>
  <r>
    <s v="INC000002638491"/>
    <s v="SAP"/>
    <x v="9"/>
    <s v="CLOUD SAP HANA"/>
    <s v="FREDDY O CORTES DIAZ"/>
    <s v="tct_fcorte"/>
    <s v="4-Menor/Localizado"/>
    <x v="0"/>
    <x v="0"/>
    <x v="1"/>
    <s v="TELEFONICA EMPRESAS DE CHILE SA"/>
    <s v="CHECKLIST SAP ECC PRD 23.02.2024"/>
    <s v="26/02/2024 17:45:36"/>
    <s v="26/02/2024 17:46:32"/>
    <x v="0"/>
    <s v="TI"/>
    <s v="APLICATIVOS"/>
    <s v="26/02/2024 17:49:02"/>
    <s v="26/02/2024 23:50:00"/>
    <s v="CHECKLIST SAP ECC PRD 23.02.2024 BLUMAR - INCHALAM"/>
    <s v="Se ejecuta con éxito checklist diario con fecha 23.02.2024"/>
    <d v="1899-12-30T00:00:00"/>
    <d v="1899-12-30T00:00:00"/>
    <d v="1899-12-30T00:00:00"/>
  </r>
  <r>
    <s v="INC000002638539"/>
    <s v="HOUSING"/>
    <x v="8"/>
    <s v="ADMINISTRADORES RESIDENTES"/>
    <s v="FERNEY D GARZON PEÑA"/>
    <s v="frp_jugonz"/>
    <s v="3-Moderado/Limitado"/>
    <x v="1"/>
    <x v="1"/>
    <x v="1"/>
    <s v="CENTRO DE COMPENSACION AUTOMATIZADO S A"/>
    <s v="GESTION DATACENTER/ ACCESOS / CENTRO DE COMPENSACION AUTOMATIZADO S A"/>
    <s v="26/02/2024 16:13:42"/>
    <s v="26/02/2024 16:16:08"/>
    <x v="0"/>
    <s v="COMUNICACIONES"/>
    <s v="VPN IP - MPLS"/>
    <s v="26/02/2024 17:46:00"/>
    <s v="26/02/2024 23:50:00"/>
    <s v="EMPRESA: CENTRO DE COMPENSACION AUTOMATIZADO S A_x000a_CÓDIGO DE SERVICIO: _x000a_DIRECCIÓN: Av. Presidente Prieto #226, Paine, Santiago_x000a_NOMBRE DE QUIEN REPORTA: Gonzalo Quijada _x000a_TELÉFONO DE QUIEN REPORTA: 934580228_x000a_NOMBRE DE CONTACTO EN TERRENO: Gonzalo Quijada  93"/>
    <m/>
    <d v="1899-12-30T00:46:45"/>
    <d v="1899-12-30T01:32:18"/>
    <d v="1899-12-30T00:45:33"/>
  </r>
  <r>
    <s v="INC000002638581"/>
    <s v="HOUSING"/>
    <x v="11"/>
    <s v="APQ ACCESOS"/>
    <s v="ESTEBAN O BUSTOS CORNEJO"/>
    <s v="tct_ebusto"/>
    <s v="4-Menor/Localizado"/>
    <x v="0"/>
    <x v="0"/>
    <x v="1"/>
    <s v="TELEFONICA EMPRESAS DE CHILE SA"/>
    <s v="SUPERVISION REALIZACION TICKETS INTERNOS HUAWEI"/>
    <s v="26/02/2024 16:45:08"/>
    <s v="26/02/2024 16:46:28"/>
    <x v="0"/>
    <s v="CDP ANTIGUO 1"/>
    <s v="CDP ANTIGUO 2"/>
    <s v="26/02/2024 16:56:23"/>
    <s v="26/02/2024 23:50:00"/>
    <s v="SUPERVISION REALIZACION TICKETS INTERNOS HUAWEI"/>
    <s v="SUPERVISION OK"/>
    <d v="1899-12-30T00:09:55"/>
    <d v="1899-12-30T00:11:15"/>
    <d v="1899-12-30T00:01:20"/>
  </r>
  <r>
    <s v="INC000002638668"/>
    <s v="SAP"/>
    <x v="9"/>
    <s v="CLOUD SAP HANA"/>
    <s v="OSCAR A GUZMAN MEDIC"/>
    <s v="tct_oguzma"/>
    <s v="3-Moderado/Limitado"/>
    <x v="0"/>
    <x v="0"/>
    <x v="1"/>
    <s v="TELEFONICA GLOBAL TECHNOLOGY S.A.AGENCIA EN CHILE"/>
    <s v="Checklist Diarios 01.02.2024"/>
    <s v="26/02/2024 17:56:54"/>
    <s v="26/02/2024 17:56:57"/>
    <x v="0"/>
    <s v="TI"/>
    <s v="SERVICIOS DE HOSTING"/>
    <s v="26/02/2024 18:16:51"/>
    <s v="26/02/2024 23:50:00"/>
    <s v="ACMA-COAGRA"/>
    <s v="Checklist enviados"/>
    <d v="1899-12-30T00:00:00"/>
    <d v="1899-12-30T00:19:57"/>
    <d v="1899-12-30T00:19:57"/>
  </r>
  <r>
    <s v="INC000002638670"/>
    <s v="SAP"/>
    <x v="9"/>
    <s v="CLOUD SAP HANA"/>
    <s v="OSCAR A GUZMAN MEDIC"/>
    <s v="tct_oguzma"/>
    <s v="3-Moderado/Limitado"/>
    <x v="0"/>
    <x v="0"/>
    <x v="1"/>
    <s v="TELEFONICA GLOBAL TECHNOLOGY S.A.AGENCIA EN CHILE"/>
    <s v="Checklist Diarios 02.02.2024"/>
    <s v="26/02/2024 17:57:17"/>
    <s v="26/02/2024 17:58:21"/>
    <x v="0"/>
    <s v="TI"/>
    <s v="SERVICIOS DE HOSTING"/>
    <s v="26/02/2024 18:19:10"/>
    <s v="26/02/2024 23:50:00"/>
    <s v="ACMA-COAGRA-FRUSAN"/>
    <s v="Checklist enviados"/>
    <d v="1899-12-30T00:00:00"/>
    <d v="1899-12-30T00:21:53"/>
    <d v="1899-12-30T00:21:53"/>
  </r>
  <r>
    <s v="INC000002638671"/>
    <s v="SAP"/>
    <x v="9"/>
    <s v="CLOUD SAP HANA"/>
    <s v="OSCAR A GUZMAN MEDIC"/>
    <s v="tct_oguzma"/>
    <s v="3-Moderado/Limitado"/>
    <x v="0"/>
    <x v="0"/>
    <x v="1"/>
    <s v="TELEFONICA GLOBAL TECHNOLOGY S.A.AGENCIA EN CHILE"/>
    <s v="Checklist Diarios 05.02.2024"/>
    <s v="26/02/2024 17:58:54"/>
    <s v="26/02/2024 18:00:03"/>
    <x v="0"/>
    <s v="TI"/>
    <s v="SERVICIOS DE HOSTING"/>
    <s v="26/02/2024 18:21:10"/>
    <s v="26/02/2024 23:50:00"/>
    <s v="ACMA-COAGRA"/>
    <s v="Checklist enviados"/>
    <d v="1899-12-30T00:00:00"/>
    <d v="1899-12-30T00:22:16"/>
    <d v="1899-12-30T00:22:16"/>
  </r>
  <r>
    <s v="INC000002638712"/>
    <s v="HOUSING"/>
    <x v="14"/>
    <s v="BELIEVE"/>
    <s v="RENE E VILLEGAS CARREÑO"/>
    <s v="frp_xgambo"/>
    <s v="3-Moderado/Limitado"/>
    <x v="1"/>
    <x v="1"/>
    <x v="1"/>
    <s v="CEMENTOS BIO BIO S.A."/>
    <s v="GESTION DATACENTER/ ACCESOS / CEMENTOS BIO BIO S.A.C.I."/>
    <s v="26/02/2024 18:07:15"/>
    <s v="26/02/2024 18:11:40"/>
    <x v="0"/>
    <s v="ACCESO"/>
    <s v="CLIENTE"/>
    <s v="26/02/2024 18:26:13"/>
    <s v="26/02/2024 23:50:00"/>
    <s v="EMPRESA: CEMENTOS BIO BIO S.A.C.I._x000a_CÓDIGO DE SERVICIO: _x000a_DIRECCIÓN: Calle San Martin #50, Santiago Centro, Santiago_x000a_NOMBRE DE QUIEN REPORTA:Angelo Lagos_x000a_TELÉFONO DE QUIEN REPORTA:  989030860_x000a_NOMBRE DE CONTACTO EN TERRENO: _x000a_REQUERIMIENTO :  actividad de vi"/>
    <s v="Se efectúa contacto con cliente:no aplica_x000a_Teléfono de contacto:no aplica_x000a_Acciones realizadas: accesos autorizados_x000a_Solución paliativa o definitiva:no aplica_x000a_Acciones de Mejora, Recomendaciones: no aplica_x000a_Causa Raíz: (si aplica)"/>
    <d v="1899-12-30T00:12:58"/>
    <d v="1899-12-30T00:18:58"/>
    <d v="1899-12-30T00:06:00"/>
  </r>
  <r>
    <s v="INC000002638739"/>
    <s v="HOUSING"/>
    <x v="11"/>
    <s v="APQ ACCESOS"/>
    <s v="JOSE G MARQUEZ MARCANO"/>
    <s v="tct_josmam"/>
    <s v="4-Menor/Localizado"/>
    <x v="0"/>
    <x v="0"/>
    <x v="1"/>
    <s v="TELEFONICA EMPRESAS DE CHILE SA"/>
    <s v="SUPERVISION: INCIDENTE REVISIÓN Y RESET DE FUENTE DE PODER"/>
    <s v="26/02/2024 23:50:36"/>
    <s v="26/02/2024 23:51:51"/>
    <x v="0"/>
    <s v="CDP ANTIGUO 1"/>
    <s v="CDP ANTIGUO 2"/>
    <s v="26/02/2024 23:53:22"/>
    <s v="27/02/2024 23:50:00"/>
    <s v="INCIDENTE REVISIÓN Y RESET DE FUENTE DE PODER POR FALLA DXC"/>
    <s v="INCIDENCIA NO RESTABLECIDA."/>
    <d v="1899-12-30T00:01:16"/>
    <d v="1899-12-30T00:02:46"/>
    <d v="1899-12-30T00:01:30"/>
  </r>
  <r>
    <s v="INC000002638741"/>
    <s v="HOUSING"/>
    <x v="11"/>
    <s v="APQ ACCESOS"/>
    <s v="JOSE G MARQUEZ MARCANO"/>
    <s v="tct_josmam"/>
    <s v="4-Menor/Localizado"/>
    <x v="0"/>
    <x v="0"/>
    <x v="1"/>
    <s v="TELEFONICA EMPRESAS DE CHILE SA"/>
    <s v="SUPERVISION: Instalación PDU en rack AH20"/>
    <s v="26/02/2024 23:53:59"/>
    <s v="26/02/2024 23:54:40"/>
    <x v="0"/>
    <s v="CDP ANTIGUO 1"/>
    <s v="CDP ANTIGUO 2"/>
    <s v="26/02/2024 23:55:50"/>
    <s v="27/02/2024 23:50:00"/>
    <s v="Instalación PDU en rack AH20"/>
    <s v="trabajo realizado"/>
    <d v="1899-12-30T00:00:57"/>
    <d v="1899-12-30T00:01:51"/>
    <d v="1899-12-30T00:00:54"/>
  </r>
  <r>
    <s v="INC000002638743"/>
    <s v="HOUSING"/>
    <x v="11"/>
    <s v="APQ ACCESOS"/>
    <s v="JOSE G MARQUEZ MARCANO"/>
    <s v="tct_josmam"/>
    <s v="4-Menor/Localizado"/>
    <x v="0"/>
    <x v="0"/>
    <x v="1"/>
    <s v="TELEFONICA EMPRESAS DE CHILE SA"/>
    <s v="TOMA DE ALARMAS DE CLIENTES"/>
    <s v="27/02/2024 0:05:40"/>
    <s v="27/02/2024 0:06:27"/>
    <x v="0"/>
    <s v="CDP ANTIGUO 1"/>
    <s v="CDP ANTIGUO 2"/>
    <s v="27/02/2024 0:07:42"/>
    <s v="27/02/2024 23:50:00"/>
    <s v="TOMA DE ALARMAS DE CLIENTES"/>
    <s v="TOMA DE ALARMAS REALIZADAS"/>
    <d v="1899-12-30T00:01:03"/>
    <d v="1899-12-30T00:02:02"/>
    <d v="1899-12-30T00:00:59"/>
  </r>
  <r>
    <s v="INC000002638745"/>
    <s v="HOUSING"/>
    <x v="11"/>
    <s v="APQ ACCESOS"/>
    <s v="JOSE G MARQUEZ MARCANO"/>
    <s v="tct_josmam"/>
    <s v="4-Menor/Localizado"/>
    <x v="0"/>
    <x v="0"/>
    <x v="1"/>
    <s v="TELEFONICA EMPRESAS DE CHILE SA"/>
    <s v="RONDA Y REVISION DE SALAS"/>
    <s v="27/02/2024 0:09:58"/>
    <s v="27/02/2024 0:11:38"/>
    <x v="0"/>
    <s v="CDP ANTIGUO 1"/>
    <s v="CDP ANTIGUO 2"/>
    <s v="27/02/2024 0:12:43"/>
    <s v="27/02/2024 23:50:00"/>
    <s v="RONDA Y REVISION DE SALAS"/>
    <s v="RONDAS REALIZADAS"/>
    <d v="1899-12-30T00:00:51"/>
    <d v="1899-12-30T00:02:45"/>
    <d v="1899-12-30T00:01:54"/>
  </r>
  <r>
    <s v="INC000002638753"/>
    <s v="HOUSING"/>
    <x v="11"/>
    <s v="APQ ACCESOS"/>
    <s v="JOSE G MARQUEZ MARCANO"/>
    <s v="tct_josmam"/>
    <s v="4-Menor/Localizado"/>
    <x v="0"/>
    <x v="0"/>
    <x v="1"/>
    <s v="TELEFONICA EMPRESAS DE CHILE SA"/>
    <s v="RONDA Y REVISION DE SALAS"/>
    <s v="27/02/2024 7:09:53"/>
    <s v="27/02/2024 7:10:48"/>
    <x v="0"/>
    <s v="CDP ANTIGUO 1"/>
    <s v="CDP ANTIGUO 2"/>
    <s v="27/02/2024 7:12:00"/>
    <s v="27/02/2024 23:50:00"/>
    <s v="RONDA Y REVISION DE SALAS"/>
    <s v="RONDAS REALIZADAS"/>
    <d v="1899-12-30T00:00:57"/>
    <d v="1899-12-30T00:02:07"/>
    <d v="1899-12-30T00:01:10"/>
  </r>
  <r>
    <s v="INC000002638755"/>
    <s v="HOUSING"/>
    <x v="11"/>
    <s v="APQ ACCESOS"/>
    <s v="JOSE G MARQUEZ MARCANO"/>
    <s v="tct_josmam"/>
    <s v="4-Menor/Localizado"/>
    <x v="0"/>
    <x v="0"/>
    <x v="3"/>
    <s v="TELEFONICA EMPRESAS DE CHILE SA"/>
    <s v="RONDA Y REVISION DE SALAS"/>
    <s v="27/02/2024 7:12:37"/>
    <s v="27/02/2024 7:13:26"/>
    <x v="0"/>
    <s v="CDP ANTIGUO 1"/>
    <s v="CDP ANTIGUO 2"/>
    <s v="27/02/2024 7:14:29"/>
    <s v="27/02/2024 23:50:00"/>
    <s v="RONDA Y REVISION DE SALAS"/>
    <s v="RONDAS REALIZADAS"/>
    <d v="1899-12-30T00:00:48"/>
    <d v="1899-12-30T00:01:52"/>
    <d v="1899-12-30T00:01:04"/>
  </r>
  <r>
    <s v="INC000002638762"/>
    <s v="HOUSING"/>
    <x v="11"/>
    <s v="APQ ACCESOS"/>
    <s v="LUIS O MORALES ARENAS"/>
    <s v="tct_luimoa"/>
    <s v="4-Menor/Localizado"/>
    <x v="0"/>
    <x v="0"/>
    <x v="1"/>
    <s v="TELEFONICA EMPRESAS DE CHILE SA"/>
    <s v="RONDA Y REVISION DE SALAS TECNICAS 08:30"/>
    <s v="27/02/2024 8:32:38"/>
    <s v="27/02/2024 8:34:07"/>
    <x v="0"/>
    <s v="CDP ANTIGUO 1"/>
    <s v="CDP ANTIGUO 2"/>
    <s v="27/02/2024 9:32:40"/>
    <s v="27/02/2024 23:50:00"/>
    <s v="RONDA Y REVISION DE SALAS TECNICAS 08:30"/>
    <s v="RONDA REALIZADA"/>
    <d v="1899-12-30T00:58:33"/>
    <d v="1899-12-30T01:00:02"/>
    <d v="1899-12-30T00:01:29"/>
  </r>
  <r>
    <s v="INC000002638791"/>
    <s v="VPN IP - MPLS"/>
    <x v="7"/>
    <s v="GESTION HD"/>
    <s v="GUSTAVO AVILA VERA"/>
    <s v="frp_pcamay"/>
    <s v="3-Moderado/Limitado"/>
    <x v="1"/>
    <x v="1"/>
    <x v="1"/>
    <s v="ACADEMIA POLITECNICA NAVAL"/>
    <s v="HD/Solicitud de folio: Crear zonas DNS"/>
    <s v="27/02/2024 10:04:46"/>
    <s v="27/02/2024 10:06:20"/>
    <x v="0"/>
    <s v="CDP ANTIGUO 1"/>
    <s v="CDP ANTIGUO 2"/>
    <s v="27/02/2024 18:16:34"/>
    <s v="27/02/2024 23:50:00"/>
    <s v="PREVENTIVO: NO_x000a_CODIGO DE SERVICIO: VPF2190727_x000a_DIRECCION:Jorge Montt 2400, Viña del Mar, Valparaiso,Valparaiso,Valparaiso_x000a_QUIEN REPORTA:Informática APOLINAV_x000a_CONTACTO EN TERRENO:_x000a_PROBLEMA:_x000a_REQUERIMIENTO:Se solicita la CREACIÓN DE ZONAS DNS_x000a_Actualmente toda"/>
    <s v="Se configuran los registros DNS"/>
    <d v="1899-12-30T06:43:53"/>
    <d v="1899-12-30T08:11:48"/>
    <d v="1899-12-30T01:27:55"/>
  </r>
  <r>
    <s v="INC000002638874"/>
    <s v="HOUSING"/>
    <x v="13"/>
    <s v="BELIEVE"/>
    <s v="RICARDO F ORELLANA MARDONES"/>
    <s v="frp_xgambo"/>
    <s v="3-Moderado/Limitado"/>
    <x v="1"/>
    <x v="1"/>
    <x v="1"/>
    <s v="CONSEJO DE DEFENSA DEL ESTADO"/>
    <s v="GESTION DATACENTER/ ACCESOS / CONSEJO DE DEFENSA DEL ESTADO"/>
    <s v="27/02/2024 9:23:41"/>
    <s v="27/02/2024 9:25:12"/>
    <x v="0"/>
    <s v="CDP ANTIGUO 1"/>
    <s v="CDP ANTIGUO 2"/>
    <s v="27/02/2024 10:15:56"/>
    <s v="27/02/2024 23:50:00"/>
    <s v="EMPRESA: CONSEJO DE DEFENSA DEL ESTADO_x000a_CÓDIGO DE SERVICIO: _x000a_DIRECCIÓN: Av. Apoquindo #7071, Las Condes, Santiago_x000a_NOMBRE DE QUIEN REPORTA:Juan Pablo Adaro_x000a_TELÉFONO DE QUIEN REPORTA:  56994780387_x000a_NOMBRE DE CONTACTO EN TERRENO: _x000a_REQUERIMIENTO :  Cambio de d"/>
    <s v="ACCESOS AUTORIZADOS"/>
    <d v="1899-12-30T00:44:32"/>
    <d v="1899-12-30T00:52:15"/>
    <d v="1899-12-30T00:07:43"/>
  </r>
  <r>
    <s v="INC000002638882"/>
    <s v="HOUSING"/>
    <x v="13"/>
    <s v="BELIEVE"/>
    <s v="RICARDO F ORELLANA MARDONES"/>
    <s v="frp_xgambo"/>
    <s v="3-Moderado/Limitado"/>
    <x v="1"/>
    <x v="1"/>
    <x v="1"/>
    <s v="TELEFONICA EMPRESAS DE CHILE SA"/>
    <s v="GESTION DATACENTER/ ACCESOS / TELEFONICA EMPRESAS DE CHILE SA"/>
    <s v="27/02/2024 9:35:41"/>
    <s v="27/02/2024 9:37:11"/>
    <x v="0"/>
    <s v="CDP ANTIGUO 1"/>
    <s v="CDP ANTIGUO 2"/>
    <s v="27/02/2024 10:20:29"/>
    <s v="27/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emplazo Disc"/>
    <s v="ACCESOS AUTORIZADOS"/>
    <d v="1899-12-30T00:35:23"/>
    <d v="1899-12-30T00:44:48"/>
    <d v="1899-12-30T00:09:25"/>
  </r>
  <r>
    <s v="INC000002638886"/>
    <s v="VPN IP - MPLS"/>
    <x v="6"/>
    <s v="ADMINISTRADORES RESIDENTES"/>
    <s v="ALEJANDRO ACEVEDO VALENZUELA"/>
    <s v="frp_jugonz"/>
    <s v="4-Menor/Localizado"/>
    <x v="0"/>
    <x v="0"/>
    <x v="1"/>
    <s v="TELEFONICA CYBERSECURITY TECH CHILE SPA"/>
    <s v="REQ / SOC / Reactivar Acceso VPN"/>
    <s v="27/02/2024 10:00:44"/>
    <s v="27/02/2024 10:02:15"/>
    <x v="0"/>
    <s v="CDP ANTIGUO 1"/>
    <s v="CDP ANTIGUO 2"/>
    <s v="27/02/2024 12:49:40"/>
    <s v="27/02/2024 23:50:00"/>
    <s v="PREVENTIVO: NO_x000a_CODIGO DE SERVICIO:_x000a_DIRECCION:     _x000a_CIUDAD:     _x000a_COMUNA:_x000a_NOMBRE QUIEN REPORTA: Catherine A. Carvajal Aguayo_x000a_TELEFONO QUIEN REPORTA: +56 9 9332 7533_x000a_NOMBRE CONTACTO EN TERRENO:        _x000a_TELEFONO 1 CONTACTO EN TERRENO:_x000a_TELEFONO 2 CONTACTO EN"/>
    <s v="cuenta habilitada y verificada por usuario."/>
    <d v="1899-12-30T00:24:38"/>
    <d v="1899-12-30T02:48:56"/>
    <d v="1899-12-30T02:24:18"/>
  </r>
  <r>
    <s v="INC000002638903"/>
    <s v="HOSTING VIRTUAL"/>
    <x v="6"/>
    <s v="SISTEMA OPERATIVO MICROSOFT"/>
    <s v="PAUL A SEPULVEDA ALVAREZ"/>
    <s v="tct_psepul"/>
    <s v="4-Menor/Localizado"/>
    <x v="0"/>
    <x v="0"/>
    <x v="1"/>
    <s v="TELEFONICA GLOBAL TECHNOLOGY S.A.AGENCIA EN CHILE"/>
    <s v="ANSIBLE c3-fileserver.cloudtic.cl"/>
    <s v="27/02/2024 10:17:10"/>
    <s v="27/02/2024 10:18:29"/>
    <x v="0"/>
    <s v="TI"/>
    <s v="SISTEMAS OPERATIVOS"/>
    <s v="28/02/2024 1:42:35"/>
    <s v="28/02/2024 23:50:00"/>
    <s v="ANSIBLE regularizar conexion c3-fileserver.cloudtic.cl"/>
    <s v="servidor conectado y operativo"/>
    <d v="1899-12-30T15:22:39"/>
    <d v="1899-12-30T15:25:25"/>
    <d v="1899-12-30T00:02:46"/>
  </r>
  <r>
    <s v="INC000002638904"/>
    <s v="HOSTING VIRTUAL"/>
    <x v="6"/>
    <s v="SISTEMA OPERATIVO MICROSOFT"/>
    <s v="PAUL A SEPULVEDA ALVAREZ"/>
    <s v="tct_psepul"/>
    <s v="4-Menor/Localizado"/>
    <x v="0"/>
    <x v="0"/>
    <x v="1"/>
    <s v="TELEFONICA GLOBAL TECHNOLOGY S.A.AGENCIA EN CHILE"/>
    <s v="ANSIBLE regularizar c3-camicrosoft.vdc-cl.cloud.telefonica"/>
    <s v="27/02/2024 10:18:40"/>
    <s v="27/02/2024 10:19:45"/>
    <x v="0"/>
    <s v="TI"/>
    <s v="SISTEMAS OPERATIVOS"/>
    <s v="28/02/2024 1:43:00"/>
    <s v="28/02/2024 23:50:00"/>
    <s v="ANSIBLE regularizar c3-camicrosoft.vdc-cl.cloud.telefonica, DC-VeeamOne-App.cloudtic.cl"/>
    <s v="servidor conectado y operativo"/>
    <d v="1899-12-30T15:22:57"/>
    <d v="1899-12-30T15:24:20"/>
    <d v="1899-12-30T00:01:23"/>
  </r>
  <r>
    <s v="INC000002638908"/>
    <s v="HOUSING"/>
    <x v="8"/>
    <s v="BELIEVE"/>
    <s v="LUIS O MORALES ARENAS"/>
    <s v="frp_jolsso"/>
    <s v="3-Moderado/Limitado"/>
    <x v="1"/>
    <x v="1"/>
    <x v="1"/>
    <s v="TELEFONICA EMPRESAS DE CHILE SA"/>
    <s v="GESTION DATACENTER/ ACCESOS /TELEFONICA EMPRESAS DE CHILE SA"/>
    <s v="26/02/2024 18:25:54"/>
    <s v="26/02/2024 18:28:34"/>
    <x v="0"/>
    <s v="COMUNICACIONES"/>
    <s v="VPN IP - MPLS"/>
    <s v="26/02/2024 19:55:10"/>
    <s v="26/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Instalació"/>
    <s v="ACCESO AUTORIZADO"/>
    <d v="1899-12-30T01:06:54"/>
    <d v="1899-12-30T01:29:16"/>
    <d v="1899-12-30T00:22:22"/>
  </r>
  <r>
    <s v="INC000002638957"/>
    <s v="HOUSING"/>
    <x v="11"/>
    <s v="APQ ACCESOS"/>
    <s v="LUIS O MORALES ARENAS"/>
    <s v="tct_luimoa"/>
    <s v="4-Menor/Localizado"/>
    <x v="0"/>
    <x v="0"/>
    <x v="1"/>
    <s v="TELEFONICA EMPRESAS DE CHILE SA"/>
    <s v="RONDA Y REVISION DE SALAS TECNICAS 18:30"/>
    <s v="26/02/2024 19:38:44"/>
    <s v="26/02/2024 19:41:02"/>
    <x v="0"/>
    <s v="CDP ANTIGUO 1"/>
    <s v="CDP ANTIGUO 2"/>
    <s v="26/02/2024 19:52:22"/>
    <s v="26/02/2024 23:50:00"/>
    <s v="RONDA Y REVISION DE SALAS TECNICAS 18:30"/>
    <s v="RONDA REALIZADA"/>
    <d v="1899-12-30T00:11:20"/>
    <d v="1899-12-30T00:13:38"/>
    <d v="1899-12-30T00:02:18"/>
  </r>
  <r>
    <s v="INC000002638985"/>
    <s v="TICKET-INTELIGENTE"/>
    <x v="6"/>
    <s v="GESTION TI"/>
    <s v="PAUL A SEPULVEDA ALVAREZ"/>
    <s v="USR_TSIGHT"/>
    <s v="1-Extenso/Generalizado"/>
    <x v="0"/>
    <x v="0"/>
    <x v="3"/>
    <s v="RABIE HNOSLTDA"/>
    <s v="rabie001 - lonquimay TICKET AUTOMATICO"/>
    <s v="26/02/2024 20:17:20"/>
    <s v="26/02/2024 20:17:20"/>
    <x v="0"/>
    <s v="TRUESIGHT"/>
    <s v="TRUESIGHT"/>
    <s v="27/02/2024 9:48:14"/>
    <s v="27/02/2024 23:50:00"/>
    <s v="PREVENTIVO=SI_x000a_CODIGO DE SERVICIO=LONQUIMAY_x000a_DIRECCION=NULL_x000a_CIUDAD=NULL_x000a_COMUNA LOCAL=_x000a_REGION=NULL_x000a_QUIEN REPORTA=Ticket automático_x000a_CONTACTO EN TERRENO=_x000a_PROBLEMA=Node RABIE001 - LONQUIMAY CPU Load at 100 % Exceeds Threshold_x000a_REQUERIMIENTO=_x000a_EQUIPOS ENERGIZADO"/>
    <s v="alza de cpu superada en servidor. utilizacion en 12%._x000a_Se mantiene en monitoreo servidor"/>
    <d v="1899-12-30T13:28:15"/>
    <d v="1899-12-30T13:30:54"/>
    <d v="1899-12-30T00:02:39"/>
  </r>
  <r>
    <s v="INC000002639026"/>
    <s v="SAP"/>
    <x v="9"/>
    <s v="CLOUD SAP HANA"/>
    <s v="NICOLAS A SAAVEDRA EGUILUZ"/>
    <s v="tct_nsaave"/>
    <s v="4-Menor/Localizado"/>
    <x v="1"/>
    <x v="1"/>
    <x v="1"/>
    <s v="TELEFONICA EMPRESAS DE CHILE SA"/>
    <s v="Checklist Diario Clientes 27.02.24"/>
    <s v="27/02/2024 7:58:34"/>
    <s v="27/02/2024 7:59:50"/>
    <x v="0"/>
    <s v="Service"/>
    <s v="Internal"/>
    <s v="27/02/2024 8:00:15"/>
    <s v="27/02/2024 23:50:00"/>
    <s v="Se realiza Checklist Diario de los clientes; _x000a_HDC_x000a_NUTRISCO"/>
    <s v="Se realiza Checklist Diario de los clientes; _x000a_HDC_x000a_NUTRISCO"/>
    <d v="1899-12-30T00:00:00"/>
    <d v="1899-12-30T00:01:41"/>
    <d v="1899-12-30T00:01:41"/>
  </r>
  <r>
    <s v="INC000002639062"/>
    <s v="VPN IP - MPLS"/>
    <x v="9"/>
    <s v="GESTION HD"/>
    <s v="NICOLAS A SAAVEDRA EGUILUZ"/>
    <s v="frp_fpetro"/>
    <s v="3-Moderado/Limitado"/>
    <x v="1"/>
    <x v="1"/>
    <x v="1"/>
    <s v="NUTRISCO CHILE SA"/>
    <s v="HD/_x000a_RV: Verificación Acceso cuenta TIPER a BD"/>
    <s v="27/02/2024 11:43:16"/>
    <s v="27/02/2024 11:46:41"/>
    <x v="0"/>
    <s v="CDP ANTIGUO 1"/>
    <s v="CDP ANTIGUO 2"/>
    <s v="27/02/2024 12:04:09"/>
    <s v="27/02/2024 23:50:00"/>
    <s v="PREVENTIVO: NO_x000a_CODIGO DE SERVICIO:_x000a_DIRECCION:_x000a_QUIEN REPORTA:_x000a_CONTACTO EN TERRENO:_x000a_PROBLEMA:_x000a_REQUERIMIENTO:_x000a__x000a_Por favor revisar en en HANA Studio si para QAS existe el usuario_x000a_TIPER_DB, el cual accede a Server=10.251.35.107 mediante puerto 30015_x000a__x000a_Si el usu"/>
    <s v="He creado el usuario TIPER_DB en la Base de Datos OEP según lo indicado"/>
    <d v="1899-12-30T00:00:00"/>
    <d v="1899-12-30T00:20:53"/>
    <d v="1899-12-30T00:20:53"/>
  </r>
  <r>
    <s v="INC000002639101"/>
    <s v="VPN IP - MPLS"/>
    <x v="1"/>
    <s v="GESTION CALL CENTER"/>
    <s v="JAVIERA A UMAÑA YEVENES"/>
    <s v="frp_lcurit"/>
    <s v="4-Menor/Localizado"/>
    <x v="0"/>
    <x v="0"/>
    <x v="3"/>
    <s v="I MUNICIPALIDAD DE YERBAS BUENAS"/>
    <s v="/CALLCENTER/PROBLEMAS CON LA CASILLA DE MICROSOFT OFFICE 365"/>
    <s v="27/02/2024 15:22:42"/>
    <s v="27/02/2024 15:28:22"/>
    <x v="0"/>
    <s v="COMUNICACIONES"/>
    <s v="VPN IP - MPLS"/>
    <s v="28/02/2024 16:02:30"/>
    <s v="28/02/2024 23:50:00"/>
    <s v="PREVENTIVO:NO _x000a_CODIGO DE SERVICIO:OFFICE 365_x000a_DIRECCION:AV. CENTENARIO 101 YERBAS BUENAS_x000a_QUIEN REPORTA:IGNACIO LOYOLA   732620503 / 996215779_x000a_CONTACTO EN TERRENO:IGNACIO LOYOLA   732620503 / 996215779_x000a_PROBLEMA:PROBLEMAS CON LA CASILLA DE MICROSOFT OFFICE"/>
    <s v="FASE RESOLUCIÓN Y RECUPERACIÓN_x000a__x000a_Se efectúa contacto con cliente: Ignacio Loyola_x000a__x000a_Teléfono de contacto: 732620503 / 996215779_x000a__x000a_Acciones realizadas: Se detectan problemas en el servicio DNS del cliente, se sugiere contactar al proveedor correspondiente_x000a__x000a_So"/>
    <d v="1899-12-30T23:52:06"/>
    <d v="1899-12-31T00:39:48"/>
    <d v="1899-12-30T00:47:42"/>
  </r>
  <r>
    <s v="INC000002639140"/>
    <s v="TICKET-INTELIGENTE"/>
    <x v="6"/>
    <s v="GESTION TI"/>
    <s v="PAUL A SEPULVEDA ALVAREZ"/>
    <s v="USR_TSIGHT"/>
    <s v="1-Extenso/Generalizado"/>
    <x v="0"/>
    <x v="0"/>
    <x v="3"/>
    <s v="GPS CHILE SPA"/>
    <s v="gpschi01 - wnprap_cap02 TICKET AUTOMATICO"/>
    <s v="26/02/2024 20:41:24"/>
    <s v="26/02/2024 20:41:24"/>
    <x v="0"/>
    <s v="TRUESIGHT"/>
    <s v="TRUESIGHT"/>
    <s v="27/02/2024 9:48:26"/>
    <s v="27/02/2024 23:50:00"/>
    <s v="PREVENTIVO=SI_x000a_CODIGO DE SERVICIO=WNPRAP_CAP02_x000a_DIRECCION=NULL_x000a_CIUDAD=NULL_x000a_COMUNA LOCAL=Santiago_x000a_REGION=NULL_x000a_QUIEN REPORTA=Ticket automático_x000a_CONTACTO EN TERRENO=_x000a_PROBLEMA=Node GPSCHI01 - WNPRAP_CAP02 CPU Load at 89 % Exceeds Threshold_x000a_REQUERIMIENTO=_x000a_EQUIPO"/>
    <s v="alza de cpu superada en servidor. utilizacion en 60%._x000a_Se mantiene en monitoreo servidor"/>
    <d v="1899-12-30T13:03:01"/>
    <d v="1899-12-30T13:07:02"/>
    <d v="1899-12-30T00:04:01"/>
  </r>
  <r>
    <s v="INC000002639223"/>
    <s v="HOUSING"/>
    <x v="11"/>
    <s v="APQ ACCESOS"/>
    <s v="JOSE G MARQUEZ MARCANO"/>
    <s v="tct_josmam"/>
    <s v="4-Menor/Localizado"/>
    <x v="0"/>
    <x v="0"/>
    <x v="1"/>
    <s v="TELEFONICA EMPRESAS DE CHILE SA"/>
    <s v="RONDA Y REVISION DE SALAS"/>
    <s v="26/02/2024 23:02:19"/>
    <s v="26/02/2024 23:03:05"/>
    <x v="0"/>
    <s v="CDP ANTIGUO 1"/>
    <s v="CDP ANTIGUO 2"/>
    <s v="26/02/2024 23:04:37"/>
    <s v="26/02/2024 23:50:00"/>
    <s v="RONDA Y REVISION DE SALAS"/>
    <s v="RONDAS REALIZADAS"/>
    <d v="1899-12-30T00:01:18"/>
    <d v="1899-12-30T00:02:18"/>
    <d v="1899-12-30T00:01:00"/>
  </r>
  <r>
    <s v="INC000002639414"/>
    <s v="VPN IP - MPLS"/>
    <x v="18"/>
    <s v="GESTION HD"/>
    <s v="CRISTOBAL I REYES DELGADO"/>
    <s v="frp_kefern"/>
    <s v="3-Moderado/Limitado"/>
    <x v="1"/>
    <x v="1"/>
    <x v="1"/>
    <s v="EMPRESA NACIONAL DE CERTIFICACIONES"/>
    <s v="HD | [ECERT] Cluster DB"/>
    <s v="27/02/2024 9:18:00"/>
    <s v="27/02/2024 9:21:01"/>
    <x v="0"/>
    <s v="TI"/>
    <s v="BASES DE DATOS"/>
    <s v="28/02/2024 9:43:49"/>
    <s v="28/02/2024 23:50:00"/>
    <s v="PREVENTIVO: NO_x000a_CODIGO DE SERVICIO:_x000a_DIRECCION:_x000a_QUIEN REPORTA:Fabián Aguilar +56 9 7128 9709_x000a_CONTACTO EN TERRENO:_x000a_PROBLEMA:_x000a_REQUERIMIENTO:Equipo @Help Desk_x000a__x000a_Buen dia, favor su apoyo para generar folio de requerimiento, para_x000a_gestionar lo indicado por client"/>
    <s v="Requerimiento será continuado en el ticket INC000002641014"/>
    <d v="1899-12-30T23:06:42"/>
    <d v="1899-12-31T00:25:49"/>
    <d v="1899-12-30T01:19:07"/>
  </r>
  <r>
    <s v="INC000002639652"/>
    <s v="HOUSING"/>
    <x v="14"/>
    <s v="ADMINISTRADORES RESIDENTES"/>
    <s v="SEBASTIAN A JARA VIDAL"/>
    <s v="frp_jugonz"/>
    <s v="3-Moderado/Limitado"/>
    <x v="1"/>
    <x v="1"/>
    <x v="1"/>
    <s v="CELULOSA ARAUCO Y CONSTITUCION S A"/>
    <s v="GESTION DATACENTER/ ACCESOS / CELULOSA ARAUCO Y CONSTITUCION S A"/>
    <s v="27/02/2024 11:43:01"/>
    <s v="27/02/2024 11:43:41"/>
    <x v="0"/>
    <s v="COMUNICACIONES"/>
    <s v="VPN IP - MPLS"/>
    <s v="27/02/2024 11:57:59"/>
    <s v="27/02/2024 23:50:00"/>
    <s v="EMPRESA: CELULOSA ARAUCO Y CONSTITUCION S A_x000a_CÓDIGO DE SERVICIO: _x000a_DIRECCIÓN: Calle San Martin #50, Santiago Centro, Santiago_x000a_NOMBRE DE QUIEN REPORTA: Diego Mora_x000a_TELÉFONO DE QUIEN REPORTA: 56971080075_x000a_NOMBRE DE CONTACTO EN TERRENO: Diego Mora 56971080075_x000a_R"/>
    <m/>
    <d v="1899-12-30T00:02:04"/>
    <d v="1899-12-30T00:14:58"/>
    <d v="1899-12-30T00:12:54"/>
  </r>
  <r>
    <s v="INC000002639683"/>
    <s v="HOUSING"/>
    <x v="11"/>
    <s v="APQ ACCESOS"/>
    <s v="LUIS O MORALES ARENAS"/>
    <s v="tct_luimoa"/>
    <s v="4-Menor/Localizado"/>
    <x v="0"/>
    <x v="0"/>
    <x v="0"/>
    <s v="TELEFONICA EMPRESAS DE CHILE SA"/>
    <s v="REVISION Y TOMA DE ALARMA DE CLIENTES 10:30"/>
    <s v="27/02/2024 12:29:05"/>
    <s v="27/02/2024 12:31:27"/>
    <x v="0"/>
    <s v="CDP ANTIGUO 1"/>
    <s v="CDP ANTIGUO 2"/>
    <s v="27/02/2024 12:32:46"/>
    <s v="27/02/2024 23:50:00"/>
    <s v="REVISION Y TOMA DE ALARMA DE CLIENTES 10:30"/>
    <s v="TOMA DE ALARMA REALIZADA"/>
    <d v="1899-12-30T00:00:00"/>
    <d v="1899-12-30T00:00:00"/>
    <d v="1899-12-30T00:00:00"/>
  </r>
  <r>
    <s v="INC000002639688"/>
    <s v="HOUSING"/>
    <x v="11"/>
    <s v="APQ ACCESOS"/>
    <s v="LUIS O MORALES ARENAS"/>
    <s v="tct_luimoa"/>
    <s v="4-Menor/Localizado"/>
    <x v="0"/>
    <x v="0"/>
    <x v="1"/>
    <s v="TELEFONICA EMPRESAS DE CHILE SA"/>
    <s v="RONDA Y REVISION DE SALAS TECNICAS 12:30"/>
    <s v="27/02/2024 12:33:41"/>
    <s v="27/02/2024 12:35:14"/>
    <x v="0"/>
    <s v="CDP ANTIGUO 1"/>
    <s v="CDP ANTIGUO 2"/>
    <s v="27/02/2024 16:59:04"/>
    <s v="27/02/2024 23:50:00"/>
    <s v="RONDA Y REVISION DE SALAS TECNICAS 12:30"/>
    <s v="RONDA REALIZADA"/>
    <d v="1899-12-30T04:23:50"/>
    <d v="1899-12-30T04:25:23"/>
    <d v="1899-12-30T00:01:33"/>
  </r>
  <r>
    <s v="INC000002639689"/>
    <s v="HOUSING"/>
    <x v="14"/>
    <s v="BELIEVE"/>
    <s v="SEBASTIAN A JARA VIDAL"/>
    <s v="frp_jolsso"/>
    <s v="3-Moderado/Limitado"/>
    <x v="1"/>
    <x v="1"/>
    <x v="1"/>
    <s v="TELEFONICA EMPRESAS DE CHILE SA"/>
    <s v="GESTION DATACENTER/ ACCESOS /Nabiax"/>
    <s v="27/02/2024 12:35:41"/>
    <s v="27/02/2024 12:37:48"/>
    <x v="0"/>
    <s v="COMUNICACIONES"/>
    <s v="VPN IP - MPLS"/>
    <s v="27/02/2024 12:54:10"/>
    <s v="27/02/2024 23:50:00"/>
    <s v="EMPRESA:TELEFONICA EMPRESAS DE CHILE SA_x000a_CÓDIGO DE SERVICIO: _x000a_DIRECCIÓN: Calle San Martin #50, Santiago Centro, Santiago_x000a_NOMBRE DE QUIEN REPORTA: Felipe Torres_x000a_TELÉFONO DE QUIEN REPORTA: +56 9 7381 7726_x000a_NOMBRE DE CONTACTO EN TERRENO: _x000a_REQUERIMIENTO: Revis"/>
    <m/>
    <d v="1899-12-30T00:15:39"/>
    <d v="1899-12-30T00:18:29"/>
    <d v="1899-12-30T00:02:50"/>
  </r>
  <r>
    <s v="INC000002639731"/>
    <s v="HOUSING"/>
    <x v="14"/>
    <s v="BELIEVE"/>
    <s v="SEBASTIAN A JARA VIDAL"/>
    <s v="frp_xgambo"/>
    <s v="3-Moderado/Limitado"/>
    <x v="1"/>
    <x v="1"/>
    <x v="1"/>
    <s v="TRANSUNION SOLUCIONES DE INFORMACION CHILE S.A."/>
    <s v="GESTION DATACENTER/ ACCESOS / TRANSUNION"/>
    <s v="27/02/2024 11:05:14"/>
    <s v="27/02/2024 11:07:41"/>
    <x v="0"/>
    <s v="COMUNICACIONES"/>
    <s v="VPN IP - MPLS"/>
    <s v="27/02/2024 11:13:23"/>
    <s v="27/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0:00"/>
    <d v="1899-12-30T00:08:09"/>
    <d v="1899-12-30T00:08:09"/>
  </r>
  <r>
    <s v="INC000002639732"/>
    <s v="VPN IP - MPLS"/>
    <x v="6"/>
    <s v="ADMINISTRADORES RESIDENTES"/>
    <s v="GIOVANNI D ROCCO VALENZUELA"/>
    <s v="frp_rreyes"/>
    <s v="3-Moderado/Limitado"/>
    <x v="1"/>
    <x v="1"/>
    <x v="3"/>
    <s v="INSTITUTO PROFESIONAL DE CHILE SA"/>
    <s v="GAMA /  Problemas de Acceso Servidor LOTA01 - IPCHILE"/>
    <s v="27/02/2024 11:04:18"/>
    <s v="27/02/2024 11:06:35"/>
    <x v="0"/>
    <s v="CDP ANTIGUO 1"/>
    <s v="CDP ANTIGUO 2"/>
    <s v="28/02/2024 9:58:56"/>
    <s v="28/02/2024 23:50:00"/>
    <s v="PREVENTIVO: NO_x000a_CODIGO DE SERVICIO: Lota01 de IPCHILE_x000a_DIRECCION:_x000a_QUIEN REPORTA: Juan Carlos Dupuy  +56 979778332_x000a_CONTACTO EN TERRENO:_x000a_PROBLEMA:_x000a__x000a_Buenos días, informo que presentamos problemas con el servidor Lota01 de IPCHILE, para restablecer la conexión"/>
    <s v="falto el banner FASE RESOLUCIÓN Y RECUPERACIÓN_x000a__x000a_Se efectúa contacto con cliente: NO, EQUIPO NO ADMINISTRADO_x000a__x000a_Teléfono de contacto: SIN CONTACTO CON CLIENTE_x000a__x000a_Acciones realizadas: SE VERIFICA SI PVLAN SE ENCUENTRA DUPLCIADA POR LO CUAL TENGA ALGUN INCONVEN"/>
    <d v="1899-12-30T19:16:06"/>
    <d v="1899-12-30T22:54:38"/>
    <d v="1899-12-30T03:38:32"/>
  </r>
  <r>
    <s v="INC000002639744"/>
    <s v="HOSTING VIRTUAL"/>
    <x v="6"/>
    <s v="SM OPERACIONES"/>
    <s v="RICARDO R GALLEGOS OYANEDER"/>
    <s v="tct_rgalle"/>
    <s v="4-Menor/Localizado"/>
    <x v="0"/>
    <x v="0"/>
    <x v="1"/>
    <s v="TELEFONICA GLOBAL TECHNOLOGY S.A.AGENCIA EN CHILE"/>
    <s v="Reunion de coordinacion interna MS"/>
    <s v="27/02/2024 11:31:20"/>
    <s v="27/02/2024 11:31:30"/>
    <x v="0"/>
    <s v="TI"/>
    <s v="SISTEMAS OPERATIVOS"/>
    <s v="27/02/2024 11:32:35"/>
    <s v="27/02/2024 23:50:00"/>
    <s v="Reunion de coordinacion interna MS"/>
    <s v="Reunion de coordinacion interna MS"/>
    <d v="1899-12-30T00:00:00"/>
    <d v="1899-12-30T00:01:15"/>
    <d v="1899-12-30T00:01:15"/>
  </r>
  <r>
    <s v="INC000002639746"/>
    <s v="HOSTING VIRTUAL"/>
    <x v="6"/>
    <s v="SM OPERACIONES"/>
    <s v="RICARDO R GALLEGOS OYANEDER"/>
    <s v="tct_rgalle"/>
    <s v="4-Menor/Localizado"/>
    <x v="0"/>
    <x v="0"/>
    <x v="1"/>
    <s v="TELEFONICA GLOBAL TECHNOLOGY S.A.AGENCIA EN CHILE"/>
    <s v="Correo y ticket a Monitoreo para dejar en Mantención servidor apposv de Prodalam."/>
    <s v="27/02/2024 11:33:01"/>
    <s v="27/02/2024 11:33:21"/>
    <x v="0"/>
    <s v="TI"/>
    <s v="SISTEMAS OPERATIVOS"/>
    <s v="27/02/2024 17:48:07"/>
    <s v="27/02/2024 23:50:00"/>
    <s v="Correo y ticket a Monitoreo para dejar en Mantención servidor apposv de Prodalam."/>
    <s v="Correo y ticket a Monitoreo para dejar en Mantención servidor apposv de Prodalam."/>
    <d v="1899-12-30T00:00:00"/>
    <d v="1899-12-30T06:15:06"/>
    <d v="1899-12-30T06:15:06"/>
  </r>
  <r>
    <s v="INC000002639747"/>
    <s v="HOSTING VIRTUAL"/>
    <x v="6"/>
    <s v="SM OPERACIONES"/>
    <s v="RICARDO R GALLEGOS OYANEDER"/>
    <s v="tct_rgalle"/>
    <s v="4-Menor/Localizado"/>
    <x v="0"/>
    <x v="0"/>
    <x v="1"/>
    <s v="TELEFONICA GLOBAL TECHNOLOGY S.A.AGENCIA EN CHILE"/>
    <s v="Apoyo técnico a Controler por error en proceso generación de informes mensuales."/>
    <s v="27/02/2024 11:33:26"/>
    <s v="27/02/2024 11:33:36"/>
    <x v="0"/>
    <s v="TI"/>
    <s v="SISTEMAS OPERATIVOS"/>
    <s v="27/02/2024 17:49:50"/>
    <s v="27/02/2024 23:50:00"/>
    <s v="Apoyo técnico en configuración aplicativo Excel a Controler por error en proceso generación de informes mensuales."/>
    <s v="Apoyo técnico en configuración aplicativo Excel a Controler por error en proceso generación de informes mensuales."/>
    <d v="1899-12-30T00:00:00"/>
    <d v="1899-12-30T06:16:24"/>
    <d v="1899-12-30T06:16:24"/>
  </r>
  <r>
    <s v="INC000002639775"/>
    <s v="VPN IP - MPLS"/>
    <x v="6"/>
    <s v="GESTION HD"/>
    <s v="ALEJANDRO ACEVEDO VALENZUELA"/>
    <s v="frp_pcamay"/>
    <s v="3-Moderado/Limitado"/>
    <x v="1"/>
    <x v="1"/>
    <x v="1"/>
    <s v="TELEFONICA GLOBAL TECHNOLOGY S.A.AGENCIA EN CHILE"/>
    <s v="HD/TTECH: Resetear password VPN TTECH usuario"/>
    <s v="27/02/2024 12:19:03"/>
    <s v="27/02/2024 12:20:05"/>
    <x v="0"/>
    <s v="CDP ANTIGUO 1"/>
    <s v="CDP ANTIGUO 2"/>
    <s v="27/02/2024 12:50:52"/>
    <s v="27/02/2024 23:50:00"/>
    <s v="PREVENTIVO: NO_x000a_CODIGO DE SERVICIO:_x000a_DIRECCION:_x000a_QUIEN REPORTA:+56 9 5817 0038 Oscar Guzmán Medic_x000a_CONTACTO EN TERRENO:_x000a_PROBLEMA:_x000a_REQUERIMIENTO:Por favor, solicito crear ticket para restear password del usuario_x000a_oscar.guzman en VPN TTECH y asignar a equipo es"/>
    <s v="cuenta vpn password reiniciada."/>
    <d v="1899-12-30T00:00:00"/>
    <d v="1899-12-30T00:31:49"/>
    <d v="1899-12-30T00:31:49"/>
  </r>
  <r>
    <s v="INC000002639778"/>
    <s v="VPN IP - MPLS"/>
    <x v="5"/>
    <s v="GESTION HD"/>
    <s v="LUIS RODRIGO ACEVEDO COLLIPAL"/>
    <s v="frp_jancha"/>
    <s v="3-Moderado/Limitado"/>
    <x v="1"/>
    <x v="1"/>
    <x v="3"/>
    <s v="HORTIFRUT CHILE S A"/>
    <s v="HD/Incidente comunicación VPN Site to Site Data Center y AWS"/>
    <s v="27/02/2024 12:30:13"/>
    <s v="27/02/2024 12:32:39"/>
    <x v="0"/>
    <s v="CDP ANTIGUO 1"/>
    <s v="CDP ANTIGUO 2"/>
    <s v="27/02/2024 18:45:47"/>
    <s v="27/02/2024 23:50:00"/>
    <s v="PREVENTIVO: NO_x000a_CODIGO DE SERVICIO:_x000a_DIRECCION:_x000a_QUIEN REPORTA:  rodrigo von hausen +56 957139471_x000a_CONTACTO EN TERRENO: rodrigo von hausen +56 957139471_x000a_PROBLEMA:_x000a_Equipo, buenas tardes:_x000a__x000a_Informo que estamos presentando problemas de comunicación entre AWS y D"/>
    <s v="****Fase de resolución *****_x000a__x000a_Se efectúa contacto con cliente:Rodrigo Von Hausen _x000a_Teléfono de contacto: +56 957139471_x000a_Acciones realizadas: trabajo remoto junto a cliente Rodrigo Von Hausen y soporte de AWS, logrando finalmente levantar conexión por tunel"/>
    <d v="1899-12-30T05:50:01"/>
    <d v="1899-12-30T06:15:34"/>
    <d v="1899-12-30T00:25:33"/>
  </r>
  <r>
    <s v="INC000002639787"/>
    <s v="VPN IP - MPLS"/>
    <x v="22"/>
    <s v="GESTION HD"/>
    <s v="CAROLINA MONCADA PIZARRO"/>
    <s v="frp_jancha"/>
    <s v="3-Moderado/Limitado"/>
    <x v="1"/>
    <x v="1"/>
    <x v="1"/>
    <s v="BRITISH AMERICAN TOBACCO CHILE OPERACIONES S.A."/>
    <s v="HD/Informe de servicio BAT"/>
    <s v="27/02/2024 12:40:29"/>
    <s v="27/02/2024 12:47:21"/>
    <x v="0"/>
    <s v="CDP ANTIGUO 1"/>
    <s v="CDP ANTIGUO 2"/>
    <s v="28/02/2024 10:34:44"/>
    <s v="28/02/2024 23:50:00"/>
    <s v="PREVENTIVO: NO_x000a_CODIGO DE SERVICIO:_x000a_DIRECCION:_x000a_QUIEN REPORTA:Eleazar Garrido - 950089390_x000a_CONTACTO EN TERRENO: Eleazar Garrido - 950089390_x000a_PROBLEMA:_x000a_REQUERIMIENTO:_x000a_Favor enviar un informe con todas las caídas y consumo de BW de los_x000a_siguientes servicios que"/>
    <s v="Solicitud debe ser canalizada mediante SM"/>
    <d v="1899-12-30T11:59:58"/>
    <d v="1899-12-30T21:54:15"/>
    <d v="1899-12-30T10:54:17"/>
  </r>
  <r>
    <s v="INC000002639826"/>
    <s v="VPN IP - MPLS"/>
    <x v="6"/>
    <s v="ADMINISTRADORES RESIDENTES"/>
    <s v="GIOVANNI D ROCCO VALENZUELA"/>
    <s v="frp_joflor"/>
    <s v="4-Menor/Localizado"/>
    <x v="0"/>
    <x v="0"/>
    <x v="1"/>
    <s v="INSTITUTO PROFESIONAL DE CHILE SA"/>
    <s v="GAMA | Aumento Disco - Servidor ATACAMA-Fkmp IPCHILE"/>
    <s v="27/02/2024 11:18:32"/>
    <s v="27/02/2024 11:20:58"/>
    <x v="0"/>
    <s v="CDP ANTIGUO 1"/>
    <s v="CDP ANTIGUO 2"/>
    <s v="27/02/2024 13:41:48"/>
    <s v="27/02/2024 23:50:00"/>
    <s v="PREVENTIVO: NO_x000a_CODIGO DE SERVICIO: Servidor ATACAMA_x000a_DIRECCION: - _x000a_QUIEN REPORTA: Jorge Sepúlveda Aguirre | +56-958804000_x000a_CONTACTO EN TERRENO: Jorge Sepúlveda Aguirre | +56-958804000_x000a_PROBLEMA:_x000a_REQUERIMIENTO:Junto con saludar, solicito aumento de Disco par"/>
    <m/>
    <d v="1899-12-30T00:00:00"/>
    <d v="1899-12-30T02:23:16"/>
    <d v="1899-12-30T02:23:16"/>
  </r>
  <r>
    <s v="INC000002640036"/>
    <s v="HOUSING"/>
    <x v="14"/>
    <s v="ADMINISTRADORES RESIDENTES"/>
    <s v="SEBASTIAN A JARA VIDAL"/>
    <s v="frp_jugonz"/>
    <s v="3-Moderado/Limitado"/>
    <x v="1"/>
    <x v="1"/>
    <x v="3"/>
    <s v="ACCIONA ENERGIA CHILE S.P.A."/>
    <s v="GESTION DATACENTER/ ACCESOS / ACCIONA ENERGIA CHILE S.P.A."/>
    <s v="27/02/2024 13:10:20"/>
    <s v="27/02/2024 13:13:38"/>
    <x v="0"/>
    <s v="COMUNICACIONES"/>
    <s v="VPN IP - MPLS"/>
    <s v="27/02/2024 13:20:58"/>
    <s v="27/02/2024 23:50:00"/>
    <s v="EMPRESA: ACCIONA ENERGIA CHILE S.P.A._x000a_CÓDIGO DE SERVICIO: _x000a_DIRECCIÓN: Calle San Martin #50, Santiago Centro, Santiago_x000a_NOMBRE DE QUIEN REPORTA: Nicolás Martínez_x000a_TELÉFONO DE QUIEN REPORTA: 569-89006253_x000a_NOMBRE DE CONTACTO EN TERRENO: Nicolas Martinez Fredes"/>
    <m/>
    <d v="1899-12-30T00:02:34"/>
    <d v="1899-12-30T00:10:38"/>
    <d v="1899-12-30T00:08:04"/>
  </r>
  <r>
    <s v="INC000002640040"/>
    <s v="HOUSING"/>
    <x v="14"/>
    <s v="BELIEVE"/>
    <s v="SEBASTIAN A JARA VIDAL"/>
    <s v="frp_dvilca"/>
    <s v="3-Moderado/Limitado"/>
    <x v="1"/>
    <x v="1"/>
    <x v="1"/>
    <s v="BRUNO FRITSCH S.A."/>
    <s v="GESTION DATACENTER/ ACCESOS / BRUNO FRITSCH S.A."/>
    <s v="27/02/2024 13:12:55"/>
    <s v="27/02/2024 13:21:08"/>
    <x v="0"/>
    <s v="COMUNICACIONES"/>
    <s v="VPN IP - MPLS"/>
    <s v="27/02/2024 13:47:00"/>
    <s v="27/02/2024 23:50:00"/>
    <s v="EMPRESA: BRUNO FRITSCH S.A._x000a_CÓDIGO DE SERVICIO: _x000a_DIRECCIÓN:Calle San Martin #50, Santiago Centro, Santiago_x000a_NOMBRE DE QUIEN REPORTA:JORGE SIERRA_x000a_TELÉFONO DE QUIEN REPORTA:  982290888_x000a_NOMBRE DE CONTACTO EN TERRENO: _x000a_REQUERIMIENTO :  LEVANTAMIENTO EQUIPOS_x000a_E"/>
    <m/>
    <d v="1899-12-30T00:21:19"/>
    <d v="1899-12-30T00:34:05"/>
    <d v="1899-12-30T00:12:46"/>
  </r>
  <r>
    <s v="INC000002640087"/>
    <s v="HOUSING"/>
    <x v="8"/>
    <s v="ADMINISTRADORES RESIDENTES"/>
    <s v="FERNEY D GARZON PEÑA"/>
    <s v="frp_jugonz"/>
    <s v="3-Moderado/Limitado"/>
    <x v="1"/>
    <x v="1"/>
    <x v="1"/>
    <s v="CLARO CHILE SA"/>
    <s v="GESTION DATACENTER/ ACCESOS / CLARO - REDBANC"/>
    <s v="27/02/2024 15:29:47"/>
    <s v="27/02/2024 15:31:53"/>
    <x v="0"/>
    <s v="COMUNICACIONES"/>
    <s v="VPN IP - MPLS"/>
    <s v="27/02/2024 15:57:43"/>
    <s v="27/02/2024 23:50:00"/>
    <s v="EMPRESA: CLARO - REDBANC_x000a_CÓDIGO DE SERVICIO: _x000a_DIRECCIÓN: Av. Presidente Prieto #226, Paine, Santiago_x000a_NOMBRE DE QUIEN REPORTA: Roxana Mateluna Martínez_x000a_TELÉFONO DE QUIEN REPORTA: +56 961887911_x000a_NOMBRE DE CONTACTO EN TERRENO: Roxana Mateluna 961887911_x000a_REQUE"/>
    <m/>
    <d v="1899-12-30T00:13:41"/>
    <d v="1899-12-30T00:27:56"/>
    <d v="1899-12-30T00:14:15"/>
  </r>
  <r>
    <s v="INC000002640241"/>
    <s v="SAP"/>
    <x v="9"/>
    <s v="CLOUD SAP HANA"/>
    <s v="OSCAR A GUZMAN MEDIC"/>
    <s v="tct_oguzma"/>
    <s v="3-Moderado/Limitado"/>
    <x v="0"/>
    <x v="0"/>
    <x v="1"/>
    <s v="TELEFONICA GLOBAL TECHNOLOGY S.A.AGENCIA EN CHILE"/>
    <s v="Checklist Diarios 06.02.2024"/>
    <s v="27/02/2024 15:02:37"/>
    <s v="27/02/2024 15:12:58"/>
    <x v="0"/>
    <s v="TI"/>
    <s v="SERVICIOS DE HOSTING"/>
    <s v="27/02/2024 17:00:33"/>
    <s v="27/02/2024 23:50:00"/>
    <s v="ACMA-COAGRA"/>
    <s v="Checklist enviados"/>
    <d v="1899-12-30T00:00:00"/>
    <d v="1899-12-30T01:57:56"/>
    <d v="1899-12-30T01:57:56"/>
  </r>
  <r>
    <s v="INC000002640245"/>
    <s v="SAP"/>
    <x v="9"/>
    <s v="CLOUD SAP HANA"/>
    <s v="OSCAR A GUZMAN MEDIC"/>
    <s v="tct_oguzma"/>
    <s v="3-Moderado/Limitado"/>
    <x v="0"/>
    <x v="0"/>
    <x v="1"/>
    <s v="TELEFONICA GLOBAL TECHNOLOGY S.A.AGENCIA EN CHILE"/>
    <s v="Checklist Diarios 07.02.2024"/>
    <s v="27/02/2024 15:17:17"/>
    <s v="27/02/2024 15:17:29"/>
    <x v="0"/>
    <s v="TI"/>
    <s v="SERVICIOS DE HOSTING"/>
    <s v="27/02/2024 17:03:43"/>
    <s v="27/02/2024 23:50:00"/>
    <s v="ACMA-COAGRA"/>
    <s v="Checklist enviados"/>
    <d v="1899-12-30T00:00:00"/>
    <d v="1899-12-30T01:46:26"/>
    <d v="1899-12-30T01:46:26"/>
  </r>
  <r>
    <s v="INC000002640249"/>
    <s v="SAP"/>
    <x v="9"/>
    <s v="CLOUD SAP HANA"/>
    <s v="OSCAR A GUZMAN MEDIC"/>
    <s v="tct_oguzma"/>
    <s v="3-Moderado/Limitado"/>
    <x v="0"/>
    <x v="0"/>
    <x v="1"/>
    <s v="TELEFONICA GLOBAL TECHNOLOGY S.A.AGENCIA EN CHILE"/>
    <s v="Checklist Diarios 08.02.2024"/>
    <s v="27/02/2024 15:20:42"/>
    <s v="27/02/2024 15:21:57"/>
    <x v="0"/>
    <s v="TI"/>
    <s v="SERVICIOS DE HOSTING"/>
    <s v="27/02/2024 17:07:33"/>
    <s v="27/02/2024 23:50:00"/>
    <s v="ACMA-COAGRA"/>
    <s v="Checklist enviados"/>
    <d v="1899-12-30T00:00:00"/>
    <d v="1899-12-30T01:46:51"/>
    <d v="1899-12-30T01:46:51"/>
  </r>
  <r>
    <s v="INC000002640255"/>
    <s v="SAP"/>
    <x v="9"/>
    <s v="CLOUD SAP HANA"/>
    <s v="OSCAR A GUZMAN MEDIC"/>
    <s v="tct_oguzma"/>
    <s v="3-Moderado/Limitado"/>
    <x v="0"/>
    <x v="0"/>
    <x v="1"/>
    <s v="TELEFONICA GLOBAL TECHNOLOGY S.A.AGENCIA EN CHILE"/>
    <s v="Checklist Diarios 09.02.2024"/>
    <s v="27/02/2024 15:24:46"/>
    <s v="27/02/2024 15:25:49"/>
    <x v="0"/>
    <s v="TI"/>
    <s v="SERVICIOS DE HOSTING"/>
    <s v="27/02/2024 17:13:06"/>
    <s v="27/02/2024 23:50:00"/>
    <s v="ACMA-COAGRA"/>
    <s v="Checklist enviados"/>
    <d v="1899-12-30T00:00:00"/>
    <d v="1899-12-30T01:48:20"/>
    <d v="1899-12-30T01:48:20"/>
  </r>
  <r>
    <s v="INC000002640263"/>
    <s v="HOSTING VIRTUAL"/>
    <x v="18"/>
    <s v="DUOC TICKET PENDIENTES"/>
    <s v="ALVARO ORTIZ"/>
    <s v="frp_lmosqu"/>
    <s v="4-Menor/Localizado"/>
    <x v="0"/>
    <x v="0"/>
    <x v="1"/>
    <s v="FUNDACION INSTITUTO PROFESIONAL DUOC UC"/>
    <s v="DUOC | REQ | Revisión Job pegado Datastage"/>
    <s v="27/02/2024 15:35:45"/>
    <s v="27/02/2024 15:39:35"/>
    <x v="0"/>
    <s v="CDP ANTIGUO 1"/>
    <s v="CDP ANTIGUO 2"/>
    <s v="27/02/2024 17:22:39"/>
    <s v="27/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_x000a_De: Eduardo M"/>
    <s v="Fase de resolución (trabajo remoto o terreno) y recuperación (sin intervencion): trabajo remoto_x000a_Se efectúa contacto con cliente: Eduardo Meza_x000a_Teléfono de contacto: +56 9 7609 5373_x000a_Acciones realizadas: se realiza tuning y se aplica manualmente indices con"/>
    <d v="1899-12-30T00:00:10"/>
    <d v="1899-12-30T01:46:54"/>
    <d v="1899-12-30T01:46:44"/>
  </r>
  <r>
    <s v="INC000002640408"/>
    <s v="HOUSING"/>
    <x v="13"/>
    <s v="BELIEVE"/>
    <s v="RICARDO F ORELLANA MARDONES"/>
    <s v="frp_jolsso"/>
    <s v="3-Moderado/Limitado"/>
    <x v="1"/>
    <x v="1"/>
    <x v="1"/>
    <s v="FARMACIAS AHUMADA S.A."/>
    <s v="GESTION DATACENTER/ ACCESOS /FARMACIAS AHUMADA S.A."/>
    <s v="27/02/2024 15:18:00"/>
    <s v="27/02/2024 15:20:07"/>
    <x v="0"/>
    <s v="CDP ANTIGUO 1"/>
    <s v="CDP ANTIGUO 2"/>
    <s v="27/02/2024 16:05:08"/>
    <s v="27/02/2024 23:50:00"/>
    <s v="EMPRESA:FARMACIAS AHUMADA S.A._x000a_CÓDIGO DE SERVICIO: _x000a_DIRECCIÓN: Av. Apoquindo #7071, Las Condes, Santiago_x000a_NOMBRE DE QUIEN REPORTA: Farmacias Ahumada_x000a_TELÉFONO DE QUIEN REPORTA:569 8560 8952_x000a_NOMBRE DE CONTACTO EN TERRENO: _x000a_REQUERIMIENTO: Revision de enlace"/>
    <s v="ACCESOS AUTORIZADOS"/>
    <d v="1899-12-30T00:09:46"/>
    <d v="1899-12-30T00:47:08"/>
    <d v="1899-12-30T00:37:22"/>
  </r>
  <r>
    <s v="INC000002640409"/>
    <s v="VPN IP - MPLS"/>
    <x v="6"/>
    <s v="BELIEVE"/>
    <s v="ALEJANDRO ACEVEDO VALENZUELA"/>
    <s v="frp_xgambo"/>
    <s v="4-Menor/Localizado"/>
    <x v="0"/>
    <x v="0"/>
    <x v="1"/>
    <s v="TELEFONICA CYBERSECURITY TECH CHILE SPA"/>
    <s v="REQ / SOC / Restablecer credenciales VPN"/>
    <s v="27/02/2024 15:17:49"/>
    <s v="27/02/2024 15:19:46"/>
    <x v="0"/>
    <s v="CDP ANTIGUO 1"/>
    <s v="CDP ANTIGUO 2"/>
    <s v="27/02/2024 15:33:21"/>
    <s v="27/02/2024 23:50:00"/>
    <s v="PREVENTIVO: NO_x000a_CODIGO DE SERVICIO:_x000a_DIRECCION:      _x000a_CIUDAD:             _x000a_COMUNA:_x000a_NOMBRE QUIEN REPORTA:MARCO ANTONIO CABELLO CESPEDES_x000a_TELEFONO QUIEN REPORTA:+56 9 6136 9927_x000a_NOMBRE CONTACTO EN TERRENO:        _x000a_TELEFONO 1 CONTACTO EN TERRENO:_x000a_TELEFONO 2 CON"/>
    <s v="Buenas tardes. Password reiniciada. validada por usuario."/>
    <d v="1899-12-30T00:00:00"/>
    <d v="1899-12-30T00:15:32"/>
    <d v="1899-12-30T00:15:32"/>
  </r>
  <r>
    <s v="INC000002640456"/>
    <s v="TICKET-INTELIGENTE"/>
    <x v="4"/>
    <s v="GESTION TI"/>
    <s v="SERGIO ORELLANA"/>
    <s v="USR_TSIGHT"/>
    <s v="1-Extenso/Generalizado"/>
    <x v="0"/>
    <x v="0"/>
    <x v="3"/>
    <s v="GPS CHILE SPA"/>
    <s v="gpschi01 - wnprap_cap02 TICKET AUTOMATICO"/>
    <s v="27/02/2024 15:46:06"/>
    <s v="27/02/2024 15:46:06"/>
    <x v="0"/>
    <s v="TI"/>
    <s v="ALMACENAMIENTO y RESPALDO"/>
    <s v="27/02/2024 17:12:05"/>
    <s v="27/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Buenas tardes estimados._x000a__x000a_Junto con saludar, al momento de realizar revisión del servidor wnprap_cap02, se detecta un 99% de consumo de CPU, _x000a_el proceso que consume mayor recurso corresponde a servicio capturador.exe_x000a_Se adjunta evidencia."/>
    <d v="1899-12-30T00:31:16"/>
    <d v="1899-12-30T01:25:59"/>
    <d v="1899-12-30T00:54:43"/>
  </r>
  <r>
    <s v="INC000002640510"/>
    <s v="SEGURIDAD"/>
    <x v="6"/>
    <s v="SSO"/>
    <s v="GIOVANNI D ROCCO VALENZUELA"/>
    <s v="tct_didala"/>
    <s v="2-Significativo/Amplio"/>
    <x v="2"/>
    <x v="2"/>
    <x v="1"/>
    <s v="TELEFONICA CYBERSECURITY TECH CHILE SPA"/>
    <s v="Revisión/Modificación cuenta validaciones@soc-chile.telefonica.com&gt;"/>
    <s v="27/02/2024 16:44:31"/>
    <s v="27/02/2024 16:45:24"/>
    <x v="0"/>
    <s v="SOC Empresas"/>
    <s v="Marca"/>
    <s v="27/02/2024 20:23:14"/>
    <s v="27/02/2024 23:50:00"/>
    <s v="Nos solicita apoyo con: Revisión/Modificación cuenta validaciones@soc-chile.telefonica.com_x000a__x000a_Favor su ayuda en revisar que dentro del grupo validaciones@soc-chile.telefonica.com no este como cuenta destinataria la cuenta jose.alonsob@telefonica.com._x000a__x000a_Si e"/>
    <s v="se indica que la casilla indicada correspondiente a Jose alonso, no se encuentra en la lista de distribicion"/>
    <d v="1899-12-30T00:00:00"/>
    <d v="1899-12-30T03:38:43"/>
    <d v="1899-12-30T03:38:43"/>
  </r>
  <r>
    <s v="INC000002640520"/>
    <s v="SAP"/>
    <x v="9"/>
    <s v="CLOUD SAP HANA"/>
    <s v="OSCAR A GUZMAN MEDIC"/>
    <s v="tct_oguzma"/>
    <s v="3-Moderado/Limitado"/>
    <x v="0"/>
    <x v="0"/>
    <x v="1"/>
    <s v="TELEFONICA GLOBAL TECHNOLOGY S.A.AGENCIA EN CHILE"/>
    <s v="Checklist Diarios 12.02.2024"/>
    <s v="27/02/2024 17:18:28"/>
    <s v="27/02/2024 17:21:28"/>
    <x v="0"/>
    <s v="TI"/>
    <s v="SERVICIOS DE HOSTING"/>
    <s v="27/02/2024 17:27:42"/>
    <s v="27/02/2024 23:50:00"/>
    <s v="ACMA-COAGRA"/>
    <s v="Checklist enviados"/>
    <d v="1899-12-30T00:00:00"/>
    <d v="1899-12-30T00:09:14"/>
    <d v="1899-12-30T00:09:14"/>
  </r>
  <r>
    <s v="INC000002640522"/>
    <s v="SAP"/>
    <x v="9"/>
    <s v="CLOUD SAP HANA"/>
    <s v="OSCAR A GUZMAN MEDIC"/>
    <s v="tct_oguzma"/>
    <s v="3-Moderado/Limitado"/>
    <x v="0"/>
    <x v="0"/>
    <x v="1"/>
    <s v="TELEFONICA GLOBAL TECHNOLOGY S.A.AGENCIA EN CHILE"/>
    <s v="Checklist Diarios 13.02.2024"/>
    <s v="27/02/2024 17:22:19"/>
    <s v="27/02/2024 17:26:33"/>
    <x v="0"/>
    <s v="TI"/>
    <s v="SERVICIOS DE HOSTING"/>
    <s v="27/02/2024 18:04:54"/>
    <s v="27/02/2024 23:50:00"/>
    <s v="ACMA-COAGRA"/>
    <s v="Checklist enviados"/>
    <d v="1899-12-30T00:00:00"/>
    <d v="1899-12-30T00:42:35"/>
    <d v="1899-12-30T00:42:35"/>
  </r>
  <r>
    <s v="INC000002640524"/>
    <s v="SAP"/>
    <x v="9"/>
    <s v="CLOUD SAP HANA"/>
    <s v="OSCAR A GUZMAN MEDIC"/>
    <s v="tct_oguzma"/>
    <s v="3-Moderado/Limitado"/>
    <x v="0"/>
    <x v="0"/>
    <x v="1"/>
    <s v="TELEFONICA GLOBAL TECHNOLOGY S.A.AGENCIA EN CHILE"/>
    <s v="Checklist Diarios 14.02.2024"/>
    <s v="27/02/2024 17:29:11"/>
    <s v="27/02/2024 17:31:15"/>
    <x v="0"/>
    <s v="TI"/>
    <s v="SERVICIOS DE HOSTING"/>
    <s v="27/02/2024 18:08:42"/>
    <s v="27/02/2024 23:50:00"/>
    <s v="ACMA-COAGRA"/>
    <s v="Checklist enviados"/>
    <d v="1899-12-30T00:00:00"/>
    <d v="1899-12-30T00:39:31"/>
    <d v="1899-12-30T00:39:31"/>
  </r>
  <r>
    <s v="INC000002640528"/>
    <s v="SAP"/>
    <x v="9"/>
    <s v="CLOUD SAP HANA"/>
    <s v="OSCAR A GUZMAN MEDIC"/>
    <s v="tct_oguzma"/>
    <s v="3-Moderado/Limitado"/>
    <x v="0"/>
    <x v="0"/>
    <x v="1"/>
    <s v="TELEFONICA GLOBAL TECHNOLOGY S.A.AGENCIA EN CHILE"/>
    <s v="Checklist Diarios 15.02.2024"/>
    <s v="27/02/2024 17:39:21"/>
    <s v="27/02/2024 17:42:20"/>
    <x v="0"/>
    <s v="TI"/>
    <s v="SERVICIOS DE HOSTING"/>
    <s v="27/02/2024 18:10:47"/>
    <s v="27/02/2024 23:50:00"/>
    <s v="ACMA-COAGRA"/>
    <s v="Checklist enviados"/>
    <d v="1899-12-30T00:00:00"/>
    <d v="1899-12-30T00:31:26"/>
    <d v="1899-12-30T00:31:26"/>
  </r>
  <r>
    <s v="INC000002640529"/>
    <s v="SAP"/>
    <x v="9"/>
    <s v="CLOUD SAP HANA"/>
    <s v="OSCAR A GUZMAN MEDIC"/>
    <s v="tct_oguzma"/>
    <s v="3-Moderado/Limitado"/>
    <x v="0"/>
    <x v="0"/>
    <x v="1"/>
    <s v="TELEFONICA GLOBAL TECHNOLOGY S.A.AGENCIA EN CHILE"/>
    <s v="Checklist Diarios 16.02.2024"/>
    <s v="27/02/2024 17:44:43"/>
    <s v="27/02/2024 17:45:58"/>
    <x v="0"/>
    <s v="TI"/>
    <s v="SERVICIOS DE HOSTING"/>
    <s v="27/02/2024 18:14:44"/>
    <s v="27/02/2024 23:50:00"/>
    <s v="ACMA-COAGRA"/>
    <s v="Checklist enviados"/>
    <d v="1899-12-30T00:00:00"/>
    <d v="1899-12-30T00:30:01"/>
    <d v="1899-12-30T00:30:01"/>
  </r>
  <r>
    <s v="INC000002640530"/>
    <s v="SAP"/>
    <x v="9"/>
    <s v="CLOUD SAP HANA"/>
    <s v="OSCAR A GUZMAN MEDIC"/>
    <s v="tct_oguzma"/>
    <s v="3-Moderado/Limitado"/>
    <x v="0"/>
    <x v="0"/>
    <x v="1"/>
    <s v="TELEFONICA GLOBAL TECHNOLOGY S.A.AGENCIA EN CHILE"/>
    <s v="Checklist Diarios 19.02.2024"/>
    <s v="27/02/2024 17:48:06"/>
    <s v="27/02/2024 17:48:09"/>
    <x v="0"/>
    <s v="TI"/>
    <s v="SERVICIOS DE HOSTING"/>
    <s v="27/02/2024 18:32:01"/>
    <s v="27/02/2024 23:50:00"/>
    <s v="ACMA-COAGRA"/>
    <s v="Checklist enviados"/>
    <d v="1899-12-30T00:00:00"/>
    <d v="1899-12-30T00:43:55"/>
    <d v="1899-12-30T00:43:55"/>
  </r>
  <r>
    <s v="INC000002640531"/>
    <s v="SAP"/>
    <x v="9"/>
    <s v="CLOUD SAP HANA"/>
    <s v="OSCAR A GUZMAN MEDIC"/>
    <s v="tct_oguzma"/>
    <s v="3-Moderado/Limitado"/>
    <x v="0"/>
    <x v="0"/>
    <x v="1"/>
    <s v="TELEFONICA GLOBAL TECHNOLOGY S.A.AGENCIA EN CHILE"/>
    <s v="Checklist Diarios 20.02.2024"/>
    <s v="27/02/2024 17:49:25"/>
    <s v="27/02/2024 17:51:08"/>
    <x v="0"/>
    <s v="TI"/>
    <s v="SERVICIOS DE HOSTING"/>
    <s v="27/02/2024 18:54:58"/>
    <s v="27/02/2024 23:50:00"/>
    <s v="ACMA-COAGRA"/>
    <s v="Checklist enviados"/>
    <d v="1899-12-30T00:00:00"/>
    <d v="1899-12-30T01:05:33"/>
    <d v="1899-12-30T01:05:33"/>
  </r>
  <r>
    <s v="INC000002640533"/>
    <s v="SAP"/>
    <x v="9"/>
    <s v="CLOUD SAP HANA"/>
    <s v="OSCAR A GUZMAN MEDIC"/>
    <s v="tct_oguzma"/>
    <s v="3-Moderado/Limitado"/>
    <x v="0"/>
    <x v="0"/>
    <x v="1"/>
    <s v="TELEFONICA GLOBAL TECHNOLOGY S.A.AGENCIA EN CHILE"/>
    <s v="Checklist Diarios 21.02.2024"/>
    <s v="27/02/2024 17:52:03"/>
    <s v="27/02/2024 17:56:31"/>
    <x v="0"/>
    <s v="TI"/>
    <s v="SERVICIOS DE HOSTING"/>
    <s v="27/02/2024 18:57:19"/>
    <s v="27/02/2024 23:50:00"/>
    <s v="ACMA-COAGRA"/>
    <s v="Checklist enviados"/>
    <d v="1899-12-30T00:00:00"/>
    <d v="1899-12-30T01:05:16"/>
    <d v="1899-12-30T01:05:16"/>
  </r>
  <r>
    <s v="INC000002640534"/>
    <s v="SAP"/>
    <x v="9"/>
    <s v="CLOUD SAP HANA"/>
    <s v="OSCAR A GUZMAN MEDIC"/>
    <s v="tct_oguzma"/>
    <s v="3-Moderado/Limitado"/>
    <x v="0"/>
    <x v="0"/>
    <x v="1"/>
    <s v="TELEFONICA GLOBAL TECHNOLOGY S.A.AGENCIA EN CHILE"/>
    <s v="Checklist Diarios 22.02.2024"/>
    <s v="27/02/2024 17:59:47"/>
    <s v="27/02/2024 18:02:07"/>
    <x v="0"/>
    <s v="TI"/>
    <s v="SERVICIOS DE HOSTING"/>
    <s v="27/02/2024 18:59:17"/>
    <s v="27/02/2024 23:50:00"/>
    <s v="ACMA-COAGRA"/>
    <s v="Checklist enviados"/>
    <d v="1899-12-30T00:00:00"/>
    <d v="1899-12-30T00:59:30"/>
    <d v="1899-12-30T00:59:30"/>
  </r>
  <r>
    <s v="INC000002640538"/>
    <s v="HOUSING"/>
    <x v="8"/>
    <s v="BELIEVE"/>
    <s v="JOSE G MARQUEZ MARCANO"/>
    <s v="frp_jolsso"/>
    <s v="3-Moderado/Limitado"/>
    <x v="1"/>
    <x v="1"/>
    <x v="1"/>
    <s v="HUAWEI CHILE S A"/>
    <s v="GESTION DATACENTER/ ACCESOS /HUAWEI CHILE S A"/>
    <s v="27/02/2024 18:51:11"/>
    <s v="27/02/2024 18:53:41"/>
    <x v="0"/>
    <s v="COMUNICACIONES"/>
    <s v="VPN IP - MPLS"/>
    <s v="27/02/2024 19:51:23"/>
    <s v="27/02/2024 23:50:00"/>
    <s v="EMPRESA:HUAWEI CHILE S A_x000a_CÓDIGO DE SERVICIO: _x000a_DIRECCIÓN: AV. Presidente Prieto #226, Paine, Santiago_x000a_NOMBRE DE QUIEN REPORTA: Ronald Alayo_x000a_TELÉFONO DE QUIEN REPORTA:56935662382_x000a_NOMBRE DE CONTACTO EN TERRENO: _x000a_REQUERIMIENTO:  Entrega de materiales _x000a_EQUIPO"/>
    <s v="ACCESOS AUTORIZADOS"/>
    <d v="1899-12-30T00:55:55"/>
    <d v="1899-12-30T01:00:12"/>
    <d v="1899-12-30T00:04:17"/>
  </r>
  <r>
    <s v="INC000002640540"/>
    <s v="HOUSING"/>
    <x v="14"/>
    <s v="BELIEVE"/>
    <s v="JAVIER J BRAVO CARVAJAL"/>
    <s v="frp_jolsso"/>
    <s v="3-Moderado/Limitado"/>
    <x v="1"/>
    <x v="1"/>
    <x v="1"/>
    <s v="CEMENTOS BIO BIO S.A."/>
    <s v="GESTION DATACENTER/ ACCESOS /CEMENTOS BIO BIO S.A."/>
    <s v="27/02/2024 19:07:23"/>
    <s v="27/02/2024 19:09:57"/>
    <x v="0"/>
    <s v="COMUNICACIONES"/>
    <s v="VPN IP - MPLS"/>
    <s v="27/02/2024 20:42:56"/>
    <s v="27/02/2024 23:50:00"/>
    <s v="EMPRESA:CEMENTOS BIO BIO S.A._x000a_CÓDIGO DE SERVICIO: _x000a_DIRECCIÓN: Calle San Martin #50, Santiago Centro, Santiago_x000a_NOMBRE DE QUIEN REPORTA: Angelo Lagos_x000a_TELÉFONO DE QUIEN REPORTA:989030860_x000a_NOMBRE DE CONTACTO EN TERRENO: _x000a_REQUERIMIENTO: Instalación Fortinet 20"/>
    <s v="accesos autorizados"/>
    <d v="1899-12-30T01:13:14"/>
    <d v="1899-12-30T01:35:33"/>
    <d v="1899-12-30T00:22:19"/>
  </r>
  <r>
    <s v="INC000002640550"/>
    <s v="HOUSING"/>
    <x v="11"/>
    <s v="APQ ACCESOS"/>
    <s v="JOSE G MARQUEZ MARCANO"/>
    <s v="tct_josmam"/>
    <s v="4-Menor/Localizado"/>
    <x v="0"/>
    <x v="0"/>
    <x v="1"/>
    <s v="TELEFONICA EMPRESAS DE CHILE SA"/>
    <s v="SUPERVISION: Apagado y retiro de equipos para cliente NXS-DXC"/>
    <s v="27/02/2024 23:30:07"/>
    <s v="27/02/2024 23:31:35"/>
    <x v="0"/>
    <s v="CDP ANTIGUO 1"/>
    <s v="CDP ANTIGUO 2"/>
    <s v="27/02/2024 23:33:22"/>
    <s v="27/02/2024 23:50:00"/>
    <s v="Apagado y retiro de equipos para cliente NXS-DXC"/>
    <s v="TRABAJO REALIZADO"/>
    <d v="1899-12-30T00:01:34"/>
    <d v="1899-12-30T00:03:15"/>
    <d v="1899-12-30T00:01:41"/>
  </r>
  <r>
    <s v="INC000002640552"/>
    <s v="HOUSING"/>
    <x v="11"/>
    <s v="APQ ACCESOS"/>
    <s v="JOSE G MARQUEZ MARCANO"/>
    <s v="tct_josmam"/>
    <s v="4-Menor/Localizado"/>
    <x v="0"/>
    <x v="0"/>
    <x v="1"/>
    <s v="TELEFONICA EMPRESAS DE CHILE SA"/>
    <s v="RONDA Y REVISION DE SALAS"/>
    <s v="27/02/2024 23:40:24"/>
    <s v="27/02/2024 23:41:18"/>
    <x v="0"/>
    <s v="CDP ANTIGUO 1"/>
    <s v="CDP ANTIGUO 2"/>
    <s v="27/02/2024 23:51:46"/>
    <s v="28/02/2024 23:50:00"/>
    <s v="RONDA Y REVISION DE SALAS"/>
    <s v="RONDAS REALIZADAS"/>
    <d v="1899-12-30T00:00:52"/>
    <d v="1899-12-30T00:11:22"/>
    <d v="1899-12-30T00:10:30"/>
  </r>
  <r>
    <s v="INC000002640554"/>
    <s v="HOUSING"/>
    <x v="11"/>
    <s v="APQ ACCESOS"/>
    <s v="JOSE G MARQUEZ MARCANO"/>
    <s v="tct_josmam"/>
    <s v="4-Menor/Localizado"/>
    <x v="0"/>
    <x v="0"/>
    <x v="1"/>
    <s v="TELEFONICA EMPRESAS DE CHILE SA"/>
    <s v="TOMA DE ALARMAS DE CLIENTES"/>
    <s v="27/02/2024 23:56:46"/>
    <s v="27/02/2024 23:58:25"/>
    <x v="0"/>
    <s v="CDP ANTIGUO 1"/>
    <s v="CDP ANTIGUO 2"/>
    <s v="28/02/2024 0:05:16"/>
    <s v="28/02/2024 23:50:00"/>
    <s v="TOMA DE ALARMAS DE CLIENTES"/>
    <s v="TOMA DE ALARMAS REALIZADAS"/>
    <d v="1899-12-30T00:06:05"/>
    <d v="1899-12-30T00:08:30"/>
    <d v="1899-12-30T00:02:25"/>
  </r>
  <r>
    <s v="INC000002640595"/>
    <s v="SAP"/>
    <x v="9"/>
    <s v="CLOUD SAP HANA"/>
    <s v="OSCAR A GUZMAN MEDIC"/>
    <s v="tct_oguzma"/>
    <s v="3-Moderado/Limitado"/>
    <x v="0"/>
    <x v="0"/>
    <x v="1"/>
    <s v="TELEFONICA GLOBAL TECHNOLOGY S.A.AGENCIA EN CHILE"/>
    <s v="Checklist Diarios 23.02.2024"/>
    <s v="28/02/2024 10:34:01"/>
    <s v="28/02/2024 10:39:10"/>
    <x v="0"/>
    <s v="TI"/>
    <s v="SERVICIOS DE HOSTING"/>
    <s v="28/02/2024 11:41:02"/>
    <s v="28/02/2024 23:50:00"/>
    <s v="ACMA-COAGRA"/>
    <s v="Checklist enviados"/>
    <d v="1899-12-30T00:00:00"/>
    <d v="1899-12-30T01:07:01"/>
    <d v="1899-12-30T01:07:01"/>
  </r>
  <r>
    <s v="INC000002640603"/>
    <s v="COMUNICACIONES"/>
    <x v="5"/>
    <s v="GESTION PLATAFORMA CLIENTES"/>
    <s v="LUIS RODRIGO ACEVEDO COLLIPAL"/>
    <s v="lmolcont"/>
    <s v="4-Menor/Localizado"/>
    <x v="0"/>
    <x v="0"/>
    <x v="1"/>
    <s v="TELEFONICA EMPRESAS DE CHILE SA"/>
    <s v="(ASIGNAR A LUIS R. ACEVEDO) Habilitar puerto específico en VPN IPSec - Proveedor 2080"/>
    <s v="28/02/2024 10:50:53"/>
    <s v="28/02/2024 10:53:09"/>
    <x v="0"/>
    <s v="PLATAFORMAS"/>
    <s v="REMEDY EMPRESAS"/>
    <s v="28/02/2024 17:29:35"/>
    <s v="28/02/2024 23:50:00"/>
    <s v="Se requiere habilitar puerto 8008 en VPN IPSec existente con proveedor 2080, para nuevo proyecto de integración entre la plataforma RDA y Remedy Empresas."/>
    <s v="Se procede con cierre de ticket según lo informado por Luis Molina._x000a__x000a_Rodrigo Acevedo"/>
    <d v="1899-12-30T02:48:21"/>
    <d v="1899-12-30T06:38:42"/>
    <d v="1899-12-30T03:50:21"/>
  </r>
  <r>
    <s v="INC000002640632"/>
    <s v="HOUSING"/>
    <x v="11"/>
    <s v="APQ ACCESOS"/>
    <s v="ESTEBAN O BUSTOS CORNEJO"/>
    <s v="tct_ebusto"/>
    <s v="4-Menor/Localizado"/>
    <x v="0"/>
    <x v="0"/>
    <x v="1"/>
    <s v="TELEFONICA EMPRESAS DE CHILE SA"/>
    <s v="RONDA Y REVISION DE SALAS TECNICAS"/>
    <s v="27/02/2024 16:45:59"/>
    <s v="27/02/2024 16:47:10"/>
    <x v="0"/>
    <s v="CDP ANTIGUO 1"/>
    <s v="CDP ANTIGUO 2"/>
    <s v="27/02/2024 16:49:54"/>
    <s v="27/02/2024 23:50:00"/>
    <s v="RONDA Y REVISION DE SALAS TECNICAS"/>
    <s v="RONDA REALIZADA"/>
    <d v="1899-12-30T00:02:44"/>
    <d v="1899-12-30T00:03:55"/>
    <d v="1899-12-30T00:01:11"/>
  </r>
  <r>
    <s v="INC000002640637"/>
    <s v="HOUSING"/>
    <x v="14"/>
    <s v="BELIEVE"/>
    <s v="JAVIER J BRAVO CARVAJAL"/>
    <s v="frp_jolsso"/>
    <s v="3-Moderado/Limitado"/>
    <x v="1"/>
    <x v="1"/>
    <x v="1"/>
    <s v="TELEFONICA GLOBAL TECHNOLOGY S.A.AGENCIA EN CHILE"/>
    <s v="GESTION DATACENTER/ ACCESOS /TELEFONICA GLOBAL TECHNOLOGY S.A.AGENCIA EN CHILE"/>
    <s v="27/02/2024 16:50:28"/>
    <s v="27/02/2024 16:52:41"/>
    <x v="0"/>
    <s v="COMUNICACIONES"/>
    <s v="VPN IP - MPLS"/>
    <s v="27/02/2024 20:05:06"/>
    <s v="27/02/2024 23:50:00"/>
    <s v="EMPRESA:TELEFONICA GLOBAL TECHNOLOGY S.A.AGENCIA EN CHILE_x000a_CÓDIGO DE SERVICIO: _x000a_DIRECCIÓN: Calle San Martin #50, Santiago Centro, Santiago_x000a_NOMBRE DE QUIEN REPORTA: Luis Villasmil Castillo_x000a_TELÉFONO DE QUIEN REPORTA:56993970486_x000a_NOMBRE DE CONTACTO EN TERRENO"/>
    <s v="accesos autorizados"/>
    <d v="1899-12-30T03:03:47"/>
    <d v="1899-12-30T03:14:38"/>
    <d v="1899-12-30T00:10:51"/>
  </r>
  <r>
    <s v="INC000002640688"/>
    <s v="HOUSING"/>
    <x v="11"/>
    <s v="APQ ACCESOS"/>
    <s v="ESTEBAN O BUSTOS CORNEJO"/>
    <s v="tct_ebusto"/>
    <s v="4-Menor/Localizado"/>
    <x v="0"/>
    <x v="0"/>
    <x v="1"/>
    <s v="TELEFONICA EMPRESAS DE CHILE SA"/>
    <s v="SUPERVISION LEVANTAMIENTO DE PUERTOS OBSOLETOS"/>
    <s v="27/02/2024 16:54:41"/>
    <s v="27/02/2024 16:56:02"/>
    <x v="0"/>
    <s v="CDP ANTIGUO 1"/>
    <s v="CDP ANTIGUO 2"/>
    <s v="27/02/2024 17:52:14"/>
    <s v="27/02/2024 23:50:00"/>
    <s v="SUPERVISION LEVANTAMIENTO DE PUERTOS OBSOLETOS"/>
    <s v="SUPERVISION CRQ/OK"/>
    <d v="1899-12-30T00:56:12"/>
    <d v="1899-12-30T00:57:33"/>
    <d v="1899-12-30T00:01:21"/>
  </r>
  <r>
    <s v="INC000002640697"/>
    <s v="HOUSING"/>
    <x v="11"/>
    <s v="APQ ACCESOS"/>
    <s v="ESTEBAN O BUSTOS CORNEJO"/>
    <s v="tct_ebusto"/>
    <s v="4-Menor/Localizado"/>
    <x v="0"/>
    <x v="0"/>
    <x v="1"/>
    <s v="TELEFONICA EMPRESAS DE CHILE SA"/>
    <s v="RONDA Y REVISION DE SALAS"/>
    <s v="27/02/2024 17:02:37"/>
    <s v="27/02/2024 17:03:31"/>
    <x v="0"/>
    <s v="CDP ANTIGUO 1"/>
    <s v="CDP ANTIGUO 2"/>
    <s v="27/02/2024 17:35:06"/>
    <s v="27/02/2024 23:50:00"/>
    <s v="RONDA Y REVISION DE SALAS"/>
    <s v="RONDA REALIZADA"/>
    <d v="1899-12-30T00:31:35"/>
    <d v="1899-12-30T00:32:29"/>
    <d v="1899-12-30T00:00:54"/>
  </r>
  <r>
    <s v="INC000002640733"/>
    <s v="VPN IP - MPLS"/>
    <x v="3"/>
    <s v="GESTION HD"/>
    <s v="ANGEL CASTRO CABRERA"/>
    <s v="frp_cnavar"/>
    <s v="3-Moderado/Limitado"/>
    <x v="1"/>
    <x v="1"/>
    <x v="1"/>
    <s v="TELEFONICA GLOBAL TECHNOLOGY S.A.AGENCIA EN CHILE"/>
    <s v="HD/ RV: C-19872400079 // RV: CLOUD // CC-CHI-0000132488 // RENDIC HERMANOS S A: (SMU):"/>
    <s v="27/02/2024 19:23:56"/>
    <s v="27/02/2024 19:26:03"/>
    <x v="0"/>
    <s v="CDP ANTIGUO 1"/>
    <s v="CDP ANTIGUO 2"/>
    <s v="28/02/2024 12:50:47"/>
    <s v="28/02/2024 23:50:00"/>
    <s v="PREVENTIVO: NO_x000a_CODIGO DE SERVICIO: VDC _x000a_DIRECCION:_x000a_QUIEN REPORTA: Rodrigo Quiroz Silva +56 9 4110 7479 _x000a_CONTACTO EN TERRENO:_x000a_PROBLEMA:_x000a_REQUERIMIENTO:_x000a__x000a_Favor derivar a operaciones cloud TCCT aumento de recursos en VDC del_x000a_cliente en asunto. Favor abrir co"/>
    <s v="Se efectúa contacto con cliente: Rodrigo Quiroz_x000a_Teléfono de contacto: Via correo_x000a_Acciones realizadas: Se valida la asignación de los recursos solicitados._x000a_Acciones de Mejora, Recomendaciones: N/A_x000a_Causa Raíz: N/A"/>
    <d v="1899-12-30T10:50:01"/>
    <d v="1899-12-30T17:26:51"/>
    <d v="1899-12-30T06:36:50"/>
  </r>
  <r>
    <s v="INC000002640740"/>
    <s v="VPN IP - MPLS"/>
    <x v="17"/>
    <s v="GESTION HD"/>
    <s v="RODRIGO VÁSQUEZ MUÑOZ"/>
    <s v="frp_cnavar"/>
    <s v="3-Moderado/Limitado"/>
    <x v="1"/>
    <x v="1"/>
    <x v="1"/>
    <s v="RABIE HNOSLTDA"/>
    <s v="HD/ Respaldo bases de datos servidor LICANCABUR3"/>
    <s v="27/02/2024 20:41:22"/>
    <s v="27/02/2024 20:43:34"/>
    <x v="0"/>
    <s v="CDP ANTIGUO 1"/>
    <s v="CDP ANTIGUO 2"/>
    <s v="29/02/2024 19:09:23"/>
    <s v="29/02/2024 23:50:00"/>
    <s v="PREVENTIVO: NO_x000a_CODIGO DE SERVICIO: LICANCABUR3_x000a_DIRECCION:_x000a_QUIEN REPORTA: Rogelio Castillo_x000a_CONTACTO EN TERRENO:_x000a_PROBLEMA:_x000a_REQUERIMIENTO:_x000a__x000a_Favor realizar un respaldo de las bases de datos del servidor LICANCABUR3_x000a_hoy a las 01 am esto debido a un paso a pro"/>
    <s v="FASE RESOLUCIÓN Y RECUPERACIÓN_x000a__x000a_Se efectúa contacto con cliente: N/A_x000a__x000a_Teléfono de contacto: N/A_x000a__x000a_Acciones realizadas: respaldo de bd ejecutado correctamente_x000a__x000a_Solución paliativa o definitiva: respaldo de bd ejecutado correctamente_x000a_Acciones de Mejora, Reco"/>
    <d v="1899-12-31T20:29:17"/>
    <d v="1899-12-31T22:28:01"/>
    <d v="1899-12-30T01:58:44"/>
  </r>
  <r>
    <s v="INC000002640784"/>
    <s v="HOUSING"/>
    <x v="11"/>
    <s v="APQ ACCESOS"/>
    <s v="JOSE G MARQUEZ MARCANO"/>
    <s v="tct_josmam"/>
    <s v="4-Menor/Localizado"/>
    <x v="0"/>
    <x v="0"/>
    <x v="1"/>
    <s v="TELEFONICA EMPRESAS DE CHILE SA"/>
    <s v="RONDA Y REVISION DE SALAS"/>
    <s v="28/02/2024 7:10:19"/>
    <s v="28/02/2024 7:11:10"/>
    <x v="0"/>
    <s v="CDP ANTIGUO 1"/>
    <s v="CDP ANTIGUO 2"/>
    <s v="28/02/2024 7:12:30"/>
    <s v="28/02/2024 23:50:00"/>
    <s v="RONDA Y REVISION DE SALAS"/>
    <s v="RONDAS REALIZADAS"/>
    <d v="1899-12-30T00:01:04"/>
    <d v="1899-12-30T00:02:11"/>
    <d v="1899-12-30T00:01:07"/>
  </r>
  <r>
    <s v="INC000002640786"/>
    <s v="HOUSING"/>
    <x v="11"/>
    <s v="APQ ACCESOS"/>
    <s v="JOSE G MARQUEZ MARCANO"/>
    <s v="tct_josmam"/>
    <s v="4-Menor/Localizado"/>
    <x v="0"/>
    <x v="0"/>
    <x v="1"/>
    <s v="TELEFONICA EMPRESAS DE CHILE SA"/>
    <s v="RONDA Y REVISION DE SALAS"/>
    <s v="28/02/2024 7:12:53"/>
    <s v="28/02/2024 7:13:44"/>
    <x v="0"/>
    <s v="CDP ANTIGUO 1"/>
    <s v="CDP ANTIGUO 2"/>
    <s v="28/02/2024 7:15:06"/>
    <s v="28/02/2024 23:50:00"/>
    <s v="RONDA Y REVISION DE SALAS"/>
    <s v="RONDAS REALIZADAS"/>
    <d v="1899-12-30T00:00:27"/>
    <d v="1899-12-30T00:02:13"/>
    <d v="1899-12-30T00:01:46"/>
  </r>
  <r>
    <s v="INC000002640788"/>
    <s v="HOUSING"/>
    <x v="11"/>
    <s v="APQ ACCESOS"/>
    <s v="JOSE G MARQUEZ MARCANO"/>
    <s v="tct_josmam"/>
    <s v="4-Menor/Localizado"/>
    <x v="0"/>
    <x v="0"/>
    <x v="1"/>
    <s v="TELEFONICA EMPRESAS DE CHILE SA"/>
    <s v="RONDA Y REVISION DE SALAS"/>
    <s v="28/02/2024 7:15:29"/>
    <s v="28/02/2024 7:16:20"/>
    <x v="0"/>
    <s v="CDP ANTIGUO 1"/>
    <s v="CDP ANTIGUO 2"/>
    <s v="28/02/2024 7:17:29"/>
    <s v="28/02/2024 23:50:00"/>
    <s v="RONDA Y REVISION DE SALAS"/>
    <s v="RONDAS REALIZADAS"/>
    <d v="1899-12-30T00:00:55"/>
    <d v="1899-12-30T00:02:00"/>
    <d v="1899-12-30T00:01:05"/>
  </r>
  <r>
    <s v="INC000002640907"/>
    <s v="VPN IP - MPLS"/>
    <x v="7"/>
    <s v="GESTION HD"/>
    <s v="EDUARDO J CAMACHO URDANETA"/>
    <s v="frp_pcamay"/>
    <s v="3-Moderado/Limitado"/>
    <x v="1"/>
    <x v="1"/>
    <x v="1"/>
    <s v="TELEFONICA GLOBAL TECHNOLOGY S.A.AGENCIA EN CHILE"/>
    <s v="HD/RE: [SOC] SERVIDORES PLATAFORMA ZABBIX"/>
    <s v="27/02/2024 17:32:13"/>
    <s v="27/02/2024 17:39:09"/>
    <x v="0"/>
    <s v="TI"/>
    <s v="SISTEMAS OPERATIVOS"/>
    <s v="27/02/2024 18:14:27"/>
    <s v="27/02/2024 23:50:00"/>
    <s v="PREVENTIVO: NO_x000a_CODIGO DE SERVICIO:_x000a_DIRECCION:_x000a_QUIEN REPORTA:+56 9 4135 5459 |  Eduardo José Camacho Urdaneta_x000a_CONTACTO EN TERRENO:_x000a_PROBLEMA:_x000a_REQUERIMIENTO:en crear folio de requerimiento para cursar lo descrito_x000a_en correo histórico. El folio de requerimien"/>
    <s v="SE REALIZAN LAS CONFIGURACIONES PROPUESTAS Y APROBADAS POR EL EL RESPONSABLE FUNCIONAL"/>
    <d v="1899-12-30T00:00:00"/>
    <d v="1899-12-30T00:42:14"/>
    <d v="1899-12-30T00:42:14"/>
  </r>
  <r>
    <s v="INC000002640917"/>
    <s v="SAP"/>
    <x v="9"/>
    <s v="CLOUD SAP HANA"/>
    <s v="FREDDY O CORTES DIAZ"/>
    <s v="tct_fcorte"/>
    <s v="4-Menor/Localizado"/>
    <x v="0"/>
    <x v="0"/>
    <x v="1"/>
    <s v="TELEFONICA EMPRESAS DE CHILE SA"/>
    <s v="CHECKLIST SAP ECC PRD 12.02.2024"/>
    <s v="27/02/2024 17:45:05"/>
    <s v="27/02/2024 17:46:22"/>
    <x v="0"/>
    <s v="TI"/>
    <s v="APLICATIVOS"/>
    <s v="27/02/2024 18:02:01"/>
    <s v="27/02/2024 23:50:00"/>
    <s v="CHECKLIST SAP ECC PRD 12.02.2024 INCHALAM - BLUMAR"/>
    <s v="Se ejecuta con éxito checklist diario con fecha 12.02.2024"/>
    <d v="1899-12-30T00:00:00"/>
    <d v="1899-12-30T00:00:00"/>
    <d v="1899-12-30T00:00:00"/>
  </r>
  <r>
    <s v="INC000002640922"/>
    <s v="SAP"/>
    <x v="9"/>
    <s v="CLOUD SAP HANA"/>
    <s v="FREDDY O CORTES DIAZ"/>
    <s v="tct_fcorte"/>
    <s v="4-Menor/Localizado"/>
    <x v="0"/>
    <x v="0"/>
    <x v="1"/>
    <s v="TELEFONICA EMPRESAS DE CHILE SA"/>
    <s v="CHECKLIST SAP ECC PRD 13.02.2024"/>
    <s v="27/02/2024 17:46:46"/>
    <s v="27/02/2024 17:47:46"/>
    <x v="0"/>
    <s v="TI"/>
    <s v="APLICATIVOS"/>
    <s v="27/02/2024 18:00:43"/>
    <s v="27/02/2024 23:50:00"/>
    <s v="CHECKLIST SAP ECC PRD 13.02.2024 INCHALAM - BLUMAR"/>
    <s v="Se ejecuta con éxito checklist diario con fecha 13.02.2024"/>
    <d v="1899-12-30T00:00:00"/>
    <d v="1899-12-30T00:00:00"/>
    <d v="1899-12-30T00:00:00"/>
  </r>
  <r>
    <s v="INC000002640924"/>
    <s v="SAP"/>
    <x v="9"/>
    <s v="CLOUD SAP HANA"/>
    <s v="FREDDY O CORTES DIAZ"/>
    <s v="tct_fcorte"/>
    <s v="4-Menor/Localizado"/>
    <x v="0"/>
    <x v="0"/>
    <x v="1"/>
    <s v="TELEFONICA EMPRESAS DE CHILE SA"/>
    <s v="CHECKLIST SAP ECC PRD 14.02.2024"/>
    <s v="27/02/2024 17:48:12"/>
    <s v="27/02/2024 17:49:12"/>
    <x v="0"/>
    <s v="TI"/>
    <s v="APLICATIVOS"/>
    <s v="27/02/2024 18:04:00"/>
    <s v="27/02/2024 23:50:00"/>
    <s v="CHECKLIST SAP ECC PRD 14.02.2024 INCHALAM - BLUMAR"/>
    <s v="Se ejecuta con éxito checklist diario con fecha 14.02.2024"/>
    <d v="1899-12-30T00:00:00"/>
    <d v="1899-12-30T00:00:00"/>
    <d v="1899-12-30T00:00:00"/>
  </r>
  <r>
    <s v="INC000002640926"/>
    <s v="SAP"/>
    <x v="9"/>
    <s v="CLOUD SAP HANA"/>
    <s v="FREDDY O CORTES DIAZ"/>
    <s v="tct_fcorte"/>
    <s v="4-Menor/Localizado"/>
    <x v="0"/>
    <x v="0"/>
    <x v="1"/>
    <s v="TELEFONICA EMPRESAS DE CHILE SA"/>
    <s v="CHECKLIST SAP ECC PRD 16.02.2024"/>
    <s v="27/02/2024 17:50:01"/>
    <s v="27/02/2024 17:50:57"/>
    <x v="0"/>
    <s v="TI"/>
    <s v="APLICATIVOS"/>
    <s v="27/02/2024 17:58:48"/>
    <s v="27/02/2024 23:50:00"/>
    <s v="CHECKLIST SAP ECC PRD 16.02.2024 INCHALAM - BLUMAR"/>
    <s v="Se ejecuta con éxito checklist diario con fecha 16.02.2024"/>
    <d v="1899-12-30T00:00:00"/>
    <d v="1899-12-30T00:00:00"/>
    <d v="1899-12-30T00:00:00"/>
  </r>
  <r>
    <s v="INC000002640931"/>
    <s v="SAP"/>
    <x v="9"/>
    <s v="CLOUD SAP HANA"/>
    <s v="FREDDY O CORTES DIAZ"/>
    <s v="tct_fcorte"/>
    <s v="4-Menor/Localizado"/>
    <x v="0"/>
    <x v="0"/>
    <x v="1"/>
    <s v="TELEFONICA EMPRESAS DE CHILE SA"/>
    <s v="CHECKLIST SAP ECC PRD 15.02.2024"/>
    <s v="27/02/2024 17:52:01"/>
    <s v="27/02/2024 17:52:59"/>
    <x v="0"/>
    <s v="TI"/>
    <s v="APLICATIVOS"/>
    <s v="27/02/2024 17:56:38"/>
    <s v="27/02/2024 23:50:00"/>
    <s v="CHECKLIST SAP ECC PRD 15.02.2024 INCHALAM - BLUMAR"/>
    <s v="Se ejecuta con éxito checklist diario con fecha 15.02.2024"/>
    <d v="1899-12-30T00:00:00"/>
    <d v="1899-12-30T00:00:00"/>
    <d v="1899-12-30T00:00:00"/>
  </r>
  <r>
    <s v="INC000002640936"/>
    <s v="SAP"/>
    <x v="9"/>
    <s v="CLOUD SAP HANA"/>
    <s v="FREDDY O CORTES DIAZ"/>
    <s v="tct_fcorte"/>
    <s v="4-Menor/Localizado"/>
    <x v="0"/>
    <x v="0"/>
    <x v="1"/>
    <s v="TELEFONICA EMPRESAS DE CHILE SA"/>
    <s v="CHECKLIST SAP ECC PRD 26.02.2024"/>
    <s v="27/02/2024 18:05:48"/>
    <s v="27/02/2024 18:07:00"/>
    <x v="0"/>
    <s v="TI"/>
    <s v="APLICATIVOS"/>
    <s v="27/02/2024 18:09:16"/>
    <s v="27/02/2024 23:50:00"/>
    <s v="CHECKLIST SAP ECC PRD 26.02.2024 INCHALAM - BLUMAR"/>
    <s v="Se ejecuta con éxito checklist diario con fecha 26.02.2024"/>
    <d v="1899-12-30T00:00:00"/>
    <d v="1899-12-30T00:00:00"/>
    <d v="1899-12-30T00:00:00"/>
  </r>
  <r>
    <s v="INC000002640939"/>
    <s v="SAP"/>
    <x v="9"/>
    <s v="CLOUD SAP HANA"/>
    <s v="FREDDY O CORTES DIAZ"/>
    <s v="tct_fcorte"/>
    <s v="4-Menor/Localizado"/>
    <x v="0"/>
    <x v="0"/>
    <x v="1"/>
    <s v="TELEFONICA EMPRESAS DE CHILE SA"/>
    <s v="CHECKLIST SAP ECC PRD 20.02.2024"/>
    <s v="27/02/2024 18:10:04"/>
    <s v="27/02/2024 18:11:08"/>
    <x v="0"/>
    <s v="TI"/>
    <s v="APLICATIVOS"/>
    <s v="27/02/2024 18:13:58"/>
    <s v="27/02/2024 23:50:00"/>
    <s v="CHECKLIST SAP ECC PRD 20.02.2024 INCHALAM - BLUMAR"/>
    <s v="Se ejecuta con éxito checklist diario con fecha 20.02.2024"/>
    <d v="1899-12-30T00:00:00"/>
    <d v="1899-12-30T00:00:00"/>
    <d v="1899-12-30T00:00:00"/>
  </r>
  <r>
    <s v="INC000002641014"/>
    <s v="VPN IP - MPLS"/>
    <x v="18"/>
    <s v="GESTION HD"/>
    <s v="CRISTOBAL I REYES DELGADO"/>
    <s v="frp_kefern"/>
    <s v="3-Moderado/Limitado"/>
    <x v="1"/>
    <x v="1"/>
    <x v="1"/>
    <s v="EMPRESA NACIONAL DE CERTIFICACIONES"/>
    <s v="Pdte derivacion en horario hábil |HD | Nodo 3 Clúster DB"/>
    <s v="27/02/2024 18:26:13"/>
    <s v="27/02/2024 18:27:43"/>
    <x v="0"/>
    <s v="TI"/>
    <s v="BASES DE DATOS"/>
    <s v="28/02/2024 14:47:00"/>
    <s v="28/02/2024 23:50:00"/>
    <s v="PREVENTIVO: NO_x000a_CODIGO DE SERVICIO:192.168.1.124_x000a_DIRECCION:_x000a_QUIEN REPORTA:Manuel Benítez Román (+56 9) 62975459_x000a_CONTACTO EN TERRENO:_x000a_PROBLEMA:_x000a_REQUERIMIENTO:Estimados_x000a__x000a_Buenas tardes, favor su ayuda con levantamiento de la configuración del_x000a_nodo 3 del clus"/>
    <s v="Correo informativo enviado a cliente con los datos solicitados."/>
    <d v="1899-12-30T19:30:54"/>
    <d v="1899-12-30T20:20:47"/>
    <d v="1899-12-30T00:49:53"/>
  </r>
  <r>
    <s v="INC000002641224"/>
    <s v="TICKET-INTELIGENTE"/>
    <x v="6"/>
    <s v="GESTION TI"/>
    <s v="PAUL A SEPULVEDA ALVAREZ"/>
    <s v="USR_TSIGHT"/>
    <s v="1-Extenso/Generalizado"/>
    <x v="0"/>
    <x v="0"/>
    <x v="3"/>
    <s v="COAGRA S A"/>
    <s v="coagra01 - sap_prod_e_vm TICKET AUTOMATICO"/>
    <s v="27/02/2024 22:15:25"/>
    <s v="27/02/2024 22:15:25"/>
    <x v="0"/>
    <s v="TRUESIGHT"/>
    <s v="TRUESIGHT"/>
    <s v="28/02/2024 9:24:06"/>
    <s v="2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utilizacion por procesos sap en ejecucion en servidor. se mantiene en observacion comportamiento"/>
    <d v="1899-12-30T11:07:13"/>
    <d v="1899-12-30T11:08:41"/>
    <d v="1899-12-30T00:01:28"/>
  </r>
  <r>
    <s v="INC000002641603"/>
    <s v="HOUSING"/>
    <x v="11"/>
    <s v="APQ ACCESOS"/>
    <s v="ESTEBAN O BUSTOS CORNEJO"/>
    <s v="tct_ebusto"/>
    <s v="4-Menor/Localizado"/>
    <x v="0"/>
    <x v="0"/>
    <x v="1"/>
    <s v="TELEFONICA EMPRESAS DE CHILE SA"/>
    <s v="RONDA Y REVISION DE SALAS TECNICAS"/>
    <s v="28/02/2024 8:03:55"/>
    <s v="28/02/2024 8:05:05"/>
    <x v="0"/>
    <s v="CDP ANTIGUO 1"/>
    <s v="CDP ANTIGUO 2"/>
    <s v="28/02/2024 9:10:53"/>
    <s v="28/02/2024 23:50:00"/>
    <s v="RONDA Y REVISION DE SALAS TECNICAS"/>
    <s v="RONDA REALIZADA"/>
    <d v="1899-12-30T01:05:48"/>
    <d v="1899-12-30T01:06:58"/>
    <d v="1899-12-30T00:01:10"/>
  </r>
  <r>
    <s v="INC000002641609"/>
    <s v="SAP"/>
    <x v="9"/>
    <s v="CLOUD SAP HANA"/>
    <s v="NICOLAS A SAAVEDRA EGUILUZ"/>
    <s v="tct_nsaave"/>
    <s v="4-Menor/Localizado"/>
    <x v="0"/>
    <x v="0"/>
    <x v="1"/>
    <s v="TELEFONICA EMPRESAS DE CHILE SA"/>
    <s v="Checklist Diario Clientes 28.02.24"/>
    <s v="28/02/2024 7:33:04"/>
    <s v="28/02/2024 7:33:59"/>
    <x v="0"/>
    <s v="Service"/>
    <s v="Internal"/>
    <s v="28/02/2024 7:34:24"/>
    <s v="28/02/2024 23:50:00"/>
    <s v="Se realiza Checklist Diario de los clientes; _x000a_HDC_x000a_NUTRISCO"/>
    <s v="Se realiza Checklist Diario de los clientes; _x000a_HDC_x000a_NUTRISCO"/>
    <d v="1899-12-30T00:00:00"/>
    <d v="1899-12-30T00:01:20"/>
    <d v="1899-12-30T00:01:20"/>
  </r>
  <r>
    <s v="INC000002641658"/>
    <s v="HOUSING"/>
    <x v="8"/>
    <s v="ADMINISTRADORES RESIDENTES"/>
    <s v="FERNEY D GARZON PEÑA"/>
    <s v="frp_jugonz"/>
    <s v="3-Moderado/Limitado"/>
    <x v="1"/>
    <x v="1"/>
    <x v="1"/>
    <s v="TELEFONICA EMPRESAS DE CHILE SA"/>
    <s v="GESTION DATACENTER/ ACCESOS / TELEFONICA EMPRESAS DE CHILE SA"/>
    <s v="28/02/2024 10:30:14"/>
    <s v="28/02/2024 10:31:03"/>
    <x v="0"/>
    <s v="COMUNICACIONES"/>
    <s v="VPN IP - MPLS"/>
    <s v="28/02/2024 11:45:51"/>
    <s v="28/02/2024 23:50:00"/>
    <s v="EMPRESA: TELEFONICA EMPRESAS DE CHILE SA_x000a_CÓDIGO DE SERVICIO: _x000a_DIRECCIÓN: Av. Presidente Prieto #226, Paine, Santiago_x000a_NOMBRE DE QUIEN REPORTA: Larry Frank Peña Gonzalez_x000a_TELÉFONO DE QUIEN REPORTA: +569 9467 1976_x000a_NOMBRE DE CONTACTO EN TERRENO: Jorge Pozo P."/>
    <m/>
    <d v="1899-12-30T01:59:58"/>
    <d v="1899-12-30T01:15:37"/>
    <d v="1899-12-30T00:15:39"/>
  </r>
  <r>
    <s v="INC000002641691"/>
    <s v="HOUSING"/>
    <x v="14"/>
    <s v="ADMINISTRADORES RESIDENTES"/>
    <s v="SEBASTIAN A JARA VIDAL"/>
    <s v="frp_jugonz"/>
    <s v="3-Moderado/Limitado"/>
    <x v="1"/>
    <x v="1"/>
    <x v="1"/>
    <s v="VIRGIN MOBILE CHILE SPA"/>
    <s v="GESTION DATACENTER/ ACCESOS / VIRGIN MOBILE CHILE SPA"/>
    <s v="28/02/2024 11:59:26"/>
    <s v="28/02/2024 12:01:30"/>
    <x v="0"/>
    <s v="COMUNICACIONES"/>
    <s v="VPN IP - MPLS"/>
    <s v="28/02/2024 12:33:03"/>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46"/>
    <d v="1899-12-30T00:33:37"/>
    <d v="1899-12-30T00:23:51"/>
  </r>
  <r>
    <s v="INC000002641693"/>
    <s v="INFRAESTRUCTURA DC"/>
    <x v="2"/>
    <s v="APQ ACCESOS"/>
    <s v="JONATHAN A MARQUEZ ASTENGO"/>
    <s v="tct_sjarav"/>
    <s v="4-Menor/Localizado"/>
    <x v="0"/>
    <x v="0"/>
    <x v="0"/>
    <s v="TELEFONICA CYBERSECURITY TECH CHILE SPA"/>
    <s v="SUPERVISION USS/CRQ 81791"/>
    <s v="28/02/2024 11:48:55"/>
    <s v="28/02/2024 11:50:54"/>
    <x v="0"/>
    <s v="CDP ANTIGUO 1"/>
    <s v="CDP ANTIGUO 2"/>
    <s v="28/02/2024 16:10:06"/>
    <s v="28/02/2024 23:50:00"/>
    <s v="PREVENTIVO: NO_x000a_CÓDIGO DE SERVICIO:_x000a_DIRECCIÓN:  DCSM_x000a_QUIEN REPORTA: RENE VILLEGAS_x000a_CONTACTO EN TERRENO: DC OPERADOR N1_x000a_PROBLEMA: RETIRO EQUIPO_x000a_REQUERIMIENTO: INGRESO DE EQUIPAMIENTO EN TIC 1 RACK USS2 - RETIRO DE EQUIPAMIENTO TIC 1 RACK USS1"/>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41758"/>
    <s v="HOUSING"/>
    <x v="11"/>
    <s v="APQ ACCESOS"/>
    <s v="ESTEBAN O BUSTOS CORNEJO"/>
    <s v="tct_ebusto"/>
    <s v="4-Menor/Localizado"/>
    <x v="0"/>
    <x v="0"/>
    <x v="1"/>
    <s v="TELEFONICA EMPRESAS DE CHILE SA"/>
    <s v="TOMA DE ALARMAS DE CLIENTES"/>
    <s v="28/02/2024 9:29:08"/>
    <s v="28/02/2024 9:30:49"/>
    <x v="0"/>
    <s v="CDP ANTIGUO 1"/>
    <s v="CDP ANTIGUO 2"/>
    <s v="28/02/2024 10:18:58"/>
    <s v="28/02/2024 23:50:00"/>
    <s v="TOMA DE ALARMAS DE CLIENTES"/>
    <s v="TOMA DE ALARMAS REALIZADA"/>
    <d v="1899-12-30T00:48:09"/>
    <d v="1899-12-30T00:49:50"/>
    <d v="1899-12-30T00:01:41"/>
  </r>
  <r>
    <s v="INC000002641821"/>
    <s v="VPN IP - MPLS"/>
    <x v="18"/>
    <s v="GESTION HD"/>
    <s v="CRISTOBAL I REYES DELGADO"/>
    <s v="frp_fpetro"/>
    <s v="3-Moderado/Limitado"/>
    <x v="1"/>
    <x v="1"/>
    <x v="1"/>
    <s v="TELEFONICA GLOBAL TECHNOLOGY S.A.AGENCIA EN CHILE"/>
    <s v="HD/_x000a_Lentitud Motor BD 10.233.49.6"/>
    <s v="28/02/2024 9:34:39"/>
    <s v="28/02/2024 9:37:44"/>
    <x v="0"/>
    <s v="TI"/>
    <s v="BASES DE DATOS"/>
    <s v="28/02/2024 14:45:46"/>
    <s v="28/02/2024 23:50:00"/>
    <s v="PREVENTIVO: NO_x000a_CODIGO DE SERVICIO: _x000a_DIRECCION:_x000a_QUIEN REPORTA: Sergio Cáceres Zapata +569 9905 6794_x000a_CONTACTO EN TERRENO: Sergio Cáceres Zapata +569 9905 6794_x000a__x000a_REQUERIMIENTO:_x000a__x000a_Buen día, es posible que nos ayuden a revisar que proceso del SQL Server_x000a_tiene t"/>
    <s v="Se normaliza estado de la instancia BD afectada por lentitud. Esto se debió a sesiones que generaban bloqueos constantes, afectando la perfonmance. Se enviaron todos los antecedentes via correo."/>
    <d v="1899-12-30T03:39:07"/>
    <d v="1899-12-30T05:11:07"/>
    <d v="1899-12-30T01:32:00"/>
  </r>
  <r>
    <s v="INC000002641871"/>
    <s v="VPN IP - MPLS"/>
    <x v="12"/>
    <s v="GESTION HD"/>
    <s v="DENISE CRUZAT ETCHEBERRY"/>
    <s v="frp_kefern"/>
    <s v="3-Moderado/Limitado"/>
    <x v="1"/>
    <x v="1"/>
    <x v="3"/>
    <s v="TELEFONICA GLOBAL TECHNOLOGY S.A.AGENCIA EN CHILE"/>
    <s v="HD |  Lentitud Motor BD 10.233.49.6"/>
    <s v="28/02/2024 10:48:44"/>
    <s v="28/02/2024 10:51:48"/>
    <x v="1"/>
    <s v="CDP ANTIGUO 1"/>
    <s v="CDP ANTIGUO 2"/>
    <s v="28/02/2024 11:01:52"/>
    <s v="28/02/2024 11:01:52"/>
    <s v="PREVENTIVO: NO_x000a_CODIGO DE SERVICIO:_x000a_DIRECCION:_x000a_QUIEN REPORTA:Sergio Cáceres Zapata +569 9905 6794_x000a_CONTACTO EN TERRENO:_x000a_PROBLEMA:Lentitud Motor BD 10.233.49.6_x000a_Buen día, es posible que nos ayuden a revisar que proceso del SQL Server_x000a_tiene tomado el servidor"/>
    <s v="folio duplicado_x000a__x000a_se trabaja con  Lentitud Motor BD 10.233.49.6||FOLIO INC000002641821||APERTURA"/>
    <d v="1899-12-30T00:00:00"/>
    <d v="1899-12-30T00:13:08"/>
    <d v="1899-12-30T00:13:08"/>
  </r>
  <r>
    <s v="INC000002641890"/>
    <s v="VPN IP - MPLS"/>
    <x v="6"/>
    <s v="BELIEVE"/>
    <s v="GIOVANNI D ROCCO VALENZUELA"/>
    <s v="frp_dvilca"/>
    <s v="4-Menor/Localizado"/>
    <x v="0"/>
    <x v="0"/>
    <x v="1"/>
    <s v="TELEFONICA CYBERSECURITY TECH CHILE SPA"/>
    <s v="REQ / SOC/Reset Pass usuario Catherine"/>
    <s v="28/02/2024 11:02:10"/>
    <s v="28/02/2024 11:03:19"/>
    <x v="0"/>
    <s v="CDP ANTIGUO 1"/>
    <s v="CDP ANTIGUO 2"/>
    <s v="28/02/2024 13:48:22"/>
    <s v="28/02/2024 23:50:00"/>
    <s v="PREVENTIVO: NO_x000a_CODIGO DE SERVICIO:_x000a_DIRECCION:      _x000a_CIUDAD:             _x000a_COMUNA:_x000a_NOMBRE QUIEN REPORTA:SAMANTHA MICHELLE MARTINEZ NUÑEZ_x000a_TELEFONO QUIEN REPORTA: +56 9 7242 3694_x000a_NOMBRE CONTACTO EN TERRENO:        _x000a_REQUERIMIENTO:_x000a_@SOC Empresas_x000a__x000a_Favor generar"/>
    <s v="se realiza reseteo de password segun lo solicitado, se envia de forma interna y se valida correctamente"/>
    <d v="1899-12-30T00:00:00"/>
    <d v="1899-12-30T02:46:12"/>
    <d v="1899-12-30T02:46:12"/>
  </r>
  <r>
    <s v="INC000002642005"/>
    <s v="SAP"/>
    <x v="9"/>
    <s v="CLOUD SAP HANA"/>
    <s v="OSCAR A GUZMAN MEDIC"/>
    <s v="tct_oguzma"/>
    <s v="3-Moderado/Limitado"/>
    <x v="0"/>
    <x v="0"/>
    <x v="1"/>
    <s v="TELEFONICA GLOBAL TECHNOLOGY S.A.AGENCIA EN CHILE"/>
    <s v="Checklist Diarios 24.02.2024"/>
    <s v="28/02/2024 10:55:16"/>
    <s v="28/02/2024 10:58:00"/>
    <x v="0"/>
    <s v="TI"/>
    <s v="SERVICIOS DE HOSTING"/>
    <s v="28/02/2024 11:53:46"/>
    <s v="28/02/2024 23:50:00"/>
    <s v="ACMA-COAGRA-NUTRISCO-FUSAN-SUGAL-HDC-BLUMAR-INCHALAM-HCUA"/>
    <s v="Checklist enviados"/>
    <d v="1899-12-30T00:00:00"/>
    <d v="1899-12-30T00:58:30"/>
    <d v="1899-12-30T00:58:30"/>
  </r>
  <r>
    <s v="INC000002642007"/>
    <s v="SAP"/>
    <x v="9"/>
    <s v="CLOUD SAP HANA"/>
    <s v="OSCAR A GUZMAN MEDIC"/>
    <s v="tct_oguzma"/>
    <s v="3-Moderado/Limitado"/>
    <x v="0"/>
    <x v="0"/>
    <x v="1"/>
    <s v="TELEFONICA GLOBAL TECHNOLOGY S.A.AGENCIA EN CHILE"/>
    <s v="Checklist Diarios 25.02.2024"/>
    <s v="28/02/2024 10:59:53"/>
    <s v="28/02/2024 11:00:27"/>
    <x v="0"/>
    <s v="TI"/>
    <s v="SERVICIOS DE HOSTING"/>
    <s v="28/02/2024 12:29:20"/>
    <s v="28/02/2024 23:50:00"/>
    <s v="ACMA-COAGRA-NUTRISCO-FUSAN-SUGAL-HDC-BLUMAR-INCHALAM-HCUA"/>
    <s v="Checklist enviados"/>
    <d v="1899-12-30T00:00:00"/>
    <d v="1899-12-30T01:29:27"/>
    <d v="1899-12-30T01:29:27"/>
  </r>
  <r>
    <s v="INC000002642011"/>
    <s v="SAP"/>
    <x v="9"/>
    <s v="CLOUD SAP HANA"/>
    <s v="OSCAR A GUZMAN MEDIC"/>
    <s v="tct_oguzma"/>
    <s v="3-Moderado/Limitado"/>
    <x v="0"/>
    <x v="0"/>
    <x v="1"/>
    <s v="TELEFONICA GLOBAL TECHNOLOGY S.A.AGENCIA EN CHILE"/>
    <s v="Transporte OT // Lunes 26 de Febrero a las 07 horas"/>
    <s v="28/02/2024 11:08:34"/>
    <s v="28/02/2024 11:10:40"/>
    <x v="0"/>
    <s v="TI"/>
    <s v="APLICATIVOS"/>
    <s v="28/02/2024 12:41:26"/>
    <s v="28/02/2024 23:50:00"/>
    <s v="NUTRISCO"/>
    <s v="Se informa que las OT han sido transportadas según solicitud de forma satisfactoria."/>
    <d v="1899-12-30T00:00:00"/>
    <d v="1899-12-30T01:32:52"/>
    <d v="1899-12-30T01:32:52"/>
  </r>
  <r>
    <s v="INC000002642012"/>
    <s v="HOSTING VIRTUAL"/>
    <x v="6"/>
    <s v="SISTEMA OPERATIVO MICROSOFT"/>
    <s v="JAVIER CUEVAS"/>
    <s v="tct_jacuev"/>
    <s v="4-Menor/Localizado"/>
    <x v="0"/>
    <x v="0"/>
    <x v="1"/>
    <s v="TELEFONICA GLOBAL TECHNOLOGY S.A.AGENCIA EN CHILE"/>
    <s v="Problemas de Acceso Servidor"/>
    <s v="28/02/2024 11:02:34"/>
    <s v="28/02/2024 11:02:56"/>
    <x v="0"/>
    <s v="TI"/>
    <s v="SISTEMAS OPERATIVOS"/>
    <s v="28/02/2024 11:09:20"/>
    <s v="28/02/2024 23:50:00"/>
    <s v="Problemas de Acceso Servidor"/>
    <s v="Problemas de Acceso Servidor"/>
    <d v="1899-12-30T00:00:00"/>
    <d v="1899-12-30T00:06:46"/>
    <d v="1899-12-30T00:06:46"/>
  </r>
  <r>
    <s v="INC000002642013"/>
    <s v="HOSTING VIRTUAL"/>
    <x v="6"/>
    <s v="SISTEMA OPERATIVO MICROSOFT"/>
    <s v="JAVIER CUEVAS"/>
    <s v="tct_jacuev"/>
    <s v="4-Menor/Localizado"/>
    <x v="0"/>
    <x v="0"/>
    <x v="1"/>
    <s v="TELEFONICA GLOBAL TECHNOLOGY S.A.AGENCIA EN CHILE"/>
    <s v="Lentitud Motor BD"/>
    <s v="28/02/2024 11:03:03"/>
    <s v="28/02/2024 11:03:17"/>
    <x v="0"/>
    <s v="TI"/>
    <s v="SISTEMAS OPERATIVOS"/>
    <s v="28/02/2024 11:08:14"/>
    <s v="28/02/2024 23:50:00"/>
    <s v="Lentitud Motor BD"/>
    <s v="Lentitud Motor BD FOLIO"/>
    <d v="1899-12-30T00:00:00"/>
    <d v="1899-12-30T00:05:11"/>
    <d v="1899-12-30T00:05:11"/>
  </r>
  <r>
    <s v="INC000002642014"/>
    <s v="HOSTING VIRTUAL"/>
    <x v="6"/>
    <s v="SISTEMA OPERATIVO MICROSOFT"/>
    <s v="JAVIER CUEVAS"/>
    <s v="tct_jacuev"/>
    <s v="4-Menor/Localizado"/>
    <x v="0"/>
    <x v="0"/>
    <x v="1"/>
    <s v="TELEFONICA GLOBAL TECHNOLOGY S.A.AGENCIA EN CHILE"/>
    <s v="SEGUMIENTO VULNERAVILIDADES ESPAÑA"/>
    <s v="28/02/2024 11:03:25"/>
    <s v="28/02/2024 11:03:56"/>
    <x v="0"/>
    <s v="TI"/>
    <s v="SISTEMAS OPERATIVOS"/>
    <s v="28/02/2024 11:07:21"/>
    <s v="28/02/2024 23:50:00"/>
    <s v="SEGUMIENTO VULNERAVILIDADES ESPAÑA"/>
    <s v="SEGUMIENTO VULNERAVILIDADES ESPAÑA"/>
    <d v="1899-12-30T00:00:00"/>
    <d v="1899-12-30T00:03:56"/>
    <d v="1899-12-30T00:03:56"/>
  </r>
  <r>
    <s v="INC000002642015"/>
    <s v="HOSTING VIRTUAL"/>
    <x v="6"/>
    <s v="SISTEMA OPERATIVO MICROSOFT"/>
    <s v="JAVIER CUEVAS"/>
    <s v="tct_jacuev"/>
    <s v="4-Menor/Localizado"/>
    <x v="0"/>
    <x v="0"/>
    <x v="1"/>
    <s v="TELEFONICA GLOBAL TECHNOLOGY S.A.AGENCIA EN CHILE"/>
    <s v="SD MS  SEGURIDADAD"/>
    <s v="28/02/2024 11:04:08"/>
    <s v="28/02/2024 11:04:34"/>
    <x v="0"/>
    <s v="TI"/>
    <s v="SISTEMAS OPERATIVOS"/>
    <s v="28/02/2024 11:06:29"/>
    <s v="28/02/2024 23:50:00"/>
    <s v="SD MS  SEGURIDADADatender requerimiento del cliente. La solicitud fue realizada directamente al área resolutoria sin pasar por el flujo de mesa de ayuda"/>
    <s v="SD MS  SEGURIDADAD"/>
    <d v="1899-12-30T00:00:00"/>
    <d v="1899-12-30T00:02:21"/>
    <d v="1899-12-30T00:02:21"/>
  </r>
  <r>
    <s v="INC000002642016"/>
    <s v="HOSTING VIRTUAL"/>
    <x v="6"/>
    <s v="SISTEMA OPERATIVO MICROSOFT"/>
    <s v="JAVIER CUEVAS"/>
    <s v="tct_jacuev"/>
    <s v="4-Menor/Localizado"/>
    <x v="0"/>
    <x v="0"/>
    <x v="1"/>
    <s v="TELEFONICA GLOBAL TECHNOLOGY S.A.AGENCIA EN CHILE"/>
    <s v="REUNION COOORDINACION"/>
    <s v="28/02/2024 11:04:42"/>
    <s v="28/02/2024 11:04:54"/>
    <x v="0"/>
    <s v="TI"/>
    <s v="SISTEMAS OPERATIVOS"/>
    <s v="28/02/2024 11:05:42"/>
    <s v="28/02/2024 23:50:00"/>
    <s v="REUNION COOORDINACION"/>
    <s v="OK"/>
    <d v="1899-12-30T00:00:00"/>
    <d v="1899-12-30T00:01:00"/>
    <d v="1899-12-30T00:01:00"/>
  </r>
  <r>
    <s v="INC000002642018"/>
    <s v="SAP"/>
    <x v="9"/>
    <s v="CLOUD SAP HANA"/>
    <s v="OSCAR A GUZMAN MEDIC"/>
    <s v="tct_oguzma"/>
    <s v="3-Moderado/Limitado"/>
    <x v="0"/>
    <x v="0"/>
    <x v="1"/>
    <s v="TELEFONICA GLOBAL TECHNOLOGY S.A.AGENCIA EN CHILE"/>
    <s v="Checklist Diarios 26.02.2024"/>
    <s v="28/02/2024 11:12:58"/>
    <s v="28/02/2024 11:13:00"/>
    <x v="0"/>
    <s v="TI"/>
    <s v="SERVICIOS DE HOSTING"/>
    <s v="28/02/2024 12:45:41"/>
    <s v="28/02/2024 23:50:00"/>
    <s v="ACMA-COAGRA-FRUSAN"/>
    <s v="Checklist enviados"/>
    <d v="1899-12-30T00:00:00"/>
    <d v="1899-12-30T01:32:43"/>
    <d v="1899-12-30T01:32:43"/>
  </r>
  <r>
    <s v="INC000002642020"/>
    <s v="SAP"/>
    <x v="9"/>
    <s v="CLOUD SAP HANA"/>
    <s v="OSCAR A GUZMAN MEDIC"/>
    <s v="tct_oguzma"/>
    <s v="3-Moderado/Limitado"/>
    <x v="0"/>
    <x v="0"/>
    <x v="1"/>
    <s v="TELEFONICA GLOBAL TECHNOLOGY S.A.AGENCIA EN CHILE"/>
    <s v="Transporte OT // Lunes 26 de Febrero a las 23 horas"/>
    <s v="28/02/2024 11:13:48"/>
    <s v="28/02/2024 11:20:03"/>
    <x v="0"/>
    <s v="TI"/>
    <s v="APLICATIVOS"/>
    <s v="28/02/2024 13:01:03"/>
    <s v="28/02/2024 23:50:00"/>
    <s v="NUTRISCO"/>
    <s v="Se ejecuta el transporte de OT a productivo de forma correcta.  _x000a__x000a_Se observa la OT OEDK925140 con warning, al parecer solo advertencia, pero no se observan errores en el log.  _x000a__x000a_Por favor, verifiquen que los cambios de la OT hayan quedado ajustados corre"/>
    <d v="1899-12-30T00:00:00"/>
    <d v="1899-12-30T01:47:15"/>
    <d v="1899-12-30T01:47:15"/>
  </r>
  <r>
    <s v="INC000002642022"/>
    <s v="SAP"/>
    <x v="9"/>
    <s v="CLOUD SAP HANA"/>
    <s v="OSCAR A GUZMAN MEDIC"/>
    <s v="tct_oguzma"/>
    <s v="3-Moderado/Limitado"/>
    <x v="0"/>
    <x v="0"/>
    <x v="1"/>
    <s v="TELEFONICA GLOBAL TECHNOLOGY S.A.AGENCIA EN CHILE"/>
    <s v="Checklist Diarios 27.02.2024"/>
    <s v="28/02/2024 11:31:01"/>
    <s v="28/02/2024 11:31:37"/>
    <x v="0"/>
    <s v="TI"/>
    <s v="SERVICIOS DE HOSTING"/>
    <s v="28/02/2024 14:36:33"/>
    <s v="28/02/2024 23:50:00"/>
    <s v="ACMA-COAGRA-FRUSAN"/>
    <s v="Checklist enviados"/>
    <d v="1899-12-30T00:00:00"/>
    <d v="1899-12-30T03:05:32"/>
    <d v="1899-12-30T03:05:32"/>
  </r>
  <r>
    <s v="INC000002642027"/>
    <s v="SAP"/>
    <x v="9"/>
    <s v="CLOUD SAP HANA"/>
    <s v="OSCAR A GUZMAN MEDIC"/>
    <s v="tct_oguzma"/>
    <s v="3-Moderado/Limitado"/>
    <x v="0"/>
    <x v="0"/>
    <x v="1"/>
    <s v="TELEFONICA GLOBAL TECHNOLOGY S.A.AGENCIA EN CHILE"/>
    <s v="Transporte OT // Martes 27 de Febrero a las 23 horas"/>
    <s v="28/02/2024 11:36:56"/>
    <s v="28/02/2024 11:38:54"/>
    <x v="0"/>
    <s v="TI"/>
    <s v="APLICATIVOS"/>
    <s v="28/02/2024 14:39:41"/>
    <s v="28/02/2024 23:50:00"/>
    <s v="NUTRISCO"/>
    <s v="De acuerdo a lo solicitado solo fue importada la OT OEDK925497 Freesap - LO NU 016 ZSD014 - RO correctamente."/>
    <d v="1899-12-30T00:00:00"/>
    <d v="1899-12-30T03:02:45"/>
    <d v="1899-12-30T03:02:45"/>
  </r>
  <r>
    <s v="INC000002642098"/>
    <s v="VPN IP - MPLS"/>
    <x v="9"/>
    <s v="GESTION HD"/>
    <s v="NICOLAS A SAAVEDRA EGUILUZ"/>
    <s v="frp_kefern"/>
    <s v="3-Moderado/Limitado"/>
    <x v="1"/>
    <x v="1"/>
    <x v="1"/>
    <s v="NUTRISCO CHILE SA"/>
    <s v="HD | Creación Usuario SAP PRD"/>
    <s v="28/02/2024 16:21:33"/>
    <s v="28/02/2024 16:24:26"/>
    <x v="0"/>
    <s v="CDP ANTIGUO 1"/>
    <s v="CDP ANTIGUO 2"/>
    <s v="28/02/2024 16:40:44"/>
    <s v="28/02/2024 23:50:00"/>
    <s v="PREVENTIVO: NO_x000a_CODIGO DE SERVICIO:_x000a_DIRECCION:_x000a_QUIEN REPORTA:Nicolás Saavedra Eguiluz +56 9 6187 5469_x000a_CONTACTO EN TERRENO: _x000a_PROBLEMA:_x000a_REQUERIMIENTO:Creación Usuario SAP PRD _x000a_Estimados Help Desk_x000a__x000a_Favor generar ticket en base a requerimiento de cliente NUTR"/>
    <s v="He creado el usuario según lo indicado."/>
    <d v="1899-12-30T00:00:00"/>
    <d v="1899-12-30T00:19:11"/>
    <d v="1899-12-30T00:19:11"/>
  </r>
  <r>
    <s v="INC000002642154"/>
    <s v="VPN IP - MPLS"/>
    <x v="5"/>
    <s v="GESTION HD"/>
    <s v="OSCAR A RAMIREZ SOTO"/>
    <s v="frp_kefern"/>
    <s v="3-Moderado/Limitado"/>
    <x v="1"/>
    <x v="1"/>
    <x v="1"/>
    <s v="EMPRESA NACIONAL DE CERTIFICACIONES"/>
    <s v="HD | Eliminación de usuarios VPN SSL"/>
    <s v="28/02/2024 13:11:19"/>
    <s v="28/02/2024 13:16:12"/>
    <x v="0"/>
    <s v="CDP ANTIGUO 1"/>
    <s v="CDP ANTIGUO 2"/>
    <s v="28/02/2024 15:53:10"/>
    <s v="28/02/2024 23:50:00"/>
    <s v="PREVENTIVO: NO_x000a_CODIGO DE SERVICIO:_x000a_DIRECCION:_x000a_QUIEN REPORTA:Juan Carlos Isla Rodriguez (+56 9) 45912923_x000a_CONTACTO EN TERRENO:Juan Carlos Isla Rodriguez (+56 9) 45912923_x000a_REQUERIMIENTO:Favor, dar de baja los usuarios del siguiente listado._x000a__x000a_Usuario VPN_x000a__x000a_joh"/>
    <s v="Se realiza la eliminacion completa de los usuarios VPN SSL solicitados de nuestro FW perimetral."/>
    <d v="1899-12-30T00:00:00"/>
    <d v="1899-12-30T02:41:51"/>
    <d v="1899-12-30T02:41:51"/>
  </r>
  <r>
    <s v="INC000002642161"/>
    <s v="VPN IP - MPLS"/>
    <x v="7"/>
    <s v="GESTION HD"/>
    <s v="GUSTAVO AVILA VERA"/>
    <s v="frp_fpetro"/>
    <s v="3-Moderado/Limitado"/>
    <x v="1"/>
    <x v="1"/>
    <x v="1"/>
    <s v="TRANSBANK S.A."/>
    <s v="HD/_x000a_Actualización de nombre de dominio DNS - Transba"/>
    <s v="28/02/2024 12:32:14"/>
    <s v="28/02/2024 12:33:09"/>
    <x v="0"/>
    <s v="CDP ANTIGUO 1"/>
    <s v="CDP ANTIGUO 2"/>
    <s v="28/02/2024 15:20:52"/>
    <s v="28/02/2024 23:50:00"/>
    <s v="PREVENTIVO: NO_x000a_CODIGO DE SERVICIO:_x000a_DIRECCION:_x000a_QUIEN REPORTA: Rodrigo Quiroz Silva 56 9 4110 7479_x000a_CONTACTO EN TERRENO: Rodrigo Quiroz Silva 56 9 4110 7479_x000a__x000a_REQUERIMIENTO:_x000a__x000a_Estimado Help Desk, buenas tardes._x000a__x000a_Favor su ayuda en actualizar los registros DNS"/>
    <s v="Se configuran los registros DNS"/>
    <d v="1899-12-30T00:35:45"/>
    <d v="1899-12-30T02:48:38"/>
    <d v="1899-12-30T02:12:53"/>
  </r>
  <r>
    <s v="INC000002642208"/>
    <s v="HOUSING"/>
    <x v="14"/>
    <s v="ADMINISTRADORES RESIDENTES"/>
    <s v="SEBASTIAN A JARA VIDAL"/>
    <s v="frp_jugonz"/>
    <s v="3-Moderado/Limitado"/>
    <x v="1"/>
    <x v="1"/>
    <x v="1"/>
    <s v="VIRGIN MOBILE CHILE SPA"/>
    <s v="GESTION DATACENTER/ ACCESOS / VIRGIN MOBILE CHILE SPA"/>
    <s v="28/02/2024 12:14:39"/>
    <s v="28/02/2024 12:16:43"/>
    <x v="0"/>
    <s v="COMUNICACIONES"/>
    <s v="VPN IP - MPLS"/>
    <s v="28/02/2024 12:32:46"/>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08"/>
    <d v="1899-12-30T00:18:07"/>
    <d v="1899-12-30T00:08:59"/>
  </r>
  <r>
    <s v="INC000002642239"/>
    <s v="SAP"/>
    <x v="9"/>
    <s v="CLOUD SAP HANA"/>
    <s v="OSCAR A GUZMAN MEDIC"/>
    <s v="tct_oguzma"/>
    <s v="3-Moderado/Limitado"/>
    <x v="0"/>
    <x v="0"/>
    <x v="1"/>
    <s v="TELEFONICA GLOBAL TECHNOLOGY S.A.AGENCIA EN CHILE"/>
    <s v="Checklist Diarios 28.02.2024"/>
    <s v="28/02/2024 14:41:12"/>
    <s v="28/02/2024 14:41:44"/>
    <x v="0"/>
    <s v="TI"/>
    <s v="SERVICIOS DE HOSTING"/>
    <s v="28/02/2024 15:18:17"/>
    <s v="28/02/2024 23:50:00"/>
    <s v="ACMA-COAGRA-FRUSAN"/>
    <s v="Checklist enviados"/>
    <d v="1899-12-30T00:00:00"/>
    <d v="1899-12-30T00:37:05"/>
    <d v="1899-12-30T00:37:05"/>
  </r>
  <r>
    <s v="INC000002642259"/>
    <s v="HOUSING"/>
    <x v="14"/>
    <s v="BELIEVE"/>
    <s v="SEBASTIAN A JARA VIDAL"/>
    <s v="frp_dvilca"/>
    <s v="3-Moderado/Limitado"/>
    <x v="1"/>
    <x v="1"/>
    <x v="1"/>
    <s v="TRANSUNION SOLUCIONES DE INFORMACION CHILE S.A."/>
    <s v="GESTION DATACENTER/ ACCESOS / TRANSUNION SOLUCIONES DE INFORMACION CHILE S.A."/>
    <s v="28/02/2024 15:54:58"/>
    <s v="28/02/2024 15:59:03"/>
    <x v="0"/>
    <s v="COMUNICACIONES"/>
    <s v="VPN IP - MPLS"/>
    <s v="28/02/2024 16:03:29"/>
    <s v="28/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2:36"/>
    <d v="1899-12-30T00:08:31"/>
    <d v="1899-12-30T00:05:55"/>
  </r>
  <r>
    <s v="INC000002642274"/>
    <s v="HOSTING VIRTUAL"/>
    <x v="18"/>
    <s v="DUOC TICKET PENDIENTES"/>
    <s v="CLAUDIO A GAJARDO GARRIDO"/>
    <s v="frp_disilv"/>
    <s v="3-Moderado/Limitado"/>
    <x v="0"/>
    <x v="0"/>
    <x v="1"/>
    <s v="FUNDACION INSTITUTO PROFESIONAL DUOC UC"/>
    <s v="REQ | DUOC | Urgencia: Media | Homologar BDD desde PRD a DEV y QA"/>
    <s v="28/02/2024 17:08:29"/>
    <s v="28/02/2024 17:10:32"/>
    <x v="0"/>
    <s v="CDP ANTIGUO 1"/>
    <s v="CDP ANTIGUO 2"/>
    <s v="29/02/2024 15:58:21"/>
    <s v="29/02/2024 23:50:00"/>
    <s v="De: Antonio Martinez Diaz &lt;amartinezdi@duoc.cl&gt; _x000a_Enviado el: miércoles, 28 de febrero de 2024 17:07_x000a_Para: Mesa TI &lt;mesa.ti@movistar.cl&gt;_x000a_CC: GERMÁN IGNACIO BAEZA GONZÁLEZ &lt;german.baeza@fractalia.es&gt;; Victor Sepulveda G &lt;victor.sepulvedag@telefonica.com&gt;_x000a_A"/>
    <s v="Se realiza homologación de schema SAI_DWHBI desde ADBDWHBIPRD a  bases de datos ADBDWHBIDEV y ADBDWHBIQAS"/>
    <d v="1899-12-30T21:51:41"/>
    <d v="1899-12-30T22:49:52"/>
    <d v="1899-12-30T00:58:11"/>
  </r>
  <r>
    <s v="INC000002642276"/>
    <s v="HOUSING"/>
    <x v="8"/>
    <s v="BELIEVE"/>
    <s v="JOSE G MARQUEZ MARCANO"/>
    <s v="frp_dvilca"/>
    <s v="3-Moderado/Limitado"/>
    <x v="1"/>
    <x v="1"/>
    <x v="1"/>
    <s v="TELEFONICA EMPRESAS DE CHILE SA"/>
    <s v="GESTION DATACENTER/ ACCESOS / TELEFONICA EMPRESAS DE CHILE SA"/>
    <s v="28/02/2024 17:16:26"/>
    <s v="28/02/2024 17:17:41"/>
    <x v="0"/>
    <s v="COMUNICACIONES"/>
    <s v="VPN IP - MPLS"/>
    <s v="28/02/2024 20:45:47"/>
    <s v="28/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_x000a_ identificar"/>
    <s v="ACCESOS AUTORIZADOS"/>
    <d v="1899-12-30T03:13:42"/>
    <d v="1899-12-30T03:29:21"/>
    <d v="1899-12-30T00:15:39"/>
  </r>
  <r>
    <s v="INC000002642496"/>
    <s v="TICKET-INTELIGENTE"/>
    <x v="6"/>
    <s v="GESTION TI"/>
    <s v="PAUL A SEPULVEDA ALVAREZ"/>
    <s v="USR_TSIGHT"/>
    <s v="1-Extenso/Generalizado"/>
    <x v="0"/>
    <x v="0"/>
    <x v="3"/>
    <s v="RABIE HNOSLTDA"/>
    <s v="rabie001 - aranda_app01 TICKET AUTOMATICO"/>
    <s v="28/02/2024 13:48:05"/>
    <s v="28/02/2024 13:48:05"/>
    <x v="0"/>
    <s v="TRUESIGHT"/>
    <s v="TRUESIGHT"/>
    <s v="29/02/2024 15:34:49"/>
    <s v="29/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se solicita liberacion por parte de cliente ya que archivos corresponden a aplicativo de cliente"/>
    <d v="1899-12-31T01:08:38"/>
    <d v="1899-12-31T01:46:44"/>
    <d v="1899-12-30T00:38:06"/>
  </r>
  <r>
    <s v="INC000002642543"/>
    <s v="HOUSING"/>
    <x v="13"/>
    <s v="BELIEVE"/>
    <s v="RICARDO F ORELLANA MARDONES"/>
    <s v="frp_jcarri"/>
    <s v="3-Moderado/Limitado"/>
    <x v="1"/>
    <x v="1"/>
    <x v="1"/>
    <s v="HDI SEGUROS S.A."/>
    <s v="GESTION DATACENTER/ ACCESOS /HDI SEGUROS S.A."/>
    <s v="28/02/2024 15:05:52"/>
    <s v="28/02/2024 15:08:23"/>
    <x v="0"/>
    <s v="CDP ANTIGUO 1"/>
    <s v="CDP ANTIGUO 2"/>
    <s v="28/02/2024 17:07:03"/>
    <s v="28/02/2024 23:50:00"/>
    <s v="EMPRESA:HDI SEGUROS S.A._x000a_CÓDIGO DE SERVICIO: _x000a_DIRECCIÓN:Av. Apoquindo #7071, Las Condes, Santiago_x000a_NOMBRE DE QUIEN REPORTA:Álvaro Ulloa Figueroa_x000a_TELÉFONO DE QUIEN REPORTA:962464224_x000a_NOMBRE DE CONTACTO EN TERRENO: _x000a_REQUERIMIENTO:Cambio de cintas_x000a_EQUIPOS ENE"/>
    <s v="ACCESOS AUTORIZADOS"/>
    <d v="1899-12-30T01:56:28"/>
    <d v="1899-12-30T02:01:11"/>
    <d v="1899-12-30T00:04:43"/>
  </r>
  <r>
    <s v="INC000002642562"/>
    <s v="TICKET-INTELIGENTE"/>
    <x v="4"/>
    <s v="GESTION TI"/>
    <s v="SERGIO ORELLANA"/>
    <s v="USR_TSIGHT"/>
    <s v="1-Extenso/Generalizado"/>
    <x v="0"/>
    <x v="0"/>
    <x v="3"/>
    <s v="TELEFONICA EMPRESAS DE CHILE SA"/>
    <s v="cmdb - aii_soc_01_clone TICKET AUTOMATICO"/>
    <s v="28/02/2024 14:57:33"/>
    <s v="28/02/2024 14:57:33"/>
    <x v="0"/>
    <s v="TI"/>
    <s v="ALMACENAMIENTO y RESPALDO"/>
    <s v="28/02/2024 16:37:13"/>
    <s v="28/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Buenas tardes estimados,_x000a__x000a_Junto con saludar, al momento de realizar revisión del servidor aii soc 01 clone, se detecta un 80.1% de consumo de RAM, _x000a_el proceso que consume mayor recurso corresponde a socdbad+, adjunto evidencia."/>
    <d v="1899-12-30T01:01:21"/>
    <d v="1899-12-30T01:39:40"/>
    <d v="1899-12-30T00:38:19"/>
  </r>
  <r>
    <s v="INC000002642602"/>
    <s v="HOUSING"/>
    <x v="14"/>
    <s v="BELIEVE"/>
    <s v="SEBASTIAN A JARA VIDAL"/>
    <s v="frp_jcarri"/>
    <s v="3-Moderado/Limitado"/>
    <x v="1"/>
    <x v="1"/>
    <x v="1"/>
    <s v="TELEFONICA GLOBAL TECHNOLOGY S.A.AGENCIA EN CHILE"/>
    <s v="GESTION DATACENTER/ ACCESOS /TELEFONICA GLOBAL TECHNOLOGY S.A.AGENCIA EN CHILE"/>
    <s v="28/02/2024 15:41:40"/>
    <s v="28/02/2024 15:42:56"/>
    <x v="0"/>
    <s v="COMUNICACIONES"/>
    <s v="VPN IP - MPLS"/>
    <s v="28/02/2024 16:00:40"/>
    <s v="28/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4:24"/>
    <d v="1899-12-30T00:19:00"/>
    <d v="1899-12-30T00:14:36"/>
  </r>
  <r>
    <s v="INC000002642642"/>
    <s v="COMUNICACIONES"/>
    <x v="5"/>
    <s v="COMUNICACIONES DC"/>
    <s v="OSCAR A RAMIREZ SOTO"/>
    <s v="tct_oramir"/>
    <s v="3-Moderado/Limitado"/>
    <x v="1"/>
    <x v="1"/>
    <x v="1"/>
    <s v="TELEFONICA GLOBAL TECHNOLOGY S.A.AGENCIA EN CHILE"/>
    <s v="Creación VPN site to Site Telefónica AWS UK"/>
    <s v="28/02/2024 15:53:23"/>
    <s v="28/02/2024 15:55:15"/>
    <x v="0"/>
    <s v="COMUNICACIONES"/>
    <s v="INTERNET"/>
    <s v="28/02/2024 17:39:22"/>
    <s v="28/02/2024 23:50:00"/>
    <s v="Creación VPN site to Site Telefónica AWS UK"/>
    <s v="Se genera nuevo tunel IPSEC hacia AWS IRLANDA a ambas ips publicas solicitadas, se realizan pruebas en conjunto con cliente de manera éxitosa, se cierra ticket."/>
    <d v="1899-12-30T00:00:00"/>
    <d v="1899-12-30T01:45:59"/>
    <d v="1899-12-30T01:45:59"/>
  </r>
  <r>
    <s v="INC000002642672"/>
    <s v="HOSTING VIRTUAL"/>
    <x v="6"/>
    <s v="SISTEMA OPERATIVO MICROSOFT"/>
    <s v="JAVIER CUEVAS"/>
    <s v="tct_jacuev"/>
    <s v="4-Menor/Localizado"/>
    <x v="0"/>
    <x v="0"/>
    <x v="1"/>
    <s v="TELEFONICA GLOBAL TECHNOLOGY S.A.AGENCIA EN CHILE"/>
    <s v="REPLICACIÓN AD PAINE"/>
    <s v="28/02/2024 17:22:23"/>
    <s v="28/02/2024 17:23:13"/>
    <x v="0"/>
    <s v="TI"/>
    <s v="SISTEMAS OPERATIVOS"/>
    <s v="28/02/2024 17:23:13"/>
    <s v="28/02/2024 23:50:00"/>
    <s v="REPLICACIÓN AD PAINE"/>
    <m/>
    <d v="1899-12-30T00:00:00"/>
    <d v="1899-12-30T00:00:50"/>
    <d v="1899-12-30T00:00:50"/>
  </r>
  <r>
    <s v="INC000002642689"/>
    <s v="VPN IP - MPLS"/>
    <x v="17"/>
    <s v="ADMINISTRADORES RESIDENTES"/>
    <s v="SEBASTIAN VILLENA"/>
    <s v="frp_joflor"/>
    <s v="3-Moderado/Limitado"/>
    <x v="1"/>
    <x v="1"/>
    <x v="1"/>
    <s v="CEPECH S.A."/>
    <s v="GAMA | Restauración Winper"/>
    <s v="28/02/2024 18:12:41"/>
    <s v="28/02/2024 18:15:07"/>
    <x v="0"/>
    <s v="CDP ANTIGUO 1"/>
    <s v="CDP ANTIGUO 2"/>
    <s v="29/02/2024 17:41:41"/>
    <s v="29/02/2024 23:50:00"/>
    <s v="PREVENTIVO: NO_x000a_CODIGO DE SERVICIO: RESTAURACIONES._x000a_DIRECCION: -_x000a_QUIEN REPORTA: Cristian Peña |  (56 2) 2722 4842 | 569 9744 9576_x000a_CONTACTO EN TERRENO: Cristian Peña |   (56 2) 2722 4842  | 569 9744 9576_x000a_PROBLEMA: _x000a_REQUERIMIENTO:_x000a__x000a_Buenas tardes, favor nece"/>
    <s v="FASE RESOLUCIÓN Y RECUPERACIÓN_x000a__x000a_Se efectúa contacto con cliente: Cristian Peña_x000a__x000a_Teléfono de contacto: N/A_x000a__x000a_Acciones realizadas: Se entrega infomacion de respaldos activos_x000a__x000a_Solución paliativa o definitiva: N/A_x000a__x000a_Acciones de Mejora, Recomendaciones: N/A_x000a__x000a_Ca"/>
    <d v="1899-12-30T22:44:02"/>
    <d v="1899-12-30T23:29:00"/>
    <d v="1899-12-30T00:44:58"/>
  </r>
  <r>
    <s v="INC000002642696"/>
    <s v="HOUSING"/>
    <x v="14"/>
    <s v="BELIEVE"/>
    <s v="SEBASTIAN A JARA VIDAL"/>
    <s v="frp_jcarri"/>
    <s v="3-Moderado/Limitado"/>
    <x v="1"/>
    <x v="1"/>
    <x v="1"/>
    <s v="TELEFONICA EMPRESAS DE CHILE SA"/>
    <s v="GESTION DATACENTER/ ACCESOS /TOD  Overtech"/>
    <s v="28/02/2024 18:49:00"/>
    <s v="28/02/2024 18:50:39"/>
    <x v="0"/>
    <s v="COMUNICACIONES"/>
    <s v="VPN IP - MPLS"/>
    <s v="28/02/2024 19:08:36"/>
    <s v="28/02/2024 23:50:00"/>
    <s v="EMPRESA:TOD  Overtech_x000a_CÓDIGO DE SERVICIO: _x000a_DIRECCIÓN:Calle San Martin #50, Santiago Centro, Santiago_x000a_NOMBRE DE QUIEN REPORTA:Roxana Gonzalez_x000a_TELÉFONO DE QUIEN REPORTA:961110921_x000a_NOMBRE DE CONTACTO EN TERRENO: _x000a_REQUERIMIENTO:revision de acceso Tarificador"/>
    <m/>
    <d v="1899-12-30T00:13:45"/>
    <d v="1899-12-30T00:19:36"/>
    <d v="1899-12-30T00:05:51"/>
  </r>
  <r>
    <s v="INC000002642699"/>
    <s v="HOUSING"/>
    <x v="8"/>
    <s v="BELIEVE"/>
    <s v="JOSE G MARQUEZ MARCANO"/>
    <s v="frp_jcarri"/>
    <s v="3-Moderado/Limitado"/>
    <x v="1"/>
    <x v="1"/>
    <x v="1"/>
    <s v="HUAWEI CHILE S A"/>
    <s v="GESTION DATACENTER/ ACCESOS /HUAWEI CHILE S A"/>
    <s v="28/02/2024 19:00:28"/>
    <s v="28/02/2024 19:02:43"/>
    <x v="0"/>
    <s v="COMUNICACIONES"/>
    <s v="VPN IP - MPLS"/>
    <s v="28/02/2024 20:45:12"/>
    <s v="28/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s v="ACCESOS AUTORIZADOS"/>
    <d v="1899-12-30T01:40:04"/>
    <d v="1899-12-30T01:44:44"/>
    <d v="1899-12-30T00:04:40"/>
  </r>
  <r>
    <s v="INC000002642717"/>
    <s v="HOUSING"/>
    <x v="8"/>
    <s v="BELIEVE"/>
    <s v="FERNEY D GARZON PEÑA"/>
    <s v="frp_jcarri"/>
    <s v="3-Moderado/Limitado"/>
    <x v="1"/>
    <x v="1"/>
    <x v="1"/>
    <s v="TELEFONICA EMPRESAS DE CHILE SA"/>
    <s v="GESTION DATACENTER/ ACCESOS /DXC"/>
    <s v="28/02/2024 15:53:20"/>
    <s v="28/02/2024 15:54:34"/>
    <x v="0"/>
    <s v="COMUNICACIONES"/>
    <s v="VPN IP - MPLS"/>
    <s v="28/02/2024 16:00:28"/>
    <s v="28/02/2024 23:50:00"/>
    <s v="EMPRESA:DXC_x000a_CÓDIGO DE SERVICIO: _x000a_DIRECCIÓN:AV. Presidente Prieto #226, Paine, Santiago_x000a_NOMBRE DE QUIEN REPORTA:Ferney Garzon_x000a_TELÉFONO DE QUIEN REPORTA:56 2 25774418_x000a_NOMBRE DE CONTACTO EN TERRENO: _x000a_REQUERIMIENTO:Traslado de caja con cintas _x000a_EQUIPOS ENERGI"/>
    <m/>
    <d v="1899-12-30T00:00:00"/>
    <d v="1899-12-30T00:07:08"/>
    <d v="1899-12-30T00:07:08"/>
  </r>
  <r>
    <s v="INC000002642806"/>
    <s v="HOUSING"/>
    <x v="11"/>
    <s v="APQ ACCESOS"/>
    <s v="ESTEBAN O BUSTOS CORNEJO"/>
    <s v="tct_ebusto"/>
    <s v="4-Menor/Localizado"/>
    <x v="0"/>
    <x v="0"/>
    <x v="1"/>
    <s v="TELEFONICA EMPRESAS DE CHILE SA"/>
    <s v="SUPERVISION Cruzada y mediciones opticas"/>
    <s v="28/02/2024 16:16:33"/>
    <s v="28/02/2024 16:18:53"/>
    <x v="0"/>
    <s v="CDP ANTIGUO 1"/>
    <s v="CDP ANTIGUO 2"/>
    <s v="28/02/2024 16:20:09"/>
    <s v="28/02/2024 23:50:00"/>
    <s v="SUPERVISION Cruzada y mediciones opticas"/>
    <s v="SUPERVISION CRQ/OK"/>
    <d v="1899-12-30T00:01:16"/>
    <d v="1899-12-30T00:03:36"/>
    <d v="1899-12-30T00:02:20"/>
  </r>
  <r>
    <s v="INC000002642808"/>
    <s v="HOUSING"/>
    <x v="11"/>
    <s v="APQ ACCESOS"/>
    <s v="ESTEBAN O BUSTOS CORNEJO"/>
    <s v="tct_ebusto"/>
    <s v="4-Menor/Localizado"/>
    <x v="0"/>
    <x v="0"/>
    <x v="1"/>
    <s v="TELEFONICA EMPRESAS DE CHILE SA"/>
    <s v="RONDA Y REVISION DE SALAS TECNICAS"/>
    <s v="28/02/2024 16:22:32"/>
    <s v="28/02/2024 16:23:38"/>
    <x v="0"/>
    <s v="CDP ANTIGUO 1"/>
    <s v="CDP ANTIGUO 2"/>
    <s v="28/02/2024 16:25:43"/>
    <s v="28/02/2024 23:50:00"/>
    <s v="RONDA Y REVISION DE SALAS TECNICAS"/>
    <s v="RONDA REALIZADA"/>
    <d v="1899-12-30T00:02:05"/>
    <d v="1899-12-30T00:03:11"/>
    <d v="1899-12-30T00:01:06"/>
  </r>
  <r>
    <s v="INC000002642810"/>
    <s v="VPN IP - MPLS"/>
    <x v="5"/>
    <s v="GESTION HD"/>
    <s v="OSCAR A RAMIREZ SOTO"/>
    <s v="frp_kefern"/>
    <s v="3-Moderado/Limitado"/>
    <x v="1"/>
    <x v="1"/>
    <x v="1"/>
    <s v="HORTIFRUT S.A"/>
    <s v="HD | Configuración permiso VPN site to Site"/>
    <s v="28/02/2024 18:10:25"/>
    <s v="28/02/2024 18:12:30"/>
    <x v="0"/>
    <s v="CDP ANTIGUO 1"/>
    <s v="CDP ANTIGUO 2"/>
    <s v="29/02/2024 10:31:51"/>
    <s v="29/02/2024 23:50:00"/>
    <s v="PREVENTIVO: NO_x000a_CODIGO DE SERVICIO:_x000a_DIRECCION:_x000a_QUIEN REPORTA:Rodrigo von hausen +56 957139471_x000a_CONTACTO EN TERRENO:_x000a_PROBLEMA:_x000a_REQUERIMIENTO:Equipo, buenas tardes:_x000a__x000a_Junto con saludar, solicito de su ayuda para agregar nueva política para_x000a_que los usuarios VP"/>
    <s v="Estimados se genera nueva politica para que usuarios VPN SSL puedan alcanzar servidor 172.31.21.12 desde Hortifrut hacia AWS en Irlanda."/>
    <d v="1899-12-30T16:12:04"/>
    <d v="1899-12-30T16:21:26"/>
    <d v="1899-12-30T00:09:22"/>
  </r>
  <r>
    <s v="INC000002642812"/>
    <s v="HOUSING"/>
    <x v="11"/>
    <s v="APQ ACCESOS"/>
    <s v="ESTEBAN O BUSTOS CORNEJO"/>
    <s v="tct_ebusto"/>
    <s v="4-Menor/Localizado"/>
    <x v="0"/>
    <x v="0"/>
    <x v="1"/>
    <s v="TELEFONICA EMPRESAS DE CHILE SA"/>
    <s v="RONDA Y REVISION DE SALAS TECNICAS"/>
    <s v="28/02/2024 16:27:48"/>
    <s v="28/02/2024 16:29:42"/>
    <x v="0"/>
    <s v="CDP ANTIGUO 1"/>
    <s v="CDP ANTIGUO 2"/>
    <s v="28/02/2024 16:31:29"/>
    <s v="28/02/2024 23:50:00"/>
    <s v="RONDA Y REVISION DE SALAS TECNICAS"/>
    <s v="RONDA REALIZADA"/>
    <d v="1899-12-30T00:01:47"/>
    <d v="1899-12-30T00:03:41"/>
    <d v="1899-12-30T00:01:54"/>
  </r>
  <r>
    <s v="INC000002642814"/>
    <s v="VPN IP - MPLS"/>
    <x v="12"/>
    <s v="GESTION HD"/>
    <s v="DENISE CRUZAT ETCHEBERRY"/>
    <s v="frp_fpetro"/>
    <s v="3-Moderado/Limitado"/>
    <x v="1"/>
    <x v="1"/>
    <x v="1"/>
    <s v="TELEFONICA GLOBAL TECHNOLOGY S.A.AGENCIA EN CHILE"/>
    <s v="HD/_x000a_Crear folio - Accesos permanentes sitios Movistar / Febrero 2024"/>
    <s v="28/02/2024 16:40:59"/>
    <s v="28/02/2024 16:44:00"/>
    <x v="0"/>
    <s v="CDP ANTIGUO 1"/>
    <s v="CDP ANTIGUO 2"/>
    <s v="28/02/2024 17:57:36"/>
    <s v="28/02/2024 23:50:00"/>
    <s v="PREVENTIVO: NO_x000a_CODIGO DE SERVICIO:_x000a_DIRECCION:_x000a_QUIEN REPORTA: Dayana Leiva Valenzuela +56 9 9451 9024_x000a_CONTACTO EN TERRENO: Dayana Leiva Valenzuela  +56 9 9451 9024_x000a_PROBLEMA:_x000a_REQUERIMIENTO:_x000a__x000a_Por favor crear folio de requerimiento para el cliente Comercial"/>
    <s v="Desde el 01 de enero de 2023, la figura de accesos permanentes no se deberá actualizar mas para clientes, salvo caso particulares como clientes residentes como Santander o clientes de uso de oficinas como SINACOFI, pero acogiéndonos al nuevo modelo de ac"/>
    <d v="1899-12-30T00:50:35"/>
    <d v="1899-12-30T01:16:37"/>
    <d v="1899-12-30T00:26:02"/>
  </r>
  <r>
    <s v="INC000002642823"/>
    <s v="HOUSING"/>
    <x v="11"/>
    <s v="APQ ACCESOS"/>
    <s v="ESTEBAN O BUSTOS CORNEJO"/>
    <s v="tct_ebusto"/>
    <s v="4-Menor/Localizado"/>
    <x v="0"/>
    <x v="0"/>
    <x v="1"/>
    <s v="TELEFONICA EMPRESAS DE CHILE SA"/>
    <s v="RONDA Y REVISION DE SALAS TECNICAS 17:00"/>
    <s v="28/02/2024 16:59:27"/>
    <s v="28/02/2024 17:00:52"/>
    <x v="0"/>
    <s v="CDP ANTIGUO 1"/>
    <s v="CDP ANTIGUO 2"/>
    <s v="28/02/2024 18:31:44"/>
    <s v="28/02/2024 23:50:00"/>
    <s v="RONDA Y REVISION DE SALAS TECNICAS 17:00"/>
    <s v="RONDA REALIZADA"/>
    <d v="1899-12-30T01:30:52"/>
    <d v="1899-12-30T01:32:17"/>
    <d v="1899-12-30T00:01:25"/>
  </r>
  <r>
    <s v="INC000002642830"/>
    <s v="VPN IP - MPLS"/>
    <x v="7"/>
    <s v="GESTION HD"/>
    <s v="EDUARDO J CAMACHO URDANETA"/>
    <s v="frp_fpetro"/>
    <s v="3-Moderado/Limitado"/>
    <x v="1"/>
    <x v="1"/>
    <x v="1"/>
    <s v="TELEFONICA GLOBAL TECHNOLOGY S.A.AGENCIA EN CHILE"/>
    <s v="HD/RV: Recursos Expedition // C-19872399999_PROYECTO INTERNO // Mesa Automatización"/>
    <s v="28/02/2024 17:10:15"/>
    <s v="28/02/2024 17:12:20"/>
    <x v="0"/>
    <s v="TI"/>
    <s v="SISTEMAS OPERATIVOS"/>
    <s v="29/02/2024 21:06:09"/>
    <s v="29/02/2024 23:50:00"/>
    <s v="PREVENTIVO: NO_x000a_CODIGO DE SERVICIO:_x000a_DIRECCION:_x000a_QUIEN REPORTA: Eduardo José Camacho Urdaneta 56 9 4135 5459_x000a_CONTACTO EN TERRENO: Eduardo José Camacho Urdaneta 56 9 4135 5459_x000a_PROBLEMA:_x000a_REQUERIMIENTO:_x000a__x000a_@EDUARDO JOSE CAMACHO URDANETA, según lo conversado en s"/>
    <s v="SERVIDOR FUE ENTREGADO EL DÍA DE HOY"/>
    <d v="1899-12-31T02:56:59"/>
    <d v="1899-12-31T03:55:54"/>
    <d v="1899-12-30T00:58:55"/>
  </r>
  <r>
    <s v="INC000002642835"/>
    <s v="HOSTING VIRTUAL"/>
    <x v="18"/>
    <s v="DUOC TICKET AUTOMATICO"/>
    <s v="ALVARO ORTIZ"/>
    <s v="frp_eavend"/>
    <s v="3-Moderado/Limitado"/>
    <x v="0"/>
    <x v="0"/>
    <x v="1"/>
    <s v="FUNDACION INSTITUTO PROFESIONAL DUOC UC"/>
    <s v="DUOC|REQ|: Solicitud homologación tablas"/>
    <s v="28/02/2024 17:27:58"/>
    <s v="28/02/2024 17:33:08"/>
    <x v="0"/>
    <s v="CDP ANTIGUO 1"/>
    <s v="CDP ANTIGUO 2"/>
    <s v="28/02/2024 19:47:50"/>
    <s v="28/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la homologacion solicitada por cliente."/>
    <d v="1899-12-30T01:38:17"/>
    <d v="1899-12-30T02:19:52"/>
    <d v="1899-12-30T00:41:35"/>
  </r>
  <r>
    <s v="INC000002642877"/>
    <s v="VPN IP - MPLS"/>
    <x v="6"/>
    <s v="BELIEVE"/>
    <s v="GIOVANNI D ROCCO VALENZUELA"/>
    <s v="frp_jcruzy"/>
    <s v="4-Menor/Localizado"/>
    <x v="0"/>
    <x v="0"/>
    <x v="1"/>
    <s v="TELEFONICA CYBERSECURITY TECH CHILE SPA"/>
    <s v="REQ / SOC / Alarma de inactividad"/>
    <s v="29/02/2024 3:46:41"/>
    <s v="29/02/2024 3:48:15"/>
    <x v="0"/>
    <s v="CDP ANTIGUO 1"/>
    <s v="CDP ANTIGUO 2"/>
    <s v="29/02/2024 10:50:42"/>
    <s v="29/02/2024 23:50:00"/>
    <s v="PREVENTIVO: NO_x000a_CODIGO DE SERVICIO_x000a_DIRECCION:_x000a_COMUNA:_x000a_NOMBRE QUIEN REPORTA: Luciano Orellana Caniuqueo_x000a_TELEFONO QUIEN REPORTA: 56 9 8477 3982|_x000a_NOMBRE CONTACTO EN TERRENO:_x000a_TEFEFONO 1 CONTACTO EN TERRENO:_x000a_TELEFONO 2 CONTACTO EN TERRENO:_x000a_REQUERIMIENTO:Estima"/>
    <s v="Buenos Días._x000a__x000a_Según lo verificado, el equipo cuenta con comunicación hacia QRADAR, ip 10.10.100.84, la poca eventualidad de este, es por lo cual se ve con pocos “eventos” hacia Qradar. Lo recomendado para próximas solicitudes es que al menos podamos ver"/>
    <d v="1899-12-30T01:42:57"/>
    <d v="1899-12-30T07:04:01"/>
    <d v="1899-12-30T05:21:04"/>
  </r>
  <r>
    <s v="INC000002643013"/>
    <s v="HOUSING"/>
    <x v="14"/>
    <s v="BELIEVE"/>
    <s v="JAVIER J BRAVO CARVAJAL"/>
    <s v="frp_dvilca"/>
    <s v="3-Moderado/Limitado"/>
    <x v="1"/>
    <x v="1"/>
    <x v="1"/>
    <s v="RIPLEY CHILE S.A."/>
    <s v="GESTION DATACENTER/ ACCESOS / RIPLEY CHILE S.A."/>
    <s v="28/02/2024 18:49:40"/>
    <s v="28/02/2024 18:52:31"/>
    <x v="0"/>
    <s v="COMUNICACIONES"/>
    <s v="VPN IP - MPLS"/>
    <s v="29/02/2024 1:12:05"/>
    <s v="29/02/2024 23:50:00"/>
    <s v="EMPRESA: RIPLEY CHILE S.A._x000a_CÓDIGO DE SERVICIO: _x000a_DIRECCIÓN:Calle San Martin #50, Santiago Centro, Santiago_x000a_NOMBRE DE QUIEN REPORTA:juan castro_x000a_TELÉFONO DE QUIEN REPORTA:994497727_x000a_NOMBRE DE CONTACTO EN TERRENO: _x000a_REQUERIMIENTO :  _x000a_Revision de equipo switch"/>
    <s v="accesos autorizados"/>
    <d v="1899-12-30T00:32:18"/>
    <d v="1899-12-30T06:22:25"/>
    <d v="1899-12-30T05:50:07"/>
  </r>
  <r>
    <s v="INC000002643042"/>
    <s v="HOUSING"/>
    <x v="11"/>
    <s v="APQ ACCESOS"/>
    <s v="JOSE G MARQUEZ MARCANO"/>
    <s v="tct_josmam"/>
    <s v="4-Menor/Localizado"/>
    <x v="0"/>
    <x v="0"/>
    <x v="1"/>
    <s v="TELEFONICA EMPRESAS DE CHILE SA"/>
    <s v="SUPERVISION: Conectar cable de red de Atalla"/>
    <s v="28/02/2024 22:55:11"/>
    <s v="28/02/2024 22:56:50"/>
    <x v="0"/>
    <s v="CDP ANTIGUO 1"/>
    <s v="CDP ANTIGUO 2"/>
    <s v="29/02/2024 0:07:04"/>
    <s v="29/02/2024 23:50:00"/>
    <s v="Conectar cable de red de Atalla"/>
    <s v="trabajo realizado"/>
    <d v="1899-12-30T01:10:00"/>
    <d v="1899-12-30T01:11:53"/>
    <d v="1899-12-30T00:01:53"/>
  </r>
  <r>
    <s v="INC000002643044"/>
    <s v="HOUSING"/>
    <x v="11"/>
    <s v="APQ ACCESOS"/>
    <s v="JOSE G MARQUEZ MARCANO"/>
    <s v="tct_josmam"/>
    <s v="4-Menor/Localizado"/>
    <x v="0"/>
    <x v="0"/>
    <x v="1"/>
    <s v="TELEFONICA EMPRESAS DE CHILE SA"/>
    <s v="SUPERVISION: REVISIÓN, DESCONEXIÓN Y CONEXIÓN DE CABLEADO UTP, FO, POR PÉRDIDA DE CONEXIÓN"/>
    <s v="28/02/2024 23:06:36"/>
    <s v="28/02/2024 23:07:24"/>
    <x v="0"/>
    <s v="CDP ANTIGUO 1"/>
    <s v="CDP ANTIGUO 2"/>
    <s v="29/02/2024 4:05:45"/>
    <s v="29/02/2024 23:50:00"/>
    <s v="REVISIÓN, DESCONEXIÓN Y CONEXIÓN DE CABLEADO UTP, FO, POR PÉRDIDA DE CONEXIÓN"/>
    <s v="INCIDENCIA RESTABLECIDA"/>
    <d v="1899-12-30T04:58:06"/>
    <d v="1899-12-30T04:59:09"/>
    <d v="1899-12-30T00:01:03"/>
  </r>
  <r>
    <s v="INC000002643046"/>
    <s v="HOUSING"/>
    <x v="11"/>
    <s v="APQ ACCESOS"/>
    <s v="JOSE G MARQUEZ MARCANO"/>
    <s v="tct_josmam"/>
    <s v="4-Menor/Localizado"/>
    <x v="0"/>
    <x v="0"/>
    <x v="1"/>
    <s v="TELEFONICA EMPRESAS DE CHILE SA"/>
    <s v="RONDA Y REVISION DE SALAS"/>
    <s v="29/02/2024 0:27:06"/>
    <s v="29/02/2024 0:27:43"/>
    <x v="0"/>
    <s v="CDP ANTIGUO 1"/>
    <s v="CDP ANTIGUO 2"/>
    <s v="29/02/2024 0:28:49"/>
    <s v="29/02/2024 23:50:00"/>
    <s v="RONDA Y REVISION DE SALAS"/>
    <s v="RONDAS REALIZADAS"/>
    <d v="1899-12-30T00:00:52"/>
    <d v="1899-12-30T00:01:43"/>
    <d v="1899-12-30T00:00:51"/>
  </r>
  <r>
    <s v="INC000002643051"/>
    <s v="HOUSING"/>
    <x v="11"/>
    <s v="APQ ACCESOS"/>
    <s v="JOSE G MARQUEZ MARCANO"/>
    <s v="tct_josmam"/>
    <s v="4-Menor/Localizado"/>
    <x v="0"/>
    <x v="0"/>
    <x v="1"/>
    <s v="TELEFONICA EMPRESAS DE CHILE SA"/>
    <s v="RONDA Y REVISION DE SALAS"/>
    <s v="29/02/2024 7:19:30"/>
    <s v="29/02/2024 7:20:30"/>
    <x v="0"/>
    <s v="CDP ANTIGUO 1"/>
    <s v="CDP ANTIGUO 2"/>
    <s v="29/02/2024 7:21:45"/>
    <s v="29/02/2024 23:50:00"/>
    <s v="RONDA Y REVISION DE SALAS"/>
    <s v="RONDAS REALIZADAS"/>
    <d v="1899-12-30T00:00:57"/>
    <d v="1899-12-30T00:02:15"/>
    <d v="1899-12-30T00:01:18"/>
  </r>
  <r>
    <s v="INC000002643107"/>
    <s v="HOUSING"/>
    <x v="8"/>
    <s v="BELIEVE"/>
    <s v="JOSE G MARQUEZ MARCANO"/>
    <s v="frp_jcarri"/>
    <s v="3-Moderado/Limitado"/>
    <x v="1"/>
    <x v="1"/>
    <x v="1"/>
    <s v="TELEFONICA EMPRESAS DE CHILE SA"/>
    <s v="GESTION DATACENTER/ ACCESOS /DXC"/>
    <s v="28/02/2024 19:19:16"/>
    <s v="28/02/2024 19:20:19"/>
    <x v="0"/>
    <s v="COMUNICACIONES"/>
    <s v="VPN IP - MPLS"/>
    <s v="28/02/2024 20:44:37"/>
    <s v="28/02/2024 23:50:00"/>
    <s v="EMPRESA:DXC_x000a_CÓDIGO DE SERVICIO: _x000a_DIRECCIÓN:AV. Presidente Prieto #226, Paine, Santiago_x000a_NOMBRE DE QUIEN REPORTA:Cristóbal Reyes_x000a_TELÉFONO DE QUIEN REPORTA:987685102_x000a_NOMBRE DE CONTACTO EN TERRENO: _x000a_REQUERIMIENTO:REVISIÓN, DESCONEXIÓN Y CONEXIÓN DE CABLEADO"/>
    <s v="ACCESOS AUTORIZADOS"/>
    <d v="1899-12-30T01:15:52"/>
    <d v="1899-12-30T01:25:21"/>
    <d v="1899-12-30T00:09:29"/>
  </r>
  <r>
    <s v="INC000002643138"/>
    <s v="HOUSING"/>
    <x v="11"/>
    <s v="APQ ACCESOS"/>
    <s v="JOSE G MARQUEZ MARCANO"/>
    <s v="tct_josmam"/>
    <s v="4-Menor/Localizado"/>
    <x v="0"/>
    <x v="0"/>
    <x v="1"/>
    <s v="TELEFONICA EMPRESAS DE CHILE SA"/>
    <s v="SUPERVISION: Incidente Telefonica Chile-cambio de modulo cach"/>
    <s v="28/02/2024 22:12:38"/>
    <s v="28/02/2024 22:13:24"/>
    <x v="0"/>
    <s v="CDP ANTIGUO 1"/>
    <s v="CDP ANTIGUO 2"/>
    <s v="29/02/2024 0:18:37"/>
    <s v="29/02/2024 23:50:00"/>
    <s v="Incidente Telefonica Chile-cambio de modulo cach"/>
    <s v="INCIDENCIA RESTABLECIDA."/>
    <d v="1899-12-30T02:05:00"/>
    <d v="1899-12-30T02:05:59"/>
    <d v="1899-12-30T00:00:59"/>
  </r>
  <r>
    <s v="INC000002643144"/>
    <s v="HOUSING"/>
    <x v="11"/>
    <s v="APQ ACCESOS"/>
    <s v="JOSE G MARQUEZ MARCANO"/>
    <s v="tct_josmam"/>
    <s v="4-Menor/Localizado"/>
    <x v="0"/>
    <x v="0"/>
    <x v="1"/>
    <s v="TELEFONICA EMPRESAS DE CHILE SA"/>
    <s v="TOMA DE ALARMAS DE CLIENTES"/>
    <s v="29/02/2024 4:08:09"/>
    <s v="29/02/2024 4:08:53"/>
    <x v="0"/>
    <s v="CDP ANTIGUO 1"/>
    <s v="CDP ANTIGUO 2"/>
    <s v="29/02/2024 4:10:08"/>
    <s v="29/02/2024 23:50:00"/>
    <s v="TOMA DE ALARMAS DE CLIENTES"/>
    <s v="TOMA DE ALARMAS REALIZADAS"/>
    <d v="1899-12-30T00:00:57"/>
    <d v="1899-12-30T00:01:59"/>
    <d v="1899-12-30T00:01:02"/>
  </r>
  <r>
    <s v="INC000002643148"/>
    <s v="SAP"/>
    <x v="9"/>
    <s v="CLOUD SAP HANA"/>
    <s v="NICOLAS A SAAVEDRA EGUILUZ"/>
    <s v="tct_nsaave"/>
    <s v="4-Menor/Localizado"/>
    <x v="0"/>
    <x v="0"/>
    <x v="1"/>
    <s v="TELEFONICA EMPRESAS DE CHILE SA"/>
    <s v="Checklist Diario Clientes 29.02.24"/>
    <s v="29/02/2024 7:28:38"/>
    <s v="29/02/2024 7:30:00"/>
    <x v="0"/>
    <s v="Service"/>
    <s v="Internal"/>
    <s v="29/02/2024 7:30:32"/>
    <s v="29/02/2024 23:50:00"/>
    <s v="Se realiza Checklist Diario de los clientes; _x000a_HDC_x000a_NUTRISCO"/>
    <s v="Se realiza Checklist Diario de los clientes; _x000a_HDC_x000a_NUTRISCO"/>
    <d v="1899-12-30T00:00:00"/>
    <d v="1899-12-30T00:01:54"/>
    <d v="1899-12-30T00:01:54"/>
  </r>
  <r>
    <s v="INC000002643150"/>
    <s v="HOUSING"/>
    <x v="11"/>
    <s v="APQ ACCESOS"/>
    <s v="ESTEBAN O BUSTOS CORNEJO"/>
    <s v="tct_ebusto"/>
    <s v="4-Menor/Localizado"/>
    <x v="0"/>
    <x v="0"/>
    <x v="1"/>
    <s v="TELEFONICA EMPRESAS DE CHILE SA"/>
    <s v="Ronda y revisión de salas técnicas 08:00"/>
    <s v="29/02/2024 8:05:46"/>
    <s v="29/02/2024 8:07:03"/>
    <x v="0"/>
    <s v="CDP ANTIGUO 1"/>
    <s v="CDP ANTIGUO 2"/>
    <s v="29/02/2024 9:10:09"/>
    <s v="29/02/2024 23:50:00"/>
    <s v="Ronda y revisión de salas técnicas 08:00"/>
    <s v="RONDA REALIZADA"/>
    <d v="1899-12-30T01:03:06"/>
    <d v="1899-12-30T01:04:23"/>
    <d v="1899-12-30T00:01:17"/>
  </r>
  <r>
    <s v="INC000002643262"/>
    <s v="TICKET-INTELIGENTE"/>
    <x v="6"/>
    <s v="GESTION TI"/>
    <s v="PAUL A SEPULVEDA ALVAREZ"/>
    <s v="USR_TSIGHT"/>
    <s v="1-Extenso/Generalizado"/>
    <x v="0"/>
    <x v="0"/>
    <x v="3"/>
    <s v="COAGRA S A"/>
    <s v="coagra01 - sap_prod_e_vm TICKET AUTOMATICO"/>
    <s v="28/02/2024 22:06:37"/>
    <s v="28/02/2024 22:06:37"/>
    <x v="0"/>
    <s v="TRUESIGHT"/>
    <s v="TRUESIGHT"/>
    <s v="29/02/2024 11:54:02"/>
    <s v="2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recursos por ejecucion de procesos SAP en servidor. comportamiento esperado, se mantiene en observacion._x000a_se solicita modificacion de umbral a objetos de monitoreo con folio INC000002643771"/>
    <d v="1899-12-30T13:45:19"/>
    <d v="1899-12-30T13:47:25"/>
    <d v="1899-12-30T00:02:06"/>
  </r>
  <r>
    <s v="INC000002643507"/>
    <s v="HOUSING"/>
    <x v="14"/>
    <s v="BELIEVE"/>
    <s v="SEBASTIAN A JARA VIDAL"/>
    <s v="frp_xgambo"/>
    <s v="3-Moderado/Limitado"/>
    <x v="1"/>
    <x v="1"/>
    <x v="1"/>
    <s v="TELEFONICA GLOBAL TECHNOLOGY S.A.AGENCIA EN CHILE"/>
    <s v="GESTION DATACENTER/ ACCESOS / TELEFONICA GLOBAL TECHNOLOGY S.A.AGENCIA EN CHILE"/>
    <s v="29/02/2024 8:45:46"/>
    <s v="29/02/2024 8:48:01"/>
    <x v="0"/>
    <s v="COMUNICACIONES"/>
    <s v="VPN IP - MPLS"/>
    <s v="29/02/2024 8:58:20"/>
    <s v="29/02/2024 23:50:00"/>
    <s v="EMPRESA: TELEFONICA GLOBAL TECHNOLOGY S.A.AGENCIA EN CHILE_x000a_CÓDIGO DE SERVICIO: _x000a_DIRECCIÓN:Calle San Martin #50, Santiago Centro, Santiago_x000a_NOMBRE DE QUIEN REPORTA:Manuel Maita_x000a_TELÉFONO DE QUIEN REPORTA:  56974138322_x000a_NOMBRE DE CONTACTO EN TERRENO: _x000a_REQUERI"/>
    <m/>
    <d v="1899-12-30T00:06:41"/>
    <d v="1899-12-30T00:12:34"/>
    <d v="1899-12-30T00:05:53"/>
  </r>
  <r>
    <s v="INC000002643551"/>
    <s v="VPN IP - MPLS"/>
    <x v="18"/>
    <s v="GESTION HD"/>
    <s v="CRISTOBAL I REYES DELGADO"/>
    <s v="frp_pcamay"/>
    <s v="3-Moderado/Limitado"/>
    <x v="1"/>
    <x v="1"/>
    <x v="1"/>
    <s v="TELEFONICA GLOBAL TECHNOLOGY S.A.AGENCIA EN CHILE"/>
    <s v="HD/Re: Lentitud Motor BD 10.233.49.6||FOLIO INC000002641821||APERTURA"/>
    <s v="29/02/2024 10:18:56"/>
    <s v="29/02/2024 10:20:13"/>
    <x v="0"/>
    <s v="TI"/>
    <s v="BASES DE DATOS"/>
    <s v="29/02/2024 17:03:32"/>
    <s v="29/02/2024 23:50:00"/>
    <s v="PREVENTIVO: NO_x000a_CODIGO DE SERVICIO:_x000a_DIRECCION:_x000a_QUIEN REPORTA: cristobal.reyes_x000a_CONTACTO EN TERRENO:_x000a_PROBLEMA:_x000a_REQUERIMIENTO:Favor su apoyo en la creación de un ticket por el siguiente_x000a_requerimiento:_x000a__x000a_“Necesitamos un nuevo estatus porque la máquina TGESTION"/>
    <s v="Se envió analisis durante la mañana con todo el detalle encontrado de la lentitud reportada y las recomendaciones que pueden ser aplicadas. A no obtener feedback, se cierra ticket."/>
    <d v="1899-12-30T06:30:53"/>
    <d v="1899-12-30T06:44:36"/>
    <d v="1899-12-30T00:13:43"/>
  </r>
  <r>
    <s v="INC000002643564"/>
    <s v="HOUSING"/>
    <x v="13"/>
    <s v="BELIEVE"/>
    <s v="RENE E VILLEGAS CARREÑO"/>
    <s v="frp_jcarri"/>
    <s v="3-Moderado/Limitado"/>
    <x v="1"/>
    <x v="1"/>
    <x v="1"/>
    <s v="BANCO SANTANDER CHILE 1"/>
    <s v="GESTION DATACENTER/ ACCESOS /BANCO SANTANDER CHILE 1"/>
    <s v="29/02/2024 10:39:37"/>
    <s v="29/02/2024 10:40:49"/>
    <x v="0"/>
    <s v="ACCESO"/>
    <s v="CLIENTE"/>
    <s v="29/02/2024 12:45:04"/>
    <s v="29/02/2024 23:50:00"/>
    <s v="EMPRESA:BANCO SANTANDER CHILE 1_x000a_CÓDIGO DE SERVICIO: _x000a_DIRECCIÓN:Av. Apoquindo #7071, Las Condes, Santiago_x000a_NOMBRE DE QUIEN REPORTA:Christian Tapia_x000a_TELÉFONO DE QUIEN REPORTA:56981568202_x000a_NOMBRE DE CONTACTO EN TERRENO: _x000a_REQUERIMIENTO:Decomiso equipo rack J2,H"/>
    <s v="Se efectúa contacto con cliente: no aplica_x000a_Teléfono de contacto:no aplica_x000a_Acciones realizadas: accesos autorizados_x000a_Solución paliativa o definitiva: no aplica_x000a_Acciones de Mejora, Recomendaciones:no aplica"/>
    <d v="1899-12-30T01:31:16"/>
    <d v="1899-12-30T02:05:27"/>
    <d v="1899-12-30T00:34:11"/>
  </r>
  <r>
    <s v="INC000002643590"/>
    <s v="HOUSING"/>
    <x v="8"/>
    <s v="ADMINISTRADORES RESIDENTES"/>
    <s v="FERNEY D GARZON PEÑA"/>
    <s v="frp_jugonz"/>
    <s v="3-Moderado/Limitado"/>
    <x v="1"/>
    <x v="1"/>
    <x v="1"/>
    <s v="CENTRO DE COMPENSACION AUTOMATIZADO S A"/>
    <s v="GESTION DATACENTER/ ACCESOS / CENTRO DE COMPENSACION AUTOMATIZADO S A"/>
    <s v="29/02/2024 11:09:18"/>
    <s v="29/02/2024 11:11:18"/>
    <x v="0"/>
    <s v="COMUNICACIONES"/>
    <s v="VPN IP - MPLS"/>
    <s v="29/02/2024 15:34:51"/>
    <s v="29/02/2024 23:50:00"/>
    <s v="EMPRESA: CENTRO DE COMPENSACION AUTOMATIZADO S A_x000a_CÓDIGO DE SERVICIO: _x000a_DIRECCIÓN: Av. Presidente Prieto #226, Paine, Santiago_x000a_NOMBRE DE QUIEN REPORTA: Jorge Mascaró V._x000a_TELÉFONO DE QUIEN REPORTA: 56 9 84182315_x000a_NOMBRE DE CONTACTO EN TERRENO: Jorge Mascaró V"/>
    <m/>
    <d v="1899-12-30T04:08:47"/>
    <d v="1899-12-30T04:25:33"/>
    <d v="1899-12-30T00:16:46"/>
  </r>
  <r>
    <s v="INC000002643596"/>
    <s v="HOUSING"/>
    <x v="13"/>
    <s v="BELIEVE"/>
    <s v="RENE E VILLEGAS CARREÑO"/>
    <s v="frp_jcarri"/>
    <s v="3-Moderado/Limitado"/>
    <x v="1"/>
    <x v="1"/>
    <x v="1"/>
    <s v="TELEFONICA EMPRESAS DE CHILE SA"/>
    <s v="GESTION DATACENTER/ ACCESOS /TELEFONICA EMPRESAS DE CHILE SA"/>
    <s v="29/02/2024 11:08:29"/>
    <s v="29/02/2024 11:09:41"/>
    <x v="0"/>
    <s v="ACCESO"/>
    <s v="CLIENTE"/>
    <s v="29/02/2024 12:44:28"/>
    <s v="29/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o aplica_x000a_Teléfono de contacto:no aplica_x000a_Acciones realizadas:accesos autorizados_x000a_Solución paliativa o definitiva:no aplica_x000a_Acciones de Mejora, Recomendaciones:no aplica"/>
    <d v="1899-12-30T01:30:05"/>
    <d v="1899-12-30T01:35:59"/>
    <d v="1899-12-30T00:05:54"/>
  </r>
  <r>
    <s v="INC000002643600"/>
    <s v="VPN IP - MPLS"/>
    <x v="9"/>
    <s v="GESTION HD"/>
    <s v="EWALD R GALAZ MILLALEO"/>
    <s v="frp_fpetro"/>
    <s v="3-Moderado/Limitado"/>
    <x v="1"/>
    <x v="1"/>
    <x v="1"/>
    <s v="ACMA S.A."/>
    <s v="HD/_x000a_RE: Requerimiento Basis SAP"/>
    <s v="29/02/2024 11:10:01"/>
    <s v="29/02/2024 11:13:00"/>
    <x v="0"/>
    <s v="Service"/>
    <s v="Internal"/>
    <s v="29/02/2024 15:28:33"/>
    <s v="29/02/2024 23:50:00"/>
    <s v="PREVENTIVO: NO_x000a_CODIGO DE SERVICIO:_x000a_DIRECCION:_x000a_QUIEN REPORTA: Ewald Galaz Millaleo  Ewald Galaz Millaleo _x000a_CONTACTO EN TERRENO: Ewald Galaz Millaleo  Ewald Galaz Millaleo _x000a_ _x000a_REQUERIMIENTO:_x000a__x000a__x000a_Solicito soporte para SAP. En DEV hay un desarrollo que no puedo"/>
    <s v="Estimados,_x000a__x000a_Se adjunta correo de respuesta enviado al cliente._x000a__x000a_Saludos."/>
    <d v="1899-12-30T00:01:07"/>
    <d v="1899-12-30T04:18:32"/>
    <d v="1899-12-30T04:17:25"/>
  </r>
  <r>
    <s v="INC000002643604"/>
    <s v="HOUSING"/>
    <x v="14"/>
    <s v="BELIEVE"/>
    <s v="SEBASTIAN A JARA VIDAL"/>
    <s v="frp_jcarri"/>
    <s v="3-Moderado/Limitado"/>
    <x v="1"/>
    <x v="1"/>
    <x v="1"/>
    <s v="TELEFONICA GLOBAL TECHNOLOGY S.A.AGENCIA EN CHILE"/>
    <s v="GESTION DATACENTER/ ACCESOS /TELEFONICA GLOBAL TECHNOLOGY S.A.AGENCIA EN CHILE"/>
    <s v="29/02/2024 11:18:02"/>
    <s v="29/02/2024 11:19:17"/>
    <x v="0"/>
    <s v="COMUNICACIONES"/>
    <s v="VPN IP - MPLS"/>
    <s v="29/02/2024 11:33:52"/>
    <s v="29/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7:01"/>
    <d v="1899-12-30T00:15:50"/>
    <d v="1899-12-30T00:08:49"/>
  </r>
  <r>
    <s v="INC000002643609"/>
    <s v="HOUSING"/>
    <x v="11"/>
    <s v="APQ ACCESOS"/>
    <s v="ESTEBAN O BUSTOS CORNEJO"/>
    <s v="tct_ebusto"/>
    <s v="4-Menor/Localizado"/>
    <x v="0"/>
    <x v="0"/>
    <x v="1"/>
    <s v="TELEFONICA EMPRESAS DE CHILE SA"/>
    <s v="TOMDA DE ALARMAS DE CLIENTES 09:00"/>
    <s v="29/02/2024 9:10:21"/>
    <s v="29/02/2024 9:11:26"/>
    <x v="0"/>
    <s v="CDP ANTIGUO 1"/>
    <s v="CDP ANTIGUO 2"/>
    <s v="29/02/2024 11:11:09"/>
    <s v="29/02/2024 23:50:00"/>
    <s v="TOMDA DE ALARMAS DE CLIENTES 09:00"/>
    <s v="TOMA DE ALARMAS REALIZADA"/>
    <d v="1899-12-30T02:59:43"/>
    <d v="1899-12-30T02:00:48"/>
    <d v="1899-12-30T00:01:05"/>
  </r>
  <r>
    <s v="INC000002643614"/>
    <s v="VPN IP - MPLS"/>
    <x v="6"/>
    <s v="BELIEVE"/>
    <s v="ALEJANDRO ACEVEDO VALENZUELA"/>
    <s v="frp_xgambo"/>
    <s v="4-Menor/Localizado"/>
    <x v="0"/>
    <x v="0"/>
    <x v="1"/>
    <s v="TELEFONICA CYBERSECURITY TECH CHILE SPA"/>
    <s v="REQ / SOC / Solicitud de cambio de clave d VPN"/>
    <s v="29/02/2024 10:07:14"/>
    <s v="29/02/2024 10:08:41"/>
    <x v="0"/>
    <s v="CDP ANTIGUO 1"/>
    <s v="CDP ANTIGUO 2"/>
    <s v="29/02/2024 12:48:08"/>
    <s v="29/02/2024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s v="realizado Reseteo de password usuario. se verifica con usuario el cual informa que se encuentra operativo. se procede a cierre de ticket."/>
    <d v="1899-12-30T02:25:25"/>
    <d v="1899-12-30T02:40:54"/>
    <d v="1899-12-30T00:15:29"/>
  </r>
  <r>
    <s v="INC000002643617"/>
    <s v="VPN IP - MPLS"/>
    <x v="2"/>
    <s v="BELIEVE"/>
    <s v="SEBASTIAN A JARA VIDAL"/>
    <s v="frp_ylaraq"/>
    <s v="4-Menor/Localizado"/>
    <x v="0"/>
    <x v="0"/>
    <x v="1"/>
    <s v="CELULOSA ARAUCO Y CONSTITUCION S A"/>
    <s v="MESA/GAMA/RETIRO DE CINTAS MAGNETICA"/>
    <s v="29/02/2024 11:14:52"/>
    <s v="29/02/2024 11:16:59"/>
    <x v="0"/>
    <s v="COMUNICACIONES"/>
    <s v="VPN IP - MPLS"/>
    <s v="29/02/2024 17:18:30"/>
    <s v="29/02/2024 23:50:00"/>
    <s v="PREVENTIVO: _x000a_CODIGO DE SERVICIO:VPF1562656_x000a_DIRECCION: San Martin 50, Santiago, Santiago_x000a_QUIEN REPORTA:JOSE MALDONADO 995388913_x000a_CONTACTO EN TERRENO:JOSE MALDONADO 995388913_x000a_PROBLEMA:_x000a_REQUERIMIENTO:RETIRO DE CINTAS MAGNETICAS_x000a_EQUIPOS ENERGIZADO/REINICIADO:"/>
    <m/>
    <d v="1899-12-30T05:29:34"/>
    <d v="1899-12-30T06:03:38"/>
    <d v="1899-12-30T00:34:04"/>
  </r>
  <r>
    <s v="INC000002643623"/>
    <s v="HOSTING VIRTUAL"/>
    <x v="18"/>
    <s v="DUOC TICKET AUTOMATICO"/>
    <s v="ALVARO ORTIZ"/>
    <s v="frp_eavend"/>
    <s v="3-Moderado/Limitado"/>
    <x v="0"/>
    <x v="0"/>
    <x v="1"/>
    <s v="FUNDACION INSTITUTO PROFESIONAL DUOC UC"/>
    <s v="DUOC|REQ|Eliminar sesión pegada en SEQUENCER_GENERAL_INTEGRACION"/>
    <s v="29/02/2024 10:31:39"/>
    <s v="29/02/2024 10:33:12"/>
    <x v="0"/>
    <s v="CDP ANTIGUO 1"/>
    <s v="CDP ANTIGUO 2"/>
    <s v="29/02/2024 13:40:55"/>
    <s v="29/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limina la session pegada."/>
    <d v="1899-12-30T03:01:46"/>
    <d v="1899-12-30T03:09:16"/>
    <d v="1899-12-30T00:07:30"/>
  </r>
  <r>
    <s v="INC000002643691"/>
    <s v="HOUSING"/>
    <x v="11"/>
    <s v="APQ ACCESOS"/>
    <s v="ESTEBAN O BUSTOS CORNEJO"/>
    <s v="tct_ebusto"/>
    <s v="2-Significativo/Amplio"/>
    <x v="2"/>
    <x v="2"/>
    <x v="1"/>
    <s v="TELEFONICA EMPRESAS DE CHILE SA"/>
    <s v="SUPERVISION INCIDENTE HUAWEI 12:05"/>
    <s v="29/02/2024 13:43:30"/>
    <s v="29/02/2024 13:45:25"/>
    <x v="0"/>
    <s v="CDP ANTIGUO 1"/>
    <s v="CDP ANTIGUO 2"/>
    <s v="29/02/2024 13:47:17"/>
    <s v="29/02/2024 23:50:00"/>
    <s v="SUPERVISION INCIDENTE HUAWEI 12:05"/>
    <s v="INCIDENCIA RESTABLECIDA"/>
    <d v="1899-12-30T00:01:52"/>
    <d v="1899-12-30T00:03:47"/>
    <d v="1899-12-30T00:01:55"/>
  </r>
  <r>
    <s v="INC000002643742"/>
    <s v="HOUSING"/>
    <x v="0"/>
    <s v="APQ ACCESOS"/>
    <s v="CARLOS F ARAYA RAMIREZ"/>
    <s v="tct_cararr"/>
    <s v="4-Menor/Localizado"/>
    <x v="0"/>
    <x v="0"/>
    <x v="3"/>
    <s v="TELEFONICA CYBERSECURITY TECH CHILE SPA"/>
    <s v="TOMA DE ALARMAS"/>
    <s v="29/02/2024 10:11:12"/>
    <s v="29/02/2024 10:22:40"/>
    <x v="0"/>
    <s v="CDP ANTIGUO 1"/>
    <s v="CDP ANTIGUO 2"/>
    <s v="29/02/2024 11:13:27"/>
    <s v="29/02/2024 23:50:00"/>
    <s v="TIC 7, 8 Y MDA"/>
    <s v="TICKET CREADO POR ERROR"/>
    <d v="1899-12-30T00:00:04"/>
    <d v="1899-12-30T01:02:15"/>
    <d v="1899-12-30T01:02:11"/>
  </r>
  <r>
    <s v="INC000002643746"/>
    <s v="INFRAESTRUCTURA DC"/>
    <x v="16"/>
    <s v="APQ ACCESOS"/>
    <s v="JONATHAN A MARQUEZ ASTENGO"/>
    <s v="tct_jmarqu"/>
    <s v="4-Menor/Localizado"/>
    <x v="0"/>
    <x v="0"/>
    <x v="0"/>
    <s v="TELEFONICA CYBERSECURITY TECH CHILE SPA"/>
    <s v="SUPERVISION TECH/CRQ 83435"/>
    <s v="29/02/2024 10:29:20"/>
    <s v="29/02/2024 10:30:03"/>
    <x v="0"/>
    <s v="CDP ANTIGUO 1"/>
    <s v="CDP ANTIGUO 2"/>
    <s v="29/02/2024 17:22:11"/>
    <s v="29/02/2024 23:50:00"/>
    <s v="PREVENTIVO: NO_x000a_CÓDIGO DE SERVICIO:_x000a_DIRECCIÓN:  DCSM_x000a_QUIEN REPORTA: RENE VILLEGAS_x000a_CONTACTO EN TERRENO: DC OPERADOR N1_x000a_PROBLEMA: INGRESO EQUIPO_x000a_REQUERIMIENTO: INGRESO DE EQUIPAMIENTO TIC 6 RACK F5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43777"/>
    <s v="BACKUP ON DEMAND"/>
    <x v="4"/>
    <s v="OPERACION N1"/>
    <s v="GONZALO MENDOZA MARTINEZ"/>
    <s v="tct_gmendo"/>
    <s v="4-Menor/Localizado"/>
    <x v="0"/>
    <x v="0"/>
    <x v="3"/>
    <s v="TELEFONICA GLOBAL TECHNOLOGY S.A.AGENCIA EN CHILE"/>
    <s v="Reemplazo de clientes en regimen de respaldo VDC"/>
    <s v="29/02/2024 12:21:24"/>
    <s v="29/02/2024 12:25:53"/>
    <x v="0"/>
    <s v="TRUESIGHT"/>
    <s v="TRUESIGHT"/>
    <s v="29/02/2024 14:10:22"/>
    <s v="29/02/2024 23:50:00"/>
    <s v="Debido a renombre de servidores virtuales, a petición de Ángel Castro, se añade nuevos clientes a respaldo c4-dc01-pa.tic.cl - c4-dc02-pa.tic.cl - c4-dc03-pa.tic.cl"/>
    <s v="FASE RESOLUCIÓN Y RECUPERACIÓN_x000a__x000a_Se efectúa contacto con cliente: NN_x000a__x000a_Teléfono de contacto: NN_x000a__x000a_Acciones realizadas: Eliminación y posterior adición de cliente a politica de respaldo, debido a renombramiento de cliente en regimen de respaldo_x000a__x000a_Solución pal"/>
    <d v="1899-12-30T00:00:00"/>
    <d v="1899-12-30T01:48:58"/>
    <d v="1899-12-30T01:48:58"/>
  </r>
  <r>
    <s v="INC000002643788"/>
    <s v="HOSTING VIRTUAL"/>
    <x v="6"/>
    <s v="SISTEMA OPERATIVO MICROSOFT"/>
    <s v="JAVIER CUEVAS"/>
    <s v="tct_jacuev"/>
    <s v="4-Menor/Localizado"/>
    <x v="0"/>
    <x v="0"/>
    <x v="1"/>
    <s v="TELEFONICA GLOBAL TECHNOLOGY S.A.AGENCIA EN CHILE"/>
    <s v="PROBLEMAS UPDATE"/>
    <s v="29/02/2024 12:59:03"/>
    <s v="29/02/2024 12:59:21"/>
    <x v="0"/>
    <s v="TI"/>
    <s v="SISTEMAS OPERATIVOS"/>
    <s v="29/02/2024 13:01:41"/>
    <s v="29/02/2024 23:50:00"/>
    <m/>
    <s v="OK"/>
    <d v="1899-12-30T00:00:00"/>
    <d v="1899-12-30T00:02:38"/>
    <d v="1899-12-30T00:02:38"/>
  </r>
  <r>
    <s v="INC000002643789"/>
    <s v="HOSTING VIRTUAL"/>
    <x v="6"/>
    <s v="SISTEMA OPERATIVO MICROSOFT"/>
    <s v="JAVIER CUEVAS"/>
    <s v="tct_jacuev"/>
    <s v="2-Significativo/Amplio"/>
    <x v="2"/>
    <x v="2"/>
    <x v="3"/>
    <s v="TELEFONICA GLOBAL TECHNOLOGY S.A.AGENCIA EN CHILE"/>
    <s v=":ACTUALIZACIÓN DE HOSTING INC000002638141"/>
    <s v="29/02/2024 12:59:30"/>
    <s v="29/02/2024 12:59:45"/>
    <x v="0"/>
    <s v="TI"/>
    <s v="SISTEMAS OPERATIVOS"/>
    <s v="29/02/2024 13:02:46"/>
    <s v="29/02/2024 23:50:00"/>
    <s v=":ACTUALIZACIÓN DE HOSTING INC000002638141"/>
    <s v="OK"/>
    <d v="1899-12-30T00:00:00"/>
    <d v="1899-12-30T00:03:16"/>
    <d v="1899-12-30T00:03:16"/>
  </r>
  <r>
    <s v="INC000002643790"/>
    <s v="HOSTING VIRTUAL"/>
    <x v="6"/>
    <s v="SISTEMA OPERATIVO MICROSOFT"/>
    <s v="JAVIER CUEVAS"/>
    <s v="tct_jacuev"/>
    <s v="4-Menor/Localizado"/>
    <x v="0"/>
    <x v="0"/>
    <x v="1"/>
    <s v="TELEFONICA GLOBAL TECHNOLOGY S.A.AGENCIA EN CHILE"/>
    <s v="Server Health Report"/>
    <s v="29/02/2024 12:59:54"/>
    <s v="29/02/2024 13:00:20"/>
    <x v="0"/>
    <s v="TI"/>
    <s v="SISTEMAS OPERATIVOS"/>
    <s v="29/02/2024 13:04:59"/>
    <s v="29/02/2024 23:50:00"/>
    <s v="Server Health Report"/>
    <s v="OK"/>
    <d v="1899-12-30T00:00:00"/>
    <d v="1899-12-30T00:05:05"/>
    <d v="1899-12-30T00:05:05"/>
  </r>
  <r>
    <s v="INC000002643791"/>
    <s v="HOSTING VIRTUAL"/>
    <x v="6"/>
    <s v="SISTEMA OPERATIVO MICROSOFT"/>
    <s v="JAVIER CUEVAS"/>
    <s v="tct_jacuev"/>
    <s v="4-Menor/Localizado"/>
    <x v="0"/>
    <x v="0"/>
    <x v="1"/>
    <s v="TELEFONICA GLOBAL TECHNOLOGY S.A.AGENCIA EN CHILE"/>
    <s v="Partnership g"/>
    <s v="29/02/2024 13:00:31"/>
    <s v="29/02/2024 13:00:54"/>
    <x v="0"/>
    <s v="TI"/>
    <s v="SISTEMAS OPERATIVOS"/>
    <s v="29/02/2024 13:04:08"/>
    <s v="29/02/2024 23:50:00"/>
    <s v="Partnership"/>
    <s v="OK"/>
    <d v="1899-12-30T00:00:00"/>
    <d v="1899-12-30T00:03:37"/>
    <d v="1899-12-30T00:03:37"/>
  </r>
  <r>
    <s v="INC000002643870"/>
    <s v="TICKET-INTELIGENTE"/>
    <x v="7"/>
    <s v="GESTION TI"/>
    <s v="GUSTAVO AVILA VERA"/>
    <s v="USR_TSIGHT"/>
    <s v="1-Extenso/Generalizado"/>
    <x v="0"/>
    <x v="0"/>
    <x v="3"/>
    <s v="TELEFONICA EMPRESAS DE CHILE SA"/>
    <s v="cmdb - aii_soc_01_clone TICKET AUTOMATICO"/>
    <s v="29/02/2024 9:48:14"/>
    <s v="29/02/2024 9:48:14"/>
    <x v="0"/>
    <s v="TRUESIGHT"/>
    <s v="TRUESIGHT"/>
    <s v="29/02/2024 11:45:02"/>
    <s v="29/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sin problemas de performance, se libera memoria ram supernado la alarma"/>
    <d v="1899-12-30T01:08:01"/>
    <d v="1899-12-30T01:56:48"/>
    <d v="1899-12-30T00:48:47"/>
  </r>
  <r>
    <s v="INC000002643964"/>
    <s v="HOUSING"/>
    <x v="0"/>
    <s v="APQ ACCESOS"/>
    <s v="CARLOS F ARAYA RAMIREZ"/>
    <s v="tct_cararr"/>
    <s v="4-Menor/Localizado"/>
    <x v="0"/>
    <x v="0"/>
    <x v="0"/>
    <s v="TELEFONICA CYBERSECURITY TECH CHILE SPA"/>
    <s v="TOMA DE ALARMAS"/>
    <s v="29/02/2024 11:21:16"/>
    <s v="29/02/2024 11:23:27"/>
    <x v="0"/>
    <s v="CDP ANTIGUO 1"/>
    <s v="CDP ANTIGUO 2"/>
    <s v="29/02/2024 12:02:27"/>
    <s v="29/02/2024 23:50:00"/>
    <s v="TIC 7, 8 Y MDA"/>
    <s v="TELEFONO DE CONTACTO:_x000a_ACCIONES REALIZADAS:SE ACTUALIZAN ALARMAS REGISTRADAS EN SALAS, SE PROCEDE A SUBIR ARCHIVO A GESTOR DOCUMENTAL_x000a_SOLUCION PALIATIVA O DEFINITIVA:_x000a_ACCIONES DE MEJORA, RECOMENDACIONES:_x000a_CAUZA RAIZ:"/>
    <d v="1899-12-30T00:00:00"/>
    <d v="1899-12-30T00:00:00"/>
    <d v="1899-12-30T00:00:00"/>
  </r>
  <r>
    <s v="INC000002644004"/>
    <s v="TICKET-INTELIGENTE"/>
    <x v="7"/>
    <s v="EVENTOS HD"/>
    <s v="SEBASTIAN I ACUÑA GUZMAN"/>
    <s v="USR_TSIGHT"/>
    <s v="1-Extenso/Generalizado"/>
    <x v="0"/>
    <x v="0"/>
    <x v="3"/>
    <s v="CAMARA DE COMERCIO DE SANTIAGO A G"/>
    <s v="cacost01 - testosbweb TICKET AUTOMATICO"/>
    <s v="29/02/2024 12:00:18"/>
    <s v="29/02/2024 12:00:18"/>
    <x v="0"/>
    <s v="TI"/>
    <s v="SISTEMAS OPERATIVOS"/>
    <s v="29/02/2024 15:49:42"/>
    <s v="29/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39:57"/>
    <d v="1899-12-30T03:49:24"/>
    <d v="1899-12-30T00:09:27"/>
  </r>
  <r>
    <s v="INC000002644012"/>
    <s v="HOUSING"/>
    <x v="14"/>
    <s v="BELIEVE"/>
    <s v="SEBASTIAN A JARA VIDAL"/>
    <s v="frp_jcarri"/>
    <s v="3-Moderado/Limitado"/>
    <x v="1"/>
    <x v="1"/>
    <x v="1"/>
    <s v="CEMENTOS BIO BIO S.A."/>
    <s v="GESTION DATACENTER/ ACCESOS /CEMENTOS BIO BIO S.A."/>
    <s v="29/02/2024 11:44:47"/>
    <s v="29/02/2024 11:45:53"/>
    <x v="0"/>
    <s v="COMUNICACIONES"/>
    <s v="VPN IP - MPLS"/>
    <s v="29/02/2024 11:55:03"/>
    <s v="29/02/2024 23:50:00"/>
    <s v="EMPRESA:CEMENTOS BIO BIO S.A._x000a_CÓDIGO DE SERVICIO: _x000a_DIRECCIÓN:Calle San Martin #50, Santiago Centro, Santiago_x000a_NOMBRE DE QUIEN REPORTA:Angelo Lagos_x000a_TELÉFONO DE QUIEN REPORTA:989030860_x000a_NOMBRE DE CONTACTO EN TERRENO: _x000a_REQUERIMIENTO:instalación Fortinet 200F"/>
    <m/>
    <d v="1899-12-30T00:05:40"/>
    <d v="1899-12-30T00:10:16"/>
    <d v="1899-12-30T00:04:36"/>
  </r>
  <r>
    <s v="INC000002644029"/>
    <s v="HOUSING"/>
    <x v="14"/>
    <s v="ADMINISTRADORES RESIDENTES"/>
    <s v="SEBASTIAN A JARA VIDAL"/>
    <s v="frp_jugonz"/>
    <s v="3-Moderado/Limitado"/>
    <x v="1"/>
    <x v="1"/>
    <x v="1"/>
    <s v="TELEFONICA EMPRESAS DE CHILE SA"/>
    <s v="GESTION DATACENTER/ ACCESOS / NABIAX"/>
    <s v="29/02/2024 11:56:01"/>
    <s v="29/02/2024 11:58:01"/>
    <x v="0"/>
    <s v="COMUNICACIONES"/>
    <s v="VPN IP - MPLS"/>
    <s v="29/02/2024 12:14:42"/>
    <s v="29/02/2024 23:50:00"/>
    <s v="EMPRESA: NABIAX_x000a_CÓDIGO DE SERVICIO: _x000a_DIRECCIÓN: Calle San Martin #50, Santiago Centro, Santiago_x000a_NOMBRE DE QUIEN REPORTA: Javiera Rojas O._x000a_TELÉFONO DE QUIEN REPORTA: +56 9 8187 2715_x000a_NOMBRE DE CONTACTO EN TERRENO: Daniel Rodriguez 5697829 7978_x000a_REQUERIMIENT"/>
    <m/>
    <d v="1899-12-30T00:10:01"/>
    <d v="1899-12-30T00:18:41"/>
    <d v="1899-12-30T00:08:40"/>
  </r>
  <r>
    <s v="INC000002644037"/>
    <s v="VPN IP - MPLS"/>
    <x v="5"/>
    <s v="GESTION HD"/>
    <s v="LUIS A VILLASMIL CASTILLO"/>
    <s v="frp_fpetro"/>
    <s v="3-Moderado/Limitado"/>
    <x v="1"/>
    <x v="1"/>
    <x v="1"/>
    <s v="PALUMBO S.A."/>
    <s v="HD/Acceso VPN"/>
    <s v="29/02/2024 12:02:39"/>
    <s v="29/02/2024 12:06:23"/>
    <x v="0"/>
    <s v="CDP ANTIGUO 1"/>
    <s v="CDP ANTIGUO 2"/>
    <s v="29/02/2024 19:57:08"/>
    <s v="29/02/2024 23:50:00"/>
    <s v="PREVENTIVO: NO_x000a_CODIGO DE SERVICIO: VPF1775058_x000a_DIRECCION: Luis Thayer Ojeda 1955,Providencia,Santiago_x000a_QUIEN REPORTA: Patricio_x000a_CONTACTO EN TERRENO: Patricio_x000a__x000a_REQUERIMIENTO: Junto con saludar favor generar ticket para creación de cuenta VPN a_x000a_nombre de, Sop"/>
    <m/>
    <d v="1899-12-30T07:29:14"/>
    <d v="1899-12-30T07:54:29"/>
    <d v="1899-12-30T00:25:15"/>
  </r>
  <r>
    <s v="INC000002644055"/>
    <s v="HOUSING"/>
    <x v="14"/>
    <s v="BELIEVE"/>
    <s v="SEBASTIAN A JARA VIDAL"/>
    <s v="frp_jcarri"/>
    <s v="3-Moderado/Limitado"/>
    <x v="1"/>
    <x v="1"/>
    <x v="1"/>
    <s v="UNIVERSIDAD SAN SEBASTIAN"/>
    <s v="GESTION DATACENTER/ ACCESOS /UNIVERSIDAD SAN SEBASTIAN"/>
    <s v="29/02/2024 12:17:29"/>
    <s v="29/02/2024 12:18:30"/>
    <x v="0"/>
    <s v="COMUNICACIONES"/>
    <s v="VPN IP - MPLS"/>
    <s v="29/02/2024 12:24:44"/>
    <s v="29/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y reinicio"/>
    <m/>
    <d v="1899-12-30T00:02:38"/>
    <d v="1899-12-30T00:07:15"/>
    <d v="1899-12-30T00:04:37"/>
  </r>
  <r>
    <s v="INC000002644076"/>
    <s v="VPN IP - MPLS"/>
    <x v="3"/>
    <s v="GESTION HD"/>
    <s v="DEIBY Y SANTOYO MONTEROLA"/>
    <s v="frp_fpetro"/>
    <s v="3-Moderado/Limitado"/>
    <x v="1"/>
    <x v="1"/>
    <x v="1"/>
    <s v="TELEFONICA GLOBAL TECHNOLOGY S.A.AGENCIA EN CHILE"/>
    <s v="HD/: C-19872400084 // RV: CLOUD // CC-CHI-0000148360 // ELECNOR CHILE S"/>
    <s v="29/02/2024 12:43:32"/>
    <s v="29/02/2024 12:45:25"/>
    <x v="0"/>
    <s v="CDP ANTIGUO 1"/>
    <s v="CDP ANTIGUO 2"/>
    <s v="29/02/2024 14:07:01"/>
    <s v="29/02/2024 23:50:00"/>
    <s v="PREVENTIVO: NO_x000a_CODIGO DE SERVICIO:_x000a_DIRECCION: _x000a_QUIEN REPORTA: Rodrigo Quiroz Silva 56 9 4110 7479 _x000a_CONTACTO EN TERRENO: Rodrigo Quiroz Silva 56 9 4110 7479 _x000a_PROBLEMA:_x000a_REQUERIMIENTO:_x000a__x000a_RV: C-19872400084 // RV: CLOUD  //  CC-CHI-0000148360  //  ELECNOR CHIL"/>
    <s v="FASE RESOLUCIÓN Y RECUPERACIÓN_x000a__x000a_Se efectúa contacto con cliente:N/A_x000a__x000a_Teléfono de contacto:N/A_x000a__x000a_Acciones realizadas: Se crea el cliente en H30APQ y se aprovisionan los recursos solicitados:_x000a__x000a_vCPU:4_x000a_vRAM:32_x000a_SAN:500_x000a_Lic.WindowsServer:4_x000a_Lic.SQLStandard:2_x000a_vSh"/>
    <d v="1899-12-30T01:12:46"/>
    <d v="1899-12-30T01:23:29"/>
    <d v="1899-12-30T00:10:43"/>
  </r>
  <r>
    <s v="INC000002644117"/>
    <s v="TICKET-INTELIGENTE"/>
    <x v="7"/>
    <s v="EVENTOS HD"/>
    <s v="SEBASTIAN I ACUÑA GUZMAN"/>
    <s v="USR_TSIGHT"/>
    <s v="1-Extenso/Generalizado"/>
    <x v="0"/>
    <x v="0"/>
    <x v="3"/>
    <s v="CAMARA DE COMERCIO DE SANTIAGO A G"/>
    <s v="cacost01 - desaosbweb TICKET AUTOMATICO"/>
    <s v="29/02/2024 12:12:21"/>
    <s v="29/02/2024 12:12:21"/>
    <x v="0"/>
    <s v="TI"/>
    <s v="SISTEMAS OPERATIVOS"/>
    <s v="29/02/2024 15:50:25"/>
    <s v="29/02/2024 23:50:00"/>
    <s v="PREVENTIVO=SI_x000a_CODIGO DE SERVICIO=desa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10:55"/>
    <d v="1899-12-30T03:38:04"/>
    <d v="1899-12-30T00:27:09"/>
  </r>
  <r>
    <s v="INC000002644194"/>
    <s v="RED INTERNA"/>
    <x v="11"/>
    <s v="APQ ACCESOS"/>
    <s v="ESTEBAN O BUSTOS CORNEJO"/>
    <s v="tct_pabmaf"/>
    <s v="2-Significativo/Amplio"/>
    <x v="2"/>
    <x v="2"/>
    <x v="1"/>
    <s v="TELEFONICA CYBERSECURITY TECH CHILE SPA"/>
    <s v="Cambio de SFP de cobre quemado."/>
    <s v="29/02/2024 13:03:07"/>
    <s v="29/02/2024 13:07:36"/>
    <x v="0"/>
    <s v="CDP ANTIGUO 1"/>
    <s v="CDP ANTIGUO 2"/>
    <s v="29/02/2024 13:42:47"/>
    <s v="29/02/2024 23:50:00"/>
    <s v="Cambio de SFP de cobre quemado"/>
    <s v="SUPERVISION OK"/>
    <d v="1899-12-30T00:34:34"/>
    <d v="1899-12-30T00:39:40"/>
    <d v="1899-12-30T00:05:06"/>
  </r>
  <r>
    <s v="INC000002644202"/>
    <s v="RED INTERNA"/>
    <x v="11"/>
    <s v="APQ ACCESOS"/>
    <s v="ESTEBAN O BUSTOS CORNEJO"/>
    <s v="tct_pabmaf"/>
    <s v="2-Significativo/Amplio"/>
    <x v="2"/>
    <x v="2"/>
    <x v="1"/>
    <s v="TELEFONICA CYBERSECURITY TECH CHILE SPA"/>
    <s v="ENTREGA DE MATERIALES"/>
    <s v="29/02/2024 13:10:18"/>
    <s v="29/02/2024 13:12:37"/>
    <x v="0"/>
    <s v="CDP ANTIGUO 1"/>
    <s v="CDP ANTIGUO 2"/>
    <s v="29/02/2024 13:15:51"/>
    <s v="29/02/2024 23:50:00"/>
    <s v="ENTREGA DE MATERIALES"/>
    <s v="SUPERVISION OK"/>
    <d v="1899-12-30T00:02:25"/>
    <d v="1899-12-30T00:05:33"/>
    <d v="1899-12-30T00:03:08"/>
  </r>
  <r>
    <s v="INC000002644211"/>
    <s v="TICKET-INTELIGENTE"/>
    <x v="6"/>
    <s v="GESTION TI"/>
    <s v="ALEJANDRO ACEVEDO VALENZUELA"/>
    <s v="USR_TSIGHT"/>
    <s v="1-Extenso/Generalizado"/>
    <x v="0"/>
    <x v="0"/>
    <x v="3"/>
    <s v="GPS CHILE SPA"/>
    <s v="gpschi01 - wnprap_cap02 TICKET AUTOMATICO"/>
    <s v="29/02/2024 13:16:20"/>
    <s v="29/02/2024 13:16:20"/>
    <x v="0"/>
    <s v="TRUESIGHT"/>
    <s v="TRUESIGHT"/>
    <s v="29/02/2024 15:21:36"/>
    <s v="29/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Alarma superada sin intervención. Se realiza verificación CPU en un 53%"/>
    <d v="1899-12-30T01:55:24"/>
    <d v="1899-12-30T02:05:16"/>
    <d v="1899-12-30T00:09:52"/>
  </r>
  <r>
    <s v="INC000002644286"/>
    <s v="TICKET-INTELIGENTE"/>
    <x v="6"/>
    <s v="GESTION TI"/>
    <s v="PAUL A SEPULVEDA ALVAREZ"/>
    <s v="USR_TSIGHT"/>
    <s v="1-Extenso/Generalizado"/>
    <x v="0"/>
    <x v="0"/>
    <x v="3"/>
    <s v="FUNDACION INSTITUTO PROFESIONAL DUOC UC"/>
    <s v="fiprdu01 - hyp_melipilla TICKET AUTOMATICO"/>
    <s v="29/02/2024 14:17:01"/>
    <s v="29/02/2024 14:17:01"/>
    <x v="0"/>
    <s v="TRUESIGHT"/>
    <s v="TRUESIGHT"/>
    <s v="29/02/2024 16:36:25"/>
    <s v="29/02/2024 23:50:00"/>
    <s v="PREVENTIVO=SI_x000a_CODIGO DE SERVICIO=HYP_MELIPILLA_x000a_DIRECCION=NULL_x000a_CIUDAD=NULL_x000a_COMUNA LOCAL=_x000a_REGION=NULL_x000a_QUIEN REPORTA=Ticket automático_x000a_CONTACTO EN TERRENO=_x000a_PROBLEMA=Node FIPRDU01 - HYP_MELIPILLA is Down_x000a_REQUERIMIENTO=_x000a_EQUIPOS ENERGIZADO O REINICIADO=_x000a_HORARI"/>
    <s v="Alerta reestablecidas en monitoreo y servidores operativos"/>
    <d v="1899-12-30T01:35:37"/>
    <d v="1899-12-30T02:19:24"/>
    <d v="1899-12-30T00:43:47"/>
  </r>
  <r>
    <s v="INC000002644287"/>
    <s v="TICKET-INTELIGENTE"/>
    <x v="6"/>
    <s v="GESTION TI"/>
    <s v="PAUL A SEPULVEDA ALVAREZ"/>
    <s v="USR_TSIGHT"/>
    <s v="1-Extenso/Generalizado"/>
    <x v="0"/>
    <x v="0"/>
    <x v="3"/>
    <s v="FUNDACION INSTITUTO PROFESIONAL DUOC UC"/>
    <s v="fiprdu01 - ilo_melipilla TICKET AUTOMATICO"/>
    <s v="29/02/2024 14:17:01"/>
    <s v="29/02/2024 14:17:01"/>
    <x v="0"/>
    <s v="TRUESIGHT"/>
    <s v="TRUESIGHT"/>
    <s v="29/02/2024 16:36:48"/>
    <s v="29/02/2024 23:50:00"/>
    <s v="PREVENTIVO=SI_x000a_CODIGO DE SERVICIO=ILO_MELIPILLA_x000a_DIRECCION=NULL_x000a_CIUDAD=NULL_x000a_COMUNA LOCAL=_x000a_REGION=NULL_x000a_QUIEN REPORTA=Ticket automático_x000a_CONTACTO EN TERRENO=_x000a_PROBLEMA=Node FIPRDU01 - ILO_MELIPILLA is Down_x000a_REQUERIMIENTO=_x000a_EQUIPOS ENERGIZADO O REINICIADO=_x000a_HORARI"/>
    <s v="Alerta reestablecidas en monitoreo y servidores operativos"/>
    <d v="1899-12-30T01:35:32"/>
    <d v="1899-12-30T02:19:47"/>
    <d v="1899-12-30T00:44:15"/>
  </r>
  <r>
    <s v="INC000002644288"/>
    <s v="TICKET-INTELIGENTE"/>
    <x v="6"/>
    <s v="GESTION TI"/>
    <s v="PAUL A SEPULVEDA ALVAREZ"/>
    <s v="USR_TSIGHT"/>
    <s v="1-Extenso/Generalizado"/>
    <x v="0"/>
    <x v="0"/>
    <x v="3"/>
    <s v="FUNDACION INSTITUTO PROFESIONAL DUOC UC"/>
    <s v="fiprdu01 - dcadmmelipilla TICKET AUTOMATICO"/>
    <s v="29/02/2024 14:17:02"/>
    <s v="29/02/2024 14:17:02"/>
    <x v="0"/>
    <s v="TRUESIGHT"/>
    <s v="TRUESIGHT"/>
    <s v="29/02/2024 16:37:11"/>
    <s v="29/02/2024 23:50:00"/>
    <s v="PREVENTIVO=SI_x000a_CODIGO DE SERVICIO=DCADMMELIPILLA_x000a_DIRECCION=NULL_x000a_CIUDAD=NULL_x000a_COMUNA LOCAL=_x000a_REGION=NULL_x000a_QUIEN REPORTA=Ticket automático_x000a_CONTACTO EN TERRENO=_x000a_PROBLEMA=Node FIPRDU01 - DCADMMELIPILLA is Down_x000a_REQUERIMIENTO=_x000a_EQUIPOS ENERGIZADO O REINICIADO=_x000a_HORA"/>
    <s v="Alerta reestablecidas en monitoreo y servidores operativos"/>
    <d v="1899-12-30T01:34:01"/>
    <d v="1899-12-30T02:20:09"/>
    <d v="1899-12-30T00:46:08"/>
  </r>
  <r>
    <s v="INC000002644289"/>
    <s v="TICKET-INTELIGENTE"/>
    <x v="6"/>
    <s v="GESTION TI"/>
    <s v="PAUL A SEPULVEDA ALVAREZ"/>
    <s v="USR_TSIGHT"/>
    <s v="1-Extenso/Generalizado"/>
    <x v="0"/>
    <x v="0"/>
    <x v="3"/>
    <s v="FUNDACION INSTITUTO PROFESIONAL DUOC UC"/>
    <s v="fiprdu01 - dcacdmelipilla TICKET AUTOMATICO"/>
    <s v="29/02/2024 14:17:03"/>
    <s v="29/02/2024 14:17:03"/>
    <x v="0"/>
    <s v="TRUESIGHT"/>
    <s v="TRUESIGHT"/>
    <s v="29/02/2024 16:37:29"/>
    <s v="29/02/2024 23:50:00"/>
    <s v="PREVENTIVO=SI_x000a_CODIGO DE SERVICIO=DCACDMELIPILLA_x000a_DIRECCION=NULL_x000a_CIUDAD=NULL_x000a_COMUNA LOCAL=_x000a_REGION=NULL_x000a_QUIEN REPORTA=Ticket automático_x000a_CONTACTO EN TERRENO=_x000a_PROBLEMA=Node FIPRDU01 - DCACDMELIPILLA is Down_x000a_REQUERIMIENTO=_x000a_EQUIPOS ENERGIZADO O REINICIADO=_x000a_HORA"/>
    <s v="Alerta reestablecidas en monitoreo y servidores operativos"/>
    <d v="1899-12-30T01:33:18"/>
    <d v="1899-12-30T02:20:26"/>
    <d v="1899-12-30T00:47:08"/>
  </r>
  <r>
    <s v="INC000002644355"/>
    <s v="HOUSING"/>
    <x v="8"/>
    <s v="BELIEVE"/>
    <s v="FERNEY D GARZON PEÑA"/>
    <s v="frp_jolsso"/>
    <s v="3-Moderado/Limitado"/>
    <x v="1"/>
    <x v="1"/>
    <x v="1"/>
    <s v="TELEFONICA EMPRESAS DE CHILE SA"/>
    <s v="GESTION DATACENTER/ ACCESOS /DXC"/>
    <s v="29/02/2024 16:09:08"/>
    <s v="29/02/2024 16:11:31"/>
    <x v="0"/>
    <s v="COMUNICACIONES"/>
    <s v="VPN IP - MPLS"/>
    <s v="29/02/2024 16:15:27"/>
    <s v="29/02/2024 23:50:00"/>
    <s v="EMPRESA:TELEFONICA EMPRESAS DE CHILE SA_x000a_CÓDIGO DE SERVICIO: _x000a_DIRECCIÓN: AV. Presidente Prieto #226, Paine, Santiago_x000a_NOMBRE DE QUIEN REPORTA: Ferney Garzon_x000a_TELÉFONO DE QUIEN REPORTA:56 2 25774418_x000a_NOMBRE DE CONTACTO EN TERRENO: _x000a_REQUERIMIENTO: Traslado de"/>
    <m/>
    <d v="1899-12-30T00:00:00"/>
    <d v="1899-12-30T00:06:19"/>
    <d v="1899-12-30T00:06:19"/>
  </r>
  <r>
    <s v="INC000002644365"/>
    <s v="HOUSING"/>
    <x v="11"/>
    <s v="APQ ACCESOS"/>
    <s v="ESTEBAN O BUSTOS CORNEJO"/>
    <s v="tct_ebusto"/>
    <s v="4-Menor/Localizado"/>
    <x v="0"/>
    <x v="0"/>
    <x v="1"/>
    <s v="TELEFONICA EMPRESAS DE CHILE SA"/>
    <s v="RONDA Y REVISION DE SALAS TECNICAS 15:00"/>
    <s v="29/02/2024 16:32:46"/>
    <s v="29/02/2024 16:34:20"/>
    <x v="0"/>
    <s v="CDP ANTIGUO 1"/>
    <s v="CDP ANTIGUO 2"/>
    <s v="29/02/2024 16:36:14"/>
    <s v="29/02/2024 23:50:00"/>
    <s v="RONDA Y REVISION DE SALAS TECNICAS 15:00"/>
    <s v="RONDA REALIZADA"/>
    <d v="1899-12-30T00:01:54"/>
    <d v="1899-12-30T00:03:28"/>
    <d v="1899-12-30T00:01:34"/>
  </r>
  <r>
    <s v="INC000002644378"/>
    <s v="HOUSING"/>
    <x v="11"/>
    <s v="APQ ACCESOS"/>
    <s v="ESTEBAN O BUSTOS CORNEJO"/>
    <s v="tct_ebusto"/>
    <s v="4-Menor/Localizado"/>
    <x v="0"/>
    <x v="0"/>
    <x v="1"/>
    <s v="TELEFONICA EMPRESAS DE CHILE SA"/>
    <s v="ronda y revisión de salas tecnicas 17:00"/>
    <s v="29/02/2024 16:58:12"/>
    <s v="29/02/2024 17:00:32"/>
    <x v="0"/>
    <s v="CDP ANTIGUO 1"/>
    <s v="CDP ANTIGUO 2"/>
    <s v="29/02/2024 18:20:17"/>
    <s v="29/02/2024 23:50:00"/>
    <s v="ronda y revisión de salas tecnicas 17:00"/>
    <s v="RONDA REALIZADA"/>
    <d v="1899-12-30T01:19:45"/>
    <d v="1899-12-30T01:22:05"/>
    <d v="1899-12-30T00:02:20"/>
  </r>
  <r>
    <s v="INC000002644552"/>
    <s v="HOUSING"/>
    <x v="11"/>
    <s v="APQ ACCESOS"/>
    <s v="ESTEBAN O BUSTOS CORNEJO"/>
    <s v="tct_ebusto"/>
    <s v="4-Menor/Localizado"/>
    <x v="0"/>
    <x v="0"/>
    <x v="1"/>
    <s v="TELEFONICA EMPRESAS DE CHILE SA"/>
    <s v="SUPERVISION LEVANTAMIENTO DE PUERTOS OBSOLETOS DXC 15:40"/>
    <s v="29/02/2024 15:41:15"/>
    <s v="29/02/2024 15:42:41"/>
    <x v="0"/>
    <s v="CDP ANTIGUO 1"/>
    <s v="CDP ANTIGUO 2"/>
    <s v="29/02/2024 17:24:47"/>
    <s v="29/02/2024 23:50:00"/>
    <s v="SUPERVISION LEVANTAMIENTO DE PUERTOS OBSOLETOS DXC 15:40"/>
    <s v="SUPERVISION CRQ/OK"/>
    <d v="1899-12-30T01:42:06"/>
    <d v="1899-12-30T01:43:32"/>
    <d v="1899-12-30T00:01:26"/>
  </r>
  <r>
    <s v="INC000002644601"/>
    <s v="HOUSING"/>
    <x v="13"/>
    <s v="BELIEVE"/>
    <s v="RENE E VILLEGAS CARREÑO"/>
    <s v="frp_jcarri"/>
    <s v="3-Moderado/Limitado"/>
    <x v="1"/>
    <x v="1"/>
    <x v="1"/>
    <s v="FORUM SERVICIOS FINANCIEROS SA"/>
    <s v="GESTION DATACENTER/ ACCESOS /FORUM SERVICIOS FINANCIEROS SA"/>
    <s v="29/02/2024 17:04:26"/>
    <s v="29/02/2024 17:07:51"/>
    <x v="0"/>
    <s v="ACCESO"/>
    <s v="CLIENTE"/>
    <s v="29/02/2024 17:42:21"/>
    <s v="29/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Se efectúa contacto con cliente: no aplica_x000a_Teléfono de contacto:no aplica_x000a_Acciones realizadas:accesos autorizados_x000a_Solución paliativa o definitiva:no aplica_x000a_Acciones de Mejora, Recomendaciones:no aplica"/>
    <d v="1899-12-30T00:17:01"/>
    <d v="1899-12-30T00:37:55"/>
    <d v="1899-12-30T00:20:54"/>
  </r>
  <r>
    <s v="INC000002644652"/>
    <s v="HOUSING"/>
    <x v="11"/>
    <s v="APQ ACCESOS"/>
    <s v="ESTEBAN O BUSTOS CORNEJO"/>
    <s v="tct_ebusto"/>
    <s v="4-Menor/Localizado"/>
    <x v="0"/>
    <x v="0"/>
    <x v="1"/>
    <s v="TELEFONICA EMPRESAS DE CHILE SA"/>
    <s v="RONDA Y REVISION DE SALAS TECNICAS 12:00"/>
    <s v="29/02/2024 14:49:01"/>
    <s v="29/02/2024 14:50:42"/>
    <x v="0"/>
    <s v="CDP ANTIGUO 1"/>
    <s v="CDP ANTIGUO 2"/>
    <s v="29/02/2024 14:53:36"/>
    <s v="29/02/2024 23:50:00"/>
    <s v="RONDA Y REVISION DE SALAS TECNICAS 12:00"/>
    <s v="RONDA REALIZADA"/>
    <d v="1899-12-30T00:02:54"/>
    <d v="1899-12-30T00:04:35"/>
    <d v="1899-12-30T00:01:41"/>
  </r>
  <r>
    <s v="INC000002644911"/>
    <s v="VPN IP - MPLS"/>
    <x v="7"/>
    <s v="BELIEVE"/>
    <s v="GUSTAVO AVILA VERA"/>
    <s v="frp_xgambo"/>
    <s v="4-Menor/Localizado"/>
    <x v="0"/>
    <x v="0"/>
    <x v="1"/>
    <s v="FUNDACION INSTITUTO PROFESIONAL DUOC UC"/>
    <s v="REQ / SOC / RE: Alarma de inactividad Equipos DUOC 1 hora Fired"/>
    <s v="29/02/2024 15:58:06"/>
    <s v="29/02/2024 16:00:42"/>
    <x v="0"/>
    <s v="CDP ANTIGUO 1"/>
    <s v="CDP ANTIGUO 2"/>
    <s v="29/02/2024 16:46:13"/>
    <s v="29/02/2024 23:50:00"/>
    <s v="PREVENTIVO: NO_x000a_CODIGO DE SERVICIO:_x000a_DIRECCION:      _x000a_CIUDAD:             _x000a_COMUNA:_x000a_NOMBRE QUIEN REPORTA:Sebastián Castillo Pérez_x000a_TELEFONO QUIEN REPORTA: sebastian.castillo@telefonica.coml_x000a_NOMBRE CONTACTO EN TERRENO:        _x000a_TELEFONO 1 CONTACTO EN TERRENO:"/>
    <s v="El Servidor se encuentra en proceso de dar de baja"/>
    <d v="1899-12-30T00:30:28"/>
    <d v="1899-12-30T00:48:07"/>
    <d v="1899-12-30T00:17:39"/>
  </r>
  <r>
    <s v="INC000002644954"/>
    <s v="COMUNICACIONES"/>
    <x v="5"/>
    <s v="COMUNICACIONES DC"/>
    <s v="OSCAR A RAMIREZ SOTO"/>
    <s v="tct_oramir"/>
    <s v="3-Moderado/Limitado"/>
    <x v="1"/>
    <x v="1"/>
    <x v="1"/>
    <s v="TELEFONICA GLOBAL TECHNOLOGY S.A.AGENCIA EN CHILE"/>
    <s v="Eduardo camacho solicita nueva IP PVLAN del SOC 1460"/>
    <s v="29/02/2024 16:38:38"/>
    <s v="29/02/2024 16:40:12"/>
    <x v="0"/>
    <s v="COMUNICACIONES"/>
    <s v="INTERNET"/>
    <s v="29/02/2024 16:40:45"/>
    <s v="29/02/2024 23:50:00"/>
    <s v="Eduardo camacho solicita nueva IP PVLAN del SOC 1460"/>
    <s v="Se asigna IP PVLAN 10.37.240.114 para el uso que estime conveniente, se cierra ticket."/>
    <d v="1899-12-30T00:00:00"/>
    <d v="1899-12-30T00:02:07"/>
    <d v="1899-12-30T00:02:07"/>
  </r>
  <r>
    <s v="INC000002645007"/>
    <s v="HOUSING"/>
    <x v="8"/>
    <s v="BELIEVE"/>
    <s v="FERNEY D GARZON PEÑA"/>
    <s v="frp_xgambo"/>
    <s v="3-Moderado/Limitado"/>
    <x v="1"/>
    <x v="1"/>
    <x v="1"/>
    <s v="HUAWEI CHILE S A"/>
    <s v="GESTION DATACENTER/ ACCESOS / HUAWEI CHILE S A"/>
    <s v="29/02/2024 17:08:56"/>
    <s v="29/02/2024 17:10:24"/>
    <x v="0"/>
    <s v="COMUNICACIONES"/>
    <s v="VPN IP - MPLS"/>
    <s v="29/02/2024 17:54:04"/>
    <s v="29/02/2024 23:50:00"/>
    <s v="EMPRESA: HUAWEI CHILE S A_x000a_CÓDIGO DE SERVICIO: _x000a_DIRECCIÓN:AV. Presidente Prieto #226, Paine, Santiago_x000a_NOMBRE DE QUIEN REPORTA:Ronald Alayo_x000a_TELÉFONO DE QUIEN REPORTA:  56935662382_x000a_NOMBRE DE CONTACTO EN TERRENO: _x000a_REQUERIMIENTO :  Entrega de materiales _x000a_EQUI"/>
    <m/>
    <d v="1899-12-30T00:27:03"/>
    <d v="1899-12-30T00:45:08"/>
    <d v="1899-12-30T00:18:05"/>
  </r>
  <r>
    <s v="INC000002645009"/>
    <s v="HOUSING"/>
    <x v="8"/>
    <s v="BELIEVE"/>
    <s v="FERNEY D GARZON PEÑA"/>
    <s v="frp_jcarri"/>
    <s v="3-Moderado/Limitado"/>
    <x v="1"/>
    <x v="1"/>
    <x v="1"/>
    <s v="FORUM SERVICIOS FINANCIEROS SA"/>
    <s v="GESTION DATACENTER/ ACCESOS /FORUM SERVICIOS FINANCIEROS SA"/>
    <s v="29/02/2024 17:10:31"/>
    <s v="29/02/2024 17:11:52"/>
    <x v="0"/>
    <s v="COMUNICACIONES"/>
    <s v="VPN IP - MPLS"/>
    <s v="29/02/2024 17:54:35"/>
    <s v="29/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m/>
    <d v="1899-12-30T00:26:26"/>
    <d v="1899-12-30T00:44:04"/>
    <d v="1899-12-30T00:17:38"/>
  </r>
  <r>
    <s v="INC000002645350"/>
    <s v="HOSTING VIRTUAL"/>
    <x v="7"/>
    <s v="DUOC TICKET PENDIENTES"/>
    <s v="GUSTAVO AVILA VERA"/>
    <s v="frp_disilv"/>
    <s v="3-Moderado/Limitado"/>
    <x v="0"/>
    <x v="0"/>
    <x v="1"/>
    <s v="FUNDACION INSTITUTO PROFESIONAL DUOC UC"/>
    <s v="REQ | DUOC | RV: [DUOC] INC000002568481 - Publicación 10.10.100.27 - 181.118.166.223"/>
    <s v="29/02/2024 19:24:07"/>
    <s v="29/02/2024 19:25:50"/>
    <x v="0"/>
    <s v="CDP ANTIGUO 1"/>
    <s v="CDP ANTIGUO 2"/>
    <s v="29/02/2024 23:37:36"/>
    <s v="29/02/2024 23:50:00"/>
    <s v="De: GERMAN IGNACIO BAEZA GONZALEZ &lt;german.baeza@fractalia.es&gt; _x000a_Enviado el: jueves, 29 de febrero de 2024 19:23_x000a_Para: Mesa ti &lt;mesa.ti@movistar.cl&gt;; DENISE CRUZAT ETCHEBERRY &lt;denise.cruzat@telefonica.com&gt;_x000a_CC: Victor Sepulveda G &lt;victor.sepulvedag@telefoni"/>
    <s v="Se realizan cambios a nivel de puertos de servicio de SSO y a nivel de F5 en los nodos PRD-SSO-03/04"/>
    <d v="1899-12-30T03:57:40"/>
    <d v="1899-12-30T04:13:29"/>
    <d v="1899-12-30T00:15:49"/>
  </r>
  <r>
    <s v="INC000002645658"/>
    <s v="TICKET-INTELIGENTE"/>
    <x v="7"/>
    <s v="GESTION TI"/>
    <s v="GUSTAVO AVILA VERA"/>
    <s v="USR_TSIGHT"/>
    <s v="1-Extenso/Generalizado"/>
    <x v="0"/>
    <x v="0"/>
    <x v="3"/>
    <s v="FUNDACION INSTITUTO PROFESIONAL DUOC UC"/>
    <s v="fiprdu01 - prd_sso_03 TICKET AUTOMATICO"/>
    <s v="29/02/2024 21:52:17"/>
    <s v="29/02/2024 21:52:17"/>
    <x v="0"/>
    <s v="TRUESIGHT"/>
    <s v="TRUESIGHT"/>
    <s v="29/02/2024 22:46:06"/>
    <s v="29/02/2024 23:50:00"/>
    <s v="PREVENTIVO=SI_x000a_CODIGO DE SERVICIO=PRD_SSO_03_x000a_DIRECCION=NULL_x000a_CIUDAD=NULL_x000a_COMUNA LOCAL=_x000a_REGION=NULL_x000a_QUIEN REPORTA=Ticket automático_x000a_CONTACTO EN TERRENO=_x000a_PROBLEMA=Process launch.sh(Down), standalone.sh(Down), java (1)(Down) on Node FIPRDU01 - PRD_SSO_03_x000a_REQU"/>
    <s v="Buenas estimados, esta alarma se debe a los trabajos que estamos realizando con el cliente, todos los servicios que involucra son los servidores de SSO"/>
    <d v="1899-12-30T00:48:21"/>
    <d v="1899-12-30T00:53:49"/>
    <d v="1899-12-30T00:05:28"/>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r>
    <m/>
    <m/>
    <x v="23"/>
    <m/>
    <m/>
    <m/>
    <m/>
    <x v="3"/>
    <x v="3"/>
    <x v="4"/>
    <m/>
    <m/>
    <m/>
    <m/>
    <x v="2"/>
    <m/>
    <m/>
    <m/>
    <m/>
    <m/>
    <m/>
    <m/>
    <m/>
    <m/>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5">
  <r>
    <s v="INC000002545053"/>
    <s v="RED INTERNA"/>
    <x v="0"/>
    <s v="APOQUINDO TI"/>
    <s v="RAMON DIAZ CASTILLO"/>
    <s v="tct_rorell"/>
    <s v="4-Menor/Localizado"/>
    <x v="0"/>
    <s v="Baja"/>
    <x v="0"/>
    <s v="TELEFONICA EMPRESAS DE CHILE SA"/>
    <s v="TICKET DE INCIDENCIA POR CORTE DE ENERGÍA EN RED DE ILUMINACIÓN Y BIOMETRICOS DE PASILLO"/>
    <s v="11/01/2024 13:57:33"/>
    <s v="11/01/2024 14:00:18"/>
    <s v="Cerrado"/>
    <s v="TI"/>
    <s v="ENERGIA"/>
    <s v="03/02/2024 9:51:22"/>
    <s v="03/02/2024 23:50:00"/>
    <m/>
    <s v="EN OBSERVACION, sin avances solo a fecto luminarias"/>
    <d v="1899-12-30T00:00:00"/>
    <d v="1899-12-30T00:00:00"/>
    <d v="1899-12-30T00:00:00"/>
  </r>
  <r>
    <s v="INC000002547121"/>
    <s v="INFRAESTRUCTURA DC"/>
    <x v="0"/>
    <s v="APQ ACCESOS"/>
    <s v="RAMON DIAZ CASTILLO"/>
    <s v="MBARRIENTOS"/>
    <s v="3-Moderado/Limitado"/>
    <x v="1"/>
    <s v="Media"/>
    <x v="0"/>
    <s v="TELEFONICA GLOBAL TECHNOLOGY S.A.AGENCIA EN CHILE"/>
    <s v="EQUIPO AIRE ACONDICIONADO SALA OPERACIONES CON FILTRACION DE AGUA"/>
    <s v="12/01/2024 2:29:17"/>
    <s v="12/01/2024 2:31:52"/>
    <s v="Cerrado"/>
    <s v="TI"/>
    <s v="CLIMA"/>
    <s v="03/02/2024 9:52:57"/>
    <s v="03/02/2024 23:50:00"/>
    <s v="EQUIPO AIRE ACONDICIONADO SALA OPERACIONES CON FILTRACION DE AGUA"/>
    <s v="se realizará mantención"/>
    <d v="1899-12-30T00:00:00"/>
    <d v="1899-12-30T00:00:00"/>
    <d v="1899-12-30T00:00:00"/>
  </r>
  <r>
    <s v="INC000002547886"/>
    <s v="OFFICE365"/>
    <x v="1"/>
    <s v="GESTION CALL CENTER"/>
    <s v="JAVIERA A UMAÑA YEVENES"/>
    <s v="frp_driosr"/>
    <s v="4-Menor/Localizado"/>
    <x v="0"/>
    <s v="Baja"/>
    <x v="1"/>
    <s v="FERRER Y ASOCIADOS INGENIEROS CONSULTORES S.A"/>
    <s v="MESA/CALL CENTER7CONFIGURACION DE MICROSOFT 365"/>
    <s v="12/01/2024 12:23:16"/>
    <s v="12/01/2024 12:25:57"/>
    <s v="Cerrado"/>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r>
  <r>
    <s v="INC000002556949"/>
    <s v="RED INTERNA"/>
    <x v="0"/>
    <s v="APOQUINDO TI"/>
    <s v="RAMON DIAZ CASTILLO"/>
    <s v="tct_rorell"/>
    <s v="4-Menor/Localizado"/>
    <x v="0"/>
    <s v="Baja"/>
    <x v="2"/>
    <s v="TELEFONICA EMPRESAS DE CHILE SA"/>
    <s v="INCIDENCIA CLIENTE TELEFONICA RACK A-3 TIC 7"/>
    <s v="18/01/2024 1:36:24"/>
    <s v="18/01/2024 1:38:15"/>
    <s v="Cerrado"/>
    <s v="TI"/>
    <s v="RED INTERNA"/>
    <s v="03/02/2024 9:56:18"/>
    <s v="03/02/2024 23:50:00"/>
    <m/>
    <s v="EN OBSERVACIÓN, estado normalizado"/>
    <d v="1899-12-30T00:00:00"/>
    <d v="1899-12-30T00:00:00"/>
    <d v="1899-12-30T00:00:00"/>
  </r>
  <r>
    <s v="INC000002557726"/>
    <s v="INFRAESTRUCTURA DC"/>
    <x v="0"/>
    <s v="APQ ACCESOS"/>
    <s v="RAMON DIAZ CASTILLO"/>
    <s v="MBARRIENTOS"/>
    <s v="3-Moderado/Limitado"/>
    <x v="1"/>
    <s v="Media"/>
    <x v="2"/>
    <s v="TELEFONICA GLOBAL TECHNOLOGY S.A.AGENCIA EN CHILE"/>
    <s v="PDU A CAIDA RACK G-9 SALA 07 BANCO SANTANDER"/>
    <s v="18/01/2024 9:01:15"/>
    <s v="18/01/2024 9:03:23"/>
    <s v="Cerrado"/>
    <s v="TI"/>
    <s v="ENERGIA"/>
    <s v="03/02/2024 9:57:51"/>
    <s v="03/02/2024 23:50:00"/>
    <s v="PDU A CAIDA RACK G-9 SALA 07 BANCO SA"/>
    <s v="cambio de pdu con exito"/>
    <d v="1899-12-30T00:00:00"/>
    <d v="1899-12-30T00:00:00"/>
    <d v="1899-12-30T00:00:00"/>
  </r>
  <r>
    <s v="INC000002557736"/>
    <s v="INFRAESTRUCTURA DC"/>
    <x v="0"/>
    <s v="APQ ACCESOS"/>
    <s v="RAMON DIAZ CASTILLO"/>
    <s v="tct_jmarqu"/>
    <s v="3-Moderado/Limitado"/>
    <x v="1"/>
    <s v="Media"/>
    <x v="2"/>
    <s v="TELEFONICA CYBERSECURITY TECH CHILE SPA"/>
    <s v="CAIDA PDU A CLIENTE ULTRAMAR RACK D11"/>
    <s v="18/01/2024 9:46:50"/>
    <s v="18/01/2024 9:49:24"/>
    <s v="Cerrado"/>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r>
  <r>
    <s v="INC000002557739"/>
    <s v="INFRAESTRUCTURA DC"/>
    <x v="0"/>
    <s v="APQ ACCESOS"/>
    <s v="RAMON DIAZ CASTILLO"/>
    <s v="tct_jmarqu"/>
    <s v="3-Moderado/Limitado"/>
    <x v="1"/>
    <s v="Media"/>
    <x v="2"/>
    <s v="TELEFONICA CYBERSECURITY TECH CHILE SPA"/>
    <s v="CAIDA PDU B CLIENTE TECH RACK C04"/>
    <s v="18/01/2024 9:55:05"/>
    <s v="18/01/2024 10:01:55"/>
    <s v="Cerrado"/>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r>
  <r>
    <s v="INC000002557756"/>
    <s v="INFRAESTRUCTURA DC"/>
    <x v="0"/>
    <s v="APQ ACCESOS"/>
    <s v="DANIEL A MUÑOZ BUSTOS"/>
    <s v="tct_jmarqu"/>
    <s v="4-Menor/Localizado"/>
    <x v="0"/>
    <s v="Baja"/>
    <x v="2"/>
    <s v="TELEFONICA CYBERSECURITY TECH CHILE SPA"/>
    <s v="ALARMAS SONORA ENERGIA RACK B05 Y E05"/>
    <s v="18/01/2024 10:15:02"/>
    <s v="18/01/2024 10:18:04"/>
    <s v="Cerrado"/>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r>
  <r>
    <s v="INC000002572152"/>
    <s v="OFFICE365"/>
    <x v="1"/>
    <s v="GESTION HD"/>
    <s v="JAVIERA A UMAÑA YEVENES"/>
    <s v="frp_jserna"/>
    <s v="3-Moderado/Limitado"/>
    <x v="1"/>
    <s v="Media"/>
    <x v="3"/>
    <s v="LOUISIANA PACIFIC CHILE S A"/>
    <s v="HD/PROBLEMAS CON OFFICE 365"/>
    <s v="25/01/2024 12:01:46"/>
    <s v="25/01/2024 12:09:45"/>
    <s v="Cerrado"/>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r>
  <r>
    <s v="INC000002572158"/>
    <s v="VPN IP - MPLS"/>
    <x v="2"/>
    <s v="GESTION HD"/>
    <s v="RENE E VILLEGAS CARREÑO"/>
    <s v="frp_pcamay"/>
    <s v="3-Moderado/Limitado"/>
    <x v="1"/>
    <s v="Media"/>
    <x v="1"/>
    <s v="TELEFONICA GLOBAL TECHNOLOGY S.A.AGENCIA EN CHILE"/>
    <s v="HD/Cruzadas faltantes en Sala4 hacia Firewall OOB San Martin (Activación HA)"/>
    <s v="25/01/2024 12:14:43"/>
    <s v="25/01/2024 12:16:06"/>
    <s v="Cerrado"/>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r>
  <r>
    <s v="INC000002574572"/>
    <s v="HOUSING"/>
    <x v="2"/>
    <s v="APQ ACCESOS"/>
    <s v="RAMON DIAZ CASTILLO"/>
    <s v="tct_rdiazc"/>
    <s v="4-Menor/Localizado"/>
    <x v="0"/>
    <s v="Baja"/>
    <x v="1"/>
    <s v="TELEFONICA CYBERSECURITY TECH CHILE SPA"/>
    <s v="recepción cajas en all piso 1"/>
    <s v="26/01/2024 13:33:25"/>
    <s v="26/01/2024 13:36:34"/>
    <s v="Cerrado"/>
    <s v="HARDWARE"/>
    <s v="CLIENTE"/>
    <s v="02/02/2024 12:42:58"/>
    <s v="02/02/2024 23:50:00"/>
    <m/>
    <s v="recepción exitosa"/>
    <d v="1900-01-05T23:05:44"/>
    <d v="1900-01-05T23:09:33"/>
    <d v="1899-12-30T00:03:49"/>
  </r>
  <r>
    <s v="INC000002576883"/>
    <s v="VPN IP - MPLS"/>
    <x v="3"/>
    <s v="GESTION HD"/>
    <s v="DEIBY Y SANTOYO MONTEROLA"/>
    <s v="frp_fpetro"/>
    <s v="3-Moderado/Limitado"/>
    <x v="1"/>
    <s v="Media"/>
    <x v="1"/>
    <s v="EMPRESA ELECTRICA PUENTE ALTO"/>
    <s v="HD/Electrica Puente Alto//Recursos VDC"/>
    <s v="29/01/2024 10:42:37"/>
    <s v="29/01/2024 10:45:33"/>
    <s v="Cerrado"/>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r>
  <r>
    <s v="INC000002577650"/>
    <s v="VPN IP - MPLS"/>
    <x v="3"/>
    <s v="GESTION HD"/>
    <s v="ANGEL CASTRO CABRERA"/>
    <s v="frp_fpetro"/>
    <s v="3-Moderado/Limitado"/>
    <x v="1"/>
    <s v="Media"/>
    <x v="1"/>
    <s v="TELEFONICA GLOBAL TECHNOLOGY S.A.AGENCIA EN CHILE"/>
    <s v="REQ/Problemas con relay de correo C4-SMTP, uso de dominio tic.cl."/>
    <s v="29/01/2024 12:25:51"/>
    <s v="29/01/2024 12:27:50"/>
    <s v="Cerrado"/>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r>
  <r>
    <s v="INC000002577681"/>
    <s v="OFFICE365"/>
    <x v="1"/>
    <s v="GESTION CALL CENTER"/>
    <s v="JAVIERA A UMAÑA YEVENES"/>
    <s v="frp_mdomin"/>
    <s v="4-Menor/Localizado"/>
    <x v="0"/>
    <s v="Baja"/>
    <x v="3"/>
    <s v="AGRICOLA LAS VERTIENTES LIMITADA"/>
    <s v="MESA/CALL CENTER/PROBLEMA CON CORREO OFFICE365"/>
    <s v="29/01/2024 13:24:28"/>
    <s v="29/01/2024 13:29:49"/>
    <s v="Cerrado"/>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r>
  <r>
    <s v="INC000002578148"/>
    <s v="OFFICE365"/>
    <x v="1"/>
    <s v="GESTION CALL CENTER"/>
    <s v="JAVIERA A UMAÑA YEVENES"/>
    <s v="frp_mdomin"/>
    <s v="4-Menor/Localizado"/>
    <x v="0"/>
    <s v="Baja"/>
    <x v="3"/>
    <s v="INVERSIONES Y RENTAS SENDERO LIMITADA"/>
    <s v="MESA/CALL CENTER/ PROBLEMA CON OFFICE 365"/>
    <s v="29/01/2024 16:20:40"/>
    <s v="29/01/2024 16:21:16"/>
    <s v="Cerrado"/>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r>
  <r>
    <s v="INC000002578154"/>
    <s v="SERVICIOS DIGITALES"/>
    <x v="4"/>
    <s v="SM OPERACIONES"/>
    <s v="VICTOR BRAVO ORREGO"/>
    <s v="tct_decruz"/>
    <s v="4-Menor/Localizado"/>
    <x v="0"/>
    <s v="Baja"/>
    <x v="1"/>
    <s v="TELEFONICA GLOBAL TECHNOLOGY S.A.AGENCIA EN CHILE"/>
    <s v="ALERTAS DE MONITOREO"/>
    <s v="29/01/2024 16:29:06"/>
    <s v="29/01/2024 16:30:16"/>
    <s v="Cerrado"/>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r>
  <r>
    <s v="INC000002578636"/>
    <s v="VPN IP - MPLS"/>
    <x v="5"/>
    <s v="GESTION HD"/>
    <s v="MARIO PARADA DUARTE"/>
    <s v="frp_pcamay"/>
    <s v="3-Moderado/Limitado"/>
    <x v="1"/>
    <s v="Media"/>
    <x v="1"/>
    <s v="ELECTRICIDAD GOBANTES S.A."/>
    <s v="HD/RE: REQUERIMIENTO SOLICITU DE REUNION ENTRE ESPECIALISTAS DE MOVISTAR ENTEL"/>
    <s v="29/01/2024 18:28:12"/>
    <s v="29/01/2024 18:29:23"/>
    <s v="Cerrado"/>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r>
  <r>
    <s v="INC000002579819"/>
    <s v="VPN IP - MPLS"/>
    <x v="6"/>
    <s v="GESTION HD"/>
    <s v="RICARDO R GALLEGOS OYANEDER"/>
    <s v="frp_pcamay"/>
    <s v="3-Moderado/Limitado"/>
    <x v="1"/>
    <s v="Media"/>
    <x v="1"/>
    <s v="TELEFONICA EMPRESAS DE CHILE SA"/>
    <s v="HD/Auditoría Procesos y Sistemas B2B"/>
    <s v="30/01/2024 11:03:26"/>
    <s v="30/01/2024 11:04:36"/>
    <s v="Cerrado"/>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r>
  <r>
    <s v="INC000002580259"/>
    <s v="VPN IP - MPLS"/>
    <x v="6"/>
    <s v="GESTION HD"/>
    <s v="ALEJANDRO ACEVEDO VALENZUELA"/>
    <s v="frp_pcamay"/>
    <s v="3-Moderado/Limitado"/>
    <x v="1"/>
    <s v="Media"/>
    <x v="1"/>
    <s v="INDUSTRIAS CHILENAS DE ALAMBRE INCHALAM S.A."/>
    <s v="HD/Sin acceso a url en el servidor pivote A"/>
    <s v="30/01/2024 15:45:56"/>
    <s v="30/01/2024 15:47:53"/>
    <s v="Cerrado"/>
    <s v="CDP ANTIGUO 1"/>
    <s v="CDP ANTIGUO 2"/>
    <s v="02/02/2024 6:39:37"/>
    <s v="02/02/2024 23:50:00"/>
    <s v="PREVENTIVO: NO_x000a_CODIGO DE SERVICIO:_x000a_DIRECCION:_x000a_QUIEN REPORTA:Ewald Galaz Millaleo 56 9 8510 0702_x000a_CONTACTO EN TERRENO:Ewald Galaz Millaleo 56 9 8510 0702_x000a_PROBLEMA:_x000a_REQUERIMIENTO:Favor generar ticket en base a requerimiento de cliente Inchalam._x000a_Dejar en ban"/>
    <m/>
    <d v="1900-01-01T13:26:13"/>
    <d v="1900-01-01T14:53:41"/>
    <d v="1899-12-30T01:27:28"/>
  </r>
  <r>
    <s v="INC000002580715"/>
    <s v="SEGURIDAD"/>
    <x v="3"/>
    <s v="SSO"/>
    <s v="DEIBY Y SANTOYO MONTEROLA"/>
    <s v="tct_lfrome"/>
    <s v="2-Significativo/Amplio"/>
    <x v="2"/>
    <s v="Alta"/>
    <x v="1"/>
    <s v="TELEFONICA CYBERSECURITY TECH CHILE SPA"/>
    <s v="Solicitud Nuevo Servidor"/>
    <s v="30/01/2024 16:51:35"/>
    <s v="30/01/2024 16:51:49"/>
    <s v="Cerrado"/>
    <s v="SOC Empresas"/>
    <s v="Marca"/>
    <s v="02/02/2024 13:12:25"/>
    <s v="02/02/2024 23:50:00"/>
    <s v="Nos solicita apoyo con :"/>
    <s v="FASE RESOLUCIÓN Y RECUPERACIÓN_x000a__x000a_Se efectúa contacto con cliente:Luis Romero_x000a__x000a_Teléfono de contacto:N/A_x000a__x000a_Acciones realizadas: Se crea el servidor solicitado y se realiza la entrega al cliente_x000a__x000a_Solución paliativa o definitiva:N/A_x000a__x000a_Acciones de Mejora, Recome"/>
    <d v="1900-01-01T18:53:06"/>
    <d v="1900-01-01T20:20:50"/>
    <d v="1899-12-30T01:27:44"/>
  </r>
  <r>
    <s v="INC000002582094"/>
    <s v="VPN IP - MPLS"/>
    <x v="6"/>
    <s v="GESTION HD"/>
    <s v="PAUL A SEPULVEDA ALVAREZ"/>
    <s v="frp_fpetro"/>
    <s v="3-Moderado/Limitado"/>
    <x v="1"/>
    <s v="Media"/>
    <x v="1"/>
    <s v="FUND DE BENEFICENCIA HOGAR DE CRISTO"/>
    <s v="REQ/HOGAR DE CRISTO: Dar salida internet y telnet"/>
    <s v="31/01/2024 12:52:14"/>
    <s v="31/01/2024 12:57:35"/>
    <s v="Cerrado"/>
    <s v="CDP ANTIGUO 1"/>
    <s v="CDP ANTIGUO 2"/>
    <s v="01/02/2024 11:00:29"/>
    <s v="01/02/2024 23:50:00"/>
    <s v="PREVENTIVO: NO_x000a_CODIGO DE SERVICIO:_x000a_DIRECCION:_x000a_QUIEN REPORTA: Nicolás Saavedra Eguiluz  +56 9 6187 5469_x000a_CONTACTO EN TERRENO: Nicolás Saavedra Eguiluz  +56 9 6187 5469_x000a_PROBLEMA:_x000a_REQUERIMIENTO:_x000a__x000a_ Favor configurar la salida de internet y habilitar telnet a l"/>
    <s v="se habilita telnet. confirmado por Nicolas._x000a_Acceso a internet debe ser revisado con personal de comunicaciones"/>
    <d v="1899-12-30T20:39:43"/>
    <d v="1899-12-30T22:08:15"/>
    <d v="1899-12-30T01:28:32"/>
  </r>
  <r>
    <s v="INC000002582140"/>
    <s v="SERVICIOS DIGITALES"/>
    <x v="7"/>
    <s v="SM OPERACIONES"/>
    <s v="SEBASTIAN I ACUÑA GUZMAN"/>
    <s v="tct_decruz"/>
    <s v="4-Menor/Localizado"/>
    <x v="2"/>
    <s v="Media"/>
    <x v="1"/>
    <s v="UNION AEREA LTDA"/>
    <s v="modificar registro SPF"/>
    <s v="31/01/2024 11:52:32"/>
    <s v="31/01/2024 11:53:32"/>
    <s v="Cerrado"/>
    <s v="TI"/>
    <s v="SISTEMAS OPERATIVOS"/>
    <s v="01/02/2024 12:19:44"/>
    <s v="01/02/2024 23:50:00"/>
    <s v="modificar registro SPF_x000a_Para el SPF, hoy esta asi:_x000a__x000a_v=spf1 ip4:212.1.214.93 ip4:200.68.4.250 ip4:200.68.4.251 ip4:200.75.30.33/27 ip6:2a02:4780:1:1::1:7f07 include:spf.masterbase.com include:_spf.google.com include:mailgun.org ~all_x000a__x000a_Por favor dejarlo asi:"/>
    <s v="Se creó registro DNS por los administradores._x000a_Se cierra folio."/>
    <d v="1899-12-30T23:12:29"/>
    <d v="1899-12-31T00:27:12"/>
    <d v="1899-12-30T01:14:43"/>
  </r>
  <r>
    <s v="INC000002582521"/>
    <s v="HOSTING VIRTUAL"/>
    <x v="3"/>
    <s v="DUOC TICKET AUTOMATICO"/>
    <s v="PABLO N OLIVA ALARCON"/>
    <s v="frp_lmosqu"/>
    <s v="4-Menor/Localizado"/>
    <x v="0"/>
    <s v="Baja"/>
    <x v="1"/>
    <s v="FUNDACION INSTITUTO PROFESIONAL DUOC UC"/>
    <s v="DUOC / REQ /  RE: Solicitud de maquinas en VDC"/>
    <s v="31/01/2024 16:04:38"/>
    <s v="31/01/2024 16:07:05"/>
    <s v="Cerrado"/>
    <s v="CDP ANTIGUO 1"/>
    <s v="CDP ANTIGUO 2"/>
    <s v="01/02/2024 18:29:33"/>
    <s v="01/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FASE RESOLUCIÓN Y RECUPERACIÓN_x000a__x000a_Se efectúa contacto con cliente: NA_x000a__x000a_Teléfono de contacto: NA_x000a__x000a_Acciones realizadas: Se realiza reunion interna para corroborar recursos disponibles en tenant, mas el flujo a seguir en consideracion con el proyecto en curso"/>
    <d v="1899-12-30T22:52:40"/>
    <d v="1899-12-31T02:24:55"/>
    <d v="1899-12-30T03:32:15"/>
  </r>
  <r>
    <s v="INC000002582580"/>
    <s v="HOUSING"/>
    <x v="8"/>
    <s v="BELIEVE"/>
    <s v="JAIRO A SALINAS GARAY"/>
    <s v="frp_xgambo"/>
    <s v="3-Moderado/Limitado"/>
    <x v="1"/>
    <s v="Media"/>
    <x v="1"/>
    <s v="TELEFONICA EMPRESAS DE CHILE SA"/>
    <s v="GESTION DATACENTER/ ACCESOS / TELEFONICA EMPRESAS DE CHILE SA"/>
    <s v="31/01/2024 17:58:05"/>
    <s v="31/01/2024 18:01:00"/>
    <s v="Cerrado"/>
    <s v="COMUNICACIONES"/>
    <s v="VPN IP - MPLS"/>
    <s v="01/02/2024 8:06:41"/>
    <s v="01/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ableado nu"/>
    <s v="ACCESOS AUTORIZADOS."/>
    <d v="1899-12-30T10:17:36"/>
    <d v="1899-12-30T14:08:36"/>
    <d v="1899-12-30T03:51:00"/>
  </r>
  <r>
    <s v="INC000002582598"/>
    <s v="SAP"/>
    <x v="9"/>
    <s v="CLOUD SAP HANA"/>
    <s v="EWALD R GALAZ MILLALEO"/>
    <s v="tct_oguzma"/>
    <s v="3-Moderado/Limitado"/>
    <x v="0"/>
    <s v="Baja"/>
    <x v="1"/>
    <s v="ACMA S.A."/>
    <s v="Bloqueo masivo de usuarios fin de mes"/>
    <s v="31/01/2024 18:14:20"/>
    <s v="31/01/2024 18:16:40"/>
    <s v="Cerrado"/>
    <s v="TI"/>
    <s v="APLICATIVOS"/>
    <s v="01/02/2024 9:17:18"/>
    <s v="01/02/2024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_x000a_Saludos Cordiales,_x000a__x000a_Javier Henríquez"/>
    <s v="Se ejecuta actividad en coordinación con el cliente de forma satisfactoria."/>
    <d v="1899-12-30T13:39:07"/>
    <d v="1899-12-30T15:02:58"/>
    <d v="1899-12-30T01:23:51"/>
  </r>
  <r>
    <s v="INC000002583141"/>
    <s v="VPN IP - MPLS"/>
    <x v="6"/>
    <s v="BELIEVE"/>
    <s v="GIOVANNI D ROCCO VALENZUELA"/>
    <s v="frp_jcarri"/>
    <s v="4-Menor/Localizado"/>
    <x v="0"/>
    <s v="Baja"/>
    <x v="1"/>
    <s v="TELEFONICA CYBERSECURITY TECH CHILE SPA"/>
    <s v="REQ / SOC/Notificación Desvinculación de Personal en Curso"/>
    <s v="31/01/2024 18:14:13"/>
    <s v="31/01/2024 18:17:51"/>
    <s v="Cerrado"/>
    <s v="CDP ANTIGUO 1"/>
    <s v="CDP ANTIGUO 2"/>
    <s v="01/02/2024 11:28:25"/>
    <s v="01/02/2024 23:50:00"/>
    <s v="PREVENTIVO: NO_x000a_CODIGO DE SERVICIO:_x000a_DIRECCION:      _x000a_CIUDAD:             _x000a_COMUNA:_x000a_NOMBRE QUIEN REPORTA:SAMANTHA MICHELLE MARTINEZ NUÑEZ_x000a_TELEFONO QUIEN REPORTA:+56 9 7242 3694_x000a_NOMBRE CONTACTO EN TERRENO:        _x000a_TELEFONO 1 CONTACTO EN TERRENO:_x000a_TELEFONO 2 C"/>
    <m/>
    <d v="1899-12-30T13:54:33"/>
    <d v="1899-12-30T17:14:12"/>
    <d v="1899-12-30T03:19:39"/>
  </r>
  <r>
    <s v="INC000002583154"/>
    <s v="VPN IP - MPLS"/>
    <x v="3"/>
    <s v="GESTION HD"/>
    <s v="ANGEL CASTRO CABRERA"/>
    <s v="frp_disilv"/>
    <s v="4-Menor/Localizado"/>
    <x v="0"/>
    <s v="Baja"/>
    <x v="1"/>
    <s v="TELEFONICA GLOBAL TECHNOLOGY S.A.AGENCIA EN CHILE"/>
    <s v="REQ | Deploy OVA transbank APQ"/>
    <s v="31/01/2024 19:05:33"/>
    <s v="31/01/2024 19:07:24"/>
    <s v="Cerrado"/>
    <s v="CDP ANTIGUO 1"/>
    <s v="CDP ANTIGUO 2"/>
    <s v="02/02/2024 11:14:13"/>
    <s v="02/02/2024 23:50:00"/>
    <s v="PREVENTIVO: NO_x000a_CODIGO DE SERVICIO:_x000a_DIRECCION:_x000a_QUIEN REPORTA: JORGE DOMINGO ROMERO ROMERO_x000a_CONTACTO EN TERRENO:_x000a_PROBLEMA:_x000a_REQUERIMIENTO: Por favor generar ticket al área de operaciones à virtualización à Angel Castro, con el siguiente requerimiento_x000a__x000a_ _x000a__x000a_Dep"/>
    <s v="Se efectúa contacto con cliente: Jorge Romero_x000a_Teléfono de contacto: Via correo _x000a_Acciones realizadas: Se deploya OVA ramdonANI en organización STD_CAJALOSANDESCL_RP_APQ_01_x000a_Acciones de Mejora, Recomendaciones: N/A_x000a_Causa Raíz: N/A"/>
    <d v="1899-12-31T15:35:20"/>
    <d v="1899-12-31T16:08:40"/>
    <d v="1899-12-30T00:33:20"/>
  </r>
  <r>
    <s v="INC000002583195"/>
    <s v="VPN IP - MPLS"/>
    <x v="7"/>
    <s v="GESTION HD"/>
    <s v="SEBASTIAN I ACUÑA GUZMAN"/>
    <s v="frp_jesanc"/>
    <s v="4-Menor/Localizado"/>
    <x v="2"/>
    <s v="Media"/>
    <x v="1"/>
    <s v="AGRICOLA ARIZTIA LIMITADA"/>
    <s v="HD/URGENTE - AGREGAR REGISTROS A 3 ZONAS DNS DISTINTAS"/>
    <s v="01/02/2024 8:24:14"/>
    <s v="01/02/2024 8:26:14"/>
    <s v="Cerrado"/>
    <s v="TI"/>
    <s v="SISTEMAS OPERATIVOS"/>
    <s v="01/02/2024 11:35:26"/>
    <s v="01/02/2024 23:50:00"/>
    <s v="PREVENTIVO: NO_x000a_CODIGO DE SERVICIO:_x000a_DIRECCION:_x000a_QUIEN REPORTA:Osvaldo Mardones G. Tel: +56 2 2637 8108 // Cel: +56 9 7499 2449_x000a_CONTACTO EN TERRENO:_x000a_PROBLEMA:_x000a_REQUERIMIENTO:Necesitamos agregar registros a las zonas Dns_x000a_ventas-ariztia.cl , ariztiaatucasa.cl"/>
    <s v="Se crean los registros solicitados los cuales responden correctamente desde sus dns’s autoritativos e internet. Para el resto de servidores se debe esperar el tiempo de propagación/refresco correspondiente."/>
    <d v="1899-12-30T00:00:00"/>
    <d v="1899-12-30T03:11:12"/>
    <d v="1899-12-30T03:11:12"/>
  </r>
  <r>
    <s v="INC000002583394"/>
    <s v="INFRAESTRUCTURA DC"/>
    <x v="10"/>
    <s v="APQ ACCESOS"/>
    <s v="BASTIAN A ROA CHIARLEONI"/>
    <s v="tct_broach"/>
    <s v="4-Menor/Localizado"/>
    <x v="0"/>
    <s v="Baja"/>
    <x v="0"/>
    <s v="TELEFONICA CYBERSECURITY TECH CHILE SPA"/>
    <s v="RONDA DE INSPECCIÓN DE SALAS Y TOMA DE TEMPERATURAS DC APOQUINDO"/>
    <s v="01/02/2024 7:34:45"/>
    <s v="01/02/2024 7:37:17"/>
    <s v="Cerrado"/>
    <s v="TI"/>
    <s v="INFRAESTRUCTURA"/>
    <s v="01/02/2024 7:38:43"/>
    <s v="01/02/2024 23:50:00"/>
    <s v="RONDA DE INSPECCIÓN DE SALAS Y TOMA DE TEMPERATURAS DC APOQUINDO"/>
    <s v="RONDA REALIZADA"/>
    <d v="1899-12-30T00:00:00"/>
    <d v="1899-12-30T00:00:00"/>
    <d v="1899-12-30T00:00:00"/>
  </r>
  <r>
    <s v="INC000002583396"/>
    <s v="INFRAESTRUCTURA DC"/>
    <x v="10"/>
    <s v="APQ ACCESOS"/>
    <s v="RENE E VILLEGAS CARREÑO"/>
    <s v="tct_broach"/>
    <s v="4-Menor/Localizado"/>
    <x v="0"/>
    <s v="Baja"/>
    <x v="0"/>
    <s v="TELEFONICA CYBERSECURITY TECH CHILE SPA"/>
    <s v="RONDA DE INSPECCIÓN DE SALAS Y TOMA DE TEMPERATURAS DC APOQUINDO"/>
    <s v="01/02/2024 7:41:07"/>
    <s v="01/02/2024 7:43:46"/>
    <s v="Cerrado"/>
    <s v="TI"/>
    <s v="INFRAESTRUCTURA"/>
    <s v="01/02/2024 19:15:34"/>
    <s v="01/02/2024 23:50:00"/>
    <m/>
    <s v="rondas realizadas"/>
    <d v="1899-12-30T00:00:00"/>
    <d v="1899-12-30T00:00:00"/>
    <d v="1899-12-30T00:00:00"/>
  </r>
  <r>
    <s v="INC000002583509"/>
    <s v="HOUSING"/>
    <x v="11"/>
    <s v="APQ ACCESOS"/>
    <s v="JAIRO A SALINAS GARAY"/>
    <s v="tct_jsalin"/>
    <s v="3-Moderado/Limitado"/>
    <x v="1"/>
    <s v="Media"/>
    <x v="1"/>
    <s v="TELEFONICA EMPRESAS DE CHILE SA"/>
    <s v="Decomiso de equipo y retiro de cableado DXC /"/>
    <s v="01/02/2024 7:01:24"/>
    <s v="01/02/2024 7:03:27"/>
    <s v="Cerrado"/>
    <s v="CDP ANTIGUO 1"/>
    <s v="CDP ANTIGUO 2"/>
    <s v="01/02/2024 7:03:27"/>
    <s v="01/02/2024 23:50:00"/>
    <s v="Decomiso de equipo y retiro de cableado DXC /"/>
    <s v="SUPERVISION CRQ/OK."/>
    <d v="1899-12-30T00:00:00"/>
    <d v="1899-12-30T00:02:03"/>
    <d v="1899-12-30T00:02:03"/>
  </r>
  <r>
    <s v="INC000002583510"/>
    <s v="HOUSING"/>
    <x v="11"/>
    <s v="APQ ACCESOS"/>
    <s v="JAIRO A SALINAS GARAY"/>
    <s v="tct_jsalin"/>
    <s v="3-Moderado/Limitado"/>
    <x v="1"/>
    <s v="Media"/>
    <x v="1"/>
    <s v="TELEFONICA EMPRESAS DE CHILE SA"/>
    <s v="Incidente cambio de disco"/>
    <s v="01/02/2024 7:03:36"/>
    <s v="01/02/2024 7:05:03"/>
    <s v="Cerrado"/>
    <s v="CDP ANTIGUO 1"/>
    <s v="CDP ANTIGUO 2"/>
    <s v="01/02/2024 7:05:03"/>
    <s v="01/02/2024 23:50:00"/>
    <s v="Incidente cambio de disco"/>
    <s v="SUPERVISION CRQ/OK."/>
    <d v="1899-12-30T00:00:00"/>
    <d v="1899-12-30T00:01:27"/>
    <d v="1899-12-30T00:01:27"/>
  </r>
  <r>
    <s v="INC000002583511"/>
    <s v="HOUSING"/>
    <x v="11"/>
    <s v="APQ ACCESOS"/>
    <s v="JAIRO A SALINAS GARAY"/>
    <s v="tct_jsalin"/>
    <s v="3-Moderado/Limitado"/>
    <x v="1"/>
    <s v="Media"/>
    <x v="1"/>
    <s v="TELEFONICA EMPRESAS DE CHILE SA"/>
    <s v="RONDA Y REVISION DE SALAS TECNICAS"/>
    <s v="01/02/2024 7:05:10"/>
    <s v="01/02/2024 7:07:29"/>
    <s v="Cerrado"/>
    <s v="CDP ANTIGUO 1"/>
    <s v="CDP ANTIGUO 2"/>
    <s v="01/02/2024 7:07:29"/>
    <s v="01/02/2024 23:50:00"/>
    <s v="RONDA Y REVISION DE SALAS TECNICAS"/>
    <s v="RONDA REALIZADA."/>
    <d v="1899-12-30T00:00:00"/>
    <d v="1899-12-30T00:02:19"/>
    <d v="1899-12-30T00:02:19"/>
  </r>
  <r>
    <s v="INC000002583512"/>
    <s v="HOUSING"/>
    <x v="11"/>
    <s v="APQ ACCESOS"/>
    <s v="JAIRO A SALINAS GARAY"/>
    <s v="tct_jsalin"/>
    <s v="3-Moderado/Limitado"/>
    <x v="1"/>
    <s v="Media"/>
    <x v="1"/>
    <s v="TELEFONICA EMPRESAS DE CHILE SA"/>
    <s v="TOMA DE ALARMAS DE CLIENTE"/>
    <s v="01/02/2024 7:07:35"/>
    <s v="01/02/2024 7:09:05"/>
    <s v="Cerrado"/>
    <s v="CDP ANTIGUO 1"/>
    <s v="CDP ANTIGUO 2"/>
    <s v="01/02/2024 7:09:05"/>
    <s v="01/02/2024 23:50:00"/>
    <s v="TOMA DE ALARMAS DE CLIENTE"/>
    <s v="TOMA DE ALARMAS REALIZADA."/>
    <d v="1899-12-30T00:00:00"/>
    <d v="1899-12-30T00:01:30"/>
    <d v="1899-12-30T00:01:30"/>
  </r>
  <r>
    <s v="INC000002583517"/>
    <s v="INFRAESTRUCTURA DC"/>
    <x v="2"/>
    <s v="APQ ACCESOS"/>
    <s v="FRANCISCO J FELIU ABARCA"/>
    <s v="tct_frafea"/>
    <s v="4-Menor/Localizado"/>
    <x v="0"/>
    <s v="Baja"/>
    <x v="0"/>
    <s v="TELEFONICA CYBERSECURITY TECH CHILE SPA"/>
    <s v="TICKET DIARIO RONDA PREVENTIVAS Y LECTURAS DE TEMPERATURAS SALAS TIC DCSM"/>
    <s v="01/02/2024 8:30:46"/>
    <s v="01/02/2024 8:33:06"/>
    <s v="Cerrado"/>
    <s v="TI"/>
    <s v="CLIMA"/>
    <s v="01/02/2024 18:53:11"/>
    <s v="01/02/2024 23:50:00"/>
    <s v="PREVENTIVO: SI_x000a_CODIGO DE SERVICIO: N/A_x000a_DIRECCION:  DCSM_x000a_QUIEN REPORTA: FRANCISCO FELIU_x000a_CONTACTO EN TERRENO: FRANCISCO FELIU_x000a_PROBLEMA: N/A_x000a_REQUERIMIENTO: TICKET DIARIO RONDA PREVENTIVAS Y LECTURAS DE TEMPERATURAS SALAS TIC DCSM"/>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583524"/>
    <s v="RED INTERNA"/>
    <x v="0"/>
    <s v="APQ ACCESOS"/>
    <s v="CARLOS F ARAYA RAMIREZ"/>
    <s v="tct_cararr"/>
    <s v="4-Menor/Localizado"/>
    <x v="0"/>
    <s v="Baja"/>
    <x v="0"/>
    <s v="TELEFONICA CYBERSECURITY TECH CHILE SPA"/>
    <s v="RONDA INSPECTIVA"/>
    <s v="01/02/2024 8:58:32"/>
    <s v="01/02/2024 8:59:19"/>
    <s v="Cerrado"/>
    <s v="CDP ANTIGUO 1"/>
    <s v="CDP ANTIGUO 2"/>
    <s v="01/02/2024 9:23:17"/>
    <s v="01/02/2024 23:50:00"/>
    <m/>
    <s v="ronda realizada"/>
    <d v="1899-12-30T00:00:00"/>
    <d v="1899-12-30T00:00:00"/>
    <d v="1899-12-30T00:00:00"/>
  </r>
  <r>
    <s v="INC000002583571"/>
    <s v="HOSTING VIRTUAL"/>
    <x v="12"/>
    <s v="SM OPERACIONES"/>
    <s v="DENISE CRUZAT ETCHEBERRY"/>
    <s v="tct_decruz"/>
    <s v="4-Menor/Localizado"/>
    <x v="0"/>
    <s v="Baja"/>
    <x v="1"/>
    <s v="GPS CHILE SPA"/>
    <s v="COMPLETAR PLANILLA POR ACTUALIZACIÓN DE DATOS"/>
    <s v="01/02/2024 11:30:56"/>
    <s v="01/02/2024 11:32:04"/>
    <s v="Cerrado"/>
    <s v="TI"/>
    <s v="SERVIDORES VIRTUALES"/>
    <s v="07/02/2024 9:54:26"/>
    <s v="07/02/2024 23:50:00"/>
    <m/>
    <s v="Información actualizada fue enviada y compartida con Sebastián"/>
    <d v="1900-01-04T19:22:16"/>
    <d v="1900-01-04T22:23:30"/>
    <d v="1899-12-30T03:01:14"/>
  </r>
  <r>
    <s v="INC000002583573"/>
    <s v="HOUSING"/>
    <x v="13"/>
    <s v="BELIEVE"/>
    <s v="RENE E VILLEGAS CARREÑO"/>
    <s v="frp_jcarri"/>
    <s v="3-Moderado/Limitado"/>
    <x v="1"/>
    <s v="Media"/>
    <x v="1"/>
    <s v="TELEFONICA EMPRESAS DE CHILE SA"/>
    <s v="GESTION DATACENTER/ ACCESOS /TELEFONICA EMPRESAS DE CHILE SA"/>
    <s v="01/02/2024 11:30:02"/>
    <s v="01/02/2024 11:32:14"/>
    <s v="Cerrado"/>
    <s v="CDP ANTIGUO 1"/>
    <s v="CDP ANTIGUO 2"/>
    <s v="01/02/2024 12:35:49"/>
    <s v="01/02/2024 23:50:00"/>
    <s v="EMPRESA:TELEFONICA EMPRESAS DE CHILE SA_x000a_CÓDIGO DE SERVICIO: _x000a_DIRECCIÓN:Av. Apoquindo #7071, Las Condes, Santiago_x000a_NOMBRE DE QUIEN REPORTA:Manuel Maita_x000a_TELÉFONO DE QUIEN REPORTA:56974138322_x000a_NOMBRE DE CONTACTO EN TERRENO: _x000a_REQUERIMIENTO:Revision Switch _x000a_EQU"/>
    <s v="accesos autorizados"/>
    <d v="1899-12-30T00:52:19"/>
    <d v="1899-12-30T01:05:47"/>
    <d v="1899-12-30T00:13:28"/>
  </r>
  <r>
    <s v="INC000002583579"/>
    <s v="HOUSING"/>
    <x v="14"/>
    <s v="BELIEVE"/>
    <s v="FRANCISCO J FELIU ABARCA"/>
    <s v="frp_jcarri"/>
    <s v="3-Moderado/Limitado"/>
    <x v="1"/>
    <s v="Media"/>
    <x v="1"/>
    <s v="FUNDACION EDUCACIONAL PARA EL DESARROLLO INTEGRAL DEL MENOR"/>
    <s v="GESTION DATACENTER/ ACCESOS /FUNDACION EDUCACIONAL PARA EL DESARROLLO INTEGRAL DEL MENOR"/>
    <s v="01/02/2024 11:50:39"/>
    <s v="01/02/2024 11:53:44"/>
    <s v="Cerrado"/>
    <s v="HARDWARE"/>
    <s v="DATACENTER"/>
    <s v="01/02/2024 12:06:30"/>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12"/>
    <d v="1899-12-30T00:15:51"/>
    <d v="1899-12-30T00:11:39"/>
  </r>
  <r>
    <s v="INC000002583588"/>
    <s v="HOUSING"/>
    <x v="14"/>
    <s v="BELIEVE"/>
    <s v="FRANCISCO J FELIU ABARCA"/>
    <s v="frp_jcarri"/>
    <s v="3-Moderado/Limitado"/>
    <x v="1"/>
    <s v="Media"/>
    <x v="1"/>
    <s v="FUNDACION EDUCACIONAL PARA EL DESARROLLO INTEGRAL DEL MENOR"/>
    <s v="GESTION DATACENTER/ ACCESOS /FUNDACION EDUCACIONAL PARA EL DESARROLLO INTEGRAL DEL MENOR"/>
    <s v="01/02/2024 12:13:12"/>
    <s v="01/02/2024 12:15:16"/>
    <s v="Cerrado"/>
    <s v="HARDWARE"/>
    <s v="DATACENTER"/>
    <s v="01/02/2024 12:24:53"/>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1:32"/>
    <d v="1899-12-30T00:11:41"/>
    <d v="1899-12-30T00:10:09"/>
  </r>
  <r>
    <s v="INC000002583595"/>
    <s v="HOUSING"/>
    <x v="13"/>
    <s v="BELIEVE"/>
    <s v="RENE E VILLEGAS CARREÑO"/>
    <s v="frp_jcarri"/>
    <s v="3-Moderado/Limitado"/>
    <x v="1"/>
    <s v="Media"/>
    <x v="1"/>
    <s v="IDOM INGENIERIA Y CONSULTORIA S.A. AGENCIA EN CHILE"/>
    <s v="GESTION DATACENTER/ ACCESOS /NBX"/>
    <s v="01/02/2024 12:40:51"/>
    <s v="01/02/2024 12:43:28"/>
    <s v="Cerrado"/>
    <s v="CDP ANTIGUO 1"/>
    <s v="CDP ANTIGUO 2"/>
    <s v="01/02/2024 13:10:12"/>
    <s v="01/02/2024 23:50:00"/>
    <s v="EMPRESA:NBX_x000a_CÓDIGO DE SERVICIO: _x000a_DIRECCIÓN:Av. Apoquindo #7071, Las Condes, Santiago_x000a_NOMBRE DE QUIEN REPORTA:Eduardo Farías (Nabiax)_x000a_TELÉFONO DE QUIEN REPORTA:992982563_x000a_NOMBRE DE CONTACTO EN TERRENO: _x000a_REQUERIMIENTO: visita inspectiva salas TIC proyecto T"/>
    <s v="accesos autorizados"/>
    <d v="1899-12-30T00:17:58"/>
    <d v="1899-12-30T00:29:21"/>
    <d v="1899-12-30T00:11:23"/>
  </r>
  <r>
    <s v="INC000002583601"/>
    <s v="HOUSING"/>
    <x v="14"/>
    <s v="BELIEVE"/>
    <s v="FRANCISCO J FELIU ABARCA"/>
    <s v="frp_jcarri"/>
    <s v="3-Moderado/Limitado"/>
    <x v="1"/>
    <s v="Media"/>
    <x v="1"/>
    <s v="COCA COLA EMBONOR S A"/>
    <s v="GESTION DATACENTER/ ACCESOS /COCA COLA EMBONOR S A"/>
    <s v="01/02/2024 13:01:13"/>
    <s v="01/02/2024 13:02:53"/>
    <s v="Cerrado"/>
    <s v="CDP ANTIGUO 1"/>
    <s v="CDP ANTIGUO 2"/>
    <s v="01/02/2024 13:11:47"/>
    <s v="01/02/2024 23:50:00"/>
    <s v="EMPRESA:COCA COLA EMBONOR S A_x000a_CÓDIGO DE SERVICIO: _x000a_DIRECCIÓN:Calle San Martin #50, Santiago Centro, Santiago_x000a_NOMBRE DE QUIEN REPORTA:Alvaro Tobar_x000a_TELÉFONO DE QUIEN REPORTA:995487433_x000a_NOMBRE DE CONTACTO EN TERRENO: _x000a_REQUERIMIENTO: contruccion f.o_x000a_EQUIPOS E"/>
    <s v="Fase de resolución y recuperación: INFORMACION_x000a_Se efectúa contacto con cliente: N/A_x000a_Teléfono de contacto: N/A_x000a_Acciones realizadas: ACCESOS RECHAZADOS / CRQ NO CREADO_x000a_Solución paliativa o definitiva: N/A_x000a_Acciones de Mejora, Recomendaciones: N/A_x000a_Causa Raíz"/>
    <d v="1899-12-30T00:04:57"/>
    <d v="1899-12-30T00:10:34"/>
    <d v="1899-12-30T00:05:37"/>
  </r>
  <r>
    <s v="INC000002583658"/>
    <s v="TICKET-INTELIGENTE"/>
    <x v="6"/>
    <s v="GESTION TI"/>
    <s v="PAUL A SEPULVEDA ALVAREZ"/>
    <s v="USR_TSIGHT"/>
    <s v="1-Extenso/Generalizado"/>
    <x v="0"/>
    <s v="Baja"/>
    <x v="3"/>
    <s v="COAGRA S A"/>
    <s v="coagra01 - sap_prod_e_vm TICKET AUTOMATICO"/>
    <s v="31/01/2024 22:08:57"/>
    <s v="31/01/2024 22:08:57"/>
    <s v="Cerrado"/>
    <s v="TRUESIGHT"/>
    <s v="TRUESIGHT"/>
    <s v="01/02/2024 11:00:04"/>
    <s v="0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informa que alza de memoria ram en servidor se debe a la ejecución de procesos SAP en el servidor._x000a_Se realiza liberación de memoria disponible en sesiones desconectadas._x000a_Se mantendrá en observación su comportamiento"/>
    <d v="1899-12-30T12:49:59"/>
    <d v="1899-12-30T12:51:07"/>
    <d v="1899-12-30T00:01:08"/>
  </r>
  <r>
    <s v="INC000002583967"/>
    <s v="SAP"/>
    <x v="9"/>
    <s v="CLOUD SAP HANA"/>
    <s v="NICOLAS A SAAVEDRA EGUILUZ"/>
    <s v="tct_nsaave"/>
    <s v="4-Menor/Localizado"/>
    <x v="0"/>
    <s v="Baja"/>
    <x v="1"/>
    <s v="TELEFONICA EMPRESAS DE CHILE SA"/>
    <s v="Checklist Diario clientes 01.02.24"/>
    <s v="01/02/2024 7:42:24"/>
    <s v="01/02/2024 7:43:50"/>
    <s v="Cerrado"/>
    <s v="Service"/>
    <s v="Internal"/>
    <s v="01/02/2024 7:44:17"/>
    <s v="01/02/2024 23:50:00"/>
    <s v="Se realiza Checklist Diario de los clientes; _x000a_HDC_x000a_NUTRISCO"/>
    <s v="Se realiza Checklist Diario de los clientes; _x000a_HDC_x000a_NUTRISCO"/>
    <d v="1899-12-30T00:00:00"/>
    <d v="1899-12-30T00:01:53"/>
    <d v="1899-12-30T00:01:53"/>
  </r>
  <r>
    <s v="INC000002584009"/>
    <s v="HOUSING"/>
    <x v="11"/>
    <s v="APQ ACCESOS"/>
    <s v="LUIS O MORALES ARENAS"/>
    <s v="tct_luimoa"/>
    <s v="4-Menor/Localizado"/>
    <x v="0"/>
    <s v="Baja"/>
    <x v="0"/>
    <s v="TELEFONICA EMPRESAS DE CHILE SA"/>
    <s v="SE CREA TICKET POR RONDA Y REVICION DE SALAS TECNICAS"/>
    <s v="01/02/2024 8:34:43"/>
    <s v="01/02/2024 8:41:29"/>
    <s v="Cerrado"/>
    <s v="CDP ANTIGUO 1"/>
    <s v="CDP ANTIGUO 2"/>
    <s v="01/02/2024 9:32:01"/>
    <s v="0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84035"/>
    <s v="SAP"/>
    <x v="9"/>
    <s v="CLOUD SAP HANA"/>
    <s v="OSCAR A GUZMAN MEDIC"/>
    <s v="tct_oguzma"/>
    <s v="3-Moderado/Limitado"/>
    <x v="0"/>
    <s v="Baja"/>
    <x v="1"/>
    <s v="TELEFONICA GLOBAL TECHNOLOGY S.A.AGENCIA EN CHILE"/>
    <s v="Transporte OT PRD - 29 enero - 7 horas"/>
    <s v="01/02/2024 10:15:15"/>
    <s v="01/02/2024 10:17:41"/>
    <s v="Cerrado"/>
    <s v="TI"/>
    <s v="APLICATIVOS"/>
    <s v="01/02/2024 14:44:00"/>
    <s v="01/02/2024 23:50:00"/>
    <m/>
    <s v="OT fueron transportadas de forma correcta."/>
    <d v="1899-12-30T00:00:00"/>
    <d v="1899-12-30T04:28:45"/>
    <d v="1899-12-30T04:28:45"/>
  </r>
  <r>
    <s v="INC000002584058"/>
    <s v="VPN IP - MPLS"/>
    <x v="15"/>
    <s v="ADMINISTRADORES RESIDENTES"/>
    <s v="MOISES E MONTERO RAMOS"/>
    <s v="frp_joflor"/>
    <s v="4-Menor/Localizado"/>
    <x v="0"/>
    <s v="Baja"/>
    <x v="1"/>
    <s v="INSTITUTO PROFESIONAL DE CHILE SA"/>
    <s v="GAMA | Requerimiento Restauración Replicas Servidores IPCHILE | INC000002544195 | Apertura"/>
    <s v="01/02/2024 11:20:34"/>
    <s v="01/02/2024 11:24:41"/>
    <s v="Cerrado"/>
    <s v="CDP ANTIGUO 1"/>
    <s v="CDP ANTIGUO 2"/>
    <s v="01/02/2024 19:19:02"/>
    <s v="01/02/2024 23:50:00"/>
    <s v="PREVENTIVO: NO_x000a_CÓDIGO DE SERVICIO:VDC_x000a_DIRECCIÓN:-_x000a_QUIEN REPORTA: Juan Carlos Dupuy |  +56 979778332_x000a_CONTACTO EN TERRENO:Juan Carlos Dupuy |  +56 979778332_x000a_PROBLEMA:_x000a_REQUERIMIENTO:_x000a__x000a_Buenos días, junto con saludar, solicito ejecutar la restauración de las"/>
    <s v="Se efectúa contacto con cliente:N/A_x000a_Teléfono de contacto: N/A_x000a_Acciones realizadas: se realiza los 8 test failover con las fechas indicadas al site de contingencia DC APQ. Queda validado por el cliente_x000a_Solución paliativa o definitiva: Definitiva_x000a_Acciones"/>
    <d v="1899-12-30T02:56:34"/>
    <d v="1899-12-30T07:58:28"/>
    <d v="1899-12-30T05:01:54"/>
  </r>
  <r>
    <s v="INC000002584063"/>
    <s v="INFRAESTRUCTURA DC"/>
    <x v="16"/>
    <s v="COMUNICACIONES DC"/>
    <s v="JONATHAN A MARQUEZ ASTENGO"/>
    <s v="tct_mparad"/>
    <s v="4-Menor/Localizado"/>
    <x v="2"/>
    <s v="Media"/>
    <x v="0"/>
    <s v="TELEFONICA GLOBAL TECHNOLOGY S.A.AGENCIA EN CHILE"/>
    <s v="Modificar cruzada solicitada para cliente Chilena consolidada"/>
    <s v="01/02/2024 11:32:13"/>
    <s v="01/02/2024 11:33:28"/>
    <s v="Cerrado"/>
    <s v="HARDWARE"/>
    <s v="DATACENTER"/>
    <s v="01/02/2024 13:57:42"/>
    <s v="01/02/2024 23:50:00"/>
    <s v="Modificar cruzada solicitada para cliente Chilena consolidada"/>
    <s v="PREVENTIVO: NO_x000a_CÓDIGO DE SERVICIO: NO APLICA_x000a_DIRECCIÓN:  DCSM_x000a_QUIEN REPORTA: MARIO PARADA_x000a_CONTACTO EN TERRENO: DC OPERADOR N1_x000a_PROBLEMA: CAMBIO DE PUERTO SWITCH_x000a_REQUERIMIENTO: CAMBIO DE CONEXION A OTRO SWITCH PARA ENLACE"/>
    <d v="1899-12-30T00:00:00"/>
    <d v="1899-12-30T00:00:00"/>
    <d v="1899-12-30T00:00:00"/>
  </r>
  <r>
    <s v="INC000002584161"/>
    <s v="TICKET-INTELIGENTE"/>
    <x v="6"/>
    <s v="GESTION TI"/>
    <s v="ALEJANDRO ACEVEDO VALENZUELA"/>
    <s v="USR_TSIGHT"/>
    <s v="1-Extenso/Generalizado"/>
    <x v="0"/>
    <s v="Baja"/>
    <x v="3"/>
    <s v="TELEFONICA EMPRESAS DE CHILE SA"/>
    <s v="gda - bda_gda50 TICKET AUTOMATICO"/>
    <s v="01/02/2024 9:38:23"/>
    <s v="01/02/2024 9:38:23"/>
    <s v="Cerrado"/>
    <s v="TRUESIGHT"/>
    <s v="TRUESIGHT"/>
    <s v="01/02/2024 11:06:51"/>
    <s v="01/02/2024 23:50:00"/>
    <s v="PREVENTIVO=SI_x000a_CODIGO DE SERVICIO=GDA-BDA.GDA50.local_x000a_DIRECCION=NULL_x000a_CIUDAD=NULL_x000a_COMUNA LOCAL=_x000a_REGION=NULL_x000a_QUIEN REPORTA=Ticket automático_x000a_CONTACTO EN TERRENO=_x000a_PROBLEMA=High RAM Usage Alert for Node GDA - BDA_GDA50_x000a_REQUERIMIENTO=_x000a_EQUIPOS ENERGIZADO O REIN"/>
    <s v="Buen día. Alarma superada peak se presento por servicio normales de SQL Server. Nivel de consumo RAM 76%."/>
    <d v="1899-12-30T00:46:59"/>
    <d v="1899-12-30T01:28:28"/>
    <d v="1899-12-30T00:41:29"/>
  </r>
  <r>
    <s v="INC000002584220"/>
    <s v="SAP"/>
    <x v="9"/>
    <s v="CLOUD SAP HANA"/>
    <s v="EWALD R GALAZ MILLALEO"/>
    <s v="tct_egalaz"/>
    <s v="4-Menor/Localizado"/>
    <x v="0"/>
    <s v="Baja"/>
    <x v="1"/>
    <s v="TELEFONICA GLOBAL TECHNOLOGY S.A.AGENCIA EN CHILE"/>
    <s v="Checklist diario clientes 23.01.2024"/>
    <s v="01/02/2024 9:23:47"/>
    <s v="01/02/2024 9:25:24"/>
    <s v="Cerrado"/>
    <s v="Service"/>
    <s v="Internal"/>
    <s v="01/02/2024 9:26:27"/>
    <s v="01/02/2024 23:50:00"/>
    <s v="Se adjunta Checklist Diario de los clientes;_x000a_- HCUA ECC_x000a_- Sugal ECC"/>
    <s v="Se adjunta Checklist Diario de los clientes;_x000a_- HCUA ECC_x000a_- Sugal ECC"/>
    <d v="1899-12-30T00:00:00"/>
    <d v="1899-12-30T00:02:40"/>
    <d v="1899-12-30T00:02:40"/>
  </r>
  <r>
    <s v="INC000002584222"/>
    <s v="SAP"/>
    <x v="9"/>
    <s v="CLOUD SAP HANA"/>
    <s v="EWALD R GALAZ MILLALEO"/>
    <s v="tct_egalaz"/>
    <s v="4-Menor/Localizado"/>
    <x v="0"/>
    <s v="Baja"/>
    <x v="1"/>
    <s v="TELEFONICA GLOBAL TECHNOLOGY S.A.AGENCIA EN CHILE"/>
    <s v="Checklist diario clientes 24.01.2024"/>
    <s v="01/02/2024 9:26:53"/>
    <s v="01/02/2024 9:27:36"/>
    <s v="Cerrado"/>
    <s v="Service"/>
    <s v="Internal"/>
    <s v="01/02/2024 9:28:55"/>
    <s v="01/02/2024 23:50:00"/>
    <s v="Se adjunta Checklist Diario de los clientes;_x000a_- HCUA ECC_x000a_- Sugal ECC"/>
    <s v="Se adjunta Checklist Diario de los clientes;_x000a_- HCUA ECC_x000a_- Sugal ECC"/>
    <d v="1899-12-30T00:00:00"/>
    <d v="1899-12-30T00:02:02"/>
    <d v="1899-12-30T00:02:02"/>
  </r>
  <r>
    <s v="INC000002584225"/>
    <s v="SAP"/>
    <x v="9"/>
    <s v="CLOUD SAP HANA"/>
    <s v="EWALD R GALAZ MILLALEO"/>
    <s v="tct_egalaz"/>
    <s v="4-Menor/Localizado"/>
    <x v="0"/>
    <s v="Baja"/>
    <x v="1"/>
    <s v="TELEFONICA GLOBAL TECHNOLOGY S.A.AGENCIA EN CHILE"/>
    <s v="Checklist diario clientes 25.01.2024"/>
    <s v="01/02/2024 9:29:12"/>
    <s v="01/02/2024 9:30:02"/>
    <s v="Cerrado"/>
    <s v="Service"/>
    <s v="Internal"/>
    <s v="01/02/2024 9:31:01"/>
    <s v="01/02/2024 23:50:00"/>
    <s v="Se adjunta Checklist Diario de los clientes;_x000a_- HCUA ECC_x000a_- Sugal ECC"/>
    <s v="Se adjunta Checklist Diario de los clientes;_x000a_- HCUA ECC_x000a_- Sugal ECC"/>
    <d v="1899-12-30T00:00:00"/>
    <d v="1899-12-30T00:01:49"/>
    <d v="1899-12-30T00:01:49"/>
  </r>
  <r>
    <s v="INC000002584228"/>
    <s v="SAP"/>
    <x v="9"/>
    <s v="CLOUD SAP HANA"/>
    <s v="EWALD R GALAZ MILLALEO"/>
    <s v="tct_egalaz"/>
    <s v="4-Menor/Localizado"/>
    <x v="0"/>
    <s v="Baja"/>
    <x v="1"/>
    <s v="TELEFONICA GLOBAL TECHNOLOGY S.A.AGENCIA EN CHILE"/>
    <s v="Checklist diario clientes 26.01.2024"/>
    <s v="01/02/2024 9:31:47"/>
    <s v="01/02/2024 9:32:43"/>
    <s v="Cerrado"/>
    <s v="Service"/>
    <s v="Internal"/>
    <s v="01/02/2024 9:33:46"/>
    <s v="01/02/2024 23:50:00"/>
    <s v="Se adjunta Checklist Diario de los clientes;_x000a_- HCUA ECC_x000a_- Sugal ECC"/>
    <s v="Se adjunta Checklist Diario de los clientes;_x000a_- HCUA ECC_x000a_- Sugal ECC"/>
    <d v="1899-12-30T00:00:00"/>
    <d v="1899-12-30T00:01:59"/>
    <d v="1899-12-30T00:01:59"/>
  </r>
  <r>
    <s v="INC000002584235"/>
    <s v="VPN IP - MPLS"/>
    <x v="17"/>
    <s v="GESTION HD"/>
    <s v="AXEL ANDRADE"/>
    <s v="frp_pcamay"/>
    <s v="3-Moderado/Limitado"/>
    <x v="1"/>
    <s v="Media"/>
    <x v="1"/>
    <s v="ARTIKOS CHILE S A"/>
    <s v="HD/Solicitud de creación de ticket / alta de respaldo /Artikos Chile S.A. base: VerticalSalud"/>
    <s v="01/02/2024 9:48:00"/>
    <s v="01/02/2024 9:50:24"/>
    <s v="Cerrado"/>
    <s v="TI"/>
    <s v="ALMACENAMIENTO y RESPALDO"/>
    <s v="01/02/2024 18:11:29"/>
    <s v="01/02/2024 23:50:00"/>
    <s v="PREVENTIVO: NO_x000a_CODIGO DE SERVICIO:_x000a_DIRECCION:_x000a_QUIEN REPORTA: Raúl Ahumada Z.+56223955448_x000a_CONTACTO EN TERRENO:Raúl Ahumada Z.+56223955448_x000a_PROBLEMA:_x000a_REQUERIMIENTO:por favor crear ticket para alta de respaldos según información_x000a_de archivo adjunto._x000a_EQUIPOS E"/>
    <s v="FASE RESOLUCIÓN Y RECUPERACIÓN_x000a__x000a_Se efectúa contacto con cliente: N/A_x000a__x000a_Teléfono de contacto: N/A_x000a_ _x000a_Acciones realizadas: se ingresa bd a respaldo. se envia correo a cliente._x000a__x000a_Solución paliativa o definitiva: definitiva_x000a__x000a_Acciones de Mejora, Recomendaciones:"/>
    <d v="1899-12-30T02:12:21"/>
    <d v="1899-12-30T08:23:29"/>
    <d v="1899-12-30T06:11:08"/>
  </r>
  <r>
    <s v="INC000002584259"/>
    <s v="VPN IP - MPLS"/>
    <x v="9"/>
    <s v="GESTION HD"/>
    <s v="NICOLAS A SAAVEDRA EGUILUZ"/>
    <s v="frp_pcamay"/>
    <s v="3-Moderado/Limitado"/>
    <x v="1"/>
    <s v="Media"/>
    <x v="1"/>
    <s v="INDUSTRIAS CHILENAS DE ALAMBRE INCHALAM S.A."/>
    <s v="HD/Transacción ZESD_0113"/>
    <s v="01/02/2024 10:24:46"/>
    <s v="01/02/2024 10:26:09"/>
    <s v="Cerrado"/>
    <s v="CDP ANTIGUO 1"/>
    <s v="CDP ANTIGUO 2"/>
    <s v="01/02/2024 13:06:46"/>
    <s v="01/02/2024 23:50:00"/>
    <s v="PREVENTIVO: NO_x000a_CODIGO DE SERVICIO:_x000a_DIRECCION:_x000a_QUIEN REPORTA:Nicolás Saavedra Eguiluz +56 9 6187 5469 |_x000a_CONTACTO EN TERRENO:Nicolás Saavedra Eguiluz +56 9 6187 5469 |_x000a_PROBLEMA:_x000a_REQUERIMIENTO:Favor generar ticket en base a requerimiento de cliente INCHALAM"/>
    <s v="La orden se transportó correctamente en PRD."/>
    <d v="1899-12-30T00:00:00"/>
    <d v="1899-12-30T02:42:00"/>
    <d v="1899-12-30T02:42:00"/>
  </r>
  <r>
    <s v="INC000002584261"/>
    <s v="VPN IP - MPLS"/>
    <x v="6"/>
    <s v="GESTION HD"/>
    <s v="ALEJANDRO ACEVEDO VALENZUELA"/>
    <s v="frp_pcamay"/>
    <s v="3-Moderado/Limitado"/>
    <x v="1"/>
    <s v="Media"/>
    <x v="1"/>
    <s v="GPS CHILE SPA"/>
    <s v="HD/Alta y Baja de Servicios"/>
    <s v="01/02/2024 10:31:46"/>
    <s v="01/02/2024 10:35:15"/>
    <s v="Cerrado"/>
    <s v="CDP ANTIGUO 1"/>
    <s v="CDP ANTIGUO 2"/>
    <s v="08/02/2024 12:37:01"/>
    <s v="08/02/2024 23:50:00"/>
    <s v="PREVENTIVO: NO_x000a_CODIGO DE SERVICIO:_x000a_DIRECCION:_x000a_QUIEN REPORTA:Pablo Enrique Meza Fuentes  pmeza@gpschile.com_x000a_CONTACTO EN TERRENO:_x000a_PROBLEMA:_x000a_REQUERIMIENTO:Estos días hemos estado realizando cambios en algunos servidores por lo_x000a_que solicitamos su ayudar para"/>
    <s v="Se realiza CRQ000000082123 \ Alta y Baja de Servicios AV GPS. incluye RFC. se procede a cerra ticket. Alta y baja de servidores por área de respaldo realizada."/>
    <d v="1900-01-06T00:14:39"/>
    <d v="1900-01-06T02:05:15"/>
    <d v="1899-12-30T01:50:36"/>
  </r>
  <r>
    <s v="INC000002584322"/>
    <s v="VPN IP - MPLS"/>
    <x v="9"/>
    <s v="GESTION HD"/>
    <s v="EWALD R GALAZ MILLALEO"/>
    <s v="frp_rreyes"/>
    <s v="3-Moderado/Limitado"/>
    <x v="1"/>
    <s v="Media"/>
    <x v="1"/>
    <s v="INDUSTRIAS CHILENAS DE ALAMBRE INCHALAM S.A."/>
    <s v="HD / RE: Permisos Sap"/>
    <s v="01/02/2024 10:13:00"/>
    <s v="01/02/2024 10:15:20"/>
    <s v="Cerrado"/>
    <s v="Service"/>
    <s v="Internal"/>
    <s v="02/02/2024 12:07:48"/>
    <s v="02/02/2024 23:50:00"/>
    <s v="PREVENTIVO: NO_x000a_CODIGO DE SERVICIO:_x000a_DIRECCION:_x000a_QUIEN REPORTA: Ewald Galaz Millaleo_x000a_CONTACTO EN TERRENO:_x000a_PROBLEMA:_x000a_REQUERIMIENTO:_x000a__x000a_Favor generar ticket en base a requerimiento de cliente Inchalam._x000a__x000a_ _x000a__x000a_Dejar en bandeja de Telefónica Global Technology – CLOU"/>
    <s v="Estimados,_x000a__x000a_Se adjunta correo de respuesta enviado al cliente._x000a__x000a_Saludos."/>
    <d v="1899-12-30T17:44:59"/>
    <d v="1899-12-31T01:54:48"/>
    <d v="1899-12-30T08:09:49"/>
  </r>
  <r>
    <s v="INC000002584343"/>
    <s v="VPN IP - MPLS"/>
    <x v="3"/>
    <s v="GESTION HD"/>
    <s v="PABLO N OLIVA ALARCON"/>
    <s v="frp_rreyes"/>
    <s v="3-Moderado/Limitado"/>
    <x v="1"/>
    <s v="Media"/>
    <x v="1"/>
    <s v="TRANSBANK S.A."/>
    <s v="HD / Deploy OVA Transbank // CHI-0000134105"/>
    <s v="01/02/2024 10:26:52"/>
    <s v="01/02/2024 10:28:45"/>
    <s v="Cerrado"/>
    <s v="CDP ANTIGUO 1"/>
    <s v="CDP ANTIGUO 2"/>
    <s v="01/02/2024 18:27:08"/>
    <s v="01/02/2024 23:50:00"/>
    <s v="PREVENTIVO: NO_x000a_CODIGO DE SERVICIO:_x000a_DIRECCION:_x000a_QUIEN REPORTA: Jorge Romero Romero_x000a_CONTACTO EN TERRENO:_x000a_PROBLEMA:_x000a_REQUERIMIENTO:_x000a__x000a_Estimados,_x000a__x000a_ _x000a__x000a_Por favor generar ticket al área de operaciones à virtualización à con el siguiente requerimiento_x000a__x000a_ _x000a__x000a_Deployar"/>
    <s v="FASE RESOLUCIÓN Y RECUPERACIÓN_x000a__x000a_Se efectúa contacto con cliente: Jorge Romero_x000a__x000a_Teléfono de contacto: NA_x000a__x000a_Acciones realizadas: Se revisan OVAS encontrando que si son importables desde VDC, pero no desde Vcenter. Se probaron opciones y cliente indica que c"/>
    <d v="1899-12-30T00:05:43"/>
    <d v="1899-12-30T08:00:16"/>
    <d v="1899-12-30T07:54:33"/>
  </r>
  <r>
    <s v="INC000002584355"/>
    <s v="VPN IP - MPLS"/>
    <x v="3"/>
    <s v="GESTION HD"/>
    <s v="ANGEL CASTRO CABRERA"/>
    <s v="frp_rreyes"/>
    <s v="3-Moderado/Limitado"/>
    <x v="1"/>
    <s v="Media"/>
    <x v="1"/>
    <s v="TELEFONICA GLOBAL TECHNOLOGY S.A.AGENCIA EN CHILE"/>
    <s v="HD / TCCT - ToD - Caida Comunicación Apoquindo - Revision de Logs"/>
    <s v="01/02/2024 10:43:36"/>
    <s v="01/02/2024 10:44:37"/>
    <s v="Cerrado"/>
    <s v="CDP ANTIGUO 1"/>
    <s v="CDP ANTIGUO 2"/>
    <s v="02/02/2024 11:24:33"/>
    <s v="02/02/2024 23:50:00"/>
    <s v="PREVENTIVO: NO_x000a_CODIGO DE SERVICIO:_x000a_DIRECCION:_x000a_QUIEN REPORTA: Jesús José Nelo Petaquero_x000a_CONTACTO EN TERRENO:_x000a_PROBLEMA:_x000a_REQUERIMIENTO:_x000a__x000a_Estimado equipo Cloud, por favor su apoyo en la revisión de logs o eventos del siguiente servidor.  _x000a__x000a_ _x000a__x000a__x000a_Sitio:Apoquind"/>
    <s v="Se efectúa contacto con cliente: Jesus Nelo - Bastian Cuevas_x000a__x000a__x000a_Teléfono de contacto: Via correo_x000a__x000a_Acciones realizadas: Luego de la revision por parte del area Cloud y ATOS se observa que inconveniente esta relacionado a actualizaciones automaticas a nivel"/>
    <d v="1899-12-30T22:26:53"/>
    <d v="1899-12-31T00:40:57"/>
    <d v="1899-12-30T02:14:04"/>
  </r>
  <r>
    <s v="INC000002584356"/>
    <s v="HOUSING"/>
    <x v="11"/>
    <s v="APQ ACCESOS"/>
    <s v="LUIS O MORALES ARENAS"/>
    <s v="tct_luimoa"/>
    <s v="4-Menor/Localizado"/>
    <x v="0"/>
    <s v="Baja"/>
    <x v="0"/>
    <s v="TELEFONICA EMPRESAS DE CHILE SA"/>
    <s v="SE GENERA TICKET POR REVICION Y TOMA DE ALARMA DE CLIENTES"/>
    <s v="01/02/2024 10:34:51"/>
    <s v="01/02/2024 10:37:32"/>
    <s v="Cerrado"/>
    <s v="CDP ANTIGUO 1"/>
    <s v="CDP ANTIGUO 2"/>
    <s v="01/02/2024 10:38:34"/>
    <s v="01/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S REALIZADA"/>
    <d v="1899-12-30T00:00:00"/>
    <d v="1899-12-30T00:00:00"/>
    <d v="1899-12-30T00:00:00"/>
  </r>
  <r>
    <s v="INC000002584380"/>
    <s v="VPN IP - MPLS"/>
    <x v="6"/>
    <s v="GESTION HD"/>
    <s v="RICARDO R GALLEGOS OYANEDER"/>
    <s v="frp_rreyes"/>
    <s v="3-Moderado/Limitado"/>
    <x v="1"/>
    <s v="Media"/>
    <x v="1"/>
    <s v="INDUSTRIAS CHILENAS DE ALAMBRE INCHALAM S.A."/>
    <s v="HD / Validación Windows Servidor webinchalam.inchalam.cl"/>
    <s v="01/02/2024 10:50:43"/>
    <s v="01/02/2024 10:52:40"/>
    <s v="Cerrado"/>
    <s v="CDP ANTIGUO 1"/>
    <s v="CDP ANTIGUO 2"/>
    <s v="01/02/2024 12:44:56"/>
    <s v="01/02/2024 23:50:00"/>
    <s v="PREVENTIVO: NO_x000a_CODIGO DE SERVICIO:_x000a_DIRECCION:_x000a_QUIEN REPORTA: Eduardo Mella Chassin-Trubert​_x000a_CONTACTO EN TERRENO:_x000a_PROBLEMA:_x000a_REQUERIMIENTO:_x000a__x000a_Estimados,_x000a__x000a_ _x000a__x000a_Al servidor webinchalam.inchalam.cl IP: 172.16.32.178 que está en sus instalaciones le falta validar"/>
    <s v="Se ejecuta requerimiento según solicitud."/>
    <d v="1899-12-30T00:00:00"/>
    <d v="1899-12-30T01:54:13"/>
    <d v="1899-12-30T01:54:13"/>
  </r>
  <r>
    <s v="INC000002584497"/>
    <s v="VPN IP - MPLS"/>
    <x v="11"/>
    <s v="GESTION HD"/>
    <s v="ESTEBAN O BUSTOS CORNEJO"/>
    <s v="frp_rreyes"/>
    <s v="3-Moderado/Limitado"/>
    <x v="1"/>
    <s v="Media"/>
    <x v="1"/>
    <s v="TELEFONICA GLOBAL TECHNOLOGY S.A.AGENCIA EN CHILE"/>
    <s v="HD / TCCT - Solicitud Distancias entre Racks - Paine - Sala Blanca"/>
    <s v="01/02/2024 12:08:26"/>
    <s v="01/02/2024 12:10:45"/>
    <s v="Cerrado"/>
    <s v="CDP ANTIGUO 1"/>
    <s v="CDP ANTIGUO 2"/>
    <s v="01/02/2024 16:47:26"/>
    <s v="01/02/2024 23:50:00"/>
    <s v="PREVENTIVO: NO_x000a_CODIGO DE SERVICIO:_x000a_DIRECCION:_x000a_QUIEN REPORTA: Juan Pablo Berrios Stuardo    +56 9 95328251_x000a_CONTACTO EN TERRENO:_x000a_PROBLEMA:_x000a_REQUERIMIENTO:_x000a__x000a_Buen día estimado @Help Desk, por favor su acostumbrado apoyo en generar ticket de requerimiento y as"/>
    <s v="MANOS REMOTA REALIZADA"/>
    <d v="1899-12-30T00:28:58"/>
    <d v="1899-12-30T04:39:00"/>
    <d v="1899-12-30T04:10:02"/>
  </r>
  <r>
    <s v="INC000002584509"/>
    <s v="VPN IP - MPLS"/>
    <x v="9"/>
    <s v="GESTION HD"/>
    <s v="NICOLAS A SAAVEDRA EGUILUZ"/>
    <s v="frp_pcamay"/>
    <s v="3-Moderado/Limitado"/>
    <x v="1"/>
    <s v="Media"/>
    <x v="1"/>
    <s v="INDUSTRIAS CHILENAS DE ALAMBRE INCHALAM S.A."/>
    <s v="HD/RV: solicitud desarrollo RFC"/>
    <s v="01/02/2024 12:02:01"/>
    <s v="01/02/2024 12:02:54"/>
    <s v="Cerrado"/>
    <s v="CDP ANTIGUO 1"/>
    <s v="CDP ANTIGUO 2"/>
    <s v="01/02/2024 13:07:30"/>
    <s v="01/02/2024 23:50:00"/>
    <s v="PREVENTIVO: NO_x000a_CODIGO DE SERVICIO:_x000a_DIRECCION:_x000a_QUIEN REPORTA: Nicolás Saavedra Eguiluz :+56 9 6187 5469_x000a_CONTACTO EN TERRENO: Nicolás Saavedra Eguiluz :+56 9 6187 5469_x000a_PROBLEMA:_x000a_REQUERIMIENTO:Favor generar ticket en base a requerimiento de cliente INCHALAM"/>
    <s v="La orden DEVK946263 fue importada correctamente en PRD"/>
    <d v="1899-12-30T00:00:00"/>
    <d v="1899-12-30T01:05:29"/>
    <d v="1899-12-30T01:05:29"/>
  </r>
  <r>
    <s v="INC000002584531"/>
    <s v="HOUSING"/>
    <x v="0"/>
    <s v="APQ ACCESOS"/>
    <s v="CARLOS F ARAYA RAMIREZ"/>
    <s v="tct_cararr"/>
    <s v="4-Menor/Localizado"/>
    <x v="0"/>
    <s v="Baja"/>
    <x v="1"/>
    <s v="TELEFONICA CYBERSECURITY TECH CHILE SPA"/>
    <s v="FACTIBILIDAD 81733"/>
    <s v="01/02/2024 13:11:04"/>
    <s v="01/02/2024 13:11:51"/>
    <s v="Cerrado"/>
    <s v="CDP ANTIGUO 1"/>
    <s v="CDP ANTIGUO 2"/>
    <s v="01/02/2024 13:38:07"/>
    <s v="01/02/2024 23:50:00"/>
    <m/>
    <s v="FACTIBILIDAD ENVIADA"/>
    <d v="1899-12-30T00:25:46"/>
    <d v="1899-12-30T00:27:03"/>
    <d v="1899-12-30T00:01:17"/>
  </r>
  <r>
    <s v="INC000002584536"/>
    <s v="VPN IP - MPLS"/>
    <x v="5"/>
    <s v="GESTION HD"/>
    <s v="MARIO PARADA DUARTE"/>
    <s v="frp_pcamay"/>
    <s v="3-Moderado/Limitado"/>
    <x v="1"/>
    <s v="Media"/>
    <x v="1"/>
    <s v="EMPRESA ELECTRICA PUENTE ALTO"/>
    <s v="HD/Electrica Puente Alta //Firewall virtual"/>
    <s v="01/02/2024 13:19:16"/>
    <s v="01/02/2024 13:20:53"/>
    <s v="Cerrado"/>
    <s v="COMUNICACIONES"/>
    <s v="INTERNET"/>
    <s v="01/02/2024 16:34:26"/>
    <s v="01/02/2024 23:50:00"/>
    <s v="PREVENTIVO: NO_x000a_CODIGO DE SERVICIO:_x000a_DIRECCION:_x000a_QUIEN REPORTA:onias.herrera@telefonica.com_x000a_CONTACTO EN TERRENO:onias.herrera@telefonica.com_x000a_PROBLEMA:_x000a_REQUERIMIENTO:Puedes crear un ticket para nuestro cliente Eléctrica Puente Alto para_x000a_datacenter si código"/>
    <s v="Se sigue por el flujo de altas"/>
    <d v="1899-12-30T00:00:00"/>
    <d v="1899-12-30T03:15:10"/>
    <d v="1899-12-30T03:15:10"/>
  </r>
  <r>
    <s v="INC000002584572"/>
    <s v="VPN IP - MPLS"/>
    <x v="3"/>
    <s v="GESTION HD"/>
    <s v="DEIBY Y SANTOYO MONTEROLA"/>
    <s v="frp_pcamay"/>
    <s v="3-Moderado/Limitado"/>
    <x v="1"/>
    <s v="Media"/>
    <x v="1"/>
    <s v="TELEFONICA GLOBAL TECHNOLOGY S.A.AGENCIA EN CHILE"/>
    <s v="HD/Regularizar Catálogos VDC"/>
    <s v="01/02/2024 15:00:51"/>
    <s v="01/02/2024 15:03:28"/>
    <s v="Cerrado"/>
    <s v="CDP ANTIGUO 1"/>
    <s v="CDP ANTIGUO 2"/>
    <s v="02/02/2024 14:34:22"/>
    <s v="02/02/2024 23:50:00"/>
    <s v="PREVENTIVO: NO_x000a_CODIGO DE SERVICIO:_x000a_DIRECCION: _x000a_QUIEN REPORTA:Deiby Yoel Santoyo Monterola 56 9 9343 3681_x000a_CONTACTO EN TERRENO:Deiby Yoel Santoyo Monterola 56 9 9343 3681_x000a_PROBLEMA:_x000a_REQUERIMIENTO:Regularizar Catálogos VDC_x000a_EQUIPOS ENERGIZADO/REINICIADO:_x000a_HORA"/>
    <s v="FASE RESOLUCIÓN Y RECUPERACIÓN_x000a__x000a_Se efectúa contacto con cliente:N/A_x000a__x000a_Teléfono de contacto:N/A_x000a__x000a_Acciones realizadas:Se eliminan los antiguos templates de los catálogos y se dejan sincronizados los nuevos templates en el IaaS Principal, Apoquindo y Paine c"/>
    <d v="1899-12-30T20:12:26"/>
    <d v="1899-12-30T23:33:31"/>
    <d v="1899-12-30T03:21:05"/>
  </r>
  <r>
    <s v="INC000002584589"/>
    <s v="RED INTERNA"/>
    <x v="0"/>
    <s v="APQ ACCESOS"/>
    <s v="CARLOS F ARAYA RAMIREZ"/>
    <s v="tct_cararr"/>
    <s v="4-Menor/Localizado"/>
    <x v="0"/>
    <s v="Baja"/>
    <x v="0"/>
    <s v="TELEFONICA CYBERSECURITY TECH CHILE SPA"/>
    <s v="TOMA DE ALARMAS"/>
    <s v="01/02/2024 15:29:59"/>
    <s v="01/02/2024 15:30:46"/>
    <s v="Cerrado"/>
    <s v="CDP ANTIGUO 1"/>
    <s v="CDP ANTIGUO 2"/>
    <s v="01/02/2024 15:50:45"/>
    <s v="01/02/2024 23:50:00"/>
    <m/>
    <s v="toma de alarmas realizada"/>
    <d v="1899-12-30T00:00:00"/>
    <d v="1899-12-30T00:00:00"/>
    <d v="1899-12-30T00:00:00"/>
  </r>
  <r>
    <s v="INC000002584615"/>
    <s v="HOSTING VIRTUAL"/>
    <x v="18"/>
    <s v="OPERACION N1"/>
    <s v="DAVID MATELUNA"/>
    <s v="tct_lumate"/>
    <s v="2-Significativo/Amplio"/>
    <x v="1"/>
    <s v="Media"/>
    <x v="1"/>
    <s v="FUNDACION INSTITUTO PROFESIONAL DUOC UC"/>
    <s v="[DUOC] OCI - Baja de VPN Site to Site SIN USO : VPN_DUOC_OCI03"/>
    <s v="01/02/2024 12:29:00"/>
    <s v="01/02/2024 12:33:16"/>
    <s v="Cerrado"/>
    <s v="APLICACION"/>
    <s v="BASES DE DATOS"/>
    <s v="01/02/2024 12:39:36"/>
    <s v="01/02/2024 23:50:00"/>
    <s v="Cliente solicita dar de baja VPN site to site de OCI VPN_DUOC_OCI03 pues esta sin uso desde hace tiempo."/>
    <s v="Recurso eliminado"/>
    <d v="1899-12-30T00:00:00"/>
    <d v="1899-12-30T00:10:36"/>
    <d v="1899-12-30T00:10:36"/>
  </r>
  <r>
    <s v="INC000002584664"/>
    <s v="VPN IP - MPLS"/>
    <x v="3"/>
    <s v="GESTION HD"/>
    <s v="PABLO N OLIVA ALARCON"/>
    <s v="frp_rreyes"/>
    <s v="3-Moderado/Limitado"/>
    <x v="1"/>
    <s v="Media"/>
    <x v="1"/>
    <s v="MOSAICO SA"/>
    <s v="HD / CONFIRMACIÓN BAJA VDC CONTRATO CLIENTE 780305002 - CLTE: MOSAICO S A"/>
    <s v="01/02/2024 13:12:47"/>
    <s v="01/02/2024 13:16:12"/>
    <s v="Cerrado"/>
    <s v="CDP ANTIGUO 1"/>
    <s v="CDP ANTIGUO 2"/>
    <s v="05/02/2024 10:48:06"/>
    <s v="05/02/2024 23:50:00"/>
    <s v="PREVENTIVO: NO_x000a_CODIGO DE SERVICIO:_x000a_DIRECCION:_x000a_QUIEN REPORTA: Angel Mavares +56 9 5410 3153_x000a_CONTACTO EN TERRENO:_x000a_PROBLEMA:_x000a_REQUERIMIENTO:_x000a__x000a_Estimados, por favor derivar a operaciones cloud, cliente en asunto requiere documento soporte que confirme la baja"/>
    <s v="ASE RESOLUCIÓN Y RECUPERACIÓN_x000a__x000a_Se efectúa contacto con cliente: NA_x000a__x000a_Teléfono de contacto: Na_x000a__x000a_Acciones realizadas: Se adjutna evidencia_x000a__x000a_Solución paliativa o definitiva: Definitiva_x000a__x000a_Acciones de Mejora, Recomendaciones: NA_x000a__x000a_Causa Raíz: baja cliente"/>
    <d v="1900-01-02T16:25:47"/>
    <d v="1900-01-02T21:35:19"/>
    <d v="1899-12-30T05:09:32"/>
  </r>
  <r>
    <s v="INC000002584676"/>
    <s v="TICKET-INTELIGENTE"/>
    <x v="6"/>
    <s v="GESTION TI"/>
    <s v="GIOVANNI D ROCCO VALENZUELA"/>
    <s v="USR_TSIGHT"/>
    <s v="1-Extenso/Generalizado"/>
    <x v="0"/>
    <s v="Baja"/>
    <x v="3"/>
    <s v="RABIE HNOSLTDA"/>
    <s v="rabie001 - tocorpuri_vm TICKET AUTOMATICO"/>
    <s v="01/02/2024 13:21:47"/>
    <s v="01/02/2024 13:21:47"/>
    <s v="Cerrado"/>
    <s v="TRUESIGHT"/>
    <s v="TRUESIGHT"/>
    <s v="01/02/2024 15:55:26"/>
    <s v="01/02/2024 23:50:00"/>
    <s v="PREVENTIVO=SI_x000a_CODIGO DE SERVICIO=TOCORPURI_VM_x000a_DIRECCION=NULL_x000a_CIUDAD=NULL_x000a_COMUNA LOCAL=_x000a_REGION=NULL_x000a_QUIEN REPORTA=Ticket automático_x000a_CONTACTO EN TERRENO=_x000a_PROBLEMA=Critical Hard Drive Space Alert for Node RABIE001 - TOCORPURI_VM_x000a_REQUERIMIENTO=_x000a_EQUIPOS ENERG"/>
    <s v="Se realiza limpieza de memoria residual quedando equipo operativo"/>
    <d v="1899-12-30T00:42:32"/>
    <d v="1899-12-30T02:33:39"/>
    <d v="1899-12-30T01:51:07"/>
  </r>
  <r>
    <s v="INC000002584745"/>
    <s v="VPN IP - MPLS"/>
    <x v="6"/>
    <s v="BELIEVE"/>
    <s v="PAUL A SEPULVEDA ALVAREZ"/>
    <s v="frp_jcarri"/>
    <s v="4-Menor/Localizado"/>
    <x v="0"/>
    <s v="Baja"/>
    <x v="1"/>
    <s v="TELEFONICA CYBERSECURITY TECH CHILE SPA"/>
    <s v="REQ / SOC /Problemas casilla analistas-nsm@soc-chile.telefonica.com"/>
    <s v="01/02/2024 15:07:36"/>
    <s v="01/02/2024 15:10:20"/>
    <s v="Cerrado"/>
    <s v="CDP ANTIGUO 1"/>
    <s v="CDP ANTIGUO 2"/>
    <s v="02/02/2024 10:15:56"/>
    <s v="02/02/2024 23:50:00"/>
    <s v="PREVENTIVO: NO_x000a_CODIGO DE SERVICIO:  _x000a_DIRECCION:      _x000a_CIUDAD:             _x000a_COMUNA:_x000a_NOMBRE QUIEN REPORTA:SEBASTIAN DIEGO CASTILLO PEREZ_x000a_TELEFONO QUIEN REPORTA:+56 9 87440620_x000a_NOMBRE CONTACTO EN TERRENO:        _x000a_TELEFONO 1 CONTACTO EN TERRENO:_x000a_TELEFONO 2 CO"/>
    <s v="de lo conversado con cliente, la web ya se ve disponible y pudiste validar el acceso/recepción de correos de forma normal._x000a_Aun no tenemos confirmación oficial por parte del proveedor sobre el origen de la indisponibilidad de la web, te comentare noticias"/>
    <d v="1899-12-30T18:46:39"/>
    <d v="1899-12-30T19:08:20"/>
    <d v="1899-12-30T00:21:41"/>
  </r>
  <r>
    <s v="INC000002584765"/>
    <s v="HOSTING VIRTUAL"/>
    <x v="6"/>
    <s v="DUOC TICKET AUTOMATICO"/>
    <s v="RICARDO R GALLEGOS OYANEDER"/>
    <s v="frp_lmosqu"/>
    <s v="4-Menor/Localizado"/>
    <x v="0"/>
    <s v="Baja"/>
    <x v="1"/>
    <s v="FUNDACION INSTITUTO PROFESIONAL DUOC UC"/>
    <s v="DUOC | REQ | Urgencia: Media | Errores de sincronización entre AD y Entra ID"/>
    <s v="01/02/2024 17:17:39"/>
    <s v="01/02/2024 17:19:34"/>
    <s v="Cerrado"/>
    <s v="CDP ANTIGUO 1"/>
    <s v="CDP ANTIGUO 2"/>
    <s v="02/02/2024 12:26:43"/>
    <s v="0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visa requerimiento y entrega información a cliente."/>
    <d v="1899-12-30T18:05:34"/>
    <d v="1899-12-30T19:09:04"/>
    <d v="1899-12-30T01:03:30"/>
  </r>
  <r>
    <s v="INC000002584800"/>
    <s v="RED INTERNA"/>
    <x v="10"/>
    <s v="APOQUINDO TI"/>
    <s v="RICARDO F ORELLANA MARDONES"/>
    <s v="tct_rorell"/>
    <s v="4-Menor/Localizado"/>
    <x v="0"/>
    <s v="Baja"/>
    <x v="0"/>
    <s v="TELEFONICA EMPRESAS DE CHILE SA"/>
    <s v="RONDA Y MEDICIÓN DE TEMPERATURAS EN SALAS TIC"/>
    <s v="02/02/2024 4:23:33"/>
    <s v="02/02/2024 4:24:36"/>
    <s v="Cerrado"/>
    <s v="TI"/>
    <s v="CLIMA"/>
    <s v="02/02/2024 4:35:56"/>
    <s v="02/02/2024 23:50:00"/>
    <m/>
    <s v="ACT REALIZADA SIN NOVEDAD"/>
    <d v="1899-12-30T00:00:00"/>
    <d v="1899-12-30T00:00:00"/>
    <d v="1899-12-30T00:00:00"/>
  </r>
  <r>
    <s v="INC000002584819"/>
    <s v="HOUSING"/>
    <x v="13"/>
    <s v="BELIEVE"/>
    <s v="RENE E VILLEGAS CARREÑO"/>
    <s v="frp_jcarri"/>
    <s v="3-Moderado/Limitado"/>
    <x v="1"/>
    <s v="Media"/>
    <x v="1"/>
    <s v="BANCO SANTANDER CHILE"/>
    <s v="GESTION DATACENTER/ ACCESOS /BANCO SANTANDER CHILE"/>
    <s v="01/02/2024 13:25:01"/>
    <s v="01/02/2024 13:26:18"/>
    <s v="Cerrado"/>
    <s v="CDP ANTIGUO 1"/>
    <s v="CDP ANTIGUO 2"/>
    <s v="01/02/2024 13:52:53"/>
    <s v="01/02/2024 23:50:00"/>
    <s v="EMPRESA:BANCO SANTANDER CHILE_x000a_CÓDIGO DE SERVICIO: _x000a_DIRECCIÓN:Av. Apoquindo #7071, Las Condes, Santiago_x000a_NOMBRE DE QUIEN REPORTA:Christian Tapia_x000a_TELÉFONO DE QUIEN REPORTA:56981568202_x000a_NOMBRE DE CONTACTO EN TERRENO: _x000a_REQUERIMIENTO: Decomiso de servidores dad"/>
    <s v="accesos autorizados"/>
    <d v="1899-12-30T00:17:48"/>
    <d v="1899-12-30T00:27:52"/>
    <d v="1899-12-30T00:10:04"/>
  </r>
  <r>
    <s v="INC000002584854"/>
    <s v="COMUNICACIONES"/>
    <x v="5"/>
    <s v="COMUNICACIONES DC"/>
    <s v="OSCAR A RAMIREZ SOTO"/>
    <s v="tct_oramir"/>
    <s v="3-Moderado/Limitado"/>
    <x v="1"/>
    <s v="Media"/>
    <x v="1"/>
    <s v="TELEFONICA GLOBAL TECHNOLOGY S.A.AGENCIA EN CHILE"/>
    <s v="Luis molina de la OB y cliente SMU, solicitan realizar la migración de tunel vpn s2s"/>
    <s v="01/02/2024 16:04:02"/>
    <s v="01/02/2024 16:06:07"/>
    <s v="Cerrado"/>
    <s v="COMUNICACIONES"/>
    <s v="INTERNET"/>
    <s v="01/02/2024 16:17:30"/>
    <s v="01/02/2024 23:50:00"/>
    <s v="Luis molina de la OB y cliente SMU, solicitan realizar la migración de tunel vpn s2s"/>
    <s v="Por el lado de comunicaciones dc en el fw de apoquindo vdom plat monitor, se genera la migracion de la vpn s2s hacia SMU para permitir el tráfico desde mid server smu hacia remedy y viceversa, se generan cambios tanto a nivel de tunel, como de politicas"/>
    <d v="1899-12-30T00:00:00"/>
    <d v="1899-12-30T00:13:28"/>
    <d v="1899-12-30T00:13:28"/>
  </r>
  <r>
    <s v="INC000002584890"/>
    <s v="SAP"/>
    <x v="9"/>
    <s v="ADMINISTRADORES RESIDENTES"/>
    <s v="FREDDY O CORTES DIAZ"/>
    <s v="frp_rreyes"/>
    <s v="3-Moderado/Limitado"/>
    <x v="1"/>
    <s v="Media"/>
    <x v="1"/>
    <s v="INDUSTRIAS CHILENAS DE ALAMBRE INCHALAM S.A."/>
    <s v="HD / Renovación Certificado SSL"/>
    <s v="01/02/2024 16:42:34"/>
    <s v="01/02/2024 16:44:21"/>
    <s v="Cerrado"/>
    <s v="TI"/>
    <s v="APLICATIVOS"/>
    <s v="03/02/2024 23:11:10"/>
    <s v="03/02/2024 23:50:00"/>
    <s v="PREVENTIVO: NO_x000a_CODIGO DE SERVICIO:_x000a_DIRECCION:_x000a_QUIEN REPORTA: Freddy Cortés Díaz_x000a_CONTACTO EN TERRENO:_x000a_PROBLEMA:_x000a_REQUERIMIENTO:_x000a__x000a_Favor generar ticket en base a requerimiento de cliente INCHALAM según correo de más abajo_x000a__x000a_ _x000a__x000a_Dejar en bandeja CLOUD SAP HANA"/>
    <s v="Se realiza con éxito la aplicación y validación por parte de cliente de los certificados SSL en los sistemas SAP ECC QAS y PRD. Se envía correo a cliente"/>
    <d v="1900-01-01T05:06:15"/>
    <d v="1900-01-01T06:28:36"/>
    <d v="1899-12-30T01:22:21"/>
  </r>
  <r>
    <s v="INC000002584895"/>
    <s v="SAP"/>
    <x v="9"/>
    <s v="GESTION HD"/>
    <s v="FREDDY O CORTES DIAZ"/>
    <s v="frp_rreyes"/>
    <s v="3-Moderado/Limitado"/>
    <x v="1"/>
    <s v="Media"/>
    <x v="1"/>
    <s v="ACMA S.A."/>
    <s v="HD / RV: Renovación Certificado SSL"/>
    <s v="01/02/2024 16:48:29"/>
    <s v="01/02/2024 16:50:29"/>
    <s v="Cerrado"/>
    <s v="TI"/>
    <s v="APLICATIVOS"/>
    <s v="03/02/2024 23:44:04"/>
    <s v="03/02/2024 23:50:00"/>
    <s v="PREVENTIVO: NO_x000a_CODIGO DE SERVICIO:_x000a_DIRECCION:_x000a_QUIEN REPORTA: Freddy Cortés Díaz_x000a_CONTACTO EN TERRENO:_x000a_PROBLEMA:_x000a_REQUERIMIENTO:_x000a__x000a_Estimados Help Desk_x000a__x000a_ _x000a__x000a_Favor generar ticket en base a requerimiento de cliente ACMA según correo de más abajo_x000a__x000a_ _x000a__x000a_Dejar en ban"/>
    <s v="Se realiza con éxito la aplicación de certificados SSL en los sistemas SAP ECC QAS y PRD. Se informa a cliente vía mail"/>
    <d v="1900-01-01T04:54:56"/>
    <d v="1900-01-01T06:55:35"/>
    <d v="1899-12-30T02:00:39"/>
  </r>
  <r>
    <s v="INC000002584915"/>
    <s v="HOUSING"/>
    <x v="14"/>
    <s v="BELIEVE"/>
    <s v="FRANCISCO J FELIU ABARCA"/>
    <s v="frp_jolsso"/>
    <s v="3-Moderado/Limitado"/>
    <x v="1"/>
    <s v="Media"/>
    <x v="1"/>
    <s v="COCA COLA EMBONOR S A"/>
    <s v="GESTION DATACENTER/ ACCESOS /COCA COLA EMBONOR S A"/>
    <s v="01/02/2024 14:05:32"/>
    <s v="01/02/2024 14:06:54"/>
    <s v="Cerrado"/>
    <s v="CDP ANTIGUO 1"/>
    <s v="CDP ANTIGUO 2"/>
    <s v="01/02/2024 14:44:17"/>
    <s v="01/02/2024 23:50:00"/>
    <s v="EMPRESA:COCA COLA EMBONOR S A_x000a_CÓDIGO DE SERVICIO: _x000a_DIRECCIÓN: Calle San Martin #50, Santiago Centro, Santiago_x000a_NOMBRE DE QUIEN REPORTA: Alvaro Tobar_x000a_TELÉFONO DE QUIEN REPORTA: 995487433_x000a_NOMBRE DE CONTACTO EN TERRENO: _x000a_REQUERIMIENTO:contruccion f.o_x000a_EQUIPOS"/>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29:17"/>
    <d v="1899-12-30T00:38:45"/>
    <d v="1899-12-30T00:09:28"/>
  </r>
  <r>
    <s v="INC000002584929"/>
    <s v="VPN IP - MPLS"/>
    <x v="3"/>
    <s v="GESTION HD"/>
    <s v="MOISES E MONTERO RAMOS"/>
    <s v="frp_rreyes"/>
    <s v="3-Moderado/Limitado"/>
    <x v="1"/>
    <s v="Media"/>
    <x v="1"/>
    <s v="ITALMOD S A"/>
    <s v="GAMA / Italmod//recursos VDC"/>
    <s v="01/02/2024 14:15:43"/>
    <s v="01/02/2024 14:17:39"/>
    <s v="Cerrado"/>
    <s v="CDP ANTIGUO 1"/>
    <s v="CDP ANTIGUO 2"/>
    <s v="08/02/2024 9:28:46"/>
    <s v="08/02/2024 23:50:00"/>
    <s v="PREVENTIVO: NO_x000a_CODIGO DE SERVICIO:_x000a_DIRECCION:_x000a_QUIEN REPORTA: ONIAS DEL CARMEN HERRERA AYALA_x000a_CONTACTO EN TERRENO:_x000a_PROBLEMA:_x000a_REQUERIMIENTO:_x000a__x000a_Buena tarde favor generar ticket para nuestro cliente Italmod Rut_x000a_96.577.470-K para datacenter sin código de servic"/>
    <s v="Junto con saludar, informo que se crear la organización para cliente ITALMOD con los requisitos indicados, donde se crearon 2 data center en el Provider: C30H10SM_PVDC_AMD01 y HANA Provider: SAP-HANA-SM01."/>
    <d v="1900-01-05T15:05:59"/>
    <d v="1900-01-05T19:13:03"/>
    <d v="1899-12-30T04:07:04"/>
  </r>
  <r>
    <s v="INC000002584932"/>
    <s v="HOUSING"/>
    <x v="13"/>
    <s v="BELIEVE"/>
    <s v="RENE E VILLEGAS CARREÑO"/>
    <s v="frp_jolsso"/>
    <s v="3-Moderado/Limitado"/>
    <x v="1"/>
    <s v="Media"/>
    <x v="1"/>
    <s v="BANCO SANTANDER CHILE"/>
    <s v="GESTION DATACENTER/ ACCESOS /BANCO SANTANDER CHILE"/>
    <s v="01/02/2024 14:17:39"/>
    <s v="01/02/2024 14:18:59"/>
    <s v="Cerrado"/>
    <s v="COMUNICACIONES"/>
    <s v="VPN IP - MPLS"/>
    <s v="01/02/2024 16:19:09"/>
    <s v="01/02/2024 23:50:00"/>
    <s v="EMPRESA:BANCO SANTANDER CHILE_x000a_CÓDIGO DE SERVICIO: _x000a_DIRECCIÓN: Av. Apoquindo #7071, Las Condes, Santiago_x000a_NOMBRE DE QUIEN REPORTA: Christian Tapia_x000a_TELÉFONO DE QUIEN REPORTA: 56981568202_x000a_NOMBRE DE CONTACTO EN TERRENO: _x000a_REQUERIMIENTO:Decomiso de servidores d"/>
    <s v="ticket duplicado favor dar cierre."/>
    <d v="1899-12-30T01:59:22"/>
    <d v="1899-12-30T02:01:30"/>
    <d v="1899-12-30T00:02:08"/>
  </r>
  <r>
    <s v="INC000002584933"/>
    <s v="VPN IP - MPLS"/>
    <x v="6"/>
    <s v="ADMINISTRADORES RESIDENTES"/>
    <s v="GIOVANNI D ROCCO VALENZUELA"/>
    <s v="frp_jugonz"/>
    <s v="4-Menor/Localizado"/>
    <x v="0"/>
    <s v="Baja"/>
    <x v="1"/>
    <s v="TELEFONICA CYBERSECURITY TECH CHILE SPA"/>
    <s v="REQ / SOC / [DUOC] - Alarma de indisponibilidad"/>
    <s v="01/02/2024 14:21:09"/>
    <s v="01/02/2024 14:24:28"/>
    <s v="Cerrado"/>
    <s v="CDP ANTIGUO 1"/>
    <s v="CDP ANTIGUO 2"/>
    <s v="01/02/2024 18:25:44"/>
    <s v="01/02/2024 23:50:00"/>
    <s v="PREVENTIVO: NO_x000a_CODIGO DE SERVICIO:_x000a_DIRECCION:      _x000a_CIUDAD:             _x000a_COMUNA:_x000a_NOMBRE QUIEN REPORTA:MIGUEL OSCAR DIAZ BUSTOS_x000a_TELEFONO QUIEN REPORTA: + 569 66379050_x000a_NOMBRE CONTACTO EN TERRENO:        _x000a_TELEFONO 1 CONTACTO EN TERRENO:_x000a_TELEFONO 2 CONTACTO"/>
    <s v="se vrifican equipos los cuales se encuentran operativos, se solicita favor indicar ip y si necesitan agente, ya que no se ve agente alguno instalado, se procede a seguir interaccion por correo"/>
    <d v="1899-12-30T00:39:20"/>
    <d v="1899-12-30T04:04:35"/>
    <d v="1899-12-30T03:25:15"/>
  </r>
  <r>
    <s v="INC000002585145"/>
    <s v="HOUSING"/>
    <x v="14"/>
    <s v="ADMINISTRADORES RESIDENTES"/>
    <s v="FRANCISCO J FELIU ABARCA"/>
    <s v="frp_jugonz"/>
    <s v="3-Moderado/Limitado"/>
    <x v="1"/>
    <s v="Media"/>
    <x v="1"/>
    <s v="EMPRESA NACIONAL DE CERTIFICACIONES"/>
    <s v="GESTION DATACENTER/ ACCESOS / EMPRESA NACIONAL DE CERTIFICACIONES"/>
    <s v="01/02/2024 17:17:03"/>
    <s v="01/02/2024 17:18:52"/>
    <s v="Cerrado"/>
    <s v="HARDWARE"/>
    <s v="DATACENTER"/>
    <s v="01/02/2024 17:30:37"/>
    <s v="01/02/2024 23:50:00"/>
    <s v="EMPRESA: EMPRESA NACIONAL DE CERTIFICACIONES_x000a_CÓDIGO DE SERVICIO: _x000a_DIRECCIÓN:  Calle San Martin #50, Santiago Centro, Santiago_x000a_NOMBRE DE QUIEN REPORTA: Daniza Díaz Lagunas_x000a_TELÉFONO DE QUIEN REPORTA: +56 9 85951947_x000a_NOMBRE DE CONTACTO EN TERRENO: _x000a_PROBLEMA:"/>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5:44"/>
    <d v="1899-12-30T00:13:34"/>
    <d v="1899-12-30T00:07:50"/>
  </r>
  <r>
    <s v="INC000002585151"/>
    <s v="HOUSING"/>
    <x v="14"/>
    <s v="ADMINISTRADORES RESIDENTES"/>
    <s v="FRANCISCO J FELIU ABARCA"/>
    <s v="frp_jugonz"/>
    <s v="3-Moderado/Limitado"/>
    <x v="1"/>
    <s v="Media"/>
    <x v="1"/>
    <s v="CIBERGESTION CHILE S.A."/>
    <s v="GESTION DATACENTER/ ACCESOS / CIBERGESTION CHILE S.A."/>
    <s v="01/02/2024 17:55:03"/>
    <s v="01/02/2024 17:56:35"/>
    <s v="Cerrado"/>
    <s v="HARDWARE"/>
    <s v="CLIENTE"/>
    <s v="01/02/2024 18:21:52"/>
    <s v="01/02/2024 23:50:00"/>
    <s v="EMPRESA: CIBERGESTION CHILE S.A._x000a_CÓDIGO DE SERVICIO: _x000a_DIRECCIÓN: Calle San Martin #50, Santiago Centro, Santiago_x000a_NOMBRE DE QUIEN REPORTA: Bryan Pereira Diaz _x000a_TELÉFONO DE QUIEN REPORTA: 56945643002_x000a_NOMBRE DE CONTACTO EN TERRENO: _x000a_PROBLEMA: Inspección Visu"/>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7:00"/>
    <d v="1899-12-30T00:26:49"/>
    <d v="1899-12-30T00:09:49"/>
  </r>
  <r>
    <s v="INC000002585152"/>
    <s v="HOSTING VIRTUAL"/>
    <x v="18"/>
    <s v="OPERACION N1"/>
    <s v="DAVID MATELUNA"/>
    <s v="tct_lumate"/>
    <s v="2-Significativo/Amplio"/>
    <x v="1"/>
    <s v="Media"/>
    <x v="1"/>
    <s v="FUNDACION INSTITUTO PROFESIONAL DUOC UC"/>
    <s v="Crear usuario de bd en ADB_QAS"/>
    <s v="01/02/2024 17:39:29"/>
    <s v="01/02/2024 17:43:29"/>
    <s v="Cerrado"/>
    <s v="APLICACION"/>
    <s v="BASES DE DATOS"/>
    <s v="01/02/2024 17:51:38"/>
    <s v="01/02/2024 23:50:00"/>
    <s v="Crear usuario de bd CONSULTA_FSO  con las siguientes caracteristicas_x000a__x000a_-- 25 Object Privileges for CONSULTA_FSO _x000a_GRANT SELECT ON SYS.CDB_DATA_FILES TO CONSULTA_FSO;_x000a_GRANT SELECT ON SYS.CDB_PDBS TO CONSULTA_FSO;_x000a_GRANT SELECT ON SYS.CDB_USERS TO CONSULTA_FS"/>
    <s v="Cuenta creada con exito"/>
    <d v="1899-12-30T00:00:00"/>
    <d v="1899-12-30T00:12:09"/>
    <d v="1899-12-30T00:12:09"/>
  </r>
  <r>
    <s v="INC000002585157"/>
    <s v="HOUSING"/>
    <x v="14"/>
    <s v="ADMINISTRADORES RESIDENTES"/>
    <s v="FRANCISCO J FELIU ABARCA"/>
    <s v="frp_jugonz"/>
    <s v="3-Moderado/Limitado"/>
    <x v="1"/>
    <s v="Media"/>
    <x v="1"/>
    <s v="TELEFONICA EMPRESAS DE CHILE SA"/>
    <s v="GESTION DATACENTER/ ACCESOS / NABIAX"/>
    <s v="01/02/2024 18:12:37"/>
    <s v="01/02/2024 18:15:04"/>
    <s v="Cerrado"/>
    <s v="TI"/>
    <s v="INFRAESTRUCTURA"/>
    <s v="01/02/2024 18:29:08"/>
    <s v="01/02/2024 23:50:00"/>
    <s v="EMPRESA: NABIAX_x000a_CÓDIGO DE SERVICIO: _x000a_DIRECCIÓN: Calle San Martin #50, Santiago Centro, Santiago_x000a_NOMBRE DE QUIEN REPORTA: Diego Valencia_x000a_TELÉFONO DE QUIEN REPORTA: +56 9 8187 2715_x000a_NOMBRE DE CONTACTO EN TERRENO: Daniel Rodriguez 5697829 7978_x000a_PROBLEMA: Insp"/>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0:25"/>
    <d v="1899-12-30T00:16:31"/>
    <d v="1899-12-30T00:06:06"/>
  </r>
  <r>
    <s v="INC000002585167"/>
    <s v="HOUSING"/>
    <x v="8"/>
    <s v="ADMINISTRADORES RESIDENTES"/>
    <s v="JOSE G MARQUEZ MARCANO"/>
    <s v="frp_jugonz"/>
    <s v="3-Moderado/Limitado"/>
    <x v="1"/>
    <s v="Media"/>
    <x v="1"/>
    <s v="HUAWEI CHILE S A"/>
    <s v="GESTION DATACENTER/ ACCESOS / HUAWEI CHILE S A"/>
    <s v="01/02/2024 18:28:28"/>
    <s v="01/02/2024 18:31:01"/>
    <s v="Cerrado"/>
    <s v="COMUNICACIONES"/>
    <s v="VPN IP - MPLS"/>
    <s v="02/02/2024 8:45:33"/>
    <s v="02/02/2024 23:50:00"/>
    <s v="EMPRESA: HUAWEI CHILE S A_x000a_CÓDIGO DE SERVICIO: _x000a_DIRECCIÓN: Av. Presidente Prieto #226, Paine, Santiago_x000a_NOMBRE DE QUIEN REPORTA: Ronald Alayo_x000a_TELÉFONO DE QUIEN REPORTA: 56935662382_x000a_NOMBRE DE CONTACTO EN TERRENO: Ronald Alayo 56935662382_x000a_PROBLEMA: Entrega d"/>
    <s v="ACCESOS AUTORIZADOS"/>
    <d v="1899-12-30T12:46:00"/>
    <d v="1899-12-30T14:17:05"/>
    <d v="1899-12-30T01:31:05"/>
  </r>
  <r>
    <s v="INC000002585177"/>
    <s v="VPN IP - MPLS"/>
    <x v="7"/>
    <s v="GESTION HD"/>
    <s v="SEBASTIAN I ACUÑA GUZMAN"/>
    <s v="frp_pcamay"/>
    <s v="3-Moderado/Limitado"/>
    <x v="1"/>
    <s v="Media"/>
    <x v="1"/>
    <s v="INGENIERIA SERVICIOS Y COMUNICACIONES S A"/>
    <s v="HD/Creación de registro SPF - jeria.cl"/>
    <s v="01/02/2024 18:41:46"/>
    <s v="01/02/2024 18:43:12"/>
    <s v="Cerrado"/>
    <s v="TI"/>
    <s v="SISTEMAS OPERATIVOS"/>
    <s v="02/02/2024 10:52:52"/>
    <s v="02/02/2024 23:50:00"/>
    <s v="PREVENTIVO: NO_x000a_CODIGO DE SERVICIO:_x000a_DIRECCION:_x000a_QUIEN REPORTA:Ross Teao +56 2 2236 2306_x000a_CONTACTO EN TERRENO:Ross Teao +56 2 2236 2306_x000a_PROBLEMA:_x000a_REQUERIMIENTO:favor generar registro SPF para el dominio:_x000a_jeria.cl. IN TXT &amp;quot;v=spf1 include:spf.isc.cl_x000a_~all&amp;"/>
    <s v="Se crea registro DNS según lo solicitado. Se envía correo a cliente."/>
    <d v="1899-12-30T11:39:11"/>
    <d v="1899-12-30T16:11:06"/>
    <d v="1899-12-30T04:31:55"/>
  </r>
  <r>
    <s v="INC000002585192"/>
    <s v="VPN IP - MPLS"/>
    <x v="5"/>
    <s v="GESTION HD"/>
    <s v="LUIS A VILLASMIL CASTILLO"/>
    <s v="frp_kaldor"/>
    <s v="3-Moderado/Limitado"/>
    <x v="1"/>
    <s v="Media"/>
    <x v="1"/>
    <s v="PALUMBO S.A."/>
    <s v="GAMA / Deshabilitar usuario de VPN / VPF0920319"/>
    <s v="01/02/2024 21:06:53"/>
    <s v="01/02/2024 21:11:44"/>
    <s v="Cerrado"/>
    <s v="CDP ANTIGUO 1"/>
    <s v="CDP ANTIGUO 2"/>
    <s v="02/02/2024 10:36:31"/>
    <s v="02/02/2024 23:50:00"/>
    <s v="PREVENTIVO: NO_x000a_CODIGO DE SERVICIO:VPF0920319_x000a_DIRECCION: San Martin 50 SALA 4 - H68,Santiago_x000a_QUIEN REPORTA: MATIAS SANDOVAL_x000a_CONTACTO EN TERRENO:-_x000a_PROBLEMA:-_x000a__x000a_REQUERIMIENTO:_x000a_Estimado Help Desk, por favor deshabilitar la siguiente cuenta VPN:_x000a_* juan.cardena"/>
    <m/>
    <d v="1899-12-30T11:40:37"/>
    <d v="1899-12-30T13:29:38"/>
    <d v="1899-12-30T01:49:01"/>
  </r>
  <r>
    <s v="INC000002585603"/>
    <s v="HOUSING"/>
    <x v="11"/>
    <s v="APQ ACCESOS"/>
    <s v="ESTEBAN O BUSTOS CORNEJO"/>
    <s v="tct_ebusto"/>
    <s v="4-Menor/Localizado"/>
    <x v="0"/>
    <s v="Baja"/>
    <x v="1"/>
    <s v="TELEFONICA EMPRESAS DE CHILE SA"/>
    <s v="SUPERVISION CAMBIO DE DISCOS"/>
    <s v="01/02/2024 18:10:47"/>
    <s v="01/02/2024 18:12:22"/>
    <s v="Cerrado"/>
    <s v="CDP ANTIGUO 1"/>
    <s v="CDP ANTIGUO 2"/>
    <s v="01/02/2024 18:13:21"/>
    <s v="01/02/2024 23:50:00"/>
    <s v="SUPERVISION CAMBIO DE DISCOS"/>
    <s v="SUPERVISION OK"/>
    <d v="1899-12-30T00:00:59"/>
    <d v="1899-12-30T00:02:34"/>
    <d v="1899-12-30T00:01:35"/>
  </r>
  <r>
    <s v="INC000002586111"/>
    <s v="SAP"/>
    <x v="9"/>
    <s v="GESTION HD"/>
    <s v="FREDDY O CORTES DIAZ"/>
    <s v="frp_rreyes"/>
    <s v="3-Moderado/Limitado"/>
    <x v="1"/>
    <s v="Media"/>
    <x v="1"/>
    <s v="BLUMAR S.A."/>
    <s v="HD / A priority 'Very High' SAP Note/KBA has just been released on component BC-XI-CON-SFT"/>
    <s v="01/02/2024 17:07:08"/>
    <s v="01/02/2024 17:09:25"/>
    <s v="Cerrado"/>
    <s v="TI"/>
    <s v="APLICATIVOS"/>
    <s v="01/02/2024 17:25:59"/>
    <s v="01/02/2024 23:50:00"/>
    <s v="PREVENTIVO: NO_x000a_CODIGO DE SERVICIO:_x000a_DIRECCION:_x000a_QUIEN REPORTA: Freddy Cortés Díaz_x000a_CONTACTO EN TERRENO:_x000a_PROBLEMA:_x000a_REQUERIMIENTO:_x000a__x000a_Favor generar ticket en base a requerimiento de cliente BLUMAR según correo de más abajo_x000a__x000a_ _x000a__x000a_Dejar en bandeja CLOUD SAP HANA y"/>
    <s v="Se revisa nota indicada y no es aplicable al sistema SAP de cliente BLUMAR. Se adjunta correo enviado"/>
    <d v="1899-12-30T00:00:00"/>
    <d v="1899-12-30T00:18:51"/>
    <d v="1899-12-30T00:18:51"/>
  </r>
  <r>
    <s v="INC000002586127"/>
    <s v="VPN IP - MPLS"/>
    <x v="17"/>
    <s v="GESTION HD"/>
    <s v="AXEL ANDRADE"/>
    <s v="frp_rreyes"/>
    <s v="3-Moderado/Limitado"/>
    <x v="1"/>
    <s v="Media"/>
    <x v="1"/>
    <s v="TELEFONICA GLOBAL TECHNOLOGY S.A.AGENCIA EN CHILE"/>
    <s v="HD / CONFIGURAR RESPALDO EN SERVIDORES"/>
    <s v="01/02/2024 17:28:06"/>
    <s v="01/02/2024 17:29:59"/>
    <s v="Cerrado"/>
    <s v="TI"/>
    <s v="ALMACENAMIENTO y RESPALDO"/>
    <s v="01/02/2024 18:04:33"/>
    <s v="01/02/2024 23:50:00"/>
    <s v="PREVENTIVO: NO_x000a_CODIGO DE SERVICIO:_x000a_DIRECCION:_x000a_QUIEN REPORTA: Eduardo José Camacho Urdaneta_x000a_CONTACTO EN TERRENO:_x000a_PROBLEMA:_x000a_REQUERIMIENTO:_x000a__x000a_Estimado @Help Desk,_x000a__x000a_ _x000a__x000a_Por favor su apoyo en crear folio de requerimiento para cursar configuración de respaldo de"/>
    <s v="FASE RESOLUCIÓN Y RECUPERACIÓN_x000a__x000a_Se efectúa contacto con cliente: N/A_x000a__x000a_Teléfono de contacto: N/A_x000a__x000a_Acciones realizadas: se ingresa servidores a respaldo de maquina virtual._x000a__x000a_Solución paliativa o definitiva:definitiva_x000a__x000a_Acciones de Mejora, Recomendaciones: N"/>
    <d v="1899-12-30T00:00:00"/>
    <d v="1899-12-30T00:36:27"/>
    <d v="1899-12-30T00:36:27"/>
  </r>
  <r>
    <s v="INC000002586138"/>
    <s v="VPN IP - MPLS"/>
    <x v="17"/>
    <s v="ADMINISTRADORES RESIDENTES"/>
    <s v="AXEL ANDRADE"/>
    <s v="frp_joflor"/>
    <s v="4-Menor/Localizado"/>
    <x v="0"/>
    <s v="Baja"/>
    <x v="1"/>
    <s v="CEPECH S.A."/>
    <s v="GAMA | solicitud de restauración carpeta"/>
    <s v="01/02/2024 17:43:26"/>
    <s v="01/02/2024 17:47:39"/>
    <s v="Cerrado"/>
    <s v="TI"/>
    <s v="ALMACENAMIENTO y RESPALDO"/>
    <s v="01/02/2024 18:13:53"/>
    <s v="01/02/2024 23:50:00"/>
    <s v="PREVENTIVO: NO_x000a_CÓDIGO DE SERVICIO: Osaka_x000a_DIRECCIÓN: Alameda N° 2150 piso 2 · Santiago_x000a_QUIEN REPORTA: Cristian Bustos Rivas_x000a_CONTACTO EN TERRENO: Cristian Bustos Rivas_x000a_PROBLEMA:_x000a_REQUERIMIENTO: _x000a__x000a_Estimados, junto con saludar les solicito por favor restaurac"/>
    <s v="FASE RESOLUCIÓN Y RECUPERACIÓN_x000a__x000a_Se efectúa contacto con cliente: N/A_x000a__x000a_Teléfono de contacto: N/A_x000a__x000a_Acciones realizadas: se ejecuta restauración solicitada._x000a__x000a_Solución paliativa o definitiva: definitiva_x000a__x000a_Acciones de Mejora, Recomendaciones: N/A_x000a__x000a_Causa Raíz:"/>
    <d v="1899-12-30T00:00:00"/>
    <d v="1899-12-30T00:30:27"/>
    <d v="1899-12-30T00:30:27"/>
  </r>
  <r>
    <s v="INC000002586193"/>
    <s v="RED INTERNA"/>
    <x v="10"/>
    <s v="APOQUINDO TI"/>
    <s v="RICARDO F ORELLANA MARDONES"/>
    <s v="tct_rorell"/>
    <s v="4-Menor/Localizado"/>
    <x v="0"/>
    <s v="Baja"/>
    <x v="0"/>
    <s v="TELEFONICA EMPRESAS DE CHILE SA"/>
    <s v="RONDA Y MEDICIÓN DE TEMPERATURAS EN SALAS TIC"/>
    <s v="02/02/2024 0:11:55"/>
    <s v="02/02/2024 0:12:52"/>
    <s v="Cerrado"/>
    <s v="TI"/>
    <s v="CLIMA"/>
    <s v="02/02/2024 0:42:29"/>
    <s v="02/02/2024 23:50:00"/>
    <m/>
    <s v="ACT REALIZADA SIN NOVEDAD"/>
    <d v="1899-12-30T00:00:00"/>
    <d v="1899-12-30T00:00:00"/>
    <d v="1899-12-30T00:00:00"/>
  </r>
  <r>
    <s v="INC000002586203"/>
    <s v="RED INTERNA"/>
    <x v="10"/>
    <s v="APOQUINDO TI"/>
    <s v="RICARDO F ORELLANA MARDONES"/>
    <s v="tct_rorell"/>
    <s v="4-Menor/Localizado"/>
    <x v="0"/>
    <s v="Baja"/>
    <x v="0"/>
    <s v="TELEFONICA EMPRESAS DE CHILE SA"/>
    <s v="RONDA Y MEDICIÓN DE TEMPERATURAS EN SALAS TIC"/>
    <s v="02/02/2024 2:34:36"/>
    <s v="02/02/2024 2:35:44"/>
    <s v="Cerrado"/>
    <s v="TI"/>
    <s v="CLIMA"/>
    <s v="02/02/2024 2:50:01"/>
    <s v="02/02/2024 23:50:00"/>
    <m/>
    <s v="ACT REALIZADA SIN NOVEDAD"/>
    <d v="1899-12-30T00:00:00"/>
    <d v="1899-12-30T00:00:00"/>
    <d v="1899-12-30T00:00:00"/>
  </r>
  <r>
    <s v="INC000002588464"/>
    <s v="HELP DESK TICKETING"/>
    <x v="18"/>
    <s v="GESTION PLATAFORMA CLIENTES"/>
    <s v="ALVARO ORTIZ"/>
    <s v="lmolcont"/>
    <s v="3-Moderado/Limitado"/>
    <x v="1"/>
    <s v="Media"/>
    <x v="1"/>
    <s v="FRACTALIA"/>
    <s v="Validación de BD de ambiente de DEV/QA de Remedy v20 (WIRIN)"/>
    <s v="02/02/2024 9:45:02"/>
    <s v="02/02/2024 9:48:07"/>
    <s v="Cerrado"/>
    <s v="PLATAFORMAS"/>
    <s v="REMEDY EMPRESAS"/>
    <s v="02/02/2024 12:01:56"/>
    <s v="02/02/2024 23:50:00"/>
    <s v="Se requiere del apoyo del personal pertinente para validar la operatividad de la BD del ambiente de DEV/QA de Remedy v20, el cual presenta problemas de desconexion. Se adjunta imagen del app donde ocurren los problemas._x000a__x000a_Cualquier prueba funcional, apoyo"/>
    <s v="se reinicia el servidor, posteriormente no se aprecia el error"/>
    <d v="1899-12-30T00:19:12"/>
    <d v="1899-12-30T02:16:54"/>
    <d v="1899-12-30T01:57:42"/>
  </r>
  <r>
    <s v="INC000002588535"/>
    <s v="INFRAESTRUCTURA DC"/>
    <x v="5"/>
    <s v="COMUNICACIONES DC"/>
    <s v="LUIS A VILLASMIL CASTILLO"/>
    <s v="tct_lvilla"/>
    <s v="2-Significativo/Amplio"/>
    <x v="2"/>
    <s v="Alta"/>
    <x v="3"/>
    <s v="TELEFONICA GLOBAL TECHNOLOGY S.A.AGENCIA EN CHILE"/>
    <s v="Falla en equipo secundario de Firewall OOB San Martin"/>
    <s v="01/02/2024 18:43:00"/>
    <s v="01/02/2024 18:52:54"/>
    <s v="Cerrado"/>
    <s v="COMUNICACIONES"/>
    <s v="EQUIPOS DATOS"/>
    <s v="01/02/2024 19:02:29"/>
    <s v="01/02/2024 23:50:00"/>
    <s v="Equipo no cuenta con alta disponibilidad y actualmente solo esta operando la caja primaria de Firewall OOB San Martin y este tiene alojados todo los servicios relacionados a OOB"/>
    <s v="FASE RESOLUCIÓN Y RECUPERACIÓN_x000a__x000a_Se efectúa contacto con cliente: Luis Villasmil_x000a__x000a_Teléfono de contacto: 993970486_x000a__x000a_Acciones realizadas: Validación fisica en DataCenter San Martin y se observa caja secundaria no operativa, se solicita nueva Caja a Marca a"/>
    <d v="1899-12-30T00:00:00"/>
    <d v="1899-12-30T00:19:29"/>
    <d v="1899-12-30T00:19:29"/>
  </r>
  <r>
    <s v="INC000002588576"/>
    <s v="HOUSING"/>
    <x v="8"/>
    <s v="BELIEVE"/>
    <s v="JAIRO A SALINAS GARAY"/>
    <s v="frp_jolsso"/>
    <s v="3-Moderado/Limitado"/>
    <x v="1"/>
    <s v="Media"/>
    <x v="1"/>
    <s v="TELEFONICA EMPRESAS DE CHILE SA"/>
    <s v="GESTION DATACENTER/ ACCESOS /TELEFONICA EMPRESAS DE CHILE SA"/>
    <s v="01/02/2024 19:30:40"/>
    <s v="01/02/2024 19:33:15"/>
    <s v="Cerrado"/>
    <s v="COMUNICACIONES"/>
    <s v="VPN IP - MPLS"/>
    <s v="01/02/2024 22:50:18"/>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Replace the"/>
    <s v="ACCESOS AUTORIZADOS."/>
    <d v="1899-12-30T02:42:51"/>
    <d v="1899-12-30T03:19:38"/>
    <d v="1899-12-30T00:36:47"/>
  </r>
  <r>
    <s v="INC000002588589"/>
    <s v="HOUSING"/>
    <x v="8"/>
    <s v="BELIEVE"/>
    <s v="JAIRO A SALINAS GARAY"/>
    <s v="frp_jolsso"/>
    <s v="3-Moderado/Limitado"/>
    <x v="1"/>
    <s v="Media"/>
    <x v="1"/>
    <s v="TELEFONICA EMPRESAS DE CHILE SA"/>
    <s v="GESTION DATACENTER/ ACCESOS /TELEFONICA EMPRESAS DE CHILE SA"/>
    <s v="01/02/2024 19:40:25"/>
    <s v="01/02/2024 19:41:44"/>
    <s v="Cerrado"/>
    <s v="COMUNICACIONES"/>
    <s v="VPN IP - MPLS"/>
    <s v="01/02/2024 22:17:54"/>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Inspección"/>
    <s v="ACCESOS AUTORIZADOS."/>
    <d v="1899-12-30T02:10:14"/>
    <d v="1899-12-30T02:37:29"/>
    <d v="1899-12-30T00:27:15"/>
  </r>
  <r>
    <s v="INC000002588920"/>
    <s v="INFRAESTRUCTURA DC"/>
    <x v="2"/>
    <s v="APQ ACCESOS"/>
    <s v="FRANCISCO J FELIU ABARCA"/>
    <s v="tct_frafea"/>
    <s v="4-Menor/Localizado"/>
    <x v="0"/>
    <s v="Baja"/>
    <x v="0"/>
    <s v="TELEFONICA CYBERSECURITY TECH CHILE SPA"/>
    <s v="TICKET DIARIO RONDAS PREVENTIVAS Y TOMA DE TEMPERATURAS"/>
    <s v="02/02/2024 8:39:44"/>
    <s v="02/02/2024 8:43:07"/>
    <s v="Cerrado"/>
    <s v="TI"/>
    <s v="CLIMA"/>
    <s v="02/02/2024 18:54:38"/>
    <s v="02/02/2024 23:50:00"/>
    <s v="PREVENTIVO: SI_x000a_CODIGO DE SERVICIO: N/A_x000a_DIRECCION:  DCSM_x000a_QUIEN REPORTA: FRANCISCO FELIU_x000a_CONTACTO EN TERRENO: FRANCISCO FELIU_x000a_PROBLEMA: N/A_x000a_REQUERIMIENTO: TICKET DIARIO RONDAS PREVENTIVAS Y TOMA DE TEMPERATURAS"/>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588921"/>
    <s v="HOUSING"/>
    <x v="13"/>
    <s v="BELIEVE"/>
    <s v="RENE E VILLEGAS CARREÑO"/>
    <s v="frp_xgambo"/>
    <s v="3-Moderado/Limitado"/>
    <x v="1"/>
    <s v="Media"/>
    <x v="1"/>
    <s v="BANCO SANTANDER CHILE"/>
    <s v="GESTION DATACENTER/ ACCESOS / BANCO SANTANDER CHILE"/>
    <s v="02/02/2024 9:11:07"/>
    <s v="02/02/2024 9:12:47"/>
    <s v="Cerrado"/>
    <s v="CDP ANTIGUO 1"/>
    <s v="CDP ANTIGUO 2"/>
    <s v="02/02/2024 10:02:35"/>
    <s v="02/02/2024 23:50:00"/>
    <s v="EMPRESA: BANCO SANTANDER CHILE_x000a_CÓDIGO DE SERVICIO: _x000a_DIRECCIÓN:Av. Apoquindo #7071, Las Condes, Santiago_x000a_NOMBRE DE QUIEN REPORTA: Christian Tapia_x000a_TELÉFONO DE QUIEN REPORTA:  56981568202_x000a_NOMBRE DE CONTACTO EN TERRENO: _x000a_REQUERIMIENTO : Decomiso de servidore"/>
    <s v="accesos autorizados"/>
    <d v="1899-12-30T00:36:39"/>
    <d v="1899-12-30T00:51:28"/>
    <d v="1899-12-30T00:14:49"/>
  </r>
  <r>
    <s v="INC000002588930"/>
    <s v="HOUSING"/>
    <x v="8"/>
    <s v="BELIEVE"/>
    <s v="FERNEY D GARZON PEÑA"/>
    <s v="frp_xgambo"/>
    <s v="3-Moderado/Limitado"/>
    <x v="1"/>
    <s v="Media"/>
    <x v="1"/>
    <s v="HUAWEI CHILE S A"/>
    <s v="GESTION DATACENTER/ ACCESOS / HUAWEI CHILE S A"/>
    <s v="02/02/2024 9:29:37"/>
    <s v="02/02/2024 9:30:38"/>
    <s v="Cerrado"/>
    <s v="COMUNICACIONES"/>
    <s v="VPN IP - MPLS"/>
    <s v="02/02/2024 10:15:50"/>
    <s v="02/02/2024 23:50:00"/>
    <s v="EMPRESA: HUAWEI CHILE S A_x000a_CÓDIGO DE SERVICIO: _x000a_DIRECCIÓN:AV. Presidente Prieto #226, Paine, Santiago_x000a_NOMBRE DE QUIEN REPORTA:Ronald Alayo_x000a_TELÉFONO DE QUIEN REPORTA:  56935662382_x000a_NOMBRE DE CONTACTO EN TERRENO: _x000a_REQUERIMIENTO : Incidente por cambio de fibr"/>
    <m/>
    <d v="1899-12-30T00:25:52"/>
    <d v="1899-12-30T00:46:13"/>
    <d v="1899-12-30T00:20:21"/>
  </r>
  <r>
    <s v="INC000002588940"/>
    <s v="VPN IP - MPLS"/>
    <x v="6"/>
    <s v="GESTION HD"/>
    <s v="GIOVANNI D ROCCO VALENZUELA"/>
    <s v="frp_pcamay"/>
    <s v="3-Moderado/Limitado"/>
    <x v="1"/>
    <s v="Media"/>
    <x v="1"/>
    <s v="INDUSTRIAS CHILENAS DE ALAMBRE INCHALAM S.A."/>
    <s v="HD/Crear Nueva Unidad TEMPLOG (S:\) en Servidor URSUS-DVQA cliente INCHALAM"/>
    <s v="02/02/2024 9:43:37"/>
    <s v="02/02/2024 9:46:18"/>
    <s v="Cerrado"/>
    <s v="CDP ANTIGUO 1"/>
    <s v="CDP ANTIGUO 2"/>
    <s v="02/02/2024 12:58:15"/>
    <s v="02/02/2024 23:50:00"/>
    <s v="PREVENTIVO: NO_x000a_CODIGO DE SERVICIO:_x000a_DIRECCION:_x000a_QUIEN REPORTA:Freddy Cortés Díaz  56 9 6605 648_x000a_CONTACTO EN TERRENO:Cortés Díaz  56 9 6605 648_x000a_PROBLEMA:_x000a_REQUERIMIENTO:Favor generar ticket en base a requerimiento para cliente INCHALAM_x000a_Dejar en bandeja SISTE"/>
    <m/>
    <d v="1899-12-30T00:00:00"/>
    <d v="1899-12-30T03:14:38"/>
    <d v="1899-12-30T03:14:38"/>
  </r>
  <r>
    <s v="INC000002588983"/>
    <s v="VPN IP - MPLS"/>
    <x v="5"/>
    <s v="GESTION HD"/>
    <s v="OSCAR A RAMIREZ SOTO"/>
    <s v="frp_pcamay"/>
    <s v="3-Moderado/Limitado"/>
    <x v="1"/>
    <s v="Media"/>
    <x v="1"/>
    <s v="XINERGIA LABORAL S A"/>
    <s v="HD/Nueva cuenta admin en el Firewall"/>
    <s v="02/02/2024 11:33:29"/>
    <s v="02/02/2024 11:34:51"/>
    <s v="Cerrado"/>
    <s v="CDP ANTIGUO 1"/>
    <s v="CDP ANTIGUO 2"/>
    <s v="02/02/2024 14:37:07"/>
    <s v="02/02/2024 23:50:00"/>
    <s v="PREVENTIVO: NO_x000a_CODIGO DE SERVICIO:_x000a_DIRECCION:_x000a_QUIEN REPORTA:Carlos Garate Echegaray  +56 9 9069 6011_x000a_CONTACTO EN TERRENO:Carlos Garate Echegaray  +56 9 9069 6011_x000a_PROBLEMA:_x000a_REQUERIMIENTO:Necesito crear una cuenta admin en el firewall con nombre carlos.gar"/>
    <s v="se genera cuenta de administrador en el fw de apoquindo."/>
    <d v="1899-12-30T00:00:00"/>
    <d v="1899-12-30T03:03:38"/>
    <d v="1899-12-30T03:03:38"/>
  </r>
  <r>
    <s v="INC000002588991"/>
    <s v="SAP"/>
    <x v="9"/>
    <s v="GESTION HD"/>
    <s v="FREDDY O CORTES DIAZ"/>
    <s v="frp_pcamay"/>
    <s v="3-Moderado/Limitado"/>
    <x v="1"/>
    <s v="Media"/>
    <x v="1"/>
    <s v="INDUSTRIAS CHILENAS DE ALAMBRE INCHALAM S.A."/>
    <s v="HD/RV: Consumo con error Urgente"/>
    <s v="02/02/2024 11:48:10"/>
    <s v="02/02/2024 11:50:39"/>
    <s v="Cerrado"/>
    <s v="TI"/>
    <s v="APLICATIVOS"/>
    <s v="02/02/2024 13:49:33"/>
    <s v="02/02/2024 23:50:00"/>
    <s v="PREVENTIVO: NO_x000a_CODIGO DE SERVICIO:_x000a_DIRECCION:_x000a_QUIEN REPORTA:Freddy Cortés Díaz +56 9 6605 6481_x000a_CONTACTO EN TERRENO:Freddy Cortés Díaz +56 9 6605 6481_x000a_PROBLEMA:_x000a_REQUERIMIENTO:Favor generar ticket en base a requerimiento de cliente INCHALAM según_x000a_correo de"/>
    <s v="Se ejecuta con éxito el transporte solicitado. Se informa a cliente vía mail"/>
    <d v="1899-12-30T00:00:00"/>
    <d v="1899-12-30T02:01:23"/>
    <d v="1899-12-30T02:01:23"/>
  </r>
  <r>
    <s v="INC000002588995"/>
    <s v="VPN IP - MPLS"/>
    <x v="6"/>
    <s v="GESTION HD"/>
    <s v="PAUL A SEPULVEDA ALVAREZ"/>
    <s v="frp_pcamay"/>
    <s v="3-Moderado/Limitado"/>
    <x v="1"/>
    <s v="Media"/>
    <x v="1"/>
    <s v="INDUSTRIAS CHILENAS DE ALAMBRE INCHALAM S.A."/>
    <s v="HD/Extender a 100 GB disco SWAP (O:\) de Servidor URSUS-DVQA cliente INCHALAM"/>
    <s v="02/02/2024 11:56:45"/>
    <s v="02/02/2024 11:58:17"/>
    <s v="Cerrado"/>
    <s v="CDP ANTIGUO 1"/>
    <s v="CDP ANTIGUO 2"/>
    <s v="02/02/2024 16:32:33"/>
    <s v="02/02/2024 23:50:00"/>
    <s v="PREVENTIVO: NO_x000a_CODIGO DE SERVICIO:_x000a_DIRECCION:_x000a_QUIEN REPORTA:Freddy Cortés Díaz +56 9 6605 6481_x000a_CONTACTO EN TERRENO:Freddy Cortés Díaz +56 9 6605 6481_x000a_PROBLEMA:_x000a_REQUERIMIENTO:Favor generar ticket en base a requerimiento para cliente INCHALAM_x000a__x000a_Dejar en ban"/>
    <s v="Se extiende disco O a 100GB segun lo requerido. se envia evidencia"/>
    <d v="1899-12-30T01:05:33"/>
    <d v="1899-12-30T04:35:48"/>
    <d v="1899-12-30T03:30:15"/>
  </r>
  <r>
    <s v="INC000002589004"/>
    <s v="HOUSING"/>
    <x v="14"/>
    <s v="BELIEVE"/>
    <s v="FRANCISCO J FELIU ABARCA"/>
    <s v="frp_xgambo"/>
    <s v="3-Moderado/Limitado"/>
    <x v="1"/>
    <s v="Media"/>
    <x v="1"/>
    <s v="CELULOSA ARAUCO Y CONSTITUCION S A"/>
    <s v="GESTION DATACENTER/ ACCESOS / CELULOSA ARAUCO Y CONSTITUCION S A"/>
    <s v="02/02/2024 12:22:34"/>
    <s v="02/02/2024 12:24:39"/>
    <s v="Cerrado"/>
    <s v="HARDWARE"/>
    <s v="DATACENTER"/>
    <s v="02/02/2024 13:24:55"/>
    <s v="02/02/2024 23:50:00"/>
    <s v="EMPRESA: CELULOSA ARAUCO Y CONSTITUCION S A_x000a_CÓDIGO DE SERVICIO: _x000a_DIRECCIÓN:Calle San Martin #50, Santiago Centro, Santiago_x000a_NOMBRE DE QUIEN REPORTA:Boris Zamora_x000a_TELÉFONO DE QUIEN REPORTA:  961411346_x000a_NOMBRE DE CONTACTO EN TERRENO: _x000a_REQUERIMIENTO : Ingres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51:23"/>
    <d v="1899-12-30T01:02:21"/>
    <d v="1899-12-30T00:10:58"/>
  </r>
  <r>
    <s v="INC000002589060"/>
    <s v="TICKET-INTELIGENTE"/>
    <x v="6"/>
    <s v="GESTION TI"/>
    <s v="PAUL A SEPULVEDA ALVAREZ"/>
    <s v="USR_TSIGHT"/>
    <s v="1-Extenso/Generalizado"/>
    <x v="0"/>
    <s v="Baja"/>
    <x v="3"/>
    <s v="FUNDACION INSTITUTO PROFESIONAL DUOC UC"/>
    <s v="fiprdu01 - srvfs01_vm TICKET AUTOMATICO"/>
    <s v="02/02/2024 4:53:59"/>
    <s v="02/02/2024 4:53:59"/>
    <s v="Cerrado"/>
    <s v="TRUESIGHT"/>
    <s v="TRUESIGHT"/>
    <s v="02/02/2024 10:28:09"/>
    <s v="02/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beracion de memoria desde memoria cache. alerta superada en servidor"/>
    <d v="1899-12-30T05:33:07"/>
    <d v="1899-12-30T05:34:10"/>
    <d v="1899-12-30T00:01:03"/>
  </r>
  <r>
    <s v="INC000002589108"/>
    <s v="SAP"/>
    <x v="9"/>
    <s v="CLOUD SAP HANA"/>
    <s v="NICOLAS A SAAVEDRA EGUILUZ"/>
    <s v="tct_nsaave"/>
    <s v="4-Menor/Localizado"/>
    <x v="0"/>
    <s v="Baja"/>
    <x v="1"/>
    <s v="TELEFONICA EMPRESAS DE CHILE SA"/>
    <s v="Checklist Diario Clientes 02.02.24"/>
    <s v="02/02/2024 6:33:10"/>
    <s v="02/02/2024 6:36:11"/>
    <s v="Cerrado"/>
    <s v="Service"/>
    <s v="Internal"/>
    <s v="02/02/2024 6:36:35"/>
    <s v="02/02/2024 23:50:00"/>
    <s v="Se realiza Checklist Diario de los clientes; _x000a_HDC_x000a_NUTRISCO"/>
    <s v="Se realiza Checklist Diario de los clientes; _x000a_HDC_x000a_NUTRISCO"/>
    <d v="1899-12-30T00:00:00"/>
    <d v="1899-12-30T00:03:25"/>
    <d v="1899-12-30T00:03:25"/>
  </r>
  <r>
    <s v="INC000002589125"/>
    <s v="VPN IP - MPLS"/>
    <x v="2"/>
    <s v="GESTION HD"/>
    <s v="FRANCISCO J FELIU ABARCA"/>
    <s v="frp_fpetro"/>
    <s v="3-Moderado/Limitado"/>
    <x v="1"/>
    <s v="Media"/>
    <x v="1"/>
    <s v="EMPRESA NACIONAL DE CERTIFICACIONES"/>
    <s v="REQ/_x000a_[ECERT] Solicito Inventario Equipo SM"/>
    <s v="02/02/2024 9:06:32"/>
    <s v="02/02/2024 9:08:29"/>
    <s v="Cerrado"/>
    <s v="HARDWARE"/>
    <s v="DATACENTER"/>
    <s v="02/02/2024 12:01:49"/>
    <s v="02/02/2024 23:50:00"/>
    <s v="PREVENTIVO: NO_x000a_CODIGO DE SERVICIO: _x000a_DIRECCION:_x000a_QUIEN REPORTA: Juan José Fuentealba  (+56 9) 61627267_x000a_CONTACTO EN TERRENO: Juan José Fuentealba  (+56 9) 61627267_x000a__x000a_REQUERIMIENTO:_x000a__x000a_Espero tengan muy buen día, por el presente solicito inventario de equipos_x000a_f"/>
    <s v="Fase de resolución y recuperación: N/A_x000a_Se efectúa contacto con cliente: N/A_x000a_Teléfono de contacto: N/A_x000a_Acciones realizadas: MANO REMOTA / INVENTARIA RACK_x000a_Solución paliativa o definitiva: N/A_x000a_Acciones de Mejora, Recomendaciones: N/A_x000a_Causa Raíz: (si aplica)"/>
    <d v="1899-12-30T02:48:51"/>
    <d v="1899-12-30T02:55:17"/>
    <d v="1899-12-30T00:06:26"/>
  </r>
  <r>
    <s v="INC000002589158"/>
    <s v="VPN IP - MPLS"/>
    <x v="15"/>
    <s v="ADMINISTRADORES RESIDENTES"/>
    <s v="MOISES E MONTERO RAMOS"/>
    <s v="frp_joflor"/>
    <s v="4-Menor/Localizado"/>
    <x v="0"/>
    <s v="Baja"/>
    <x v="1"/>
    <s v="INSTITUTO PROFESIONAL DE CHILE SA"/>
    <s v="GAMA | Requerimiento Políticas de Replicas Febrero 2024"/>
    <s v="02/02/2024 11:18:20"/>
    <s v="02/02/2024 11:20:38"/>
    <s v="Cerrado"/>
    <s v="CDP ANTIGUO 1"/>
    <s v="CDP ANTIGUO 2"/>
    <s v="02/02/2024 17:31:54"/>
    <s v="02/02/2024 23:50:00"/>
    <s v="PREVENTIVO: NO_x000a_CODIGO DE SERVICIO: POLITICAS_x000a_DIRECCION: -_x000a_QUIEN REPORTA: Juan Carlos Dupuy | +56 979778332_x000a_CONTACTO EN TERRENO: Juan Carlos Dupuy | +56 979778332_x000a_PROBLEMA:_x000a_REQUERIMIENTO:_x000a__x000a_Buenos días, junto con saludar, solicito nos envíen planilla con l"/>
    <s v="Se efectúa contacto con cliente:  N/A_x000a_Teléfono de contacto: N/A_x000a_Acciones realizadas: se envia listado de maquinas que se encuentran en politica de replicas con Zerto_x000a_Solución paliativa o definitiva: definitrivas_x000a_Acciones de Mejora, Recomendaciones:  N/A"/>
    <d v="1899-12-30T05:22:33"/>
    <d v="1899-12-30T06:13:34"/>
    <d v="1899-12-30T00:51:01"/>
  </r>
  <r>
    <s v="INC000002589175"/>
    <s v="VPN IP - MPLS"/>
    <x v="6"/>
    <s v="GESTION HD"/>
    <s v="JAVIER CUEVAS"/>
    <s v="frp_fpetro"/>
    <s v="3-Moderado/Limitado"/>
    <x v="1"/>
    <s v="Media"/>
    <x v="1"/>
    <s v="TELEFONICA GLOBAL TECHNOLOGY S.A.AGENCIA EN CHILE"/>
    <s v="REQ/_x000a_Requerimiento - TCCT - Chile - Estudio de los directorios activos del VDC Global"/>
    <s v="02/02/2024 12:03:56"/>
    <s v="02/02/2024 12:08:15"/>
    <s v="Cerrado"/>
    <s v="CDP ANTIGUO 1"/>
    <s v="CDP ANTIGUO 2"/>
    <s v="02/02/2024 15:58:31"/>
    <s v="02/02/2024 23:50:00"/>
    <s v="PREVENTIVO: NO_x000a_CODIGO DE SERVICIO:_x000a_DIRECCION: _x000a_QUIEN REPORTA:Jesús José Nelo Petaquero +56 9 9229 0203_x000a_CONTACTO EN TERRENO: Jesús José Nelo Petaquero +56 9 9229 0203_x000a__x000a_REQUERIMIENTO:_x000a__x000a_Requerimiento: Estimado @JAVIER ANDRES CUEVAS FLORES, según lo_x000a_conversa"/>
    <s v="Se asigna permiso según requerimiento"/>
    <d v="1899-12-30T00:00:00"/>
    <d v="1899-12-30T03:54:35"/>
    <d v="1899-12-30T03:54:35"/>
  </r>
  <r>
    <s v="INC000002589186"/>
    <s v="VPN IP - MPLS"/>
    <x v="17"/>
    <s v="ADMINISTRADORES RESIDENTES"/>
    <s v="AXEL ANDRADE"/>
    <s v="frp_joflor"/>
    <s v="4-Menor/Localizado"/>
    <x v="0"/>
    <s v="Baja"/>
    <x v="1"/>
    <s v="CEPECH S.A."/>
    <s v="GAMA | Requerimiento Respaldo VM Completo Servidor Melipilla CPECH"/>
    <s v="02/02/2024 12:29:34"/>
    <s v="02/02/2024 12:33:06"/>
    <s v="Cerrado"/>
    <s v="TI"/>
    <s v="ALMACENAMIENTO y RESPALDO"/>
    <s v="05/02/2024 13:56:29"/>
    <s v="05/02/2024 23:50:00"/>
    <s v="PREVENTIVO: NO_x000a_CÓDIGO DE SERVICIO: Servidor Melipilla_x000a_DIRECCIÓN: -_x000a_QUIEN REPORTA: Cristian Bustos Rivas_x000a_CONTACTO EN TERRENO: Cristian Bustos Rivas_x000a_PROBLEMA:_x000a_REQUERIMIENTO:_x000a__x000a_Estimados, junto con saludar les solicito el respaldo de VM completa para servido"/>
    <s v="FASE RESOLUCIÓN Y RECUPERACIÓN_x000a__x000a_Se efectúa contacto con cliente: N/A_x000a__x000a_Teléfono de contacto: N/A_x000a__x000a_Acciones realizadas: se ejecuta respaldo solicitado, se envia correo a cliente_x000a__x000a_Solución paliativa o definitiva: definitiva_x000a__x000a_Acciones de Mejora, Recomendacio"/>
    <d v="1900-01-01T21:57:08"/>
    <d v="1900-01-02T01:26:55"/>
    <d v="1899-12-30T03:29:47"/>
  </r>
  <r>
    <s v="INC000002589217"/>
    <s v="HOUSING"/>
    <x v="2"/>
    <s v="APQ ACCESOS"/>
    <s v="EDUARDO A NUÑEZ LAMOZA"/>
    <s v="tct_edunul"/>
    <s v="4-Menor/Localizado"/>
    <x v="0"/>
    <s v="Baja"/>
    <x v="0"/>
    <s v="TELEFONICA CYBERSECURITY TECH CHILE SPA"/>
    <s v="TOMA DE TEMPERATURAS"/>
    <s v="02/02/2024 6:47:57"/>
    <s v="02/02/2024 6:48:00"/>
    <s v="Cerrado"/>
    <s v="TI"/>
    <s v="CLIMA"/>
    <s v="02/02/2024 6:48:17"/>
    <s v="02/02/2024 23:50:00"/>
    <s v="TOMA DE TEMPERATURAS"/>
    <s v="RONDA REALIZADA"/>
    <d v="1899-12-30T00:00:00"/>
    <d v="1899-12-30T00:00:00"/>
    <d v="1899-12-30T00:00:00"/>
  </r>
  <r>
    <s v="INC000002589219"/>
    <s v="HOUSING"/>
    <x v="2"/>
    <s v="APQ ACCESOS"/>
    <s v="EDUARDO A NUÑEZ LAMOZA"/>
    <s v="tct_edunul"/>
    <s v="4-Menor/Localizado"/>
    <x v="0"/>
    <s v="Baja"/>
    <x v="0"/>
    <s v="TELEFONICA CYBERSECURITY TECH CHILE SPA"/>
    <s v="RONDA SALAS TECNICAS"/>
    <s v="02/02/2024 6:48:46"/>
    <s v="02/02/2024 6:49:45"/>
    <s v="Cerrado"/>
    <s v="TI"/>
    <s v="INFRAESTRUCTURA"/>
    <s v="02/02/2024 6:50:03"/>
    <s v="02/02/2024 23:50:00"/>
    <s v="REVISION DE SALAS Y RACK"/>
    <s v="RONDA REALIZADA"/>
    <d v="1899-12-30T00:00:00"/>
    <d v="1899-12-30T00:00:00"/>
    <d v="1899-12-30T00:00:00"/>
  </r>
  <r>
    <s v="INC000002589221"/>
    <s v="HOUSING"/>
    <x v="11"/>
    <s v="APQ ACCESOS"/>
    <s v="JAIRO A SALINAS GARAY"/>
    <s v="tct_jsalin"/>
    <s v="3-Moderado/Limitado"/>
    <x v="1"/>
    <s v="Media"/>
    <x v="1"/>
    <s v="TELEFONICA EMPRESAS DE CHILE SA"/>
    <s v="Tendido de cableado nuevo red SAN  PMX-TC22 - Paine"/>
    <s v="02/02/2024 7:15:45"/>
    <s v="02/02/2024 7:17:32"/>
    <s v="Cerrado"/>
    <s v="CDP ANTIGUO 1"/>
    <s v="CDP ANTIGUO 2"/>
    <s v="02/02/2024 7:17:32"/>
    <s v="02/02/2024 23:50:00"/>
    <s v="Tendido de cableado nuevo red SAN  PMX-TC22 - Paine"/>
    <s v="SUPERVISION CRQ/OK."/>
    <d v="1899-12-30T00:00:00"/>
    <d v="1899-12-30T00:01:47"/>
    <d v="1899-12-30T00:01:47"/>
  </r>
  <r>
    <s v="INC000002589222"/>
    <s v="HOUSING"/>
    <x v="11"/>
    <s v="APQ ACCESOS"/>
    <s v="JAIRO A SALINAS GARAY"/>
    <s v="tct_jsalin"/>
    <s v="3-Moderado/Limitado"/>
    <x v="1"/>
    <s v="Media"/>
    <x v="1"/>
    <s v="TELEFONICA EMPRESAS DE CHILE SA"/>
    <s v="INSPECCION 3PAR 10K"/>
    <s v="02/02/2024 7:17:42"/>
    <s v="02/02/2024 7:18:57"/>
    <s v="Cerrado"/>
    <s v="CDP ANTIGUO 1"/>
    <s v="CDP ANTIGUO 2"/>
    <s v="02/02/2024 7:18:57"/>
    <s v="02/02/2024 23:50:00"/>
    <s v="INSPECCION 3PAR 10K"/>
    <s v="SUPERVISION OK."/>
    <d v="1899-12-30T00:00:00"/>
    <d v="1899-12-30T00:01:15"/>
    <d v="1899-12-30T00:01:15"/>
  </r>
  <r>
    <s v="INC000002589223"/>
    <s v="HOUSING"/>
    <x v="11"/>
    <s v="APQ ACCESOS"/>
    <s v="JAIRO A SALINAS GARAY"/>
    <s v="tct_jsalin"/>
    <s v="3-Moderado/Limitado"/>
    <x v="1"/>
    <s v="Media"/>
    <x v="1"/>
    <s v="TELEFONICA EMPRESAS DE CHILE SA"/>
    <s v="CAMBIO DE IDSDM POR FALLA EN NODO DE CLUSTER"/>
    <s v="02/02/2024 7:19:03"/>
    <s v="02/02/2024 7:20:12"/>
    <s v="Cerrado"/>
    <s v="CDP ANTIGUO 1"/>
    <s v="CDP ANTIGUO 2"/>
    <s v="02/02/2024 7:20:12"/>
    <s v="02/02/2024 23:50:00"/>
    <s v="CAMBIO DE IDSDM POR FALLA EN NODO DE CLUSTER"/>
    <s v="SUPERVISION OK."/>
    <d v="1899-12-30T00:00:00"/>
    <d v="1899-12-30T00:01:09"/>
    <d v="1899-12-30T00:01:09"/>
  </r>
  <r>
    <s v="INC000002589225"/>
    <s v="HOUSING"/>
    <x v="11"/>
    <s v="APQ ACCESOS"/>
    <s v="JAIRO A SALINAS GARAY"/>
    <s v="tct_jsalin"/>
    <s v="3-Moderado/Limitado"/>
    <x v="1"/>
    <s v="Media"/>
    <x v="1"/>
    <s v="TELEFONICA EMPRESAS DE CHILE SA"/>
    <s v="RONDA Y REVISION DE SALAS TECNICAS"/>
    <s v="02/02/2024 7:20:20"/>
    <s v="02/02/2024 7:23:18"/>
    <s v="Cerrado"/>
    <s v="CDP ANTIGUO 1"/>
    <s v="CDP ANTIGUO 2"/>
    <s v="02/02/2024 7:23:18"/>
    <s v="02/02/2024 23:50:00"/>
    <s v="RONDA Y REVISION DE SALAS TECNICAS"/>
    <s v="RONDA REALIZADA."/>
    <d v="1899-12-30T00:00:00"/>
    <d v="1899-12-30T00:02:58"/>
    <d v="1899-12-30T00:02:58"/>
  </r>
  <r>
    <s v="INC000002589226"/>
    <s v="HOUSING"/>
    <x v="11"/>
    <s v="APQ ACCESOS"/>
    <s v="JAIRO A SALINAS GARAY"/>
    <s v="tct_jsalin"/>
    <s v="3-Moderado/Limitado"/>
    <x v="1"/>
    <s v="Media"/>
    <x v="1"/>
    <s v="TELEFONICA EMPRESAS DE CHILE SA"/>
    <s v="TOMA DE ALARMAS DE CLIENTE"/>
    <s v="02/02/2024 7:25:07"/>
    <s v="02/02/2024 7:26:17"/>
    <s v="Cerrado"/>
    <s v="CDP ANTIGUO 1"/>
    <s v="CDP ANTIGUO 2"/>
    <s v="02/02/2024 7:26:17"/>
    <s v="02/02/2024 23:50:00"/>
    <s v="TOMA DE ALARMAS DE CLIENTE"/>
    <s v="TOMA DE ALARMAS REALIZADA."/>
    <d v="1899-12-30T00:00:00"/>
    <d v="1899-12-30T00:01:10"/>
    <d v="1899-12-30T00:01:10"/>
  </r>
  <r>
    <s v="INC000002589262"/>
    <s v="RED INTERNA"/>
    <x v="0"/>
    <s v="APQ ACCESOS"/>
    <s v="CARLOS F ARAYA RAMIREZ"/>
    <s v="tct_cararr"/>
    <s v="4-Menor/Localizado"/>
    <x v="0"/>
    <s v="Baja"/>
    <x v="0"/>
    <s v="TELEFONICA CYBERSECURITY TECH CHILE SPA"/>
    <s v="RONDA INSPECTIVA"/>
    <s v="02/02/2024 9:01:01"/>
    <s v="02/02/2024 9:08:58"/>
    <s v="Cerrado"/>
    <s v="CDP ANTIGUO 1"/>
    <s v="CDP ANTIGUO 2"/>
    <s v="02/02/2024 9:30:06"/>
    <s v="02/02/2024 23:50:00"/>
    <m/>
    <s v="ronda realizada"/>
    <d v="1899-12-30T00:00:00"/>
    <d v="1899-12-30T00:00:00"/>
    <d v="1899-12-30T00:00:00"/>
  </r>
  <r>
    <s v="INC000002589267"/>
    <s v="HOUSING"/>
    <x v="0"/>
    <s v="APQ ACCESOS"/>
    <s v="CARLOS F ARAYA RAMIREZ"/>
    <s v="tct_cararr"/>
    <s v="4-Menor/Localizado"/>
    <x v="0"/>
    <s v="Baja"/>
    <x v="0"/>
    <s v="TELEFONICA CYBERSECURITY TECH CHILE SPA"/>
    <s v="TOMA DE ALARMAS"/>
    <s v="02/02/2024 9:10:31"/>
    <s v="02/02/2024 9:11:05"/>
    <s v="Cerrado"/>
    <s v="CDP ANTIGUO 1"/>
    <s v="CDP ANTIGUO 2"/>
    <s v="02/02/2024 9:31:48"/>
    <s v="02/02/2024 23:50:00"/>
    <m/>
    <s v="Toma de alarmas realizada"/>
    <d v="1899-12-30T00:00:00"/>
    <d v="1899-12-30T00:00:00"/>
    <d v="1899-12-30T00:00:00"/>
  </r>
  <r>
    <s v="INC000002589308"/>
    <s v="RED INTERNA"/>
    <x v="10"/>
    <s v="APOQUINDO TI"/>
    <s v="RICARDO F ORELLANA MARDONES"/>
    <s v="tct_rorell"/>
    <s v="4-Menor/Localizado"/>
    <x v="0"/>
    <s v="Baja"/>
    <x v="0"/>
    <s v="TELEFONICA EMPRESAS DE CHILE SA"/>
    <s v="RONDA Y MEDICIÓN DE TEMPERATURAS EN SALAS TIC"/>
    <s v="02/02/2024 7:13:41"/>
    <s v="02/02/2024 7:14:41"/>
    <s v="Cerrado"/>
    <s v="TI"/>
    <s v="CLIMA"/>
    <s v="02/02/2024 7:35:42"/>
    <s v="02/02/2024 23:50:00"/>
    <m/>
    <s v="ACT REALIZADA SIN NOVEDAD"/>
    <d v="1899-12-30T00:00:00"/>
    <d v="1899-12-30T00:00:00"/>
    <d v="1899-12-30T00:00:00"/>
  </r>
  <r>
    <s v="INC000002589415"/>
    <s v="INFRAESTRUCTURA DC"/>
    <x v="2"/>
    <s v="APQ ACCESOS"/>
    <s v="JONATHAN A MARQUEZ ASTENGO"/>
    <s v="tct_jmarqu"/>
    <s v="4-Menor/Localizado"/>
    <x v="0"/>
    <s v="Baja"/>
    <x v="0"/>
    <s v="TELEFONICA CYBERSECURITY TECH CHILE SPA"/>
    <s v="FACTIBILIDAD CELULOSA ARAUCO/CRQ 81351"/>
    <s v="02/02/2024 9:39:17"/>
    <s v="02/02/2024 9:41:37"/>
    <s v="Cerrado"/>
    <s v="CDP ANTIGUO 1"/>
    <s v="CDP ANTIGUO 2"/>
    <s v="02/02/2024 10:58:52"/>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89422"/>
    <s v="INFRAESTRUCTURA DC"/>
    <x v="2"/>
    <s v="APQ ACCESOS"/>
    <s v="JONATHAN A MARQUEZ ASTENGO"/>
    <s v="tct_jmarqu"/>
    <s v="4-Menor/Localizado"/>
    <x v="0"/>
    <s v="Baja"/>
    <x v="0"/>
    <s v="TELEFONICA CYBERSECURITY TECH CHILE SPA"/>
    <s v="FACTIBILIDAD CHILENA CONSOLIDADA/CRQ 81930"/>
    <s v="02/02/2024 9:43:15"/>
    <s v="02/02/2024 9:44:33"/>
    <s v="Cerrado"/>
    <s v="CDP ANTIGUO 1"/>
    <s v="CDP ANTIGUO 2"/>
    <s v="02/02/2024 11:00:26"/>
    <s v="02/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589425"/>
    <s v="HOUSING"/>
    <x v="11"/>
    <s v="APQ ACCESOS"/>
    <s v="JOSE G MARQUEZ MARCANO"/>
    <s v="tct_josmam"/>
    <s v="4-Menor/Localizado"/>
    <x v="0"/>
    <s v="Baja"/>
    <x v="1"/>
    <s v="TELEFONICA EMPRESAS DE CHILE SA"/>
    <s v="RONDA Y REVISION DE SALAS"/>
    <s v="02/02/2024 9:43:39"/>
    <s v="02/02/2024 9:44:17"/>
    <s v="Cerrado"/>
    <s v="CDP ANTIGUO 1"/>
    <s v="CDP ANTIGUO 2"/>
    <s v="02/02/2024 9:46:48"/>
    <s v="02/02/2024 23:50:00"/>
    <s v="RONDA Y REVISION DE SALAS"/>
    <s v="RONDAS REALIZADAS"/>
    <d v="1899-12-30T00:02:14"/>
    <d v="1899-12-30T00:03:09"/>
    <d v="1899-12-30T00:00:55"/>
  </r>
  <r>
    <s v="INC000002589433"/>
    <s v="INFRAESTRUCTURA DC"/>
    <x v="2"/>
    <s v="APQ ACCESOS"/>
    <s v="JONATHAN A MARQUEZ ASTENGO"/>
    <s v="tct_jmarqu"/>
    <s v="4-Menor/Localizado"/>
    <x v="0"/>
    <s v="Baja"/>
    <x v="0"/>
    <s v="TELEFONICA CYBERSECURITY TECH CHILE SPA"/>
    <s v="FACTIBILIDAD ADELCO/CRQ 81608"/>
    <s v="02/02/2024 9:47:06"/>
    <s v="02/02/2024 9:47:07"/>
    <s v="Cerrado"/>
    <s v="CDP ANTIGUO 1"/>
    <s v="CDP ANTIGUO 2"/>
    <s v="02/02/2024 11:01:34"/>
    <s v="02/02/2024 23:50:00"/>
    <s v="PREVENTIVO: SI_x000a_CÓDIGO DE SERVICIO:_x000a_DIRECCIÓN:  DCSM_x000a_QUIEN REPORTA: RAMÓN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LEVANTADA_x000a_ACCIONES DE MEJORA, RECOMENDACIONES: RETIRAR CABLEADO CORRESP"/>
    <d v="1899-12-30T00:00:00"/>
    <d v="1899-12-30T00:00:00"/>
    <d v="1899-12-30T00:00:00"/>
  </r>
  <r>
    <s v="INC000002589438"/>
    <s v="INFRAESTRUCTURA DC"/>
    <x v="2"/>
    <s v="APQ ACCESOS"/>
    <s v="JONATHAN A MARQUEZ ASTENGO"/>
    <s v="tct_jmarqu"/>
    <s v="4-Menor/Localizado"/>
    <x v="0"/>
    <s v="Baja"/>
    <x v="0"/>
    <s v="TELEFONICA CYBERSECURITY TECH CHILE SPA"/>
    <s v="FACTIBILIDAD ACCIONA/CRQ 81723"/>
    <s v="02/02/2024 9:50:23"/>
    <s v="02/02/2024 9:50:24"/>
    <s v="Cerrado"/>
    <s v="CDP ANTIGUO 1"/>
    <s v="CDP ANTIGUO 2"/>
    <s v="02/02/2024 11:27:28"/>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589440"/>
    <s v="HOSTING VIRTUAL"/>
    <x v="3"/>
    <s v="SM OPERACIONES"/>
    <s v="ANGEL CASTRO CABRERA"/>
    <s v="tct_decruz"/>
    <s v="4-Menor/Localizado"/>
    <x v="0"/>
    <s v="Baja"/>
    <x v="1"/>
    <s v="MINERIA Y EXPLORACIONES KGHM INTERNATIONAL SPA"/>
    <s v="BAJA CLIENTE KGHM Sison 202400108"/>
    <s v="02/02/2024 9:50:24"/>
    <s v="02/02/2024 9:50:25"/>
    <s v="Cerrado"/>
    <s v="TI"/>
    <s v="SERVIDORES VIRTUALES"/>
    <s v="06/02/2024 14:16:45"/>
    <s v="06/02/2024 23:50:00"/>
    <s v="Petición de baja N° de Resolución: 276579_x000a__x000a_-VDC de Sierra gorda - OF84932/3  SISON 201711989._x000a_-UP BACKUP AUMENTO FILESERVER - OF99881 SISON 202014624 (UP ESPACIO FILESERVER DE KGHM CHILE)."/>
    <s v="Se efectúa contacto con cliente: Denise Cruzat_x000a_Teléfono de contacto: Via correo_x000a_Acciones realizadas: Baja fue cursada el 6/julio/2023. Se adjunta cadena de correos relacionadas a la baja del servicio._x000a_Acciones de Mejora, Recomendaciones: N/A_x000a_Causa Raíz:"/>
    <d v="1900-01-03T04:09:38"/>
    <d v="1900-01-03T04:26:21"/>
    <d v="1899-12-30T00:16:43"/>
  </r>
  <r>
    <s v="INC000002589441"/>
    <s v="HOUSING"/>
    <x v="11"/>
    <s v="APQ ACCESOS"/>
    <s v="JOSE G MARQUEZ MARCANO"/>
    <s v="tct_josmam"/>
    <s v="4-Menor/Localizado"/>
    <x v="0"/>
    <s v="Baja"/>
    <x v="1"/>
    <s v="TELEFONICA EMPRESAS DE CHILE SA"/>
    <s v="SUPERVISION: CAMBIO DE CINTAS"/>
    <s v="02/02/2024 9:50:16"/>
    <s v="02/02/2024 9:51:13"/>
    <s v="Cerrado"/>
    <s v="CDP ANTIGUO 1"/>
    <s v="CDP ANTIGUO 2"/>
    <s v="02/02/2024 9:53:45"/>
    <s v="02/02/2024 23:50:00"/>
    <s v="CAMBIO DE CINTAS"/>
    <s v="TRABAJO REALIZADO"/>
    <d v="1899-12-30T00:02:10"/>
    <d v="1899-12-30T00:03:29"/>
    <d v="1899-12-30T00:01:19"/>
  </r>
  <r>
    <s v="INC000002589444"/>
    <s v="INFRAESTRUCTURA DC"/>
    <x v="2"/>
    <s v="APQ ACCESOS"/>
    <s v="JONATHAN A MARQUEZ ASTENGO"/>
    <s v="tct_jmarqu"/>
    <s v="4-Menor/Localizado"/>
    <x v="0"/>
    <s v="Baja"/>
    <x v="0"/>
    <s v="TELEFONICA CYBERSECURITY TECH CHILE SPA"/>
    <s v="FACTIBILIDAD SIGDO KOPPERS/CRQ 81725"/>
    <s v="02/02/2024 9:51:50"/>
    <s v="02/02/2024 9:53:45"/>
    <s v="Cerrado"/>
    <s v="CDP ANTIGUO 1"/>
    <s v="CDP ANTIGUO 2"/>
    <s v="05/02/2024 9:32:50"/>
    <s v="05/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89449"/>
    <s v="VPN IP - MPLS"/>
    <x v="17"/>
    <s v="BELIEVE"/>
    <s v="AXEL ANDRADE"/>
    <s v="frp_cnavar"/>
    <s v="3-Moderado/Limitado"/>
    <x v="1"/>
    <s v="Media"/>
    <x v="1"/>
    <s v="CEPECH S.A."/>
    <s v="GAMA/ Requerimiento Respaldo VM Completo Servidor Shanghai CPECH"/>
    <s v="02/02/2024 10:07:37"/>
    <s v="02/02/2024 10:09:03"/>
    <s v="Cerrado"/>
    <s v="TI"/>
    <s v="ALMACENAMIENTO y RESPALDO"/>
    <s v="02/02/2024 10:50:10"/>
    <s v="02/02/2024 23:50:00"/>
    <s v="PREVENTIVO: NO_x000a_CODIGO DE SERVICIO: Shanghai _x000a_DIRECCION:_x000a_QUIEN REPORTA: Cristian Bustos Rivas -_x000a_CONTACTO EN TERRENO:_x000a_PROBLEMA:_x000a_REQUERIMIENTO:_x000a__x000a_Estimados, junto con saludar les solicito el respaldo de VM completa para servidor Shanghai CPECH, la máquina ac"/>
    <s v="FASE RESOLUCIÓN Y RECUPERACIÓN_x000a__x000a_Se efectúa contacto con cliente: N/A_x000a__x000a_Teléfono de contacto: N/A_x000a__x000a_Acciones realizadas: se ejecuta correctamente respaldo de maquina virtual shanghai, se envía correo a cliente._x000a__x000a_Solución paliativa o definitiva: definitiva"/>
    <d v="1899-12-30T00:00:00"/>
    <d v="1899-12-30T00:42:33"/>
    <d v="1899-12-30T00:42:33"/>
  </r>
  <r>
    <s v="INC000002589567"/>
    <s v="VPN IP - MPLS"/>
    <x v="17"/>
    <s v="BELIEVE"/>
    <s v="AXEL ANDRADE"/>
    <s v="frp_cnavar"/>
    <s v="3-Moderado/Limitado"/>
    <x v="1"/>
    <s v="Media"/>
    <x v="1"/>
    <s v="INSTITUTO PROFESIONAL DE CHILE SA"/>
    <s v="GAMA/Solicitud respaldo VM - IPCHILE"/>
    <s v="02/02/2024 12:37:02"/>
    <s v="02/02/2024 12:41:14"/>
    <s v="Cerrado"/>
    <s v="TI"/>
    <s v="ALMACENAMIENTO y RESPALDO"/>
    <s v="06/02/2024 12:17:33"/>
    <s v="06/02/2024 23:50:00"/>
    <s v="PREVENTIVO: NO_x000a_CODIGO DE SERVICIO: XENIOS_x000a_DIRECCION:_x000a_QUIEN REPORTA: Raúl Fernández Ogalde  +56 9 5410 9101_x000a_CONTACTO EN TERRENO:_x000a_PROBLEMA:_x000a_REQUERIMIENTO:_x000a__x000a_Mis más cordiales saludos_x000a__x000a_El motivo de este correo es solicitar un respaldo completo de servidor XE"/>
    <s v="FASE RESOLUCIÓN Y RECUPERACIÓN_x000a__x000a_Se efectúa contacto con cliente: N/A_x000a__x000a_Teléfono de contacto: N/A_x000a__x000a_Acciones realizadas: se ejecuta respaldo solicitado, se envia correo a cliente con evidencia._x000a__x000a_Solución paliativa o definitiva: definitiva_x000a__x000a_Acciones de Mejor"/>
    <d v="1900-01-02T20:18:00"/>
    <d v="1900-01-02T23:40:31"/>
    <d v="1899-12-30T03:22:31"/>
  </r>
  <r>
    <s v="INC000002589626"/>
    <s v="VPN IP - MPLS"/>
    <x v="2"/>
    <s v="GESTION HD"/>
    <s v="FRANCISCO J FELIU ABARCA"/>
    <s v="frp_jbocan"/>
    <s v="4-Menor/Localizado"/>
    <x v="0"/>
    <s v="Baja"/>
    <x v="1"/>
    <s v="BANCO DEL ESTADO DE CHILE"/>
    <s v="MESA/ HD - CAMBIO DE MEDIOS MAGNETICOS"/>
    <s v="02/02/2024 11:22:36"/>
    <s v="02/02/2024 11:25:21"/>
    <s v="Cerrado"/>
    <s v="HARDWARE"/>
    <s v="DATACENTER"/>
    <s v="02/02/2024 13:17:06"/>
    <s v="02/02/2024 23:50:00"/>
    <s v="PREVENTIVO: NO_x000a_CODIGO DE SERVICIO: NO TIENE_x000a_DIRECCION: SAN MARTIN 50, 2DO PISO SANTIAGO_x000a_QUIEN REPORTA: ROBERTO ATON  /979487645_x000a_CONTACTO EN TERRENO: ROBERTO ATON  /979487645_x000a_PROBLEMA: NO APLICA _x000a_REQUERIMIENTO: CAMBIO DE MEDIOS MAGNETICOS_x000a_EQUIPOS ENERGIZA"/>
    <s v="Fase de resolución y recuperación: N/a_x000a_Se efectúa contacto con cliente: n/a_x000a_Teléfono de contacto: n/a_x000a_Acciones realizadas: MANO REMOTA / CAMBIO DE CINTA_x000a_Solución paliativa o definitiva: N/A_x000a_Acciones de Mejora, Recomendaciones: N/A_x000a_Causa Raíz: (si aplica)"/>
    <d v="1899-12-30T01:28:49"/>
    <d v="1899-12-30T01:54:30"/>
    <d v="1899-12-30T00:25:41"/>
  </r>
  <r>
    <s v="INC000002589670"/>
    <s v="INFRAESTRUCTURA DC"/>
    <x v="0"/>
    <s v="APQ ACCESOS"/>
    <s v="CARLOS F ARAYA RAMIREZ"/>
    <s v="tct_cararr"/>
    <s v="4-Menor/Localizado"/>
    <x v="0"/>
    <s v="Baja"/>
    <x v="0"/>
    <s v="TELEFONICA CYBERSECURITY TECH CHILE SPA"/>
    <s v="RONDAS PREVENTIVAS Y DE TEMPERATURAS"/>
    <s v="02/02/2024 12:34:35"/>
    <s v="02/02/2024 12:35:36"/>
    <s v="Cerrado"/>
    <s v="CDP ANTIGUO 1"/>
    <s v="CDP ANTIGUO 2"/>
    <s v="02/02/2024 20:10:55"/>
    <s v="02/02/2024 23:50:00"/>
    <s v="TIC 7, 8 , MDA"/>
    <s v="rondas realizadas"/>
    <d v="1899-12-30T00:00:00"/>
    <d v="1899-12-30T00:00:00"/>
    <d v="1899-12-30T00:00:00"/>
  </r>
  <r>
    <s v="INC000002589709"/>
    <s v="HOUSING"/>
    <x v="11"/>
    <s v="APQ ACCESOS"/>
    <s v="JOSE G MARQUEZ MARCANO"/>
    <s v="tct_josmam"/>
    <s v="4-Menor/Localizado"/>
    <x v="0"/>
    <s v="Baja"/>
    <x v="1"/>
    <s v="TELEFONICA EMPRESAS DE CHILE SA"/>
    <s v="TOMA DE ALARMAS DE CLIENTES"/>
    <s v="02/02/2024 12:38:48"/>
    <s v="02/02/2024 12:39:33"/>
    <s v="Cerrado"/>
    <s v="CDP ANTIGUO 1"/>
    <s v="CDP ANTIGUO 2"/>
    <s v="02/02/2024 12:41:02"/>
    <s v="02/02/2024 23:50:00"/>
    <s v="TOMA DE ALARMAS DE CLIENTES"/>
    <s v="TOMA DE ALARMAS REALIZADAS"/>
    <d v="1899-12-30T00:01:15"/>
    <d v="1899-12-30T00:02:14"/>
    <d v="1899-12-30T00:00:59"/>
  </r>
  <r>
    <s v="INC000002589725"/>
    <s v="HOUSING"/>
    <x v="14"/>
    <s v="BELIEVE"/>
    <s v="SEBASTIAN A JARA VIDAL"/>
    <s v="frp_xgambo"/>
    <s v="3-Moderado/Limitado"/>
    <x v="1"/>
    <s v="Media"/>
    <x v="1"/>
    <s v="COCA COLA EMBONOR S A"/>
    <s v="GESTION DATACENTER/ ACCESOS / COCA COLA EMBONOR S A"/>
    <s v="02/02/2024 13:15:05"/>
    <s v="02/02/2024 13:17:06"/>
    <s v="Cerrado"/>
    <s v="COMUNICACIONES"/>
    <s v="VPN IP - MPLS"/>
    <s v="05/02/2024 18:17:02"/>
    <s v="05/02/2024 23:50:00"/>
    <s v="EMPRESA: COCA COLA EMBONOR S A_x000a_CÓDIGO DE SERVICIO: _x000a_DIRECCIÓN:Calle San Martin #50, Santiago Centro, Santiago_x000a_NOMBRE DE QUIEN REPORTA:Jorge Machuca_x000a_TELÉFONO DE QUIEN REPORTA:  56 9 5759 8107_x000a_NOMBRE DE CONTACTO EN TERRENO: _x000a_REQUERIMIENTO : Habilitacion in"/>
    <m/>
    <d v="1900-01-02T04:35:17"/>
    <d v="1900-01-02T05:01:57"/>
    <d v="1899-12-30T00:26:40"/>
  </r>
  <r>
    <s v="INC000002589733"/>
    <s v="HOUSING"/>
    <x v="8"/>
    <s v="BELIEVE"/>
    <s v="FERNEY D GARZON PEÑA"/>
    <s v="frp_xgambo"/>
    <s v="3-Moderado/Limitado"/>
    <x v="1"/>
    <s v="Media"/>
    <x v="1"/>
    <s v="TELEFONICA EMPRESAS DE CHILE SA"/>
    <s v="GESTION DATACENTER/ ACCESOS / dxc"/>
    <s v="02/02/2024 13:29:53"/>
    <s v="02/02/2024 13:31:14"/>
    <s v="Cerrado"/>
    <s v="COMUNICACIONES"/>
    <s v="VPN IP - MPLS"/>
    <s v="02/02/2024 13:40:05"/>
    <s v="02/02/2024 23:50:00"/>
    <s v="EMPRESA: dxc_x000a_CÓDIGO DE SERVICIO: _x000a_DIRECCIÓN:AV. Presidente Prieto #226, Paine, Santiago_x000a_NOMBRE DE QUIEN REPORTA: Ferney Garzon_x000a_TELÉFONO DE QUIEN REPORTA:  56 2 25774418_x000a_NOMBRE DE CONTACTO EN TERRENO: _x000a_REQUERIMIENTO : Conexión y desconexión de cableado: S"/>
    <m/>
    <d v="1899-12-30T00:00:00"/>
    <d v="1899-12-30T00:10:12"/>
    <d v="1899-12-30T00:10:12"/>
  </r>
  <r>
    <s v="INC000002589753"/>
    <s v="VPN IP - MPLS"/>
    <x v="5"/>
    <s v="GESTION HD"/>
    <s v="LUIS RODRIGO ACEVEDO COLLIPAL"/>
    <s v="frp_pcamay"/>
    <s v="3-Moderado/Limitado"/>
    <x v="1"/>
    <s v="Media"/>
    <x v="1"/>
    <s v="XINERGIA LABORAL S A"/>
    <s v="HD/SOLICITUD: DIsponibilidad de recurso técnico"/>
    <s v="02/02/2024 14:16:47"/>
    <s v="02/02/2024 14:20:44"/>
    <s v="Cerrado"/>
    <s v="CDP ANTIGUO 1"/>
    <s v="CDP ANTIGUO 2"/>
    <s v="07/02/2024 10:34:00"/>
    <s v="07/02/2024 23:50:00"/>
    <s v="PREVENTIVO: NO_x000a_CODIGO DE SERVICIO:VPF1878084_x000a_DIRECCION:_x000a_QUIEN REPORTA:Patricio Ruiz martinez_x000a_CONTACTO EN TERRENO:Patricio Ruiz M. +56 991952787 / patricio.ruiz@xinerlink.cl_x000a_Jorge granadino +56 9 6140 6857 / jorge.granadino@xinerlink.cl_x000a_Christopher Berrío"/>
    <m/>
    <d v="1900-01-03T20:01:44"/>
    <d v="1900-01-03T20:17:13"/>
    <d v="1899-12-30T00:15:29"/>
  </r>
  <r>
    <s v="INC000002589781"/>
    <s v="VPN IP - MPLS"/>
    <x v="9"/>
    <s v="GESTION HD"/>
    <s v="NICOLAS A SAAVEDRA EGUILUZ"/>
    <s v="frp_pcamay"/>
    <s v="3-Moderado/Limitado"/>
    <x v="1"/>
    <s v="Media"/>
    <x v="1"/>
    <s v="NUTRISCO CHILE SA"/>
    <s v="HD/RV: Crear Usuario SAP PRD"/>
    <s v="02/02/2024 15:32:25"/>
    <s v="02/02/2024 15:33:52"/>
    <s v="Cerrado"/>
    <s v="CDP ANTIGUO 1"/>
    <s v="CDP ANTIGUO 2"/>
    <s v="02/02/2024 16:08:13"/>
    <s v="02/02/2024 23:50:00"/>
    <s v="PREVENTIVO: NO_x000a_CODIGO DE SERVICIO:_x000a_DIRECCION:_x000a_QUIEN REPORTA:Nicolás Saavedra Eguiluz +56 9 6187 5469_x000a_CONTACTO EN TERRENO:_x000a_PROBLEMA:_x000a_REQUERIMIENTO:Favor generar ticket en base a requerimiento de cliente NUTRISCO_x000a_Dejar en bandeja CLOUD SAP HANA y asignar a"/>
    <s v="He creado el usuario AHODAR según lo solicitado."/>
    <d v="1899-12-30T00:00:00"/>
    <d v="1899-12-30T00:35:48"/>
    <d v="1899-12-30T00:35:48"/>
  </r>
  <r>
    <s v="INC000002589922"/>
    <s v="HOSTING VIRTUAL"/>
    <x v="3"/>
    <s v="DUOC TICKET AUTOMATICO"/>
    <s v="DEIBY Y SANTOYO MONTEROLA"/>
    <s v="frp_eavend"/>
    <s v="3-Moderado/Limitado"/>
    <x v="0"/>
    <s v="Baja"/>
    <x v="1"/>
    <s v="FUNDACION INSTITUTO PROFESIONAL DUOC UC"/>
    <s v="DUOC|REQ|Clonar Maquina"/>
    <s v="02/02/2024 15:38:01"/>
    <s v="02/02/2024 15:39:36"/>
    <s v="Cerrado"/>
    <s v="CDP ANTIGUO 1"/>
    <s v="CDP ANTIGUO 2"/>
    <s v="05/02/2024 13:17:43"/>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deriva a Implantación ya que requiere ser tratado como proyecto. Esto es debido a que se requiere levantamiento de información, coordin"/>
    <d v="1899-12-30T00:00:00"/>
    <d v="1899-12-30T00:00:00"/>
    <d v="1899-12-30T00:00:00"/>
  </r>
  <r>
    <s v="INC000002589965"/>
    <s v="HOUSING"/>
    <x v="8"/>
    <s v="BELIEVE"/>
    <s v="FERNEY D GARZON PEÑA"/>
    <s v="frp_dvilca"/>
    <s v="3-Moderado/Limitado"/>
    <x v="1"/>
    <s v="Media"/>
    <x v="1"/>
    <s v="HUAWEI CHILE S A"/>
    <s v="GESTION DATACENTER/ ACCESOS /HUAWEI CHILE S A"/>
    <s v="02/02/2024 17:43:40"/>
    <s v="02/02/2024 17:51:56"/>
    <s v="Cerrado"/>
    <s v="COMUNICACIONES"/>
    <s v="VPN IP - MPLS"/>
    <s v="02/02/2024 17:57:12"/>
    <s v="02/02/2024 23:50:00"/>
    <s v="EMPRESA:_x000a_CÓDIGO DE SERVICIO: _x000a_DIRECCIÓN:AV. Presidente Prieto #226, Paine, Santiago_x000a_NOMBRE DE QUIEN REPORTA:RICHARD ARANGUREN_x000a_TELÉFONO DE QUIEN REPORTA:944143020_x000a_NOMBRE DE CONTACTO EN TERRENO: _x000a_PROBLEMA:_x000a_Se realizará desconexión de Fibra oscura CS k21304"/>
    <m/>
    <d v="1899-12-30T00:00:00"/>
    <d v="1899-12-30T00:13:32"/>
    <d v="1899-12-30T00:13:32"/>
  </r>
  <r>
    <s v="INC000002590150"/>
    <s v="HOUSING"/>
    <x v="11"/>
    <s v="APQ ACCESOS"/>
    <s v="ESTEBAN O BUSTOS CORNEJO"/>
    <s v="tct_ebusto"/>
    <s v="2-Significativo/Amplio"/>
    <x v="2"/>
    <s v="Alta"/>
    <x v="1"/>
    <s v="TELEFONICA EMPRESAS DE CHILE SA"/>
    <s v="SUPERVISION INCIDENTE HUAWEI"/>
    <s v="02/02/2024 15:34:27"/>
    <s v="02/02/2024 15:36:53"/>
    <s v="Cerrado"/>
    <s v="CDP ANTIGUO 1"/>
    <s v="CDP ANTIGUO 2"/>
    <s v="02/02/2024 15:37:59"/>
    <s v="02/02/2024 23:50:00"/>
    <s v="SUPERVISION INCIDENTE HUAWEI"/>
    <s v="INCIDENCIA RESTABLECIDA"/>
    <d v="1899-12-30T00:01:06"/>
    <d v="1899-12-30T00:03:32"/>
    <d v="1899-12-30T00:02:26"/>
  </r>
  <r>
    <s v="INC000002590186"/>
    <s v="VPN IP - MPLS"/>
    <x v="3"/>
    <s v="BELIEVE"/>
    <s v="PABLO N OLIVA ALARCON"/>
    <s v="frp_kaldor"/>
    <s v="3-Moderado/Limitado"/>
    <x v="1"/>
    <s v="Media"/>
    <x v="1"/>
    <s v="INSTITUTO PROFESIONAL DE CHILE SA"/>
    <s v="GAMA / Requerimiento - Falla Acceso VDC"/>
    <s v="02/02/2024 16:20:11"/>
    <s v="02/02/2024 16:23:46"/>
    <s v="Cerrado"/>
    <s v="CDP ANTIGUO 1"/>
    <s v="CDP ANTIGUO 2"/>
    <s v="02/02/2024 17:26:18"/>
    <s v="02/02/2024 23:50:00"/>
    <s v="PREVENTIVO: NO_x000a_CODIGO DE SERVICIO:-_x000a_DIRECCION:-_x000a_QUIEN REPORTA:Juan Carlos Dupuy / +56 979778332_x000a_CONTACTO EN TERRENO:-_x000a_PROBLEMA:-_x000a__x000a_REQUERIMIENTO:_x000a_Buenas tardes, informo que no logramos acceder el VDC, arroja el siguiente error:_x000a__x000a_EQUIPOS ENERGIZADO/REINICI"/>
    <s v="FASE RESOLUCIÓN Y RECUPERACIÓN_x000a__x000a_Se efectúa contacto con cliente: Juan Carlos Dupuy_x000a__x000a_Teléfono de contacto:+56 979778332_x000a__x000a_Acciones realizadas: Se contacta al cliente y se le indica que este error se genera por la intermitencia que esta presentando el inter"/>
    <d v="1899-12-30T00:23:14"/>
    <d v="1899-12-30T01:06:07"/>
    <d v="1899-12-30T00:42:53"/>
  </r>
  <r>
    <s v="INC000002590608"/>
    <s v="HOUSING"/>
    <x v="13"/>
    <s v="BELIEVE"/>
    <s v="RENE E VILLEGAS CARREÑO"/>
    <s v="frp_xgambo"/>
    <s v="3-Moderado/Limitado"/>
    <x v="1"/>
    <s v="Media"/>
    <x v="1"/>
    <s v="CAJA DE COMPENSACION DE ASIGNACION FAMILIAR LOS HEROES"/>
    <s v="GESTION DATACENTER/ ACCESOS / CAJA DE COMPENSACION DE ASIGNACION FAMILIAR LOS HEROES"/>
    <s v="02/02/2024 16:00:36"/>
    <s v="02/02/2024 16:02:33"/>
    <s v="Cerrado"/>
    <s v="CDP ANTIGUO 1"/>
    <s v="CDP ANTIGUO 2"/>
    <s v="02/02/2024 16:24:55"/>
    <s v="02/02/2024 23:50:00"/>
    <s v="EMPRESA: CAJA DE COMPENSACION DE ASIGNACION FAMILIAR LOS HEROES_x000a_CÓDIGO DE SERVICIO: _x000a_DIRECCIÓN:Av. Apoquindo #7071, Las Condes, Santiago_x000a_NOMBRE DE QUIEN REPORTA:Jose Monteverde_x000a_TELÉFONO DE QUIEN REPORTA:  56992367859_x000a_NOMBRE DE CONTACTO EN TERRENO: _x000a_REQUE"/>
    <s v="accesos autorizados"/>
    <d v="1899-12-30T00:03:02"/>
    <d v="1899-12-30T00:24:19"/>
    <d v="1899-12-30T00:21:17"/>
  </r>
  <r>
    <s v="INC000002590625"/>
    <s v="HOUSING"/>
    <x v="11"/>
    <s v="APQ ACCESOS"/>
    <s v="ESTEBAN O BUSTOS CORNEJO"/>
    <s v="tct_ebusto"/>
    <s v="4-Menor/Localizado"/>
    <x v="0"/>
    <s v="Baja"/>
    <x v="1"/>
    <s v="TELEFONICA EMPRESAS DE CHILE SA"/>
    <s v="SUPERVISION ENTREGA DE MATERIALES"/>
    <s v="02/02/2024 16:40:11"/>
    <s v="02/02/2024 16:42:36"/>
    <s v="Cerrado"/>
    <s v="CDP ANTIGUO 1"/>
    <s v="CDP ANTIGUO 2"/>
    <s v="02/02/2024 16:43:47"/>
    <s v="02/02/2024 23:50:00"/>
    <s v="SUPERVISION ENTREGA DE MATERIALES"/>
    <s v="SUPERVISION OK"/>
    <d v="1899-12-30T00:01:11"/>
    <d v="1899-12-30T00:03:36"/>
    <d v="1899-12-30T00:02:25"/>
  </r>
  <r>
    <s v="INC000002590823"/>
    <s v="INFRAESTRUCTURA DC"/>
    <x v="17"/>
    <s v="BACK UP DATA CENTER (BACKUP ON DEMAND)"/>
    <s v="JUAN P BERRIOS STUARDO"/>
    <s v="tct_jberri"/>
    <s v="2-Significativo/Amplio"/>
    <x v="2"/>
    <s v="Alta"/>
    <x v="3"/>
    <s v="TELEFONICA GLOBAL TECHNOLOGY S.A.AGENCIA EN CHILE"/>
    <s v="Error de Disco y fuente de poder en Storage Shelf SHT1012651GCNV8 Data Center Apoquindo"/>
    <s v="02/02/2024 16:23:14"/>
    <s v="02/02/2024 16:29:57"/>
    <s v="Cerrado"/>
    <s v="HARDWARE"/>
    <s v="DATACENTER"/>
    <s v="06/02/2024 11:47:56"/>
    <s v="06/02/2024 23:50:00"/>
    <s v="Error de Disco y fuente de poder en Storage Shelf SHT1012651GCNV8 Data Center Apoquindo_x000a__x000a_Errores detectados: _x000a__x000a_Enclosure 34 Power Supply 1 | Critical |_x000a__x000a_ Enclosure 34 Disk 0 | 0           | Unconfigured Good,Spun Up | Foreign       | N/A           | E004"/>
    <s v="FASE RESOLUCIÓN Y RECUPERACIÓN_x000a__x000a_Se efectúa contacto con cliente: N/A_x000a__x000a_Teléfono de contacto: N/A_x000a__x000a_Acciones realizadas:Cambio de disco y fuente de poder en Appliance Veritas_x000a__x000a_Solución paliativa o definitiva: Cambio de piezas con error,_x000a__x000a_Acciones de Mejora,"/>
    <d v="1900-01-02T18:46:39"/>
    <d v="1900-01-02T19:24:42"/>
    <d v="1899-12-30T00:38:03"/>
  </r>
  <r>
    <s v="INC000002590828"/>
    <s v="TICKET-INTELIGENTE"/>
    <x v="6"/>
    <s v="GESTION TI"/>
    <s v="GIOVANNI D ROCCO VALENZUELA"/>
    <s v="USR_TSIGHT"/>
    <s v="1-Extenso/Generalizado"/>
    <x v="0"/>
    <s v="Baja"/>
    <x v="3"/>
    <s v="COAGRA S A"/>
    <s v="coagra01 - sap_ep_e_vm TICKET AUTOMATICO"/>
    <s v="02/02/2024 16:23:36"/>
    <s v="02/02/2024 16:23:36"/>
    <s v="Cerrado"/>
    <s v="TRUESIGHT"/>
    <s v="TRUESIGHT"/>
    <s v="02/02/2024 18:16:05"/>
    <s v="02/02/2024 23:50:00"/>
    <s v="PREVENTIVO=SI_x000a_CODIGO DE SERVICIO=sap_ep_e_VM_x000a_DIRECCION=NULL_x000a_CIUDAD=SANTIAGO_x000a_COMUNA LOCAL=_x000a_REGION=REGIÃ“N METROPOLITANA DE SANTIAGO_x000a_QUIEN REPORTA=Ticket automático_x000a_CONTACTO EN TERRENO=_x000a_PROBLEMA=High RAM Usage Alert for Node COAGRA01 - sap_ep_e_VM_x000a_REQUERIM"/>
    <m/>
    <d v="1899-12-30T01:39:31"/>
    <d v="1899-12-30T01:52:29"/>
    <d v="1899-12-30T00:12:58"/>
  </r>
  <r>
    <s v="INC000002590917"/>
    <s v="HOUSING"/>
    <x v="13"/>
    <s v="BELIEVE"/>
    <s v="RENE E VILLEGAS CARREÑO"/>
    <s v="frp_xgambo"/>
    <s v="3-Moderado/Limitado"/>
    <x v="1"/>
    <s v="Media"/>
    <x v="1"/>
    <s v="TELEFONICA EMPRESAS DE CHILE SA"/>
    <s v="GESTION DATACENTER/ ACCESOS / TELEFONICA EMPRESAS DE CHILE SA"/>
    <s v="02/02/2024 17:11:15"/>
    <s v="02/02/2024 17:12:49"/>
    <s v="Cerrado"/>
    <s v="CDP ANTIGUO 1"/>
    <s v="CDP ANTIGUO 2"/>
    <s v="02/02/2024 17:40:15"/>
    <s v="02/02/2024 23:50:00"/>
    <s v="EMPRESA: TELEFONICA EMPRESAS DE CHILE SA_x000a_CÓDIGO DE SERVICIO: _x000a_DIRECCIÓN:Av. Apoquindo #7071, Las Condes, Santiago_x000a_NOMBRE DE QUIEN REPORTA:Juan Berrios_x000a_TELÉFONO DE QUIEN REPORTA:  56995328251_x000a_NOMBRE DE CONTACTO EN TERRENO: _x000a_REQUERIMIENTO : Error de Disco"/>
    <s v="accesos autorizados"/>
    <d v="1899-12-30T00:17:43"/>
    <d v="1899-12-30T00:29:00"/>
    <d v="1899-12-30T00:11:17"/>
  </r>
  <r>
    <s v="INC000002591090"/>
    <s v="RED INTERNA"/>
    <x v="10"/>
    <s v="APOQUINDO TI"/>
    <s v="RICARDO F ORELLANA MARDONES"/>
    <s v="tct_rorell"/>
    <s v="4-Menor/Localizado"/>
    <x v="0"/>
    <s v="Baja"/>
    <x v="0"/>
    <s v="TELEFONICA EMPRESAS DE CHILE SA"/>
    <s v="RONDA Y MEDICIÓN DE TEMPERATURAS EN SALAS TIC"/>
    <s v="03/02/2024 2:36:36"/>
    <s v="03/02/2024 2:37:33"/>
    <s v="Cerrado"/>
    <s v="TI"/>
    <s v="CLIMA"/>
    <s v="03/02/2024 2:47:45"/>
    <s v="03/02/2024 23:50:00"/>
    <m/>
    <s v="ACT  REALIZADA SIN NOVEDAD"/>
    <d v="1899-12-30T00:00:00"/>
    <d v="1899-12-30T00:00:00"/>
    <d v="1899-12-30T00:00:00"/>
  </r>
  <r>
    <s v="INC000002591093"/>
    <s v="RED INTERNA"/>
    <x v="10"/>
    <s v="APOQUINDO TI"/>
    <s v="RICARDO F ORELLANA MARDONES"/>
    <s v="tct_rorell"/>
    <s v="4-Menor/Localizado"/>
    <x v="0"/>
    <s v="Baja"/>
    <x v="0"/>
    <s v="TELEFONICA EMPRESAS DE CHILE SA"/>
    <s v="RONDA Y MEDICIÓN DE TEMPERATURAS EN SALAS TIC"/>
    <s v="03/02/2024 4:19:50"/>
    <s v="03/02/2024 4:20:43"/>
    <s v="Cerrado"/>
    <s v="TI"/>
    <s v="CLIMA"/>
    <s v="03/02/2024 4:33:20"/>
    <s v="03/02/2024 23:50:00"/>
    <m/>
    <s v="ACT REALIZADA SIN NOVEDAD"/>
    <d v="1899-12-30T00:00:00"/>
    <d v="1899-12-30T00:00:00"/>
    <d v="1899-12-30T00:00:00"/>
  </r>
  <r>
    <s v="INC000002591095"/>
    <s v="RED INTERNA"/>
    <x v="10"/>
    <s v="APOQUINDO TI"/>
    <s v="RICARDO F ORELLANA MARDONES"/>
    <s v="tct_rorell"/>
    <s v="4-Menor/Localizado"/>
    <x v="0"/>
    <s v="Baja"/>
    <x v="0"/>
    <s v="TELEFONICA EMPRESAS DE CHILE SA"/>
    <s v="RONDA Y MEDICIÓN DE TEMPERATURAS EN SALAS TIC"/>
    <s v="03/02/2024 7:08:01"/>
    <s v="03/02/2024 7:09:15"/>
    <s v="Cerrado"/>
    <s v="TI"/>
    <s v="CLIMA"/>
    <s v="03/02/2024 7:22:28"/>
    <s v="03/02/2024 23:50:00"/>
    <m/>
    <s v="ACT REALIZADA SIN NOVEDAD"/>
    <d v="1899-12-30T00:00:00"/>
    <d v="1899-12-30T00:00:00"/>
    <d v="1899-12-30T00:00:00"/>
  </r>
  <r>
    <s v="INC000002591236"/>
    <s v="HOUSING"/>
    <x v="14"/>
    <s v="BELIEVE"/>
    <s v="FRANCISCO J FELIU ABARCA"/>
    <s v="frp_xgambo"/>
    <s v="3-Moderado/Limitado"/>
    <x v="1"/>
    <s v="Media"/>
    <x v="1"/>
    <s v="BETTER FOOD SPA"/>
    <s v="GESTION DATACENTER/ ACCESOS / BETTER FOOD SPA"/>
    <s v="02/02/2024 18:04:48"/>
    <s v="02/02/2024 18:06:32"/>
    <s v="Cerrado"/>
    <s v="HARDWARE"/>
    <s v="CLIENTE"/>
    <s v="02/02/2024 18:38:01"/>
    <s v="02/02/2024 23:50:00"/>
    <s v="EMPRESA: BETTER FOOD SPA_x000a_CÓDIGO DE SERVICIO: _x000a_DIRECCIÓN:Calle San Martin #50, Santiago Centro, Santiago_x000a_NOMBRE DE QUIEN REPORTA: Leonardo Olguín_x000a_TELÉFONO DE QUIEN REPORTA:  56992547453_x000a_NOMBRE DE CONTACTO EN TERRENO: _x000a_REQUERIMIENTO : Configuración de equi"/>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26:25"/>
    <d v="1899-12-30T00:33:13"/>
    <d v="1899-12-30T00:06:48"/>
  </r>
  <r>
    <s v="INC000002591887"/>
    <s v="HOUSING"/>
    <x v="14"/>
    <s v="BELIEVE"/>
    <s v="FRANCISCO J FELIU ABARCA"/>
    <s v="frp_xgambo"/>
    <s v="3-Moderado/Limitado"/>
    <x v="1"/>
    <s v="Media"/>
    <x v="1"/>
    <s v="COCA COLA EMBONOR S A"/>
    <s v="GESTION DATACENTER/ ACCESOS / COCA COLA EMBONOR S A"/>
    <s v="02/02/2024 18:16:59"/>
    <s v="02/02/2024 18:20:04"/>
    <s v="Cerrado"/>
    <s v="CDP ANTIGUO 1"/>
    <s v="CDP ANTIGUO 2"/>
    <s v="02/02/2024 18:45:55"/>
    <s v="02/02/2024 23:50:00"/>
    <s v="EMPRESA: COCA COLA EMBONOR S A_x000a_CÓDIGO DE SERVICIO: _x000a_DIRECCIÓN:Calle San Martin #50, Santiago Centro, Santiago_x000a_NOMBRE DE QUIEN REPORTA:Alvaro Tobar_x000a_TELÉFONO DE QUIEN REPORTA:  995487433_x000a_NOMBRE DE CONTACTO EN TERRENO: _x000a_REQUERIMIENTO : contruccion f.o_x000a_EQUIP"/>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13:57"/>
    <d v="1899-12-30T00:28:56"/>
    <d v="1899-12-30T00:14:59"/>
  </r>
  <r>
    <s v="INC000002591944"/>
    <s v="HOUSING"/>
    <x v="8"/>
    <s v="BELIEVE"/>
    <s v="JOSE G MARQUEZ MARCANO"/>
    <s v="frp_xgambo"/>
    <s v="3-Moderado/Limitado"/>
    <x v="1"/>
    <s v="Media"/>
    <x v="1"/>
    <s v="HUAWEI CHILE S A"/>
    <s v="GESTION DATACENTER/ ACCESOS / HUAWEI CHILE S A"/>
    <s v="02/02/2024 18:35:49"/>
    <s v="02/02/2024 18:36:49"/>
    <s v="Cerrado"/>
    <s v="COMUNICACIONES"/>
    <s v="VPN IP - MPLS"/>
    <s v="02/02/2024 19:18:5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28"/>
    <d v="1899-12-30T00:43:09"/>
    <d v="1899-12-30T00:34:41"/>
  </r>
  <r>
    <s v="INC000002591950"/>
    <s v="HOUSING"/>
    <x v="8"/>
    <s v="BELIEVE"/>
    <s v="JOSE G MARQUEZ MARCANO"/>
    <s v="frp_xgambo"/>
    <s v="3-Moderado/Limitado"/>
    <x v="1"/>
    <s v="Media"/>
    <x v="1"/>
    <s v="HUAWEI CHILE S A"/>
    <s v="GESTION DATACENTER/ ACCESOS / HUAWEI CHILE S A"/>
    <s v="02/02/2024 18:43:32"/>
    <s v="02/02/2024 18:44:27"/>
    <s v="Cerrado"/>
    <s v="COMUNICACIONES"/>
    <s v="VPN IP - MPLS"/>
    <s v="02/02/2024 19:19:2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42"/>
    <d v="1899-12-30T00:35:56"/>
    <d v="1899-12-30T00:27:14"/>
  </r>
  <r>
    <s v="INC000002591958"/>
    <s v="HOUSING"/>
    <x v="8"/>
    <s v="BELIEVE"/>
    <s v="JOSE G MARQUEZ MARCANO"/>
    <s v="frp_xgambo"/>
    <s v="3-Moderado/Limitado"/>
    <x v="1"/>
    <s v="Media"/>
    <x v="1"/>
    <s v="HUAWEI CHILE S A"/>
    <s v="GESTION DATACENTER/ ACCESOS / HUAWEI CHILE S A"/>
    <s v="02/02/2024 18:47:27"/>
    <s v="02/02/2024 18:48:33"/>
    <s v="Cerrado"/>
    <s v="COMUNICACIONES"/>
    <s v="VPN IP - MPLS"/>
    <s v="02/02/2024 19:20:0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05"/>
    <d v="1899-12-30T00:32:39"/>
    <d v="1899-12-30T00:23:34"/>
  </r>
  <r>
    <s v="INC000002591981"/>
    <s v="HOUSING"/>
    <x v="8"/>
    <s v="BELIEVE"/>
    <s v="JOSE G MARQUEZ MARCANO"/>
    <s v="frp_xgambo"/>
    <s v="3-Moderado/Limitado"/>
    <x v="1"/>
    <s v="Media"/>
    <x v="1"/>
    <s v="HUAWEI CHILE S A"/>
    <s v="GESTION DATACENTER/ ACCESOS / HUAWEI CHILE S A"/>
    <s v="02/02/2024 18:51:14"/>
    <s v="02/02/2024 18:52:27"/>
    <s v="Cerrado"/>
    <s v="COMUNICACIONES"/>
    <s v="VPN IP - MPLS"/>
    <s v="02/02/2024 19:20:3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21"/>
    <d v="1899-12-30T00:29:23"/>
    <d v="1899-12-30T00:20:02"/>
  </r>
  <r>
    <s v="INC000002592058"/>
    <s v="COMUNICACIONES"/>
    <x v="6"/>
    <s v="SISTEMA OPERATIVO MICROSOFT"/>
    <s v="GIOVANNI D ROCCO VALENZUELA"/>
    <s v="tct_grocco"/>
    <s v="4-Menor/Localizado"/>
    <x v="0"/>
    <s v="Baja"/>
    <x v="1"/>
    <s v="TELEFONICA GLOBAL TECHNOLOGY S.A.AGENCIA EN CHILE"/>
    <s v="DESHABILITAR CUENTAS TCCT"/>
    <s v="02/02/2024 20:04:22"/>
    <s v="02/02/2024 20:05:12"/>
    <s v="Cerrado"/>
    <s v="CDP ANTIGUO 1"/>
    <s v="CDP ANTIGUO 2"/>
    <s v="02/02/2024 20:06:24"/>
    <s v="02/02/2024 23:50:00"/>
    <s v="Se solicita deshbailitar cuentas tcct"/>
    <m/>
    <d v="1899-12-30T00:00:00"/>
    <d v="1899-12-30T00:02:02"/>
    <d v="1899-12-30T00:02:02"/>
  </r>
  <r>
    <s v="INC000002592120"/>
    <s v="HOUSING"/>
    <x v="8"/>
    <s v="BELIEVE"/>
    <s v="JOSE G MARQUEZ MARCANO"/>
    <s v="frp_xgambo"/>
    <s v="3-Moderado/Limitado"/>
    <x v="1"/>
    <s v="Media"/>
    <x v="1"/>
    <s v="HUAWEI CHILE S A"/>
    <s v="GESTION DATACENTER/ ACCESOS / HUAWEI CHILE S A"/>
    <s v="02/02/2024 18:55:39"/>
    <s v="02/02/2024 18:56:52"/>
    <s v="Cerrado"/>
    <s v="COMUNICACIONES"/>
    <s v="VPN IP - MPLS"/>
    <s v="02/02/2024 19:21:0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33"/>
    <d v="1899-12-30T00:25:28"/>
    <d v="1899-12-30T00:15:55"/>
  </r>
  <r>
    <s v="INC000002592129"/>
    <s v="HOUSING"/>
    <x v="8"/>
    <s v="BELIEVE"/>
    <s v="JOSE G MARQUEZ MARCANO"/>
    <s v="frp_xgambo"/>
    <s v="3-Moderado/Limitado"/>
    <x v="1"/>
    <s v="Media"/>
    <x v="1"/>
    <s v="HUAWEI CHILE S A"/>
    <s v="GESTION DATACENTER/ ACCESOS / HUAWEI CHILE S A"/>
    <s v="02/02/2024 18:59:14"/>
    <s v="02/02/2024 19:00:39"/>
    <s v="Cerrado"/>
    <s v="COMUNICACIONES"/>
    <s v="VPN IP - MPLS"/>
    <s v="02/02/2024 19:21:4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57"/>
    <d v="1899-12-30T00:22:32"/>
    <d v="1899-12-30T00:12:35"/>
  </r>
  <r>
    <s v="INC000002592138"/>
    <s v="HOUSING"/>
    <x v="8"/>
    <s v="BELIEVE"/>
    <s v="JOSE G MARQUEZ MARCANO"/>
    <s v="frp_xgambo"/>
    <s v="3-Moderado/Limitado"/>
    <x v="1"/>
    <s v="Media"/>
    <x v="1"/>
    <s v="HUAWEI CHILE S A"/>
    <s v="GESTION DATACENTER/ ACCESOS / HUAWEI CHILE S A"/>
    <s v="02/02/2024 19:03:03"/>
    <s v="02/02/2024 19:04:11"/>
    <s v="Cerrado"/>
    <s v="COMUNICACIONES"/>
    <s v="VPN IP - MPLS"/>
    <s v="02/02/2024 19:22:22"/>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10:19"/>
    <d v="1899-12-30T00:19:19"/>
    <d v="1899-12-30T00:09:00"/>
  </r>
  <r>
    <s v="INC000002592241"/>
    <s v="HOUSING"/>
    <x v="11"/>
    <s v="APQ ACCESOS"/>
    <s v="LUIS O MORALES ARENAS"/>
    <s v="tct_luimoa"/>
    <s v="4-Menor/Localizado"/>
    <x v="0"/>
    <s v="Baja"/>
    <x v="0"/>
    <s v="TELEFONICA EMPRESAS DE CHILE SA"/>
    <s v="SE GENERA TICKET POR RONDA Y REVISION DE SALAS TECNICAS"/>
    <s v="02/02/2024 21:57:11"/>
    <s v="02/02/2024 21:59:40"/>
    <s v="Cerrado"/>
    <s v="CDP ANTIGUO 1"/>
    <s v="CDP ANTIGUO 2"/>
    <s v="02/02/2024 22:46:55"/>
    <s v="0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2257"/>
    <s v="HOUSING"/>
    <x v="11"/>
    <s v="APQ ACCESOS"/>
    <s v="LUIS O MORALES ARENAS"/>
    <s v="tct_luimoa"/>
    <s v="4-Menor/Localizado"/>
    <x v="0"/>
    <s v="Baja"/>
    <x v="0"/>
    <s v="TELEFONICA EMPRESAS DE CHILE SA"/>
    <s v="SE GENERA TICKET POR REVISION Y TOMA DE ALARMA DE CLIENTES"/>
    <s v="02/02/2024 23:47:58"/>
    <s v="02/02/2024 23:49:13"/>
    <s v="Cerrado"/>
    <s v="CDP ANTIGUO 1"/>
    <s v="CDP ANTIGUO 2"/>
    <s v="03/02/2024 6:11:12"/>
    <s v="0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RONDA REALIZADA"/>
    <d v="1899-12-30T00:00:00"/>
    <d v="1899-12-30T00:00:00"/>
    <d v="1899-12-30T00:00:00"/>
  </r>
  <r>
    <s v="INC000002592613"/>
    <s v="VPN IP - MPLS"/>
    <x v="5"/>
    <s v="GESTION HD"/>
    <s v="LUIS RODRIGO ACEVEDO COLLIPAL"/>
    <s v="frp_jnunez"/>
    <s v="4-Menor/Localizado"/>
    <x v="0"/>
    <s v="Baja"/>
    <x v="1"/>
    <s v="METS S A"/>
    <s v="HD/Consultas Tecnicas"/>
    <s v="02/02/2024 21:42:40"/>
    <s v="02/02/2024 21:45:10"/>
    <s v="Cerrado"/>
    <s v="CDP ANTIGUO 1"/>
    <s v="CDP ANTIGUO 2"/>
    <s v="06/02/2024 11:20:00"/>
    <s v="06/02/2024 23:50:00"/>
    <s v="PREVENTIVO: NO_x000a_CODIGO DE SERVICIO: NA_x000a_DIRECCION: _x000a_QUIEN REPORTA:  Juan Guajardo + 569 89260045._x000a_CONTACTO EN TERRENO: Juan Guajardo + 569 89260045._x000a_PROBLEMA: _x000a_REQUERIMIENTO:_x000a__x000a_Estimados;_x000a_Junto con saludar, por favor su ayuda con las consultas realizadas po"/>
    <s v="información fue enviada por correo electrónico._x000a__x000a_Rodrigo Acevedo"/>
    <d v="1900-01-02T12:35:36"/>
    <d v="1900-01-02T13:37:20"/>
    <d v="1899-12-30T01:01:44"/>
  </r>
  <r>
    <s v="INC000002592618"/>
    <s v="VPN IP - MPLS"/>
    <x v="7"/>
    <s v="GESTION HD"/>
    <s v="SEBASTIAN I ACUÑA GUZMAN"/>
    <s v="frp_jnunez"/>
    <s v="4-Menor/Localizado"/>
    <x v="0"/>
    <s v="Baja"/>
    <x v="1"/>
    <s v="CENTRAL DE RESTAURANTES ARAMARK LTDA."/>
    <s v="HD/Solicitud de registros DNS dominio aramark.cl - Folio F081160 - QAD"/>
    <s v="02/02/2024 22:32:29"/>
    <s v="02/02/2024 22:34:31"/>
    <s v="Cerrado"/>
    <s v="TI"/>
    <s v="SISTEMAS OPERATIVOS"/>
    <s v="05/02/2024 9:56:00"/>
    <s v="05/02/2024 23:50:00"/>
    <s v="PREVENTIVO: NO_x000a_CODIGO DE SERVICIO: F081160_x000a_DIRECCION:_x000a_QUIEN REPORTA: Klaus Pontani - +56 02 23852511 M: +56 9 8 4090637_x000a_CONTACTO EN TERRENO:_x000a_PROBLEMA:_x000a_REQUERIMIENTO:_x000a_Estimados Helpdesk Movistar,_x000a_Solcito generar ticket para agregar el siguiente registro &amp;"/>
    <s v="Se realiza y valida lo solicitado. Cliente no administrado"/>
    <d v="1900-01-01T10:15:17"/>
    <d v="1900-01-01T11:23:31"/>
    <d v="1899-12-30T01:08:14"/>
  </r>
  <r>
    <s v="INC000002592649"/>
    <s v="RED INTERNA"/>
    <x v="10"/>
    <s v="APOQUINDO TI"/>
    <s v="RICARDO F ORELLANA MARDONES"/>
    <s v="tct_rorell"/>
    <s v="4-Menor/Localizado"/>
    <x v="0"/>
    <s v="Baja"/>
    <x v="0"/>
    <s v="TELEFONICA EMPRESAS DE CHILE SA"/>
    <s v="RONDA Y MEDICIÓN DE TEMPERATURAS EN SALAS TIC"/>
    <s v="03/02/2024 0:19:40"/>
    <s v="03/02/2024 0:20:38"/>
    <s v="Cerrado"/>
    <s v="TI"/>
    <s v="CLIMA"/>
    <s v="03/02/2024 0:48:10"/>
    <s v="03/02/2024 23:50:00"/>
    <m/>
    <s v="ACT REALIZADA SIN NOVEDAD"/>
    <d v="1899-12-30T00:00:00"/>
    <d v="1899-12-30T00:00:00"/>
    <d v="1899-12-30T00:00:00"/>
  </r>
  <r>
    <s v="INC000002592779"/>
    <s v="TICKET-INTELIGENTE"/>
    <x v="6"/>
    <s v="GESTION TI"/>
    <s v="GIOVANNI D ROCCO VALENZUELA"/>
    <s v="USR_TSIGHT"/>
    <s v="1-Extenso/Generalizado"/>
    <x v="0"/>
    <s v="Baja"/>
    <x v="3"/>
    <s v="FUNDACION INSTITUTO PROFESIONAL DUOC UC"/>
    <s v="fiprdu01 - hyp_valpo1 TICKET AUTOMATICO"/>
    <s v="02/02/2024 22:37:08"/>
    <s v="02/02/2024 22:37:08"/>
    <s v="Cerrado"/>
    <s v="TRUESIGHT"/>
    <s v="TRUESIGHT"/>
    <s v="03/02/2024 0:39:58"/>
    <s v="03/02/2024 23:50:00"/>
    <s v="PREVENTIVO=SI_x000a_CODIGO DE SERVICIO=HYP_VALPO1_x000a_DIRECCION=NULL_x000a_CIUDAD=NULL_x000a_COMUNA LOCAL=_x000a_REGION=NULL_x000a_QUIEN REPORTA=Ticket automático_x000a_CONTACTO EN TERRENO=_x000a_PROBLEMA=Node FIPRDU01 - HYP_VALPO1 is Down_x000a_REQUERIMIENTO=_x000a_EQUIPOS ENERGIZADO O REINICIADO=_x000a_HORARIO DE A"/>
    <s v="Buenas Noches.se envia correo informando sobre caida a contacto Duoc, dado que no se tiene comunicacion a nivel de ILO ni Hyper-v._x000a__x000a__x000a_Saludos cordiales"/>
    <d v="1899-12-30T01:59:10"/>
    <d v="1899-12-30T02:02:50"/>
    <d v="1899-12-30T00:03:40"/>
  </r>
  <r>
    <s v="INC000002592780"/>
    <s v="TICKET-INTELIGENTE"/>
    <x v="6"/>
    <s v="GESTION TI"/>
    <s v="GIOVANNI D ROCCO VALENZUELA"/>
    <s v="USR_TSIGHT"/>
    <s v="1-Extenso/Generalizado"/>
    <x v="0"/>
    <s v="Baja"/>
    <x v="3"/>
    <s v="FUNDACION INSTITUTO PROFESIONAL DUOC UC"/>
    <s v="fiprdu01 - dcadmvalpo1_duoc_cl TICKET AUTOMATICO"/>
    <s v="02/02/2024 22:38:08"/>
    <s v="02/02/2024 22:38:08"/>
    <s v="Cerrado"/>
    <s v="TRUESIGHT"/>
    <s v="TRUESIGHT"/>
    <s v="03/02/2024 0:40:31"/>
    <s v="03/02/2024 23:50:00"/>
    <s v="PREVENTIVO=SI_x000a_CODIGO DE SERVICIO=DCADMVALPO1_duoc_cl_x000a_DIRECCION=NULL_x000a_CIUDAD=NULL_x000a_COMUNA LOCAL=_x000a_REGION=NULL_x000a_QUIEN REPORTA=Ticket automático_x000a_CONTACTO EN TERRENO=_x000a_PROBLEMA=Node FIPRDU01 - DCADMVALPO1_duoc_cl is Down_x000a_REQUERIMIENTO=_x000a_EQUIPOS ENERGIZADO O REINIC"/>
    <s v="Buenas Noches.se envia correo informando sobre caida a contacto Duoc, dado que no se tiene comunicacion a nivel de ILO ni Hyper-v._x000a__x000a__x000a_Saludos cordiales"/>
    <d v="1899-12-30T01:56:23"/>
    <d v="1899-12-30T02:02:23"/>
    <d v="1899-12-30T00:06:00"/>
  </r>
  <r>
    <s v="INC000002592784"/>
    <s v="TICKET-INTELIGENTE"/>
    <x v="6"/>
    <s v="GESTION TI"/>
    <s v="GIOVANNI D ROCCO VALENZUELA"/>
    <s v="USR_TSIGHT"/>
    <s v="1-Extenso/Generalizado"/>
    <x v="0"/>
    <s v="Baja"/>
    <x v="3"/>
    <s v="FUNDACION INSTITUTO PROFESIONAL DUOC UC"/>
    <s v="fiprdu01 - ilo_valpo1 TICKET AUTOMATICO"/>
    <s v="02/02/2024 22:40:09"/>
    <s v="02/02/2024 22:40:09"/>
    <s v="Cerrado"/>
    <s v="TRUESIGHT"/>
    <s v="TRUESIGHT"/>
    <s v="03/02/2024 0:28:55"/>
    <s v="03/02/2024 23:50:00"/>
    <s v="PREVENTIVO=SI_x000a_CODIGO DE SERVICIO=ILO_VALPO1_x000a_DIRECCION=NULL_x000a_CIUDAD=NULL_x000a_COMUNA LOCAL=_x000a_REGION=NULL_x000a_QUIEN REPORTA=Ticket automático_x000a_CONTACTO EN TERRENO=_x000a_PROBLEMA=Node FIPRDU01 - ILO_VALPO1 is Down_x000a_REQUERIMIENTO=_x000a_EQUIPOS ENERGIZADO O REINICIADO=_x000a_HORARIO DE A"/>
    <s v="Buenas Noches.se envia correo informando sobre caida a contacto Duoc, dado que no se tiene comunicacion a nivel de ILO ni Hyper-v._x000a__x000a__x000a_Saludos cordiales"/>
    <d v="1899-12-30T01:38:42"/>
    <d v="1899-12-30T01:48:46"/>
    <d v="1899-12-30T00:10:04"/>
  </r>
  <r>
    <s v="INC000002593197"/>
    <s v="RED INTERNA"/>
    <x v="10"/>
    <s v="APOQUINDO TI"/>
    <s v="YORDI M HURTADO ARAYA"/>
    <s v="tct_rorell"/>
    <s v="4-Menor/Localizado"/>
    <x v="0"/>
    <s v="Baja"/>
    <x v="1"/>
    <s v="TELEFONICA EMPRESAS DE CHILE SA"/>
    <s v="Ronda salas Tic recibo de turno"/>
    <s v="03/02/2024 8:37:12"/>
    <s v="03/02/2024 8:37:52"/>
    <s v="Cerrado"/>
    <s v="CDP ANTIGUO 1"/>
    <s v="CDP ANTIGUO 2"/>
    <s v="03/02/2024 8:57:51"/>
    <s v="03/02/2024 23:50:00"/>
    <s v="Ronda salas Tic recibo de turno"/>
    <s v="RONDA REALIZADA"/>
    <d v="1899-12-30T00:00:00"/>
    <d v="1899-12-30T00:20:39"/>
    <d v="1899-12-30T00:20:39"/>
  </r>
  <r>
    <s v="INC000002593266"/>
    <s v="RED INTERNA"/>
    <x v="10"/>
    <s v="APQ ACCESOS"/>
    <s v="YORDI M HURTADO ARAYA"/>
    <s v="tct_yorhua"/>
    <s v="4-Menor/Localizado"/>
    <x v="0"/>
    <s v="Baja"/>
    <x v="1"/>
    <s v="TELEFONICA CYBERSECURITY TECH CHILE SPA"/>
    <s v="RONDA TOMA DE TEMPERATURAS SALAS TIC 04:30"/>
    <s v="03/02/2024 17:16:54"/>
    <s v="03/02/2024 17:17:27"/>
    <s v="Cerrado"/>
    <s v="CDP ANTIGUO 1"/>
    <s v="CDP ANTIGUO 2"/>
    <s v="03/02/2024 17:32:49"/>
    <s v="03/02/2024 23:50:00"/>
    <s v="RONDA TOMA DE TEMPERATURAS SALAS TIC 04:30"/>
    <s v="RONDA REALIZADA"/>
    <d v="1899-12-30T00:00:00"/>
    <d v="1899-12-30T00:15:55"/>
    <d v="1899-12-30T00:15:55"/>
  </r>
  <r>
    <s v="INC000002593283"/>
    <s v="RED INTERNA"/>
    <x v="10"/>
    <s v="APOQUINDO TI"/>
    <s v="RICARDO F ORELLANA MARDONES"/>
    <s v="tct_rorell"/>
    <s v="4-Menor/Localizado"/>
    <x v="0"/>
    <s v="Baja"/>
    <x v="0"/>
    <s v="TELEFONICA EMPRESAS DE CHILE SA"/>
    <s v="RONDA Y MEDICIÓN DE TEMPERATURAS EN SALAS TIC"/>
    <s v="04/02/2024 0:24:42"/>
    <s v="04/02/2024 0:25:51"/>
    <s v="Cerrado"/>
    <s v="TI"/>
    <s v="CLIMA"/>
    <s v="04/02/2024 0:40:56"/>
    <s v="04/02/2024 23:50:00"/>
    <m/>
    <s v="ACT REALIZADA SIN NOVEDAD"/>
    <d v="1899-12-30T00:00:00"/>
    <d v="1899-12-30T00:00:00"/>
    <d v="1899-12-30T00:00:00"/>
  </r>
  <r>
    <s v="INC000002593574"/>
    <s v="RED INTERNA"/>
    <x v="10"/>
    <s v="APQ ACCESOS"/>
    <s v="YORDI M HURTADO ARAYA"/>
    <s v="tct_yorhua"/>
    <s v="4-Menor/Localizado"/>
    <x v="0"/>
    <s v="Baja"/>
    <x v="1"/>
    <s v="TELEFONICA CYBERSECURITY TECH CHILE SPA"/>
    <s v="RONDA TOMA DE TEMPERATURAS SALAS TIC 12:30"/>
    <s v="03/02/2024 12:04:56"/>
    <s v="03/02/2024 12:05:31"/>
    <s v="Cerrado"/>
    <s v="CDP ANTIGUO 1"/>
    <s v="CDP ANTIGUO 2"/>
    <s v="03/02/2024 13:58:39"/>
    <s v="03/02/2024 23:50:00"/>
    <s v="RONDA TOMA DE TEMPERATURAS SALAS TIC 12:30"/>
    <s v="RONDA REALIZADA"/>
    <d v="1899-12-30T00:00:00"/>
    <d v="1899-12-30T01:53:43"/>
    <d v="1899-12-30T01:53:43"/>
  </r>
  <r>
    <s v="INC000002593683"/>
    <s v="RED INTERNA"/>
    <x v="10"/>
    <s v="APOQUINDO TI"/>
    <s v="RICARDO F ORELLANA MARDONES"/>
    <s v="tct_rorell"/>
    <s v="4-Menor/Localizado"/>
    <x v="0"/>
    <s v="Baja"/>
    <x v="0"/>
    <s v="TELEFONICA EMPRESAS DE CHILE SA"/>
    <s v="RONDA Y MEDICIÓN DE TEMPERATURAS EN SALAS TIC"/>
    <s v="04/02/2024 4:17:07"/>
    <s v="04/02/2024 4:18:15"/>
    <s v="Cerrado"/>
    <s v="TI"/>
    <s v="CLIMA"/>
    <s v="04/02/2024 4:29:04"/>
    <s v="04/02/2024 23:50:00"/>
    <m/>
    <s v="ACT REALIZADA SIN NOVEDAD"/>
    <d v="1899-12-30T00:00:00"/>
    <d v="1899-12-30T00:00:00"/>
    <d v="1899-12-30T00:00:00"/>
  </r>
  <r>
    <s v="INC000002593685"/>
    <s v="HOUSING"/>
    <x v="2"/>
    <s v="APQ ACCESOS"/>
    <s v="EDUARDO A NUÑEZ LAMOZA"/>
    <s v="tct_edunul"/>
    <s v="4-Menor/Localizado"/>
    <x v="0"/>
    <s v="Baja"/>
    <x v="0"/>
    <s v="TELEFONICA CYBERSECURITY TECH CHILE SPA"/>
    <s v="TOMA DE TEMPERATURAS"/>
    <s v="04/02/2024 6:54:17"/>
    <s v="04/02/2024 6:55:05"/>
    <s v="Cerrado"/>
    <s v="TI"/>
    <s v="CLIMA"/>
    <s v="04/02/2024 6:55:22"/>
    <s v="04/02/2024 23:50:00"/>
    <s v="TOMA DE TEMPERATURAS"/>
    <s v="RONDA REALIZADA"/>
    <d v="1899-12-30T00:00:00"/>
    <d v="1899-12-30T00:00:00"/>
    <d v="1899-12-30T00:00:00"/>
  </r>
  <r>
    <s v="INC000002593687"/>
    <s v="HOUSING"/>
    <x v="2"/>
    <s v="APQ ACCESOS"/>
    <s v="EDUARDO A NUÑEZ LAMOZA"/>
    <s v="tct_edunul"/>
    <s v="4-Menor/Localizado"/>
    <x v="0"/>
    <s v="Baja"/>
    <x v="0"/>
    <s v="TELEFONICA CYBERSECURITY TECH CHILE SPA"/>
    <s v="RONDA SALAS TECNICAS"/>
    <s v="04/02/2024 6:55:36"/>
    <s v="04/02/2024 6:56:39"/>
    <s v="Cerrado"/>
    <s v="TI"/>
    <s v="INFRAESTRUCTURA"/>
    <s v="04/02/2024 6:56:56"/>
    <s v="04/02/2024 23:50:00"/>
    <s v="REVISION DE SALAS Y RACK"/>
    <s v="RONDA REALIZADA"/>
    <d v="1899-12-30T00:00:00"/>
    <d v="1899-12-30T00:00:00"/>
    <d v="1899-12-30T00:00:00"/>
  </r>
  <r>
    <s v="INC000002593803"/>
    <s v="TICKET-INTELIGENTE"/>
    <x v="6"/>
    <s v="GESTION TI"/>
    <s v="GIOVANNI D ROCCO VALENZUELA"/>
    <s v="USR_TSIGHT"/>
    <s v="1-Extenso/Generalizado"/>
    <x v="0"/>
    <s v="Baja"/>
    <x v="3"/>
    <s v="FUNDACION INSTITUTO PROFESIONAL DUOC UC"/>
    <s v="fiprdu01 - dcadmecontinua2 TICKET AUTOMATICO"/>
    <s v="03/02/2024 13:54:00"/>
    <s v="03/02/2024 13:54:00"/>
    <s v="Cerrado"/>
    <s v="TRUESIGHT"/>
    <s v="TRUESIGHT"/>
    <s v="03/02/2024 16:56:38"/>
    <s v="03/02/2024 23:50:00"/>
    <s v="PREVENTIVO=SI_x000a_CODIGO DE SERVICIO=DCADMECONTINUA2_x000a_DIRECCION=NULL_x000a_CIUDAD=NULL_x000a_COMUNA LOCAL=_x000a_REGION=NULL_x000a_QUIEN REPORTA=Ticket automático_x000a_CONTACTO EN TERRENO=_x000a_PROBLEMA=Node FIPRDU01 - DCADMECONTINUA2 is Down_x000a_REQUERIMIENTO=_x000a_EQUIPOS ENERGIZADO O REINICIADO=_x000a_HO"/>
    <m/>
    <d v="1899-12-30T02:59:34"/>
    <d v="1899-12-30T03:02:38"/>
    <d v="1899-12-30T00:03:04"/>
  </r>
  <r>
    <s v="INC000002593804"/>
    <s v="TICKET-INTELIGENTE"/>
    <x v="6"/>
    <s v="GESTION TI"/>
    <s v="GIOVANNI D ROCCO VALENZUELA"/>
    <s v="USR_TSIGHT"/>
    <s v="1-Extenso/Generalizado"/>
    <x v="0"/>
    <s v="Baja"/>
    <x v="3"/>
    <s v="FUNDACION INSTITUTO PROFESIONAL DUOC UC"/>
    <s v="fiprdu01 - dc_acdecontinua TICKET AUTOMATICO"/>
    <s v="03/02/2024 13:55:04"/>
    <s v="03/02/2024 13:55:04"/>
    <s v="Cerrado"/>
    <s v="TRUESIGHT"/>
    <s v="TRUESIGHT"/>
    <s v="03/02/2024 16:55:53"/>
    <s v="03/02/2024 23:50:00"/>
    <s v="PREVENTIVO=SI_x000a_CODIGO DE SERVICIO=DC_ACDECONTINUA_x000a_DIRECCION=NULL_x000a_CIUDAD=NULL_x000a_COMUNA LOCAL=_x000a_REGION=NULL_x000a_QUIEN REPORTA=Ticket automático_x000a_CONTACTO EN TERRENO=_x000a_PROBLEMA=Node FIPRDU01 - DC_ACDECONTINUA is Down_x000a_REQUERIMIENTO=_x000a_EQUIPOS ENERGIZADO O REINICIADO=_x000a_HO"/>
    <s v="Se verificia dos apagados de forma inapropiada del Hyper-V, se verifican inconvenientes del equipo, sin encontrar mayor inconveniente, favor @Rodrigo Olmos J. su ayuda para verificar si hubo inconvenientes a nivel de energía en la sede donde se encuentra"/>
    <d v="1899-12-30T02:58:05"/>
    <d v="1899-12-30T03:00:49"/>
    <d v="1899-12-30T00:02:44"/>
  </r>
  <r>
    <s v="INC000002593805"/>
    <s v="TICKET-INTELIGENTE"/>
    <x v="6"/>
    <s v="GESTION TI"/>
    <s v="GIOVANNI D ROCCO VALENZUELA"/>
    <s v="USR_TSIGHT"/>
    <s v="1-Extenso/Generalizado"/>
    <x v="0"/>
    <s v="Baja"/>
    <x v="3"/>
    <s v="FUNDACION INSTITUTO PROFESIONAL DUOC UC"/>
    <s v="fiprdu01 - hyp_econtinua TICKET AUTOMATICO"/>
    <s v="03/02/2024 13:56:05"/>
    <s v="03/02/2024 13:56:05"/>
    <s v="Cerrado"/>
    <s v="TRUESIGHT"/>
    <s v="TRUESIGHT"/>
    <s v="03/02/2024 16:54:38"/>
    <s v="03/02/2024 23:50:00"/>
    <s v="PREVENTIVO=SI_x000a_CODIGO DE SERVICIO=HYP_ECONTINUA_x000a_DIRECCION=NULL_x000a_CIUDAD=NULL_x000a_COMUNA LOCAL=_x000a_REGION=NULL_x000a_QUIEN REPORTA=Ticket automático_x000a_CONTACTO EN TERRENO=_x000a_PROBLEMA=Node FIPRDU01 - HYP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49"/>
    <d v="1899-12-30T02:58:33"/>
    <d v="1899-12-30T00:02:44"/>
  </r>
  <r>
    <s v="INC000002593806"/>
    <s v="TICKET-INTELIGENTE"/>
    <x v="6"/>
    <s v="GESTION TI"/>
    <s v="GIOVANNI D ROCCO VALENZUELA"/>
    <s v="USR_TSIGHT"/>
    <s v="1-Extenso/Generalizado"/>
    <x v="0"/>
    <s v="Baja"/>
    <x v="3"/>
    <s v="FUNDACION INSTITUTO PROFESIONAL DUOC UC"/>
    <s v="fiprdu01 - ilo_econtinua TICKET AUTOMATICO"/>
    <s v="03/02/2024 13:56:05"/>
    <s v="03/02/2024 13:56:05"/>
    <s v="Cerrado"/>
    <s v="TRUESIGHT"/>
    <s v="TRUESIGHT"/>
    <s v="03/02/2024 16:55:13"/>
    <s v="03/02/2024 23:50:00"/>
    <s v="PREVENTIVO=SI_x000a_CODIGO DE SERVICIO=ILO_ECONTINUA_x000a_DIRECCION=NULL_x000a_CIUDAD=NULL_x000a_COMUNA LOCAL=_x000a_REGION=NULL_x000a_QUIEN REPORTA=Ticket automático_x000a_CONTACTO EN TERRENO=_x000a_PROBLEMA=Node FIPRDU01 - ILO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38"/>
    <d v="1899-12-30T02:59:08"/>
    <d v="1899-12-30T00:03:30"/>
  </r>
  <r>
    <s v="INC000002593945"/>
    <s v="TICKET-INTELIGENTE"/>
    <x v="6"/>
    <s v="GESTION TI"/>
    <s v="GIOVANNI D ROCCO VALENZUELA"/>
    <s v="USR_TSIGHT"/>
    <s v="1-Extenso/Generalizado"/>
    <x v="0"/>
    <s v="Baja"/>
    <x v="3"/>
    <s v="FUNDACION INSTITUTO PROFESIONAL DUOC UC"/>
    <s v="fiprdu01 - srvfs01_vm TICKET AUTOMATICO"/>
    <s v="03/02/2024 15:20:42"/>
    <s v="03/02/2024 15:20:42"/>
    <s v="Cerrado"/>
    <s v="TRUESIGHT"/>
    <s v="TRUESIGHT"/>
    <s v="03/02/2024 17:14:17"/>
    <s v="03/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ok quedando alarma liberada"/>
    <d v="1899-12-30T01:51:02"/>
    <d v="1899-12-30T01:53:35"/>
    <d v="1899-12-30T00:02:33"/>
  </r>
  <r>
    <s v="INC000002594081"/>
    <s v="TICKET-INTELIGENTE"/>
    <x v="7"/>
    <s v="GESTION TI"/>
    <s v="SEBASTIAN I ACUÑA GUZMAN"/>
    <s v="USR_TSIGHT"/>
    <s v="1-Extenso/Generalizado"/>
    <x v="0"/>
    <s v="Baja"/>
    <x v="3"/>
    <s v="FUNDACION INSTITUTO PROFESIONAL DUOC UC"/>
    <s v="fiprdu01 - srvjenkinslab TICKET AUTOMATICO"/>
    <s v="03/02/2024 16:43:01"/>
    <s v="03/02/2024 16:43:01"/>
    <s v="Cerrado"/>
    <s v="TI"/>
    <s v="SISTEMAS OPERATIVOS"/>
    <s v="03/02/2024 18:08:21"/>
    <s v="03/02/2024 23:50:00"/>
    <s v="PREVENTIVO=SI_x000a_CODIGO DE SERVICIO=srvjenkinslab_x000a_DIRECCION=NULL_x000a_CIUDAD=NULL_x000a_COMUNA LOCAL=_x000a_REGION=NULL_x000a_QUIEN REPORTA=Ticket automático_x000a_CONTACTO EN TERRENO=_x000a_PROBLEMA=High RAM Usage Alert for Node FIPRDU01 - srvjenkinslab_x000a_REQUERIMIENTO=_x000a_EQUIPOS ENERGIZADO O R"/>
    <s v="se revisa servidor alarmado, sin encontrar la alarma reportada._x000a__x000a_El proceso con más consumo de ram corresponde a mtdd, el cual consume un 39% de ram. El resto de memoria se encuentra reservada para aplicativos._x000a__x000a_No se ven problemas de rendimiento en el s"/>
    <d v="1899-12-30T01:22:26"/>
    <d v="1899-12-30T01:25:20"/>
    <d v="1899-12-30T00:02:54"/>
  </r>
  <r>
    <s v="INC000002594274"/>
    <s v="HOUSING"/>
    <x v="11"/>
    <s v="APQ ACCESOS"/>
    <s v="JOSE G MARQUEZ MARCANO"/>
    <s v="tct_josmam"/>
    <s v="4-Menor/Localizado"/>
    <x v="0"/>
    <s v="Baja"/>
    <x v="1"/>
    <s v="TELEFONICA EMPRESAS DE CHILE SA"/>
    <s v="RONDA Y REVISION DE SALAS"/>
    <s v="03/02/2024 18:38:00"/>
    <s v="03/02/2024 18:38:46"/>
    <s v="Cerrado"/>
    <s v="CDP ANTIGUO 1"/>
    <s v="CDP ANTIGUO 2"/>
    <s v="03/02/2024 18:40:33"/>
    <s v="03/02/2024 23:50:00"/>
    <s v="RONDA Y REVISION DE SALAS"/>
    <s v="RONDAS REALIZADAS"/>
    <d v="1899-12-30T00:01:32"/>
    <d v="1899-12-30T00:02:33"/>
    <d v="1899-12-30T00:01:01"/>
  </r>
  <r>
    <s v="INC000002594276"/>
    <s v="HOUSING"/>
    <x v="11"/>
    <s v="APQ ACCESOS"/>
    <s v="JOSE G MARQUEZ MARCANO"/>
    <s v="tct_josmam"/>
    <s v="4-Menor/Localizado"/>
    <x v="0"/>
    <s v="Baja"/>
    <x v="1"/>
    <s v="TELEFONICA EMPRESAS DE CHILE SA"/>
    <s v="TOMA DE ALARMAS DE CLIENTES"/>
    <s v="03/02/2024 18:41:00"/>
    <s v="03/02/2024 18:41:53"/>
    <s v="Cerrado"/>
    <s v="CDP ANTIGUO 1"/>
    <s v="CDP ANTIGUO 2"/>
    <s v="03/02/2024 18:43:25"/>
    <s v="03/02/2024 23:50:00"/>
    <s v="TOMA DE ALARMAS DE CLIENTES"/>
    <s v="TOMA DE ALARMAS REALIZADAS"/>
    <d v="1899-12-30T00:01:10"/>
    <d v="1899-12-30T00:02:25"/>
    <d v="1899-12-30T00:01:15"/>
  </r>
  <r>
    <s v="INC000002594307"/>
    <s v="VPN IP - MPLS"/>
    <x v="6"/>
    <s v="GESTION HD"/>
    <s v="GIOVANNI D ROCCO VALENZUELA"/>
    <s v="frp_cnavar"/>
    <s v="3-Moderado/Limitado"/>
    <x v="1"/>
    <s v="Media"/>
    <x v="1"/>
    <s v="TELEFONICA GLOBAL TECHNOLOGY S.A.AGENCIA EN CHILE"/>
    <s v="HD/ RE: Creación de Folio"/>
    <s v="03/02/2024 18:48:24"/>
    <s v="03/02/2024 18:49:50"/>
    <s v="Cerrado"/>
    <s v="CDP ANTIGUO 1"/>
    <s v="CDP ANTIGUO 2"/>
    <s v="05/02/2024 10:12:24"/>
    <s v="05/02/2024 23:50:00"/>
    <s v="PREVENTIVO: NO_x000a_CODIGO DE SERVICIO: red_x000a_DIRECCION:_x000a_QUIEN REPORTA: manuel mait_x000a_CONTACTO EN TERRENO:_x000a_PROBLEMA:_x000a_REQUERIMIENTO:_x000a__x000a_Se requiere de su acostumbrado apoyo para la creación de folio el mismo_x000a_consiste en habilitación de cuenta de red_x000a__x000a_EQUIPOS ENERGIZ"/>
    <m/>
    <d v="1899-12-31T12:25:19"/>
    <d v="1899-12-31T15:24:00"/>
    <d v="1899-12-30T02:58:41"/>
  </r>
  <r>
    <s v="INC000002594330"/>
    <s v="HOUSING"/>
    <x v="8"/>
    <s v="BELIEVE"/>
    <s v="LUIS O MORALES ARENAS"/>
    <s v="frp_jolsso"/>
    <s v="3-Moderado/Limitado"/>
    <x v="1"/>
    <s v="Media"/>
    <x v="1"/>
    <s v="TELEFONICA EMPRESAS DE CHILE SA"/>
    <s v="GESTION DATACENTER/ ACCESOS /TELEFONICA EMPRESAS DE CHILE SA"/>
    <s v="03/02/2024 19:48:52"/>
    <s v="03/02/2024 19:53:49"/>
    <s v="Cerrado"/>
    <s v="COMUNICACIONES"/>
    <s v="VPN IP - MPLS"/>
    <s v="03/02/2024 23:04:52"/>
    <s v="0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_x000a_1.- Apagado bl"/>
    <s v="ACCESO AUTORIZADO"/>
    <d v="1899-12-30T02:37:47"/>
    <d v="1899-12-30T03:16:00"/>
    <d v="1899-12-30T00:38:13"/>
  </r>
  <r>
    <s v="INC000002594346"/>
    <s v="HOUSING"/>
    <x v="11"/>
    <s v="APQ ACCESOS"/>
    <s v="LUIS O MORALES ARENAS"/>
    <s v="tct_luimoa"/>
    <s v="4-Menor/Localizado"/>
    <x v="0"/>
    <s v="Baja"/>
    <x v="0"/>
    <s v="TELEFONICA EMPRESAS DE CHILE SA"/>
    <s v="SE GENERA TICKET POR RONDA Y REVISION DE SALAS TECNICAS"/>
    <s v="03/02/2024 21:53:18"/>
    <s v="03/02/2024 21:55:32"/>
    <s v="Cerrado"/>
    <s v="CDP ANTIGUO 1"/>
    <s v="CDP ANTIGUO 2"/>
    <s v="03/02/2024 22:46:46"/>
    <s v="0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4360"/>
    <s v="HOUSING"/>
    <x v="11"/>
    <s v="APQ ACCESOS"/>
    <s v="LUIS O MORALES ARENAS"/>
    <s v="tct_luimoa"/>
    <s v="4-Menor/Localizado"/>
    <x v="0"/>
    <s v="Baja"/>
    <x v="0"/>
    <s v="TELEFONICA EMPRESAS DE CHILE SA"/>
    <s v="SE GENERA TICKET DE SUPERVISION PARA CLIENTE TELEFONICA EMPRESAS"/>
    <s v="04/02/2024 1:59:55"/>
    <s v="04/02/2024 2:01:21"/>
    <s v="Cerrado"/>
    <s v="CDP ANTIGUO 1"/>
    <s v="CDP ANTIGUO 2"/>
    <s v="04/02/2024 3:07:52"/>
    <s v="04/02/2024 23:50:00"/>
    <s v="*Estimados:*_x0009__x0009_Actividad realizada_x000a__x0009__x000a_*Cliente:*_x0009__x0009_FULL STACK_x000a_*Proveedor:*_x0009__x0009_EVERNEX_x000a_*Tipo Requerimiento:*_x0009_INICIDENCIA_x000a_*N° Ticket Acceso:*_x0009_2594330_x000a_*N° CRQ:*_x0009__x0009_PENDIENTE_x000a_*Estado CRQ:*_x0009__x0009_APROBADO_x000a_*TKT:*_x0009__x0009__x0009_TKT-006072_x000a_*Actividad a realizar:*_x0009_Falla PRD7160 -Caso Ev"/>
    <s v="INCIDENCIA RESTABLECIDA"/>
    <d v="1899-12-30T00:00:00"/>
    <d v="1899-12-30T00:00:00"/>
    <d v="1899-12-30T00:00:00"/>
  </r>
  <r>
    <s v="INC000002594362"/>
    <s v="RED INTERNA"/>
    <x v="10"/>
    <s v="APOQUINDO TI"/>
    <s v="RICARDO F ORELLANA MARDONES"/>
    <s v="tct_rorell"/>
    <s v="4-Menor/Localizado"/>
    <x v="0"/>
    <s v="Baja"/>
    <x v="0"/>
    <s v="TELEFONICA EMPRESAS DE CHILE SA"/>
    <s v="RONDA Y MEDICIÓN DE TEMPERATURAS EN SALAS TIC"/>
    <s v="04/02/2024 2:29:51"/>
    <s v="04/02/2024 2:30:49"/>
    <s v="Cerrado"/>
    <s v="TI"/>
    <s v="CLIMA"/>
    <s v="04/02/2024 2:41:31"/>
    <s v="04/02/2024 23:50:00"/>
    <m/>
    <s v="ACT REALIZADA SIN NOVEDAD"/>
    <d v="1899-12-30T00:00:00"/>
    <d v="1899-12-30T00:00:00"/>
    <d v="1899-12-30T00:00:00"/>
  </r>
  <r>
    <s v="INC000002594411"/>
    <s v="COMUNICACIONES"/>
    <x v="6"/>
    <s v="SISTEMA OPERATIVO MICROSOFT"/>
    <s v="GIOVANNI D ROCCO VALENZUELA"/>
    <s v="tct_grocco"/>
    <s v="4-Menor/Localizado"/>
    <x v="0"/>
    <s v="Baja"/>
    <x v="1"/>
    <s v="TELEFONICA GLOBAL TECHNOLOGY S.A.AGENCIA EN CHILE"/>
    <s v="Habilitacion cuenta Manuel Maita"/>
    <s v="03/02/2024 19:18:25"/>
    <s v="03/02/2024 19:23:09"/>
    <s v="Cerrado"/>
    <s v="CDP ANTIGUO 1"/>
    <s v="CDP ANTIGUO 2"/>
    <s v="03/02/2024 19:25:01"/>
    <s v="03/02/2024 23:50:00"/>
    <s v="Solicita habilitacion de cuenta de Manuel Maita"/>
    <m/>
    <d v="1899-12-30T00:00:00"/>
    <d v="1899-12-30T00:06:36"/>
    <d v="1899-12-30T00:06:36"/>
  </r>
  <r>
    <s v="INC000002594539"/>
    <s v="TICKET-INTELIGENTE"/>
    <x v="6"/>
    <s v="GESTION TI"/>
    <s v="GIOVANNI D ROCCO VALENZUELA"/>
    <s v="USR_TSIGHT"/>
    <s v="1-Extenso/Generalizado"/>
    <x v="0"/>
    <s v="Baja"/>
    <x v="3"/>
    <s v="COAGRA S A"/>
    <s v="coagra01 - sap_prod_e_vm TICKET AUTOMATICO"/>
    <s v="03/02/2024 22:16:15"/>
    <s v="03/02/2024 22:16:15"/>
    <s v="Cerrado"/>
    <s v="TRUESIGHT"/>
    <s v="TRUESIGHT"/>
    <s v="04/02/2024 1:14:17"/>
    <s v="04/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realiza limpieza de memoria residual, quedando equipo con alarma liberada"/>
    <d v="1899-12-30T02:56:11"/>
    <d v="1899-12-30T02:58:02"/>
    <d v="1899-12-30T00:01:51"/>
  </r>
  <r>
    <s v="INC000002594669"/>
    <s v="HOUSING"/>
    <x v="11"/>
    <s v="APQ ACCESOS"/>
    <s v="LUIS O MORALES ARENAS"/>
    <s v="tct_luimoa"/>
    <s v="4-Menor/Localizado"/>
    <x v="0"/>
    <s v="Baja"/>
    <x v="0"/>
    <s v="TELEFONICA EMPRESAS DE CHILE SA"/>
    <s v="SE GENERA TICKET POR REVISION Y TOMA DE ALARMA DE CLIENTES"/>
    <s v="04/02/2024 3:08:16"/>
    <s v="04/02/2024 3:10:43"/>
    <s v="Cerrado"/>
    <s v="CDP ANTIGUO 1"/>
    <s v="CDP ANTIGUO 2"/>
    <s v="04/02/2024 4:13:12"/>
    <s v="04/02/2024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r>
  <r>
    <s v="INC000002594764"/>
    <s v="RED INTERNA"/>
    <x v="10"/>
    <s v="APOQUINDO TI"/>
    <s v="RICARDO F ORELLANA MARDONES"/>
    <s v="tct_rorell"/>
    <s v="4-Menor/Localizado"/>
    <x v="0"/>
    <s v="Baja"/>
    <x v="0"/>
    <s v="TELEFONICA EMPRESAS DE CHILE SA"/>
    <s v="RONDA Y MEDICIÓN DE TEMPERATURAS EN SALAS TIC"/>
    <s v="04/02/2024 7:21:38"/>
    <s v="04/02/2024 7:22:41"/>
    <s v="Cerrado"/>
    <s v="TI"/>
    <s v="CLIMA"/>
    <s v="04/02/2024 7:36:31"/>
    <s v="04/02/2024 23:50:00"/>
    <m/>
    <s v="ACT REALIZADA SIN NOVEDAD"/>
    <d v="1899-12-30T00:00:00"/>
    <d v="1899-12-30T00:00:00"/>
    <d v="1899-12-30T00:00:00"/>
  </r>
  <r>
    <s v="INC000002594826"/>
    <s v="TICKET-INTELIGENTE"/>
    <x v="7"/>
    <s v="DUOC TICKET AUTOMATICO"/>
    <s v="SEBASTIAN I ACUÑA GUZMAN"/>
    <s v="USR_TSIGHT"/>
    <s v="1-Extenso/Generalizado"/>
    <x v="0"/>
    <s v="Baja"/>
    <x v="3"/>
    <s v="FUNDACION INSTITUTO PROFESIONAL DUOC UC"/>
    <s v="fiprdu01 - liceo_andes TICKET AUTOMATICO"/>
    <s v="04/02/2024 9:11:30"/>
    <s v="04/02/2024 9:11:30"/>
    <s v="Cerrado"/>
    <s v="TI"/>
    <s v="SISTEMAS OPERATIVOS"/>
    <s v="04/02/2024 10:51:12"/>
    <s v="04/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Al revisar la url, esta se encuentra arriba y redireccionando de manera correcta. Es tercera vez que recibo una alarma con url arriba. Favor antes de llamar, realizar las pruebas de validación https://www.duoc.cl/liceopolitecnicoandes. En caso de que no"/>
    <d v="1899-12-30T01:35:20"/>
    <d v="1899-12-30T01:39:42"/>
    <d v="1899-12-30T00:04:22"/>
  </r>
  <r>
    <s v="INC000002594869"/>
    <s v="RED INTERNA"/>
    <x v="0"/>
    <s v="APQ ACCESOS"/>
    <s v="CARLOS F ARAYA RAMIREZ"/>
    <s v="tct_cararr"/>
    <s v="4-Menor/Localizado"/>
    <x v="0"/>
    <s v="Baja"/>
    <x v="0"/>
    <s v="TELEFONICA CYBERSECURITY TECH CHILE SPA"/>
    <s v="RONDAS PREVENTIVAS Y TOMA DE TEMPERATURAS"/>
    <s v="04/02/2024 10:28:28"/>
    <s v="04/02/2024 10:29:28"/>
    <s v="Cerrado"/>
    <s v="CDP ANTIGUO 1"/>
    <s v="CDP ANTIGUO 2"/>
    <s v="04/02/2024 19:07:33"/>
    <s v="04/02/2024 23:50:00"/>
    <m/>
    <s v="rondas preventivas y de temperaturas realizadas"/>
    <d v="1899-12-30T00:00:00"/>
    <d v="1899-12-30T00:00:00"/>
    <d v="1899-12-30T00:00:00"/>
  </r>
  <r>
    <s v="INC000002594897"/>
    <s v="TICKET-INTELIGENTE"/>
    <x v="6"/>
    <s v="GESTION TI"/>
    <s v="GIOVANNI D ROCCO VALENZUELA"/>
    <s v="USR_TSIGHT"/>
    <s v="1-Extenso/Generalizado"/>
    <x v="0"/>
    <s v="Baja"/>
    <x v="3"/>
    <s v="FUNDACION INSTITUTO PROFESIONAL DUOC UC"/>
    <s v="fiprdu01 - dc_acdecontinua TICKET AUTOMATICO"/>
    <s v="04/02/2024 11:14:14"/>
    <s v="04/02/2024 11:14:14"/>
    <s v="Cerrado"/>
    <s v="TRUESIGHT"/>
    <s v="TRUESIGHT"/>
    <s v="04/02/2024 13:34:54"/>
    <s v="04/02/2024 23:50:00"/>
    <s v="PREVENTIVO=SI_x000a_CODIGO DE SERVICIO=DC_ACDECONTINUA_x000a_DIRECCION=NULL_x000a_CIUDAD=NULL_x000a_COMUNA LOCAL=_x000a_REGION=NULL_x000a_QUIEN REPORTA=Ticket automático_x000a_CONTACTO EN TERRENO=_x000a_PROBLEMA=High RAM Usage Alert for Node FIPRDU01 - DC_ACDECONTINUA_x000a_REQUERIMIENTO=_x000a_EQUIPOS ENERGIZADO"/>
    <m/>
    <d v="1899-12-30T02:18:31"/>
    <d v="1899-12-30T02:20:40"/>
    <d v="1899-12-30T00:02:09"/>
  </r>
  <r>
    <s v="INC000002594969"/>
    <s v="HOUSING"/>
    <x v="2"/>
    <s v="APQ ACCESOS"/>
    <s v="EDUARDO A NUÑEZ LAMOZA"/>
    <s v="tct_edunul"/>
    <s v="4-Menor/Localizado"/>
    <x v="0"/>
    <s v="Baja"/>
    <x v="0"/>
    <s v="TELEFONICA CYBERSECURITY TECH CHILE SPA"/>
    <s v="TOMA DE TEMPERATURAS"/>
    <s v="05/02/2024 5:48:52"/>
    <s v="05/02/2024 5:49:40"/>
    <s v="Cerrado"/>
    <s v="TI"/>
    <s v="CLIMA"/>
    <s v="05/02/2024 5:49:57"/>
    <s v="05/02/2024 23:50:00"/>
    <s v="TOMA DE TEMPERATURAS"/>
    <s v="RONDA REALIZADA"/>
    <d v="1899-12-30T00:00:00"/>
    <d v="1899-12-30T00:00:00"/>
    <d v="1899-12-30T00:00:00"/>
  </r>
  <r>
    <s v="INC000002594971"/>
    <s v="HOUSING"/>
    <x v="2"/>
    <s v="APQ ACCESOS"/>
    <s v="EDUARDO A NUÑEZ LAMOZA"/>
    <s v="tct_edunul"/>
    <s v="4-Menor/Localizado"/>
    <x v="0"/>
    <s v="Baja"/>
    <x v="0"/>
    <s v="TELEFONICA CYBERSECURITY TECH CHILE SPA"/>
    <s v="RONDA SALAS TECNICAS"/>
    <s v="05/02/2024 5:50:26"/>
    <s v="05/02/2024 5:51:18"/>
    <s v="Cerrado"/>
    <s v="TI"/>
    <s v="INFRAESTRUCTURA"/>
    <s v="05/02/2024 5:51:35"/>
    <s v="05/02/2024 23:50:00"/>
    <s v="REVISION DE SALAS Y RACK"/>
    <s v="RONDA REALIZADA"/>
    <d v="1899-12-30T00:00:00"/>
    <d v="1899-12-30T00:00:00"/>
    <d v="1899-12-30T00:00:00"/>
  </r>
  <r>
    <s v="INC000002594975"/>
    <s v="RED INTERNA"/>
    <x v="10"/>
    <s v="APOQUINDO TI"/>
    <s v="RICARDO F ORELLANA MARDONES"/>
    <s v="tct_rorell"/>
    <s v="4-Menor/Localizado"/>
    <x v="0"/>
    <s v="Baja"/>
    <x v="0"/>
    <s v="TELEFONICA EMPRESAS DE CHILE SA"/>
    <s v="RONDA Y MEDICIÓN DE TEMPERATURAS EN SALAS TIC"/>
    <s v="05/02/2024 7:19:29"/>
    <s v="05/02/2024 7:20:31"/>
    <s v="Cerrado"/>
    <s v="TI"/>
    <s v="CLIMA"/>
    <s v="05/02/2024 7:32:56"/>
    <s v="05/02/2024 23:50:00"/>
    <m/>
    <s v="ACT REALIZADA SIN NOVEDAD"/>
    <d v="1899-12-30T00:00:00"/>
    <d v="1899-12-30T00:00:00"/>
    <d v="1899-12-30T00:00:00"/>
  </r>
  <r>
    <s v="INC000002594988"/>
    <s v="INFRAESTRUCTURA DC"/>
    <x v="2"/>
    <s v="APQ ACCESOS"/>
    <s v="JONATHAN A MARQUEZ ASTENGO"/>
    <s v="tct_jmarqu"/>
    <s v="4-Menor/Localizado"/>
    <x v="0"/>
    <s v="Baja"/>
    <x v="0"/>
    <s v="TELEFONICA CYBERSECURITY TECH CHILE SPA"/>
    <s v="FACTIBILIDAD COCA COLA EMBONOR/CRQ 81574"/>
    <s v="05/02/2024 9:06:20"/>
    <s v="05/02/2024 9:08:54"/>
    <s v="Cerrado"/>
    <s v="CDP ANTIGUO 1"/>
    <s v="CDP ANTIGUO 2"/>
    <s v="05/02/2024 9:31:47"/>
    <s v="05/02/2024 23:50:00"/>
    <s v="PREVENTIVO: SI_x000a_CÓDIGO DE SERVICIO: INC000002594988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94990"/>
    <s v="RED INTERNA"/>
    <x v="0"/>
    <s v="APQ ACCESOS"/>
    <s v="CARLOS F ARAYA RAMIREZ"/>
    <s v="tct_cararr"/>
    <s v="4-Menor/Localizado"/>
    <x v="0"/>
    <s v="Baja"/>
    <x v="0"/>
    <s v="TELEFONICA CYBERSECURITY TECH CHILE SPA"/>
    <s v="RONDA INSPECTIVA"/>
    <s v="05/02/2024 9:12:41"/>
    <s v="05/02/2024 9:13:24"/>
    <s v="Cerrado"/>
    <s v="CDP ANTIGUO 1"/>
    <s v="CDP ANTIGUO 2"/>
    <s v="05/02/2024 9:57:20"/>
    <s v="05/02/2024 23:50:00"/>
    <m/>
    <s v="ronda realizada"/>
    <d v="1899-12-30T00:00:00"/>
    <d v="1899-12-30T00:00:00"/>
    <d v="1899-12-30T00:00:00"/>
  </r>
  <r>
    <s v="INC000002595227"/>
    <s v="HOUSING"/>
    <x v="11"/>
    <s v="APQ ACCESOS"/>
    <s v="JOSE G MARQUEZ MARCANO"/>
    <s v="tct_josmam"/>
    <s v="4-Menor/Localizado"/>
    <x v="0"/>
    <s v="Baja"/>
    <x v="1"/>
    <s v="TELEFONICA EMPRESAS DE CHILE SA"/>
    <s v="RONDA Y REVISION DE SALAS"/>
    <s v="04/02/2024 17:53:09"/>
    <s v="04/02/2024 17:53:53"/>
    <s v="Cerrado"/>
    <s v="CDP ANTIGUO 1"/>
    <s v="CDP ANTIGUO 2"/>
    <s v="04/02/2024 18:05:55"/>
    <s v="04/02/2024 23:50:00"/>
    <s v="RONDA Y REVISION DE SALAS"/>
    <s v="RONDAS REALIZADAS"/>
    <d v="1899-12-30T00:11:46"/>
    <d v="1899-12-30T00:12:46"/>
    <d v="1899-12-30T00:01:00"/>
  </r>
  <r>
    <s v="INC000002595229"/>
    <s v="HOUSING"/>
    <x v="11"/>
    <s v="APQ ACCESOS"/>
    <s v="JOSE G MARQUEZ MARCANO"/>
    <s v="tct_josmam"/>
    <s v="4-Menor/Localizado"/>
    <x v="0"/>
    <s v="Baja"/>
    <x v="1"/>
    <s v="TELEFONICA EMPRESAS DE CHILE SA"/>
    <s v="TOMA DE ALARMAS DE CLIENTES"/>
    <s v="04/02/2024 18:06:31"/>
    <s v="04/02/2024 18:08:54"/>
    <s v="Cerrado"/>
    <s v="CDP ANTIGUO 1"/>
    <s v="CDP ANTIGUO 2"/>
    <s v="04/02/2024 18:09:56"/>
    <s v="04/02/2024 23:50:00"/>
    <s v="TOMA DE ALARMAS DE CLIENTES"/>
    <s v="TOMA DE ALARMAS REALIZADAS"/>
    <d v="1899-12-30T00:00:48"/>
    <d v="1899-12-30T00:03:25"/>
    <d v="1899-12-30T00:02:37"/>
  </r>
  <r>
    <s v="INC000002595242"/>
    <s v="RED INTERNA"/>
    <x v="10"/>
    <s v="APOQUINDO TI"/>
    <s v="RICARDO F ORELLANA MARDONES"/>
    <s v="tct_rorell"/>
    <s v="4-Menor/Localizado"/>
    <x v="0"/>
    <s v="Baja"/>
    <x v="0"/>
    <s v="TELEFONICA EMPRESAS DE CHILE SA"/>
    <s v="RONDA Y MEDICION DE TEMPERATURAS EN SALAS TIC"/>
    <s v="05/02/2024 0:19:31"/>
    <s v="05/02/2024 0:20:26"/>
    <s v="Cerrado"/>
    <s v="TI"/>
    <s v="CLIMA"/>
    <s v="05/02/2024 0:38:32"/>
    <s v="05/02/2024 23:50:00"/>
    <m/>
    <s v="ACT REALIZADA SIN NOVEDAD"/>
    <d v="1899-12-30T00:00:00"/>
    <d v="1899-12-30T00:00:00"/>
    <d v="1899-12-30T00:00:00"/>
  </r>
  <r>
    <s v="INC000002595247"/>
    <s v="RED INTERNA"/>
    <x v="10"/>
    <s v="APOQUINDO TI"/>
    <s v="RICARDO F ORELLANA MARDONES"/>
    <s v="tct_rorell"/>
    <s v="4-Menor/Localizado"/>
    <x v="0"/>
    <s v="Baja"/>
    <x v="0"/>
    <s v="TELEFONICA EMPRESAS DE CHILE SA"/>
    <s v="RONDA Y MEDICIÓN  DE TEMPERATURAS EN SALAS TIC"/>
    <s v="05/02/2024 2:33:05"/>
    <s v="05/02/2024 2:34:32"/>
    <s v="Cerrado"/>
    <s v="TI"/>
    <s v="CLIMA"/>
    <s v="05/02/2024 2:45:26"/>
    <s v="05/02/2024 23:50:00"/>
    <m/>
    <s v="ACT REALIZADA SIN NOVEDAD"/>
    <d v="1899-12-30T00:00:00"/>
    <d v="1899-12-30T00:00:00"/>
    <d v="1899-12-30T00:00:00"/>
  </r>
  <r>
    <s v="INC000002595250"/>
    <s v="HOUSING"/>
    <x v="11"/>
    <s v="APQ ACCESOS"/>
    <s v="LUIS O MORALES ARENAS"/>
    <s v="tct_luimoa"/>
    <s v="4-Menor/Localizado"/>
    <x v="0"/>
    <s v="Baja"/>
    <x v="0"/>
    <s v="TELEFONICA EMPRESAS DE CHILE SA"/>
    <s v="SE GENERA TICKET DE SUPERVISION PARA CLIENTE DXC"/>
    <s v="05/02/2024 3:04:31"/>
    <s v="05/02/2024 3:05:39"/>
    <s v="Cerrado"/>
    <s v="CDP ANTIGUO 1"/>
    <s v="CDP ANTIGUO 2"/>
    <s v="05/02/2024 4:02:02"/>
    <s v="05/02/2024 23:50:00"/>
    <s v="*Estimados:*_x0009__x0009_Actividad realizada_x000a__x0009__x000a_*Cliente:*_x0009__x0009_DXC_x000a_*Proveedor:*_x0009__x0009_CLARO_x000a_*Tipo Requerimiento:*_x0009_TRABAJO CON CRQ_x000a_*N° Ticket Acceso:*_x0009_2589733_x000a_*N° CRQ:*_x0009__x0009_81721_x000a_*Estado CRQ:*_x0009__x0009_APROBADO_x000a_*TKT:*_x0009__x0009__x0009_TKT-006028_x000a_*Actividad a realizar:*_x0009_Migración de Puertos en ROADM /"/>
    <s v="SUPERVISION CRQ, OK."/>
    <d v="1899-12-30T00:00:00"/>
    <d v="1899-12-30T00:00:00"/>
    <d v="1899-12-30T00:00:00"/>
  </r>
  <r>
    <s v="INC000002595272"/>
    <s v="HOUSING"/>
    <x v="11"/>
    <s v="APQ ACCESOS"/>
    <s v="LUIS O MORALES ARENAS"/>
    <s v="tct_luimoa"/>
    <s v="4-Menor/Localizado"/>
    <x v="0"/>
    <s v="Baja"/>
    <x v="0"/>
    <s v="TELEFONICA EMPRESAS DE CHILE SA"/>
    <s v="SE GENERA TICKET POR REVISION Y TOMA DE ALARMA DE CLIENTES"/>
    <s v="05/02/2024 4:02:21"/>
    <s v="05/02/2024 4:03:26"/>
    <s v="Cerrado"/>
    <s v="CDP ANTIGUO 1"/>
    <s v="CDP ANTIGUO 2"/>
    <s v="05/02/2024 5:06:54"/>
    <s v="05/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ALARMA REALIZADA"/>
    <d v="1899-12-30T00:00:00"/>
    <d v="1899-12-30T00:00:00"/>
    <d v="1899-12-30T00:00:00"/>
  </r>
  <r>
    <s v="INC000002595274"/>
    <s v="RED INTERNA"/>
    <x v="10"/>
    <s v="APOQUINDO TI"/>
    <s v="RICARDO F ORELLANA MARDONES"/>
    <s v="tct_rorell"/>
    <s v="4-Menor/Localizado"/>
    <x v="0"/>
    <s v="Baja"/>
    <x v="0"/>
    <s v="TELEFONICA EMPRESAS DE CHILE SA"/>
    <s v="RONDA Y MEDICIÓN DE TEMPERATURAS EN SALAS TIC"/>
    <s v="05/02/2024 4:23:59"/>
    <s v="05/02/2024 4:24:55"/>
    <s v="Cerrado"/>
    <s v="TI"/>
    <s v="CLIMA"/>
    <s v="05/02/2024 4:35:51"/>
    <s v="05/02/2024 23:50:00"/>
    <m/>
    <s v="ACT REALIZADA SIN NOVEDAD"/>
    <d v="1899-12-30T00:00:00"/>
    <d v="1899-12-30T00:00:00"/>
    <d v="1899-12-30T00:00:00"/>
  </r>
  <r>
    <s v="INC000002595345"/>
    <s v="HOUSING"/>
    <x v="11"/>
    <s v="APQ ACCESOS"/>
    <s v="LUIS O MORALES ARENAS"/>
    <s v="tct_luimoa"/>
    <s v="4-Menor/Localizado"/>
    <x v="0"/>
    <s v="Baja"/>
    <x v="0"/>
    <s v="TELEFONICA EMPRESAS DE CHILE SA"/>
    <s v="SE GENERA TICKET POR RONDA Y REVISION DE SALAS TECNICAS"/>
    <s v="04/02/2024 21:09:25"/>
    <s v="04/02/2024 21:10:56"/>
    <s v="Cerrado"/>
    <s v="CDP ANTIGUO 1"/>
    <s v="CDP ANTIGUO 2"/>
    <s v="04/02/2024 22:06:26"/>
    <s v="04/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5385"/>
    <s v="VPN IP - MPLS"/>
    <x v="3"/>
    <s v="GESTION HD"/>
    <s v="DEIBY Y SANTOYO MONTEROLA"/>
    <s v="frp_pcamay"/>
    <s v="3-Moderado/Limitado"/>
    <x v="1"/>
    <s v="Media"/>
    <x v="1"/>
    <s v="PESQUERA TRANS ANTARTIC LIMITADA"/>
    <s v="HD/RE: Solicitud alta nuevo usuario para Gestión-Administración VCloud Telefonica c"/>
    <s v="05/02/2024 9:05:43"/>
    <s v="05/02/2024 9:09:07"/>
    <s v="Cerrado"/>
    <s v="CDP ANTIGUO 1"/>
    <s v="CDP ANTIGUO 2"/>
    <s v="05/02/2024 10:06:15"/>
    <s v="05/02/2024 23:50:00"/>
    <s v="PREVENTIVO: NO_x000a_CODIGO DE SERVICIO:_x000a_DIRECCION:_x000a_QUIEN REPORTA:Denise Cruzat Etcheberry  _x000a_CONTACTO EN TERRENO:Felipe Carmoega Santiso +34 981-845 400 Móvil: 618785920 Ext.móvil 87138/27049_x000a_PROBLEMA:_x000a_REQUERIMIENTO:con motivo de la jubilación de nuestro compa"/>
    <s v="FASE RESOLUCIÓN Y RECUPERACIÓN_x000a__x000a_Se efectúa contacto con cliente:N/A_x000a__x000a_Teléfono de contacto:N/A_x000a__x000a_Acciones realizadas:Se crea el usuario y se envia los datos por correo a Javier Codesido_x000a__x000a_Solución paliativa o definitiva:N/A_x000a__x000a_Acciones de Mejora, Recomendacio"/>
    <d v="1899-12-30T00:00:00"/>
    <d v="1899-12-30T01:00:32"/>
    <d v="1899-12-30T01:00:32"/>
  </r>
  <r>
    <s v="INC000002595391"/>
    <s v="VPN IP - MPLS"/>
    <x v="3"/>
    <s v="GESTION HD"/>
    <s v="ANGEL CASTRO CABRERA"/>
    <s v="frp_pcamay"/>
    <s v="3-Moderado/Limitado"/>
    <x v="1"/>
    <s v="Media"/>
    <x v="1"/>
    <s v="TRANSBANK S.A."/>
    <s v="HD/Creación de port Group transbank // MPLS // CHI-0000134105"/>
    <s v="05/02/2024 9:12:39"/>
    <s v="05/02/2024 9:15:48"/>
    <s v="Cerrado"/>
    <s v="CDP ANTIGUO 1"/>
    <s v="CDP ANTIGUO 2"/>
    <s v="06/02/2024 10:31:03"/>
    <s v="06/02/2024 23:50:00"/>
    <s v="PREVENTIVO: NO_x000a_CODIGO DE SERVICIO:_x000a_DIRECCION:_x000a_QUIEN REPORTA:Jorge Romero Romero +56 9 5382 2565_x000a_CONTACTO EN TERRENO::Jorge Romero Romero +56 9 5382 2565_x000a_PROBLEMA:_x000a_REQUERIMIENTO:generación de ticket al área de virtualización con el_x000a_siguiente requerimiento"/>
    <s v="Se efectúa contacto con cliente: Jorge Romero_x000a_Teléfono de contacto: Via correo_x000a_Acciones realizadas: Se realizan configuraciones solicitadas_x000a_Acciones de Mejora, Recomendaciones: N/A_x000a_Causa Raíz: N/A"/>
    <d v="1899-12-31T00:44:56"/>
    <d v="1899-12-31T01:18:24"/>
    <d v="1899-12-30T00:33:28"/>
  </r>
  <r>
    <s v="INC000002595419"/>
    <s v="TICKET-INTELIGENTE"/>
    <x v="6"/>
    <s v="GESTION TI"/>
    <s v="GIOVANNI D ROCCO VALENZUELA"/>
    <s v="USR_TSIGHT"/>
    <s v="1-Extenso/Generalizado"/>
    <x v="0"/>
    <s v="Baja"/>
    <x v="3"/>
    <s v="FUNDACION INSTITUTO PROFESIONAL DUOC UC"/>
    <s v="fiprdu01 - dcadmecontinua2 TICKET AUTOMATICO"/>
    <s v="04/02/2024 16:19:54"/>
    <s v="04/02/2024 16:19:54"/>
    <s v="Cerrado"/>
    <s v="TRUESIGHT"/>
    <s v="TRUESIGHT"/>
    <s v="04/02/2024 17:42:45"/>
    <s v="04/02/2024 23:50:00"/>
    <s v="PREVENTIVO=SI_x000a_CODIGO DE SERVICIO=DCADMECONTINUA2_x000a_DIRECCION=NULL_x000a_CIUDAD=NULL_x000a_COMUNA LOCAL=_x000a_REGION=NULL_x000a_QUIEN REPORTA=Ticket automático_x000a_CONTACTO EN TERRENO=_x000a_PROBLEMA=High RAM Usage Alert for Node FIPRDU01 - DCADMECONTINUA2_x000a_REQUERIMIENTO=_x000a_EQUIPOS ENERGIZADO"/>
    <s v="Se realiza reconfiguración de equipo en Hyper V ya que se encontraba con memoria dinámica con lo cual estaba realizando alertas de high memory usage, quedando equipo normalizado"/>
    <d v="1899-12-30T01:21:10"/>
    <d v="1899-12-30T01:22:51"/>
    <d v="1899-12-30T00:01:41"/>
  </r>
  <r>
    <s v="INC000002595505"/>
    <s v="TICKET-INTELIGENTE"/>
    <x v="6"/>
    <s v="GESTION TI"/>
    <s v="GIOVANNI D ROCCO VALENZUELA"/>
    <s v="USR_TSIGHT"/>
    <s v="1-Extenso/Generalizado"/>
    <x v="0"/>
    <s v="Baja"/>
    <x v="3"/>
    <s v="RABIE HNOSLTDA"/>
    <s v="rabie001 - lonquimay TICKET AUTOMATICO"/>
    <s v="04/02/2024 18:14:35"/>
    <s v="04/02/2024 18:14:35"/>
    <s v="Cerrado"/>
    <s v="TRUESIGHT"/>
    <s v="TRUESIGHT"/>
    <s v="04/02/2024 19:05:30"/>
    <s v="04/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m/>
    <d v="1899-12-30T00:49:35"/>
    <d v="1899-12-30T00:50:55"/>
    <d v="1899-12-30T00:01:20"/>
  </r>
  <r>
    <s v="INC000002595538"/>
    <s v="HOUSING"/>
    <x v="13"/>
    <s v="BELIEVE"/>
    <s v="CARLOS F ARAYA RAMIREZ"/>
    <s v="frp_dvilca"/>
    <s v="3-Moderado/Limitado"/>
    <x v="1"/>
    <s v="Media"/>
    <x v="1"/>
    <s v="HDI SEGUROS S.A."/>
    <s v="GESTION DATACENTER/ ACCESOS /HDI SEGUROS S.A."/>
    <s v="04/02/2024 19:10:29"/>
    <s v="04/02/2024 19:12:32"/>
    <s v="Cerrado"/>
    <s v="COMUNICACIONES"/>
    <s v="VPN IP - MPLS"/>
    <s v="04/02/2024 19:36:21"/>
    <s v="04/02/2024 23:50:00"/>
    <s v="EMPRESA:HDI SEGUROS S.A._x000a_CÓDIGO DE SERVICIO: _x000a_DIRECCIÓN:Av. Apoquindo #7071, Las Condes, Santiago_x000a_NOMBRE DE QUIEN REPORTA:Álvaro Ulloa Figueroa_x000a_TELÉFONO DE QUIEN REPORTA:962464224_x000a_NOMBRE DE CONTACTO EN TERRENO: _x000a_PROBLEMA:_x000a_trabajos equipos de comunicación"/>
    <s v="ACCESOS AUTORIZADOS"/>
    <d v="1899-12-30T00:16:55"/>
    <d v="1899-12-30T00:25:52"/>
    <d v="1899-12-30T00:08:57"/>
  </r>
  <r>
    <s v="INC000002595709"/>
    <s v="TICKET-INTELIGENTE"/>
    <x v="6"/>
    <s v="GESTION TI"/>
    <s v="GIOVANNI D ROCCO VALENZUELA"/>
    <s v="USR_TSIGHT"/>
    <s v="1-Extenso/Generalizado"/>
    <x v="0"/>
    <s v="Baja"/>
    <x v="3"/>
    <s v="COMERCIAL E IMPORTADORA AUDIOMUSICA SPA"/>
    <s v="ciausp01 - m_audioapps01 TICKET AUTOMATICO"/>
    <s v="05/02/2024 0:23:04"/>
    <s v="05/02/2024 0:23:04"/>
    <s v="Cerrado"/>
    <s v="TRUESIGHT"/>
    <s v="TRUESIGHT"/>
    <s v="05/02/2024 3:09:59"/>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2:43:19"/>
    <d v="1899-12-30T02:46:55"/>
    <d v="1899-12-30T00:03:36"/>
  </r>
  <r>
    <s v="INC000002595776"/>
    <s v="TICKET-INTELIGENTE"/>
    <x v="7"/>
    <s v="EVENTOS HD"/>
    <s v="SEBASTIAN I ACUÑA GUZMAN"/>
    <s v="USR_TSIGHT"/>
    <s v="1-Extenso/Generalizado"/>
    <x v="0"/>
    <s v="Baja"/>
    <x v="3"/>
    <s v="TELEFONICA CYBERSECURITY TECH CHILE SPA"/>
    <s v="tctcsp01 - soc-splunk-master TICKET AUTOMATICO"/>
    <s v="05/02/2024 3:58:23"/>
    <s v="05/02/2024 3:58:23"/>
    <s v="Cerrado"/>
    <s v="TI"/>
    <s v="SISTEMAS OPERATIVOS"/>
    <s v="05/02/2024 4:50:52"/>
    <s v="05/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n las alarmas reportadas, las cuales son de memory cache y memory shared, se solicitará su desactivación el día de mañana de estas alarmas en horario laboral ya que no deberían estar monitoreados estos recursos. Como dato, la alarma lleva más de"/>
    <d v="1899-12-30T00:40:13"/>
    <d v="1899-12-30T00:52:29"/>
    <d v="1899-12-30T00:12:16"/>
  </r>
  <r>
    <s v="INC000002595954"/>
    <s v="TICKET-INTELIGENTE"/>
    <x v="6"/>
    <s v="GESTION TI"/>
    <s v="GIOVANNI D ROCCO VALENZUELA"/>
    <s v="USR_TSIGHT"/>
    <s v="1-Extenso/Generalizado"/>
    <x v="0"/>
    <s v="Baja"/>
    <x v="3"/>
    <s v="FUNDACION INSTITUTO PROFESIONAL DUOC UC"/>
    <s v="fiprdu01 - ilo_sncarlos TICKET AUTOMATICO"/>
    <s v="05/02/2024 7:52:45"/>
    <s v="05/02/2024 7:52:45"/>
    <s v="Cerrado"/>
    <s v="TRUESIGHT"/>
    <s v="TRUESIGHT"/>
    <s v="05/02/2024 10:22:31"/>
    <s v="05/02/2024 23:50:00"/>
    <s v="PREVENTIVO=SI_x000a_CODIGO DE SERVICIO=ILO_SNCARLOS_x000a_DIRECCION=NULL_x000a_CIUDAD=NULL_x000a_COMUNA LOCAL=_x000a_REGION=NULL_x000a_QUIEN REPORTA=Ticket automático_x000a_CONTACTO EN TERRENO=_x000a_PROBLEMA=Node FIPRDU01 - ILO_SNCARLOS is Down_x000a_REQUERIMIENTO=_x000a_EQUIPOS ENERGIZADO O REINICIADO=_x000a_HORARIO"/>
    <s v="Se realiza envio de correo solicitado verificacion de sede por posible caida de energia/enlace en sede para revision fisica por perdida"/>
    <d v="1899-12-30T02:26:23"/>
    <d v="1899-12-30T02:29:46"/>
    <d v="1899-12-30T00:03:23"/>
  </r>
  <r>
    <s v="INC000002595955"/>
    <s v="TICKET-INTELIGENTE"/>
    <x v="6"/>
    <s v="GESTION TI"/>
    <s v="GIOVANNI D ROCCO VALENZUELA"/>
    <s v="USR_TSIGHT"/>
    <s v="1-Extenso/Generalizado"/>
    <x v="0"/>
    <s v="Baja"/>
    <x v="3"/>
    <s v="FUNDACION INSTITUTO PROFESIONAL DUOC UC"/>
    <s v="fiprdu01 - dcadmscarlosapq TICKET AUTOMATICO"/>
    <s v="05/02/2024 7:52:46"/>
    <s v="05/02/2024 7:52:46"/>
    <s v="Cerrado"/>
    <s v="TRUESIGHT"/>
    <s v="TRUESIGHT"/>
    <s v="05/02/2024 10:24:57"/>
    <s v="05/02/2024 23:50:00"/>
    <s v="PREVENTIVO=SI_x000a_CODIGO DE SERVICIO=DCADMSCARLOSAPQ_x000a_DIRECCION=NULL_x000a_CIUDAD=NULL_x000a_COMUNA LOCAL=_x000a_REGION=NULL_x000a_QUIEN REPORTA=Ticket automático_x000a_CONTACTO EN TERRENO=_x000a_PROBLEMA=Node FIPRDU01 - DCADMSCARLOSAPQ is Down_x000a_REQUERIMIENTO=_x000a_EQUIPOS ENERGIZADO O REINICIADO=_x000a_HO"/>
    <s v="Se realiza envio de correo solicitado verificacion de sede por posible caida de energia/enlace en sede para revision fisica por perdida"/>
    <d v="1899-12-30T02:28:56"/>
    <d v="1899-12-30T02:32:11"/>
    <d v="1899-12-30T00:03:15"/>
  </r>
  <r>
    <s v="INC000002595956"/>
    <s v="TICKET-INTELIGENTE"/>
    <x v="6"/>
    <s v="GESTION TI"/>
    <s v="GIOVANNI D ROCCO VALENZUELA"/>
    <s v="USR_TSIGHT"/>
    <s v="1-Extenso/Generalizado"/>
    <x v="0"/>
    <s v="Baja"/>
    <x v="3"/>
    <s v="FUNDACION INSTITUTO PROFESIONAL DUOC UC"/>
    <s v="fiprdu01 - hyp_sncarlos TICKET AUTOMATICO"/>
    <s v="05/02/2024 7:52:46"/>
    <s v="05/02/2024 7:52:46"/>
    <s v="Cerrado"/>
    <s v="TRUESIGHT"/>
    <s v="TRUESIGHT"/>
    <s v="05/02/2024 10:20:10"/>
    <s v="05/02/2024 23:50:00"/>
    <s v="PREVENTIVO=SI_x000a_CODIGO DE SERVICIO=HYP_SNCARLOS_x000a_DIRECCION=NULL_x000a_CIUDAD=NULL_x000a_COMUNA LOCAL=_x000a_REGION=NULL_x000a_QUIEN REPORTA=Ticket automático_x000a_CONTACTO EN TERRENO=_x000a_PROBLEMA=Node FIPRDU01 - HYP_SNCARLOS is Down_x000a_REQUERIMIENTO=_x000a_EQUIPOS ENERGIZADO O REINICIADO=_x000a_HORARIO"/>
    <s v="Se realiza envio de correo solicitado verificacion de sede por posible caida de energia/enlace en sede para revision fisica por perdida"/>
    <d v="1899-12-30T02:24:18"/>
    <d v="1899-12-30T02:27:24"/>
    <d v="1899-12-30T00:03:06"/>
  </r>
  <r>
    <s v="INC000002595961"/>
    <s v="TICKET-INTELIGENTE"/>
    <x v="6"/>
    <s v="GESTION TI"/>
    <s v="GIOVANNI D ROCCO VALENZUELA"/>
    <s v="USR_TSIGHT"/>
    <s v="1-Extenso/Generalizado"/>
    <x v="0"/>
    <s v="Baja"/>
    <x v="3"/>
    <s v="FUNDACION INSTITUTO PROFESIONAL DUOC UC"/>
    <s v="fiprdu01 - dcacdsncarlos TICKET AUTOMATICO"/>
    <s v="05/02/2024 7:55:45"/>
    <s v="05/02/2024 7:55:45"/>
    <s v="Cerrado"/>
    <s v="TRUESIGHT"/>
    <s v="TRUESIGHT"/>
    <s v="05/02/2024 14:45:25"/>
    <s v="05/02/2024 23:50:00"/>
    <s v="PREVENTIVO=SI_x000a_CODIGO DE SERVICIO=DCACDSNCARLOS_x000a_DIRECCION=NULL_x000a_CIUDAD=NULL_x000a_COMUNA LOCAL=_x000a_REGION=NULL_x000a_QUIEN REPORTA=Ticket automático_x000a_CONTACTO EN TERRENO=_x000a_PROBLEMA=Node FIPRDU01 - DCACDSNCARLOS is Down_x000a_REQUERIMIENTO=_x000a_EQUIPOS ENERGIZADO O REINICIADO=_x000a_HORARI"/>
    <m/>
    <d v="1899-12-30T06:46:35"/>
    <d v="1899-12-30T06:49:40"/>
    <d v="1899-12-30T00:03:05"/>
  </r>
  <r>
    <s v="INC000002596017"/>
    <s v="HOUSING"/>
    <x v="11"/>
    <s v="APQ ACCESOS"/>
    <s v="JOSE G MARQUEZ MARCANO"/>
    <s v="tct_josmam"/>
    <s v="4-Menor/Localizado"/>
    <x v="0"/>
    <s v="Baja"/>
    <x v="1"/>
    <s v="TELEFONICA EMPRESAS DE CHILE SA"/>
    <s v="RONDA Y REVISION DE SALAS"/>
    <s v="05/02/2024 9:14:42"/>
    <s v="05/02/2024 9:15:37"/>
    <s v="Cerrado"/>
    <s v="CDP ANTIGUO 1"/>
    <s v="CDP ANTIGUO 2"/>
    <s v="05/02/2024 9:17:26"/>
    <s v="05/02/2024 23:50:00"/>
    <s v="RONDA Y REVISION DE SALAS"/>
    <s v="RONDAS REALIZADAS"/>
    <d v="1899-12-30T00:01:27"/>
    <d v="1899-12-30T00:02:44"/>
    <d v="1899-12-30T00:01:17"/>
  </r>
  <r>
    <s v="INC000002596044"/>
    <s v="HOUSING"/>
    <x v="14"/>
    <s v="BELIEVE"/>
    <s v="SEBASTIAN A JARA VIDAL"/>
    <s v="frp_xgambo"/>
    <s v="3-Moderado/Limitado"/>
    <x v="1"/>
    <s v="Media"/>
    <x v="1"/>
    <s v="IDOM INGENIERIA Y CONSULTORIA S.A. AGENCIA EN CHILE"/>
    <s v="GESTION DATACENTER/ ACCESOS / Nabiax"/>
    <s v="05/02/2024 10:09:23"/>
    <s v="05/02/2024 10:11:52"/>
    <s v="Cerrado"/>
    <s v="COMUNICACIONES"/>
    <s v="VPN IP - MPLS"/>
    <s v="05/02/2024 11:09:52"/>
    <s v="05/02/2024 23:50:00"/>
    <s v="EMPRESA: Nabiax_x000a_CÓDIGO DE SERVICIO: _x000a_DIRECCIÓN:Calle San Martin #50, Santiago Centro, Santiago_x000a_NOMBRE DE QUIEN REPORTA:Daniel Rodriguez_x000a_TELÉFONO DE QUIEN REPORTA:  5697829 7978_x000a_NOMBRE DE CONTACTO EN TERRENO: _x000a_REQUERIMIENTO : Mantención equipos de clima y"/>
    <m/>
    <d v="1899-12-30T00:53:16"/>
    <d v="1899-12-30T01:00:29"/>
    <d v="1899-12-30T00:07:13"/>
  </r>
  <r>
    <s v="INC000002596066"/>
    <s v="HOSTING VIRTUAL"/>
    <x v="6"/>
    <s v="DUOC TICKET AUTOMATICO"/>
    <s v="PAUL A SEPULVEDA ALVAREZ"/>
    <s v="frp_eavend"/>
    <s v="3-Moderado/Limitado"/>
    <x v="0"/>
    <s v="Baja"/>
    <x v="1"/>
    <s v="FUNDACION INSTITUTO PROFESIONAL DUOC UC"/>
    <s v="DUOC|REQ|SmartScreen"/>
    <s v="05/02/2024 10:55:08"/>
    <s v="05/02/2024 10:57:35"/>
    <s v="Cerrado"/>
    <s v="CDP ANTIGUO 1"/>
    <s v="CDP ANTIGUO 2"/>
    <s v="05/02/2024 18:33:12"/>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onfiguraciones realizadas, se espera validacion de cliente."/>
    <d v="1899-12-30T07:29:40"/>
    <d v="1899-12-30T07:38:04"/>
    <d v="1899-12-30T00:08:24"/>
  </r>
  <r>
    <s v="INC000002596070"/>
    <s v="VPN IP - MPLS"/>
    <x v="6"/>
    <s v="GESTION HD"/>
    <s v="RICARDO R GALLEGOS OYANEDER"/>
    <s v="frp_fpetro"/>
    <s v="3-Moderado/Limitado"/>
    <x v="1"/>
    <s v="Media"/>
    <x v="1"/>
    <s v="RABIE HNOSLTDA"/>
    <s v="HD/_x000a_[RABIE] Actualizaciones parches mensuales VM / SO MS / Enero"/>
    <s v="05/02/2024 11:04:13"/>
    <s v="05/02/2024 11:04:50"/>
    <s v="Cerrado"/>
    <s v="CDP ANTIGUO 1"/>
    <s v="CDP ANTIGUO 2"/>
    <s v="06/02/2024 18:10:08"/>
    <s v="06/02/2024 23:50:00"/>
    <s v="PREVENTIVO: NO_x000a_CODIGO DE SERVICIO:_x000a_DIRECCION:_x000a_QUIEN REPORTA: Alberto Bezares Ovalle +56 9 71268048 /_x000a_CONTACTO EN TERRENO:Alberto Bezares Ovalle +56 9 71268048 /_x000a_PROBLEMA:_x000a_REQUERIMIENTO: Junto con saludar, agradeceré su apoyo generando folio como requerim"/>
    <s v="Se envia informacion segun solicitud."/>
    <d v="1899-12-31T01:38:48"/>
    <d v="1899-12-31T07:05:55"/>
    <d v="1899-12-30T05:27:07"/>
  </r>
  <r>
    <s v="INC000002596090"/>
    <s v="HOUSING"/>
    <x v="13"/>
    <s v="BELIEVE"/>
    <s v="CRISTOPHER MALDONADO ROMERO"/>
    <s v="frp_xgambo"/>
    <s v="3-Moderado/Limitado"/>
    <x v="1"/>
    <s v="Media"/>
    <x v="1"/>
    <s v="ALBANETWORK SOCIEDAD ANONIMA"/>
    <s v="GESTION DATACENTER/ ACCESOS / ALBANETWORK SOCIEDAD ANONIMA"/>
    <s v="05/02/2024 12:17:34"/>
    <s v="05/02/2024 12:23:11"/>
    <s v="Cerrado"/>
    <s v="COMUNICACIONES"/>
    <s v="VPN IP - MPLS"/>
    <s v="05/02/2024 13:04:09"/>
    <s v="05/02/2024 23:50:00"/>
    <s v="EMPRESA: ALBANETWORK SOCIEDAD ANONIMA_x000a_CÓDIGO DE SERVICIO: _x000a_DIRECCIÓN: Av. Apoquindo #7071, Las Condes, Santiago_x000a_NOMBRE DE QUIEN REPORTA:René González Vargas_x000a_TELÉFONO DE QUIEN REPORTA:  56979898669_x000a_NOMBRE DE CONTACTO EN TERRENO: _x000a_REQUERIMIENTO : Revisión"/>
    <s v="Se efectúa contacto con cliente: N/A_x000a_Teléfono de contacto: N/A_x000a_Acciones realizadas: Accesos autorizados para personal descrito en planilla_x000a_Solución paliativa o definitiva: N/A_x000a_Acciones de Mejora, Recomendaciones: N/A_x000a_Causa Raíz: N/A"/>
    <d v="1899-12-30T00:29:30"/>
    <d v="1899-12-30T00:46:35"/>
    <d v="1899-12-30T00:17:05"/>
  </r>
  <r>
    <s v="INC000002596163"/>
    <s v="HOUSING"/>
    <x v="8"/>
    <s v="ADMINISTRADORES RESIDENTES"/>
    <s v="FERNEY D GARZON PEÑA"/>
    <s v="frp_jugonz"/>
    <s v="3-Moderado/Limitado"/>
    <x v="1"/>
    <s v="Media"/>
    <x v="1"/>
    <s v="TIWS CHILE II SPA"/>
    <s v="GESTION DATACENTER/ ACCESOS / TIWS CHILE II SPA"/>
    <s v="05/02/2024 10:05:44"/>
    <s v="05/02/2024 10:09:03"/>
    <s v="Cerrado"/>
    <s v="COMUNICACIONES"/>
    <s v="VPN IP - MPLS"/>
    <s v="05/02/2024 12:46:57"/>
    <s v="05/02/2024 23:50:00"/>
    <s v="EMPRESA: TIWS CHILE II SPA_x000a_CÓDIGO DE SERVICIO: _x000a_DIRECCIÓN: Av. Presidente Prieto #226, Paine, Santiago_x000a_NOMBRE DE QUIEN REPORTA: Roxana Mateluna Martínez_x000a_TELÉFONO DE QUIEN REPORTA: 961887911_x000a_NOMBRE DE CONTACTO EN TERRENO: Roxana Mateluna_x000a_PROBLEMA: Se requ"/>
    <m/>
    <d v="1899-12-30T02:28:28"/>
    <d v="1899-12-30T02:41:13"/>
    <d v="1899-12-30T00:12:45"/>
  </r>
  <r>
    <s v="INC000002596189"/>
    <s v="HOSTING VIRTUAL"/>
    <x v="7"/>
    <s v="OPERACION N1"/>
    <s v="SEBASTIAN I ACUÑA GUZMAN"/>
    <s v="tct_sacuna"/>
    <s v="4-Menor/Localizado"/>
    <x v="0"/>
    <s v="Baja"/>
    <x v="1"/>
    <s v="TELEFONICA EMPRESAS DE CHILE SA"/>
    <s v="Revisión reporte de filesystem"/>
    <s v="05/02/2024 10:19:04"/>
    <s v="05/02/2024 10:20:01"/>
    <s v="Cerrado"/>
    <s v="TI"/>
    <s v="SISTEMAS OPERATIVOS"/>
    <s v="05/02/2024 15:40:58"/>
    <s v="05/02/2024 23:50:00"/>
    <s v="Se revisan filesystem alarmados en reprote correspondiente."/>
    <s v="No se realizarán más gestiones sobre este folio, cierre ok."/>
    <d v="1899-12-30T00:00:00"/>
    <d v="1899-12-30T00:00:00"/>
    <d v="1899-12-30T00:00:00"/>
  </r>
  <r>
    <s v="INC000002596240"/>
    <s v="SAP"/>
    <x v="9"/>
    <s v="CLOUD SAP HANA"/>
    <s v="NICOLAS A SAAVEDRA EGUILUZ"/>
    <s v="tct_nsaave"/>
    <s v="4-Menor/Localizado"/>
    <x v="0"/>
    <s v="Baja"/>
    <x v="1"/>
    <s v="TELEFONICA EMPRESAS DE CHILE SA"/>
    <s v="Checklist Diario Clientes 05.02.24"/>
    <s v="05/02/2024 10:07:27"/>
    <s v="05/02/2024 10:08:35"/>
    <s v="Cerrado"/>
    <s v="Service"/>
    <s v="Internal"/>
    <s v="05/02/2024 10:09:01"/>
    <s v="05/02/2024 23:50:00"/>
    <s v="Se realiza Checklist Diario de los clientes; _x000a_HDC_x000a_NUTRISCO"/>
    <s v="Se realiza Checklist Diario de los clientes; _x000a_HDC_x000a_NUTRISCO"/>
    <d v="1899-12-30T00:00:00"/>
    <d v="1899-12-30T00:01:34"/>
    <d v="1899-12-30T00:01:34"/>
  </r>
  <r>
    <s v="INC000002596244"/>
    <s v="VPN IP - MPLS"/>
    <x v="9"/>
    <s v="GESTION HD"/>
    <s v="NICOLAS A SAAVEDRA EGUILUZ"/>
    <s v="frp_pcamay"/>
    <s v="3-Moderado/Limitado"/>
    <x v="1"/>
    <s v="Media"/>
    <x v="1"/>
    <s v="NUTRISCO CHILE SA"/>
    <s v="HD/RV: Creación Usuario SAP QAS"/>
    <s v="05/02/2024 10:19:09"/>
    <s v="05/02/2024 10:20:13"/>
    <s v="Cerrado"/>
    <s v="Service"/>
    <s v="Internal"/>
    <s v="05/02/2024 11:38:10"/>
    <s v="05/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He creado el usuario XMIRANDA según lo solicitado."/>
    <d v="1899-12-30T00:00:00"/>
    <d v="1899-12-30T01:19:01"/>
    <d v="1899-12-30T01:19:01"/>
  </r>
  <r>
    <s v="INC000002596262"/>
    <s v="HOUSING"/>
    <x v="13"/>
    <s v="BELIEVE"/>
    <s v="CRISTOPHER MALDONADO ROMERO"/>
    <s v="frp_dvilca"/>
    <s v="3-Moderado/Limitado"/>
    <x v="1"/>
    <s v="Media"/>
    <x v="1"/>
    <s v="TELEFONICA EMPRESAS DE CHILE SA"/>
    <s v="GESTION DATACENTER/ ACCESOS /TELEFONICA EMPRESAS DE CHILE SA"/>
    <s v="05/02/2024 10:41:15"/>
    <s v="05/02/2024 10:47:41"/>
    <s v="Cerrado"/>
    <s v="COMUNICACIONES"/>
    <s v="VPN IP - MPLS"/>
    <s v="05/02/2024 11:30:33"/>
    <s v="05/02/2024 23:50:00"/>
    <s v="EMPRESA:TELEFONICA EMPRESAS DE CHILE SA_x000a_CÓDIGO DE SERVICIO: _x000a_DIRECCIÓN:Av. Apoquindo #7071, Las Condes, Santiago_x000a_NOMBRE DE QUIEN REPORTA:Eduardo Farías (Nabiax)_x000a_TELÉFONO DE QUIEN REPORTA:992982563_x000a_NOMBRE DE CONTACTO EN TERRENO: _x000a_PROBLEMA:_x000a_REUNION DE OBRA"/>
    <s v="Se efectúa contacto con cliente: N/A_x000a_Teléfono de contacto: N/A_x000a_Acciones realizadas: Acceso autorizado para personal descrito en plantilla_x000a_Solución paliativa o definitiva: N/A_x000a_Acciones de Mejora, Recomendaciones: N/A_x000a_Causa Raíz: N/A"/>
    <d v="1899-12-30T00:36:11"/>
    <d v="1899-12-30T00:49:18"/>
    <d v="1899-12-30T00:13:07"/>
  </r>
  <r>
    <s v="INC000002596344"/>
    <s v="HOSTING VIRTUAL"/>
    <x v="6"/>
    <s v="DUOC TICKET AUTOMATICO"/>
    <s v="ALEJANDRO ACEVEDO VALENZUELA"/>
    <s v="frp_lmosqu"/>
    <s v="4-Menor/Localizado"/>
    <x v="0"/>
    <s v="Baja"/>
    <x v="1"/>
    <s v="FUNDACION INSTITUTO PROFESIONAL DUOC UC"/>
    <s v="DUOC  | REQ  |  Solicitud lista de usuarios sin inicio de sesión"/>
    <s v="05/02/2024 12:56:05"/>
    <s v="05/02/2024 12:59:32"/>
    <s v="Cerrado"/>
    <s v="CDP ANTIGUO 1"/>
    <s v="CDP ANTIGUO 2"/>
    <s v="05/02/2024 16:25:12"/>
    <s v="0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adjunta listado de usuarios sin conexión hace más de 100 dias. Con lo cual se cumple condición sobre cuentas creadas en Nov 2023."/>
    <d v="1899-12-30T00:01:08"/>
    <d v="1899-12-30T03:29:07"/>
    <d v="1899-12-30T03:27:59"/>
  </r>
  <r>
    <s v="INC000002596355"/>
    <s v="HOUSING"/>
    <x v="14"/>
    <s v="BELIEVE"/>
    <s v="SEBASTIAN A JARA VIDAL"/>
    <s v="frp_xgambo"/>
    <s v="3-Moderado/Limitado"/>
    <x v="1"/>
    <s v="Media"/>
    <x v="1"/>
    <s v="NCG SERVICIOS S.A."/>
    <s v="GESTION DATACENTER/ ACCESOS / NCG SERVICIOS S.A."/>
    <s v="05/02/2024 13:24:32"/>
    <s v="05/02/2024 13:26:41"/>
    <s v="Cerrado"/>
    <s v="COMUNICACIONES"/>
    <s v="VPN IP - MPLS"/>
    <s v="05/02/2024 13:45:38"/>
    <s v="05/02/2024 23:50:00"/>
    <s v="EMPRESA: NCG SERVICIOS S.A._x000a_CÓDIGO DE SERVICIO: _x000a_DIRECCIÓN:Calle San Martin #50, Santiago Centro, Santiago_x000a_NOMBRE DE QUIEN REPORTA:Alfredo Naranjo_x000a_TELÉFONO DE QUIEN REPORTA:  994479877_x000a_NOMBRE DE CONTACTO EN TERRENO: _x000a_REQUERIMIENTO : Inspección Visual Rac"/>
    <m/>
    <d v="1899-12-30T00:07:01"/>
    <d v="1899-12-30T00:21:06"/>
    <d v="1899-12-30T00:14:05"/>
  </r>
  <r>
    <s v="INC000002596403"/>
    <s v="VPN IP - MPLS"/>
    <x v="3"/>
    <s v="GESTION HD"/>
    <s v="PABLO N OLIVA ALARCON"/>
    <s v="frp_fpetro"/>
    <s v="3-Moderado/Limitado"/>
    <x v="1"/>
    <s v="Media"/>
    <x v="1"/>
    <s v="XINERGIA LABORAL S A"/>
    <s v="HD/_x000a_Clonar VM 192.168.190.4 Xinerlink-SQL"/>
    <s v="05/02/2024 16:24:43"/>
    <s v="05/02/2024 16:27:02"/>
    <s v="Cerrado"/>
    <s v="CDP ANTIGUO 1"/>
    <s v="CDP ANTIGUO 2"/>
    <s v="06/02/2024 17:14:30"/>
    <s v="06/02/2024 23:50:00"/>
    <s v="PREVENTIVO: NO_x000a_CODIGO DE SERVICIO: _x000a_DIRECCION:_x000a_QUIEN REPORTA:_x000a_CONTACTO EN TERRENO:_x000a__x000a_REQUERIMIENTO:_x000a__x000a_Buenas tardes, junto con saludar solicitamos su apoyo en la clonación de_x000a_la máquina 192.168.190.4, esta debe quedar renombrada como_x000a_Xinerlink-SQL-Dev, tam"/>
    <s v="FASE RESOLUCIÓN Y RECUPERACIÓN_x000a__x000a_Se efectúa contacto con cliente: NA_x000a__x000a_Teléfono de contacto: Na_x000a__x000a_Acciones realizadas: Personal de implantacion toma el caso, y asigna el espacio requerido_x000a__x000a_Solución paliativa o definitiva: paliativa_x000a__x000a_Acciones de Mejora, Reco"/>
    <d v="1899-12-30T14:49:20"/>
    <d v="1899-12-31T00:49:47"/>
    <d v="1899-12-30T10:00:27"/>
  </r>
  <r>
    <s v="INC000002596453"/>
    <s v="HOUSING"/>
    <x v="11"/>
    <s v="APQ ACCESOS"/>
    <s v="JOSE G MARQUEZ MARCANO"/>
    <s v="tct_josmam"/>
    <s v="4-Menor/Localizado"/>
    <x v="0"/>
    <s v="Baja"/>
    <x v="1"/>
    <s v="TELEFONICA EMPRESAS DE CHILE SA"/>
    <s v="TOMA DE ALARMAS DE CLIENTES"/>
    <s v="05/02/2024 11:13:27"/>
    <s v="05/02/2024 11:14:16"/>
    <s v="Cerrado"/>
    <s v="CDP ANTIGUO 1"/>
    <s v="CDP ANTIGUO 2"/>
    <s v="05/02/2024 11:15:27"/>
    <s v="05/02/2024 23:50:00"/>
    <s v="TOMA DE ALARMAS DE CLIENTES"/>
    <s v="TOMA DE ALARMAS REALIZADAS"/>
    <d v="1899-12-30T00:00:56"/>
    <d v="1899-12-30T00:02:00"/>
    <d v="1899-12-30T00:01:04"/>
  </r>
  <r>
    <s v="INC000002596480"/>
    <s v="INFRAESTRUCTURA DC"/>
    <x v="2"/>
    <s v="APQ ACCESOS"/>
    <s v="JONATHAN A MARQUEZ ASTENGO"/>
    <s v="tct_jmarqu"/>
    <s v="4-Menor/Localizado"/>
    <x v="0"/>
    <s v="Baja"/>
    <x v="0"/>
    <s v="TELEFONICA CYBERSECURITY TECH CHILE SPA"/>
    <s v="SUPERVISION CELULOSA ARAUCO/CRQ 81351"/>
    <s v="05/02/2024 11:28:57"/>
    <s v="05/02/2024 11:32:22"/>
    <s v="Cerrado"/>
    <s v="CDP ANTIGUO 1"/>
    <s v="CDP ANTIGUO 2"/>
    <s v="06/02/2024 9:44:52"/>
    <s v="06/02/2024 23:50:00"/>
    <s v="PREVENTIVO: NO_x000a_CÓDIGO DE SERVICIO: INC000002596480_x000a_DIRECCIÓN:  DCSM_x000a_QUIEN REPORTA: RENE VILLEGAS_x000a_CONTACTO EN TERRENO: DC OPERADOR N1_x000a_PROBLEMA: SUPERVISION CRQ_x000a_REQUERIMIENTO: INGRESO DE EQUIPOS"/>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596485"/>
    <s v="HOUSING"/>
    <x v="13"/>
    <s v="ADMINISTRADORES RESIDENTES"/>
    <s v="CRISTOPHER MALDONADO ROMERO"/>
    <s v="frp_jugonz"/>
    <s v="3-Moderado/Limitado"/>
    <x v="1"/>
    <s v="Media"/>
    <x v="1"/>
    <s v="TELEFONICA EMPRESAS DE CHILE SA"/>
    <s v="GESTION DATACENTER/ ACCESOS / TELEFONICA EMPRESAS DE CHILE SA"/>
    <s v="05/02/2024 11:37:10"/>
    <s v="05/02/2024 11:45:05"/>
    <s v="Cerrado"/>
    <s v="COMUNICACIONES"/>
    <s v="VPN IP - MPLS"/>
    <s v="05/02/2024 12:29:57"/>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 _x000a_Acciones realizadas: Accesos autorizados para personal descrito en planillas_x000a_Solución paliativa o definitiva: N/A_x000a_Acciones de Mejora, Recomendaciones: N/A_x000a_Causa Raíz: N/A"/>
    <d v="1899-12-30T00:38:19"/>
    <d v="1899-12-30T00:52:47"/>
    <d v="1899-12-30T00:14:28"/>
  </r>
  <r>
    <s v="INC000002596489"/>
    <s v="HOUSING"/>
    <x v="13"/>
    <s v="ADMINISTRADORES RESIDENTES"/>
    <s v="CRISTOPHER MALDONADO ROMERO"/>
    <s v="frp_jugonz"/>
    <s v="3-Moderado/Limitado"/>
    <x v="1"/>
    <s v="Media"/>
    <x v="1"/>
    <s v="TELEFONICA EMPRESAS DE CHILE SA"/>
    <s v="GESTION DATACENTER/ ACCESOS / TELEFONICA EMPRESAS DE CHILE SA"/>
    <s v="05/02/2024 11:38:43"/>
    <s v="05/02/2024 11:45:38"/>
    <s v="Cerrado"/>
    <s v="COMUNICACIONES"/>
    <s v="VPN IP - MPLS"/>
    <s v="05/02/2024 12:33:33"/>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_x000a_Acciones realizadas: Accesos autorizados para personal descrito en planillas_x000a_Solución paliativa o definitiva: N/A_x000a_Acciones de Mejora, Recomendaciones: N/A_x000a_Causa Raíz: N/A"/>
    <d v="1899-12-30T00:41:40"/>
    <d v="1899-12-30T00:54:50"/>
    <d v="1899-12-30T00:13:10"/>
  </r>
  <r>
    <s v="INC000002596510"/>
    <s v="TICKET-INTELIGENTE"/>
    <x v="3"/>
    <s v="GESTION TI"/>
    <s v="MOISES E MONTERO RAMOS"/>
    <s v="USR_TSIGHT"/>
    <s v="1-Extenso/Generalizado"/>
    <x v="0"/>
    <s v="Baja"/>
    <x v="3"/>
    <s v="FUNDACION INSTITUTO PROFESIONAL DUOC UC"/>
    <s v="fiprdu01 - ilo_pmontt TICKET AUTOMATICO"/>
    <s v="05/02/2024 11:48:19"/>
    <s v="05/02/2024 11:48:19"/>
    <s v="Cerrado"/>
    <s v="TRUESIGHT"/>
    <s v="TRUESIGHT"/>
    <s v="05/02/2024 15:59:28"/>
    <s v="05/02/2024 23:50:00"/>
    <s v="PREVENTIVO=SI_x000a_CODIGO DE SERVICIO=ILO_PMONTT_x000a_DIRECCION=NULL_x000a_CIUDAD=NULL_x000a_COMUNA LOCAL=_x000a_REGION=NULL_x000a_QUIEN REPORTA=Ticket automático_x000a_CONTACTO EN TERRENO=_x000a_PROBLEMA=Node FIPRDU01 - ILO_PMONTT is Down_x000a_REQUERIMIENTO=_x000a_EQUIPOS ENERGIZADO O REINICIADO=_x000a_HORARIO DE A"/>
    <s v="Se efectúa contacto con cliente: N/A_x000a_Teléfono de contacto: N/A_x000a_Acciones realizadas: Equipo no es administrado por telefonica, favor derivar _x000a_Solución paliativa o definitiva: definitiva_x000a_Acciones de Mejora, Recomendaciones: N/A_x000a_Causa Raíz:N/A"/>
    <d v="1899-12-30T01:53:11"/>
    <d v="1899-12-30T04:11:09"/>
    <d v="1899-12-30T02:17:58"/>
  </r>
  <r>
    <s v="INC000002596547"/>
    <s v="HOUSING"/>
    <x v="13"/>
    <s v="ADMINISTRADORES RESIDENTES"/>
    <s v="CRISTOPHER MALDONADO ROMERO"/>
    <s v="frp_jugonz"/>
    <s v="3-Moderado/Limitado"/>
    <x v="1"/>
    <s v="Media"/>
    <x v="1"/>
    <s v="HDI SEGUROS S A"/>
    <s v="GESTION DATACENTER/ ACCESOS / HDI SEGUROS S A"/>
    <s v="05/02/2024 12:27:02"/>
    <s v="05/02/2024 12:29:45"/>
    <s v="Cerrado"/>
    <s v="COMUNICACIONES"/>
    <s v="VPN IP - MPLS"/>
    <s v="05/02/2024 12:43:08"/>
    <s v="05/02/2024 23:50:00"/>
    <s v="EMPRESA: HDI SEGUROS S A_x000a_CÓDIGO DE SERVICIO: _x000a_DIRECCIÓN: Av. Apoquindo #7071, Las Condes, Santiago_x000a_NOMBRE DE QUIEN REPORTA: Operador DataCenter Sites_x000a_TELÉFONO DE QUIEN REPORTA: +56 2 22025776 / +56 9 81290517_x000a_NOMBRE DE CONTACTO EN TERRENO: Álvaro Ulloa F"/>
    <s v="Se efectúa contacto con cliente: N/A_x000a_Teléfono de contacto: N/A_x000a_Acciones realizadas: Accesos autorizados para personal descrito en planilla_x000a_Solución paliativa o definitiva: N/A_x000a_Acciones de Mejora, Recomendaciones: N/A_x000a_Causa Raíz: N/A"/>
    <d v="1899-12-30T00:00:00"/>
    <d v="1899-12-30T00:16:06"/>
    <d v="1899-12-30T00:16:06"/>
  </r>
  <r>
    <s v="INC000002596591"/>
    <s v="RED INTERNA"/>
    <x v="10"/>
    <s v="APQ ACCESOS"/>
    <s v="CRISTOPHER MALDONADO ROMERO"/>
    <s v="tct_cmaldo"/>
    <s v="4-Menor/Localizado"/>
    <x v="0"/>
    <s v="Baja"/>
    <x v="0"/>
    <s v="TELEFONICA EMPRESAS DE CHILE SA"/>
    <s v="RONDA TOMA DE TEMPERATURAS SALAS TIC"/>
    <s v="05/02/2024 13:04:42"/>
    <s v="05/02/2024 13:18:17"/>
    <s v="Cerrado"/>
    <s v="CDP ANTIGUO 1"/>
    <s v="CDP ANTIGUO 2"/>
    <s v="05/02/2024 13:31:56"/>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596599"/>
    <s v="TICKET-INTELIGENTE"/>
    <x v="7"/>
    <s v="GESTION TI"/>
    <s v="SEBASTIAN I ACUÑA GUZMAN"/>
    <s v="USR_TSIGHT"/>
    <s v="1-Extenso/Generalizado"/>
    <x v="0"/>
    <s v="Baja"/>
    <x v="3"/>
    <s v="TELEFONICA EMPRESAS DE CHILE SA"/>
    <s v="prod-ar-apirest01 TICKET AUTOMATICO"/>
    <s v="05/02/2024 13:08:03"/>
    <s v="05/02/2024 13:08:03"/>
    <s v="Cerrado"/>
    <s v="TI"/>
    <s v="SISTEMAS OPERATIVOS"/>
    <s v="05/02/2024 15:38:00"/>
    <s v="05/02/2024 23:50:00"/>
    <s v="PREVENTIVO=SI_x000a_CODIGO DE SERVICIO=prod-ar-apirest01_x000a_DIRECCION=DC_x000a_CIUDAD=SANTIAGO_x000a_COMUNA LOCAL=_x000a_REGION=REGIÃ“N METROPOLITANA DE SANTIAGO_x000a_QUIEN REPORTA=Ticket automático_x000a_CONTACTO EN TERRENO=_x000a_PROBLEMA=High RAM Usage Alert for Node RMDY - prod_ar_apirest01_x000a_RE"/>
    <s v="Se revisa el servidor alarmado, encontrando que el alto consumo de memoria corresponde a procesos Java, como se ve en la siguiente imagen._x000a__x000a_No se ven problemas de rendimiento en el servidor producido por la alarma reportada."/>
    <d v="1899-12-30T01:22:38"/>
    <d v="1899-12-30T02:29:57"/>
    <d v="1899-12-30T01:07:19"/>
  </r>
  <r>
    <s v="INC000002596624"/>
    <s v="VPN IP - MPLS"/>
    <x v="9"/>
    <s v="GESTION HD"/>
    <s v="EWALD R GALAZ MILLALEO"/>
    <s v="frp_fpetro"/>
    <s v="3-Moderado/Limitado"/>
    <x v="1"/>
    <s v="Media"/>
    <x v="1"/>
    <s v="ACMA S.A."/>
    <s v="REQ/_x000a_RE: ACMA - RE: envio repetitivo de oc"/>
    <s v="05/02/2024 12:35:55"/>
    <s v="05/02/2024 12:39:21"/>
    <s v="Cerrado"/>
    <s v="Service"/>
    <s v="Internal"/>
    <s v="06/02/2024 14:10:53"/>
    <s v="06/02/2024 23:50:00"/>
    <s v="PREVENTIVO: NO_x000a_CODIGO DE SERVICIO: _x000a_DIRECCION:_x000a_QUIEN REPORTA:_x000a_CONTACTO EN TERRENO:_x000a__x000a_REQUERIMIENTO:_x000a__x000a__x000a__x000a_Se ha procedido abrir la conexión remota para el sistema ERP QAS (ACQ) y_x000a_agregar los datos del usuario enviado al área segura._x000a__x000a_EQUIPOS ENERGIZADO/REINI"/>
    <s v="Estimados,_x000a__x000a_Se adjunta correo de respuesta enviada al cliente._x000a__x000a_Saludos."/>
    <d v="1899-12-30T16:55:44"/>
    <d v="1899-12-31T01:34:58"/>
    <d v="1899-12-30T08:39:14"/>
  </r>
  <r>
    <s v="INC000002596693"/>
    <s v="MONITOREO"/>
    <x v="4"/>
    <s v="SM OPERACIONES"/>
    <s v="GONZALO MENDOZA MARTINEZ"/>
    <s v="tct_decruz"/>
    <s v="4-Menor/Localizado"/>
    <x v="2"/>
    <s v="Media"/>
    <x v="1"/>
    <s v="TELEFONICA GLOBAL TECHNOLOGY S.A.AGENCIA EN CHILE"/>
    <s v="ALERTAS DE MONITOREO"/>
    <s v="05/02/2024 15:51:24"/>
    <s v="05/02/2024 15:55:17"/>
    <s v="Cerrado"/>
    <s v="TRUESIGHT"/>
    <s v="TRUESIGHT"/>
    <s v="07/02/2024 16:48:07"/>
    <s v="07/02/2024 23:50:00"/>
    <s v="Nombre Alerta_x0009_Nodo Afectado_x0009_Objeto Afectado_x0009_Tipo de Objeto_x0009_ Direccion IP_x000a__x000a_GestionEventos_AlertaUPDOWN_Server_Principal_x0009_FIPRDU01 - DCACDVALPO1_x0009_FIPRDU01 - DCACDVALPO1_x0009_Node_x0009_10.20.8.11_x000a__x000a_GestionEventos_AlertaUPDOWN_Server_Principal_x0009_GPSCHI01 - LNPRWS_GPS04_x0009_GPS"/>
    <s v="FASE RESOLUCIÓN Y RECUPERACIÓN_x000a__x000a_Se efectúa contacto con cliente: GPS Pablo Meza_x000a__x000a_Teléfono de contacto: nn_x000a__x000a_Acciones realizadas: Se eliminan alertas en caso de ser necesario. Se escalan servidores caídos a cliente y se normalizan servidores funcionales."/>
    <d v="1899-12-30T00:00:00"/>
    <d v="1899-12-30T00:00:00"/>
    <d v="1899-12-30T00:00:00"/>
  </r>
  <r>
    <s v="INC000002596714"/>
    <s v="HOUSING"/>
    <x v="14"/>
    <s v="BELIEVE"/>
    <s v="SEBASTIAN A JARA VIDAL"/>
    <s v="frp_jcarri"/>
    <s v="3-Moderado/Limitado"/>
    <x v="1"/>
    <s v="Media"/>
    <x v="1"/>
    <s v="FUNDACION EDUCACIONAL PARA EL DESARROLLO INTEGRAL DEL MENOR"/>
    <s v="GESTION DATACENTER/ ACCESOS /FUNDACION EDUCACIONAL PARA EL DESARROLLO INTEGRAL DEL MENOR"/>
    <s v="05/02/2024 12:18:26"/>
    <s v="05/02/2024 12:20:20"/>
    <s v="Cerrado"/>
    <s v="COMUNICACIONES"/>
    <s v="VPN IP - MPLS"/>
    <s v="05/02/2024 12:44:14"/>
    <s v="05/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m/>
    <d v="1899-12-30T00:03:06"/>
    <d v="1899-12-30T00:25:48"/>
    <d v="1899-12-30T00:22:42"/>
  </r>
  <r>
    <s v="INC000002596723"/>
    <s v="HOUSING"/>
    <x v="8"/>
    <s v="BELIEVE"/>
    <s v="FERNEY D GARZON PEÑA"/>
    <s v="frp_jcarri"/>
    <s v="3-Moderado/Limitado"/>
    <x v="1"/>
    <s v="Media"/>
    <x v="1"/>
    <s v="FORUM SERVICIOS FINANCIEROS SA"/>
    <s v="GESTION DATACENTER/ ACCESOS /FORUM SERVICIOS FINANCIEROS SA"/>
    <s v="05/02/2024 12:50:37"/>
    <s v="05/02/2024 12:52:02"/>
    <s v="Cerrado"/>
    <s v="COMUNICACIONES"/>
    <s v="VPN IP - MPLS"/>
    <s v="05/02/2024 17:15:31"/>
    <s v="05/02/2024 23:50:00"/>
    <s v="EMPRESA:FORUM SERVICIOS FINANCIEROS SA_x000a_CÓDIGO DE SERVICIO: _x000a_DIRECCIÓN:AV. Presidente Prieto #226, Paine, Santiago_x000a_NOMBRE DE QUIEN REPORTA:Roxana Jara _x000a_TELÉFONO DE QUIEN REPORTA:9 94372663_x000a_NOMBRE DE CONTACTO EN TERRENO: _x000a_REQUERIMIENTO: Se requiere accesos"/>
    <m/>
    <d v="1899-12-30T04:08:09"/>
    <d v="1899-12-30T04:24:54"/>
    <d v="1899-12-30T00:16:45"/>
  </r>
  <r>
    <s v="INC000002596803"/>
    <s v="RED INTERNA"/>
    <x v="6"/>
    <s v="APQ ACCESOS"/>
    <s v="GIOVANNI D ROCCO VALENZUELA"/>
    <s v="tct_javcac"/>
    <s v="4-Menor/Localizado"/>
    <x v="0"/>
    <s v="Baja"/>
    <x v="1"/>
    <s v="TELEFONICA CYBERSECURITY TECH CHILE SPA"/>
    <s v="Creación de cuentas"/>
    <s v="05/02/2024 14:41:10"/>
    <s v="05/02/2024 14:43:16"/>
    <s v="Cerrado"/>
    <s v="CDP ANTIGUO 1"/>
    <s v="CDP ANTIGUO 2"/>
    <s v="08/02/2024 10:03:33"/>
    <s v="08/02/2024 23:50:00"/>
    <s v="OBSERVACION: habilitación de cuentas para en gestor documental._x000a__x000a_URL:  http://10.66.36.5:91/sites/ssd/servicios/Operaciones/SitePages/Home.aspx_x000a__x000a__x000a_DATOS DE OPERADORES:_x000a__x000a_NOMBRE: Jonathan Alexis _x0009_Marquez_x0009_Astengo_x0009__x000a_RUT : 17483015-0 _x000a_CORREO CORPORATIVO: jonath"/>
    <s v="se envian credenciales segun lo solciitado en folio para gestor documental"/>
    <d v="1899-12-30T00:00:00"/>
    <d v="1899-12-30T00:00:00"/>
    <d v="1899-12-30T00:00:00"/>
  </r>
  <r>
    <s v="INC000002596888"/>
    <s v="COMUNICACIONES"/>
    <x v="6"/>
    <s v="GESTION PLATAFORMA CLIENTES"/>
    <s v="ALEJANDRO ACEVEDO VALENZUELA"/>
    <s v="lmolcont"/>
    <s v="3-Moderado/Limitado"/>
    <x v="1"/>
    <s v="Media"/>
    <x v="1"/>
    <s v="TELEFONICA EMPRESAS DE CHILE SA"/>
    <s v="REINICIO PASSWORD VPN"/>
    <s v="05/02/2024 14:17:50"/>
    <s v="05/02/2024 14:17:50"/>
    <s v="Cerrado"/>
    <s v="PLATAFORMAS"/>
    <s v="REMEDY EMPRESAS"/>
    <s v="05/02/2024 15:52:50"/>
    <s v="05/02/2024 23:50:00"/>
    <s v="FAVOR REINICIAR PASSWORD VPN DE LOS SIGUIENTES USUARIOS: _x000a__x000a_p.bhernandez - enviar password al siguiente correo = brany.hernandez@movistar.cl_x000a__x000a_Slds.,_x000a__x000a_Luis Molina."/>
    <s v="Buen día. Password reiniciada"/>
    <d v="1899-12-30T00:00:00"/>
    <d v="1899-12-30T01:35:00"/>
    <d v="1899-12-30T01:35:00"/>
  </r>
  <r>
    <s v="INC000002597035"/>
    <s v="RED INTERNA"/>
    <x v="10"/>
    <s v="APQ ACCESOS"/>
    <s v="CRISTOPHER MALDONADO ROMERO"/>
    <s v="tct_cmaldo"/>
    <s v="4-Menor/Localizado"/>
    <x v="0"/>
    <s v="Baja"/>
    <x v="0"/>
    <s v="TELEFONICA EMPRESAS DE CHILE SA"/>
    <s v="RONDA TOMA DE TEMPERATURAS SALAS TIC"/>
    <s v="05/02/2024 16:02:37"/>
    <s v="05/02/2024 16:03:49"/>
    <s v="Cerrado"/>
    <s v="CDP ANTIGUO 1"/>
    <s v="CDP ANTIGUO 2"/>
    <s v="05/02/2024 16:54:20"/>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597089"/>
    <s v="HOSTING VIRTUAL"/>
    <x v="6"/>
    <s v="SISTEMA OPERATIVO MICROSOFT"/>
    <s v="PAUL A SEPULVEDA ALVAREZ"/>
    <s v="tct_psepul"/>
    <s v="4-Menor/Localizado"/>
    <x v="0"/>
    <s v="Baja"/>
    <x v="1"/>
    <s v="TELEFONICA GLOBAL TECHNOLOGY S.A.AGENCIA EN CHILE"/>
    <s v="c4-tic-cl paine unir a dominio nuevo servidor"/>
    <s v="05/02/2024 18:24:05"/>
    <s v="05/02/2024 18:25:11"/>
    <s v="Cerrado"/>
    <s v="TI"/>
    <s v="SISTEMAS OPERATIVOS"/>
    <s v="05/02/2024 18:30:35"/>
    <s v="05/02/2024 23:50:00"/>
    <s v="se procedió a subir el nuevo servidor como controlador de dominio en tic.cl._x000a_En este despliegue se añadió la configuración del certificado necesario para que la conexión ldap por el puerto 636 sea segura, según los requerimientos de vcenter._x000a_El workaroun"/>
    <s v="se procedió a subir el nuevo servidor como controlador de dominio en tic.cl._x000a_En este despliegue se añadió la configuración del certificado necesario para que la conexión ldap por el puerto 636 sea segura, según los requerimientos de vcenter._x000a_El workaroun"/>
    <d v="1899-12-30T00:00:00"/>
    <d v="1899-12-30T00:06:30"/>
    <d v="1899-12-30T00:06:30"/>
  </r>
  <r>
    <s v="INC000002597090"/>
    <s v="HOSTING VIRTUAL"/>
    <x v="6"/>
    <s v="SISTEMA OPERATIVO MICROSOFT"/>
    <s v="PAUL A SEPULVEDA ALVAREZ"/>
    <s v="tct_psepul"/>
    <s v="4-Menor/Localizado"/>
    <x v="0"/>
    <s v="Baja"/>
    <x v="1"/>
    <s v="TELEFONICA GLOBAL TECHNOLOGY S.A.AGENCIA EN CHILE"/>
    <s v="Solarwinds - actualizar inventario"/>
    <s v="05/02/2024 18:25:40"/>
    <s v="05/02/2024 18:26:38"/>
    <s v="Cerrado"/>
    <s v="TI"/>
    <s v="SISTEMAS OPERATIVOS"/>
    <s v="05/02/2024 18:30:10"/>
    <s v="05/02/2024 23:50:00"/>
    <s v="Nuevos servidores de plataforrma solarwinds a planilla_x000a_SW-POLL08-4WBU_x000a_SW-WEB01-jcYZ_x000a_SW-POLL11-hrhw_x000a_SW-CORE01-atfZ_x000a_SW-DB01-1Vzm_x000a_SW-POLL02-tQIm_x000a_SW-POLL06-osuQ_x000a_SW-POLL07-MkUl_x000a_SW-POLL09-c6iw_x000a_SW-POLL10-b8U6_x000a_SW-POLL12-izi5_x000a_SW-POLL13-giwb_x000a_SW-WEB02-5DXm_x000a_SW-FCORE"/>
    <s v="Se realiza actualizacion de inventario incluyendo nuevos servidores solarrwinds"/>
    <d v="1899-12-30T00:00:00"/>
    <d v="1899-12-30T00:04:30"/>
    <d v="1899-12-30T00:04:30"/>
  </r>
  <r>
    <s v="INC000002597091"/>
    <s v="HOSTING VIRTUAL"/>
    <x v="6"/>
    <s v="SISTEMA OPERATIVO MICROSOFT"/>
    <s v="PAUL A SEPULVEDA ALVAREZ"/>
    <s v="tct_psepul"/>
    <s v="4-Menor/Localizado"/>
    <x v="0"/>
    <s v="Baja"/>
    <x v="1"/>
    <s v="TELEFONICA GLOBAL TECHNOLOGY S.A.AGENCIA EN CHILE"/>
    <s v="ECERT - servidores apagados"/>
    <s v="05/02/2024 18:27:02"/>
    <s v="05/02/2024 18:27:52"/>
    <s v="Cerrado"/>
    <s v="TI"/>
    <s v="SISTEMAS OPERATIVOS"/>
    <s v="05/02/2024 18:31:04"/>
    <s v="05/02/2024 23:50:00"/>
    <s v="tengo estas alertas de servidores abajo, tienes alguna info de ellos?_x000a_EMNACE01 - SRV_WEB02 10.29.240.166_x000a_EMNACE01 - SRV_WEB01 _VM 10.29.240.22"/>
    <s v="Se valida servidores apagados segun requerimiento"/>
    <d v="1899-12-30T00:00:00"/>
    <d v="1899-12-30T00:04:02"/>
    <d v="1899-12-30T00:04:02"/>
  </r>
  <r>
    <s v="INC000002597094"/>
    <s v="HOSTING VIRTUAL"/>
    <x v="6"/>
    <s v="SISTEMA OPERATIVO MICROSOFT"/>
    <s v="PAUL A SEPULVEDA ALVAREZ"/>
    <s v="tct_psepul"/>
    <s v="4-Menor/Localizado"/>
    <x v="0"/>
    <s v="Baja"/>
    <x v="1"/>
    <s v="TELEFONICA GLOBAL TECHNOLOGY S.A.AGENCIA EN CHILE"/>
    <s v="Sistema inventario - revision de JOB con fallas"/>
    <s v="05/02/2024 18:28:15"/>
    <s v="05/02/2024 18:29:25"/>
    <s v="Cerrado"/>
    <s v="TI"/>
    <s v="SISTEMAS OPERATIVOS"/>
    <s v="05/02/2024 18:32:04"/>
    <s v="05/02/2024 23:50:00"/>
    <s v="Falla en el paso 2 del JOB de sistema inventario que alimenta de datos de IP a la web"/>
    <s v="Se modifica prrocedimiento para limitar largo de IP a &lt;=15 lo que estaba dando problemas en la insercion de nuevas ip al sistema"/>
    <d v="1899-12-30T00:00:00"/>
    <d v="1899-12-30T00:03:49"/>
    <d v="1899-12-30T00:03:49"/>
  </r>
  <r>
    <s v="INC000002597108"/>
    <s v="HOSTING VIRTUAL"/>
    <x v="6"/>
    <s v="SM OPERACIONES"/>
    <s v="RICARDO R GALLEGOS OYANEDER"/>
    <s v="tct_rgalle"/>
    <s v="4-Menor/Localizado"/>
    <x v="0"/>
    <s v="Baja"/>
    <x v="1"/>
    <s v="TELEFONICA GLOBAL TECHNOLOGY S.A.AGENCIA EN CHILE"/>
    <s v="Revisión con ing residente por desconeccion tarjeta de red programada para servidores deprecados"/>
    <s v="05/02/2024 16:33:51"/>
    <s v="05/02/2024 16:34:23"/>
    <s v="Cerrado"/>
    <s v="TI"/>
    <s v="SISTEMAS OPERATIVOS"/>
    <s v="05/02/2024 16:35:45"/>
    <s v="05/02/2024 23:50:00"/>
    <s v="Revisión con ing residente por desconeccion tarjeta de red programada para servidores deprecados"/>
    <s v="Revisión con ing residente por desconeccion tarjeta de red programada para servidores deprecados"/>
    <d v="1899-12-30T00:00:00"/>
    <d v="1899-12-30T00:01:54"/>
    <d v="1899-12-30T00:01:54"/>
  </r>
  <r>
    <s v="INC000002597109"/>
    <s v="HOSTING VIRTUAL"/>
    <x v="6"/>
    <s v="SM OPERACIONES"/>
    <s v="RICARDO R GALLEGOS OYANEDER"/>
    <s v="tct_rgalle"/>
    <s v="4-Menor/Localizado"/>
    <x v="0"/>
    <s v="Baja"/>
    <x v="1"/>
    <s v="TELEFONICA GLOBAL TECHNOLOGY S.A.AGENCIA EN CHILE"/>
    <s v="Revisión gpo fondo pantalla con cliente duoc"/>
    <s v="05/02/2024 16:34:30"/>
    <s v="05/02/2024 16:34:45"/>
    <s v="Cerrado"/>
    <s v="TI"/>
    <s v="SISTEMAS OPERATIVOS"/>
    <s v="05/02/2024 16:39:55"/>
    <s v="05/02/2024 23:50:00"/>
    <s v="Revisión gpo fondo pantalla con cliente duoc"/>
    <s v="Revisión gpo fondo pantalla con cliente duoc"/>
    <d v="1899-12-30T00:00:00"/>
    <d v="1899-12-30T00:05:25"/>
    <d v="1899-12-30T00:05:25"/>
  </r>
  <r>
    <s v="INC000002597111"/>
    <s v="HOSTING VIRTUAL"/>
    <x v="6"/>
    <s v="SM OPERACIONES"/>
    <s v="RICARDO R GALLEGOS OYANEDER"/>
    <s v="tct_rgalle"/>
    <s v="4-Menor/Localizado"/>
    <x v="0"/>
    <s v="Baja"/>
    <x v="1"/>
    <s v="TELEFONICA GLOBAL TECHNOLOGY S.A.AGENCIA EN CHILE"/>
    <s v="Sesión de trabajo migración licencias TEKLA entre servidores 2012 a 2022"/>
    <s v="05/02/2024 16:34:52"/>
    <s v="05/02/2024 16:35:08"/>
    <s v="Cerrado"/>
    <s v="TI"/>
    <s v="SISTEMAS OPERATIVOS"/>
    <s v="05/02/2024 16:40:40"/>
    <s v="05/02/2024 23:50:00"/>
    <s v="Sesión de trabajo migración licencias TEKLA entre servidores 2012 a 2022"/>
    <s v="Sesión de trabajo migración licencias TEKLA entre servidores 2012 a 2022"/>
    <d v="1899-12-30T00:00:00"/>
    <d v="1899-12-30T00:05:48"/>
    <d v="1899-12-30T00:05:48"/>
  </r>
  <r>
    <s v="INC000002597128"/>
    <s v="VPN IP - MPLS"/>
    <x v="6"/>
    <s v="GESTION HD"/>
    <s v="RICARDO R GALLEGOS OYANEDER"/>
    <s v="frp_pcamay"/>
    <s v="3-Moderado/Limitado"/>
    <x v="1"/>
    <s v="Media"/>
    <x v="1"/>
    <s v="FUNDACION INSTITUTO PROFESIONAL DUOC UC"/>
    <s v="HD/Análisis parque administrado Cliente Duoc"/>
    <s v="05/02/2024 17:53:51"/>
    <s v="05/02/2024 17:55:35"/>
    <s v="Cerrado"/>
    <s v="CDP ANTIGUO 1"/>
    <s v="CDP ANTIGUO 2"/>
    <s v="08/02/2024 18:08:06"/>
    <s v="08/02/2024 23:50:00"/>
    <s v="PREVENTIVO: NO_x000a_CODIGO DE SERVICIO:_x000a_DIRECCION:_x000a_QUIEN REPORTA:56 9 9535 4350 Javier Andres Cuevas Flores_x000a_CONTACTO EN TERRENO:_x000a_PROBLEMA:_x000a_REQUERIMIENTO:avor crear requerimiento y asignar a @RICARDO RAUL GALLEGOS OYANEDER_x000a_análisis parque administrado Duoc_x000a__x000a_@D"/>
    <s v="Se envia informacion segun solicitud."/>
    <d v="1900-01-01T20:54:46"/>
    <d v="1900-01-02T00:14:15"/>
    <d v="1899-12-30T03:19:29"/>
  </r>
  <r>
    <s v="INC000002597137"/>
    <s v="HOUSING"/>
    <x v="11"/>
    <s v="APQ ACCESOS"/>
    <s v="JOSE G MARQUEZ MARCANO"/>
    <s v="tct_josmam"/>
    <s v="4-Menor/Localizado"/>
    <x v="0"/>
    <s v="Baja"/>
    <x v="1"/>
    <s v="TELEFONICA EMPRESAS DE CHILE SA"/>
    <s v="SUPERVISION:  Certificación de Enlace de Fibra Oscura, CS k2130428"/>
    <s v="05/02/2024 18:25:29"/>
    <s v="05/02/2024 18:26:24"/>
    <s v="Cerrado"/>
    <s v="CDP ANTIGUO 1"/>
    <s v="CDP ANTIGUO 2"/>
    <s v="05/02/2024 18:27:46"/>
    <s v="05/02/2024 23:50:00"/>
    <s v="Certificación de Enlace de Fibra Oscura, CS k2130428"/>
    <s v="trabajo realizado"/>
    <d v="1899-12-30T00:01:07"/>
    <d v="1899-12-30T00:02:17"/>
    <d v="1899-12-30T00:01:10"/>
  </r>
  <r>
    <s v="INC000002597142"/>
    <s v="HOUSING"/>
    <x v="11"/>
    <s v="APQ ACCESOS"/>
    <s v="JOSE G MARQUEZ MARCANO"/>
    <s v="tct_josmam"/>
    <s v="4-Menor/Localizado"/>
    <x v="0"/>
    <s v="Baja"/>
    <x v="1"/>
    <s v="TELEFONICA EMPRESAS DE CHILE SA"/>
    <s v="SUPERVISION: INSPECCION VISUAL DERCO"/>
    <s v="05/02/2024 18:33:04"/>
    <s v="05/02/2024 18:33:51"/>
    <s v="Cerrado"/>
    <s v="CDP ANTIGUO 1"/>
    <s v="CDP ANTIGUO 2"/>
    <s v="05/02/2024 18:35:00"/>
    <s v="05/02/2024 23:50:00"/>
    <s v="INSPECCION VISUAL DERCO"/>
    <s v="TRABAJO REALIZADO"/>
    <d v="1899-12-30T00:00:57"/>
    <d v="1899-12-30T00:01:56"/>
    <d v="1899-12-30T00:00:59"/>
  </r>
  <r>
    <s v="INC000002597144"/>
    <s v="VPN IP - MPLS"/>
    <x v="5"/>
    <s v="GESTION HD"/>
    <s v="JOSE E ÑANCULEF CONTRERAS"/>
    <s v="frp_pcamay"/>
    <s v="3-Moderado/Limitado"/>
    <x v="1"/>
    <s v="Media"/>
    <x v="1"/>
    <s v="TELEFONICA GLOBAL TECHNOLOGY S.A.AGENCIA EN CHILE"/>
    <s v="HD/Revisión Eventos Sospechosos"/>
    <s v="05/02/2024 18:36:38"/>
    <s v="05/02/2024 18:38:50"/>
    <s v="Cerrado"/>
    <s v="CDP ANTIGUO 1"/>
    <s v="CDP ANTIGUO 2"/>
    <s v="07/02/2024 14:32:47"/>
    <s v="07/02/2024 23:50:00"/>
    <s v="PREVENTIVO: NO_x000a_CODIGO DE SERVICIO:_x000a_DIRECCION:_x000a_QUIEN REPORTA:Deiby Yoel Santoyo Monterola +56 9 9343 3681_x000a_CONTACTO EN TERRENO:_x000a_PROBLEMA:_x000a_REQUERIMIENTO:Por favor su acostumbrado apoyo en generar ticket de requerimiento y asignar a mi bandeja TELEFONICA GLO"/>
    <s v="Fase de resolución: Se realiza revisión y análisis de logs de logs en los firewall de los 3 DC que contienen los portales de VDC, detectando alertas e intentos de conexión a los portales con diferentes cuentas._x000a_Se efectúa contacto con cliente: Cliente In"/>
    <d v="1899-12-31T15:40:50"/>
    <d v="1899-12-31T19:56:09"/>
    <d v="1899-12-30T04:15:19"/>
  </r>
  <r>
    <s v="INC000002597148"/>
    <s v="HOUSING"/>
    <x v="8"/>
    <s v="BELIEVE"/>
    <s v="JOSE G MARQUEZ MARCANO"/>
    <s v="frp_jolsso"/>
    <s v="3-Moderado/Limitado"/>
    <x v="1"/>
    <s v="Media"/>
    <x v="1"/>
    <s v="TELEFONICA EMPRESAS DE CHILE SA"/>
    <s v="GESTION DATACENTER/ ACCESOS /TELEFONICA EMPRESAS DE CHILE SA"/>
    <s v="05/02/2024 18:56:05"/>
    <s v="05/02/2024 18:57:57"/>
    <s v="Cerrado"/>
    <s v="COMUNICACIONES"/>
    <s v="VPN IP - MPLS"/>
    <s v="05/02/2024 19:10:43"/>
    <s v="05/02/2024 23:50:00"/>
    <s v="EMPRESA:TELEFONICA EMPRESAS DE CHILE SA_x000a_CÓDIGO DE SERVICIO: 904300004_x000a_DIRECCIÓN: AV. Presidente Prieto #226, Paine, Santiago_x000a_NOMBRE DE QUIEN REPORTA: Cristóbal Reyes_x000a_TELÉFONO DE QUIEN REPORTA: 987685102_x000a_NOMBRE DE CONTACTO EN TERRENO: _x000a_REQUERIMIENTO:_x000a_Reem"/>
    <s v="ACCESOS AUTORIZADOS"/>
    <d v="1899-12-30T00:00:40"/>
    <d v="1899-12-30T00:14:38"/>
    <d v="1899-12-30T00:13:58"/>
  </r>
  <r>
    <s v="INC000002597155"/>
    <s v="HOUSING"/>
    <x v="13"/>
    <s v="BELIEVE"/>
    <s v="CRISTOPHER MALDONADO ROMERO"/>
    <s v="frp_jolsso"/>
    <s v="3-Moderado/Limitado"/>
    <x v="1"/>
    <s v="Media"/>
    <x v="1"/>
    <s v="TELEFONICA EMPRESAS DE CHILE SA"/>
    <s v="GESTION DATACENTER/ ACCESOS /SINACOFI"/>
    <s v="05/02/2024 19:43:39"/>
    <s v="05/02/2024 19:44:48"/>
    <s v="Cerrado"/>
    <s v="COMUNICACIONES"/>
    <s v="VPN IP - MPLS"/>
    <s v="05/02/2024 19:55:26"/>
    <s v="05/02/2024 23:50:00"/>
    <s v="EMPRESA:TELEFONICA EMPRESAS DE CHILE SA_x000a_CÓDIGO DE SERVICIO: _x000a_DIRECCIÓN: Av. Apoquindo #7071, Las Condes, Santiago_x0009_56990471916_x000a_NOMBRE DE QUIEN REPORTA: Mauricio Aguilera Martinez_x000a_TELÉFONO DE QUIEN REPORTA: 56990471916_x000a_NOMBRE DE CONTACTO EN TERRENO: _x000a_REQUE"/>
    <s v="Se efectúa contacto con cliente: N/A_x000a_Teléfono de contacto: N/A_x000a_Acciones realizadas: Accesos autorizados para personal descrito en planilla_x000a_Solución paliativa o definitiva: N/A_x000a_Acciones de Mejora, Recomendaciones: N/A_x000a_Causa Raíz: N/A"/>
    <d v="1899-12-30T00:03:03"/>
    <d v="1899-12-30T00:11:47"/>
    <d v="1899-12-30T00:08:44"/>
  </r>
  <r>
    <s v="INC000002597157"/>
    <s v="HOUSING"/>
    <x v="8"/>
    <s v="BELIEVE"/>
    <s v="LUIS O MORALES ARENAS"/>
    <s v="frp_jolsso"/>
    <s v="3-Moderado/Limitado"/>
    <x v="1"/>
    <s v="Media"/>
    <x v="1"/>
    <s v="HUAWEI CHILE S A"/>
    <s v="GESTION DATACENTER/ ACCESOS /HUAWEI CHILE S A"/>
    <s v="05/02/2024 20:04:24"/>
    <s v="05/02/2024 20:05:40"/>
    <s v="Cerrado"/>
    <s v="COMUNICACIONES"/>
    <s v="VPN IP - MPLS"/>
    <s v="05/02/2024 20:26:16"/>
    <s v="05/02/2024 23:50:00"/>
    <s v="EMPRESA:HUAWEI CHILE S A_x000a_CÓDIGO DE SERVICIO: _x000a_DIRECCIÓN: AV. Presidente Prieto #226, Paine, Santiago_x000a_NOMBRE DE QUIEN REPORTA: Ronald Alayo_x000a_TELÉFONO DE QUIEN REPORTA: 56935662382_x000a_NOMBRE DE CONTACTO EN TERRENO: _x000a_REQUERIMIENTO: Entrega de materiales _x000a_EQUIPO"/>
    <s v="ACCESO AUTORIZADO"/>
    <d v="1899-12-30T00:07:01"/>
    <d v="1899-12-30T00:21:52"/>
    <d v="1899-12-30T00:14:51"/>
  </r>
  <r>
    <s v="INC000002597159"/>
    <s v="HOUSING"/>
    <x v="13"/>
    <s v="BELIEVE"/>
    <s v="BASTIAN A ROA CHIARLEONI"/>
    <s v="frp_jolsso"/>
    <s v="3-Moderado/Limitado"/>
    <x v="1"/>
    <s v="Media"/>
    <x v="1"/>
    <s v="TELEFONICA EMPRESAS DE CHILE SA"/>
    <s v="GESTION DATACENTER/ ACCESOS /TELEFONICA EMPRESAS DE CHILE SA"/>
    <s v="05/02/2024 20:11:30"/>
    <s v="05/02/2024 20:12:50"/>
    <s v="Cerrado"/>
    <s v="TI"/>
    <s v="INFRAESTRUCTURA"/>
    <s v="05/02/2024 20:39:21"/>
    <s v="05/02/2024 23:50:00"/>
    <s v="EMPRESA:TELEFONICA EMPRESAS DE CHILE SA_x000a_CÓDIGO DE SERVICIO: _x000a_DIRECCIÓN: Av. Apoquindo #7071, Las Condes, Santiago_x000a_NOMBRE DE QUIEN REPORTA: Rodrigo Rocha_x000a_TELÉFONO DE QUIEN REPORTA: 9 8360 2667_x000a_NOMBRE DE CONTACTO EN TERRENO: _x000a_REQUERIMIENTO: Chequeo y rotul"/>
    <s v="Se efectúa contacto con cliente: N/A_x000a_Teléfono de contacto: N/A_x000a_Acciones realizadas: Accesos autorizados para personal descrito en planilla_x000a_Solución paliativa o definitiva: N/A_x000a_Acciones de Mejora, Recomendaciones: N/A_x000a_Causa Raíz: N/A"/>
    <d v="1899-12-30T00:20:06"/>
    <d v="1899-12-30T00:27:51"/>
    <d v="1899-12-30T00:07:45"/>
  </r>
  <r>
    <s v="INC000002597183"/>
    <s v="HOSTING VIRTUAL"/>
    <x v="6"/>
    <s v="SISTEMA OPERATIVO MICROSOFT"/>
    <s v="GIOVANNI D ROCCO VALENZUELA"/>
    <s v="tct_grocco"/>
    <s v="4-Menor/Localizado"/>
    <x v="0"/>
    <s v="Baja"/>
    <x v="1"/>
    <s v="TELEFONICA GLOBAL TECHNOLOGY S.A.AGENCIA EN CHILE"/>
    <s v="RESET PASS VPN JOSE ÑANCULEF"/>
    <s v="05/02/2024 23:23:07"/>
    <s v="05/02/2024 23:26:32"/>
    <s v="Cerrado"/>
    <s v="CDP ANTIGUO 1"/>
    <s v="CDP ANTIGUO 2"/>
    <s v="05/02/2024 23:27:40"/>
    <s v="05/02/2024 23:50:00"/>
    <s v="Solicita reset de cuenta vPN"/>
    <m/>
    <d v="1899-12-30T00:00:00"/>
    <d v="1899-12-30T00:04:33"/>
    <d v="1899-12-30T00:04:33"/>
  </r>
  <r>
    <s v="INC000002597189"/>
    <s v="HOUSING"/>
    <x v="11"/>
    <s v="APQ ACCESOS"/>
    <s v="LUIS O MORALES ARENAS"/>
    <s v="tct_luimoa"/>
    <s v="4-Menor/Localizado"/>
    <x v="0"/>
    <s v="Baja"/>
    <x v="0"/>
    <s v="TELEFONICA EMPRESAS DE CHILE SA"/>
    <s v="SE GENERA TICKET DE SUPRVISION PARA CLIENTE DXC"/>
    <s v="06/02/2024 0:18:50"/>
    <s v="06/02/2024 0:20:06"/>
    <s v="Cerrado"/>
    <s v="CDP ANTIGUO 1"/>
    <s v="CDP ANTIGUO 2"/>
    <s v="06/02/2024 0:49:00"/>
    <s v="06/02/2024 23:50:00"/>
    <s v="*Estimados:*_x0009__x0009_Actividad realizada_x000a__x0009__x000a_*Cliente:*_x0009__x0009_DXC_x000a_*Proveedor:*_x0009__x0009_neosecure_x000a_*Tipo Requerimiento:*_x0009_INCIDENCIA_x000a_*N° Ticket Acceso:*_x0009_2597148_x000a_*N° CRQ:*_x0009__x0009_81960_x000a_*Estado CRQ:*_x0009__x0009_APROBADO_x000a_*TKT:*_x0009__x0009__x0009_TKT-006075_x000a_*Actividad a realizar:*_x0009_INCIDENTE / Reemplazo de Discos"/>
    <s v="INCIDENCIA RESTABLECIDA"/>
    <d v="1899-12-30T00:00:00"/>
    <d v="1899-12-30T00:00:00"/>
    <d v="1899-12-30T00:00:00"/>
  </r>
  <r>
    <s v="INC000002597191"/>
    <s v="HOUSING"/>
    <x v="11"/>
    <s v="APQ ACCESOS"/>
    <s v="LUIS O MORALES ARENAS"/>
    <s v="tct_luimoa"/>
    <s v="4-Menor/Localizado"/>
    <x v="0"/>
    <s v="Baja"/>
    <x v="0"/>
    <s v="TELEFONICA EMPRESAS DE CHILE SA"/>
    <s v="SE GENERA TICKET POR REVISION Y TOMA DE ALARMA DE CLIENTES"/>
    <s v="06/02/2024 0:49:19"/>
    <s v="06/02/2024 0:50:54"/>
    <s v="Cerrado"/>
    <s v="CDP ANTIGUO 1"/>
    <s v="CDP ANTIGUO 2"/>
    <s v="06/02/2024 2:05:23"/>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597216"/>
    <s v="HOUSING"/>
    <x v="13"/>
    <s v="BELIEVE"/>
    <s v="CRISTOPHER MALDONADO ROMERO"/>
    <s v="frp_dvilca"/>
    <s v="3-Moderado/Limitado"/>
    <x v="1"/>
    <s v="Media"/>
    <x v="1"/>
    <s v="TELEFONICA GLOBAL TECHNOLOGY S.A.AGENCIA EN CHILE"/>
    <s v="GESTION DATACENTER/ ACCESOS /TELEFONICA GLOBAL TECHNOLOGY S.A.AGENCIA EN CHILE"/>
    <s v="05/02/2024 16:16:28"/>
    <s v="05/02/2024 16:21:05"/>
    <s v="Cerrado"/>
    <s v="COMUNICACIONES"/>
    <s v="VPN IP - MPLS"/>
    <s v="05/02/2024 17:06:02"/>
    <s v="05/02/2024 23:50:00"/>
    <s v="EMPRESA:TELEFONICA GLOBAL TECHNOLOGY S.A.AGENCIA EN CHILE_x000a_CÓDIGO DE SERVICIO: _x000a_DIRECCIÓN:Av. Apoquindo #7071, Las Condes, Santiago_x000a_NOMBRE DE QUIEN REPORTA:Deiby Santoyo_x000a_TELÉFONO DE QUIEN REPORTA:56992214664_x000a_NOMBRE DE CONTACTO EN TERRENO: _x000a_PROBLEMA:_x000a_Cambi"/>
    <s v="Se efectúa contacto con cliente: N/A_x000a_Teléfono de contacto: N/A_x000a_Acciones realizadas: Accesos autorizados para personal descrito en planilla_x000a_Solución paliativa o definitiva: N/A_x000a_Acciones de Mejora, Recomendaciones: N/A_x000a_Causa Raíz: N/A"/>
    <d v="1899-12-30T00:21:54"/>
    <d v="1899-12-30T00:49:34"/>
    <d v="1899-12-30T00:27:40"/>
  </r>
  <r>
    <s v="INC000002597310"/>
    <s v="VPN IP - MPLS"/>
    <x v="6"/>
    <s v="GESTION HD"/>
    <s v="PAUL A SEPULVEDA ALVAREZ"/>
    <s v="frp_fpetro"/>
    <s v="3-Moderado/Limitado"/>
    <x v="1"/>
    <s v="Media"/>
    <x v="1"/>
    <s v="EMPRESA NACIONAL DE CERTIFICACIONES"/>
    <s v="HD/_x000a_Activar OS"/>
    <s v="05/02/2024 16:41:21"/>
    <s v="05/02/2024 16:44:55"/>
    <s v="Cerrado"/>
    <s v="CDP ANTIGUO 1"/>
    <s v="CDP ANTIGUO 2"/>
    <s v="06/02/2024 9:40:20"/>
    <s v="06/02/2024 23:50:00"/>
    <s v="PREVENTIVO: NO_x000a_CODIGO DE SERVICIO:_x000a_DIRECCION:_x000a_QUIEN REPORTA:_x000a_CONTACTO EN TERRENO:_x000a_PROBLEMA:_x000a_REQUERIMIENTO:_x000a__x000a_Estimados_x000a__x000a_Buenas tardes, favor su ayuda para activar el OS de los siguientes_x000a_servidores_x000a__x000a_VM: ECERT-DB01_x000a_IP: 192.168.1.91_x000a__x000a_VM: ECERT-DB02_x000a_IP: 192."/>
    <s v="se realiza activación del servidor ECERT-DB01. El servidor ECERT-DB02 ya se encontraba activado"/>
    <d v="1899-12-30T16:11:33"/>
    <d v="1899-12-30T16:58:59"/>
    <d v="1899-12-30T00:47:26"/>
  </r>
  <r>
    <s v="INC000002597374"/>
    <s v="VPN IP - MPLS"/>
    <x v="17"/>
    <s v="BELIEVE"/>
    <s v="AXEL ANDRADE"/>
    <s v="frp_jesanc"/>
    <s v="4-Menor/Localizado"/>
    <x v="2"/>
    <s v="Media"/>
    <x v="1"/>
    <s v="INMOBILIARIA FRUSAN S.A."/>
    <s v="GAMA/Re: ataque de Virus - URGENTE | Folio N° INC000002597624 | Avance"/>
    <s v="06/02/2024 8:11:57"/>
    <s v="06/02/2024 8:17:28"/>
    <s v="Cerrado"/>
    <s v="TI"/>
    <s v="ALMACENAMIENTO y RESPALDO"/>
    <s v="06/02/2024 16:53:44"/>
    <s v="06/02/2024 23:50:00"/>
    <s v="PREVENTIVO: NO_x000a_CODIGO DE SERVICIO: NN _x000a_DIRECCION: _x000a_QUIEN REPORTA: _x0009_Miguel Vera V._x000a_CONTACTO EN TERRENO: _x0009_Miguel Vera V. +56 2 2657 3300_x000a_PROBLEMA:_x000a_REQUERIMIENTO: necesito el respaldo de los servidores VM-SQL y VM-WEB con su data al dia de ayer._x000a_EQUIPOS ENE"/>
    <s v="FASE RESOLUCIÓN Y RECUPERACIÓN_x000a__x000a_Se efectúa contacto con cliente: N/A_x000a__x000a_Teléfono de contacto: N/A_x000a__x000a_Acciones realizadas: se realizan restauraciones solicitadas._x000a__x000a_Solución paliativa o definitiva: definitiva_x000a__x000a_Acciones de Mejora, Recomendaciones: NA_x000a__x000a_Causa Raí"/>
    <d v="1899-12-30T07:35:30"/>
    <d v="1899-12-30T08:41:47"/>
    <d v="1899-12-30T01:06:17"/>
  </r>
  <r>
    <s v="INC000002597377"/>
    <s v="RED INTERNA"/>
    <x v="0"/>
    <s v="APQ ACCESOS"/>
    <s v="CARLOS F ARAYA RAMIREZ"/>
    <s v="tct_cararr"/>
    <s v="4-Menor/Localizado"/>
    <x v="0"/>
    <s v="Baja"/>
    <x v="0"/>
    <s v="TELEFONICA CYBERSECURITY TECH CHILE SPA"/>
    <s v="RONDA INSPECTIVA"/>
    <s v="06/02/2024 8:36:44"/>
    <s v="06/02/2024 8:38:08"/>
    <s v="Cerrado"/>
    <s v="CDP ANTIGUO 1"/>
    <s v="CDP ANTIGUO 2"/>
    <s v="06/02/2024 9:21:12"/>
    <s v="06/02/2024 23:50:00"/>
    <m/>
    <s v="ronda realizada"/>
    <d v="1899-12-30T00:00:00"/>
    <d v="1899-12-30T00:00:00"/>
    <d v="1899-12-30T00:00:00"/>
  </r>
  <r>
    <s v="INC000002597440"/>
    <s v="TICKET-INTELIGENTE"/>
    <x v="6"/>
    <s v="GESTION TI"/>
    <s v="GIOVANNI D ROCCO VALENZUELA"/>
    <s v="USR_TSIGHT"/>
    <s v="1-Extenso/Generalizado"/>
    <x v="0"/>
    <s v="Baja"/>
    <x v="3"/>
    <s v="PESQUERA CAMANCHACA"/>
    <s v="pescam01 - svrad1_camanchaca.cl_srv TICKET AUTOMATICO"/>
    <s v="05/02/2024 18:07:58"/>
    <s v="05/02/2024 18:07:58"/>
    <s v="Cerrado"/>
    <s v="TRUESIGHT"/>
    <s v="TRUESIGHT"/>
    <s v="05/02/2024 19:36:55"/>
    <s v="05/02/2024 23:50:00"/>
    <s v="PREVENTIVO=SI_x000a_CODIGO DE SERVICIO=SVRAD1_camanchaca.cl_SRV_x000a_DIRECCION=NULL_x000a_CIUDAD=NULL_x000a_COMUNA LOCAL=_x000a_REGION=NULL_x000a_QUIEN REPORTA=Ticket automático_x000a_CONTACTO EN TERRENO=_x000a_PROBLEMA=High RAM Usage Alert for Node PESCAM01 - SVRAD1_camanchaca.cl_SRV_x000a_REQUERIMIENTO="/>
    <m/>
    <d v="1899-12-30T01:27:54"/>
    <d v="1899-12-30T01:28:57"/>
    <d v="1899-12-30T00:01:03"/>
  </r>
  <r>
    <s v="INC000002597443"/>
    <s v="VPN IP - MPLS"/>
    <x v="7"/>
    <s v="GESTION HD"/>
    <s v="SEBASTIAN I ACUÑA GUZMAN"/>
    <s v="frp_cnavar"/>
    <s v="3-Moderado/Limitado"/>
    <x v="1"/>
    <s v="Media"/>
    <x v="1"/>
    <s v="SOC PRO AYUDA DEL NINO LISIADO"/>
    <s v="HD/ Configuración en DNS Movistar"/>
    <s v="05/02/2024 18:13:58"/>
    <s v="05/02/2024 18:15:59"/>
    <s v="Cerrado"/>
    <s v="TI"/>
    <s v="SISTEMAS OPERATIVOS"/>
    <s v="06/02/2024 10:02:05"/>
    <s v="06/02/2024 23:50:00"/>
    <s v="PREVENTIVO: NO_x000a_CODIGO DE SERVICIO:200.54.79.4 _x000a_DIRECCION:_x000a_QUIEN REPORTA: Claudio Pulquillanca Nahuelpan +56 2 2677 1902_x000a_CONTACTO EN TERRENO: Claudio Pulquillanca Nahuelpan +56 2 2677 1902_x000a_PROBLEMA:_x000a_REQUERIMIENTO:_x000a__x000a_Estimados,_x000a__x000a_Por favor derivar este reque"/>
    <s v="Se finaliza actividad de creación de registros DNS de manera satisfactoria. Los registros dns se encuentran respondiendo correctamente desde su dns autoritativo."/>
    <d v="1899-12-30T11:56:39"/>
    <d v="1899-12-30T15:48:07"/>
    <d v="1899-12-30T03:51:28"/>
  </r>
  <r>
    <s v="INC000002597493"/>
    <s v="TICKET-INTELIGENTE"/>
    <x v="6"/>
    <s v="GESTION TI"/>
    <s v="GIOVANNI D ROCCO VALENZUELA"/>
    <s v="USR_TSIGHT"/>
    <s v="1-Extenso/Generalizado"/>
    <x v="0"/>
    <s v="Baja"/>
    <x v="3"/>
    <s v="COMERCIAL E IMPORTADORA AUDIOMUSICA SPA"/>
    <s v="ciausp01 - m_audioapps01 TICKET AUTOMATICO"/>
    <s v="05/02/2024 19:14:21"/>
    <s v="05/02/2024 19:14:21"/>
    <s v="Cerrado"/>
    <s v="TRUESIGHT"/>
    <s v="TRUESIGHT"/>
    <s v="05/02/2024 21:00:45"/>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1:43:44"/>
    <d v="1899-12-30T01:46:24"/>
    <d v="1899-12-30T00:02:40"/>
  </r>
  <r>
    <s v="INC000002597624"/>
    <s v="VPN IP - MPLS"/>
    <x v="3"/>
    <s v="BELIEVE"/>
    <s v="DEIBY Y SANTOYO MONTEROLA"/>
    <s v="frp_jesanc"/>
    <s v="4-Menor/Localizado"/>
    <x v="0"/>
    <s v="Baja"/>
    <x v="1"/>
    <s v="INMOBILIARIA FRUSAN S.A."/>
    <s v="GAMA/ataque de Virus - URGENTE"/>
    <s v="06/02/2024 1:23:32"/>
    <s v="06/02/2024 1:26:58"/>
    <s v="Cerrado"/>
    <s v="CDP ANTIGUO 1"/>
    <s v="CDP ANTIGUO 2"/>
    <s v="06/02/2024 18:22:45"/>
    <s v="06/02/2024 23:50:00"/>
    <s v="PREVENTIVO: NO_x000a_CODIGO DE SERVICIO: NN _x000a_DIRECCION: _x000a_QUIEN REPORTA: _x0009_Miguel Vera V._x000a_CONTACTO EN TERRENO: _x0009_Miguel Vera V. +56 2 2657 3300_x000a_PROBLEMA:_x000a_REQUERIMIENTO: _x000a_Estimados, acabamos de recibir un ataque de Ransomware el cual nos dejó dañada una de nuestra"/>
    <s v="FASE RESOLUCIÓN Y RECUPERACIÓN_x000a__x000a_Se efectúa contacto con cliente:N/A_x000a__x000a_Teléfono de contacto:N/A_x000a__x000a_Acciones realizadas:Se apoyo al cliente con la configuracion de las maquinas restauradas y en conjunto con el compañero Axel, se restauraron los archivos segun"/>
    <d v="1899-12-30T16:23:05"/>
    <d v="1899-12-30T16:59:13"/>
    <d v="1899-12-30T00:36:08"/>
  </r>
  <r>
    <s v="INC000002597663"/>
    <s v="HOUSING"/>
    <x v="11"/>
    <s v="APQ ACCESOS"/>
    <s v="LUIS O MORALES ARENAS"/>
    <s v="tct_luimoa"/>
    <s v="4-Menor/Localizado"/>
    <x v="0"/>
    <s v="Baja"/>
    <x v="0"/>
    <s v="TELEFONICA EMPRESAS DE CHILE SA"/>
    <s v="SE GENERA TICKET POR TOMA DE ALARMA EN SALAS TECNICAS DE CLIENTES"/>
    <s v="06/02/2024 9:15:17"/>
    <s v="06/02/2024 9:25:42"/>
    <s v="Cerrado"/>
    <s v="CDP ANTIGUO 1"/>
    <s v="CDP ANTIGUO 2"/>
    <s v="06/02/2024 9:36:45"/>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597672"/>
    <s v="INFRAESTRUCTURA DC"/>
    <x v="2"/>
    <s v="APQ ACCESOS"/>
    <s v="JONATHAN A MARQUEZ ASTENGO"/>
    <s v="tct_jmarqu"/>
    <s v="4-Menor/Localizado"/>
    <x v="0"/>
    <s v="Baja"/>
    <x v="0"/>
    <s v="TELEFONICA CYBERSECURITY TECH CHILE SPA"/>
    <s v="FACTIBILIDAD TECH/CRQ 81523"/>
    <s v="06/02/2024 9:51:04"/>
    <s v="06/02/2024 9:51:07"/>
    <s v="Cerrado"/>
    <s v="CDP ANTIGUO 1"/>
    <s v="CDP ANTIGUO 2"/>
    <s v="06/02/2024 11:08:20"/>
    <s v="06/02/2024 23:50:00"/>
    <s v="PREVENTIVO: SI_x000a_CÓDIGO DE SERVICIO:_x000a_DIRECCIÓN:  DCSM_x000a_QUIEN REPORTA: KATHERINE DIAZ_x000a_CONTACTO EN TERRENO: DC OPERADOR N1_x000a_PROBLEMA: FACTIBILIDAD_x000a_REQUERIMIENTO: CRUZADA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597679"/>
    <s v="VPN IP - MPLS"/>
    <x v="2"/>
    <s v="GESTION HD"/>
    <s v="JAVIER J BRAVO CARVAJAL"/>
    <s v="frp_pcamay"/>
    <s v="3-Moderado/Limitado"/>
    <x v="1"/>
    <s v="Media"/>
    <x v="1"/>
    <s v="TELEFONICA GLOBAL TECHNOLOGY S.A.AGENCIA EN CHILE"/>
    <s v="HD/RE: Creación de Folio"/>
    <s v="06/02/2024 10:10:29"/>
    <s v="06/02/2024 10:13:17"/>
    <s v="Cerrado"/>
    <s v="CDP ANTIGUO 1"/>
    <s v="CDP ANTIGUO 2"/>
    <s v="06/02/2024 12:32:15"/>
    <s v="06/02/2024 23:50:00"/>
    <s v="PREVENTIVO: NO_x000a_CODIGO DE SERVICIO:_x000a_DIRECCION:_x000a_QUIEN REPORTAManuel Maita :+56 9 7413 832_x000a_CONTACTO EN TERRENO:Manuel Maita :+56 9 7413 832_x000a_PROBLEMA:_x000a_REQUERIMIENTO:Estimados se requiere de su acostumbrado apoyo para la creación de folio_x000a_el mismo consiste en"/>
    <s v="se envia respuesta via emila"/>
    <d v="1899-12-30T02:06:04"/>
    <d v="1899-12-30T02:21:46"/>
    <d v="1899-12-30T00:15:42"/>
  </r>
  <r>
    <s v="INC000002597694"/>
    <s v="VPN IP - MPLS"/>
    <x v="3"/>
    <s v="GESTION HD"/>
    <s v="MOISES E MONTERO RAMOS"/>
    <s v="frp_pcamay"/>
    <s v="3-Moderado/Limitado"/>
    <x v="1"/>
    <s v="Media"/>
    <x v="1"/>
    <s v="FUNDACION INSTITUTO PROFESIONAL DUOC UC"/>
    <s v="HD/C-19872300193 // FUND INSTITUTO PROFESIONAL DUOC UC // Migración de maquinas"/>
    <s v="06/02/2024 10:20:37"/>
    <s v="06/02/2024 10:22:44"/>
    <s v="Cerrado"/>
    <s v="CDP ANTIGUO 1"/>
    <s v="CDP ANTIGUO 2"/>
    <s v="08/02/2024 17:00:42"/>
    <s v="08/02/2024 23:50:00"/>
    <s v="PREVENTIVO: NO_x000a_CODIGO DE SERVICIO:_x000a_DIRECCION:_x000a_QUIEN REPORTA:Andres Gudiño +56 9 9040 2570 _x000a_CONTACTO EN TERRENO:Andres Gudiño +56 9 9040 2570 _x000a_PROBLEMA:_x000a_REQUERIMIENTO:favor de su ayuda en generar un folio para la revisión_x000a_y replicación de recursos del lis"/>
    <s v="Se efectúa contacto con cliente:  N/A_x000a_Teléfono de contacto:  N/A_x000a_Acciones realizadas: se valida los recursos requeridos para la migración de las máquinas de DUOC hacia VDC y se procede a crear los nuevos VPG en Zerto._x000a_Solución paliativa o definitiva: def"/>
    <d v="1900-01-01T06:18:50"/>
    <d v="1900-01-01T06:40:05"/>
    <d v="1899-12-30T00:21:15"/>
  </r>
  <r>
    <s v="INC000002597697"/>
    <s v="VPN IP - MPLS"/>
    <x v="10"/>
    <s v="GESTION HD"/>
    <s v="CARLOS F ARAYA RAMIREZ"/>
    <s v="frp_pcamay"/>
    <s v="3-Moderado/Limitado"/>
    <x v="1"/>
    <s v="Media"/>
    <x v="1"/>
    <s v="TELEFONICA GLOBAL TECHNOLOGY S.A.AGENCIA EN CHILE"/>
    <s v="HD/Realizar conexión de cableado en DC Apoquindo"/>
    <s v="06/02/2024 10:27:50"/>
    <s v="06/02/2024 10:28:48"/>
    <s v="Cerrado"/>
    <s v="CDP ANTIGUO 1"/>
    <s v="CDP ANTIGUO 2"/>
    <s v="06/02/2024 15:05:03"/>
    <s v="06/02/2024 23:50:00"/>
    <s v="PREVENTIVO: NO_x000a_CODIGO DE SERVICIO:_x000a_DIRECCION:_x000a_QUIEN REPORTA:+56 9 41786904 Oscar Ramirez Soto  _x000a_CONTACTO EN TERRENO:+56 9 41786904 Oscar Ramirez Soto  _x000a_PROBLEMA:_x000a_REQUERIMIENTO: Favor su ayuda en generar ticket de requerimiento a operaciones en DC Apoquin"/>
    <s v="Se efectúa contacto con cliente: SI_x000a__x000a_Teléfono de contacto: +56 9 41786904_x000a__x000a_Acciones realizadas: Las 2 DE 4 Interfaces que no llegaron a conectar, por indicación del solicitante, fueron conectadas en otros puertos. Se comprueba que con esta accón todas la"/>
    <d v="1899-12-30T04:30:37"/>
    <d v="1899-12-30T04:37:13"/>
    <d v="1899-12-30T00:06:36"/>
  </r>
  <r>
    <s v="INC000002597768"/>
    <s v="HOUSING"/>
    <x v="11"/>
    <s v="APQ ACCESOS"/>
    <s v="LUIS O MORALES ARENAS"/>
    <s v="tct_luimoa"/>
    <s v="4-Menor/Localizado"/>
    <x v="0"/>
    <s v="Baja"/>
    <x v="0"/>
    <s v="TELEFONICA EMPRESAS DE CHILE SA"/>
    <s v="SE GENERA TICKET POR RONDA Y REVISION DE SALAS TECNICAS"/>
    <s v="05/02/2024 21:31:41"/>
    <s v="05/02/2024 21:32:54"/>
    <s v="Cerrado"/>
    <s v="CDP ANTIGUO 1"/>
    <s v="CDP ANTIGUO 2"/>
    <s v="05/02/2024 22:33:20"/>
    <s v="05/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7908"/>
    <s v="VPN IP - MPLS"/>
    <x v="3"/>
    <s v="GESTION HD"/>
    <s v="DEIBY Y SANTOYO MONTEROLA"/>
    <s v="frp_dalcap"/>
    <s v="4-Menor/Localizado"/>
    <x v="0"/>
    <s v="Baja"/>
    <x v="1"/>
    <s v="TELEFONICA GLOBAL TECHNOLOGY S.A.AGENCIA EN CHILE"/>
    <s v="MESA/Cambio de Mac Address Santander WorkCafe"/>
    <s v="06/02/2024 1:16:57"/>
    <s v="06/02/2024 1:20:11"/>
    <s v="Cerrado"/>
    <s v="CDP ANTIGUO 1"/>
    <s v="CDP ANTIGUO 2"/>
    <s v="06/02/2024 1:51:55"/>
    <s v="06/02/2024 23:50:00"/>
    <s v="PREVENTIVO: NO_x000a_CODIGO DE SERVICIO:NN_x000a_QUIEN REPORTA: Jorge Romero Romero  | +56 9 5382 2565_x000a_CONTACTO EN TERRENO:_x000a_PROBLEMA:_x000a_REQUERIMIENTO: Por favor generar folio a especialista de virtualización (Deiby Santoyo)_x000a_con el siguiente requerimiento_x000a__x000a_Cambiar Mac"/>
    <s v="FASE RESOLUCIÓN Y RECUPERACIÓN_x000a__x000a_Se efectúa contacto con cliente:N/A_x000a__x000a_Teléfono de contacto:N/A_x000a__x000a_Acciones realizadas:Buenas Noches,_x000a__x000a_No se realizó intervención a la máquina virtual desde el vCloud ya que se pudo realizar los ajustes internamente en la maqu"/>
    <d v="1899-12-30T00:28:26"/>
    <d v="1899-12-30T00:34:58"/>
    <d v="1899-12-30T00:06:32"/>
  </r>
  <r>
    <s v="INC000002598011"/>
    <s v="SAP"/>
    <x v="9"/>
    <s v="CLOUD SAP HANA"/>
    <s v="NICOLAS A SAAVEDRA EGUILUZ"/>
    <s v="tct_nsaave"/>
    <s v="4-Menor/Localizado"/>
    <x v="0"/>
    <s v="Baja"/>
    <x v="1"/>
    <s v="TELEFONICA EMPRESAS DE CHILE SA"/>
    <s v="Checkñlist Diario Clientes 06.02.24"/>
    <s v="06/02/2024 8:03:17"/>
    <s v="06/02/2024 8:04:22"/>
    <s v="Cerrado"/>
    <s v="Service"/>
    <s v="Internal"/>
    <s v="06/02/2024 8:04:46"/>
    <s v="06/02/2024 23:50:00"/>
    <s v="Se realiza Checklist Diario de los clientes; _x000a_HDC_x000a_NUTRISCO"/>
    <s v="Se realiza Checklist Diario de los clientes; _x000a_HDC_x000a_NUTRISCO"/>
    <d v="1899-12-30T00:00:00"/>
    <d v="1899-12-30T00:01:29"/>
    <d v="1899-12-30T00:01:29"/>
  </r>
  <r>
    <s v="INC000002598018"/>
    <s v="MONITOREO"/>
    <x v="5"/>
    <s v="SM OPERACIONES"/>
    <s v="JOSE E ÑANCULEF CONTRERAS"/>
    <s v="tct_decruz"/>
    <s v="3-Moderado/Limitado"/>
    <x v="1"/>
    <s v="Media"/>
    <x v="1"/>
    <s v="TELEFONICA GLOBAL TECHNOLOGY S.A.AGENCIA EN CHILE"/>
    <s v="Revisión Eventos Sospechosos"/>
    <s v="06/02/2024 8:59:09"/>
    <s v="06/02/2024 9:00:37"/>
    <s v="Cancelado"/>
    <s v="TI"/>
    <s v="INTERNET"/>
    <s v="06/02/2024 9:04:10"/>
    <s v="06/02/2024 9:04:10"/>
    <s v="apoyo ya que recientemente en nuestro VDC, vemos algunos intentos de inicio de sesión sospechosos. Nosotros no tenemos manera de determinar la IP Publica origen por lo que requerimos de su apoyo para validar si se han generado conexiones desde IP malicio"/>
    <s v="duplicado INC000002597144"/>
    <d v="1899-12-30T00:00:00"/>
    <d v="1899-12-30T00:00:00"/>
    <d v="1899-12-30T00:00:00"/>
  </r>
  <r>
    <s v="INC000002598043"/>
    <s v="SERVICIOS DIGITALES"/>
    <x v="14"/>
    <s v="SM OPERACIONES"/>
    <s v="RENE E VILLEGAS CARREÑO"/>
    <s v="tct_decruz"/>
    <s v="4-Menor/Localizado"/>
    <x v="0"/>
    <s v="Baja"/>
    <x v="0"/>
    <s v="TELEFONICA GLOBAL TECHNOLOGY S.A.AGENCIA EN CHILE"/>
    <s v="ACCESOS PERMANENTES"/>
    <s v="06/02/2024 10:51:06"/>
    <s v="06/02/2024 10:55:06"/>
    <s v="Cerrado"/>
    <s v="CDP ANTIGUO 1"/>
    <s v="CDP ANTIGUO 2"/>
    <s v="06/02/2024 12:09:16"/>
    <s v="06/02/2024 23:50:00"/>
    <s v="ACTUALIZAR ACCESOS PERMANENTES TECH CLOUD"/>
    <s v="no aplica accesos permanentes"/>
    <d v="1899-12-30T00:00:00"/>
    <d v="1899-12-30T00:00:00"/>
    <d v="1899-12-30T00:00:00"/>
  </r>
  <r>
    <s v="INC000002598064"/>
    <s v="VPN IP - MPLS"/>
    <x v="17"/>
    <s v="ADMINISTRADORES RESIDENTES"/>
    <s v="RODRIGO VÁSQUEZ MUÑOZ"/>
    <s v="frp_kefern"/>
    <s v="3-Moderado/Limitado"/>
    <x v="1"/>
    <s v="Media"/>
    <x v="1"/>
    <s v="INSTITUTO PROFESIONAL DE CHILE SA"/>
    <s v="Gama | Solicitud restauraciones - IPCHILE"/>
    <s v="06/02/2024 12:06:23"/>
    <s v="06/02/2024 12:10:35"/>
    <s v="Cerrado"/>
    <s v="CDP ANTIGUO 1"/>
    <s v="CDP ANTIGUO 2"/>
    <s v="14/02/2024 22:47:27"/>
    <s v="14/02/2024 23:50:00"/>
    <s v="PREVENTIVO: NO_x000a_CODIGO DE SERVICIO:_x000a_DIRECCION:_x000a_QUIEN REPORTA:_x0009_Raúl Fernández Ogalde +56 9 5410 9101_x000a_CONTACTO EN TERRENO:_x000a_PROBLEMA:_x000a_REQUERIMIENTO:Solicitud restauraciones - IPCHILE_x000a__x000a_Estimados_x000a__x000a_Mis más cordiales saludos_x000a__x000a_El motivo de este correo es solicita"/>
    <s v="FASE RESOLUCIÓN Y RECUPERACIÓN_x000a__x000a_Se efectúa contacto con cliente: correo_x000a__x000a_Teléfono de contacto: N/A_x000a__x000a_Acciones realizadas: restauraciones realizadasa nivel de archivo, bd y VM_x000a__x000a_Solución paliativa o definitiva: restauraciones realizadasa nivel de archivo, b"/>
    <d v="1900-01-07T10:25:44"/>
    <d v="1900-01-07T10:41:04"/>
    <d v="1899-12-30T00:15:20"/>
  </r>
  <r>
    <s v="INC000002598065"/>
    <s v="VPN IP - MPLS"/>
    <x v="3"/>
    <s v="ADMINISTRADORES RESIDENTES"/>
    <s v="PABLO N OLIVA ALARCON"/>
    <s v="frp_kefern"/>
    <s v="3-Moderado/Limitado"/>
    <x v="1"/>
    <s v="Media"/>
    <x v="1"/>
    <s v="FARMACIA AHUMADA S.A."/>
    <s v="Gama | Nuevo usuario para VDC Telefónica"/>
    <s v="06/02/2024 12:19:43"/>
    <s v="06/02/2024 12:24:18"/>
    <s v="Cerrado"/>
    <s v="CDP ANTIGUO 1"/>
    <s v="CDP ANTIGUO 2"/>
    <s v="07/02/2024 10:11:20"/>
    <s v="07/02/2024 23:50:00"/>
    <s v="PREVENTIVO: NO_x000a_CODIGO DE SERVICIO:_x000a_DIRECCION:_x000a_QUIEN REPORTA: Jose Manuel Hevia_x000a_CONTACTO EN TERRENO:_x000a_PROBLEMA:_x000a_REQUERIMIENTO:_x000a_Buenos días Estimados,_x000a__x000a_ _x000a__x000a_Se solicita crear nuevo usuario para Darwin Chavez darwin@jag.cl_x000a__x000a_ _x000a__x000a_Es necesario que la cuenta tenga"/>
    <s v="ASE RESOLUCIÓN Y RECUPERACIÓN_x000a__x000a_Se efectúa contacto con cliente: Darwin Chavez_x000a__x000a_Teléfono de contacto: NA_x000a__x000a_Acciones realizadas: creacion de usuaio solo lectura_x000a__x000a_Solución paliativa o definitiva: definitiva_x000a__x000a_Acciones de Mejora, Recomendaciones: Na_x000a__x000a_Causa Raí"/>
    <d v="1899-12-30T12:45:57"/>
    <d v="1899-12-30T21:51:37"/>
    <d v="1899-12-30T09:05:40"/>
  </r>
  <r>
    <s v="INC000002598069"/>
    <s v="INFRAESTRUCTURA DC"/>
    <x v="2"/>
    <s v="APQ ACCESOS"/>
    <s v="JAVIER J BRAVO CARVAJAL"/>
    <s v="tct_jmarqu"/>
    <s v="4-Menor/Localizado"/>
    <x v="0"/>
    <s v="Baja"/>
    <x v="0"/>
    <s v="TELEFONICA CYBERSECURITY TECH CHILE SPA"/>
    <s v="FACTIBILIDAD TECH/INC000002597679"/>
    <s v="06/02/2024 12:16:21"/>
    <s v="06/02/2024 12:16:51"/>
    <s v="Cerrado"/>
    <s v="CDP ANTIGUO 1"/>
    <s v="CDP ANTIGUO 2"/>
    <s v="06/02/2024 12:35:10"/>
    <s v="06/02/2024 23:50:00"/>
    <s v="PREVENTIVO: SI_x000a_CÓDIGO DE SERVICIO:_x000a_DIRECCIÓN:  DCSM_x000a_QUIEN REPORTA: RAMÓN DIAZ_x000a_CONTACTO EN TERRENO: DC OPERADOR N1_x000a_PROBLEMA: FACTIBILIDAD_x000a_REQUERIMIENTO: TENDIDO DE FIBRA OPTICA"/>
    <s v="factibilidad realizada"/>
    <d v="1899-12-30T00:00:00"/>
    <d v="1899-12-30T00:00:00"/>
    <d v="1899-12-30T00:00:00"/>
  </r>
  <r>
    <s v="INC000002598073"/>
    <s v="INFRAESTRUCTURA DC"/>
    <x v="2"/>
    <s v="APQ ACCESOS"/>
    <s v="JONATHAN A MARQUEZ ASTENGO"/>
    <s v="tct_jmarqu"/>
    <s v="4-Menor/Localizado"/>
    <x v="0"/>
    <s v="Baja"/>
    <x v="0"/>
    <s v="TELEFONICA CYBERSECURITY TECH CHILE SPA"/>
    <s v="SUPERVISION CAJA LOS HEROES/CRQ 81374"/>
    <s v="06/02/2024 12:18:00"/>
    <s v="06/02/2024 12:21:39"/>
    <s v="Cerrado"/>
    <s v="CDP ANTIGUO 1"/>
    <s v="CDP ANTIGUO 2"/>
    <s v="06/02/2024 12:25:03"/>
    <s v="06/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FI"/>
    <d v="1899-12-30T00:00:00"/>
    <d v="1899-12-30T00:00:00"/>
    <d v="1899-12-30T00:00:00"/>
  </r>
  <r>
    <s v="INC000002598082"/>
    <s v="INFRAESTRUCTURA DC"/>
    <x v="2"/>
    <s v="APQ ACCESOS"/>
    <s v="JONATHAN A MARQUEZ ASTENGO"/>
    <s v="tct_jmarqu"/>
    <s v="4-Menor/Localizado"/>
    <x v="0"/>
    <s v="Baja"/>
    <x v="0"/>
    <s v="TELEFONICA CYBERSECURITY TECH CHILE SPA"/>
    <s v="FACTIBILIDAD CAJA LOS HEROES/CRQ 81922"/>
    <s v="06/02/2024 12:31:01"/>
    <s v="06/02/2024 12:31:02"/>
    <s v="Cerrado"/>
    <s v="CDP ANTIGUO 1"/>
    <s v="CDP ANTIGUO 2"/>
    <s v="06/02/2024 12:47:44"/>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98096"/>
    <s v="HOUSING"/>
    <x v="11"/>
    <s v="APQ ACCESOS"/>
    <s v="ESTEBAN O BUSTOS CORNEJO"/>
    <s v="tct_ebusto"/>
    <s v="4-Menor/Localizado"/>
    <x v="0"/>
    <s v="Baja"/>
    <x v="1"/>
    <s v="TELEFONICA EMPRESAS DE CHILE SA"/>
    <s v="SUPERVISION ENTREGA DE MATERIALES"/>
    <s v="06/02/2024 12:51:58"/>
    <s v="06/02/2024 12:55:49"/>
    <s v="Cerrado"/>
    <s v="CDP ANTIGUO 1"/>
    <s v="CDP ANTIGUO 2"/>
    <s v="06/02/2024 12:57:17"/>
    <s v="06/02/2024 23:50:00"/>
    <s v="SUPERVISION ENTREGA DE MATERIALES"/>
    <s v="SUPERVISION OK"/>
    <d v="1899-12-30T00:01:28"/>
    <d v="1899-12-30T00:05:19"/>
    <d v="1899-12-30T00:03:51"/>
  </r>
  <r>
    <s v="INC000002598100"/>
    <s v="HOUSING"/>
    <x v="14"/>
    <s v="BELIEVE"/>
    <s v="SEBASTIAN A JARA VIDAL"/>
    <s v="frp_xgambo"/>
    <s v="3-Moderado/Limitado"/>
    <x v="1"/>
    <s v="Media"/>
    <x v="1"/>
    <s v="DISTRIBUIDORA ADELCO SANTIAGO LIMITADA"/>
    <s v="GESTION DATACENTER/ ACCESOS / ADELCO"/>
    <s v="06/02/2024 13:15:34"/>
    <s v="06/02/2024 13:17:18"/>
    <s v="Cerrado"/>
    <s v="COMUNICACIONES"/>
    <s v="VPN IP - MPLS"/>
    <s v="06/02/2024 13:34:39"/>
    <s v="06/02/2024 23:50:00"/>
    <s v="EMPRESA: ADELCO_x000a_CÓDIGO DE SERVICIO: _x000a_DIRECCIÓN:Calle San Martin #50, Santiago Centro, Santiago_x000a_NOMBRE DE QUIEN REPORTA:Julio Fuentes_x000a_TELÉFONO DE QUIEN REPORTA:  +569753927859_x000a_NOMBRE DE CONTACTO EN TERRENO: _x000a_REQUERIMIENTO : Retiro de servidor_x000a_EQUIPOS ENER"/>
    <m/>
    <d v="1899-12-30T00:10:40"/>
    <d v="1899-12-30T00:19:05"/>
    <d v="1899-12-30T00:08:25"/>
  </r>
  <r>
    <s v="INC000002598115"/>
    <s v="HOUSING"/>
    <x v="2"/>
    <s v="APQ ACCESOS"/>
    <s v="EDUARDO A NUÑEZ LAMOZA"/>
    <s v="tct_edunul"/>
    <s v="4-Menor/Localizado"/>
    <x v="0"/>
    <s v="Baja"/>
    <x v="0"/>
    <s v="TELEFONICA CYBERSECURITY TECH CHILE SPA"/>
    <s v="TOMA DE TEMPERATURAS"/>
    <s v="06/02/2024 6:27:27"/>
    <s v="06/02/2024 6:28:23"/>
    <s v="Cerrado"/>
    <s v="TI"/>
    <s v="CLIMA"/>
    <s v="06/02/2024 6:28:46"/>
    <s v="06/02/2024 23:50:00"/>
    <s v="TOMA DE TEMPERATURAS"/>
    <s v="RONDA REALIZADA"/>
    <d v="1899-12-30T00:00:00"/>
    <d v="1899-12-30T00:00:00"/>
    <d v="1899-12-30T00:00:00"/>
  </r>
  <r>
    <s v="INC000002598118"/>
    <s v="HOUSING"/>
    <x v="2"/>
    <s v="APQ ACCESOS"/>
    <s v="EDUARDO A NUÑEZ LAMOZA"/>
    <s v="tct_edunul"/>
    <s v="4-Menor/Localizado"/>
    <x v="0"/>
    <s v="Baja"/>
    <x v="0"/>
    <s v="TELEFONICA CYBERSECURITY TECH CHILE SPA"/>
    <s v="RONDA SALAS TECNICAS"/>
    <s v="06/02/2024 6:29:15"/>
    <s v="06/02/2024 6:30:26"/>
    <s v="Cerrado"/>
    <s v="TI"/>
    <s v="INFRAESTRUCTURA"/>
    <s v="06/02/2024 6:30:56"/>
    <s v="06/02/2024 23:50:00"/>
    <s v="REVISION DE SALAS Y RACK"/>
    <s v="RONDA REALIZADA"/>
    <d v="1899-12-30T00:00:00"/>
    <d v="1899-12-30T00:00:00"/>
    <d v="1899-12-30T00:00:00"/>
  </r>
  <r>
    <s v="INC000002598205"/>
    <s v="HOUSING"/>
    <x v="11"/>
    <s v="APQ ACCESOS"/>
    <s v="LUIS O MORALES ARENAS"/>
    <s v="tct_luimoa"/>
    <s v="4-Menor/Localizado"/>
    <x v="0"/>
    <s v="Baja"/>
    <x v="0"/>
    <s v="TELEFONICA EMPRESAS DE CHILE SA"/>
    <s v="SE CREA TICKET DE RONDA Y REVICION EN SALAS TECNICAS"/>
    <s v="06/02/2024 8:31:52"/>
    <s v="06/02/2024 8:37:38"/>
    <s v="Cerrado"/>
    <s v="CDP ANTIGUO 1"/>
    <s v="CDP ANTIGUO 2"/>
    <s v="06/02/2024 9:32:06"/>
    <s v="06/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598251"/>
    <s v="TICKET-INTELIGENTE"/>
    <x v="6"/>
    <s v="GESTION TI"/>
    <s v="ALEJANDRO ACEVEDO VALENZUELA"/>
    <s v="USR_TSIGHT"/>
    <s v="1-Extenso/Generalizado"/>
    <x v="0"/>
    <s v="Baja"/>
    <x v="3"/>
    <s v="GPS CHILE SPA"/>
    <s v="gpschi01 - wnprdb_gps09 TICKET AUTOMATICO"/>
    <s v="06/02/2024 9:35:50"/>
    <s v="06/02/2024 9:35:50"/>
    <s v="Cerrado"/>
    <s v="TRUESIGHT"/>
    <s v="TRUESIGHT"/>
    <s v="07/02/2024 11:19:11"/>
    <s v="07/02/2024 23:50:00"/>
    <s v="PREVENTIVO=SI_x000a_CODIGO DE SERVICIO=WNPRDB_GPS09_x000a_DIRECCION=NULL_x000a_CIUDAD=NULL_x000a_COMUNA LOCAL=_x000a_REGION=NULL_x000a_QUIEN REPORTA=Ticket automático_x000a_CONTACTO EN TERRENO=_x000a_PROBLEMA=Critical Hard Drive Space Alert for Node GPSCHI01 - WNPRDB_GPS09_x000a_REQUERIMIENTO=_x000a_EQUIPOS ENERG"/>
    <s v="Cliente informa que resolvió espacio en disco. ticket resuelto. disco L operativo."/>
    <d v="1899-12-31T00:29:48"/>
    <d v="1899-12-31T01:43:21"/>
    <d v="1899-12-30T01:13:33"/>
  </r>
  <r>
    <s v="INC000002598284"/>
    <s v="HOUSING"/>
    <x v="14"/>
    <s v="BELIEVE"/>
    <s v="SEBASTIAN A JARA VIDAL"/>
    <s v="frp_jcarri"/>
    <s v="3-Moderado/Limitado"/>
    <x v="1"/>
    <s v="Media"/>
    <x v="1"/>
    <s v="TELEFONICA EMPRESAS DE CHILE SA"/>
    <s v="GESTION DATACENTER/ ACCESOS /TELEFONICA EMPRESAS DE CHILE SA"/>
    <s v="06/02/2024 10:04:34"/>
    <s v="06/02/2024 10:05:56"/>
    <s v="Cerrado"/>
    <s v="COMUNICACIONES"/>
    <s v="VPN IP - MPLS"/>
    <s v="06/02/2024 11:40:43"/>
    <s v="06/02/2024 23:50:00"/>
    <s v="EMPRESA:TELEFONICA EMPRESAS DE CHILE SA_x000a_CÓDIGO DE SERVICIO: _x000a_DIRECCIÓN:Calle San Martin #50, Santiago Centro, Santiago_x000a_NOMBRE DE QUIEN REPORTA:Manuel Maita_x000a_TELÉFONO DE QUIEN REPORTA:56974138322_x000a_NOMBRE DE CONTACTO EN TERRENO: _x000a_REQUERIMIENTO: Revision Stor"/>
    <m/>
    <d v="1899-12-30T01:30:11"/>
    <d v="1899-12-30T01:36:09"/>
    <d v="1899-12-30T00:05:58"/>
  </r>
  <r>
    <s v="INC000002598299"/>
    <s v="HOUSING"/>
    <x v="8"/>
    <s v="BELIEVE"/>
    <s v="FERNEY D GARZON PEÑA"/>
    <s v="frp_jcarri"/>
    <s v="3-Moderado/Limitado"/>
    <x v="1"/>
    <s v="Media"/>
    <x v="1"/>
    <s v="HUAWEI CHILE S A"/>
    <s v="GESTION DATACENTER/ ACCESOS /HUAWEI CHILE S A"/>
    <s v="06/02/2024 10:19:57"/>
    <s v="06/02/2024 10:21:14"/>
    <s v="Cerrado"/>
    <s v="COMUNICACIONES"/>
    <s v="VPN IP - MPLS"/>
    <s v="06/02/2024 13:09:03"/>
    <s v="06/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m/>
    <d v="1899-12-30T02:33:34"/>
    <d v="1899-12-30T02:49:06"/>
    <d v="1899-12-30T00:15:32"/>
  </r>
  <r>
    <s v="INC000002598345"/>
    <s v="HOUSING"/>
    <x v="13"/>
    <s v="ADMINISTRADORES RESIDENTES"/>
    <s v="CRISTOPHER MALDONADO ROMERO"/>
    <s v="frp_jugonz"/>
    <s v="3-Moderado/Limitado"/>
    <x v="1"/>
    <s v="Media"/>
    <x v="1"/>
    <s v="TELEFONICA EMPRESAS DE CHILE SA"/>
    <s v="GESTION DATACENTER/ ACCESOS / TELEFONICA EMPRESAS DE CHILE SA"/>
    <s v="06/02/2024 11:13:46"/>
    <s v="06/02/2024 11:16:32"/>
    <s v="Cerrado"/>
    <s v="COMUNICACIONES"/>
    <s v="VPN IP - MPLS"/>
    <s v="06/02/2024 11:37:41"/>
    <s v="06/02/2024 23:50:00"/>
    <s v="EMPRESA: TELEFONICA EMPRESAS DE CHILE SA_x000a_CÓDIGO DE SERVICIO: _x000a_DIRECCIÓN: Av. Apoquindo #7071, Las Condes, Santiago_x000a_NOMBRE DE QUIEN REPORTA: Operador DataCenter Sites_x000a_TELÉFONO DE QUIEN REPORTA: +56 2 22025776 / +56 9 81290517_x000a_NOMBRE DE CONTACTO EN TERRENO"/>
    <s v="Se efectúa contacto con cliente: N/A_x000a_Teléfono de contacto: N/A_x000a_Acciones realizadas: Accesos autorizados para personal descrito en planilla_x000a_Solución paliativa o definitiva: N/A_x000a_Acciones de Mejora, Recomendaciones: N/A_x000a_Causa Raíz: N/A"/>
    <d v="1899-12-30T00:05:11"/>
    <d v="1899-12-30T00:23:55"/>
    <d v="1899-12-30T00:18:44"/>
  </r>
  <r>
    <s v="INC000002598378"/>
    <s v="HOUSING"/>
    <x v="8"/>
    <s v="ADMINISTRADORES RESIDENTES"/>
    <s v="FERNEY D GARZON PEÑA"/>
    <s v="frp_jugonz"/>
    <s v="3-Moderado/Limitado"/>
    <x v="1"/>
    <s v="Media"/>
    <x v="1"/>
    <s v="TELEFONICA EMPRESAS DE CHILE SA"/>
    <s v="GESTION DATACENTER/ ACCESOS / DXC"/>
    <s v="06/02/2024 12:11:19"/>
    <s v="06/02/2024 12:14:17"/>
    <s v="Cerrado"/>
    <s v="COMUNICACIONES"/>
    <s v="VPN IP - MPLS"/>
    <s v="06/02/2024 12:20:56"/>
    <s v="06/02/2024 23:50:00"/>
    <s v="EMPRESA: DXC_x000a_CÓDIGO DE SERVICIO: _x000a_DIRECCIÓN: Av. Presidente Prieto #226, Paine, Santiago_x000a_NOMBRE DE QUIEN REPORTA: Jorge Lorca L_x000a_TELÉFONO DE QUIEN REPORTA: +56 2 25774418_x000a_NOMBRE DE CONTACTO EN TERRENO: Cristóbal Reyes 987685102_x000a_PROBLEMA: &quot;Cambio de disco"/>
    <m/>
    <d v="1899-12-30T00:00:00"/>
    <d v="1899-12-30T00:09:37"/>
    <d v="1899-12-30T00:09:37"/>
  </r>
  <r>
    <s v="INC000002598392"/>
    <s v="HOUSING"/>
    <x v="8"/>
    <s v="ADMINISTRADORES RESIDENTES"/>
    <s v="FERNEY D GARZON PEÑA"/>
    <s v="frp_jugonz"/>
    <s v="3-Moderado/Limitado"/>
    <x v="1"/>
    <s v="Media"/>
    <x v="1"/>
    <s v="FORUM SERVICIOS FINANCIEROS SA"/>
    <s v="GESTION DATACENTER/ ACCESOS / FORUM SERVICIOS FINANCIEROS SA"/>
    <s v="06/02/2024 12:25:25"/>
    <s v="06/02/2024 12:32:07"/>
    <s v="Cerrado"/>
    <s v="COMUNICACIONES"/>
    <s v="VPN IP - MPLS"/>
    <s v="07/02/2024 14:27:22"/>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27"/>
    <d v="1899-12-31T02:01:57"/>
    <d v="1899-12-30T00:20:30"/>
  </r>
  <r>
    <s v="INC000002598393"/>
    <s v="HOUSING"/>
    <x v="13"/>
    <s v="ADMINISTRADORES RESIDENTES"/>
    <s v="CRISTOPHER MALDONADO ROMERO"/>
    <s v="frp_jugonz"/>
    <s v="3-Moderado/Limitado"/>
    <x v="1"/>
    <s v="Media"/>
    <x v="1"/>
    <s v="FORUM SERVICIOS FINANCIEROS SA"/>
    <s v="GESTION DATACENTER/ ACCESOS / FORUM SERVICIOS FINANCIEROS SA"/>
    <s v="06/02/2024 12:25:30"/>
    <s v="06/02/2024 12:33:47"/>
    <s v="Cerrado"/>
    <s v="COMUNICACIONES"/>
    <s v="VPN IP - MPLS"/>
    <s v="06/02/2024 13:39:35"/>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3:27"/>
    <d v="1899-12-30T01:14:05"/>
    <d v="1899-12-30T00:30:38"/>
  </r>
  <r>
    <s v="INC000002598394"/>
    <s v="HOUSING"/>
    <x v="13"/>
    <s v="ADMINISTRADORES RESIDENTES"/>
    <s v="CRISTOPHER MALDONADO ROMERO"/>
    <s v="frp_jugonz"/>
    <s v="3-Moderado/Limitado"/>
    <x v="1"/>
    <s v="Media"/>
    <x v="1"/>
    <s v="FORUM SERVICIOS FINANCIEROS SA"/>
    <s v="GESTION DATACENTER/ ACCESOS / FORUM SERVICIOS FINANCIEROS SA"/>
    <s v="06/02/2024 12:25:34"/>
    <s v="06/02/2024 12:37:32"/>
    <s v="Cerrado"/>
    <s v="COMUNICACIONES"/>
    <s v="VPN IP - MPLS"/>
    <s v="06/02/2024 13:40:23"/>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7:45"/>
    <d v="1899-12-30T01:14:49"/>
    <d v="1899-12-30T00:27:04"/>
  </r>
  <r>
    <s v="INC000002598395"/>
    <s v="HOUSING"/>
    <x v="8"/>
    <s v="ADMINISTRADORES RESIDENTES"/>
    <s v="FERNEY D GARZON PEÑA"/>
    <s v="frp_jugonz"/>
    <s v="3-Moderado/Limitado"/>
    <x v="1"/>
    <s v="Media"/>
    <x v="1"/>
    <s v="FORUM SERVICIOS FINANCIEROS SA"/>
    <s v="GESTION DATACENTER/ ACCESOS / FORUM SERVICIOS FINANCIEROS SA"/>
    <s v="06/02/2024 12:25:38"/>
    <s v="06/02/2024 12:38:57"/>
    <s v="Cerrado"/>
    <s v="COMUNICACIONES"/>
    <s v="VPN IP - MPLS"/>
    <s v="07/02/2024 14:27:40"/>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09"/>
    <d v="1899-12-31T02:02:02"/>
    <d v="1899-12-30T00:20:53"/>
  </r>
  <r>
    <s v="INC000002598529"/>
    <s v="VPN IP - MPLS"/>
    <x v="17"/>
    <s v="BELIEVE"/>
    <s v="RODRIGO VÁSQUEZ MUÑOZ"/>
    <s v="frp_cnavar"/>
    <s v="3-Moderado/Limitado"/>
    <x v="1"/>
    <s v="Media"/>
    <x v="1"/>
    <s v="INSTITUTO PROFESIONAL DE CHILE SA"/>
    <s v="GAMA/ Solicitud restauraciones - TERRASOL"/>
    <s v="06/02/2024 12:08:44"/>
    <s v="06/02/2024 12:13:34"/>
    <s v="Cerrado"/>
    <s v="CDP ANTIGUO 1"/>
    <s v="CDP ANTIGUO 2"/>
    <s v="09/02/2024 11:32:27"/>
    <s v="09/02/2024 23:50:00"/>
    <s v="PREVENTIVO: NO_x000a_CODIGO DE SERVICIO: TERRASOL_x000a_DIRECCION:_x000a_QUIEN REPORTA: Raúl Fernández Ogalde -  +56 9 5410 9101_x000a_CONTACTO EN TERRENO:_x000a_PROBLEMA:_x000a_REQUERIMIENTO:_x000a__x000a_El motivo de este correo es solicitar las siguientes restauraciones desde plataforma de respaldo"/>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0:32"/>
    <d v="1900-01-01T23:23:43"/>
    <d v="1899-12-30T00:13:11"/>
  </r>
  <r>
    <s v="INC000002598547"/>
    <s v="VPN IP - MPLS"/>
    <x v="17"/>
    <s v="ADMINISTRADORES RESIDENTES"/>
    <s v="RODRIGO VÁSQUEZ MUÑOZ"/>
    <s v="frp_rreyes"/>
    <s v="3-Moderado/Limitado"/>
    <x v="1"/>
    <s v="Media"/>
    <x v="1"/>
    <s v="INSTITUTO PROFESIONAL DE CHILE SA"/>
    <s v="GAMA / Solicitud restauraciones - TERRAOESTE"/>
    <s v="06/02/2024 12:12:26"/>
    <s v="06/02/2024 12:14:20"/>
    <s v="Cerrado"/>
    <s v="CDP ANTIGUO 1"/>
    <s v="CDP ANTIGUO 2"/>
    <s v="09/02/2024 11:34:12"/>
    <s v="09/02/2024 23:50:00"/>
    <s v="PREVENTIVO: NO_x000a_CODIGO DE SERVICIO:_x000a_DIRECCION:_x000a_QUIEN REPORTA: Raúl Fernández Ogalde  +56 9 5410 9101 _x000a_CONTACTO EN TERRENO:_x000a_PROBLEMA:_x000a_REQUERIMIENTO:_x000a__x000a_Mis más cordiales saludos_x000a__x000a_El motivo de este correo es solicitar las siguientes restauraciones desde plata"/>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2:05"/>
    <d v="1900-01-01T23:21:46"/>
    <d v="1899-12-30T00:09:41"/>
  </r>
  <r>
    <s v="INC000002598555"/>
    <s v="VPN IP - MPLS"/>
    <x v="5"/>
    <s v="GESTION HD"/>
    <s v="MARIO PARADA DUARTE"/>
    <s v="frp_pcamay"/>
    <s v="3-Moderado/Limitado"/>
    <x v="1"/>
    <s v="Media"/>
    <x v="1"/>
    <s v="ELECTRICIDAD GOBANTES S.A."/>
    <s v="HD/RE: REQUERIMIENTO PRUEBAS DE ENLACES HACIA DATA CENTER//GOBANTES"/>
    <s v="06/02/2024 12:22:49"/>
    <s v="06/02/2024 12:25:07"/>
    <s v="Cancelado"/>
    <s v="COMUNICACIONES"/>
    <s v="VPN IP - MPLS"/>
    <s v="14/02/2024 11:33:23"/>
    <s v="14/02/2024 11:33:23"/>
    <s v="PREVENTIVO: NO_x000a_CODIGO DE SERVICIO:_x000a_DIRECCION:_x000a_QUIEN REPORTA:Mario Parada Duarte +56 9 96339162_x000a_CONTACTO EN TERRENO:Parada Duarte +56 9 96339162_x000a_PROBLEMA:_x000a_REQUERIMIENTO:necesitamos de realizar pruebas de enlaces entre casa matriz y la conexión que se real"/>
    <s v="Cliente solicita pruebas con el proveedor respaldo que no es posible realizar sin un diagnostico previo."/>
    <d v="1900-01-06T14:09:07"/>
    <d v="1900-01-06T23:10:34"/>
    <d v="1899-12-30T09:01:27"/>
  </r>
  <r>
    <s v="INC000002598560"/>
    <s v="VPN IP - MPLS"/>
    <x v="18"/>
    <s v="GESTION HD"/>
    <s v="CRISTOBAL I REYES DELGADO"/>
    <s v="frp_pcamay"/>
    <s v="3-Moderado/Limitado"/>
    <x v="1"/>
    <s v="Media"/>
    <x v="1"/>
    <s v="EMPRESA NACIONAL DE CERTIFICACIONES"/>
    <s v="HD/RE: LDF Disco E de 192.168.1.121 y 192.168.1.122"/>
    <s v="06/02/2024 12:28:50"/>
    <s v="06/02/2024 12:30:32"/>
    <s v="Cerrado"/>
    <s v="TI"/>
    <s v="BASES DE DATOS"/>
    <s v="08/02/2024 9:21:52"/>
    <s v="08/02/2024 23:50:00"/>
    <s v="PREVENTIVO: NO_x000a_CODIGO DE SERVICIO:_x000a_DIRECCION:_x000a_QUIEN REPORTA:+56 9 93378009 Denise Cruzat Etcheberry_x000a_CONTACTO EN TERRENO:_x000a_PROBLEMA:_x000a_REQUERIMIENTO:Favor su ayuda en reducción de LDF de_x000a_DB_GESTOR_BECO_log.ldf y DB_GESTOR_STO_log.ldf de nodo SQL principal."/>
    <s v="Se libera alarma de transaccionales reportada, luego de respaldar previamente dichos archivos y proceder con el shrink de limpieza"/>
    <d v="1899-12-31T20:21:18"/>
    <d v="1899-12-31T20:53:02"/>
    <d v="1899-12-30T00:31:44"/>
  </r>
  <r>
    <s v="INC000002598574"/>
    <s v="SAP"/>
    <x v="9"/>
    <s v="GESTION HD"/>
    <s v="FREDDY O CORTES DIAZ"/>
    <s v="frp_pcamay"/>
    <s v="3-Moderado/Limitado"/>
    <x v="1"/>
    <s v="Media"/>
    <x v="1"/>
    <s v="INDUSTRIAS CHILENAS DE ALAMBRE INCHALAM S.A."/>
    <s v="HD/RV: INCHALAM - Estado de cuenta clientes"/>
    <s v="06/02/2024 13:18:28"/>
    <s v="06/02/2024 13:22:01"/>
    <s v="Cerrado"/>
    <s v="TI"/>
    <s v="APLICATIVOS"/>
    <s v="06/02/2024 14:24:15"/>
    <s v="06/02/2024 23:50:00"/>
    <s v="PREVENTIVO: NO_x000a_CODIGO DE SERVICIO:_x000a_DIRECCION:_x000a_QUIEN REPORTA:+56 9 6605 6481Freddy Cortés Díaz_x000a_CONTACTO EN TERRENO:_x000a_PROBLEMA:_x000a_REQUERIMIENTO:Favor transportar a PRD las OT indicadas en doc adjunto. gracias_x000a_EQUIPOS ENERGIZADO/REINICIADO:_x000a_HORARIO DE ATENCION"/>
    <s v="Se ejecuta con éxito el transporte solicitado. Se informa a cliente vía mail"/>
    <d v="1899-12-30T00:00:00"/>
    <d v="1899-12-30T01:05:47"/>
    <d v="1899-12-30T01:05:47"/>
  </r>
  <r>
    <s v="INC000002598588"/>
    <s v="VPN IP - MPLS"/>
    <x v="5"/>
    <s v="GESTION HD"/>
    <s v="LUIS RODRIGO ACEVEDO COLLIPAL"/>
    <s v="frp_pcamay"/>
    <s v="3-Moderado/Limitado"/>
    <x v="1"/>
    <s v="Media"/>
    <x v="1"/>
    <s v="METS S A"/>
    <s v="HD/RE: RE: RE: RE: Consultas Tecnica"/>
    <s v="06/02/2024 13:49:12"/>
    <s v="06/02/2024 13:50:54"/>
    <s v="Cerrado"/>
    <s v="CDP ANTIGUO 1"/>
    <s v="CDP ANTIGUO 2"/>
    <s v="07/02/2024 18:07:38"/>
    <s v="07/02/2024 23:50:00"/>
    <s v="PREVENTIVO: NO_x000a_CODIGO DE SERVICIO:VPF1983663_x000a_DIRECCION:Avenida Portugal #614_x000a_Ciudad: Santiago_x000a_Comuna: Santiago_x000a_QUIEN REPORTA:989260045 Juan Guajardo_x000a_CONTACTO EN TERRENO:Juan Guajardo_x000a_Teléfono 1 Contacto En Terreno: 989260045_x000a_PROBLEMA:_x000a_REQUERIMIENTO:Adjun"/>
    <m/>
    <d v="1899-12-31T02:22:37"/>
    <d v="1899-12-31T04:18:26"/>
    <d v="1899-12-30T01:55:49"/>
  </r>
  <r>
    <s v="INC000002598681"/>
    <s v="HOUSING"/>
    <x v="8"/>
    <s v="BELIEVE"/>
    <s v="FERNEY D GARZON PEÑA"/>
    <s v="frp_jcarri"/>
    <s v="3-Moderado/Limitado"/>
    <x v="1"/>
    <s v="Media"/>
    <x v="1"/>
    <s v="TELEFONICA EMPRESAS DE CHILE SA"/>
    <s v="GESTION DATACENTER/ ACCESOS /DXC"/>
    <s v="06/02/2024 12:45:06"/>
    <s v="06/02/2024 12:46:33"/>
    <s v="Cerrado"/>
    <s v="COMUNICACIONES"/>
    <s v="VPN IP - MPLS"/>
    <s v="06/02/2024 13:07:16"/>
    <s v="06/02/2024 23:50:00"/>
    <s v="EMPRESA:TELEFONICA EMPRESAS DE CHILE SA_x000a_CÓDIGO DE SERVICIO: _x000a_DIRECCIÓN:AV. Presidente Prieto #226, Paine, Santiago_x000a_NOMBRE DE QUIEN REPORTA:Ferney Garzon_x000a_TELÉFONO DE QUIEN REPORTA:56 2 25774418_x000a_NOMBRE DE CONTACTO EN TERRENO: _x000a_REQUERIMIENTO:Cambio de disco"/>
    <m/>
    <d v="1899-12-30T00:09:43"/>
    <d v="1899-12-30T00:22:10"/>
    <d v="1899-12-30T00:12:27"/>
  </r>
  <r>
    <s v="INC000002598721"/>
    <s v="VPN IP - MPLS"/>
    <x v="3"/>
    <s v="GESTION HD"/>
    <s v="MOISES E MONTERO RAMOS"/>
    <s v="frp_fpetro"/>
    <s v="3-Moderado/Limitado"/>
    <x v="1"/>
    <s v="Media"/>
    <x v="1"/>
    <s v="TELEFONICA GLOBAL TECHNOLOGY S.A.AGENCIA EN CHILE"/>
    <s v="REQ/_x000a_TCCT - Requerimiento Soporte VDC Global - Accesos AD"/>
    <s v="06/02/2024 12:56:32"/>
    <s v="06/02/2024 12:59:16"/>
    <s v="Cerrado"/>
    <s v="CDP ANTIGUO 1"/>
    <s v="CDP ANTIGUO 2"/>
    <s v="06/02/2024 18:13:05"/>
    <s v="06/02/2024 23:50:00"/>
    <s v="PREVENTIVO: NO_x000a_CODIGO DE SERVICIO: _x000a_DIRECCION:_x000a_QUIEN REPORTA: Jesús José Nelo Petaquero 56 9 9229 0203_x000a_CONTACTO EN TERRENO: Jesús José Nelo Petaquero  56 9 9229 0203_x000a__x000a_REQUERIMIENTO:_x000a__x000a_Buenas tardes estimados @Help Desk, por favor su acostumbrado apoyo en"/>
    <s v="Se efectúa contacto con cliente:N/A_x000a_Teléfono de contacto: N/A_x000a_Acciones realizadas: Informo que se reinicia la clave del colega Brian para el dominio vdc-cl donde se le indica que deben conectarse al Server tool 10.68.136.199 donde tendrán acceso a los ZV"/>
    <d v="1899-12-30T03:09:13"/>
    <d v="1899-12-30T05:16:33"/>
    <d v="1899-12-30T02:07:20"/>
  </r>
  <r>
    <s v="INC000002598747"/>
    <s v="VPN IP - MPLS"/>
    <x v="7"/>
    <s v="GESTION HD"/>
    <s v="SEBASTIAN I ACUÑA GUZMAN"/>
    <s v="frp_fpetro"/>
    <s v="3-Moderado/Limitado"/>
    <x v="1"/>
    <s v="Media"/>
    <x v="1"/>
    <s v="GASVALPO SPA"/>
    <s v="REQ/_x000a_Comentar DNS Urgente"/>
    <s v="06/02/2024 13:37:02"/>
    <s v="06/02/2024 13:38:50"/>
    <s v="Cerrado"/>
    <s v="TI"/>
    <s v="SISTEMAS OPERATIVOS"/>
    <s v="07/02/2024 10:10:08"/>
    <s v="07/02/2024 23:50:00"/>
    <s v="PREVENTIVO: NO_x000a_CODIGO DE SERVICIO: _x000a_DIRECCION:_x000a_QUIEN REPORTA:_x000a_CONTACTO EN TERRENO:_x000a_PROBLEMA:_x000a_REQUERIMIENTO:_x000a__x000a_Estimados,_x000a__x000a_Necesitamos urgentemente comentar (No borrar) los siguientes registros de_x000a_nuestro DNS:_x000a__x000a_sp IN A 186.67.142.94_x000a_ws IN A 186.67.142.93_x000a_b"/>
    <s v="Se finaliza requerimiento de manera satisfactoria el día de ayer 06-02a las 15:00 hrs."/>
    <d v="1899-12-30T12:45:41"/>
    <d v="1899-12-30T20:33:06"/>
    <d v="1899-12-30T07:47:25"/>
  </r>
  <r>
    <s v="INC000002598751"/>
    <s v="INFRAESTRUCTURA DC"/>
    <x v="2"/>
    <s v="APQ ACCESOS"/>
    <s v="JONATHAN A MARQUEZ ASTENGO"/>
    <s v="tct_jmarqu"/>
    <s v="4-Menor/Localizado"/>
    <x v="0"/>
    <s v="Baja"/>
    <x v="0"/>
    <s v="TELEFONICA CYBERSECURITY TECH CHILE SPA"/>
    <s v="FACTIBILIDAD ESVAL/CRQ 81564"/>
    <s v="06/02/2024 13:42:25"/>
    <s v="06/02/2024 13:44:46"/>
    <s v="Cerrado"/>
    <s v="CDP ANTIGUO 1"/>
    <s v="CDP ANTIGUO 2"/>
    <s v="06/02/2024 13:55:06"/>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598777"/>
    <s v="VPN IP - MPLS"/>
    <x v="9"/>
    <s v="GESTION HD"/>
    <s v="FREDDY O CORTES DIAZ"/>
    <s v="frp_fpetro"/>
    <s v="3-Moderado/Limitado"/>
    <x v="1"/>
    <s v="Media"/>
    <x v="1"/>
    <s v="INDUSTRIAS CHILENAS DE ALAMBRE INCHALAM S.A."/>
    <s v="HD/_x000a_RV: Paso a PRD"/>
    <s v="06/02/2024 15:06:42"/>
    <s v="06/02/2024 15:08:20"/>
    <s v="Cerrado"/>
    <s v="TI"/>
    <s v="APLICATIVOS"/>
    <s v="06/02/2024 15:33:41"/>
    <s v="06/02/2024 23:50:00"/>
    <s v="PREVENTIVO: NO_x000a_CODIGO DE SERVICIO:_x000a_DIRECCION:_x000a_QUIEN REPORTA:_x000a_CONTACTO EN TERRENO:_x000a_PROBLEMA:_x000a_REQUERIMIENTO:_x000a_Favor su ayuda con el transporte de la orden a PRD según archivo adjunto._x000a__x000a_EQUIPOS ENERGIZADO/REINICIADO:_x000a_HORARIO DE ATENCION:_x000a_OBSERVACION:_x000a_ANI:_x000a_MA"/>
    <s v="Se realiza con éxito el transporte solicitado. Se informa a cliente vía mail"/>
    <d v="1899-12-30T00:00:00"/>
    <d v="1899-12-30T00:26:59"/>
    <d v="1899-12-30T00:26:59"/>
  </r>
  <r>
    <s v="INC000002598778"/>
    <s v="HOUSING"/>
    <x v="14"/>
    <s v="ADMINISTRADORES RESIDENTES"/>
    <s v="SEBASTIAN A JARA VIDAL"/>
    <s v="frp_jugonz"/>
    <s v="3-Moderado/Limitado"/>
    <x v="1"/>
    <s v="Media"/>
    <x v="1"/>
    <s v="TELEFONICA EMPRESAS DE CHILE SA"/>
    <s v="GESTION DATACENTER/ ACCESOS / TELEFONICA EMPRESAS DE CHILE SA"/>
    <s v="06/02/2024 15:05:44"/>
    <s v="06/02/2024 15:07:35"/>
    <s v="Cerrado"/>
    <s v="COMUNICACIONES"/>
    <s v="VPN IP - MPLS"/>
    <s v="06/02/2024 15:53:27"/>
    <s v="06/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_x000a_PROBLEMA: Ra"/>
    <m/>
    <d v="1899-12-30T00:42:33"/>
    <d v="1899-12-30T00:47:43"/>
    <d v="1899-12-30T00:05:10"/>
  </r>
  <r>
    <s v="INC000002598779"/>
    <s v="INFRAESTRUCTURA DC"/>
    <x v="0"/>
    <s v="APQ ACCESOS"/>
    <s v="CARLOS F ARAYA RAMIREZ"/>
    <s v="tct_cararr"/>
    <s v="4-Menor/Localizado"/>
    <x v="0"/>
    <s v="Baja"/>
    <x v="1"/>
    <s v="TELEFONICA CYBERSECURITY TECH CHILE SPA"/>
    <s v="FACTIBLIDAD 81924"/>
    <s v="06/02/2024 15:07:24"/>
    <s v="06/02/2024 15:08:15"/>
    <s v="Cerrado"/>
    <s v="CDP ANTIGUO 1"/>
    <s v="CDP ANTIGUO 2"/>
    <s v="06/02/2024 15:49:52"/>
    <s v="06/02/2024 23:50:00"/>
    <m/>
    <s v="FACTBIILIDAD ENVIADA"/>
    <d v="1899-12-30T00:00:00"/>
    <d v="1899-12-30T00:42:28"/>
    <d v="1899-12-30T00:42:28"/>
  </r>
  <r>
    <s v="INC000002598787"/>
    <s v="HOUSING"/>
    <x v="13"/>
    <s v="ADMINISTRADORES RESIDENTES"/>
    <s v="CRISTOPHER MALDONADO ROMERO"/>
    <s v="frp_jugonz"/>
    <s v="3-Moderado/Limitado"/>
    <x v="1"/>
    <s v="Media"/>
    <x v="1"/>
    <s v="TELEFONICA EMPRESAS DE CHILE SA"/>
    <s v="GESTION DATACENTER/ ACCESOS / TELEFONICA EMPRESAS DE CHILE SA"/>
    <s v="06/02/2024 15:22:17"/>
    <s v="06/02/2024 15:24:24"/>
    <s v="Cerrado"/>
    <s v="COMUNICACIONES"/>
    <s v="VPN IP - MPLS"/>
    <s v="06/02/2024 17:44:39"/>
    <s v="06/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
    <d v="1899-12-30T02:13:01"/>
    <d v="1899-12-30T02:22:22"/>
    <d v="1899-12-30T00:09:21"/>
  </r>
  <r>
    <s v="INC000002598801"/>
    <s v="INFRAESTRUCTURA DC"/>
    <x v="10"/>
    <s v="SM OPERACIONES"/>
    <s v="CARLOS F ARAYA RAMIREZ"/>
    <s v="tct_decruz"/>
    <s v="3-Moderado/Limitado"/>
    <x v="1"/>
    <s v="Media"/>
    <x v="0"/>
    <s v="TELEFONICA GLOBAL TECHNOLOGY S.A.AGENCIA EN CHILE"/>
    <s v="Instalación fibras APQ"/>
    <s v="06/02/2024 15:53:33"/>
    <s v="06/02/2024 15:55:15"/>
    <s v="Cerrado"/>
    <s v="Hardware de Redes"/>
    <s v="Cable"/>
    <s v="09/02/2024 18:13:33"/>
    <s v="09/02/2024 23:50:00"/>
    <s v="requerimiento para Operadores DC Apoquindo el mismo consiste en lanzar o instalar fibra en Apoquindo desde Sala 7 en el Rack E2,E3 hasta Sala 7 en el rack B12,B13._x000a__x000a_Saludos_x000a_Manuel Maita_x000a_Av Providencia 111 piso 13, Santiago de Chile (GMT -3)_x000a_+56 9 7413 83"/>
    <s v="tendido fibra realizado"/>
    <d v="1899-12-30T00:00:00"/>
    <d v="1899-12-30T00:00:00"/>
    <d v="1899-12-30T00:00:00"/>
  </r>
  <r>
    <s v="INC000002598912"/>
    <s v="VPN IP - MPLS"/>
    <x v="6"/>
    <s v="ADMINISTRADORES RESIDENTES"/>
    <s v="PAUL A SEPULVEDA ALVAREZ"/>
    <s v="frp_kefern"/>
    <s v="3-Moderado/Limitado"/>
    <x v="1"/>
    <s v="Media"/>
    <x v="1"/>
    <s v="TELEFONICA GLOBAL TECHNOLOGY S.A.AGENCIA EN CHILE"/>
    <s v="Gama |  Requerimiento Soporte VDC Global - Accesos por RDP"/>
    <s v="06/02/2024 15:04:15"/>
    <s v="06/02/2024 15:08:20"/>
    <s v="Cerrado"/>
    <s v="CDP ANTIGUO 1"/>
    <s v="CDP ANTIGUO 2"/>
    <s v="06/02/2024 17:35:19"/>
    <s v="06/02/2024 23:50:00"/>
    <s v="PREVENTIVO: NO_x000a_CODIGO DE SERVICIO:10.68.136.199_x000a_DIRECCION:_x000a_QUIEN REPORTA:Moisés Eduardo Montero Ramos +56 9 4273 2135_x000a_CONTACTO EN TERRENO:_x000a_PROBLEMA:_x000a_REQUERIMIENTO:_x000a__x000a_Favor su acostumbrado apoyo en revisar si el usuario_x000a_VDC-CL\wvK3AftyeCpjgg tiene habilita"/>
    <s v="se agrego al usuario al grupo que permite la conexión remota._x000a_Con este permiso puede entrar remoto y poder llegar a los servidores de interés"/>
    <d v="1899-12-30T00:20:47"/>
    <d v="1899-12-30T02:31:04"/>
    <d v="1899-12-30T02:10:17"/>
  </r>
  <r>
    <s v="INC000002598926"/>
    <s v="HOUSING"/>
    <x v="13"/>
    <s v="BELIEVE"/>
    <s v="CRISTOPHER MALDONADO ROMERO"/>
    <s v="frp_xgambo"/>
    <s v="3-Moderado/Limitado"/>
    <x v="1"/>
    <s v="Media"/>
    <x v="1"/>
    <s v="TELEFONICA CYBERSECURITY TECH CHILE SPA"/>
    <s v="GESTION DATACENTER/ ACCESOS / TELEFONICA CYBERSECURITY TECH CHILE SPA"/>
    <s v="06/02/2024 15:04:19"/>
    <s v="06/02/2024 15:05:32"/>
    <s v="Cerrado"/>
    <s v="COMUNICACIONES"/>
    <s v="VPN IP - MPLS"/>
    <s v="06/02/2024 15:29:14"/>
    <s v="06/02/2024 23:50:00"/>
    <s v="EMPRESA: TELEFONICA CYBERSECURITY TECH CHILE SPA_x000a_CÓDIGO DE SERVICIO: _x000a_DIRECCIÓN:Av. Apoquindo #7071, Las Condes, Santiago_x000a_NOMBRE DE QUIEN REPORTA:Michael Gonzalez_x000a_TELÉFONO DE QUIEN REPORTA:  56992435694_x000a_NOMBRE DE CONTACTO EN TERRENO: _x000a_REQUERIMIENTO : Cam"/>
    <s v="Se efectúa contacto con cliente: N/A_x000a_Teléfono de contacto: N/A_x000a_Acciones realizadas: Accesos autorizados para personal descrito en planilla_x000a_Solución paliativa o definitiva: N/A_x000a_Acciones de Mejora, Recomendaciones: N/A_x000a_Causa Raíz: N/A"/>
    <d v="1899-12-30T00:18:21"/>
    <d v="1899-12-30T00:24:55"/>
    <d v="1899-12-30T00:06:34"/>
  </r>
  <r>
    <s v="INC000002598932"/>
    <s v="HOUSING"/>
    <x v="14"/>
    <s v="BELIEVE"/>
    <s v="SEBASTIAN A JARA VIDAL"/>
    <s v="frp_xgambo"/>
    <s v="3-Moderado/Limitado"/>
    <x v="1"/>
    <s v="Media"/>
    <x v="1"/>
    <s v="TELEFONICA CYBERSECURITY TECH CHILE SPA"/>
    <s v="GESTION DATACENTER/ ACCESOS / TELEFONICA CYBERSECURITY TECH CHILE SPA"/>
    <s v="06/02/2024 15:12:27"/>
    <s v="06/02/2024 15:13:32"/>
    <s v="Cerrado"/>
    <s v="COMUNICACIONES"/>
    <s v="VPN IP - MPLS"/>
    <s v="06/02/2024 16:00:39"/>
    <s v="06/02/2024 23:50:00"/>
    <s v="EMPRESA: TELEFONICA CYBERSECURITY TECH CHILE SPA_x000a_CÓDIGO DE SERVICIO: _x000a_DIRECCIÓN:Calle San Martin #50, Santiago Centro, Santiago_x000a_NOMBRE DE QUIEN REPORTA:Michael Gonzalez_x000a_TELÉFONO DE QUIEN REPORTA:  56992435694_x000a_NOMBRE DE CONTACTO EN TERRENO: _x000a_REQUERIMIENTO"/>
    <m/>
    <d v="1899-12-30T00:41:48"/>
    <d v="1899-12-30T00:48:12"/>
    <d v="1899-12-30T00:06:24"/>
  </r>
  <r>
    <s v="INC000002598946"/>
    <s v="VPN IP - MPLS"/>
    <x v="3"/>
    <s v="ADMINISTRADORES RESIDENTES"/>
    <s v="ANGEL CASTRO CABRERA"/>
    <s v="frp_kefern"/>
    <s v="3-Moderado/Limitado"/>
    <x v="1"/>
    <s v="Media"/>
    <x v="1"/>
    <s v="TELEFONICA GLOBAL TECHNOLOGY S.A.AGENCIA EN CHILE"/>
    <s v="HD | TCCT - [Cloud Portal] – Restore - CL - MANTOS COPPER S.A."/>
    <s v="06/02/2024 15:51:27"/>
    <s v="06/02/2024 15:56:17"/>
    <s v="Cerrado"/>
    <s v="CDP ANTIGUO 1"/>
    <s v="CDP ANTIGUO 2"/>
    <s v="09/02/2024 15:40:32"/>
    <s v="09/02/2024 23:50:00"/>
    <s v="PREVENTIVO: NO_x000a_CODIGO DE SERVICIO:_x000a_DIRECCION:_x000a_QUIEN REPORTA:Jesús José Nelo Petaquero +56 9 9229 0203_x000a_CONTACTO EN TERRENO:_x000a_PROBLEMA:_x000a_REQUERIMIENTO:_x000a__x000a_Estimado equipo Cloud, por favor su acostumbrado apoyo en la revisión_x000a_del_x000a_error indicado en correo anteri"/>
    <s v="Se efectúa contacto con cliente: Jesus Nelo_x000a_Teléfono de contacto: Via correo _x000a_Acciones realizadas: Luego de la revision se modifica time out en plataforma VDC. Se mantiene en observacion de forma interna por el area Cloud._x000a_Acciones de Mejora, Recomendaci"/>
    <d v="1900-01-01T18:16:26"/>
    <d v="1900-01-01T23:49:05"/>
    <d v="1899-12-30T05:32:39"/>
  </r>
  <r>
    <s v="INC000002598966"/>
    <s v="HOUSING"/>
    <x v="13"/>
    <s v="BELIEVE"/>
    <s v="CRISTOPHER MALDONADO ROMERO"/>
    <s v="frp_xgambo"/>
    <s v="3-Moderado/Limitado"/>
    <x v="1"/>
    <s v="Media"/>
    <x v="1"/>
    <s v="TELEFONICA EMPRESAS DE CHILE SA"/>
    <s v="GESTION DATACENTER/ ACCESOS / TELEFONICA EMPRESAS DE CHILE SA"/>
    <s v="06/02/2024 16:31:32"/>
    <s v="06/02/2024 16:33:29"/>
    <s v="Cerrado"/>
    <s v="COMUNICACIONES"/>
    <s v="VPN IP - MPLS"/>
    <s v="06/02/2024 17:22:12"/>
    <s v="06/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vision Switch"/>
    <s v="Se efectúa contacto con cliente: N/A_x000a_Teléfono de contacto: N/A_x000a_Acciones realizadas: Accesos autorizados para personal descrito en planilla_x000a_Solución paliativa o definitiva: N/A_x000a_Acciones de Mejora, Recomendaciones: N/A_x000a_Causa Raíz: N/A"/>
    <d v="1899-12-30T00:44:10"/>
    <d v="1899-12-30T00:50:40"/>
    <d v="1899-12-30T00:06:30"/>
  </r>
  <r>
    <s v="INC000002598970"/>
    <s v="VPN IP - MPLS"/>
    <x v="3"/>
    <s v="ADMINISTRADORES RESIDENTES"/>
    <s v="PABLO N OLIVA ALARCON"/>
    <s v="frp_kefern"/>
    <s v="3-Moderado/Limitado"/>
    <x v="1"/>
    <s v="Media"/>
    <x v="1"/>
    <s v="TELEFONICA GLOBAL TECHNOLOGY S.A.AGENCIA EN CHILE"/>
    <s v="HD | Importar a VDC de CLIENTE TERRASOL vm restauradas"/>
    <s v="06/02/2024 16:33:18"/>
    <s v="06/02/2024 16:36:37"/>
    <s v="Cerrado"/>
    <s v="CDP ANTIGUO 1"/>
    <s v="CDP ANTIGUO 2"/>
    <s v="07/02/2024 10:20:12"/>
    <s v="07/02/2024 23:50:00"/>
    <s v="PREVENTIVO: NO_x000a_CODIGO DE SERVICIO:_x000a_DIRECCION:_x000a_QUIEN REPORTA:Rodrigo Vásquez Muñoz +56 97411 3060_x000a_CONTACTO EN TERRENO:_x000a_PROBLEMA:_x000a_REQUERIMIENTO:_x000a__x000a_Se necesita importar a VDC de cliente TERRASOL las siguientes VM que_x000a_fueron ya recuperadas en el vcenter las v"/>
    <s v="FASE RESOLUCIÓN Y RECUPERACIÓN_x000a__x000a_Se efectúa contacto con cliente: NA_x000a__x000a_Teléfono de contacto: NA_x000a__x000a_Acciones realizadas: Importar VMs solicitadas a VDC_x000a__x000a_Solución paliativa o definitiva: Definitiva_x000a__x000a_Acciones de Mejora, Recomendaciones: NA_x000a__x000a_Causa Raíz: NA"/>
    <d v="1899-12-30T12:54:37"/>
    <d v="1899-12-30T17:46:54"/>
    <d v="1899-12-30T04:52:17"/>
  </r>
  <r>
    <s v="INC000002598991"/>
    <s v="HOUSING"/>
    <x v="14"/>
    <s v="BELIEVE"/>
    <s v="SEBASTIAN A JARA VIDAL"/>
    <s v="frp_xgambo"/>
    <s v="3-Moderado/Limitado"/>
    <x v="1"/>
    <s v="Media"/>
    <x v="1"/>
    <s v="CAJA DE COMPENSACION DE ASIGNACION FAMILIAR LOS HEROES"/>
    <s v="GESTION DATACENTER/ ACCESOS / CAJA DE COMPENSACION DE ASIGNACION FAMILIAR LOS HEROES"/>
    <s v="06/02/2024 17:01:02"/>
    <s v="06/02/2024 17:02:47"/>
    <s v="Cerrado"/>
    <s v="COMUNICACIONES"/>
    <s v="VPN IP - MPLS"/>
    <s v="06/02/2024 17:18:17"/>
    <s v="06/02/2024 23:50:00"/>
    <s v="EMPRESA: CAJA DE COMPENSACION DE ASIGNACION FAMILIAR LOS HEROES_x000a_CÓDIGO DE SERVICIO: _x000a_DIRECCIÓN:Calle San Martin #50, Santiago Centro, Santiago_x000a_NOMBRE DE QUIEN REPORTA:Jose Monteverde_x000a_TELÉFONO DE QUIEN REPORTA:  56992367859_x000a_NOMBRE DE CONTACTO EN TERRENO:"/>
    <m/>
    <d v="1899-12-30T00:09:53"/>
    <d v="1899-12-30T00:17:15"/>
    <d v="1899-12-30T00:07:22"/>
  </r>
  <r>
    <s v="INC000002599144"/>
    <s v="HOSTING VIRTUAL"/>
    <x v="6"/>
    <s v="SM OPERACIONES"/>
    <s v="RICARDO R GALLEGOS OYANEDER"/>
    <s v="tct_rgalle"/>
    <s v="4-Menor/Localizado"/>
    <x v="0"/>
    <s v="Baja"/>
    <x v="1"/>
    <s v="TELEFONICA GLOBAL TECHNOLOGY S.A.AGENCIA EN CHILE"/>
    <s v="Revisión gpo con cliente duoc"/>
    <s v="06/02/2024 16:49:50"/>
    <s v="06/02/2024 16:50:06"/>
    <s v="Cerrado"/>
    <s v="TI"/>
    <s v="SISTEMAS OPERATIVOS"/>
    <s v="06/02/2024 16:51:51"/>
    <s v="06/02/2024 23:50:00"/>
    <s v="Revisión gpo con cliente duoc"/>
    <s v="Revisión gpo con cliente duoc"/>
    <d v="1899-12-30T00:00:00"/>
    <d v="1899-12-30T00:02:01"/>
    <d v="1899-12-30T00:02:01"/>
  </r>
  <r>
    <s v="INC000002599146"/>
    <s v="HOSTING VIRTUAL"/>
    <x v="6"/>
    <s v="SM OPERACIONES"/>
    <s v="RICARDO R GALLEGOS OYANEDER"/>
    <s v="tct_rgalle"/>
    <s v="4-Menor/Localizado"/>
    <x v="0"/>
    <s v="Baja"/>
    <x v="1"/>
    <s v="TELEFONICA GLOBAL TECHNOLOGY S.A.AGENCIA EN CHILE"/>
    <s v="Revisión reinicio automático servidor APPL cliente Coagra"/>
    <s v="06/02/2024 16:50:11"/>
    <s v="06/02/2024 16:50:25"/>
    <s v="Cerrado"/>
    <s v="TI"/>
    <s v="SISTEMAS OPERATIVOS"/>
    <s v="06/02/2024 16:52:50"/>
    <s v="06/02/2024 23:50:00"/>
    <s v="Revisión reinicio automático servidor APPL cliente Coagra"/>
    <s v="Revisión reinicio automático servidor APPL cliente Coagra"/>
    <d v="1899-12-30T00:00:00"/>
    <d v="1899-12-30T00:02:39"/>
    <d v="1899-12-30T00:02:39"/>
  </r>
  <r>
    <s v="INC000002599148"/>
    <s v="HOSTING VIRTUAL"/>
    <x v="6"/>
    <s v="SM OPERACIONES"/>
    <s v="RICARDO R GALLEGOS OYANEDER"/>
    <s v="tct_rgalle"/>
    <s v="4-Menor/Localizado"/>
    <x v="0"/>
    <s v="Baja"/>
    <x v="1"/>
    <s v="TELEFONICA GLOBAL TECHNOLOGY S.A.AGENCIA EN CHILE"/>
    <s v="Sesión de trabajo por revisión navegación equipos plataforma Wizard"/>
    <s v="06/02/2024 16:50:32"/>
    <s v="06/02/2024 16:50:49"/>
    <s v="Cerrado"/>
    <s v="TI"/>
    <s v="SISTEMAS OPERATIVOS"/>
    <s v="06/02/2024 16:53:28"/>
    <s v="06/02/2024 23:50:00"/>
    <s v="Sesión de trabajo por revisión navegación equipos plataforma Wizard"/>
    <s v="Sesión de trabajo por revisión navegación equipos plataforma Wizard"/>
    <d v="1899-12-30T00:00:00"/>
    <d v="1899-12-30T00:02:56"/>
    <d v="1899-12-30T00:02:56"/>
  </r>
  <r>
    <s v="INC000002599155"/>
    <s v="VPN IP - MPLS"/>
    <x v="3"/>
    <s v="GESTION HD"/>
    <s v="DEIBY Y SANTOYO MONTEROLA"/>
    <s v="frp_pcamay"/>
    <s v="3-Moderado/Limitado"/>
    <x v="1"/>
    <s v="Media"/>
    <x v="1"/>
    <s v="TELEFONICA GLOBAL TECHNOLOGY S.A.AGENCIA EN CHILE"/>
    <s v="HD/Importar a VDC de CLIENTE TERRAOESTE vm restauradas"/>
    <s v="06/02/2024 17:05:32"/>
    <s v="06/02/2024 17:09:30"/>
    <s v="Cerrado"/>
    <s v="CDP ANTIGUO 1"/>
    <s v="CDP ANTIGUO 2"/>
    <s v="06/02/2024 17:37:54"/>
    <s v="06/02/2024 23:50:00"/>
    <s v="PREVENTIVO: NO_x000a_CODIGO DE SERVICIO:_x000a_DIRECCION:_x000a_QUIEN REPORTA:Rodrigo Vásquez Muñoz +56 97411 3060 _x000a_CONTACTO EN TERRENO:Rodrigo Vásquez Muñoz +56 97411 3060 _x000a_PROBLEMA:_x000a_REQUERIMIENTO:Solicito de vuestro apoyo para crear ticket como_x000a_REQUERIMIENTO y en estado"/>
    <s v="FASE RESOLUCIÓN Y RECUPERACIÓN_x000a__x000a_Se efectúa contacto con cliente:N/A_x000a__x000a_Teléfono de contacto:N/A_x000a__x000a_Acciones realizadas: Se realiza la importacion de las maquinas al VDC y se envia las capturas por correo_x000a__x000a_Solución paliativa o definitiva:N/A_x000a__x000a_Acciones de Mejo"/>
    <d v="1899-12-30T00:00:00"/>
    <d v="1899-12-30T00:32:22"/>
    <d v="1899-12-30T00:32:22"/>
  </r>
  <r>
    <s v="INC000002599164"/>
    <s v="VPN IP - MPLS"/>
    <x v="17"/>
    <s v="ADMINISTRADORES RESIDENTES"/>
    <s v="RODRIGO VÁSQUEZ MUÑOZ"/>
    <s v="frp_rreyes"/>
    <s v="3-Moderado/Limitado"/>
    <x v="1"/>
    <s v="Media"/>
    <x v="1"/>
    <s v="INSTITUTO PROFESIONAL DE CHILE SA"/>
    <s v="GAMA / Requerimiento Respaldo Completo Servidores SharePoint IPCHILE"/>
    <s v="06/02/2024 17:30:45"/>
    <s v="06/02/2024 17:32:09"/>
    <s v="Cerrado"/>
    <s v="CDP ANTIGUO 1"/>
    <s v="CDP ANTIGUO 2"/>
    <s v="10/02/2024 10:01:42"/>
    <s v="10/02/2024 23:50:00"/>
    <s v="PREVENTIVO: NO_x000a_CODIGO DE SERVICIO:_x000a_DIRECCION:_x000a_QUIEN REPORTA: Juan Carlos Dupuy_x000a_CONTACTO EN TERRENO:_x000a_PROBLEMA:_x000a_REQUERIMIENTO:_x000a__x000a_Buenas tardes, junto con saludar solicito respaldo completo (Respaldo VM completa) de los siguientes servidores:_x000a__x000a_ _x000a__x000a_    SALAMAN"/>
    <s v="FASE RESOLUCIÓN Y RECUPERACIÓN_x000a__x000a_Se efectúa contacto con cliente: N/A_x000a__x000a_Teléfono de contacto: N/A_x000a__x000a_Acciones realizadas: respaldos ejecutados_x000a__x000a_Solución paliativa o definitiva: respaldos ejecutados_x000a__x000a_Acciones de Mejora, Recomendaciones: N/A_x000a__x000a_Causa Raíz: clien"/>
    <d v="1900-01-02T16:05:21"/>
    <d v="1900-01-02T16:30:57"/>
    <d v="1899-12-30T00:25:36"/>
  </r>
  <r>
    <s v="INC000002599349"/>
    <s v="TICKET-INTELIGENTE"/>
    <x v="4"/>
    <s v="GESTION TI"/>
    <s v="GONZALO MENDOZA MARTINEZ"/>
    <s v="USR_TSIGHT"/>
    <s v="1-Extenso/Generalizado"/>
    <x v="0"/>
    <s v="Baja"/>
    <x v="3"/>
    <s v="COMERCIAL E IMPORTADORA AUDIOMUSICA SPA"/>
    <s v="ciausp01 - m_audioapps01 TICKET AUTOMATICO"/>
    <s v="06/02/2024 15:36:17"/>
    <s v="06/02/2024 15:36:17"/>
    <s v="Cerrado"/>
    <s v="TRUESIGHT"/>
    <s v="TRUESIGHT"/>
    <s v="06/02/2024 17:17:44"/>
    <s v="06/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FASE RESOLUCIÓN Y RECUPERACIÓN_x000a__x000a_Se efectúa contacto con cliente: Isaias Contreras &lt;isaias.contreras@audiomusica.com&gt;_x000a__x000a_Teléfono de contacto: Isaias Contreras &lt;isaias.contreras@audiomusica.com&gt;_x000a__x000a_Acciones realizadas: Se ingresa a servidor, se encuentra en c"/>
    <d v="1899-12-30T01:09:12"/>
    <d v="1899-12-30T01:41:27"/>
    <d v="1899-12-30T00:32:15"/>
  </r>
  <r>
    <s v="INC000002599385"/>
    <s v="OFFICE365"/>
    <x v="1"/>
    <s v="GESTION CALL CENTER"/>
    <s v="JAVIERA A UMAÑA YEVENES"/>
    <s v="frp_mdomin"/>
    <s v="4-Menor/Localizado"/>
    <x v="0"/>
    <s v="Baja"/>
    <x v="3"/>
    <s v="INGENIERIA E INVERSIONES RILEC LIMITADA"/>
    <s v="MESA/CALL CENTER/PROBLEMA CON CORREOS"/>
    <s v="06/02/2024 16:12:30"/>
    <s v="06/02/2024 16:19:24"/>
    <s v="Cerrado"/>
    <s v="COMUNICACIONES"/>
    <s v="VPN IP - MPLS"/>
    <s v="08/02/2024 10:20:42"/>
    <s v="08/02/2024 23:50:00"/>
    <s v="PREVENTIVO: NO_x000a_CODIGO DE SERVICIO:OFFICE365_x000a_DIRECCION:Balmaceda 1095, temuco_x000a_QUIEN REPORTA:RICARDO LEPE  - 968356068_x000a_CONTACTO EN TERRENO:RICARDO LEPE  - 968356068_x000a_PROBLEMA:PROBLEMA CON CORREOS_x000a_REQUERIMIENTO:_x000a_EQUIPOS ENERGIZADO/REINICIADO:SÍ_x000a_HORARIO DE AT"/>
    <s v="FASE RESOLUCIÓN Y RECUPERACIÓN_x000a__x000a_Se efectúa contacto con cliente: RICARDO LEPE _x000a__x000a_Teléfono de contacto: 968356068_x000a__x000a_Acciones realizadas:_x000a__x000a_Quisiera informar que el problema se ocasiona porque el dominio rilec.cl no tiene su DNS habilitado, lo cual es necesar"/>
    <d v="1899-12-31T17:17:48"/>
    <d v="1899-12-31T18:08:12"/>
    <d v="1899-12-30T00:50:24"/>
  </r>
  <r>
    <s v="INC000002599425"/>
    <s v="COMUNICACIONES"/>
    <x v="5"/>
    <s v="GESTION PLATAFORMA CLIENTES"/>
    <s v="LUIS A VILLASMIL CASTILLO"/>
    <s v="lmolcont"/>
    <s v="4-Menor/Localizado"/>
    <x v="0"/>
    <s v="Baja"/>
    <x v="1"/>
    <s v="TELEFONICA EMPRESAS DE CHILE SA"/>
    <s v="(ASIGNAR A LUIS VILLASMIL) Permitir conexión hacia IP Latam10.184.11.100:8008 desde vpn maimónides"/>
    <s v="06/02/2024 16:28:00"/>
    <s v="06/02/2024 16:30:25"/>
    <s v="Cerrado"/>
    <s v="PLATAFORMAS"/>
    <s v="REMEDY EMPRESAS"/>
    <s v="07/02/2024 16:43:14"/>
    <s v="07/02/2024 23:50:00"/>
    <s v="Permitir conexión hacia IP Latam10.184.11.100:8008 desde vpn maimónides"/>
    <m/>
    <d v="1899-12-30T21:23:14"/>
    <d v="1899-12-31T00:15:14"/>
    <d v="1899-12-30T02:52:00"/>
  </r>
  <r>
    <s v="INC000002599434"/>
    <s v="RED INTERNA"/>
    <x v="10"/>
    <s v="APQ ACCESOS"/>
    <s v="CRISTOPHER MALDONADO ROMERO"/>
    <s v="tct_cmaldo"/>
    <s v="4-Menor/Localizado"/>
    <x v="0"/>
    <s v="Baja"/>
    <x v="0"/>
    <s v="TELEFONICA EMPRESAS DE CHILE SA"/>
    <s v="RONDA TOMA DE TEMPERATURAS SALAS TIC"/>
    <s v="06/02/2024 16:46:16"/>
    <s v="06/02/2024 16:47:07"/>
    <s v="Cerrado"/>
    <s v="CDP ANTIGUO 1"/>
    <s v="CDP ANTIGUO 2"/>
    <s v="06/02/2024 17:07:49"/>
    <s v="06/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599453"/>
    <s v="HOUSING"/>
    <x v="14"/>
    <s v="BELIEVE"/>
    <s v="SEBASTIAN A JARA VIDAL"/>
    <s v="frp_jcarri"/>
    <s v="3-Moderado/Limitado"/>
    <x v="1"/>
    <s v="Media"/>
    <x v="1"/>
    <s v="ACCIONA ENERGIA CHILE S.P.A."/>
    <s v="GESTION DATACENTER/ ACCESOS /ACCIONA ENERGIA CHILE S.P.A."/>
    <s v="06/02/2024 17:12:37"/>
    <s v="06/02/2024 17:13:46"/>
    <s v="Cerrado"/>
    <s v="COMUNICACIONES"/>
    <s v="VPN IP - MPLS"/>
    <s v="06/02/2024 17:36:20"/>
    <s v="06/02/2024 23:50:00"/>
    <s v="EMPRESA:ACCIONA ENERGIA CHILE S.P.A._x000a_CÓDIGO DE SERVICIO: _x000a_DIRECCIÓN:Calle San Martin #50, Santiago Centro, Santiago_x000a_NOMBRE DE QUIEN REPORTA:Nicolas Martinez_x000a_TELÉFONO DE QUIEN REPORTA:56989006253_x000a_NOMBRE DE CONTACTO EN TERRENO: _x000a_REQUERIMIENTO:Instalacion d"/>
    <m/>
    <d v="1899-12-30T00:17:51"/>
    <d v="1899-12-30T00:23:43"/>
    <d v="1899-12-30T00:05:52"/>
  </r>
  <r>
    <s v="INC000002599461"/>
    <s v="HOUSING"/>
    <x v="13"/>
    <s v="BELIEVE"/>
    <s v="CRISTOPHER MALDONADO ROMERO"/>
    <s v="frp_jcarri"/>
    <s v="3-Moderado/Limitado"/>
    <x v="1"/>
    <s v="Media"/>
    <x v="1"/>
    <s v="EMPRESA NACIONAL DE CERTIFICACIONES"/>
    <s v="GESTION DATACENTER/ ACCESOS /EMPRESA NACIONAL DE CERTIFICACIONES"/>
    <s v="06/02/2024 17:50:32"/>
    <s v="06/02/2024 17:52:32"/>
    <s v="Cerrado"/>
    <s v="COMUNICACIONES"/>
    <s v="VPN IP - MPLS"/>
    <s v="06/02/2024 19:04:37"/>
    <s v="06/02/2024 23:50:00"/>
    <s v="EMPRESA:EMPRESA NACIONAL DE CERTIFICACIONES_x000a_CÓDIGO DE SERVICIO: _x000a_DIRECCIÓN:Av. Apoquindo #7071, Las Condes, Santiago_x000a_NOMBRE DE QUIEN REPORTA:Juan José Fuentealba_x000a_TELÉFONO DE QUIEN REPORTA:961627267_x000a_NOMBRE DE CONTACTO EN TERRENO: _x000a_REQUERIMIENTO:Retiro de"/>
    <s v="Se efectúa contacto con cliente: N/A_x000a_Teléfono de contacto: N/A_x000a_Acciones realizadas: Accesos denegados. Actividad con CRQ no aprobada_x000a_Solución paliativa o definitiva: N/A_x000a_Acciones de Mejora, Recomendaciones: N/A_x000a_Causa Raíz: N/A"/>
    <d v="1899-12-30T00:02:49"/>
    <d v="1899-12-30T01:14:05"/>
    <d v="1899-12-30T01:11:16"/>
  </r>
  <r>
    <s v="INC000002599500"/>
    <s v="HOUSING"/>
    <x v="8"/>
    <s v="BELIEVE"/>
    <s v="JAIRO A SALINAS GARAY"/>
    <s v="frp_xgambo"/>
    <s v="3-Moderado/Limitado"/>
    <x v="1"/>
    <s v="Media"/>
    <x v="1"/>
    <s v="TELEFONICA EMPRESAS DE CHILE SA"/>
    <s v="GESTION DATACENTER/ ACCESOS / TELEFONICA EMPRESAS DE CHILE SA"/>
    <s v="06/02/2024 21:19:57"/>
    <s v="06/02/2024 21:21:21"/>
    <s v="Cerrado"/>
    <s v="COMUNICACIONES"/>
    <s v="VPN IP - MPLS"/>
    <s v="07/02/2024 6:35:04"/>
    <s v="07/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Falla PRD7160"/>
    <s v="ACCESOS AUTORIZADOS"/>
    <d v="1899-12-30T09:05:12"/>
    <d v="1899-12-30T09:15:07"/>
    <d v="1899-12-30T00:09:55"/>
  </r>
  <r>
    <s v="INC000002599534"/>
    <s v="HOUSING"/>
    <x v="11"/>
    <s v="APQ ACCESOS"/>
    <s v="LUIS O MORALES ARENAS"/>
    <s v="tct_luimoa"/>
    <s v="4-Menor/Localizado"/>
    <x v="0"/>
    <s v="Baja"/>
    <x v="1"/>
    <s v="TELEFONICA EMPRESAS DE CHILE SA"/>
    <s v="SE GENERA TICKET DE SUPERVISOR PARA CLIENTE DXC"/>
    <s v="06/02/2024 17:01:10"/>
    <s v="06/02/2024 17:08:34"/>
    <s v="Cerrado"/>
    <s v="CDP ANTIGUO 1"/>
    <s v="CDP ANTIGUO 2"/>
    <s v="06/02/2024 17:14:01"/>
    <s v="06/02/2024 23:50:00"/>
    <s v="Estimados; INICIA SUPERVICION _x0009__x000a__x0009__x0009__x000a_Cliente: DXC_x000a_Proveedor: HPE_x000a_Tipo Requerimiento: INCIDENCIA_x0009__x000a_N° Ticket Acceso : 2598681_x000a_N° CRQ:_x0009_81786_x000a_Estado CRQ: APROBADO_x000a_TKT: _x0009_TKT-006080_x000a_Actividad realizada:_x0009__x0009__x000a_CAMBIO DE DISCO POR ROTURA Y REVICION DE HW_x000a_SALA:_x0009_SALA 50"/>
    <s v="SUPERVICION REALIZADA"/>
    <d v="1899-12-30T00:05:27"/>
    <d v="1899-12-30T00:12:51"/>
    <d v="1899-12-30T00:07:24"/>
  </r>
  <r>
    <s v="INC000002599556"/>
    <s v="TICKET-INTELIGENTE"/>
    <x v="7"/>
    <s v="GESTION TI"/>
    <s v="VICTOR SEPULVEDA GAMARRA"/>
    <s v="USR_TSIGHT"/>
    <s v="1-Extenso/Generalizado"/>
    <x v="0"/>
    <s v="Baja"/>
    <x v="3"/>
    <s v="FUNDACION INSTITUTO PROFESIONAL DUOC UC"/>
    <s v="fiprdu01 - lpacolegium TICKET AUTOMATICO"/>
    <s v="06/02/2024 17:14:04"/>
    <s v="06/02/2024 17:14:04"/>
    <s v="Cerrado"/>
    <s v="TI"/>
    <s v="SISTEMAS OPERATIVOS"/>
    <s v="06/02/2024 17:35:19"/>
    <s v="06/02/2024 23:50:00"/>
    <s v="PREVENTIVO=SI_x000a_CODIGO DE SERVICIO=LPACOLEGIUM_x000a_DIRECCION=NULL_x000a_CIUDAD=NULL_x000a_COMUNA LOCAL=_x000a_REGION=NULL_x000a_QUIEN REPORTA=Ticket automático_x000a_CONTACTO EN TERRENO=_x000a_PROBLEMA=Node FIPRDU01 - LPACOLEGIUM is Down_x000a_REQUERIMIENTO=_x000a_EQUIPOS ENERGIZADO O REINICIADO=_x000a_HORARIO DE"/>
    <s v="Se desconectaron tarjetas de red del servidor, ya que será dado de baja."/>
    <d v="1899-12-30T00:07:22"/>
    <d v="1899-12-30T00:21:15"/>
    <d v="1899-12-30T00:13:53"/>
  </r>
  <r>
    <s v="INC000002599640"/>
    <s v="HOUSING"/>
    <x v="14"/>
    <s v="BELIEVE"/>
    <s v="SEBASTIAN A JARA VIDAL"/>
    <s v="frp_dvilca"/>
    <s v="3-Moderado/Limitado"/>
    <x v="1"/>
    <s v="Media"/>
    <x v="1"/>
    <s v="TELEFONICA GLOBAL TECHNOLOGY S.A.AGENCIA EN CHILE"/>
    <s v="GESTION DATACENTER/ ACCESOS /TELEFONICA GLOBAL TECHNOLOGY S.A.AGENCIA EN CHILE"/>
    <s v="06/02/2024 18:36:13"/>
    <s v="06/02/2024 18:45:00"/>
    <s v="Cerrado"/>
    <s v="TI"/>
    <s v="SERVIDORES FISICOS"/>
    <s v="07/02/2024 5:02:44"/>
    <s v="07/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ACCESOS AUTORIZADOS"/>
    <d v="1899-12-30T10:14:27"/>
    <d v="1899-12-30T10:26:31"/>
    <d v="1899-12-30T00:12:04"/>
  </r>
  <r>
    <s v="INC000002599675"/>
    <s v="BACKUP ON DEMAND"/>
    <x v="17"/>
    <s v="OPERACION N1"/>
    <s v="AXEL ANDRADE"/>
    <s v="tct_gmendo"/>
    <s v="3-Moderado/Limitado"/>
    <x v="1"/>
    <s v="Media"/>
    <x v="3"/>
    <s v="TELEFONICA GLOBAL TECHNOLOGY S.A.AGENCIA EN CHILE"/>
    <s v="CAIDA NETBACKUP PAINE"/>
    <s v="07/02/2024 4:20:32"/>
    <s v="07/02/2024 4:25:00"/>
    <s v="Cerrado"/>
    <s v="TI"/>
    <s v="ALMACENAMIENTO y RESPALDO"/>
    <s v="07/02/2024 16:30:50"/>
    <s v="07/02/2024 23:50:00"/>
    <s v="Se solicita a administrador en guardia ayuda con la revisión de la consola netbackup de Paine debido a que esta con intermitencias en su funcionamiento, llegando a fallar los backups por las inestabilidad en la plataforma"/>
    <s v="FASE RESOLUCIÓN Y RECUPERACIÓN_x000a__x000a_Se efectúa contacto con cliente: Axel Andrade_x000a__x000a_Teléfono de contacto: 56 9 5639 8654 _x000a__x000a_Acciones realizadas: se reinicia appliance por baja performance de esta, se retoma respaldos posteriormente, incidencia superada._x000a__x000a_Soluc"/>
    <d v="1899-12-30T12:05:29"/>
    <d v="1899-12-30T12:10:18"/>
    <d v="1899-12-30T00:04:49"/>
  </r>
  <r>
    <s v="INC000002599948"/>
    <s v="TICKET-INTELIGENTE"/>
    <x v="6"/>
    <s v="GESTION TI"/>
    <s v="GIOVANNI D ROCCO VALENZUELA"/>
    <s v="USR_TSIGHT"/>
    <s v="1-Extenso/Generalizado"/>
    <x v="0"/>
    <s v="Baja"/>
    <x v="3"/>
    <s v="GPS CHILE SPA"/>
    <s v="gpschi01 - wnprdb_gps10 TICKET AUTOMATICO"/>
    <s v="06/02/2024 21:08:56"/>
    <s v="06/02/2024 21:08:56"/>
    <s v="Cerrado"/>
    <s v="TRUESIGHT"/>
    <s v="TRUESIGHT"/>
    <s v="06/02/2024 22:54:14"/>
    <s v="06/02/2024 23:50:00"/>
    <s v="PREVENTIVO=SI_x000a_CODIGO DE SERVICIO=WNPRDB_GPS10_x000a_DIRECCION=NULL_x000a_CIUDAD=NULL_x000a_COMUNA LOCAL=Santiago_x000a_REGION=NULL_x000a_QUIEN REPORTA=Ticket automático_x000a_CONTACTO EN TERRENO=_x000a_PROBLEMA=Node GPSCHI01 - WNPRDB_GPS10 is Down_x000a_REQUERIMIENTO=_x000a_EQUIPOS ENERGIZADO O REINICIADO="/>
    <s v="Equipo se encuentra apagado por trabajos realizados en INC000002542903 equipo fue apagado por cliente para poder realizar estos mismos."/>
    <d v="1899-12-30T01:40:14"/>
    <d v="1899-12-30T01:45:18"/>
    <d v="1899-12-30T00:05:04"/>
  </r>
  <r>
    <s v="INC000002600058"/>
    <s v="VPN IP - MPLS"/>
    <x v="4"/>
    <s v="GESTION HD"/>
    <s v="JUAN P SEGURA VARGAS"/>
    <s v="frp_kefern"/>
    <s v="3-Moderado/Limitado"/>
    <x v="1"/>
    <s v="Media"/>
    <x v="1"/>
    <s v="CAMARA DE COMERCIO DE SANTIAGO A G"/>
    <s v="HD | [CCS] RESPALDO DE CINTAS DC SM | Enero 2024 | CINTAS CLONES SAN MARTIN"/>
    <s v="07/02/2024 8:48:06"/>
    <s v="07/02/2024 8:51:13"/>
    <s v="Cerrado"/>
    <s v="TI"/>
    <s v="ALMACENAMIENTO y RESPALDO"/>
    <s v="09/02/2024 15:21:23"/>
    <s v="09/02/2024 23:50:00"/>
    <s v="PREVENTIVO: NO_x000a_CODIGO DE SERVICIO:_x000a_DIRECCION:_x000a_QUIEN REPORTA:Fabián Aguilar +56 9 7128 9709 / C: fabian.aguilar@fractalia.es_x000a_CONTACTO EN TERRENO:_x000a_PROBLEMA:_x000a_REQUERIMIENTO:_x000a__x000a_Buenos dias, favor su apoyo para abrir un folio de requerimiento con el_x000a_fin de aten"/>
    <m/>
    <d v="1899-12-31T22:32:55"/>
    <d v="1900-01-01T06:33:17"/>
    <d v="1899-12-30T08:00:22"/>
  </r>
  <r>
    <s v="INC000002600067"/>
    <s v="HOUSING"/>
    <x v="11"/>
    <s v="APQ ACCESOS"/>
    <s v="LUIS O MORALES ARENAS"/>
    <s v="tct_luimoa"/>
    <s v="4-Menor/Localizado"/>
    <x v="0"/>
    <s v="Baja"/>
    <x v="1"/>
    <s v="TELEFONICA EMPRESAS DE CHILE SA"/>
    <s v="SE CREA TICKET POR RONDA Y REVISION EN SALAS TECNICAS"/>
    <s v="07/02/2024 9:28:37"/>
    <s v="07/02/2024 9:34:10"/>
    <s v="Cerrado"/>
    <s v="CDP ANTIGUO 1"/>
    <s v="CDP ANTIGUO 2"/>
    <s v="07/02/2024 9:35:22"/>
    <s v="07/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1:12"/>
    <d v="1899-12-30T00:06:45"/>
    <d v="1899-12-30T00:05:33"/>
  </r>
  <r>
    <s v="INC000002600149"/>
    <s v="VPN IP - MPLS"/>
    <x v="3"/>
    <s v="BELIEVE"/>
    <s v="DEIBY Y SANTOYO MONTEROLA"/>
    <s v="frp_dalcap"/>
    <s v="4-Menor/Localizado"/>
    <x v="0"/>
    <s v="Baja"/>
    <x v="1"/>
    <s v="TELEFONICA GLOBAL TECHNOLOGY S.A.AGENCIA EN CHILE"/>
    <s v="Homologar Firmware Servidores Cluster01 VDC"/>
    <s v="06/02/2024 22:55:21"/>
    <s v="06/02/2024 22:58:00"/>
    <s v="Cerrado"/>
    <s v="CDP ANTIGUO 1"/>
    <s v="CDP ANTIGUO 2"/>
    <s v="07/02/2024 0:03:50"/>
    <s v="07/02/2024 23:50:00"/>
    <s v="PREVENTIVO: NO_x000a_CODIGO DE SERVICIO: NN_x000a_DIRECCION: _x000a_COMUNA:_x000a_CIUDAD: _x000a_NOMBRE QUIEN REPORTA:  Deiby Yoel Santoyo Monterola_x000a_TELEFONO QUIEN REPORTA:   +56 9 9343 3681 | deiby.santoyomonteorla@telefonica.com_x000a_NOMBRE CONTACTO EN TERRENO: _x000a_TELEFONO1 CONTACTO EN TE"/>
    <s v="FASE RESOLUCIÓN Y RECUPERACIÓN_x000a__x000a_Se efectúa contacto con cliente: Pablo Meza_x000a__x000a_Teléfono de contacto: N/A_x000a__x000a_Acciones realizadas: Se realiza upgrade de BIOS, IBMC y CLPD de los servidores del cluster01 para homologar las versiones_x000a__x000a_Solución paliativa o defini"/>
    <d v="1899-12-30T00:35:12"/>
    <d v="1899-12-30T01:08:29"/>
    <d v="1899-12-30T00:33:17"/>
  </r>
  <r>
    <s v="INC000002600207"/>
    <s v="VPN IP - MPLS"/>
    <x v="12"/>
    <s v="GESTION HD"/>
    <s v="DENISE CRUZAT ETCHEBERRY"/>
    <s v="frp_dalcap"/>
    <s v="4-Menor/Localizado"/>
    <x v="0"/>
    <s v="Baja"/>
    <x v="1"/>
    <s v="XINERGIA LABORAL S A"/>
    <s v="Clonacion VM 192.168.190.4"/>
    <s v="07/02/2024 0:12:06"/>
    <s v="07/02/2024 0:14:08"/>
    <s v="Cerrado"/>
    <s v="CDP ANTIGUO 1"/>
    <s v="CDP ANTIGUO 2"/>
    <s v="07/02/2024 9:08:43"/>
    <s v="07/02/2024 23:50:00"/>
    <s v="PREVENTIVO: NO_x000a_CODIGO DE SERVICIO: VPF1878084_x000a_DIRECCION: San Martin # 50 Stgo._x000a_COMUNA:_x000a_CIUDAD: _x000a_NOMBRE QUIEN REPORTA:  Camilo Manriquez +56 971661219_x000a_Rafael Henriquez +56 962280154_x000a__x000a__x000a__x000a_NOMBRE CONTACTO EN TERRENO: _x000a_TELEFONO1 CONTACTO EN TERRENO: _x000a_TELEFONO2"/>
    <s v="Actividad es llevada por implantación, cliente no ha sido entregado a operación"/>
    <d v="1899-12-30T08:18:17"/>
    <d v="1899-12-30T08:56:37"/>
    <d v="1899-12-30T00:38:20"/>
  </r>
  <r>
    <s v="INC000002600399"/>
    <s v="HOUSING"/>
    <x v="2"/>
    <s v="APQ ACCESOS"/>
    <s v="EDUARDO A NUÑEZ LAMOZA"/>
    <s v="tct_edunul"/>
    <s v="4-Menor/Localizado"/>
    <x v="0"/>
    <s v="Baja"/>
    <x v="0"/>
    <s v="TELEFONICA CYBERSECURITY TECH CHILE SPA"/>
    <s v="TOMA DE TEMPERATURAS"/>
    <s v="07/02/2024 6:45:45"/>
    <s v="07/02/2024 6:46:39"/>
    <s v="Cerrado"/>
    <s v="TI"/>
    <s v="CLIMA"/>
    <s v="07/02/2024 6:46:56"/>
    <s v="07/02/2024 23:50:00"/>
    <s v="TOMA DE TEMPERATURAS"/>
    <s v="RONDA REALIZADA"/>
    <d v="1899-12-30T00:00:00"/>
    <d v="1899-12-30T00:00:00"/>
    <d v="1899-12-30T00:00:00"/>
  </r>
  <r>
    <s v="INC000002600401"/>
    <s v="HOUSING"/>
    <x v="2"/>
    <s v="APQ ACCESOS"/>
    <s v="EDUARDO A NUÑEZ LAMOZA"/>
    <s v="tct_edunul"/>
    <s v="4-Menor/Localizado"/>
    <x v="0"/>
    <s v="Baja"/>
    <x v="0"/>
    <s v="TELEFONICA CYBERSECURITY TECH CHILE SPA"/>
    <s v="RONDA SALAS TECNICAS"/>
    <s v="07/02/2024 6:47:09"/>
    <s v="07/02/2024 6:48:05"/>
    <s v="Cerrado"/>
    <s v="TI"/>
    <s v="INFRAESTRUCTURA"/>
    <s v="07/02/2024 6:48:24"/>
    <s v="07/02/2024 23:50:00"/>
    <s v="REVISION DE SALAS Y RACK"/>
    <s v="RONDA REALIZADA"/>
    <d v="1899-12-30T00:00:00"/>
    <d v="1899-12-30T00:00:00"/>
    <d v="1899-12-30T00:00:00"/>
  </r>
  <r>
    <s v="INC000002600409"/>
    <s v="HOUSING"/>
    <x v="11"/>
    <s v="APQ ACCESOS"/>
    <s v="JAIRO A SALINAS GARAY"/>
    <s v="tct_jsalin"/>
    <s v="3-Moderado/Limitado"/>
    <x v="1"/>
    <s v="Media"/>
    <x v="1"/>
    <s v="TELEFONICA EMPRESAS DE CHILE SA"/>
    <s v="RONDA Y REVISION DE SALAS TECNICAS"/>
    <s v="07/02/2024 6:35:13"/>
    <s v="07/02/2024 6:40:09"/>
    <s v="Cerrado"/>
    <s v="CDP ANTIGUO 1"/>
    <s v="CDP ANTIGUO 2"/>
    <s v="07/02/2024 6:40:09"/>
    <s v="07/02/2024 23:50:00"/>
    <s v="RONDA Y REVISION DE SALAS TECNICAS"/>
    <s v="RONDA REALIZADA."/>
    <d v="1899-12-30T00:00:00"/>
    <d v="1899-12-30T00:04:56"/>
    <d v="1899-12-30T00:04:56"/>
  </r>
  <r>
    <s v="INC000002600410"/>
    <s v="HOUSING"/>
    <x v="11"/>
    <s v="APQ ACCESOS"/>
    <s v="JAIRO A SALINAS GARAY"/>
    <s v="tct_jsalin"/>
    <s v="3-Moderado/Limitado"/>
    <x v="1"/>
    <s v="Media"/>
    <x v="1"/>
    <s v="TELEFONICA EMPRESAS DE CHILE SA"/>
    <s v="TOMA DE ALARMAS DE CLIENTE"/>
    <s v="07/02/2024 6:40:17"/>
    <s v="07/02/2024 6:41:34"/>
    <s v="Cerrado"/>
    <s v="CDP ANTIGUO 1"/>
    <s v="CDP ANTIGUO 2"/>
    <s v="07/02/2024 6:41:34"/>
    <s v="07/02/2024 23:50:00"/>
    <s v="TOMA DE ALARMAS DE CLIENTE"/>
    <s v="TOMA DE ALARMAS REALIZADA."/>
    <d v="1899-12-30T00:00:00"/>
    <d v="1899-12-30T00:01:17"/>
    <d v="1899-12-30T00:01:17"/>
  </r>
  <r>
    <s v="INC000002600416"/>
    <s v="SAP"/>
    <x v="9"/>
    <s v="CLOUD SAP HANA"/>
    <s v="NICOLAS A SAAVEDRA EGUILUZ"/>
    <s v="tct_nsaave"/>
    <s v="4-Menor/Localizado"/>
    <x v="0"/>
    <s v="Baja"/>
    <x v="1"/>
    <s v="TELEFONICA EMPRESAS DE CHILE SA"/>
    <s v="Checklist Diario Clientes 07.02.24"/>
    <s v="07/02/2024 7:23:40"/>
    <s v="07/02/2024 7:24:34"/>
    <s v="Cerrado"/>
    <s v="Service"/>
    <s v="Internal"/>
    <s v="07/02/2024 7:25:00"/>
    <s v="07/02/2024 23:50:00"/>
    <s v="Se realiza Checklist Diario de los clientes; _x000a_HDC_x000a_NUTRISCO"/>
    <s v="Se realiza Checklist Diario de los clientes; _x000a_HDC_x000a_NUTRISCO"/>
    <d v="1899-12-30T00:00:00"/>
    <d v="1899-12-30T00:01:20"/>
    <d v="1899-12-30T00:01:20"/>
  </r>
  <r>
    <s v="INC000002600421"/>
    <s v="HOUSING"/>
    <x v="8"/>
    <s v="BELIEVE"/>
    <s v="LUIS O MORALES ARENAS"/>
    <s v="frp_dvilca"/>
    <s v="3-Moderado/Limitado"/>
    <x v="1"/>
    <s v="Media"/>
    <x v="1"/>
    <s v="TELEFONICA EMPRESAS DE CHILE SA"/>
    <s v="GESTION DATACENTER/ ACCESOS /TELEFONICA EMPRESAS DE CHILE SA"/>
    <s v="07/02/2024 8:26:04"/>
    <s v="07/02/2024 8:29:12"/>
    <s v="Cerrado"/>
    <s v="COMUNICACIONES"/>
    <s v="VPN IP - MPLS"/>
    <s v="07/02/2024 9:12:47"/>
    <s v="07/02/2024 23:50:00"/>
    <s v="EMPRESA:TELEFONICA EMPRESAS DE CHILE SA_x000a_CÓDIGO DE SERVICIO: _x000a_DIRECCIÓN:AV. Presidente Prieto #226, Paine, Santiago_x000a_NOMBRE DE QUIEN REPORTA:Leonardo Vilches_x000a_TELÉFONO DE QUIEN REPORTA:987685102_x000a_NOMBRE DE CONTACTO EN TERRENO: _x000a_PROBLEMA:_x000a_&quot;Cambio de disco por"/>
    <s v="ACCESOS AUTORIZADOS"/>
    <d v="1899-12-30T00:05:55"/>
    <d v="1899-12-30T00:46:43"/>
    <d v="1899-12-30T00:40:48"/>
  </r>
  <r>
    <s v="INC000002600433"/>
    <s v="VPN IP - MPLS"/>
    <x v="5"/>
    <s v="SM OPERACIONES"/>
    <s v="JUAN PABLO PAZ GOMPERTZ"/>
    <s v="tct_decruz"/>
    <s v="4-Menor/Localizado"/>
    <x v="2"/>
    <s v="Media"/>
    <x v="1"/>
    <s v="TELEFONICA GLOBAL TECHNOLOGY S.A.AGENCIA EN CHILE"/>
    <s v="SIN ACCESO A https://10.83.9.26:8080/arsys/"/>
    <s v="07/02/2024 9:25:35"/>
    <s v="07/02/2024 9:29:22"/>
    <s v="Cerrado"/>
    <s v="TI"/>
    <s v="SWITCHES"/>
    <s v="07/02/2024 10:03:56"/>
    <s v="07/02/2024 23:50:00"/>
    <s v="manuel maita no logra loguearse en remedy"/>
    <s v="Se reestablece acceso a Remedy"/>
    <d v="1899-12-30T00:00:00"/>
    <d v="1899-12-30T00:00:00"/>
    <d v="1899-12-30T00:00:00"/>
  </r>
  <r>
    <s v="INC000002600436"/>
    <s v="OFFICE365"/>
    <x v="1"/>
    <s v="SM OPERACIONES"/>
    <s v="JAVIERA A UMAÑA YEVENES"/>
    <s v="tct_decruz"/>
    <s v="4-Menor/Localizado"/>
    <x v="0"/>
    <s v="Baja"/>
    <x v="1"/>
    <s v="TELEFONICA GLOBAL TECHNOLOGY S.A.AGENCIA EN CHILE"/>
    <s v="MENSAJES DENTRO DE LA ORGANIZACIÓN implantacion.tcct@tic.cl"/>
    <s v="07/02/2024 9:32:09"/>
    <s v="07/02/2024 9:35:16"/>
    <s v="Cerrado"/>
    <s v="TI"/>
    <s v="APLICATIVOS"/>
    <s v="07/02/2024 13:16:53"/>
    <s v="07/02/2024 23:50:00"/>
    <s v="CORREGIR RESTRICCIÓN DE ENVÍO DE CORREOS Y ENVIAR EL LISTADO DE LOS INTEGRANTES"/>
    <m/>
    <d v="1899-12-30T00:00:00"/>
    <d v="1899-12-30T00:00:00"/>
    <d v="1899-12-30T00:00:00"/>
  </r>
  <r>
    <s v="INC000002600473"/>
    <s v="HOUSING"/>
    <x v="14"/>
    <s v="BELIEVE"/>
    <s v="YORDI M HURTADO ARAYA"/>
    <s v="frp_dvilca"/>
    <s v="3-Moderado/Limitado"/>
    <x v="1"/>
    <s v="Media"/>
    <x v="1"/>
    <s v="TELEFONICA CYBERSECURITY TECH CHILE SPA"/>
    <s v="GESTION DATACENTER/ ACCESOS /INELCOM"/>
    <s v="07/02/2024 10:23:57"/>
    <s v="07/02/2024 10:25:46"/>
    <s v="Cerrado"/>
    <s v="COMUNICACIONES"/>
    <s v="VPN IP - MPLS"/>
    <s v="07/02/2024 10:32:48"/>
    <s v="07/02/2024 23:50:00"/>
    <s v="EMPRESA:INELCOM_x000a_CÓDIGO DE SERVICIO: _x000a_DIRECCIÓN:Calle San Martin #50, Santiago Centro, Santiago_x000a_NOMBRE DE QUIEN REPORTA:Rene Villegas_x000a_TELÉFONO DE QUIEN REPORTA:+56 9 6210 7339_x000a_NOMBRE DE CONTACTO EN TERRENO: _x000a_PROBLEMA:_x000a_VISITA SALA DE OPERACIONES_x000a__x000a_EQUIPOS E"/>
    <s v="ACCESOS AUTORIZADOS"/>
    <d v="1899-12-30T00:00:25"/>
    <d v="1899-12-30T00:08:51"/>
    <d v="1899-12-30T00:08:26"/>
  </r>
  <r>
    <s v="INC000002600569"/>
    <s v="RED INTERNA"/>
    <x v="2"/>
    <s v="APQ ACCESOS"/>
    <s v="YORDI M HURTADO ARAYA"/>
    <s v="tct_yorhua"/>
    <s v="4-Menor/Localizado"/>
    <x v="0"/>
    <s v="Baja"/>
    <x v="1"/>
    <s v="TELEFONICA CYBERSECURITY TECH CHILE SPA"/>
    <s v="RONDA TOMA DE TEMPERATURAS SALAS TIC 08:30"/>
    <s v="07/02/2024 8:15:11"/>
    <s v="07/02/2024 8:16:02"/>
    <s v="Cerrado"/>
    <s v="CDP ANTIGUO 1"/>
    <s v="CDP ANTIGUO 2"/>
    <s v="07/02/2024 9:27:12"/>
    <s v="07/02/2024 23:50:00"/>
    <s v="RONDA TOMA DE TEMPERATURAS SALAS TIC 08:30"/>
    <s v="RONDA REALIZADA"/>
    <d v="1899-12-30T00:00:00"/>
    <d v="1899-12-30T01:12:01"/>
    <d v="1899-12-30T01:12:01"/>
  </r>
  <r>
    <s v="INC000002600716"/>
    <s v="INFRAESTRUCTURA DC"/>
    <x v="2"/>
    <s v="APQ ACCESOS"/>
    <s v="JONATHAN A MARQUEZ ASTENGO"/>
    <s v="tct_jmarqu"/>
    <s v="4-Menor/Localizado"/>
    <x v="0"/>
    <s v="Baja"/>
    <x v="0"/>
    <s v="TELEFONICA CYBERSECURITY TECH CHILE SPA"/>
    <s v="SUPERVISION ADELCO/CRQ 81608"/>
    <s v="07/02/2024 10:38:53"/>
    <s v="07/02/2024 10:38:54"/>
    <s v="Cerrado"/>
    <s v="CDP ANTIGUO 1"/>
    <s v="CDP ANTIGUO 2"/>
    <s v="07/02/2024 10:50:14"/>
    <s v="07/02/2024 23:50:00"/>
    <s v="PREVENTIVO: NO_x000a_CÓDIGO DE SERVICIO:_x000a_DIRECCIÓN:  DCSM_x000a_QUIEN REPORTA: RENE VILLEGAS_x000a_CONTACTO EN TERRENO: DC OPERADOR N1_x000a_PROBLEMA: RETIRO EQUIPO_x000a_REQUERIMIENTO: RETIRO DE EQUIPAMIENTO TIC 4 RACK J91"/>
    <s v="SE EFECTÚA CONTACTO CON CLIENTE: NO APLICA_x000a_TELÉFONO DE CONTACTO: NO APLICA_x000a_ACCIONES REALIZADAS: SUPERVISION REALIZADA_x000a_SOLUCIÓN PALIATIVA O DEFINITIVA: NO APLICA_x000a_ACCIONES DE MEJORA, RECOMENDACIONES: NO APLICA"/>
    <d v="1899-12-30T00:00:00"/>
    <d v="1899-12-30T00:00:00"/>
    <d v="1899-12-30T00:00:00"/>
  </r>
  <r>
    <s v="INC000002600720"/>
    <s v="INFRAESTRUCTURA DC"/>
    <x v="2"/>
    <s v="APQ ACCESOS"/>
    <s v="JAVIER J BRAVO CARVAJAL"/>
    <s v="tct_jmarqu"/>
    <s v="4-Menor/Localizado"/>
    <x v="0"/>
    <s v="Baja"/>
    <x v="0"/>
    <s v="TELEFONICA CYBERSECURITY TECH CHILE SPA"/>
    <s v="LEVANTAMIENTO Y ACTUALIZACIÓN DE INVENTARIO DE SALAS"/>
    <s v="07/02/2024 10:42:29"/>
    <s v="07/02/2024 10:42:31"/>
    <s v="Cerrado"/>
    <s v="CDP ANTIGUO 1"/>
    <s v="CDP ANTIGUO 2"/>
    <s v="08/02/2024 9:21:21"/>
    <s v="08/02/2024 23:50:00"/>
    <s v="PREVENTIVO: SI_x000a_CÓDIGO DE SERVICIO:_x000a_DIRECCIÓN:  DCSM_x000a_QUIEN REPORTA: RENE VILLEGAS_x000a_CONTACTO EN TERRENO: DC OPERADOR N1_x000a_PROBLEMA: INVENTARIO_x000a_REQUERIMIENTO: ACTUALIZACION DE INVENTARIO EN SALAS"/>
    <s v="se procede a resolver levantamiento exitoso"/>
    <d v="1899-12-30T00:00:00"/>
    <d v="1899-12-30T00:00:00"/>
    <d v="1899-12-30T00:00:00"/>
  </r>
  <r>
    <s v="INC000002600741"/>
    <s v="RED INTERNA"/>
    <x v="10"/>
    <s v="APQ ACCESOS"/>
    <s v="CRISTOPHER MALDONADO ROMERO"/>
    <s v="tct_cmaldo"/>
    <s v="4-Menor/Localizado"/>
    <x v="0"/>
    <s v="Baja"/>
    <x v="0"/>
    <s v="TELEFONICA EMPRESAS DE CHILE SA"/>
    <s v="RONDA TOMA DE TEMPERATURAS SALAS TIC"/>
    <s v="07/02/2024 11:37:28"/>
    <s v="07/02/2024 11:38:18"/>
    <s v="Cerrado"/>
    <s v="CDP ANTIGUO 1"/>
    <s v="CDP ANTIGUO 2"/>
    <s v="07/02/2024 12:22:39"/>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600751"/>
    <s v="RED INTERNA"/>
    <x v="2"/>
    <s v="APQ ACCESOS"/>
    <s v="YORDI M HURTADO ARAYA"/>
    <s v="tct_yorhua"/>
    <s v="4-Menor/Localizado"/>
    <x v="0"/>
    <s v="Baja"/>
    <x v="1"/>
    <s v="TELEFONICA CYBERSECURITY TECH CHILE SPA"/>
    <s v="RONDA TOMA DE TEMPERATURAS SALAS TIC 12:30"/>
    <s v="07/02/2024 11:54:06"/>
    <s v="07/02/2024 11:54:33"/>
    <s v="Cerrado"/>
    <s v="CDP ANTIGUO 1"/>
    <s v="CDP ANTIGUO 2"/>
    <s v="07/02/2024 13:49:15"/>
    <s v="07/02/2024 23:50:00"/>
    <s v="RONDA TOMA DE TEMPERATURAS SALAS TIC 12:30"/>
    <s v="RONDA REALIZADA"/>
    <d v="1899-12-30T00:00:00"/>
    <d v="1899-12-30T01:55:09"/>
    <d v="1899-12-30T01:55:09"/>
  </r>
  <r>
    <s v="INC000002600775"/>
    <s v="RED INTERNA"/>
    <x v="1"/>
    <s v="APQ ACCESOS"/>
    <s v="JAVIERA A UMAÑA YEVENES"/>
    <s v="tct_javcac"/>
    <s v="4-Menor/Localizado"/>
    <x v="0"/>
    <s v="Baja"/>
    <x v="1"/>
    <s v="TELEFONICA CYBERSECURITY TECH CHILE SPA"/>
    <s v="RESET DE CONTRASEÑA EMAIL"/>
    <s v="07/02/2024 12:27:49"/>
    <s v="07/02/2024 12:38:24"/>
    <s v="Cerrado"/>
    <s v="CDP ANTIGUO 1"/>
    <s v="CDP ANTIGUO 2"/>
    <s v="07/02/2024 13:10:42"/>
    <s v="07/02/2024 23:50:00"/>
    <m/>
    <m/>
    <d v="1899-12-30T00:00:00"/>
    <d v="1899-12-30T00:00:00"/>
    <d v="1899-12-30T00:00:00"/>
  </r>
  <r>
    <s v="INC000002600790"/>
    <s v="HOUSING"/>
    <x v="14"/>
    <s v="BELIEVE"/>
    <s v="PATRICIO A CASTILLO GONZALEZ"/>
    <s v="frp_jcarri"/>
    <s v="3-Moderado/Limitado"/>
    <x v="1"/>
    <s v="Media"/>
    <x v="1"/>
    <s v="DIRECTV CHILE TELEVISION LTDA"/>
    <s v="GESTION DATACENTER/ ACCESOS /DIRECTV CHILE TELEVISION LTDA"/>
    <s v="07/02/2024 12:58:11"/>
    <s v="07/02/2024 12:59:21"/>
    <s v="Cerrado"/>
    <s v="CDP ANTIGUO 1"/>
    <s v="CDP ANTIGUO 2"/>
    <s v="07/02/2024 13:25:10"/>
    <s v="07/02/2024 23:50:00"/>
    <s v="EMPRESA:DIRECTV CHILE TELEVISION LTDA_x000a_CÓDIGO DE SERVICIO: _x000a_DIRECCIÓN:Calle San Martin #50, Santiago Centro, Santiago_x000a_NOMBRE DE QUIEN REPORTA:Edgardo Mosca_x000a_TELÉFONO DE QUIEN REPORTA:56 9 6190 6275_x000a_NOMBRE DE CONTACTO EN TERRENO: _x000a_REQUERIMIENTO:Se requiere"/>
    <s v="accesos autorizados"/>
    <d v="1899-12-30T00:17:42"/>
    <d v="1899-12-30T00:26:59"/>
    <d v="1899-12-30T00:09:17"/>
  </r>
  <r>
    <s v="INC000002600804"/>
    <s v="HOSTING VIRTUAL"/>
    <x v="12"/>
    <s v="DUOC TICKET AUTOMATICO"/>
    <s v="DENISE CRUZAT ETCHEBERRY"/>
    <s v="frp_eavend"/>
    <s v="3-Moderado/Limitado"/>
    <x v="0"/>
    <s v="Baja"/>
    <x v="1"/>
    <s v="FUNDACION INSTITUTO PROFESIONAL DUOC UC"/>
    <s v="DUOC|REQ|Solicitud de Maquina"/>
    <s v="07/02/2024 14:02:01"/>
    <s v="07/02/2024 14:03:25"/>
    <s v="Cerrado"/>
    <s v="CDP ANTIGUO 1"/>
    <s v="CDP ANTIGUO 2"/>
    <s v="07/02/2024 15:40:09"/>
    <s v="07/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debe ver con la parte de proyectos y comercial"/>
    <d v="1899-12-30T00:02:08"/>
    <d v="1899-12-30T01:38:08"/>
    <d v="1899-12-30T01:36:00"/>
  </r>
  <r>
    <s v="INC000002600835"/>
    <s v="VPN IP - MPLS"/>
    <x v="12"/>
    <s v="GESTION HD"/>
    <s v="DENISE CRUZAT ETCHEBERRY"/>
    <s v="frp_pcamay"/>
    <s v="3-Moderado/Limitado"/>
    <x v="1"/>
    <s v="Media"/>
    <x v="1"/>
    <s v="XINERGIA LABORAL S A"/>
    <s v="HD/Clonacion de VM en el VDC"/>
    <s v="07/02/2024 11:21:22"/>
    <s v="07/02/2024 11:23:33"/>
    <s v="Cerrado"/>
    <s v="CDP ANTIGUO 1"/>
    <s v="CDP ANTIGUO 2"/>
    <s v="07/02/2024 14:44:57"/>
    <s v="07/02/2024 23:50:00"/>
    <s v="PREVENTIVO: NO_x000a_CODIGO DE SERVICIO:_x000a_DIRECCION:_x000a_QUIEN REPORTA:Carlos Garate Echegaray +56 9 9069 6011 _x000a_CONTACTO EN TERRENO:Carlos Garate Echegaray +56 9 9069 6011 _x000a_PROBLEMA:_x000a_REQUERIMIENTO:Necesito que clonen la maquina 192.168.190.4 en el VDC y envien las"/>
    <s v="actividad es para implantación"/>
    <d v="1899-12-30T00:00:00"/>
    <d v="1899-12-30T03:23:35"/>
    <d v="1899-12-30T03:23:35"/>
  </r>
  <r>
    <s v="INC000002600931"/>
    <s v="VPN IP - MPLS"/>
    <x v="6"/>
    <s v="GESTION HD"/>
    <s v="PAUL A SEPULVEDA ALVAREZ"/>
    <s v="frp_kefern"/>
    <s v="3-Moderado/Limitado"/>
    <x v="1"/>
    <s v="Media"/>
    <x v="1"/>
    <s v="TELEFONICA GLOBAL TECHNOLOGY S.A.AGENCIA EN CHILE"/>
    <s v="HD | Cambiar usuarios VDC y AD"/>
    <s v="07/02/2024 11:31:56"/>
    <s v="07/02/2024 11:35:38"/>
    <s v="Cerrado"/>
    <s v="CDP ANTIGUO 1"/>
    <s v="CDP ANTIGUO 2"/>
    <s v="12/02/2024 10:37:15"/>
    <s v="12/02/2024 23:50:00"/>
    <s v="PREVENTIVO: NO_x000a_CODIGO DE SERVICIO:_x000a_DIRECCION:_x000a_QUIEN REPORTA:Javier Andres Cuevas Flores +56 9 9535 4350_x000a_CONTACTO EN TERRENO:_x000a_PROBLEMA:_x000a_REQUERIMIENTO:Favor su ayuda para asignar según carga a equipo MS_x000a__x000a_Buenas tardes estimado @JUAN CARLOS UZCATEGUI FUGUET"/>
    <s v="se envian correo a cada persona con la informacion de su nueva clave y usuario. Se reenvia informacion a jefatura para respaldo"/>
    <d v="1900-01-03T22:43:06"/>
    <d v="1900-01-03T23:05:19"/>
    <d v="1899-12-30T00:22:13"/>
  </r>
  <r>
    <s v="INC000002600934"/>
    <s v="VPN IP - MPLS"/>
    <x v="3"/>
    <s v="GESTION HD"/>
    <s v="DEIBY Y SANTOYO MONTEROLA"/>
    <s v="frp_fpetro"/>
    <s v="3-Moderado/Limitado"/>
    <x v="2"/>
    <s v="Alta"/>
    <x v="3"/>
    <s v="TELEFONICA GLOBAL TECHNOLOGY S.A.AGENCIA EN CHILE"/>
    <s v="HD/_x000a_Falla Disco Duro Servidor Columbia02"/>
    <s v="07/02/2024 11:33:43"/>
    <s v="07/02/2024 11:35:35"/>
    <s v="Cerrado"/>
    <s v="CDP ANTIGUO 1"/>
    <s v="CDP ANTIGUO 2"/>
    <s v="07/02/2024 17:38:38"/>
    <s v="07/02/2024 23:50:00"/>
    <s v="PREVENTIVO: NO_x000a_CODIGO DE SERVICIO:_x000a_DIRECCION:_x000a_QUIEN REPORTA: Deiby Yoel Santoyo Monterola +56 9 9343 3681 _x000a_CONTACTO EN TERRENO: Deiby Yoel Santoyo Monterola +56 9 9343 3681 _x000a_PROBLEMA: Por favor su acostumbrado apoyo en generar ticket de incidente y asign"/>
    <s v="FASE RESOLUCIÓN Y RECUPERACIÓN_x000a__x000a_Se efectúa contacto con cliente:  Deiby Yoel Santoyo Montero_x000a__x000a_Teléfono de contacto: 56 9 9343 3681 _x000a__x000a_Acciones realizadas:CRQ000000081821 en curso para ejecutar cambio de pieza_x000a__x000a_Solución paliativa o definitiva: Definitiva"/>
    <d v="1899-12-30T04:41:56"/>
    <d v="1899-12-30T06:04:55"/>
    <d v="1899-12-30T01:22:59"/>
  </r>
  <r>
    <s v="INC000002600953"/>
    <s v="HOUSING"/>
    <x v="11"/>
    <s v="APQ ACCESOS"/>
    <s v="LUIS O MORALES ARENAS"/>
    <s v="tct_luimoa"/>
    <s v="4-Menor/Localizado"/>
    <x v="0"/>
    <s v="Baja"/>
    <x v="1"/>
    <s v="TELEFONICA EMPRESAS DE CHILE SA"/>
    <s v="SE GENERA TICKET DE SUPERVISOR PARA CLIENTE DXC"/>
    <s v="07/02/2024 12:07:05"/>
    <s v="07/02/2024 12:14:33"/>
    <s v="Cerrado"/>
    <s v="CDP ANTIGUO 1"/>
    <s v="CDP ANTIGUO 2"/>
    <s v="07/02/2024 12:27:52"/>
    <s v="07/02/2024 23:50:00"/>
    <s v="SE GENERA TICKET DE SUPERVISOR PARA CLIENTE DXC"/>
    <s v="SUPERVISION CRQ /OK"/>
    <d v="1899-12-30T00:13:19"/>
    <d v="1899-12-30T00:20:47"/>
    <d v="1899-12-30T00:07:28"/>
  </r>
  <r>
    <s v="INC000002600970"/>
    <s v="VPN IP - MPLS"/>
    <x v="3"/>
    <s v="GESTION HD"/>
    <s v="PABLO N OLIVA ALARCON"/>
    <s v="frp_kefern"/>
    <s v="3-Moderado/Limitado"/>
    <x v="1"/>
    <s v="Media"/>
    <x v="1"/>
    <s v="EMPRESA NACIONAL DE CERTIFICACIONES"/>
    <s v="HD | Factibilidad virtualizar Nodos DB"/>
    <s v="07/02/2024 12:40:47"/>
    <s v="07/02/2024 12:43:15"/>
    <s v="Cerrado"/>
    <s v="CDP ANTIGUO 1"/>
    <s v="CDP ANTIGUO 2"/>
    <s v="08/02/2024 15:50:06"/>
    <s v="08/02/2024 23:50:00"/>
    <s v="PREVENTIVO: NO_x000a_CODIGO DE SERVICIO:_x000a_DIRECCION:Monjitas 392, piso 17 – Santiago – Chile_x000a_QUIEN REPORTA:Manuel Benítez Román (+56 9) 62975459_x000a_CONTACTO EN TERRENO:_x000a_PROBLEMA:_x000a_REQUERIMIENTO:Buenas tardes, favor su ayuda para ver factibilidad de virtualizar los"/>
    <s v="FASE RESOLUCIÓN Y RECUPERACIÓN_x000a__x000a_Se efectúa contacto con cliente: Manuel Benitez_x000a__x000a_Teléfono de contacto: NA_x000a__x000a_Acciones realizadas: Se verifican opciones de migracion. Debe ser via proyecto_x000a__x000a_Solución paliativa o definitiva: Paliativa_x000a__x000a_Acciones de Mejora, Rec"/>
    <d v="1899-12-30T18:53:57"/>
    <d v="1899-12-31T03:09:19"/>
    <d v="1899-12-30T08:15:22"/>
  </r>
  <r>
    <s v="INC000002600973"/>
    <s v="RED INTERNA"/>
    <x v="0"/>
    <s v="APQ ACCESOS"/>
    <s v="CARLOS F ARAYA RAMIREZ"/>
    <s v="tct_cararr"/>
    <s v="4-Menor/Localizado"/>
    <x v="0"/>
    <s v="Baja"/>
    <x v="0"/>
    <s v="TELEFONICA CYBERSECURITY TECH CHILE SPA"/>
    <s v="RONDA INSPECTIVA"/>
    <s v="07/02/2024 12:30:39"/>
    <s v="07/02/2024 12:31:42"/>
    <s v="Cerrado"/>
    <s v="CDP ANTIGUO 1"/>
    <s v="CDP ANTIGUO 2"/>
    <s v="07/02/2024 12:51:16"/>
    <s v="07/02/2024 23:50:00"/>
    <m/>
    <s v="ronda realizada"/>
    <d v="1899-12-30T00:00:00"/>
    <d v="1899-12-30T00:00:00"/>
    <d v="1899-12-30T00:00:00"/>
  </r>
  <r>
    <s v="INC000002600976"/>
    <s v="HOUSING"/>
    <x v="0"/>
    <s v="APQ ACCESOS"/>
    <s v="CARLOS F ARAYA RAMIREZ"/>
    <s v="tct_cararr"/>
    <s v="4-Menor/Localizado"/>
    <x v="0"/>
    <s v="Baja"/>
    <x v="0"/>
    <s v="TELEFONICA CYBERSECURITY TECH CHILE SPA"/>
    <s v="FACTIBILIDAD 81948"/>
    <s v="07/02/2024 12:32:58"/>
    <s v="07/02/2024 12:34:59"/>
    <s v="Cerrado"/>
    <s v="CDP ANTIGUO 1"/>
    <s v="CDP ANTIGUO 2"/>
    <s v="07/02/2024 12:53:43"/>
    <s v="07/02/2024 23:50:00"/>
    <m/>
    <s v="factibilidad enviada"/>
    <d v="1899-12-30T00:00:00"/>
    <d v="1899-12-30T00:00:00"/>
    <d v="1899-12-30T00:00:00"/>
  </r>
  <r>
    <s v="INC000002600978"/>
    <s v="HOUSING"/>
    <x v="0"/>
    <s v="APQ ACCESOS"/>
    <s v="CARLOS F ARAYA RAMIREZ"/>
    <s v="tct_cararr"/>
    <s v="4-Menor/Localizado"/>
    <x v="0"/>
    <s v="Baja"/>
    <x v="1"/>
    <s v="TELEFONICA CYBERSECURITY TECH CHILE SPA"/>
    <s v="FACTIBILIDAD 81773"/>
    <s v="07/02/2024 12:36:05"/>
    <s v="07/02/2024 12:37:17"/>
    <s v="Cerrado"/>
    <s v="CDP ANTIGUO 1"/>
    <s v="CDP ANTIGUO 2"/>
    <s v="07/02/2024 15:37:27"/>
    <s v="07/02/2024 23:50:00"/>
    <m/>
    <s v="factiblidad enviada"/>
    <d v="1899-12-30T00:00:00"/>
    <d v="1899-12-30T03:01:22"/>
    <d v="1899-12-30T03:01:22"/>
  </r>
  <r>
    <s v="INC000002601004"/>
    <s v="INFRAESTRUCTURA DC"/>
    <x v="2"/>
    <s v="APQ ACCESOS"/>
    <s v="JONATHAN A MARQUEZ ASTENGO"/>
    <s v="tct_jmarqu"/>
    <s v="4-Menor/Localizado"/>
    <x v="0"/>
    <s v="Baja"/>
    <x v="0"/>
    <s v="TELEFONICA CYBERSECURITY TECH CHILE SPA"/>
    <s v="SUPERVISION CAJA LOS HEORES/CRQ 81922"/>
    <s v="07/02/2024 13:58:57"/>
    <s v="07/02/2024 13:58:58"/>
    <s v="Cerrado"/>
    <s v="CDP ANTIGUO 1"/>
    <s v="CDP ANTIGUO 2"/>
    <s v="07/02/2024 15:28:46"/>
    <s v="07/02/2024 23:50:00"/>
    <s v="PREVENTIVO: NO_x000a_CÓDIGO DE SERVICIO:_x000a_DIRECCIÓN:  DCSM_x000a_QUIEN REPORTA: RENE VILLEGAS_x000a_CONTACTO EN TERRENO: DC OPERADOR N1_x000a_PROBLEMA: INGRESO EQUIPO_x000a_REQUERIMIENTO: INGRESO DE EQUIPAMIENTO TIC 2 RACK B2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1050"/>
    <s v="HOSTING VIRTUAL"/>
    <x v="6"/>
    <s v="SISTEMA OPERATIVO MICROSOFT"/>
    <s v="JAVIER CUEVAS"/>
    <s v="tct_jacuev"/>
    <s v="4-Menor/Localizado"/>
    <x v="0"/>
    <s v="Baja"/>
    <x v="1"/>
    <s v="TELEFONICA GLOBAL TECHNOLOGY S.A.AGENCIA EN CHILE"/>
    <s v="vDC REQUERIMIENTO"/>
    <s v="07/02/2024 12:29:33"/>
    <s v="07/02/2024 12:31:16"/>
    <s v="Cerrado"/>
    <s v="TI"/>
    <s v="SISTEMAS OPERATIVOS"/>
    <s v="07/02/2024 12:32:25"/>
    <s v="07/02/2024 23:50:00"/>
    <s v="vDC REQUERIMIENTO"/>
    <s v="ACCIÓN REALIZADA EXITOSAMENTE"/>
    <d v="1899-12-30T00:00:00"/>
    <d v="1899-12-30T00:02:52"/>
    <d v="1899-12-30T00:02:52"/>
  </r>
  <r>
    <s v="INC000002601053"/>
    <s v="HOSTING VIRTUAL"/>
    <x v="6"/>
    <s v="SISTEMA OPERATIVO MICROSOFT"/>
    <s v="JAVIER CUEVAS"/>
    <s v="tct_jacuev"/>
    <s v="4-Menor/Localizado"/>
    <x v="0"/>
    <s v="Baja"/>
    <x v="1"/>
    <s v="TELEFONICA GLOBAL TECHNOLOGY S.A.AGENCIA EN CHILE"/>
    <s v="PASO A Operacion abilitación de Cuentas: 2 Licencias Microsoft STANDARD| Cliente: EMPRESA DE"/>
    <s v="07/02/2024 12:33:15"/>
    <s v="07/02/2024 12:34:18"/>
    <s v="Cerrado"/>
    <s v="TI"/>
    <s v="SISTEMAS OPERATIVOS"/>
    <s v="07/02/2024 12:52:32"/>
    <s v="07/02/2024 23:50:00"/>
    <s v="Folio generado automáticamente para atender requerimiento del cliente. La solicitud fue realizada directamente al área resolutoria sin pasar por el flujo de mesa de ayuda PASO A IMPLANTACIÓN - Habilitación de Cuentas: 1 Licencias Microsoft POWER BI PRO"/>
    <s v="REALIZADO EXITOSAMENTE"/>
    <d v="1899-12-30T00:00:00"/>
    <d v="1899-12-30T00:19:17"/>
    <d v="1899-12-30T00:19:17"/>
  </r>
  <r>
    <s v="INC000002601055"/>
    <s v="HOSTING VIRTUAL"/>
    <x v="6"/>
    <s v="SISTEMA OPERATIVO MICROSOFT"/>
    <s v="JAVIER CUEVAS"/>
    <s v="tct_jacuev"/>
    <s v="4-Menor/Localizado"/>
    <x v="0"/>
    <s v="Baja"/>
    <x v="1"/>
    <s v="TELEFONICA GLOBAL TECHNOLOGY S.A.AGENCIA EN CHILE"/>
    <s v="Requerimiento solicitado sin el flujo correspondiente"/>
    <s v="07/02/2024 12:35:15"/>
    <s v="07/02/2024 12:36:02"/>
    <s v="Cerrado"/>
    <s v="TI"/>
    <s v="SISTEMAS OPERATIVOS"/>
    <s v="07/02/2024 12:39:09"/>
    <s v="07/02/2024 23:50:00"/>
    <s v="Folio generado automáticamente para atender requerimiento del cliente. La solicitud fue realizada directamente al área resolutoria sin pasar por el flujo de mesa de ayuda REALIZADO EXITOSAMENTE"/>
    <s v="REALIZADO EXITOSAMENTE"/>
    <d v="1899-12-30T00:00:00"/>
    <d v="1899-12-30T00:03:54"/>
    <d v="1899-12-30T00:03:54"/>
  </r>
  <r>
    <s v="INC000002601057"/>
    <s v="HOSTING VIRTUAL"/>
    <x v="6"/>
    <s v="SISTEMA OPERATIVO MICROSOFT"/>
    <s v="JAVIER CUEVAS"/>
    <s v="tct_jacuev"/>
    <s v="4-Menor/Localizado"/>
    <x v="0"/>
    <s v="Baja"/>
    <x v="1"/>
    <s v="TELEFONICA GLOBAL TECHNOLOGY S.A.AGENCIA EN CHILE"/>
    <s v="ANALISIS clientes"/>
    <s v="07/02/2024 12:36:24"/>
    <s v="07/02/2024 12:37:32"/>
    <s v="Cerrado"/>
    <s v="TI"/>
    <s v="SISTEMAS OPERATIVOS"/>
    <s v="07/02/2024 12:39:36"/>
    <s v="07/02/2024 23:50:00"/>
    <s v="Folio generado automáticamente para atender requerimiento del cliente. La solicitud fue realizada directamente al área resolutoria sin pasar por el flujo de mesa de ayuda"/>
    <s v="REALIZADO EXITOSAMENTE"/>
    <d v="1899-12-30T00:00:00"/>
    <d v="1899-12-30T00:03:12"/>
    <d v="1899-12-30T00:03:12"/>
  </r>
  <r>
    <s v="INC000002601059"/>
    <s v="HOSTING VIRTUAL"/>
    <x v="6"/>
    <s v="SISTEMA OPERATIVO MICROSOFT"/>
    <s v="JAVIER CUEVAS"/>
    <s v="tct_jacuev"/>
    <s v="4-Menor/Localizado"/>
    <x v="0"/>
    <s v="Baja"/>
    <x v="1"/>
    <s v="TELEFONICA GLOBAL TECHNOLOGY S.A.AGENCIA EN CHILE"/>
    <s v="licencias 365"/>
    <s v="07/02/2024 12:37:47"/>
    <s v="07/02/2024 12:38:39"/>
    <s v="Cerrado"/>
    <s v="TI"/>
    <s v="SISTEMAS OPERATIVOS"/>
    <s v="07/02/2024 12:40:02"/>
    <s v="07/02/2024 23:50:00"/>
    <s v="Folio generado automáticamente para atender requerimiento del cliente. La solicitud fue realizada directamente al área resolutoria sin pasar por el flujo de mesa de ayuda"/>
    <s v="REALIZADO EXITOSAMENTE"/>
    <d v="1899-12-30T00:00:00"/>
    <d v="1899-12-30T00:02:15"/>
    <d v="1899-12-30T00:02:15"/>
  </r>
  <r>
    <s v="INC000002601064"/>
    <s v="OFFICE365"/>
    <x v="1"/>
    <s v="O365"/>
    <s v="JAVIERA A UMAÑA YEVENES"/>
    <s v="tct_jumana"/>
    <s v="4-Menor/Localizado"/>
    <x v="0"/>
    <s v="Baja"/>
    <x v="1"/>
    <s v="TELEFONICA GLOBAL TECHNOLOGY S.A.AGENCIA EN CHILE"/>
    <s v="Reportes de facturación Microsoft 365 y Azure"/>
    <s v="07/02/2024 12:45:06"/>
    <s v="07/02/2024 12:47:33"/>
    <s v="Cerrado"/>
    <s v="TI"/>
    <s v="APLICATIVOS"/>
    <s v="07/02/2024 13:12:01"/>
    <s v="07/02/2024 23:50:00"/>
    <m/>
    <m/>
    <d v="1899-12-30T00:00:00"/>
    <d v="1899-12-30T00:26:55"/>
    <d v="1899-12-30T00:26:55"/>
  </r>
  <r>
    <s v="INC000002601067"/>
    <s v="OFFICE365"/>
    <x v="1"/>
    <s v="O365"/>
    <s v="JAVIERA A UMAÑA YEVENES"/>
    <s v="tct_jumana"/>
    <s v="4-Menor/Localizado"/>
    <x v="0"/>
    <s v="Baja"/>
    <x v="1"/>
    <s v="TELEFONICA GLOBAL TECHNOLOGY S.A.AGENCIA EN CHILE"/>
    <s v="AYUDA_CAMBIO DE ADMINISTRADOR- CLIENTE IM DE GRANEROS"/>
    <s v="07/02/2024 12:49:02"/>
    <s v="07/02/2024 12:50:03"/>
    <s v="Cerrado"/>
    <s v="TI"/>
    <s v="APLICATIVOS"/>
    <s v="07/02/2024 13:13:37"/>
    <s v="07/02/2024 23:50:00"/>
    <s v="Hola Javiera, buenas tardes_x000a__x000a_Favor tu ayuda nos informa Luis Retamal de IM de Graneros que aún no puede acceder a su Tenat 365 y que no pueden cambiar la contraseña del correo soporte, ya que esa contraseña solo la manejaba el antiguo_x000a__x000a_encargado de infor"/>
    <m/>
    <d v="1899-12-30T00:23:34"/>
    <d v="1899-12-30T00:24:35"/>
    <d v="1899-12-30T00:01:01"/>
  </r>
  <r>
    <s v="INC000002601069"/>
    <s v="CORREO"/>
    <x v="19"/>
    <s v="GOOGLE WORKSPACE"/>
    <s v="JAVIERA A UMAÑA YEVENES"/>
    <s v="tct_jumana"/>
    <s v="4-Menor/Localizado"/>
    <x v="0"/>
    <s v="Baja"/>
    <x v="1"/>
    <s v="TELEFONICA GLOBAL TECHNOLOGY S.A.AGENCIA EN CHILE"/>
    <s v="REPORTES PROYECTO GOOGLE WORKSPACE CLIENTE slephuasco.cl"/>
    <s v="07/02/2024 12:50:36"/>
    <s v="07/02/2024 12:52:59"/>
    <s v="Cerrado"/>
    <s v="TI"/>
    <s v="APLICATIVOS"/>
    <s v="07/02/2024 13:15:33"/>
    <s v="07/02/2024 23:50:00"/>
    <s v="Desde implantación se solicita apoyo para enviar el reporte de los usuarios creados y migrados asociados al proyecto de Google Workspace del cliente slephuasco.cl"/>
    <m/>
    <d v="1899-12-30T00:22:34"/>
    <d v="1899-12-30T00:24:57"/>
    <d v="1899-12-30T00:02:23"/>
  </r>
  <r>
    <s v="INC000002601074"/>
    <s v="CORREO"/>
    <x v="1"/>
    <s v="O365"/>
    <s v="JAVIERA A UMAÑA YEVENES"/>
    <s v="tct_jumana"/>
    <s v="4-Menor/Localizado"/>
    <x v="0"/>
    <s v="Baja"/>
    <x v="1"/>
    <s v="TELEFONICA GLOBAL TECHNOLOGY S.A.AGENCIA EN CHILE"/>
    <s v="Licencias Office 365 - AUTER"/>
    <s v="07/02/2024 12:55:27"/>
    <s v="07/02/2024 12:56:54"/>
    <s v="Cerrado"/>
    <s v="TI"/>
    <s v="APLICATIVOS"/>
    <s v="07/02/2024 13:22:33"/>
    <s v="07/02/2024 23:50:00"/>
    <s v="Hola Javiera, buenas tardes,_x000a_ _x000a_Espero te encuentres bien. El siguiente es con la finalidad de pedir tu ayuda, el cliente AUTER – AUTOMATICA Y REGULACIÓN S A – RUT 87606700-5 nos está pidiendo dar de baja las licencias de Office vencidas. Según registro d"/>
    <m/>
    <d v="1899-12-30T00:25:39"/>
    <d v="1899-12-30T00:27:06"/>
    <d v="1899-12-30T00:01:27"/>
  </r>
  <r>
    <s v="INC000002601078"/>
    <s v="CORREO"/>
    <x v="1"/>
    <s v="O365"/>
    <s v="JAVIERA A UMAÑA YEVENES"/>
    <s v="tct_jumana"/>
    <s v="4-Menor/Localizado"/>
    <x v="0"/>
    <s v="Baja"/>
    <x v="1"/>
    <s v="TELEFONICA GLOBAL TECHNOLOGY S.A.AGENCIA EN CHILE"/>
    <s v="Consulta por bloqueos SmartScreen de Microsoft Defender"/>
    <s v="07/02/2024 13:01:52"/>
    <s v="07/02/2024 13:01:54"/>
    <s v="Cerrado"/>
    <s v="TI"/>
    <s v="APLICATIVOS"/>
    <s v="07/02/2024 13:21:12"/>
    <s v="07/02/2024 23:50:00"/>
    <s v="Se reportan problemas con el bloqueo de URLs enviadas mediante correo por compañas de phishing en DUOC"/>
    <m/>
    <d v="1899-12-30T00:19:18"/>
    <d v="1899-12-30T00:19:20"/>
    <d v="1899-12-30T00:00:02"/>
  </r>
  <r>
    <s v="INC000002601082"/>
    <s v="HOSTING VIRTUAL"/>
    <x v="6"/>
    <s v="SISTEMA OPERATIVO MICROSOFT"/>
    <s v="JAVIER CUEVAS"/>
    <s v="tct_jacuev"/>
    <s v="4-Menor/Localizado"/>
    <x v="0"/>
    <s v="Baja"/>
    <x v="1"/>
    <s v="TELEFONICA GLOBAL TECHNOLOGY S.A.AGENCIA EN CHILE"/>
    <s v="ANALISIS PAM G ROCCO"/>
    <s v="07/02/2024 13:02:37"/>
    <s v="07/02/2024 13:03:28"/>
    <s v="Cerrado"/>
    <s v="TI"/>
    <s v="SISTEMAS OPERATIVOS"/>
    <s v="07/02/2024 13:08:24"/>
    <s v="07/02/2024 23:50:00"/>
    <s v="Folio generado automáticamente para atender requerimiento del cliente. La solicitud fue realizada directamente al área resolutoria sin pasar por el flujo de mesa de ayuda"/>
    <s v="se modifican permisos"/>
    <d v="1899-12-30T00:00:00"/>
    <d v="1899-12-30T00:05:47"/>
    <d v="1899-12-30T00:05:47"/>
  </r>
  <r>
    <s v="INC000002601087"/>
    <s v="HOSTING VIRTUAL"/>
    <x v="7"/>
    <s v="OPERACION N1"/>
    <s v="VICTOR SEPULVEDA GAMARRA"/>
    <s v="tct_vsepul"/>
    <s v="3-Moderado/Limitado"/>
    <x v="1"/>
    <s v="Media"/>
    <x v="1"/>
    <s v="FUNDACION INSTITUTO PROFESIONAL DUOC UC"/>
    <s v="Revisión de requerimiento: Alta usuario par sftp"/>
    <s v="07/02/2024 13:10:58"/>
    <s v="07/02/2024 13:11:29"/>
    <s v="Cerrado"/>
    <s v="TI"/>
    <s v="SISTEMAS OPERATIVOS"/>
    <s v="07/02/2024 17:06:12"/>
    <s v="07/02/2024 23:50:00"/>
    <s v="Folio automático para revisión de requerimiento:"/>
    <s v="Se crean y configuran los usuarios DOCENTE e INVITADO para sftp en integración con DataStage"/>
    <d v="1899-12-30T03:54:43"/>
    <d v="1899-12-30T03:55:14"/>
    <d v="1899-12-30T00:00:31"/>
  </r>
  <r>
    <s v="INC000002601090"/>
    <s v="HOSTING VIRTUAL"/>
    <x v="7"/>
    <s v="OPERACION N1"/>
    <s v="VICTOR SEPULVEDA GAMARRA"/>
    <s v="tct_vsepul"/>
    <s v="3-Moderado/Limitado"/>
    <x v="1"/>
    <s v="Media"/>
    <x v="1"/>
    <s v="FUNDACION INSTITUTO PROFESIONAL DUOC UC"/>
    <s v="Revisión de requerimiento: Reporte EZProxy"/>
    <s v="07/02/2024 13:12:32"/>
    <s v="07/02/2024 13:13:00"/>
    <s v="Cerrado"/>
    <s v="TI"/>
    <s v="SISTEMAS OPERATIVOS"/>
    <s v="07/02/2024 15:56:47"/>
    <s v="07/02/2024 23:50:00"/>
    <s v="Folio automático para revisión de requerimiento:"/>
    <s v="Se envía reporte de EZProxy Enero 2024 a cliente."/>
    <d v="1899-12-30T02:43:47"/>
    <d v="1899-12-30T02:44:15"/>
    <d v="1899-12-30T00:00:28"/>
  </r>
  <r>
    <s v="INC000002601173"/>
    <s v="TICKET-INTELIGENTE"/>
    <x v="6"/>
    <s v="GESTION TI"/>
    <s v="GIOVANNI D ROCCO VALENZUELA"/>
    <s v="USR_TSIGHT"/>
    <s v="1-Extenso/Generalizado"/>
    <x v="0"/>
    <s v="Baja"/>
    <x v="3"/>
    <s v="COMERCIAL E IMPORTADORA AUDIOMUSICA SPA"/>
    <s v="ciausp01 - m_audioapps01 TICKET AUTOMATICO"/>
    <s v="07/02/2024 12:10:49"/>
    <s v="07/02/2024 12:10:49"/>
    <s v="Cerrado"/>
    <s v="TRUESIGHT"/>
    <s v="TRUESIGHT"/>
    <s v="07/02/2024 14:03:02"/>
    <s v="07/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realiza estabilización de equipo por alarma de memoria quedando al 45% de ocupación"/>
    <d v="1899-12-30T00:35:50"/>
    <d v="1899-12-30T01:52:13"/>
    <d v="1899-12-30T01:16:23"/>
  </r>
  <r>
    <s v="INC000002601245"/>
    <s v="TICKET-INTELIGENTE"/>
    <x v="7"/>
    <s v="EVENTOS HD"/>
    <s v="SEBASTIAN I ACUÑA GUZMAN"/>
    <s v="USR_TSIGHT"/>
    <s v="1-Extenso/Generalizado"/>
    <x v="0"/>
    <s v="Baja"/>
    <x v="3"/>
    <s v="TELEFONICA CYBERSECURITY TECH CHILE SPA"/>
    <s v="tctcsp01 - soc-splunk-master TICKET AUTOMATICO"/>
    <s v="07/02/2024 12:58:28"/>
    <s v="07/02/2024 12:58:28"/>
    <s v="Cerrado"/>
    <s v="TI"/>
    <s v="SISTEMAS OPERATIVOS"/>
    <s v="07/02/2024 16:10:14"/>
    <s v="07/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el servidor sin encontrar la alarma reportada. Se revisa disco sin encontrar saturación."/>
    <d v="1899-12-30T01:08:29"/>
    <d v="1899-12-30T03:11:46"/>
    <d v="1899-12-30T02:03:17"/>
  </r>
  <r>
    <s v="INC000002601260"/>
    <s v="VPN IP - MPLS"/>
    <x v="6"/>
    <s v="GESTION HD"/>
    <s v="RICARDO R GALLEGOS OYANEDER"/>
    <s v="frp_pcamay"/>
    <s v="3-Moderado/Limitado"/>
    <x v="1"/>
    <s v="Media"/>
    <x v="1"/>
    <s v="XINERGIA LABORAL S A"/>
    <s v="HD/Error de Sysprep en clon // Cliente XInergia Laboral"/>
    <s v="07/02/2024 13:23:17"/>
    <s v="07/02/2024 13:25:39"/>
    <s v="Cerrado"/>
    <s v="CDP ANTIGUO 1"/>
    <s v="CDP ANTIGUO 2"/>
    <s v="08/02/2024 13:50:52"/>
    <s v="08/02/2024 23:50:00"/>
    <s v="PREVENTIVO: NO_x000a_CODIGO DE SERVICIO:_x000a_DIRECCION:_x000a_QUIEN REPORTA:+56 9 5382 2565 Jorge Romero Romero_x000a_CONTACTO EN TERRENO:_x000a_REQUERIMIENTO:Se solicita la generación de un ticket asociado a Folio: INC000002600207 y derivar al área de Operaciones &gt; Virtualizacion,"/>
    <s v="Controler informa cerrar ticket por cliente escala internamente."/>
    <d v="1899-12-30T19:55:42"/>
    <d v="1899-12-31T00:27:35"/>
    <d v="1899-12-30T04:31:53"/>
  </r>
  <r>
    <s v="INC000002601295"/>
    <s v="TICKET-INTELIGENTE"/>
    <x v="6"/>
    <s v="GESTION TI"/>
    <s v="GIOVANNI D ROCCO VALENZUELA"/>
    <s v="USR_TSIGHT"/>
    <s v="1-Extenso/Generalizado"/>
    <x v="0"/>
    <s v="Baja"/>
    <x v="3"/>
    <s v="GPS CHILE SPA"/>
    <s v="gpschi01 - wnprap_cap02 TICKET AUTOMATICO"/>
    <s v="07/02/2024 13:53:56"/>
    <s v="07/02/2024 13:53:56"/>
    <s v="Cerrado"/>
    <s v="TRUESIGHT"/>
    <s v="TRUESIGHT"/>
    <s v="07/02/2024 16:20:57"/>
    <s v="07/02/2024 23:50:00"/>
    <s v="PREVENTIVO=SI_x000a_CODIGO DE SERVICIO=WNPRAP_CAP02_x000a_DIRECCION=NULL_x000a_CIUDAD=NULL_x000a_COMUNA LOCAL=Santiago_x000a_REGION=NULL_x000a_QUIEN REPORTA=Ticket automático_x000a_CONTACTO EN TERRENO=_x000a_PROBLEMA=Node GPSCHI01 - WNPRAP_CAP02 CPU Load at 90 % Exceeds Threshold_x000a_REQUERIMIENTO=_x000a_EQUIPO"/>
    <m/>
    <d v="1899-12-30T00:33:48"/>
    <d v="1899-12-30T02:27:01"/>
    <d v="1899-12-30T01:53:13"/>
  </r>
  <r>
    <s v="INC000002601323"/>
    <s v="HOUSING"/>
    <x v="8"/>
    <s v="BELIEVE"/>
    <s v="FERNEY D GARZON PEÑA"/>
    <s v="frp_jolsso"/>
    <s v="3-Moderado/Limitado"/>
    <x v="1"/>
    <s v="Media"/>
    <x v="1"/>
    <s v="TELEFONICA EMPRESAS DE CHILE SA"/>
    <s v="GESTION DATACENTER/ ACCESOS /TELEFONICA EMPRESAS DE CHILE SA"/>
    <s v="07/02/2024 14:20:58"/>
    <s v="07/02/2024 14:23:42"/>
    <s v="Cerrado"/>
    <s v="COMUNICACIONES"/>
    <s v="VPN IP - MPLS"/>
    <s v="07/02/2024 16:42:38"/>
    <s v="07/02/2024 23:50:00"/>
    <s v="EMPRESA:TELEFONICA EMPRESAS DE CHILE SA_x000a_CÓDIGO DE SERVICIO: _x000a_DIRECCIÓN: AV. Presidente Prieto #226, Paine, Santiago_x000a_NOMBRE DE QUIEN REPORTA: Bastian Gauna_x000a_TELÉFONO DE QUIEN REPORTA: 56 9 8954 5018_x000a_NOMBRE DE CONTACTO EN TERRENO: _x000a_REQUERIMIENTO: Visita de"/>
    <m/>
    <d v="1899-12-30T02:12:05"/>
    <d v="1899-12-30T02:21:40"/>
    <d v="1899-12-30T00:09:35"/>
  </r>
  <r>
    <s v="INC000002601364"/>
    <s v="VPN IP - MPLS"/>
    <x v="6"/>
    <s v="BELIEVE"/>
    <s v="GIOVANNI D ROCCO VALENZUELA"/>
    <s v="frp_jolsso"/>
    <s v="4-Menor/Localizado"/>
    <x v="0"/>
    <s v="Baja"/>
    <x v="1"/>
    <s v="TELEFONICA CYBERSECURITY TECH CHILE SPA"/>
    <s v="REQ / SOC / Levantar servicio en servidor"/>
    <s v="07/02/2024 16:05:00"/>
    <s v="07/02/2024 16:06:15"/>
    <s v="Cerrado"/>
    <s v="CDP ANTIGUO 1"/>
    <s v="CDP ANTIGUO 2"/>
    <s v="08/02/2024 10:32:02"/>
    <s v="08/02/2024 23:50:00"/>
    <s v="PREVENTIVO: NO_x000a_CODIGO DE SERVICIO:_x000a_DIRECCION:      _x000a_CIUDAD:             _x000a_COMUNA:_x000a_NOMBRE QUIEN REPORTA: Juan Díaz Astudillo_x000a_TELEFONO QUIEN REPORTA:Cel: +56 9 5016 6137_x000a_NOMBRE CONTACTO EN TERRENO:        _x000a_TELEFONO 1 CONTACTO EN TERRENO:_x000a_TELEFONO 2 CONTACTO"/>
    <m/>
    <d v="1899-12-30T13:36:04"/>
    <d v="1899-12-30T18:27:02"/>
    <d v="1899-12-30T04:50:58"/>
  </r>
  <r>
    <s v="INC000002601366"/>
    <s v="HOUSING"/>
    <x v="13"/>
    <s v="BELIEVE"/>
    <s v="CRISTOPHER MALDONADO ROMERO"/>
    <s v="frp_jolsso"/>
    <s v="3-Moderado/Limitado"/>
    <x v="1"/>
    <s v="Media"/>
    <x v="1"/>
    <s v="TELEFONICA GLOBAL TECHNOLOGY S.A.AGENCIA EN CHILE"/>
    <s v="GESTION DATACENTER/ ACCESOS /TELEFONICA GLOBAL TECHNOLOGY S.A.AGENCIA EN CHILE"/>
    <s v="07/02/2024 16:19:18"/>
    <s v="07/02/2024 16:20:33"/>
    <s v="Cerrado"/>
    <s v="COMUNICACIONES"/>
    <s v="VPN IP - MPLS"/>
    <s v="07/02/2024 19:38:14"/>
    <s v="07/02/2024 23:50:00"/>
    <s v="EMPRESA:TELEFONICA GLOBAL TECHNOLOGY S.A.AGENCIA EN CHILE_x000a_CÓDIGO DE SERVICIO: _x000a_DIRECCIÓN: Av. Apoquindo #7071, Las Condes, Santiago_x000a_NOMBRE DE QUIEN REPORTA:Deiby Santoyo_x000a_TELÉFONO DE QUIEN REPORTA: _x000a_NOMBRE DE CONTACTO EN TERRENO: _x000a_REQUERIMIENTO: _x000a_EQUIPOS"/>
    <s v="Se efectúa contacto con cliente: N/A_x000a_Teléfono de contacto: N/A_x000a_Acciones realizadas: Accesos autorizados para personal descrito en planilla_x000a_Solución paliativa o definitiva: N/A_x000a_Acciones de Mejora, Recomendaciones: N/A_x000a_Causa Raíz: N/A"/>
    <d v="1899-12-30T03:15:04"/>
    <d v="1899-12-30T03:18:56"/>
    <d v="1899-12-30T00:03:52"/>
  </r>
  <r>
    <s v="INC000002601371"/>
    <s v="HOUSING"/>
    <x v="14"/>
    <s v="BELIEVE"/>
    <s v="YORDI M HURTADO ARAYA"/>
    <s v="frp_jolsso"/>
    <s v="3-Moderado/Limitado"/>
    <x v="1"/>
    <s v="Media"/>
    <x v="1"/>
    <s v="TRANSUNION SOLUCIONES DE INFORMACION CHILE S.A."/>
    <s v="GESTION DATACENTER/ ACCESOS /TRANSUNION SOLUCIONES DE INFORMACION CHILE S.A."/>
    <s v="07/02/2024 16:36:44"/>
    <s v="07/02/2024 16:38:00"/>
    <s v="Cerrado"/>
    <s v="COMUNICACIONES"/>
    <s v="VPN IP - MPLS"/>
    <s v="07/02/2024 16:44:16"/>
    <s v="07/02/2024 23:50:00"/>
    <s v="EMPRESA:TRANSUNION SOLUCIONES DE INFORMACION CHILE S.A._x000a_CÓDIGO DE SERVICIO: _x000a_DIRECCIÓN: Calle San Martin #50, Santiago Centro, Santiago_x000a_NOMBRE DE QUIEN REPORTA:Claudio Villalobos_x000a_TELÉFONO DE QUIEN REPORTA: 56994694355_x000a_NOMBRE DE CONTACTO EN TERRENO: _x000a_REQU"/>
    <s v="ACCESOS AUTORIZADOS"/>
    <d v="1899-12-30T00:03:04"/>
    <d v="1899-12-30T00:07:32"/>
    <d v="1899-12-30T00:04:28"/>
  </r>
  <r>
    <s v="INC000002601400"/>
    <s v="VPN IP - MPLS"/>
    <x v="3"/>
    <s v="BELIEVE"/>
    <s v="DEIBY Y SANTOYO MONTEROLA"/>
    <s v="frp_kaldor"/>
    <s v="3-Moderado/Limitado"/>
    <x v="1"/>
    <s v="Media"/>
    <x v="1"/>
    <s v="INMOBILIARIA FRUSAN S.A."/>
    <s v="GAMA / Instalación de Agente AV | PDTE HORARIO HÁBIL"/>
    <s v="07/02/2024 18:40:45"/>
    <s v="07/02/2024 18:45:28"/>
    <s v="Cerrado"/>
    <s v="CDP ANTIGUO 1"/>
    <s v="CDP ANTIGUO 2"/>
    <s v="08/02/2024 20:15:06"/>
    <s v="08/02/2024 23:50:00"/>
    <s v="PREVENTIVO: NO_x000a_CODIGO DE SERVICIO:-_x000a_DIRECCION:-_x000a_QUIEN REPORTA: Miguel Vera V. / Tel. +56 2 2657 3300 / Cel. +56 9 7643 9415_x000a_CONTACTO EN TERRENO:-_x000a_PROBLEMA:-_x000a__x000a_REQUERIMIENTO:_x000a_Estimados, necesito que se realice la instalación de un agente AV en los servidor"/>
    <s v="FASE RESOLUCIÓN Y RECUPERACIÓN_x000a__x000a_Se efectúa contacto con cliente: Miguel Vera_x000a__x000a_Teléfono de contacto:+56 9 7643 9415_x000a__x000a_Acciones realizadas: Se contacta al cliente y el mismo suministra el agente. Se pasa a un archivo ISO, luego se sube al catalogo del tenan"/>
    <d v="1899-12-31T01:27:30"/>
    <d v="1899-12-31T01:34:21"/>
    <d v="1899-12-30T00:06:51"/>
  </r>
  <r>
    <s v="INC000002601404"/>
    <s v="HOSTING VIRTUAL"/>
    <x v="6"/>
    <s v="SISTEMA OPERATIVO MICROSOFT"/>
    <s v="PAUL A SEPULVEDA ALVAREZ"/>
    <s v="tct_psepul"/>
    <s v="4-Menor/Localizado"/>
    <x v="0"/>
    <s v="Baja"/>
    <x v="1"/>
    <s v="TELEFONICA GLOBAL TECHNOLOGY S.A.AGENCIA EN CHILE"/>
    <s v="ZERTO - servicio se cae"/>
    <s v="07/02/2024 18:55:54"/>
    <s v="07/02/2024 18:56:51"/>
    <s v="Cerrado"/>
    <s v="TI"/>
    <s v="SISTEMAS OPERATIVOS"/>
    <s v="07/02/2024 19:20:54"/>
    <s v="07/02/2024 23:50:00"/>
    <s v="Revisión en conjunto con equipo de virtualizacion por caida de servicios zerto"/>
    <s v="bases de datos LOG llenos. se ayuda con bakcup de log para que las bases de datos sigan funcionando._x000a_Escalar a BD"/>
    <d v="1899-12-30T00:00:00"/>
    <d v="1899-12-30T00:25:00"/>
    <d v="1899-12-30T00:25:00"/>
  </r>
  <r>
    <s v="INC000002601413"/>
    <s v="VPN IP - MPLS"/>
    <x v="3"/>
    <s v="GESTION HD"/>
    <s v="ANGEL CASTRO CABRERA"/>
    <s v="frp_fpetro"/>
    <s v="3-Moderado/Limitado"/>
    <x v="1"/>
    <s v="Media"/>
    <x v="1"/>
    <s v="DESAN SPA"/>
    <s v="HD/_x000a_Acceso a ambiente virtualizado de Rentokil en Movistar"/>
    <s v="07/02/2024 14:14:36"/>
    <s v="07/02/2024 14:19:26"/>
    <s v="Cerrado"/>
    <s v="CDP ANTIGUO 1"/>
    <s v="CDP ANTIGUO 2"/>
    <s v="08/02/2024 12:16:16"/>
    <s v="08/02/2024 23:50:00"/>
    <s v="PREVENTIVO: NO_x000a_CODIGO DE SERVICIO: _x000a_DIRECCION:_x000a_QUIEN REPORTA  Jose Luis Beldaño  jose-luis.beldano@rentokil-initial.com_x000a_CONTACTO EN TERRENO:  Jose Luis Beldaño jose-luis.beldano@rentokil-initial.com_x000a_PROBLEMA:  _x000a_REQUERIMIENTO:_x000a__x000a_ Necesito acceso al ambient"/>
    <s v="Se efectúa contacto con cliente: Jose Beldaño_x000a_Teléfono de contacto: Via correo _x000a_Acciones realizadas: Se crea usuario, se envian credenciales por correo cerrado. Cliente logra acceso al portal VDC_x000a_Acciones de Mejora, Recomendaciones: N/A_x000a_Causa Raíz: N/A"/>
    <d v="1899-12-30T15:20:47"/>
    <d v="1899-12-30T22:01:40"/>
    <d v="1899-12-30T06:40:53"/>
  </r>
  <r>
    <s v="INC000002601457"/>
    <s v="VPN IP - MPLS"/>
    <x v="4"/>
    <s v="GESTION HD"/>
    <s v="GONZALO MENDOZA MARTINEZ"/>
    <s v="frp_fpetro"/>
    <s v="3-Moderado/Limitado"/>
    <x v="1"/>
    <s v="Media"/>
    <x v="1"/>
    <s v="TELEFONICA GLOBAL TECHNOLOGY S.A.AGENCIA EN CHILE"/>
    <s v="HD/_x000a_Solicitud de servidores en respaldo GPS."/>
    <s v="07/02/2024 16:20:30"/>
    <s v="07/02/2024 16:21:38"/>
    <s v="Cerrado"/>
    <s v="TRUESIGHT"/>
    <s v="TRUESIGHT"/>
    <s v="08/02/2024 16:19:57"/>
    <s v="08/02/2024 23:50:00"/>
    <s v="PREVENTIVO: NO_x000a_CODIGO DE SERVICIO:_x000a_DIRECCION:_x000a_QUIEN REPORTA:_x000a_CONTACTO EN TERRENO:_x000a_PROBLEMA:_x000a_REQUERIMIENTO: _x000a__x000a_por favor su apoyo para generar un folio de requerimiento con la finalidad_x000a_de cursar lo solicitado a continuación. El folio debe ser asignado a l"/>
    <s v="Se adjunta informe de servidores GPS solicitado por Sebastián Acuña"/>
    <d v="1899-12-30T23:34:28"/>
    <d v="1899-12-30T23:59:27"/>
    <d v="1899-12-30T00:24:59"/>
  </r>
  <r>
    <s v="INC000002601472"/>
    <s v="VPN IP - MPLS"/>
    <x v="3"/>
    <s v="GESTION HD"/>
    <s v="DEIBY Y SANTOYO MONTEROLA"/>
    <s v="frp_fpetro"/>
    <s v="3-Moderado/Limitado"/>
    <x v="1"/>
    <s v="Media"/>
    <x v="1"/>
    <s v="TELEFONICA GLOBAL TECHNOLOGY S.A.AGENCIA EN CHILE"/>
    <s v="REQ/_x000a_Eliminar Organización POC Eléctrica Puente Alto"/>
    <s v="07/02/2024 16:48:24"/>
    <s v="07/02/2024 16:49:47"/>
    <s v="Cerrado"/>
    <s v="CDP ANTIGUO 1"/>
    <s v="CDP ANTIGUO 2"/>
    <s v="13/02/2024 11:11:06"/>
    <s v="13/02/2024 23:50:00"/>
    <s v="PREVENTIVO: NO_x000a_CODIGO DE SERVICIO:_x000a_DIRECCION:_x000a_QUIEN REPORTA:_x000a_CONTACTO EN TERRENO:_x000a_PROBLEMA:_x000a_REQUERIMIENTO:_x000a__x000a_Buenas Tardes Estimado equipo @Help Desk,_x000a__x000a_Por favor su acostumbrado apoyo en generar ticket de requerimiento y_x000a_asignar a mi bandeja TELEFONICA GL"/>
    <s v="FASE RESOLUCIÓN Y RECUPERACIÓN_x000a__x000a_Se efectúa contacto con cliente:N/A_x000a__x000a_Teléfono de contacto:N/A_x000a__x000a_Acciones realizadas: Se realiza borrado de la POC del Cliente Electrica Puente Alto y se liberan los recursos asociados_x000a__x000a_Solución paliativa o definitiva:N/A_x000a__x000a_A"/>
    <d v="1900-01-04T17:20:35"/>
    <d v="1900-01-04T18:22:42"/>
    <d v="1899-12-30T01:02:07"/>
  </r>
  <r>
    <s v="INC000002601474"/>
    <s v="VPN IP - MPLS"/>
    <x v="17"/>
    <s v="GESTION HD"/>
    <s v="AXEL ANDRADE"/>
    <s v="frp_fpetro"/>
    <s v="3-Moderado/Limitado"/>
    <x v="1"/>
    <s v="Media"/>
    <x v="1"/>
    <s v="GASMAR S A"/>
    <s v="REQ/_x000a_Servidor GASMARNAS2 IP 10.67.130.2 - Recuperación de archivos - Plataforma Netbackup"/>
    <s v="07/02/2024 16:51:53"/>
    <s v="07/02/2024 16:54:40"/>
    <s v="Cerrado"/>
    <s v="TI"/>
    <s v="ALMACENAMIENTO y RESPALDO"/>
    <s v="07/02/2024 18:23:36"/>
    <s v="07/02/2024 23:50:00"/>
    <s v="PREVENTIVO: NO_x000a_CODIGO DE SERVICIO:_x000a_DIRECCION:_x000a_QUIEN REPORTA: : Antonino Zambelli +569 8385 2252_x000a_CONTACTO EN TERRENO: : Antonino Zambelli +569 8385 2252_x000a_PROBLEMA:_x000a_REQUERIMIENTO:_x000a__x000a_avor vuestra ayuda con restauración de archivo, el detalle se encuentra_x000a_a co"/>
    <s v="FASE RESOLUCIÓN Y RECUPERACIÓN_x000a__x000a_Se efectúa contacto con cliente: N/A_x000a__x000a_Teléfono de contacto: N/A_x000a__x000a_Acciones realizadas: se realiza restauración solicitada, se envia correo informando._x000a__x000a_Solución paliativa o definitiva: definitiva_x000a__x000a_Acciones de Mejora, Recome"/>
    <d v="1899-12-30T00:00:00"/>
    <d v="1899-12-30T01:31:43"/>
    <d v="1899-12-30T01:31:43"/>
  </r>
  <r>
    <s v="INC000002601487"/>
    <s v="VPN IP - MPLS"/>
    <x v="9"/>
    <s v="GESTION HD"/>
    <s v="NICOLAS A SAAVEDRA EGUILUZ"/>
    <s v="frp_kefern"/>
    <s v="3-Moderado/Limitado"/>
    <x v="1"/>
    <s v="Media"/>
    <x v="1"/>
    <s v="TELEFONICA GLOBAL TECHNOLOGY S.A.AGENCIA EN CHILE"/>
    <s v="HD | Informe Mensual SAP Enero 2024"/>
    <s v="07/02/2024 17:32:23"/>
    <s v="07/02/2024 17:34:15"/>
    <s v="Cerrado"/>
    <s v="CDP ANTIGUO 1"/>
    <s v="CDP ANTIGUO 2"/>
    <s v="08/02/2024 7:35:24"/>
    <s v="08/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TELEFONICA_x000a__x000a_Dejar en bandeja"/>
    <s v="Se adjunta informe mensual de clientes SAP para el período enero de 2024"/>
    <d v="1899-12-30T10:39:28"/>
    <d v="1899-12-30T14:03:01"/>
    <d v="1899-12-30T03:23:33"/>
  </r>
  <r>
    <s v="INC000002601500"/>
    <s v="VPN IP - MPLS"/>
    <x v="15"/>
    <s v="GESTION HD"/>
    <s v="MOISES E MONTERO RAMOS"/>
    <s v="frp_fpetro"/>
    <s v="3-Moderado/Limitado"/>
    <x v="1"/>
    <s v="Media"/>
    <x v="1"/>
    <s v="FUNDACION INSTITUTO PROFESIONAL DUOC UC"/>
    <s v="HD/C-19872300193 // FUND INSTITUTO PROFESIONAL DUOC UC // Migración de maquinas"/>
    <s v="07/02/2024 18:09:32"/>
    <s v="07/02/2024 18:12:31"/>
    <s v="Cerrado"/>
    <s v="CDP ANTIGUO 1"/>
    <s v="CDP ANTIGUO 2"/>
    <s v="08/02/2024 17:03:08"/>
    <s v="08/02/2024 23:50:00"/>
    <s v="PREVENTIVO: NO_x000a_CODIGO DE SERVICIO:_x000a_DIRECCION:_x000a_QUIEN REPORTA:_x000a_CONTACTO EN TERRENO:_x000a_PROBLEMA:_x000a_REQUERIMIENTO:_x000a__x000a_Junto con saludar, favor de su ayuda generar un folio para la revisión y_x000a_replicación de recursos del listado adjunto. Estas máquinas se migrarán e"/>
    <s v="Se efectúa contacto con cliente:  N/A_x000a_Teléfono de contacto:  N/A_x000a_Acciones realizadas: se valida los recursos requeridos para la migración de las máquinas de DUOC hacia VDC y se procede a crear los nuevos VPG en Zerto._x000a_Solución paliativa o definitiva: def"/>
    <d v="1899-12-30T22:14:43"/>
    <d v="1899-12-30T22:53:36"/>
    <d v="1899-12-30T00:38:53"/>
  </r>
  <r>
    <s v="INC000002601609"/>
    <s v="HOUSING"/>
    <x v="14"/>
    <s v="BELIEVE"/>
    <s v="YORDI M HURTADO ARAYA"/>
    <s v="frp_jcarri"/>
    <s v="3-Moderado/Limitado"/>
    <x v="1"/>
    <s v="Media"/>
    <x v="1"/>
    <s v="MEGASALUD SPA"/>
    <s v="GESTION DATACENTER/ ACCESOS /MEGASALUD SPA"/>
    <s v="07/02/2024 14:08:52"/>
    <s v="07/02/2024 14:09:59"/>
    <s v="Cerrado"/>
    <s v="COMUNICACIONES"/>
    <s v="VPN IP - MPLS"/>
    <s v="07/02/2024 14:17:14"/>
    <s v="07/02/2024 23:50:00"/>
    <s v="EMPRESA:MEGASALUD SPA_x000a_CÓDIGO DE SERVICIO: _x000a_DIRECCIÓN:Calle San Martin #50, Santiago Centro, Santiago_x000a_NOMBRE DE QUIEN REPORTA:Javier Utrera_x000a_TELÉFONO DE QUIEN REPORTA:981565472_x000a_NOMBRE DE CONTACTO EN TERRENO: _x000a_REQUERIMIENTO:cambio de disco duro_x000a_EQUIPOS ENER"/>
    <s v="RONDA REALIZADA"/>
    <d v="1899-12-30T00:00:18"/>
    <d v="1899-12-30T00:08:22"/>
    <d v="1899-12-30T00:08:04"/>
  </r>
  <r>
    <s v="INC000002601613"/>
    <s v="HOUSING"/>
    <x v="13"/>
    <s v="BELIEVE"/>
    <s v="CRISTOPHER MALDONADO ROMERO"/>
    <s v="frp_jcarri"/>
    <s v="3-Moderado/Limitado"/>
    <x v="1"/>
    <s v="Media"/>
    <x v="1"/>
    <s v="BANCO SANTANDER CHILE"/>
    <s v="GESTION DATACENTER/ ACCESOS /BANCO SANTANDER CHILE"/>
    <s v="07/02/2024 14:21:00"/>
    <s v="07/02/2024 14:21:59"/>
    <s v="Cerrado"/>
    <s v="COMUNICACIONES"/>
    <s v="VPN IP - MPLS"/>
    <s v="07/02/2024 18:57:18"/>
    <s v="07/02/2024 23:50:00"/>
    <s v="EMPRESA:BANCO SANTANDER CHILE_x000a_CÓDIGO DE SERVICIO: _x000a_DIRECCIÓN:Av. Apoquindo #7071, Las Condes, Santiago_x000a_NOMBRE DE QUIEN REPORTA:Christian Tapia_x000a_TELÉFONO DE QUIEN REPORTA:56981568202_x000a_NOMBRE DE CONTACTO EN TERRENO: _x000a_REQUERIMIENTO:Decomiso de firewall dado d"/>
    <s v="Se efectúa contacto con cliente: N/A_x000a_Teléfono de contacto: N/A_x000a_Acciones realizadas: Accesos autorizados para personal descrito en planilla_x000a_Solución paliativa o definitiva: N/A_x000a_Acciones de Mejora, Recomendaciones: N/A_x000a_Causa Raíz: N/A"/>
    <d v="1899-12-30T03:47:28"/>
    <d v="1899-12-30T04:36:18"/>
    <d v="1899-12-30T00:48:50"/>
  </r>
  <r>
    <s v="INC000002601657"/>
    <s v="INFRAESTRUCTURA DC"/>
    <x v="0"/>
    <s v="APQ ACCESOS"/>
    <s v="CARLOS F ARAYA RAMIREZ"/>
    <s v="tct_cararr"/>
    <s v="4-Menor/Localizado"/>
    <x v="0"/>
    <s v="Baja"/>
    <x v="1"/>
    <s v="TELEFONICA CYBERSECURITY TECH CHILE SPA"/>
    <s v="FACTIBILIDAD 81912"/>
    <s v="07/02/2024 15:57:41"/>
    <s v="07/02/2024 15:58:25"/>
    <s v="Cerrado"/>
    <s v="CDP ANTIGUO 1"/>
    <s v="CDP ANTIGUO 2"/>
    <s v="07/02/2024 16:18:42"/>
    <s v="07/02/2024 23:50:00"/>
    <m/>
    <s v="factibilidad enviada"/>
    <d v="1899-12-30T00:00:00"/>
    <d v="1899-12-30T00:21:01"/>
    <d v="1899-12-30T00:21:01"/>
  </r>
  <r>
    <s v="INC000002601671"/>
    <s v="INFRAESTRUCTURA DC"/>
    <x v="0"/>
    <s v="APQ ACCESOS"/>
    <s v="CARLOS F ARAYA RAMIREZ"/>
    <s v="tct_cararr"/>
    <s v="4-Menor/Localizado"/>
    <x v="0"/>
    <s v="Baja"/>
    <x v="1"/>
    <s v="TELEFONICA CYBERSECURITY TECH CHILE SPA"/>
    <s v="FACTIBILIDAD 81977"/>
    <s v="07/02/2024 16:51:05"/>
    <s v="07/02/2024 16:52:11"/>
    <s v="Cerrado"/>
    <s v="CDP ANTIGUO 1"/>
    <s v="CDP ANTIGUO 2"/>
    <s v="07/02/2024 18:18:38"/>
    <s v="07/02/2024 23:50:00"/>
    <m/>
    <s v="factibilidad enviada"/>
    <d v="1899-12-30T00:00:00"/>
    <d v="1899-12-30T01:27:33"/>
    <d v="1899-12-30T01:27:33"/>
  </r>
  <r>
    <s v="INC000002601676"/>
    <s v="HOUSING"/>
    <x v="14"/>
    <s v="BELIEVE"/>
    <s v="YORDI M HURTADO ARAYA"/>
    <s v="frp_jcarri"/>
    <s v="3-Moderado/Limitado"/>
    <x v="1"/>
    <s v="Media"/>
    <x v="1"/>
    <s v="CHILENA CONSOLIDADA SEGUROS DE VIDA S.A."/>
    <s v="GESTION DATACENTER/ ACCESOS /CHILENA CONSOLIDADA SEGUROS DE VIDA S.A."/>
    <s v="07/02/2024 16:59:29"/>
    <s v="07/02/2024 17:01:22"/>
    <s v="Cerrado"/>
    <s v="COMUNICACIONES"/>
    <s v="VPN IP - MPLS"/>
    <s v="07/02/2024 17:09:00"/>
    <s v="07/02/2024 23:50:00"/>
    <s v="EMPRESA:CHILENA CONSOLIDADA SEGUROS DE VIDA S.A._x000a_CÓDIGO DE SERVICIO: _x000a_DIRECCIÓN:Calle San Martin #50, Santiago Centro, Santiago_x000a_NOMBRE DE QUIEN REPORTA:Roxana Jara _x000a_TELÉFONO DE QUIEN REPORTA:9 94372663_x000a_NOMBRE DE CONTACTO EN TERRENO: _x000a_REQUERIMIENTO:Se req"/>
    <s v="ACCESOS AUTORIZADOS"/>
    <d v="1899-12-30T00:00:19"/>
    <d v="1899-12-30T00:09:31"/>
    <d v="1899-12-30T00:09:12"/>
  </r>
  <r>
    <s v="INC000002601686"/>
    <s v="HOUSING"/>
    <x v="8"/>
    <s v="BELIEVE"/>
    <s v="FERNEY D GARZON PEÑA"/>
    <s v="frp_jcarri"/>
    <s v="3-Moderado/Limitado"/>
    <x v="1"/>
    <s v="Media"/>
    <x v="1"/>
    <s v="TELEFONICA EMPRESAS DE CHILE SA"/>
    <s v="GESTION DATACENTER/ ACCESOS /DXC"/>
    <s v="07/02/2024 17:32:57"/>
    <s v="07/02/2024 17:35:18"/>
    <s v="Cerrado"/>
    <s v="COMUNICACIONES"/>
    <s v="VPN IP - MPLS"/>
    <s v="07/02/2024 17:46:25"/>
    <s v="07/02/2024 23:50:00"/>
    <s v="EMPRESA:DXC_x000a_CÓDIGO DE SERVICIO: _x000a_DIRECCIÓN:AV. Presidente Prieto #226, Paine, Santiago_x000a_NOMBRE DE QUIEN REPORTA:Ferney Garzon_x000a_TELÉFONO DE QUIEN REPORTA:56 2 25774418_x000a_NOMBRE DE CONTACTO EN TERRENO: _x000a_REQUERIMIENTO:Traslado y retiro de cintas_x000a_EQUIPOS ENERGIZ"/>
    <m/>
    <d v="1899-12-30T00:00:00"/>
    <d v="1899-12-30T00:13:28"/>
    <d v="1899-12-30T00:13:28"/>
  </r>
  <r>
    <s v="INC000002601701"/>
    <s v="HOSTING VIRTUAL"/>
    <x v="6"/>
    <s v="SISTEMA OPERATIVO MICROSOFT"/>
    <s v="JAVIER CUEVAS"/>
    <s v="tct_jacuev"/>
    <s v="4-Menor/Localizado"/>
    <x v="0"/>
    <s v="Baja"/>
    <x v="1"/>
    <s v="TELEFONICA GLOBAL TECHNOLOGY S.A.AGENCIA EN CHILE"/>
    <s v="ANALISIS ST 2B"/>
    <s v="07/02/2024 17:52:49"/>
    <s v="07/02/2024 17:53:50"/>
    <s v="Cerrado"/>
    <s v="TI"/>
    <s v="SISTEMAS OPERATIVOS"/>
    <s v="07/02/2024 17:58:08"/>
    <s v="07/02/2024 23:50:00"/>
    <s v="Folio generado automáticamente para atender requerimiento del cliente. La solicitud fue realizada directamente al área resolutoria sin pasar por el flujo de mesa de ayuda"/>
    <s v="EJECUTADO SIN EXITO"/>
    <d v="1899-12-30T00:00:00"/>
    <d v="1899-12-30T00:05:19"/>
    <d v="1899-12-30T00:05:19"/>
  </r>
  <r>
    <s v="INC000002601868"/>
    <s v="RED INTERNA"/>
    <x v="2"/>
    <s v="APQ ACCESOS"/>
    <s v="YORDI M HURTADO ARAYA"/>
    <s v="tct_yorhua"/>
    <s v="4-Menor/Localizado"/>
    <x v="0"/>
    <s v="Baja"/>
    <x v="1"/>
    <s v="TELEFONICA CYBERSECURITY TECH CHILE SPA"/>
    <s v="RONDA TOMA DE TEMPERATURAS SALAS TIC 16:30"/>
    <s v="07/02/2024 15:47:26"/>
    <s v="07/02/2024 15:47:59"/>
    <s v="Cerrado"/>
    <s v="CDP ANTIGUO 1"/>
    <s v="CDP ANTIGUO 2"/>
    <s v="07/02/2024 16:40:56"/>
    <s v="07/02/2024 23:50:00"/>
    <s v="RONDA TOMA DE TEMPERATURAS SALAS TIC 16:30"/>
    <s v="RONDA REALIZADA"/>
    <d v="1899-12-30T00:00:00"/>
    <d v="1899-12-30T00:53:30"/>
    <d v="1899-12-30T00:53:30"/>
  </r>
  <r>
    <s v="INC000002601986"/>
    <s v="RED INTERNA"/>
    <x v="10"/>
    <s v="APQ ACCESOS"/>
    <s v="CRISTOPHER MALDONADO ROMERO"/>
    <s v="tct_cmaldo"/>
    <s v="4-Menor/Localizado"/>
    <x v="0"/>
    <s v="Baja"/>
    <x v="0"/>
    <s v="TELEFONICA EMPRESAS DE CHILE SA"/>
    <s v="RONDA TOMA DE TEMPERATURAS SALAS TIC"/>
    <s v="07/02/2024 16:55:12"/>
    <s v="07/02/2024 16:56:06"/>
    <s v="Cerrado"/>
    <s v="CDP ANTIGUO 1"/>
    <s v="CDP ANTIGUO 2"/>
    <s v="07/02/2024 18:10:13"/>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602041"/>
    <s v="INFRAESTRUCTURA DC"/>
    <x v="2"/>
    <s v="APQ ACCESOS"/>
    <s v="JAVIER J BRAVO CARVAJAL"/>
    <s v="tct_jmarqu"/>
    <s v="4-Menor/Localizado"/>
    <x v="0"/>
    <s v="Baja"/>
    <x v="0"/>
    <s v="TELEFONICA CYBERSECURITY TECH CHILE SPA"/>
    <s v="TENDIDO DE FIBRA TECH/CRQ 81523"/>
    <s v="07/02/2024 17:19:01"/>
    <s v="07/02/2024 17:19:03"/>
    <s v="Cerrado"/>
    <s v="CDP ANTIGUO 1"/>
    <s v="CDP ANTIGUO 2"/>
    <s v="07/02/2024 17:21:15"/>
    <s v="07/02/2024 23:50:00"/>
    <s v="PREVENTIVO: NO_x000a_CÓDIGO DE SERVICIO: INC000002602041_x000a_DIRECCIÓN:  DCSM_x000a_QUIEN REPORTA: LUIS VILLASMIL_x000a_CONTACTO EN TERRENO: DC OPERADOR N1_x000a_PROBLEMA: CRUZADA_x000a_REQUERIMIENTO: TENDIDO DE FIBRA TIC 4 ENTRE RACK D37 A RACK I82"/>
    <s v="SE EFECTÚA CONTACTO CON CLIENTE: NO APLICA_x000a_TELÉFONO DE CONTACTO: NO APLICA_x000a_ACCIONES REALIZADAS: CRUZADA REALIZADA_x000a_SOLUCIÓN PALIATIVA O DEFINITIVA: NO APLICA_x000a_ACCIONES DE MEJORA, RECOMENDACIONES: NO APLICA_x000a_CAUSA RAÍZ: INSTALACION DE NUEVA CRUZADA DE FIBRA"/>
    <d v="1899-12-30T00:00:00"/>
    <d v="1899-12-30T00:00:00"/>
    <d v="1899-12-30T00:00:00"/>
  </r>
  <r>
    <s v="INC000002602044"/>
    <s v="TICKET-INTELIGENTE"/>
    <x v="3"/>
    <s v="GESTION TI"/>
    <s v="DEIBY Y SANTOYO MONTEROLA"/>
    <s v="USR_TSIGHT"/>
    <s v="1-Extenso/Generalizado"/>
    <x v="0"/>
    <s v="Baja"/>
    <x v="3"/>
    <s v="FUNDACION INSTITUTO PROFESIONAL DUOC UC"/>
    <s v="fiprdu01 - duoc_esxi03 TICKET AUTOMATICO"/>
    <s v="07/02/2024 17:16:21"/>
    <s v="07/02/2024 17:16:21"/>
    <s v="Cerrado"/>
    <s v="TRUESIGHT"/>
    <s v="TRUESIGHT"/>
    <s v="07/02/2024 17:52:15"/>
    <s v="07/02/2024 23:50:00"/>
    <s v="PREVENTIVO=SI_x000a_CODIGO DE SERVICIO=DUOC_ESXI03_x000a_DIRECCION=NULL_x000a_CIUDAD=NULL_x000a_COMUNA LOCAL=_x000a_REGION=NULL_x000a_QUIEN REPORTA=Ticket automático_x000a_CONTACTO EN TERRENO=_x000a_PROBLEMA=Node FIPRDU01 - DUOC_ESXI03 is Down_x000a_REQUERIMIENTO=_x000a_EQUIPOS ENERGIZADO O REINICIADO=_x000a_HORARIO DE"/>
    <s v="FASE RESOLUCIÓN Y RECUPERACIÓN_x000a__x000a_Se efectúa contacto con cliente:N/A_x000a__x000a_Teléfono de contacto:N/A_x000a__x000a_Acciones realizadas: Se solicita al personal de monitoreo dejar el servidor en mantenimiento ya que se estan efectuando labores de mantenimiento preventivos."/>
    <d v="1899-12-30T00:06:14"/>
    <d v="1899-12-30T00:35:54"/>
    <d v="1899-12-30T00:29:40"/>
  </r>
  <r>
    <s v="INC000002602094"/>
    <s v="HOUSING"/>
    <x v="11"/>
    <s v="APQ ACCESOS"/>
    <s v="LUIS O MORALES ARENAS"/>
    <s v="tct_luimoa"/>
    <s v="4-Menor/Localizado"/>
    <x v="0"/>
    <s v="Baja"/>
    <x v="1"/>
    <s v="TELEFONICA EMPRESAS DE CHILE SA"/>
    <s v="SE GENERA TICKET POR REVICION Y TOMA DE ALARMA DE CLIENTES"/>
    <s v="07/02/2024 18:01:30"/>
    <s v="07/02/2024 18:20:13"/>
    <s v="Cerrado"/>
    <s v="CDP ANTIGUO 1"/>
    <s v="CDP ANTIGUO 2"/>
    <s v="07/02/2024 18:21:35"/>
    <s v="07/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1:22"/>
    <d v="1899-12-30T00:20:05"/>
    <d v="1899-12-30T00:18:43"/>
  </r>
  <r>
    <s v="INC000002602120"/>
    <s v="HOUSING"/>
    <x v="11"/>
    <s v="APQ ACCESOS"/>
    <s v="ESTEBAN O BUSTOS CORNEJO"/>
    <s v="tct_ebusto"/>
    <s v="4-Menor/Localizado"/>
    <x v="0"/>
    <s v="Baja"/>
    <x v="1"/>
    <s v="TELEFONICA EMPRESAS DE CHILE SA"/>
    <s v="SUPERVISION ENERGIZACION EQUIPOS HUAWEI"/>
    <s v="07/02/2024 19:01:13"/>
    <s v="07/02/2024 19:02:19"/>
    <s v="Cerrado"/>
    <s v="CDP ANTIGUO 1"/>
    <s v="CDP ANTIGUO 2"/>
    <s v="07/02/2024 19:03:32"/>
    <s v="07/02/2024 23:50:00"/>
    <s v="SUPERVISION ENERGIZACION EQUIPOS HUAWEI"/>
    <s v="SUPERVISION CRQ/OK"/>
    <d v="1899-12-30T00:01:13"/>
    <d v="1899-12-30T00:02:19"/>
    <d v="1899-12-30T00:01:06"/>
  </r>
  <r>
    <s v="INC000002602156"/>
    <s v="VPN IP - MPLS"/>
    <x v="2"/>
    <s v="BELIEVE"/>
    <s v="YORDI M HURTADO ARAYA"/>
    <s v="frp_jesanc"/>
    <s v="4-Menor/Localizado"/>
    <x v="0"/>
    <s v="Baja"/>
    <x v="1"/>
    <s v="FARMACIAS AHUMADA S.A."/>
    <s v="GAMA/ Subir manualmente servidor CL01PRDSWITCH02"/>
    <s v="08/02/2024 0:02:10"/>
    <s v="08/02/2024 0:05:13"/>
    <s v="Cerrado"/>
    <s v="CDP ANTIGUO 1"/>
    <s v="CDP ANTIGUO 2"/>
    <s v="08/02/2024 9:05:49"/>
    <s v="08/02/2024 23:50:00"/>
    <s v="PREVENTIVO: NO_x000a_CODIGO DE SERVICIO:_x000a_DIRECCION:_x000a_QUIEN REPORTA: Nelson Báez_x000a_CONTACTO EN TERRENO:_x000a_REQUERIMIENTO: subir manualmente el servidor CL01PRDSWITCH02 - 150.10.252.65, debido  a que no subió después de un reinicio programado._x000a_EQUIPOS ENERGIZADO/REINI"/>
    <s v="MANO REMOTA"/>
    <d v="1899-12-30T08:49:04"/>
    <d v="1899-12-30T09:03:39"/>
    <d v="1899-12-30T00:14:35"/>
  </r>
  <r>
    <s v="INC000002602171"/>
    <s v="HOUSING"/>
    <x v="11"/>
    <s v="APQ ACCESOS"/>
    <s v="JAIRO A SALINAS GARAY"/>
    <s v="tct_jsalin"/>
    <s v="3-Moderado/Limitado"/>
    <x v="1"/>
    <s v="Media"/>
    <x v="1"/>
    <s v="TELEFONICA EMPRESAS DE CHILE SA"/>
    <s v="Movimiento de blade / DXC-TBK"/>
    <s v="08/02/2024 6:19:34"/>
    <s v="08/02/2024 6:21:31"/>
    <s v="Cerrado"/>
    <s v="CDP ANTIGUO 1"/>
    <s v="CDP ANTIGUO 2"/>
    <s v="08/02/2024 6:21:31"/>
    <s v="08/02/2024 23:50:00"/>
    <s v="Movimiento de blade / DXC-TBK"/>
    <s v="SUPERVISION CRQ/OK."/>
    <d v="1899-12-30T00:00:00"/>
    <d v="1899-12-30T00:01:57"/>
    <d v="1899-12-30T00:01:57"/>
  </r>
  <r>
    <s v="INC000002602172"/>
    <s v="HOUSING"/>
    <x v="11"/>
    <s v="APQ ACCESOS"/>
    <s v="JAIRO A SALINAS GARAY"/>
    <s v="tct_jsalin"/>
    <s v="3-Moderado/Limitado"/>
    <x v="1"/>
    <s v="Media"/>
    <x v="1"/>
    <s v="TELEFONICA EMPRESAS DE CHILE SA"/>
    <s v="RONDA Y REVISION DE SALAS TECNICAS"/>
    <s v="08/02/2024 6:21:38"/>
    <s v="08/02/2024 6:23:00"/>
    <s v="Cerrado"/>
    <s v="CDP ANTIGUO 1"/>
    <s v="CDP ANTIGUO 2"/>
    <s v="08/02/2024 6:23:00"/>
    <s v="08/02/2024 23:50:00"/>
    <s v="RONDA Y REVISION DE SALAS TECNICAS"/>
    <s v="RONDA REALIZADA."/>
    <d v="1899-12-30T00:00:00"/>
    <d v="1899-12-30T00:01:22"/>
    <d v="1899-12-30T00:01:22"/>
  </r>
  <r>
    <s v="INC000002602173"/>
    <s v="HOUSING"/>
    <x v="11"/>
    <s v="APQ ACCESOS"/>
    <s v="JAIRO A SALINAS GARAY"/>
    <s v="tct_jsalin"/>
    <s v="3-Moderado/Limitado"/>
    <x v="1"/>
    <s v="Media"/>
    <x v="1"/>
    <s v="TELEFONICA EMPRESAS DE CHILE SA"/>
    <s v="TOMA DE ALARMAS DE CLIENTE"/>
    <s v="08/02/2024 6:23:06"/>
    <s v="08/02/2024 6:24:23"/>
    <s v="Cerrado"/>
    <s v="CDP ANTIGUO 1"/>
    <s v="CDP ANTIGUO 2"/>
    <s v="08/02/2024 6:24:23"/>
    <s v="08/02/2024 23:50:00"/>
    <s v="TOMA DE ALARMAS DE CLIENTE"/>
    <s v="TOMA DE ALARMAS REALIZADA."/>
    <d v="1899-12-30T00:00:00"/>
    <d v="1899-12-30T00:01:17"/>
    <d v="1899-12-30T00:01:17"/>
  </r>
  <r>
    <s v="INC000002602175"/>
    <s v="SAP"/>
    <x v="9"/>
    <s v="CLOUD SAP HANA"/>
    <s v="NICOLAS A SAAVEDRA EGUILUZ"/>
    <s v="tct_nsaave"/>
    <s v="4-Menor/Localizado"/>
    <x v="0"/>
    <s v="Baja"/>
    <x v="1"/>
    <s v="TELEFONICA EMPRESAS DE CHILE SA"/>
    <s v="Checklist Diario Clientes 08.02.24"/>
    <s v="08/02/2024 7:32:47"/>
    <s v="08/02/2024 7:33:49"/>
    <s v="Cerrado"/>
    <s v="Service"/>
    <s v="Internal"/>
    <s v="08/02/2024 7:34:10"/>
    <s v="08/02/2024 23:50:00"/>
    <s v="Se realiza Checklist Diario de los clientes; _x000a_HDC_x000a_NUTRISCO"/>
    <s v="Se realiza Checklist Diario de los clientes; _x000a_HDC_x000a_NUTRISCO"/>
    <d v="1899-12-30T00:00:00"/>
    <d v="1899-12-30T00:01:23"/>
    <d v="1899-12-30T00:01:23"/>
  </r>
  <r>
    <s v="INC000002602179"/>
    <s v="HOUSING"/>
    <x v="8"/>
    <s v="BELIEVE"/>
    <s v="FERNEY D GARZON PEÑA"/>
    <s v="frp_xgambo"/>
    <s v="3-Moderado/Limitado"/>
    <x v="1"/>
    <s v="Media"/>
    <x v="1"/>
    <s v="TELEFONICA EMPRESAS DE CHILE SA"/>
    <s v="GESTION DATACENTER/ ACCESOS / TELEFONICA EMPRESAS DE CHILE SA"/>
    <s v="08/02/2024 9:17:03"/>
    <s v="08/02/2024 9:18:04"/>
    <s v="Cerrado"/>
    <s v="COMUNICACIONES"/>
    <s v="VPN IP - MPLS"/>
    <s v="08/02/2024 11:30:29"/>
    <s v="08/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onexión de"/>
    <m/>
    <d v="1899-12-30T01:26:43"/>
    <d v="1899-12-30T02:13:26"/>
    <d v="1899-12-30T00:46:43"/>
  </r>
  <r>
    <s v="INC000002602312"/>
    <s v="HOUSING"/>
    <x v="13"/>
    <s v="BELIEVE"/>
    <s v="CRISTOPHER MALDONADO ROMERO"/>
    <s v="frp_dvilca"/>
    <s v="3-Moderado/Limitado"/>
    <x v="1"/>
    <s v="Media"/>
    <x v="1"/>
    <s v="HDI SEGUROS S.A."/>
    <s v="GESTION DATACENTER/ ACCESOS /HDI SEGUROS"/>
    <s v="07/02/2024 18:28:43"/>
    <s v="07/02/2024 18:31:51"/>
    <s v="Cerrado"/>
    <s v="COMUNICACIONES"/>
    <s v="VPN IP - MPLS"/>
    <s v="07/02/2024 19:47:38"/>
    <s v="07/02/2024 23:50:00"/>
    <s v="EMPRESA:HDI SEGUROS_x000a_CÓDIGO DE SERVICIO: _x000a_DIRECCIÓN:Av. Apoquindo #7071, Las Condes, Santiago_x000a_NOMBRE DE QUIEN REPORTA:Álvaro Ulloa Figueroa_x000a_TELÉFONO DE QUIEN REPORTA:_x000a_NOMBRE DE CONTACTO EN TERRENO: _x000a_PROBLEMA:_x000a_Cambio de cintas_x000a_EQUIPOS ENERGIZADO/REINICIADO"/>
    <s v="Se efectúa contacto con cliente: N/A_x000a_Teléfono de contacto: N/A_x000a_Acciones realizadas: Accesos autorizados para personal descrito en planilla_x000a_Solución paliativa o definitiva: N/A_x000a_Acciones de Mejora, Recomendaciones: N/A_x000a_Causa Raíz: N/A"/>
    <d v="1899-12-30T01:10:20"/>
    <d v="1899-12-30T01:18:55"/>
    <d v="1899-12-30T00:08:35"/>
  </r>
  <r>
    <s v="INC000002602327"/>
    <s v="VPN IP - MPLS"/>
    <x v="18"/>
    <s v="GESTION HD"/>
    <s v="CRISTOBAL I REYES DELGADO"/>
    <s v="frp_fpetro"/>
    <s v="3-Moderado/Limitado"/>
    <x v="1"/>
    <s v="Media"/>
    <x v="1"/>
    <s v="TELEFONICA GLOBAL TECHNOLOGY S.A.AGENCIA EN CHILE"/>
    <s v="REQ/_x000a_Problemas BBDD Aplicativo Zerto"/>
    <s v="07/02/2024 19:26:32"/>
    <s v="07/02/2024 19:27:54"/>
    <s v="Cerrado"/>
    <s v="TI"/>
    <s v="BASES DE DATOS"/>
    <s v="08/02/2024 16:06:32"/>
    <s v="08/02/2024 23:50:00"/>
    <s v="PREVENTIVO: NO_x000a_CODIGO DE SERVICIO:_x000a_DIRECCION: _x000a_QUIEN REPORTA:Moisés Eduardo Montero Ramos 56 9 4273 2135_x000a_CONTACTO EN TERRENO: Moisés Eduardo Montero Ramos 56 9 4273 2135_x000a_PROBLEMA:_x000a_REQUERIMIENTO:_x000a__x000a_Requerimiento: Revisar la BBDD correspondiente al aplicati"/>
    <s v="Se resuelve problematica, luego de realizar shrink al segmento transaccional"/>
    <d v="1899-12-30T18:49:50"/>
    <d v="1899-12-30T20:40:00"/>
    <d v="1899-12-30T01:50:10"/>
  </r>
  <r>
    <s v="INC000002602329"/>
    <s v="INFRAESTRUCTURA DC"/>
    <x v="2"/>
    <s v="APQ ACCESOS"/>
    <s v="FRANCISCO J FELIU ABARCA"/>
    <s v="tct_frafea"/>
    <s v="4-Menor/Localizado"/>
    <x v="0"/>
    <s v="Baja"/>
    <x v="0"/>
    <s v="TELEFONICA CYBERSECURITY TECH CHILE SPA"/>
    <s v="TICKET DIARIO RONDAS PREVENTIVAS Y LECTURA DE TEMPERATURAS EN SALAS TIC"/>
    <s v="07/02/2024 21:02:03"/>
    <s v="07/02/2024 21:05:56"/>
    <s v="Cerrado"/>
    <s v="TI"/>
    <s v="CLIMA"/>
    <s v="08/02/2024 7:25:50"/>
    <s v="08/02/2024 23:50:00"/>
    <s v="PREVENTIVO: SI_x000a_CODIGO DE SERVICIO: N/A_x000a_DIRECCION:  DCSM_x000a_QUIEN REPORTA: FRANCISCO FELIU_x000a_CONTACTO EN TERRENO: FRANCISCO FELIU_x000a_PROBLEMA: N/A_x000a_REQUERIMIENTO: TICKET DIARIO RONDAS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2331"/>
    <s v="HOUSING"/>
    <x v="2"/>
    <s v="APQ ACCESOS"/>
    <s v="FRANCISCO J FELIU ABARCA"/>
    <s v="tct_frafea"/>
    <s v="4-Menor/Localizado"/>
    <x v="0"/>
    <s v="Baja"/>
    <x v="0"/>
    <s v="TELEFONICA CYBERSECURITY TECH CHILE SPA"/>
    <s v="TICKET SUPERVISION INC000002601609 CLIENTE REDSALUD"/>
    <s v="07/02/2024 21:06:58"/>
    <s v="07/02/2024 21:09:44"/>
    <s v="Cerrado"/>
    <s v="HARDWARE"/>
    <s v="DATACENTER"/>
    <s v="08/02/2024 0:56:57"/>
    <s v="08/02/2024 23:50:00"/>
    <s v="PREVENTIVO: NO_x000a_CODIGO DE SERVICIO: N/A_x000a_DIRECCION:  SAN MARTIN 50_x000a_QUIEN REPORTA: FRANCISCO FELIU_x000a_CONTACTO EN TERRENO: FRANCISCO FELIU_x000a_PROBLEMA: N/A_x000a_REQUERIMIENTO: TICKET SUPERVISION INC000002601609 CLIENTE REDSALUD"/>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r>
  <r>
    <s v="INC000002602335"/>
    <s v="HOUSING"/>
    <x v="2"/>
    <s v="APQ ACCESOS"/>
    <s v="FRANCISCO J FELIU ABARCA"/>
    <s v="tct_frafea"/>
    <s v="4-Menor/Localizado"/>
    <x v="0"/>
    <s v="Baja"/>
    <x v="0"/>
    <s v="TELEFONICA CYBERSECURITY TECH CHILE SPA"/>
    <s v="TICKET SUPERVISION INC000002599640 CLIENTE TCCT"/>
    <s v="07/02/2024 22:14:38"/>
    <s v="07/02/2024 22:17:25"/>
    <s v="Cerrado"/>
    <s v="TI"/>
    <s v="FIREWALL"/>
    <s v="08/02/2024 1:15:30"/>
    <s v="08/02/2024 23:50:00"/>
    <s v="PREVENTIVO: NO_x000a_CODIGO DE SERVICIO: N/A_x000a_DIRECCION:  SAN MARTIN 50_x000a_QUIEN REPORTA: FRANCISCO FELIU_x000a_CONTACTO EN TERRENO: FRANCISCO FELIU_x000a_PROBLEMA: N/A_x000a_REQUERIMIENTO: TICKET SUPERVISION INC000002599640 CLIENTE TCCT"/>
    <s v="Fase de resolución y recuperación: INFORMACION_x000a_Se efectúa contacto con cliente: N/A_x000a_Teléfono de contacto: N/A_x000a_Acciones realizadas: SUPERVISION CRQ / OK_x000a_Solución paliativa o definitiva: N/A_x000a_Acciones de Mejora, Recomendaciones: N/A_x000a_Causa Raíz: (si aplica)"/>
    <d v="1899-12-30T00:00:00"/>
    <d v="1899-12-30T00:00:00"/>
    <d v="1899-12-30T00:00:00"/>
  </r>
  <r>
    <s v="INC000002602350"/>
    <s v="HOUSING"/>
    <x v="11"/>
    <s v="APQ ACCESOS"/>
    <s v="LUIS O MORALES ARENAS"/>
    <s v="tct_luimoa"/>
    <s v="4-Menor/Localizado"/>
    <x v="0"/>
    <s v="Baja"/>
    <x v="1"/>
    <s v="TELEFONICA EMPRESAS DE CHILE SA"/>
    <s v="SE GENERA TICKET POR REVISION Y TOMA DE ALARMA DE CLIENTES"/>
    <s v="08/02/2024 8:09:39"/>
    <s v="08/02/2024 8:29:46"/>
    <s v="Cerrado"/>
    <s v="CDP ANTIGUO 1"/>
    <s v="CDP ANTIGUO 2"/>
    <s v="08/02/2024 8:59:01"/>
    <s v="08/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29:15"/>
    <d v="1899-12-30T00:49:22"/>
    <d v="1899-12-30T00:20:07"/>
  </r>
  <r>
    <s v="INC000002602357"/>
    <s v="HOUSING"/>
    <x v="11"/>
    <s v="APQ ACCESOS"/>
    <s v="LUIS O MORALES ARENAS"/>
    <s v="tct_luimoa"/>
    <s v="4-Menor/Localizado"/>
    <x v="0"/>
    <s v="Baja"/>
    <x v="1"/>
    <s v="TELEFONICA EMPRESAS DE CHILE SA"/>
    <s v="SE CREA TICKET POR RONDA Y REVISION DE SALAS TECNICAS"/>
    <s v="08/02/2024 8:38:13"/>
    <s v="08/02/2024 8:58:06"/>
    <s v="Cerrado"/>
    <s v="CDP ANTIGUO 1"/>
    <s v="CDP ANTIGUO 2"/>
    <s v="08/02/2024 9:59:39"/>
    <s v="08/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01:33"/>
    <d v="1899-12-30T01:21:26"/>
    <d v="1899-12-30T00:19:53"/>
  </r>
  <r>
    <s v="INC000002602364"/>
    <s v="INFRAESTRUCTURA DC"/>
    <x v="0"/>
    <s v="APQ ACCESOS"/>
    <s v="CARLOS F ARAYA RAMIREZ"/>
    <s v="tct_cararr"/>
    <s v="4-Menor/Localizado"/>
    <x v="0"/>
    <s v="Baja"/>
    <x v="0"/>
    <s v="TELEFONICA CYBERSECURITY TECH CHILE SPA"/>
    <s v="RONDA INSPECTIVA"/>
    <s v="08/02/2024 9:02:57"/>
    <s v="08/02/2024 9:09:05"/>
    <s v="Cerrado"/>
    <s v="CDP ANTIGUO 1"/>
    <s v="CDP ANTIGUO 2"/>
    <s v="08/02/2024 9:55:11"/>
    <s v="08/02/2024 23:50:00"/>
    <m/>
    <s v="ronda realizada"/>
    <d v="1899-12-30T00:00:00"/>
    <d v="1899-12-30T00:00:00"/>
    <d v="1899-12-30T00:00:00"/>
  </r>
  <r>
    <s v="INC000002602368"/>
    <s v="HOUSING"/>
    <x v="0"/>
    <s v="APQ ACCESOS"/>
    <s v="CARLOS F ARAYA RAMIREZ"/>
    <s v="tct_cararr"/>
    <s v="4-Menor/Localizado"/>
    <x v="0"/>
    <s v="Baja"/>
    <x v="0"/>
    <s v="TELEFONICA CYBERSECURITY TECH CHILE SPA"/>
    <s v="TOMA DE ALARMAS"/>
    <s v="08/02/2024 9:10:27"/>
    <s v="08/02/2024 9:11:10"/>
    <s v="Cerrado"/>
    <s v="CDP ANTIGUO 1"/>
    <s v="CDP ANTIGUO 2"/>
    <s v="08/02/2024 9:55:55"/>
    <s v="08/02/2024 23:50:00"/>
    <m/>
    <s v="toma de alarmas realizada"/>
    <d v="1899-12-30T00:00:00"/>
    <d v="1899-12-30T00:00:00"/>
    <d v="1899-12-30T00:00:00"/>
  </r>
  <r>
    <s v="INC000002602382"/>
    <s v="SAP"/>
    <x v="9"/>
    <s v="ADMINISTRADORES RESIDENTES"/>
    <s v="EWALD R GALAZ MILLALEO"/>
    <s v="frp_kefern"/>
    <s v="3-Moderado/Limitado"/>
    <x v="1"/>
    <s v="Media"/>
    <x v="1"/>
    <s v="INDUSTRIAS CHILENAS DE ALAMBRE INCHALAM S.A."/>
    <s v="HD |  Campo clase de pedidos clientes Tx Va01"/>
    <s v="08/02/2024 9:35:28"/>
    <s v="08/02/2024 9:38:06"/>
    <s v="Cerrado"/>
    <s v="Service"/>
    <s v="Internal"/>
    <s v="08/02/2024 15:45:49"/>
    <s v="08/02/2024 23:50:00"/>
    <s v="PREVENTIVO: NO_x000a_CODIGO DE SERVICIO:_x000a_DIRECCION:_x000a_QUIEN REPORTA:Ewald Galaz Millaleo +56 9 8510 0702 _x000a_CONTACTO EN TERRENO:_x000a_PROBLEMA:_x000a_REQUERIMIENTO:_x000a__x000a_Estimados Help Desk_x000a__x000a_Favor generar ticket en base a requerimiento de cliente Inchalam._x000a__x000a_Dejar en bandeja de T"/>
    <s v="Estimados,_x000a__x000a_Se adjunta correo de respuesta enviado al cliente._x000a__x000a_Saludos."/>
    <d v="1899-12-30T00:00:00"/>
    <d v="1899-12-30T06:10:21"/>
    <d v="1899-12-30T06:10:21"/>
  </r>
  <r>
    <s v="INC000002602409"/>
    <s v="HOSTING VIRTUAL"/>
    <x v="6"/>
    <s v="SISTEMA OPERATIVO MICROSOFT"/>
    <s v="PAUL A SEPULVEDA ALVAREZ"/>
    <s v="tct_psepul"/>
    <s v="4-Menor/Localizado"/>
    <x v="0"/>
    <s v="Baja"/>
    <x v="1"/>
    <s v="TELEFONICA GLOBAL TECHNOLOGY S.A.AGENCIA EN CHILE"/>
    <s v="TIC.CL PAINE pruebas migracion SO"/>
    <s v="07/02/2024 19:22:37"/>
    <s v="07/02/2024 19:22:38"/>
    <s v="Cerrado"/>
    <s v="TI"/>
    <s v="SISTEMAS OPERATIVOS"/>
    <s v="07/02/2024 19:30:13"/>
    <s v="07/02/2024 23:50:00"/>
    <s v="TIC.CL PAINE pruebas migracion SO _x000a_se realizan nuevas pruebas de la actualizacion realizada a los serrvidor. se reporto un errrorr de zerrto  al momento de realizarr las pruebas. (no relacionado)_x000a_Se agendara nueva ventana"/>
    <s v="TIC.CL PAINE pruebas migracion SO _x000a_se realizan nuevas pruebas de la actualizacion realizada a los serrvidor. se reporto un errrorr de zerrto  al momento de realizarr las pruebas. (no relacionado)_x000a_Se agendara nueva ventana"/>
    <d v="1899-12-30T00:00:00"/>
    <d v="1899-12-30T00:07:36"/>
    <d v="1899-12-30T00:07:36"/>
  </r>
  <r>
    <s v="INC000002602411"/>
    <s v="HOSTING VIRTUAL"/>
    <x v="6"/>
    <s v="SISTEMA OPERATIVO MICROSOFT"/>
    <s v="PAUL A SEPULVEDA ALVAREZ"/>
    <s v="tct_psepul"/>
    <s v="4-Menor/Localizado"/>
    <x v="0"/>
    <s v="Baja"/>
    <x v="1"/>
    <s v="TELEFONICA GLOBAL TECHNOLOGY S.A.AGENCIA EN CHILE"/>
    <s v="CLOUDCO - cambio password juan uzcategui"/>
    <s v="07/02/2024 19:23:39"/>
    <s v="07/02/2024 19:24:15"/>
    <s v="Cerrado"/>
    <s v="TI"/>
    <s v="SISTEMAS OPERATIVOS"/>
    <s v="07/02/2024 19:30:41"/>
    <s v="07/02/2024 23:50:00"/>
    <s v="CLOUDCO - cambio password juan uzcategui"/>
    <s v="se realiza cambio de pass para usuario"/>
    <d v="1899-12-30T00:00:00"/>
    <d v="1899-12-30T00:07:02"/>
    <d v="1899-12-30T00:07:02"/>
  </r>
  <r>
    <s v="INC000002602412"/>
    <s v="HOSTING VIRTUAL"/>
    <x v="6"/>
    <s v="SISTEMA OPERATIVO MICROSOFT"/>
    <s v="PAUL A SEPULVEDA ALVAREZ"/>
    <s v="tct_psepul"/>
    <s v="4-Menor/Localizado"/>
    <x v="0"/>
    <s v="Baja"/>
    <x v="1"/>
    <s v="TELEFONICA GLOBAL TECHNOLOGY S.A.AGENCIA EN CHILE"/>
    <s v="Correccion usuario VDC-CL"/>
    <s v="07/02/2024 19:24:36"/>
    <s v="07/02/2024 19:25:33"/>
    <s v="Cerrado"/>
    <s v="TI"/>
    <s v="SISTEMAS OPERATIVOS"/>
    <s v="07/02/2024 19:31:23"/>
    <s v="07/02/2024 23:50:00"/>
    <s v="Usuario vdc-cl wvK3AftyeCpjgg tiene un espacio en blanco en el nombre._x000a_se corrige"/>
    <s v="usuario wvK3AftyeCpjgg  tenia un espacio delante del usuario por lo que estaba produciendo problemas para login. se corrige"/>
    <d v="1899-12-30T00:00:00"/>
    <d v="1899-12-30T00:06:47"/>
    <d v="1899-12-30T00:06:47"/>
  </r>
  <r>
    <s v="INC000002602413"/>
    <s v="HOSTING VIRTUAL"/>
    <x v="6"/>
    <s v="SISTEMA OPERATIVO MICROSOFT"/>
    <s v="PAUL A SEPULVEDA ALVAREZ"/>
    <s v="tct_psepul"/>
    <s v="4-Menor/Localizado"/>
    <x v="0"/>
    <s v="Baja"/>
    <x v="1"/>
    <s v="TELEFONICA GLOBAL TECHNOLOGY S.A.AGENCIA EN CHILE"/>
    <s v="seguimiento INC000002596066"/>
    <s v="07/02/2024 19:26:05"/>
    <s v="07/02/2024 19:26:49"/>
    <s v="Cerrado"/>
    <s v="TI"/>
    <s v="SISTEMAS OPERATIVOS"/>
    <s v="07/02/2024 19:31:49"/>
    <s v="07/02/2024 23:50:00"/>
    <s v="seguimiento con cliente INC000002596066 _x000a_les comento que ese comando debe ejecutarse correctamente para que cargue las políticas. El inconveniente de sincronización debe ser revisado con su soporte interno ya que nuestro ámbito de acción es hasta la conf"/>
    <s v="les comento que ese comando debe ejecutarse correctamente para que cargue las políticas. El inconveniente de sincronización debe ser revisado con su soporte interno ya que nuestro ámbito de acción es hasta la configuración del AD._x000a_Otra manera de validar"/>
    <d v="1899-12-30T00:00:00"/>
    <d v="1899-12-30T00:05:44"/>
    <d v="1899-12-30T00:05:44"/>
  </r>
  <r>
    <s v="INC000002602415"/>
    <s v="HOSTING VIRTUAL"/>
    <x v="6"/>
    <s v="SISTEMA OPERATIVO MICROSOFT"/>
    <s v="PAUL A SEPULVEDA ALVAREZ"/>
    <s v="tct_psepul"/>
    <s v="4-Menor/Localizado"/>
    <x v="0"/>
    <s v="Baja"/>
    <x v="1"/>
    <s v="TELEFONICA GLOBAL TECHNOLOGY S.A.AGENCIA EN CHILE"/>
    <s v="ECERT - Consulta Clúster DB"/>
    <s v="07/02/2024 19:27:20"/>
    <s v="07/02/2024 19:27:59"/>
    <s v="Cerrado"/>
    <s v="TI"/>
    <s v="SISTEMAS OPERATIVOS"/>
    <s v="07/02/2024 19:32:22"/>
    <s v="07/02/2024 23:50:00"/>
    <s v="Consulta Clúster DB_x000a_Hola Paul_x000a__x000a_Buenos días, te escribo para hacerte una consulta referente al cluster DB._x000a_Nosotros tenemos un servidor virtual que es testigo del cluster (IP:192.168.1.120), necesitamos apagarlo para sacar un respaldo, sabes si se generar"/>
    <s v="se responde a cliente:_x000a_no debería existir inconveniente siempre y cuando el resto de los servidores se encuentren encendidos y disponibles"/>
    <d v="1899-12-30T00:00:00"/>
    <d v="1899-12-30T00:05:02"/>
    <d v="1899-12-30T00:05:02"/>
  </r>
  <r>
    <s v="INC000002602417"/>
    <s v="HOSTING VIRTUAL"/>
    <x v="6"/>
    <s v="SISTEMA OPERATIVO MICROSOFT"/>
    <s v="PAUL A SEPULVEDA ALVAREZ"/>
    <s v="tct_psepul"/>
    <s v="4-Menor/Localizado"/>
    <x v="0"/>
    <s v="Baja"/>
    <x v="1"/>
    <s v="TELEFONICA GLOBAL TECHNOLOGY S.A.AGENCIA EN CHILE"/>
    <s v="credenciales del servidor m_audioapps01"/>
    <s v="07/02/2024 19:28:32"/>
    <s v="07/02/2024 19:29:46"/>
    <s v="Cerrado"/>
    <s v="TI"/>
    <s v="SISTEMAS OPERATIVOS"/>
    <s v="07/02/2024 19:33:00"/>
    <s v="07/02/2024 23:50:00"/>
    <s v="credenciales del servidor m_audioapps01 sin conexion usuario admres"/>
    <s v="usuario no estaba usando dominio audiomusica\ para login,._x000a_Conexion OK"/>
    <d v="1899-12-30T00:00:00"/>
    <d v="1899-12-30T00:04:28"/>
    <d v="1899-12-30T00:04:28"/>
  </r>
  <r>
    <s v="INC000002602425"/>
    <s v="VPN IP - MPLS"/>
    <x v="5"/>
    <s v="GESTION HD"/>
    <s v="OSCAR A RAMIREZ SOTO"/>
    <s v="frp_kaldor"/>
    <s v="3-Moderado/Limitado"/>
    <x v="1"/>
    <s v="Media"/>
    <x v="1"/>
    <s v="HORTIFRUT S.A"/>
    <s v="HD / Solicitud de información"/>
    <s v="07/02/2024 20:36:36"/>
    <s v="07/02/2024 20:39:34"/>
    <s v="Cerrado"/>
    <s v="CDP ANTIGUO 1"/>
    <s v="CDP ANTIGUO 2"/>
    <s v="08/02/2024 15:35:50"/>
    <s v="08/02/2024 23:50:00"/>
    <s v="PREVENTIVO: NO_x000a_CODIGO DE SERVICIO:-_x000a_DIRECCION:-_x000a_QUIEN REPORTA: rodrigo von hausen / +56 957139471_x000a_CONTACTO EN TERRENO:-_x000a_PROBLEMA:-_x000a__x000a_REQUERIMIENTO:_x000a_Favor su ayuda para contar con el listado de las cuentas VPN que se_x000a_encuentran activas al día de hoy, desde"/>
    <s v="Se envían usuarios via correo, se cierra ticket."/>
    <d v="1899-12-30T16:58:49"/>
    <d v="1899-12-30T18:59:14"/>
    <d v="1899-12-30T02:00:25"/>
  </r>
  <r>
    <s v="INC000002602449"/>
    <s v="RED INTERNA"/>
    <x v="2"/>
    <s v="APQ ACCESOS"/>
    <s v="YORDI M HURTADO ARAYA"/>
    <s v="tct_yorhua"/>
    <s v="4-Menor/Localizado"/>
    <x v="0"/>
    <s v="Baja"/>
    <x v="1"/>
    <s v="TELEFONICA CYBERSECURITY TECH CHILE SPA"/>
    <s v="RONDA TOMA DE TEMPERATURAS SALAS TIC 08:30"/>
    <s v="08/02/2024 8:11:35"/>
    <s v="08/02/2024 8:12:08"/>
    <s v="Cerrado"/>
    <s v="CDP ANTIGUO 1"/>
    <s v="CDP ANTIGUO 2"/>
    <s v="08/02/2024 9:06:20"/>
    <s v="08/02/2024 23:50:00"/>
    <s v="RONDA TOMA DE TEMPERATURAS SALAS TIC 08:30"/>
    <s v="RONDA REALIZADA"/>
    <d v="1899-12-30T00:00:00"/>
    <d v="1899-12-30T00:54:45"/>
    <d v="1899-12-30T00:54:45"/>
  </r>
  <r>
    <s v="INC000002602451"/>
    <s v="HOSTING VIRTUAL"/>
    <x v="7"/>
    <s v="DUOC TICKET PENDIENTES"/>
    <s v="VICTOR SEPULVEDA GAMARRA"/>
    <s v="frp_josama"/>
    <s v="3-Moderado/Limitado"/>
    <x v="0"/>
    <s v="Baja"/>
    <x v="1"/>
    <s v="FUNDACION INSTITUTO PROFESIONAL DUOC UC"/>
    <s v="DUOC | REQ | RV: Redirección - observatorio.duoc.cl"/>
    <s v="08/02/2024 8:17:49"/>
    <s v="08/02/2024 8:24:59"/>
    <s v="Cerrado"/>
    <s v="TI"/>
    <s v="SISTEMAS OPERATIVOS"/>
    <s v="13/02/2024 10:58:23"/>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Victor, Buen"/>
    <s v="Se realiza configuración de sitio observatorio.duoc.cl en servidor CENTOS79_OCI-PRE y se modifican registros DNS interno. Sitio queda operativo.Se realiza configuración de sitio observatorio.duoc.cl en servidor CENTOS79_OCI-PRE y se modifican registros D"/>
    <d v="1900-01-04T01:46:22"/>
    <d v="1900-01-04T02:40:34"/>
    <d v="1899-12-30T00:54:12"/>
  </r>
  <r>
    <s v="INC000002603245"/>
    <s v="TICKET-INTELIGENTE"/>
    <x v="6"/>
    <s v="GESTION TI"/>
    <s v="RICARDO R GALLEGOS OYANEDER"/>
    <s v="USR_TSIGHT"/>
    <s v="1-Extenso/Generalizado"/>
    <x v="0"/>
    <s v="Baja"/>
    <x v="3"/>
    <s v="COMERCIAL E IMPORTADORA AUDIOMUSICA SPA"/>
    <s v="ciausp01 - m_audioapps01 TICKET AUTOMATICO"/>
    <s v="08/02/2024 9:37:32"/>
    <s v="08/02/2024 9:37:32"/>
    <s v="Cerrado"/>
    <s v="TRUESIGHT"/>
    <s v="TRUESIGHT"/>
    <s v="08/02/2024 14:22:19"/>
    <s v="08/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efectúa contacto con cliente: N/A_x000a_Teléfono de contacto: N/A_x000a_Acciones realizadas: Se cierran sesiones desconectadas y libera memoria de servidor, alarma ya no está presente._x000a_Solución paliativa o definitiva: Comportamiento normal._x000a_Acciones de Mejora, Re"/>
    <d v="1899-12-30T03:04:31"/>
    <d v="1899-12-30T04:44:47"/>
    <d v="1899-12-30T01:40:16"/>
  </r>
  <r>
    <s v="INC000002603282"/>
    <s v="SAP"/>
    <x v="9"/>
    <s v="GESTION HD"/>
    <s v="FREDDY O CORTES DIAZ"/>
    <s v="frp_fpetro"/>
    <s v="3-Moderado/Limitado"/>
    <x v="1"/>
    <s v="Media"/>
    <x v="1"/>
    <s v="INDUSTRIAS CHILENAS DE ALAMBRE INCHALAM S.A."/>
    <s v="HD/_x000a_RV: Transporte a PRD"/>
    <s v="08/02/2024 10:06:17"/>
    <s v="08/02/2024 10:13:01"/>
    <s v="Cerrado"/>
    <s v="TI"/>
    <s v="APLICATIVOS"/>
    <s v="08/02/2024 10:34:44"/>
    <s v="08/02/2024 23:50:00"/>
    <s v="PREVENTIVO: NO_x000a_CODIGO DE SERVICIO:_x000a_DIRECCION:_x000a_QUIEN REPORTA: Freddy Cortés Díaz 56 9 6605 6481_x000a_CONTACTO EN TERRENO: Freddy Cortés Díaz 56 9 6605 6481_x000a__x000a_REQUERIMIENTO: Favor su ayuda con el transporte de la orden a PRD según archivo adjunto._x000a_EQUIPOS ENERGI"/>
    <s v="Se ejecuta con éxito el transporte solicitado. Se informa a cliente vía mail"/>
    <d v="1899-12-30T00:00:00"/>
    <d v="1899-12-30T00:28:27"/>
    <d v="1899-12-30T00:28:27"/>
  </r>
  <r>
    <s v="INC000002603289"/>
    <s v="VPN IP - MPLS"/>
    <x v="17"/>
    <s v="BELIEVE"/>
    <s v="AXEL ANDRADE"/>
    <s v="frp_cnavar"/>
    <s v="3-Moderado/Limitado"/>
    <x v="1"/>
    <s v="Media"/>
    <x v="1"/>
    <s v="INSTITUTO PROFESIONAL DE CHILE SA"/>
    <s v="GAMA/ Requerimiento Respaldo servidor Arauco - IPCHILE"/>
    <s v="08/02/2024 10:41:40"/>
    <s v="08/02/2024 10:43:27"/>
    <s v="Cerrado"/>
    <s v="TI"/>
    <s v="ALMACENAMIENTO y RESPALDO"/>
    <s v="08/02/2024 20:08:45"/>
    <s v="08/02/2024 23:50:00"/>
    <s v="PREVENTIVO: NO_x000a_CODIGO DE SERVICIO: ARAUCO_x000a_DIRECCION:_x000a_QUIEN REPORTA: Juan Carlos Dupuy -+56 979778332_x000a_CONTACTO EN TERRENO:_x000a_PROBLEMA:_x000a_REQUERIMIENTO:_x000a__x000a_Buenos días, junto con saludar solicito agregar a la política de respaldo de IPCHILE el servidor ARAUCO, f"/>
    <s v="FASE RESOLUCIÓN Y RECUPERACIÓN_x000a__x000a_Se efectúa contacto con cliente: N/A_x000a__x000a_Teléfono de contacto: N/A_x000a__x000a_Acciones realizadas: se procede a ingresar servidor arauco en respaldo de maquina virtual._x000a__x000a_Solución paliativa o definitiva: definitiva_x000a__x000a_Acciones de Mejora,"/>
    <d v="1899-12-30T00:00:00"/>
    <d v="1899-12-30T09:27:05"/>
    <d v="1899-12-30T09:27:05"/>
  </r>
  <r>
    <s v="INC000002603321"/>
    <s v="COMUNICACIONES"/>
    <x v="5"/>
    <s v="COMUNICACIONES DC"/>
    <s v="OSCAR A RAMIREZ SOTO"/>
    <s v="tct_oramir"/>
    <s v="3-Moderado/Limitado"/>
    <x v="1"/>
    <s v="Media"/>
    <x v="1"/>
    <s v="TELEFONICA GLOBAL TECHNOLOGY S.A.AGENCIA EN CHILE"/>
    <s v="Jorge Romero solicita apoyo con cliente AMISOFT para prestarle apoyo en configuracion de tunel IPSEC"/>
    <s v="08/02/2024 10:51:48"/>
    <s v="08/02/2024 10:53:58"/>
    <s v="Cerrado"/>
    <s v="COMUNICACIONES"/>
    <s v="INTERNET"/>
    <s v="08/02/2024 10:55:24"/>
    <s v="08/02/2024 23:50:00"/>
    <s v="Jorge Romero solicita apoyo con cliente AMISOFT para prestarle apoyo en configuracion de tunel IPSEC"/>
    <s v="Se genera teams junto con jorge romero y cliente amisoft, donde se le entrega instrucciones a cliente para realizar las configuraciones del tunel, los cuales resultan satisfactorias levantando tanto la fase 1 como la fase 2 y obteniendo la comunicacion n"/>
    <d v="1899-12-30T00:00:00"/>
    <d v="1899-12-30T00:03:36"/>
    <d v="1899-12-30T00:03:36"/>
  </r>
  <r>
    <s v="INC000002603341"/>
    <s v="OFFICE365"/>
    <x v="1"/>
    <s v="SM OPERACIONES"/>
    <s v="JAVIERA A UMAÑA YEVENES"/>
    <s v="tct_decruz"/>
    <s v="4-Menor/Localizado"/>
    <x v="2"/>
    <s v="Media"/>
    <x v="1"/>
    <s v="TELEFONICA GLOBAL TECHNOLOGY S.A.AGENCIA EN CHILE"/>
    <s v="LISTA implantacion.tcct@tic.cl"/>
    <s v="08/02/2024 11:34:34"/>
    <s v="08/02/2024 11:34:35"/>
    <s v="Cerrado"/>
    <s v="TI"/>
    <s v="APLICATIVOS"/>
    <s v="08/02/2024 12:02:00"/>
    <s v="08/02/2024 23:50:00"/>
    <s v="CORREGIR MIEMBRO_x000a__x000a_Correcto:_x000a__x000a_JORGE DOMINGO ROMERO ROMERO _x000a__x000a_jorge.romeror@telefonica.com"/>
    <m/>
    <d v="1899-12-30T00:00:00"/>
    <d v="1899-12-30T00:00:00"/>
    <d v="1899-12-30T00:00:00"/>
  </r>
  <r>
    <s v="INC000002603383"/>
    <s v="SAP"/>
    <x v="9"/>
    <s v="GESTION HD"/>
    <s v="FREDDY O CORTES DIAZ"/>
    <s v="frp_kefern"/>
    <s v="3-Moderado/Limitado"/>
    <x v="1"/>
    <s v="Media"/>
    <x v="1"/>
    <s v="INDUSTRIAS CHILENAS DE ALAMBRE INCHALAM S.A."/>
    <s v="HD | FORUM | Cotizaciones SAP"/>
    <s v="08/02/2024 13:14:33"/>
    <s v="08/02/2024 13:17:21"/>
    <s v="Cerrado"/>
    <s v="TI"/>
    <s v="APLICATIVOS"/>
    <s v="08/02/2024 15:14:45"/>
    <s v="08/02/2024 23:50:00"/>
    <s v="PREVENTIVO: NO_x000a_CODIGO DE SERVICIO:_x000a_DIRECCION:_x000a_QUIEN REPORTA:Freddy Cortés Díaz +56 9 6605 6481 _x000a_CONTACTO EN TERRENO:_x000a_PROBLEMA:_x000a_REQUERIMIENTO:Favor generar ticket en base a requerimiento de cliente INCHALAM según_x000a_correo de más abajo_x000a__x000a_Favor pasar a PRD ord"/>
    <s v="Se ejecuta con éxito el transporte solicitado. Se informa a cliente vía mail"/>
    <d v="1899-12-30T00:00:00"/>
    <d v="1899-12-30T02:00:12"/>
    <d v="1899-12-30T02:00:12"/>
  </r>
  <r>
    <s v="INC000002603388"/>
    <s v="SAP"/>
    <x v="9"/>
    <s v="GESTION HD"/>
    <s v="FREDDY O CORTES DIAZ"/>
    <s v="frp_kefern"/>
    <s v="3-Moderado/Limitado"/>
    <x v="1"/>
    <s v="Media"/>
    <x v="1"/>
    <s v="INDUSTRIAS CHILENAS DE ALAMBRE INCHALAM S.A."/>
    <s v="HD | Mejora en tx que nuestra los despachos ZESD_0044"/>
    <s v="08/02/2024 13:33:27"/>
    <s v="08/02/2024 13:34:26"/>
    <s v="Cerrado"/>
    <s v="TI"/>
    <s v="APLICATIVOS"/>
    <s v="08/02/2024 15:11:51"/>
    <s v="08/02/2024 23:50:00"/>
    <s v="PREVENTIVO: NO_x000a_CODIGO DE SERVICIO:_x000a_DIRECCION:_x000a_QUIEN REPORTA:Freddy Cortés Díaz +56 9 6605 6481_x000a_CONTACTO EN TERRENO:_x000a_PROBLEMA:_x000a_REQUERIMIENTO:_x000a__x000a_Favor generar ticket en base a requerimiento de cliente INCHALAM según_x000a_correo de más abajo_x000a_Favor pasar a PRD ord"/>
    <s v="Se ejecuta con éxito el transporte solicitado. Se informa a cliente vía mail"/>
    <d v="1899-12-30T00:00:00"/>
    <d v="1899-12-30T01:38:24"/>
    <d v="1899-12-30T01:38:24"/>
  </r>
  <r>
    <s v="INC000002603413"/>
    <s v="INFRAESTRUCTURA DC"/>
    <x v="2"/>
    <s v="APQ ACCESOS"/>
    <s v="RENE E VILLEGAS CARREÑO"/>
    <s v="tct_jmarqu"/>
    <s v="4-Menor/Localizado"/>
    <x v="0"/>
    <s v="Baja"/>
    <x v="0"/>
    <s v="TELEFONICA CYBERSECURITY TECH CHILE SPA"/>
    <s v="FALLA EN PDU TIC 4 RACK D37"/>
    <s v="08/02/2024 10:29:11"/>
    <s v="08/02/2024 10:30:25"/>
    <s v="Cerrado"/>
    <s v="CDP ANTIGUO 1"/>
    <s v="CDP ANTIGUO 2"/>
    <s v="13/02/2024 11:10:37"/>
    <s v="13/02/2024 23:50:00"/>
    <m/>
    <s v="Se efectúa contacto con cliente:si _x000a_Teléfono de contacto:965732414_x000a_Acciones realizadas:personal de ICETEL revisa circuitos los cuales están sin ningún tipo de problema, se detecta que PDU tiene algún tipo de falla y no pueden manipular o subir los interr"/>
    <d v="1899-12-30T00:00:00"/>
    <d v="1899-12-30T00:00:00"/>
    <d v="1899-12-30T00:00:00"/>
  </r>
  <r>
    <s v="INC000002603417"/>
    <s v="INFRAESTRUCTURA DC"/>
    <x v="2"/>
    <s v="APQ ACCESOS"/>
    <s v="JONATHAN A MARQUEZ ASTENGO"/>
    <s v="tct_jmarqu"/>
    <s v="4-Menor/Localizado"/>
    <x v="0"/>
    <s v="Baja"/>
    <x v="0"/>
    <s v="TELEFONICA CYBERSECURITY TECH CHILE SPA"/>
    <s v="SUPERVISION COCACOLA EMBONOR/CRQ 81574"/>
    <s v="08/02/2024 10:35:48"/>
    <s v="08/02/2024 10:35:49"/>
    <s v="Cerrado"/>
    <s v="CDP ANTIGUO 1"/>
    <s v="CDP ANTIGUO 2"/>
    <s v="08/02/2024 12:54:36"/>
    <s v="08/02/2024 23:50:00"/>
    <s v="PREVENTIVO: NO_x000a_CÓDIGO DE SERVICIO:_x000a_DIRECCIÓN:  DCSM_x000a_QUIEN REPORTA: RENE VILLEGAS_x000a_CONTACTO EN TERRENO: DC OPERADOR N1_x000a_PROBLEMA: INGRESO EQUIPO_x000a_REQUERIMIENTO: INGRESO DE EQUIPAMIENTO TIC 4 RACK I86"/>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3437"/>
    <s v="RED INTERNA"/>
    <x v="10"/>
    <s v="APQ ACCESOS"/>
    <s v="CRISTOPHER MALDONADO ROMERO"/>
    <s v="tct_cmaldo"/>
    <s v="4-Menor/Localizado"/>
    <x v="0"/>
    <s v="Baja"/>
    <x v="0"/>
    <s v="TELEFONICA EMPRESAS DE CHILE SA"/>
    <s v="INSTALACIÓN PATCH PANEL RACK E06 TIC7"/>
    <s v="08/02/2024 11:31:04"/>
    <s v="08/02/2024 11:32:29"/>
    <s v="Cerrado"/>
    <s v="CDP ANTIGUO 1"/>
    <s v="CDP ANTIGUO 2"/>
    <s v="08/02/2024 13:22:29"/>
    <s v="08/02/2024 23:50:00"/>
    <m/>
    <s v="Se efectúa contacto con cliente: N/A_x000a__x000a_Teléfono de contacto: N/A_x000a__x000a_Acciones realizadas:Se instala patch panel en rack E09.y se desplazan los rieles para dar margen al  próximo cableado._x000a__x000a_Solución paliativa o definitiva: N/A_x000a__x000a_Acciones de Mejora, Recomendaci"/>
    <d v="1899-12-30T00:00:00"/>
    <d v="1899-12-30T00:00:00"/>
    <d v="1899-12-30T00:00:00"/>
  </r>
  <r>
    <s v="INC000002603438"/>
    <s v="INFRAESTRUCTURA DC"/>
    <x v="2"/>
    <s v="APQ ACCESOS"/>
    <s v="JAVIER J BRAVO CARVAJAL"/>
    <s v="tct_jmarqu"/>
    <s v="4-Menor/Localizado"/>
    <x v="0"/>
    <s v="Baja"/>
    <x v="0"/>
    <s v="TELEFONICA CYBERSECURITY TECH CHILE SPA"/>
    <s v="SUPERVISION TECH PROYECTO MIA/CRQ 81626"/>
    <s v="08/02/2024 11:35:20"/>
    <s v="08/02/2024 11:35:22"/>
    <s v="Cerrado"/>
    <s v="CDP ANTIGUO 1"/>
    <s v="CDP ANTIGUO 2"/>
    <s v="09/02/2024 9:18:06"/>
    <s v="09/02/2024 23:50:00"/>
    <s v="PREVENTIVO: NO_x000a_CÓDIGO DE SERVICIO:_x000a_DIRECCIÓN:  DCSM_x000a_QUIEN REPORTA: RENE VILLEGAS_x000a_CONTACTO EN TERRENO: DC OPERADOR N1_x000a_PROBLEMA: INGRESO EQUIPO_x000a_REQUERIMIENTO: INGRESO DE EQUIPAMIENTO TIC 6 RACK F53 Y F54"/>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3448"/>
    <s v="INFRAESTRUCTURA DC"/>
    <x v="2"/>
    <s v="APQ ACCESOS"/>
    <s v="JONATHAN A MARQUEZ ASTENGO"/>
    <s v="tct_jmarqu"/>
    <s v="4-Menor/Localizado"/>
    <x v="0"/>
    <s v="Baja"/>
    <x v="0"/>
    <s v="TELEFONICA CYBERSECURITY TECH CHILE SPA"/>
    <s v="FACTIBILIDAD SIGDO KOOERS/CRQ 81725"/>
    <s v="08/02/2024 11:46:58"/>
    <s v="08/02/2024 11:48:04"/>
    <s v="Cerrado"/>
    <s v="CDP ANTIGUO 1"/>
    <s v="CDP ANTIGUO 2"/>
    <s v="08/02/2024 12:55:54"/>
    <s v="08/02/2024 23:50:00"/>
    <s v="PREVENTIVO: SI_x000a_CÓDIGO DE SERVICIO:_x000a_DIRECCIÓN:  DCSM_x000a_QUIEN REPORTA: KATHERINE DIAZ_x000a_CONTACTO EN TERRENO: DC OPERADOR N1_x000a_PROBLEMA: FACTIBILIDAD_x000a_REQUERIMIENTO: INGRESO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603451"/>
    <s v="RED INTERNA"/>
    <x v="10"/>
    <s v="APQ ACCESOS"/>
    <s v="CRISTOPHER MALDONADO ROMERO"/>
    <s v="tct_cmaldo"/>
    <s v="4-Menor/Localizado"/>
    <x v="0"/>
    <s v="Baja"/>
    <x v="0"/>
    <s v="TELEFONICA EMPRESAS DE CHILE SA"/>
    <s v="RONDA TOMA DE TEMPERATURAS SALAS TIC"/>
    <s v="08/02/2024 11:53:17"/>
    <s v="08/02/2024 11:54:07"/>
    <s v="Cerrado"/>
    <s v="CDP ANTIGUO 1"/>
    <s v="CDP ANTIGUO 2"/>
    <s v="08/02/2024 13:17:13"/>
    <s v="08/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r>
  <r>
    <s v="INC000002603520"/>
    <s v="HOSTING VIRTUAL"/>
    <x v="6"/>
    <s v="SISTEMA OPERATIVO MICROSOFT"/>
    <s v="JAVIER CUEVAS"/>
    <s v="tct_jacuev"/>
    <s v="4-Menor/Localizado"/>
    <x v="0"/>
    <s v="Baja"/>
    <x v="1"/>
    <s v="TELEFONICA GLOBAL TECHNOLOGY S.A.AGENCIA EN CHILE"/>
    <s v="PASO A PRD"/>
    <s v="08/02/2024 10:30:27"/>
    <s v="08/02/2024 10:31:22"/>
    <s v="Cerrado"/>
    <s v="TI"/>
    <s v="SISTEMAS OPERATIVOS"/>
    <s v="08/02/2024 10:32:30"/>
    <s v="08/02/2024 23:50:00"/>
    <s v="RV: MUNICIPALIDAD DE TIERRA AMARILLA  // CHI-004025572-1  /  CHI-0000134261"/>
    <s v="OK"/>
    <d v="1899-12-30T00:00:00"/>
    <d v="1899-12-30T00:02:03"/>
    <d v="1899-12-30T00:02:03"/>
  </r>
  <r>
    <s v="INC000002603526"/>
    <s v="HOSTING VIRTUAL"/>
    <x v="6"/>
    <s v="SISTEMA OPERATIVO MICROSOFT"/>
    <s v="JAVIER CUEVAS"/>
    <s v="tct_jacuev"/>
    <s v="4-Menor/Localizado"/>
    <x v="0"/>
    <s v="Baja"/>
    <x v="1"/>
    <s v="TELEFONICA GLOBAL TECHNOLOGY S.A.AGENCIA EN CHILE"/>
    <s v="stalación de paquetería Windows y reinicio la... - TrackingID#2402020040011077"/>
    <s v="08/02/2024 10:40:45"/>
    <s v="08/02/2024 10:41:36"/>
    <s v="Cerrado"/>
    <s v="TI"/>
    <s v="SISTEMAS OPERATIVOS"/>
    <s v="08/02/2024 10:43:25"/>
    <s v="08/02/2024 23:50:00"/>
    <s v="SOLICITUD FOLIO PROVEEDOR"/>
    <s v="SOLICITUD OK"/>
    <d v="1899-12-30T00:00:00"/>
    <d v="1899-12-30T00:02:40"/>
    <d v="1899-12-30T00:02:40"/>
  </r>
  <r>
    <s v="INC000002603565"/>
    <s v="VPN IP - MPLS"/>
    <x v="5"/>
    <s v="GESTION HD"/>
    <s v="LUIS A VILLASMIL CASTILLO"/>
    <s v="frp_fpetro"/>
    <s v="3-Moderado/Limitado"/>
    <x v="1"/>
    <s v="Media"/>
    <x v="1"/>
    <s v="XINERGIA LABORAL S A"/>
    <s v="REQ/_x000a_Desbloqueo de IP"/>
    <s v="08/02/2024 11:03:51"/>
    <s v="08/02/2024 11:07:22"/>
    <s v="Cerrado"/>
    <s v="CDP ANTIGUO 1"/>
    <s v="CDP ANTIGUO 2"/>
    <s v="09/02/2024 15:54:20"/>
    <s v="09/02/2024 23:50:00"/>
    <s v="PREVENTIVO: NO_x000a_CODIGO DE SERVICIO:_x000a_DIRECCION:_x000a_QUIEN REPORTA: _x0009_Carlos Garate Echegaray 56 9 9069 6011_x000a_CONTACTO EN TERRENO: _x0009_Carlos Garate Echegaray 56 9 9069 6011_x000a_PROBLEMA: _x000a_REQUERIMIENTO:_x000a__x000a_Buenos dias,_x000a_El fortinet me esta dando problemas de conexión con"/>
    <m/>
    <d v="1899-12-31T03:15:41"/>
    <d v="1899-12-31T04:50:29"/>
    <d v="1899-12-30T01:34:48"/>
  </r>
  <r>
    <s v="INC000002603566"/>
    <s v="TICKET-INTELIGENTE"/>
    <x v="6"/>
    <s v="GESTION TI"/>
    <s v="PAUL A SEPULVEDA ALVAREZ"/>
    <s v="USR_TSIGHT"/>
    <s v="1-Extenso/Generalizado"/>
    <x v="0"/>
    <s v="Baja"/>
    <x v="3"/>
    <s v="TELEFONICA EMPRESAS DE CHILE SA"/>
    <s v="telefonicainf - telefonicam04 TICKET AUTOMATICO"/>
    <s v="08/02/2024 11:06:21"/>
    <s v="08/02/2024 11:06:21"/>
    <s v="Cerrado"/>
    <s v="TRUESIGHT"/>
    <s v="TRUESIGHT"/>
    <s v="09/02/2024 10:07:46"/>
    <s v="09/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alza en consumo por proceso sql server en ejecucion en el servidoir._x000a_se recupera memoria desde sesion desconectada._x000a_Se mantendra en observacion su comportamiento."/>
    <d v="1899-12-30T22:18:06"/>
    <d v="1899-12-30T23:01:25"/>
    <d v="1899-12-30T00:43:19"/>
  </r>
  <r>
    <s v="INC000002603701"/>
    <s v="HOUSING"/>
    <x v="14"/>
    <s v="BELIEVE"/>
    <s v="YORDI M HURTADO ARAYA"/>
    <s v="frp_jolsso"/>
    <s v="3-Moderado/Limitado"/>
    <x v="1"/>
    <s v="Media"/>
    <x v="1"/>
    <s v="TELEFONICA GLOBAL TECHNOLOGY S.A.AGENCIA EN CHILE"/>
    <s v="GESTION DATACENTER/ ACCESOS /TELEFONICA GLOBAL TECHNOLOGY S.A.AGENCIA EN CHILE"/>
    <s v="08/02/2024 14:23:10"/>
    <s v="08/02/2024 14:23:54"/>
    <s v="Cerrado"/>
    <s v="COMUNICACIONES"/>
    <s v="VPN IP - MPLS"/>
    <s v="08/02/2024 14:35:08"/>
    <s v="08/02/2024 23:50:00"/>
    <s v="EMPRESA:TELEFONICA GLOBAL TECHNOLOGY S.A.AGENCIA EN CHILE_x000a_CÓDIGO DE SERVICIO: _x000a_DIRECCIÓN: Calle San Martin #50, Santiago Centro, Santiago_x000a_NOMBRE DE QUIEN REPORTA:Miguel Hernandez_x000a_TELÉFONO DE QUIEN REPORTA: 52 656 2571591_x000a_NOMBRE DE CONTACTO EN TERRENO: _x000a_R"/>
    <s v="ACCESOS AUTORIZADOS"/>
    <d v="1899-12-30T00:06:16"/>
    <d v="1899-12-30T00:11:58"/>
    <d v="1899-12-30T00:05:42"/>
  </r>
  <r>
    <s v="INC000002603723"/>
    <s v="VPN IP - MPLS"/>
    <x v="6"/>
    <s v="GESTION HD"/>
    <s v="ALEJANDRO ACEVEDO VALENZUELA"/>
    <s v="frp_fpetro"/>
    <s v="3-Moderado/Limitado"/>
    <x v="1"/>
    <s v="Media"/>
    <x v="1"/>
    <s v="TELEFONICA GLOBAL TECHNOLOGY S.A.AGENCIA EN CHILE"/>
    <s v="REQ/_x000a_RV: C-19872400069 // CLOUD // CC-CHI-0000108868 // TELEFONICA CHILE:: Paso a Implantación"/>
    <s v="08/02/2024 12:29:10"/>
    <s v="08/02/2024 12:38:13"/>
    <s v="Cerrado"/>
    <s v="CDP ANTIGUO 1"/>
    <s v="CDP ANTIGUO 2"/>
    <s v="09/02/2024 16:53:34"/>
    <s v="09/02/2024 23:50:00"/>
    <s v="PREVENTIVO: NO_x000a_CODIGO DE SERVICIO:_x000a_DIRECCION:_x000a_QUIEN REPORTA:_x000a_CONTACTO EN TERRENO:_x000a_PROBLEMA:_x000a_REQUERIMIENTO: Buenas tardes junto con saludar, favor su apoyo indicando_x000a_cual fue el ultimo upgrade realizado a la máquina virtual SISONDESA_x000a_(Backup, monitoreo de"/>
    <s v="Estimados. _x000a__x000a_Buenas Tardes. Se adjunta evidencia. Según lo informado."/>
    <d v="1899-12-31T00:27:34"/>
    <d v="1899-12-31T04:24:24"/>
    <d v="1899-12-30T03:56:50"/>
  </r>
  <r>
    <s v="INC000002603744"/>
    <s v="RED INTERNA"/>
    <x v="2"/>
    <s v="APQ ACCESOS"/>
    <s v="YORDI M HURTADO ARAYA"/>
    <s v="tct_yorhua"/>
    <s v="4-Menor/Localizado"/>
    <x v="0"/>
    <s v="Baja"/>
    <x v="1"/>
    <s v="TELEFONICA CYBERSECURITY TECH CHILE SPA"/>
    <s v="RONDA TOMA DE TEMPERATURAS SALAS TIC 12:30"/>
    <s v="08/02/2024 11:55:19"/>
    <s v="08/02/2024 11:55:48"/>
    <s v="Cerrado"/>
    <s v="CDP ANTIGUO 1"/>
    <s v="CDP ANTIGUO 2"/>
    <s v="08/02/2024 12:13:29"/>
    <s v="08/02/2024 23:50:00"/>
    <s v="RONDA TOMA DE TEMPERATURAS SALAS TIC 12:30"/>
    <s v="RONDA REALIZADA"/>
    <d v="1899-12-30T00:00:00"/>
    <d v="1899-12-30T00:18:10"/>
    <d v="1899-12-30T00:18:10"/>
  </r>
  <r>
    <s v="INC000002603881"/>
    <s v="HOSTING VIRTUAL"/>
    <x v="6"/>
    <s v="SM OPERACIONES"/>
    <s v="RICARDO R GALLEGOS OYANEDER"/>
    <s v="tct_rgalle"/>
    <s v="4-Menor/Localizado"/>
    <x v="0"/>
    <s v="Baja"/>
    <x v="1"/>
    <s v="TELEFONICA GLOBAL TECHNOLOGY S.A.AGENCIA EN CHILE"/>
    <s v="Reunión revision alerta seguridad ip 10.186.228.226"/>
    <s v="08/02/2024 14:02:31"/>
    <s v="08/02/2024 14:02:49"/>
    <s v="Cerrado"/>
    <s v="TI"/>
    <s v="SISTEMAS OPERATIVOS"/>
    <s v="08/02/2024 14:05:31"/>
    <s v="08/02/2024 23:50:00"/>
    <s v="Reunión revision alerta seguridad ip 10.186.228.226"/>
    <s v="Reunión revision alerta seguridad ip 10.186.228.226"/>
    <d v="1899-12-30T00:00:00"/>
    <d v="1899-12-30T00:03:00"/>
    <d v="1899-12-30T00:03:00"/>
  </r>
  <r>
    <s v="INC000002603884"/>
    <s v="HOSTING VIRTUAL"/>
    <x v="6"/>
    <s v="SM OPERACIONES"/>
    <s v="RICARDO R GALLEGOS OYANEDER"/>
    <s v="tct_rgalle"/>
    <s v="4-Menor/Localizado"/>
    <x v="0"/>
    <s v="Baja"/>
    <x v="1"/>
    <s v="TELEFONICA GLOBAL TECHNOLOGY S.A.AGENCIA EN CHILE"/>
    <s v="Reunion de coordinacion area MS"/>
    <s v="08/02/2024 14:02:56"/>
    <s v="08/02/2024 14:03:10"/>
    <s v="Cerrado"/>
    <s v="TI"/>
    <s v="SISTEMAS OPERATIVOS"/>
    <s v="08/02/2024 14:06:21"/>
    <s v="08/02/2024 23:50:00"/>
    <s v="Reunion de coordinacion area MS"/>
    <s v="Reunion de coordinacion area MS"/>
    <d v="1899-12-30T00:00:00"/>
    <d v="1899-12-30T00:03:25"/>
    <d v="1899-12-30T00:03:25"/>
  </r>
  <r>
    <s v="INC000002603885"/>
    <s v="HOSTING VIRTUAL"/>
    <x v="6"/>
    <s v="SM OPERACIONES"/>
    <s v="RICARDO R GALLEGOS OYANEDER"/>
    <s v="tct_rgalle"/>
    <s v="4-Menor/Localizado"/>
    <x v="0"/>
    <s v="Baja"/>
    <x v="1"/>
    <s v="TELEFONICA GLOBAL TECHNOLOGY S.A.AGENCIA EN CHILE"/>
    <s v="Duoc - 09:00 - Reunion de coordinacion y avances servidores deprecados"/>
    <s v="08/02/2024 14:03:15"/>
    <s v="08/02/2024 14:03:29"/>
    <s v="Cerrado"/>
    <s v="TI"/>
    <s v="SISTEMAS OPERATIVOS"/>
    <s v="08/02/2024 14:07:00"/>
    <s v="08/02/2024 23:50:00"/>
    <s v="Duoc - 09:00 - Reunion de coordinacion y avances servidores deprecados"/>
    <s v="Duoc - 09:00 - Reunion de coordinacion y avances servidores deprecados"/>
    <d v="1899-12-30T00:00:00"/>
    <d v="1899-12-30T00:03:45"/>
    <d v="1899-12-30T00:03:45"/>
  </r>
  <r>
    <s v="INC000002603886"/>
    <s v="HOSTING VIRTUAL"/>
    <x v="6"/>
    <s v="SM OPERACIONES"/>
    <s v="RICARDO R GALLEGOS OYANEDER"/>
    <s v="tct_rgalle"/>
    <s v="4-Menor/Localizado"/>
    <x v="0"/>
    <s v="Baja"/>
    <x v="1"/>
    <s v="TELEFONICA GLOBAL TECHNOLOGY S.A.AGENCIA EN CHILE"/>
    <s v="Apoyo técnico a R.Olmos por acceso a servidor S.Bernardo ACAD."/>
    <s v="08/02/2024 14:03:36"/>
    <s v="08/02/2024 14:03:56"/>
    <s v="Cerrado"/>
    <s v="TI"/>
    <s v="SISTEMAS OPERATIVOS"/>
    <s v="08/02/2024 14:07:35"/>
    <s v="08/02/2024 23:50:00"/>
    <s v="Apoyo técnico a R.Olmos por acceso a servidor S.Bernardo ACAD."/>
    <s v="Apoyo técnico a R.Olmos por acceso a servidor S.Bernardo ACAD."/>
    <d v="1899-12-30T00:00:00"/>
    <d v="1899-12-30T00:03:59"/>
    <d v="1899-12-30T00:03:59"/>
  </r>
  <r>
    <s v="INC000002603888"/>
    <s v="HOSTING VIRTUAL"/>
    <x v="6"/>
    <s v="SM OPERACIONES"/>
    <s v="RICARDO R GALLEGOS OYANEDER"/>
    <s v="tct_rgalle"/>
    <s v="4-Menor/Localizado"/>
    <x v="0"/>
    <s v="Baja"/>
    <x v="1"/>
    <s v="TELEFONICA GLOBAL TECHNOLOGY S.A.AGENCIA EN CHILE"/>
    <s v="Reunión revisión y presentación plataforma ARC"/>
    <s v="08/02/2024 14:04:01"/>
    <s v="08/02/2024 14:04:17"/>
    <s v="Cerrado"/>
    <s v="TI"/>
    <s v="SISTEMAS OPERATIVOS"/>
    <s v="08/02/2024 14:08:15"/>
    <s v="08/02/2024 23:50:00"/>
    <s v="Reunión revisión y presentación plataforma ARC"/>
    <s v="Reunión revisión y presentación plataforma ARC"/>
    <d v="1899-12-30T00:00:00"/>
    <d v="1899-12-30T00:04:14"/>
    <d v="1899-12-30T00:04:14"/>
  </r>
  <r>
    <s v="INC000002603889"/>
    <s v="VPN IP - MPLS"/>
    <x v="3"/>
    <s v="GESTION HD"/>
    <s v="MOISES E MONTERO RAMOS"/>
    <s v="frp_fpetro"/>
    <s v="3-Moderado/Limitado"/>
    <x v="1"/>
    <s v="Media"/>
    <x v="1"/>
    <s v="TELEFONICA GLOBAL TECHNOLOGY S.A.AGENCIA EN CHILE"/>
    <s v="HD/_x000a_VERIFICACIÓN DE PROBLEMAS"/>
    <s v="08/02/2024 14:04:16"/>
    <s v="08/02/2024 14:06:33"/>
    <s v="Cerrado"/>
    <s v="CDP ANTIGUO 1"/>
    <s v="CDP ANTIGUO 2"/>
    <s v="08/02/2024 17:05:35"/>
    <s v="08/02/2024 23:50:00"/>
    <s v="PREVENTIVO: NO_x000a_CODIGO DE SERVICIO:_x000a_DIRECCION:_x000a_QUIEN REPORTA: Eduardo José Camacho Urdaneta +56 9 4135 5459 _x000a_CONTACTO EN TERRENO:Eduardo José Camacho Urdaneta +56 9 4135 5459 _x000a_PROBLEMA:_x000a_REQUERIMIENTO:Por favor abrir folio de requerimiento para verificació"/>
    <s v="Se efectúa contacto con cliente: N/A_x000a_Teléfono de contacto: N/A_x000a_Acciones realizadas: Se realiza sesión con Eduardo logrando encender el servidor WZH-INDEXER-02 realizando un reconnect al vcloud._x000a_Solución paliativa o definitiva:definitivo_x000a_Acciones de Mejor"/>
    <d v="1899-12-30T00:00:00"/>
    <d v="1899-12-30T03:01:19"/>
    <d v="1899-12-30T03:01:19"/>
  </r>
  <r>
    <s v="INC000002603890"/>
    <s v="HOSTING VIRTUAL"/>
    <x v="6"/>
    <s v="SM OPERACIONES"/>
    <s v="RICARDO R GALLEGOS OYANEDER"/>
    <s v="tct_rgalle"/>
    <s v="4-Menor/Localizado"/>
    <x v="0"/>
    <s v="Baja"/>
    <x v="1"/>
    <s v="TELEFONICA GLOBAL TECHNOLOGY S.A.AGENCIA EN CHILE"/>
    <s v="Reunión revisión plataforma ARC y revisión guardias por vacaciones"/>
    <s v="08/02/2024 14:04:22"/>
    <s v="08/02/2024 14:04:40"/>
    <s v="Cerrado"/>
    <s v="TI"/>
    <s v="SISTEMAS OPERATIVOS"/>
    <s v="08/02/2024 14:09:01"/>
    <s v="08/02/2024 23:50:00"/>
    <s v="Reunión revisión plataforma ARC y revisión guardias por vacaciones"/>
    <s v="Reunión revisión plataforma ARC y revisión guardias por vacaciones"/>
    <d v="1899-12-30T00:00:00"/>
    <d v="1899-12-30T00:04:39"/>
    <d v="1899-12-30T00:04:39"/>
  </r>
  <r>
    <s v="INC000002603913"/>
    <s v="VPN IP - MPLS"/>
    <x v="7"/>
    <s v="GESTION HD"/>
    <s v="SEBASTIAN I ACUÑA GUZMAN"/>
    <s v="frp_kefern"/>
    <s v="3-Moderado/Limitado"/>
    <x v="1"/>
    <s v="Media"/>
    <x v="1"/>
    <s v="SOC PRO AYUDA DEL NINO LISIADO"/>
    <s v="HD |  Modificación de registros en DNS Movistar"/>
    <s v="08/02/2024 14:17:17"/>
    <s v="08/02/2024 14:21:00"/>
    <s v="Cerrado"/>
    <s v="TI"/>
    <s v="SISTEMAS OPERATIVOS"/>
    <s v="08/02/2024 15:12:54"/>
    <s v="08/02/2024 23:50:00"/>
    <s v="PREVENTIVO: NO_x000a_CODIGO DE SERVICIO:_x000a_DIRECCION:_x000a_QUIEN REPORTA:Claudio Pulquillanca. +56 2 2677 1902_x000a_CONTACTO EN TERRENO:_x000a_PROBLEMA:_x000a_REQUERIMIENTO:_x000a__x000a_Estimados,_x000a_Junto con saludar, favor derivar este requerimiento al área de_x000a_administración DNS Movistar._x000a_Solici"/>
    <s v="Se revisa requerimiento y se comentan registros solicitados en la zona DNS teleton.cl. Se adjunta zona para su revisión._x000a__x000a_En los DNS autoritativos de la zona ya se refleja el cambio, para el resto de servidores se debe esperar el tiempo de refresco/propa"/>
    <d v="1899-12-30T00:00:00"/>
    <d v="1899-12-30T00:55:37"/>
    <d v="1899-12-30T00:55:37"/>
  </r>
  <r>
    <s v="INC000002603944"/>
    <s v="VPN IP - MPLS"/>
    <x v="17"/>
    <s v="GESTION HD"/>
    <s v="RODRIGO VÁSQUEZ MUÑOZ"/>
    <s v="frp_kefern"/>
    <s v="3-Moderado/Limitado"/>
    <x v="1"/>
    <s v="Media"/>
    <x v="1"/>
    <s v="ARTIKOS CHILE S A"/>
    <s v="HD | baja de respaldo /Artikos Chile S.A. bases: RFQDWarehouse y netchecker"/>
    <s v="08/02/2024 15:15:21"/>
    <s v="08/02/2024 15:17:02"/>
    <s v="Cerrado"/>
    <s v="CDP ANTIGUO 1"/>
    <s v="CDP ANTIGUO 2"/>
    <s v="10/02/2024 10:00:05"/>
    <s v="10/02/2024 23:50:00"/>
    <s v="PREVENTIVO: NO_x000a_CODIGO DE SERVICIO:_x000a_DIRECCION:_x000a_QUIEN REPORTA:Raúl Ahumada Z.  +56223955448_x000a_CONTACTO EN TERRENO:_x000a_PROBLEMA:_x000a_REQUERIMIENTO:_x000a__x000a_Estimados por favor crear ticket para baja de respaldos de las siguientes_x000a_bases según información de archivo adjunto,"/>
    <s v="FASE RESOLUCIÓN Y RECUPERACIÓN_x000a__x000a_Se efectúa contacto con cliente: N/A_x000a__x000a_Teléfono de contacto: N/A_x000a__x000a_Acciones realizadas: bd de datos indicadas , dadas de baja_x000a__x000a_Solución paliativa o definitiva: bd de datos indicadas , dadas de baja_x000a__x000a_Acciones de Mejora, Recom"/>
    <d v="1899-12-31T13:02:13"/>
    <d v="1899-12-31T18:44:44"/>
    <d v="1899-12-30T05:42:31"/>
  </r>
  <r>
    <s v="INC000002603950"/>
    <s v="COMUNICACIONES"/>
    <x v="5"/>
    <s v="GESTION PLATAFORMA CLIENTES"/>
    <s v="JUAN PABLO PAZ GOMPERTZ"/>
    <s v="lmolcont"/>
    <s v="4-Menor/Localizado"/>
    <x v="0"/>
    <s v="Baja"/>
    <x v="1"/>
    <s v="TELEFONICA EMPRESAS DE CHILE SA"/>
    <s v="(ASIGNA A JP PAZ) Configurar nuevo segmento IPs a VPN Forticlient (DC)"/>
    <s v="08/02/2024 15:12:55"/>
    <s v="08/02/2024 15:17:39"/>
    <s v="Cerrado"/>
    <s v="PLATAFORMAS"/>
    <s v="REMEDY EMPRESAS"/>
    <s v="08/02/2024 16:33:58"/>
    <s v="08/02/2024 23:50:00"/>
    <s v="Se adjunta correo con solicitud del caso."/>
    <s v="Se habilita segmento ip para permitir conectividad VPN para el usuario desde Mexico"/>
    <d v="1899-12-30T00:00:00"/>
    <d v="1899-12-30T01:21:03"/>
    <d v="1899-12-30T01:21:03"/>
  </r>
  <r>
    <s v="INC000002603959"/>
    <s v="VPN IP - MPLS"/>
    <x v="3"/>
    <s v="GESTION HD"/>
    <s v="PABLO N OLIVA ALARCON"/>
    <s v="frp_kefern"/>
    <s v="3-Moderado/Limitado"/>
    <x v="1"/>
    <s v="Media"/>
    <x v="1"/>
    <s v="TELEFONICA GLOBAL TECHNOLOGY S.A.AGENCIA EN CHILE"/>
    <s v="HD | Importar a VDC de CLIENTE IPCHILE vm restauradas"/>
    <s v="08/02/2024 15:27:04"/>
    <s v="08/02/2024 15:29:11"/>
    <s v="Cerrado"/>
    <s v="CDP ANTIGUO 1"/>
    <s v="CDP ANTIGUO 2"/>
    <s v="09/02/2024 12:26:18"/>
    <s v="09/02/2024 23:50:00"/>
    <s v="PREVENTIVO: NO_x000a_CODIGO DE SERVICIO:_x000a_DIRECCION:_x000a_QUIEN REPORTA:Rodrigo Vásquez Muñoz +56 97411 3060_x000a_CONTACTO EN TERRENO:_x000a_PROBLEMA:_x000a_REQUERIMIENTO:_x000a_Sres. mesa de ayuda,_x000a__x000a_Junto con saludar, Solicito de vuestro apoyo para crear ticket como_x000a_REQUERIMIENTO y en es"/>
    <s v="FASE RESOLUCIÓN Y RECUPERACIÓN_x000a__x000a_Se efectúa contacto con cliente: NA_x000a__x000a_Teléfono de contacto: NA_x000a__x000a_Acciones realizadas: Importacion de VMs_x000a__x000a_Solución paliativa o definitiva: definitiva_x000a__x000a_Acciones de Mejora, Recomendaciones: NA_x000a__x000a_Causa Raíz: NA"/>
    <d v="1899-12-30T15:28:18"/>
    <d v="1899-12-30T20:59:14"/>
    <d v="1899-12-30T05:30:56"/>
  </r>
  <r>
    <s v="INC000002603962"/>
    <s v="HOUSING"/>
    <x v="13"/>
    <s v="ADMINISTRADORES RESIDENTES"/>
    <s v="CRISTOPHER MALDONADO ROMERO"/>
    <s v="frp_jugonz"/>
    <s v="3-Moderado/Limitado"/>
    <x v="1"/>
    <s v="Media"/>
    <x v="1"/>
    <s v="TELEFONICA EMPRESAS DE CHILE SA"/>
    <s v="GESTION DATACENTER/ ACCESOS / TELEFONICA EMPRESAS DE CHILE SA"/>
    <s v="08/02/2024 15:38:59"/>
    <s v="08/02/2024 15:39:49"/>
    <s v="Cerrado"/>
    <s v="COMUNICACIONES"/>
    <s v="VPN IP - MPLS"/>
    <s v="08/02/2024 16:19:39"/>
    <s v="08/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A"/>
    <d v="1899-12-30T00:27:54"/>
    <d v="1899-12-30T00:40:40"/>
    <d v="1899-12-30T00:12:46"/>
  </r>
  <r>
    <s v="INC000002603995"/>
    <s v="HOUSING"/>
    <x v="8"/>
    <s v="BELIEVE"/>
    <s v="FERNEY D GARZON PEÑA"/>
    <s v="frp_dvilca"/>
    <s v="3-Moderado/Limitado"/>
    <x v="1"/>
    <s v="Media"/>
    <x v="1"/>
    <s v="TELEFONICA EMPRESAS DE CHILE SA"/>
    <s v="GESTION DATACENTER/ ACCESOS /DXC"/>
    <s v="08/02/2024 16:37:40"/>
    <s v="08/02/2024 16:39:16"/>
    <s v="Cerrado"/>
    <s v="COMUNICACIONES"/>
    <s v="VPN IP - MPLS"/>
    <s v="08/02/2024 17:02:46"/>
    <s v="08/02/2024 23:50:00"/>
    <s v="EMPRESA:DXC_x000a_CÓDIGO DE SERVICIO: _x000a_DIRECCIÓN:AV. Presidente Prieto #226, Paine, Santiago_x000a_NOMBRE DE QUIEN REPORTA:Ferney Garzon_x000a_TELÉFONO DE QUIEN REPORTA:56 2 25774418_x000a_NOMBRE DE CONTACTO EN TERRENO: _x000a_PROBLEMA:_x000a_Pruebas de conectividad nuevo enlace MasterCard"/>
    <m/>
    <d v="1899-12-30T00:00:00"/>
    <d v="1899-12-30T00:25:06"/>
    <d v="1899-12-30T00:25:06"/>
  </r>
  <r>
    <s v="INC000002604068"/>
    <s v="HOSTING VIRTUAL"/>
    <x v="6"/>
    <s v="SISTEMA OPERATIVO MICROSOFT"/>
    <s v="JAVIER CUEVAS"/>
    <s v="tct_jacuev"/>
    <s v="4-Menor/Localizado"/>
    <x v="0"/>
    <s v="Baja"/>
    <x v="1"/>
    <s v="TELEFONICA GLOBAL TECHNOLOGY S.A.AGENCIA EN CHILE"/>
    <s v="DUMP PAM sT"/>
    <s v="08/02/2024 15:15:17"/>
    <s v="08/02/2024 15:16:00"/>
    <s v="Cerrado"/>
    <s v="TI"/>
    <s v="SISTEMAS OPERATIVOS"/>
    <s v="08/02/2024 15:16:52"/>
    <s v="08/02/2024 23:50:00"/>
    <s v="Folio generado automáticamente para atender requerimiento del cliente. La solicitud fue realizada directamente al área resolutoria sin pasar por el flujo de mesa de ayuda"/>
    <s v="OK"/>
    <d v="1899-12-30T00:00:00"/>
    <d v="1899-12-30T00:01:35"/>
    <d v="1899-12-30T00:01:35"/>
  </r>
  <r>
    <s v="INC000002604142"/>
    <s v="INFRAESTRUCTURA DC"/>
    <x v="2"/>
    <s v="APQ ACCESOS"/>
    <s v="JAVIER J BRAVO CARVAJAL"/>
    <s v="tct_jmarqu"/>
    <s v="4-Menor/Localizado"/>
    <x v="0"/>
    <s v="Baja"/>
    <x v="0"/>
    <s v="TELEFONICA CYBERSECURITY TECH CHILE SPA"/>
    <s v="SUPERVISION CHILENA CONSOLIDADA/CRQ 81930"/>
    <s v="08/02/2024 15:41:52"/>
    <s v="08/02/2024 15:43:05"/>
    <s v="Cerrado"/>
    <s v="CDP ANTIGUO 1"/>
    <s v="CDP ANTIGUO 2"/>
    <s v="08/02/2024 17:22:50"/>
    <s v="08/02/2024 23:50:00"/>
    <s v="PREVENTIVO: NO_x000a_CÓDIGO DE SERVICIO:_x000a_DIRECCIÓN:  DCSM_x000a_QUIEN REPORTA: RENE VILLEGAS_x000a_CONTACTO EN TERRENO: DC OPERADOR N1_x000a_PROBLEMA: INGRESO EQUIPO_x000a_REQUERIMIENTO: INGRESO DE EQUIPAMIENTO TIC 6 RACK F52_x000a__x000a_PREVENTIVO: NO_x000a_CÓDIGO DE SERVICIO:_x000a_DIRECCIÓN:  DCSM_x000a_QUIEN"/>
    <s v="FINALIZA TRABAJO"/>
    <d v="1899-12-30T00:00:00"/>
    <d v="1899-12-30T00:00:00"/>
    <d v="1899-12-30T00:00:00"/>
  </r>
  <r>
    <s v="INC000002604168"/>
    <s v="HOUSING"/>
    <x v="2"/>
    <s v="BELIEVE"/>
    <s v="YORDI M HURTADO ARAYA"/>
    <s v="frp_jolsso"/>
    <s v="3-Moderado/Limitado"/>
    <x v="1"/>
    <s v="Media"/>
    <x v="1"/>
    <s v="TELEFONICA GLOBAL TECHNOLOGY S.A.AGENCIA EN CHILE"/>
    <s v="GESTION DATACENTER/ ACCESOS /TELEFONICA GLOBAL TECHNOLOGY S.A.AGENCIA EN CHILE"/>
    <s v="08/02/2024 16:13:14"/>
    <s v="08/02/2024 16:14:59"/>
    <s v="Cerrado"/>
    <s v="COMUNICACIONES"/>
    <s v="VPN IP - MPLS"/>
    <s v="08/02/2024 17:23:20"/>
    <s v="08/02/2024 23:50:00"/>
    <s v="EMPRESA:TELEFONICA GLOBAL TECHNOLOGY S.A.AGENCIA EN CHILE_x000a_CÓDIGO DE SERVICIO: _x000a_DIRECCIÓN: Calle San Martin #50, Santiago Centro, Santiago_x000a_NOMBRE DE QUIEN REPORTA:Manuel Maita_x000a_TELÉFONO DE QUIEN REPORTA: 56974138322_x000a_NOMBRE DE CONTACTO EN TERRENO: _x000a_REQUERIM"/>
    <s v="ACCESOS AUTORIZADOS"/>
    <d v="1899-12-30T00:52:39"/>
    <d v="1899-12-30T01:10:06"/>
    <d v="1899-12-30T00:17:27"/>
  </r>
  <r>
    <s v="INC000002604174"/>
    <s v="RED INTERNA"/>
    <x v="10"/>
    <s v="APQ ACCESOS"/>
    <s v="CRISTOPHER MALDONADO ROMERO"/>
    <s v="tct_cmaldo"/>
    <s v="4-Menor/Localizado"/>
    <x v="0"/>
    <s v="Baja"/>
    <x v="0"/>
    <s v="TELEFONICA EMPRESAS DE CHILE SA"/>
    <s v="RONDA TOMA DE TEMPERATURAS SALAS TIC"/>
    <s v="08/02/2024 16:42:56"/>
    <s v="08/02/2024 16:43:45"/>
    <s v="Cerrado"/>
    <s v="CDP ANTIGUO 1"/>
    <s v="CDP ANTIGUO 2"/>
    <s v="08/02/2024 17:25:36"/>
    <s v="08/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r>
  <r>
    <s v="INC000002604220"/>
    <s v="SERVICIOS DIGITALES"/>
    <x v="6"/>
    <s v="SM OPERACIONES"/>
    <s v="GIOVANNI D ROCCO VALENZUELA"/>
    <s v="tct_decruz"/>
    <s v="4-Menor/Localizado"/>
    <x v="0"/>
    <s v="Baja"/>
    <x v="1"/>
    <s v="TELEFONICA GLOBAL TECHNOLOGY S.A.AGENCIA EN CHILE"/>
    <s v="AGENTES OFFLINE CEPECH"/>
    <s v="08/02/2024 15:40:17"/>
    <s v="08/02/2024 15:42:34"/>
    <s v="Cerrado"/>
    <s v="TI"/>
    <s v="APLICATIVOS"/>
    <s v="09/02/2024 17:12:41"/>
    <s v="09/02/2024 23:50:00"/>
    <s v="FAVOR VALIDAR Y BAJA SI CORRESPONDE_x000a__x000a_10.69.130.40 (VENUS)_x0009_10.0.0.4043_x0009_Microsoft Windows Server 2003 (32 bit)_x0009_Offline_x000a_10.69.131.3 (PALERMO)_x0009_20.0.0.5512_x0009_Microsoft Windows Server 2012 R2 (64 bit)_x0009_Offline_x000a_10.69.130.82 (SIENA)_x0009_20.0.0.5512_x0009_Microsoft Windows Se"/>
    <s v="se realiza verificacion de agentes y se solicita credenciales, se escala con soc los casos que deben ser eliminados"/>
    <d v="1899-12-30T23:26:30"/>
    <d v="1899-12-31T01:32:24"/>
    <d v="1899-12-30T02:05:54"/>
  </r>
  <r>
    <s v="INC000002604228"/>
    <s v="COMUNICACIONES"/>
    <x v="5"/>
    <s v="SM OPERACIONES"/>
    <s v="JUAN PABLO PAZ GOMPERTZ"/>
    <s v="tct_decruz"/>
    <s v="4-Menor/Localizado"/>
    <x v="0"/>
    <s v="Baja"/>
    <x v="1"/>
    <s v="BBVA PROCUREMENT SERVICES AMERICA DEL SUR SPA"/>
    <s v="Apoyo con enlaces activos BBVA PROCUREMENT 76430244-3"/>
    <s v="08/02/2024 16:09:12"/>
    <s v="08/02/2024 16:10:44"/>
    <s v="Cerrado"/>
    <s v="COMUNICACIONES"/>
    <s v="VPN IP - MPLS"/>
    <s v="08/02/2024 16:33:32"/>
    <s v="08/02/2024 23:50:00"/>
    <s v="Necesitamos saber si hay y cuales son los enlaces activos en San Martin 50 a nombre de BBVA PROCUREMENT 76430244-3. Esto por un tema con TGS y TIWS y que se está revisando con España._x000a__x000a_Desde ya, les agradezco el apoyo._x000a__x000a_Saludos._x000a_ _x000a_Karen Añez Torres_x000a_Servi"/>
    <s v="para el cliente BBVA Procurement, existe un VDOM en el Firewall Perimetral correspondiente a la solicitud S151731-1 / Sin código de servicio, el cual posee el segmento publico 200.54.27.16/29 y actualmente está entregando navegación a la VLAN 3078 – red"/>
    <d v="1899-12-30T00:00:00"/>
    <d v="1899-12-30T00:24:20"/>
    <d v="1899-12-30T00:24:20"/>
  </r>
  <r>
    <s v="INC000002604236"/>
    <s v="HOSTING VIRTUAL"/>
    <x v="18"/>
    <s v="DUOC TICKET PENDIENTES"/>
    <s v="ALVARO ORTIZ"/>
    <s v="frp_disilv"/>
    <s v="3-Moderado/Limitado"/>
    <x v="0"/>
    <s v="Baja"/>
    <x v="1"/>
    <s v="FUNDACION INSTITUTO PROFESIONAL DUOC UC"/>
    <s v="DUOC | REQ | Solicitud homologación BD"/>
    <s v="08/02/2024 16:32:50"/>
    <s v="08/02/2024 16:34:20"/>
    <s v="Cerrado"/>
    <s v="CDP ANTIGUO 1"/>
    <s v="CDP ANTIGUO 2"/>
    <s v="08/02/2024 18:33:34"/>
    <s v="08/02/2024 23:50:00"/>
    <s v="De: Patricio Faundez H. &lt;pfaundez@duoc.cl&gt; _x000a_Enviado el: jueves, 8 de febrero de 2024 16:29_x000a_Para: Victor Sepulveda G &lt;victor.sepulvedag@telefonica.com&gt;; Mesa TI &lt;mesa.ti@movistar.cl&gt;; David Mateluna Telef &lt;luis.mateluna@telefonica.com&gt;; ALVARO RAINIER ORT"/>
    <s v="se realiza la homologacion solicitada por cliente"/>
    <d v="1899-12-30T00:00:00"/>
    <d v="1899-12-30T02:00:44"/>
    <d v="1899-12-30T02:00:44"/>
  </r>
  <r>
    <s v="INC000002604246"/>
    <s v="HOUSING"/>
    <x v="14"/>
    <s v="BELIEVE"/>
    <s v="YORDI M HURTADO ARAYA"/>
    <s v="frp_xgambo"/>
    <s v="3-Moderado/Limitado"/>
    <x v="1"/>
    <s v="Media"/>
    <x v="1"/>
    <s v="FARMACIA AHUMADA S.A."/>
    <s v="GESTION DATACENTER/ ACCESOS / FARMACIA AHUMADA S.A."/>
    <s v="08/02/2024 17:07:55"/>
    <s v="08/02/2024 17:08:57"/>
    <s v="Cerrado"/>
    <s v="COMUNICACIONES"/>
    <s v="VPN IP - MPLS"/>
    <s v="08/02/2024 17:18:49"/>
    <s v="08/02/2024 23:50:00"/>
    <s v="EMPRESA: FARMACIA AHUMADA S.A._x000a_CÓDIGO DE SERVICIO: _x000a_DIRECCIÓN:Calle San Martin #50, Santiago Centro, Santiago_x000a_NOMBRE DE QUIEN REPORTA:Farmacias Ahumada / EYC_x000a_TELÉFONO DE QUIEN REPORTA:  569 42495256_x000a_NOMBRE DE CONTACTO EN TERRENO: _x000a_REQUERIMIENTO : Inspecc"/>
    <s v="ACCESOS AUTORIZADOS"/>
    <d v="1899-12-30T00:03:33"/>
    <d v="1899-12-30T00:10:54"/>
    <d v="1899-12-30T00:07:21"/>
  </r>
  <r>
    <s v="INC000002604255"/>
    <s v="INFRAESTRUCTURA DC"/>
    <x v="2"/>
    <s v="APQ ACCESOS"/>
    <s v="JAVIER J BRAVO CARVAJAL"/>
    <s v="tct_jmarqu"/>
    <s v="4-Menor/Localizado"/>
    <x v="0"/>
    <s v="Baja"/>
    <x v="0"/>
    <s v="TELEFONICA CYBERSECURITY TECH CHILE SPA"/>
    <s v="FACTIBILIDAD USS/CRQ 81791"/>
    <s v="08/02/2024 17:50:03"/>
    <s v="08/02/2024 17:50:04"/>
    <s v="Cerrado"/>
    <s v="CDP ANTIGUO 1"/>
    <s v="CDP ANTIGUO 2"/>
    <s v="09/02/2024 9:15:13"/>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604282"/>
    <s v="VPN IP - MPLS"/>
    <x v="17"/>
    <s v="BELIEVE"/>
    <s v="AXEL ANDRADE"/>
    <s v="frp_kaldor"/>
    <s v="3-Moderado/Limitado"/>
    <x v="1"/>
    <s v="Media"/>
    <x v="1"/>
    <s v="TELEFONICA GLOBAL TECHNOLOGY S.A.AGENCIA EN CHILE"/>
    <s v="GAMA / RE: Recuperación De datos"/>
    <s v="08/02/2024 19:18:21"/>
    <s v="08/02/2024 19:22:39"/>
    <s v="Cerrado"/>
    <s v="TI"/>
    <m/>
    <s v="08/02/2024 20:07:11"/>
    <s v="08/02/2024 23:50:00"/>
    <s v="PREVENTIVO: NO_x000a_CODIGO DE SERVICIO:-_x000a_DIRECCION:-_x000a_QUIEN REPORTA: Axel Andrade Llano  / +56 9 5639 8654_x000a_CONTACTO EN TERRENO:-_x000a_PROBLEMA:-_x000a__x000a_REQUERIMIENTO:_x000a_Favor crear El folio de requerimiento y asignar asignado a la bandeja TELEFONICA GLOBAL TECNOLOGY S.A. A"/>
    <s v="FASE RESOLUCIÓN Y RECUPERACIÓN_x000a__x000a_Se efectúa contacto con cliente: N/A_x000a__x000a_Teléfono de contacto: N/A_x000a__x000a_Acciones realizadas: se restauran carpeta de servidor ftpfrusan y se dejan en disco E._x000a__x000a_Solución paliativa o definitiva: definitiva_x000a__x000a_Acciones de Mejora, Reco"/>
    <d v="1899-12-30T00:22:42"/>
    <d v="1899-12-30T00:48:50"/>
    <d v="1899-12-30T00:26:08"/>
  </r>
  <r>
    <s v="INC000002604286"/>
    <s v="HOSTING VIRTUAL"/>
    <x v="3"/>
    <s v="GESTION HD"/>
    <s v="DEIBY Y SANTOYO MONTEROLA"/>
    <s v="frp_disilv"/>
    <s v="4-Menor/Localizado"/>
    <x v="0"/>
    <s v="Baja"/>
    <x v="1"/>
    <s v="TELEFONICA GLOBAL TECHNOLOGY S.A.AGENCIA EN CHILE"/>
    <s v="REQ | Problema al respaldar maquina virtual vmmeru-xi-Hy3Y"/>
    <s v="08/02/2024 20:58:21"/>
    <s v="08/02/2024 21:01:00"/>
    <s v="Cerrado"/>
    <s v="CDP ANTIGUO 1"/>
    <s v="CDP ANTIGUO 2"/>
    <s v="12/02/2024 10:02:36"/>
    <s v="12/02/2024 23:50:00"/>
    <s v="Junto con saludar, solicito de vuestro apoyo para crear ticket como Requerimiento y en estado PENDIENTE._x000a_ _x000a_Bandeja TELEFONICA GLOBAL TECNOLOGY S.A. AGENCIA EN CHILE -&gt; CLOUD -&gt;  PREFERENTEMENTE DEJAR EN  “VDC”_x000a_ _x000a_A nombre de: Deiby Santoyo_x000a_ _x000a_ESTADO: PENDI"/>
    <s v="FASE RESOLUCIÓN Y RECUPERACIÓN_x000a__x000a_Se efectúa contacto con cliente: N/A_x000a__x000a_Teléfono de contacto:N/A_x000a__x000a_Acciones realizadas: Se realiza renovacion de certificados del vcenter y el host mismo quedo operativo._x000a__x000a_Solución paliativa o definitiva:N/A_x000a__x000a_Acciones de Mejo"/>
    <d v="1900-01-02T12:56:14"/>
    <d v="1900-01-02T13:04:15"/>
    <d v="1899-12-30T00:08:01"/>
  </r>
  <r>
    <s v="INC000002604329"/>
    <s v="RED INTERNA"/>
    <x v="2"/>
    <s v="APQ ACCESOS"/>
    <s v="YORDI M HURTADO ARAYA"/>
    <s v="tct_yorhua"/>
    <s v="4-Menor/Localizado"/>
    <x v="0"/>
    <s v="Baja"/>
    <x v="1"/>
    <s v="TELEFONICA CYBERSECURITY TECH CHILE SPA"/>
    <s v="RONDA TOMA DE TEMPERATURAS SALAS TIC 16:30"/>
    <s v="08/02/2024 16:11:01"/>
    <s v="08/02/2024 16:11:50"/>
    <s v="Cerrado"/>
    <s v="CDP ANTIGUO 1"/>
    <s v="CDP ANTIGUO 2"/>
    <s v="08/02/2024 16:26:39"/>
    <s v="08/02/2024 23:50:00"/>
    <s v="RONDA TOMA DE TEMPERATURAS SALAS TIC 16:30"/>
    <s v="RONDA REALIZADA"/>
    <d v="1899-12-30T00:00:00"/>
    <d v="1899-12-30T00:15:38"/>
    <d v="1899-12-30T00:15:38"/>
  </r>
  <r>
    <s v="INC000002604425"/>
    <s v="HOUSING"/>
    <x v="14"/>
    <s v="BELIEVE"/>
    <s v="YORDI M HURTADO ARAYA"/>
    <s v="frp_dvilca"/>
    <s v="3-Moderado/Limitado"/>
    <x v="1"/>
    <s v="Media"/>
    <x v="1"/>
    <s v="TELEFONICA EMPRESAS DE CHILE SA"/>
    <s v="GESTION DATACENTER/ ACCESOS /Sigdo koppers"/>
    <s v="08/02/2024 17:41:20"/>
    <s v="08/02/2024 17:45:03"/>
    <s v="Cerrado"/>
    <s v="COMUNICACIONES"/>
    <s v="VPN IP - MPLS"/>
    <s v="08/02/2024 17:56:00"/>
    <s v="08/02/2024 23:50:00"/>
    <s v="EMPRESA:Sigdo koppers_x000a_CÓDIGO DE SERVICIO: _x000a_DIRECCIÓN:Calle San Martin #50, Santiago Centro, Santiago_x000a_NOMBRE DE QUIEN REPORTA:Eduardo Góngora_x000a_TELÉFONO DE QUIEN REPORTA:56971637591_x000a_NOMBRE DE CONTACTO EN TERRENO: _x000a_PROBLEMA:_x000a_RMA FAZ SK _x000a_EQUIPOS ENERGIZADO/RE"/>
    <s v="ACCESOS AUTORIZADOS"/>
    <d v="1899-12-30T00:08:15"/>
    <d v="1899-12-30T00:14:40"/>
    <d v="1899-12-30T00:06:25"/>
  </r>
  <r>
    <s v="INC000002604455"/>
    <s v="INFRAESTRUCTURA DC"/>
    <x v="2"/>
    <s v="APQ ACCESOS"/>
    <s v="FRANCISCO J FELIU ABARCA"/>
    <s v="tct_frafea"/>
    <s v="4-Menor/Localizado"/>
    <x v="0"/>
    <s v="Baja"/>
    <x v="0"/>
    <s v="TELEFONICA CYBERSECURITY TECH CHILE SPA"/>
    <s v="TICKET DIARIO PARA RONDAS PREVENTIVAS Y TOMA DE TEMPERATURAS EN SALAS TIC"/>
    <s v="08/02/2024 20:41:18"/>
    <s v="08/02/2024 20:44:50"/>
    <s v="Cerrado"/>
    <s v="TI"/>
    <s v="CLIMA"/>
    <s v="09/02/2024 7:17:12"/>
    <s v="09/02/2024 23:50:00"/>
    <s v="PREVENTIVO: SI_x000a_CODIGO DE SERVICIO: N/A_x000a_DIRECCION:  SAN MARTIN 50_x000a_QUIEN REPORTA: FRANCISCO FELIU_x000a_CONTACTO EN TERRENO: FRANCISCO FELIU_x000a_PROBLEMA: N/A_x000a_REQUERIMIENTO: TICKET DIARIO PARA RONDAS PREVENTIVAS Y TOMA DE TEMPERATURAS EN SALAS TIC"/>
    <s v="Fase de resolución y recuperación: INFORMACION 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4480"/>
    <s v="HOUSING"/>
    <x v="2"/>
    <s v="APQ ACCESOS"/>
    <s v="FRANCISCO J FELIU ABARCA"/>
    <s v="tct_frafea"/>
    <s v="4-Menor/Localizado"/>
    <x v="0"/>
    <s v="Baja"/>
    <x v="0"/>
    <s v="TELEFONICA CYBERSECURITY TECH CHILE SPA"/>
    <s v="TICKET SUPERVISION INC000002604811 CLIENTE FASA"/>
    <s v="08/02/2024 22:08:56"/>
    <s v="08/02/2024 22:11:32"/>
    <s v="Cerrado"/>
    <s v="HARDWARE"/>
    <s v="DATACENTER"/>
    <s v="08/02/2024 23:54:29"/>
    <s v="09/02/2024 23:50:00"/>
    <s v="PREVENTIVO: NO_x000a_CODIGO DE SERVICIO: N/A_x000a_DIRECCION:  SAN MARTIN 50_x000a_QUIEN REPORTA: FRANCISCO FELIU_x000a_CONTACTO EN TERRENO: FRANCISCO FELIU_x000a_PROBLEMA: N/A_x000a_REQUERIMIENTO: TICKET SUPERVISION INC000002604811 CLIENTE FASA"/>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r>
  <r>
    <s v="INC000002604498"/>
    <s v="RED INTERNA"/>
    <x v="0"/>
    <s v="APQ ACCESOS"/>
    <s v="CARLOS F ARAYA RAMIREZ"/>
    <s v="tct_cararr"/>
    <s v="4-Menor/Localizado"/>
    <x v="0"/>
    <s v="Baja"/>
    <x v="0"/>
    <s v="TELEFONICA CYBERSECURITY TECH CHILE SPA"/>
    <s v="RONDA INSPECTIVA"/>
    <s v="09/02/2024 8:59:25"/>
    <s v="09/02/2024 9:00:12"/>
    <s v="Cerrado"/>
    <s v="CDP ANTIGUO 1"/>
    <s v="CDP ANTIGUO 2"/>
    <s v="09/02/2024 9:20:02"/>
    <s v="09/02/2024 23:50:00"/>
    <m/>
    <s v="ronda realizada"/>
    <d v="1899-12-30T00:00:00"/>
    <d v="1899-12-30T00:00:00"/>
    <d v="1899-12-30T00:00:00"/>
  </r>
  <r>
    <s v="INC000002604519"/>
    <s v="TICKET-INTELIGENTE"/>
    <x v="6"/>
    <s v="GESTION TI"/>
    <s v="GIOVANNI D ROCCO VALENZUELA"/>
    <s v="USR_TSIGHT"/>
    <s v="1-Extenso/Generalizado"/>
    <x v="0"/>
    <s v="Baja"/>
    <x v="3"/>
    <s v="PRODINSA 2"/>
    <s v="prodin01 - apposv_vm TICKET AUTOMATICO"/>
    <s v="08/02/2024 17:36:36"/>
    <s v="08/02/2024 17:36:36"/>
    <s v="Cerrado"/>
    <s v="TRUESIGHT"/>
    <s v="TRUESIGHT"/>
    <s v="08/02/2024 18:47:44"/>
    <s v="08/02/2024 23:50:00"/>
    <s v="PREVENTIVO=SI_x000a_CODIGO DE SERVICIO=apposv_VM_x000a_DIRECCION=NULL_x000a_CIUDAD=NULL_x000a_COMUNA LOCAL=_x000a_REGION=NULL_x000a_QUIEN REPORTA=Ticket automático_x000a_CONTACTO EN TERRENO=_x000a_PROBLEMA=High RAM Usage Alert for Node PRODIN01 - apposv_VM_x000a_REQUERIMIENTO=_x000a_EQUIPOS ENERGIZADO O REINICIAD"/>
    <s v="Se realiza limpieza de memoria quedando equipo estabilizado con alarma liberada"/>
    <d v="1899-12-30T01:10:22"/>
    <d v="1899-12-30T01:11:08"/>
    <d v="1899-12-30T00:00:46"/>
  </r>
  <r>
    <s v="INC000002604570"/>
    <s v="HOUSING"/>
    <x v="14"/>
    <s v="BELIEVE"/>
    <s v="YORDI M HURTADO ARAYA"/>
    <s v="frp_jolsso"/>
    <s v="3-Moderado/Limitado"/>
    <x v="1"/>
    <s v="Media"/>
    <x v="1"/>
    <s v="COCA COLA EMBONOR S A"/>
    <s v="GESTION DATACENTER/ ACCESOS /COCA COLA EMBONOR S A"/>
    <s v="08/02/2024 18:30:14"/>
    <s v="08/02/2024 18:31:31"/>
    <s v="Cerrado"/>
    <s v="COMUNICACIONES"/>
    <s v="VPN IP - MPLS"/>
    <s v="08/02/2024 18:53:07"/>
    <s v="08/02/2024 23:50:00"/>
    <s v="EMPRESA:COCA COLA EMBONOR S A_x000a_CÓDIGO DE SERVICIO: _x000a_DIRECCIÓN: Calle San Martin #50, Santiago Centro, Santiago_x000a_NOMBRE DE QUIEN REPORTA:Alvaro Tobar_x000a_TELÉFONO DE QUIEN REPORTA: 995487433_x000a_NOMBRE DE CONTACTO EN TERRENO: _x000a_REQUERIMIENTO: contruccion f.o_x000a_EQUIPOS"/>
    <s v="ACCESOS AUTORIZADOS"/>
    <d v="1899-12-30T00:06:08"/>
    <d v="1899-12-30T00:22:53"/>
    <d v="1899-12-30T00:16:45"/>
  </r>
  <r>
    <s v="INC000002604605"/>
    <s v="HOUSING"/>
    <x v="11"/>
    <s v="APQ ACCESOS"/>
    <s v="LUIS O MORALES ARENAS"/>
    <s v="tct_luimoa"/>
    <s v="4-Menor/Localizado"/>
    <x v="0"/>
    <s v="Baja"/>
    <x v="1"/>
    <s v="TELEFONICA EMPRESAS DE CHILE SA"/>
    <s v="SE GENERA TICKET DE SUPERVISOR PARA CLIENTE DXC"/>
    <s v="08/02/2024 17:53:07"/>
    <s v="08/02/2024 18:02:55"/>
    <s v="Cerrado"/>
    <s v="CDP ANTIGUO 1"/>
    <s v="CDP ANTIGUO 2"/>
    <s v="08/02/2024 18:09:44"/>
    <s v="08/02/2024 23:50:00"/>
    <s v="Estimados:_x0009_Inicia Supervisión _x000a__x0009__x000a_Cliente:_x0009_DXC_x000a_Proveedor:_x0009_Personal de planta DXC_x000a_Tipo Requerimiento:_x0009_TRABAJO CON CRQ_x000a_N° Ticket Acceso:_x0009_PERSONAL DE PLANTA DXC_x000a_N° CRQ:_x0009_81745_x000a_Estado CRQ:_x0009_APROBADO_x000a_TKT:_x0009_TKT-006052_x000a_Actividad a realizar:_x0009_Levantamiento Puertos Ca"/>
    <s v="SUPERVICION CRQ/OK"/>
    <d v="1899-12-30T00:06:49"/>
    <d v="1899-12-30T00:16:37"/>
    <d v="1899-12-30T00:09:48"/>
  </r>
  <r>
    <s v="INC000002604616"/>
    <s v="HOSTING VIRTUAL"/>
    <x v="6"/>
    <s v="SISTEMA OPERATIVO MICROSOFT"/>
    <s v="JAVIER CUEVAS"/>
    <s v="tct_jacuev"/>
    <s v="4-Menor/Localizado"/>
    <x v="0"/>
    <s v="Baja"/>
    <x v="1"/>
    <s v="TELEFONICA GLOBAL TECHNOLOGY S.A.AGENCIA EN CHILE"/>
    <s v="REUNIÓN COORDINACIÓN"/>
    <s v="08/02/2024 18:25:17"/>
    <s v="08/02/2024 18:26:02"/>
    <s v="Cerrado"/>
    <s v="TI"/>
    <s v="SISTEMAS OPERATIVOS"/>
    <s v="08/02/2024 18:26:35"/>
    <s v="08/02/2024 23:50:00"/>
    <s v="Folio generado automáticamente para atender requerimiento del cliente. La solicitud fue realizada directamente al área resolutoria sin pasar por el flujo de mesa de ayuda"/>
    <s v="ok"/>
    <d v="1899-12-30T00:00:00"/>
    <d v="1899-12-30T00:01:18"/>
    <d v="1899-12-30T00:01:18"/>
  </r>
  <r>
    <s v="INC000002604618"/>
    <s v="HOSTING VIRTUAL"/>
    <x v="1"/>
    <s v="SISTEMA OPERATIVO MICROSOFT"/>
    <s v="JAVIER CUEVAS"/>
    <s v="tct_jacuev"/>
    <s v="4-Menor/Localizado"/>
    <x v="0"/>
    <s v="Baja"/>
    <x v="1"/>
    <s v="TELEFONICA GLOBAL TECHNOLOGY S.A.AGENCIA EN CHILE"/>
    <s v="Building Blocks: Licencias Micro"/>
    <s v="08/02/2024 18:27:13"/>
    <s v="08/02/2024 18:27:44"/>
    <s v="Cerrado"/>
    <s v="TI"/>
    <s v="SISTEMAS OPERATIVOS"/>
    <s v="08/02/2024 18:28:17"/>
    <s v="08/02/2024 23:50:00"/>
    <s v="Folio generado automáticamente para atender requerimiento del cliente. La solicitud fue realizada directamente al área resolutoria sin pasar por el flujo de mesa de ayuda"/>
    <s v="RUNION CORDINACION"/>
    <d v="1899-12-30T00:00:00"/>
    <d v="1899-12-30T00:01:04"/>
    <d v="1899-12-30T00:01:04"/>
  </r>
  <r>
    <s v="INC000002604620"/>
    <s v="HOSTING VIRTUAL"/>
    <x v="6"/>
    <s v="SISTEMA OPERATIVO MICROSOFT"/>
    <s v="JAVIER CUEVAS"/>
    <s v="tct_jacuev"/>
    <s v="4-Menor/Localizado"/>
    <x v="0"/>
    <s v="Baja"/>
    <x v="1"/>
    <s v="TELEFONICA GLOBAL TECHNOLOGY S.A.AGENCIA EN CHILE"/>
    <s v="GESTION AV IPCHILE"/>
    <s v="08/02/2024 18:28:29"/>
    <s v="08/02/2024 18:29:07"/>
    <s v="Cerrado"/>
    <s v="TI"/>
    <s v="SISTEMAS OPERATIVOS"/>
    <s v="08/02/2024 18:30:43"/>
    <s v="08/02/2024 23:50:00"/>
    <s v="Folio generado automáticamente para atender requerimiento del cliente. La solicitud fue realizada directamente al área resolutoria sin pasar por el flujo de mesa de ayuda"/>
    <s v="OK"/>
    <d v="1899-12-30T00:00:00"/>
    <d v="1899-12-30T00:02:14"/>
    <d v="1899-12-30T00:02:14"/>
  </r>
  <r>
    <s v="INC000002604621"/>
    <s v="HOSTING VIRTUAL"/>
    <x v="6"/>
    <s v="SISTEMA OPERATIVO MICROSOFT"/>
    <s v="JAVIER CUEVAS"/>
    <s v="tct_jacuev"/>
    <s v="4-Menor/Localizado"/>
    <x v="0"/>
    <s v="Baja"/>
    <x v="1"/>
    <s v="TELEFONICA GLOBAL TECHNOLOGY S.A.AGENCIA EN CHILE"/>
    <s v="GESTION AV CONSOLAS"/>
    <s v="08/02/2024 18:29:16"/>
    <s v="08/02/2024 18:29:42"/>
    <s v="Cerrado"/>
    <s v="TI"/>
    <s v="SISTEMAS OPERATIVOS"/>
    <s v="08/02/2024 18:30:12"/>
    <s v="08/02/2024 23:50:00"/>
    <s v="Folio generado automáticamente para atender requerimiento del cliente. La solicitud fue realizada directamente al área resolutoria sin pasar por el flujo de mesa de ayuda"/>
    <s v="OK"/>
    <d v="1899-12-30T00:00:00"/>
    <d v="1899-12-30T00:00:56"/>
    <d v="1899-12-30T00:00:56"/>
  </r>
  <r>
    <s v="INC000002604623"/>
    <s v="HOSTING VIRTUAL"/>
    <x v="6"/>
    <s v="SISTEMA OPERATIVO MICROSOFT"/>
    <s v="JAVIER CUEVAS"/>
    <s v="tct_jacuev"/>
    <s v="4-Menor/Localizado"/>
    <x v="0"/>
    <s v="Baja"/>
    <x v="1"/>
    <s v="TELEFONICA GLOBAL TECHNOLOGY S.A.AGENCIA EN CHILE"/>
    <s v="GESTION PARQUE ADMINISTRADO"/>
    <s v="08/02/2024 18:31:15"/>
    <s v="08/02/2024 18:31:52"/>
    <s v="Cerrado"/>
    <s v="TI"/>
    <s v="SISTEMAS OPERATIVOS"/>
    <s v="08/02/2024 18:33:23"/>
    <s v="08/02/2024 23:50:00"/>
    <s v="Folio generado automáticamente para atender requerimiento del cliente. La solicitud fue realizada directamente al área resolutoria sin pasar por el flujo de mesa de ayuda"/>
    <s v="ENTREGADO A EDUARDO"/>
    <d v="1899-12-30T00:00:00"/>
    <d v="1899-12-30T00:02:08"/>
    <d v="1899-12-30T00:02:08"/>
  </r>
  <r>
    <s v="INC000002604625"/>
    <s v="HOSTING VIRTUAL"/>
    <x v="6"/>
    <s v="SISTEMA OPERATIVO MICROSOFT"/>
    <s v="JAVIER CUEVAS"/>
    <s v="tct_jacuev"/>
    <s v="4-Menor/Localizado"/>
    <x v="0"/>
    <s v="Baja"/>
    <x v="1"/>
    <s v="TELEFONICA GLOBAL TECHNOLOGY S.A.AGENCIA EN CHILE"/>
    <s v="ACTUALZIACIÓN DE SERVICIOS MICROSOFT"/>
    <s v="08/02/2024 18:32:23"/>
    <s v="08/02/2024 18:32:51"/>
    <s v="Cerrado"/>
    <s v="TI"/>
    <s v="SISTEMAS OPERATIVOS"/>
    <s v="08/02/2024 18:34:22"/>
    <s v="08/02/2024 23:50:00"/>
    <s v="Folio generado automáticamente para atender requerimiento del cliente. La solicitud fue realizada directamente al área resolutoria sin pasar por el flujo de mesa de ayuda"/>
    <s v="ENTRREGADO"/>
    <d v="1899-12-30T00:00:00"/>
    <d v="1899-12-30T00:01:59"/>
    <d v="1899-12-30T00:01:59"/>
  </r>
  <r>
    <s v="INC000002604627"/>
    <s v="HOSTING VIRTUAL"/>
    <x v="6"/>
    <s v="SISTEMA OPERATIVO MICROSOFT"/>
    <s v="JAVIER CUEVAS"/>
    <s v="tct_jacuev"/>
    <s v="4-Menor/Localizado"/>
    <x v="0"/>
    <s v="Baja"/>
    <x v="1"/>
    <s v="TELEFONICA GLOBAL TECHNOLOGY S.A.AGENCIA EN CHILE"/>
    <s v="NOTIFICACIÓN PREVIA: Lanzamiento de actualización de seguridad de Microsoft"/>
    <s v="08/02/2024 18:35:29"/>
    <s v="08/02/2024 18:35:59"/>
    <s v="Cerrado"/>
    <s v="TI"/>
    <s v="SISTEMAS OPERATIVOS"/>
    <s v="08/02/2024 18:36:22"/>
    <s v="08/02/2024 23:50:00"/>
    <s v="Folio generado automáticamente para atender requerimiento del cliente. La solicitud fue realizada directamente al área resolutoria sin pasar por el flujo de mesa de ayuda"/>
    <s v="NOTIFICACIÓN PREVIA: Lanzamiento de actualización de seguridad de Microsoft"/>
    <d v="1899-12-30T00:00:00"/>
    <d v="1899-12-30T00:00:53"/>
    <d v="1899-12-30T00:00:53"/>
  </r>
  <r>
    <s v="INC000002604633"/>
    <s v="SAP"/>
    <x v="9"/>
    <s v="GESTION HD"/>
    <s v="FREDDY O CORTES DIAZ"/>
    <s v="frp_fpetro"/>
    <s v="3-Moderado/Limitado"/>
    <x v="1"/>
    <s v="Media"/>
    <x v="1"/>
    <s v="BLUMAR S.A."/>
    <s v="HD/_x000a_RV: desbloquear usuario de base de datos Hana PRD"/>
    <s v="08/02/2024 19:12:07"/>
    <s v="08/02/2024 19:14:13"/>
    <s v="Cerrado"/>
    <s v="TI"/>
    <s v="APLICATIVOS"/>
    <s v="09/02/2024 9:49:01"/>
    <s v="09/02/2024 23:50:00"/>
    <s v="PREVENTIVO: NO_x000a_CODIGO DE SERVICIO:_x000a_DIRECCION:_x000a_QUIEN REPORTA:Cristian.neira+564122649464_x000a_ _x000a_CONTACTO EN TERRENO: Cristian.neira+564122649464_x000a__x000a_PROBLEMA:_x000a_REQUERIMIENTO:Estimados, buenas tardes._x000a_Favor desbloquear usuario de base de datos Hana PRD._x000a_Usuario: bl"/>
    <s v="Se realiza con éxito desbloqueo de usuario. Se conversa con cliente para que valide acceso e informa que acceso opera correctamente"/>
    <d v="1899-12-30T12:06:01"/>
    <d v="1899-12-30T14:36:54"/>
    <d v="1899-12-30T02:30:53"/>
  </r>
  <r>
    <s v="INC000002604636"/>
    <s v="BACKUP ON DEMAND"/>
    <x v="17"/>
    <s v="BACK UP DATA CENTER (BACKUP ON DEMAND)"/>
    <s v="AXEL ANDRADE"/>
    <s v="tct_axandr"/>
    <s v="4-Menor/Localizado"/>
    <x v="0"/>
    <s v="Baja"/>
    <x v="1"/>
    <s v="TELEFONICA GLOBAL TECHNOLOGY S.A.AGENCIA EN CHILE"/>
    <s v="recopilación y redaccion de informes mensuales"/>
    <s v="08/02/2024 19:17:09"/>
    <s v="08/02/2024 19:44:05"/>
    <s v="Cerrado"/>
    <s v="TI"/>
    <s v="ALMACENAMIENTO y RESPALDO"/>
    <s v="08/02/2024 19:44:05"/>
    <s v="08/02/2024 23:50:00"/>
    <s v="recopilación y redaccion de informes mensuales"/>
    <m/>
    <d v="1899-12-30T00:00:00"/>
    <d v="1899-12-30T00:26:56"/>
    <d v="1899-12-30T00:26:56"/>
  </r>
  <r>
    <s v="INC000002604661"/>
    <s v="SAP"/>
    <x v="9"/>
    <s v="CLOUD SAP HANA"/>
    <s v="NICOLAS A SAAVEDRA EGUILUZ"/>
    <s v="tct_nsaave"/>
    <s v="4-Menor/Localizado"/>
    <x v="0"/>
    <s v="Baja"/>
    <x v="1"/>
    <s v="TELEFONICA EMPRESAS DE CHILE SA"/>
    <s v="Checklist Diario Clientes 09.02.24"/>
    <s v="09/02/2024 7:10:32"/>
    <s v="09/02/2024 7:11:54"/>
    <s v="Cerrado"/>
    <s v="Service"/>
    <s v="Internal"/>
    <s v="09/02/2024 7:12:17"/>
    <s v="09/02/2024 23:50:00"/>
    <s v="Se realiza Checklist Diario de los clientes; _x000a_HDC_x000a_NUTRISCO"/>
    <s v="Se realiza Checklist Diario de los clientes; _x000a_HDC_x000a_NUTRISCO"/>
    <d v="1899-12-30T00:00:00"/>
    <d v="1899-12-30T00:01:45"/>
    <d v="1899-12-30T00:01:45"/>
  </r>
  <r>
    <s v="INC000002604706"/>
    <s v="TICKET-INTELIGENTE"/>
    <x v="7"/>
    <s v="GESTION TI"/>
    <s v="SEBASTIAN I ACUÑA GUZMAN"/>
    <s v="USR_TSIGHT"/>
    <s v="1-Extenso/Generalizado"/>
    <x v="0"/>
    <s v="Baja"/>
    <x v="3"/>
    <s v="FUNDACION INSTITUTO PROFESIONAL DUOC UC"/>
    <s v="fiprdu01- qa_services_01 TICKET AUTOMATICO"/>
    <s v="08/02/2024 18:51:59"/>
    <s v="08/02/2024 18:51:59"/>
    <s v="Cerrado"/>
    <s v="TI"/>
    <s v="SISTEMAS OPERATIVOS"/>
    <s v="09/02/2024 2:10:23"/>
    <s v="09/02/2024 23:50:00"/>
    <s v="PREVENTIVO=SI_x000a_CODIGO DE SERVICIO=qa_services_01_x000a_DIRECCION=NULL_x000a_CIUDAD=NULL_x000a_COMUNA LOCAL=_x000a_REGION=NULL_x000a_QUIEN REPORTA=Ticket automático_x000a_CONTACTO EN TERRENO=_x000a_PROBLEMA=High RAM Usage Alert for Node FIPRDU01- qa_services_01_x000a_REQUERIMIENTO=_x000a_EQUIPOS ENERGIZADO O"/>
    <s v="Se revisa el servidor alarmado, encontrando que el alto consumo de memoria corresponde a procesos mysql y mtdd._x000a__x000a_No se ven problemas de rendimiento en el servidor."/>
    <d v="1899-12-30T07:15:36"/>
    <d v="1899-12-30T07:18:24"/>
    <d v="1899-12-30T00:02:48"/>
  </r>
  <r>
    <s v="INC000002604724"/>
    <s v="HOUSING"/>
    <x v="8"/>
    <s v="BELIEVE"/>
    <s v="JAIRO A SALINAS GARAY"/>
    <s v="frp_jolsso"/>
    <s v="3-Moderado/Limitado"/>
    <x v="1"/>
    <s v="Media"/>
    <x v="1"/>
    <s v="TELEFONICA EMPRESAS DE CHILE SA"/>
    <s v="GESTION DATACENTER/ ACCESOS /TELEFONICA EMPRESAS DE CHILE SA"/>
    <s v="08/02/2024 19:25:03"/>
    <s v="08/02/2024 19:26:22"/>
    <s v="Cerrado"/>
    <s v="COMUNICACIONES"/>
    <s v="VPN IP - MPLS"/>
    <s v="09/02/2024 5:04:59"/>
    <s v="09/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Incidente en pr"/>
    <s v="ACCESOS RECHAZADOS."/>
    <d v="1899-12-30T07:05:41"/>
    <d v="1899-12-30T09:39:56"/>
    <d v="1899-12-30T02:34:15"/>
  </r>
  <r>
    <s v="INC000002604811"/>
    <s v="HOUSING"/>
    <x v="14"/>
    <s v="BELIEVE"/>
    <s v="FRANCISCO J FELIU ABARCA"/>
    <s v="frp_jolsso"/>
    <s v="3-Moderado/Limitado"/>
    <x v="1"/>
    <s v="Media"/>
    <x v="1"/>
    <s v="FARMACIA AHUMADA S.A."/>
    <s v="GESTION DATACENTER/ ACCESOS /FARMACIA AHUMADA S.A."/>
    <s v="08/02/2024 21:14:43"/>
    <s v="08/02/2024 21:16:04"/>
    <s v="Cerrado"/>
    <s v="HARDWARE"/>
    <s v="DATACENTER"/>
    <s v="08/02/2024 21:22:40"/>
    <s v="08/02/2024 23:50:00"/>
    <s v="EMPRESA:FARMACIA AHUMADA S.A._x000a_CÓDIGO DE SERVICIO: _x000a_DIRECCIÓN: Calle San Martin #50, Santiago Centro, Santiago_x000a_NOMBRE DE QUIEN REPORTA:Farmacias Ahumada / EYC_x000a_TELÉFONO DE QUIEN REPORTA: 569 42495256_x000a_NOMBRE DE CONTACTO EN TERRENO: _x000a_REQUERIMIENTO: Inspecc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3:36"/>
    <d v="1899-12-30T00:07:57"/>
    <d v="1899-12-30T00:04:21"/>
  </r>
  <r>
    <s v="INC000002604873"/>
    <s v="HOUSING"/>
    <x v="8"/>
    <s v="BELIEVE"/>
    <s v="JAIRO A SALINAS GARAY"/>
    <s v="frp_jolsso"/>
    <s v="3-Moderado/Limitado"/>
    <x v="1"/>
    <s v="Media"/>
    <x v="1"/>
    <s v="TELEFONICA EMPRESAS DE CHILE SA"/>
    <s v="GESTION DATACENTER/ ACCESOS /TELEFONICA EMPRESAS DE CHILE SA"/>
    <s v="08/02/2024 22:40:36"/>
    <s v="08/02/2024 22:42:55"/>
    <s v="Cerrado"/>
    <s v="COMUNICACIONES"/>
    <s v="VPN IP - MPLS"/>
    <s v="08/02/2024 22:46:58"/>
    <s v="08/02/2024 23:50:00"/>
    <s v="EMPRESA:TELEFONICA EMPRESAS DE CHILE SA_x000a_CÓDIGO DE SERVICIO: _x000a_DIRECCIÓN: AV. Presidente Prieto #226, Paine, Santiago_x000a_NOMBRE DE QUIEN REPORTA:Leonardo Vilches_x000a_TELÉFONO DE QUIEN REPORTA: 987685102_x000a_NOMBRE DE CONTACTO EN TERRENO: _x000a_REQUERIMIENTO: &quot;Cambio de di"/>
    <s v="ACCESOS AUTORIZADOS."/>
    <d v="1899-12-30T00:00:00"/>
    <d v="1899-12-30T00:06:22"/>
    <d v="1899-12-30T00:06:22"/>
  </r>
  <r>
    <s v="INC000002605008"/>
    <s v="HOUSING"/>
    <x v="2"/>
    <s v="APQ ACCESOS"/>
    <s v="FRANCISCO J FELIU ABARCA"/>
    <s v="tct_frafea"/>
    <s v="4-Menor/Localizado"/>
    <x v="0"/>
    <s v="Baja"/>
    <x v="0"/>
    <s v="TELEFONICA CYBERSECURITY TECH CHILE SPA"/>
    <s v="TOMA DE ALARMAS CLIENTE EN SALAS TIC"/>
    <s v="09/02/2024 2:01:22"/>
    <s v="09/02/2024 2:04:03"/>
    <s v="Cerrado"/>
    <s v="TI"/>
    <s v="INFRAESTRUCTURA"/>
    <s v="09/02/2024 3:39:50"/>
    <s v="09/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r>
  <r>
    <s v="INC000002605021"/>
    <s v="HOUSING"/>
    <x v="11"/>
    <s v="APQ ACCESOS"/>
    <s v="JAIRO A SALINAS GARAY"/>
    <s v="tct_jsalin"/>
    <s v="3-Moderado/Limitado"/>
    <x v="1"/>
    <s v="Media"/>
    <x v="1"/>
    <s v="TELEFONICA EMPRESAS DE CHILE SA"/>
    <s v="INCIDENTE / Cambio de discos con falla  en servidor de Desarrollo RBC / DXC-RBC"/>
    <s v="09/02/2024 7:23:19"/>
    <s v="09/02/2024 7:24:40"/>
    <s v="Cerrado"/>
    <s v="CDP ANTIGUO 1"/>
    <s v="CDP ANTIGUO 2"/>
    <s v="09/02/2024 7:24:40"/>
    <s v="09/02/2024 23:50:00"/>
    <s v="INCIDENTE / Cambio de discos con falla  en servidor de Desarrollo RBC / DXC-RBC"/>
    <s v="SUPERVISION CRQ/OK."/>
    <d v="1899-12-30T00:00:00"/>
    <d v="1899-12-30T00:01:21"/>
    <d v="1899-12-30T00:01:21"/>
  </r>
  <r>
    <s v="INC000002605022"/>
    <s v="HOUSING"/>
    <x v="11"/>
    <s v="APQ ACCESOS"/>
    <s v="JAIRO A SALINAS GARAY"/>
    <s v="tct_jsalin"/>
    <s v="3-Moderado/Limitado"/>
    <x v="1"/>
    <s v="Media"/>
    <x v="1"/>
    <s v="TELEFONICA EMPRESAS DE CHILE SA"/>
    <s v="CONEXION DE FO"/>
    <s v="09/02/2024 7:24:47"/>
    <s v="09/02/2024 7:26:06"/>
    <s v="Cerrado"/>
    <s v="CDP ANTIGUO 1"/>
    <s v="CDP ANTIGUO 2"/>
    <s v="09/02/2024 7:26:06"/>
    <s v="09/02/2024 23:50:00"/>
    <s v="CONEXION DE FO"/>
    <s v="SUPERVISION OK."/>
    <d v="1899-12-30T00:00:00"/>
    <d v="1899-12-30T00:01:19"/>
    <d v="1899-12-30T00:01:19"/>
  </r>
  <r>
    <s v="INC000002605024"/>
    <s v="HOUSING"/>
    <x v="11"/>
    <s v="APQ ACCESOS"/>
    <s v="JAIRO A SALINAS GARAY"/>
    <s v="tct_jsalin"/>
    <s v="3-Moderado/Limitado"/>
    <x v="1"/>
    <s v="Media"/>
    <x v="1"/>
    <s v="TELEFONICA EMPRESAS DE CHILE SA"/>
    <s v="RONDA Y REVISION DE SALAS TECNICAS"/>
    <s v="09/02/2024 7:26:31"/>
    <s v="09/02/2024 7:27:53"/>
    <s v="Cerrado"/>
    <s v="CDP ANTIGUO 1"/>
    <s v="CDP ANTIGUO 2"/>
    <s v="09/02/2024 7:27:53"/>
    <s v="09/02/2024 23:50:00"/>
    <s v="RONDA Y REVISION DE SALAS TECNICAS"/>
    <s v="RONDA REALIZADA."/>
    <d v="1899-12-30T00:00:00"/>
    <d v="1899-12-30T00:01:22"/>
    <d v="1899-12-30T00:01:22"/>
  </r>
  <r>
    <s v="INC000002605025"/>
    <s v="HOUSING"/>
    <x v="11"/>
    <s v="APQ ACCESOS"/>
    <s v="JAIRO A SALINAS GARAY"/>
    <s v="tct_jsalin"/>
    <s v="3-Moderado/Limitado"/>
    <x v="1"/>
    <s v="Media"/>
    <x v="1"/>
    <s v="TELEFONICA EMPRESAS DE CHILE SA"/>
    <s v="TOMA DE ALARMAS DE CLIENTE"/>
    <s v="09/02/2024 7:27:59"/>
    <s v="09/02/2024 7:29:06"/>
    <s v="Cerrado"/>
    <s v="CDP ANTIGUO 1"/>
    <s v="CDP ANTIGUO 2"/>
    <s v="09/02/2024 7:29:06"/>
    <s v="09/02/2024 23:50:00"/>
    <s v="TOMA DE ALARMAS DE CLIENTE"/>
    <s v="TOMA DE ALARMAS REALIZADA."/>
    <d v="1899-12-30T00:00:00"/>
    <d v="1899-12-30T00:01:07"/>
    <d v="1899-12-30T00:01:07"/>
  </r>
  <r>
    <s v="INC000002605031"/>
    <s v="RED INTERNA"/>
    <x v="2"/>
    <s v="APQ ACCESOS"/>
    <s v="YORDI M HURTADO ARAYA"/>
    <s v="tct_yorhua"/>
    <s v="4-Menor/Localizado"/>
    <x v="0"/>
    <s v="Baja"/>
    <x v="1"/>
    <s v="TELEFONICA CYBERSECURITY TECH CHILE SPA"/>
    <s v="RONDA SALAS TIC POR ENTREGA DE TURNO"/>
    <s v="09/02/2024 8:21:04"/>
    <s v="09/02/2024 8:21:32"/>
    <s v="Cerrado"/>
    <s v="CDP ANTIGUO 1"/>
    <s v="CDP ANTIGUO 2"/>
    <s v="09/02/2024 8:35:24"/>
    <s v="09/02/2024 23:50:00"/>
    <s v="RONDA SALAS TIC POR ENTREGA DE TURNO"/>
    <s v="RONDA REALIZADA"/>
    <d v="1899-12-30T00:00:00"/>
    <d v="1899-12-30T00:14:20"/>
    <d v="1899-12-30T00:14:20"/>
  </r>
  <r>
    <s v="INC000002605032"/>
    <s v="RED INTERNA"/>
    <x v="2"/>
    <s v="APQ ACCESOS"/>
    <s v="YORDI M HURTADO ARAYA"/>
    <s v="tct_yorhua"/>
    <s v="4-Menor/Localizado"/>
    <x v="0"/>
    <s v="Baja"/>
    <x v="1"/>
    <s v="TELEFONICA CYBERSECURITY TECH CHILE SPA"/>
    <s v="RONDA TOMA DE TEMPERATURAS SALAS TIC 08:30"/>
    <s v="09/02/2024 8:21:51"/>
    <s v="09/02/2024 8:22:17"/>
    <s v="Cerrado"/>
    <s v="CDP ANTIGUO 1"/>
    <s v="CDP ANTIGUO 2"/>
    <s v="09/02/2024 8:35:45"/>
    <s v="09/02/2024 23:50:00"/>
    <s v="RONDA TOMA DE TEMPERATURAS SALAS TIC 08:30"/>
    <s v="RONDA REALIZADA"/>
    <d v="1899-12-30T00:00:00"/>
    <d v="1899-12-30T00:13:54"/>
    <d v="1899-12-30T00:13:54"/>
  </r>
  <r>
    <s v="INC000002605046"/>
    <s v="VPN IP - MPLS"/>
    <x v="3"/>
    <s v="GESTION HD"/>
    <s v="PABLO N OLIVA ALARCON"/>
    <s v="frp_pcamay"/>
    <s v="3-Moderado/Limitado"/>
    <x v="1"/>
    <s v="Media"/>
    <x v="3"/>
    <s v="SOC PUNTA DEL COBRE S A"/>
    <s v="HD/Problemas con VDC (URGENTE)"/>
    <s v="09/02/2024 9:18:39"/>
    <s v="09/02/2024 9:20:40"/>
    <s v="Cerrado"/>
    <s v="CDP ANTIGUO 1"/>
    <s v="CDP ANTIGUO 2"/>
    <s v="09/02/2024 12:22:08"/>
    <s v="09/02/2024 23:50:00"/>
    <s v="PREVENTIVO: NO_x000a_CODIGO DE SERVICIO:_x000a_DIRECCION:_x000a_QUIEN REPORTA:Eloy Castro Cifuentes +56 52 220 583_x000a_CONTACTO EN TERRENO:Eloy Castro Cifuentes +56 52 220 583_x000a_PROBLEMA:En estos momentos nos encontramos con problemas en VDC, a nivel de ping_x000a_hacia la IP llegamo"/>
    <s v="FASE RESOLUCIÓN Y RECUPERACIÓN_x000a__x000a_Se efectúa contacto con cliente: Eloy Castro_x000a__x000a_Teléfono de contacto: NA_x000a__x000a_Acciones realizadas: Se revisa platforma VDC, restaurando conexion de consola_x000a__x000a_Solución paliativa o definitiva: definitiva_x000a__x000a_Acciones de Mejora, Recome"/>
    <d v="1899-12-30T00:00:00"/>
    <d v="1899-12-30T03:03:29"/>
    <d v="1899-12-30T03:03:29"/>
  </r>
  <r>
    <s v="INC000002605051"/>
    <s v="VPN IP - MPLS"/>
    <x v="2"/>
    <s v="GESTION HD"/>
    <s v="YORDI M HURTADO ARAYA"/>
    <s v="frp_ybenit"/>
    <s v="4-Menor/Localizado"/>
    <x v="0"/>
    <s v="Baja"/>
    <x v="1"/>
    <s v="BANCO DEL ESTADO DE CHILE"/>
    <s v="HD/ CAMBIO DE MEDIOS MAGNETICOS"/>
    <s v="09/02/2024 9:51:00"/>
    <s v="09/02/2024 10:08:21"/>
    <s v="Cerrado"/>
    <s v="COMUNICACIONES"/>
    <s v="VPN IP - MPLS"/>
    <s v="09/02/2024 11:48:37"/>
    <s v="09/02/2024 23:50:00"/>
    <s v="PREVENTIVO: NO_x000a_CODIGO DE SERVICIO: NO TIENE_x000a_DIRECCION: SAN MARTIN 50, 2DO PISO SANTIAGO_x000a_QUIEN REPORTA: VICTOR ALTAMIRANO 9581091881_x000a_CONTACTO EN TERRENO: VICTOR ALTAMIRANO 9581091881_x000a_PROBLEMA: _x000a_REQUERIMIENTO: CAMBIO DE MEDIOS MAGNETICOS_x000a_EQUIPOS ENERGIZADO"/>
    <s v="CAMBIÓ DE CINTA OK"/>
    <d v="1899-12-30T00:08:34"/>
    <d v="1899-12-30T01:57:37"/>
    <d v="1899-12-30T01:49:03"/>
  </r>
  <r>
    <s v="INC000002605090"/>
    <s v="VPN IP - MPLS"/>
    <x v="3"/>
    <s v="GESTION HD"/>
    <s v="ANGEL CASTRO CABRERA"/>
    <s v="frp_pcamay"/>
    <s v="3-Moderado/Limitado"/>
    <x v="1"/>
    <s v="Media"/>
    <x v="1"/>
    <s v="XINERGIA LABORAL S A"/>
    <s v="HD/Problemas con VM 192.168.190.15"/>
    <s v="09/02/2024 11:35:50"/>
    <s v="09/02/2024 11:38:34"/>
    <s v="Cerrado"/>
    <s v="CDP ANTIGUO 1"/>
    <s v="CDP ANTIGUO 2"/>
    <s v="13/02/2024 19:05:55"/>
    <s v="13/02/2024 23:50:00"/>
    <s v="PREVENTIVO: NO_x000a_CODIGO DE SERVICIO:_x000a_DIRECCION:_x000a_QUIEN REPORTA:Camilo Esteban Manriquez Sepulveda 600 588 6000_x000a_CONTACTO EN TERRENO:Camilo Esteban Manriquez Sepulveda 600 588 6000_x000a_PROBLEMA:_x000a_REQUERIMIENTO:junto con saludar solicitamos su apoyo para la revisió"/>
    <s v="Se efectúa contacto con cliente: Esteban Manriquez_x000a_Teléfono de contacto: Via correo_x000a_Acciones realizadas: Se envia correo a cliente para la revision de maquina virtual a nivel S.O_x000a_Acciones de Mejora, Recomendaciones: N/A_x000a_Causa Raíz: N/A"/>
    <d v="1900-01-03T02:37:22"/>
    <d v="1900-01-03T07:30:05"/>
    <d v="1899-12-30T04:52:43"/>
  </r>
  <r>
    <s v="INC000002605615"/>
    <s v="HOUSING"/>
    <x v="0"/>
    <s v="APQ ACCESOS"/>
    <s v="CARLOS F ARAYA RAMIREZ"/>
    <s v="tct_cararr"/>
    <s v="4-Menor/Localizado"/>
    <x v="0"/>
    <s v="Baja"/>
    <x v="0"/>
    <s v="TELEFONICA CYBERSECURITY TECH CHILE SPA"/>
    <s v="TOMA DE ALARMAS APQ"/>
    <s v="09/02/2024 9:32:55"/>
    <s v="09/02/2024 9:33:49"/>
    <s v="Cerrado"/>
    <s v="CDP ANTIGUO 1"/>
    <s v="CDP ANTIGUO 2"/>
    <s v="09/02/2024 9:50:40"/>
    <s v="09/02/2024 23:50:00"/>
    <m/>
    <s v="toma de alarmas realizada"/>
    <d v="1899-12-30T00:00:00"/>
    <d v="1899-12-30T00:00:00"/>
    <d v="1899-12-30T00:00:00"/>
  </r>
  <r>
    <s v="INC000002605097"/>
    <s v="VPN IP - MPLS"/>
    <x v="17"/>
    <s v="GESTION HD"/>
    <s v="RODRIGO VÁSQUEZ MUÑOZ"/>
    <s v="frp_pcamay"/>
    <s v="3-Moderado/Limitado"/>
    <x v="1"/>
    <s v="Media"/>
    <x v="1"/>
    <s v="CAMARA DE COMERCIO DE SANTIAGO A G"/>
    <s v="HD/CAMARA DE COMERCIO SANTIAGO] Documentación DRP - ISO 27001 | Planes de"/>
    <s v="09/02/2024 11:53:41"/>
    <s v="09/02/2024 11:54:31"/>
    <s v="Cerrado"/>
    <s v="CDP ANTIGUO 1"/>
    <s v="CDP ANTIGUO 2"/>
    <s v="15/02/2024 17:49:31"/>
    <s v="15/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FASE RESOLUCIÓN Y RECUPERACIÓN_x000a__x000a_Se efectúa contacto con cliente: N/A_x000a__x000a_Teléfono de contacto: N/A_x000a__x000a_Acciones realizadas: se enviara resultado de revision de lo indicado en el documento via correo_x000a__x000a_Solución paliativa o definitiva: se enviara resultado de rev"/>
    <d v="1900-01-05T01:20:44"/>
    <d v="1900-01-05T05:55:50"/>
    <d v="1899-12-30T04:35:06"/>
  </r>
  <r>
    <s v="INC000002605099"/>
    <s v="VPN IP - MPLS"/>
    <x v="18"/>
    <s v="GESTION HD"/>
    <s v="CLAUDIO A GAJARDO GARRIDO"/>
    <s v="frp_pcamay"/>
    <s v="3-Moderado/Limitado"/>
    <x v="1"/>
    <s v="Media"/>
    <x v="1"/>
    <s v="CAMARA DE COMERCIO DE SANTIAGO A G"/>
    <s v="HD/[CAMARA DE COMERCIO SANTIAGO] Documentación DRP - ISO 270"/>
    <s v="09/02/2024 11:57:03"/>
    <s v="09/02/2024 11:59:17"/>
    <s v="Cerrado"/>
    <s v="CDP ANTIGUO 1"/>
    <s v="CDP ANTIGUO 2"/>
    <s v="12/02/2024 19:32:30"/>
    <s v="12/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Se realiza revisión de documentos solicitados en conjunto con el area de BD. se informa que no hay correciones que realizar."/>
    <d v="1900-01-02T03:41:06"/>
    <d v="1900-01-02T07:35:27"/>
    <d v="1899-12-30T03:54:21"/>
  </r>
  <r>
    <s v="INC000002605336"/>
    <s v="TICKET-INTELIGENTE"/>
    <x v="7"/>
    <s v="GESTION TI"/>
    <s v="SEBASTIAN I ACUÑA GUZMAN"/>
    <s v="USR_TSIGHT"/>
    <s v="1-Extenso/Generalizado"/>
    <x v="0"/>
    <s v="Baja"/>
    <x v="3"/>
    <s v="TELEFONICA EMPRESAS DE CHILE SA"/>
    <s v="prod-ar-apirest02 TICKET AUTOMATICO"/>
    <s v="09/02/2024 0:58:20"/>
    <s v="09/02/2024 0:58:20"/>
    <s v="Cerrado"/>
    <s v="TI"/>
    <s v="SISTEMAS OPERATIVOS"/>
    <s v="09/02/2024 2:11:17"/>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alarmado, encontrando que el alto consumo de memoria corresponde a procesos java. No se ven problemas de rendimiento en el servidor."/>
    <d v="1899-12-30T01:08:03"/>
    <d v="1899-12-30T01:12:57"/>
    <d v="1899-12-30T00:04:54"/>
  </r>
  <r>
    <s v="INC000002605553"/>
    <s v="HOUSING"/>
    <x v="11"/>
    <s v="APQ ACCESOS"/>
    <s v="LUIS O MORALES ARENAS"/>
    <s v="tct_luimoa"/>
    <s v="4-Menor/Localizado"/>
    <x v="0"/>
    <s v="Baja"/>
    <x v="1"/>
    <s v="TELEFONICA EMPRESAS DE CHILE SA"/>
    <s v="SE CREA TICKET POR REVISION Y TOMA DE ALARMA DE CLIENTES"/>
    <s v="09/02/2024 8:36:31"/>
    <s v="09/02/2024 8:40:43"/>
    <s v="Cerrado"/>
    <s v="CDP ANTIGUO 1"/>
    <s v="CDP ANTIGUO 2"/>
    <s v="09/02/2024 9:09:13"/>
    <s v="09/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28:30"/>
    <d v="1899-12-30T00:32:42"/>
    <d v="1899-12-30T00:04:12"/>
  </r>
  <r>
    <s v="INC000002605595"/>
    <s v="HOUSING"/>
    <x v="11"/>
    <s v="APQ ACCESOS"/>
    <s v="LUIS O MORALES ARENAS"/>
    <s v="tct_luimoa"/>
    <s v="4-Menor/Localizado"/>
    <x v="0"/>
    <s v="Baja"/>
    <x v="1"/>
    <s v="TELEFONICA EMPRESAS DE CHILE SA"/>
    <s v="SE CREA TICKET POR RONDA Y REVISION EN SALAS TECNICAS"/>
    <s v="09/02/2024 9:13:00"/>
    <s v="09/02/2024 9:16:53"/>
    <s v="Cerrado"/>
    <s v="CDP ANTIGUO 1"/>
    <s v="CDP ANTIGUO 2"/>
    <s v="09/02/2024 10:35:33"/>
    <s v="09/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8:40"/>
    <d v="1899-12-30T01:22:33"/>
    <d v="1899-12-30T00:03:53"/>
  </r>
  <r>
    <s v="INC000002605607"/>
    <s v="RED INTERNA"/>
    <x v="0"/>
    <s v="APQ ACCESOS"/>
    <s v="CARLOS F ARAYA RAMIREZ"/>
    <s v="tct_cararr"/>
    <s v="4-Menor/Localizado"/>
    <x v="0"/>
    <s v="Baja"/>
    <x v="1"/>
    <s v="TELEFONICA CYBERSECURITY TECH CHILE SPA"/>
    <s v="FACTIBILIDAD 81983"/>
    <s v="09/02/2024 9:20:12"/>
    <s v="09/02/2024 9:21:58"/>
    <s v="Cerrado"/>
    <s v="CDP ANTIGUO 1"/>
    <s v="CDP ANTIGUO 2"/>
    <s v="09/02/2024 9:32:04"/>
    <s v="09/02/2024 23:50:00"/>
    <m/>
    <s v="factibilidad enviada"/>
    <d v="1899-12-30T00:00:05"/>
    <d v="1899-12-30T00:11:52"/>
    <d v="1899-12-30T00:11:47"/>
  </r>
  <r>
    <s v="INC000002605664"/>
    <s v="VPN IP - MPLS"/>
    <x v="17"/>
    <s v="ADMINISTRADORES RESIDENTES"/>
    <s v="RODRIGO VÁSQUEZ MUÑOZ"/>
    <s v="frp_rreyes"/>
    <s v="3-Moderado/Limitado"/>
    <x v="1"/>
    <s v="Media"/>
    <x v="1"/>
    <s v="INSTITUTO PROFESIONAL DE CHILE SA"/>
    <s v="GAMA / Nueva solicitud respaldo diario - IPCHILE"/>
    <s v="09/02/2024 11:16:08"/>
    <s v="09/02/2024 11:20:31"/>
    <s v="Cerrado"/>
    <s v="CDP ANTIGUO 1"/>
    <s v="CDP ANTIGUO 2"/>
    <s v="13/02/2024 18:41:24"/>
    <s v="13/02/2024 23:50:00"/>
    <s v="PREVENTIVO: NO_x000a_CODIGO DE SERVICIO:_x000a_DIRECCION:_x000a_QUIEN REPORTA: Raúl Fernández Ogalde +56 9 5410 9101 _x000a_CONTACTO EN TERRENO:_x000a_PROBLEMA:_x000a_REQUERIMIENTO:_x000a__x000a_Mis más cordiales saludos_x000a__x000a_Se solicita agregar al respaldo diario, las siguientes bases de datos del servid"/>
    <s v="FASE RESOLUCIÓN Y RECUPERACIÓN_x000a__x000a_Se efectúa contacto con cliente: N/A_x000a__x000a_Teléfono de contacto: N/A_x000a__x000a_Acciones realizadas: respaldos de bd  mysql de servidor arauco habilitados_x000a__x000a_Solución paliativa o definitiva: respaldos de bd  mysql de servidor arauco habili"/>
    <d v="1900-01-03T07:06:47"/>
    <d v="1900-01-03T07:25:16"/>
    <d v="1899-12-30T00:18:29"/>
  </r>
  <r>
    <s v="INC000002605669"/>
    <s v="VPN IP - MPLS"/>
    <x v="20"/>
    <s v="ADMINISTRADORES RESIDENTES"/>
    <m/>
    <s v="frp_joflor"/>
    <s v="4-Menor/Localizado"/>
    <x v="0"/>
    <s v="Baja"/>
    <x v="1"/>
    <s v="INSTITUTO PROFESIONAL DE CHILE SA"/>
    <s v="GAMA | Nueva solicitud respaldo diario - IPCHILE"/>
    <s v="09/02/2024 11:26:15"/>
    <s v="09/02/2024 11:30:29"/>
    <s v="Cancelado"/>
    <s v="CDP ANTIGUO 1"/>
    <s v="CDP ANTIGUO 2"/>
    <s v="09/02/2024 11:33:31"/>
    <s v="09/02/2024 11:33:31"/>
    <s v="PREVENTIVO: NO_x000a_CODIGO DE SERVICIO: ARAUCO._x000a_DIRECCION:_x000a_QUIEN REPORTA: _x0009_Raúl Fernández Ogalde | +56 9 5410 9101_x000a_CONTACTO EN TERRENO: _x0009_Raúl Fernández Ogalde | +56 9 5410 9101_x000a_PROBLEMA:_x000a_REQUERIMIENTO:_x000a__x000a_Mis más cordiales saludos_x000a__x000a_Se solicita agregar al respal"/>
    <m/>
    <d v="1899-12-30T00:00:00"/>
    <d v="1899-12-30T00:07:16"/>
    <d v="1899-12-30T00:07:16"/>
  </r>
  <r>
    <s v="INC000002605680"/>
    <s v="RED INTERNA"/>
    <x v="2"/>
    <s v="APQ ACCESOS"/>
    <s v="YORDI M HURTADO ARAYA"/>
    <s v="tct_yorhua"/>
    <s v="4-Menor/Localizado"/>
    <x v="0"/>
    <s v="Baja"/>
    <x v="1"/>
    <s v="TELEFONICA CYBERSECURITY TECH CHILE SPA"/>
    <s v="RONDA TOMA DE TEMPERATURAS SALAS TIC 12:30"/>
    <s v="09/02/2024 11:36:05"/>
    <s v="09/02/2024 11:36:33"/>
    <s v="Cerrado"/>
    <s v="CDP ANTIGUO 1"/>
    <s v="CDP ANTIGUO 2"/>
    <s v="09/02/2024 11:47:57"/>
    <s v="09/02/2024 23:50:00"/>
    <s v="RONDA TOMA DE TEMPERATURAS SALAS TIC 12:30"/>
    <s v="RONDA REALIZADA"/>
    <d v="1899-12-30T00:00:00"/>
    <d v="1899-12-30T00:11:52"/>
    <d v="1899-12-30T00:11:52"/>
  </r>
  <r>
    <s v="INC000002605691"/>
    <s v="VPN IP - MPLS"/>
    <x v="7"/>
    <s v="ADMINISTRADORES RESIDENTES"/>
    <s v="SEBASTIAN I ACUÑA GUZMAN"/>
    <s v="frp_joflor"/>
    <s v="4-Menor/Localizado"/>
    <x v="0"/>
    <s v="Baja"/>
    <x v="1"/>
    <s v="MUNICIPALIDAD DE NUNOA"/>
    <s v="GAMA | solicitud de creación de TXT en dominio"/>
    <s v="09/02/2024 11:55:55"/>
    <s v="09/02/2024 12:02:26"/>
    <s v="Cerrado"/>
    <s v="TI"/>
    <s v="SISTEMAS OPERATIVOS"/>
    <s v="09/02/2024 13:03:20"/>
    <s v="09/02/2024 23:50:00"/>
    <s v="PREVENTIVO: NO_x000a_CÓDIGO DE SERVICIO: _dmarc_x000a_DIRECCIÓN: - _x000a_QUIEN REPORTA: Alejandra Carvajal Pimienta |  + 569 8900 4615_x000a_CONTACTO EN TERRENO: Alejandra Carvajal Pimienta |  + 569 8900 4615_x000a_PROBLEMA:_x000a_REQUERIMIENTO:_x000a__x000a_Junto con saludar solicito de tú ayuda par"/>
    <s v="Se solicita a los administradores de redip.cl la creación del registro solicitado._x000a__x000a_Cliente y dominio no administrados."/>
    <d v="1899-12-30T00:00:00"/>
    <d v="1899-12-30T01:07:25"/>
    <d v="1899-12-30T01:07:25"/>
  </r>
  <r>
    <s v="INC000002605701"/>
    <s v="SAP"/>
    <x v="9"/>
    <s v="CLOUD SAP HANA"/>
    <s v="EWALD R GALAZ MILLALEO"/>
    <s v="tct_egalaz"/>
    <s v="4-Menor/Localizado"/>
    <x v="0"/>
    <s v="Baja"/>
    <x v="1"/>
    <s v="TELEFONICA GLOBAL TECHNOLOGY S.A.AGENCIA EN CHILE"/>
    <s v="Checklist diario clientes 01.02.2024"/>
    <s v="09/02/2024 11:59:00"/>
    <s v="09/02/2024 12:00:19"/>
    <s v="Cerrado"/>
    <s v="Service"/>
    <s v="Internal"/>
    <s v="09/02/2024 12:01:26"/>
    <s v="09/02/2024 23:50:00"/>
    <s v="Se adjunta Checklist Diario de los clientes;_x000a_- HCUA ECC_x000a_- Sugal ECC"/>
    <s v="Se adjunta Checklist Diario de los clientes;_x000a_- HCUA ECC_x000a_- Sugal ECC"/>
    <d v="1899-12-30T00:00:00"/>
    <d v="1899-12-30T00:02:26"/>
    <d v="1899-12-30T00:02:26"/>
  </r>
  <r>
    <s v="INC000002605703"/>
    <s v="SAP"/>
    <x v="9"/>
    <s v="CLOUD SAP HANA"/>
    <s v="EWALD R GALAZ MILLALEO"/>
    <s v="tct_egalaz"/>
    <s v="4-Menor/Localizado"/>
    <x v="0"/>
    <s v="Baja"/>
    <x v="1"/>
    <s v="TELEFONICA GLOBAL TECHNOLOGY S.A.AGENCIA EN CHILE"/>
    <s v="Checklist diario clientes 02.02.2024"/>
    <s v="09/02/2024 12:02:21"/>
    <s v="09/02/2024 12:03:05"/>
    <s v="Cerrado"/>
    <s v="Service"/>
    <s v="Internal"/>
    <s v="09/02/2024 12:04:10"/>
    <s v="09/02/2024 23:50:00"/>
    <s v="Se adjunta Checklist Diario de los clientes;_x000a_- HCUA ECC_x000a_- Sugal ECC"/>
    <s v="Se adjunta Checklist Diario de los clientes;_x000a_- HCUA ECC_x000a_- Sugal ECC"/>
    <d v="1899-12-30T00:00:00"/>
    <d v="1899-12-30T00:01:49"/>
    <d v="1899-12-30T00:01:49"/>
  </r>
  <r>
    <s v="INC000002605724"/>
    <s v="HOSTING VIRTUAL"/>
    <x v="1"/>
    <s v="DUOC TICKET AUTOMATICO"/>
    <s v="JAVIERA A UMAÑA YEVENES"/>
    <s v="frp_eavend"/>
    <s v="3-Moderado/Limitado"/>
    <x v="0"/>
    <s v="Baja"/>
    <x v="1"/>
    <s v="FUNDACION INSTITUTO PROFESIONAL DUOC UC"/>
    <s v="DUOC|REQ|Usuario no puede instalar nueva versión Teams"/>
    <s v="09/02/2024 9:47:02"/>
    <s v="09/02/2024 9:49:33"/>
    <s v="Cerrado"/>
    <s v="CDP ANTIGUO 1"/>
    <s v="CDP ANTIGUO 2"/>
    <s v="14/02/2024 10:10:28"/>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900-01-03T23:51:43"/>
    <d v="1900-01-04T00:23:26"/>
    <d v="1899-12-30T00:31:43"/>
  </r>
  <r>
    <s v="INC000002605732"/>
    <s v="TICKET-INTELIGENTE"/>
    <x v="7"/>
    <s v="GESTION TI"/>
    <s v="SEBASTIAN I ACUÑA GUZMAN"/>
    <s v="USR_TSIGHT"/>
    <s v="1-Extenso/Generalizado"/>
    <x v="0"/>
    <s v="Baja"/>
    <x v="3"/>
    <s v="TELEFONICA EMPRESAS DE CHILE SA"/>
    <s v="prod-ar-apirest02 TICKET AUTOMATICO"/>
    <s v="09/02/2024 9:51:06"/>
    <s v="09/02/2024 9:51:06"/>
    <s v="Cerrado"/>
    <s v="TI"/>
    <s v="SISTEMAS OPERATIVOS"/>
    <s v="09/02/2024 12:59:51"/>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reportado, encontrando que el proceso java, ejecutado por el usuario remedy se encuentra utilizando la mayor cantidad de ram, como se ve a continuación._x000a__x000a_Debido a lo periódico del escalamiento de esta alarma en los últimos días, es"/>
    <d v="1899-12-30T01:06:06"/>
    <d v="1899-12-30T03:08:45"/>
    <d v="1899-12-30T02:02:39"/>
  </r>
  <r>
    <s v="INC000002605744"/>
    <s v="SAP"/>
    <x v="9"/>
    <s v="CLOUD SAP HANA"/>
    <s v="FREDDY O CORTES DIAZ"/>
    <s v="tct_fcorte"/>
    <s v="4-Menor/Localizado"/>
    <x v="0"/>
    <s v="Baja"/>
    <x v="1"/>
    <s v="TELEFONICA EMPRESAS DE CHILE SA"/>
    <s v="CHECKLIST SAP ECC PRD 01.02.2024"/>
    <s v="09/02/2024 10:05:58"/>
    <s v="09/02/2024 10:08:22"/>
    <s v="Cerrado"/>
    <s v="TI"/>
    <s v="APLICATIVOS"/>
    <s v="09/02/2024 10:14:25"/>
    <s v="09/02/2024 23:50:00"/>
    <s v="CHECKLIST SAP ECC PRD 01.02.2024 INCHALAM-BLUMAR"/>
    <s v="Se ejecuta con éxito checklist diario con fecha 01.02.2024"/>
    <d v="1899-12-30T00:00:00"/>
    <d v="1899-12-30T00:00:00"/>
    <d v="1899-12-30T00:00:00"/>
  </r>
  <r>
    <s v="INC000002605747"/>
    <s v="SAP"/>
    <x v="9"/>
    <s v="CLOUD SAP HANA"/>
    <s v="FREDDY O CORTES DIAZ"/>
    <s v="tct_fcorte"/>
    <s v="4-Menor/Localizado"/>
    <x v="0"/>
    <s v="Baja"/>
    <x v="1"/>
    <s v="TELEFONICA EMPRESAS DE CHILE SA"/>
    <s v="CHECKLIST SAP ECC PRD 02.02.2024"/>
    <s v="09/02/2024 10:08:47"/>
    <s v="09/02/2024 10:09:53"/>
    <s v="Cerrado"/>
    <s v="TI"/>
    <s v="APLICATIVOS"/>
    <s v="09/02/2024 10:13:35"/>
    <s v="09/02/2024 23:50:00"/>
    <s v="CHECKLIST SAP ECC PRD 02.02.2024 INCHALAM-BLUMAR"/>
    <s v="Se ejecuta con éxito checklist diario con fecha 02.02.2024"/>
    <d v="1899-12-30T00:00:00"/>
    <d v="1899-12-30T00:00:00"/>
    <d v="1899-12-30T00:00:00"/>
  </r>
  <r>
    <s v="INC000002605752"/>
    <s v="SAP"/>
    <x v="9"/>
    <s v="CLOUD SAP HANA"/>
    <s v="FREDDY O CORTES DIAZ"/>
    <s v="tct_fcorte"/>
    <s v="4-Menor/Localizado"/>
    <x v="0"/>
    <s v="Baja"/>
    <x v="1"/>
    <s v="TELEFONICA EMPRESAS DE CHILE SA"/>
    <s v="CHECKLIST SAP ECC PRD 03.02.2024"/>
    <s v="09/02/2024 10:15:14"/>
    <s v="09/02/2024 10:16:19"/>
    <s v="Cerrado"/>
    <s v="TI"/>
    <s v="APLICATIVOS"/>
    <s v="09/02/2024 10:20:32"/>
    <s v="09/02/2024 23:50:00"/>
    <s v="CHECKLIST SAP ECC PRD 03.02.2024 TODOS LOS CLIENTES SAP"/>
    <s v="Se ejecuta con éxito checklist diario con fecha 03.02.2024"/>
    <d v="1899-12-30T00:00:00"/>
    <d v="1899-12-30T00:00:00"/>
    <d v="1899-12-30T00:00:00"/>
  </r>
  <r>
    <s v="INC000002605757"/>
    <s v="SAP"/>
    <x v="9"/>
    <s v="CLOUD SAP HANA"/>
    <s v="FREDDY O CORTES DIAZ"/>
    <s v="tct_fcorte"/>
    <s v="4-Menor/Localizado"/>
    <x v="0"/>
    <s v="Baja"/>
    <x v="1"/>
    <s v="TELEFONICA EMPRESAS DE CHILE SA"/>
    <s v="CHECKLIST SAP ECC PRD 04.02.2024"/>
    <s v="09/02/2024 10:16:48"/>
    <s v="09/02/2024 10:17:40"/>
    <s v="Cerrado"/>
    <s v="TI"/>
    <s v="APLICATIVOS"/>
    <s v="09/02/2024 10:22:32"/>
    <s v="09/02/2024 23:50:00"/>
    <s v="CHECKLIST SAP ECC PRD 04.02.2024 TODOS LOS CLIENTES SAP"/>
    <s v="Se ejecuta con éxito checklist diario con fecha 04.02.2024"/>
    <d v="1899-12-30T00:00:00"/>
    <d v="1899-12-30T00:00:00"/>
    <d v="1899-12-30T00:00:00"/>
  </r>
  <r>
    <s v="INC000002605773"/>
    <s v="RED INTERNA"/>
    <x v="10"/>
    <s v="APOQUINDO TI"/>
    <s v="RICARDO F ORELLANA MARDONES"/>
    <s v="tct_rorell"/>
    <s v="4-Menor/Localizado"/>
    <x v="0"/>
    <s v="Baja"/>
    <x v="0"/>
    <s v="TELEFONICA EMPRESAS DE CHILE SA"/>
    <s v="RONDA Y MEDICIÓN DE TEMPERATURAS EN SALAS TIC"/>
    <s v="09/02/2024 10:29:31"/>
    <s v="09/02/2024 10:30:52"/>
    <s v="Cerrado"/>
    <s v="TI"/>
    <s v="CLIMA"/>
    <s v="09/02/2024 10:49:34"/>
    <s v="09/02/2024 23:50:00"/>
    <m/>
    <s v="ACT REALIZADA SIN NOVEDAD"/>
    <d v="1899-12-30T00:00:00"/>
    <d v="1899-12-30T00:00:00"/>
    <d v="1899-12-30T00:00:00"/>
  </r>
  <r>
    <s v="INC000002605781"/>
    <s v="HOSTING VIRTUAL"/>
    <x v="17"/>
    <s v="DUOC TICKET AUTOMATICO"/>
    <s v="RODRIGO VÁSQUEZ MUÑOZ"/>
    <s v="frp_eavend"/>
    <s v="3-Moderado/Limitado"/>
    <x v="0"/>
    <s v="Baja"/>
    <x v="1"/>
    <s v="FUNDACION INSTITUTO PROFESIONAL DUOC UC"/>
    <s v="DUOC|REQ| Restore Servidor PRD-FUSE-02"/>
    <s v="09/02/2024 10:41:23"/>
    <s v="09/02/2024 10:43:13"/>
    <s v="Cerrado"/>
    <s v="CDP ANTIGUO 1"/>
    <s v="CDP ANTIGUO 2"/>
    <s v="13/02/2024 17:10:25"/>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 victor sepulveda_x000a__x000a_Teléfono de contacto: N/A_x000a__x000a_Acciones realizadas: restaurada correctamente vm del dia 27-01-2024_x000a__x000a_Solución paliativa o definitiva: restaurada correctamente vm del dia 27-01-"/>
    <d v="1900-01-03T05:42:56"/>
    <d v="1900-01-03T06:29:02"/>
    <d v="1899-12-30T00:46:06"/>
  </r>
  <r>
    <s v="INC000002605801"/>
    <s v="INFRAESTRUCTURA DC"/>
    <x v="2"/>
    <s v="APQ ACCESOS"/>
    <s v="JONATHAN A MARQUEZ ASTENGO"/>
    <s v="tct_patcag"/>
    <s v="4-Menor/Localizado"/>
    <x v="0"/>
    <s v="Baja"/>
    <x v="0"/>
    <s v="TELEFONICA EMPRESAS DE CHILE SA"/>
    <s v="SUPERVISION ACCIONA/CRQ 81723"/>
    <s v="09/02/2024 11:13:12"/>
    <s v="09/02/2024 11:14:26"/>
    <s v="Cerrado"/>
    <s v="CDP ANTIGUO 1"/>
    <s v="CDP ANTIGUO 2"/>
    <s v="09/02/2024 15:40:12"/>
    <s v="09/02/2024 23:50:00"/>
    <s v="PREVENTIVO: NO_x000a_CÓDIGO DE SERVICIO:_x000a_DIRECCIÓN:  DCSM_x000a_QUIEN REPORTA: RENE VILLEGAS_x000a_CONTACTO EN TERRENO: DC OPERADOR N1_x000a_PROBLEMA: INGRESO EQUIPO_x000a_REQUERIMIENTO: INGRESO DE EQUIPAMIENTO TIC 4 RACK A02"/>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05933"/>
    <s v="HOUSING"/>
    <x v="14"/>
    <s v="BELIEVE"/>
    <s v="PATRICIO A CASTILLO GONZALEZ"/>
    <s v="frp_jolsso"/>
    <s v="3-Moderado/Limitado"/>
    <x v="1"/>
    <s v="Media"/>
    <x v="1"/>
    <s v="TELEFONICA EMPRESAS DE CHILE SA"/>
    <s v="GESTION DATACENTER/ ACCESOS /TELEFONICA EMPRESAS DE CHILE SA"/>
    <s v="09/02/2024 11:52:17"/>
    <s v="09/02/2024 11:54:18"/>
    <s v="Cerrado"/>
    <s v="CDP ANTIGUO 1"/>
    <s v="CDP ANTIGUO 2"/>
    <s v="09/02/2024 12:07:20"/>
    <s v="09/02/2024 23:50:00"/>
    <s v="EMPRESA:TELEFONICA EMPRESAS DE CHILE SA_x000a_CÓDIGO DE SERVICIO: _x000a_DIRECCIÓN: Calle San Martin #50, Santiago Centro, Santiago_x000a_NOMBRE DE QUIEN REPORTA:Jean Paul Jara_x000a_TELÉFONO DE QUIEN REPORTA: +569 83828137_x000a_NOMBRE DE CONTACTO EN TERRENO: _x000a_REQUERIMIENTO: Inspecc"/>
    <s v="ACCESOS AUTORIZADOS"/>
    <d v="1899-12-30T00:02:09"/>
    <d v="1899-12-30T00:15:03"/>
    <d v="1899-12-30T00:12:54"/>
  </r>
  <r>
    <s v="INC000002605973"/>
    <s v="RED INTERNA"/>
    <x v="10"/>
    <s v="APOQUINDO TI"/>
    <s v="RICARDO F ORELLANA MARDONES"/>
    <s v="tct_rorell"/>
    <s v="4-Menor/Localizado"/>
    <x v="0"/>
    <s v="Baja"/>
    <x v="0"/>
    <s v="TELEFONICA EMPRESAS DE CHILE SA"/>
    <s v="RONDA Y MEDICIÓN DE TEMPERATURAS EN SALAS TIC  18:30"/>
    <s v="09/02/2024 12:18:31"/>
    <s v="09/02/2024 12:20:24"/>
    <s v="Cerrado"/>
    <s v="TI"/>
    <s v="CLIMA"/>
    <s v="09/02/2024 19:44:02"/>
    <s v="09/02/2024 23:50:00"/>
    <m/>
    <s v="ACT REALIZADA SIN NOVEDAD"/>
    <d v="1899-12-30T00:00:00"/>
    <d v="1899-12-30T00:00:00"/>
    <d v="1899-12-30T00:00:00"/>
  </r>
  <r>
    <s v="INC000002605979"/>
    <s v="HOSTING VIRTUAL"/>
    <x v="3"/>
    <s v="DUOC TICKET AUTOMATICO"/>
    <s v="DEIBY Y SANTOYO MONTEROLA"/>
    <s v="frp_eavend"/>
    <s v="3-Moderado/Limitado"/>
    <x v="0"/>
    <s v="Baja"/>
    <x v="1"/>
    <s v="FUNDACION INSTITUTO PROFESIONAL DUOC UC"/>
    <s v="DUOC|REQ | Eliminar Restore de VDC"/>
    <s v="09/02/2024 12:25:15"/>
    <s v="09/02/2024 12:27:53"/>
    <s v="Cerrado"/>
    <s v="CDP ANTIGUO 1"/>
    <s v="CDP ANTIGUO 2"/>
    <s v="12/02/2024 10:03:44"/>
    <s v="12/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realiza el borrado de la maquina solicitada_x000a__x000a_Solución paliativa o definitiva:N/A_x000a__x000a_Acciones de Mejora, Recomendaciones:N/A_x000a__x000a_Causa Raíz:N"/>
    <d v="1900-01-01T17:37:15"/>
    <d v="1900-01-01T21:38:29"/>
    <d v="1899-12-30T04:01:14"/>
  </r>
  <r>
    <s v="INC000002606007"/>
    <s v="SAP"/>
    <x v="9"/>
    <s v="CLOUD SAP HANA"/>
    <s v="EWALD R GALAZ MILLALEO"/>
    <s v="tct_egalaz"/>
    <s v="4-Menor/Localizado"/>
    <x v="0"/>
    <s v="Baja"/>
    <x v="1"/>
    <s v="TELEFONICA GLOBAL TECHNOLOGY S.A.AGENCIA EN CHILE"/>
    <s v="Checklist diario clientes 05.02.2024"/>
    <s v="09/02/2024 12:05:19"/>
    <s v="09/02/2024 12:06:03"/>
    <s v="Cerrado"/>
    <s v="Service"/>
    <s v="Internal"/>
    <s v="09/02/2024 12:07:45"/>
    <s v="09/02/2024 23:50:00"/>
    <s v="Se adjunta Checklist Diario de los clientes;_x000a_- HCUA ECC_x000a_- Sugal ECC"/>
    <s v="Se adjunta Checklist Diario de los clientes;_x000a_- HCUA ECC_x000a_- Sugal ECC"/>
    <d v="1899-12-30T00:00:00"/>
    <d v="1899-12-30T00:02:26"/>
    <d v="1899-12-30T00:02:26"/>
  </r>
  <r>
    <s v="INC000002606011"/>
    <s v="SAP"/>
    <x v="9"/>
    <s v="CLOUD SAP HANA"/>
    <s v="EWALD R GALAZ MILLALEO"/>
    <s v="tct_egalaz"/>
    <s v="4-Menor/Localizado"/>
    <x v="0"/>
    <s v="Baja"/>
    <x v="1"/>
    <s v="TELEFONICA GLOBAL TECHNOLOGY S.A.AGENCIA EN CHILE"/>
    <s v="Informe Mensual clientes Mes de Enero 2024"/>
    <s v="09/02/2024 12:08:44"/>
    <s v="09/02/2024 12:09:50"/>
    <s v="Cerrado"/>
    <s v="Service"/>
    <s v="Internal"/>
    <s v="09/02/2024 12:11:18"/>
    <s v="09/02/2024 23:50:00"/>
    <s v="Se adjunta Informe Mensual de los clientes; _x000a_- Acma ECC_x000a_- HCUA ECC_x000a_- Sugal ECC"/>
    <s v="Se adjunta Informe Mensual de los clientes; _x000a_- Acma ECC_x000a_- HCUA ECC_x000a_- Sugal ECC"/>
    <d v="1899-12-30T00:00:00"/>
    <d v="1899-12-30T00:02:34"/>
    <d v="1899-12-30T00:02:34"/>
  </r>
  <r>
    <s v="INC000002606013"/>
    <s v="SAP"/>
    <x v="9"/>
    <s v="CLOUD SAP HANA"/>
    <s v="EWALD R GALAZ MILLALEO"/>
    <s v="tct_egalaz"/>
    <s v="4-Menor/Localizado"/>
    <x v="0"/>
    <s v="Baja"/>
    <x v="1"/>
    <s v="TELEFONICA GLOBAL TECHNOLOGY S.A.AGENCIA EN CHILE"/>
    <s v="Checklist diario clientes 06.02.2024"/>
    <s v="09/02/2024 12:11:46"/>
    <s v="09/02/2024 12:12:36"/>
    <s v="Cerrado"/>
    <s v="Service"/>
    <s v="Internal"/>
    <s v="09/02/2024 12:13:31"/>
    <s v="09/02/2024 23:50:00"/>
    <s v="Se adjunta Checklist Diario de los clientes;_x000a_- HCUA ECC_x000a_- Sugal ECC"/>
    <s v="Se adjunta Checklist Diario de los clientes;_x000a_- HCUA ECC_x000a_- Sugal ECC"/>
    <d v="1899-12-30T00:00:00"/>
    <d v="1899-12-30T00:01:45"/>
    <d v="1899-12-30T00:01:45"/>
  </r>
  <r>
    <s v="INC000002606017"/>
    <s v="SAP"/>
    <x v="9"/>
    <s v="CLOUD SAP HANA"/>
    <s v="EWALD R GALAZ MILLALEO"/>
    <s v="tct_egalaz"/>
    <s v="4-Menor/Localizado"/>
    <x v="0"/>
    <s v="Baja"/>
    <x v="1"/>
    <s v="TELEFONICA GLOBAL TECHNOLOGY S.A.AGENCIA EN CHILE"/>
    <s v="Checklist diario clientes 07.02.2024"/>
    <s v="09/02/2024 12:19:48"/>
    <s v="09/02/2024 12:21:57"/>
    <s v="Cerrado"/>
    <s v="Service"/>
    <s v="Internal"/>
    <s v="09/02/2024 12:24:07"/>
    <s v="09/02/2024 23:50:00"/>
    <s v="Se adjunta Checklist Diario de los clientes;_x000a_- HCUA ECC_x000a_- Sugal ECC"/>
    <s v="Se adjunta Checklist Diario de los clientes;_x000a_- HCUA ECC_x000a_- Sugal ECC"/>
    <d v="1899-12-30T00:00:00"/>
    <d v="1899-12-30T00:04:19"/>
    <d v="1899-12-30T00:04:19"/>
  </r>
  <r>
    <s v="INC000002606019"/>
    <s v="SAP"/>
    <x v="9"/>
    <s v="CLOUD SAP HANA"/>
    <s v="EWALD R GALAZ MILLALEO"/>
    <s v="tct_egalaz"/>
    <s v="4-Menor/Localizado"/>
    <x v="0"/>
    <s v="Baja"/>
    <x v="1"/>
    <s v="TELEFONICA GLOBAL TECHNOLOGY S.A.AGENCIA EN CHILE"/>
    <s v="Checklist diario clientes 08.02.2024"/>
    <s v="09/02/2024 12:25:19"/>
    <s v="09/02/2024 12:25:21"/>
    <s v="Cerrado"/>
    <s v="Service"/>
    <s v="Internal"/>
    <s v="09/02/2024 12:25:58"/>
    <s v="09/02/2024 23:50:00"/>
    <s v="Se adjunta Checklist Diario de los clientes;_x000a_- HCUA ECC_x000a_- Sugal ECC"/>
    <s v="Se adjunta Checklist Diario de los clientes;_x000a_- HCUA ECC_x000a_- Sugal ECC"/>
    <d v="1899-12-30T00:00:00"/>
    <d v="1899-12-30T00:00:39"/>
    <d v="1899-12-30T00:00:39"/>
  </r>
  <r>
    <s v="INC000002606021"/>
    <s v="SAP"/>
    <x v="9"/>
    <s v="CLOUD SAP HANA"/>
    <s v="EWALD R GALAZ MILLALEO"/>
    <s v="tct_egalaz"/>
    <s v="4-Menor/Localizado"/>
    <x v="0"/>
    <s v="Baja"/>
    <x v="1"/>
    <s v="TELEFONICA GLOBAL TECHNOLOGY S.A.AGENCIA EN CHILE"/>
    <s v="Checklist diario clientes 09.02.2024"/>
    <s v="09/02/2024 12:26:21"/>
    <s v="09/02/2024 12:27:03"/>
    <s v="Cerrado"/>
    <s v="Service"/>
    <s v="Internal"/>
    <s v="09/02/2024 12:28:11"/>
    <s v="09/02/2024 23:50:00"/>
    <s v="Se adjunta Checklist Diario de los clientes;_x000a_- HCUA ECC_x000a_- Sugal ECC"/>
    <s v="Se adjunta Checklist Diario de los clientes;_x000a_- HCUA ECC_x000a_- Sugal ECC"/>
    <d v="1899-12-30T00:00:00"/>
    <d v="1899-12-30T00:01:50"/>
    <d v="1899-12-30T00:01:50"/>
  </r>
  <r>
    <s v="INC000002606038"/>
    <s v="HOSTING VIRTUAL"/>
    <x v="6"/>
    <s v="SISTEMA OPERATIVO MICROSOFT"/>
    <s v="JAVIER CUEVAS"/>
    <s v="tct_jacuev"/>
    <s v="4-Menor/Localizado"/>
    <x v="0"/>
    <s v="Baja"/>
    <x v="1"/>
    <s v="TELEFONICA GLOBAL TECHNOLOGY S.A.AGENCIA EN CHILE"/>
    <s v="rEQUERIMIENTO sOC dEEP sECURITY"/>
    <s v="09/02/2024 12:48:32"/>
    <s v="09/02/2024 12:49:37"/>
    <s v="Cerrado"/>
    <s v="TI"/>
    <s v="SISTEMAS OPERATIVOS"/>
    <s v="12/02/2024 10:52:51"/>
    <s v="12/02/2024 23:50:00"/>
    <s v="Folio generado automáticamente para atender requerimiento del cliente. La solicitud fue realizada directamente al área resolutoria sin pasar por el flujo de mesa de ayuda"/>
    <s v="OK"/>
    <d v="1900-01-01T18:23:41"/>
    <d v="1900-01-01T22:04:19"/>
    <d v="1899-12-30T03:40:38"/>
  </r>
  <r>
    <s v="INC000002606055"/>
    <s v="HOUSING"/>
    <x v="8"/>
    <s v="BELIEVE"/>
    <s v="FERNEY D GARZON PEÑA"/>
    <s v="frp_xgambo"/>
    <s v="3-Moderado/Limitado"/>
    <x v="1"/>
    <s v="Media"/>
    <x v="1"/>
    <s v="TELEFONICA EMPRESAS DE CHILE SA"/>
    <s v="GESTION DATACENTER/ ACCESOS / DXC"/>
    <s v="09/02/2024 13:33:56"/>
    <s v="09/02/2024 13:35:57"/>
    <s v="Cerrado"/>
    <s v="COMUNICACIONES"/>
    <s v="VPN IP - MPLS"/>
    <s v="09/02/2024 13:47:50"/>
    <s v="09/02/2024 23:50:00"/>
    <s v="EMPRESA: DXC_x000a_CÓDIGO DE SERVICIO: _x000a_DIRECCIÓN:AV. Presidente Prieto #226, Paine, Santiago_x000a_NOMBRE DE QUIEN REPORTA:Ferney Garzon_x000a_TELÉFONO DE QUIEN REPORTA:  56 2 25774418_x000a_NOMBRE DE CONTACTO EN TERRENO: _x000a_REQUERIMIENTO :  Cambio de disco por rotura de HW_x000a_EQUI"/>
    <m/>
    <d v="1899-12-30T00:00:00"/>
    <d v="1899-12-30T00:13:54"/>
    <d v="1899-12-30T00:13:54"/>
  </r>
  <r>
    <s v="INC000002606117"/>
    <s v="VPN IP - MPLS"/>
    <x v="3"/>
    <s v="GESTION HD"/>
    <s v="PABLO N OLIVA ALARCON"/>
    <s v="frp_pcamay"/>
    <s v="3-Moderado/Limitado"/>
    <x v="1"/>
    <s v="Media"/>
    <x v="1"/>
    <s v="ASF LOGISTICA SPA"/>
    <s v="HD/Clonación maquina ARANDA_APP01"/>
    <s v="09/02/2024 12:36:14"/>
    <s v="09/02/2024 12:37:01"/>
    <s v="Cerrado"/>
    <s v="CDP ANTIGUO 1"/>
    <s v="CDP ANTIGUO 2"/>
    <s v="09/02/2024 17:07:58"/>
    <s v="09/02/2024 23:50:00"/>
    <s v="PREVENTIVO: NO_x000a_CODIGO DE SERVICIO:_x000a_DIRECCION:_x000a_QUIEN REPORTA:(56) 2-26773175 ((56) 9-91879518 Juan Esteban Puente Cox_x000a_CONTACTO EN TERRENO:(56) 2-26773175 ((56) 9-91879518 Juan Esteban Puente Cox_x000a_PROBLEMA:_x000a_REQUERIMIENTO:Favor ver la posibilidad de clonar l"/>
    <s v="FASE RESOLUCIÓN Y RECUPERACIÓN_x000a__x000a_Se efectúa contacto con cliente: Juan Puente_x000a__x000a_Teléfono de contacto: NA_x000a__x000a_Acciones realizadas: Se informa a cliente de procedimiento para realizar la clonacion de manera autogestionada, ademas de que debe contar con ventana"/>
    <d v="1899-12-30T00:38:31"/>
    <d v="1899-12-30T04:31:44"/>
    <d v="1899-12-30T03:53:13"/>
  </r>
  <r>
    <s v="INC000002606122"/>
    <s v="VPN IP - MPLS"/>
    <x v="12"/>
    <s v="GESTION HD"/>
    <s v="DENISE CRUZAT ETCHEBERRY"/>
    <s v="frp_pcamay"/>
    <s v="3-Moderado/Limitado"/>
    <x v="1"/>
    <s v="Media"/>
    <x v="1"/>
    <s v="TELEFONICA GLOBAL TECHNOLOGY S.A.AGENCIA EN CHILE"/>
    <s v="HD/Accesos Consola Deep"/>
    <s v="09/02/2024 12:51:41"/>
    <s v="09/02/2024 12:53:32"/>
    <s v="Cancelado"/>
    <s v="CDP ANTIGUO 1"/>
    <s v="CDP ANTIGUO 2"/>
    <s v="09/02/2024 13:14:04"/>
    <s v="09/02/2024 13:14:04"/>
    <s v="PREVENTIVO: NO_x000a_CODIGO DE SERVICIO:_x000a_DIRECCION:_x000a_QUIEN REPORTA:+56 9 9535 4350  Javier Andres Cuevas Flores_x000a_CONTACTO EN TERRENO:_x000a_PROBLEMA:_x000a_REQUERIMIENTO:Favor crear folio a @SOC Empresas _x000a__x000a_ _x000a__x000a_Necesitamos  usuario en Consolas Deep Solo Lectura  para ver esta"/>
    <s v="ticket creado por SOC_x000a__x000a_Estimado JAVIER ANDRES CUEVAS FLORES: _x000a__x000a_Junto con saludar, le informamos que su requerimiento está siendo atendido según folio INC000002605878_x000a_Con el fin de asegurar la calidad de la atención, le solicitamos por favor mantener el n"/>
    <d v="1899-12-30T00:00:00"/>
    <d v="1899-12-30T00:22:23"/>
    <d v="1899-12-30T00:22:23"/>
  </r>
  <r>
    <s v="INC000002606178"/>
    <s v="INFRAESTRUCTURA DC"/>
    <x v="2"/>
    <s v="APQ ACCESOS"/>
    <s v="JONATHAN A MARQUEZ ASTENGO"/>
    <s v="tct_jmarqu"/>
    <s v="4-Menor/Localizado"/>
    <x v="0"/>
    <s v="Baja"/>
    <x v="0"/>
    <s v="TELEFONICA CYBERSECURITY TECH CHILE SPA"/>
    <s v="FACTIBILIDAD CAJA LOS HEROES/CRQ 82131"/>
    <s v="09/02/2024 15:35:35"/>
    <s v="09/02/2024 15:35:55"/>
    <s v="Cerrado"/>
    <s v="CDP ANTIGUO 1"/>
    <s v="CDP ANTIGUO 2"/>
    <s v="09/02/2024 15:41:16"/>
    <s v="09/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06183"/>
    <s v="RED INTERNA"/>
    <x v="0"/>
    <s v="APQ ACCESOS"/>
    <s v="CARLOS F ARAYA RAMIREZ"/>
    <s v="tct_cararr"/>
    <s v="4-Menor/Localizado"/>
    <x v="0"/>
    <s v="Baja"/>
    <x v="1"/>
    <s v="TELEFONICA CYBERSECURITY TECH CHILE SPA"/>
    <s v="FACTIBILIDAD 82107"/>
    <s v="09/02/2024 15:42:24"/>
    <s v="09/02/2024 15:44:02"/>
    <s v="Cerrado"/>
    <s v="CDP ANTIGUO 1"/>
    <s v="CDP ANTIGUO 2"/>
    <s v="09/02/2024 18:11:59"/>
    <s v="09/02/2024 23:50:00"/>
    <m/>
    <s v="factiblidad enviada"/>
    <d v="1899-12-30T00:00:00"/>
    <d v="1899-12-30T02:29:35"/>
    <d v="1899-12-30T02:29:35"/>
  </r>
  <r>
    <s v="INC000002606309"/>
    <s v="TICKET-INTELIGENTE"/>
    <x v="7"/>
    <s v="GESTION TI"/>
    <s v="VICTOR SEPULVEDA GAMARRA"/>
    <s v="USR_TSIGHT"/>
    <s v="1-Extenso/Generalizado"/>
    <x v="0"/>
    <s v="Baja"/>
    <x v="3"/>
    <s v="FUNDACION INSTITUTO PROFESIONAL DUOC UC"/>
    <s v="fiprdu01 - srvbackhomeprd01_vm TICKET AUTOMATICO"/>
    <s v="09/02/2024 14:21:38"/>
    <s v="09/02/2024 14:21:38"/>
    <s v="Cerrado"/>
    <s v="TI"/>
    <s v="SISTEMAS OPERATIVOS"/>
    <s v="09/02/2024 16:25:24"/>
    <s v="09/02/2024 23:50:00"/>
    <s v="PREVENTIVO=SI_x000a_CODIGO DE SERVICIO=srvbackhomeprd01_VM_x000a_DIRECCION=NULL_x000a_CIUDAD=NULL_x000a_COMUNA LOCAL=_x000a_REGION=NULL_x000a_QUIEN REPORTA=Ticket automático_x000a_CONTACTO EN TERRENO=_x000a_PROBLEMA=High RAM Usage Alert for Node FIPRDU01 - srvbackhomeprd01_VM_x000a_REQUERIMIENTO=_x000a_EQUIPOS EN"/>
    <s v="Se revisa servidor SRVBACKHOMEPRD01, encontrando peaks de consumo por parte de AV Sophos, servicio apache se encuentra operativo y no se aprecia afectación de servicio."/>
    <d v="1899-12-30T01:41:10"/>
    <d v="1899-12-30T02:03:46"/>
    <d v="1899-12-30T00:22:36"/>
  </r>
  <r>
    <s v="INC000002606389"/>
    <s v="TICKET-INTELIGENTE"/>
    <x v="4"/>
    <s v="GESTION TI"/>
    <s v="JUAN P SEGURA VARGAS"/>
    <s v="USR_TSIGHT"/>
    <s v="1-Extenso/Generalizado"/>
    <x v="0"/>
    <s v="Baja"/>
    <x v="3"/>
    <s v="FUNDACION INSTITUTO PROFESIONAL DUOC UC"/>
    <s v="fiprdu01 - srvfs01_vm TICKET AUTOMATICO"/>
    <s v="09/02/2024 15:39:42"/>
    <s v="09/02/2024 15:39:42"/>
    <s v="Cerrado"/>
    <s v="TI"/>
    <s v="SISTEMAS OPERATIVOS"/>
    <s v="09/02/2024 17:16:33"/>
    <s v="09/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0:47:59"/>
    <d v="1899-12-30T01:36:51"/>
    <d v="1899-12-30T00:48:52"/>
  </r>
  <r>
    <s v="INC000002606458"/>
    <s v="HOUSING"/>
    <x v="8"/>
    <s v="BELIEVE"/>
    <s v="JAIRO A SALINAS GARAY"/>
    <s v="frp_jcarri"/>
    <s v="3-Moderado/Limitado"/>
    <x v="1"/>
    <s v="Media"/>
    <x v="1"/>
    <s v="HUAWEI CHILE S A"/>
    <s v="GESTION DATACENTER/ ACCESOS /HUAWEI CHILE S A"/>
    <s v="09/02/2024 19:17:57"/>
    <s v="09/02/2024 19:23:34"/>
    <s v="Cerrado"/>
    <s v="COMUNICACIONES"/>
    <s v="VPN IP - MPLS"/>
    <s v="09/02/2024 20:20:43"/>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19:52"/>
    <d v="1899-12-30T01:02:46"/>
    <d v="1899-12-30T00:42:54"/>
  </r>
  <r>
    <s v="INC000002606467"/>
    <s v="HOUSING"/>
    <x v="8"/>
    <s v="BELIEVE"/>
    <s v="JAIRO A SALINAS GARAY"/>
    <s v="frp_jcarri"/>
    <s v="3-Moderado/Limitado"/>
    <x v="1"/>
    <s v="Media"/>
    <x v="1"/>
    <s v="HUAWEI CHILE S A"/>
    <s v="GESTION DATACENTER/ ACCESOS /HUAWEI CHILE S A"/>
    <s v="09/02/2024 19:33:10"/>
    <s v="09/02/2024 19:34:35"/>
    <s v="Cerrado"/>
    <s v="COMUNICACIONES"/>
    <s v="VPN IP - MPLS"/>
    <s v="09/02/2024 20:21:07"/>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03"/>
    <d v="1899-12-30T00:47:57"/>
    <d v="1899-12-30T00:27:54"/>
  </r>
  <r>
    <s v="INC000002606469"/>
    <s v="HOUSING"/>
    <x v="8"/>
    <s v="BELIEVE"/>
    <s v="JAIRO A SALINAS GARAY"/>
    <s v="frp_jcarri"/>
    <s v="3-Moderado/Limitado"/>
    <x v="1"/>
    <s v="Media"/>
    <x v="1"/>
    <s v="HUAWEI CHILE S A"/>
    <s v="GESTION DATACENTER/ ACCESOS /HUAWEI CHILE S A"/>
    <s v="09/02/2024 19:36:47"/>
    <s v="09/02/2024 19:38:12"/>
    <s v="Cerrado"/>
    <s v="COMUNICACIONES"/>
    <s v="VPN IP - MPLS"/>
    <s v="09/02/2024 20:21:30"/>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16"/>
    <d v="1899-12-30T00:44:43"/>
    <d v="1899-12-30T00:24:27"/>
  </r>
  <r>
    <s v="INC000002606500"/>
    <s v="HOUSING"/>
    <x v="13"/>
    <s v="BELIEVE"/>
    <s v="RICARDO F ORELLANA MARDONES"/>
    <s v="frp_xgambo"/>
    <s v="3-Moderado/Limitado"/>
    <x v="1"/>
    <s v="Media"/>
    <x v="1"/>
    <s v="TELEFONICA EMPRESAS DE CHILE SA"/>
    <s v="GESTION DATACENTER/ ACCESOS / TELEFONICA EMPRESAS DE CHILE SA"/>
    <s v="10/02/2024 9:20:14"/>
    <s v="10/02/2024 9:21:47"/>
    <s v="Cerrado"/>
    <s v="CDP ANTIGUO 1"/>
    <s v="CDP ANTIGUO 2"/>
    <s v="10/02/2024 9:36:55"/>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45"/>
    <d v="1899-12-30T00:16:41"/>
    <d v="1899-12-30T00:09:56"/>
  </r>
  <r>
    <s v="INC000002606503"/>
    <s v="HOUSING"/>
    <x v="13"/>
    <s v="BELIEVE"/>
    <s v="RICARDO F ORELLANA MARDONES"/>
    <s v="frp_xgambo"/>
    <s v="3-Moderado/Limitado"/>
    <x v="1"/>
    <s v="Media"/>
    <x v="1"/>
    <s v="TELEFONICA EMPRESAS DE CHILE SA"/>
    <s v="GESTION DATACENTER/ ACCESOS / TELEFONICA EMPRESAS DE CHILE SA"/>
    <s v="10/02/2024 9:40:03"/>
    <s v="10/02/2024 9:43:02"/>
    <s v="Cerrado"/>
    <s v="CDP ANTIGUO 1"/>
    <s v="CDP ANTIGUO 2"/>
    <s v="10/02/2024 9:54:21"/>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53"/>
    <d v="1899-12-30T00:14:18"/>
    <d v="1899-12-30T00:07:25"/>
  </r>
  <r>
    <s v="INC000002606510"/>
    <s v="RED INTERNA"/>
    <x v="2"/>
    <s v="APQ ACCESOS"/>
    <s v="YORDI M HURTADO ARAYA"/>
    <s v="tct_yorhua"/>
    <s v="4-Menor/Localizado"/>
    <x v="0"/>
    <s v="Baja"/>
    <x v="1"/>
    <s v="TELEFONICA CYBERSECURITY TECH CHILE SPA"/>
    <s v="RONDA TOMA DE TEMPERATURAS SALAS TIC 16:30"/>
    <s v="09/02/2024 15:56:46"/>
    <s v="09/02/2024 15:57:10"/>
    <s v="Cerrado"/>
    <s v="CDP ANTIGUO 1"/>
    <s v="CDP ANTIGUO 2"/>
    <s v="09/02/2024 16:36:04"/>
    <s v="09/02/2024 23:50:00"/>
    <s v="RONDA TOMA DE TEMPERATURAS SALAS TIC 16:30"/>
    <s v="RONDA REALIZADA"/>
    <d v="1899-12-30T00:00:00"/>
    <d v="1899-12-30T00:39:18"/>
    <d v="1899-12-30T00:39:18"/>
  </r>
  <r>
    <s v="INC000002606524"/>
    <s v="RED INTERNA"/>
    <x v="6"/>
    <s v="APQ ACCESOS"/>
    <s v="ALEJANDRO ACEVEDO VALENZUELA"/>
    <s v="tct_yorhua"/>
    <s v="4-Menor/Localizado"/>
    <x v="0"/>
    <s v="Baja"/>
    <x v="1"/>
    <s v="TELEFONICA CYBERSECURITY TECH CHILE SPA"/>
    <s v="REVISION DE CORREO, NO RECIBE CORREOS"/>
    <s v="09/02/2024 16:26:36"/>
    <s v="09/02/2024 16:31:49"/>
    <s v="Cerrado"/>
    <s v="CDP ANTIGUO 1"/>
    <s v="CDP ANTIGUO 2"/>
    <s v="10/02/2024 1:11:30"/>
    <s v="10/02/2024 23:50:00"/>
    <s v="PREVENTIVO: SI/NO_x000a_CODIGO DE SERVICIO: NO APLICA_x000a_DIRECCION:  NO APLICA_x000a_QUIEN REPORTA: KATHERINE DIAZ_x000a_CONTACTO EN TERRENO: OPERACIONES DATA CENTER _x000a_PROBLEMA: PROBLEMAS EN LA RECEPCION DE CORREO, DOMINIO @TELEFONICA.COM, Y ALGUNOS DOMINIOS  @tic.cl CORREOS"/>
    <s v="Síntoma:  Usuarios reciben un NDR al enviar correos a externos. El flujo de correos a externos esté bloqueado._x000a_ _x000a_Causa:  La organización esté enviando correos en masa. _x000a_ _x000a_Resolución:  Comentamos en llamada que el flujo de correo de la organización está b"/>
    <d v="1899-12-30T08:18:25"/>
    <d v="1899-12-30T08:44:54"/>
    <d v="1899-12-30T00:26:29"/>
  </r>
  <r>
    <s v="INC000002606650"/>
    <s v="VPN IP - MPLS"/>
    <x v="6"/>
    <s v="BELIEVE"/>
    <s v="ALEJANDRO ACEVEDO VALENZUELA"/>
    <s v="frp_cnavar"/>
    <s v="3-Moderado/Limitado"/>
    <x v="1"/>
    <s v="Media"/>
    <x v="1"/>
    <s v="TELEFONICA GLOBAL TECHNOLOGY S.A.AGENCIA EN CHILE"/>
    <s v="HD/ Creación de Folio"/>
    <s v="09/02/2024 19:19:51"/>
    <s v="09/02/2024 19:21:15"/>
    <s v="Cerrado"/>
    <s v="CDP ANTIGUO 1"/>
    <s v="CDP ANTIGUO 2"/>
    <s v="09/02/2024 20:35:46"/>
    <s v="09/02/2024 23:50:00"/>
    <s v="PREVENTIVO: NO_x000a_CODIGO DE SERVICIO: CUENTA_x000a_DIRECCION:_x000a_QUIEN REPORTA:  Alejandro Acevedo_x000a_CONTACTO EN TERRENO:_x000a_PROBLEMA:_x000a_REQUERIMIENTO:_x000a__x000a_Buenas Tardes_x000a_Se requiere de su acostumbrado apoyo para la creación de folio el mismo_x000a_consiste en habilitación de cuenta"/>
    <s v="cuenta nuevamente habilitada a nivel de vpn. usuario verifica quedando operativo."/>
    <d v="1899-12-30T00:01:23"/>
    <d v="1899-12-30T01:15:55"/>
    <d v="1899-12-30T01:14:32"/>
  </r>
  <r>
    <s v="INC000002606651"/>
    <s v="HOUSING"/>
    <x v="8"/>
    <s v="ADMINISTRADORES RESIDENTES"/>
    <s v="JAIRO A SALINAS GARAY"/>
    <s v="frp_jugonz"/>
    <s v="3-Moderado/Limitado"/>
    <x v="1"/>
    <s v="Media"/>
    <x v="1"/>
    <s v="HUAWEI CHILE S A"/>
    <s v="GESTION DATACENTER/ ACCESOS / HUAWEI CHILE S A"/>
    <s v="09/02/2024 19:14:35"/>
    <s v="09/02/2024 19:17:37"/>
    <s v="Cerrado"/>
    <s v="COMUNICACIONES"/>
    <s v="VPN IP - MPLS"/>
    <s v="09/02/2024 20:21:58"/>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33"/>
    <d v="1899-12-30T01:07:23"/>
    <d v="1899-12-30T00:46:50"/>
  </r>
  <r>
    <s v="INC000002606655"/>
    <s v="HOSTING VIRTUAL"/>
    <x v="6"/>
    <s v="OPERACION N1"/>
    <s v="ALEJANDRO ACEVEDO VALENZUELA"/>
    <s v="tct_aaceve"/>
    <s v="4-Menor/Localizado"/>
    <x v="0"/>
    <s v="Baja"/>
    <x v="1"/>
    <s v="TELEFONICA GLOBAL TECHNOLOGY S.A.AGENCIA EN CHILE"/>
    <s v="Procedimiento de Bloqueo / Desbloqueo de VPN"/>
    <s v="09/02/2024 19:22:08"/>
    <s v="09/02/2024 19:24:19"/>
    <s v="Cerrado"/>
    <s v="TI"/>
    <s v="SISTEMAS OPERATIVOS"/>
    <s v="12/02/2024 15:43:17"/>
    <s v="12/02/2024 23:50:00"/>
    <s v="Procedimiento de Bloqueo / Desbloqueo de VPN"/>
    <s v="Procedimiento de Bloqueo / Desbloqueo de VPN realizado exitosamente."/>
    <d v="1900-01-01T20:18:32"/>
    <d v="1900-01-01T20:21:09"/>
    <d v="1899-12-30T00:02:37"/>
  </r>
  <r>
    <s v="INC000002606660"/>
    <s v="HOUSING"/>
    <x v="8"/>
    <s v="ADMINISTRADORES RESIDENTES"/>
    <s v="JAIRO A SALINAS GARAY"/>
    <s v="frp_jugonz"/>
    <s v="3-Moderado/Limitado"/>
    <x v="1"/>
    <s v="Media"/>
    <x v="1"/>
    <s v="HUAWEI CHILE S A"/>
    <s v="GESTION DATACENTER/ ACCESOS / HUAWEI CHILE S A"/>
    <s v="09/02/2024 19:29:47"/>
    <s v="09/02/2024 19:31:07"/>
    <s v="Cerrado"/>
    <s v="COMUNICACIONES"/>
    <s v="VPN IP - MPLS"/>
    <s v="09/02/2024 20:22:23"/>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45"/>
    <d v="1899-12-30T00:52:36"/>
    <d v="1899-12-30T00:31:51"/>
  </r>
  <r>
    <s v="INC000002606663"/>
    <s v="HOUSING"/>
    <x v="8"/>
    <s v="ADMINISTRADORES RESIDENTES"/>
    <s v="JAIRO A SALINAS GARAY"/>
    <s v="frp_jugonz"/>
    <s v="3-Moderado/Limitado"/>
    <x v="1"/>
    <s v="Media"/>
    <x v="1"/>
    <s v="HUAWEI CHILE S A"/>
    <s v="GESTION DATACENTER/ ACCESOS / HUAWEI CHILE S A"/>
    <s v="09/02/2024 19:38:20"/>
    <s v="09/02/2024 19:39:26"/>
    <s v="Cerrado"/>
    <s v="COMUNICACIONES"/>
    <s v="VPN IP - MPLS"/>
    <s v="09/02/2024 20:22:47"/>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58"/>
    <d v="1899-12-30T00:44:27"/>
    <d v="1899-12-30T00:23:29"/>
  </r>
  <r>
    <s v="INC000002606712"/>
    <s v="INFRAESTRUCTURA DC"/>
    <x v="2"/>
    <s v="APQ ACCESOS"/>
    <s v="JONATHAN A MARQUEZ ASTENGO"/>
    <s v="tct_jmarqu"/>
    <s v="4-Menor/Localizado"/>
    <x v="0"/>
    <s v="Baja"/>
    <x v="0"/>
    <s v="TELEFONICA CYBERSECURITY TECH CHILE SPA"/>
    <s v="FACTIBILIDAD NSG SERVICIOS/CRQ 82135"/>
    <s v="09/02/2024 17:25:41"/>
    <s v="09/02/2024 17:27:22"/>
    <s v="Cerrado"/>
    <s v="CDP ANTIGUO 1"/>
    <s v="CDP ANTIGUO 2"/>
    <s v="09/02/2024 17:44:37"/>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606717"/>
    <s v="HOUSING"/>
    <x v="11"/>
    <s v="APQ ACCESOS"/>
    <s v="LUIS O MORALES ARENAS"/>
    <s v="tct_luimoa"/>
    <s v="4-Menor/Localizado"/>
    <x v="0"/>
    <s v="Baja"/>
    <x v="1"/>
    <s v="TELEFONICA EMPRESAS DE CHILE SA"/>
    <s v="SE CREA TICKET POR SUPERVISOR A CLIENTE DXC"/>
    <s v="09/02/2024 18:24:08"/>
    <s v="09/02/2024 18:27:24"/>
    <s v="Cerrado"/>
    <s v="CDP ANTIGUO 1"/>
    <s v="CDP ANTIGUO 2"/>
    <s v="09/02/2024 18:28:57"/>
    <s v="09/02/2024 23:50:00"/>
    <s v="*Estimados:*_x0009_Se realiza Supervisión_x000a__x0009__x000a_*Cliente:*_x0009_DXC_x000a_*Proveedor:*_x0009_Personal de planta DXC_x000a_*Tipo Requerimiento:*_x0009_TRABAJO SIN CRQ_x000a_*N° Ticket Acceso:*_x0009_2606055_x000a_*N° CRQ:*_x0009_NO APLICA_x000a_*Estado CRQ:*_x0009_NO APLICA_x000a_*TKT:*_x0009_NO APLICA_x000a_*Actividad a realizar:*_x0009_Cambio de disc"/>
    <s v="SUPERVISION SIN CRQ/ OK"/>
    <d v="1899-12-30T00:01:33"/>
    <d v="1899-12-30T00:04:49"/>
    <d v="1899-12-30T00:03:16"/>
  </r>
  <r>
    <s v="INC000002606719"/>
    <s v="HOUSING"/>
    <x v="8"/>
    <s v="BELIEVE"/>
    <s v="JAIRO A SALINAS GARAY"/>
    <s v="frp_jolsso"/>
    <s v="3-Moderado/Limitado"/>
    <x v="1"/>
    <s v="Media"/>
    <x v="1"/>
    <s v="HUAWEI CHILE S A"/>
    <s v="GESTION DATACENTER/ ACCESOS /HUAWEI CHILE S A"/>
    <s v="09/02/2024 19:17:23"/>
    <s v="09/02/2024 19:20:10"/>
    <s v="Cerrado"/>
    <s v="COMUNICACIONES"/>
    <s v="VPN IP - MPLS"/>
    <s v="09/02/2024 20:23:08"/>
    <s v="09/02/2024 23:50:00"/>
    <s v="EMPRESA:HUAWEI CHILE S A_x000a_CÓDIGO DE SERVICIO: _x000a_DIRECCIÓN: Av. Presidente Prieto #226, Paine, Santiago_x000a_NOMBRE DE QUIEN REPORTA:Ronald Alayo_x000a_TELÉFONO DE QUIEN REPORTA: 56935662382_x000a_NOMBRE DE CONTACTO EN TERRENO: _x000a_REQUERIMIENTO: Realizacion de trabajos  y tic"/>
    <s v="ACCESOS AUTORIZADOS."/>
    <d v="1899-12-30T00:21:07"/>
    <d v="1899-12-30T01:05:45"/>
    <d v="1899-12-30T00:44:38"/>
  </r>
  <r>
    <s v="INC000002606727"/>
    <s v="BACKUP ON DEMAND"/>
    <x v="3"/>
    <s v="SM OPERACIONES"/>
    <s v="ANGEL CASTRO CABRERA"/>
    <s v="tct_jsegur"/>
    <s v="4-Menor/Localizado"/>
    <x v="0"/>
    <s v="Baja"/>
    <x v="3"/>
    <s v="TELEFONICA GLOBAL TECHNOLOGY S.A.AGENCIA EN CHILE"/>
    <s v="Problemas para respaldar servidor payroll-06-7-dhy // XINERGIA - VM-Desconectada."/>
    <s v="10/02/2024 0:45:45"/>
    <s v="10/02/2024 0:50:04"/>
    <s v="Cerrado"/>
    <s v="TI"/>
    <s v="SERVIDORES VIRTUALES"/>
    <s v="12/02/2024 10:52:13"/>
    <s v="12/02/2024 23:50:00"/>
    <s v="Problemas para respaldar servidor payroll-06-7-dhy // XINERGIA - VM-Desconectada."/>
    <s v="Se efectúa contacto con cliente: Juan Segura_x000a_Teléfono de contacto: Via correo_x000a_Acciones realizadas: Actualmente respaldo se encuentra deshabilitado, hasta que el cliente realice un chequeo de discos en servidor virtual._x000a_Acciones de Mejora, Recomendaciones"/>
    <d v="1900-01-01T03:39:58"/>
    <d v="1900-01-01T10:06:28"/>
    <d v="1899-12-30T06:26:30"/>
  </r>
  <r>
    <s v="INC000002606748"/>
    <s v="HOUSING"/>
    <x v="11"/>
    <s v="APQ ACCESOS"/>
    <s v="JAIRO A SALINAS GARAY"/>
    <s v="tct_jsalin"/>
    <s v="3-Moderado/Limitado"/>
    <x v="1"/>
    <s v="Media"/>
    <x v="1"/>
    <s v="TELEFONICA EMPRESAS DE CHILE SA"/>
    <s v="Pruebas en nueva cruzada MasterCard-DC Paine / DXC-NXS"/>
    <s v="10/02/2024 7:03:47"/>
    <s v="10/02/2024 7:06:01"/>
    <s v="Cerrado"/>
    <s v="CDP ANTIGUO 1"/>
    <s v="CDP ANTIGUO 2"/>
    <s v="10/02/2024 7:06:01"/>
    <s v="10/02/2024 23:50:00"/>
    <s v="Pruebas en nueva cruzada MasterCard-DC Paine / DXC-NXS"/>
    <s v="SUPERVISION CRQ/OK."/>
    <d v="1899-12-30T00:00:00"/>
    <d v="1899-12-30T00:02:14"/>
    <d v="1899-12-30T00:02:14"/>
  </r>
  <r>
    <s v="INC000002606749"/>
    <s v="HOUSING"/>
    <x v="11"/>
    <s v="APQ ACCESOS"/>
    <s v="JAIRO A SALINAS GARAY"/>
    <s v="tct_jsalin"/>
    <s v="3-Moderado/Limitado"/>
    <x v="1"/>
    <s v="Media"/>
    <x v="1"/>
    <s v="TELEFONICA EMPRESAS DE CHILE SA"/>
    <s v="RONDA Y REVISION DE SALAS TECNICAS"/>
    <s v="10/02/2024 7:06:07"/>
    <s v="10/02/2024 7:09:22"/>
    <s v="Cerrado"/>
    <s v="CDP ANTIGUO 1"/>
    <s v="CDP ANTIGUO 2"/>
    <s v="10/02/2024 7:09:22"/>
    <s v="10/02/2024 23:50:00"/>
    <s v="RONDA Y REVISION DE SALAS TECNICAS"/>
    <s v="RONDA REALIZADA."/>
    <d v="1899-12-30T00:00:00"/>
    <d v="1899-12-30T00:03:15"/>
    <d v="1899-12-30T00:03:15"/>
  </r>
  <r>
    <s v="INC000002606750"/>
    <s v="HOUSING"/>
    <x v="11"/>
    <s v="APQ ACCESOS"/>
    <s v="JAIRO A SALINAS GARAY"/>
    <s v="tct_jsalin"/>
    <s v="3-Moderado/Limitado"/>
    <x v="1"/>
    <s v="Media"/>
    <x v="1"/>
    <s v="TELEFONICA EMPRESAS DE CHILE SA"/>
    <s v="TOMA DE ALARMAS DE CLIENTE"/>
    <s v="10/02/2024 7:09:28"/>
    <s v="10/02/2024 7:10:54"/>
    <s v="Cerrado"/>
    <s v="CDP ANTIGUO 1"/>
    <s v="CDP ANTIGUO 2"/>
    <s v="10/02/2024 7:10:54"/>
    <s v="10/02/2024 23:50:00"/>
    <s v="TOMA DE ALARMAS DE CLIENTE"/>
    <s v="TOMA DE ALARMAS REALIZADA."/>
    <d v="1899-12-30T00:00:00"/>
    <d v="1899-12-30T00:01:26"/>
    <d v="1899-12-30T00:01:26"/>
  </r>
  <r>
    <s v="INC000002606767"/>
    <s v="RED INTERNA"/>
    <x v="10"/>
    <s v="APOQUINDO TI"/>
    <s v="RICARDO F ORELLANA MARDONES"/>
    <s v="tct_rorell"/>
    <s v="4-Menor/Localizado"/>
    <x v="0"/>
    <s v="Baja"/>
    <x v="0"/>
    <s v="TELEFONICA EMPRESAS DE CHILE SA"/>
    <s v="RONDA Y MEDICIÓN DE TEMPERATURAS EN SALAS TIC 19:30"/>
    <s v="10/02/2024 10:34:12"/>
    <s v="10/02/2024 10:36:03"/>
    <s v="Cerrado"/>
    <s v="TI"/>
    <s v="CLIMA"/>
    <s v="10/02/2024 19:32:14"/>
    <s v="10/02/2024 23:50:00"/>
    <m/>
    <s v="ACT REALIZADA SIN NOVEDAD"/>
    <d v="1899-12-30T00:00:00"/>
    <d v="1899-12-30T00:00:00"/>
    <d v="1899-12-30T00:00:00"/>
  </r>
  <r>
    <s v="INC000002607183"/>
    <s v="INFRAESTRUCTURA DC"/>
    <x v="2"/>
    <s v="APQ ACCESOS"/>
    <s v="FRANCISCO J FELIU ABARCA"/>
    <s v="tct_frafea"/>
    <s v="4-Menor/Localizado"/>
    <x v="0"/>
    <s v="Baja"/>
    <x v="0"/>
    <s v="TELEFONICA CYBERSECURITY TECH CHILE SPA"/>
    <s v="TICKET DIARIO RONDAS PREVENTIVAS Y TOMA DE TEMPERATURAS EN SALAS TIC"/>
    <s v="09/02/2024 21:10:05"/>
    <s v="09/02/2024 21:14:24"/>
    <s v="Cerrado"/>
    <s v="TI"/>
    <s v="CLIMA"/>
    <s v="10/02/2024 7:25:07"/>
    <s v="10/02/2024 23:50:00"/>
    <s v="PREVENTIVO: SI_x000a_CODIGO DE SERVICIO: N/A_x000a_DIRECCION:  SAN MARTIN 50_x000a_QUIEN REPORTA: FRANCISCO FELIU_x000a_CONTACTO EN TERRENO: FRANCISCO FELIU_x000a_PROBLEMA: N/A_x000a_REQUERIMIENTO: TICKET DIARIO RONDAS PREVENTIVAS Y TOM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7259"/>
    <s v="TICKET-INTELIGENTE"/>
    <x v="6"/>
    <s v="GESTION TI"/>
    <s v="ALEJANDRO ACEVEDO VALENZUELA"/>
    <s v="USR_TSIGHT"/>
    <s v="1-Extenso/Generalizado"/>
    <x v="0"/>
    <s v="Baja"/>
    <x v="3"/>
    <s v="FUNDACION INSTITUTO PROFESIONAL DUOC UC"/>
    <s v="fiprdu01 - srvfs01_vm TICKET AUTOMATICO"/>
    <s v="09/02/2024 22:35:13"/>
    <s v="09/02/2024 22:35:13"/>
    <s v="Cerrado"/>
    <s v="TRUESIGHT"/>
    <s v="TRUESIGHT"/>
    <s v="10/02/2024 1:05:41"/>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45% de ocupación"/>
    <d v="1899-12-30T02:28:04"/>
    <d v="1899-12-30T02:30:28"/>
    <d v="1899-12-30T00:02:24"/>
  </r>
  <r>
    <s v="INC000002607305"/>
    <s v="VPN IP - MPLS"/>
    <x v="6"/>
    <s v="GESTION HD"/>
    <s v="ALEJANDRO ACEVEDO VALENZUELA"/>
    <s v="frp_jesanc"/>
    <s v="4-Menor/Localizado"/>
    <x v="0"/>
    <s v="Baja"/>
    <x v="1"/>
    <s v="TELEFONICA CHILE S.A."/>
    <s v="REQ / Requerimiento TCCT - Baja de usuario - Soporte VDC Global - Diego Ruiz Gomez"/>
    <s v="09/02/2024 23:31:03"/>
    <s v="09/02/2024 23:32:24"/>
    <s v="Cerrado"/>
    <s v="CDP ANTIGUO 1"/>
    <s v="CDP ANTIGUO 2"/>
    <s v="11/02/2024 16:10:15"/>
    <s v="11/02/2024 23:50:00"/>
    <s v="PREVENTIVO:_x000a__x000a_CODIGO DE SERVICIO:_x000a__x000a_DIRECCION:      _x000a__x000a_CIUDAD:             _x000a__x000a_COMUNA:_x000a__x000a_NOMBRE QUIEN REPORTA: Jesús José Nelo Petaquero_x000a__x000a_TELEFONO QUIEN REPORTA: +56 9 9229 0203_x000a__x000a_NOMBRE CONTACTO EN TERRENO:        _x000a__x000a_TELEFONO 1 CONTACTO EN TERRENO:_x000a__x000a_TELEFONO 2"/>
    <s v="Buen día. Se procede a dar de baja usuario diego.ruizgomez.ext@telefonica.com"/>
    <d v="1899-12-31T16:35:02"/>
    <d v="1899-12-31T16:39:12"/>
    <d v="1899-12-30T00:04:10"/>
  </r>
  <r>
    <s v="INC000002607341"/>
    <s v="BACKUP ON DEMAND"/>
    <x v="17"/>
    <s v="BACK UP DATA CENTER (BACKUP ON DEMAND)"/>
    <s v="RODRIGO VÁSQUEZ MUÑOZ"/>
    <s v="tct_rvasqu"/>
    <s v="4-Menor/Localizado"/>
    <x v="0"/>
    <s v="Baja"/>
    <x v="1"/>
    <s v="TELEFONICA GLOBAL TECHNOLOGY S.A.AGENCIA EN CHILE"/>
    <s v="revision estado de plataformas veritas"/>
    <s v="10/02/2024 10:07:18"/>
    <s v="10/02/2024 10:08:27"/>
    <s v="Cerrado"/>
    <s v="CDP ANTIGUO 1"/>
    <s v="CDP ANTIGUO 2"/>
    <s v="11/02/2024 18:18:58"/>
    <s v="11/02/2024 23:50:00"/>
    <s v="revision estado de plataformas veritas, espacios de almacenamiento, cintas. respaldos fallidos"/>
    <s v="FASE RESOLUCIÓN Y RECUPERACIÓN_x000a__x000a_Se efectúa contacto con cliente: N/A_x000a__x000a_Teléfono de contacto: N/A_x000a__x000a_Acciones realizadas: plataformas revisadas completamente dias sabado y domingo para asegurar operacion 24/7_x000a__x000a_Solución paliativa o definitiva: plataformas rev"/>
    <d v="1899-12-31T08:10:31"/>
    <d v="1899-12-31T08:11:40"/>
    <d v="1899-12-30T00:01:09"/>
  </r>
  <r>
    <s v="INC000002607376"/>
    <s v="HOUSING"/>
    <x v="11"/>
    <s v="APQ ACCESOS"/>
    <s v="LUIS O MORALES ARENAS"/>
    <s v="tct_luimoa"/>
    <s v="4-Menor/Localizado"/>
    <x v="0"/>
    <s v="Baja"/>
    <x v="0"/>
    <s v="TELEFONICA EMPRESAS DE CHILE SA"/>
    <s v="SE GENERA TICKET POR REVISION Y TOMA DE ALARMA DE CLIENTES"/>
    <s v="10/02/2024 15:52:54"/>
    <s v="10/02/2024 15:54:16"/>
    <s v="Cerrado"/>
    <s v="CDP ANTIGUO 1"/>
    <s v="CDP ANTIGUO 2"/>
    <s v="10/02/2024 17:34:01"/>
    <s v="10/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607403"/>
    <s v="INFRAESTRUCTURA DC"/>
    <x v="2"/>
    <s v="APQ ACCESOS"/>
    <s v="FRANCISCO J FELIU ABARCA"/>
    <s v="tct_frafea"/>
    <s v="4-Menor/Localizado"/>
    <x v="0"/>
    <s v="Baja"/>
    <x v="0"/>
    <s v="TELEFONICA CYBERSECURITY TECH CHILE SPA"/>
    <s v="TICKET DIARIO RONDA PREVENTIVAS Y LECTURA DE TEMPERATURAS EN SALAS TIC"/>
    <s v="10/02/2024 20:36:14"/>
    <s v="10/02/2024 20:38:54"/>
    <s v="Cerrado"/>
    <s v="TI"/>
    <s v="CLIMA"/>
    <s v="11/02/2024 7:22:24"/>
    <s v="11/02/2024 23:50:00"/>
    <s v="PREVENTIVO: SI_x000a_CODIGO DE SERVICIO: N/A_x000a_DIRECCION:  SAN MARTIN 50_x000a_QUIEN REPORTA: FRANCISCO FELIU_x000a_CONTACTO EN TERRENO: FRANCISCO FELIU_x000a_PROBLEMA: N/A_x000a_REQUERIMIENTO: TICKET DIARIO RONDA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r>
  <r>
    <s v="INC000002607526"/>
    <s v="TICKET-INTELIGENTE"/>
    <x v="7"/>
    <s v="EVENTOS HD"/>
    <s v="VICTOR SEPULVEDA GAMARRA"/>
    <s v="USR_TSIGHT"/>
    <s v="1-Extenso/Generalizado"/>
    <x v="0"/>
    <s v="Baja"/>
    <x v="3"/>
    <s v="TELEFONICA CYBERSECURITY TECH CHILE SPA"/>
    <s v="tctcsp01 - soc-splunk-master TICKET AUTOMATICO"/>
    <s v="10/02/2024 1:31:47"/>
    <s v="10/02/2024 1:31:47"/>
    <s v="Cerrado"/>
    <s v="TI"/>
    <s v="SISTEMAS OPERATIVOS"/>
    <s v="10/02/2024 2:48:49"/>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soc-splunk-master y no se observan Filesystem alertados o alto consumo de memoria."/>
    <d v="1899-12-30T01:15:15"/>
    <d v="1899-12-30T01:17:02"/>
    <d v="1899-12-30T00:01:47"/>
  </r>
  <r>
    <s v="INC000002607604"/>
    <s v="TICKET-INTELIGENTE"/>
    <x v="6"/>
    <s v="GESTION TI"/>
    <s v="ALEJANDRO ACEVEDO VALENZUELA"/>
    <s v="USR_TSIGHT"/>
    <s v="1-Extenso/Generalizado"/>
    <x v="0"/>
    <s v="Baja"/>
    <x v="3"/>
    <s v="FUNDACION INSTITUTO PROFESIONAL DUOC UC"/>
    <s v="fiprdu01 - srvfs01_vm TICKET AUTOMATICO"/>
    <s v="10/02/2024 5:18:16"/>
    <s v="10/02/2024 5:18:16"/>
    <s v="Cerrado"/>
    <s v="TRUESIGHT"/>
    <s v="TRUESIGHT"/>
    <s v="10/02/2024 9:43:57"/>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60% de ocupación"/>
    <d v="1899-12-30T04:23:30"/>
    <d v="1899-12-30T04:25:41"/>
    <d v="1899-12-30T00:02:11"/>
  </r>
  <r>
    <s v="INC000002607702"/>
    <s v="SAP"/>
    <x v="9"/>
    <s v="CLOUD SAP HANA"/>
    <s v="NICOLAS A SAAVEDRA EGUILUZ"/>
    <s v="tct_nsaave"/>
    <s v="4-Menor/Localizado"/>
    <x v="0"/>
    <s v="Baja"/>
    <x v="1"/>
    <s v="TELEFONICA EMPRESAS DE CHILE SA"/>
    <s v="Checklist Diario Cliente 10.02.24"/>
    <s v="10/02/2024 9:09:37"/>
    <s v="10/02/2024 9:11:12"/>
    <s v="Cerrado"/>
    <s v="Service"/>
    <s v="Internal"/>
    <s v="10/02/2024 9:11:49"/>
    <s v="10/02/2024 23:50:00"/>
    <s v="Se realiza Checklist Diario de los clientes; _x000a_HDC_x000a_NUTRISCO"/>
    <s v="Se realiza Checklist Diario de los clientes; _x000a_HDC_x000a_NUTRISCO"/>
    <d v="1899-12-30T00:00:00"/>
    <d v="1899-12-30T00:02:12"/>
    <d v="1899-12-30T00:02:12"/>
  </r>
  <r>
    <s v="INC000002607707"/>
    <s v="HOUSING"/>
    <x v="8"/>
    <s v="BELIEVE"/>
    <s v="LUIS O MORALES ARENAS"/>
    <s v="frp_jreyna"/>
    <s v="3-Moderado/Limitado"/>
    <x v="1"/>
    <s v="Media"/>
    <x v="1"/>
    <s v="FORUM SERVICIOS FINANCIEROS SA"/>
    <s v="GESTION DATACENTER/ ACCESOS  / FORUM"/>
    <s v="10/02/2024 9:23:40"/>
    <s v="10/02/2024 9:24:56"/>
    <s v="Cerrado"/>
    <s v="COMUNICACIONES"/>
    <s v="VPN IP - MPLS"/>
    <s v="10/02/2024 17:31:33"/>
    <s v="10/02/2024 23:50:00"/>
    <s v="EMPRESA:    _x0009_FORUM_x000a_CÓDIGO DE SERVICIO:_x000a_DIRECCIÓN_x000a_NOMBRE DE QUIEN REPORTA:  Roxana Jara Quezada_x000a_TELÉFONO DE QUIEN REPORTA:   +569 94372663_x000a_NOMBRE DE CONTACTO EN TERRENO: Roxana Jara / 9 94372663_x000a__x000a_se requiere ventana para trabajar en rack CA27 en conexione"/>
    <s v="ACCESO AUTORIZADO"/>
    <d v="1899-12-30T07:49:32"/>
    <d v="1899-12-30T08:07:53"/>
    <d v="1899-12-30T00:18:21"/>
  </r>
  <r>
    <s v="INC000002607811"/>
    <s v="RED INTERNA"/>
    <x v="2"/>
    <s v="APQ ACCESOS"/>
    <s v="JAVIER J BRAVO CARVAJAL"/>
    <s v="tct_javcac"/>
    <s v="4-Menor/Localizado"/>
    <x v="0"/>
    <s v="Baja"/>
    <x v="0"/>
    <s v="TELEFONICA CYBERSECURITY TECH CHILE SPA"/>
    <s v="RONDA INSPECTIVA SALAS"/>
    <s v="10/02/2024 10:12:54"/>
    <s v="10/02/2024 10:14:09"/>
    <s v="Cerrado"/>
    <s v="CDP ANTIGUO 1"/>
    <s v="CDP ANTIGUO 2"/>
    <s v="10/02/2024 10:45:58"/>
    <s v="10/02/2024 23:50:00"/>
    <m/>
    <s v="RONDA SALAS REALIZADA"/>
    <d v="1899-12-30T00:00:00"/>
    <d v="1899-12-30T00:00:00"/>
    <d v="1899-12-30T00:00:00"/>
  </r>
  <r>
    <s v="INC000002607813"/>
    <s v="HOUSING"/>
    <x v="13"/>
    <s v="BELIEVE"/>
    <s v="RICARDO F ORELLANA MARDONES"/>
    <s v="frp_xgambo"/>
    <s v="3-Moderado/Limitado"/>
    <x v="1"/>
    <s v="Media"/>
    <x v="3"/>
    <s v="ICETEL SERVICIOS S.A."/>
    <s v="GESTION DATACENTER/ ACCESOS / ICETEL SERVICIOS S.A."/>
    <s v="10/02/2024 10:35:34"/>
    <s v="10/02/2024 10:37:03"/>
    <s v="Cerrado"/>
    <s v="TI"/>
    <s v="CLIMA"/>
    <s v="10/02/2024 11:06:45"/>
    <s v="10/02/2024 23:50:00"/>
    <s v="EMPRESA: ICETEL SERVICIOS S.A._x000a_CÓDIGO DE SERVICIO: _x000a_DIRECCIÓN:Av. Apoquindo #7071, Las Condes, Santiago_x000a_NOMBRE DE QUIEN REPORTA:Francisco Chávez_x000a_TELÉFONO DE QUIEN REPORTA:  972802533_x000a_NOMBRE DE CONTACTO EN TERRENO: _x000a_REQUERIMIENTO :  Tecnico clima apoyo ro"/>
    <s v="ACCESOS AUTORIZADOS"/>
    <d v="1899-12-30T00:12:32"/>
    <d v="1899-12-30T00:31:11"/>
    <d v="1899-12-30T00:18:39"/>
  </r>
  <r>
    <s v="INC000002607822"/>
    <s v="RED INTERNA"/>
    <x v="2"/>
    <s v="APQ ACCESOS"/>
    <s v="JAVIER J BRAVO CARVAJAL"/>
    <s v="tct_javcac"/>
    <s v="4-Menor/Localizado"/>
    <x v="0"/>
    <s v="Baja"/>
    <x v="0"/>
    <s v="TELEFONICA CYBERSECURITY TECH CHILE SPA"/>
    <s v="RONDA TOMA TEMPERATURA SALAS TIC"/>
    <s v="10/02/2024 11:58:31"/>
    <s v="10/02/2024 11:59:54"/>
    <s v="Cerrado"/>
    <s v="CDP ANTIGUO 1"/>
    <s v="CDP ANTIGUO 2"/>
    <s v="10/02/2024 13:04:56"/>
    <s v="10/02/2024 23:50:00"/>
    <m/>
    <s v="RONDA CLIMA FINALIZADA"/>
    <d v="1899-12-30T00:00:00"/>
    <d v="1899-12-30T00:00:00"/>
    <d v="1899-12-30T00:00:00"/>
  </r>
  <r>
    <s v="INC000002607834"/>
    <s v="HOUSING"/>
    <x v="11"/>
    <s v="APQ ACCESOS"/>
    <s v="LUIS O MORALES ARENAS"/>
    <s v="tct_luimoa"/>
    <s v="4-Menor/Localizado"/>
    <x v="0"/>
    <s v="Baja"/>
    <x v="0"/>
    <s v="TELEFONICA EMPRESAS DE CHILE SA"/>
    <s v="SE GENERA TICKET POR RONDA Y REVISION DE SALAS TECNICAS"/>
    <s v="10/02/2024 13:19:54"/>
    <s v="10/02/2024 13:21:41"/>
    <s v="Cerrado"/>
    <s v="CDP ANTIGUO 1"/>
    <s v="CDP ANTIGUO 2"/>
    <s v="10/02/2024 15:50:21"/>
    <s v="10/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607857"/>
    <s v="HOSTING VIRTUAL"/>
    <x v="7"/>
    <s v="DUOC TICKET AUTOMATICO"/>
    <s v="VICTOR SEPULVEDA GAMARRA"/>
    <s v="frp_josama"/>
    <s v="3-Moderado/Limitado"/>
    <x v="0"/>
    <s v="Baja"/>
    <x v="3"/>
    <s v="FUNDACION INSTITUTO PROFESIONAL DUOC UC"/>
    <s v="DUOC | INC | Alerta Global: Monitoreo Atentus"/>
    <s v="11/02/2024 0:01:05"/>
    <s v="11/02/2024 0:10:53"/>
    <s v="Cerrado"/>
    <s v="TI"/>
    <s v="SISTEMAS OPERATIVOS"/>
    <s v="11/02/2024 0:30:47"/>
    <s v="11/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_x000a_J"/>
    <s v="Se revisa sitio y se logra realizar login correctamente._x000a__x000a_Se están realizando trabajos de migración de servidores Windows, lo que pudo provocar intermitencia."/>
    <d v="1899-12-30T00:11:19"/>
    <d v="1899-12-30T00:29:42"/>
    <d v="1899-12-30T00:18:23"/>
  </r>
  <r>
    <s v="INC000002607859"/>
    <s v="HOUSING"/>
    <x v="11"/>
    <s v="APQ ACCESOS"/>
    <s v="JOSE G MARQUEZ MARCANO"/>
    <s v="tct_josmam"/>
    <s v="4-Menor/Localizado"/>
    <x v="0"/>
    <s v="Baja"/>
    <x v="1"/>
    <s v="TELEFONICA EMPRESAS DE CHILE SA"/>
    <s v="SUPERVISION:  Migración CORE  || Proyecto 202018177-1 || Cliente FORUM"/>
    <s v="11/02/2024 1:35:34"/>
    <s v="11/02/2024 1:37:00"/>
    <s v="Cerrado"/>
    <s v="CDP ANTIGUO 1"/>
    <s v="CDP ANTIGUO 2"/>
    <s v="11/02/2024 1:38:49"/>
    <s v="11/02/2024 23:50:00"/>
    <s v="Migración CORE  || Proyecto 202018177-1 || Cliente FORUM"/>
    <s v="ACTIVIDAD CANCELADA POR CLIENTE"/>
    <d v="1899-12-30T00:01:34"/>
    <d v="1899-12-30T00:03:15"/>
    <d v="1899-12-30T00:01:41"/>
  </r>
  <r>
    <s v="INC000002608151"/>
    <s v="RED INTERNA"/>
    <x v="2"/>
    <s v="APQ ACCESOS"/>
    <s v="JAVIER J BRAVO CARVAJAL"/>
    <s v="tct_javcac"/>
    <s v="4-Menor/Localizado"/>
    <x v="0"/>
    <s v="Baja"/>
    <x v="0"/>
    <s v="TELEFONICA CYBERSECURITY TECH CHILE SPA"/>
    <s v="RONDAS POR SALAS TIC"/>
    <s v="10/02/2024 18:13:31"/>
    <s v="10/02/2024 18:14:55"/>
    <s v="Cerrado"/>
    <s v="CDP ANTIGUO 1"/>
    <s v="CDP ANTIGUO 2"/>
    <s v="10/02/2024 18:38:18"/>
    <s v="10/02/2024 23:50:00"/>
    <m/>
    <s v="RONDA SALAS TIC FINALIZADA"/>
    <d v="1899-12-30T00:00:00"/>
    <d v="1899-12-30T00:00:00"/>
    <d v="1899-12-30T00:00:00"/>
  </r>
  <r>
    <s v="INC000002608224"/>
    <s v="TICKET-INTELIGENTE"/>
    <x v="7"/>
    <s v="EVENTOS HD"/>
    <s v="VICTOR SEPULVEDA GAMARRA"/>
    <s v="USR_TSIGHT"/>
    <s v="1-Extenso/Generalizado"/>
    <x v="0"/>
    <s v="Baja"/>
    <x v="3"/>
    <s v="TELEFONICA CYBERSECURITY TECH CHILE SPA"/>
    <s v="tctcsp01 - soc-splunk-master TICKET AUTOMATICO"/>
    <s v="10/02/2024 20:00:13"/>
    <s v="10/02/2024 20:00:13"/>
    <s v="Cerrado"/>
    <s v="TI"/>
    <s v="SISTEMAS OPERATIVOS"/>
    <s v="10/02/2024 20:48:32"/>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0:40:33"/>
    <d v="1899-12-30T00:48:19"/>
    <d v="1899-12-30T00:07:46"/>
  </r>
  <r>
    <s v="INC000002608326"/>
    <s v="HOUSING"/>
    <x v="11"/>
    <s v="APQ ACCESOS"/>
    <s v="LUIS O MORALES ARENAS"/>
    <s v="tct_luimoa"/>
    <s v="4-Menor/Localizado"/>
    <x v="0"/>
    <s v="Baja"/>
    <x v="0"/>
    <s v="TELEFONICA EMPRESAS DE CHILE SA"/>
    <s v="SE GENERA TICKET POR RONDA Y REVISION DE SALAS TECNICAS"/>
    <s v="11/02/2024 9:05:49"/>
    <s v="11/02/2024 9:07:26"/>
    <s v="Cerrado"/>
    <s v="CDP ANTIGUO 1"/>
    <s v="CDP ANTIGUO 2"/>
    <s v="11/02/2024 9:50:52"/>
    <s v="1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608366"/>
    <s v="RED INTERNA"/>
    <x v="10"/>
    <s v="APOQUINDO TI"/>
    <s v="RICARDO F ORELLANA MARDONES"/>
    <s v="tct_rorell"/>
    <s v="4-Menor/Localizado"/>
    <x v="0"/>
    <s v="Baja"/>
    <x v="0"/>
    <s v="TELEFONICA EMPRESAS DE CHILE SA"/>
    <s v="RONDA Y MEDICION DE TEMPERATURAS EN SALAS TIC 16:30"/>
    <s v="11/02/2024 16:24:26"/>
    <s v="11/02/2024 16:25:31"/>
    <s v="Cerrado"/>
    <s v="TI"/>
    <s v="CLIMA"/>
    <s v="11/02/2024 16:40:32"/>
    <s v="11/02/2024 23:50:00"/>
    <m/>
    <s v="ACT REALIZADA SIN NOVEDAD"/>
    <d v="1899-12-30T00:00:00"/>
    <d v="1899-12-30T00:00:00"/>
    <d v="1899-12-30T00:00:00"/>
  </r>
  <r>
    <s v="INC000002608379"/>
    <s v="VPN IP - MPLS"/>
    <x v="3"/>
    <s v="GESTION HD"/>
    <s v="MOISES E MONTERO RAMOS"/>
    <s v="frp_cnavar"/>
    <s v="3-Moderado/Limitado"/>
    <x v="1"/>
    <s v="Media"/>
    <x v="1"/>
    <s v="INSTITUTO PROFESIONAL DE CHILE SA"/>
    <s v="HD/Importar a VDC de CLIENTE IPCHILE vm restauradas"/>
    <s v="11/02/2024 18:31:19"/>
    <s v="11/02/2024 18:32:58"/>
    <s v="Cerrado"/>
    <s v="CDP ANTIGUO 1"/>
    <s v="CDP ANTIGUO 2"/>
    <s v="12/02/2024 18:42:02"/>
    <s v="12/02/2024 23:50:00"/>
    <s v="PREVENTIVO: NO_x000a_CODIGO DE SERVICIO:vcenter _x000a_DIRECCION:_x000a_QUIEN REPORTA: Rodrigo Vásquez Muñoz_x000a_CONTACTO EN TERRENO: _x0009_Raúl Fernández Ogalde +56 9 5410 9101_x000a_PROBLEMA:_x000a_REQUERIMIENTO:Solicitud restauraciones - IPCHILE_x000a__x000a_Sres. mesa de ayuda,_x000a__x000a_Junto con saludar, So"/>
    <s v="Estimados, se importan las maquinas solicitadas en el VDC de cliente."/>
    <d v="1899-12-30T12:44:01"/>
    <d v="1899-12-31T00:10:43"/>
    <d v="1899-12-30T11:26:42"/>
  </r>
  <r>
    <s v="INC000002608387"/>
    <s v="HOUSING"/>
    <x v="2"/>
    <s v="APQ ACCESOS"/>
    <s v="PATRICIO A CASTILLO GONZALEZ"/>
    <s v="tct_patcag"/>
    <s v="4-Menor/Localizado"/>
    <x v="0"/>
    <s v="Baja"/>
    <x v="0"/>
    <s v="TELEFONICA EMPRESAS DE CHILE SA"/>
    <s v="RONDAS DATACENTER SM"/>
    <s v="11/02/2024 20:29:09"/>
    <s v="11/02/2024 20:30:41"/>
    <s v="Cerrado"/>
    <s v="CDP ANTIGUO 1"/>
    <s v="CDP ANTIGUO 2"/>
    <s v="11/02/2024 20:31:37"/>
    <s v="11/02/2024 23:50:00"/>
    <s v="RONDAS DATACENTER SM"/>
    <s v="RONDAS REALIZADAS"/>
    <d v="1899-12-30T00:00:00"/>
    <d v="1899-12-30T00:00:00"/>
    <d v="1899-12-30T00:00:00"/>
  </r>
  <r>
    <s v="INC000002608411"/>
    <s v="HOUSING"/>
    <x v="11"/>
    <s v="APQ ACCESOS"/>
    <s v="JOSE G MARQUEZ MARCANO"/>
    <s v="tct_josmam"/>
    <s v="4-Menor/Localizado"/>
    <x v="0"/>
    <s v="Baja"/>
    <x v="1"/>
    <s v="TELEFONICA EMPRESAS DE CHILE SA"/>
    <s v="RONDA Y REVISION DE SALAS"/>
    <s v="11/02/2024 3:46:39"/>
    <s v="11/02/2024 3:47:41"/>
    <s v="Cerrado"/>
    <s v="CDP ANTIGUO 1"/>
    <s v="CDP ANTIGUO 2"/>
    <s v="11/02/2024 3:50:53"/>
    <s v="11/02/2024 23:50:00"/>
    <s v="RONDA Y REVISION DE SALAS"/>
    <s v="RONDAS REALIZADAS"/>
    <d v="1899-12-30T00:02:49"/>
    <d v="1899-12-30T00:04:14"/>
    <d v="1899-12-30T00:01:25"/>
  </r>
  <r>
    <s v="INC000002608413"/>
    <s v="HOUSING"/>
    <x v="11"/>
    <s v="APQ ACCESOS"/>
    <s v="JOSE G MARQUEZ MARCANO"/>
    <s v="tct_josmam"/>
    <s v="4-Menor/Localizado"/>
    <x v="0"/>
    <s v="Baja"/>
    <x v="1"/>
    <s v="TELEFONICA EMPRESAS DE CHILE SA"/>
    <s v="SUPERVISION: DRP RBI DESDE LIRAY HACIA PAINE"/>
    <s v="11/02/2024 3:52:28"/>
    <s v="11/02/2024 4:00:08"/>
    <s v="Cerrado"/>
    <s v="CDP ANTIGUO 1"/>
    <s v="CDP ANTIGUO 2"/>
    <s v="11/02/2024 4:05:07"/>
    <s v="11/02/2024 23:50:00"/>
    <s v="DRP RBI DESDE LIRAY HACIA PAINE POST MIGRACION SDWAN REDBANC / DXC-RBC"/>
    <s v="TRABAJO REALIZADO"/>
    <d v="1899-12-30T00:04:43"/>
    <d v="1899-12-30T00:12:39"/>
    <d v="1899-12-30T00:07:56"/>
  </r>
  <r>
    <s v="INC000002608415"/>
    <s v="HOUSING"/>
    <x v="11"/>
    <s v="APQ ACCESOS"/>
    <s v="JOSE G MARQUEZ MARCANO"/>
    <s v="tct_josmam"/>
    <s v="4-Menor/Localizado"/>
    <x v="0"/>
    <s v="Baja"/>
    <x v="1"/>
    <s v="TELEFONICA EMPRESAS DE CHILE SA"/>
    <s v="TOMA DE ALARMAS DE CLIENTES"/>
    <s v="11/02/2024 4:12:42"/>
    <s v="11/02/2024 4:13:20"/>
    <s v="Cerrado"/>
    <s v="CDP ANTIGUO 1"/>
    <s v="CDP ANTIGUO 2"/>
    <s v="11/02/2024 7:13:41"/>
    <s v="11/02/2024 23:50:00"/>
    <s v="TOMA DE ALARMAS DE CLIENTES"/>
    <s v="TOMA DE ALARMAS REALIZADAS"/>
    <d v="1899-12-30T03:00:06"/>
    <d v="1899-12-30T03:00:59"/>
    <d v="1899-12-30T00:00:53"/>
  </r>
  <r>
    <s v="INC000002608422"/>
    <s v="SAP"/>
    <x v="9"/>
    <s v="CLOUD SAP HANA"/>
    <s v="NICOLAS A SAAVEDRA EGUILUZ"/>
    <s v="tct_nsaave"/>
    <s v="4-Menor/Localizado"/>
    <x v="0"/>
    <s v="Baja"/>
    <x v="1"/>
    <s v="TELEFONICA EMPRESAS DE CHILE SA"/>
    <s v="Checklist diario Clientes 11.02.24"/>
    <s v="11/02/2024 5:09:06"/>
    <s v="11/02/2024 5:10:20"/>
    <s v="Cerrado"/>
    <s v="Service"/>
    <s v="Internal"/>
    <s v="11/02/2024 5:10:48"/>
    <s v="11/02/2024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1:42"/>
    <d v="1899-12-30T00:01:42"/>
  </r>
  <r>
    <s v="INC000002608428"/>
    <s v="HOUSING"/>
    <x v="11"/>
    <s v="APQ ACCESOS"/>
    <s v="LUIS O MORALES ARENAS"/>
    <s v="tct_luimoa"/>
    <s v="4-Menor/Localizado"/>
    <x v="0"/>
    <s v="Baja"/>
    <x v="0"/>
    <s v="TELEFONICA EMPRESAS DE CHILE SA"/>
    <s v="SE GENERA TICKET POR REVISION Y TOMA DE ALARMA DE CLIENTES"/>
    <s v="11/02/2024 10:43:53"/>
    <s v="11/02/2024 10:44:59"/>
    <s v="Cerrado"/>
    <s v="CDP ANTIGUO 1"/>
    <s v="CDP ANTIGUO 2"/>
    <s v="11/02/2024 11:54:17"/>
    <s v="11/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r>
  <r>
    <s v="INC000002608939"/>
    <s v="RED INTERNA"/>
    <x v="10"/>
    <s v="APOQUINDO TI"/>
    <s v="RICARDO F ORELLANA MARDONES"/>
    <s v="tct_rorell"/>
    <s v="4-Menor/Localizado"/>
    <x v="0"/>
    <s v="Baja"/>
    <x v="0"/>
    <s v="TELEFONICA EMPRESAS DE CHILE SA"/>
    <s v="RONDA Y MEDICIÓN DE TEMPERATURAS EN SALAS TIC 19:30"/>
    <s v="11/02/2024 12:30:30"/>
    <s v="11/02/2024 12:31:38"/>
    <s v="Cerrado"/>
    <s v="TI"/>
    <s v="CLIMA"/>
    <s v="11/02/2024 19:46:01"/>
    <s v="11/02/2024 23:50:00"/>
    <m/>
    <s v="ACT REALIZADA SIN NOVEDAD"/>
    <d v="1899-12-30T00:00:00"/>
    <d v="1899-12-30T00:00:00"/>
    <d v="1899-12-30T00:00:00"/>
  </r>
  <r>
    <s v="INC000002609299"/>
    <s v="SAP"/>
    <x v="9"/>
    <s v="GESTION HD"/>
    <s v="FREDDY O CORTES DIAZ"/>
    <s v="frp_kefern"/>
    <s v="3-Moderado/Limitado"/>
    <x v="1"/>
    <s v="Media"/>
    <x v="1"/>
    <s v="INDUSTRIAS CHILENAS DE ALAMBRE INCHALAM S.A."/>
    <s v="HD  | Correccion estrategia datos incompletos"/>
    <s v="12/02/2024 11:32:14"/>
    <s v="12/02/2024 11:35:23"/>
    <s v="Cerrado"/>
    <s v="TI"/>
    <s v="APLICATIVOS"/>
    <s v="12/02/2024 11:57:32"/>
    <s v="12/02/2024 23:50:00"/>
    <s v="PREVENTIVO: NO_x000a_CODIGO DE SERVICIO:_x000a_DIRECCION:_x000a_QUIEN REPORTA:Freddy Cortés Díaz +56 9 6605 6481_x000a_CONTACTO EN TERRENO:_x000a_PROBLEMA:_x000a_REQUERIMIENTO:Favor llevar a PRD orden indicada en archivo adjunto._x000a_Gracias_x000a_EQUIPOS ENERGIZADO/REINICIADO:_x000a_HORARIO DE ATENCION:"/>
    <s v="Se realiza con éxito el transporte solicitado. Se informa a cliente vía mail"/>
    <d v="1899-12-30T00:00:00"/>
    <d v="1899-12-30T00:25:18"/>
    <d v="1899-12-30T00:25:18"/>
  </r>
  <r>
    <s v="INC000002609301"/>
    <s v="HOSTING VIRTUAL"/>
    <x v="1"/>
    <s v="SISTEMA OPERATIVO MICROSOFT"/>
    <s v="JAVIER CUEVAS"/>
    <s v="tct_jacuev"/>
    <s v="4-Menor/Localizado"/>
    <x v="0"/>
    <s v="Baja"/>
    <x v="1"/>
    <s v="TELEFONICA GLOBAL TECHNOLOGY S.A.AGENCIA EN CHILE"/>
    <s v="Baja parcial -  Suscripciones Manpower Chile"/>
    <s v="12/02/2024 10:51:29"/>
    <s v="12/02/2024 10:52:10"/>
    <s v="Cerrado"/>
    <s v="TI"/>
    <s v="SISTEMAS OPERATIVOS"/>
    <s v="12/02/2024 10:53:34"/>
    <s v="12/02/2024 23:50:00"/>
    <s v="Folio generado automáticamente para atender requerimiento del cliente. La solicitud fue realizada directamente al área resolutoria sin pasar por el flujo de mesa de ayuda"/>
    <s v="OK"/>
    <d v="1899-12-30T00:00:00"/>
    <d v="1899-12-30T00:02:05"/>
    <d v="1899-12-30T00:02:05"/>
  </r>
  <r>
    <s v="INC000002609452"/>
    <s v="VPN IP - MPLS"/>
    <x v="9"/>
    <s v="GESTION HD"/>
    <s v="NICOLAS A SAAVEDRA EGUILUZ"/>
    <s v="frp_jesanc"/>
    <s v="4-Menor/Localizado"/>
    <x v="0"/>
    <s v="Baja"/>
    <x v="1"/>
    <s v="NUTRISCO CHILE SA"/>
    <s v="GAMA/RV: Transporte OT // Lunes 12 Febrero 07 hrs"/>
    <s v="12/02/2024 7:06:09"/>
    <s v="12/02/2024 7:08:14"/>
    <s v="Cerrado"/>
    <s v="CDP ANTIGUO 1"/>
    <s v="CDP ANTIGUO 2"/>
    <s v="12/02/2024 9:05:16"/>
    <s v="12/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La orden OEDK925492 se a importado exitosamente en PRD"/>
    <d v="1899-12-30T00:00:00"/>
    <d v="1899-12-30T01:59:07"/>
    <d v="1899-12-30T01:59:07"/>
  </r>
  <r>
    <s v="INC000002609480"/>
    <s v="HOUSING"/>
    <x v="11"/>
    <s v="APQ ACCESOS"/>
    <s v="LUIS O MORALES ARENAS"/>
    <s v="tct_luimoa"/>
    <s v="4-Menor/Localizado"/>
    <x v="0"/>
    <s v="Baja"/>
    <x v="0"/>
    <s v="TELEFONICA EMPRESAS DE CHILE SA"/>
    <s v="SE GENERA TICKET POR RONDA Y REVISION DE SALAS TECNICAS"/>
    <s v="12/02/2024 9:28:27"/>
    <s v="12/02/2024 9:30:55"/>
    <s v="Cerrado"/>
    <s v="CDP ANTIGUO 1"/>
    <s v="CDP ANTIGUO 2"/>
    <s v="12/02/2024 9:43:44"/>
    <s v="1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r>
  <r>
    <s v="INC000002609502"/>
    <s v="HOUSING"/>
    <x v="14"/>
    <s v="BELIEVE"/>
    <s v="SEBASTIAN A JARA VIDAL"/>
    <s v="frp_xgambo"/>
    <s v="3-Moderado/Limitado"/>
    <x v="1"/>
    <s v="Media"/>
    <x v="1"/>
    <s v="TELEFONICA EMPRESAS DE CHILE SA"/>
    <s v="GESTION DATACENTER/ ACCESOS / NEXTSTREAM"/>
    <s v="12/02/2024 9:44:38"/>
    <s v="12/02/2024 9:46:04"/>
    <s v="Cerrado"/>
    <s v="COMUNICACIONES"/>
    <s v="VPN IP - MPLS"/>
    <s v="12/02/2024 10:31:46"/>
    <s v="12/02/2024 23:50:00"/>
    <s v="EMPRESA: NEXTSTREAM_x000a_CÓDIGO DE SERVICIO: _x000a_DIRECCIÓN:Calle San Martin #50, Santiago Centro, Santiago_x000a_NOMBRE DE QUIEN REPORTA:Daniel Rodriguez_x000a_TELÉFONO DE QUIEN REPORTA:  5697829 7978_x000a_NOMBRE DE CONTACTO EN TERRENO: _x000a_REQUERIMIENTO : Mantenimiento correctivo"/>
    <m/>
    <d v="1899-12-30T00:36:31"/>
    <d v="1899-12-30T00:47:08"/>
    <d v="1899-12-30T00:10:37"/>
  </r>
  <r>
    <s v="INC000002609590"/>
    <s v="HOUSING"/>
    <x v="11"/>
    <s v="APQ ACCESOS"/>
    <s v="JOSE G MARQUEZ MARCANO"/>
    <s v="tct_josmam"/>
    <s v="4-Menor/Localizado"/>
    <x v="0"/>
    <s v="Baja"/>
    <x v="1"/>
    <s v="TELEFONICA EMPRESAS DE CHILE SA"/>
    <s v="RONDA Y REVISION DE SALAS"/>
    <s v="12/02/2024 1:56:57"/>
    <s v="12/02/2024 1:57:37"/>
    <s v="Cerrado"/>
    <s v="CDP ANTIGUO 1"/>
    <s v="CDP ANTIGUO 2"/>
    <s v="12/02/2024 1:59:09"/>
    <s v="12/02/2024 23:50:00"/>
    <s v="RONDA Y REVISION DE SALAS"/>
    <s v="RONDAS REALIZADAS"/>
    <d v="1899-12-30T00:01:17"/>
    <d v="1899-12-30T00:02:12"/>
    <d v="1899-12-30T00:00:55"/>
  </r>
  <r>
    <s v="INC000002609592"/>
    <s v="HOUSING"/>
    <x v="11"/>
    <s v="APQ ACCESOS"/>
    <s v="JOSE G MARQUEZ MARCANO"/>
    <s v="tct_josmam"/>
    <s v="4-Menor/Localizado"/>
    <x v="0"/>
    <s v="Baja"/>
    <x v="1"/>
    <s v="TELEFONICA EMPRESAS DE CHILE SA"/>
    <s v="TOMA DE ALARMAS DE CLIENTES"/>
    <s v="12/02/2024 1:59:32"/>
    <s v="12/02/2024 2:00:15"/>
    <s v="Cerrado"/>
    <s v="CDP ANTIGUO 1"/>
    <s v="CDP ANTIGUO 2"/>
    <s v="12/02/2024 2:01:35"/>
    <s v="12/02/2024 23:50:00"/>
    <s v="TOMA DE ALARMAS DE CLIENTES"/>
    <s v="TOMA DE ALARMAS REALIZADAS"/>
    <d v="1899-12-30T00:01:05"/>
    <d v="1899-12-30T00:02:03"/>
    <d v="1899-12-30T00:00:58"/>
  </r>
  <r>
    <s v="INC000002609599"/>
    <s v="HOUSING"/>
    <x v="11"/>
    <s v="APQ ACCESOS"/>
    <s v="JOSE G MARQUEZ MARCANO"/>
    <s v="tct_josmam"/>
    <s v="4-Menor/Localizado"/>
    <x v="0"/>
    <s v="Baja"/>
    <x v="1"/>
    <s v="TELEFONICA EMPRESAS DE CHILE SA"/>
    <s v="SUPERVISION: Tendido de cableado UTP"/>
    <s v="12/02/2024 2:05:29"/>
    <s v="12/02/2024 2:06:17"/>
    <s v="Cerrado"/>
    <s v="CDP ANTIGUO 1"/>
    <s v="CDP ANTIGUO 2"/>
    <s v="12/02/2024 2:07:30"/>
    <s v="12/02/2024 23:50:00"/>
    <s v="Tendido de cableado UTP"/>
    <s v="trabajo realizado"/>
    <d v="1899-12-30T00:01:00"/>
    <d v="1899-12-30T00:02:01"/>
    <d v="1899-12-30T00:01:01"/>
  </r>
  <r>
    <s v="INC000002609607"/>
    <s v="SAP"/>
    <x v="9"/>
    <s v="CLOUD SAP HANA"/>
    <s v="NICOLAS A SAAVEDRA EGUILUZ"/>
    <s v="tct_nsaave"/>
    <s v="4-Menor/Localizado"/>
    <x v="0"/>
    <s v="Baja"/>
    <x v="1"/>
    <s v="TELEFONICA EMPRESAS DE CHILE SA"/>
    <s v="Checklist Diarios Clientes 12.02.24"/>
    <s v="12/02/2024 6:41:59"/>
    <s v="12/02/2024 6:43:09"/>
    <s v="Cerrado"/>
    <s v="Service"/>
    <s v="Internal"/>
    <s v="12/02/2024 6:43:33"/>
    <s v="12/02/2024 23:50:00"/>
    <s v="Se realiza Checklist Diario de los clientes; _x000a_HDC_x000a_NUTRISCO_x000a_FRUSAN"/>
    <s v="Se realiza Checklist Diario de los clientes; _x000a_HDC_x000a_NUTRISCO_x000a_FRUSAN"/>
    <d v="1899-12-30T00:00:00"/>
    <d v="1899-12-30T00:01:34"/>
    <d v="1899-12-30T00:01:34"/>
  </r>
  <r>
    <s v="INC000002609630"/>
    <s v="INFRAESTRUCTURA DC"/>
    <x v="2"/>
    <s v="APQ ACCESOS"/>
    <s v="JAVIER J BRAVO CARVAJAL"/>
    <s v="tct_jmarqu"/>
    <s v="4-Menor/Localizado"/>
    <x v="0"/>
    <s v="Baja"/>
    <x v="0"/>
    <s v="TELEFONICA CYBERSECURITY TECH CHILE SPA"/>
    <s v="TOMA DE ALARMAS TECH"/>
    <s v="12/02/2024 10:05:05"/>
    <s v="12/02/2024 10:06:44"/>
    <s v="Cerrado"/>
    <s v="CDP ANTIGUO 1"/>
    <s v="CDP ANTIGUO 2"/>
    <s v="12/02/2024 13:36:49"/>
    <s v="12/02/2024 23:50:00"/>
    <s v="PREVENTIVO: SI_x000a_CÓDIGO DE SERVICIO:_x000a_DIRECCIÓN:  DCSM_x000a_QUIEN REPORTA: RAMON DIAZ_x000a_CONTACTO EN TERRENO: DC OPERADOR N1_x000a_PROBLEMA: TOMA DE ALARMAS_x000a_REQUERIMIENTO: TOMA DE ALARMAS CLIENTE TECH"/>
    <s v="SE EFECTÚA CONTACTO CON CLIENTE: NO APLICA_x000a_TELÉFONO DE CONTACTO: NO APLICA_x000a_ACCIONES REALIZADAS: TOMA DE ALARMAS_x000a_SOLUCIÓN PALIATIVA O DEFINITIVA: NO APLICA_x000a_ACCIONES DE MEJORA, RECOMENDACIONES: NO APLICA_x000a_CAUSA RAÍZ: ALARMAS TECH"/>
    <d v="1899-12-30T00:00:00"/>
    <d v="1899-12-30T00:00:00"/>
    <d v="1899-12-30T00:00:00"/>
  </r>
  <r>
    <s v="INC000002609643"/>
    <s v="HOUSING"/>
    <x v="13"/>
    <s v="ADMINISTRADORES RESIDENTES"/>
    <s v="RICARDO F ORELLANA MARDONES"/>
    <s v="frp_jugonz"/>
    <s v="3-Moderado/Limitado"/>
    <x v="1"/>
    <s v="Media"/>
    <x v="1"/>
    <s v="HDI SEGUROS S.A."/>
    <s v="GESTION DATACENTER/ ACCESOS / HDI SEGUROS S.A."/>
    <s v="12/02/2024 10:47:09"/>
    <s v="12/02/2024 10:53:09"/>
    <s v="Cerrado"/>
    <s v="CDP ANTIGUO 1"/>
    <s v="CDP ANTIGUO 2"/>
    <s v="12/02/2024 12:22:42"/>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1:25:26"/>
    <d v="1899-12-30T01:35:33"/>
    <d v="1899-12-30T00:10:07"/>
  </r>
  <r>
    <s v="INC000002609661"/>
    <s v="VPN IP - MPLS"/>
    <x v="7"/>
    <s v="GESTION HD"/>
    <s v="VICTOR SEPULVEDA GAMARRA"/>
    <s v="frp_fpetro"/>
    <s v="3-Moderado/Limitado"/>
    <x v="1"/>
    <s v="Media"/>
    <x v="1"/>
    <s v="FUNDACION INSTITUTO PROFESIONAL DUOC UC"/>
    <s v="HD/FUND INSTITUTO PROFESIONAL DUOC UC // Migración de maquinas con sistema operativo W"/>
    <s v="12/02/2024 11:55:41"/>
    <s v="12/02/2024 11:57:28"/>
    <s v="Cerrado"/>
    <s v="TI"/>
    <s v="SISTEMAS OPERATIVOS"/>
    <s v="12/02/2024 16:34:18"/>
    <s v="12/02/2024 23:50:00"/>
    <s v="PREVENTIVO: NO_x000a_CODIGO DE SERVICIO: _x000a_DIRECCION:_x000a_QUIEN REPORTA: Andres Gudiño Peña 56 9 9040 2570_x000a_CONTACTO EN TERRENO: Andres Gudiño Peña 56 9 9040 2570_x000a__x000a_REQUERIMIENTO:_x000a__x000a_Junto con saludar, favor de su ayuda en asignar aun especialista de SO_x000a_para poder revi"/>
    <s v="Se conectó la interfaz de la VLAN 1823 y se configuró la IP 10.20.2.101 (provisoria) a nivel de vCloud, dado que la red es máscara 22."/>
    <d v="1899-12-30T02:45:48"/>
    <d v="1899-12-30T04:38:37"/>
    <d v="1899-12-30T01:52:49"/>
  </r>
  <r>
    <s v="INC000002609691"/>
    <s v="BACKUP ON DEMAND"/>
    <x v="4"/>
    <s v="GESTION HD"/>
    <s v="JUAN P SEGURA VARGAS"/>
    <s v="frp_fpetro"/>
    <s v="3-Moderado/Limitado"/>
    <x v="1"/>
    <s v="Media"/>
    <x v="1"/>
    <s v="ARTIKOS CHILE S A"/>
    <s v="HD/RE: Solicitud: No alertar bases habilitadas para respaldos."/>
    <s v="12/02/2024 13:34:29"/>
    <s v="12/02/2024 13:36:04"/>
    <s v="Cerrado"/>
    <s v="TI"/>
    <s v="ALMACENAMIENTO y RESPALDO"/>
    <s v="15/02/2024 22:41:44"/>
    <s v="15/02/2024 23:50:00"/>
    <s v="PREVENTIVO: NO_x000a_CODIGO DE SERVICIO:_x000a_DIRECCION:_x000a_QUIEN REPORTA: Denise Cruzat Etcheberry 56 9 93378009_x000a_CONTACTO EN TERRENO: Denise Cruzat Etcheberry 56 9 93378009_x000a__x000a_REQUERIMIENTO:_x000a__x000a__x000a_De acuerdo a lo conversado se solicita provisoriamente no considerar_x000a_fallas"/>
    <m/>
    <d v="1900-01-02T07:38:03"/>
    <d v="1900-01-02T09:07:15"/>
    <d v="1899-12-30T01:29:12"/>
  </r>
  <r>
    <s v="INC000002609742"/>
    <s v="TICKET-INTELIGENTE"/>
    <x v="7"/>
    <s v="EVENTOS HD"/>
    <s v="VICTOR SEPULVEDA GAMARRA"/>
    <s v="USR_TSIGHT"/>
    <s v="1-Extenso/Generalizado"/>
    <x v="0"/>
    <s v="Baja"/>
    <x v="3"/>
    <s v="TELEFONICA CYBERSECURITY TECH CHILE SPA"/>
    <s v="tctcsp01 - soc-splunk-master TICKET AUTOMATICO"/>
    <s v="12/02/2024 4:00:45"/>
    <s v="12/02/2024 4:00:45"/>
    <s v="Cerrado"/>
    <s v="TI"/>
    <s v="SISTEMAS OPERATIVOS"/>
    <s v="12/02/2024 5:46:58"/>
    <s v="12/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1:15:42"/>
    <d v="1899-12-30T01:46:13"/>
    <d v="1899-12-30T00:30:31"/>
  </r>
  <r>
    <s v="INC000002609861"/>
    <s v="HELP DESK TICKETING"/>
    <x v="7"/>
    <s v="GESTION PLATAFORMA CLIENTES"/>
    <s v="SEBASTIAN I ACUÑA GUZMAN"/>
    <s v="lmolcont"/>
    <s v="3-Moderado/Limitado"/>
    <x v="1"/>
    <s v="Media"/>
    <x v="1"/>
    <s v="TELEFONICA EMPRESAS DE CHILE SA"/>
    <s v="Permiso root a cuenta de SO para servidores de integración de Remedy 20"/>
    <s v="12/02/2024 9:01:28"/>
    <s v="12/02/2024 9:04:55"/>
    <s v="Cerrado"/>
    <s v="TI"/>
    <s v="SISTEMAS OPERATIVOS"/>
    <s v="12/02/2024 11:09:14"/>
    <s v="12/02/2024 23:50:00"/>
    <s v="Se requiere poder obtener permisos root (sudo su -) a través de la cuenta de SO luis.molina en los siguientes servidores del site de integraciones de Remedy 20, para la administración de directorios propios del app:_x000a__x000a_rmdy-prod-ar-apirest01 - 10.84.101.27"/>
    <s v="Se habilita permisos de superusuario según lo solicitado._x000a__x000a_Se validará con solicitante."/>
    <d v="1899-12-30T00:00:00"/>
    <d v="1899-12-30T02:07:46"/>
    <d v="1899-12-30T02:07:46"/>
  </r>
  <r>
    <s v="INC000002609873"/>
    <s v="HOUSING"/>
    <x v="13"/>
    <s v="ADMINISTRADORES RESIDENTES"/>
    <s v="RICARDO F ORELLANA MARDONES"/>
    <s v="frp_jugonz"/>
    <s v="3-Moderado/Limitado"/>
    <x v="1"/>
    <s v="Media"/>
    <x v="1"/>
    <s v="TELEFONICA EMPRESAS DE CHILE SA"/>
    <s v="GESTION DATACENTER/ ACCESOS / TELEFONICA EMPRESAS DE CHILE SA"/>
    <s v="12/02/2024 9:16:24"/>
    <s v="12/02/2024 9:19:01"/>
    <s v="Cerrado"/>
    <s v="COMUNICACIONES"/>
    <s v="VPN IP - MPLS"/>
    <s v="12/02/2024 9:43:16"/>
    <s v="12/02/2024 23:50:00"/>
    <s v="EMPRESA: TELEFONICA EMPRESAS DE CHILE SA_x000a_CÓDIGO DE SERVICIO: _x000a_DIRECCIÓN: Av. Apoquindo #7071, Las Condes, Santiago_x000a_NOMBRE DE QUIEN REPORTA: Operador DataCenter Sites_x000a_TELÉFONO DE QUIEN REPORTA: +56 222025776 / 981290517 _x000a_NOMBRE DE CONTACTO EN TERRENO: Ren"/>
    <m/>
    <d v="1899-12-30T00:14:43"/>
    <d v="1899-12-30T00:26:52"/>
    <d v="1899-12-30T00:12:09"/>
  </r>
  <r>
    <s v="INC000002609910"/>
    <s v="INFRAESTRUCTURA DC"/>
    <x v="7"/>
    <s v="DUOC TICKET PENDIENTES"/>
    <s v="VICTOR SEPULVEDA GAMARRA"/>
    <s v="frp_lmosqu"/>
    <s v="4-Menor/Localizado"/>
    <x v="0"/>
    <s v="Baja"/>
    <x v="1"/>
    <s v="FUNDACION INSTITUTO PROFESIONAL DUOC UC"/>
    <s v="DUOC | REQ | reinicio JBOSS FUSE QA"/>
    <s v="12/02/2024 9:51:57"/>
    <s v="12/02/2024 9:54:46"/>
    <s v="Cerrado"/>
    <s v="TI"/>
    <s v="SISTEMAS OPERATIVOS"/>
    <s v="12/02/2024 15:35:47"/>
    <s v="1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inicia servicio jboss en servidor QA-FUSE-01"/>
    <d v="1899-12-30T01:47:13"/>
    <d v="1899-12-30T05:43:50"/>
    <d v="1899-12-30T03:56:37"/>
  </r>
  <r>
    <s v="INC000002610045"/>
    <s v="HOUSING"/>
    <x v="14"/>
    <s v="BELIEVE"/>
    <s v="SEBASTIAN A JARA VIDAL"/>
    <s v="frp_jcarri"/>
    <s v="3-Moderado/Limitado"/>
    <x v="1"/>
    <s v="Media"/>
    <x v="1"/>
    <s v="TELEFONICA EMPRESAS DE CHILE SA"/>
    <s v="GESTION DATACENTER/ ACCESOS / TELEFONICA EMPRESAS DE CHILE SA"/>
    <s v="12/02/2024 10:54:43"/>
    <s v="12/02/2024 10:56:16"/>
    <s v="Cerrado"/>
    <s v="COMUNICACIONES"/>
    <s v="VPN IP - MPLS"/>
    <s v="12/02/2024 11:42:10"/>
    <s v="12/02/2024 23:50:00"/>
    <s v="EMPRESA:TELEFONICA EMPRESAS DE CHILE SA_x000a_CÓDIGO DE SERVICIO: _x000a_DIRECCIÓN:Calle San Martin #50, Santiago Centro, Santiago_x000a_NOMBRE DE QUIEN REPORTA:RENE VILLEGAS_x000a_TELÉFONO DE QUIEN REPORTA:56992278586_x000a_NOMBRE DE CONTACTO EN TERRENO: _x000a_REQUERIMIENTO:VISITA DATACE"/>
    <m/>
    <d v="1899-12-30T00:37:01"/>
    <d v="1899-12-30T00:47:27"/>
    <d v="1899-12-30T00:10:26"/>
  </r>
  <r>
    <s v="INC000002610059"/>
    <s v="VPN IP - MPLS"/>
    <x v="5"/>
    <s v="BELIEVE"/>
    <s v="JUAN PABLO PAZ GOMPERTZ"/>
    <s v="frp_jcarri"/>
    <s v="4-Menor/Localizado"/>
    <x v="0"/>
    <s v="Baja"/>
    <x v="1"/>
    <s v="I MUNICIPALIDAD DE MEJILLONES"/>
    <s v="REQ / TraficoLImpio / Bloqueo de Ip"/>
    <s v="12/02/2024 11:51:53"/>
    <s v="12/02/2024 11:52:49"/>
    <s v="Cerrado"/>
    <s v="CDP ANTIGUO 1"/>
    <s v="CDP ANTIGUO 2"/>
    <s v="13/02/2024 13:44:28"/>
    <s v="13/02/2024 23:50:00"/>
    <s v="PREVENTIVO: NO_x000a_CODIGO DE SERVICIO: VPF1667299 _x000a_DIRECCION:      _x000a_CIUDAD:             _x000a_COMUNA:_x000a_NOMBRE QUIEN REPORTA:Luis Osorio_x000a_TELEFONO QUIEN REPORTA: +56 2 557314 _x000a_NOMBRE CONTACTO EN TERRENO:        _x000a_TELEFONO 1 CONTACTO EN TERRENO:_x000a_TELEFONO 2 CONTACTO EN"/>
    <s v="Se liberan IP solicitadas por cliente y servicio funciona correctamente."/>
    <d v="1899-12-30T21:55:22"/>
    <d v="1899-12-31T01:52:35"/>
    <d v="1899-12-30T03:57:13"/>
  </r>
  <r>
    <s v="INC000002610092"/>
    <s v="HOUSING"/>
    <x v="11"/>
    <s v="APQ ACCESOS"/>
    <s v="LUIS O MORALES ARENAS"/>
    <s v="tct_luimoa"/>
    <s v="4-Menor/Localizado"/>
    <x v="0"/>
    <s v="Baja"/>
    <x v="0"/>
    <s v="TELEFONICA EMPRESAS DE CHILE SA"/>
    <s v="SE GENERA TICKET POR REVISON Y TOMA DE ALARMA DE CLIENTES"/>
    <s v="12/02/2024 12:16:05"/>
    <s v="12/02/2024 12:17:19"/>
    <s v="Cerrado"/>
    <s v="CDP ANTIGUO 1"/>
    <s v="CDP ANTIGUO 2"/>
    <s v="12/02/2024 12:18:50"/>
    <s v="12/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r>
  <r>
    <s v="INC000002610094"/>
    <s v="RED INTERNA"/>
    <x v="10"/>
    <s v="APOQUINDO TI"/>
    <s v="RICARDO F ORELLANA MARDONES"/>
    <s v="tct_rorell"/>
    <s v="4-Menor/Localizado"/>
    <x v="0"/>
    <s v="Baja"/>
    <x v="0"/>
    <s v="TELEFONICA EMPRESAS DE CHILE SA"/>
    <s v="RONDA Y MEDICIÓN DE TEMPERATURAS EN SALAS TIC 18:30"/>
    <s v="12/02/2024 12:17:07"/>
    <s v="12/02/2024 12:18:30"/>
    <s v="Cerrado"/>
    <s v="CDP ANTIGUO 1"/>
    <s v="CDP ANTIGUO 2"/>
    <s v="12/02/2024 20:05:26"/>
    <s v="12/02/2024 23:50:00"/>
    <m/>
    <s v="AC REALIZADA SIN NOVEDAD 18:30"/>
    <d v="1899-12-30T00:00:00"/>
    <d v="1899-12-30T00:00:00"/>
    <d v="1899-12-30T00:00:00"/>
  </r>
  <r>
    <s v="INC000002610147"/>
    <s v="RED INTERNA"/>
    <x v="1"/>
    <s v="APQ ACCESOS"/>
    <s v="JAVIERA A UMAÑA YEVENES"/>
    <s v="tct_pabmaf"/>
    <s v="2-Significativo/Amplio"/>
    <x v="2"/>
    <s v="Alta"/>
    <x v="1"/>
    <s v="TELEFONICA CYBERSECURITY TECH CHILE SPA"/>
    <s v="Favor resetear clave de correo"/>
    <s v="12/02/2024 12:11:06"/>
    <s v="12/02/2024 12:13:33"/>
    <s v="Cerrado"/>
    <s v="CDP ANTIGUO 1"/>
    <s v="CDP ANTIGUO 2"/>
    <s v="12/02/2024 18:36:02"/>
    <s v="12/02/2024 23:50:00"/>
    <s v="Favor resetear clave de correo_x000a__x000a_Móvil: +56 9 96491740"/>
    <m/>
    <d v="1899-12-30T06:06:01"/>
    <d v="1899-12-30T06:24:56"/>
    <d v="1899-12-30T00:18:55"/>
  </r>
  <r>
    <s v="INC000002610177"/>
    <s v="HOUSING"/>
    <x v="13"/>
    <s v="ADMINISTRADORES RESIDENTES"/>
    <s v="RICARDO F ORELLANA MARDONES"/>
    <s v="frp_jugonz"/>
    <s v="3-Moderado/Limitado"/>
    <x v="1"/>
    <s v="Media"/>
    <x v="1"/>
    <s v="HDI SEGUROS S.A."/>
    <s v="GESTION DATACENTER / ACCESOS / HDI SEGUROS S.A."/>
    <s v="12/02/2024 12:58:41"/>
    <s v="12/02/2024 13:04:19"/>
    <s v="Cerrado"/>
    <s v="CDP ANTIGUO 1"/>
    <s v="CDP ANTIGUO 2"/>
    <s v="12/02/2024 13:24:45"/>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0:13:45"/>
    <d v="1899-12-30T00:26:04"/>
    <d v="1899-12-30T00:12:19"/>
  </r>
  <r>
    <s v="INC000002610184"/>
    <s v="HOSTING VIRTUAL"/>
    <x v="6"/>
    <s v="SM OPERACIONES"/>
    <s v="RICARDO R GALLEGOS OYANEDER"/>
    <s v="tct_rgalle"/>
    <s v="4-Menor/Localizado"/>
    <x v="0"/>
    <s v="Baja"/>
    <x v="1"/>
    <s v="FUNDACION INSTITUTO PROFESIONAL DUOC UC"/>
    <s v="Sesión de trabajo en linea por error flujo de correo boletas de honorario DUOC"/>
    <s v="12/02/2024 13:03:13"/>
    <s v="12/02/2024 13:03:35"/>
    <s v="Cerrado"/>
    <s v="TI"/>
    <s v="SISTEMAS OPERATIVOS"/>
    <s v="12/02/2024 13:05:53"/>
    <s v="12/02/2024 23:50:00"/>
    <s v="Sesión de trabajo en linea por error flujo de correo boletas de honorario DUOC"/>
    <s v="Sesión de trabajo en linea por error flujo de correo boletas de honorario DUOC"/>
    <d v="1899-12-30T00:00:00"/>
    <d v="1899-12-30T00:02:40"/>
    <d v="1899-12-30T00:02:40"/>
  </r>
  <r>
    <s v="INC000002610192"/>
    <s v="HOSTING VIRTUAL"/>
    <x v="6"/>
    <s v="SM OPERACIONES"/>
    <s v="RICARDO R GALLEGOS OYANEDER"/>
    <s v="tct_rgalle"/>
    <s v="4-Menor/Localizado"/>
    <x v="0"/>
    <s v="Baja"/>
    <x v="1"/>
    <s v="TELEFONICA GLOBAL TECHNOLOGY S.A.AGENCIA EN CHILE"/>
    <s v="Gestion con SOC para integracion especialista comunicaciones en revisión flujo SAP DUOC"/>
    <s v="12/02/2024 13:09:26"/>
    <s v="12/02/2024 13:09:36"/>
    <s v="Cerrado"/>
    <s v="TI"/>
    <s v="SISTEMAS OPERATIVOS"/>
    <s v="12/02/2024 13:11:27"/>
    <s v="12/02/2024 23:50:00"/>
    <s v="Gestion con SOC para integracion especialista comunicaciones en revisión flujo SAP DUOC"/>
    <s v="Gestion con SOC para integracion especialista comunicaciones en revisión flujo SAP DUOC"/>
    <d v="1899-12-30T00:00:00"/>
    <d v="1899-12-30T00:02:01"/>
    <d v="1899-12-30T00:02:01"/>
  </r>
  <r>
    <s v="INC000002610193"/>
    <s v="HOSTING VIRTUAL"/>
    <x v="6"/>
    <s v="SM OPERACIONES"/>
    <s v="RICARDO R GALLEGOS OYANEDER"/>
    <s v="tct_rgalle"/>
    <s v="4-Menor/Localizado"/>
    <x v="0"/>
    <s v="Baja"/>
    <x v="1"/>
    <s v="TELEFONICA GLOBAL TECHNOLOGY S.A.AGENCIA EN CHILE"/>
    <s v="Reunión coordinación servidores deprecados Cliente Duoc"/>
    <s v="12/02/2024 13:09:42"/>
    <s v="12/02/2024 13:09:54"/>
    <s v="Cerrado"/>
    <s v="TI"/>
    <s v="SISTEMAS OPERATIVOS"/>
    <s v="12/02/2024 13:13:37"/>
    <s v="12/02/2024 23:50:00"/>
    <s v="Reunión coordinación servidores deprecados Cliente Duoc"/>
    <s v="Reunión coordinación servidores deprecados Cliente Duoc"/>
    <d v="1899-12-30T00:00:00"/>
    <d v="1899-12-30T00:03:55"/>
    <d v="1899-12-30T00:03:55"/>
  </r>
  <r>
    <s v="INC000002610194"/>
    <s v="HOSTING VIRTUAL"/>
    <x v="6"/>
    <s v="SM OPERACIONES"/>
    <s v="RICARDO R GALLEGOS OYANEDER"/>
    <s v="tct_rgalle"/>
    <s v="4-Menor/Localizado"/>
    <x v="0"/>
    <s v="Baja"/>
    <x v="1"/>
    <s v="TELEFONICA GLOBAL TECHNOLOGY S.A.AGENCIA EN CHILE"/>
    <s v="Sesión de trabajo por error acceso ST en PAM"/>
    <s v="12/02/2024 13:10:01"/>
    <s v="12/02/2024 13:10:12"/>
    <s v="Cerrado"/>
    <s v="TI"/>
    <s v="SISTEMAS OPERATIVOS"/>
    <s v="12/02/2024 13:14:24"/>
    <s v="12/02/2024 23:50:00"/>
    <s v="Sesión de trabajo por error acceso ST en PAM"/>
    <s v="Sesión de trabajo por error acceso ST en PAM"/>
    <d v="1899-12-30T00:00:00"/>
    <d v="1899-12-30T00:04:23"/>
    <d v="1899-12-30T00:04:23"/>
  </r>
  <r>
    <s v="INC000002610196"/>
    <s v="HOSTING VIRTUAL"/>
    <x v="6"/>
    <s v="SM OPERACIONES"/>
    <s v="RICARDO R GALLEGOS OYANEDER"/>
    <s v="tct_rgalle"/>
    <s v="4-Menor/Localizado"/>
    <x v="0"/>
    <s v="Baja"/>
    <x v="1"/>
    <s v="TELEFONICA GLOBAL TECHNOLOGY S.A.AGENCIA EN CHILE"/>
    <s v="Entrega de información Snapshots a cliente Axity por trabajos de actualización programados."/>
    <s v="12/02/2024 13:10:19"/>
    <s v="12/02/2024 13:10:31"/>
    <s v="Cerrado"/>
    <s v="TI"/>
    <s v="SISTEMAS OPERATIVOS"/>
    <s v="12/02/2024 13:15:17"/>
    <s v="12/02/2024 23:50:00"/>
    <s v="Entrega de información referente a Snapshots a cliente Axity por trabajos de actualización programados."/>
    <s v="Entrega de información referente a Snapshots a cliente Axity por trabajos de actualización programados."/>
    <d v="1899-12-30T00:00:00"/>
    <d v="1899-12-30T00:04:58"/>
    <d v="1899-12-30T00:04:58"/>
  </r>
  <r>
    <s v="INC000002610197"/>
    <s v="HOSTING VIRTUAL"/>
    <x v="6"/>
    <s v="SM OPERACIONES"/>
    <s v="RICARDO R GALLEGOS OYANEDER"/>
    <s v="tct_rgalle"/>
    <s v="4-Menor/Localizado"/>
    <x v="0"/>
    <s v="Baja"/>
    <x v="1"/>
    <s v="TELEFONICA GLOBAL TECHNOLOGY S.A.AGENCIA EN CHILE"/>
    <s v="Reunión interna MS"/>
    <s v="12/02/2024 13:10:37"/>
    <s v="12/02/2024 13:10:48"/>
    <s v="Cerrado"/>
    <s v="TI"/>
    <s v="SISTEMAS OPERATIVOS"/>
    <s v="12/02/2024 13:16:03"/>
    <s v="12/02/2024 23:50:00"/>
    <s v="Reunión interna MS"/>
    <s v="Reunión interna MS"/>
    <d v="1899-12-30T00:00:00"/>
    <d v="1899-12-30T00:05:26"/>
    <d v="1899-12-30T00:05:26"/>
  </r>
  <r>
    <s v="INC000002610301"/>
    <s v="HOSTING VIRTUAL"/>
    <x v="1"/>
    <s v="DUOC TICKET AUTOMATICO"/>
    <s v="JAVIERA A UMAÑA YEVENES"/>
    <s v="frp_lmosqu"/>
    <s v="4-Menor/Localizado"/>
    <x v="0"/>
    <s v="Baja"/>
    <x v="1"/>
    <s v="FUNDACION INSTITUTO PROFESIONAL DUOC UC"/>
    <s v="DUOC  | REQ | Cuenta de usuario externo no recibe correos"/>
    <s v="12/02/2024 12:49:38"/>
    <s v="12/02/2024 12:52:55"/>
    <s v="Cerrado"/>
    <s v="CDP ANTIGUO 1"/>
    <s v="CDP ANTIGUO 2"/>
    <s v="13/02/2024 10:35:56"/>
    <s v="13/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m/>
    <d v="1899-12-30T19:45:15"/>
    <d v="1899-12-30T21:46:18"/>
    <d v="1899-12-30T02:01:03"/>
  </r>
  <r>
    <s v="INC000002610306"/>
    <s v="VPN IP - MPLS"/>
    <x v="17"/>
    <s v="ADMINISTRADORES RESIDENTES"/>
    <s v="SEBASTIAN VILLENA"/>
    <s v="frp_joflor"/>
    <s v="3-Moderado/Limitado"/>
    <x v="1"/>
    <s v="Media"/>
    <x v="1"/>
    <s v="INSTITUTO PROFESIONAL DE CHILE SA"/>
    <s v="Gama | Requerimiento Respaldo VM Completa - Servidor CORONEL - IPCHILE"/>
    <s v="12/02/2024 12:38:43"/>
    <s v="12/02/2024 12:41:04"/>
    <s v="Cerrado"/>
    <s v="CDP ANTIGUO 1"/>
    <s v="CDP ANTIGUO 2"/>
    <s v="12/02/2024 16:59:37"/>
    <s v="12/02/2024 23:50:00"/>
    <s v="PREVENTIVO: NO_x000a_CÓDIGO DE SERVICIO: Servidor CORONEL_x000a_DIRECCIÓN: - _x000a_QUIEN REPORTA: Juan Carlos Dupuy | +56 979778332_x000a_CONTACTO EN TERRENO: Juan Carlos Dupuy | +56 979778332_x000a_PROBLEMA:_x000a_REQUERIMIENTO:_x000a__x000a_Buenas tardes, junto con saludar, solicito respaldo comple"/>
    <s v="FASE RESOLUCIÓN Y RECUPERACIÓN_x000a__x000a_Se efectúa contacto con cliente: N/A_x000a__x000a_Teléfono de contacto: N/A_x000a__x000a_Acciones realizadas: Respaldo vm snpshot servidor coronel ejecutado correctamente_x000a__x000a_Solución paliativa o definitiva: N/A_x000a__x000a_Acciones de Mejora, Recomendaciones:"/>
    <d v="1899-12-30T02:17:38"/>
    <d v="1899-12-30T04:20:54"/>
    <d v="1899-12-30T02:03:16"/>
  </r>
  <r>
    <s v="INC000002610315"/>
    <s v="HOUSING"/>
    <x v="13"/>
    <s v="BELIEVE"/>
    <s v="RICARDO F ORELLANA MARDONES"/>
    <s v="frp_jcarri"/>
    <s v="3-Moderado/Limitado"/>
    <x v="1"/>
    <s v="Media"/>
    <x v="1"/>
    <s v="TELEFONICA EMPRESAS DE CHILE SA"/>
    <s v="GESTION DATACENTER/ ACCESOS / TELEFONICA EMPRESAS DE CHILE SA"/>
    <s v="12/02/2024 12:58:01"/>
    <s v="12/02/2024 12:59:22"/>
    <s v="Cerrado"/>
    <s v="CDP ANTIGUO 1"/>
    <s v="CDP ANTIGUO 2"/>
    <s v="12/02/2024 13:37:3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20:35"/>
    <d v="1899-12-30T00:39:33"/>
    <d v="1899-12-30T00:18:58"/>
  </r>
  <r>
    <s v="INC000002610321"/>
    <s v="HOUSING"/>
    <x v="13"/>
    <s v="BELIEVE"/>
    <s v="RICARDO F ORELLANA MARDONES"/>
    <s v="frp_jcarri"/>
    <s v="3-Moderado/Limitado"/>
    <x v="1"/>
    <s v="Media"/>
    <x v="1"/>
    <s v="TELEFONICA EMPRESAS DE CHILE SA"/>
    <s v="GESTION DATACENTER/ ACCESOS / TELEFONICA EMPRESAS DE CHILE SA"/>
    <s v="12/02/2024 13:00:47"/>
    <s v="12/02/2024 13:03:02"/>
    <s v="Cerrado"/>
    <s v="CDP ANTIGUO 1"/>
    <s v="CDP ANTIGUO 2"/>
    <s v="12/02/2024 13:41:4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24:30"/>
    <d v="1899-12-30T00:40:57"/>
    <d v="1899-12-30T00:16:27"/>
  </r>
  <r>
    <s v="INC000002610323"/>
    <s v="HOUSING"/>
    <x v="13"/>
    <s v="BELIEVE"/>
    <s v="RICARDO F ORELLANA MARDONES"/>
    <s v="frp_jcarri"/>
    <s v="3-Moderado/Limitado"/>
    <x v="1"/>
    <s v="Media"/>
    <x v="1"/>
    <s v="TELEFONICA EMPRESAS DE CHILE SA"/>
    <s v="GESTION DATACENTER/ ACCESOS / TELEFONICA EMPRESAS DE CHILE SA"/>
    <s v="12/02/2024 13:04:50"/>
    <s v="12/02/2024 13:06:05"/>
    <s v="Cerrado"/>
    <s v="CDP ANTIGUO 1"/>
    <s v="CDP ANTIGUO 2"/>
    <s v="12/02/2024 13:46:10"/>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ORIZADOS"/>
    <d v="1899-12-30T00:28:41"/>
    <d v="1899-12-30T00:41:20"/>
    <d v="1899-12-30T00:12:39"/>
  </r>
  <r>
    <s v="INC000002610327"/>
    <s v="HOSTING VIRTUAL"/>
    <x v="7"/>
    <s v="OPERACION N1"/>
    <s v="SEBASTIAN I ACUÑA GUZMAN"/>
    <s v="tct_sacuna"/>
    <s v="3-Moderado/Limitado"/>
    <x v="1"/>
    <s v="Media"/>
    <x v="1"/>
    <s v="TELEFONICA EMPRESAS DE CHILE SA"/>
    <s v="Usuarios y permisos sudo en rmdy-prod-ar-apirest0*"/>
    <s v="12/02/2024 13:16:21"/>
    <s v="12/02/2024 13:17:12"/>
    <s v="Cerrado"/>
    <s v="TI"/>
    <s v="SISTEMAS OPERATIVOS"/>
    <s v="12/02/2024 13:29:42"/>
    <s v="12/02/2024 23:50:00"/>
    <s v="Se deben retirar permisos especiales y eliminar cuentas según lo solicitado por Luis Molina."/>
    <s v="Se eliminan usuarios según solicitud"/>
    <d v="1899-12-30T00:12:30"/>
    <d v="1899-12-30T00:13:21"/>
    <d v="1899-12-30T00:00:51"/>
  </r>
  <r>
    <s v="INC000002610364"/>
    <s v="HOUSING"/>
    <x v="14"/>
    <s v="BELIEVE"/>
    <s v="SEBASTIAN A JARA VIDAL"/>
    <s v="frp_jolsso"/>
    <s v="3-Moderado/Limitado"/>
    <x v="1"/>
    <s v="Media"/>
    <x v="1"/>
    <s v="ARTIKOS CHILE S A"/>
    <s v="GESTION DATACENTER/ ACCESOS /ARTIKOS CHILE S A"/>
    <s v="12/02/2024 15:05:10"/>
    <s v="12/02/2024 15:06:47"/>
    <s v="Cerrado"/>
    <s v="COMUNICACIONES"/>
    <s v="VPN IP - MPLS"/>
    <s v="12/02/2024 15:17:21"/>
    <s v="12/02/2024 23:50:00"/>
    <s v="EMPRESA:ARTIKOS CHILE S A_x000a_CÓDIGO DE SERVICIO: _x000a_DIRECCIÓN: Calle San Martin #50, Santiago Centro, Santiago_x000a_NOMBRE DE QUIEN REPORTA:Marco Paulete_x000a_TELÉFONO DE QUIEN REPORTA:56995492219_x000a_NOMBRE DE CONTACTO EN TERRENO: _x000a_REQUERIMIENTO: Reinicio manual de servid"/>
    <m/>
    <d v="1899-12-30T00:07:44"/>
    <d v="1899-12-30T00:12:11"/>
    <d v="1899-12-30T00:04:27"/>
  </r>
  <r>
    <s v="INC000002610378"/>
    <s v="HOUSING"/>
    <x v="14"/>
    <s v="BELIEVE"/>
    <s v="SEBASTIAN A JARA VIDAL"/>
    <s v="frp_jolsso"/>
    <s v="3-Moderado/Limitado"/>
    <x v="1"/>
    <s v="Media"/>
    <x v="1"/>
    <s v="TELEFONICA GLOBAL TECHNOLOGY S.A.AGENCIA EN CHILE"/>
    <s v="GESTION DATACENTER/ ACCESOS /TELEFONICA GLOBAL TECHNOLOGY S.A.AGENCIA EN CHILE"/>
    <s v="12/02/2024 15:23:45"/>
    <s v="12/02/2024 15:24:57"/>
    <s v="Cerrado"/>
    <s v="COMUNICACIONES"/>
    <s v="VPN IP - MPLS"/>
    <s v="12/02/2024 15:39:46"/>
    <s v="12/02/2024 23:50:00"/>
    <s v="EMPRESA:TELEFONICA GLOBAL TECHNOLOGY S.A.AGENCIA EN CHILE_x000a_CÓDIGO DE SERVICIO: _x000a_DIRECCIÓN: Calle San Martin #50, Santiago Centro, Santiago_x000a_NOMBRE DE QUIEN REPORTA:Luis Villasmil Castillo_x000a_TELÉFONO DE QUIEN REPORTA:56993970486_x000a_NOMBRE DE CONTACTO EN TERRENO:"/>
    <m/>
    <d v="1899-12-30T00:14:05"/>
    <d v="1899-12-30T00:16:01"/>
    <d v="1899-12-30T00:01:56"/>
  </r>
  <r>
    <s v="INC000002610384"/>
    <s v="HOUSING"/>
    <x v="14"/>
    <s v="BELIEVE"/>
    <s v="SEBASTIAN A JARA VIDAL"/>
    <s v="frp_jolsso"/>
    <s v="3-Moderado/Limitado"/>
    <x v="1"/>
    <s v="Media"/>
    <x v="1"/>
    <s v="TELEFONICA EMPRESAS DE CHILE SA"/>
    <s v="GESTION DATACENTER/ ACCESOS /TELEFONICA EMPRESAS DE CHILE SA"/>
    <s v="12/02/2024 15:33:28"/>
    <s v="12/02/2024 15:34:36"/>
    <s v="Cerrado"/>
    <s v="COMUNICACIONES"/>
    <s v="VPN IP - MPLS"/>
    <s v="12/02/2024 15:43:22"/>
    <s v="12/02/2024 23:50:00"/>
    <s v="EMPRESA:TELEFONICA EMPRESAS DE CHILE SA_x000a_CÓDIGO DE SERVICIO: _x000a_DIRECCIÓN: Calle San Martin #50, Santiago Centro, Santiago_x000a_NOMBRE DE QUIEN REPORTA:Daniel Rodriguez_x000a_TELÉFONO DE QUIEN REPORTA:5697829 7978_x000a_NOMBRE DE CONTACTO EN TERRENO: _x000a_REQUERIMIENTO: Levanta"/>
    <m/>
    <d v="1899-12-30T00:03:44"/>
    <d v="1899-12-30T00:09:54"/>
    <d v="1899-12-30T00:06:10"/>
  </r>
  <r>
    <s v="INC000002610395"/>
    <s v="HOUSING"/>
    <x v="14"/>
    <s v="ADMINISTRADORES RESIDENTES"/>
    <s v="SEBASTIAN A JARA VIDAL"/>
    <s v="frp_jugonz"/>
    <s v="3-Moderado/Limitado"/>
    <x v="1"/>
    <s v="Media"/>
    <x v="1"/>
    <s v="TELEFONICA EMPRESAS DE CHILE SA"/>
    <s v="GESTION DATACENTER/ ACCESOS / NEXTSTREAM"/>
    <s v="12/02/2024 15:46:05"/>
    <s v="12/02/2024 15:49:15"/>
    <s v="Cerrado"/>
    <s v="COMUNICACIONES"/>
    <s v="VPN IP - MPLS"/>
    <s v="12/02/2024 15:56:42"/>
    <s v="12/02/2024 23:50:00"/>
    <s v="EMPRESA: NEXTSTREAM_x000a_CÓDIGO DE SERVICIO: _x000a_DIRECCIÓN: Calle San Martin #50, Santiago Centro, Santiago_x000a_NOMBRE DE QUIEN REPORTA: Javiera Rojas O._x000a_TELÉFONO DE QUIEN REPORTA: +56 9 8187 2715_x000a_NOMBRE DE CONTACTO EN TERRENO: Daniel Rodriguez 5697829 7978_x000a_PROBLEMA"/>
    <m/>
    <d v="1899-12-30T00:02:45"/>
    <d v="1899-12-30T00:10:37"/>
    <d v="1899-12-30T00:07:52"/>
  </r>
  <r>
    <s v="INC000002610417"/>
    <s v="HOUSING"/>
    <x v="13"/>
    <s v="BELIEVE"/>
    <s v="RICARDO F ORELLANA MARDONES"/>
    <s v="frp_jolsso"/>
    <s v="3-Moderado/Limitado"/>
    <x v="1"/>
    <s v="Media"/>
    <x v="1"/>
    <s v="ICETEL SERVICIOS S.A."/>
    <s v="GESTION DATACENTER/ ACCESOS /ICETEL SERVICIOS S.A."/>
    <s v="12/02/2024 13:05:10"/>
    <s v="12/02/2024 13:06:51"/>
    <s v="Cerrado"/>
    <s v="CDP ANTIGUO 1"/>
    <s v="CDP ANTIGUO 2"/>
    <s v="12/02/2024 13:16:42"/>
    <s v="12/02/2024 23:50:00"/>
    <s v="EMPRESA:ICETEL SERVICIOS S.A._x000a_CÓDIGO DE SERVICIO: _x000a_DIRECCIÓN: Av. Apoquindo #7071, Las Condes, Santiago_x000a_NOMBRE DE QUIEN REPORTA:Francisco Chávez_x000a_TELÉFONO DE QUIEN REPORTA:972802533_x000a_NOMBRE DE CONTACTO EN TERRENO: _x000a_REQUERIMIENTO:  Habilitación Inrow E2_x000a_EQU"/>
    <s v="ACCESOS AUTORIZADOS"/>
    <d v="1899-12-30T00:09:05"/>
    <d v="1899-12-30T00:11:32"/>
    <d v="1899-12-30T00:02:27"/>
  </r>
  <r>
    <s v="INC000002610457"/>
    <s v="INFRAESTRUCTURA DC"/>
    <x v="2"/>
    <s v="APQ ACCESOS"/>
    <s v="JONATHAN A MARQUEZ ASTENGO"/>
    <s v="tct_jmarqu"/>
    <s v="4-Menor/Localizado"/>
    <x v="0"/>
    <s v="Baja"/>
    <x v="0"/>
    <s v="TELEFONICA CYBERSECURITY TECH CHILE SPA"/>
    <s v="FACTIBILIDAD TECH/CRQ 82303"/>
    <s v="12/02/2024 13:28:51"/>
    <s v="12/02/2024 13:28:52"/>
    <s v="Cerrado"/>
    <s v="CDP ANTIGUO 1"/>
    <s v="CDP ANTIGUO 2"/>
    <s v="12/02/2024 13:35:38"/>
    <s v="12/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10510"/>
    <s v="VPN IP - MPLS"/>
    <x v="9"/>
    <s v="GESTION HD"/>
    <s v="NICOLAS A SAAVEDRA EGUILUZ"/>
    <s v="frp_kefern"/>
    <s v="3-Moderado/Limitado"/>
    <x v="1"/>
    <s v="Media"/>
    <x v="1"/>
    <s v="COAGRA S A"/>
    <s v="HD | Paso a productivo DEEK952964"/>
    <s v="12/02/2024 13:34:09"/>
    <s v="12/02/2024 13:37:56"/>
    <s v="Cerrado"/>
    <s v="CDP ANTIGUO 1"/>
    <s v="CDP ANTIGUO 2"/>
    <s v="12/02/2024 15:50:24"/>
    <s v="12/02/2024 23:50:00"/>
    <s v="PREVENTIVO: NO_x000a_CODIGO DE SERVICIO:_x000a_DIRECCION:_x000a_QUIEN REPORTA:Nicolás Saavedra Eguiluz +56 9 6187 5469 _x000a_CONTACTO EN TERRENO:_x000a_PROBLEMA:_x000a_REQUERIMIENTO: Paso a productivo DEEK952964_x000a__x000a__x000a_La orden DEEK952964 fue importada exitosamente en PRD_x000a__x000a_Por favor pasar a pr"/>
    <s v="La orden DEEK952964  fue importada exitosamente en PRD"/>
    <d v="1899-12-30T00:00:00"/>
    <d v="1899-12-30T02:16:15"/>
    <d v="1899-12-30T02:16:15"/>
  </r>
  <r>
    <s v="INC000002610548"/>
    <s v="HOSTING VIRTUAL"/>
    <x v="3"/>
    <s v="GESTION HD"/>
    <s v="MOISES E MONTERO RAMOS"/>
    <s v="frp_pcamay"/>
    <s v="3-Moderado/Limitado"/>
    <x v="1"/>
    <s v="Media"/>
    <x v="1"/>
    <s v="EMPRESAS RED SALUD S.A."/>
    <s v="HD/RE: [REDSALUD] Estado Recursos VDC"/>
    <s v="12/02/2024 15:03:17"/>
    <s v="12/02/2024 15:04:47"/>
    <s v="Cerrado"/>
    <s v="TI"/>
    <s v="SERVIDORES VIRTUALES"/>
    <s v="13/02/2024 16:05:29"/>
    <s v="13/02/2024 23:50:00"/>
    <s v="PREVENTIVO: NO_x000a_CODIGO DE SERVICIO:_x000a_DIRECCION:_x000a_QUIEN REPORTA:Denise Cruzat Etcheberry   +56 9 93378009_x000a_CONTACTO EN TERRENO:ALBERTO JAVIER BEZARES OVALLE +56 9 71268048 /_x000a_PROBLEMA:_x000a_REQUERIMIENTO:Agradeceré su apoyo generando folio como requerimiento para o"/>
    <s v="Se efectúa contacto con cliente: N/A_x000a_Teléfono de contacto: N/A_x000a_Acciones realizadas:Se envia el detalle de los recursos que tiene el cliente en el VDC._x000a_Solución paliativa o definitiva: Definitiva_x000a_Acciones de Mejora, Recomendaciones:N/A_x000a_Causa Raíz:  N/A"/>
    <d v="1899-12-30T21:23:05"/>
    <d v="1899-12-31T01:02:12"/>
    <d v="1899-12-30T03:39:07"/>
  </r>
  <r>
    <s v="INC000002610561"/>
    <s v="VPN IP - MPLS"/>
    <x v="3"/>
    <s v="GESTION HD"/>
    <s v="ANGEL CASTRO CABRERA"/>
    <s v="frp_kefern"/>
    <s v="3-Moderado/Limitado"/>
    <x v="1"/>
    <s v="Media"/>
    <x v="1"/>
    <s v="SERVIEX S A"/>
    <s v="HD | Eliminación de servidores VDC"/>
    <s v="12/02/2024 16:41:21"/>
    <s v="12/02/2024 16:43:23"/>
    <s v="Cerrado"/>
    <s v="CDP ANTIGUO 1"/>
    <s v="CDP ANTIGUO 2"/>
    <s v="13/02/2024 19:04:14"/>
    <s v="13/02/2024 23:50:00"/>
    <s v="PREVENTIVO: NO_x000a_CODIGO DE SERVICIO:_x000a_DIRECCION:_x000a_QUIEN REPORTA:José Alejandro Leal Lizana (56-9) 46115156_x000a_CONTACTO EN TERRENO:_x000a_PROBLEMA:_x000a_REQUERIMIENTO:_x000a__x000a_Requerimos la eliminación de los servidores: WWKS20021P y Serviex_App_02,_x000a_favor su orientación para real"/>
    <s v="Se efectúa contacto con cliente: Jose Leal_x000a_Teléfono de contacto: Via correo_x000a_Acciones realizadas: Se envia informacion a cliente via correo_x000a_Acciones de Mejora, Recomendaciones: N/A_x000a_Causa Raíz: N/A"/>
    <d v="1899-12-30T21:39:40"/>
    <d v="1899-12-31T02:22:53"/>
    <d v="1899-12-30T04:43:13"/>
  </r>
  <r>
    <s v="INC000002610580"/>
    <s v="MONITOREO"/>
    <x v="4"/>
    <s v="SM OPERACIONES"/>
    <s v="MICHAEL H GONZALEZ OLIVARES"/>
    <s v="tct_decruz"/>
    <s v="4-Menor/Localizado"/>
    <x v="0"/>
    <s v="Baja"/>
    <x v="1"/>
    <s v="TELEFONICA GLOBAL TECHNOLOGY S.A.AGENCIA EN CHILE"/>
    <s v="ALERTA MONITOREO"/>
    <s v="12/02/2024 17:00:07"/>
    <s v="12/02/2024 17:02:08"/>
    <s v="Cerrado"/>
    <s v="TI"/>
    <s v="SISTEMAS OPERATIVOS"/>
    <s v="12/02/2024 17:38:36"/>
    <s v="12/02/2024 23:50:00"/>
    <s v="Nombre Alerta_x0009_Nodo Afectado_x0009_Objeto Afectado_x0009_Tipo de Objeto_x0009_ Direccion IP_x000a_GestionEventos_AlertaRAM_max_Principal_x0009_FIPRDU01 - srvjenkinslab_x0009_FIPRDU01 - srvjenkinslab_x0009_Node_x0009_172.16.206.7"/>
    <s v="Se efectúa contacto con cliente: N/A_x000a_Teléfono de contacto: N/A _x000a_Acciones realizadas: ingreso via ssh a servidor afectado, se confirma procesos normales en sistema._x000a_Solución paliativa o definitiva: alerta generada por procesos productivos de cliente final"/>
    <d v="1899-12-30T00:00:00"/>
    <d v="1899-12-30T00:00:00"/>
    <d v="1899-12-30T00:00:00"/>
  </r>
  <r>
    <s v="INC000002610594"/>
    <s v="SERVICIOS DIGITALES"/>
    <x v="3"/>
    <s v="SM OPERACIONES"/>
    <s v="MOISES E MONTERO RAMOS"/>
    <s v="tct_decruz"/>
    <s v="4-Menor/Localizado"/>
    <x v="0"/>
    <s v="Baja"/>
    <x v="1"/>
    <s v="CEPECH S.A."/>
    <s v="consulta key de activación"/>
    <s v="12/02/2024 17:51:17"/>
    <s v="12/02/2024 17:52:40"/>
    <s v="Cerrado"/>
    <s v="TI"/>
    <s v="SERVIDORES VIRTUALES"/>
    <s v="14/02/2024 14:56:35"/>
    <s v="14/02/2024 23:50:00"/>
    <s v="Apoyar como activar licencia en un servidor_x000a__x000a_quisiera consultar de donde es posible obtener la key de activación de Windows Server 2022 y de SQL para una VM que debo crear._x000a__x000a_Saludos cordiales._x000a_ _x000a_Cristian Bustos Rivas_x000a_Administrador de Servidores Cpech_x000a_Ala"/>
    <s v="Se efectúa contacto con cliente:  N/A_x000a_Teléfono de contacto:  N/A_x000a_Acciones realizadas: Se le entrega a cliente los pasos necesario para la activacion a traves del KMS_x000a_Solución paliativa o definitiva: definitiva_x000a_Acciones de Mejora, Recomendaciones:  N/A_x000a_Ca"/>
    <d v="1899-12-31T20:13:53"/>
    <d v="1899-12-31T21:05:18"/>
    <d v="1899-12-30T00:51:25"/>
  </r>
  <r>
    <s v="INC000002610599"/>
    <s v="HOSTING VIRTUAL"/>
    <x v="6"/>
    <s v="SISTEMA OPERATIVO MICROSOFT"/>
    <s v="PAUL A SEPULVEDA ALVAREZ"/>
    <s v="tct_psepul"/>
    <s v="4-Menor/Localizado"/>
    <x v="0"/>
    <s v="Baja"/>
    <x v="1"/>
    <s v="TELEFONICA GLOBAL TECHNOLOGY S.A.AGENCIA EN CHILE"/>
    <s v="zabbix revision servel03"/>
    <s v="12/02/2024 17:57:44"/>
    <s v="12/02/2024 18:00:08"/>
    <s v="Cerrado"/>
    <s v="TI"/>
    <s v="SISTEMAS OPERATIVOS"/>
    <s v="12/02/2024 18:15:47"/>
    <s v="12/02/2024 23:50:00"/>
    <s v="zabbix revision servel03 sin respuesta"/>
    <s v="zabbix revision servel03_x000a_servidor con servicio abajo. se reinicia servicio, metricas vuelven a zabbix"/>
    <d v="1899-12-30T00:00:00"/>
    <d v="1899-12-30T00:18:03"/>
    <d v="1899-12-30T00:18:03"/>
  </r>
  <r>
    <s v="INC000002610600"/>
    <s v="HOSTING VIRTUAL"/>
    <x v="6"/>
    <s v="SISTEMA OPERATIVO MICROSOFT"/>
    <s v="PAUL A SEPULVEDA ALVAREZ"/>
    <s v="tct_psepul"/>
    <s v="4-Menor/Localizado"/>
    <x v="0"/>
    <s v="Baja"/>
    <x v="1"/>
    <s v="TELEFONICA GLOBAL TECHNOLOGY S.A.AGENCIA EN CHILE"/>
    <s v="zabbix revision servel03 Disco C por sobre el 90%"/>
    <s v="12/02/2024 18:00:27"/>
    <s v="12/02/2024 18:01:33"/>
    <s v="Cerrado"/>
    <s v="TI"/>
    <s v="SISTEMAS OPERATIVOS"/>
    <s v="12/02/2024 18:16:12"/>
    <s v="12/02/2024 23:50:00"/>
    <s v="zabbix revision servel03 Disco C por sobre el 90%"/>
    <s v="zabbix revision servel03 Disco C por sobre el 90%._x000a_se realiza liberacionde espacio desde carpeta softwaredistribution. ademas se deshabilita servicio de windows update windows 2003"/>
    <d v="1899-12-30T00:00:00"/>
    <d v="1899-12-30T00:15:45"/>
    <d v="1899-12-30T00:15:45"/>
  </r>
  <r>
    <s v="INC000002610603"/>
    <s v="HOSTING VIRTUAL"/>
    <x v="6"/>
    <s v="SISTEMA OPERATIVO MICROSOFT"/>
    <s v="PAUL A SEPULVEDA ALVAREZ"/>
    <s v="tct_psepul"/>
    <s v="4-Menor/Localizado"/>
    <x v="0"/>
    <s v="Baja"/>
    <x v="1"/>
    <s v="TELEFONICA GLOBAL TECHNOLOGY S.A.AGENCIA EN CHILE"/>
    <s v="Zabbix no responde servidor TELEFONICA"/>
    <s v="12/02/2024 18:02:00"/>
    <s v="12/02/2024 18:03:45"/>
    <s v="Cerrado"/>
    <s v="TI"/>
    <s v="SISTEMAS OPERATIVOS"/>
    <s v="12/02/2024 18:16:29"/>
    <s v="12/02/2024 23:50:00"/>
    <s v="Zabbix no responde servidor TELEFONICA_x000a_El servidor tenía el servicio abajo, se sube y se retoman metricas"/>
    <s v="Zabbix no responde servidor TELEFONICA_x000a_El servidor tenía el servicio abajo, se sube y se retoman metricas"/>
    <d v="1899-12-30T00:00:00"/>
    <d v="1899-12-30T00:14:29"/>
    <d v="1899-12-30T00:14:29"/>
  </r>
  <r>
    <s v="INC000002610628"/>
    <s v="HOUSING"/>
    <x v="6"/>
    <s v="DUOC TICKET AUTOMATICO"/>
    <s v="PAUL A SEPULVEDA ALVAREZ"/>
    <s v="frp_lmosqu"/>
    <s v="4-Menor/Localizado"/>
    <x v="0"/>
    <s v="Baja"/>
    <x v="1"/>
    <s v="FUNDACION INSTITUTO PROFESIONAL DUOC UC"/>
    <s v="DUOC | REQ | [DUOC]Actualizaciones MS período Febrero 2024"/>
    <s v="12/02/2024 14:25:43"/>
    <s v="12/02/2024 14:27:54"/>
    <s v="Cerrado"/>
    <s v="CDP ANTIGUO 1"/>
    <s v="CDP ANTIGUO 2"/>
    <s v="13/02/2024 16:16:58"/>
    <s v="13/02/2024 23:50:00"/>
    <s v="De: GERMAN IGNACIO BAEZA GONZALEZ &lt;german.baeza@fractalia.es&gt; _x000a_Enviado el: lunes, 12 de febrero de 2024 14:12_x000a_Para: Mesa ti &lt;mesa.ti@movistar.cl&gt;; DENISE CRUZAT ETCHEBERRY &lt;denise.cruzat@telefonica.com&gt;_x000a_CC: Victor Sepulveda G &lt;victor.sepulvedag@telefonic"/>
    <s v="se realiza creación de cambios correspondiente para aplicar actualizaciones del cliente DUOC._x000a__x000a_CRQ000000082411 – Actualizaciones generales de servidores_x000a__x000a_CRQ000000082412 – Actualizaciones plataforma EXCHANGE"/>
    <d v="1899-12-31T00:50:50"/>
    <d v="1899-12-31T01:51:15"/>
    <d v="1899-12-30T01:00:25"/>
  </r>
  <r>
    <s v="INC000002610710"/>
    <s v="VPN IP - MPLS"/>
    <x v="3"/>
    <s v="GESTION HD"/>
    <s v="DEIBY Y SANTOYO MONTEROLA"/>
    <s v="frp_fpetro"/>
    <s v="3-Moderado/Limitado"/>
    <x v="1"/>
    <s v="Media"/>
    <x v="1"/>
    <s v="TELEFONICA GLOBAL TECHNOLOGY S.A.AGENCIA EN CHILE"/>
    <s v="HD/Acceso Cloud Portal"/>
    <s v="12/02/2024 14:20:24"/>
    <s v="12/02/2024 14:22:16"/>
    <s v="Cerrado"/>
    <s v="CDP ANTIGUO 1"/>
    <s v="CDP ANTIGUO 2"/>
    <s v="12/02/2024 15:19:00"/>
    <s v="12/02/2024 23:50:00"/>
    <s v="PREVENTIVO: NO_x000a_CODIGO DE SERVICIO:_x000a_DIRECCION:_x000a_QUIEN REPORTA: Javier Codesido Garcia_x000a_CONTACTO EN TERRENO: Javier Codesido Garcia_x000a__x000a_REQUERIMIENTO:_x000a_por favor, necesitamos además un nuevo usuario para:_x000a__x000a_Felipe Carmoega Santiso_x000a__x000a_Nuevo usuario:_x000a_felipecs_x000a__x000a_Funció"/>
    <s v="FASE RESOLUCIÓN Y RECUPERACIÓN_x000a__x000a_Se efectúa contacto con cliente:N/A_x000a__x000a_Teléfono de contacto:N/A_x000a__x000a_Acciones realizadas: Se crean los accesos solicitado al usuario Felipe Carmoega Santiso y se le envian los datos a su correo_x000a__x000a_Solución paliativa o definitiva:N"/>
    <d v="1899-12-30T00:00:00"/>
    <d v="1899-12-30T00:58:36"/>
    <d v="1899-12-30T00:58:36"/>
  </r>
  <r>
    <s v="INC000002610715"/>
    <s v="INFRAESTRUCTURA DC"/>
    <x v="2"/>
    <s v="APQ ACCESOS"/>
    <s v="JAVIER J BRAVO CARVAJAL"/>
    <s v="tct_jmarqu"/>
    <s v="4-Menor/Localizado"/>
    <x v="0"/>
    <s v="Baja"/>
    <x v="0"/>
    <s v="TELEFONICA CYBERSECURITY TECH CHILE SPA"/>
    <s v="FACTIBILIDAD EYC/CRQ 82145"/>
    <s v="12/02/2024 15:07:31"/>
    <s v="12/02/2024 15:09:10"/>
    <s v="Cerrado"/>
    <s v="CDP ANTIGUO 1"/>
    <s v="CDP ANTIGUO 2"/>
    <s v="12/02/2024 15:24:02"/>
    <s v="12/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_x000a_PDUS LEVANTADA_x000a_ACCIONES DE MEJORA, RECOMENDACIONES: NO APLICA_x000a_CAUSA"/>
    <d v="1899-12-30T00:00:00"/>
    <d v="1899-12-30T00:00:00"/>
    <d v="1899-12-30T00:00:00"/>
  </r>
  <r>
    <s v="INC000002610720"/>
    <s v="RED INTERNA"/>
    <x v="0"/>
    <s v="APQ ACCESOS"/>
    <s v="CARLOS F ARAYA RAMIREZ"/>
    <s v="tct_cararr"/>
    <s v="4-Menor/Localizado"/>
    <x v="0"/>
    <s v="Baja"/>
    <x v="0"/>
    <s v="TELEFONICA CYBERSECURITY TECH CHILE SPA"/>
    <s v="RONDA INSPECTIVA"/>
    <s v="12/02/2024 15:46:53"/>
    <s v="12/02/2024 15:48:42"/>
    <s v="Cerrado"/>
    <s v="CDP ANTIGUO 1"/>
    <s v="CDP ANTIGUO 2"/>
    <s v="12/02/2024 16:06:16"/>
    <s v="12/02/2024 23:50:00"/>
    <m/>
    <s v="ronda realizada"/>
    <d v="1899-12-30T00:00:00"/>
    <d v="1899-12-30T00:00:00"/>
    <d v="1899-12-30T00:00:00"/>
  </r>
  <r>
    <s v="INC000002610731"/>
    <s v="HOUSING"/>
    <x v="13"/>
    <s v="BELIEVE"/>
    <s v="RICARDO F ORELLANA MARDONES"/>
    <s v="frp_dvilca"/>
    <s v="3-Moderado/Limitado"/>
    <x v="1"/>
    <s v="Media"/>
    <x v="1"/>
    <s v="EMPRESA NACIONAL DE CERTIFICACIONES"/>
    <s v="GESTION DATACENTER/ ACCESOS /EcertChile SpA"/>
    <s v="12/02/2024 16:36:05"/>
    <s v="12/02/2024 16:38:40"/>
    <s v="Cerrado"/>
    <s v="CDP ANTIGUO 1"/>
    <s v="CDP ANTIGUO 2"/>
    <s v="12/02/2024 17:19:03"/>
    <s v="12/02/2024 23:50:00"/>
    <s v="EMPRESA:EcertChile SpA_x000a_CÓDIGO DE SERVICIO: _x000a_DIRECCIÓN:Av. Apoquindo #7071, Las Condes, Santiago_x000a_NOMBRE DE QUIEN REPORTA:Juan José Fuentealba_x000a_TELÉFONO DE QUIEN REPORTA:961627267_x000a_NOMBRE DE CONTACTO EN TERRENO: _x000a_PROBLEMA:_x000a_Retiro de equipos_x000a_EQUIPOS ENERGIZAD"/>
    <s v="ACCESOS AUTORIZADOS"/>
    <d v="1899-12-30T00:17:45"/>
    <d v="1899-12-30T00:42:58"/>
    <d v="1899-12-30T00:25:13"/>
  </r>
  <r>
    <s v="INC000002610738"/>
    <s v="VPN IP - MPLS"/>
    <x v="5"/>
    <s v="GESTION HD"/>
    <s v="OSCAR A RAMIREZ SOTO"/>
    <s v="frp_pcamay"/>
    <s v="3-Moderado/Limitado"/>
    <x v="1"/>
    <s v="Media"/>
    <x v="1"/>
    <s v="TELEFONICA GLOBAL TECHNOLOGY S.A.AGENCIA EN CHILE"/>
    <s v="HD/SOLICITUD IP PVLAN TCCT DESARROLLO"/>
    <s v="12/02/2024 16:48:58"/>
    <s v="12/02/2024 16:50:11"/>
    <s v="Cerrado"/>
    <s v="CDP ANTIGUO 1"/>
    <s v="CDP ANTIGUO 2"/>
    <s v="13/02/2024 10:22:17"/>
    <s v="13/02/2024 23:50:00"/>
    <s v="PREVENTIVO: NO_x000a_CODIGO DE SERVICIO:_x000a_DIRECCION:_x000a_QUIEN REPORTA:+56 9 4135 5459 Eduardo José Camacho Urdaneta_x000a_CONTACTO EN TERRENO:_x000a_PROBLEMA:_x000a_REQUERIMIENTO:Por favor su apoyo en crear folio de requerimiento para cursar asignación de PVLAN. El folio de requeri"/>
    <s v="Se genera IP PVLAN 10.67.128.98 con monitoreo, respaldo y proxy, se cierra ticket."/>
    <d v="1899-12-30T17:03:49"/>
    <d v="1899-12-30T17:33:19"/>
    <d v="1899-12-30T00:29:30"/>
  </r>
  <r>
    <s v="INC000002610740"/>
    <s v="HOUSING"/>
    <x v="11"/>
    <s v="APQ ACCESOS"/>
    <s v="ESTEBAN O BUSTOS CORNEJO"/>
    <s v="tct_ebusto"/>
    <s v="2-Significativo/Amplio"/>
    <x v="2"/>
    <s v="Alta"/>
    <x v="1"/>
    <s v="TELEFONICA EMPRESAS DE CHILE SA"/>
    <s v="SUPERVISION INCIDENTE HUAWEI"/>
    <s v="12/02/2024 16:53:31"/>
    <s v="12/02/2024 16:55:11"/>
    <s v="Cerrado"/>
    <s v="CDP ANTIGUO 1"/>
    <s v="CDP ANTIGUO 2"/>
    <s v="12/02/2024 16:56:36"/>
    <s v="12/02/2024 23:50:00"/>
    <s v="SUPERVISION INCIDENTE HUAWEI"/>
    <s v="INCIDENCIA RESTABLECIDA"/>
    <d v="1899-12-30T00:01:25"/>
    <d v="1899-12-30T00:03:05"/>
    <d v="1899-12-30T00:01:40"/>
  </r>
  <r>
    <s v="INC000002610784"/>
    <s v="HOUSING"/>
    <x v="14"/>
    <s v="BELIEVE"/>
    <s v="PATRICIO A CASTILLO GONZALEZ"/>
    <s v="frp_jolsso"/>
    <s v="3-Moderado/Limitado"/>
    <x v="1"/>
    <s v="Media"/>
    <x v="1"/>
    <s v="RIPLEY CHILE S.A."/>
    <s v="GESTION DATACENTER/ ACCESOS /RIPLEY CHILE S.A."/>
    <s v="12/02/2024 21:19:14"/>
    <s v="12/02/2024 21:20:42"/>
    <s v="Cerrado"/>
    <s v="CDP ANTIGUO 1"/>
    <s v="CDP ANTIGUO 2"/>
    <s v="12/02/2024 21:28:12"/>
    <s v="12/02/2024 23:50:00"/>
    <s v="EMPRESA:RIPLEY CHILE S.A._x000a_CÓDIGO DE SERVICIO: _x000a_DIRECCIÓN: Calle San Martin #50, Santiago Centro, Santiago_x000a_NOMBRE DE QUIEN REPORTA:Marco Gutierrez_x000a_TELÉFONO DE QUIEN REPORTA:56 9 94497727_x000a_NOMBRE DE CONTACTO EN TERRENO: _x000a_REQUERIMIENTO:  revision de enlace s"/>
    <s v="ACCESOS AUTORIZADOS"/>
    <d v="1899-12-30T00:04:09"/>
    <d v="1899-12-30T00:08:58"/>
    <d v="1899-12-30T00:04:49"/>
  </r>
  <r>
    <s v="INC000002610892"/>
    <s v="VPN IP - MPLS"/>
    <x v="2"/>
    <s v="GESTION HD"/>
    <s v="SEBASTIAN A JARA VIDAL"/>
    <s v="frp_lmosqu"/>
    <s v="4-Menor/Localizado"/>
    <x v="0"/>
    <s v="Baja"/>
    <x v="1"/>
    <s v="TELECOMUNICACIONES VOZ Y DATOS SPA"/>
    <s v="REQ / Solicitud manos remotas reinicio maquina  | HD"/>
    <s v="12/02/2024 16:32:09"/>
    <s v="12/02/2024 16:35:22"/>
    <s v="Cerrado"/>
    <s v="CDP ANTIGUO 1"/>
    <s v="CDP ANTIGUO 2"/>
    <s v="12/02/2024 17:50:29"/>
    <s v="12/02/2024 23:50:00"/>
    <s v="PREVENTIVO:_x000a__x000a_CODIGO DE SERVICIO: Solicitud manos remotas reinicio maquina _x000a__x000a_DIRECCION:      _x000a__x000a_CIUDAD:             _x000a__x000a_COMUNA:_x000a__x000a_NOMBRE QUIEN REPORTA: Luis Santibanez_x000a__x000a_TELEFONO QUIEN REPORTA:_x000a__x000a_NOMBRE CONTACTO EN TERRENO:         Luis Santibanez_x000a__x000a_TELEFONO 1 C"/>
    <m/>
    <d v="1899-12-30T00:54:55"/>
    <d v="1899-12-30T01:18:20"/>
    <d v="1899-12-30T00:23:25"/>
  </r>
  <r>
    <s v="INC000002610917"/>
    <s v="HOUSING"/>
    <x v="14"/>
    <s v="BELIEVE"/>
    <s v="SEBASTIAN A JARA VIDAL"/>
    <s v="frp_jcarri"/>
    <s v="3-Moderado/Limitado"/>
    <x v="1"/>
    <s v="Media"/>
    <x v="1"/>
    <s v="TELEFONICA EMPRESAS DE CHILE SA"/>
    <s v="GESTION DATACENTER/ ACCESOS /NEXTSTREAM"/>
    <s v="12/02/2024 16:32:42"/>
    <s v="12/02/2024 16:35:28"/>
    <s v="Cerrado"/>
    <s v="COMUNICACIONES"/>
    <s v="VPN IP - MPLS"/>
    <s v="12/02/2024 17:15:56"/>
    <s v="12/02/2024 23:50:00"/>
    <s v="EMPRESA:NEXTSTREAM_x000a_CÓDIGO DE SERVICIO: _x000a_DIRECCIÓN:Calle San Martin #50, Santiago Centro, Santiago_x000a_NOMBRE DE QUIEN REPORTA:Daniel Rodriguez_x000a_TELÉFONO DE QUIEN REPORTA:5697829 7978_x000a_NOMBRE DE CONTACTO EN TERRENO: _x000a_REQUERIMIENTO:visita de inspeccion a sistema"/>
    <m/>
    <d v="1899-12-30T00:20:12"/>
    <d v="1899-12-30T00:43:14"/>
    <d v="1899-12-30T00:23:02"/>
  </r>
  <r>
    <s v="INC000002610936"/>
    <s v="HOUSING"/>
    <x v="14"/>
    <s v="BELIEVE"/>
    <s v="SEBASTIAN A JARA VIDAL"/>
    <s v="frp_jolsso"/>
    <s v="3-Moderado/Limitado"/>
    <x v="1"/>
    <s v="Media"/>
    <x v="1"/>
    <s v="UNION AEREA LTDA"/>
    <s v="GESTION DATACENTER/ ACCESOS /UNION AEREA LTDA"/>
    <s v="12/02/2024 16:49:56"/>
    <s v="12/02/2024 16:51:08"/>
    <s v="Cerrado"/>
    <s v="COMUNICACIONES"/>
    <s v="VPN IP - MPLS"/>
    <s v="12/02/2024 17:06:56"/>
    <s v="12/02/2024 23:50:00"/>
    <s v="EMPRESA:UNION AEREA LTDA_x000a_CÓDIGO DE SERVICIO: _x000a_DIRECCIÓN: Calle San Martin #50, Santiago Centro, Santiago_x000a_NOMBRE DE QUIEN REPORTA:Alejandro Gárate_x000a_TELÉFONO DE QUIEN REPORTA:956785765_x000a_NOMBRE DE CONTACTO EN TERRENO: _x000a_REQUERIMIENTO: Revisión Data Center _x000a_EQU"/>
    <m/>
    <d v="1899-12-30T00:15:06"/>
    <d v="1899-12-30T00:17:00"/>
    <d v="1899-12-30T00:01:54"/>
  </r>
  <r>
    <s v="INC000002610975"/>
    <s v="HOSTING VIRTUAL"/>
    <x v="6"/>
    <s v="SISTEMA OPERATIVO MICROSOFT"/>
    <s v="JAVIER CUEVAS"/>
    <s v="tct_jacuev"/>
    <s v="4-Menor/Localizado"/>
    <x v="0"/>
    <s v="Baja"/>
    <x v="1"/>
    <s v="TELEFONICA GLOBAL TECHNOLOGY S.A.AGENCIA EN CHILE"/>
    <s v="CAMBIOS SERVICE HUB 365"/>
    <s v="12/02/2024 17:28:17"/>
    <s v="12/02/2024 17:28:50"/>
    <s v="Cerrado"/>
    <s v="TI"/>
    <s v="SISTEMAS OPERATIVOS"/>
    <s v="12/02/2024 17:32:20"/>
    <s v="12/02/2024 23:50:00"/>
    <s v="Folio generado automáticamente para atender requerimiento del cliente. La solicitud fue realizada directamente al área resolutoria sin pasar por el flujo de mesa de ayuda"/>
    <s v="OK"/>
    <d v="1899-12-30T00:00:00"/>
    <d v="1899-12-30T00:04:03"/>
    <d v="1899-12-30T00:04:03"/>
  </r>
  <r>
    <s v="INC000002610976"/>
    <s v="HOSTING VIRTUAL"/>
    <x v="6"/>
    <s v="SISTEMA OPERATIVO MICROSOFT"/>
    <s v="JAVIER CUEVAS"/>
    <s v="tct_jacuev"/>
    <s v="4-Menor/Localizado"/>
    <x v="0"/>
    <s v="Baja"/>
    <x v="1"/>
    <s v="TELEFONICA GLOBAL TECHNOLOGY S.A.AGENCIA EN CHILE"/>
    <s v="Assessment AD Security CONF INICIALES"/>
    <s v="12/02/2024 17:29:00"/>
    <s v="12/02/2024 17:30:26"/>
    <s v="Cerrado"/>
    <s v="TI"/>
    <s v="SISTEMAS OPERATIVOS"/>
    <s v="12/02/2024 17:34:14"/>
    <s v="12/02/2024 23:50:00"/>
    <s v="Folio generado automáticamente para atender requerimiento del cliente. La solicitud fue realizada directamente al área resolutoria sin pasar por el flujo de mesa de ayuda"/>
    <s v="OK"/>
    <d v="1899-12-30T00:00:00"/>
    <d v="1899-12-30T00:05:14"/>
    <d v="1899-12-30T00:05:14"/>
  </r>
  <r>
    <s v="INC000002610979"/>
    <s v="HOSTING VIRTUAL"/>
    <x v="6"/>
    <s v="SISTEMA OPERATIVO MICROSOFT"/>
    <s v="JAVIER CUEVAS"/>
    <s v="tct_jacuev"/>
    <s v="4-Menor/Localizado"/>
    <x v="0"/>
    <s v="Baja"/>
    <x v="1"/>
    <s v="TELEFONICA GLOBAL TECHNOLOGY S.A.AGENCIA EN CHILE"/>
    <s v="ALERTA pertura - [TCCT-CHILE-CLOUD][AC]TCCT-CHILE-CLOUD-EX-AD-003-T1059.001 Scripts"/>
    <s v="12/02/2024 17:30:59"/>
    <s v="12/02/2024 17:31:42"/>
    <s v="Cerrado"/>
    <s v="TI"/>
    <s v="SISTEMAS OPERATIVOS"/>
    <s v="13/02/2024 9:54:41"/>
    <s v="13/02/2024 23:50:00"/>
    <s v="Folio generado automáticamente para atender requerimiento del cliente. La solicitud fue realizada directamente al área resolutoria sin pasar por el flujo de mesa de ayuda"/>
    <m/>
    <d v="1899-12-30T00:00:00"/>
    <d v="1899-12-30T16:23:42"/>
    <d v="1899-12-30T16:23:42"/>
  </r>
  <r>
    <s v="INC000002611220"/>
    <s v="HOUSING"/>
    <x v="13"/>
    <s v="BELIEVE"/>
    <s v="CRISTOPHER MALDONADO ROMERO"/>
    <s v="frp_jcarri"/>
    <s v="3-Moderado/Limitado"/>
    <x v="1"/>
    <s v="Media"/>
    <x v="1"/>
    <s v="TELEFONICA EMPRESAS DE CHILE SA"/>
    <s v="GESTION DATACENTER/ ACCESOS /soisa"/>
    <s v="12/02/2024 18:56:21"/>
    <s v="12/02/2024 18:58:08"/>
    <s v="Cerrado"/>
    <s v="COMUNICACIONES"/>
    <s v="VPN IP - MPLS"/>
    <s v="13/02/2024 11:52:42"/>
    <s v="13/02/2024 23:50:00"/>
    <s v="EMPRESA:soisa_x000a_CÓDIGO DE SERVICIO: _x000a_DIRECCIÓN:Av. Apoquindo #7071, Las Condes, Santiago_x000a_NOMBRE DE QUIEN REPORTA:Eduardo Farías (Nabiax)_x000a_TELÉFONO DE QUIEN REPORTA:992982563_x000a_NOMBRE DE CONTACTO EN TERRENO: _x000a_REQUERIMIENTO:VISITA POR TODO EL DATACENTER Y SALA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16:18:16"/>
    <d v="1899-12-30T16:56:21"/>
    <d v="1899-12-30T00:38:05"/>
  </r>
  <r>
    <s v="INC000002611238"/>
    <s v="HOUSING"/>
    <x v="13"/>
    <s v="BELIEVE"/>
    <s v="RICARDO F ORELLANA MARDONES"/>
    <s v="frp_jcarri"/>
    <s v="3-Moderado/Limitado"/>
    <x v="1"/>
    <s v="Media"/>
    <x v="1"/>
    <s v="FORUM SERVICIOS FINANCIEROS SA"/>
    <s v="GESTION DATACENTER/ ACCESOS /FORUM SERVICIOS FINANCIEROS SA"/>
    <s v="12/02/2024 19:35:22"/>
    <s v="12/02/2024 19:38:34"/>
    <s v="Cerrado"/>
    <s v="CDP ANTIGUO 1"/>
    <s v="CDP ANTIGUO 2"/>
    <s v="12/02/2024 20:03:31"/>
    <s v="12/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ACCESOS AUTORIZADOS"/>
    <d v="1899-12-30T00:15:56"/>
    <d v="1899-12-30T00:28:09"/>
    <d v="1899-12-30T00:12:13"/>
  </r>
  <r>
    <s v="INC000002611241"/>
    <s v="HOUSING"/>
    <x v="8"/>
    <s v="BELIEVE"/>
    <s v="JOSE G MARQUEZ MARCANO"/>
    <s v="frp_jcarri"/>
    <s v="3-Moderado/Limitado"/>
    <x v="1"/>
    <s v="Media"/>
    <x v="1"/>
    <s v="FORUM SERVICIOS FINANCIEROS SA"/>
    <s v="GESTION DATACENTER/ ACCESOS /FORUM SERVICIOS FINANCIEROS SA"/>
    <s v="12/02/2024 19:40:43"/>
    <s v="12/02/2024 19:42:28"/>
    <s v="Cerrado"/>
    <s v="COMUNICACIONES"/>
    <s v="VPN IP - MPLS"/>
    <s v="12/02/2024 23:16:38"/>
    <s v="12/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s v="ACCESOS AUTORIZADOS"/>
    <d v="1899-12-30T03:01:04"/>
    <d v="1899-12-30T03:35:55"/>
    <d v="1899-12-30T00:34:51"/>
  </r>
  <r>
    <s v="INC000002611260"/>
    <s v="RED INTERNA"/>
    <x v="10"/>
    <s v="APQ ACCESOS"/>
    <s v="YORDI M HURTADO ARAYA"/>
    <s v="tct_yorhua"/>
    <s v="4-Menor/Localizado"/>
    <x v="0"/>
    <s v="Baja"/>
    <x v="1"/>
    <s v="TELEFONICA CYBERSECURITY TECH CHILE SPA"/>
    <s v="Ronda salas Tic entrega de turno"/>
    <s v="12/02/2024 20:39:13"/>
    <s v="12/02/2024 20:39:56"/>
    <s v="Cerrado"/>
    <s v="CDP ANTIGUO 1"/>
    <s v="CDP ANTIGUO 2"/>
    <s v="12/02/2024 21:14:04"/>
    <s v="12/02/2024 23:50:00"/>
    <s v="Ronda salas Tic entrega de turno"/>
    <s v="RONDA REALIZADA"/>
    <d v="1899-12-30T00:00:00"/>
    <d v="1899-12-30T00:34:51"/>
    <d v="1899-12-30T00:34:51"/>
  </r>
  <r>
    <s v="INC000002611261"/>
    <s v="RED INTERNA"/>
    <x v="10"/>
    <s v="APQ ACCESOS"/>
    <s v="YORDI M HURTADO ARAYA"/>
    <s v="tct_yorhua"/>
    <s v="4-Menor/Localizado"/>
    <x v="0"/>
    <s v="Baja"/>
    <x v="1"/>
    <s v="TELEFONICA CYBERSECURITY TECH CHILE SPA"/>
    <s v="RONDA TOMA DE TEMPERATURAS SALAS TIC 20:30"/>
    <s v="12/02/2024 20:40:10"/>
    <s v="12/02/2024 20:40:52"/>
    <s v="Cerrado"/>
    <s v="CDP ANTIGUO 1"/>
    <s v="CDP ANTIGUO 2"/>
    <s v="12/02/2024 21:13:44"/>
    <s v="12/02/2024 23:50:00"/>
    <s v="RONDA TOMA DE TEMPERATURAS SALAS TIC 20:30"/>
    <s v="RONDA REALIZADA"/>
    <d v="1899-12-30T00:00:00"/>
    <d v="1899-12-30T00:33:34"/>
    <d v="1899-12-30T00:33:34"/>
  </r>
  <r>
    <s v="INC000002611262"/>
    <s v="RED INTERNA"/>
    <x v="10"/>
    <s v="APQ ACCESOS"/>
    <s v="YORDI M HURTADO ARAYA"/>
    <s v="tct_yorhua"/>
    <s v="4-Menor/Localizado"/>
    <x v="0"/>
    <s v="Baja"/>
    <x v="1"/>
    <s v="TELEFONICA CYBERSECURITY TECH CHILE SPA"/>
    <s v="RONDA TOMA DE TEMPERATURAS SALAS TIC 00:30"/>
    <s v="12/02/2024 20:41:19"/>
    <s v="12/02/2024 20:41:51"/>
    <s v="Cerrado"/>
    <s v="CDP ANTIGUO 1"/>
    <s v="CDP ANTIGUO 2"/>
    <s v="12/02/2024 21:13:26"/>
    <s v="12/02/2024 23:50:00"/>
    <s v="RONDA TOMA DE TEMPERATURAS SALAS TIC 00:30"/>
    <s v="RONDA REALIZADA"/>
    <d v="1899-12-30T00:00:00"/>
    <d v="1899-12-30T00:32:07"/>
    <d v="1899-12-30T00:32:07"/>
  </r>
  <r>
    <s v="INC000002611263"/>
    <s v="RED INTERNA"/>
    <x v="10"/>
    <s v="APQ ACCESOS"/>
    <s v="YORDI M HURTADO ARAYA"/>
    <s v="tct_yorhua"/>
    <s v="4-Menor/Localizado"/>
    <x v="0"/>
    <s v="Baja"/>
    <x v="1"/>
    <s v="TELEFONICA CYBERSECURITY TECH CHILE SPA"/>
    <s v="RONDA TOMA DE TEMPERATURAS SALAS TIC 04:30"/>
    <s v="12/02/2024 20:42:09"/>
    <s v="12/02/2024 20:42:40"/>
    <s v="Cerrado"/>
    <s v="CDP ANTIGUO 1"/>
    <s v="CDP ANTIGUO 2"/>
    <s v="12/02/2024 21:13:04"/>
    <s v="12/02/2024 23:50:00"/>
    <s v="RONDA TOMA DE TEMPERATURAS SALAS TIC 04:30"/>
    <s v="RONDA REALIZADA"/>
    <d v="1899-12-30T00:00:00"/>
    <d v="1899-12-30T00:30:55"/>
    <d v="1899-12-30T00:30:55"/>
  </r>
  <r>
    <s v="INC000002611274"/>
    <s v="HOUSING"/>
    <x v="11"/>
    <s v="APQ ACCESOS"/>
    <s v="JOSE G MARQUEZ MARCANO"/>
    <s v="tct_josmam"/>
    <s v="4-Menor/Localizado"/>
    <x v="0"/>
    <s v="Baja"/>
    <x v="1"/>
    <s v="TELEFONICA EMPRESAS DE CHILE SA"/>
    <s v="RONDA Y REVISION DE SALAS"/>
    <s v="13/02/2024 0:40:37"/>
    <s v="13/02/2024 0:41:11"/>
    <s v="Cerrado"/>
    <s v="CDP ANTIGUO 1"/>
    <s v="CDP ANTIGUO 2"/>
    <s v="13/02/2024 0:42:43"/>
    <s v="13/02/2024 23:50:00"/>
    <s v="RONDA Y REVISION DE SALAS"/>
    <s v="RONDAS REALIZADAS"/>
    <d v="1899-12-30T00:01:17"/>
    <d v="1899-12-30T00:02:06"/>
    <d v="1899-12-30T00:00:49"/>
  </r>
  <r>
    <s v="INC000002611276"/>
    <s v="HOUSING"/>
    <x v="11"/>
    <s v="APQ ACCESOS"/>
    <s v="JOSE G MARQUEZ MARCANO"/>
    <s v="tct_josmam"/>
    <s v="4-Menor/Localizado"/>
    <x v="0"/>
    <s v="Baja"/>
    <x v="1"/>
    <s v="TELEFONICA EMPRESAS DE CHILE SA"/>
    <s v="TOMA DE ALARMAS DE CLIENTES"/>
    <s v="13/02/2024 0:43:03"/>
    <s v="13/02/2024 0:43:39"/>
    <s v="Cerrado"/>
    <s v="CDP ANTIGUO 1"/>
    <s v="CDP ANTIGUO 2"/>
    <s v="13/02/2024 0:44:43"/>
    <s v="13/02/2024 23:50:00"/>
    <s v="TOMA DE ALARMAS DE CLIENTES"/>
    <s v="TOMA DE ALARMAS REALIZADAS"/>
    <d v="1899-12-30T00:00:51"/>
    <d v="1899-12-30T00:01:40"/>
    <d v="1899-12-30T00:00:49"/>
  </r>
  <r>
    <s v="INC000002611280"/>
    <s v="HOSTING VIRTUAL"/>
    <x v="6"/>
    <s v="GESTION TI"/>
    <s v="ALEJANDRO ACEVEDO VALENZUELA"/>
    <s v="frp_josama"/>
    <s v="3-Moderado/Limitado"/>
    <x v="1"/>
    <s v="Media"/>
    <x v="3"/>
    <s v="FUNDACION INSTITUTO PROFESIONAL DUOC UC"/>
    <s v="DUOC |  GestionEventos_AlertaUPDOWN_Server | Masiva"/>
    <s v="13/02/2024 1:44:30"/>
    <s v="13/02/2024 2:10:41"/>
    <s v="Cerrado"/>
    <s v="CDP ANTIGUO 1"/>
    <s v="CDP ANTIGUO 2"/>
    <s v="13/02/2024 8:30:11"/>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s v=". Se realiza verificación de todas las sedes de Duoc. Encontrándose todas operativas. Se procede a cierre de ticket Masivo."/>
    <d v="1899-12-30T06:16:02"/>
    <d v="1899-12-30T06:45:41"/>
    <d v="1899-12-30T00:29:39"/>
  </r>
  <r>
    <s v="INC000002611290"/>
    <s v="VPN IP - MPLS"/>
    <x v="6"/>
    <s v="GESTION HD"/>
    <s v="ALEJANDRO ACEVEDO VALENZUELA"/>
    <s v="frp_jesanc"/>
    <s v="4-Menor/Localizado"/>
    <x v="0"/>
    <s v="Baja"/>
    <x v="1"/>
    <s v="TELEFONICA CHILE S.A."/>
    <s v="REQ / Test de correo fallido en Duoc"/>
    <s v="13/02/2024 6:55:29"/>
    <s v="13/02/2024 6:57:30"/>
    <s v="Cerrado"/>
    <s v="CDP ANTIGUO 1"/>
    <s v="CDP ANTIGUO 2"/>
    <s v="13/02/2024 8:48:44"/>
    <s v="13/02/2024 23:50:00"/>
    <s v="PREVENTIVO:_x000a__x000a_CODIGO DE SERVICIO:_x000a__x000a_DIRECCION:      _x000a__x000a_CIUDAD:             _x000a__x000a_COMUNA:_x000a__x000a_NOMBRE QUIEN REPORTA: Victor Bravo Orrego_x000a__x000a_TELEFONO QUIEN REPORTA: +56 9 89787201 _x000a__x000a_NOMBRE CONTACTO EN TERRENO:        _x000a__x000a_TELEFONO 1 CONTACTO EN TERRENO:_x000a__x000a_TELEFONO 2 CONTAC"/>
    <s v="Se realiza verificación de correo entrada y salida correos operativos. Verificación de nodos Exchange no presentando encolamiento. Se realiza verificación a la cuenta TestN2@duoc.cl en forma interna pero se descarta problemas masivos de correos."/>
    <d v="1899-12-30T01:36:32"/>
    <d v="1899-12-30T01:53:15"/>
    <d v="1899-12-30T00:16:43"/>
  </r>
  <r>
    <s v="INC000002611372"/>
    <s v="VPN IP - MPLS"/>
    <x v="2"/>
    <s v="GESTION HD"/>
    <s v="PATRICIO A CASTILLO GONZALEZ"/>
    <s v="frp_jsanti"/>
    <s v="4-Menor/Localizado"/>
    <x v="0"/>
    <s v="Baja"/>
    <x v="1"/>
    <s v="ARTIKOS CHILE S A"/>
    <s v="FRONT CTC /HELP DESK / Cuantos son las UP del RACK cuantos disponibles"/>
    <s v="12/02/2024 19:16:53"/>
    <s v="12/02/2024 19:17:39"/>
    <s v="Cerrado"/>
    <s v="CDP ANTIGUO 1"/>
    <s v="CDP ANTIGUO 2"/>
    <s v="12/02/2024 20:26:49"/>
    <s v="12/02/2024 23:50:00"/>
    <s v="FRONT CTC /HELP DESK / Cuantos son las UP del RACK cuantos disponibles_x000a_PREVENTIVO: NO_x000a_EMPRESA: marcos.paulete@artikos.cl_x000a_CÓDIGO DE SERVICIO:VPF1133648_x000a_DIRECCIÓN:San Martin 50 Sala TIC,,Santiago,Santiago_x000a_COMUNA:Santiago_x000a_CIUDAD:Santiago_x000a_NOMBRE DE QUIEN REP"/>
    <s v="Informativo enviado"/>
    <d v="1899-12-30T00:26:42"/>
    <d v="1899-12-30T01:09:56"/>
    <d v="1899-12-30T00:43:14"/>
  </r>
  <r>
    <s v="INC000002611405"/>
    <s v="HOSTING VIRTUAL"/>
    <x v="6"/>
    <s v="SISTEMA OPERATIVO MICROSOFT"/>
    <s v="PAUL A SEPULVEDA ALVAREZ"/>
    <s v="tct_psepul"/>
    <s v="4-Menor/Localizado"/>
    <x v="0"/>
    <s v="Baja"/>
    <x v="1"/>
    <s v="TELEFONICA GLOBAL TECHNOLOGY S.A.AGENCIA EN CHILE"/>
    <s v="zabbix no responde svr-web02"/>
    <s v="12/02/2024 18:04:12"/>
    <s v="12/02/2024 18:05:07"/>
    <s v="Cerrado"/>
    <s v="TI"/>
    <s v="SISTEMAS OPERATIVOS"/>
    <s v="12/02/2024 18:16:44"/>
    <s v="12/02/2024 23:50:00"/>
    <s v="zabbix no responde svr-web02"/>
    <s v="zabbix no responde svr-web02_x000a_servidor apagado por cliente, proyecto migracion servicios"/>
    <d v="1899-12-30T00:00:00"/>
    <d v="1899-12-30T00:12:32"/>
    <d v="1899-12-30T00:12:32"/>
  </r>
  <r>
    <s v="INC000002611406"/>
    <s v="HOSTING VIRTUAL"/>
    <x v="6"/>
    <s v="SISTEMA OPERATIVO MICROSOFT"/>
    <s v="PAUL A SEPULVEDA ALVAREZ"/>
    <s v="tct_psepul"/>
    <s v="4-Menor/Localizado"/>
    <x v="0"/>
    <s v="Baja"/>
    <x v="1"/>
    <s v="TELEFONICA GLOBAL TECHNOLOGY S.A.AGENCIA EN CHILE"/>
    <s v="zabbix no responde c3-fileserver"/>
    <s v="12/02/2024 18:05:39"/>
    <s v="12/02/2024 18:06:39"/>
    <s v="Cerrado"/>
    <s v="TI"/>
    <s v="SISTEMAS OPERATIVOS"/>
    <s v="12/02/2024 18:17:05"/>
    <s v="12/02/2024 23:50:00"/>
    <s v="zabbix no responde c3-fileserver"/>
    <s v="zabbix no responde c3-fileserver._x000a_Servidor con inconveniente de conectividad. se reinicia tarjeta PVLAN y serivcio zabbix. conectividad retomada correctamente"/>
    <d v="1899-12-30T00:00:00"/>
    <d v="1899-12-30T00:11:26"/>
    <d v="1899-12-30T00:11:26"/>
  </r>
  <r>
    <s v="INC000002611408"/>
    <s v="HOSTING VIRTUAL"/>
    <x v="6"/>
    <s v="SISTEMA OPERATIVO MICROSOFT"/>
    <s v="PAUL A SEPULVEDA ALVAREZ"/>
    <s v="tct_psepul"/>
    <s v="4-Menor/Localizado"/>
    <x v="0"/>
    <s v="Baja"/>
    <x v="1"/>
    <s v="TELEFONICA GLOBAL TECHNOLOGY S.A.AGENCIA EN CHILE"/>
    <s v="Zabbix - GPSTFOUNDATION no responde"/>
    <s v="12/02/2024 18:07:27"/>
    <s v="12/02/2024 18:08:50"/>
    <s v="Cerrado"/>
    <s v="TI"/>
    <s v="SISTEMAS OPERATIVOS"/>
    <s v="12/02/2024 18:17:25"/>
    <s v="12/02/2024 23:50:00"/>
    <s v="Zabbix - GPSTFOUNDATION no responde"/>
    <s v="Zabbix - GPSTFOUNDATION no responde_x000a_Servidor con servicio zabbix abajo. se inicia servicio y se comprueba conectividad"/>
    <d v="1899-12-30T00:00:00"/>
    <d v="1899-12-30T00:09:58"/>
    <d v="1899-12-30T00:09:58"/>
  </r>
  <r>
    <s v="INC000002611409"/>
    <s v="HOSTING VIRTUAL"/>
    <x v="6"/>
    <s v="SISTEMA OPERATIVO MICROSOFT"/>
    <s v="PAUL A SEPULVEDA ALVAREZ"/>
    <s v="tct_psepul"/>
    <s v="4-Menor/Localizado"/>
    <x v="0"/>
    <s v="Baja"/>
    <x v="1"/>
    <s v="TELEFONICA GLOBAL TECHNOLOGY S.A.AGENCIA EN CHILE"/>
    <s v="zabbix DC-VeeamOne-App no responde"/>
    <s v="12/02/2024 18:09:47"/>
    <s v="12/02/2024 18:10:37"/>
    <s v="Cerrado"/>
    <s v="TI"/>
    <s v="SISTEMAS OPERATIVOS"/>
    <s v="12/02/2024 18:17:43"/>
    <s v="12/02/2024 23:50:00"/>
    <s v="zabbix DC-VeeamOne-App no responde"/>
    <s v="zabbix DC-VeeamOne-App no responde._x000a_se reestablecen rutas a zabbix, reinicio de servicio. se comprueba conectividad"/>
    <d v="1899-12-30T00:00:00"/>
    <d v="1899-12-30T00:07:56"/>
    <d v="1899-12-30T00:07:56"/>
  </r>
  <r>
    <s v="INC000002611411"/>
    <s v="HOSTING VIRTUAL"/>
    <x v="6"/>
    <s v="SISTEMA OPERATIVO MICROSOFT"/>
    <s v="PAUL A SEPULVEDA ALVAREZ"/>
    <s v="tct_psepul"/>
    <s v="4-Menor/Localizado"/>
    <x v="0"/>
    <s v="Baja"/>
    <x v="1"/>
    <s v="TELEFONICA GLOBAL TECHNOLOGY S.A.AGENCIA EN CHILE"/>
    <s v="Envio credenciales 34 usuarios via email"/>
    <s v="12/02/2024 18:10:58"/>
    <s v="12/02/2024 18:12:08"/>
    <s v="Cerrado"/>
    <s v="TI"/>
    <s v="SISTEMAS OPERATIVOS"/>
    <s v="12/02/2024 18:18:00"/>
    <s v="12/02/2024 23:50:00"/>
    <s v="Envio credenciales 34 usuarios via email uno a uno"/>
    <s v="Envio credenciales 34 usuarios via email uno a uno._x000a_se envia correo privado con credenciales nuevas segun requerimiento."/>
    <d v="1899-12-30T00:00:00"/>
    <d v="1899-12-30T00:07:02"/>
    <d v="1899-12-30T00:07:02"/>
  </r>
  <r>
    <s v="INC000002611412"/>
    <s v="HOSTING VIRTUAL"/>
    <x v="6"/>
    <s v="SISTEMA OPERATIVO MICROSOFT"/>
    <s v="PAUL A SEPULVEDA ALVAREZ"/>
    <s v="tct_psepul"/>
    <s v="4-Menor/Localizado"/>
    <x v="0"/>
    <s v="Baja"/>
    <x v="1"/>
    <s v="TELEFONICA GLOBAL TECHNOLOGY S.A.AGENCIA EN CHILE"/>
    <s v="Cuentas nuevas sin ingreso RUBEN MARTINEZ GARCIA"/>
    <s v="12/02/2024 18:12:21"/>
    <s v="12/02/2024 18:13:39"/>
    <s v="Cerrado"/>
    <s v="TI"/>
    <s v="SISTEMAS OPERATIVOS"/>
    <s v="12/02/2024 18:18:21"/>
    <s v="12/02/2024 23:50:00"/>
    <s v="Hola Paul_x000a__x000a_Sobre las credenciales, he verificado que las credenciales para Apoquindo y paine funcionan correctamente._x000a__x000a_El problema, es que no tengo permisos para iniciar sesión con este nuevo usuario en las maquinas de salto que utilizamos a través de sd"/>
    <s v="Estimado @RUBEN MARTINEZ GARCIA,_x000a_Buen día, esperando te encuentres bien, mis comentarios,_x000a__x000a_172.20.200.70 -Paine (sin permisos rdp)_x000a_                Le di permisos a tu usuario zc01327 para conexión remota._x000a_172.20.198.194 - Apoquindo (sin permisos rdp)"/>
    <d v="1899-12-30T00:00:00"/>
    <d v="1899-12-30T00:06:00"/>
    <d v="1899-12-30T00:06:00"/>
  </r>
  <r>
    <s v="INC000002611413"/>
    <s v="HOSTING VIRTUAL"/>
    <x v="6"/>
    <s v="SISTEMA OPERATIVO MICROSOFT"/>
    <s v="PAUL A SEPULVEDA ALVAREZ"/>
    <s v="tct_psepul"/>
    <s v="4-Menor/Localizado"/>
    <x v="0"/>
    <s v="Baja"/>
    <x v="1"/>
    <s v="TELEFONICA GLOBAL TECHNOLOGY S.A.AGENCIA EN CHILE"/>
    <s v="Nueva cuenta sin ingreso Manuel Maita"/>
    <s v="12/02/2024 18:13:56"/>
    <s v="12/02/2024 18:15:09"/>
    <s v="Cerrado"/>
    <s v="TI"/>
    <s v="SISTEMAS OPERATIVOS"/>
    <s v="12/02/2024 18:18:39"/>
    <s v="12/02/2024 23:50:00"/>
    <s v="Buenos Días_x000a_Estimado no me funciona el cloudtic portal vcenter"/>
    <s v="Los permisos en portal vdc deben ser entregados por virtualizcion, se envia solicitud a Jesus Nelo"/>
    <d v="1899-12-30T00:00:00"/>
    <d v="1899-12-30T00:04:43"/>
    <d v="1899-12-30T00:04:43"/>
  </r>
  <r>
    <s v="INC000002611461"/>
    <s v="SAP"/>
    <x v="9"/>
    <s v="CLOUD SAP HANA"/>
    <s v="NICOLAS A SAAVEDRA EGUILUZ"/>
    <s v="tct_nsaave"/>
    <s v="4-Menor/Localizado"/>
    <x v="0"/>
    <s v="Baja"/>
    <x v="1"/>
    <s v="TELEFONICA EMPRESAS DE CHILE SA"/>
    <s v="Checklist Diario Clientes 13.02.24"/>
    <s v="13/02/2024 7:32:43"/>
    <s v="13/02/2024 7:33:41"/>
    <s v="Cerrado"/>
    <s v="Service"/>
    <s v="Internal"/>
    <s v="13/02/2024 7:35:36"/>
    <s v="13/02/2024 23:50:00"/>
    <s v="Se realiza Checklist Diario de los clientes; _x000a_HDC_x000a_NUTRISCO_x000a_FRUSAN"/>
    <s v="Se realiza Checklist Diario de los clientes; _x000a_HDC_x000a_NUTRISCO_x000a_FRUSAN"/>
    <d v="1899-12-30T00:00:00"/>
    <d v="1899-12-30T00:02:53"/>
    <d v="1899-12-30T00:02:53"/>
  </r>
  <r>
    <s v="INC000002611469"/>
    <s v="INFRAESTRUCTURA DC"/>
    <x v="2"/>
    <s v="APQ ACCESOS"/>
    <s v="JONATHAN A MARQUEZ ASTENGO"/>
    <s v="tct_jmarqu"/>
    <s v="4-Menor/Localizado"/>
    <x v="0"/>
    <s v="Baja"/>
    <x v="0"/>
    <s v="TELEFONICA CYBERSECURITY TECH CHILE SPA"/>
    <s v="FACTIBILIDAD MASISA/CRQ 82150"/>
    <s v="13/02/2024 9:12:54"/>
    <s v="13/02/2024 9:16:10"/>
    <s v="Cerrado"/>
    <s v="CDP ANTIGUO 1"/>
    <s v="CDP ANTIGUO 2"/>
    <s v="13/02/2024 9:43:08"/>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11484"/>
    <s v="VPN IP - MPLS"/>
    <x v="5"/>
    <s v="GESTION HD"/>
    <s v="LUIS A VILLASMIL CASTILLO"/>
    <s v="frp_fpetro"/>
    <s v="3-Moderado/Limitado"/>
    <x v="1"/>
    <s v="Media"/>
    <x v="1"/>
    <s v="HORTIFRUT S.A"/>
    <s v="HD/RE: Ajuste cuenta VPN"/>
    <s v="13/02/2024 9:33:56"/>
    <s v="13/02/2024 9:35:46"/>
    <s v="Cerrado"/>
    <s v="CDP ANTIGUO 1"/>
    <s v="CDP ANTIGUO 2"/>
    <s v="13/02/2024 15:55:34"/>
    <s v="13/02/2024 23:50:00"/>
    <s v="PREVENTIVO: NO_x000a_CODIGO DE SERVICIO:_x000a_DIRECCION:_x000a_QUIEN REPORTA:_x000a_CONTACTO EN TERRENO:_x000a_PROBLEMA:_x000a_REQUERIMIENTO: Favor su ayuda para agregar a la cuenta VPN del usuario pjimenez acceso al host 10.247.5.254. quedo atento a su pronta respuesta._x000a__x000a_EQUIPOS ENERGIZA"/>
    <m/>
    <d v="1899-12-30T02:10:47"/>
    <d v="1899-12-30T06:21:38"/>
    <d v="1899-12-30T04:10:51"/>
  </r>
  <r>
    <s v="INC000002611642"/>
    <s v="HOSTING VIRTUAL"/>
    <x v="6"/>
    <s v="SISTEMA OPERATIVO MICROSOFT"/>
    <s v="PAUL A SEPULVEDA ALVAREZ"/>
    <s v="tct_psepul"/>
    <s v="4-Menor/Localizado"/>
    <x v="0"/>
    <s v="Baja"/>
    <x v="1"/>
    <s v="TELEFONICA GLOBAL TECHNOLOGY S.A.AGENCIA EN CHILE"/>
    <s v="TIC CL Paine pruebas DC02"/>
    <s v="12/02/2024 20:21:21"/>
    <s v="12/02/2024 20:22:53"/>
    <s v="Cerrado"/>
    <s v="TI"/>
    <s v="SISTEMAS OPERATIVOS"/>
    <s v="12/02/2024 20:59:21"/>
    <s v="12/02/2024 23:50:00"/>
    <s v="TIC CL Paine pruebas DC02_x000a_Generar pruebas de conectividad al vcenter de paine dominio tic.cl desconectando servidor c4-dc02-pa y solo trabajando con el resto de servidores que componen el AD c4-dc01-pa y c4-dc03-pa"/>
    <s v="Generar pruebas de conectividad al vcenter de paine dominio tic.cl desconectando servidor c4-dc02-pa y solo trabajando con el resto de servidores que componen el AD c4-dc01-pa y c4-dc03-pa"/>
    <d v="1899-12-30T00:00:00"/>
    <d v="1899-12-30T00:38:00"/>
    <d v="1899-12-30T00:38:00"/>
  </r>
  <r>
    <s v="INC000002612120"/>
    <s v="HOUSING"/>
    <x v="11"/>
    <s v="APQ ACCESOS"/>
    <s v="LUIS O MORALES ARENAS"/>
    <s v="tct_luimoa"/>
    <s v="4-Menor/Localizado"/>
    <x v="0"/>
    <s v="Baja"/>
    <x v="1"/>
    <s v="TELEFONICA EMPRESAS DE CHILE SA"/>
    <s v="SE GENERA TICKET POR RONDA Y REVISION DE SALAS TECNICAS"/>
    <s v="13/02/2024 8:25:32"/>
    <s v="13/02/2024 8:26:59"/>
    <s v="Cerrado"/>
    <s v="CDP ANTIGUO 1"/>
    <s v="CDP ANTIGUO 2"/>
    <s v="13/02/2024 9:59:35"/>
    <s v="1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32:36"/>
    <d v="1899-12-30T01:34:03"/>
    <d v="1899-12-30T00:01:27"/>
  </r>
  <r>
    <s v="INC000002612123"/>
    <s v="HOUSING"/>
    <x v="14"/>
    <s v="ADMINISTRADORES RESIDENTES"/>
    <s v="SEBASTIAN A JARA VIDAL"/>
    <s v="frp_jugonz"/>
    <s v="3-Moderado/Limitado"/>
    <x v="1"/>
    <s v="Media"/>
    <x v="1"/>
    <s v="TELEFONICA EMPRESAS DE CHILE SA"/>
    <s v="GESTION DATACENTER/ ACCESOS / TELEFONICA EMPRESAS DE CHILE SA"/>
    <s v="13/02/2024 8:46:25"/>
    <s v="13/02/2024 8:48:29"/>
    <s v="Cerrado"/>
    <s v="COMUNICACIONES"/>
    <s v="VPN IP - MPLS"/>
    <s v="13/02/2024 8:58:04"/>
    <s v="13/02/2024 23:50:00"/>
    <s v="EMPRESA: TELEFONICA EMPRESAS DE CHILE SA_x000a_CÓDIGO DE SERVICIO: _x000a_DIRECCIÓN: Calle San Martin #50, Santiago Centro, Santiago_x000a_NOMBRE DE QUIEN REPORTA: Operador DataCenter Sites_x000a_TELÉFONO DE QUIEN REPORTA: +56 222025776 / 981290517 _x000a_NOMBRE DE CONTACTO EN TERREN"/>
    <m/>
    <d v="1899-12-30T00:06:08"/>
    <d v="1899-12-30T00:11:39"/>
    <d v="1899-12-30T00:05:31"/>
  </r>
  <r>
    <s v="INC000002612137"/>
    <s v="HOUSING"/>
    <x v="14"/>
    <s v="BELIEVE"/>
    <s v="SEBASTIAN A JARA VIDAL"/>
    <s v="frp_dvilca"/>
    <s v="3-Moderado/Limitado"/>
    <x v="1"/>
    <s v="Media"/>
    <x v="1"/>
    <s v="UNIVERSIDAD SAN SEBASTIAN"/>
    <s v="GESTION DATACENTER/ ACCESOS /UNIVERSIDAD SAN SEBASTIAN"/>
    <s v="13/02/2024 9:15:59"/>
    <s v="13/02/2024 9:19:35"/>
    <s v="Cerrado"/>
    <s v="COMUNICACIONES"/>
    <s v="VPN IP - MPLS"/>
    <s v="13/02/2024 11:09:02"/>
    <s v="13/02/2024 23:50:00"/>
    <s v="EMPRESA:UNIVERSIDAD SAN SEBASTIAN_x000a_CÓDIGO DE SERVICIO: _x000a_DIRECCIÓN:Calle San Martin #50, Santiago Centro, Santiago_x000a_NOMBRE DE QUIEN REPORTA:José Nuñez_x000a_TELÉFONO DE QUIEN REPORTA:56_9_62198631_x000a_NOMBRE DE CONTACTO EN TERRENO: _x000a_PROBLEMA:_x000a_Revision Host Fisicos _x000a_E"/>
    <m/>
    <d v="1899-12-30T01:37:08"/>
    <d v="1899-12-30T01:53:03"/>
    <d v="1899-12-30T00:15:55"/>
  </r>
  <r>
    <s v="INC000002612143"/>
    <s v="RED INTERNA"/>
    <x v="0"/>
    <s v="APQ ACCESOS"/>
    <s v="CARLOS F ARAYA RAMIREZ"/>
    <s v="tct_cararr"/>
    <s v="4-Menor/Localizado"/>
    <x v="0"/>
    <s v="Baja"/>
    <x v="0"/>
    <s v="TELEFONICA CYBERSECURITY TECH CHILE SPA"/>
    <s v="RONDA INSPECTIVA"/>
    <s v="13/02/2024 9:34:30"/>
    <s v="13/02/2024 9:39:06"/>
    <s v="Cerrado"/>
    <s v="CDP ANTIGUO 1"/>
    <s v="CDP ANTIGUO 2"/>
    <s v="13/02/2024 10:08:03"/>
    <s v="13/02/2024 23:50:00"/>
    <m/>
    <s v="ronda realizada"/>
    <d v="1899-12-30T00:00:00"/>
    <d v="1899-12-30T00:00:00"/>
    <d v="1899-12-30T00:00:00"/>
  </r>
  <r>
    <s v="INC000002612157"/>
    <s v="HOUSING"/>
    <x v="21"/>
    <s v="ADMINISTRADORES RESIDENTES"/>
    <s v="FERNEY D GARZON PEÑA"/>
    <s v="frp_jugonz"/>
    <s v="3-Moderado/Limitado"/>
    <x v="1"/>
    <s v="Media"/>
    <x v="1"/>
    <s v="TELEFONICA EMPRESAS DE CHILE SA"/>
    <s v="GESTION DATACENTER/ ACCESOS / DXC"/>
    <s v="13/02/2024 9:58:53"/>
    <s v="13/02/2024 10:00:40"/>
    <s v="Cerrado"/>
    <s v="COMUNICACIONES"/>
    <s v="VPN IP - MPLS"/>
    <s v="13/02/2024 10:12:52"/>
    <s v="13/02/2024 23:50:00"/>
    <s v="EMPRESA: DXC_x000a_CÓDIGO DE SERVICIO: _x000a_DIRECCIÓN:AV. Presidente Prieto #226, Paine, Santiago_x000a_NOMBRE DE QUIEN REPORTA:Ferney Garzon_x000a_TELÉFONO DE QUIEN REPORTA:  56 2 25774418_x000a_NOMBRE DE CONTACTO EN TERRENO: _x000a_REQUERIMIENTO: Limpieza de Rack DB.25 Cliente DXC_x000a_EQUI"/>
    <m/>
    <d v="1899-12-30T00:00:00"/>
    <d v="1899-12-30T00:13:59"/>
    <d v="1899-12-30T00:13:59"/>
  </r>
  <r>
    <s v="INC000002612317"/>
    <s v="HOUSING"/>
    <x v="13"/>
    <s v="BELIEVE"/>
    <s v="CRISTOPHER MALDONADO ROMERO"/>
    <s v="frp_jcarri"/>
    <s v="3-Moderado/Limitado"/>
    <x v="1"/>
    <s v="Media"/>
    <x v="1"/>
    <s v="PESQUERA TRANS ANTARTIC LIMITADA"/>
    <s v="GESTION DATACENTER/ ACCESOS /PESQUERA TRANS ANTARTIC LIMITADA"/>
    <s v="13/02/2024 9:25:47"/>
    <s v="13/02/2024 9:27:19"/>
    <s v="Cerrado"/>
    <s v="COMUNICACIONES"/>
    <s v="VPN IP - MPLS"/>
    <s v="13/02/2024 10:23:38"/>
    <s v="13/02/2024 23:50:00"/>
    <s v="EMPRESA:PESQUERA TRANS ANTARTIC LIMITADA_x000a_CÓDIGO DE SERVICIO: _x000a_DIRECCIÓN:Av. Apoquindo #7071, Las Condes, Santiago_x000a_NOMBRE DE QUIEN REPORTA:Pablo Obregon_x000a_TELÉFONO DE QUIEN REPORTA:56968397817_x000a_NOMBRE DE CONTACTO EN TERRENO: _x000a_REQUERIMIENTO:Traslado y retiro"/>
    <s v="Se efectúa contacto con cliente: N/A_x000a_Teléfono de contacto: N/A_x000a_Acciones realizadas: Accesos autorizados para personal descrito en planilla_x000a_Solución paliativa o definitiva: N/A_x000a_Acciones de Mejora, Recomendaciones: N/A_x000a_Causa Raíz: N/A"/>
    <d v="1899-12-30T00:46:07"/>
    <d v="1899-12-30T00:57:51"/>
    <d v="1899-12-30T00:11:44"/>
  </r>
  <r>
    <s v="INC000002612411"/>
    <s v="TICKET-INTELIGENTE"/>
    <x v="7"/>
    <s v="GESTION TI"/>
    <s v="SEBASTIAN I ACUÑA GUZMAN"/>
    <s v="USR_TSIGHT"/>
    <s v="1-Extenso/Generalizado"/>
    <x v="0"/>
    <s v="Baja"/>
    <x v="3"/>
    <s v="GPS CHILE SPA"/>
    <s v="gpschi01 - lnprap_gps01 TICKET AUTOMATICO"/>
    <s v="13/02/2024 9:42:57"/>
    <s v="13/02/2024 9:42:57"/>
    <s v="Cerrado"/>
    <s v="TI"/>
    <s v="SISTEMAS OPERATIVOS"/>
    <s v="13/02/2024 11:12:49"/>
    <s v="13/02/2024 23:50:00"/>
    <s v="PREVENTIVO=SI_x000a_CODIGO DE SERVICIO=LNPRAP_GPS01_x000a_DIRECCION=NULL_x000a_CIUDAD=NULL_x000a_COMUNA LOCAL=Santiago_x000a_REGION=NULL_x000a_QUIEN REPORTA=Ticket automático_x000a_CONTACTO EN TERRENO=_x000a_PROBLEMA=Node GPSCHI01 - LNPRAP_GPS01 CPU Load at 100 % Exceeds Threshold_x000a_REQUERIMIENTO=_x000a_EQUIP"/>
    <s v="Se revisa el servidor alarmado, encontrando un alto consumo de CPU producida por el proceso Java, ejecutado con el usuario root, como se ve a continuación._x000a__x000a_Pongo en copia a @Pablo Meza, a quien solicito una revisión del servidor y el proceso en particul"/>
    <d v="1899-12-30T00:35:52"/>
    <d v="1899-12-30T01:29:52"/>
    <d v="1899-12-30T00:54:00"/>
  </r>
  <r>
    <s v="INC000002612472"/>
    <s v="VPN IP - MPLS"/>
    <x v="6"/>
    <s v="GESTION HD"/>
    <s v="RICARDO R GALLEGOS OYANEDER"/>
    <s v="frp_pcamay"/>
    <s v="3-Moderado/Limitado"/>
    <x v="1"/>
    <s v="Media"/>
    <x v="1"/>
    <s v="TELEFONICA GLOBAL TECHNOLOGY S.A.AGENCIA EN CHILE"/>
    <s v="HD/RE: duoccl0.onmicrosoft.com: Synchronization has stopped for at least 24 hours."/>
    <s v="13/02/2024 10:29:35"/>
    <s v="13/02/2024 10:31:15"/>
    <s v="Cerrado"/>
    <s v="CDP ANTIGUO 1"/>
    <s v="CDP ANTIGUO 2"/>
    <s v="13/02/2024 11:59:06"/>
    <s v="13/02/2024 23:50:00"/>
    <s v="PREVENTIVO: NO_x000a_CODIGO DE SERVICIO:_x000a_DIRECCION:_x000a_QUIEN REPORTA:+56 9 9535 4350 Javier Andres Cuevas Flores_x000a_CONTACTO EN TERRENO:_x000a_PROBLEMA:_x000a_REQUERIMIENTO:Synchronization to Microsoft Entra ID appears to have been stopped for at least 24 hours. As a result, da"/>
    <s v="Se sincroniza ADConnect y valida sincronización en O365"/>
    <d v="1899-12-30T00:00:00"/>
    <d v="1899-12-30T01:29:31"/>
    <d v="1899-12-30T01:29:31"/>
  </r>
  <r>
    <s v="INC000002612501"/>
    <s v="VPN IP - MPLS"/>
    <x v="3"/>
    <s v="GESTION HD"/>
    <s v="DEIBY Y SANTOYO MONTEROLA"/>
    <s v="frp_pcamay"/>
    <s v="4-Menor/Localizado"/>
    <x v="1"/>
    <s v="Media"/>
    <x v="3"/>
    <s v="TELEFONICA GLOBAL TECHNOLOGY S.A.AGENCIA EN CHILE"/>
    <s v="HD/Problemas Vshield Transbank APQ"/>
    <s v="13/02/2024 10:41:07"/>
    <s v="13/02/2024 10:43:38"/>
    <s v="Cerrado"/>
    <s v="CDP ANTIGUO 1"/>
    <s v="CDP ANTIGUO 2"/>
    <s v="13/02/2024 11:12:45"/>
    <s v="13/02/2024 23:50:00"/>
    <s v="PREVENTIVO: NO_x000a_CODIGO DE SERVICIO:_x000a_DIRECCION:_x000a_QUIEN REPORTA:+56 9 5382 2565 Jorge Romero Romero_x000a_CONTACTO EN TERRENO:_x000a_PROBLEMA:_x000a_REQUERIMIENTO:Solicito generar folio al área de virtualización con el siguiente reporte_x000a_de error_x000a_Al intentar crear una nueva re"/>
    <s v="FASE RESOLUCIÓN Y RECUPERACIÓN_x000a__x000a_Se efectúa contacto con cliente: Jorge Romero_x000a__x000a_Teléfono de contacto: +56944897456_x000a__x000a_Acciones realizadas: Se realiza un reconnect al vCenter y se logra crear la red solicitada._x000a__x000a_Solución paliativa o definitiva:N/A_x000a__x000a_Acciones"/>
    <d v="1899-12-30T00:00:00"/>
    <d v="1899-12-30T00:31:38"/>
    <d v="1899-12-30T00:31:38"/>
  </r>
  <r>
    <s v="INC000002612554"/>
    <s v="RED INTERNA"/>
    <x v="10"/>
    <s v="APQ ACCESOS"/>
    <s v="CRISTOPHER MALDONADO ROMERO"/>
    <s v="tct_cmaldo"/>
    <s v="4-Menor/Localizado"/>
    <x v="0"/>
    <s v="Baja"/>
    <x v="0"/>
    <s v="TELEFONICA EMPRESAS DE CHILE SA"/>
    <s v="RONDA TOMA DE TEMPERATURAS SALAS TIC"/>
    <s v="13/02/2024 11:40:37"/>
    <s v="13/02/2024 11:41:28"/>
    <s v="Cerrado"/>
    <s v="CDP ANTIGUO 1"/>
    <s v="CDP ANTIGUO 2"/>
    <s v="13/02/2024 12:40:30"/>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r>
  <r>
    <s v="INC000002612566"/>
    <s v="HOSTING VIRTUAL"/>
    <x v="18"/>
    <s v="DUOC TICKET AUTOMATICO"/>
    <s v="CLAUDIO A GAJARDO GARRIDO"/>
    <s v="frp_eavend"/>
    <s v="3-Moderado/Limitado"/>
    <x v="0"/>
    <s v="Baja"/>
    <x v="1"/>
    <s v="FUNDACION INSTITUTO PROFESIONAL DUOC UC"/>
    <s v="DUOC|REQ| Homologar BDD desde PRD a DEV"/>
    <s v="13/02/2024 12:14:27"/>
    <s v="13/02/2024 12:18:14"/>
    <s v="Cerrado"/>
    <s v="APLICACION"/>
    <s v="BASES DE DATOS"/>
    <s v="15/02/2024 18:18:19"/>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Homologacion realizada con exito"/>
    <d v="1900-01-01T05:07:07"/>
    <d v="1900-01-01T06:03:52"/>
    <d v="1899-12-30T00:56:45"/>
  </r>
  <r>
    <s v="INC000002612571"/>
    <s v="HOSTING VIRTUAL"/>
    <x v="18"/>
    <s v="DUOC TICKET AUTOMATICO"/>
    <s v="DAVID MATELUNA"/>
    <s v="frp_eavend"/>
    <s v="3-Moderado/Limitado"/>
    <x v="0"/>
    <s v="Baja"/>
    <x v="1"/>
    <s v="FUNDACION INSTITUTO PROFESIONAL DUOC UC"/>
    <s v="DUOC|REQ| Coordinar actividad programada OCI Ocpu a Ecpu"/>
    <s v="13/02/2024 12:30:13"/>
    <s v="13/02/2024 12:32:01"/>
    <s v="Cerrado"/>
    <s v="APLICACION"/>
    <s v="BASES DE DATOS"/>
    <s v="14/02/2024 18:13:07"/>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n los cambios en DEVB y QAS"/>
    <d v="1899-12-30T02:33:47"/>
    <d v="1899-12-31T05:42:54"/>
    <d v="1899-12-31T03:09:07"/>
  </r>
  <r>
    <s v="INC000002612587"/>
    <s v="HOSTING VIRTUAL"/>
    <x v="1"/>
    <s v="DUOC TICKET AUTOMATICO"/>
    <s v="JAVIERA A UMAÑA YEVENES"/>
    <s v="frp_eavend"/>
    <s v="3-Moderado/Limitado"/>
    <x v="0"/>
    <s v="Baja"/>
    <x v="1"/>
    <s v="FUNDACION INSTITUTO PROFESIONAL DUOC UC"/>
    <s v="DUOC|REQ|DESCARGA DE BHE DESDE CASILLA PKRAMM A SAPVIM"/>
    <s v="13/02/2024 13:12:42"/>
    <s v="13/02/2024 13:14:28"/>
    <s v="Cerrado"/>
    <s v="CDP ANTIGUO 1"/>
    <s v="CDP ANTIGUO 2"/>
    <s v="14/02/2024 9:47:24"/>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0T18:17:45"/>
    <d v="1899-12-30T20:34:42"/>
    <d v="1899-12-30T02:16:57"/>
  </r>
  <r>
    <s v="INC000002612594"/>
    <s v="HOSTING VIRTUAL"/>
    <x v="6"/>
    <s v="DUOC TICKET AUTOMATICO"/>
    <s v="RICARDO R GALLEGOS OYANEDER"/>
    <s v="frp_eavend"/>
    <s v="3-Moderado/Limitado"/>
    <x v="0"/>
    <s v="Baja"/>
    <x v="1"/>
    <s v="FUNDACION INSTITUTO PROFESIONAL DUOC UC"/>
    <s v="DUOC|REQ|Clientes RADIUS WIFI 6"/>
    <s v="13/02/2024 13:27:26"/>
    <s v="13/02/2024 13:30:39"/>
    <s v="Cerrado"/>
    <s v="CDP ANTIGUO 1"/>
    <s v="CDP ANTIGUO 2"/>
    <s v="14/02/2024 11:09:01"/>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n clientes radius según solicitud."/>
    <d v="1899-12-30T16:03:50"/>
    <d v="1899-12-30T21:41:35"/>
    <d v="1899-12-30T05:37:45"/>
  </r>
  <r>
    <s v="INC000002612624"/>
    <s v="VPN IP - MPLS"/>
    <x v="1"/>
    <s v="GESTION HD"/>
    <s v="JAVIERA A UMAÑA YEVENES"/>
    <s v="frp_kefern"/>
    <s v="3-Moderado/Limitado"/>
    <x v="1"/>
    <s v="Media"/>
    <x v="3"/>
    <s v="TELEFONICA GLOBAL TECHNOLOGY S.A.AGENCIA EN CHILE"/>
    <s v="HD |  Soporte Correo dominio loteria.cl Office365"/>
    <s v="13/02/2024 10:39:28"/>
    <s v="13/02/2024 10:43:08"/>
    <s v="Cerrado"/>
    <s v="CDP ANTIGUO 1"/>
    <s v="CDP ANTIGUO 2"/>
    <s v="19/02/2024 13:04:30"/>
    <s v="19/02/2024 23:50:00"/>
    <s v="PREVENTIVO: NO_x000a_CODIGO DE SERVICIO:_x000a_DIRECCION:_x000a_QUIEN REPORTA:CRISTIAN PABLO NASER SALAZAR 26913231 /  99097593_x000a_CONTACTO EN TERRENO:_x000a_PROBLEMA:cliente se mantiene con problema de entrega de Google._x000a_REQUERIMIENTO:_x000a_EQUIPOS ENERGIZADO/REINICIADO:_x000a_HORARIO DE AT"/>
    <s v="FASE RESOLUCIÓN Y RECUPERACIÓN_x000a__x000a_Se efectúa contacto con cliente: David Araya_x000a__x000a_Teléfono de contacto: +56412266354_x000a__x000a_Acciones realizadas: _x000a_Espero se encuentre bien, a nivel de Microsoft identificamos que todo esta bien, hay un proceso que puedes realizar a"/>
    <d v="1900-01-05T01:44:39"/>
    <d v="1900-01-05T02:25:02"/>
    <d v="1899-12-30T00:40:23"/>
  </r>
  <r>
    <s v="INC000002612630"/>
    <s v="CORREO"/>
    <x v="1"/>
    <s v="O365"/>
    <s v="JAVIERA A UMAÑA YEVENES"/>
    <s v="tct_jumana"/>
    <s v="2-Significativo/Amplio"/>
    <x v="2"/>
    <s v="Alta"/>
    <x v="1"/>
    <s v="TELEFONICA GLOBAL TECHNOLOGY S.A.AGENCIA EN CHILE"/>
    <s v="Apoyo INC000002606524 REVISIÓN DE CORREO, NO RECIBE CORREOS"/>
    <s v="13/02/2024 10:41:19"/>
    <s v="13/02/2024 10:42:21"/>
    <s v="Cerrado"/>
    <s v="TI"/>
    <s v="APLICATIVOS"/>
    <s v="13/02/2024 10:45:48"/>
    <s v="13/02/2024 23:50:00"/>
    <s v="PROBLEMA: PROBLEMAS EN LA RECEPCION DE CORREO, DOMINIO @TELEFONICA.COM, Y ALGUNOS DOMINIOS  @tic.cl CORREOS REBOTAN_x000a__x000a_ _x000a__x000a_!Su mensaje no fue entregado porque el proveedor de correo electrónico del destinatario lo rechazó.!_x000a__x000a_ _x000a__x000a_- SE MANDA CORREO A DOMINIO E"/>
    <m/>
    <d v="1899-12-30T00:03:27"/>
    <d v="1899-12-30T00:04:29"/>
    <d v="1899-12-30T00:01:02"/>
  </r>
  <r>
    <s v="INC000002612633"/>
    <s v="CORREO"/>
    <x v="1"/>
    <s v="O365"/>
    <s v="JAVIERA A UMAÑA YEVENES"/>
    <s v="tct_jumana"/>
    <s v="4-Menor/Localizado"/>
    <x v="0"/>
    <s v="Baja"/>
    <x v="1"/>
    <s v="TELEFONICA GLOBAL TECHNOLOGY S.A.AGENCIA EN CHILE"/>
    <s v="Apoyo Test de correo fallido en Duoc  | Folio N° INC000002611290 | Apertura"/>
    <s v="13/02/2024 10:44:24"/>
    <s v="13/02/2024 10:44:26"/>
    <s v="Cerrado"/>
    <s v="TI"/>
    <s v="APLICATIVOS"/>
    <s v="14/02/2024 10:09:22"/>
    <s v="14/02/2024 23:50:00"/>
    <s v="El Test Falla debido a que la casilla de correo Duoc TCCT TEST TestN2@duoc.cl  no logra recibir correos , falla la entrada del Exchange._x000a__x000a_ _x000a__x000a_LA salida de esta no tiene inconveniente debido a que logran salir los correos de pruebas a sus destinatarios."/>
    <m/>
    <d v="1899-12-30T19:19:10"/>
    <d v="1899-12-30T23:24:58"/>
    <d v="1899-12-30T04:05:48"/>
  </r>
  <r>
    <s v="INC000002612649"/>
    <s v="VPN IP - MPLS"/>
    <x v="3"/>
    <s v="GESTION HD"/>
    <s v="JUAN CARLOS UZCATEGUI FUGUETT"/>
    <s v="frp_fpetro"/>
    <s v="3-Moderado/Limitado"/>
    <x v="1"/>
    <s v="Media"/>
    <x v="1"/>
    <s v="MEGASALUD SPA"/>
    <s v="HD/_x000a_RE: [REDSALUD] Usuarios VDC"/>
    <s v="13/02/2024 11:20:04"/>
    <s v="13/02/2024 11:24:23"/>
    <s v="Cerrado"/>
    <s v="TI"/>
    <s v="SISTEMAS OPERATIVOS"/>
    <s v="13/02/2024 13:19:56"/>
    <s v="13/02/2024 23:50:00"/>
    <s v="PREVENTIVO: NO_x000a_CODIGO DE SERVICIO:_x000a_DIRECCION:_x000a_QUIEN REPORTA: Alberto Bezares Ovalle  9 71268048_x000a_CONTACTO EN TERRENO: Alberto Bezares Ovalle   9 71268048_x000a__x000a_REQUERIMIENTO:_x000a__x000a__x000a_Junto con saludar, agradeceré su apoyo generando folio como requerimiento_x000a_para obte"/>
    <s v="Requerimiento gestionado de acuerdo a lo solicitado , se adjunta evidencia."/>
    <d v="1899-12-30T01:36:51"/>
    <d v="1899-12-30T02:59:52"/>
    <d v="1899-12-30T00:23:01"/>
  </r>
  <r>
    <s v="INC000002612710"/>
    <s v="INFRAESTRUCTURA DC"/>
    <x v="2"/>
    <s v="APQ ACCESOS"/>
    <s v="JONATHAN A MARQUEZ ASTENGO"/>
    <s v="tct_jmarqu"/>
    <s v="4-Menor/Localizado"/>
    <x v="0"/>
    <s v="Baja"/>
    <x v="0"/>
    <s v="TELEFONICA CYBERSECURITY TECH CHILE SPA"/>
    <s v="RONDA INSPECTIVA DATA CENTER"/>
    <s v="13/02/2024 10:36:08"/>
    <s v="13/02/2024 10:37:58"/>
    <s v="Cerrado"/>
    <s v="CDP ANTIGUO 1"/>
    <s v="CDP ANTIGUO 2"/>
    <s v="13/02/2024 12:26:08"/>
    <s v="13/02/2024 23:50:00"/>
    <s v="PREVENTIVO: SI_x000a_CÓDIGO DE SERVICIO:_x000a_DIRECCIÓN:  DCSM_x000a_QUIEN REPORTA: KATHERINE DIAZ_x000a_CONTACTO EN TERRENO: DC OPERADOR N1_x000a_PROBLEMA: RONDA INSPECCION_x000a_REQUERIMIENTO: RONDA INSPECTIVA PARA TODO EL DATA CENTER"/>
    <s v="PREVENTIVO: SI_x000a_CÓDIGO DE SERVICIO:_x000a_DIRECCIÓN:  DCSM_x000a_QUIEN REPORTA: RENE VILLEGAS_x000a_CONTACTO EN TERRENO: DC OPERADOR N1_x000a_PROBLEMA: INSPECCION_x000a_REQUERIMIENTO: RONDA INSPECTIVA DC"/>
    <d v="1899-12-30T00:00:00"/>
    <d v="1899-12-30T00:00:00"/>
    <d v="1899-12-30T00:00:00"/>
  </r>
  <r>
    <s v="INC000002612730"/>
    <s v="HOUSING"/>
    <x v="14"/>
    <s v="BELIEVE"/>
    <s v="SEBASTIAN A JARA VIDAL"/>
    <s v="frp_xgambo"/>
    <s v="3-Moderado/Limitado"/>
    <x v="1"/>
    <s v="Media"/>
    <x v="1"/>
    <s v="TELEFONICA CYBERSECURITY TECH CHILE SPA"/>
    <s v="GESTION DATACENTER/ ACCESOS / TELEFONICA CYBERSECURITY TECH CHILE SPA"/>
    <s v="13/02/2024 11:10:24"/>
    <s v="13/02/2024 11:11:54"/>
    <s v="Cerrado"/>
    <s v="COMUNICACIONES"/>
    <s v="VPN IP - MPLS"/>
    <s v="13/02/2024 11:59:29"/>
    <s v="13/02/2024 23:50:00"/>
    <s v="EMPRESA: TELEFONICA CYBERSECURITY TECH CHILE SPA CÓDIGO DE SERVICIO: _x000a_DIRECCIÓN:Calle San Martin #50, Santiago Centro, Santiago_x000a_NOMBRE DE QUIEN REPORTA:Gonzalo Mendoza_x000a_TELÉFONO DE QUIEN REPORTA:  56992435694_x000a_NOMBRE DE CONTACTO EN TERRENO: _x000a_REQUERIMIENTO"/>
    <m/>
    <d v="1899-12-30T00:40:19"/>
    <d v="1899-12-30T00:49:05"/>
    <d v="1899-12-30T00:08:46"/>
  </r>
  <r>
    <s v="INC000002612731"/>
    <s v="HOUSING"/>
    <x v="11"/>
    <s v="APQ ACCESOS"/>
    <s v="LUIS O MORALES ARENAS"/>
    <s v="tct_luimoa"/>
    <s v="4-Menor/Localizado"/>
    <x v="0"/>
    <s v="Baja"/>
    <x v="0"/>
    <s v="TELEFONICA EMPRESAS DE CHILE SA"/>
    <s v="SE GENERA TICKET POR REVISION Y TOMA DE ALARMA DE CLIENTES"/>
    <s v="13/02/2024 11:11:44"/>
    <s v="13/02/2024 11:13:30"/>
    <s v="Cerrado"/>
    <s v="CDP ANTIGUO 1"/>
    <s v="CDP ANTIGUO 2"/>
    <s v="13/02/2024 11:20:30"/>
    <s v="1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r>
  <r>
    <s v="INC000002612735"/>
    <s v="HOSTING VIRTUAL"/>
    <x v="6"/>
    <s v="SISTEMA OPERATIVO MICROSOFT"/>
    <s v="JAVIER CUEVAS"/>
    <s v="tct_jacuev"/>
    <s v="4-Menor/Localizado"/>
    <x v="0"/>
    <s v="Baja"/>
    <x v="1"/>
    <s v="TELEFONICA GLOBAL TECHNOLOGY S.A.AGENCIA EN CHILE"/>
    <s v="REUNION COORDINACION INTERNA"/>
    <s v="13/02/2024 11:14:04"/>
    <s v="13/02/2024 11:14:47"/>
    <s v="Cerrado"/>
    <s v="TI"/>
    <s v="SISTEMAS OPERATIVOS"/>
    <s v="13/02/2024 11:16:03"/>
    <s v="13/02/2024 23:50:00"/>
    <s v="Folio generado automáticamente para atender requerimiento del cliente. La solicitud fue realizada directamente al área resolutoria sin pasar por el flujo de mesa de ayuda"/>
    <s v="OK"/>
    <d v="1899-12-30T00:00:00"/>
    <d v="1899-12-30T00:01:59"/>
    <d v="1899-12-30T00:01:59"/>
  </r>
  <r>
    <s v="INC000002612738"/>
    <s v="HOUSING"/>
    <x v="14"/>
    <s v="BELIEVE"/>
    <s v="SEBASTIAN A JARA VIDAL"/>
    <s v="frp_xgambo"/>
    <s v="3-Moderado/Limitado"/>
    <x v="1"/>
    <s v="Media"/>
    <x v="1"/>
    <s v="IDOM INGENIERIA Y CONSULTORIA S.A. AGENCIA EN CHILE"/>
    <s v="GESTION DATACENTER/ ACCESOS / Nabiax"/>
    <s v="13/02/2024 11:52:21"/>
    <s v="13/02/2024 11:54:24"/>
    <s v="Cerrado"/>
    <s v="COMUNICACIONES"/>
    <s v="VPN IP - MPLS"/>
    <s v="13/02/2024 12:02:02"/>
    <s v="13/02/2024 23:50:00"/>
    <s v="EMPRESA: Nabiax_x000a_CÓDIGO DE SERVICIO: _x000a_DIRECCIÓN:Calle San Martin #50, Santiago Centro, Santiago_x000a_NOMBRE DE QUIEN REPORTA:Daniel Rodriguez_x000a_TELÉFONO DE QUIEN REPORTA:  5697829 7978_x000a_NOMBRE DE CONTACTO EN TERRENO: _x000a_REQUERIMIENTO : Levantamiento de grifería sen"/>
    <m/>
    <d v="1899-12-30T00:02:18"/>
    <d v="1899-12-30T00:09:41"/>
    <d v="1899-12-30T00:07:23"/>
  </r>
  <r>
    <s v="INC000002612769"/>
    <s v="CORREO"/>
    <x v="19"/>
    <s v="GOOGLE WORKSPACE"/>
    <s v="JAVIERA A UMAÑA YEVENES"/>
    <s v="tct_jumana"/>
    <s v="4-Menor/Localizado"/>
    <x v="0"/>
    <s v="Baja"/>
    <x v="1"/>
    <s v="TELEFONICA GLOBAL TECHNOLOGY S.A.AGENCIA EN CHILE"/>
    <s v="Reseller order - Google Workspace for dev.tic.cl"/>
    <s v="13/02/2024 12:53:15"/>
    <s v="13/02/2024 12:54:05"/>
    <s v="Cerrado"/>
    <s v="TI"/>
    <s v="APLICATIVOS"/>
    <s v="14/02/2024 10:07:03"/>
    <s v="14/02/2024 23:50:00"/>
    <m/>
    <m/>
    <d v="1899-12-30T21:12:58"/>
    <d v="1899-12-30T21:13:48"/>
    <d v="1899-12-30T00:00:50"/>
  </r>
  <r>
    <s v="INC000002612859"/>
    <s v="VPN IP - MPLS"/>
    <x v="3"/>
    <s v="GESTION HD"/>
    <s v="ANGEL CASTRO CABRERA"/>
    <s v="frp_pcamay"/>
    <s v="3-Moderado/Limitado"/>
    <x v="1"/>
    <s v="Media"/>
    <x v="1"/>
    <s v="INSTITUTO PROFESIONAL DE CHILE SA"/>
    <s v="HD/Importar a VDC de CLIENTE IPCHILE vm restauradas"/>
    <s v="13/02/2024 11:22:36"/>
    <s v="13/02/2024 11:23:43"/>
    <s v="Cerrado"/>
    <s v="CDP ANTIGUO 1"/>
    <s v="CDP ANTIGUO 2"/>
    <s v="13/02/2024 19:01:38"/>
    <s v="13/02/2024 23:50:00"/>
    <s v="PREVENTIVO: NO_x000a_CODIGO DE SERVICIO:_x000a_DIRECCION:_x000a_QUIEN REPORTA:+56 97411 3060 Rodrigo Vásquez Muñoz_x000a_CONTACTO EN TERRENO:+56 97411 3060 Rodrigo Vásquez Muñoz_x000a_PROBLEMA:_x000a_REQUERIMIENTO: Solicito de vuestro apoyo para crear ticket como REQUERIMIENTO y en estado"/>
    <s v="Se efectúa contacto con cliente: Rodrigo Vasquez_x000a_Teléfono de contacto: Via correo_x000a_Acciones realizadas: Se importan maquinas virtuales solicitadas_x000a_Acciones de Mejora, Recomendaciones: N/A_x000a_Causa Raíz: N/A"/>
    <d v="1899-12-30T00:00:00"/>
    <d v="1899-12-30T07:39:02"/>
    <d v="1899-12-30T07:39:02"/>
  </r>
  <r>
    <s v="INC000002612952"/>
    <s v="HOUSING"/>
    <x v="14"/>
    <s v="BELIEVE"/>
    <s v="SEBASTIAN A JARA VIDAL"/>
    <s v="frp_jcarri"/>
    <s v="3-Moderado/Limitado"/>
    <x v="1"/>
    <s v="Media"/>
    <x v="1"/>
    <s v="MASISA S.A. 1"/>
    <s v="GESTION DATACENTER/ ACCESOS /MASISA S.A. 1"/>
    <s v="13/02/2024 12:37:44"/>
    <s v="13/02/2024 12:38:56"/>
    <s v="Cerrado"/>
    <s v="COMUNICACIONES"/>
    <s v="VPN IP - MPLS"/>
    <s v="13/02/2024 17:38:39"/>
    <s v="13/02/2024 23:50:00"/>
    <s v="EMPRESA:MASISA S.A. 1_x000a_CÓDIGO DE SERVICIO: _x000a_DIRECCIÓN:Calle San Martin #50, Santiago Centro, Santiago_x000a_NOMBRE DE QUIEN REPORTA:Diego Palacios_x000a_TELÉFONO DE QUIEN REPORTA:56 9 53971265_x000a_NOMBRE DE CONTACTO EN TERRENO: _x000a_REQUERIMIENTO:CRUZADA ENTRE SALA 1 RACK A1"/>
    <m/>
    <d v="1899-12-30T04:58:53"/>
    <d v="1899-12-30T05:00:55"/>
    <d v="1899-12-30T00:02:02"/>
  </r>
  <r>
    <s v="INC000002613020"/>
    <s v="HOUSING"/>
    <x v="8"/>
    <s v="BELIEVE"/>
    <s v="FERNEY D GARZON PEÑA"/>
    <s v="frp_xgambo"/>
    <s v="3-Moderado/Limitado"/>
    <x v="1"/>
    <s v="Media"/>
    <x v="1"/>
    <s v="TELEFONICA EMPRESAS DE CHILE SA"/>
    <s v="GESTION DATACENTER/ ACCESOS / Rom-mayer"/>
    <s v="13/02/2024 13:14:15"/>
    <s v="13/02/2024 13:15:18"/>
    <s v="Cerrado"/>
    <s v="COMUNICACIONES"/>
    <s v="VPN IP - MPLS"/>
    <s v="13/02/2024 17:29:47"/>
    <s v="13/02/2024 23:50:00"/>
    <s v="EMPRESA: Rom-mayer_x000a_CÓDIGO DE SERVICIO: _x000a_DIRECCIÓN: AV. Presidente Prieto #226, Paine, Santiago_x000a_NOMBRE DE QUIEN REPORTA:Bastian Gauna_x000a_TELÉFONO DE QUIEN REPORTA:  56 9 8954 5018_x000a_NOMBRE DE CONTACTO EN TERRENO: _x000a_REQUERIMIENTO : Visita de ing. revision de cru"/>
    <m/>
    <d v="1899-12-30T03:18:23"/>
    <d v="1899-12-30T04:15:32"/>
    <d v="1899-12-30T00:57:09"/>
  </r>
  <r>
    <s v="INC000002613127"/>
    <s v="VPN IP - MPLS"/>
    <x v="2"/>
    <s v="GESTION HD"/>
    <s v="JONATHAN A MARQUEZ ASTENGO"/>
    <s v="frp_fpetro"/>
    <s v="3-Moderado/Limitado"/>
    <x v="1"/>
    <s v="Media"/>
    <x v="1"/>
    <s v="TELEFONICA GLOBAL TECHNOLOGY S.A.AGENCIA EN CHILE"/>
    <s v="HD/_x000a_RE: Creación de Folio/"/>
    <s v="13/02/2024 13:30:29"/>
    <s v="13/02/2024 13:31:35"/>
    <s v="Cerrado"/>
    <s v="CDP ANTIGUO 1"/>
    <s v="CDP ANTIGUO 2"/>
    <s v="13/02/2024 13:59:43"/>
    <s v="13/02/2024 23:50:00"/>
    <s v="PREVENTIVO: NO_x000a_CODIGO DE SERVICIO:_x000a_DIRECCION:_x000a_QUIEN REPORTA: _x000a_CONTACTO EN TERRENO:_x000a__x000a_REQUERIMIENTO:_x000a__x000a_e requiere de su acostumbrado apoyo para la creación de folio el mismo_x000a_consiste en facilitar seriales de switches Aruba 6200M almacenados en_x000a_Bodega del da"/>
    <s v="PREVENTIVO: NO_x000a_CÓDIGO DE SERVICIO:_x000a_DIRECCIÓN:  DCSM_x000a_QUIEN REPORTA: MANUEL MAITA_x000a_CONTACTO EN TERRENO: DC OPERADOR N1_x000a_PROBLEMA: SOLICITUD DE INFORMACION_x000a_REQUERIMIENTO: VERIFICAR Y ENVIAR INFORMACION SERIES EQUIPOS ARUBA"/>
    <d v="1899-12-30T00:19:48"/>
    <d v="1899-12-30T00:29:14"/>
    <d v="1899-12-30T00:09:26"/>
  </r>
  <r>
    <s v="INC000002613133"/>
    <s v="VPN IP - MPLS"/>
    <x v="3"/>
    <s v="GESTION HD"/>
    <s v="JUAN CARLOS UZCATEGUI FUGUETT"/>
    <s v="frp_kefern"/>
    <s v="3-Moderado/Limitado"/>
    <x v="1"/>
    <s v="Media"/>
    <x v="1"/>
    <s v="PRIMER SINDICATO NACIONAL DE TRABAJADORES REDSALUD"/>
    <s v="HD | [REDSALUD] Nuevo usuario vdc"/>
    <s v="13/02/2024 13:39:00"/>
    <s v="13/02/2024 13:42:01"/>
    <s v="Cerrado"/>
    <s v="TI"/>
    <s v="SISTEMAS OPERATIVOS"/>
    <s v="15/02/2024 10:22:28"/>
    <s v="15/02/2024 23:50:00"/>
    <s v="PREVENTIVO: NO_x000a_CODIGO DE SERVICIO:_x000a_DIRECCION:_x000a_QUIEN REPORTA:Alberto Bezares Ovalle  +56 9 71268048_x000a_CONTACTO EN TERRENO:_x000a_PROBLEMA:_x000a_REQUERIMIENTO:_x000a__x000a_Junto con saludar, agradeceré generar folio como requerimiento para crear_x000a_nueva cuenta en vdc para usuario J"/>
    <s v="Requerimiento gestionado con exito, se adjunta evidencia."/>
    <d v="1899-12-31T09:25:10"/>
    <d v="1899-12-31T20:43:28"/>
    <d v="1899-12-30T11:18:18"/>
  </r>
  <r>
    <s v="INC000002613144"/>
    <s v="VPN IP - MPLS"/>
    <x v="6"/>
    <s v="GESTION HD"/>
    <s v="SEBASTIAN I ACUÑA GUZMAN"/>
    <s v="frp_kefern"/>
    <s v="3-Moderado/Limitado"/>
    <x v="1"/>
    <s v="Media"/>
    <x v="1"/>
    <s v="TELEFONICA GLOBAL TECHNOLOGY S.A.AGENCIA EN CHILE"/>
    <s v="HD | solicitud."/>
    <s v="13/02/2024 14:26:49"/>
    <s v="13/02/2024 14:30:44"/>
    <s v="Cerrado"/>
    <s v="TI"/>
    <s v="SISTEMAS OPERATIVOS"/>
    <s v="13/02/2024 16:24:22"/>
    <s v="13/02/2024 23:50:00"/>
    <s v="PREVENTIVO: NO_x000a_CODIGO DE SERVICIO:_x000a_DIRECCION:_x000a_QUIEN REPORTA:Sebastián Acuña Guzmán  +56 97257 1796 _x000a_CONTACTO EN TERRENO:_x000a_PROBLEMA:_x000a_REQUERIMIENTO:_x000a__x000a_Junto con saludar, por favor su apoyo para generar un folio de_x000a_requerimiento con la finalidad de cursar lo"/>
    <s v="Se cierra folio por error.  Se mantiene respuesta de cliente._x000a__x000a_Por otra parte, dominio es administrado por redip. dominio no administrado por nuestra área."/>
    <d v="1899-12-30T00:00:00"/>
    <d v="1899-12-30T01:57:33"/>
    <d v="1899-12-30T01:57:33"/>
  </r>
  <r>
    <s v="INC000002613147"/>
    <s v="VPN IP - MPLS"/>
    <x v="17"/>
    <s v="GESTION HD"/>
    <s v="SEBASTIAN VILLENA"/>
    <s v="frp_fpetro"/>
    <s v="3-Moderado/Limitado"/>
    <x v="1"/>
    <s v="Media"/>
    <x v="1"/>
    <s v="XINERGIA LABORAL S A"/>
    <s v="HD/Backup Snapshot Xinergia Laboral // Faltantes 13-02-2024"/>
    <s v="13/02/2024 14:08:34"/>
    <s v="13/02/2024 14:10:56"/>
    <s v="Cerrado"/>
    <s v="CDP ANTIGUO 1"/>
    <s v="CDP ANTIGUO 2"/>
    <s v="14/02/2024 18:13:41"/>
    <s v="14/02/2024 23:50:00"/>
    <s v="PREVENTIVO: NO_x000a_CODIGO DE SERVICIO: _x000a_DIRECCION: _x000a_QUIEN REPORTA: Jorge Romero Romero +56 9 5382 2565_x000a_CONTACTO EN TERRENO: Jorge Romero Romero +56 9 5382 2565_x000a_PROBLEMA:_x000a_REQUERIMIENTO:_x000a__x000a_Asignar ticket al área de Backup, con el siguiente requerimiento._x000a__x000a_Subir"/>
    <s v="FASE RESOLUCIÓN Y RECUPERACIÓN_x000a__x000a_Se efectúa contacto con cliente: N/A_x000a__x000a_Teléfono de contacto: N/A_x000a__x000a_Acciones realizadas: Altas de respaldo ejecutadas correctamente_x000a__x000a_Solución paliativa o definitiva: N/A_x000a__x000a_Acciones de Mejora, Recomendaciones: N/A_x000a__x000a_Causa Raíz:"/>
    <d v="1899-12-30T17:16:07"/>
    <d v="1899-12-31T04:05:07"/>
    <d v="1899-12-30T10:49:00"/>
  </r>
  <r>
    <s v="INC000002613162"/>
    <s v="VPN IP - MPLS"/>
    <x v="3"/>
    <s v="GESTION HD"/>
    <s v="DEIBY Y SANTOYO MONTEROLA"/>
    <s v="frp_kefern"/>
    <s v="3-Moderado/Limitado"/>
    <x v="1"/>
    <s v="Media"/>
    <x v="1"/>
    <s v="XINERGIA LABORAL S A"/>
    <s v="HD | Problemas VM 192.168.190.3"/>
    <s v="13/02/2024 15:04:35"/>
    <s v="13/02/2024 15:07:54"/>
    <s v="Cerrado"/>
    <s v="CDP ANTIGUO 1"/>
    <s v="CDP ANTIGUO 2"/>
    <s v="13/02/2024 17:05:33"/>
    <s v="13/02/2024 23:50:00"/>
    <s v="PREVENTIVO: NO_x000a_CODIGO DE SERVICIO:VPF1878084_x000a_DIRECCION:San Martin 50, TIC,Santiago,Santiago,Santiago_x000a_QUIEN REPORTA:Camilo Manriquez +56 971661219 / camilo.manriquez@xinerlink.cl_x000a_CONTACTO EN TERRENO:Camilo Manriquez +56 971661219 / camilo.manriquez@xinerl"/>
    <s v="FASE RESOLUCIÓN Y RECUPERACIÓN_x000a__x000a_Se efectúa contacto con cliente: Camilo Manriquez_x000a__x000a_Teléfono de contacto: +56 971661219 _x000a__x000a_Acciones realizadas: Se reconecta el vCenter de H30APQ y se valida que la maquina esta operativa, debido a que no se tiene acceso por"/>
    <d v="1899-12-30T00:00:00"/>
    <d v="1899-12-30T02:00:58"/>
    <d v="1899-12-30T02:00:58"/>
  </r>
  <r>
    <s v="INC000002613172"/>
    <s v="VPN IP - MPLS"/>
    <x v="7"/>
    <s v="BELIEVE"/>
    <s v="SEBASTIAN I ACUÑA GUZMAN"/>
    <s v="frp_fpetro"/>
    <s v="3-Moderado/Limitado"/>
    <x v="1"/>
    <s v="Media"/>
    <x v="1"/>
    <s v="SOC PRO AYUDA DEL NINO LISIADO"/>
    <s v="HD/Agregar Registro DNS"/>
    <s v="13/02/2024 15:31:45"/>
    <s v="13/02/2024 15:40:52"/>
    <s v="Cerrado"/>
    <s v="TI"/>
    <s v="SISTEMAS OPERATIVOS"/>
    <s v="13/02/2024 16:26:33"/>
    <s v="13/02/2024 23:50:00"/>
    <s v="PREVENTIVO: NO_x000a_CODIGO DE SERVICIO: _x000a_DIRECCION:_x000a_QUIEN REPORTA: Claudio Pulquillanca +56 2 2677 1902_x000a_CONTACTO EN TERRENO: Claudio Pulquillanca  +56 2 2677 1902_x000a__x000a_REQUERIMIENTO:_x000a__x000a_Código de servicio: no aplica es un servicio datacenter, derivar a bandeja Cont"/>
    <s v="Se crean los registros dns solicitados, como se ve a continuación._x000a_ _x000a_En los dns autoritativos ya se ve el cambio reflejado, para el resto de los servidores se debe esperar el tiempo/propagación correspondiente."/>
    <d v="1899-12-30T00:00:00"/>
    <d v="1899-12-30T00:54:48"/>
    <d v="1899-12-30T00:54:48"/>
  </r>
  <r>
    <s v="INC000002613230"/>
    <s v="HOSTING VIRTUAL"/>
    <x v="6"/>
    <s v="DUOC TICKET AUTOMATICO"/>
    <s v="ALEJANDRO ACEVEDO VALENZUELA"/>
    <s v="frp_eavend"/>
    <s v="3-Moderado/Limitado"/>
    <x v="0"/>
    <s v="Baja"/>
    <x v="1"/>
    <s v="FUNDACION INSTITUTO PROFESIONAL DUOC UC"/>
    <s v="DUOC|REQ|Problemas de sincronización azure"/>
    <s v="13/02/2024 15:39:25"/>
    <s v="13/02/2024 15:47:45"/>
    <s v="Cerrado"/>
    <s v="CDP ANTIGUO 1"/>
    <s v="CDP ANTIGUO 2"/>
    <s v="14/02/2024 10:13:46"/>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ejú lo reunion sostenido vía teams con cliente DUOC, los errores se presentaron y fueron solucionados los 3 errores, en cuanto al 4 corresponde a un warning no es un error es una advertencia. Además informo que todos los usuarios se realizó verificación"/>
    <d v="1899-12-30T09:09:41"/>
    <d v="1899-12-30T18:34:21"/>
    <d v="1899-12-30T09:24:40"/>
  </r>
  <r>
    <s v="INC000002613236"/>
    <s v="HOSTING VIRTUAL"/>
    <x v="18"/>
    <s v="DUOC TICKET AUTOMATICO"/>
    <s v="CLAUDIO A GAJARDO GARRIDO"/>
    <s v="frp_eavend"/>
    <s v="3-Moderado/Limitado"/>
    <x v="0"/>
    <s v="Baja"/>
    <x v="1"/>
    <s v="FUNDACION INSTITUTO PROFESIONAL DUOC UC"/>
    <s v="DUOC|REQ| Homologación de base de datos PROD a QA"/>
    <s v="13/02/2024 15:58:46"/>
    <s v="13/02/2024 16:00:17"/>
    <s v="Cerrado"/>
    <s v="CDP ANTIGUO 1"/>
    <s v="CDP ANTIGUO 2"/>
    <s v="16/02/2024 9:48:40"/>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finaliza homologación solicitada."/>
    <d v="1900-01-01T15:38:01"/>
    <d v="1900-01-01T17:49:54"/>
    <d v="1899-12-30T02:11:53"/>
  </r>
  <r>
    <s v="INC000002613238"/>
    <s v="RED INTERNA"/>
    <x v="10"/>
    <s v="APQ ACCESOS"/>
    <s v="CRISTOPHER MALDONADO ROMERO"/>
    <s v="tct_cmaldo"/>
    <s v="4-Menor/Localizado"/>
    <x v="0"/>
    <s v="Baja"/>
    <x v="0"/>
    <s v="TELEFONICA EMPRESAS DE CHILE SA"/>
    <s v="RONDA TOMA DE TEMPERATURAS SALAS TIC"/>
    <s v="13/02/2024 16:01:05"/>
    <s v="13/02/2024 16:03:48"/>
    <s v="Cerrado"/>
    <s v="CDP ANTIGUO 1"/>
    <s v="CDP ANTIGUO 2"/>
    <s v="13/02/2024 18:43:24"/>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r>
  <r>
    <s v="INC000002613245"/>
    <s v="INFRAESTRUCTURA DC"/>
    <x v="2"/>
    <s v="APQ ACCESOS"/>
    <s v="JONATHAN A MARQUEZ ASTENGO"/>
    <s v="tct_jmarqu"/>
    <s v="4-Menor/Localizado"/>
    <x v="0"/>
    <s v="Baja"/>
    <x v="0"/>
    <s v="TELEFONICA CYBERSECURITY TECH CHILE SPA"/>
    <s v="FACTIBILIDAD TECH (MIA)/CRQ 82409"/>
    <s v="13/02/2024 16:39:09"/>
    <s v="13/02/2024 16:39:12"/>
    <s v="Cerrado"/>
    <s v="CDP ANTIGUO 1"/>
    <s v="CDP ANTIGUO 2"/>
    <s v="13/02/2024 17:08:25"/>
    <s v="13/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r>
  <r>
    <s v="INC000002613253"/>
    <s v="INFRAESTRUCTURA DC"/>
    <x v="2"/>
    <s v="APQ ACCESOS"/>
    <s v="JONATHAN A MARQUEZ ASTENGO"/>
    <s v="tct_jmarqu"/>
    <s v="4-Menor/Localizado"/>
    <x v="0"/>
    <s v="Baja"/>
    <x v="0"/>
    <s v="TELEFONICA CYBERSECURITY TECH CHILE SPA"/>
    <s v="FACTIBILIDAD ARTIKOS/CRQ 82501"/>
    <s v="13/02/2024 16:55:19"/>
    <s v="13/02/2024 16:55:21"/>
    <s v="Cerrado"/>
    <s v="CDP ANTIGUO 1"/>
    <s v="CDP ANTIGUO 2"/>
    <s v="13/02/2024 17:09:07"/>
    <s v="13/02/2024 23:50:00"/>
    <s v="PREVENTIVO: SI_x000a_CÓDIGO DE SERVICIO:_x000a_DIRECCIÓN:  DCSM_x000a_QUIEN REPORTA: KATHERINE DIAZ_x000a_CONTACTO EN TERRENO: DC OPERADOR N1_x000a_PROBLEMA: FACTIBILIDAD_x000a_REQUERIMIENTO: CAMBIO DE COMPONENTE"/>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r>
  <r>
    <s v="INC000002613260"/>
    <s v="INFRAESTRUCTURA DC"/>
    <x v="2"/>
    <s v="APQ ACCESOS"/>
    <s v="JONATHAN A MARQUEZ ASTENGO"/>
    <s v="tct_jmarqu"/>
    <s v="4-Menor/Localizado"/>
    <x v="0"/>
    <s v="Baja"/>
    <x v="0"/>
    <s v="TELEFONICA CYBERSECURITY TECH CHILE SPA"/>
    <s v="FACTIBILIDAD TECH (MIA)/CRQ 82701"/>
    <s v="13/02/2024 17:13:56"/>
    <s v="13/02/2024 17:13:58"/>
    <s v="Cerrado"/>
    <s v="CDP ANTIGUO 1"/>
    <s v="CDP ANTIGUO 2"/>
    <s v="13/02/2024 17:38:20"/>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r>
  <r>
    <s v="INC000002613274"/>
    <s v="HOUSING"/>
    <x v="14"/>
    <s v="BELIEVE"/>
    <s v="PATRICIO A CASTILLO GONZALEZ"/>
    <s v="frp_jolsso"/>
    <s v="3-Moderado/Limitado"/>
    <x v="1"/>
    <s v="Media"/>
    <x v="1"/>
    <s v="ARTIKOS CHILE S A"/>
    <s v="GESTION DATACENTER/ ACCESOS /ARTIKOS CHILE S A"/>
    <s v="13/02/2024 18:08:04"/>
    <s v="13/02/2024 18:09:41"/>
    <s v="Cerrado"/>
    <s v="CDP ANTIGUO 1"/>
    <s v="CDP ANTIGUO 2"/>
    <s v="13/02/2024 18:48:22"/>
    <s v="13/02/2024 23:50:00"/>
    <s v="EMPRESA:ARTIKOS CHILE S A_x000a_CÓDIGO DE SERVICIO: _x000a_DIRECCIÓN: Calle San Martin #50, Santiago Centro, Santiago_x000a_NOMBRE DE QUIEN REPORTA:Marco Paulete_x000a_TELÉFONO DE QUIEN REPORTA:56995492219_x000a_NOMBRE DE CONTACTO EN TERRENO: _x000a_REQUERIMIENTO: _x000a_EQUIPOS ENERGIZADO/REINI"/>
    <s v="ACCESOS AUTORIZADOS"/>
    <d v="1899-12-30T00:05:15"/>
    <d v="1899-12-30T00:40:18"/>
    <d v="1899-12-30T00:35:03"/>
  </r>
  <r>
    <s v="INC000002613278"/>
    <s v="VPN IP - MPLS"/>
    <x v="9"/>
    <s v="GESTION HD"/>
    <s v="NICOLAS A SAAVEDRA EGUILUZ"/>
    <s v="frp_kefern"/>
    <s v="3-Moderado/Limitado"/>
    <x v="1"/>
    <s v="Media"/>
    <x v="1"/>
    <s v="COAGRA S A"/>
    <s v="HD | Sow Automatización Posición de Cambio DEEK952968"/>
    <s v="13/02/2024 18:21:18"/>
    <s v="13/02/2024 18:24:24"/>
    <s v="Cerrado"/>
    <s v="CDP ANTIGUO 1"/>
    <s v="CDP ANTIGUO 2"/>
    <s v="14/02/2024 11:58:10"/>
    <s v="14/02/2024 23:50:00"/>
    <s v="PREVENTIVO: NO_x000a_CODIGO DE SERVICIO:_x000a_DIRECCION:_x000a_QUIEN REPORTA:Nicolás Saavedra Eguiluz +56 9 6187 5469 _x000a_CONTACTO EN TERRENO:_x000a_PROBLEMA:_x000a_REQUERIMIENTO:_x000a__x000a_Favor generar ticket en base a requerimiento de cliente COAGRA_x000a__x000a_Dejar en bandeja CLOUD SAP HANA y asignar"/>
    <s v="La orden DEEK952968 fue importada exitosamente en PRD"/>
    <d v="1899-12-30T09:27:28"/>
    <d v="1899-12-30T17:36:52"/>
    <d v="1899-12-30T08:09:24"/>
  </r>
  <r>
    <s v="INC000002613314"/>
    <s v="HOUSING"/>
    <x v="14"/>
    <s v="BELIEVE"/>
    <s v="SEBASTIAN A JARA VIDAL"/>
    <s v="frp_jcarri"/>
    <s v="3-Moderado/Limitado"/>
    <x v="1"/>
    <s v="Media"/>
    <x v="1"/>
    <s v="TELEFONICA EMPRESAS DE CHILE SA"/>
    <s v="GESTION DATACENTER/ ACCESOS /EYC"/>
    <s v="13/02/2024 14:37:30"/>
    <s v="13/02/2024 14:39:28"/>
    <s v="Cerrado"/>
    <s v="COMUNICACIONES"/>
    <s v="VPN IP - MPLS"/>
    <s v="13/02/2024 14:56:24"/>
    <s v="13/02/2024 23:50:00"/>
    <s v="EMPRESA:EYC_x000a_CÓDIGO DE SERVICIO: _x000a_DIRECCIÓN:Calle San Martin #50, Santiago Centro, Santiago_x000a_NOMBRE DE QUIEN REPORTA:Ariel Mendez_x000a_TELÉFONO DE QUIEN REPORTA:56989295514_x000a_NOMBRE DE CONTACTO EN TERRENO: _x000a_REQUERIMIENTO:Ingreso de expansión de storage por falla"/>
    <m/>
    <d v="1899-12-30T00:15:41"/>
    <d v="1899-12-30T00:18:54"/>
    <d v="1899-12-30T00:03:13"/>
  </r>
  <r>
    <s v="INC000002613380"/>
    <s v="SEGURIDAD"/>
    <x v="5"/>
    <s v="MANAGEMENT"/>
    <s v="JUAN PABLO PAZ GOMPERTZ"/>
    <s v="tct_evilla"/>
    <s v="4-Menor/Localizado"/>
    <x v="0"/>
    <s v="Baja"/>
    <x v="1"/>
    <s v="TELEFONICA CYBERSECURITY TECH CHILE SPA"/>
    <s v="SOC/Actualización de agentes en DSM San Martin"/>
    <s v="13/02/2024 15:58:54"/>
    <s v="13/02/2024 15:59:58"/>
    <s v="Cerrado"/>
    <s v="SOC Empresas"/>
    <s v="Marca"/>
    <s v="15/02/2024 10:45:16"/>
    <s v="15/02/2024 23:50:00"/>
    <m/>
    <s v="Problema aun no se soluciona, se realizan pruebas a nivel de Firewall, detectando que a nivel LAN tampoco existe conectividad al puerto deseado, por lo que se le solicita a Miguel Lopez que revise a nivel de servidor si existe algun bloqueo local, en esp"/>
    <d v="1899-12-31T13:11:07"/>
    <d v="1899-12-31T18:46:22"/>
    <d v="1899-12-30T05:35:15"/>
  </r>
  <r>
    <s v="INC000002613449"/>
    <s v="HOUSING"/>
    <x v="11"/>
    <s v="APQ ACCESOS"/>
    <s v="LUIS O MORALES ARENAS"/>
    <s v="tct_luimoa"/>
    <s v="4-Menor/Localizado"/>
    <x v="0"/>
    <s v="Baja"/>
    <x v="0"/>
    <s v="TELEFONICA EMPRESAS DE CHILE SA"/>
    <s v="SE GENERA TICKET DE SUPERVISION PARA CLIENTE DERCO"/>
    <s v="13/02/2024 16:58:06"/>
    <s v="13/02/2024 16:59:31"/>
    <s v="Cerrado"/>
    <s v="CDP ANTIGUO 1"/>
    <s v="CDP ANTIGUO 2"/>
    <s v="13/02/2024 17:25:17"/>
    <s v="13/02/2024 23:50:00"/>
    <s v="*Estimados:*_x0009__x0009_Actividad realizada_x000a__x0009__x000a_*Cliente:*_x0009__x0009_DERCO_x000a_*Proveedor:*_x0009__x0009_ROM MAYER_x000a_*Tipo Requerimiento:*_x0009_TRABAJO CON CRQ_x000a_*N° Ticket Acceso:*_x0009_2613020_x000a_*N° CRQ:*_x0009__x0009_82204_x000a_*Estado CRQ:*_x0009__x0009_APROBADO_x000a_*TKT:*_x0009__x0009__x0009_TKT-006101_x000a_*Actividad a realizar:*_x0009_Se requiere revisión de c"/>
    <s v="SUPERVISION CRQ, OK"/>
    <d v="1899-12-30T00:00:00"/>
    <d v="1899-12-30T00:00:00"/>
    <d v="1899-12-30T00:00:00"/>
  </r>
  <r>
    <s v="INC000002613478"/>
    <s v="HOSTING VIRTUAL"/>
    <x v="6"/>
    <s v="SISTEMA OPERATIVO MICROSOFT"/>
    <s v="JAVIER CUEVAS"/>
    <s v="tct_jacuev"/>
    <s v="4-Menor/Localizado"/>
    <x v="0"/>
    <s v="Baja"/>
    <x v="1"/>
    <s v="TELEFONICA GLOBAL TECHNOLOGY S.A.AGENCIA EN CHILE"/>
    <s v="V: Proyecto Empresa: CHI-004158419-1 DE LA FUENTE Y CARPANETTI LIMITADA"/>
    <s v="13/02/2024 18:31:28"/>
    <s v="13/02/2024 18:31:54"/>
    <s v="Cerrado"/>
    <s v="TI"/>
    <s v="SISTEMAS OPERATIVOS"/>
    <s v="13/02/2024 18:47:56"/>
    <s v="13/02/2024 23:50:00"/>
    <s v="Folio generado automáticamente para atender requerimiento del cliente. La solicitud fue realizada directamente al área resolutoria sin pasar por el flujo de mesa de ayuda"/>
    <s v="OK"/>
    <d v="1899-12-30T00:00:00"/>
    <d v="1899-12-30T00:16:28"/>
    <d v="1899-12-30T00:16:28"/>
  </r>
  <r>
    <s v="INC000002613513"/>
    <s v="HOUSING"/>
    <x v="14"/>
    <s v="BELIEVE"/>
    <s v="PATRICIO A CASTILLO GONZALEZ"/>
    <s v="frp_dvilca"/>
    <s v="3-Moderado/Limitado"/>
    <x v="1"/>
    <s v="Media"/>
    <x v="1"/>
    <s v="NCG SERVICIOS S.A."/>
    <s v="GESTION DATACENTER/ ACCESOS /NCG Servicios"/>
    <s v="13/02/2024 16:30:32"/>
    <s v="13/02/2024 16:48:49"/>
    <s v="Cerrado"/>
    <s v="CDP ANTIGUO 1"/>
    <s v="CDP ANTIGUO 2"/>
    <s v="13/02/2024 19:48:17"/>
    <s v="13/02/2024 23:50:00"/>
    <s v="EMPRESA:NCG Servicios_x000a_CÓDIGO DE SERVICIO: _x000a_DIRECCIÓN:Calle San Martin #50, Santiago Centro, Santiago_x000a_NOMBRE DE QUIEN REPORTA:Alfredo Naranjo_x000a_TELÉFONO DE QUIEN REPORTA:994479877_x000a_NOMBRE DE CONTACTO EN TERRENO: _x000a_PROBLEMA:_x000a_Retiro Servidores Rack NCG Servicio"/>
    <s v="ACCESOS AUTORIZADOS"/>
    <d v="1899-12-30T01:58:36"/>
    <d v="1899-12-30T03:17:45"/>
    <d v="1899-12-30T01:19:09"/>
  </r>
  <r>
    <s v="INC000002613558"/>
    <s v="HOSTING VIRTUAL"/>
    <x v="6"/>
    <s v="SISTEMA OPERATIVO MICROSOFT"/>
    <s v="JAVIER CUEVAS"/>
    <s v="tct_jacuev"/>
    <s v="4-Menor/Localizado"/>
    <x v="0"/>
    <s v="Baja"/>
    <x v="1"/>
    <s v="TELEFONICA GLOBAL TECHNOLOGY S.A.AGENCIA EN CHILE"/>
    <s v="RV: Bajas de licencias OF365//Fwd: Enviar facturación Movistar - Camanchaca 2024"/>
    <s v="13/02/2024 16:54:59"/>
    <s v="13/02/2024 16:55:50"/>
    <s v="Cerrado"/>
    <s v="TI"/>
    <s v="SISTEMAS OPERATIVOS"/>
    <s v="13/02/2024 18:48:45"/>
    <s v="13/02/2024 23:50:00"/>
    <s v="Folio generado automáticamente para atender requerimiento del cliente. La solicitud fue realizada directamente al área resolutoria sin pasar por el flujo de mesa de ayuda"/>
    <s v="BAJA LICENCIA 365"/>
    <d v="1899-12-30T00:00:00"/>
    <d v="1899-12-30T01:53:46"/>
    <d v="1899-12-30T01:53:46"/>
  </r>
  <r>
    <s v="INC000002613559"/>
    <s v="HOSTING VIRTUAL"/>
    <x v="6"/>
    <s v="SISTEMA OPERATIVO MICROSOFT"/>
    <s v="JAVIER CUEVAS"/>
    <s v="tct_jacuev"/>
    <s v="4-Menor/Localizado"/>
    <x v="0"/>
    <s v="Baja"/>
    <x v="1"/>
    <s v="TELEFONICA GLOBAL TECHNOLOGY S.A.AGENCIA EN CHILE"/>
    <s v="RV: MALTEXCO // CHI-004166394 - CC-CHI-0000147480 // 10+4 ADICIONALES"/>
    <s v="13/02/2024 16:56:54"/>
    <s v="13/02/2024 16:57:28"/>
    <s v="Cerrado"/>
    <s v="TI"/>
    <s v="SISTEMAS OPERATIVOS"/>
    <s v="13/02/2024 18:38:00"/>
    <s v="13/02/2024 23:50:00"/>
    <s v="Folio generado automáticamente para atender requerimiento del cliente. La solicitud fue realizada directamente al área resolutoria sin pasar por el flujo de mesa de ayuda"/>
    <s v="PASO A PRD OK"/>
    <d v="1899-12-30T00:00:00"/>
    <d v="1899-12-30T01:41:06"/>
    <d v="1899-12-30T01:41:06"/>
  </r>
  <r>
    <s v="INC000002613561"/>
    <s v="HOSTING VIRTUAL"/>
    <x v="6"/>
    <s v="SISTEMA OPERATIVO MICROSOFT"/>
    <s v="JAVIER CUEVAS"/>
    <s v="tct_jacuev"/>
    <s v="4-Menor/Localizado"/>
    <x v="0"/>
    <s v="Baja"/>
    <x v="1"/>
    <s v="TELEFONICA GLOBAL TECHNOLOGY S.A.AGENCIA EN CHILE"/>
    <s v="RV: GRANDE - PARES Y ALVAREZ CHI OB CHI-OB 004189620/"/>
    <s v="13/02/2024 16:57:53"/>
    <s v="13/02/2024 16:58:20"/>
    <s v="Cerrado"/>
    <s v="TI"/>
    <s v="SISTEMAS OPERATIVOS"/>
    <s v="13/02/2024 18:37:22"/>
    <s v="13/02/2024 23:50:00"/>
    <s v="Folio generado automáticamente para atender requerimiento del cliente. La solicitud fue realizada directamente al área resolutoria sin pasar por el flujo de mesa de ayuda"/>
    <m/>
    <d v="1899-12-30T00:00:00"/>
    <d v="1899-12-30T01:39:29"/>
    <d v="1899-12-30T01:39:29"/>
  </r>
  <r>
    <s v="INC000002613631"/>
    <s v="HOUSING"/>
    <x v="14"/>
    <s v="BELIEVE"/>
    <s v="PATRICIO A CASTILLO GONZALEZ"/>
    <s v="frp_jcarri"/>
    <s v="3-Moderado/Limitado"/>
    <x v="1"/>
    <s v="Media"/>
    <x v="1"/>
    <s v="UNIVERSIDAD SAN SEBASTIAN"/>
    <s v="GESTION DATACENTER/ ACCESOS /UNIVERSIDAD SAN SEBASTIAN"/>
    <s v="13/02/2024 18:02:29"/>
    <s v="13/02/2024 18:04:55"/>
    <s v="Cerrado"/>
    <s v="CDP ANTIGUO 1"/>
    <s v="CDP ANTIGUO 2"/>
    <s v="13/02/2024 18:53:18"/>
    <s v="13/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Host Fisico"/>
    <s v="ACCESOS AUTORIZADOS"/>
    <d v="1899-12-30T00:09:53"/>
    <d v="1899-12-30T00:50:49"/>
    <d v="1899-12-30T00:40:56"/>
  </r>
  <r>
    <s v="INC000002613642"/>
    <s v="HOSTING VIRTUAL"/>
    <x v="18"/>
    <s v="OPERACION N1"/>
    <s v="CLAUDIO A GAJARDO GARRIDO"/>
    <s v="tct_cgajar"/>
    <s v="2-Significativo/Amplio"/>
    <x v="1"/>
    <s v="Media"/>
    <x v="3"/>
    <s v="FUNDACION INSTITUTO PROFESIONAL DUOC UC"/>
    <s v="Incidencia de bases de datos reportada sin el flujo correspondiente."/>
    <s v="13/02/2024 18:16:45"/>
    <s v="13/02/2024 18:16:46"/>
    <s v="Cerrado"/>
    <s v="APLICACION"/>
    <s v="BASES DE DATOS"/>
    <s v="13/02/2024 18:21:56"/>
    <s v="13/02/2024 23:50:00"/>
    <s v="Folio generado automáticamente para atender incidencia del cliente. El reporte fue notificado directamente al área resolutoria sin pasar por el flujo de mesa de ayuda._x000a__x000a_Por llamado de SyA a las 06:16 hrs se solicita revision de job que no se ha ejecutado"/>
    <s v="Se realiza revisión de job no iniciado y se envía evidencia que de job no partio debido a otro job con estado abortado. Job abortado no deja iniciar job siguiente."/>
    <d v="1899-12-30T00:05:10"/>
    <d v="1899-12-30T00:05:11"/>
    <d v="1899-12-30T00:00:01"/>
  </r>
  <r>
    <s v="INC000002613757"/>
    <s v="VPN IP - MPLS"/>
    <x v="3"/>
    <s v="GESTION HD"/>
    <s v="MOISES E MONTERO RAMOS"/>
    <s v="frp_rreyes"/>
    <s v="3-Moderado/Limitado"/>
    <x v="1"/>
    <s v="Media"/>
    <x v="1"/>
    <s v="SONACOL SA"/>
    <s v="HD / Estado incoherente del servidor CYXAPPM"/>
    <s v="13/02/2024 20:56:24"/>
    <s v="13/02/2024 21:07:25"/>
    <s v="Cerrado"/>
    <s v="CDP ANTIGUO 1"/>
    <s v="CDP ANTIGUO 2"/>
    <s v="14/02/2024 13:22:13"/>
    <s v="14/02/2024 23:50:00"/>
    <s v="PREVENTIVO: NO_x000a_CODIGO DE SERVICIO:_x000a_DIRECCION:_x000a_QUIEN REPORTA: Sebastián Rudloff +56 9 9934 7748_x000a_CONTACTO EN TERRENO:_x000a_PROBLEMA:_x000a_REQUERIMIENTO:_x000a__x000a_Para tenant SONACOL, la MV CTXAPPM me aparece como “Estado Incoherente” y no la puedo encender._x000a__x000a_SE ADJUNTA FOTO"/>
    <s v="Se efectúa contacto con cliente: N/A_x000a_Teléfono de contacto:  N/A_x000a_Acciones realizadas:Estimados, en relación a lo conversado con cliente, se realiza el encendido del servidor de manera correcta y validada por el cliente_x000a_Solución paliativa o definitiva: Def"/>
    <d v="1899-12-30T11:51:14"/>
    <d v="1899-12-30T16:25:49"/>
    <d v="1899-12-30T04:34:35"/>
  </r>
  <r>
    <s v="INC000002613805"/>
    <s v="HOUSING"/>
    <x v="8"/>
    <s v="BELIEVE"/>
    <s v="JOSE G MARQUEZ MARCANO"/>
    <s v="frp_jolsso"/>
    <s v="3-Moderado/Limitado"/>
    <x v="1"/>
    <s v="Media"/>
    <x v="1"/>
    <s v="SONDA S A"/>
    <s v="GESTION DATACENTER/ ACCESOS /SONDA S A"/>
    <s v="13/02/2024 19:25:31"/>
    <s v="13/02/2024 19:26:41"/>
    <s v="Cerrado"/>
    <s v="COMUNICACIONES"/>
    <s v="VPN IP - MPLS"/>
    <s v="13/02/2024 23:43:44"/>
    <s v="13/02/2024 23:50:00"/>
    <s v="EMPRESA:SONDA S A_x000a_CÓDIGO DE SERVICIO: _x000a_DIRECCIÓN: AV. Presidente Prieto #226, Paine, Santiago_x000a_NOMBRE DE QUIEN REPORTA: Victor Herrera_x000a_TELÉFONO DE QUIEN REPORTA: 57 318 3535535_x000a_NOMBRE DE CONTACTO EN TERRENO: _x000a_REQUERIMIENTO: Problemas con acceso a Service"/>
    <s v="ACCESOS AUTORIZADOS"/>
    <d v="1899-12-30T03:46:05"/>
    <d v="1899-12-30T04:18:13"/>
    <d v="1899-12-30T00:32:08"/>
  </r>
  <r>
    <s v="INC000002614159"/>
    <s v="HOSTING VIRTUAL"/>
    <x v="7"/>
    <s v="GESTION PLATAFORMA CLIENTES"/>
    <s v="SEBASTIAN I ACUÑA GUZMAN"/>
    <s v="vos_eperez"/>
    <s v="4-Menor/Localizado"/>
    <x v="0"/>
    <s v="Baja"/>
    <x v="1"/>
    <s v="TELEFONICA EMPRESAS DE CHILE SA"/>
    <s v="Revisión redireccionamiento anomalo en monitorizacion.tic.cl"/>
    <s v="14/02/2024 9:56:32"/>
    <s v="14/02/2024 10:06:08"/>
    <s v="Cerrado"/>
    <s v="TI"/>
    <s v="SISTEMAS OPERATIVOS"/>
    <s v="14/02/2024 17:24:16"/>
    <s v="14/02/2024 23:50:00"/>
    <s v="Señores_x000a_Favor su colaboración en revisión de caso de direccionamiento anonalo presente en enlace monitorizacion.tic.cl, en especifico el siguiente enlace:_x000a__x000a_https://monitorizacion.tic.cl:10443/remote/login?lang=en_x000a__x000a_Cabe señalar que monitorizacion.tic.cl e"/>
    <s v="Se elimina registro según lo solicitado."/>
    <d v="1899-12-30T06:20:18"/>
    <d v="1899-12-30T07:27:44"/>
    <d v="1899-12-30T01:07:26"/>
  </r>
  <r>
    <s v="INC000002614185"/>
    <s v="HOSTING VIRTUAL"/>
    <x v="6"/>
    <s v="SISTEMA OPERATIVO MICROSOFT"/>
    <s v="JAVIER CUEVAS"/>
    <s v="tct_jacuev"/>
    <s v="4-Menor/Localizado"/>
    <x v="0"/>
    <s v="Baja"/>
    <x v="1"/>
    <s v="TELEFONICA GLOBAL TECHNOLOGY S.A.AGENCIA EN CHILE"/>
    <s v="Nuevos desarrollos para control de planta Gestionada/Administrada"/>
    <s v="14/02/2024 10:59:49"/>
    <s v="14/02/2024 11:00:29"/>
    <s v="Cerrado"/>
    <s v="TI"/>
    <s v="SISTEMAS OPERATIVOS"/>
    <s v="14/02/2024 11:04:53"/>
    <s v="14/02/2024 23:50:00"/>
    <s v="Folio generado automáticamente para atender requerimiento del cliente. La solicitud fue realizada directamente al área resolutoria sin pasar por el flujo de mesa de ayuda"/>
    <s v="OK"/>
    <d v="1899-12-30T00:00:00"/>
    <d v="1899-12-30T00:05:04"/>
    <d v="1899-12-30T00:05:04"/>
  </r>
  <r>
    <s v="INC000002614187"/>
    <s v="HOSTING VIRTUAL"/>
    <x v="6"/>
    <s v="SISTEMA OPERATIVO MICROSOFT"/>
    <s v="JAVIER CUEVAS"/>
    <s v="tct_jacuev"/>
    <s v="4-Menor/Localizado"/>
    <x v="0"/>
    <s v="Baja"/>
    <x v="1"/>
    <s v="TELEFONICA GLOBAL TECHNOLOGY S.A.AGENCIA EN CHILE"/>
    <s v="[JORQUERA TRANSPORTE S.A] Solicitud de Paso a Producción CHI-003857572 / C-19872300156"/>
    <s v="14/02/2024 11:01:36"/>
    <s v="14/02/2024 11:03:08"/>
    <s v="Cerrado"/>
    <s v="TI"/>
    <s v="SISTEMAS OPERATIVOS"/>
    <s v="14/02/2024 11:05:22"/>
    <s v="14/02/2024 23:50:00"/>
    <s v="Folio generado automáticamente para atender requerimiento del cliente. La solicitud fue realizada directamente al área resolutoria sin pasar por el flujo de mesa de ayuda"/>
    <s v="OK"/>
    <d v="1899-12-30T00:00:00"/>
    <d v="1899-12-30T00:03:46"/>
    <d v="1899-12-30T00:03:46"/>
  </r>
  <r>
    <s v="INC000002614188"/>
    <s v="HOSTING VIRTUAL"/>
    <x v="6"/>
    <s v="SISTEMA OPERATIVO MICROSOFT"/>
    <s v="JAVIER CUEVAS"/>
    <s v="tct_jacuev"/>
    <s v="4-Menor/Localizado"/>
    <x v="0"/>
    <s v="Baja"/>
    <x v="1"/>
    <s v="TELEFONICA GLOBAL TECHNOLOGY S.A.AGENCIA EN CHILE"/>
    <s v="o CC-CHI-0000137866 // CHI-004061000 // - AGUAS ANTOFAGASTA - Licitación O365"/>
    <s v="14/02/2024 11:03:16"/>
    <s v="14/02/2024 11:03:40"/>
    <s v="Cerrado"/>
    <s v="TI"/>
    <s v="SISTEMAS OPERATIVOS"/>
    <s v="14/02/2024 11:04:29"/>
    <s v="14/02/2024 23:50:00"/>
    <s v="Folio generado automáticamente para atender requerimiento del cliente. La solicitud fue realizada directamente al área resolutoria sin pasar por el flujo de mesa de ayuda"/>
    <s v="OK"/>
    <d v="1899-12-30T00:00:00"/>
    <d v="1899-12-30T00:01:13"/>
    <d v="1899-12-30T00:01:13"/>
  </r>
  <r>
    <s v="INC000002614197"/>
    <s v="CORREO"/>
    <x v="1"/>
    <s v="O365"/>
    <s v="JAVIERA A UMAÑA YEVENES"/>
    <s v="tct_jumana"/>
    <s v="4-Menor/Localizado"/>
    <x v="0"/>
    <s v="Baja"/>
    <x v="1"/>
    <s v="TELEFONICA GLOBAL TECHNOLOGY S.A.AGENCIA EN CHILE"/>
    <s v="‎Caso DUOC - Validar configuración conector correo Exchange &gt; Microsoft 365‎"/>
    <s v="14/02/2024 11:25:48"/>
    <s v="14/02/2024 11:26:53"/>
    <s v="Cerrado"/>
    <s v="TI"/>
    <s v="APLICATIVOS"/>
    <s v="16/02/2024 12:24:01"/>
    <s v="16/02/2024 23:50:00"/>
    <m/>
    <m/>
    <d v="1900-01-01T00:57:08"/>
    <d v="1900-01-01T00:58:13"/>
    <d v="1899-12-30T00:01:05"/>
  </r>
  <r>
    <s v="INC000002614231"/>
    <s v="VPN IP - MPLS"/>
    <x v="17"/>
    <s v="GESTION HD"/>
    <s v="RODRIGO VÁSQUEZ MUÑOZ"/>
    <s v="frp_pcamay"/>
    <s v="3-Moderado/Limitado"/>
    <x v="1"/>
    <s v="Media"/>
    <x v="1"/>
    <s v="XINERGIA LABORAL S A"/>
    <s v="HD/Restaurar VM 192.168.190.20."/>
    <s v="14/02/2024 9:09:37"/>
    <s v="14/02/2024 9:10:39"/>
    <s v="Cerrado"/>
    <s v="CDP ANTIGUO 1"/>
    <s v="CDP ANTIGUO 2"/>
    <s v="17/02/2024 12:17:11"/>
    <s v="17/02/2024 23:50:00"/>
    <s v="PREVENTIVO: NO_x000a_CODIGO DE SERVICIO:_x000a_DIRECCION:_x000a_QUIEN REPORTA:600 588 6000  Rafael Cristian Henriquez Bazaes_x000a_CONTACTO EN TERRENO:600 588 6000  Rafael Cristian Henriquez Bazaes_x000a_PROBLEMA:_x000a_REQUERIMIENTO:Solicito restaurar VM 192.168.190.20, con respaldo del d"/>
    <s v="FASE RESOLUCIÓN Y RECUPERACIÓN_x000a__x000a_Se efectúa contacto con cliente: correo_x000a__x000a_Teléfono de contacto: N/A_x000a__x000a_Acciones realizadas: se restaura servidor solicitado_x000a__x000a_Solución paliativa o definitiva: se restaura servidor solicitado_x000a__x000a_Acciones de Mejora, Recomendacione"/>
    <d v="1900-01-02T02:53:29"/>
    <d v="1900-01-02T03:07:34"/>
    <d v="1899-12-30T00:14:05"/>
  </r>
  <r>
    <s v="INC000002614409"/>
    <s v="HOUSING"/>
    <x v="11"/>
    <s v="APQ ACCESOS"/>
    <s v="JOSE G MARQUEZ MARCANO"/>
    <s v="tct_josmam"/>
    <s v="4-Menor/Localizado"/>
    <x v="0"/>
    <s v="Baja"/>
    <x v="1"/>
    <s v="TELEFONICA EMPRESAS DE CHILE SA"/>
    <s v="SUPERVISION: Problema con Service Processor"/>
    <s v="14/02/2024 3:49:22"/>
    <s v="14/02/2024 3:50:25"/>
    <s v="Cerrado"/>
    <s v="CDP ANTIGUO 1"/>
    <s v="CDP ANTIGUO 2"/>
    <s v="14/02/2024 3:53:37"/>
    <s v="14/02/2024 23:50:00"/>
    <s v="Problema con Service Processor que impide administración de Storage 3Par Paine"/>
    <s v="Incidencia restablecida."/>
    <d v="1899-12-30T00:02:45"/>
    <d v="1899-12-30T00:04:15"/>
    <d v="1899-12-30T00:01:30"/>
  </r>
  <r>
    <s v="INC000002614411"/>
    <s v="HOUSING"/>
    <x v="11"/>
    <s v="APQ ACCESOS"/>
    <s v="JOSE G MARQUEZ MARCANO"/>
    <s v="tct_josmam"/>
    <s v="4-Menor/Localizado"/>
    <x v="0"/>
    <s v="Baja"/>
    <x v="1"/>
    <s v="TELEFONICA EMPRESAS DE CHILE SA"/>
    <s v="RONDA Y REVISION DE SALAS"/>
    <s v="14/02/2024 3:55:12"/>
    <s v="14/02/2024 3:55:56"/>
    <s v="Cerrado"/>
    <s v="CDP ANTIGUO 1"/>
    <s v="CDP ANTIGUO 2"/>
    <s v="14/02/2024 3:57:19"/>
    <s v="14/02/2024 23:50:00"/>
    <s v="RONDA Y REVISION DE SALAS"/>
    <s v="RONDAS REALIZADAS"/>
    <d v="1899-12-30T00:01:07"/>
    <d v="1899-12-30T00:02:07"/>
    <d v="1899-12-30T00:01:00"/>
  </r>
  <r>
    <s v="INC000002614413"/>
    <s v="HOUSING"/>
    <x v="11"/>
    <s v="APQ ACCESOS"/>
    <s v="JOSE G MARQUEZ MARCANO"/>
    <s v="tct_josmam"/>
    <s v="4-Menor/Localizado"/>
    <x v="0"/>
    <s v="Baja"/>
    <x v="1"/>
    <s v="TELEFONICA EMPRESAS DE CHILE SA"/>
    <s v="TOMA DE ALARMAS DE CLIENTES"/>
    <s v="14/02/2024 3:57:40"/>
    <s v="14/02/2024 3:58:19"/>
    <s v="Cerrado"/>
    <s v="CDP ANTIGUO 1"/>
    <s v="CDP ANTIGUO 2"/>
    <s v="14/02/2024 3:59:32"/>
    <s v="14/02/2024 23:50:00"/>
    <s v="TOMA DE ALARMAS DE CLIENTES"/>
    <s v="TOMA DE ALARMAS REALIZADAS"/>
    <d v="1899-12-30T00:00:57"/>
    <d v="1899-12-30T00:01:52"/>
    <d v="1899-12-30T00:00:55"/>
  </r>
  <r>
    <s v="INC000002614429"/>
    <s v="HOUSING"/>
    <x v="14"/>
    <s v="BELIEVE"/>
    <s v="SEBASTIAN A JARA VIDAL"/>
    <s v="frp_xgambo"/>
    <s v="3-Moderado/Limitado"/>
    <x v="1"/>
    <s v="Media"/>
    <x v="1"/>
    <s v="BARRICK SERVICIOS MINEROS LTDA."/>
    <s v="GESTION DATACENTER/ ACCESOS / BARRICK SERVICIOS MINEROS LTDA."/>
    <s v="14/02/2024 8:46:33"/>
    <s v="14/02/2024 8:48:16"/>
    <s v="Cerrado"/>
    <s v="COMUNICACIONES"/>
    <s v="VPN IP - MPLS"/>
    <s v="14/02/2024 8:58:40"/>
    <s v="14/02/2024 23:50:00"/>
    <s v="EMPRESA: BARRICK SERVICIOS MINEROS LTDA._x000a_CÓDIGO DE SERVICIO: _x000a_DIRECCIÓN:Calle San Martin #50, Santiago Centro, Santiago_x000a_NOMBRE DE QUIEN REPORTA:Vratislav Kostak_x000a_TELÉFONO DE QUIEN REPORTA:  981570521_x000a_NOMBRE DE CONTACTO EN TERRENO: _x000a_REQUERIMIENTO : Revisio"/>
    <m/>
    <d v="1899-12-30T00:04:48"/>
    <d v="1899-12-30T00:12:07"/>
    <d v="1899-12-30T00:07:19"/>
  </r>
  <r>
    <s v="INC000002614450"/>
    <s v="HOUSING"/>
    <x v="13"/>
    <s v="BELIEVE"/>
    <s v="CRISTOPHER MALDONADO ROMERO"/>
    <s v="frp_xgambo"/>
    <s v="3-Moderado/Limitado"/>
    <x v="1"/>
    <s v="Media"/>
    <x v="1"/>
    <s v="TELEFONICA CYBERSECURITY TECH CHILE SPA"/>
    <s v="GESTION DATACENTER/ ACCESOS / TELEFONICA CYBERSECURITY TECH CHILE SPA"/>
    <s v="14/02/2024 10:12:34"/>
    <s v="14/02/2024 10:13:57"/>
    <s v="Cerrado"/>
    <s v="COMUNICACIONES"/>
    <s v="VPN IP - MPLS"/>
    <s v="14/02/2024 12:06:31"/>
    <s v="14/02/2024 23:50:00"/>
    <s v="MPRESA: TELEFONICA CYBERSECURITY TECH CHILE SPA_x000a_CÓDIGO DE SERVICIO: _x000a_DIRECCIÓN:Av. Apoquindo #7071, Las Condes, Santiago_x000a_NOMBRE DE QUIEN REPORTA:José Ñanculef Contreras_x000a_TELÉFONO DE QUIEN REPORTA:  56968466938_x000a_NOMBRE DE CONTACTO EN TERRENO: _x000a_REQUERIMIENT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1:41:05"/>
    <d v="1899-12-30T01:53:57"/>
    <d v="1899-12-30T00:12:52"/>
  </r>
  <r>
    <s v="INC000002614462"/>
    <s v="HOUSING"/>
    <x v="14"/>
    <s v="BELIEVE"/>
    <s v="SEBASTIAN A JARA VIDAL"/>
    <s v="frp_xgambo"/>
    <s v="3-Moderado/Limitado"/>
    <x v="1"/>
    <s v="Media"/>
    <x v="1"/>
    <s v="TELEFONICA EMPRESAS DE CHILE SA"/>
    <s v="GESTION DATACENTER/ ACCESOS / TELEFONICA EMPRESAS DE CHILE SA"/>
    <s v="14/02/2024 10:27:36"/>
    <s v="14/02/2024 10:29:00"/>
    <s v="Cerrado"/>
    <s v="COMUNICACIONES"/>
    <s v="VPN IP - MPLS"/>
    <s v="14/02/2024 10:38:13"/>
    <s v="14/02/2024 23:50:00"/>
    <s v="EMPRESA: TELEFONICA EMPRESAS DE CHILE SA_x000a_CÓDIGO DE SERVICIO: _x000a_DIRECCIÓN:Calle San Martin #50, Santiago Centro, Santiago_x000a_NOMBRE DE QUIEN REPORTA:RENE VILLEGAS_x000a_TELÉFONO DE QUIEN REPORTA:  56995442858_x000a_NOMBRE DE CONTACTO EN TERRENO: _x000a_REQUERIMIENTO : personal"/>
    <m/>
    <d v="1899-12-30T00:05:06"/>
    <d v="1899-12-30T00:10:37"/>
    <d v="1899-12-30T00:05:31"/>
  </r>
  <r>
    <s v="INC000002614466"/>
    <s v="BACKUP ON DEMAND"/>
    <x v="17"/>
    <s v="SM OPERACIONES"/>
    <s v="SEBASTIAN VILLENA"/>
    <s v="tct_decruz"/>
    <s v="4-Menor/Localizado"/>
    <x v="0"/>
    <s v="Baja"/>
    <x v="1"/>
    <s v="SERVIEX S A"/>
    <s v="BAJA DE RESPALDO"/>
    <s v="14/02/2024 10:32:56"/>
    <s v="14/02/2024 10:34:36"/>
    <s v="Cerrado"/>
    <s v="TI"/>
    <s v="ALMACENAMIENTO y RESPALDO"/>
    <s v="14/02/2024 18:15:33"/>
    <s v="14/02/2024 23:50:00"/>
    <s v="Fueron eliminadas 2 máquinas,WWKS20021P y Serviex_App_02"/>
    <s v="FASE RESOLUCIÓN Y RECUPERACIÓN_x000a__x000a_Se efectúa contacto con cliente: N/A_x000a__x000a_Teléfono de contacto: N/A_x000a__x000a_Acciones realizadas:  Bajas de respaldo son ejecutadas correctamente, se envia detalle a cliente via mail, adjunto mail._x000a__x000a_Solución paliativa o definitiva: N/"/>
    <d v="1899-12-30T00:27:10"/>
    <d v="1899-12-30T07:42:37"/>
    <d v="1899-12-30T07:15:27"/>
  </r>
  <r>
    <s v="INC000002614484"/>
    <s v="VPN IP - MPLS"/>
    <x v="3"/>
    <s v="GESTION HD"/>
    <s v="DEIBY Y SANTOYO MONTEROLA"/>
    <s v="frp_pcamay"/>
    <s v="3-Moderado/Limitado"/>
    <x v="1"/>
    <s v="Media"/>
    <x v="1"/>
    <s v="TELEFONICA GLOBAL TECHNOLOGY S.A.AGENCIA EN CHILE"/>
    <s v="HD/Revisión Servidor Calipso"/>
    <s v="14/02/2024 10:59:18"/>
    <s v="14/02/2024 11:00:34"/>
    <s v="Cerrado"/>
    <s v="CDP ANTIGUO 1"/>
    <s v="CDP ANTIGUO 2"/>
    <s v="16/02/2024 12:30:18"/>
    <s v="16/02/2024 23:50:00"/>
    <s v="PREVENTIVO: NO_x000a_CODIGO DE SERVICIO:_x000a_DIRECCION:_x000a_QUIEN REPORTA:+56 9 9343 3681 Deiby Yoel Santoyo Monterola_x000a_CONTACTO EN TERRENO:+56 9 9343 3681 Deiby Yoel Santoyo Monterola_x000a_PROBLEMA:_x000a_REQUERIMIENTO:Por favor su acostumbrado apoyo en generar folio de requerim"/>
    <s v="FASE RESOLUCIÓN Y RECUPERACIÓN_x000a__x000a_Se efectúa contacto con cliente:N/A_x000a__x000a_Teléfono de contacto:N/A_x000a__x000a_Acciones realizadas: Se genera requerimiento de cambio de pieza a Evernex con el ticket 01559804 por lo que se espera que llegue la pieza, por lo tanto se cier"/>
    <d v="1899-12-31T07:30:28"/>
    <d v="1900-01-01T01:31:00"/>
    <d v="1899-12-30T18:00:32"/>
  </r>
  <r>
    <s v="INC000002614497"/>
    <s v="VPN IP - MPLS"/>
    <x v="7"/>
    <s v="GESTION HD"/>
    <s v="SEBASTIAN I ACUÑA GUZMAN"/>
    <s v="frp_pcamay"/>
    <s v="3-Moderado/Limitado"/>
    <x v="1"/>
    <s v="Media"/>
    <x v="1"/>
    <s v="MARITIMA VALPARAISO CHILE"/>
    <s v="HD/Agregar registros en Servidor DNS"/>
    <s v="14/02/2024 11:22:41"/>
    <s v="14/02/2024 11:22:49"/>
    <s v="Cerrado"/>
    <s v="TI"/>
    <s v="SISTEMAS OPERATIVOS"/>
    <s v="14/02/2024 11:58:32"/>
    <s v="14/02/2024 23:50:00"/>
    <s v="PREVENTIVO: NO_x000a_CODIGO DE SERVICIO:_x000a_DIRECCION:_x000a_QUIEN REPORTA: +56 (32) 260 7124   -   Anexo 7124 Héctor Sandoval_x000a_CONTACTO EN TERRENO:+56 (32) 260 7124   -   Anexo 7124 Héctor Sandoval_x000a_PROBLEMA:_x000a_REQUERIMIENTO:buenas tardes,_x000a_Nos podrían ayudar para agregar"/>
    <s v="Se envía requerimiento a administradores de redip.cl._x000a__x000a_Dominio no administrado, se procede con el cierre del folio."/>
    <d v="1899-12-30T00:00:00"/>
    <d v="1899-12-30T00:35:51"/>
    <d v="1899-12-30T00:35:51"/>
  </r>
  <r>
    <s v="INC000002614501"/>
    <s v="HOUSING"/>
    <x v="13"/>
    <s v="BELIEVE"/>
    <s v="CRISTOPHER MALDONADO ROMERO"/>
    <s v="frp_xgambo"/>
    <s v="3-Moderado/Limitado"/>
    <x v="1"/>
    <s v="Media"/>
    <x v="1"/>
    <s v="TELEFONICA EMPRESAS DE CHILE SA"/>
    <s v="GESTION DATACENTER/ ACCESOS / TELEFONICA EMPRESAS DE CHILE SA"/>
    <s v="14/02/2024 11:29:10"/>
    <s v="14/02/2024 11:30:21"/>
    <s v="Cerrado"/>
    <s v="COMUNICACIONES"/>
    <s v="VPN IP - MPLS"/>
    <s v="14/02/2024 11:44:35"/>
    <s v="14/02/2024 23:50:00"/>
    <s v="EMPRESA: TELEFONICA EMPRESAS DE CHILE SA_x000a_CÓDIGO DE SERVICIO: _x000a_DIRECCIÓN:Av. Apoquindo #7071, Las Condes, Santiago_x000a_NOMBRE DE QUIEN REPORTA:RENE VILLEGAS_x000a_TELÉFONO DE QUIEN REPORTA:  56995442858_x000a_NOMBRE DE CONTACTO EN TERRENO: _x000a_REQUERIMIENTO : personal de in"/>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7:44"/>
    <d v="1899-12-30T00:15:25"/>
    <d v="1899-12-30T00:07:41"/>
  </r>
  <r>
    <s v="INC000002614563"/>
    <s v="VPN IP - MPLS"/>
    <x v="5"/>
    <s v="GESTION HD"/>
    <s v="LUIS RODRIGO ACEVEDO COLLIPAL"/>
    <s v="frp_dalcap"/>
    <s v="4-Menor/Localizado"/>
    <x v="0"/>
    <s v="Baja"/>
    <x v="1"/>
    <s v="TELEFONICA GLOBAL TECHNOLOGY S.A.AGENCIA EN CHILE"/>
    <s v="problemas al conectar mi VPN"/>
    <s v="14/02/2024 0:57:03"/>
    <s v="14/02/2024 1:00:24"/>
    <s v="Cerrado"/>
    <s v="CDP ANTIGUO 1"/>
    <s v="CDP ANTIGUO 2"/>
    <s v="14/02/2024 1:08:49"/>
    <s v="14/02/2024 23:50:00"/>
    <s v="PREVENTIVO: _x000a_CODIGO DE SERVICIO: NN_x000a_DIRECCION:  _x000a__x000a_NOMBRE QUIEN REPORTA:  wVictor Bravo Orrego  | 56 9 89787201_x000a__x000a_PROBLEMA: _x000a_REQUERIMIENTO:   Junto con saludar, solicito de vuestro apoyo para crear ticket como Requerimiento y en estado PENDIENTE._x000a__x000a_ _x000a__x000a_Bande"/>
    <s v="Se realizan pruebas de conexión vpn asociada a usuario Victor.bravo  la cual conecta sin problemas, después de varios intentos  y  reinicio del pc del usuario se restablece conexión vpn Ok por lo cual se procede al cierre del caso, validado con Victor Br"/>
    <d v="1899-12-30T00:05:38"/>
    <d v="1899-12-30T00:11:46"/>
    <d v="1899-12-30T00:06:08"/>
  </r>
  <r>
    <s v="INC000002614782"/>
    <s v="SAP"/>
    <x v="9"/>
    <s v="CLOUD SAP HANA"/>
    <s v="NICOLAS A SAAVEDRA EGUILUZ"/>
    <s v="tct_nsaave"/>
    <s v="4-Menor/Localizado"/>
    <x v="0"/>
    <s v="Baja"/>
    <x v="1"/>
    <s v="TELEFONICA EMPRESAS DE CHILE SA"/>
    <s v="Checklist Diario Clientes 10.02.24"/>
    <s v="14/02/2024 7:32:15"/>
    <s v="14/02/2024 7:33:29"/>
    <s v="Cerrado"/>
    <s v="Service"/>
    <s v="Internal"/>
    <s v="14/02/2024 7:34:10"/>
    <s v="14/02/2024 23:50:00"/>
    <s v="Se realiza Checklist Diario de los clientes; _x000a_HDC_x000a_NUTRISCO_x000a_FRUSAN"/>
    <s v="Se realiza Checklist Diario de los clientes; _x000a_HDC_x000a_NUTRISCO_x000a_FRUSAN"/>
    <d v="1899-12-30T00:00:00"/>
    <d v="1899-12-30T00:01:55"/>
    <d v="1899-12-30T00:01:55"/>
  </r>
  <r>
    <s v="INC000002614867"/>
    <s v="TICKET-INTELIGENTE"/>
    <x v="7"/>
    <s v="GESTION TI"/>
    <s v="SEBASTIAN I ACUÑA GUZMAN"/>
    <s v="USR_TSIGHT"/>
    <s v="1-Extenso/Generalizado"/>
    <x v="0"/>
    <s v="Baja"/>
    <x v="3"/>
    <s v="CAMARA DE COMERCIO DE SANTIAGO A G"/>
    <s v="cacost01 - testosbweb TICKET AUTOMATICO"/>
    <s v="14/02/2024 9:11:58"/>
    <s v="14/02/2024 9:11:58"/>
    <s v="Cerrado"/>
    <s v="TI"/>
    <s v="SISTEMAS OPERATIVOS"/>
    <s v="14/02/2024 10:49:27"/>
    <s v="14/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Node"/>
    <s v="Se revisa el servidor alarmado, encontrando que el alto consumo de CPU corresponde a proceso Java, ejecutado por el usuario wls12214 (Oracle Weblogic 12.2.1.4)._x000a__x000a_Por lo mencionado, es que pongo en copia a @Rene Oyarzun, para que, en caso de ser necesario"/>
    <d v="1899-12-30T00:32:40"/>
    <d v="1899-12-30T01:37:29"/>
    <d v="1899-12-30T01:04:49"/>
  </r>
  <r>
    <s v="INC000002615015"/>
    <s v="VPN IP - MPLS"/>
    <x v="5"/>
    <s v="GESTION HD"/>
    <s v="LUIS A VILLASMIL CASTILLO"/>
    <s v="frp_fpetro"/>
    <s v="3-Moderado/Limitado"/>
    <x v="1"/>
    <s v="Media"/>
    <x v="1"/>
    <s v="HORTIFRUT S.A"/>
    <s v="HD/_x000a_RE: Creación cuenta VPN ST-104219"/>
    <s v="14/02/2024 11:01:38"/>
    <s v="14/02/2024 11:04:12"/>
    <s v="Cerrado"/>
    <s v="CDP ANTIGUO 1"/>
    <s v="CDP ANTIGUO 2"/>
    <s v="14/02/2024 11:42:01"/>
    <s v="14/02/2024 23:50:00"/>
    <s v="PREVENTIVO: NO_x000a_CODIGO DE SERVICIO:_x000a_DIRECCION:_x000a_QUIEN REPORTA:  rodrigo von hausen +56 957139471_x000a_CONTACTO EN TERRENO:  rodrigo von hausen +56 957139471_x000a__x000a_REQUERIMIENTO:_x000a__x000a_Solicito su ayuda para crear una nueva cuenta VPN para el usuario Ismael_x000a_Abachra (iabra"/>
    <m/>
    <d v="1899-12-30T00:00:00"/>
    <d v="1899-12-30T00:40:23"/>
    <d v="1899-12-30T00:40:23"/>
  </r>
  <r>
    <s v="INC000002615023"/>
    <s v="VPN IP - MPLS"/>
    <x v="15"/>
    <s v="GESTION HD"/>
    <s v="MOISES E MONTERO RAMOS"/>
    <s v="frp_fpetro"/>
    <s v="3-Moderado/Limitado"/>
    <x v="1"/>
    <s v="Media"/>
    <x v="1"/>
    <s v="FUNDACION INSTITUTO PROFESIONAL DUOC UC"/>
    <s v="HD/C-19872300193 // FUND INSTITUTO PROFESIONAL DUOC UC // Migracion de maquinas"/>
    <s v="14/02/2024 11:17:21"/>
    <s v="14/02/2024 11:23:02"/>
    <s v="Cerrado"/>
    <s v="CDP ANTIGUO 1"/>
    <s v="CDP ANTIGUO 2"/>
    <s v="15/02/2024 18:40:29"/>
    <s v="15/02/2024 23:50:00"/>
    <s v="PREVENTIVO: NO_x000a_CODIGO DE SERVICIO:_x000a_DIRECCION:_x000a_QUIEN REPORTA: Jefe de Proyecto_x000a_CONTACTO EN TERRENO: Jefe de Proyecto_x000a__x000a_REQUERIMIENTO:_x000a__x000a_Estimados, buenos días._x000a_Junto con saludar, favor de su ayuda generar un folio para la revisión y_x000a_replicación de recursos"/>
    <s v="Se efectúa contacto con cliente:  N/A_x000a_Teléfono de contacto:  N/A_x000a_Acciones realizadas:Se valida los recursos requeridos para la migración de las máquinas de DUOC hacia VDC y se procede a crear los nuevos VPG en Zerto._x000a_ Solución paliativa o definitiva: Def"/>
    <d v="1899-12-31T05:07:30"/>
    <d v="1899-12-31T07:23:08"/>
    <d v="1899-12-30T02:15:38"/>
  </r>
  <r>
    <s v="INC000002615035"/>
    <s v="VPN IP - MPLS"/>
    <x v="9"/>
    <s v="GESTION HD"/>
    <s v="NICOLAS A SAAVEDRA EGUILUZ"/>
    <s v="frp_fpetro"/>
    <s v="3-Moderado/Limitado"/>
    <x v="1"/>
    <s v="Media"/>
    <x v="1"/>
    <s v="NUTRISCO CHILE SA"/>
    <s v="HD/_x000a_RV: Creación Usuario SAP PRD y QAS// LCORTEZ"/>
    <s v="14/02/2024 11:44:00"/>
    <s v="14/02/2024 11:46:32"/>
    <s v="Cerrado"/>
    <s v="CDP ANTIGUO 1"/>
    <s v="CDP ANTIGUO 2"/>
    <s v="14/02/2024 12:21:04"/>
    <s v="14/02/2024 23:50:00"/>
    <s v="PREVENTIVO: NO_x000a_CODIGO DE SERVICIO:_x000a_DIRECCION:_x000a_QUIEN REPORTA:_x000a_CONTACTO EN TERRENO:_x000a_PROBLEMA:_x000a_REQUERIMIENTO:He creado el usuario LCORTEZ en PRD y QAS según lo indicado._x000a__x000a_Clave: Inicio01. (I mayúscula y finaliza en punto)._x000a__x000a_A modo informativo, tuve que desc"/>
    <s v="He creado el usuario LCORTEZ en PRD y QAS según lo indicado._x000a_La orden OEDK925522 fue importada exitosamente en PRD"/>
    <d v="1899-12-30T00:00:00"/>
    <d v="1899-12-30T00:37:04"/>
    <d v="1899-12-30T00:37:04"/>
  </r>
  <r>
    <s v="INC000002615075"/>
    <s v="VPN IP - MPLS"/>
    <x v="5"/>
    <s v="GESTION HD"/>
    <s v="OSCAR A RAMIREZ SOTO"/>
    <s v="frp_fpetro"/>
    <s v="3-Moderado/Limitado"/>
    <x v="1"/>
    <s v="Media"/>
    <x v="1"/>
    <s v="TELEFONICA GLOBAL TECHNOLOGY S.A.AGENCIA EN CHILE"/>
    <s v="HD/_x000a_TCCT - CLOUD - Requerimiento extensión PVLAN 1460"/>
    <s v="14/02/2024 13:05:01"/>
    <s v="14/02/2024 13:06:55"/>
    <s v="Cerrado"/>
    <s v="CDP ANTIGUO 1"/>
    <s v="CDP ANTIGUO 2"/>
    <s v="16/02/2024 16:38:53"/>
    <s v="16/02/2024 23:50:00"/>
    <s v="PREVENTIVO: NO_x000a_CODIGO DE SERVICIO:_x000a_DIRECCION:_x000a_QUIEN REPORTA: Jesús José Nelo Petaquero 56 9 9229 020_x000a_CONTACTO EN TERRENO: Jesús José Nelo Petaquero 56 9 9229 020_x000a_REQUERIMIENTO:_x000a__x000a_Estimado equipo de Comunicaciones DC, por favor su acostumbrado apoyo en_x000a_val"/>
    <s v="Se realiza extensión bajo RFC aprobado por gestion del cambio, extendiendo PVLAN 1460 del SOC desde San Martin a Paine de manera éxitosa, se cierra ticket."/>
    <d v="1899-12-31T23:10:01"/>
    <d v="1900-01-01T03:33:52"/>
    <d v="1899-12-30T04:23:51"/>
  </r>
  <r>
    <s v="INC000002615079"/>
    <s v="HOUSING"/>
    <x v="14"/>
    <s v="BELIEVE"/>
    <s v="SEBASTIAN A JARA VIDAL"/>
    <s v="frp_jcarri"/>
    <s v="3-Moderado/Limitado"/>
    <x v="1"/>
    <s v="Media"/>
    <x v="1"/>
    <s v="TELEFONICA EMPRESAS DE CHILE SA"/>
    <s v="GESTION DATACENTER/ ACCESOS /TELEFONICA EMPRESAS DE CHILE SA"/>
    <s v="14/02/2024 12:57:37"/>
    <s v="14/02/2024 12:58:59"/>
    <s v="Cerrado"/>
    <s v="COMUNICACIONES"/>
    <s v="VPN IP - MPLS"/>
    <s v="14/02/2024 13:16:14"/>
    <s v="14/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Revisión Serv"/>
    <m/>
    <d v="1899-12-30T00:08:01"/>
    <d v="1899-12-30T00:18:37"/>
    <d v="1899-12-30T00:10:36"/>
  </r>
  <r>
    <s v="INC000002615092"/>
    <s v="HOSTING VIRTUAL"/>
    <x v="18"/>
    <s v="DUOC TICKET AUTOMATICO"/>
    <s v="DAVID MATELUNA"/>
    <s v="frp_lmosqu"/>
    <s v="4-Menor/Localizado"/>
    <x v="0"/>
    <s v="Baja"/>
    <x v="1"/>
    <s v="FUNDACION INSTITUTO PROFESIONAL DUOC UC"/>
    <s v="DUOC  | REQ |  Urgencia: Media | Perdida de conexión Azure-OCI DEV y QA"/>
    <s v="14/02/2024 13:13:42"/>
    <s v="14/02/2024 13:16:19"/>
    <s v="Cerrado"/>
    <s v="APLICACION"/>
    <s v="BASES DE DATOS"/>
    <s v="14/02/2024 15:43:32"/>
    <s v="14/02/2024 23:50:00"/>
    <s v="De: Antonio Martinez Diaz &lt;amartinezdi@duoc.cl&gt; _x000a_Enviado el: miércoles, 14 de febrero de 2024 13:02_x000a_Para: Mesa TI &lt;mesa.ti@movistar.cl&gt;_x000a_CC: GERMÁN IGNACIO BAEZA GONZÁLEZ &lt;german.baeza@fractalia.es&gt;; Victor Sepulveda G &lt;victor.sepulvedag@telefonica.com&gt;_x000a_A"/>
    <m/>
    <d v="1899-12-30T00:00:13"/>
    <d v="1899-12-30T02:29:50"/>
    <d v="1899-12-30T02:29:37"/>
  </r>
  <r>
    <s v="INC000002615230"/>
    <s v="VPN IP - MPLS"/>
    <x v="9"/>
    <s v="GESTION HD"/>
    <s v="NICOLAS A SAAVEDRA EGUILUZ"/>
    <s v="frp_pcamay"/>
    <s v="3-Moderado/Limitado"/>
    <x v="1"/>
    <s v="Media"/>
    <x v="1"/>
    <s v="COAGRA S A"/>
    <s v="HD/RV: MM/FI: Mejoras reporte posicion de cambio ~ GTY"/>
    <s v="14/02/2024 12:57:16"/>
    <s v="14/02/2024 12:59:29"/>
    <s v="Cerrado"/>
    <s v="CDP ANTIGUO 1"/>
    <s v="CDP ANTIGUO 2"/>
    <s v="14/02/2024 14:23:34"/>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s v="La orden DEEK952988 fue importada exitosamente en PRD"/>
    <d v="1899-12-30T00:00:00"/>
    <d v="1899-12-30T01:26:18"/>
    <d v="1899-12-30T01:26:18"/>
  </r>
  <r>
    <s v="INC000002615231"/>
    <s v="HOSTING VIRTUAL"/>
    <x v="6"/>
    <s v="SM OPERACIONES"/>
    <s v="RICARDO R GALLEGOS OYANEDER"/>
    <s v="tct_rgalle"/>
    <s v="4-Menor/Localizado"/>
    <x v="0"/>
    <s v="Baja"/>
    <x v="1"/>
    <s v="TELEFONICA GLOBAL TECHNOLOGY S.A.AGENCIA EN CHILE"/>
    <s v="Reunión coordinación interna MS"/>
    <s v="14/02/2024 12:53:20"/>
    <s v="14/02/2024 12:53:32"/>
    <s v="Cerrado"/>
    <s v="TI"/>
    <s v="SISTEMAS OPERATIVOS"/>
    <s v="14/02/2024 12:55:36"/>
    <s v="14/02/2024 23:50:00"/>
    <s v="Reunión coordinación interna MS"/>
    <s v="Reunión coordinación interna MS"/>
    <d v="1899-12-30T00:00:00"/>
    <d v="1899-12-30T00:02:16"/>
    <d v="1899-12-30T00:02:16"/>
  </r>
  <r>
    <s v="INC000002615232"/>
    <s v="HOSTING VIRTUAL"/>
    <x v="6"/>
    <s v="SM OPERACIONES"/>
    <s v="RICARDO R GALLEGOS OYANEDER"/>
    <s v="tct_rgalle"/>
    <s v="4-Menor/Localizado"/>
    <x v="0"/>
    <s v="Baja"/>
    <x v="1"/>
    <s v="TELEFONICA GLOBAL TECHNOLOGY S.A.AGENCIA EN CHILE"/>
    <s v="Extracción RvTools PAI y APQ cliente Duoc, Formateo de información y entrega a are solicitante."/>
    <s v="14/02/2024 12:53:38"/>
    <s v="14/02/2024 12:53:47"/>
    <s v="Cerrado"/>
    <s v="TI"/>
    <s v="SISTEMAS OPERATIVOS"/>
    <s v="14/02/2024 12:56:19"/>
    <s v="14/02/2024 23:50:00"/>
    <s v="Extracción RvTools PAI y APQ cliente Duoc, Formateo de información y entrega a are solicitante."/>
    <s v="Extracción RvTools PAI y APQ cliente Duoc, Formateo de información y entrega a are solicitante."/>
    <d v="1899-12-30T00:00:00"/>
    <d v="1899-12-30T00:02:41"/>
    <d v="1899-12-30T00:02:41"/>
  </r>
  <r>
    <s v="INC000002615233"/>
    <s v="HOSTING VIRTUAL"/>
    <x v="6"/>
    <s v="SM OPERACIONES"/>
    <s v="RICARDO R GALLEGOS OYANEDER"/>
    <s v="tct_rgalle"/>
    <s v="4-Menor/Localizado"/>
    <x v="0"/>
    <s v="Baja"/>
    <x v="1"/>
    <s v="TELEFONICA GLOBAL TECHNOLOGY S.A.AGENCIA EN CHILE"/>
    <s v="15:00 - Reu grupo MS con TeamLeader"/>
    <s v="14/02/2024 12:53:54"/>
    <s v="14/02/2024 12:54:13"/>
    <s v="Cerrado"/>
    <s v="TI"/>
    <s v="SISTEMAS OPERATIVOS"/>
    <s v="14/02/2024 12:57:12"/>
    <s v="14/02/2024 23:50:00"/>
    <s v="15:00 - Reu grupo MS con TeamLeader"/>
    <s v="15:00 - Reu grupo MS con TeamLeader"/>
    <d v="1899-12-30T00:00:00"/>
    <d v="1899-12-30T00:03:18"/>
    <d v="1899-12-30T00:03:18"/>
  </r>
  <r>
    <s v="INC000002615234"/>
    <s v="HOSTING VIRTUAL"/>
    <x v="6"/>
    <s v="SM OPERACIONES"/>
    <s v="RICARDO R GALLEGOS OYANEDER"/>
    <s v="tct_rgalle"/>
    <s v="4-Menor/Localizado"/>
    <x v="0"/>
    <s v="Baja"/>
    <x v="1"/>
    <s v="TELEFONICA GLOBAL TECHNOLOGY S.A.AGENCIA EN CHILE"/>
    <s v="Gestión con área de virtualización por extracción RvTools C4 Duoc"/>
    <s v="14/02/2024 12:54:19"/>
    <s v="14/02/2024 12:54:32"/>
    <s v="Cerrado"/>
    <s v="TI"/>
    <s v="SISTEMAS OPERATIVOS"/>
    <s v="14/02/2024 12:57:48"/>
    <s v="14/02/2024 23:50:00"/>
    <s v="Gestión con área de virtualización por extracción RvTools C4 Duoc"/>
    <s v="Gestión con área de virtualización por extracción RvTools C4 Duoc"/>
    <d v="1899-12-30T00:00:00"/>
    <d v="1899-12-30T00:03:29"/>
    <d v="1899-12-30T00:03:29"/>
  </r>
  <r>
    <s v="INC000002615235"/>
    <s v="HOSTING VIRTUAL"/>
    <x v="6"/>
    <s v="SM OPERACIONES"/>
    <s v="RICARDO R GALLEGOS OYANEDER"/>
    <s v="tct_rgalle"/>
    <s v="4-Menor/Localizado"/>
    <x v="0"/>
    <s v="Baja"/>
    <x v="1"/>
    <s v="TELEFONICA GLOBAL TECHNOLOGY S.A.AGENCIA EN CHILE"/>
    <s v="Revisión de servidores win marcados como lnx en vdc con area de virtualizacion"/>
    <s v="14/02/2024 12:54:38"/>
    <s v="14/02/2024 12:54:51"/>
    <s v="Cerrado"/>
    <s v="TI"/>
    <s v="SISTEMAS OPERATIVOS"/>
    <s v="14/02/2024 12:58:28"/>
    <s v="14/02/2024 23:50:00"/>
    <s v="Revisión de servidores win marcados como lnx en vdc con area de virtualizacion"/>
    <s v="Revisión de servidores win marcados como lnx en vdc con area de virtualizacion"/>
    <d v="1899-12-30T00:00:00"/>
    <d v="1899-12-30T00:03:50"/>
    <d v="1899-12-30T00:03:50"/>
  </r>
  <r>
    <s v="INC000002615236"/>
    <s v="HOSTING VIRTUAL"/>
    <x v="6"/>
    <s v="SM OPERACIONES"/>
    <s v="RICARDO R GALLEGOS OYANEDER"/>
    <s v="tct_rgalle"/>
    <s v="4-Menor/Localizado"/>
    <x v="0"/>
    <s v="Baja"/>
    <x v="1"/>
    <s v="TELEFONICA GLOBAL TECHNOLOGY S.A.AGENCIA EN CHILE"/>
    <s v="Revisión incidente desarrollo pagina mira con ingeniero residente duoc"/>
    <s v="14/02/2024 12:54:57"/>
    <s v="14/02/2024 12:55:08"/>
    <s v="Cerrado"/>
    <s v="TI"/>
    <s v="SISTEMAS OPERATIVOS"/>
    <s v="14/02/2024 12:59:14"/>
    <s v="14/02/2024 23:50:00"/>
    <s v="Revisión incidente desarrollo pagina mira con ingeniero residente duoc"/>
    <s v="Revisión incidente desarrollo pagina mira con ingeniero residente duoc"/>
    <d v="1899-12-30T00:00:00"/>
    <d v="1899-12-30T00:04:17"/>
    <d v="1899-12-30T00:04:17"/>
  </r>
  <r>
    <s v="INC000002615246"/>
    <s v="VPN IP - MPLS"/>
    <x v="10"/>
    <s v="GESTION HD"/>
    <s v="CRISTOPHER MALDONADO ROMERO"/>
    <s v="frp_pcamay"/>
    <s v="3-Moderado/Limitado"/>
    <x v="1"/>
    <s v="Media"/>
    <x v="1"/>
    <s v="TELEFONICA GLOBAL TECHNOLOGY S.A.AGENCIA EN CHILE"/>
    <s v="HD/Cruzadas FO DC Apoquindo en Sala 7"/>
    <s v="14/02/2024 13:13:44"/>
    <s v="14/02/2024 13:15:57"/>
    <s v="Cerrado"/>
    <s v="CDP ANTIGUO 1"/>
    <s v="CDP ANTIGUO 2"/>
    <s v="14/02/2024 15:41:10"/>
    <s v="14/02/2024 23:50:00"/>
    <s v="PREVENTIVO: NO_x000a_CODIGO DE SERVICIO:_x000a_DIRECCION:_x000a_QUIEN REPORTA:+56 9 41786904 Oscar Ramirez Soto _x000a_CONTACTO EN TERRENO:_x000a_PROBLEMA:_x000a_REQUERIMIENTO:Favor de su ayuda en la creación de ticket para OPERACIONES APOQUINDO, con el objetivo de solicitar las siguientes"/>
    <s v="Se efectúa contacto con cliente: N/A_x000a__x000a_Teléfono de contacto: N/A_x000a__x000a_Acciones realizadas: Mano Remota no se realiza por falta de info, además actividad no cuenta con RFC y CRQ aprobado_x000a__x000a_Solución paliativa o definitiva: N/A_x000a__x000a_Acciones de Mejora, Recomendacione"/>
    <d v="1899-12-30T01:45:13"/>
    <d v="1899-12-30T02:27:26"/>
    <d v="1899-12-30T00:42:13"/>
  </r>
  <r>
    <s v="INC000002615262"/>
    <s v="VPN IP - MPLS"/>
    <x v="10"/>
    <s v="GESTION HD"/>
    <s v="CRISTOPHER MALDONADO ROMERO"/>
    <s v="frp_pcamay"/>
    <s v="3-Moderado/Limitado"/>
    <x v="1"/>
    <s v="Media"/>
    <x v="1"/>
    <s v="TELEFONICA GLOBAL TECHNOLOGY S.A.AGENCIA EN CHILE"/>
    <s v="HD/Solicitud Toma Fotografías Rack E7-E8 Tic 7 DC Apoquindo"/>
    <s v="14/02/2024 14:07:15"/>
    <s v="14/02/2024 14:12:36"/>
    <s v="Cerrado"/>
    <s v="CDP ANTIGUO 1"/>
    <s v="CDP ANTIGUO 2"/>
    <s v="14/02/2024 18:42:30"/>
    <s v="14/02/2024 23:50:00"/>
    <s v="PREVENTIVO: NO_x000a_CODIGO DE SERVICIO:_x000a_DIRECCION:_x000a_QUIEN REPORTA:Operador DataCenter Sites_x000a_CONTACTO EN TERRENO:Contacto Data Center Apoquindo: +56 2 22025776 / +56 9 81290517_x000a_PROBLEMA:_x000a_REQUERIMIENTO:Se solicita ayuda para crear ticket de requerimiento  para t"/>
    <s v="Se efectúa contacto con cliente: N/A_x000a__x000a_Teléfono de contacto: N/A_x000a__x000a_Acciones realizadas: Mano remotta realizada según indicaciones de cliente_x000a__x000a_Solución paliativa o definitiva: N/A_x000a__x000a_Acciones de Mejora, Recomendaciones: N/A_x000a__x000a_Causa Raíz: N/A"/>
    <d v="1899-12-30T04:28:14"/>
    <d v="1899-12-30T04:35:15"/>
    <d v="1899-12-30T00:07:01"/>
  </r>
  <r>
    <s v="INC000002615285"/>
    <s v="VPN IP - MPLS"/>
    <x v="9"/>
    <s v="GESTION HD"/>
    <s v="NICOLAS A SAAVEDRA EGUILUZ"/>
    <s v="frp_pcamay"/>
    <s v="3-Moderado/Limitado"/>
    <x v="1"/>
    <s v="Media"/>
    <x v="1"/>
    <s v="COAGRA S A"/>
    <s v="HD/RV: SD: Código de responsable QC DEEK952991"/>
    <s v="14/02/2024 14:52:42"/>
    <s v="14/02/2024 14:54:59"/>
    <s v="Cerrado"/>
    <s v="CDP ANTIGUO 1"/>
    <s v="CDP ANTIGUO 2"/>
    <s v="14/02/2024 22:59:53"/>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a"/>
    <s v="La orden DEEK952991 fue importada exitosamente en PRD"/>
    <d v="1899-12-30T00:00:00"/>
    <d v="1899-12-30T08:07:11"/>
    <d v="1899-12-30T08:07:11"/>
  </r>
  <r>
    <s v="INC000002615287"/>
    <s v="HOUSING"/>
    <x v="14"/>
    <s v="BELIEVE"/>
    <s v="SEBASTIAN A JARA VIDAL"/>
    <s v="frp_jolsso"/>
    <s v="3-Moderado/Limitado"/>
    <x v="1"/>
    <s v="Media"/>
    <x v="1"/>
    <s v="CEMENTOS BIO BIO S.A."/>
    <s v="GESTION DATACENTER/ ACCESOS /CEMENTOS BIO BIO S.A."/>
    <s v="14/02/2024 14:53:13"/>
    <s v="14/02/2024 14:54:35"/>
    <s v="Cerrado"/>
    <s v="COMUNICACIONES"/>
    <s v="VPN IP - MPLS"/>
    <s v="14/02/2024 16:58:48"/>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quot;Se solicita apoyo par"/>
    <m/>
    <d v="1899-12-30T02:00:52"/>
    <d v="1899-12-30T02:05:35"/>
    <d v="1899-12-30T00:04:43"/>
  </r>
  <r>
    <s v="INC000002615299"/>
    <s v="HOUSING"/>
    <x v="13"/>
    <s v="BELIEVE"/>
    <s v="CRISTOPHER MALDONADO ROMERO"/>
    <s v="frp_xgambo"/>
    <s v="3-Moderado/Limitado"/>
    <x v="1"/>
    <s v="Media"/>
    <x v="1"/>
    <s v="BANCO SANTANDER CHILE"/>
    <s v="GESTION DATACENTER/ ACCESOS / BANCO SANTANDER CHILE"/>
    <s v="14/02/2024 15:31:23"/>
    <s v="14/02/2024 15:36:17"/>
    <s v="Cerrado"/>
    <s v="COMUNICACIONES"/>
    <s v="VPN IP - MPLS"/>
    <s v="14/02/2024 19:08:07"/>
    <s v="14/02/2024 23:50:00"/>
    <s v="EMPRESA: BANCO SANTANDER CHILE_x000a_CÓDIGO DE SERVICIO: _x000a_DIRECCIÓN:Av. Apoquindo #7071, Las Condes, Santiago_x000a_NOMBRE DE QUIEN REPORTA:Christian Tapia_x000a_TELÉFONO DE QUIEN REPORTA:  56981568202_x000a_NOMBRE DE CONTACTO EN TERRENO: _x000a_REQUERIMIENTO : Instalacion Equipo Ro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3:25:21"/>
    <d v="1899-12-30T03:36:44"/>
    <d v="1899-12-30T00:11:23"/>
  </r>
  <r>
    <s v="INC000002615318"/>
    <s v="HOUSING"/>
    <x v="0"/>
    <s v="APQ ACCESOS"/>
    <s v="CARLOS F ARAYA RAMIREZ"/>
    <s v="tct_cararr"/>
    <s v="4-Menor/Localizado"/>
    <x v="0"/>
    <s v="Baja"/>
    <x v="1"/>
    <s v="TELEFONICA CYBERSECURITY TECH CHILE SPA"/>
    <s v="FACTIBILIDAD 81839"/>
    <s v="14/02/2024 12:01:26"/>
    <s v="14/02/2024 12:03:56"/>
    <s v="Cerrado"/>
    <s v="CDP ANTIGUO 1"/>
    <s v="CDP ANTIGUO 2"/>
    <s v="14/02/2024 12:59:54"/>
    <s v="14/02/2024 23:50:00"/>
    <m/>
    <s v="factibilidad enviada"/>
    <d v="1899-12-30T00:00:00"/>
    <d v="1899-12-30T00:58:28"/>
    <d v="1899-12-30T00:58:28"/>
  </r>
  <r>
    <s v="INC000002615331"/>
    <s v="HOSTING VIRTUAL"/>
    <x v="6"/>
    <s v="SISTEMA OPERATIVO MICROSOFT"/>
    <s v="JAVIER CUEVAS"/>
    <s v="tct_jacuev"/>
    <s v="4-Menor/Localizado"/>
    <x v="0"/>
    <s v="Baja"/>
    <x v="1"/>
    <s v="TELEFONICA GLOBAL TECHNOLOGY S.A.AGENCIA EN CHILE"/>
    <s v="Solicitud lista de usuarios sin inicio de sesión"/>
    <s v="14/02/2024 12:39:20"/>
    <s v="14/02/2024 12:39:49"/>
    <s v="Cerrado"/>
    <s v="TI"/>
    <s v="SISTEMAS OPERATIVOS"/>
    <s v="14/02/2024 12:40:20"/>
    <s v="14/02/2024 23:50:00"/>
    <s v="Folio generado automáticamente para atender requerimiento del cliente. La solicitud fue realizada directamente al área resolutoria sin pasar por el flujo de mesa de ayuda"/>
    <s v="OK"/>
    <d v="1899-12-30T00:00:00"/>
    <d v="1899-12-30T00:01:00"/>
    <d v="1899-12-30T00:01:00"/>
  </r>
  <r>
    <s v="INC000002615341"/>
    <s v="VPN IP - MPLS"/>
    <x v="6"/>
    <s v="GESTION HD"/>
    <s v="ALEJANDRO ACEVEDO VALENZUELA"/>
    <s v="frp_kefern"/>
    <s v="3-Moderado/Limitado"/>
    <x v="1"/>
    <s v="Media"/>
    <x v="1"/>
    <s v="EMPRESA NACIONAL DE CERTIFICACIONES"/>
    <s v="HD | Activar OS"/>
    <s v="14/02/2024 13:29:07"/>
    <s v="14/02/2024 13:31:12"/>
    <s v="Cerrado"/>
    <s v="CDP ANTIGUO 1"/>
    <s v="CDP ANTIGUO 2"/>
    <s v="19/02/2024 11:51:40"/>
    <s v="19/02/2024 23:50:00"/>
    <s v="PREVENTIVO: NO_x000a_CODIGO DE SERVICIO:_x000a_DIRECCION:_x000a_QUIEN REPORTA:Manuel Benítez Román (+56 9) 62975459_x000a_CONTACTO EN TERRENO:_x000a_PROBLEMA:_x000a_REQUERIMIENTO:_x000a__x000a_Estimados_x000a__x000a_Buenas tardes, favor su ayuda para activar el OS de los siguientes_x000a_servidores_x000a__x000a_VM: ECERT-ST6_x000a_IP: 1"/>
    <s v="corresponde a equipos nuevos los cuales yo no están en nuestro VDC.  No es viable técnica y comercialmente instalación de licencias. Se procede a cierre de ticket."/>
    <d v="1900-01-03T10:39:41"/>
    <d v="1900-01-03T22:22:33"/>
    <d v="1899-12-30T11:42:52"/>
  </r>
  <r>
    <s v="INC000002615356"/>
    <s v="VPN IP - MPLS"/>
    <x v="2"/>
    <s v="GESTION HD"/>
    <s v="SEBASTIAN A JARA VIDAL"/>
    <s v="frp_kefern"/>
    <s v="3-Moderado/Limitado"/>
    <x v="1"/>
    <s v="Media"/>
    <x v="1"/>
    <s v="EMPRESA NACIONAL DE CERTIFICACIONES"/>
    <s v="HD | Entrega de Clon Ecert: Enero 2024"/>
    <s v="14/02/2024 14:21:37"/>
    <s v="14/02/2024 14:25:27"/>
    <s v="Cerrado"/>
    <s v="CDP ANTIGUO 1"/>
    <s v="CDP ANTIGUO 2"/>
    <s v="14/02/2024 15:34:48"/>
    <s v="14/02/2024 23:50:00"/>
    <s v="PREVENTIVO: NO_x000a_CODIGO DE SERVICIO:_x000a_DIRECCION:_x000a_QUIEN REPORTA:Rodrigo Vásquez Muñoz +56 97411 3060_x000a_CONTACTO EN TERRENO:_x000a_PROBLEMA:_x000a_REQUERIMIENTO:_x000a__x000a_Estimados,_x000a__x000a_Junto con saludar, adjunto planilla correspondiente a entrega de Clon_x000a_ECERT &amp;#8211; enero 2024, So"/>
    <m/>
    <d v="1899-12-30T01:00:38"/>
    <d v="1899-12-30T01:13:11"/>
    <d v="1899-12-30T00:12:33"/>
  </r>
  <r>
    <s v="INC000002615548"/>
    <s v="HOSTING VIRTUAL"/>
    <x v="6"/>
    <s v="DUOC TICKET AUTOMATICO"/>
    <s v="ALEJANDRO ACEVEDO VALENZUELA"/>
    <s v="frp_lmosqu"/>
    <s v="4-Menor/Localizado"/>
    <x v="0"/>
    <s v="Baja"/>
    <x v="1"/>
    <s v="FUNDACION INSTITUTO PROFESIONAL DUOC UC"/>
    <s v="DUOC  | REQ |  RE: DUOC | Solicitud de ventana de reinicio servidor DC-ACDSNBDOWS2022"/>
    <s v="14/02/2024 16:59:36"/>
    <s v="14/02/2024 17:01:30"/>
    <s v="Cerrado"/>
    <s v="CDP ANTIGUO 1"/>
    <s v="CDP ANTIGUO 2"/>
    <s v="15/02/2024 6:58:07"/>
    <s v="1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Realizado reinicio Exitosamente."/>
    <d v="1899-12-30T05:26:24"/>
    <d v="1899-12-30T13:58:31"/>
    <d v="1899-12-30T08:32:07"/>
  </r>
  <r>
    <s v="INC000002615554"/>
    <s v="HOUSING"/>
    <x v="14"/>
    <s v="BELIEVE"/>
    <s v="SEBASTIAN A JARA VIDAL"/>
    <s v="frp_xgambo"/>
    <s v="3-Moderado/Limitado"/>
    <x v="1"/>
    <s v="Media"/>
    <x v="1"/>
    <s v="ARTIKOS CHILE S A"/>
    <s v="GESTION DATACENTER/ ACCESOS / ARTIKOS CHILE S A"/>
    <s v="14/02/2024 17:12:09"/>
    <s v="14/02/2024 17:13:52"/>
    <s v="Cerrado"/>
    <s v="COMUNICACIONES"/>
    <s v="VPN IP - MPLS"/>
    <s v="14/02/2024 17:22:23"/>
    <s v="14/02/2024 23:50:00"/>
    <s v="EMPRESA: ARTIKOS CHILE S A_x000a_CÓDIGO DE SERVICIO: _x000a_DIRECCIÓN:Calle San Martin #50, Santiago Centro, Santiago_x000a_NOMBRE DE QUIEN REPORTA:Sebastian Poblete_x000a_TELÉFONO DE QUIEN REPORTA:  56992171974_x000a_NOMBRE DE CONTACTO EN TERRENO: _x000a_REQUERIMIENTO : Acceso para revisi"/>
    <m/>
    <d v="1899-12-30T00:04:59"/>
    <d v="1899-12-30T00:10:14"/>
    <d v="1899-12-30T00:05:15"/>
  </r>
  <r>
    <s v="INC000002615560"/>
    <s v="HOUSING"/>
    <x v="8"/>
    <s v="BELIEVE"/>
    <s v="FERNEY D GARZON PEÑA"/>
    <s v="frp_xgambo"/>
    <s v="3-Moderado/Limitado"/>
    <x v="1"/>
    <s v="Media"/>
    <x v="1"/>
    <s v="TELEFONICA EMPRESAS DE CHILE SA"/>
    <s v="GESTION DATACENTER/ ACCESOS / dxc"/>
    <s v="14/02/2024 17:52:37"/>
    <s v="14/02/2024 17:53:42"/>
    <s v="Cerrado"/>
    <s v="COMUNICACIONES"/>
    <s v="VPN IP - MPLS"/>
    <s v="15/02/2024 9:43:25"/>
    <s v="15/02/2024 23:50:00"/>
    <s v="EMPRESA: dxc_x000a_CÓDIGO DE SERVICIO: _x000a_DIRECCIÓN:AV. Presidente Prieto #226, Paine, Santiago_x000a_NOMBRE DE QUIEN REPORTA:Ferney Garzon_x000a_TELÉFONO DE QUIEN REPORTA:  56 2 25774418_x000a_NOMBRE DE CONTACTO EN TERRENO: _x000a_REQUERIMIENTO : Cambio de disco Storeonce 5200 _x000a_EQUIPO"/>
    <m/>
    <d v="1899-12-30T15:37:59"/>
    <d v="1899-12-30T15:50:48"/>
    <d v="1899-12-30T00:12:49"/>
  </r>
  <r>
    <s v="INC000002615569"/>
    <s v="VPN IP - MPLS"/>
    <x v="6"/>
    <s v="GESTION HD"/>
    <s v="RICARDO R GALLEGOS OYANEDER"/>
    <s v="frp_pcamay"/>
    <s v="3-Moderado/Limitado"/>
    <x v="1"/>
    <s v="Media"/>
    <x v="1"/>
    <s v="TELEFONICA GLOBAL TECHNOLOGY S.A.AGENCIA EN CHILE"/>
    <s v="HD/Reset cuentas gestor documental."/>
    <s v="14/02/2024 17:56:39"/>
    <s v="14/02/2024 17:57:47"/>
    <s v="Cerrado"/>
    <s v="CDP ANTIGUO 1"/>
    <s v="CDP ANTIGUO 2"/>
    <s v="15/02/2024 13:00:55"/>
    <s v="15/02/2024 23:50:00"/>
    <s v="PREVENTIVO: NO_x000a_CODIGO DE SERVICIO:_x000a_DIRECCION:_x000a_QUIEN REPORTA:Móvil: +56 9 65732414 Rene Villegas Carreño_x000a_CONTACTO EN TERRENO:_x000a_PROBLEMA:_x000a_REQUERIMIENTO:Estimados @Help Desk,_x000a_Junto con saludar, favor de su ayuda para la creación de folio y asignarlo a contro"/>
    <s v="Se resetean claves segun solicitud y envía a usuarios."/>
    <d v="1899-12-30T18:25:38"/>
    <d v="1899-12-30T19:04:16"/>
    <d v="1899-12-30T00:38:38"/>
  </r>
  <r>
    <s v="INC000002615598"/>
    <s v="VPN IP - MPLS"/>
    <x v="3"/>
    <s v="BELIEVE"/>
    <s v="DEIBY Y SANTOYO MONTEROLA"/>
    <s v="frp_kaldor"/>
    <s v="3-Moderado/Limitado"/>
    <x v="1"/>
    <s v="Media"/>
    <x v="1"/>
    <s v="TELEFONICA GLOBAL TECHNOLOGY S.A.AGENCIA EN CHILE"/>
    <s v="HD / Revisión H30APQ"/>
    <s v="14/02/2024 20:39:21"/>
    <s v="14/02/2024 20:43:06"/>
    <s v="Cerrado"/>
    <s v="CDP ANTIGUO 1"/>
    <s v="CDP ANTIGUO 2"/>
    <s v="15/02/2024 11:46:09"/>
    <s v="15/02/2024 23:50:00"/>
    <s v="PREVENTIVO: NO_x000a_CODIGO DE SERVICIO:-_x000a_DIRECCION:-_x000a_QUIEN REPORTA: Deiby Yoel Santoyo Monterola / +56 9 9343 3681_x000a_CONTACTO EN TERRENO:-_x000a_PROBLEMA:-_x000a__x000a_REQUERIMIENTO:_x000a_Por favor su acostumbrado apoyo en generar ticket de requerimiento y asignar a mi bandeja TELEF"/>
    <s v="FASE RESOLUCIÓN Y RECUPERACIÓN_x000a__x000a_Se efectúa contacto con cliente:N/A_x000a__x000a_Teléfono de contacto:N/A_x000a__x000a_Acciones realizadas: Se realiza evacuación de las maquinas del resto de los clientes y se deja host aislado, se procede a abrir caso con vmware pero debido a q"/>
    <d v="1899-12-30T05:39:01"/>
    <d v="1899-12-30T15:06:48"/>
    <d v="1899-12-30T09:27:47"/>
  </r>
  <r>
    <s v="INC000002615673"/>
    <s v="VPN IP - MPLS"/>
    <x v="5"/>
    <s v="BELIEVE"/>
    <s v="LUIS A VILLASMIL CASTILLO"/>
    <s v="frp_cnavar"/>
    <s v="3-Moderado/Limitado"/>
    <x v="1"/>
    <s v="Media"/>
    <x v="1"/>
    <s v="INSTITUTO PROFESIONAL DE CHILE SA"/>
    <s v="GAMA/ Requerimiento Acceso VPN Servidores VDC CEPECH."/>
    <s v="14/02/2024 16:51:35"/>
    <s v="14/02/2024 16:54:14"/>
    <s v="Cerrado"/>
    <s v="CDP ANTIGUO 1"/>
    <s v="CDP ANTIGUO 2"/>
    <s v="15/02/2024 10:57:59"/>
    <s v="15/02/2024 23:50:00"/>
    <s v="PREVENTIVO: NO_x000a_CODIGO DE SERVICIO:  CEPECH _x000a_DIRECCION:_x000a_QUIEN REPORTA: Juan Carlos Dupuy_x000a_CONTACTO EN TERRENO:_x000a_PROBLEMA:_x000a_REQUERIMIENTO:_x000a__x000a_Estimados_x000a__x000a_Buenas tardes, junto con saludar, solicito agregar acceso VPN hacia el VDC  de CEPECH (Fortinet) a Cristian"/>
    <m/>
    <d v="1899-12-30T05:57:06"/>
    <d v="1899-12-30T18:06:24"/>
    <d v="1899-12-30T12:09:18"/>
  </r>
  <r>
    <s v="INC000002615735"/>
    <s v="HOUSING"/>
    <x v="13"/>
    <s v="BELIEVE"/>
    <s v="CRISTOPHER MALDONADO ROMERO"/>
    <s v="frp_jcarri"/>
    <s v="3-Moderado/Limitado"/>
    <x v="1"/>
    <s v="Media"/>
    <x v="1"/>
    <s v="TELEFONICA EMPRESAS DE CHILE SA"/>
    <s v="GESTION DATACENTER/ ACCESOS /TELEFONICA EMPRESAS DE CHILE SA"/>
    <s v="14/02/2024 16:36:51"/>
    <s v="14/02/2024 16:38:34"/>
    <s v="Cerrado"/>
    <s v="COMUNICACIONES"/>
    <s v="VPN IP - MPLS"/>
    <s v="14/02/2024 17:00:48"/>
    <s v="14/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7:50"/>
    <d v="1899-12-30T00:23:57"/>
    <d v="1899-12-30T00:06:07"/>
  </r>
  <r>
    <s v="INC000002615790"/>
    <s v="HOUSING"/>
    <x v="8"/>
    <s v="BELIEVE"/>
    <s v="FERNEY D GARZON PEÑA"/>
    <s v="frp_jcarri"/>
    <s v="3-Moderado/Limitado"/>
    <x v="1"/>
    <s v="Media"/>
    <x v="1"/>
    <s v="TELEFONICA EMPRESAS DE CHILE SA"/>
    <s v="GESTION DATACENTER/ ACCESOS /DXC"/>
    <s v="14/02/2024 18:09:11"/>
    <s v="14/02/2024 18:11:09"/>
    <s v="Cerrado"/>
    <s v="COMUNICACIONES"/>
    <s v="VPN IP - MPLS"/>
    <s v="15/02/2024 9:43:51"/>
    <s v="15/02/2024 23:50:00"/>
    <s v="EMPRESA:DXC_x000a_CÓDIGO DE SERVICIO: _x000a_DIRECCIÓN:AV. Presidente Prieto #226, Paine, Santiago_x000a_NOMBRE DE QUIEN REPORTA:Ferney Garzon_x000a_TELÉFONO DE QUIEN REPORTA:56 2 25774418_x000a_NOMBRE DE CONTACTO EN TERRENO: _x000a_REQUERIMIENTO:Reinicio por consola de equipo ASR 920, deb"/>
    <m/>
    <d v="1899-12-30T05:55:33"/>
    <d v="1899-12-30T15:34:40"/>
    <d v="1899-12-30T09:39:07"/>
  </r>
  <r>
    <s v="INC000002615796"/>
    <s v="HOUSING"/>
    <x v="8"/>
    <s v="BELIEVE"/>
    <s v="JAIRO A SALINAS GARAY"/>
    <s v="frp_jcarri"/>
    <s v="3-Moderado/Limitado"/>
    <x v="1"/>
    <s v="Media"/>
    <x v="1"/>
    <s v="TELEFONICA EMPRESAS DE CHILE SA"/>
    <s v="GESTION DATACENTER/ ACCESOS /TELEFONICA EMPRESAS DE CHILE SA"/>
    <s v="14/02/2024 18:44:45"/>
    <s v="14/02/2024 18:46:24"/>
    <s v="Cerrado"/>
    <s v="COMUNICACIONES"/>
    <s v="VPN IP - MPLS"/>
    <s v="15/02/2024 0:37:11"/>
    <s v="15/02/2024 23:50:00"/>
    <s v="EMPRESA: TELEFONICA EMPRESAS DE CHILE SA_x000a_CÓDIGO DE SERVICIO: _x000a_DIRECCIÓN:AV. Presidente Prieto #226, Paine, Santiago_x000a_NOMBRE DE QUIEN REPORTA:Ramón Garcés_x000a_TELÉFONO DE QUIEN REPORTA:56992239270_x000a_NOMBRE DE CONTACTO EN TERRENO: _x000a_REQUERIMIENTO:&quot; identify server"/>
    <s v="ACCESO RECHAZADO   _x000a_Personal y empresa consignados no se encuentran acreditados para el ingreso."/>
    <d v="1899-12-30T05:45:01"/>
    <d v="1899-12-30T05:52:26"/>
    <d v="1899-12-30T00:07:25"/>
  </r>
  <r>
    <s v="INC000002615802"/>
    <s v="RED INTERNA"/>
    <x v="10"/>
    <s v="APQ ACCESOS"/>
    <s v="DANIEL A MUÑOZ BUSTOS"/>
    <s v="tct_cmaldo"/>
    <s v="3-Moderado/Limitado"/>
    <x v="1"/>
    <s v="Media"/>
    <x v="0"/>
    <s v="TELEFONICA EMPRESAS DE CHILE SA"/>
    <s v="DC Apoquindo SIN AGUA"/>
    <s v="14/02/2024 19:17:33"/>
    <s v="14/02/2024 19:30:47"/>
    <s v="Cerrado"/>
    <s v="CDP ANTIGUO 1"/>
    <s v="CDP ANTIGUO 2"/>
    <s v="14/02/2024 21:57:39"/>
    <s v="14/02/2024 23:50:00"/>
    <s v="Se detecta a las 16:45 que el agua esta cortada en gran parte de las dependencias del DC"/>
    <s v="se restablece agua en DC APOQUINDO"/>
    <d v="1899-12-30T00:00:00"/>
    <d v="1899-12-30T00:00:00"/>
    <d v="1899-12-30T00:00:00"/>
  </r>
  <r>
    <s v="INC000002615810"/>
    <s v="HOUSING"/>
    <x v="8"/>
    <s v="BELIEVE"/>
    <s v="FERNEY D GARZON PEÑA"/>
    <s v="frp_jolsso"/>
    <s v="3-Moderado/Limitado"/>
    <x v="1"/>
    <s v="Media"/>
    <x v="1"/>
    <s v="TELEFONICA EMPRESAS DE CHILE SA"/>
    <s v="GESTION DATACENTER/ ACCESOS /TELEFONICA EMPRESAS DE CHILE SA"/>
    <s v="14/02/2024 16:21:07"/>
    <s v="14/02/2024 16:22:40"/>
    <s v="Cerrado"/>
    <s v="COMUNICACIONES"/>
    <s v="VPN IP - MPLS"/>
    <s v="14/02/2024 17:25:55"/>
    <s v="14/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_x000a_EQUIPOS E"/>
    <m/>
    <d v="1899-12-30T00:00:00"/>
    <d v="1899-12-30T01:04:48"/>
    <d v="1899-12-30T01:04:48"/>
  </r>
  <r>
    <s v="INC000002615832"/>
    <s v="HOSTING VIRTUAL"/>
    <x v="6"/>
    <s v="SISTEMA OPERATIVO MICROSOFT"/>
    <s v="JAVIER CUEVAS"/>
    <s v="tct_jacuev"/>
    <s v="4-Menor/Localizado"/>
    <x v="0"/>
    <s v="Baja"/>
    <x v="1"/>
    <s v="TELEFONICA GLOBAL TECHNOLOGY S.A.AGENCIA EN CHILE"/>
    <s v="] Publicada PoC del fallo de seguridad en Bluetooth"/>
    <s v="14/02/2024 16:39:00"/>
    <s v="14/02/2024 16:50:30"/>
    <s v="Cerrado"/>
    <s v="TI"/>
    <s v="SISTEMAS OPERATIVOS"/>
    <s v="14/02/2024 16:54:30"/>
    <s v="14/02/2024 23:50:00"/>
    <s v="Folio generado automáticamente para atender requerimiento del cliente. La solicitud fue realizada directamente al área resolutoria sin pasar por el flujo de mesa de ayuda"/>
    <s v="ok"/>
    <d v="1899-12-30T00:00:00"/>
    <d v="1899-12-30T00:15:30"/>
    <d v="1899-12-30T00:15:30"/>
  </r>
  <r>
    <s v="INC000002615846"/>
    <s v="HOSTING VIRTUAL"/>
    <x v="6"/>
    <s v="SISTEMA OPERATIVO MICROSOFT"/>
    <s v="JAVIER CUEVAS"/>
    <s v="tct_jacuev"/>
    <s v="4-Menor/Localizado"/>
    <x v="0"/>
    <s v="Baja"/>
    <x v="1"/>
    <s v="TELEFONICA GLOBAL TECHNOLOGY S.A.AGENCIA EN CHILE"/>
    <s v="Oracle linux empresas."/>
    <s v="14/02/2024 16:50:39"/>
    <s v="14/02/2024 16:51:27"/>
    <s v="Cerrado"/>
    <s v="TI"/>
    <s v="SISTEMAS OPERATIVOS"/>
    <s v="14/02/2024 16:54:14"/>
    <s v="14/02/2024 23:50:00"/>
    <s v="Folio generado automáticamente para atender requerimiento del cliente. La solicitud fue realizada directamente al área resolutoria sin pasar por el flujo de mesa de ayuda"/>
    <s v="ok"/>
    <d v="1899-12-30T00:00:00"/>
    <d v="1899-12-30T00:03:35"/>
    <d v="1899-12-30T00:03:35"/>
  </r>
  <r>
    <s v="INC000002615925"/>
    <s v="CORREO"/>
    <x v="1"/>
    <s v="O365"/>
    <s v="JAVIERA A UMAÑA YEVENES"/>
    <s v="tct_jumana"/>
    <s v="4-Menor/Localizado"/>
    <x v="0"/>
    <s v="Baja"/>
    <x v="1"/>
    <s v="TELEFONICA GLOBAL TECHNOLOGY S.A.AGENCIA EN CHILE"/>
    <s v="Reporte correos 09-02-2024 dominio tic.cl"/>
    <s v="14/02/2024 17:19:46"/>
    <s v="14/02/2024 17:20:54"/>
    <s v="Cerrado"/>
    <s v="TI"/>
    <s v="APLICATIVOS"/>
    <s v="21/02/2024 17:43:21"/>
    <s v="21/02/2024 23:50:00"/>
    <m/>
    <m/>
    <d v="1900-01-04T01:52:57"/>
    <d v="1900-01-06T00:23:35"/>
    <d v="1899-12-31T22:30:38"/>
  </r>
  <r>
    <s v="INC000002615936"/>
    <s v="HOSTING VIRTUAL"/>
    <x v="1"/>
    <s v="DUOC TICKET PENDIENTES"/>
    <s v="JAVIERA A UMAÑA YEVENES"/>
    <s v="frp_disilv"/>
    <s v="3-Moderado/Limitado"/>
    <x v="0"/>
    <s v="Baja"/>
    <x v="1"/>
    <s v="FUNDACION INSTITUTO PROFESIONAL DUOC UC"/>
    <s v="REQ | DUOC | DESCARGA DE BHE DESDE CASILLA PKRAMM A SAPVIM"/>
    <s v="14/02/2024 18:00:24"/>
    <s v="14/02/2024 18:01:33"/>
    <s v="Cerrado"/>
    <s v="CDP ANTIGUO 1"/>
    <s v="CDP ANTIGUO 2"/>
    <s v="21/02/2024 15:43:09"/>
    <s v="21/02/2024 23:50:00"/>
    <s v="Enviado el: miércoles, 14 de febrero de 2024 17:46_x000a_Para: Mesa TI &lt;mesa.ti@movistar.cl&gt;_x000a_CC: Victor Sepulveda G &lt;victor.sepulvedag@telefonica.com&gt;_x000a_Asunto: DESCARGA DE BHE DESDE CASILLA PKRAMM A SAPVIM_x000a__x000a_Estimados,_x000a__x000a_Solicito nuevamente su apoyo, ya que al ig"/>
    <m/>
    <d v="1900-01-05T10:42:03"/>
    <d v="1900-01-05T21:42:45"/>
    <d v="1899-12-30T11:00:42"/>
  </r>
  <r>
    <s v="INC000002615952"/>
    <s v="HOUSING"/>
    <x v="11"/>
    <s v="APQ ACCESOS"/>
    <s v="JAIRO A SALINAS GARAY"/>
    <s v="tct_jsalin"/>
    <s v="3-Moderado/Limitado"/>
    <x v="1"/>
    <s v="Media"/>
    <x v="1"/>
    <s v="TELEFONICA EMPRESAS DE CHILE SA"/>
    <s v="RONDA Y REVISION DE SALAS TECNICAS"/>
    <s v="14/02/2024 19:42:39"/>
    <s v="14/02/2024 19:44:16"/>
    <s v="Cerrado"/>
    <s v="CDP ANTIGUO 1"/>
    <s v="CDP ANTIGUO 2"/>
    <s v="14/02/2024 19:44:16"/>
    <s v="14/02/2024 23:50:00"/>
    <s v="RONDA Y REVISION DE SALAS TECNICAS"/>
    <s v="RONDA REALIZADA."/>
    <d v="1899-12-30T00:00:00"/>
    <d v="1899-12-30T00:01:37"/>
    <d v="1899-12-30T00:01:37"/>
  </r>
  <r>
    <s v="INC000002615954"/>
    <s v="HOUSING"/>
    <x v="11"/>
    <s v="APQ ACCESOS"/>
    <s v="JAIRO A SALINAS GARAY"/>
    <s v="tct_jsalin"/>
    <s v="3-Moderado/Limitado"/>
    <x v="1"/>
    <s v="Media"/>
    <x v="1"/>
    <s v="TELEFONICA EMPRESAS DE CHILE SA"/>
    <s v="TOMA DE ALARMAS DE CLIENTE"/>
    <s v="14/02/2024 19:45:25"/>
    <s v="14/02/2024 19:46:37"/>
    <s v="Cerrado"/>
    <s v="CDP ANTIGUO 1"/>
    <s v="CDP ANTIGUO 2"/>
    <s v="14/02/2024 19:46:37"/>
    <s v="14/02/2024 23:50:00"/>
    <s v="TOMA DE ALARMAS DE CLIENTE"/>
    <s v="TOMA DE ALARMAS REALIZADA."/>
    <d v="1899-12-30T00:00:00"/>
    <d v="1899-12-30T00:01:12"/>
    <d v="1899-12-30T00:01:12"/>
  </r>
  <r>
    <s v="INC000002615967"/>
    <s v="VPN IP - MPLS"/>
    <x v="9"/>
    <s v="GESTION HD"/>
    <s v="NICOLAS A SAAVEDRA EGUILUZ"/>
    <s v="frp_jesanc"/>
    <s v="4-Menor/Localizado"/>
    <x v="0"/>
    <s v="Baja"/>
    <x v="1"/>
    <s v="NUTRISCO CHILE SA"/>
    <s v="REQ / RV: OT a transportar PRD // 14 de Febrero // 23 horas"/>
    <s v="14/02/2024 23:06:46"/>
    <s v="14/02/2024 23:08:36"/>
    <s v="Cerrado"/>
    <s v="CDP ANTIGUO 1"/>
    <s v="CDP ANTIGUO 2"/>
    <s v="15/02/2024 7:37:43"/>
    <s v="15/02/2024 23:50:00"/>
    <s v="PREVENTIVO: si_x000a__x000a_CODIGO DE SERVICIO:_x000a__x000a_DIRECCION:      _x000a__x000a_CIUDAD:             _x000a__x000a_COMUNA:_x000a__x000a_NOMBRE QUIEN REPORTA : Nicolás Saavedra Eguiluz_x000a__x000a_TELEFONO QUIEN REPORTA: +56 9 6187 5469_x000a__x000a_NOMBRE CONTACTO EN TERRENO:        _x000a__x000a_TELEFONO 1 CONTACTO EN TERRENO:_x000a__x000a_TELEFONO"/>
    <s v="La orden OEDK925311 fue importada exitosamente en PRD"/>
    <d v="1899-12-30T02:35:49"/>
    <d v="1899-12-30T08:30:57"/>
    <d v="1899-12-30T05:55:08"/>
  </r>
  <r>
    <s v="INC000002616054"/>
    <s v="HOUSING"/>
    <x v="13"/>
    <s v="BELIEVE"/>
    <s v="CRISTOPHER MALDONADO ROMERO"/>
    <s v="frp_jolsso"/>
    <s v="3-Moderado/Limitado"/>
    <x v="1"/>
    <s v="Media"/>
    <x v="1"/>
    <s v="CAJA DE COMPENSACION DE ASIGNACION FAMILIAR LOS HEROES"/>
    <s v="GESTION DATACENTER/ ACCESOS /CAJA DE COMPENSACION DE ASIGNACION FAMILIAR LOS HEROES"/>
    <s v="14/02/2024 18:12:20"/>
    <s v="14/02/2024 18:14:04"/>
    <s v="Cerrado"/>
    <s v="COMUNICACIONES"/>
    <s v="VPN IP - MPLS"/>
    <s v="14/02/2024 19:02:19"/>
    <s v="14/02/2024 23:50:00"/>
    <s v="EMPRESA:CAJA DE COMPENSACION DE ASIGNACION FAMILIAR LOS HEROES_x000a_CÓDIGO DE SERVICIO: _x000a_DIRECCIÓN: Av. Apoquindo #7071, Las Condes, Santiago_x000a_NOMBRE DE QUIEN REPORTA: José Monteverde_x000a_TELÉFONO DE QUIEN REPORTA: 569 9236 7859_x000a_NOMBRE DE CONTACTO EN TERRENO: _x000a_REQ"/>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38:34"/>
    <d v="1899-12-30T00:49:59"/>
    <d v="1899-12-30T00:11:25"/>
  </r>
  <r>
    <s v="INC000002616060"/>
    <s v="HOUSING"/>
    <x v="14"/>
    <s v="BELIEVE"/>
    <s v="SEBASTIAN A JARA VIDAL"/>
    <s v="frp_jolsso"/>
    <s v="3-Moderado/Limitado"/>
    <x v="1"/>
    <s v="Media"/>
    <x v="1"/>
    <s v="CEMENTOS BIO BIO S.A."/>
    <s v="GESTION DATACENTER/ ACCESOS /CEMENTOS BIO BIO S.A."/>
    <s v="14/02/2024 18:24:43"/>
    <s v="14/02/2024 18:30:23"/>
    <s v="Cerrado"/>
    <s v="CDP ANTIGUO 1"/>
    <s v="CDP ANTIGUO 2"/>
    <s v="14/02/2024 20:03:30"/>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Movimiento de cruzadas"/>
    <s v="ACCESOS AUTORIZADOS"/>
    <d v="1899-12-30T01:30:29"/>
    <d v="1899-12-30T01:38:47"/>
    <d v="1899-12-30T00:08:18"/>
  </r>
  <r>
    <s v="INC000002616093"/>
    <s v="HOUSING"/>
    <x v="14"/>
    <s v="BELIEVE"/>
    <s v="SEBASTIAN A JARA VIDAL"/>
    <s v="frp_jolsso"/>
    <s v="3-Moderado/Limitado"/>
    <x v="1"/>
    <s v="Media"/>
    <x v="1"/>
    <s v="CAJA DE COMPENSACION DE ASIGNACION FAMILIAR LOS HEROES"/>
    <s v="GESTION DATACENTER/ ACCESOS /CAJA DE COMPENSACION DE ASIGNACION FAMILIAR LOS HEROES"/>
    <s v="14/02/2024 18:43:53"/>
    <s v="14/02/2024 18:45:18"/>
    <s v="Cerrado"/>
    <s v="CDP ANTIGUO 1"/>
    <s v="CDP ANTIGUO 2"/>
    <s v="14/02/2024 20:00:45"/>
    <s v="14/02/2024 23:50:00"/>
    <s v="EMPRESA:CAJA DE COMPENSACION DE ASIGNACION FAMILIAR LOS HEROES_x000a_CÓDIGO DE SERVICIO: _x000a_DIRECCIÓN: Calle San Martin #50, Santiago Centro, Santiago_x000a_NOMBRE DE QUIEN REPORTA: Jose Monteverde_x000a_TELÉFONO DE QUIEN REPORTA: 56992367859_x000a_NOMBRE DE CONTACTO EN TERRENO:"/>
    <s v="ACCESOS RECHAZADOS"/>
    <d v="1899-12-30T01:12:36"/>
    <d v="1899-12-30T01:16:52"/>
    <d v="1899-12-30T00:04:16"/>
  </r>
  <r>
    <s v="INC000002616106"/>
    <s v="HOUSING"/>
    <x v="8"/>
    <s v="BELIEVE"/>
    <s v="JAIRO A SALINAS GARAY"/>
    <s v="frp_jolsso"/>
    <s v="3-Moderado/Limitado"/>
    <x v="1"/>
    <s v="Media"/>
    <x v="1"/>
    <s v="TELEFONICA EMPRESAS DE CHILE SA"/>
    <s v="GESTION DATACENTER/ ACCESOS /TELEFONICA EMPRESAS DE CHILE SA"/>
    <s v="14/02/2024 19:20:49"/>
    <s v="14/02/2024 19:22:26"/>
    <s v="Cerrado"/>
    <s v="COMUNICACIONES"/>
    <s v="VPN IP - MPLS"/>
    <s v="14/02/2024 19:30:09"/>
    <s v="14/02/2024 23:50:00"/>
    <s v="EMPRESA:TELEFONICA EMPRESAS DE CHILE SA_x000a_CÓDIGO DE SERVICIO: _x000a_DIRECCIÓN: AV. Presidente Prieto #226, Paine, Santiago_x000a_NOMBRE DE QUIEN REPORTA:Esteban Garrido _x000a_TELÉFONO DE QUIEN REPORTA: 987685102_x000a_NOMBRE DE CONTACTO EN TERRENO: _x000a_REQUERIMIENTO: Reemplazo de"/>
    <s v="ACCESOS AUTORIZADOS."/>
    <d v="1899-12-30T00:00:00"/>
    <d v="1899-12-30T00:09:20"/>
    <d v="1899-12-30T00:09:20"/>
  </r>
  <r>
    <s v="INC000002616111"/>
    <s v="HOUSING"/>
    <x v="8"/>
    <s v="BELIEVE"/>
    <s v="JAIRO A SALINAS GARAY"/>
    <s v="frp_jolsso"/>
    <s v="3-Moderado/Limitado"/>
    <x v="1"/>
    <s v="Media"/>
    <x v="1"/>
    <s v="TELEFONICA EMPRESAS DE CHILE SA"/>
    <s v="GESTION DATACENTER/ ACCESOS /TELEFONICA EMPRESAS DE CHILE SA"/>
    <s v="14/02/2024 19:29:41"/>
    <s v="14/02/2024 19:31:01"/>
    <s v="Cerrado"/>
    <s v="COMUNICACIONES"/>
    <s v="VPN IP - MPLS"/>
    <s v="15/02/2024 0:07:08"/>
    <s v="15/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_x000a_&quot;1.- Identific"/>
    <s v="RECHAZADO FALTA RFC"/>
    <d v="1899-12-30T04:33:22"/>
    <d v="1899-12-30T04:37:27"/>
    <d v="1899-12-30T00:04:05"/>
  </r>
  <r>
    <s v="INC000002616161"/>
    <s v="HOUSING"/>
    <x v="14"/>
    <s v="BELIEVE"/>
    <s v="PATRICIO A CASTILLO GONZALEZ"/>
    <s v="frp_jolsso"/>
    <s v="3-Moderado/Limitado"/>
    <x v="1"/>
    <s v="Media"/>
    <x v="1"/>
    <s v="CAJA DE COMPENSACION DE ASIGNACION FAMILIAR LOS HEROES"/>
    <s v="GESTION DATACENTER/ ACCESOS /CAJA DE COMPENSACION DE ASIGNACION FAMILIAR LOS HEROES"/>
    <s v="14/02/2024 20:34:12"/>
    <s v="14/02/2024 20:35:47"/>
    <s v="Cerrado"/>
    <s v="CDP ANTIGUO 1"/>
    <s v="CDP ANTIGUO 2"/>
    <s v="14/02/2024 21:33:39"/>
    <s v="14/02/2024 23:50:00"/>
    <s v="EMPRESA:CAJA DE COMPENSACION DE ASIGNACION FAMILIAR LOS HEROES_x000a_CÓDIGO DE SERVICIO: _x000a_DIRECCIÓN:Calle San Martin #50, Santiago Centro, Santiago_x000a_NOMBRE DE QUIEN REPORTA:Jose Monteverde_x000a_TELÉFONO DE QUIEN REPORTA: 56992367859_x000a_NOMBRE DE CONTACTO EN TERRENO: _x000a_R"/>
    <s v="ACCESOS AUTORIZADOS"/>
    <d v="1899-12-30T00:49:12"/>
    <d v="1899-12-30T00:59:27"/>
    <d v="1899-12-30T00:10:15"/>
  </r>
  <r>
    <s v="INC000002616236"/>
    <s v="SAP"/>
    <x v="9"/>
    <s v="CLOUD SAP HANA"/>
    <s v="NICOLAS A SAAVEDRA EGUILUZ"/>
    <s v="tct_nsaave"/>
    <s v="4-Menor/Localizado"/>
    <x v="0"/>
    <s v="Baja"/>
    <x v="1"/>
    <s v="TELEFONICA EMPRESAS DE CHILE SA"/>
    <s v="Checklist Diario Clientes 15.02.24"/>
    <s v="15/02/2024 7:38:16"/>
    <s v="15/02/2024 7:40:01"/>
    <s v="Cerrado"/>
    <s v="Service"/>
    <s v="Internal"/>
    <s v="15/02/2024 7:40:27"/>
    <s v="15/02/2024 23:50:00"/>
    <s v="Se realiza Checklist Diario de los clientes; _x000a_HDC_x000a_NUTRISCO_x000a_FRUSAN"/>
    <s v="Se realiza Checklist Diario de los clientes; _x000a_HDC_x000a_NUTRISCO_x000a_FRUSAN"/>
    <d v="1899-12-30T00:00:00"/>
    <d v="1899-12-30T00:02:11"/>
    <d v="1899-12-30T00:02:11"/>
  </r>
  <r>
    <s v="INC000002616260"/>
    <s v="VPN IP - MPLS"/>
    <x v="15"/>
    <s v="ADMINISTRADORES RESIDENTES"/>
    <s v="MOISES E MONTERO RAMOS"/>
    <s v="frp_joflor"/>
    <s v="3-Moderado/Limitado"/>
    <x v="1"/>
    <s v="Media"/>
    <x v="1"/>
    <s v="INSTITUTO PROFESIONAL DE CHILE SA"/>
    <s v="GAMA | Requerimiento Restauración Replicas Servidores IPCHILE"/>
    <s v="15/02/2024 10:10:22"/>
    <s v="15/02/2024 10:17:16"/>
    <s v="Cerrado"/>
    <s v="CDP ANTIGUO 1"/>
    <s v="CDP ANTIGUO 2"/>
    <s v="15/02/2024 18:42:08"/>
    <s v="15/02/2024 23:50:00"/>
    <s v="PREVENTIVO: NO_x000a_CODIGO DE SERVICIO: SERVIDORES _x000a_DIRECCION: - _x000a_QUIEN REPORTA: Juan Carlos Dupuy |  +56 979778332_x000a_CONTACTO EN TERRENO: Juan Carlos Dupuy |  +56 979778332_x000a_PROBLEMA:_x000a_REQUERIMIENTO:_x000a__x000a_Buenos días, junto con saludar, solicito ejecutar la restaura"/>
    <s v="Se efectúa contacto con cliente:  N/A_x000a_Teléfono de contacto: N/A_x000a_Acciones realizadas: Se realiza los test failover indicados y quedan validados por el cliente._x000a_Solución paliativa o definitiva: definitiva_x000a_Acciones de Mejora, Recomendaciones:  N/A_x000a_Causa Raí"/>
    <d v="1899-12-30T01:52:41"/>
    <d v="1899-12-30T08:31:46"/>
    <d v="1899-12-30T06:39:05"/>
  </r>
  <r>
    <s v="INC000002616276"/>
    <s v="HOUSING"/>
    <x v="14"/>
    <s v="BELIEVE"/>
    <s v="FRANCISCO J FELIU ABARCA"/>
    <s v="frp_dvilca"/>
    <s v="3-Moderado/Limitado"/>
    <x v="1"/>
    <s v="Media"/>
    <x v="1"/>
    <s v="MASISA S.A. 1"/>
    <s v="GESTION DATACENTER/ ACCESOS /MASISA S.A. 1"/>
    <s v="15/02/2024 10:26:51"/>
    <s v="15/02/2024 10:32:44"/>
    <s v="Cerrado"/>
    <s v="COMUNICACIONES"/>
    <s v="OTROS ENLACES"/>
    <s v="15/02/2024 10:43:42"/>
    <s v="15/02/2024 23:50:00"/>
    <s v="EMPRESA:MASISA S.A. 1_x000a_CÓDIGO DE SERVICIO: _x000a_DIRECCIÓN:Calle San Martin #50, Santiago Centro, Santiago_x000a_NOMBRE DE QUIEN REPORTA:Claudina Tardon_x000a_TELÉFONO DE QUIEN REPORTA:56 9 57503585_x000a_NOMBRE DE CONTACTO EN TERRENO: _x000a_PROBLEMA:_x000a_REVISION DE CPE ENTEL, SALA 1 R"/>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9:35"/>
    <d v="1899-12-30T00:16:51"/>
    <d v="1899-12-30T00:07:16"/>
  </r>
  <r>
    <s v="INC000002616290"/>
    <s v="HOSTING VIRTUAL"/>
    <x v="6"/>
    <s v="SISTEMA OPERATIVO MICROSOFT"/>
    <s v="JAVIER CUEVAS"/>
    <s v="tct_jacuev"/>
    <s v="4-Menor/Localizado"/>
    <x v="0"/>
    <s v="Baja"/>
    <x v="1"/>
    <s v="TELEFONICA GLOBAL TECHNOLOGY S.A.AGENCIA EN CHILE"/>
    <s v="GRANDE - LOTERIA DE CONCEPCION CHI-004134205-1 // CC-CHI-0000143403"/>
    <s v="15/02/2024 10:44:19"/>
    <s v="15/02/2024 10:45:52"/>
    <s v="Cerrado"/>
    <s v="TI"/>
    <s v="SISTEMAS OPERATIVOS"/>
    <s v="15/02/2024 11:08:45"/>
    <s v="15/02/2024 23:50:00"/>
    <s v="Folio generado automáticamente para atender requerimiento del cliente. La solicitud fue realizada directamente al área resolutoria sin pasar por el flujo de mesa de ayuda"/>
    <s v="OK"/>
    <d v="1899-12-30T00:00:00"/>
    <d v="1899-12-30T00:24:26"/>
    <d v="1899-12-30T00:24:26"/>
  </r>
  <r>
    <s v="INC000002616293"/>
    <s v="HOSTING VIRTUAL"/>
    <x v="6"/>
    <s v="SISTEMA OPERATIVO MICROSOFT"/>
    <s v="JAVIER CUEVAS"/>
    <s v="tct_jacuev"/>
    <s v="4-Menor/Localizado"/>
    <x v="0"/>
    <s v="Baja"/>
    <x v="1"/>
    <s v="TELEFONICA GLOBAL TECHNOLOGY S.A.AGENCIA EN CHILE"/>
    <s v="RV: Cliente PACIFICBLU SPA CHI-004158236-1;CC-CHI-0000149948"/>
    <s v="15/02/2024 11:06:19"/>
    <s v="15/02/2024 11:06:59"/>
    <s v="Cerrado"/>
    <s v="TI"/>
    <s v="SISTEMAS OPERATIVOS"/>
    <s v="15/02/2024 11:08:02"/>
    <s v="15/02/2024 23:50:00"/>
    <s v="Folio generado automáticamente para atender requerimiento del cliente. La solicitud fue realizada directamente al área resolutoria sin pasar por el flujo de mesa de ayuda"/>
    <s v="OK"/>
    <d v="1899-12-30T00:00:00"/>
    <d v="1899-12-30T00:01:43"/>
    <d v="1899-12-30T00:01:43"/>
  </r>
  <r>
    <s v="INC000002616587"/>
    <s v="HOUSING"/>
    <x v="11"/>
    <s v="APQ ACCESOS"/>
    <s v="ALDO P VALENZUELA MUJICA"/>
    <s v="tct_avalen"/>
    <s v="2-Significativo/Amplio"/>
    <x v="2"/>
    <s v="Alta"/>
    <x v="1"/>
    <s v="TELEFONICA EMPRESAS DE CHILE SA"/>
    <s v="SUPERVISION limpieza de Rack"/>
    <s v="15/02/2024 2:31:51"/>
    <s v="15/02/2024 2:34:18"/>
    <s v="Cerrado"/>
    <s v="CDP ANTIGUO 1"/>
    <s v="CDP ANTIGUO 2"/>
    <s v="15/02/2024 2:37:27"/>
    <s v="15/02/2024 23:50:00"/>
    <s v="SUPERVISION limpieza involucra la eliminacion de restos de materiales y polvo que tienen algunos rack , equipamientos, frotal y trasera."/>
    <s v="SE REALIZA SUPERVISION"/>
    <d v="1899-12-30T00:02:43"/>
    <d v="1899-12-30T00:05:36"/>
    <d v="1899-12-30T00:02:53"/>
  </r>
  <r>
    <s v="INC000002616590"/>
    <s v="HOUSING"/>
    <x v="11"/>
    <s v="APQ ACCESOS"/>
    <s v="ALDO P VALENZUELA MUJICA"/>
    <s v="tct_avalen"/>
    <s v="2-Significativo/Amplio"/>
    <x v="2"/>
    <s v="Alta"/>
    <x v="1"/>
    <s v="TELEFONICA EMPRESAS DE CHILE SA"/>
    <s v="SUPERVISION CAMBIO DE DISCO POR ROTURA"/>
    <s v="15/02/2024 2:38:09"/>
    <s v="15/02/2024 2:40:18"/>
    <s v="Cerrado"/>
    <s v="CDP ANTIGUO 1"/>
    <s v="CDP ANTIGUO 2"/>
    <s v="15/02/2024 2:42:52"/>
    <s v="15/02/2024 23:50:00"/>
    <s v="SUPERVISION CAMBIO DE DISCO POR ROTURA"/>
    <s v="SE REALIZA SUPERVISION"/>
    <d v="1899-12-30T00:02:10"/>
    <d v="1899-12-30T00:04:43"/>
    <d v="1899-12-30T00:02:33"/>
  </r>
  <r>
    <s v="INC000002616594"/>
    <s v="HOUSING"/>
    <x v="11"/>
    <s v="APQ ACCESOS"/>
    <s v="ALDO P VALENZUELA MUJICA"/>
    <s v="tct_avalen"/>
    <s v="2-Significativo/Amplio"/>
    <x v="2"/>
    <s v="Alta"/>
    <x v="1"/>
    <s v="TELEFONICA EMPRESAS DE CHILE SA"/>
    <s v="RONDA Y REVISION DE SALAS TECNICAS"/>
    <s v="15/02/2024 2:44:02"/>
    <s v="15/02/2024 2:47:40"/>
    <s v="Cerrado"/>
    <s v="CDP ANTIGUO 1"/>
    <s v="CDP ANTIGUO 2"/>
    <s v="15/02/2024 2:49:12"/>
    <s v="15/02/2024 23:50:00"/>
    <s v="RONDA Y REVISION DE SALAS TECNICAS"/>
    <s v="SE REALIZA SUPERVISION"/>
    <d v="1899-12-30T00:01:32"/>
    <d v="1899-12-30T00:05:10"/>
    <d v="1899-12-30T00:03:38"/>
  </r>
  <r>
    <s v="INC000002616600"/>
    <s v="HOUSING"/>
    <x v="11"/>
    <s v="APQ ACCESOS"/>
    <s v="ALDO P VALENZUELA MUJICA"/>
    <s v="tct_avalen"/>
    <s v="2-Significativo/Amplio"/>
    <x v="2"/>
    <s v="Alta"/>
    <x v="1"/>
    <s v="TELEFONICA EMPRESAS DE CHILE SA"/>
    <s v="TOMA DE ALARMAS DE CLIENTE"/>
    <s v="15/02/2024 2:51:26"/>
    <s v="15/02/2024 2:53:23"/>
    <s v="Cerrado"/>
    <s v="CDP ANTIGUO 1"/>
    <s v="CDP ANTIGUO 2"/>
    <s v="15/02/2024 2:55:13"/>
    <s v="15/02/2024 23:50:00"/>
    <s v="TOMA DE ALARMAS DE CLIENTE"/>
    <s v="SE REALIZA SUPERVISION"/>
    <d v="1899-12-30T00:01:20"/>
    <d v="1899-12-30T00:03:47"/>
    <d v="1899-12-30T00:02:27"/>
  </r>
  <r>
    <s v="INC000002616604"/>
    <s v="HOUSING"/>
    <x v="11"/>
    <s v="APQ ACCESOS"/>
    <s v="ALDO P VALENZUELA MUJICA"/>
    <s v="tct_avalen"/>
    <s v="2-Significativo/Amplio"/>
    <x v="2"/>
    <s v="Alta"/>
    <x v="1"/>
    <s v="TELEFONICA EMPRESAS DE CHILE SA"/>
    <s v="SUPERVISION Decomiso de equipos Servidores Blade DXC"/>
    <s v="15/02/2024 2:55:55"/>
    <s v="15/02/2024 2:57:18"/>
    <s v="Cerrado"/>
    <s v="CDP ANTIGUO 1"/>
    <s v="CDP ANTIGUO 2"/>
    <s v="15/02/2024 2:58:50"/>
    <s v="15/02/2024 23:50:00"/>
    <s v="SUPERVISION Decomiso de equipos Servidores Blade DXC"/>
    <s v="SE REALIZA SUPERVISION"/>
    <d v="1899-12-30T00:01:07"/>
    <d v="1899-12-30T00:02:55"/>
    <d v="1899-12-30T00:01:48"/>
  </r>
  <r>
    <s v="INC000002616649"/>
    <s v="TICKET-INTELIGENTE"/>
    <x v="6"/>
    <s v="GESTION TI"/>
    <s v="ALEJANDRO ACEVEDO VALENZUELA"/>
    <s v="USR_TSIGHT"/>
    <s v="1-Extenso/Generalizado"/>
    <x v="0"/>
    <s v="Baja"/>
    <x v="3"/>
    <s v="FUNDACION INSTITUTO PROFESIONAL DUOC UC"/>
    <s v="fiprdu01 - srvfs01_vm TICKET AUTOMATICO"/>
    <s v="15/02/2024 4:57:42"/>
    <s v="15/02/2024 4:57:42"/>
    <s v="Cerrado"/>
    <s v="TRUESIGHT"/>
    <s v="TRUESIGHT"/>
    <s v="15/02/2024 6:59:32"/>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residual quedando con 47%. alarma superada."/>
    <d v="1899-12-30T01:59:31"/>
    <d v="1899-12-30T02:01:50"/>
    <d v="1899-12-30T00:02:19"/>
  </r>
  <r>
    <s v="INC000002616788"/>
    <s v="HOUSING"/>
    <x v="13"/>
    <s v="ADMINISTRADORES RESIDENTES"/>
    <s v="CRISTOPHER MALDONADO ROMERO"/>
    <s v="frp_jugonz"/>
    <s v="3-Moderado/Limitado"/>
    <x v="1"/>
    <s v="Media"/>
    <x v="1"/>
    <s v="BANCO SANTANDER CHILE 1"/>
    <s v="GESTION DATACENTER/ ACCESOS / BANCO SANTANDER CHILE 1"/>
    <s v="15/02/2024 9:09:12"/>
    <s v="15/02/2024 9:11:09"/>
    <s v="Cerrado"/>
    <s v="COMUNICACIONES"/>
    <s v="VPN IP - MPLS"/>
    <s v="15/02/2024 9:37:20"/>
    <s v="15/02/2024 23:50:00"/>
    <s v="EMPRESA: BANCO SANTANDER CHILE 1_x000a_CÓDIGO DE SERVICIO: _x000a_DIRECCIÓN: Av. Apoquindo #7071, Las Condes, Santiago_x000a_NOMBRE DE QUIEN REPORTA: Christian Tapia Torres_x000a_TELÉFONO DE QUIEN REPORTA: 56-9-81568202_x000a_NOMBRE DE CONTACTO EN TERRENO: Marcelo Aravena Boza 569815"/>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9:58"/>
    <d v="1899-12-30T00:28:08"/>
    <d v="1899-12-30T00:08:10"/>
  </r>
  <r>
    <s v="INC000002616907"/>
    <s v="VPN IP - MPLS"/>
    <x v="3"/>
    <s v="GESTION HD"/>
    <s v="JUAN CARLOS UZCATEGUI FUGUETT"/>
    <s v="frp_pcamay"/>
    <s v="3-Moderado/Limitado"/>
    <x v="1"/>
    <s v="Media"/>
    <x v="1"/>
    <s v="AUTOSUMMIT CHILE S.A."/>
    <s v="HD/Proyecto: C-19872400075; AUTO SUMMIT CHILE S A"/>
    <s v="15/02/2024 9:44:58"/>
    <s v="15/02/2024 9:47:25"/>
    <s v="Cerrado"/>
    <s v="TI"/>
    <s v="SISTEMAS OPERATIVOS"/>
    <s v="15/02/2024 15:35:13"/>
    <s v="15/02/2024 23:50:00"/>
    <s v="PREVENTIVO: NO_x000a_CODIGO DE SERVICIO:_x000a_DIRECCION:_x000a_QUIEN REPORTA:+56 9 9343 3824 Willians José Arenas Zarraga_x000a_CONTACTO EN TERRENO:_x000a_PROBLEMA:_x000a_REQUERIMIENTO:informo que proyecto consiste_x000a_en una auto renovación de servicio, para esto solicito de su apoyo_x000a_enviand"/>
    <s v="Se realiza requerimiento de acuerdo a lo solicitado"/>
    <d v="1899-12-30T05:12:16"/>
    <d v="1899-12-30T05:50:15"/>
    <d v="1899-12-30T00:37:59"/>
  </r>
  <r>
    <s v="INC000002616913"/>
    <s v="VPN IP - MPLS"/>
    <x v="3"/>
    <s v="GESTION HD"/>
    <s v="JUAN CARLOS UZCATEGUI FUGUETT"/>
    <s v="frp_pcamay"/>
    <s v="3-Moderado/Limitado"/>
    <x v="1"/>
    <s v="Media"/>
    <x v="1"/>
    <s v="ARTIKOS CHILE S A"/>
    <s v="HD/Proyecto C-19872400072; ARTIKOS CHILE S A"/>
    <s v="15/02/2024 9:58:43"/>
    <s v="15/02/2024 10:00:19"/>
    <s v="Cerrado"/>
    <s v="TI"/>
    <s v="SISTEMAS OPERATIVOS"/>
    <s v="15/02/2024 15:34:40"/>
    <s v="15/02/2024 23:50:00"/>
    <s v="PREVENTIVO: NO_x000a_CODIGO DE SERVICIO:_x000a_DIRECCION:_x000a_QUIEN REPORTA:+56 9 9343 3824 Willians José Arenas Zarraga _x000a_CONTACTO EN TERRENO:_x000a_PROBLEMA:_x000a_REQUERIMIENTO:junto con saludar, informo que proyecto consiste_x000a_en una auto renovación de servicio, para esto solicito"/>
    <s v="Se realiza requerimiento de acuerdo a lo solicitado"/>
    <d v="1899-12-30T05:11:30"/>
    <d v="1899-12-30T05:35:57"/>
    <d v="1899-12-30T00:24:27"/>
  </r>
  <r>
    <s v="INC000002616923"/>
    <s v="VPN IP - MPLS"/>
    <x v="3"/>
    <s v="GESTION HD"/>
    <s v="ANGEL CASTRO CABRERA"/>
    <s v="frp_pcamay"/>
    <s v="3-Moderado/Limitado"/>
    <x v="1"/>
    <s v="Media"/>
    <x v="1"/>
    <s v="INSTITUTO PROFESIONAL DE CHILE SA"/>
    <s v="HD/RV: C-19872400077 // RV: URGENTE: CLOUD // CC-CHI-0000133"/>
    <s v="15/02/2024 10:20:28"/>
    <s v="15/02/2024 10:21:40"/>
    <s v="Cerrado"/>
    <s v="CDP ANTIGUO 1"/>
    <s v="CDP ANTIGUO 2"/>
    <s v="16/02/2024 9:58:13"/>
    <s v="16/02/2024 23:50:00"/>
    <s v="PREVENTIVO: NO_x000a_CODIGO DE SERVICIO:_x000a_DIRECCION:_x000a_QUIEN REPORTA:+56 9 9343 3824Willians José Arenas Zarraga_x000a_CONTACTO EN TERRENO:_x000a_PROBLEMA:_x000a_REQUERIMIENTO: junto con saludar, informo que proyecto consiste_x000a_en una auto renovación de servicio, para esto solicito"/>
    <s v="Se efectúa contacto con cliente: Williams Arenas_x000a_Teléfono de contacto: Via correo _x000a_Acciones realizadas: Se envía información vía correo. Se escala a nivel comercial._x000a_Acciones de Mejora, Recomendaciones: N/A_x000a_Causa Raíz: N/A"/>
    <d v="1899-12-30T20:42:20"/>
    <d v="1899-12-30T23:37:45"/>
    <d v="1899-12-30T02:55:25"/>
  </r>
  <r>
    <s v="INC000002617030"/>
    <s v="TICKET-INTELIGENTE"/>
    <x v="6"/>
    <s v="GESTION TI"/>
    <s v="RICARDO R GALLEGOS OYANEDER"/>
    <s v="USR_TSIGHT"/>
    <s v="1-Extenso/Generalizado"/>
    <x v="0"/>
    <s v="Baja"/>
    <x v="3"/>
    <s v="RABIE HNOSLTDA"/>
    <s v="rabie001 - aranda_app01 TICKET AUTOMATICO"/>
    <s v="15/02/2024 10:32:03"/>
    <s v="15/02/2024 10:32:03"/>
    <s v="Cerrado"/>
    <s v="TRUESIGHT"/>
    <s v="TRUESIGHT"/>
    <s v="15/02/2024 13:03:38"/>
    <s v="15/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Teléfono de contacto: N/A_x000a_Acciones realizadas: Alarma por alto uso de recursos, alarma liberada, servidor responde correctamente._x000a_Solución paliativa o definitiva: Comportamiento normal._x000a_Acciones de Mejora, Recomendaciones: N/A_x000a_Causa Raíz: N/A"/>
    <d v="1899-12-30T01:09:08"/>
    <d v="1899-12-30T02:31:35"/>
    <d v="1899-12-30T01:22:27"/>
  </r>
  <r>
    <s v="INC000002617179"/>
    <s v="HOSTING VIRTUAL"/>
    <x v="6"/>
    <s v="SM OPERACIONES"/>
    <s v="RICARDO R GALLEGOS OYANEDER"/>
    <s v="tct_rgalle"/>
    <s v="4-Menor/Localizado"/>
    <x v="0"/>
    <s v="Baja"/>
    <x v="1"/>
    <s v="TELEFONICA GLOBAL TECHNOLOGY S.A.AGENCIA EN CHILE"/>
    <s v="Revisión en conjunto a grupo MS por desincronización AdConnect"/>
    <s v="15/02/2024 12:58:23"/>
    <s v="15/02/2024 13:00:02"/>
    <s v="Cerrado"/>
    <s v="TI"/>
    <s v="SISTEMAS OPERATIVOS"/>
    <s v="15/02/2024 17:31:20"/>
    <s v="15/02/2024 23:50:00"/>
    <s v="Revisión en conjunto a grupo MS por desincronización AdConnect"/>
    <s v="Revisión en conjunto a grupo MS por desincronización AdConnect"/>
    <d v="1899-12-30T00:00:00"/>
    <d v="1899-12-30T04:32:57"/>
    <d v="1899-12-30T04:32:57"/>
  </r>
  <r>
    <s v="INC000002617182"/>
    <s v="HOSTING VIRTUAL"/>
    <x v="6"/>
    <s v="SM OPERACIONES"/>
    <s v="RICARDO R GALLEGOS OYANEDER"/>
    <s v="tct_rgalle"/>
    <s v="4-Menor/Localizado"/>
    <x v="0"/>
    <s v="Baja"/>
    <x v="1"/>
    <s v="TELEFONICA GLOBAL TECHNOLOGY S.A.AGENCIA EN CHILE"/>
    <s v="Reunión interna de area MS"/>
    <s v="15/02/2024 13:05:37"/>
    <s v="15/02/2024 13:06:00"/>
    <s v="Cerrado"/>
    <s v="TI"/>
    <s v="SISTEMAS OPERATIVOS"/>
    <s v="15/02/2024 17:32:52"/>
    <s v="15/02/2024 23:50:00"/>
    <s v="Reunión interna de area MS"/>
    <s v="Reunión interna de area MS"/>
    <d v="1899-12-30T00:00:00"/>
    <d v="1899-12-30T04:27:15"/>
    <d v="1899-12-30T04:27:15"/>
  </r>
  <r>
    <s v="INC000002617185"/>
    <s v="HOSTING VIRTUAL"/>
    <x v="6"/>
    <s v="SM OPERACIONES"/>
    <s v="RICARDO R GALLEGOS OYANEDER"/>
    <s v="tct_rgalle"/>
    <s v="4-Menor/Localizado"/>
    <x v="0"/>
    <s v="Baja"/>
    <x v="1"/>
    <s v="TELEFONICA GLOBAL TECHNOLOGY S.A.AGENCIA EN CHILE"/>
    <s v="Sesión de trabajo por error recepción correos exchange on premise"/>
    <s v="15/02/2024 13:06:09"/>
    <s v="15/02/2024 13:07:02"/>
    <s v="Cerrado"/>
    <s v="TI"/>
    <s v="SISTEMAS OPERATIVOS"/>
    <s v="15/02/2024 17:34:19"/>
    <s v="15/02/2024 23:50:00"/>
    <s v="Sesión de trabajo por error recepción correos exchange on premise"/>
    <s v="Sesión de trabajo por error recepción correos exchange on premise"/>
    <d v="1899-12-30T00:00:00"/>
    <d v="1899-12-30T04:28:10"/>
    <d v="1899-12-30T04:28:10"/>
  </r>
  <r>
    <s v="INC000002617273"/>
    <s v="HOUSING"/>
    <x v="8"/>
    <s v="ADMINISTRADORES RESIDENTES"/>
    <s v="FERNEY D GARZON PEÑA"/>
    <s v="frp_jugonz"/>
    <s v="3-Moderado/Limitado"/>
    <x v="1"/>
    <s v="Media"/>
    <x v="1"/>
    <s v="CENTRO DE COMPENSACION AUTOMATIZADO S A"/>
    <s v="GESTION DATACENTER/ ACCESOS / CENTRO DE COMPENSACION AUTOMATIZADO S A"/>
    <s v="15/02/2024 12:38:40"/>
    <s v="15/02/2024 12:40:27"/>
    <s v="Cerrado"/>
    <s v="COMUNICACIONES"/>
    <s v="VPN IP - MPLS"/>
    <s v="15/02/2024 16:42:35"/>
    <s v="15/02/2024 23:50:00"/>
    <s v="EMPRESA: CENTRO DE COMPENSACION AUTOMATIZADO S A_x000a_CÓDIGO DE SERVICIO: _x000a_DIRECCIÓN: AV. Presidente Prieto #226, Paine, Santiago_x000a_NOMBRE DE QUIEN REPORTA: José Cartes M_x000a_TELÉFONO DE QUIEN REPORTA: 939363411_x000a_NOMBRE DE CONTACTO EN TERRENO: José Cartes M 93936341"/>
    <m/>
    <d v="1899-12-30T03:33:54"/>
    <d v="1899-12-30T04:03:55"/>
    <d v="1899-12-30T00:30:01"/>
  </r>
  <r>
    <s v="INC000002617328"/>
    <s v="SEGURIDAD"/>
    <x v="6"/>
    <s v="SSO"/>
    <s v="RICARDO R GALLEGOS OYANEDER"/>
    <s v="tct_didala"/>
    <s v="2-Significativo/Amplio"/>
    <x v="2"/>
    <s v="Alta"/>
    <x v="1"/>
    <s v="TELEFONICA CYBERSECURITY TECH CHILE SPA"/>
    <s v="Alta Usuario AD nuevo colaborador SOC"/>
    <s v="15/02/2024 14:30:23"/>
    <s v="15/02/2024 14:31:46"/>
    <s v="Cerrado"/>
    <s v="SOC Empresas"/>
    <s v="Marca"/>
    <s v="15/02/2024 17:21:27"/>
    <s v="15/02/2024 23:50:00"/>
    <s v="Nos solicita apoyo con : Alta Usuario AD nuevo colaborador SOC_x000a__x000a_Se notifica el ingreso de nuevo personal con los siguientes datos:_x000a_•_x0009_Rut: 19.431.096-K_x000a_•_x0009_Nombres: Mario Angel_x000a_•_x0009_Aprellidos: Fernandez Gonzalez_x000a_•_x0009_Cargo: Pentester_x000a_•_x0009_Telefono: +56996944338_x000a_•_x0009_I"/>
    <s v="Se crea usuario según solicitud."/>
    <d v="1899-12-30T00:31:44"/>
    <d v="1899-12-30T02:51:04"/>
    <d v="1899-12-30T02:19:20"/>
  </r>
  <r>
    <s v="INC000002617482"/>
    <s v="HOUSING"/>
    <x v="14"/>
    <s v="ADMINISTRADORES RESIDENTES"/>
    <s v="FRANCISCO J FELIU ABARCA"/>
    <s v="frp_jugonz"/>
    <s v="3-Moderado/Limitado"/>
    <x v="1"/>
    <s v="Media"/>
    <x v="1"/>
    <s v="CAJA DE COMPENSACION DE ASIGNACION FAMILIAR LOS HEROES"/>
    <s v="GESTION DATACENTER/ ACCESOS / CAJA DE COMPENSACION DE ASIGNACION FAMILIAR LOS HEROES"/>
    <s v="15/02/2024 14:30:11"/>
    <s v="15/02/2024 14:33:03"/>
    <s v="Cerrado"/>
    <s v="CDP ANTIGUO 1"/>
    <s v="CDP ANTIGUO 2"/>
    <s v="15/02/2024 14:45:40"/>
    <s v="15/02/2024 23:50:00"/>
    <s v="EMPRESA: CAJA DE COMPENSACION DE ASIGNACION FAMILIAR LOS HEROES_x000a_CÓDIGO DE SERVICIO: _x000a_DIRECCIÓN: Calle San Martin #50, Santiago Centro, Santiago_x000a_NOMBRE DE QUIEN REPORTA: Jose Monteverde_x000a_TELÉFONO DE QUIEN REPORTA: 56992367859_x000a_NOMBRE DE CONTACTO EN TERRENO:"/>
    <s v="Fase de resolución y recuperación: INFORMACION_x000a_Se efectúa contacto con cliente: N/A_x000a_Teléfono de contacto: N/A_x000a_Acciones realizadas: ACCESOS RECHAZADOS / EXTENSION HORARIA NO APROBADA_x000a_Solución paliativa o definitiva: N/A_x000a_Acciones de Mejora, Recomendaciones"/>
    <d v="1899-12-30T00:07:28"/>
    <d v="1899-12-30T00:15:29"/>
    <d v="1899-12-30T00:08:01"/>
  </r>
  <r>
    <s v="INC000002617495"/>
    <s v="HOUSING"/>
    <x v="14"/>
    <s v="ADMINISTRADORES RESIDENTES"/>
    <s v="FRANCISCO J FELIU ABARCA"/>
    <s v="frp_jugonz"/>
    <s v="3-Moderado/Limitado"/>
    <x v="1"/>
    <s v="Media"/>
    <x v="1"/>
    <s v="TELEFONICA EMPRESAS DE CHILE SA"/>
    <s v="GESTION DATACENTER/ ACCESOS / TELEFONICA EMPRESAS DE CHILE SA"/>
    <s v="15/02/2024 14:41:28"/>
    <s v="15/02/2024 14:43:59"/>
    <s v="Cerrado"/>
    <s v="PLATAFORMAS INTERNAS"/>
    <s v="ALMACENAMIENTO"/>
    <s v="15/02/2024 15:46:16"/>
    <s v="15/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 56974138322"/>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9:20"/>
    <d v="1899-12-30T01:04:48"/>
    <d v="1899-12-30T00:05:28"/>
  </r>
  <r>
    <s v="INC000002617502"/>
    <s v="HOSTING VIRTUAL"/>
    <x v="6"/>
    <s v="SISTEMA OPERATIVO MICROSOFT"/>
    <s v="JAVIER CUEVAS"/>
    <s v="tct_jacuev"/>
    <s v="4-Menor/Localizado"/>
    <x v="0"/>
    <s v="Baja"/>
    <x v="1"/>
    <s v="TELEFONICA GLOBAL TECHNOLOGY S.A.AGENCIA EN CHILE"/>
    <s v="config hibrido"/>
    <s v="15/02/2024 14:45:56"/>
    <s v="15/02/2024 14:46:30"/>
    <s v="Cerrado"/>
    <s v="TI"/>
    <s v="SISTEMAS OPERATIVOS"/>
    <s v="15/02/2024 14:46:30"/>
    <s v="15/02/2024 23:50:00"/>
    <s v="Folio generado automáticamente para atender requerimiento del cliente. La solicitud fue realizada directamente al área resolutoria sin pasar por el flujo de mesa de ayuda"/>
    <s v="OK"/>
    <d v="1899-12-30T00:00:00"/>
    <d v="1899-12-30T00:00:34"/>
    <d v="1899-12-30T00:00:34"/>
  </r>
  <r>
    <s v="INC000002617509"/>
    <s v="VPN IP - MPLS"/>
    <x v="17"/>
    <s v="GESTION HD"/>
    <s v="RODRIGO VÁSQUEZ MUÑOZ"/>
    <s v="frp_pcamay"/>
    <s v="3-Moderado/Limitado"/>
    <x v="1"/>
    <s v="Media"/>
    <x v="1"/>
    <s v="ACMA S.A."/>
    <s v="HD/ACMA - Respaldo de Transaction Log servidor ACP"/>
    <s v="15/02/2024 13:30:07"/>
    <s v="15/02/2024 13:32:06"/>
    <s v="Cerrado"/>
    <s v="CDP ANTIGUO 1"/>
    <s v="CDP ANTIGUO 2"/>
    <s v="17/02/2024 12:21:22"/>
    <s v="17/02/2024 23:50:00"/>
    <s v="PREVENTIVO: NO_x000a_CODIGO DE SERVICIO:_x000a_DIRECCION:_x000a_QUIEN REPORTA:+56 9 8510 0702 Ewald Galaz Millaleo_x000a_CONTACTO EN TERRENO:_x000a_PROBLEMA:_x000a_REQUERIMIENTO:Favor generar ticket en base a requerimiento de cliente ACMA._x000a__x000a_Por favor indicar, si está configurado el respald"/>
    <s v="FASE RESOLUCIÓN Y RECUPERACIÓN_x000a__x000a_Se efectúa contacto con cliente: N/A_x000a__x000a_Teléfono de contacto: N/A_x000a__x000a_Acciones realizadas: trxlog estaba habilitado la bd debia no estar en modo simple_x000a__x000a_Solución paliativa o definitiva: trxlog estaba habilitado la bd debia no e"/>
    <d v="1899-12-31T21:54:39"/>
    <d v="1899-12-31T22:51:15"/>
    <d v="1899-12-30T00:56:36"/>
  </r>
  <r>
    <s v="INC000002617556"/>
    <s v="HOSTING VIRTUAL"/>
    <x v="18"/>
    <s v="DUOC TICKET AUTOMATICO"/>
    <s v="CRISTOBAL I REYES DELGADO"/>
    <s v="frp_eavend"/>
    <s v="3-Moderado/Limitado"/>
    <x v="0"/>
    <s v="Baja"/>
    <x v="1"/>
    <s v="FUNDACION INSTITUTO PROFESIONAL DUOC UC"/>
    <s v="DUOC|REQ| Añadir segmentos nuevos a OCI"/>
    <s v="15/02/2024 15:23:26"/>
    <s v="15/02/2024 15:26:21"/>
    <s v="Cerrado"/>
    <s v="TI"/>
    <s v="BASES DE DATOS"/>
    <s v="15/02/2024 17:56:20"/>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solicitad. Se envia correo con evidencia de los trabajos."/>
    <d v="1899-12-30T02:12:42"/>
    <d v="1899-12-30T02:32:54"/>
    <d v="1899-12-30T00:20:12"/>
  </r>
  <r>
    <s v="INC000002617558"/>
    <s v="HOUSING"/>
    <x v="18"/>
    <s v="DUOC TICKET AUTOMATICO"/>
    <s v="CLAUDIO A GAJARDO GARRIDO"/>
    <s v="frp_eavend"/>
    <s v="3-Moderado/Limitado"/>
    <x v="0"/>
    <s v="Baja"/>
    <x v="1"/>
    <s v="FUNDACION INSTITUTO PROFESIONAL DUOC UC"/>
    <s v="DUOC|REQ| Homologar BDD de PRD a QA"/>
    <s v="15/02/2024 15:31:28"/>
    <s v="15/02/2024 15:35:00"/>
    <s v="Cerrado"/>
    <s v="CDP ANTIGUO 1"/>
    <s v="CDP ANTIGUO 2"/>
    <s v="16/02/2024 17:19:15"/>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ancela ticket, en espera de validaciones por parte de cliente antes de proceder a su ejecución... Realizadas las válidacione se abrira un nueco ticket para proceder."/>
    <d v="1899-12-31T01:04:03"/>
    <d v="1899-12-31T01:47:47"/>
    <d v="1899-12-30T00:43:44"/>
  </r>
  <r>
    <s v="INC000002617592"/>
    <s v="HOUSING"/>
    <x v="13"/>
    <s v="ADMINISTRADORES RESIDENTES"/>
    <s v="CRISTOPHER MALDONADO ROMERO"/>
    <s v="frp_jugonz"/>
    <s v="3-Moderado/Limitado"/>
    <x v="1"/>
    <s v="Media"/>
    <x v="1"/>
    <s v="CAJA DE COMPENSACION DE ASIGNACION FAMILIAR LOS HEROES"/>
    <s v="GESTION DATACENTER/ ACCESOS / CAJA DE COMPENSACION DE ASIGNACION FAMILIAR LOS HEROES"/>
    <s v="15/02/2024 17:34:01"/>
    <s v="15/02/2024 17:35:54"/>
    <s v="Cerrado"/>
    <s v="COMUNICACIONES"/>
    <s v="VPN IP - MPLS"/>
    <s v="15/02/2024 17:46:01"/>
    <s v="15/02/2024 23:50:00"/>
    <s v="EMPRESA: CAJA DE COMPENSACION DE ASIGNACION FAMILIAR LOS HEROES_x000a_CÓDIGO DE SERVICIO: _x000a_DIRECCIÓN: Av. Apoquindo #7071, Las Condes, Santiago_x000a_NOMBRE DE QUIEN REPORTA: José Monteverde_x000a_TELÉFONO DE QUIEN REPORTA: 569 9236 7859_x000a_NOMBRE DE CONTACTO EN TERRENO: Jo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4:54"/>
    <d v="1899-12-30T00:12:00"/>
    <d v="1899-12-30T00:07:06"/>
  </r>
  <r>
    <s v="INC000002617598"/>
    <s v="VPN IP - MPLS"/>
    <x v="9"/>
    <s v="GESTION HD"/>
    <s v="EWALD R GALAZ MILLALEO"/>
    <s v="frp_pcamay"/>
    <s v="3-Moderado/Limitado"/>
    <x v="1"/>
    <s v="Media"/>
    <x v="1"/>
    <s v="TELEFONICA GLOBAL TECHNOLOGY S.A.AGENCIA EN CHILE"/>
    <s v="HD/RE: Actualizacion de Certificado"/>
    <s v="15/02/2024 18:22:02"/>
    <s v="15/02/2024 18:26:06"/>
    <s v="Cerrado"/>
    <s v="Service"/>
    <s v="Internal"/>
    <s v="16/02/2024 9:09:21"/>
    <s v="16/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s v="Estimados,_x000a__x000a_Se adjunta correo de respuesta enviado al cliente._x000a__x000a_Saludos."/>
    <d v="1899-12-30T10:46:49"/>
    <d v="1899-12-30T14:47:19"/>
    <d v="1899-12-30T04:00:30"/>
  </r>
  <r>
    <s v="INC000002617616"/>
    <s v="VPN IP - MPLS"/>
    <x v="3"/>
    <s v="ADMINISTRADORES RESIDENTES"/>
    <s v="DEIBY Y SANTOYO MONTEROLA"/>
    <s v="frp_joflor"/>
    <s v="4-Menor/Localizado"/>
    <x v="0"/>
    <s v="Baja"/>
    <x v="1"/>
    <s v="TELEFONICA CHILE S.A."/>
    <s v="GAMA | RE: Solarwinds TTECH - Eventos actuales."/>
    <s v="15/02/2024 14:05:46"/>
    <s v="15/02/2024 14:08:47"/>
    <s v="Cerrado"/>
    <s v="CDP ANTIGUO 1"/>
    <s v="CDP ANTIGUO 2"/>
    <s v="15/02/2024 18:23:31"/>
    <s v="15/02/2024 23:50:00"/>
    <s v="PREVENTIVO: NO_x000a_CODIGO DE SERVICIO: SW-DB01-V3_x000a_DIRECCION: - _x000a_QUIEN REPORTA: Cristobal Reyes Delgado | +56 9 6664 3831_x000a_CONTACTO EN TERRENO: Cristobal Reyes Delgado |  +56 9 6664 3831_x000a_PROBLEMA:_x000a_REQUERIMIENTO:_x000a__x000a_Actualmente presenta problemas de espacio el di"/>
    <s v="FASE RESOLUCIÓN Y RECUPERACIÓN_x000a__x000a_Se efectúa contacto con cliente:N/A_x000a__x000a_Teléfono de contacto:N/A_x000a__x000a_Acciones realizadas: Se realiza la expansion del disco de 32GB a 52GB segun lo solicitado. el Disco asociado es el SCSI 2:9_x000a__x000a_Solución paliativa o definitiva: N"/>
    <d v="1899-12-30T01:33:30"/>
    <d v="1899-12-30T04:17:45"/>
    <d v="1899-12-30T02:44:15"/>
  </r>
  <r>
    <s v="INC000002617660"/>
    <s v="HOSTING VIRTUAL"/>
    <x v="6"/>
    <s v="SISTEMA OPERATIVO MICROSOFT"/>
    <s v="JAVIER CUEVAS"/>
    <s v="tct_jacuev"/>
    <s v="4-Menor/Localizado"/>
    <x v="0"/>
    <s v="Baja"/>
    <x v="1"/>
    <s v="TELEFONICA GLOBAL TECHNOLOGY S.A.AGENCIA EN CHILE"/>
    <s v="REPORTE DUOC EXCHANGE"/>
    <s v="15/02/2024 16:37:03"/>
    <s v="15/02/2024 16:38:04"/>
    <s v="Cerrado"/>
    <s v="TI"/>
    <s v="SISTEMAS OPERATIVOS"/>
    <s v="15/02/2024 16:38:04"/>
    <s v="15/02/2024 23:50:00"/>
    <s v="Folio generado automáticamente para atender requerimiento del cliente. La solicitud fue realizada directamente al área resolutoria sin pasar por el flujo de mesa de ayuda"/>
    <s v="OK"/>
    <d v="1899-12-30T00:00:00"/>
    <d v="1899-12-30T00:01:01"/>
    <d v="1899-12-30T00:01:01"/>
  </r>
  <r>
    <s v="INC000002617787"/>
    <s v="TICKET-INTELIGENTE"/>
    <x v="4"/>
    <s v="GESTION TI"/>
    <s v="JUAN P SEGURA VARGAS"/>
    <s v="USR_TSIGHT"/>
    <s v="1-Extenso/Generalizado"/>
    <x v="0"/>
    <s v="Baja"/>
    <x v="3"/>
    <s v="FUNDACION INSTITUTO PROFESIONAL DUOC UC"/>
    <s v="fiprdu01 - srvfs01_vm TICKET AUTOMATICO"/>
    <s v="15/02/2024 15:36:43"/>
    <s v="15/02/2024 15:36:43"/>
    <s v="Cerrado"/>
    <s v="TI"/>
    <s v="SISTEMAS OPERATIVOS"/>
    <s v="15/02/2024 22:27:25"/>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6:06:33"/>
    <d v="1899-12-30T06:50:42"/>
    <d v="1899-12-30T00:44:09"/>
  </r>
  <r>
    <s v="INC000002617817"/>
    <s v="TICKET-INTELIGENTE"/>
    <x v="7"/>
    <s v="DUOC TICKET AUTOMATICO"/>
    <s v="VICTOR SEPULVEDA GAMARRA"/>
    <s v="USR_TSIGHT"/>
    <s v="1-Extenso/Generalizado"/>
    <x v="0"/>
    <s v="Baja"/>
    <x v="3"/>
    <s v="FUNDACION INSTITUTO PROFESIONAL DUOC UC"/>
    <s v="fiprdu01 - srvctcasino-2k23 TICKET AUTOMATICO"/>
    <s v="15/02/2024 16:11:23"/>
    <s v="15/02/2024 16:11:23"/>
    <s v="Cerrado"/>
    <s v="TI"/>
    <s v="SISTEMAS OPERATIVOS"/>
    <s v="15/02/2024 16:44:42"/>
    <s v="15/02/2024 23:50:00"/>
    <s v="PREVENTIVO=SI_x000a_CODIGO DE SERVICIO=FIPRDU01 - SRVCTCASINO-2K23_x000a_DIRECCION=NULL_x000a_CIUDAD=NULL_x000a_COMUNA LOCAL=_x000a_REGION=NULL_x000a_QUIEN REPORTA=Ticket automático_x000a_CONTACTO EN TERRENO=_x000a_PROBLEMA=Down for node FIPRDU01 - SRVCTCASINO-2K23_x000a_REQUERIMIENTO=_x000a_EQUIPOS ENERGIZADO O"/>
    <s v="El servidor SRVCTCASINO-2k23 fue apagado y eliminado, ya que este se utilizó solo para una migración. Se solicitar la baja de monitoreo."/>
    <d v="1899-12-30T00:12:49"/>
    <d v="1899-12-30T00:33:19"/>
    <d v="1899-12-30T00:20:30"/>
  </r>
  <r>
    <s v="INC000002617928"/>
    <s v="VPN IP - MPLS"/>
    <x v="17"/>
    <s v="ADMINISTRADORES RESIDENTES"/>
    <s v="SEBASTIAN VILLENA"/>
    <s v="frp_joflor"/>
    <s v="3-Moderado/Limitado"/>
    <x v="1"/>
    <s v="Media"/>
    <x v="1"/>
    <s v="INSTITUTO PROFESIONAL DE CHILE SA"/>
    <s v="GAMA | E: Información de respaldos"/>
    <s v="15/02/2024 17:37:07"/>
    <s v="15/02/2024 17:41:13"/>
    <s v="Cerrado"/>
    <s v="CDP ANTIGUO 1"/>
    <s v="CDP ANTIGUO 2"/>
    <s v="16/02/2024 20:09:53"/>
    <s v="16/02/2024 23:50:00"/>
    <s v="PREVENTIVO: NO_x000a_CODIGO DE SERVICIO: Respaldos _x000a_DIRECCION: - _x000a_QUIEN REPORTA: Cristian Bahamondes Miranda_x000a_CONTACTO EN TERRENO:  Cristian Bahamondes Miranda_x000a_PROBLEMA:_x000a_REQUERIMIENTO:_x000a__x000a__x000a_Buenos días, junto con saludar, mucho agradeceré puedas enviarnos la sigui"/>
    <s v="FASE RESOLUCIÓN Y RECUPERACIÓN_x000a__x000a_Se efectúa contacto con cliente: cristian bahamondes_x000a__x000a_Teléfono de contacto: N/A_x000a__x000a_Acciones realizadas: Se envia informacion de respaldos solicitada_x000a__x000a_Solución paliativa o definitiva: N/A_x000a__x000a_Acciones de Mejora, Recomendaciones:"/>
    <d v="1899-12-30T21:49:15"/>
    <d v="1899-12-31T02:32:46"/>
    <d v="1899-12-30T04:43:31"/>
  </r>
  <r>
    <s v="INC000002617990"/>
    <s v="HOUSING"/>
    <x v="11"/>
    <s v="APQ ACCESOS"/>
    <s v="JAIRO A SALINAS GARAY"/>
    <s v="tct_jsalin"/>
    <s v="3-Moderado/Limitado"/>
    <x v="1"/>
    <s v="Media"/>
    <x v="1"/>
    <s v="TELEFONICA EMPRESAS DE CHILE SA"/>
    <s v="Revisión y reinicio de equipo DXC-ARAUCO"/>
    <s v="15/02/2024 19:12:55"/>
    <s v="15/02/2024 19:14:34"/>
    <s v="Cerrado"/>
    <s v="CDP ANTIGUO 1"/>
    <s v="CDP ANTIGUO 2"/>
    <s v="15/02/2024 19:14:34"/>
    <s v="15/02/2024 23:50:00"/>
    <s v="Revisión y reinicio de equipo DXC-ARAUCO"/>
    <s v="SUPERVISION CRQ/OK."/>
    <d v="1899-12-30T00:00:00"/>
    <d v="1899-12-30T00:01:39"/>
    <d v="1899-12-30T00:01:39"/>
  </r>
  <r>
    <s v="INC000002617991"/>
    <s v="HOUSING"/>
    <x v="11"/>
    <s v="APQ ACCESOS"/>
    <s v="JAIRO A SALINAS GARAY"/>
    <s v="tct_jsalin"/>
    <s v="3-Moderado/Limitado"/>
    <x v="1"/>
    <s v="Media"/>
    <x v="1"/>
    <s v="TELEFONICA EMPRESAS DE CHILE SA"/>
    <s v="Cambio de disco DXC"/>
    <s v="15/02/2024 19:14:43"/>
    <s v="15/02/2024 19:16:08"/>
    <s v="Cerrado"/>
    <s v="CDP ANTIGUO 1"/>
    <s v="CDP ANTIGUO 2"/>
    <s v="15/02/2024 19:16:08"/>
    <s v="15/02/2024 23:50:00"/>
    <s v="Cambio de disco DXC"/>
    <s v="SUPERVISION CRQ/OK."/>
    <d v="1899-12-30T00:00:00"/>
    <d v="1899-12-30T00:01:25"/>
    <d v="1899-12-30T00:01:25"/>
  </r>
  <r>
    <s v="INC000002617992"/>
    <s v="HOUSING"/>
    <x v="11"/>
    <s v="APQ ACCESOS"/>
    <s v="JAIRO A SALINAS GARAY"/>
    <s v="tct_jsalin"/>
    <s v="3-Moderado/Limitado"/>
    <x v="1"/>
    <s v="Media"/>
    <x v="1"/>
    <s v="TELEFONICA EMPRESAS DE CHILE SA"/>
    <s v="RONDA Y REVISION DE SALAS TECNICAS"/>
    <s v="15/02/2024 19:16:16"/>
    <s v="15/02/2024 19:18:30"/>
    <s v="Cerrado"/>
    <s v="CDP ANTIGUO 1"/>
    <s v="CDP ANTIGUO 2"/>
    <s v="15/02/2024 19:18:30"/>
    <s v="15/02/2024 23:50:00"/>
    <s v="RONDA Y REVISION DE SALAS TECNICAS"/>
    <s v="RONDA REALIZADA."/>
    <d v="1899-12-30T00:00:00"/>
    <d v="1899-12-30T00:02:14"/>
    <d v="1899-12-30T00:02:14"/>
  </r>
  <r>
    <s v="INC000002617993"/>
    <s v="HOUSING"/>
    <x v="11"/>
    <s v="APQ ACCESOS"/>
    <s v="JAIRO A SALINAS GARAY"/>
    <s v="tct_jsalin"/>
    <s v="3-Moderado/Limitado"/>
    <x v="1"/>
    <s v="Media"/>
    <x v="1"/>
    <s v="TELEFONICA EMPRESAS DE CHILE SA"/>
    <s v="TOMA DE ALARMAS DE CLIENTE"/>
    <s v="15/02/2024 19:18:37"/>
    <s v="15/02/2024 19:19:28"/>
    <s v="Cerrado"/>
    <s v="CDP ANTIGUO 1"/>
    <s v="CDP ANTIGUO 2"/>
    <s v="15/02/2024 19:19:28"/>
    <s v="15/02/2024 23:50:00"/>
    <s v="TOMA DE ALARMAS DE CLIENTE"/>
    <s v="TOMA DE ALARMAS REALIZADA."/>
    <d v="1899-12-30T00:00:00"/>
    <d v="1899-12-30T00:00:51"/>
    <d v="1899-12-30T00:00:51"/>
  </r>
  <r>
    <s v="INC000002617997"/>
    <s v="TICKET-INTELIGENTE"/>
    <x v="6"/>
    <s v="GESTION TI"/>
    <s v="ALEJANDRO ACEVEDO VALENZUELA"/>
    <s v="USR_TSIGHT"/>
    <s v="1-Extenso/Generalizado"/>
    <x v="0"/>
    <s v="Baja"/>
    <x v="3"/>
    <s v="FUNDACION INSTITUTO PROFESIONAL DUOC UC"/>
    <s v="fiprdu01 - srvsharepro1_vm TICKET AUTOMATICO"/>
    <s v="15/02/2024 19:29:07"/>
    <s v="15/02/2024 19:29:07"/>
    <s v="Cerrado"/>
    <s v="TRUESIGHT"/>
    <s v="TRUESIGHT"/>
    <s v="16/02/2024 21:40:18"/>
    <s v="16/02/2024 23:50:00"/>
    <s v="PREVENTIVO=SI_x000a_CODIGO DE SERVICIO=SRVSHAREPRO1_VM_x000a_DIRECCION=NULL_x000a_CIUDAD=NULL_x000a_COMUNA LOCAL=_x000a_REGION=NULL_x000a_QUIEN REPORTA=Ticket automático_x000a_CONTACTO EN TERRENO=_x000a_PROBLEMA=High RAM Usage Alert for Node FIPRDU01 - SRVSHAREPRO1_VM_x000a_REQUERIMIENTO=_x000a_EQUIPOS ENERGIZADO"/>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02:06:21"/>
    <d v="1899-12-31T02:11:11"/>
    <d v="1899-12-30T00:04:50"/>
  </r>
  <r>
    <s v="INC000002618052"/>
    <s v="RED INTERNA"/>
    <x v="2"/>
    <s v="APQ ACCESOS"/>
    <s v="YORDI M HURTADO ARAYA"/>
    <s v="tct_yorhua"/>
    <s v="4-Menor/Localizado"/>
    <x v="0"/>
    <s v="Baja"/>
    <x v="1"/>
    <s v="TELEFONICA CYBERSECURITY TECH CHILE SPA"/>
    <s v="RONDA SALAS TIC POR ENTREGA DE TURNO"/>
    <s v="15/02/2024 20:17:19"/>
    <s v="15/02/2024 20:17:48"/>
    <s v="Cerrado"/>
    <s v="CDP ANTIGUO 1"/>
    <s v="CDP ANTIGUO 2"/>
    <s v="15/02/2024 21:52:54"/>
    <s v="15/02/2024 23:50:00"/>
    <s v="RONDA SALAS TIC POR ENTREGA DE TURNO"/>
    <s v="RONDA REALIZADA"/>
    <d v="1899-12-30T00:00:00"/>
    <d v="1899-12-30T01:35:35"/>
    <d v="1899-12-30T01:35:35"/>
  </r>
  <r>
    <s v="INC000002618053"/>
    <s v="RED INTERNA"/>
    <x v="2"/>
    <s v="APQ ACCESOS"/>
    <s v="YORDI M HURTADO ARAYA"/>
    <s v="tct_yorhua"/>
    <s v="4-Menor/Localizado"/>
    <x v="0"/>
    <s v="Baja"/>
    <x v="1"/>
    <s v="TELEFONICA CYBERSECURITY TECH CHILE SPA"/>
    <s v="RONDA TOMA DE TEMPERATURAS SALAS TIC 20:30"/>
    <s v="15/02/2024 20:18:06"/>
    <s v="15/02/2024 20:18:32"/>
    <s v="Cerrado"/>
    <s v="CDP ANTIGUO 1"/>
    <s v="CDP ANTIGUO 2"/>
    <s v="15/02/2024 21:52:37"/>
    <s v="15/02/2024 23:50:00"/>
    <s v="RONDA TOMA DE TEMPERATURAS SALAS TIC 20:30"/>
    <s v="RONDA REALIZADA"/>
    <d v="1899-12-30T00:00:00"/>
    <d v="1899-12-30T01:34:31"/>
    <d v="1899-12-30T01:34:31"/>
  </r>
  <r>
    <s v="INC000002618054"/>
    <s v="RED INTERNA"/>
    <x v="2"/>
    <s v="APQ ACCESOS"/>
    <s v="YORDI M HURTADO ARAYA"/>
    <s v="tct_yorhua"/>
    <s v="4-Menor/Localizado"/>
    <x v="0"/>
    <s v="Baja"/>
    <x v="1"/>
    <s v="TELEFONICA CYBERSECURITY TECH CHILE SPA"/>
    <s v="RONDA TOMA DE TEMPERATURAS SALAS TIC 00:30"/>
    <s v="15/02/2024 20:19:21"/>
    <s v="15/02/2024 20:20:34"/>
    <s v="Cerrado"/>
    <s v="CDP ANTIGUO 1"/>
    <s v="CDP ANTIGUO 2"/>
    <s v="15/02/2024 21:52:21"/>
    <s v="15/02/2024 23:50:00"/>
    <s v="RONDA TOMA DE TEMPERATURAS SALAS TIC 00:30"/>
    <s v="RONDA REALIZADA"/>
    <d v="1899-12-30T00:00:00"/>
    <d v="1899-12-30T01:33:00"/>
    <d v="1899-12-30T01:33:00"/>
  </r>
  <r>
    <s v="INC000002618055"/>
    <s v="RED INTERNA"/>
    <x v="2"/>
    <s v="APQ ACCESOS"/>
    <s v="YORDI M HURTADO ARAYA"/>
    <s v="tct_yorhua"/>
    <s v="4-Menor/Localizado"/>
    <x v="0"/>
    <s v="Baja"/>
    <x v="1"/>
    <s v="TELEFONICA CYBERSECURITY TECH CHILE SPA"/>
    <s v="RONDA TOMA DE TEMPERATURAS SALAS TIC 04:30"/>
    <s v="15/02/2024 20:20:55"/>
    <s v="15/02/2024 20:21:23"/>
    <s v="Cerrado"/>
    <s v="CDP ANTIGUO 1"/>
    <s v="CDP ANTIGUO 2"/>
    <s v="15/02/2024 21:52:04"/>
    <s v="15/02/2024 23:50:00"/>
    <s v="RONDA TOMA DE TEMPERATURAS SALAS TIC 04:30"/>
    <s v="RONDA REALIZADA"/>
    <d v="1899-12-30T00:00:00"/>
    <d v="1899-12-30T01:31:09"/>
    <d v="1899-12-30T01:31:09"/>
  </r>
  <r>
    <s v="INC000002618068"/>
    <s v="HOUSING"/>
    <x v="14"/>
    <s v="BELIEVE"/>
    <s v="YORDI M HURTADO ARAYA"/>
    <s v="frp_jcarri"/>
    <s v="3-Moderado/Limitado"/>
    <x v="1"/>
    <s v="Media"/>
    <x v="1"/>
    <s v="CEMENTOS BIO BIO S.A.C.I."/>
    <s v="GESTION DATACENTER/ ACCESOS /CEMENTOS BIO BIO S.A."/>
    <s v="15/02/2024 22:32:42"/>
    <s v="15/02/2024 22:34:54"/>
    <s v="Cerrado"/>
    <s v="COMUNICACIONES"/>
    <s v="VPN IP - MPLS"/>
    <s v="15/02/2024 22:54:52"/>
    <s v="15/02/2024 23:50:00"/>
    <s v="EMPRESA:CEMENTOS BIO BIO S.A._x000a_CÓDIGO DE SERVICIO: _x000a_DIRECCIÓN:Calle San Martin #50, Santiago Centro, Santiago_x000a_NOMBRE DE QUIEN REPORTA:Angelo Lagos_x000a_TELÉFONO DE QUIEN REPORTA:989030860_x000a_NOMBRE DE CONTACTO EN TERRENO: _x000a_REQUERIMIENTO:Movimiento de cruzadas ent"/>
    <s v="ACCESOS AUTORIZADOS"/>
    <d v="1899-12-30T00:09:18"/>
    <d v="1899-12-30T00:22:10"/>
    <d v="1899-12-30T00:12:52"/>
  </r>
  <r>
    <s v="INC000002618092"/>
    <s v="SAP"/>
    <x v="9"/>
    <s v="CLOUD SAP HANA"/>
    <s v="NICOLAS A SAAVEDRA EGUILUZ"/>
    <s v="tct_nsaave"/>
    <s v="4-Menor/Localizado"/>
    <x v="0"/>
    <s v="Baja"/>
    <x v="1"/>
    <s v="TELEFONICA EMPRESAS DE CHILE SA"/>
    <s v="Checklist Diario Clientes 16.02.24"/>
    <s v="16/02/2024 7:36:19"/>
    <s v="16/02/2024 7:37:18"/>
    <s v="Cerrado"/>
    <s v="Service"/>
    <s v="Internal"/>
    <s v="16/02/2024 7:37:48"/>
    <s v="16/02/2024 23:50:00"/>
    <s v="Se realiza Checklist Diario de los clientes; _x000a_HDC_x000a_NUTRISCO_x000a_FRUSAN"/>
    <s v="Se realiza Checklist Diario de los clientes; _x000a_HDC_x000a_NUTRISCO_x000a_FRUSAN"/>
    <d v="1899-12-30T00:00:00"/>
    <d v="1899-12-30T00:01:29"/>
    <d v="1899-12-30T00:01:29"/>
  </r>
  <r>
    <s v="INC000002618099"/>
    <s v="VPN IP - MPLS"/>
    <x v="7"/>
    <s v="GESTION HD"/>
    <s v="SEBASTIAN I ACUÑA GUZMAN"/>
    <s v="frp_dalcap"/>
    <s v="4-Menor/Localizado"/>
    <x v="0"/>
    <s v="Baja"/>
    <x v="1"/>
    <s v="INGENIERIA SERVICIOS Y COMUNICACIONES S A"/>
    <s v="Generar registros TXT dominio jeria.cl"/>
    <s v="16/02/2024 7:57:26"/>
    <s v="16/02/2024 8:42:54"/>
    <s v="Cerrado"/>
    <s v="TI"/>
    <s v="SISTEMAS OPERATIVOS"/>
    <s v="16/02/2024 12:40:32"/>
    <s v="16/02/2024 23:50:00"/>
    <s v="PREVENTIVO: NO_x000a_CODIGO DE SERVICIO:_x000a_DIRECCION:_x000a_QUIEN REPORTA:Miguel Bolivar  (+56) 2 2236 2306_x000a_CONTACTO EN TERRENO:_x000a_PROBLEMA:_x000a_REQUERIMIENTO_x000a_Estimados, favor realizar el siguiente ajuste para el dominio jeria.cl:_x000a__x000a_ _x000a__x000a_Crear el siguiente registro TXT:_x000a__x000a_ _x000a__x000a_je"/>
    <s v="Se crea registro solicitado, el cual responde correctamente desde los dns autoritativos e internet. Para el resto de DNS's es necesario esperar el tiempo de propagación/refresco correspondiente."/>
    <d v="1899-12-30T00:00:00"/>
    <d v="1899-12-30T04:43:06"/>
    <d v="1899-12-30T04:43:06"/>
  </r>
  <r>
    <s v="INC000002618142"/>
    <s v="HOUSING"/>
    <x v="11"/>
    <s v="APQ ACCESOS"/>
    <s v="ALDO P VALENZUELA MUJICA"/>
    <s v="tct_avalen"/>
    <s v="2-Significativo/Amplio"/>
    <x v="2"/>
    <s v="Alta"/>
    <x v="1"/>
    <s v="TELEFONICA EMPRESAS DE CHILE SA"/>
    <s v="RONDA Y REVISION DE SALAS TECNICAS"/>
    <s v="16/02/2024 3:57:34"/>
    <s v="16/02/2024 3:59:09"/>
    <s v="Cerrado"/>
    <s v="CDP ANTIGUO 1"/>
    <s v="CDP ANTIGUO 2"/>
    <s v="16/02/2024 4:01:13"/>
    <s v="16/02/2024 23:50:00"/>
    <s v="RONDA Y REVISION DE SALAS TECNICAS"/>
    <s v="SE REALIZA RONDA"/>
    <d v="1899-12-30T00:01:41"/>
    <d v="1899-12-30T00:03:39"/>
    <d v="1899-12-30T00:01:58"/>
  </r>
  <r>
    <s v="INC000002618144"/>
    <s v="HOUSING"/>
    <x v="11"/>
    <s v="APQ ACCESOS"/>
    <s v="ALDO P VALENZUELA MUJICA"/>
    <s v="tct_avalen"/>
    <s v="2-Significativo/Amplio"/>
    <x v="2"/>
    <s v="Alta"/>
    <x v="1"/>
    <s v="TELEFONICA EMPRESAS DE CHILE SA"/>
    <s v="TOMA DE ALARMAS DE CLIENTE"/>
    <s v="16/02/2024 4:02:32"/>
    <s v="16/02/2024 4:03:42"/>
    <s v="Cerrado"/>
    <s v="CDP ANTIGUO 1"/>
    <s v="CDP ANTIGUO 2"/>
    <s v="16/02/2024 4:05:24"/>
    <s v="16/02/2024 23:50:00"/>
    <s v="TOMA DE ALARMAS DE CLIENTE"/>
    <s v="SE REALIZA TOMA DE ALARMAS"/>
    <d v="1899-12-30T00:01:10"/>
    <d v="1899-12-30T00:02:52"/>
    <d v="1899-12-30T00:01:42"/>
  </r>
  <r>
    <s v="INC000002618154"/>
    <s v="SAP"/>
    <x v="9"/>
    <s v="CLOUD SAP HANA"/>
    <s v="EWALD R GALAZ MILLALEO"/>
    <s v="tct_egalaz"/>
    <s v="4-Menor/Localizado"/>
    <x v="0"/>
    <s v="Baja"/>
    <x v="1"/>
    <s v="TELEFONICA GLOBAL TECHNOLOGY S.A.AGENCIA EN CHILE"/>
    <s v="Checklist diario clientes 12.02.2024"/>
    <s v="16/02/2024 9:34:16"/>
    <s v="16/02/2024 9:38:23"/>
    <s v="Cerrado"/>
    <s v="Service"/>
    <s v="Internal"/>
    <s v="16/02/2024 9:55:22"/>
    <s v="16/02/2024 23:50:00"/>
    <s v="Se adjunta Checklist Diario de los clientes;_x000a_- HCUA ECC_x000a_- Sugal ECC"/>
    <s v="Se adjunta Checklist Diario de los clientes;_x000a_- HCUA ECC_x000a_- Sugal ECC"/>
    <d v="1899-12-30T00:00:00"/>
    <d v="1899-12-30T00:21:06"/>
    <d v="1899-12-30T00:21:06"/>
  </r>
  <r>
    <s v="INC000002618159"/>
    <s v="SAP"/>
    <x v="9"/>
    <s v="CLOUD SAP HANA"/>
    <s v="EWALD R GALAZ MILLALEO"/>
    <s v="tct_egalaz"/>
    <s v="4-Menor/Localizado"/>
    <x v="0"/>
    <s v="Baja"/>
    <x v="1"/>
    <s v="TELEFONICA GLOBAL TECHNOLOGY S.A.AGENCIA EN CHILE"/>
    <s v="Checklist diario clientes 13.02.2024"/>
    <s v="16/02/2024 9:55:43"/>
    <s v="16/02/2024 9:56:55"/>
    <s v="Cerrado"/>
    <s v="Service"/>
    <s v="Internal"/>
    <s v="16/02/2024 10:57:37"/>
    <s v="16/02/2024 23:50:00"/>
    <s v="Se adjunta Checklist Diario de los clientes;_x000a_- HCUA ECC_x000a_- Sugal ECC"/>
    <s v="Se adjunta Checklist Diario de los clientes;_x000a_- HCUA ECC_x000a_- Sugal ECC"/>
    <d v="1899-12-30T00:00:00"/>
    <d v="1899-12-30T01:01:54"/>
    <d v="1899-12-30T01:01:54"/>
  </r>
  <r>
    <s v="INC000002618173"/>
    <s v="BACKUP ON DEMAND"/>
    <x v="17"/>
    <s v="SM OPERACIONES"/>
    <s v="RODRIGO VÁSQUEZ MUÑOZ"/>
    <s v="tct_decruz"/>
    <s v="4-Menor/Localizado"/>
    <x v="0"/>
    <s v="Baja"/>
    <x v="1"/>
    <s v="MOSAICO SA"/>
    <s v="ELIMINAR REPORTE DE RESPALDO"/>
    <s v="16/02/2024 10:48:16"/>
    <s v="16/02/2024 10:50:12"/>
    <s v="Cerrado"/>
    <s v="TI"/>
    <s v="SERVIDORES VIRTUALES"/>
    <s v="17/02/2024 12:19:16"/>
    <s v="17/02/2024 23:50:00"/>
    <s v="Reporte de respaldo Cliente Mosaico"/>
    <s v="FASE RESOLUCIÓN Y RECUPERACIÓN_x000a__x000a_Se efectúa contacto con cliente: N/A_x000a__x000a_Teléfono de contacto: N/A_x000a__x000a_Acciones realizadas: se elimina reporte de cliente mosaico_x000a__x000a_Solución paliativa o definitiva: se elimina reporte de cliente mosaico_x000a__x000a__x000a_Acciones de Mejora, Reco"/>
    <d v="1899-12-31T00:54:05"/>
    <d v="1899-12-31T01:31:00"/>
    <d v="1899-12-30T00:36:55"/>
  </r>
  <r>
    <s v="INC000002618539"/>
    <s v="INFRAESTRUCTURA DC"/>
    <x v="2"/>
    <s v="APQ ACCESOS"/>
    <s v="RENE E VILLEGAS CARREÑO"/>
    <s v="tct_frafea"/>
    <s v="4-Menor/Localizado"/>
    <x v="0"/>
    <s v="Baja"/>
    <x v="0"/>
    <s v="TELEFONICA CYBERSECURITY TECH CHILE SPA"/>
    <s v="INCIDENTE - DATACENTER SAN MARTIN  - PANEL SISTEMA CONTRA INCENDIOS CON ALARMA CON FALLA DE BATERIA"/>
    <s v="16/02/2024 9:30:09"/>
    <s v="16/02/2024 9:35:06"/>
    <s v="Cerrado"/>
    <s v="CDP ANTIGUO 1"/>
    <s v="CDP ANTIGUO 2"/>
    <s v="16/02/2024 12:19:29"/>
    <s v="16/02/2024 23:50:00"/>
    <s v="PREVENTIVO: SI_x000a_CODIGO DE SERVICIO: N/A_x000a_DIRECCION:  SAN MARTIN 50_x000a_QUIEN REPORTA: FRANCISCO FELIU_x000a_CONTACTO EN TERRENO: OPERACIONES DC SM / 995442858_x000a_PROBLEMA: INCIDENTE - DATACENTER SAN MARTIN  - PANEL SISTEMA CONTRA INCENDIOS CON ALARMA CON FALLA DE BATER"/>
    <s v="Fase de resolución y recuperación: INFORMACION_x000a_Se efectúa contacto con cliente: N/A_x000a_Teléfono de contacto: N/A_x000a_Acciones realizadas: INCIDENCIA RESTABLECIDA_x000a_Solución paliativa o definitiva: N/A_x000a_Acciones de Mejora, Recomendaciones: N/A_x000a_Causa Raíz: (si aplic"/>
    <d v="1899-12-30T00:00:00"/>
    <d v="1899-12-30T00:00:00"/>
    <d v="1899-12-30T00:00:00"/>
  </r>
  <r>
    <s v="INC000002618572"/>
    <s v="SAP"/>
    <x v="9"/>
    <s v="CLOUD SAP HANA"/>
    <s v="EWALD R GALAZ MILLALEO"/>
    <s v="tct_egalaz"/>
    <s v="4-Menor/Localizado"/>
    <x v="0"/>
    <s v="Baja"/>
    <x v="1"/>
    <s v="TELEFONICA GLOBAL TECHNOLOGY S.A.AGENCIA EN CHILE"/>
    <s v="Checklist diario clientes 14.02.2024"/>
    <s v="16/02/2024 10:53:23"/>
    <s v="16/02/2024 10:54:32"/>
    <s v="Cerrado"/>
    <s v="Service"/>
    <s v="Internal"/>
    <s v="16/02/2024 10:59:24"/>
    <s v="16/02/2024 23:50:00"/>
    <s v="Se adjunta Checklist Diario de los clientes;_x000a_- HCUA ECC_x000a_- Sugal ECC"/>
    <s v="Se adjunta Checklist Diario de los clientes;_x000a_- HCUA ECC_x000a_- Sugal ECC"/>
    <d v="1899-12-30T00:00:00"/>
    <d v="1899-12-30T00:06:01"/>
    <d v="1899-12-30T00:06:01"/>
  </r>
  <r>
    <s v="INC000002618574"/>
    <s v="SAP"/>
    <x v="9"/>
    <s v="CLOUD SAP HANA"/>
    <s v="EWALD R GALAZ MILLALEO"/>
    <s v="tct_egalaz"/>
    <s v="4-Menor/Localizado"/>
    <x v="0"/>
    <s v="Baja"/>
    <x v="1"/>
    <s v="TELEFONICA GLOBAL TECHNOLOGY S.A.AGENCIA EN CHILE"/>
    <s v="Checklist diario clientes 15.02.2024"/>
    <s v="16/02/2024 11:02:24"/>
    <s v="16/02/2024 11:05:29"/>
    <s v="Cerrado"/>
    <s v="Service"/>
    <s v="Internal"/>
    <s v="16/02/2024 11:06:19"/>
    <s v="16/02/2024 23:50:00"/>
    <s v="Se adjunta Checklist Diario de los clientes;_x000a_- HCUA ECC_x000a_- Sugal ECC"/>
    <s v="Se adjunta Checklist Diario de los clientes;_x000a_- HCUA ECC_x000a_- Sugal ECC"/>
    <d v="1899-12-30T00:00:00"/>
    <d v="1899-12-30T00:03:55"/>
    <d v="1899-12-30T00:03:55"/>
  </r>
  <r>
    <s v="INC000002618579"/>
    <s v="SAP"/>
    <x v="9"/>
    <s v="CLOUD SAP HANA"/>
    <s v="EWALD R GALAZ MILLALEO"/>
    <s v="tct_egalaz"/>
    <s v="4-Menor/Localizado"/>
    <x v="0"/>
    <s v="Baja"/>
    <x v="1"/>
    <s v="TELEFONICA GLOBAL TECHNOLOGY S.A.AGENCIA EN CHILE"/>
    <s v="Checklist diario clientes 16.02.2024"/>
    <s v="16/02/2024 11:25:43"/>
    <s v="16/02/2024 11:27:12"/>
    <s v="Cerrado"/>
    <s v="Service"/>
    <s v="Internal"/>
    <s v="19/02/2024 7:20:45"/>
    <s v="19/02/2024 23:50:00"/>
    <s v="Se adjunta Checklist Diario de los clientes;_x000a_- HCUA ECC_x000a_- Sugal ECC"/>
    <s v="Se adjunta Checklist Diario de los clientes;_x000a_- HCUA ECC_x000a_- Sugal ECC"/>
    <d v="1900-01-01T14:19:38"/>
    <d v="1900-01-01T19:55:02"/>
    <d v="1899-12-30T05:35:24"/>
  </r>
  <r>
    <s v="INC000002618635"/>
    <s v="TICKET-INTELIGENTE"/>
    <x v="6"/>
    <s v="GESTION TI"/>
    <s v="ALEJANDRO ACEVEDO VALENZUELA"/>
    <s v="USR_TSIGHT"/>
    <s v="1-Extenso/Generalizado"/>
    <x v="0"/>
    <s v="Baja"/>
    <x v="3"/>
    <s v="FUNDACION INSTITUTO PROFESIONAL DUOC UC"/>
    <s v="fiprdu01 - srvfs01_vm TICKET AUTOMATICO"/>
    <s v="16/02/2024 7:39:41"/>
    <s v="16/02/2024 7:39:41"/>
    <s v="Cerrado"/>
    <s v="TRUESIGHT"/>
    <s v="TRUESIGHT"/>
    <s v="16/02/2024 8:56:39"/>
    <s v="16/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FASE RESOLUCIÓN Y RECUPERACIÓN_x000a__x000a_Se efectúa contacto con cliente: gama.duoc@movistar.cl_x000a__x000a_Teléfono de contacto: No aplica._x000a__x000a_Acciones realizadas: Se revisa caso a nivel SOLARWINDS, informo que la alarma se restablece sin intervención.  Se resuelve folio._x000a__x000a_S"/>
    <d v="1899-12-30T01:15:43"/>
    <d v="1899-12-30T01:16:58"/>
    <d v="1899-12-30T00:01:15"/>
  </r>
  <r>
    <s v="INC000002618760"/>
    <s v="VPN IP - MPLS"/>
    <x v="12"/>
    <s v="GESTION CALL CENTER"/>
    <s v="DENISE CRUZAT ETCHEBERRY"/>
    <s v="frp_jserna"/>
    <s v="3-Moderado/Limitado"/>
    <x v="1"/>
    <s v="Media"/>
    <x v="1"/>
    <s v="I MUNICIPALIDAD DE GRANEROS"/>
    <s v="SSPP/ACCESO A HOSTING"/>
    <s v="16/02/2024 11:11:33"/>
    <s v="16/02/2024 11:21:32"/>
    <s v="Cerrado"/>
    <s v="COMUNICACIONES"/>
    <s v="VPN IP - MPLS"/>
    <s v="19/02/2024 13:21:23"/>
    <s v="19/02/2024 23:50:00"/>
    <s v="PREVENTIVO: NO_x000a_CODIGO DE SERVICIO:VPF2296927-L3_x000a_DIRECCION:Plaza de Armas S/N,Graneros,Rancagua_x000a_QUIEN REPORTA:Luis Retamal  932966299_x000a_CONTACTO EN TERRENO:Luis Retamal   932966299_x000a_PROBLEMA:_x000a_REQUERIMIENTO:ACCESO A HOSTING_x000a_EQUIPOS ENERGIZADO/REINICIADO:SI_x000a_HO"/>
    <s v="TEL-25032 RE: TEL-25027 INC000002618760 PERMISO DE ADMIN_x000a_Miguel Bolivar comentó\: Estimada,_x000a_Según se pudo verificar, el caso fue atendido el día 16/02/24 en el ticket de atención interno 41233 en el cual se dio el nuevo acceso a la administración del cpa"/>
    <d v="1900-01-02T01:14:51"/>
    <d v="1900-01-02T02:09:50"/>
    <d v="1899-12-30T00:54:59"/>
  </r>
  <r>
    <s v="INC000002618844"/>
    <s v="VPN IP - MPLS"/>
    <x v="17"/>
    <s v="GESTION HD"/>
    <s v="RODRIGO VÁSQUEZ MUÑOZ"/>
    <s v="frp_fpetro"/>
    <s v="3-Moderado/Limitado"/>
    <x v="1"/>
    <s v="Media"/>
    <x v="1"/>
    <s v="ARTIKOS CHILE S A"/>
    <s v="HD/Solicitud de creación de ticket / baja de respaldo /Artikos Chile S.A. varias bases"/>
    <s v="16/02/2024 9:45:48"/>
    <s v="16/02/2024 9:50:51"/>
    <s v="Cerrado"/>
    <s v="CDP ANTIGUO 1"/>
    <s v="CDP ANTIGUO 2"/>
    <s v="17/02/2024 12:22:52"/>
    <s v="17/02/2024 23:50:00"/>
    <s v="PREVENTIVO: NO_x000a_CODIGO DE SERVICIO:_x000a_DIRECCION:_x000a_QUIEN REPORTA: Raúl Ahumada Z.   +56223955448_x000a_CONTACTO EN TERRENO: Raúl Ahumada Z.   +56223955448_x000a__x000a_REQUERIMIENTO:_x000a__x000a_Estimados por favor crear ticket para baja de respaldos de las siguientes_x000a_bases según informa"/>
    <s v="FASE RESOLUCIÓN Y RECUPERACIÓN_x000a__x000a_Se efectúa contacto con cliente: N/A_x000a__x000a_Teléfono de contacto: N/A_x000a__x000a_Acciones realizadas: bd solicitadas dadas de baja en respaldo_x000a__x000a_Solución paliativa o definitiva: bd solicitadas dadas de baja en respaldo_x000a__x000a_Acciones de Mejora,"/>
    <d v="1899-12-31T02:09:18"/>
    <d v="1899-12-31T02:37:04"/>
    <d v="1899-12-30T00:27:46"/>
  </r>
  <r>
    <s v="INC000002618867"/>
    <s v="VPN IP - MPLS"/>
    <x v="5"/>
    <s v="GESTION HD"/>
    <s v="JUAN PABLO PAZ GOMPERTZ"/>
    <s v="frp_fpetro"/>
    <s v="3-Moderado/Limitado"/>
    <x v="1"/>
    <s v="Media"/>
    <x v="1"/>
    <s v="INSTITUTO PROFESIONAL DE CHILE SA"/>
    <s v="HD/_x000a_Formulario de Solicitud de IPvlan 2.0 ipchile"/>
    <s v="16/02/2024 10:06:49"/>
    <s v="16/02/2024 10:09:06"/>
    <s v="Cerrado"/>
    <s v="CDP ANTIGUO 1"/>
    <s v="CDP ANTIGUO 2"/>
    <s v="16/02/2024 11:23:29"/>
    <s v="16/02/2024 23:50:00"/>
    <s v="PREVENTIVO: NO_x000a_CODIGO DE SERVICIO:_x000a_DIRECCION:_x000a_QUIEN REPORTA: Juan Carlos Uzcategui Fuguett 56 9 9742 0921_x000a_CONTACTO EN TERRENO: Juan Carlos Uzcategui Fuguett 56 9 9742 0921_x000a_ _x000a_REQUERIMIENTO:_x000a__x000a_Junto con saludar, favor crear ticket y derivar a controller par"/>
    <s v="Se asigna IP PVLAN y se notifica a los solicitantes."/>
    <d v="1899-12-30T00:00:00"/>
    <d v="1899-12-30T01:16:40"/>
    <d v="1899-12-30T01:16:40"/>
  </r>
  <r>
    <s v="INC000002618935"/>
    <s v="VPN IP - MPLS"/>
    <x v="9"/>
    <s v="GESTION HD"/>
    <s v="NICOLAS A SAAVEDRA EGUILUZ"/>
    <s v="frp_kefern"/>
    <s v="3-Moderado/Limitado"/>
    <x v="1"/>
    <s v="Media"/>
    <x v="1"/>
    <s v="NUTRISCO CHILE SA"/>
    <s v="HD |  DUMP QAS // 16 de febrero de 2024 // Acción creación usuario SAP"/>
    <s v="16/02/2024 11:37:10"/>
    <s v="16/02/2024 11:40:26"/>
    <s v="Cerrado"/>
    <s v="CDP ANTIGUO 1"/>
    <s v="CDP ANTIGUO 2"/>
    <s v="16/02/2024 11:59:22"/>
    <s v="16/02/2024 23:50:00"/>
    <s v="PREVENTIVO: NO_x000a_CODIGO DE SERVICIO:_x000a_DIRECCION:_x000a_QUIEN REPORTA:Nicolás Saavedra Eguiluz +56 9 6187 5469_x000a_CONTACTO EN TERRENO:_x000a_PROBLEMA:_x000a_REQUERIMIENTO:_x000a__x000a_Mesa de ayuda de Estimados_x000a__x000a_Favor generar ticket en base a requerimiento de cliente NUTRISCO_x000a__x000a_Dejar en ban"/>
    <s v="Este error se produce debido al borrado de usuarios que se realiza en el_x000a_sistema SAP. La recomendación entregada por SAP es copiar el usuario sin_x000a_marcar la opción_x000a_Los datos asociados al tab comenzaran a ser creados a medida que el_x000a_nuevo usuario utilice e"/>
    <d v="1899-12-30T00:00:00"/>
    <d v="1899-12-30T00:22:12"/>
    <d v="1899-12-30T00:22:12"/>
  </r>
  <r>
    <s v="INC000002619038"/>
    <s v="HOUSING"/>
    <x v="8"/>
    <s v="BELIEVE"/>
    <s v="JORGE S LORCA LEIVA"/>
    <s v="frp_dvilca"/>
    <s v="3-Moderado/Limitado"/>
    <x v="1"/>
    <s v="Media"/>
    <x v="1"/>
    <s v="HUAWEI CHILE S A"/>
    <s v="GESTION DATACENTER/ ACCESOS /HUAWEI CHILE S A"/>
    <s v="16/02/2024 11:46:18"/>
    <s v="16/02/2024 11:48:47"/>
    <s v="Cerrado"/>
    <s v="COMUNICACIONES"/>
    <s v="VPN IP - MPLS"/>
    <s v="16/02/2024 13:26:4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42"/>
    <d v="1899-12-30T01:40:27"/>
    <d v="1899-12-30T00:32:45"/>
  </r>
  <r>
    <s v="INC000002619039"/>
    <s v="HOUSING"/>
    <x v="8"/>
    <s v="BELIEVE"/>
    <s v="JORGE S LORCA LEIVA"/>
    <s v="frp_dvilca"/>
    <s v="3-Moderado/Limitado"/>
    <x v="1"/>
    <s v="Media"/>
    <x v="1"/>
    <s v="HUAWEI CHILE S A"/>
    <s v="GESTION DATACENTER/ ACCESOS /HUAWEI CHILE S A"/>
    <s v="16/02/2024 11:46:38"/>
    <s v="16/02/2024 11:50:24"/>
    <s v="Cerrado"/>
    <s v="COMUNICACIONES"/>
    <s v="VPN IP - MPLS"/>
    <s v="16/02/2024 13:27:0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12"/>
    <d v="1899-12-30T01:40:27"/>
    <d v="1899-12-30T00:33:15"/>
  </r>
  <r>
    <s v="INC000002619040"/>
    <s v="HOUSING"/>
    <x v="8"/>
    <s v="BELIEVE"/>
    <s v="JORGE S LORCA LEIVA"/>
    <s v="frp_dvilca"/>
    <s v="3-Moderado/Limitado"/>
    <x v="1"/>
    <s v="Media"/>
    <x v="1"/>
    <s v="HUAWEI CHILE S A"/>
    <s v="GESTION DATACENTER/ ACCESOS /HUAWEI CHILE S A"/>
    <s v="16/02/2024 11:46:54"/>
    <s v="16/02/2024 11:51:55"/>
    <s v="Cerrado"/>
    <s v="COMUNICACIONES"/>
    <s v="VPN IP - MPLS"/>
    <s v="16/02/2024 13:27:29"/>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5:56"/>
    <d v="1899-12-30T01:40:35"/>
    <d v="1899-12-30T00:34:39"/>
  </r>
  <r>
    <s v="INC000002619051"/>
    <s v="HOUSING"/>
    <x v="8"/>
    <s v="BELIEVE"/>
    <s v="FERNEY D GARZON PEÑA"/>
    <s v="frp_dvilca"/>
    <s v="3-Moderado/Limitado"/>
    <x v="1"/>
    <s v="Media"/>
    <x v="1"/>
    <s v="HUAWEI CHILE S A"/>
    <s v="GESTION DATACENTER/ ACCESOS /HUAWEI CHILE S A"/>
    <s v="16/02/2024 11:52:33"/>
    <s v="16/02/2024 11:55:09"/>
    <s v="Cerrado"/>
    <s v="COMUNICACIONES"/>
    <s v="VPN IP - MPLS"/>
    <s v="16/02/2024 13:27:56"/>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36"/>
    <d v="1899-12-30T01:35:23"/>
    <d v="1899-12-30T00:30:47"/>
  </r>
  <r>
    <s v="INC000002619053"/>
    <s v="HOUSING"/>
    <x v="8"/>
    <s v="BELIEVE"/>
    <s v="FERNEY D GARZON PEÑA"/>
    <s v="frp_dvilca"/>
    <s v="3-Moderado/Limitado"/>
    <x v="1"/>
    <s v="Media"/>
    <x v="1"/>
    <s v="HUAWEI CHILE S A"/>
    <s v="GESTION DATACENTER/ ACCESOS /HUAWEI CHILE S A"/>
    <s v="16/02/2024 11:53:17"/>
    <s v="16/02/2024 11:55:29"/>
    <s v="Cerrado"/>
    <s v="COMUNICACIONES"/>
    <s v="VPN IP - MPLS"/>
    <s v="16/02/2024 13:28:22"/>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13"/>
    <d v="1899-12-30T01:35:05"/>
    <d v="1899-12-30T00:30:52"/>
  </r>
  <r>
    <s v="INC000002619059"/>
    <s v="HOUSING"/>
    <x v="8"/>
    <s v="ADMINISTRADORES RESIDENTES"/>
    <s v="FERNEY D GARZON PEÑA"/>
    <s v="frp_jugonz"/>
    <s v="3-Moderado/Limitado"/>
    <x v="1"/>
    <s v="Media"/>
    <x v="1"/>
    <s v="CENTRO DE COMPENSACION AUTOMATIZADO S A"/>
    <s v="GESTION DATACENTER/ ACCESOS / CENTRO DE COMPENSACION AUTOMATIZADO S A"/>
    <s v="16/02/2024 11:56:48"/>
    <s v="16/02/2024 12:00:44"/>
    <s v="Cerrado"/>
    <s v="COMUNICACIONES"/>
    <s v="VPN IP - MPLS"/>
    <s v="16/02/2024 18:01:19"/>
    <s v="16/02/2024 23:50:00"/>
    <s v="EMPRESA: CENTRO DE COMPENSACION AUTOMATIZADO S A_x000a_CÓDIGO DE SERVICIO: _x000a_DIRECCIÓN: AV. Presidente Prieto #226, Paine, Santiago_x000a_NOMBRE DE QUIEN REPORTA: Mario Ruiz_x000a_TELÉFONO DE QUIEN REPORTA: 983200696_x000a_NOMBRE DE CONTACTO EN TERRENO: Mario Ruiz 983200696_x000a_PROB"/>
    <m/>
    <d v="1899-12-30T05:44:38"/>
    <d v="1899-12-30T06:04:31"/>
    <d v="1899-12-30T00:19:53"/>
  </r>
  <r>
    <s v="INC000002619121"/>
    <s v="HOUSING"/>
    <x v="8"/>
    <s v="BELIEVE"/>
    <s v="FERNEY D GARZON PEÑA"/>
    <s v="frp_jolsso"/>
    <s v="3-Moderado/Limitado"/>
    <x v="1"/>
    <s v="Media"/>
    <x v="1"/>
    <s v="HUAWEI CHILE S A"/>
    <s v="GESTION DATACENTER/ ACCESOS /HUAWEI CHILE S A"/>
    <s v="16/02/2024 13:06:02"/>
    <s v="16/02/2024 13:06:50"/>
    <s v="Cerrado"/>
    <s v="COMUNICACIONES"/>
    <s v="VPN IP - MPLS"/>
    <s v="16/02/2024 17:33:1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4:06"/>
    <d v="1899-12-30T04:27:09"/>
    <d v="1899-12-30T00:23:03"/>
  </r>
  <r>
    <s v="INC000002619122"/>
    <s v="HOUSING"/>
    <x v="8"/>
    <s v="BELIEVE"/>
    <s v="FERNEY D GARZON PEÑA"/>
    <s v="frp_jolsso"/>
    <s v="3-Moderado/Limitado"/>
    <x v="1"/>
    <s v="Media"/>
    <x v="1"/>
    <s v="HUAWEI CHILE S A"/>
    <s v="GESTION DATACENTER/ ACCESOS /HUAWEI CHILE S A"/>
    <s v="16/02/2024 13:10:35"/>
    <s v="16/02/2024 13:12:04"/>
    <s v="Cerrado"/>
    <s v="COMUNICACIONES"/>
    <s v="VPN IP - MPLS"/>
    <s v="16/02/2024 17:33:32"/>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42"/>
    <d v="1899-12-30T04:22:57"/>
    <d v="1899-12-30T00:19:15"/>
  </r>
  <r>
    <s v="INC000002619123"/>
    <s v="HOUSING"/>
    <x v="8"/>
    <s v="BELIEVE"/>
    <s v="FERNEY D GARZON PEÑA"/>
    <s v="frp_jolsso"/>
    <s v="3-Moderado/Limitado"/>
    <x v="1"/>
    <s v="Media"/>
    <x v="1"/>
    <s v="HUAWEI CHILE S A"/>
    <s v="GESTION DATACENTER/ ACCESOS /HUAWEI CHILE S A"/>
    <s v="16/02/2024 13:12:37"/>
    <s v="16/02/2024 13:14:09"/>
    <s v="Cerrado"/>
    <s v="COMUNICACIONES"/>
    <s v="VPN IP - MPLS"/>
    <s v="16/02/2024 17:33:54"/>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27"/>
    <d v="1899-12-30T04:21:17"/>
    <d v="1899-12-30T00:17:50"/>
  </r>
  <r>
    <s v="INC000002619124"/>
    <s v="HOUSING"/>
    <x v="8"/>
    <s v="BELIEVE"/>
    <s v="FERNEY D GARZON PEÑA"/>
    <s v="frp_jolsso"/>
    <s v="3-Moderado/Limitado"/>
    <x v="1"/>
    <s v="Media"/>
    <x v="1"/>
    <s v="HUAWEI CHILE S A"/>
    <s v="GESTION DATACENTER/ ACCESOS /HUAWEI CHILE S A"/>
    <s v="16/02/2024 13:14:46"/>
    <s v="16/02/2024 13:16:15"/>
    <s v="Cerrado"/>
    <s v="COMUNICACIONES"/>
    <s v="VPN IP - MPLS"/>
    <s v="16/02/2024 17:34:2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6"/>
    <d v="1899-12-30T04:19:35"/>
    <d v="1899-12-30T00:16:39"/>
  </r>
  <r>
    <s v="INC000002619125"/>
    <s v="HOUSING"/>
    <x v="8"/>
    <s v="BELIEVE"/>
    <s v="FERNEY D GARZON PEÑA"/>
    <s v="frp_jolsso"/>
    <s v="3-Moderado/Limitado"/>
    <x v="1"/>
    <s v="Media"/>
    <x v="1"/>
    <s v="HUAWEI CHILE S A"/>
    <s v="GESTION DATACENTER/ ACCESOS /HUAWEI CHILE S A"/>
    <s v="16/02/2024 13:17:12"/>
    <s v="16/02/2024 13:18:49"/>
    <s v="Cerrado"/>
    <s v="COMUNICACIONES"/>
    <s v="VPN IP - MPLS"/>
    <s v="16/02/2024 17:35:03"/>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7"/>
    <d v="1899-12-30T04:17:51"/>
    <d v="1899-12-30T00:14:54"/>
  </r>
  <r>
    <s v="INC000002619206"/>
    <s v="VPN IP - MPLS"/>
    <x v="5"/>
    <s v="GESTION HD"/>
    <s v="OSCAR A RAMIREZ SOTO"/>
    <s v="frp_fpetro"/>
    <s v="3-Moderado/Limitado"/>
    <x v="1"/>
    <s v="Media"/>
    <x v="1"/>
    <s v="HORTIFRUT S.A"/>
    <s v="HD/_x000a_Solicitud de cuentas VPN XMS"/>
    <s v="16/02/2024 12:25:49"/>
    <s v="16/02/2024 12:27:33"/>
    <s v="Cerrado"/>
    <s v="CDP ANTIGUO 1"/>
    <s v="CDP ANTIGUO 2"/>
    <s v="19/02/2024 9:55:16"/>
    <s v="19/02/2024 23:50:00"/>
    <s v="PREVENTIVO: NO_x000a_CODIGO DE SERVICIO:_x000a_DIRECCION:_x000a_QUIEN REPORTA:  rodrigo von hausen 957139471_x000a_CONTACTO EN TERRENO:  rodrigo von hausen 957139471_x000a__x000a_REQUERIMIENTO:_x000a__x000a_Favor su ayuda para crear cuenta VPN para los siguientes usuarios y_x000a_accesos._x000a__x000a_Usuarios:_x000a_bboza_x"/>
    <s v="Se genera usuario vpn ssl con los accesos solicitados, se envían ususarios por correo de manera privda se cierra ticket."/>
    <d v="1900-01-01T16:54:45"/>
    <d v="1900-01-01T21:29:27"/>
    <d v="1899-12-30T04:34:42"/>
  </r>
  <r>
    <s v="INC000002619246"/>
    <s v="TICKET-INTELIGENTE"/>
    <x v="7"/>
    <s v="DUOC TICKET AUTOMATICO"/>
    <s v="VICTOR SEPULVEDA GAMARRA"/>
    <s v="USR_TSIGHT"/>
    <s v="1-Extenso/Generalizado"/>
    <x v="0"/>
    <s v="Baja"/>
    <x v="3"/>
    <s v="FUNDACION INSTITUTO PROFESIONAL DUOC UC"/>
    <s v="fiprdu01 - liceo_andes TICKET AUTOMATICO"/>
    <s v="16/02/2024 12:50:02"/>
    <s v="16/02/2024 12:50:02"/>
    <s v="Cerrado"/>
    <s v="TI"/>
    <s v="SISTEMAS OPERATIVOS"/>
    <s v="16/02/2024 16:42:21"/>
    <s v="16/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 sitio reportado y este se encuentra operativo y redireccionando a sitio final. Se adjunta evidencia."/>
    <d v="1899-12-30T02:58:48"/>
    <d v="1899-12-30T03:52:19"/>
    <d v="1899-12-30T00:53:31"/>
  </r>
  <r>
    <s v="INC000002619404"/>
    <s v="HOUSING"/>
    <x v="13"/>
    <s v="BELIEVE"/>
    <s v="CRISTOPHER MALDONADO ROMERO"/>
    <s v="frp_jolsso"/>
    <s v="3-Moderado/Limitado"/>
    <x v="1"/>
    <s v="Media"/>
    <x v="1"/>
    <s v="CAJA DE COMPENSACION DE ASIGNACION FAMILIAR LOS HEROES"/>
    <s v="GESTION DATACENTER/ ACCESOS /CAJA DE COMPENSACION DE ASIGNACION FAMILIAR LOS HEROES"/>
    <s v="16/02/2024 19:06:14"/>
    <s v="16/02/2024 19:07:35"/>
    <s v="Cerrado"/>
    <s v="COMUNICACIONES"/>
    <s v="VPN IP - MPLS"/>
    <s v="16/02/2024 19:24:16"/>
    <s v="16/02/2024 23:50:00"/>
    <s v="EMPRESA:CAJA DE COMPENSACION DE ASIGNACION FAMILIAR LOS HEROES_x000a_CÓDIGO DE SERVICIO: _x000a_DIRECCIÓN:Av. Apoquindo #7071, Las Condes, Santiago_x000a_NOMBRE DE QUIEN REPORTA: José Monteverde_x000a_TELÉFONO DE QUIEN REPORTA: 569 9236 7859_x000a_NOMBRE DE CONTACTO EN TERRENO: _x000a_REQ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9:43"/>
    <d v="1899-12-30T00:18:02"/>
    <d v="1899-12-30T00:08:19"/>
  </r>
  <r>
    <s v="INC000002619609"/>
    <s v="VPN IP - MPLS"/>
    <x v="2"/>
    <s v="GESTION HD"/>
    <s v="YORDI M HURTADO ARAYA"/>
    <s v="frp_jancha"/>
    <s v="4-Menor/Localizado"/>
    <x v="0"/>
    <s v="Baja"/>
    <x v="1"/>
    <s v="BANCO DEL ESTADO DE CHILE"/>
    <s v="HD/CAMBIO DE MEDIOS MAGNETICOS"/>
    <s v="16/02/2024 15:01:35"/>
    <s v="16/02/2024 15:02:33"/>
    <s v="Cerrado"/>
    <s v="CDP ANTIGUO 1"/>
    <s v="CDP ANTIGUO 2"/>
    <s v="16/02/2024 19:59:03"/>
    <s v="16/02/2024 23:50:00"/>
    <s v="PREVENTIVO: NO_x000a_CODIGO DE SERVICIO:No tiene _x000a_DIRECCION:SAN MARTIN 50, 2DO PISO SANTIAGO_x000a_QUIEN REPORTA:Victor Altamirano_x000a_CONTACTO EN TERRENO:Victor Altamirano - 958191881_x000a_PROBLEMA:_x000a_REQUERIMIENTO:CAMBIO DE MEDIOS MAGNETICOS_x000a_EQUIPOS ENERGIZADO/REINICIADO:no"/>
    <s v="CAMBIÓ DE CINTA OK"/>
    <d v="1899-12-30T04:25:04"/>
    <d v="1899-12-30T04:57:28"/>
    <d v="1899-12-30T00:32:24"/>
  </r>
  <r>
    <s v="INC000002619635"/>
    <s v="HOUSING"/>
    <x v="14"/>
    <s v="BELIEVE"/>
    <s v="FRANCISCO J FELIU ABARCA"/>
    <s v="frp_jolsso"/>
    <s v="3-Moderado/Limitado"/>
    <x v="1"/>
    <s v="Media"/>
    <x v="1"/>
    <s v="BRINK S CHILE S A"/>
    <s v="GESTION DATACENTER/ ACCESOS /BRINK S CHILE S A"/>
    <s v="16/02/2024 15:59:58"/>
    <s v="16/02/2024 16:01:53"/>
    <s v="Cerrado"/>
    <s v="TI"/>
    <s v="INFRAESTRUCTURA"/>
    <s v="16/02/2024 16:54:46"/>
    <s v="16/02/2024 23:50:00"/>
    <s v="EMPRESA:BRINK S CHILE S A_x000a_CÓDIGO DE SERVICIO: _x000a_DIRECCIÓN:Calle San Martin #50, Santiago Centro, Santiago_x000a_NOMBRE DE QUIEN REPORTA: Guillermo Henríquez González_x000a_TELÉFONO DE QUIEN REPORTA: 956670632_x000a_NOMBRE DE CONTACTO EN TERRENO: _x000a_REQUERIMIENTO:  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1:55"/>
    <d v="1899-12-30T00:54:48"/>
    <d v="1899-12-30T00:02:53"/>
  </r>
  <r>
    <s v="INC000002619658"/>
    <s v="HOUSING"/>
    <x v="13"/>
    <s v="BELIEVE"/>
    <s v="JAVIER J BRAVO CARVAJAL"/>
    <s v="frp_jolsso"/>
    <s v="3-Moderado/Limitado"/>
    <x v="1"/>
    <s v="Media"/>
    <x v="1"/>
    <s v="BANCO SANTANDER CHILE"/>
    <s v="GESTION DATACENTER/ ACCESOS /BANCO SANTANDER CHILE"/>
    <s v="16/02/2024 20:11:09"/>
    <s v="16/02/2024 20:12:20"/>
    <s v="Cerrado"/>
    <s v="COMUNICACIONES"/>
    <s v="VPN IP - MPLS"/>
    <s v="16/02/2024 21:33:49"/>
    <s v="16/02/2024 23:50:00"/>
    <s v="EMPRESA:BANCO SANTANDER CHILE_x000a_CÓDIGO DE SERVICIO: _x000a_DIRECCIÓN:Av. Apoquindo #7071, Las Condes, Santiago_x000a_NOMBRE DE QUIEN REPORTA: Christian Tapia_x000a_TELÉFONO DE QUIEN REPORTA: 56981568202_x000a_NOMBRE DE CONTACTO EN TERRENO: _x000a_REQUERIMIENTO:Reemplazo Dimm Rack 1 en"/>
    <s v="accesos autorizados"/>
    <d v="1899-12-30T00:00:00"/>
    <d v="1899-12-30T01:22:40"/>
    <d v="1899-12-30T01:22:40"/>
  </r>
  <r>
    <s v="INC000002619681"/>
    <s v="HOUSING"/>
    <x v="11"/>
    <s v="APQ ACCESOS"/>
    <s v="ALDO P VALENZUELA MUJICA"/>
    <s v="tct_avalen"/>
    <s v="2-Significativo/Amplio"/>
    <x v="2"/>
    <s v="Alta"/>
    <x v="1"/>
    <s v="TELEFONICA EMPRESAS DE CHILE SA"/>
    <s v="RONDA Y REVISION DE SALAS TECNICAS"/>
    <s v="17/02/2024 4:57:13"/>
    <s v="17/02/2024 4:58:19"/>
    <s v="Cerrado"/>
    <s v="CDP ANTIGUO 1"/>
    <s v="CDP ANTIGUO 2"/>
    <s v="17/02/2024 5:00:58"/>
    <s v="17/02/2024 23:50:00"/>
    <s v="RONDA Y REVISION DE SALAS TECNICAS"/>
    <s v="SE REALIZA RONDA"/>
    <d v="1899-12-30T00:02:11"/>
    <d v="1899-12-30T00:03:45"/>
    <d v="1899-12-30T00:01:34"/>
  </r>
  <r>
    <s v="INC000002619683"/>
    <s v="HOUSING"/>
    <x v="11"/>
    <s v="APQ ACCESOS"/>
    <s v="ALDO P VALENZUELA MUJICA"/>
    <s v="tct_avalen"/>
    <s v="2-Significativo/Amplio"/>
    <x v="2"/>
    <s v="Alta"/>
    <x v="1"/>
    <s v="TELEFONICA EMPRESAS DE CHILE SA"/>
    <s v="TOMA DE ALARMAS DE CLIENTE"/>
    <s v="17/02/2024 5:01:23"/>
    <s v="17/02/2024 5:02:23"/>
    <s v="Cerrado"/>
    <s v="CDP ANTIGUO 1"/>
    <s v="CDP ANTIGUO 2"/>
    <s v="17/02/2024 5:04:31"/>
    <s v="17/02/2024 23:50:00"/>
    <s v="TOMA DE ALARMAS DE CLIENTE"/>
    <s v="SE REALIZA TOMA DE ALARMAS"/>
    <d v="1899-12-30T00:01:36"/>
    <d v="1899-12-30T00:03:08"/>
    <d v="1899-12-30T00:01:32"/>
  </r>
  <r>
    <s v="INC000002619866"/>
    <s v="HOSTING VIRTUAL"/>
    <x v="6"/>
    <s v="SM OPERACIONES"/>
    <s v="RICARDO R GALLEGOS OYANEDER"/>
    <s v="tct_rgalle"/>
    <s v="4-Menor/Localizado"/>
    <x v="0"/>
    <s v="Baja"/>
    <x v="1"/>
    <s v="TELEFONICA GLOBAL TECHNOLOGY S.A.AGENCIA EN CHILE"/>
    <s v="sesión de trabajo por error recepción correos exchange apremiase"/>
    <s v="16/02/2024 17:21:31"/>
    <s v="16/02/2024 17:21:44"/>
    <s v="Cerrado"/>
    <s v="TI"/>
    <s v="SISTEMAS OPERATIVOS"/>
    <s v="16/02/2024 17:23:32"/>
    <s v="16/02/2024 23:50:00"/>
    <s v="sesión de trabajo por error recepción correos exchange apremiase"/>
    <s v="sesión de trabajo por error recepción correos exchange apremiase"/>
    <d v="1899-12-30T00:00:00"/>
    <d v="1899-12-30T00:02:01"/>
    <d v="1899-12-30T00:02:01"/>
  </r>
  <r>
    <s v="INC000002619867"/>
    <s v="HOSTING VIRTUAL"/>
    <x v="6"/>
    <s v="SM OPERACIONES"/>
    <s v="RICARDO R GALLEGOS OYANEDER"/>
    <s v="tct_rgalle"/>
    <s v="4-Menor/Localizado"/>
    <x v="0"/>
    <s v="Baja"/>
    <x v="1"/>
    <s v="TELEFONICA GLOBAL TECHNOLOGY S.A.AGENCIA EN CHILE"/>
    <s v="Reunión de coordinación en conjunto a JP proyecto migración servidores Duoc a VDC."/>
    <s v="16/02/2024 17:21:49"/>
    <s v="16/02/2024 17:22:00"/>
    <s v="Cerrado"/>
    <s v="TI"/>
    <s v="SISTEMAS OPERATIVOS"/>
    <s v="16/02/2024 17:38:45"/>
    <s v="16/02/2024 23:50:00"/>
    <s v="Reunión de coordinación en conjunto a JP proyecto migración servidores Duoc a VDC."/>
    <s v="Reunión de coordinación en conjunto a JP proyecto migración servidores Duoc a VDC."/>
    <d v="1899-12-30T00:00:00"/>
    <d v="1899-12-30T00:16:56"/>
    <d v="1899-12-30T00:16:56"/>
  </r>
  <r>
    <s v="INC000002619868"/>
    <s v="HOSTING VIRTUAL"/>
    <x v="6"/>
    <s v="SM OPERACIONES"/>
    <s v="RICARDO R GALLEGOS OYANEDER"/>
    <s v="tct_rgalle"/>
    <s v="4-Menor/Localizado"/>
    <x v="0"/>
    <s v="Baja"/>
    <x v="1"/>
    <s v="TELEFONICA GLOBAL TECHNOLOGY S.A.AGENCIA EN CHILE"/>
    <s v="Levantamiento y revisión servidores a migrar a VDC en conjunto a ingeniero residente DUOC"/>
    <s v="16/02/2024 17:22:06"/>
    <s v="16/02/2024 17:22:20"/>
    <s v="Cerrado"/>
    <s v="TI"/>
    <s v="SISTEMAS OPERATIVOS"/>
    <s v="16/02/2024 17:39:22"/>
    <s v="16/02/2024 23:50:00"/>
    <s v="Levantamiento y revisión servidores a migrar a VDC en conjunto a ingeniero residente DUOC"/>
    <s v="Levantamiento y revisión servidores a migrar a VDC en conjunto a ingeniero residente DUOC"/>
    <d v="1899-12-30T00:00:00"/>
    <d v="1899-12-30T00:17:16"/>
    <d v="1899-12-30T00:17:16"/>
  </r>
  <r>
    <s v="INC000002619894"/>
    <s v="TICKET-INTELIGENTE"/>
    <x v="6"/>
    <s v="GESTION TI"/>
    <s v="RICARDO R GALLEGOS OYANEDER"/>
    <s v="USR_TSIGHT"/>
    <s v="1-Extenso/Generalizado"/>
    <x v="0"/>
    <s v="Baja"/>
    <x v="3"/>
    <s v="FUNDACION INSTITUTO PROFESIONAL DUOC UC"/>
    <s v="fiprdu01 - srvfs01_vm TICKET AUTOMATICO"/>
    <s v="16/02/2024 18:05:37"/>
    <s v="16/02/2024 18:05:37"/>
    <s v="Cerrado"/>
    <s v="TRUESIGHT"/>
    <s v="TRUESIGHT"/>
    <s v="18/02/2024 16:03:50"/>
    <s v="18/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21:56:09"/>
    <d v="1899-12-31T21:58:13"/>
    <d v="1899-12-30T00:02:04"/>
  </r>
  <r>
    <s v="INC000002619943"/>
    <s v="RED INTERNA"/>
    <x v="2"/>
    <s v="APQ ACCESOS"/>
    <s v="YORDI M HURTADO ARAYA"/>
    <s v="tct_yorhua"/>
    <s v="4-Menor/Localizado"/>
    <x v="0"/>
    <s v="Baja"/>
    <x v="1"/>
    <s v="TELEFONICA CYBERSECURITY TECH CHILE SPA"/>
    <s v="RONDA SALAS TIC POR ENTREGA DE TURNO"/>
    <s v="16/02/2024 19:57:03"/>
    <s v="16/02/2024 19:57:32"/>
    <s v="Cerrado"/>
    <s v="CDP ANTIGUO 1"/>
    <s v="CDP ANTIGUO 2"/>
    <s v="16/02/2024 21:28:47"/>
    <s v="16/02/2024 23:50:00"/>
    <s v="RONDA SALAS TIC POR ENTREGA DE TURNO"/>
    <s v="RONDA REALIZADA"/>
    <d v="1899-12-30T00:00:00"/>
    <d v="1899-12-30T01:31:44"/>
    <d v="1899-12-30T01:31:44"/>
  </r>
  <r>
    <s v="INC000002619944"/>
    <s v="RED INTERNA"/>
    <x v="2"/>
    <s v="APQ ACCESOS"/>
    <s v="YORDI M HURTADO ARAYA"/>
    <s v="tct_yorhua"/>
    <s v="4-Menor/Localizado"/>
    <x v="0"/>
    <s v="Baja"/>
    <x v="1"/>
    <s v="TELEFONICA CYBERSECURITY TECH CHILE SPA"/>
    <s v="RONDA TOMA DE TEMPERATURAS SALAS TIC 20:30"/>
    <s v="16/02/2024 19:57:50"/>
    <s v="16/02/2024 19:58:29"/>
    <s v="Cerrado"/>
    <s v="CDP ANTIGUO 1"/>
    <s v="CDP ANTIGUO 2"/>
    <s v="16/02/2024 21:28:31"/>
    <s v="16/02/2024 23:50:00"/>
    <s v="RONDA TOMA DE TEMPERATURAS SALAS TIC 20:30"/>
    <s v="RONDA REALIZADA"/>
    <d v="1899-12-30T00:00:00"/>
    <d v="1899-12-30T01:30:41"/>
    <d v="1899-12-30T01:30:41"/>
  </r>
  <r>
    <s v="INC000002619946"/>
    <s v="RED INTERNA"/>
    <x v="2"/>
    <s v="APQ ACCESOS"/>
    <s v="YORDI M HURTADO ARAYA"/>
    <s v="tct_yorhua"/>
    <s v="4-Menor/Localizado"/>
    <x v="0"/>
    <s v="Baja"/>
    <x v="1"/>
    <s v="TELEFONICA CYBERSECURITY TECH CHILE SPA"/>
    <s v="RONDA TOMA DE TEMPERATURAS SALAS TIC 00:30"/>
    <s v="16/02/2024 19:59:30"/>
    <s v="16/02/2024 19:59:59"/>
    <s v="Cerrado"/>
    <s v="CDP ANTIGUO 1"/>
    <s v="CDP ANTIGUO 2"/>
    <s v="16/02/2024 21:28:16"/>
    <s v="16/02/2024 23:50:00"/>
    <s v="RONDA TOMA DE TEMPERATURAS SALAS TIC 00:30"/>
    <s v="RONDA REALIZADA"/>
    <d v="1899-12-30T00:00:00"/>
    <d v="1899-12-30T01:28:46"/>
    <d v="1899-12-30T01:28:46"/>
  </r>
  <r>
    <s v="INC000002619947"/>
    <s v="RED INTERNA"/>
    <x v="2"/>
    <s v="APQ ACCESOS"/>
    <s v="YORDI M HURTADO ARAYA"/>
    <s v="tct_yorhua"/>
    <s v="4-Menor/Localizado"/>
    <x v="0"/>
    <s v="Baja"/>
    <x v="1"/>
    <s v="TELEFONICA CYBERSECURITY TECH CHILE SPA"/>
    <s v="RONDA TOMA DE TEMPERATURAS SALAS TIC 04:30"/>
    <s v="16/02/2024 20:00:12"/>
    <s v="16/02/2024 20:00:44"/>
    <s v="Cerrado"/>
    <s v="CDP ANTIGUO 1"/>
    <s v="CDP ANTIGUO 2"/>
    <s v="16/02/2024 21:27:59"/>
    <s v="16/02/2024 23:50:00"/>
    <s v="RONDA TOMA DE TEMPERATURAS SALAS TIC 04:30"/>
    <s v="RONDA REALIZADA"/>
    <d v="1899-12-30T00:00:00"/>
    <d v="1899-12-30T01:27:47"/>
    <d v="1899-12-30T01:27:47"/>
  </r>
  <r>
    <s v="INC000002619980"/>
    <s v="BACKUP ON DEMAND"/>
    <x v="17"/>
    <s v="BACK UP DATA CENTER (BACKUP ON DEMAND)"/>
    <s v="RODRIGO VÁSQUEZ MUÑOZ"/>
    <s v="tct_rvasqu"/>
    <s v="4-Menor/Localizado"/>
    <x v="0"/>
    <s v="Baja"/>
    <x v="1"/>
    <s v="TELEFONICA GLOBAL TECHNOLOGY S.A.AGENCIA EN CHILE"/>
    <s v="revision estado de plataformas veritas"/>
    <s v="17/02/2024 8:41:46"/>
    <s v="17/02/2024 8:43:28"/>
    <s v="Cerrado"/>
    <s v="CDP ANTIGUO 1"/>
    <s v="CDP ANTIGUO 2"/>
    <s v="19/02/2024 12:58:32"/>
    <s v="19/02/2024 23:50:00"/>
    <s v="revision estado de plataformas veritas, fin de semana, gestion respaldos fallidos, estado discos, espacios, revision procesos"/>
    <s v="FASE RESOLUCIÓN Y RECUPERACIÓN_x000a__x000a_Se efectúa contacto con cliente: N/A_x000a__x000a_Teléfono de contacto: N/A_x000a__x000a_Acciones realizadas: plataformas revisadas en su totalidad los dias sabado y domingo para asegurar continuidad operativa 24/7_x000a__x000a_Solución paliativa o definitiv"/>
    <d v="1900-01-01T04:15:04"/>
    <d v="1900-01-01T04:16:46"/>
    <d v="1899-12-30T00:01:42"/>
  </r>
  <r>
    <s v="INC000002620015"/>
    <s v="VPN IP - MPLS"/>
    <x v="5"/>
    <s v="GESTION HD"/>
    <s v="OSCAR A RAMIREZ SOTO"/>
    <s v="frp_cnavar"/>
    <s v="4-Menor/Localizado"/>
    <x v="0"/>
    <s v="Baja"/>
    <x v="1"/>
    <s v="HORTIFRUT S.A"/>
    <s v="Pdte Horario hábil HD/  Creación VPN site to Site Telefónica AWS UK |"/>
    <s v="16/02/2024 19:18:04"/>
    <s v="16/02/2024 19:21:08"/>
    <s v="Cerrado"/>
    <s v="CDP ANTIGUO 1"/>
    <s v="CDP ANTIGUO 2"/>
    <s v="21/02/2024 16:36:39"/>
    <s v="21/02/2024 23:50:00"/>
    <s v="PREVENTIVO: NO_x000a_CODIGO DE SERVICIO: VPN_x000a_DIRECCION: _x000a_NOMBRE QUIEN REPORTA: Tech Corporate Lead IT +56 957139471_x000a_NOMBRE CONTACTO EN TERRENO:  _x000a_PROBLEMA: _x000a_REQUERIMIENTO:_x000a__x000a_Junto con saludar, solicito de su ayuda dado que es necesario establecer_x000a_una VPN site t"/>
    <s v="Estimados, se resuelve ticket sin acción, ya que se le solicitó a cliente en más de una ocasión por correo corregir archivo word y información para poder realizar la configuración por el lado de TCCT."/>
    <d v="1900-01-03T19:42:12"/>
    <d v="1900-01-03T21:18:35"/>
    <d v="1899-12-30T01:36:23"/>
  </r>
  <r>
    <s v="INC000002620106"/>
    <s v="HOUSING"/>
    <x v="11"/>
    <s v="APQ ACCESOS"/>
    <s v="JAIRO A SALINAS GARAY"/>
    <s v="tct_jsalin"/>
    <s v="3-Moderado/Limitado"/>
    <x v="1"/>
    <s v="Media"/>
    <x v="1"/>
    <s v="TELEFONICA EMPRESAS DE CHILE SA"/>
    <s v="RONDA Y REVISION DE SALAS TECNICAS"/>
    <s v="16/02/2024 19:24:05"/>
    <s v="16/02/2024 19:25:20"/>
    <s v="Cerrado"/>
    <s v="CDP ANTIGUO 1"/>
    <s v="CDP ANTIGUO 2"/>
    <s v="16/02/2024 19:25:20"/>
    <s v="16/02/2024 23:50:00"/>
    <s v="RONDA Y REVISION DE SALAS TECNICAS"/>
    <s v="RONDA REALIZADA."/>
    <d v="1899-12-30T00:00:00"/>
    <d v="1899-12-30T00:01:15"/>
    <d v="1899-12-30T00:01:15"/>
  </r>
  <r>
    <s v="INC000002620107"/>
    <s v="HOUSING"/>
    <x v="11"/>
    <s v="APQ ACCESOS"/>
    <s v="JAIRO A SALINAS GARAY"/>
    <s v="tct_jsalin"/>
    <s v="3-Moderado/Limitado"/>
    <x v="1"/>
    <s v="Media"/>
    <x v="1"/>
    <s v="TELEFONICA EMPRESAS DE CHILE SA"/>
    <s v="TOMA DE ALARMAS DE CLIENTE"/>
    <s v="16/02/2024 19:25:29"/>
    <s v="16/02/2024 19:26:54"/>
    <s v="Cerrado"/>
    <s v="CDP ANTIGUO 1"/>
    <s v="CDP ANTIGUO 2"/>
    <s v="16/02/2024 19:26:54"/>
    <s v="16/02/2024 23:50:00"/>
    <s v="TOMA DE ALARMAS DE CLIENTE"/>
    <s v="TOMA DE ALARMAS REALIZADA."/>
    <d v="1899-12-30T00:00:00"/>
    <d v="1899-12-30T00:01:25"/>
    <d v="1899-12-30T00:01:25"/>
  </r>
  <r>
    <s v="INC000002620286"/>
    <s v="TICKET-INTELIGENTE"/>
    <x v="6"/>
    <s v="GESTION TI"/>
    <s v="RICARDO R GALLEGOS OYANEDER"/>
    <s v="USR_TSIGHT"/>
    <s v="1-Extenso/Generalizado"/>
    <x v="0"/>
    <s v="Baja"/>
    <x v="3"/>
    <s v="COAGRA S A"/>
    <s v="coagra01 - sap_prod_e_vm TICKET AUTOMATICO"/>
    <s v="16/02/2024 22:22:10"/>
    <s v="16/02/2024 22:22:10"/>
    <s v="Cerrado"/>
    <s v="TRUESIGHT"/>
    <s v="TRUESIGHT"/>
    <s v="18/02/2024 16:01:50"/>
    <s v="1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17:38:36"/>
    <d v="1899-12-31T17:39:40"/>
    <d v="1899-12-30T00:01:04"/>
  </r>
  <r>
    <s v="INC000002620739"/>
    <s v="HOUSING"/>
    <x v="8"/>
    <s v="ADMINISTRADORES RESIDENTES"/>
    <s v="JAIRO A SALINAS GARAY"/>
    <s v="frp_jugonz"/>
    <s v="3-Moderado/Limitado"/>
    <x v="1"/>
    <s v="Media"/>
    <x v="1"/>
    <s v="TELEFONICA EMPRESAS DE CHILE SA"/>
    <s v="GESTION DATACENTER/ ACCESOS / REDBANC-DXC"/>
    <s v="17/02/2024 17:48:19"/>
    <s v="17/02/2024 17:50:50"/>
    <s v="Cerrado"/>
    <s v="COMUNICACIONES"/>
    <s v="VPN IP - MPLS"/>
    <s v="17/02/2024 18:26:22"/>
    <s v="17/02/2024 23:50:00"/>
    <s v="EMPRESA: REDBANC-DXC_x000a_CÓDIGO DE SERVICIO: _x000a_DIRECCIÓN: Av. Presidente Prieto #226, Paine, Santiago_x000a_NOMBRE DE QUIEN REPORTA: Operador Data Center Sites_x000a_TELÉFONO DE QUIEN REPORTA: Dcpaine.operaciones@tic.cl_x000a_NOMBRE DE CONTACTO EN TERRENO: Luis Miguel Sierra 9"/>
    <s v="ACCESOS AUTORIZADOS."/>
    <d v="1899-12-30T00:31:43"/>
    <d v="1899-12-30T00:38:03"/>
    <d v="1899-12-30T00:06:20"/>
  </r>
  <r>
    <s v="INC000002620740"/>
    <s v="VPN IP - MPLS"/>
    <x v="18"/>
    <s v="GESTION HD"/>
    <s v="CRISTOBAL I REYES DELGADO"/>
    <s v="frp_fpetro"/>
    <s v="3-Moderado/Limitado"/>
    <x v="1"/>
    <s v="Media"/>
    <x v="1"/>
    <s v="FUNDACION INSTITUTO PROFESIONAL DUOC UC"/>
    <s v="HD/RV: Procesos DATASTAGE Director 17/02/2024"/>
    <s v="17/02/2024 17:50:29"/>
    <s v="17/02/2024 17:51:44"/>
    <s v="Cerrado"/>
    <s v="TI"/>
    <s v="BASES DE DATOS"/>
    <s v="17/02/2024 21:47:50"/>
    <s v="17/02/2024 23:50:00"/>
    <s v="PREVENTIVO: NO_x000a_CODIGO DE SERVICIO:_x000a_DIRECCION:_x000a_QUIEN REPORTA: Cristobal Reyes Delgado  9 6664 3831_x000a_CONTACTO EN TERRENO: Cristobal Reyes Delgado  9 6664 3831_x000a__x000a_REQUERIMIENTO:_x000a__x000a_Buenas tardes. Favor su apoyo en la creación de un ticket por la revisión_x000a_realiza"/>
    <s v="Buenos dias. Se informa que las tareas informadas han finalizado. Se adjunta evidencia."/>
    <d v="1899-12-30T00:01:15"/>
    <d v="1899-12-30T03:57:21"/>
    <d v="1899-12-30T03:56:06"/>
  </r>
  <r>
    <s v="INC000002620913"/>
    <s v="VPN IP - MPLS"/>
    <x v="5"/>
    <s v="GESTION HD"/>
    <s v="LUIS A VILLASMIL CASTILLO"/>
    <s v="frp_fpetro"/>
    <s v="3-Moderado/Limitado"/>
    <x v="1"/>
    <s v="Media"/>
    <x v="1"/>
    <s v="HORTIFRUT S.A"/>
    <s v="HD/_x000a_Creacion cuenta VPN"/>
    <s v="17/02/2024 11:32:16"/>
    <s v="17/02/2024 11:33:43"/>
    <s v="Cerrado"/>
    <s v="CDP ANTIGUO 1"/>
    <s v="CDP ANTIGUO 2"/>
    <s v="19/02/2024 11:59:14"/>
    <s v="19/02/2024 23:50:00"/>
    <s v="PREVENTIVO: NO_x000a_CODIGO DE SERVICIO:_x000a_DIRECCION:_x000a_QUIEN REPORTA:_x000a_CONTACTO EN TERRENO:_x000a_PROBLEMA:_x000a_REQUERIMIENTO:_x000a__x000a__x000a_Favor su ayuda para activar cuenta VPN de usuario isecurion con los mismos_x000a_accesos por un periodo de 1 mes, quedo atento a su pronta respuesta."/>
    <m/>
    <d v="1899-12-31T18:49:25"/>
    <d v="1900-01-01T00:26:58"/>
    <d v="1899-12-30T05:37:33"/>
  </r>
  <r>
    <s v="INC000002620978"/>
    <s v="RED INTERNA"/>
    <x v="10"/>
    <s v="APOQUINDO TI"/>
    <s v="RICARDO F ORELLANA MARDONES"/>
    <s v="tct_rorell"/>
    <s v="4-Menor/Localizado"/>
    <x v="0"/>
    <s v="Baja"/>
    <x v="0"/>
    <s v="TELEFONICA EMPRESAS DE CHILE SA"/>
    <s v="RONDA  Y MEDICIÓN DE TEMPERATURAS EN SALAS TIC 07:30"/>
    <s v="18/02/2024 0:18:38"/>
    <s v="18/02/2024 0:19:52"/>
    <s v="Cerrado"/>
    <s v="TI"/>
    <s v="CLIMA"/>
    <s v="18/02/2024 7:34:30"/>
    <s v="18/02/2024 23:50:00"/>
    <m/>
    <s v="ACT REALIZADA SIN NOVEDAD"/>
    <d v="1899-12-30T00:00:00"/>
    <d v="1899-12-30T00:00:00"/>
    <d v="1899-12-30T00:00:00"/>
  </r>
  <r>
    <s v="INC000002621216"/>
    <s v="HOUSING"/>
    <x v="11"/>
    <s v="APQ ACCESOS"/>
    <s v="JAIRO A SALINAS GARAY"/>
    <s v="tct_jsalin"/>
    <s v="3-Moderado/Limitado"/>
    <x v="1"/>
    <s v="Media"/>
    <x v="1"/>
    <s v="TELEFONICA EMPRESAS DE CHILE SA"/>
    <s v="RONDA Y REVISION DE SALAS TECNICAS"/>
    <s v="17/02/2024 19:19:20"/>
    <s v="17/02/2024 19:21:00"/>
    <s v="Cerrado"/>
    <s v="CDP ANTIGUO 1"/>
    <s v="CDP ANTIGUO 2"/>
    <s v="17/02/2024 19:21:00"/>
    <s v="17/02/2024 23:50:00"/>
    <s v="RONDA Y REVISION DE SALAS TECNICAS"/>
    <s v="RONDA REALIZADA."/>
    <d v="1899-12-30T00:00:00"/>
    <d v="1899-12-30T00:01:40"/>
    <d v="1899-12-30T00:01:40"/>
  </r>
  <r>
    <s v="INC000002621217"/>
    <s v="HOUSING"/>
    <x v="11"/>
    <s v="APQ ACCESOS"/>
    <s v="JAIRO A SALINAS GARAY"/>
    <s v="tct_jsalin"/>
    <s v="3-Moderado/Limitado"/>
    <x v="1"/>
    <s v="Media"/>
    <x v="1"/>
    <s v="TELEFONICA EMPRESAS DE CHILE SA"/>
    <s v="TOMA DE ALARMAS DE CLIENTE"/>
    <s v="17/02/2024 19:21:06"/>
    <s v="17/02/2024 19:22:20"/>
    <s v="Cerrado"/>
    <s v="CDP ANTIGUO 1"/>
    <s v="CDP ANTIGUO 2"/>
    <s v="17/02/2024 19:22:20"/>
    <s v="17/02/2024 23:50:00"/>
    <s v="TOMA DE ALARMAS DE CLIENTE"/>
    <s v="TOMA DE ALARMAS REALIZADA."/>
    <d v="1899-12-30T00:00:00"/>
    <d v="1899-12-30T00:01:14"/>
    <d v="1899-12-30T00:01:14"/>
  </r>
  <r>
    <s v="INC000002621232"/>
    <s v="HOUSING"/>
    <x v="11"/>
    <s v="APQ ACCESOS"/>
    <s v="ALDO P VALENZUELA MUJICA"/>
    <s v="tct_avalen"/>
    <s v="2-Significativo/Amplio"/>
    <x v="2"/>
    <s v="Alta"/>
    <x v="1"/>
    <s v="TELEFONICA EMPRESAS DE CHILE SA"/>
    <s v="RONDA Y REVISION DE SALAS TECNICAS"/>
    <s v="18/02/2024 3:39:31"/>
    <s v="18/02/2024 3:41:04"/>
    <s v="Cerrado"/>
    <s v="CDP ANTIGUO 1"/>
    <s v="CDP ANTIGUO 2"/>
    <s v="18/02/2024 3:42:38"/>
    <s v="18/02/2024 23:50:00"/>
    <s v="RONDA Y REVISION DE SALAS TECNICAS"/>
    <s v="SE REALIZA RONDA"/>
    <d v="1899-12-30T00:01:12"/>
    <d v="1899-12-30T00:03:07"/>
    <d v="1899-12-30T00:01:55"/>
  </r>
  <r>
    <s v="INC000002621234"/>
    <s v="HOUSING"/>
    <x v="11"/>
    <s v="APQ ACCESOS"/>
    <s v="ALDO P VALENZUELA MUJICA"/>
    <s v="tct_avalen"/>
    <s v="2-Significativo/Amplio"/>
    <x v="2"/>
    <s v="Alta"/>
    <x v="1"/>
    <s v="TELEFONICA EMPRESAS DE CHILE SA"/>
    <s v="TOMA DE ALARMAS DE CLIENTE"/>
    <s v="18/02/2024 3:42:59"/>
    <s v="18/02/2024 3:44:01"/>
    <s v="Cerrado"/>
    <s v="CDP ANTIGUO 1"/>
    <s v="CDP ANTIGUO 2"/>
    <s v="18/02/2024 3:45:29"/>
    <s v="18/02/2024 23:50:00"/>
    <s v="TOMA DE ALARMAS DE CLIENTE"/>
    <s v="SE REALIZA TOMA DE ALARMAS"/>
    <d v="1899-12-30T00:00:54"/>
    <d v="1899-12-30T00:02:30"/>
    <d v="1899-12-30T00:01:36"/>
  </r>
  <r>
    <s v="INC000002621476"/>
    <s v="TICKET-INTELIGENTE"/>
    <x v="6"/>
    <s v="GESTION TI"/>
    <s v="RICARDO R GALLEGOS OYANEDER"/>
    <s v="USR_TSIGHT"/>
    <s v="1-Extenso/Generalizado"/>
    <x v="0"/>
    <s v="Baja"/>
    <x v="3"/>
    <s v="FUNDACION INSTITUTO PROFESIONAL DUOC UC"/>
    <s v="fiprdu01 - srvfs02_vm TICKET AUTOMATICO"/>
    <s v="18/02/2024 0:10:29"/>
    <s v="18/02/2024 0:10:29"/>
    <s v="Cerrado"/>
    <s v="TRUESIGHT"/>
    <s v="TRUESIGHT"/>
    <s v="18/02/2024 16:05:59"/>
    <s v="18/02/2024 23:50:00"/>
    <s v="PREVENTIVO=SI_x000a_CODIGO DE SERVICIO=SRVFS02_VM_x000a_DIRECCION=NULL_x000a_CIUDAD=NULL_x000a_COMUNA LOCAL=_x000a_REGION=NULL_x000a_QUIEN REPORTA=Ticket automático_x000a_CONTACTO EN TERRENO=_x000a_PROBLEMA=High RAM Usage Alert for Node FIPRDU01 - SRVFS02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51:51"/>
    <d v="1899-12-30T15:55:30"/>
    <d v="1899-12-30T00:03:39"/>
  </r>
  <r>
    <s v="INC000002621484"/>
    <s v="HOUSING"/>
    <x v="13"/>
    <s v="BELIEVE"/>
    <s v="RICARDO F ORELLANA MARDONES"/>
    <s v="frp_jreyna"/>
    <s v="3-Moderado/Limitado"/>
    <x v="1"/>
    <s v="Media"/>
    <x v="1"/>
    <s v="TELEFONICA EMPRESAS DE CHILE SA"/>
    <s v="GESTION DATACENTER/ ACCESOS  / ICETEL"/>
    <s v="18/02/2024 0:22:49"/>
    <s v="18/02/2024 0:24:39"/>
    <s v="Cerrado"/>
    <s v="CDP ANTIGUO 1"/>
    <s v="CDP ANTIGUO 2"/>
    <s v="18/02/2024 0:53:37"/>
    <s v="18/02/2024 23:50:00"/>
    <s v="EMPRESA:    _x0009_ICETEL_x000a_CÓDIGO DE SERVICIO:_x000a_DIRECCIÓN_x000a_NOMBRE DE QUIEN REPORTA:  Caroline Aróstica Q._x000a_TELÉFONO DE QUIEN REPORTA:  +56 9 8187 2715_x000a_NOMBRE DE CONTACTO EN TERRENO: Francisco Chávez / 972802533_x000a_REQUERIMIENTO:  _x000a__x000a_Rondas por salas equipos de clima"/>
    <s v="ACCESOS AUTORIZADOS"/>
    <d v="1899-12-30T00:16:00"/>
    <d v="1899-12-30T00:30:48"/>
    <d v="1899-12-30T00:14:48"/>
  </r>
  <r>
    <s v="INC000002621780"/>
    <s v="TICKET-INTELIGENTE"/>
    <x v="6"/>
    <s v="GESTION TI"/>
    <s v="RICARDO R GALLEGOS OYANEDER"/>
    <s v="USR_TSIGHT"/>
    <s v="1-Extenso/Generalizado"/>
    <x v="0"/>
    <s v="Baja"/>
    <x v="3"/>
    <s v="FUNDACION INSTITUTO PROFESIONAL DUOC UC"/>
    <s v="fiprdu01 - ilo_ptealto TICKET AUTOMATICO"/>
    <s v="18/02/2024 9:46:33"/>
    <s v="18/02/2024 9:46:33"/>
    <s v="Cerrado"/>
    <s v="TRUESIGHT"/>
    <s v="TRUESIGHT"/>
    <s v="18/02/2024 15:56:29"/>
    <s v="18/02/2024 23:50:00"/>
    <s v="PREVENTIVO=SI_x000a_CODIGO DE SERVICIO=ILO_PTEALTO_x000a_DIRECCION=NULL_x000a_CIUDAD=NULL_x000a_COMUNA LOCAL=_x000a_REGION=NULL_x000a_QUIEN REPORTA=Ticket automático_x000a_CONTACTO EN TERRENO=_x000a_PROBLEMA=Node FIPRDU01 - ILO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5:17"/>
    <d v="1899-12-30T06:09:56"/>
    <d v="1899-12-30T00:04:39"/>
  </r>
  <r>
    <s v="INC000002621781"/>
    <s v="TICKET-INTELIGENTE"/>
    <x v="6"/>
    <s v="GESTION TI"/>
    <s v="RICARDO R GALLEGOS OYANEDER"/>
    <s v="USR_TSIGHT"/>
    <s v="1-Extenso/Generalizado"/>
    <x v="0"/>
    <s v="Baja"/>
    <x v="3"/>
    <s v="FUNDACION INSTITUTO PROFESIONAL DUOC UC"/>
    <s v="fiprdu01 - dcadmptealto TICKET AUTOMATICO"/>
    <s v="18/02/2024 9:46:33"/>
    <s v="18/02/2024 9:46:33"/>
    <s v="Cerrado"/>
    <s v="TRUESIGHT"/>
    <s v="TRUESIGHT"/>
    <s v="18/02/2024 15:55:26"/>
    <s v="18/02/2024 23:50:00"/>
    <s v="PREVENTIVO=SI_x000a_CODIGO DE SERVICIO=DCADMPTEALTO_x000a_DIRECCION=NULL_x000a_CIUDAD=NULL_x000a_COMUNA LOCAL=_x000a_REGION=NULL_x000a_QUIEN REPORTA=Ticket automático_x000a_CONTACTO EN TERRENO=_x000a_PROBLEMA=Node FIPRDU01 - DCADM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55"/>
    <d v="1899-12-30T06:08:53"/>
    <d v="1899-12-30T00:07:58"/>
  </r>
  <r>
    <s v="INC000002621782"/>
    <s v="TICKET-INTELIGENTE"/>
    <x v="6"/>
    <s v="GESTION TI"/>
    <s v="RICARDO R GALLEGOS OYANEDER"/>
    <s v="USR_TSIGHT"/>
    <s v="1-Extenso/Generalizado"/>
    <x v="0"/>
    <s v="Baja"/>
    <x v="3"/>
    <s v="FUNDACION INSTITUTO PROFESIONAL DUOC UC"/>
    <s v="fiprdu01 - hyp_ptealto TICKET AUTOMATICO"/>
    <s v="18/02/2024 9:46:33"/>
    <s v="18/02/2024 9:46:33"/>
    <s v="Cerrado"/>
    <s v="TRUESIGHT"/>
    <s v="TRUESIGHT"/>
    <s v="18/02/2024 15:55:52"/>
    <s v="18/02/2024 23:50:00"/>
    <s v="PREVENTIVO=SI_x000a_CODIGO DE SERVICIO=HYP_PTEALTO_x000a_DIRECCION=NULL_x000a_CIUDAD=NULL_x000a_COMUNA LOCAL=_x000a_REGION=NULL_x000a_QUIEN REPORTA=Ticket automático_x000a_CONTACTO EN TERRENO=_x000a_PROBLEMA=Node FIPRDU01 - HYP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1:06"/>
    <d v="1899-12-30T06:09:19"/>
    <d v="1899-12-30T00:08:13"/>
  </r>
  <r>
    <s v="INC000002621783"/>
    <s v="TICKET-INTELIGENTE"/>
    <x v="6"/>
    <s v="GESTION TI"/>
    <s v="RICARDO R GALLEGOS OYANEDER"/>
    <s v="USR_TSIGHT"/>
    <s v="1-Extenso/Generalizado"/>
    <x v="0"/>
    <s v="Baja"/>
    <x v="3"/>
    <s v="FUNDACION INSTITUTO PROFESIONAL DUOC UC"/>
    <s v="fiprdu01 - dcacdptealto TICKET AUTOMATICO"/>
    <s v="18/02/2024 9:46:34"/>
    <s v="18/02/2024 9:46:34"/>
    <s v="Cerrado"/>
    <s v="TRUESIGHT"/>
    <s v="TRUESIGHT"/>
    <s v="18/02/2024 15:54:58"/>
    <s v="18/02/2024 23:50:00"/>
    <s v="PREVENTIVO=SI_x000a_CODIGO DE SERVICIO=DCACDPTEALTO_x000a_DIRECCION=NULL_x000a_CIUDAD=NULL_x000a_COMUNA LOCAL=_x000a_REGION=NULL_x000a_QUIEN REPORTA=Ticket automático_x000a_CONTACTO EN TERRENO=_x000a_PROBLEMA=Node FIPRDU01 - DCACD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31"/>
    <d v="1899-12-30T06:08:24"/>
    <d v="1899-12-30T00:07:53"/>
  </r>
  <r>
    <s v="INC000002621829"/>
    <s v="HOUSING"/>
    <x v="11"/>
    <s v="APQ ACCESOS"/>
    <s v="JOSE G MARQUEZ MARCANO"/>
    <s v="tct_josmam"/>
    <s v="4-Menor/Localizado"/>
    <x v="0"/>
    <s v="Baja"/>
    <x v="1"/>
    <s v="TELEFONICA EMPRESAS DE CHILE SA"/>
    <s v="RONDA Y REVISION DE SALAS"/>
    <s v="18/02/2024 14:44:27"/>
    <s v="18/02/2024 14:45:14"/>
    <s v="Cerrado"/>
    <s v="CDP ANTIGUO 1"/>
    <s v="CDP ANTIGUO 2"/>
    <s v="18/02/2024 14:47:03"/>
    <s v="18/02/2024 23:50:00"/>
    <s v="RONDA Y REVISION DE SALAS"/>
    <s v="RONDAS REALIZADAS"/>
    <d v="1899-12-30T00:01:32"/>
    <d v="1899-12-30T00:02:36"/>
    <d v="1899-12-30T00:01:04"/>
  </r>
  <r>
    <s v="INC000002621831"/>
    <s v="HOUSING"/>
    <x v="11"/>
    <s v="APQ ACCESOS"/>
    <s v="JOSE G MARQUEZ MARCANO"/>
    <s v="tct_josmam"/>
    <s v="4-Menor/Localizado"/>
    <x v="0"/>
    <s v="Baja"/>
    <x v="1"/>
    <s v="TELEFONICA EMPRESAS DE CHILE SA"/>
    <s v="TOMA DE ALARMAS DE CLIENTES"/>
    <s v="18/02/2024 14:48:36"/>
    <s v="18/02/2024 14:49:17"/>
    <s v="Cerrado"/>
    <s v="CDP ANTIGUO 1"/>
    <s v="CDP ANTIGUO 2"/>
    <s v="18/02/2024 14:50:35"/>
    <s v="18/02/2024 23:50:00"/>
    <s v="TOMA DE ALARMAS DE CLIENTES"/>
    <s v="TOMA DE ALARMAS REALIZADAS"/>
    <d v="1899-12-30T00:00:55"/>
    <d v="1899-12-30T00:01:59"/>
    <d v="1899-12-30T00:01:04"/>
  </r>
  <r>
    <s v="INC000002621855"/>
    <s v="RED INTERNA"/>
    <x v="10"/>
    <s v="APOQUINDO TI"/>
    <s v="RICARDO F ORELLANA MARDONES"/>
    <s v="tct_rorell"/>
    <s v="4-Menor/Localizado"/>
    <x v="0"/>
    <s v="Baja"/>
    <x v="0"/>
    <s v="TELEFONICA EMPRESAS DE CHILE SA"/>
    <s v="RONDA Y MEDICIÓN DE TEMPERATURAS EN SALAS TIC 07:30"/>
    <s v="19/02/2024 0:40:23"/>
    <s v="19/02/2024 0:41:35"/>
    <s v="Cerrado"/>
    <s v="TI"/>
    <s v="CLIMA"/>
    <s v="19/02/2024 7:43:19"/>
    <s v="19/02/2024 23:50:00"/>
    <m/>
    <s v="ACT REALIZADA SIN NOVEDAD"/>
    <d v="1899-12-30T00:00:00"/>
    <d v="1899-12-30T00:00:00"/>
    <d v="1899-12-30T00:00:00"/>
  </r>
  <r>
    <s v="INC000002621873"/>
    <s v="HOUSING"/>
    <x v="11"/>
    <s v="APQ ACCESOS"/>
    <s v="JAIRO A SALINAS GARAY"/>
    <s v="tct_jsalin"/>
    <s v="3-Moderado/Limitado"/>
    <x v="1"/>
    <s v="Media"/>
    <x v="1"/>
    <s v="TELEFONICA EMPRESAS DE CHILE SA"/>
    <s v="INCIDENTE Cambio Tarjeta"/>
    <s v="19/02/2024 7:01:04"/>
    <s v="19/02/2024 7:21:00"/>
    <s v="Cerrado"/>
    <s v="CDP ANTIGUO 1"/>
    <s v="CDP ANTIGUO 2"/>
    <s v="19/02/2024 7:21:00"/>
    <s v="19/02/2024 23:50:00"/>
    <s v="INCIDENTE Cambio Tarjeta"/>
    <s v="SUPERVISION CRQ/OK."/>
    <d v="1899-12-30T00:00:00"/>
    <d v="1899-12-30T00:19:56"/>
    <d v="1899-12-30T00:19:56"/>
  </r>
  <r>
    <s v="INC000002621879"/>
    <s v="HOUSING"/>
    <x v="11"/>
    <s v="APQ ACCESOS"/>
    <s v="JAIRO A SALINAS GARAY"/>
    <s v="tct_jsalin"/>
    <s v="3-Moderado/Limitado"/>
    <x v="1"/>
    <s v="Media"/>
    <x v="1"/>
    <s v="TELEFONICA EMPRESAS DE CHILE SA"/>
    <s v="RONDA Y REVISION DE SALAS TECNICAS"/>
    <s v="19/02/2024 7:21:12"/>
    <s v="19/02/2024 7:22:29"/>
    <s v="Cerrado"/>
    <s v="CDP ANTIGUO 1"/>
    <s v="CDP ANTIGUO 2"/>
    <s v="19/02/2024 7:22:29"/>
    <s v="19/02/2024 23:50:00"/>
    <s v="RONDA Y REVISION DE SALAS TECNICAS"/>
    <s v="RONDA REALIZADA."/>
    <d v="1899-12-30T00:00:00"/>
    <d v="1899-12-30T00:01:17"/>
    <d v="1899-12-30T00:01:17"/>
  </r>
  <r>
    <s v="INC000002621880"/>
    <s v="HOUSING"/>
    <x v="11"/>
    <s v="APQ ACCESOS"/>
    <s v="JAIRO A SALINAS GARAY"/>
    <s v="tct_jsalin"/>
    <s v="3-Moderado/Limitado"/>
    <x v="1"/>
    <s v="Media"/>
    <x v="1"/>
    <s v="TELEFONICA EMPRESAS DE CHILE SA"/>
    <s v="TOMA DE ALARMAS DE CLIENTE"/>
    <s v="19/02/2024 7:22:36"/>
    <s v="19/02/2024 7:23:44"/>
    <s v="Cerrado"/>
    <s v="CDP ANTIGUO 1"/>
    <s v="CDP ANTIGUO 2"/>
    <s v="19/02/2024 7:23:44"/>
    <s v="19/02/2024 23:50:00"/>
    <s v="TOMA DE ALARMAS DE CLIENTE"/>
    <s v="TOMA DE ALARMAS REALIZADA."/>
    <d v="1899-12-30T00:00:00"/>
    <d v="1899-12-30T00:01:08"/>
    <d v="1899-12-30T00:01:08"/>
  </r>
  <r>
    <s v="INC000002622028"/>
    <s v="HOUSING"/>
    <x v="2"/>
    <s v="APQ ACCESOS"/>
    <s v="FRANCISCO J FELIU ABARCA"/>
    <s v="tct_frafea"/>
    <s v="4-Menor/Localizado"/>
    <x v="0"/>
    <s v="Baja"/>
    <x v="0"/>
    <s v="TELEFONICA CYBERSECURITY TECH CHILE SPA"/>
    <s v="TOMA DE ALARMAS CLIENTE EN SALAS TIC"/>
    <s v="18/02/2024 15:40:58"/>
    <s v="18/02/2024 15:43:25"/>
    <s v="Cerrado"/>
    <s v="TI"/>
    <s v="INFRAESTRUCTURA"/>
    <s v="18/02/2024 16:32:31"/>
    <s v="18/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r>
  <r>
    <s v="INC000002622060"/>
    <s v="HOUSING"/>
    <x v="14"/>
    <s v="BELIEVE"/>
    <s v="FRANCISCO J FELIU ABARCA"/>
    <s v="frp_dvilca"/>
    <s v="3-Moderado/Limitado"/>
    <x v="1"/>
    <s v="Media"/>
    <x v="1"/>
    <s v="TRANSUNION SOLUCIONES DE INFORMACION CHILE S.A."/>
    <s v="GESTION DATACENTER/ ACCESOS /TRANSUNION SOLUCIONES DE INFORMACION CHILE S.A."/>
    <s v="18/02/2024 18:03:43"/>
    <s v="18/02/2024 18:08:43"/>
    <s v="Cerrado"/>
    <s v="HARDWARE"/>
    <s v="DATACENTER"/>
    <s v="18/02/2024 18:24:32"/>
    <s v="18/02/2024 23:50:00"/>
    <s v="EMPRESA:TRANSUNION SOLUCIONES DE INFORMACION CHILE S.A._x000a_CÓDIGO DE SERVICIO: _x000a_DIRECCIÓN:Calle San Martin #50, Santiago Centro, Santiago_x000a_NOMBRE DE QUIEN REPORTA:Claudio Villalobos_x000a_TELÉFONO DE QUIEN REPORTA:56994694355_x000a_NOMBRE DE CONTACTO EN TERRENO: _x000a_PROBL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0:21"/>
    <d v="1899-12-30T00:20:49"/>
    <d v="1899-12-30T00:10:28"/>
  </r>
  <r>
    <s v="INC000002622064"/>
    <s v="HOUSING"/>
    <x v="8"/>
    <s v="BELIEVE"/>
    <s v="JOSE G MARQUEZ MARCANO"/>
    <s v="frp_dvilca"/>
    <s v="3-Moderado/Limitado"/>
    <x v="1"/>
    <s v="Media"/>
    <x v="1"/>
    <s v="TELEFONICA EMPRESAS DE CHILE SA"/>
    <s v="GESTION DATACENTER/ ACCESOS /TELEFONICA EMPRESAS DE CHILE SA"/>
    <s v="18/02/2024 18:25:47"/>
    <s v="18/02/2024 18:29:38"/>
    <s v="Cerrado"/>
    <s v="COMUNICACIONES"/>
    <s v="VPN IP - MPLS"/>
    <s v="18/02/2024 18:37:33"/>
    <s v="18/02/2024 23:50:00"/>
    <s v="EMPRESA:TELEFONICA EMPRESAS DE CHILE SA_x000a_CÓDIGO DE SERVICIO: _x000a_DIRECCIÓN:AV. Presidente Prieto #226, Paine, Santiago_x000a_NOMBRE DE QUIEN REPORTA:Luis Sierra _x000a_TELÉFONO DE QUIEN REPORTA:987685102_x000a_NOMBRE DE CONTACTO EN TERRENO: _x000a_PROBLEMA:_x000a_Cambio Tarjeta 52SCC Pai"/>
    <s v="ACCESOS AUTORIZADOS"/>
    <d v="1899-12-30T00:00:54"/>
    <d v="1899-12-30T00:11:46"/>
    <d v="1899-12-30T00:10:52"/>
  </r>
  <r>
    <s v="INC000002622144"/>
    <s v="TICKET-INTELIGENTE"/>
    <x v="6"/>
    <s v="GESTION TI"/>
    <s v="RICARDO R GALLEGOS OYANEDER"/>
    <s v="USR_TSIGHT"/>
    <s v="1-Extenso/Generalizado"/>
    <x v="0"/>
    <s v="Baja"/>
    <x v="3"/>
    <s v="COMERCIAL E IMPORTADORA AUDIOMUSICA SPA"/>
    <s v="ciausp01 - retailproweb TICKET AUTOMATICO"/>
    <s v="18/02/2024 14:27:53"/>
    <s v="18/02/2024 14:27:53"/>
    <s v="Cerrado"/>
    <s v="TRUESIGHT"/>
    <s v="TRUESIGHT"/>
    <s v="18/02/2024 16:16:51"/>
    <s v="18/02/2024 23:50:00"/>
    <s v="PREVENTIVO=SI_x000a_CODIGO DE SERVICIO=RetailProWeb_x000a_DIRECCION=NULL_x000a_CIUDAD=NULL_x000a_COMUNA LOCAL=_x000a_REGION=REGIÃ“N METROPOLITANA DE SANTIAGO_x000a_QUIEN REPORTA=Ticket automático_x000a_CONTACTO EN TERRENO=_x000a_PROBLEMA=High RAM Usage Alert for Node CIAUSP01 - RetailProWeb_x000a_REQUERIMIE"/>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48:07"/>
    <d v="1899-12-30T01:48:58"/>
    <d v="1899-12-30T00:00:51"/>
  </r>
  <r>
    <s v="INC000002622154"/>
    <s v="OFFICE365"/>
    <x v="1"/>
    <s v="GESTION CALL CENTER"/>
    <s v="JAVIERA A UMAÑA YEVENES"/>
    <s v="frp_yynfan"/>
    <s v="4-Menor/Localizado"/>
    <x v="0"/>
    <s v="Baja"/>
    <x v="3"/>
    <s v="HOTELERA MIRADOR DEL CERRO LIMITADA"/>
    <s v="CALLCENTER/NO PUEDE INGRESAR AL CORREO"/>
    <s v="18/02/2024 14:48:06"/>
    <s v="18/02/2024 14:48:58"/>
    <s v="Cerrado"/>
    <s v="COMUNICACIONES"/>
    <s v="VPN IP - MPLS"/>
    <s v="20/02/2024 18:50:01"/>
    <s v="20/02/2024 23:50:00"/>
    <s v="PREVENTIVO: NO_x000a_CODIGO DE SERVICIO:PSITIE23567_x000a_DIRECCION:Av Libertador Bernardo Hoggins 136 _x000a_QUIEN REPORTA:MANUEL BOBADILLA 996269595_x000a_CONTACTO EN TERRENO:MANUEL BOBADILLA 996269595_x000a_PROBLEMA: NO PUEDE INGRESAR AL CORREO_x000a_REQUERIMIENTO:_x000a_EQUIPOS ENERGIZADO/RE"/>
    <s v="FASE RESOLUCIÓN Y RECUPERACIÓN_x000a__x000a_Se efectúa contacto con cliente: Manuel Bobadilla_x000a__x000a_Teléfono de contacto: 996269595_x000a__x000a_Acciones realizadas:_x000a__x000a_Se verifica que el problema ocurre porque las licencias fueron canceladas automáticamente, por lo que se derivó al á"/>
    <d v="1900-01-01T03:36:52"/>
    <d v="1900-01-01T04:01:55"/>
    <d v="1899-12-30T00:25:03"/>
  </r>
  <r>
    <s v="INC000002622171"/>
    <s v="TICKET-INTELIGENTE"/>
    <x v="18"/>
    <s v="GESTION TI"/>
    <s v="CRISTOBAL I REYES DELGADO"/>
    <s v="USR_TSIGHT"/>
    <s v="1-Extenso/Generalizado"/>
    <x v="0"/>
    <s v="Baja"/>
    <x v="3"/>
    <s v="RABIE HNOSLTDA"/>
    <s v="rabie001 - lonquimay TICKET AUTOMATICO"/>
    <s v="18/02/2024 15:07:02"/>
    <s v="18/02/2024 15:07:02"/>
    <s v="Cerrado"/>
    <s v="TRUESIGHT"/>
    <s v="TRUESIGHT"/>
    <s v="18/02/2024 18:09:47"/>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Buenas tardes. Se informa que la alarma de espacio en disco F ya no se encuentra activa."/>
    <d v="1899-12-30T02:58:26"/>
    <d v="1899-12-30T03:02:45"/>
    <d v="1899-12-30T00:04:19"/>
  </r>
  <r>
    <s v="INC000002622314"/>
    <s v="TICKET-INTELIGENTE"/>
    <x v="18"/>
    <s v="GESTION TI"/>
    <s v="CRISTOBAL I REYES DELGADO"/>
    <s v="USR_TSIGHT"/>
    <s v="1-Extenso/Generalizado"/>
    <x v="0"/>
    <s v="Baja"/>
    <x v="3"/>
    <s v="RABIE HNOSLTDA"/>
    <s v="rabie001 - lonquimay TICKET AUTOMATICO"/>
    <s v="18/02/2024 18:51:52"/>
    <s v="18/02/2024 18:51:52"/>
    <s v="Cerrado"/>
    <s v="TRUESIGHT"/>
    <s v="TRUESIGHT"/>
    <s v="18/02/2024 22:44:25"/>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Se normaliza alarma reportada, luego de realizar shrink al segmento de datos y logs."/>
    <d v="1899-12-30T03:51:27"/>
    <d v="1899-12-30T03:52:33"/>
    <d v="1899-12-30T00:01:06"/>
  </r>
  <r>
    <s v="INC000002622412"/>
    <s v="TICKET-INTELIGENTE"/>
    <x v="6"/>
    <s v="GESTION TI"/>
    <s v="RICARDO R GALLEGOS OYANEDER"/>
    <s v="USR_TSIGHT"/>
    <s v="1-Extenso/Generalizado"/>
    <x v="0"/>
    <s v="Baja"/>
    <x v="3"/>
    <s v="COAGRA S A"/>
    <s v="coagra01 - sap_prod_e_vm TICKET AUTOMATICO"/>
    <s v="18/02/2024 22:15:06"/>
    <s v="18/02/2024 22:15:06"/>
    <s v="Cerrado"/>
    <s v="TRUESIGHT"/>
    <s v="TRUESIGHT"/>
    <s v="19/02/2024 13:30:51"/>
    <s v="1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09:46"/>
    <d v="1899-12-30T15:15:45"/>
    <d v="1899-12-30T00:05:59"/>
  </r>
  <r>
    <s v="INC000002622451"/>
    <s v="TICKET-INTELIGENTE"/>
    <x v="7"/>
    <s v="GESTION TI"/>
    <s v="SEBASTIAN I ACUÑA GUZMAN"/>
    <s v="USR_TSIGHT"/>
    <s v="1-Extenso/Generalizado"/>
    <x v="0"/>
    <s v="Baja"/>
    <x v="3"/>
    <s v="TELEFONICA EMPRESAS DE CHILE SA"/>
    <s v="telefonica - lnxq003_localhost.vm TICKET AUTOMATICO"/>
    <s v="18/02/2024 23:45:58"/>
    <s v="18/02/2024 23:45:58"/>
    <s v="Cerrado"/>
    <s v="TI"/>
    <s v="SISTEMAS OPERATIVOS"/>
    <s v="19/02/2024 1:13:55"/>
    <s v="19/02/2024 23:50:00"/>
    <s v="PREVENTIVO=SI_x000a_CODIGO DE SERVICIO=LNXQ003_localhost.VM_x000a_DIRECCION=NULL_x000a_CIUDAD=SANTIAGO_x000a_COMUNA LOCAL=_x000a_REGION=REGIÃ“N METROPOLITANA DE SANTIAGO_x000a_QUIEN REPORTA=Ticket automático_x000a_CONTACTO EN TERRENO=_x000a_PROBLEMA=High RAM Usage Alert for Node TELEFONICA - LNXQ003_l"/>
    <s v="Se revisa el servidor sin encontrar la alarma reportada._x000a__x000a_El servidor tiene 1.5GB disponibles. Al revisar las gráficas, se ve que es un comportamiento normal del servidor en el transcurso del mes en curso."/>
    <d v="1899-12-30T01:24:22"/>
    <d v="1899-12-30T01:27:57"/>
    <d v="1899-12-30T00:03:35"/>
  </r>
  <r>
    <s v="INC000002622620"/>
    <s v="HOSTING VIRTUAL"/>
    <x v="7"/>
    <s v="DUOC TICKET AUTOMATICO"/>
    <s v="VICTOR SEPULVEDA GAMARRA"/>
    <s v="frp_lmosqu"/>
    <s v="4-Menor/Localizado"/>
    <x v="0"/>
    <s v="Baja"/>
    <x v="1"/>
    <s v="FUNDACION INSTITUTO PROFESIONAL DUOC UC"/>
    <s v="DUOC | REQ |  Permisos Nuevo Integrante Operaciones"/>
    <s v="19/02/2024 9:02:32"/>
    <s v="19/02/2024 9:06:26"/>
    <s v="Cerrado"/>
    <s v="TI"/>
    <s v="SISTEMAS OPERATIVOS"/>
    <s v="19/02/2024 12:03:24"/>
    <s v="19/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gestionará agregar a usuario a L"/>
    <d v="1899-12-30T02:26:29"/>
    <d v="1899-12-30T03:00:52"/>
    <d v="1899-12-30T00:34:23"/>
  </r>
  <r>
    <s v="INC000002622809"/>
    <s v="VPN IP - MPLS"/>
    <x v="9"/>
    <s v="GESTION HD"/>
    <s v="EWALD R GALAZ MILLALEO"/>
    <s v="frp_jesanc"/>
    <s v="4-Menor/Localizado"/>
    <x v="0"/>
    <s v="Baja"/>
    <x v="1"/>
    <s v="NUTRISCO CHILE SA"/>
    <s v="REQ /  Transporte OT // OEDK925461 // OEDK925513"/>
    <s v="19/02/2024 7:30:28"/>
    <s v="19/02/2024 7:33:10"/>
    <s v="Cerrado"/>
    <s v="Service"/>
    <s v="Internal"/>
    <s v="19/02/2024 10:21:54"/>
    <s v="19/02/2024 23:50:00"/>
    <s v="PREVENTIVO: si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
    <s v="Estimados,_x000a__x000a_Se adjunta correo de respuesta enviado al cliente._x000a__x000a_Saludos."/>
    <d v="1899-12-30T02:43:56"/>
    <d v="1899-12-30T02:51:26"/>
    <d v="1899-12-30T00:07:30"/>
  </r>
  <r>
    <s v="INC000002622815"/>
    <s v="HOUSING"/>
    <x v="14"/>
    <s v="BELIEVE"/>
    <s v="RENE E VILLEGAS CARREÑO"/>
    <s v="frp_xgambo"/>
    <s v="3-Moderado/Limitado"/>
    <x v="1"/>
    <s v="Media"/>
    <x v="1"/>
    <s v="TELEFONICA EMPRESAS DE CHILE SA"/>
    <s v="GESTION DATACENTER/ ACCESOS / TELEFONICA EMPRESAS DE CHILE SA"/>
    <s v="19/02/2024 8:27:53"/>
    <s v="19/02/2024 8:29:58"/>
    <s v="Cerrado"/>
    <s v="CDP ANTIGUO 1"/>
    <s v="CDP ANTIGUO 2"/>
    <s v="19/02/2024 9:23:52"/>
    <s v="19/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evision"/>
    <s v="ACCESOS AUTORIZADOS"/>
    <d v="1899-12-30T00:45:03"/>
    <d v="1899-12-30T00:55:59"/>
    <d v="1899-12-30T00:10:56"/>
  </r>
  <r>
    <s v="INC000002622903"/>
    <s v="VPN IP - MPLS"/>
    <x v="1"/>
    <s v="BELIEVE"/>
    <s v="JAVIERA A UMAÑA YEVENES"/>
    <s v="frp_jcarri"/>
    <s v="4-Menor/Localizado"/>
    <x v="0"/>
    <s v="Baja"/>
    <x v="1"/>
    <s v="TELEFONICA CYBERSECURITY TECH CHILE SPA"/>
    <s v="REQ / SOC/SOC/ INC000002615057 / Notificación Nuevo Personal"/>
    <s v="19/02/2024 11:35:18"/>
    <s v="19/02/2024 11:36:23"/>
    <s v="Cerrado"/>
    <s v="CDP ANTIGUO 1"/>
    <s v="CDP ANTIGUO 2"/>
    <s v="20/02/2024 15:42:50"/>
    <s v="20/02/2024 23:50:00"/>
    <s v="PREVENTIVO: NO_x000a_CODIGO DE SERVICIO:  _x000a_DIRECCION:      _x000a_CIUDAD:             _x000a_COMUNA:_x000a_NOMBRE QUIEN REPORTA:LEONARDO ALBERTO GUERRA LAWRY_x000a_TELEFONO QUIEN REPORTA:+56 9 49209782 _x000a_NOMBRE CONTACTO EN TERRENO:        _x000a_TELEFONO 1 CONTACTO EN TERRENO:_x000a_TELEFONO 2 CO"/>
    <m/>
    <d v="1899-12-31T02:43:26"/>
    <d v="1899-12-31T04:07:32"/>
    <d v="1899-12-30T01:24:06"/>
  </r>
  <r>
    <s v="INC000002622968"/>
    <s v="HOUSING"/>
    <x v="11"/>
    <s v="APQ ACCESOS"/>
    <s v="JOSE G MARQUEZ MARCANO"/>
    <s v="tct_josmam"/>
    <s v="4-Menor/Localizado"/>
    <x v="0"/>
    <s v="Baja"/>
    <x v="1"/>
    <s v="TELEFONICA EMPRESAS DE CHILE SA"/>
    <s v="RONDA Y REVISION DE SALAS"/>
    <s v="19/02/2024 9:29:04"/>
    <s v="19/02/2024 9:29:41"/>
    <s v="Cerrado"/>
    <s v="CDP ANTIGUO 1"/>
    <s v="CDP ANTIGUO 2"/>
    <s v="19/02/2024 9:31:21"/>
    <s v="19/02/2024 23:50:00"/>
    <s v="RONDA Y REVISION DE SALAS"/>
    <s v="RONDAS REALIZADAS"/>
    <d v="1899-12-30T00:01:22"/>
    <d v="1899-12-30T00:02:17"/>
    <d v="1899-12-30T00:00:55"/>
  </r>
  <r>
    <s v="INC000002623018"/>
    <s v="VPN IP - MPLS"/>
    <x v="3"/>
    <s v="GESTION HD"/>
    <s v="JUAN CARLOS UZCATEGUI FUGUETT"/>
    <s v="frp_fpetro"/>
    <s v="3-Moderado/Limitado"/>
    <x v="1"/>
    <s v="Media"/>
    <x v="1"/>
    <s v="EMPRESA NACIONAL DE CERTIFICACIONES"/>
    <s v="HD/VM VDC APOQUINDO"/>
    <s v="19/02/2024 9:06:21"/>
    <s v="19/02/2024 9:09:34"/>
    <s v="Cerrado"/>
    <s v="TI"/>
    <s v="SISTEMAS OPERATIVOS"/>
    <s v="20/02/2024 11:23:13"/>
    <s v="20/02/2024 23:50:00"/>
    <s v="PREVENTIVO: NO_x000a_CODIGO DE SERVICIO:_x000a_DIRECCION:_x000a_QUIEN REPORTA: Manuel Benítez Román (+56 9) 62975459_x000a_CONTACTO EN TERRENO: Manuel Benítez Román (+56 9) 62975459_x000a__x000a_REQUERIMIENTO:_x000a__x000a_Buenos días, favor su ayuda para identificar las VM que se encuentran en_x000a_VDC Ap"/>
    <s v="Se entrega informacion solicitada por cliente."/>
    <d v="1899-12-31T01:06:07"/>
    <d v="1899-12-31T02:16:52"/>
    <d v="1899-12-30T01:10:45"/>
  </r>
  <r>
    <s v="INC000002623032"/>
    <s v="VPN IP - MPLS"/>
    <x v="3"/>
    <s v="GESTION HD"/>
    <s v="JOSE A SANTIS SERRANO"/>
    <s v="frp_fpetro"/>
    <s v="3-Moderado/Limitado"/>
    <x v="1"/>
    <s v="Media"/>
    <x v="1"/>
    <s v="TELEFONICA GLOBAL TECHNOLOGY S.A.AGENCIA EN CHILE"/>
    <s v="HD/ // CC-CHI-0000136324 // CELMEDIA S A: Paso a implantación //CHI-004033804"/>
    <s v="19/02/2024 9:56:53"/>
    <s v="19/02/2024 9:59:53"/>
    <s v="Cerrado"/>
    <s v="CDP ANTIGUO 1"/>
    <s v="CDP ANTIGUO 2"/>
    <s v="20/02/2024 16:51:39"/>
    <s v="20/02/2024 23:50:00"/>
    <s v="PREVENTIVO: NO_x000a_CODIGO DE SERVICIO:_x000a_DIRECCION:_x000a_QUIEN REPORTA: Willians José Arenas Zarraga 56 9 9343 3824_x000a_CONTACTO EN TERRENO: Willians José Arenas Zarraga 56 9 9343 3824_x000a_PROBLEMA:_x000a_REQUERIMIENTO:_x000a__x000a_ Buenos dias junto con saludar, proyecto consiste en una_x000a_r"/>
    <s v="Se efectúa contacto con cliente:  N/A _x000a_Teléfono de contacto: N/A_x000a_Acciones realizadas: Se envia informacion solicitada segun los recursos que mantiene cliente celmedia en plataforma VDC_x000a_Solución paliativa o definitiva:  N/A_x000a_Acciones de Mejora, Recomendaci"/>
    <d v="1899-12-31T06:10:38"/>
    <d v="1899-12-31T06:54:46"/>
    <d v="1899-12-30T00:44:08"/>
  </r>
  <r>
    <s v="INC000002623064"/>
    <s v="HOUSING"/>
    <x v="8"/>
    <s v="BELIEVE"/>
    <s v="FERNEY D GARZON PEÑA"/>
    <s v="frp_xgambo"/>
    <s v="3-Moderado/Limitado"/>
    <x v="1"/>
    <s v="Media"/>
    <x v="1"/>
    <s v="TIWS CHILE II SPA"/>
    <s v="GESTION DATACENTER/ ACCESOS / TIWS CHILE II SPA"/>
    <s v="19/02/2024 10:01:44"/>
    <s v="19/02/2024 10:03:26"/>
    <s v="Cerrado"/>
    <s v="COMUNICACIONES"/>
    <s v="VPN IP - MPLS"/>
    <s v="20/02/2024 12:07:38"/>
    <s v="20/02/2024 23:50:00"/>
    <s v="EMPRESA: TIWS CHILE II SPA_x000a_CÓDIGO DE SERVICIO: _x000a_DIRECCIÓN:AV. Presidente Prieto #226, Paine, Santiago_x000a_NOMBRE DE QUIEN REPORTA:Roxana Mateluna_x000a_TELÉFONO DE QUIEN REPORTA:  961887911_x000a_NOMBRE DE CONTACTO EN TERRENO: _x000a_REQUERIMIENTO : Se requiere realizar cruza"/>
    <m/>
    <d v="1899-12-31T01:53:28"/>
    <d v="1899-12-31T02:05:54"/>
    <d v="1899-12-30T00:12:26"/>
  </r>
  <r>
    <s v="INC000002623127"/>
    <s v="HOSTING VIRTUAL"/>
    <x v="6"/>
    <s v="SISTEMA OPERATIVO MICROSOFT"/>
    <s v="JAVIER CUEVAS"/>
    <s v="tct_jacuev"/>
    <s v="4-Menor/Localizado"/>
    <x v="0"/>
    <s v="Baja"/>
    <x v="1"/>
    <s v="TELEFONICA GLOBAL TECHNOLOGY S.A.AGENCIA EN CHILE"/>
    <s v="Requerimiento solicitado sin el flujo correspondiente"/>
    <s v="19/02/2024 10:09:11"/>
    <s v="19/02/2024 10:10:19"/>
    <s v="Cerrado"/>
    <s v="TI"/>
    <s v="SISTEMAS OPERATIVOS"/>
    <s v="19/02/2024 10:23:14"/>
    <s v="19/02/2024 23:50:00"/>
    <s v="PASO A PRD"/>
    <s v="ok"/>
    <d v="1899-12-30T00:00:00"/>
    <d v="1899-12-30T00:14:03"/>
    <d v="1899-12-30T00:14:03"/>
  </r>
  <r>
    <s v="INC000002623129"/>
    <s v="HOSTING VIRTUAL"/>
    <x v="6"/>
    <s v="SISTEMA OPERATIVO MICROSOFT"/>
    <s v="JAVIER CUEVAS"/>
    <s v="tct_jacuev"/>
    <s v="4-Menor/Localizado"/>
    <x v="0"/>
    <s v="Baja"/>
    <x v="1"/>
    <s v="TELEFONICA GLOBAL TECHNOLOGY S.A.AGENCIA EN CHILE"/>
    <s v="FERROVIAL // M365 // CHI-004158307 / CC-CHI-0000146495"/>
    <s v="19/02/2024 10:10:49"/>
    <s v="19/02/2024 10:11:19"/>
    <s v="Cerrado"/>
    <s v="TI"/>
    <s v="SISTEMAS OPERATIVOS"/>
    <s v="19/02/2024 10:23:41"/>
    <s v="19/02/2024 23:50:00"/>
    <s v="PASO A PRD"/>
    <s v="ok"/>
    <d v="1899-12-30T00:00:00"/>
    <d v="1899-12-30T00:12:52"/>
    <d v="1899-12-30T00:12:52"/>
  </r>
  <r>
    <s v="INC000002623131"/>
    <s v="HOSTING VIRTUAL"/>
    <x v="6"/>
    <s v="SISTEMA OPERATIVO MICROSOFT"/>
    <s v="JAVIER CUEVAS"/>
    <s v="tct_jacuev"/>
    <s v="4-Menor/Localizado"/>
    <x v="0"/>
    <s v="Baja"/>
    <x v="1"/>
    <s v="TELEFONICA GLOBAL TECHNOLOGY S.A.AGENCIA EN CHILE"/>
    <s v="rmulario aceptación licencias offioce365 // CHI-004189587"/>
    <s v="19/02/2024 10:11:43"/>
    <s v="19/02/2024 10:12:11"/>
    <s v="Cerrado"/>
    <s v="TI"/>
    <s v="SISTEMAS OPERATIVOS"/>
    <s v="19/02/2024 10:24:11"/>
    <s v="19/02/2024 23:50:00"/>
    <s v="PASO A PRD"/>
    <s v="ok"/>
    <d v="1899-12-30T00:00:00"/>
    <d v="1899-12-30T00:12:28"/>
    <d v="1899-12-30T00:12:28"/>
  </r>
  <r>
    <s v="INC000002623133"/>
    <s v="HOSTING VIRTUAL"/>
    <x v="6"/>
    <s v="SISTEMA OPERATIVO MICROSOFT"/>
    <s v="JAVIER CUEVAS"/>
    <s v="tct_jacuev"/>
    <s v="4-Menor/Localizado"/>
    <x v="0"/>
    <s v="Baja"/>
    <x v="1"/>
    <s v="TELEFONICA GLOBAL TECHNOLOGY S.A.AGENCIA EN CHILE"/>
    <s v="renovación licencias// SAPAG Y GONZALEZ ABOGADOS SPA"/>
    <s v="19/02/2024 10:13:26"/>
    <s v="19/02/2024 10:13:54"/>
    <s v="Cerrado"/>
    <s v="TI"/>
    <s v="SISTEMAS OPERATIVOS"/>
    <s v="19/02/2024 10:24:39"/>
    <s v="19/02/2024 23:50:00"/>
    <s v="PASO A PRD"/>
    <s v="ok"/>
    <d v="1899-12-30T00:00:00"/>
    <d v="1899-12-30T00:11:13"/>
    <d v="1899-12-30T00:11:13"/>
  </r>
  <r>
    <s v="INC000002623134"/>
    <s v="SAP"/>
    <x v="9"/>
    <s v="CLOUD SAP HANA"/>
    <s v="NICOLAS A SAAVEDRA EGUILUZ"/>
    <s v="tct_nsaave"/>
    <s v="4-Menor/Localizado"/>
    <x v="0"/>
    <s v="Baja"/>
    <x v="1"/>
    <s v="TELEFONICA EMPRESAS DE CHILE SA"/>
    <s v="checklist Diario Clientes 19.02.24"/>
    <s v="19/02/2024 10:12:51"/>
    <s v="19/02/2024 10:13:53"/>
    <s v="Cerrado"/>
    <s v="Service"/>
    <s v="Internal"/>
    <s v="19/02/2024 10:14:18"/>
    <s v="19/02/2024 23:50:00"/>
    <s v="Se realiza Checklist Diario de los clientes; _x000a_HDC_x000a_NUTRISCO"/>
    <s v="Se realiza Checklist Diario de los clientes; _x000a_HDC_x000a_NUTRISCO"/>
    <d v="1899-12-30T00:00:00"/>
    <d v="1899-12-30T00:01:27"/>
    <d v="1899-12-30T00:01:27"/>
  </r>
  <r>
    <s v="INC000002623205"/>
    <s v="VPN IP - MPLS"/>
    <x v="5"/>
    <s v="GESTION HD"/>
    <s v="LUIS A VILLASMIL CASTILLO"/>
    <s v="frp_kefern"/>
    <s v="3-Moderado/Limitado"/>
    <x v="1"/>
    <s v="Media"/>
    <x v="1"/>
    <s v="HORTIFRUT S.A"/>
    <s v="HD | Acceder a una VPN IP"/>
    <s v="19/02/2024 10:17:26"/>
    <s v="19/02/2024 10:18:48"/>
    <s v="Cerrado"/>
    <s v="CDP ANTIGUO 1"/>
    <s v="CDP ANTIGUO 2"/>
    <s v="19/02/2024 11:27:55"/>
    <s v="19/02/2024 23:50:00"/>
    <s v="PREVENTIVO: NO_x000a_CODIGO DE SERVICIO:192.168.250.111_x000a_DIRECCION:_x000a_QUIEN REPORTA: Bryan santander  +56 993352975_x000a_CONTACTO EN TERRENO:_x000a_PROBLEMA:_x000a_REQUERIMIENTO:_x000a__x000a_Estimados,_x000a_Buenos días, solicita su ayuda para ampliar los accesos del_x000a_usuario gestrada a la IP 192."/>
    <m/>
    <d v="1899-12-30T00:00:00"/>
    <d v="1899-12-30T01:10:29"/>
    <d v="1899-12-30T01:10:29"/>
  </r>
  <r>
    <s v="INC000002623206"/>
    <s v="VPN IP - MPLS"/>
    <x v="5"/>
    <s v="GESTION HD"/>
    <s v="LUIS A VILLASMIL CASTILLO"/>
    <s v="frp_kefern"/>
    <s v="3-Moderado/Limitado"/>
    <x v="1"/>
    <s v="Media"/>
    <x v="1"/>
    <s v="NS AGRO S.A."/>
    <s v="HD | REQUERIMIENTO // ELIMINAR VLANS 3014 - 3015 DE CLUSTER ENDEAVOUR // BAJA DE CLIENTE NS AGRO"/>
    <s v="19/02/2024 10:33:01"/>
    <s v="19/02/2024 10:35:25"/>
    <s v="Cerrado"/>
    <s v="CDP ANTIGUO 1"/>
    <s v="CDP ANTIGUO 2"/>
    <s v="20/02/2024 13:53:40"/>
    <s v="20/02/2024 23:50:00"/>
    <s v="PREVENTIVO: NO_x000a_CODIGO DE SERVICIO:_x000a_DIRECCION:_x000a_QUIEN REPORTA:Angel Castro Cabrera  + 56 9 9538 2013_x000a_CONTACTO EN TERRENO:_x000a_PROBLEMA:_x000a_REQUERIMIENTO:_x000a__x000a_Estimado equipo @Help Desk,_x000a__x000a_Junto con saludar solicito de su apoyo para crear ticket de requerimiento_x000a_y asi"/>
    <m/>
    <d v="1899-12-31T02:23:50"/>
    <d v="1899-12-31T03:20:39"/>
    <d v="1899-12-30T00:56:49"/>
  </r>
  <r>
    <s v="INC000002623253"/>
    <s v="VPN IP - MPLS"/>
    <x v="9"/>
    <s v="GESTION HD"/>
    <s v="NICOLAS A SAAVEDRA EGUILUZ"/>
    <s v="frp_kefern"/>
    <s v="3-Moderado/Limitado"/>
    <x v="1"/>
    <s v="Media"/>
    <x v="1"/>
    <s v="COAGRA S A"/>
    <s v="HD |  Programa de borrado de comisiones ~ GTY DEEK953006"/>
    <s v="19/02/2024 12:01:18"/>
    <s v="19/02/2024 12:03:55"/>
    <s v="Cerrado"/>
    <s v="CDP ANTIGUO 1"/>
    <s v="CDP ANTIGUO 2"/>
    <s v="19/02/2024 15:16:40"/>
    <s v="19/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3006 fue importada en PRD exitosamente."/>
    <d v="1899-12-30T00:00:00"/>
    <d v="1899-12-30T03:15:22"/>
    <d v="1899-12-30T03:15:22"/>
  </r>
  <r>
    <s v="INC000002623313"/>
    <s v="VPN IP - MPLS"/>
    <x v="5"/>
    <s v="GESTION CALL CENTER"/>
    <s v="LUIS RODRIGO ACEVEDO COLLIPAL"/>
    <s v="frp_rvilel"/>
    <s v="4-Menor/Localizado"/>
    <x v="0"/>
    <s v="Baja"/>
    <x v="1"/>
    <s v="CELMEDIA S A"/>
    <s v="CALL CENTER / REQUERIMIENTO"/>
    <s v="19/02/2024 10:42:21"/>
    <s v="19/02/2024 10:43:44"/>
    <s v="Cerrado"/>
    <s v="COMUNICACIONES"/>
    <s v="EQUIPOS DATOS"/>
    <s v="19/02/2024 14:51:46"/>
    <s v="19/02/2024 23:50:00"/>
    <s v="PREVENTIVO: NO_x000a_CODIGO DE SERVICIO: VPF1563316_x000a_DIRECCION: San Martin # 50 datacenter TIC,Santiago,Santiago_x000a_QUIEN REPORTA: FELIPE - 939204559_x000a_CONTACTO EN TERRENO: FELIPE - 939204559_x000a_PROBLEMA: _x000a_REQUERIMIENTO: CONFIGURACION DE ROUTER _x000a_EQUIPOS ENERGIZADO/REIN"/>
    <s v="Se trabajó con cliente en linea Felipe Acevedo en sesion Teams, recuperando comunición de tunel mencionado, (Claro) se revisó  y según las pruebas realizadas sniffer y debug, se determinó que la comunicación estaba bloqueada por política ID799  se proced"/>
    <d v="1899-12-30T00:35:45"/>
    <d v="1899-12-30T04:09:25"/>
    <d v="1899-12-30T03:33:40"/>
  </r>
  <r>
    <s v="INC000002623333"/>
    <s v="HOSTING VIRTUAL"/>
    <x v="18"/>
    <s v="OPERACION N1"/>
    <s v="CLAUDIO A GAJARDO GARRIDO"/>
    <s v="tct_cgajar"/>
    <s v="2-Significativo/Amplio"/>
    <x v="1"/>
    <s v="Media"/>
    <x v="1"/>
    <s v="FUNDACION INSTITUTO PROFESIONAL DUOC UC"/>
    <s v="Requerimiento de bases de datos solicitado sin el flujo correspondiente."/>
    <s v="19/02/2024 11:22:29"/>
    <s v="19/02/2024 11:26:33"/>
    <s v="Cerrado"/>
    <s v="APLICACION"/>
    <s v="BASES DE DATOS"/>
    <s v="19/02/2024 11:27:17"/>
    <s v="19/02/2024 23:50:00"/>
    <s v="Folio generado automáticamente para atender requerimiento del cliente. La solicitud fue realizada directamente al área resolutoria sin pasar por el flujo de mesa de ayuda._x000a__x000a_Por solicitud de Cliente DUOC Antonio Martinez, se realiza vuelta atrás de homolo"/>
    <s v="Se realiza vuelta atrás de Homologación de schema CORPORATIVO solicitada en ticket INC000002612566"/>
    <d v="1899-12-30T00:00:44"/>
    <d v="1899-12-30T00:04:48"/>
    <d v="1899-12-30T00:04:04"/>
  </r>
  <r>
    <s v="INC000002623342"/>
    <s v="VPN IP - MPLS"/>
    <x v="9"/>
    <s v="GESTION HD"/>
    <s v="NICOLAS A SAAVEDRA EGUILUZ"/>
    <s v="frp_fpetro"/>
    <s v="3-Moderado/Limitado"/>
    <x v="1"/>
    <s v="Media"/>
    <x v="1"/>
    <s v="COAGRA S A"/>
    <s v="HD/_x000a_RV: FI: Posición de cambio - Mejoras ~ GTY DEEK952997"/>
    <s v="19/02/2024 12:01:08"/>
    <s v="19/02/2024 12:02:50"/>
    <s v="Cerrado"/>
    <s v="CDP ANTIGUO 1"/>
    <s v="CDP ANTIGUO 2"/>
    <s v="19/02/2024 15:17:16"/>
    <s v="19/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2997_x000a_Descripción"/>
    <s v="La orden DEEK952997 fue importada exitosamente en PRD"/>
    <d v="1899-12-30T00:00:00"/>
    <d v="1899-12-30T03:16:08"/>
    <d v="1899-12-30T03:16:08"/>
  </r>
  <r>
    <s v="INC000002623360"/>
    <s v="VPN IP - MPLS"/>
    <x v="12"/>
    <s v="GESTION HD"/>
    <s v="DENISE CRUZAT ETCHEBERRY"/>
    <s v="frp_fpetro"/>
    <s v="3-Moderado/Limitado"/>
    <x v="1"/>
    <s v="Media"/>
    <x v="1"/>
    <s v="TELEFONICA GLOBAL TECHNOLOGY S.A.AGENCIA EN CHILE"/>
    <s v="HD/_x000a_RE: TCCT - SOC - Requerimiento extension de PVLAN RE: [Solicitud] Toma de Control Zabbix SOC"/>
    <s v="19/02/2024 12:18:01"/>
    <s v="19/02/2024 12:19:33"/>
    <s v="Cancelado"/>
    <s v="CDP ANTIGUO 1"/>
    <s v="CDP ANTIGUO 2"/>
    <s v="19/02/2024 12:36:51"/>
    <s v="19/02/2024 12:36:51"/>
    <s v="PREVENTIVO: NO_x000a_CODIGO DE SERVICIO:_x000a_DIRECCION:_x000a_QUIEN REPORTA:_x000a_CONTACTO EN TERRENO:_x000a__x000a_REQUERIMIENTO:_x000a__x000a_Estimado equipo Cloud, por favor su acostumbrado apoyo en extender la_x000a_PVLAN 1460 a la plataforma MSSP Paine, por contexto OOB._x000a_PVLAN_x000a_1460 Primary_x000a_1461 Isol"/>
    <s v="se trabaja con INC000002623706"/>
    <d v="1899-12-30T00:00:00"/>
    <d v="1899-12-30T00:18:50"/>
    <d v="1899-12-30T00:18:50"/>
  </r>
  <r>
    <s v="INC000002623367"/>
    <s v="VPN IP - MPLS"/>
    <x v="5"/>
    <s v="GESTION HD"/>
    <s v="JUAN PABLO PAZ GOMPERTZ"/>
    <s v="frp_pcamay"/>
    <s v="3-Moderado/Limitado"/>
    <x v="1"/>
    <s v="Media"/>
    <x v="1"/>
    <s v="HORTIFRUT S.A"/>
    <s v="HD/Solicitud de creación VPN"/>
    <s v="19/02/2024 12:31:20"/>
    <s v="19/02/2024 12:32:54"/>
    <s v="Cerrado"/>
    <s v="CDP ANTIGUO 1"/>
    <s v="CDP ANTIGUO 2"/>
    <s v="19/02/2024 13:33:33"/>
    <s v="19/02/2024 23:50:00"/>
    <s v="PREVENTIVO: NO_x000a_CODIGO DE SERVICIO:_x000a_DIRECCION:_x000a_QUIEN REPORTA:+56 956688004 Benjamin Baier Aguirre_x000a_CONTACTO EN TERRENO:_x000a_PROBLEMA:_x000a_REQUERIMIENTO:avor su ayuda con la creación de usuario VPN para &quot;Maria Jose Gonzalez&quot; / &quot;mjgonzalez@hortifrut.com&quot;_x000a_Acceso a la"/>
    <s v="Se generan credenciales solicitadas"/>
    <d v="1899-12-30T00:00:00"/>
    <d v="1899-12-30T01:02:13"/>
    <d v="1899-12-30T01:02:13"/>
  </r>
  <r>
    <s v="INC000002623397"/>
    <s v="HOUSING"/>
    <x v="13"/>
    <s v="BELIEVE"/>
    <s v="MARIO A BARRIENTOS RUIZ"/>
    <s v="frp_dvilca"/>
    <s v="3-Moderado/Limitado"/>
    <x v="1"/>
    <s v="Media"/>
    <x v="1"/>
    <s v="FARMACIAS AHUMADA S.A."/>
    <s v="GESTION DATACENTER/ ACCESOS /FARMACIAS AHUMADA S.A."/>
    <s v="19/02/2024 13:05:42"/>
    <s v="19/02/2024 13:11:09"/>
    <s v="Cerrado"/>
    <s v="COMUNICACIONES"/>
    <s v="VPN IP - MPLS"/>
    <s v="19/02/2024 13:19:01"/>
    <s v="19/02/2024 23:50:00"/>
    <s v="EMPRESA:FARMACIAS AHUMADA S.A._x000a_CÓDIGO DE SERVICIO: _x000a_DIRECCIÓN:Av. Apoquindo #7071, Las Condes, Santiago_x000a_NOMBRE DE QUIEN REPORTA:Farmacias Ahumada_x000a_TELÉFONO DE QUIEN REPORTA:569 85608952_x000a_NOMBRE DE CONTACTO EN TERRENO: _x000a_PROBLEMA:_x000a_Visita inspectiva para revi"/>
    <s v="ACCESOS AUTORIZADOS"/>
    <d v="1899-12-30T00:03:13"/>
    <d v="1899-12-30T00:13:19"/>
    <d v="1899-12-30T00:10:06"/>
  </r>
  <r>
    <s v="INC000002623492"/>
    <s v="HOUSING"/>
    <x v="11"/>
    <s v="APQ ACCESOS"/>
    <s v="JOSE G MARQUEZ MARCANO"/>
    <s v="tct_josmam"/>
    <s v="4-Menor/Localizado"/>
    <x v="0"/>
    <s v="Baja"/>
    <x v="1"/>
    <s v="TELEFONICA EMPRESAS DE CHILE SA"/>
    <s v="TOMA DE ALARMAS DE CLIENTES"/>
    <s v="19/02/2024 11:48:15"/>
    <s v="19/02/2024 11:49:08"/>
    <s v="Cerrado"/>
    <s v="CDP ANTIGUO 1"/>
    <s v="CDP ANTIGUO 2"/>
    <s v="19/02/2024 11:50:31"/>
    <s v="19/02/2024 23:50:00"/>
    <s v="TOMA DE ALARMAS DE CLIENTES"/>
    <s v="TOMA DE ALARMAS REALIZADAS"/>
    <d v="1899-12-30T00:01:08"/>
    <d v="1899-12-30T00:02:16"/>
    <d v="1899-12-30T00:01:08"/>
  </r>
  <r>
    <s v="INC000002623522"/>
    <s v="HOUSING"/>
    <x v="14"/>
    <s v="BELIEVE"/>
    <s v="PATRICIO A CASTILLO GONZALEZ"/>
    <s v="frp_jcarri"/>
    <s v="3-Moderado/Limitado"/>
    <x v="1"/>
    <s v="Media"/>
    <x v="1"/>
    <s v="EMPRESA NACIONAL DE CERTIFICACIONES"/>
    <s v="GESTION DATACENTER/ ACCESOS /EMPRESA NACIONAL DE CERTIFICACIONES"/>
    <s v="19/02/2024 12:33:14"/>
    <s v="19/02/2024 12:34:36"/>
    <s v="Cerrado"/>
    <s v="CDP ANTIGUO 1"/>
    <s v="CDP ANTIGUO 2"/>
    <s v="19/02/2024 12:41:59"/>
    <s v="19/02/2024 23:50:00"/>
    <s v="EMPRESA:ECERT_x000a_CÓDIGO DE SERVICIO: _x000a_DIRECCIÓN:Calle San Martin #50, Santiago Centro, Santiago_x000a_NOMBRE DE QUIEN REPORTA:Ignacio Vásquez_x000a_TELÉFONO DE QUIEN REPORTA:56996115447_x000a_NOMBRE DE CONTACTO EN TERRENO: _x000a_REQUERIMIENTO:Levantemiento Servers_x000a_EQUIPOS ENERGIZ"/>
    <s v="ACCESOS AUTORIZADOS"/>
    <d v="1899-12-30T00:01:34"/>
    <d v="1899-12-30T00:08:45"/>
    <d v="1899-12-30T00:07:11"/>
  </r>
  <r>
    <s v="INC000002623543"/>
    <s v="RED INTERNA"/>
    <x v="12"/>
    <s v="SM OPERACIONES"/>
    <s v="DENISE CRUZAT ETCHEBERRY"/>
    <s v="tct_decruz"/>
    <s v="4-Menor/Localizado"/>
    <x v="0"/>
    <s v="Baja"/>
    <x v="3"/>
    <s v="TELEFONICA GLOBAL TECHNOLOGY S.A.AGENCIA EN CHILE"/>
    <s v="TEST"/>
    <s v="19/02/2024 13:38:20"/>
    <s v="19/02/2024 13:39:08"/>
    <s v="Cancelado"/>
    <s v="ACCESO"/>
    <s v="CLIENTE"/>
    <s v="19/02/2024 13:39:30"/>
    <s v="19/02/2024 13:39:30"/>
    <m/>
    <s v="TEST"/>
    <d v="1899-12-30T00:00:00"/>
    <d v="1899-12-30T00:00:00"/>
    <d v="1899-12-30T00:00:00"/>
  </r>
  <r>
    <s v="INC000002623554"/>
    <s v="VPN IP - MPLS"/>
    <x v="19"/>
    <s v="GESTION CALL CENTER"/>
    <s v="JAVIERA A UMAÑA YEVENES"/>
    <s v="frp_lcurit"/>
    <s v="4-Menor/Localizado"/>
    <x v="0"/>
    <s v="Baja"/>
    <x v="1"/>
    <s v="SOC DE INGENIERIA ELECTRICA DEL SUR LIMITADA"/>
    <s v="MESA/CALLCENTER/ACCESO AL TENANT DE GOOGLE PARA PODER  ADMINISTRAR SUS LICENCIAS"/>
    <s v="19/02/2024 14:48:36"/>
    <s v="19/02/2024 14:50:28"/>
    <s v="Cerrado"/>
    <s v="COMUNICACIONES"/>
    <s v="VPN IP - MPLS"/>
    <s v="20/02/2024 15:42:25"/>
    <s v="20/02/2024 23:50:00"/>
    <s v="PREVENTIVO:NO _x000a_CODIGO DE SERVICIO:PSITIE16670_x000a_DIRECCION:LORD COKRANNE centro 1108,,Osorno,Osorno_x000a_QUIEN REPORTA:ANA DUERTO 932812966_x000a_CONTACTO EN TERRENO:MARCELA KIEFER 974708765_x000a_PROBLEMA:_x000a_REQUERIMIENTO:ACCESO AL TENANT DE GOOGLE PARA PODER  ADMINISTRAR SU"/>
    <m/>
    <d v="1899-12-31T00:05:42"/>
    <d v="1899-12-31T00:53:49"/>
    <d v="1899-12-30T00:48:07"/>
  </r>
  <r>
    <s v="INC000002623592"/>
    <s v="HOSTING VIRTUAL"/>
    <x v="6"/>
    <s v="SISTEMA OPERATIVO MICROSOFT"/>
    <s v="JAVIER CUEVAS"/>
    <s v="tct_jacuev"/>
    <s v="4-Menor/Localizado"/>
    <x v="0"/>
    <s v="Baja"/>
    <x v="1"/>
    <s v="TELEFONICA GLOBAL TECHNOLOGY S.A.AGENCIA EN CHILE"/>
    <s v="INC0000430888][EDR][TCCT_SERVERS][CL-VL-AD-02]PowershellCommandsDecodedDesofusRule Critical"/>
    <s v="19/02/2024 17:42:34"/>
    <s v="19/02/2024 17:43:22"/>
    <s v="Cerrado"/>
    <s v="TI"/>
    <s v="SISTEMAS OPERATIVOS"/>
    <s v="19/02/2024 17:43:22"/>
    <s v="19/02/2024 23:50:00"/>
    <s v="ALERTA SEG"/>
    <m/>
    <d v="1899-12-30T00:00:00"/>
    <d v="1899-12-30T00:00:48"/>
    <d v="1899-12-30T00:00:48"/>
  </r>
  <r>
    <s v="INC000002623595"/>
    <s v="HOSTING VIRTUAL"/>
    <x v="18"/>
    <s v="DUOC TICKET PENDIENTES"/>
    <s v="CLAUDIO A GAJARDO GARRIDO"/>
    <s v="frp_lmosqu"/>
    <s v="4-Menor/Localizado"/>
    <x v="0"/>
    <s v="Baja"/>
    <x v="1"/>
    <s v="FUNDACION INSTITUTO PROFESIONAL DUOC UC"/>
    <s v="PDTE HORARIO HÁBIL 20/2/2024 | DUOC | REQ |  Urgencia: Alta | Homologación BDD PRD hacia DEV"/>
    <s v="19/02/2024 17:50:06"/>
    <s v="19/02/2024 17:53:01"/>
    <s v="Cerrado"/>
    <s v="CDP ANTIGUO 1"/>
    <s v="CDP ANTIGUO 2"/>
    <s v="22/02/2024 14:19:07"/>
    <s v="2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finaliza homlogación, realizando carga de tablas restantes, habilitacion de FK's, recreacion de SEQUENCES. Se informa a cliente Homologacion finalizada."/>
    <d v="1900-01-01T17:53:06"/>
    <d v="1900-01-01T20:29:01"/>
    <d v="1899-12-30T02:35:55"/>
  </r>
  <r>
    <s v="INC000002623706"/>
    <s v="VPN IP - MPLS"/>
    <x v="3"/>
    <s v="GESTION HD"/>
    <s v="ANGEL CASTRO CABRERA"/>
    <s v="frp_kefern"/>
    <s v="3-Moderado/Limitado"/>
    <x v="1"/>
    <s v="Media"/>
    <x v="1"/>
    <s v="TELEFONICA GLOBAL TECHNOLOGY S.A.AGENCIA EN CHILE"/>
    <s v="HD | CCT - SOC - Requerimiento extension de PVLAN RE: [Solicitud] Toma de Control Zabbix SOC"/>
    <s v="19/02/2024 12:11:29"/>
    <s v="19/02/2024 12:13:47"/>
    <s v="Cerrado"/>
    <s v="CDP ANTIGUO 1"/>
    <s v="CDP ANTIGUO 2"/>
    <s v="20/02/2024 12:25:00"/>
    <s v="20/02/2024 23:50:00"/>
    <s v="PREVENTIVO: NO_x000a_CODIGO DE SERVICIO:_x000a_DIRECCION:_x000a_QUIEN REPORTA:Jesús José Nelo Petaquero +56 9 9229 0203_x000a_CONTACTO EN TERRENO:_x000a_PROBLEMA:_x000a_REQUERIMIENTO:_x000a__x000a__x000a_Buenas tardes estimado equipo @Help Desk, por favor su acostumbrado apoyo_x000a_en generar ticket de requerimi"/>
    <s v="Se efectúa contacto con cliente: Jesus Nelo_x000a_Teléfono de contacto: Via correo_x000a_Acciones realizadas: Se configuran las VLANs 1460, 1461 y 1462 en vCenter MSSP._x000a_Acciones de Mejora, Recomendaciones: N/A_x000a_Causa Raíz: N/A"/>
    <d v="1899-12-30T18:10:03"/>
    <d v="1899-12-31T00:13:31"/>
    <d v="1899-12-30T06:03:28"/>
  </r>
  <r>
    <s v="INC000002623720"/>
    <s v="VPN IP - MPLS"/>
    <x v="5"/>
    <s v="GESTION HD"/>
    <s v="OSCAR A RAMIREZ SOTO"/>
    <s v="frp_kefern"/>
    <s v="3-Moderado/Limitado"/>
    <x v="1"/>
    <s v="Media"/>
    <x v="1"/>
    <s v="TELEFONICA GLOBAL TECHNOLOGY S.A.AGENCIA EN CHILE"/>
    <s v="HD | SOLICITUD PVLAN SOC"/>
    <s v="19/02/2024 12:18:22"/>
    <s v="19/02/2024 12:20:55"/>
    <s v="Cerrado"/>
    <s v="CDP ANTIGUO 1"/>
    <s v="CDP ANTIGUO 2"/>
    <s v="19/02/2024 17:42:28"/>
    <s v="19/02/2024 23:50:00"/>
    <s v="PREVENTIVO: NO_x000a_CODIGO DE SERVICIO:_x000a_DIRECCION:_x000a_QUIEN REPORTA:Eduardo José Camacho Urdaneta +56 9 4135 5459_x000a_CONTACTO EN TERRENO:_x000a_PROBLEMA:_x000a_REQUERIMIENTO:_x000a__x000a_Estimado @Help Desk,_x000a__x000a_Por favor su apoyo en crear un folio de requerimiento para asignación de_x000a_dos IP"/>
    <s v="Se asignan las siguientes IP PVLAN, según lo solicitado._x000a__x000a_10.69.131.154_x000a_10.69.131.155"/>
    <d v="1899-12-30T01:13:24"/>
    <d v="1899-12-30T05:24:06"/>
    <d v="1899-12-30T04:10:42"/>
  </r>
  <r>
    <s v="INC000002623728"/>
    <s v="VPN IP - MPLS"/>
    <x v="6"/>
    <s v="GESTION HD"/>
    <s v="PAUL A SEPULVEDA ALVAREZ"/>
    <s v="frp_kefern"/>
    <s v="3-Moderado/Limitado"/>
    <x v="1"/>
    <s v="Media"/>
    <x v="1"/>
    <s v="TELEFONICA GLOBAL TECHNOLOGY S.A.AGENCIA EN CHILE"/>
    <s v="HD | cambio contraseña VPN"/>
    <s v="19/02/2024 12:41:15"/>
    <s v="19/02/2024 12:43:09"/>
    <s v="Cerrado"/>
    <s v="CDP ANTIGUO 1"/>
    <s v="CDP ANTIGUO 2"/>
    <s v="19/02/2024 14:55:09"/>
    <s v="19/02/2024 23:50:00"/>
    <s v="PREVENTIVO: NO_x000a_CODIGO DE SERVICIO:_x000a_DIRECCION:_x000a_QUIEN REPORTA:Denny Antonio Gonzalez Olivares +56 9 8509 9149_x000a_CONTACTO EN TERRENO:_x000a_PROBLEMA:_x000a_REQUERIMIENTO:_x000a__x000a_Estimados,_x000a_Favor necesito resetear y enviar nueva contraseña para VPN Fortinet para_x000a_el usuario im.d"/>
    <s v="Se envia nueva credencial a usuario"/>
    <d v="1899-12-30T01:40:14"/>
    <d v="1899-12-30T02:13:54"/>
    <d v="1899-12-30T00:33:40"/>
  </r>
  <r>
    <s v="INC000002623752"/>
    <s v="CORREO"/>
    <x v="1"/>
    <s v="O365"/>
    <s v="JAVIERA A UMAÑA YEVENES"/>
    <s v="tct_jumana"/>
    <s v="4-Menor/Localizado"/>
    <x v="0"/>
    <s v="Baja"/>
    <x v="1"/>
    <s v="ENCARE INGENIERIA Y GESTION EMPRESARIAL LIMITADA"/>
    <s v="Gestión baja de licencias cliente ENCARE INGENIERÍA Y GESTIÓN EMPRESARIAL LIMITADA"/>
    <s v="19/02/2024 12:58:08"/>
    <s v="19/02/2024 12:58:15"/>
    <s v="Cerrado"/>
    <s v="TI"/>
    <s v="APLICATIVOS"/>
    <s v="22/02/2024 10:25:08"/>
    <s v="22/02/2024 23:50:00"/>
    <s v="SISON 202400158_x000a__x000a_Favor gestionar bajas O365._x000a_ _x000a_RRCC 278327 solicita baja del servicio_x000a_ _x000a_Servicio: 7 LICENCIAS PLAN OFFICE 365 BUSINESS_x000a_Proyecto: CHI-003281563_x000a_FA: 802354353_x000a_OOFF: 7597(50)_x000a_Renta a bajar: 1,26 UF_x000a_ENCARE INGENIERIA Y GESTION EMPRESARIAL LIM"/>
    <m/>
    <d v="1900-01-01T21:26:53"/>
    <d v="1900-01-01T21:27:00"/>
    <d v="1899-12-30T00:00:07"/>
  </r>
  <r>
    <s v="INC000002623794"/>
    <s v="HOSTING VIRTUAL"/>
    <x v="6"/>
    <s v="SM OPERACIONES"/>
    <s v="RICARDO R GALLEGOS OYANEDER"/>
    <s v="tct_rgalle"/>
    <s v="4-Menor/Localizado"/>
    <x v="0"/>
    <s v="Baja"/>
    <x v="1"/>
    <s v="TELEFONICA GLOBAL TECHNOLOGY S.A.AGENCIA EN CHILE"/>
    <s v="Modificacion descripcion usuario SOC a SG_RESEARCH_LAB por solicitud Diego Labarca"/>
    <s v="19/02/2024 14:50:10"/>
    <s v="19/02/2024 14:50:22"/>
    <s v="Cerrado"/>
    <s v="TI"/>
    <s v="SISTEMAS OPERATIVOS"/>
    <s v="19/02/2024 14:52:38"/>
    <s v="19/02/2024 23:50:00"/>
    <s v="Modificacion descripcion usuario SOC a SG_RESEARCH_LAB por solicitud Diego Labarca"/>
    <s v="Modificacion descripcion usuario SOC a SG_RESEARCH_LAB por solicitud Diego Labarca"/>
    <d v="1899-12-30T00:00:00"/>
    <d v="1899-12-30T00:02:28"/>
    <d v="1899-12-30T00:02:28"/>
  </r>
  <r>
    <s v="INC000002623796"/>
    <s v="HOSTING VIRTUAL"/>
    <x v="6"/>
    <s v="SM OPERACIONES"/>
    <s v="RICARDO R GALLEGOS OYANEDER"/>
    <s v="tct_rgalle"/>
    <s v="4-Menor/Localizado"/>
    <x v="0"/>
    <s v="Baja"/>
    <x v="1"/>
    <s v="TELEFONICA GLOBAL TECHNOLOGY S.A.AGENCIA EN CHILE"/>
    <s v="Modificacion nombre cuenta usuario SOC  a mfernandez por solicitud Diego Labarca"/>
    <s v="19/02/2024 14:50:28"/>
    <s v="19/02/2024 14:50:49"/>
    <s v="Cerrado"/>
    <s v="TI"/>
    <s v="SISTEMAS OPERATIVOS"/>
    <s v="19/02/2024 14:53:48"/>
    <s v="19/02/2024 23:50:00"/>
    <s v="Modificacion nombre cuenta usuario SOC  a mfernandez por solicitud Diego Labarca"/>
    <s v="Modificacion nombre cuenta usuario SOC  a mfernandez por solicitud Diego Labarca"/>
    <d v="1899-12-30T00:00:00"/>
    <d v="1899-12-30T00:03:20"/>
    <d v="1899-12-30T00:03:20"/>
  </r>
  <r>
    <s v="INC000002623798"/>
    <s v="HOSTING VIRTUAL"/>
    <x v="6"/>
    <s v="SM OPERACIONES"/>
    <s v="RICARDO R GALLEGOS OYANEDER"/>
    <s v="tct_rgalle"/>
    <s v="4-Menor/Localizado"/>
    <x v="0"/>
    <s v="Baja"/>
    <x v="1"/>
    <s v="TELEFONICA GLOBAL TECHNOLOGY S.A.AGENCIA EN CHILE"/>
    <s v="Revisión cuenta jose santis en dominio CloudCO por acceso a VPN"/>
    <s v="19/02/2024 14:50:54"/>
    <s v="19/02/2024 14:51:04"/>
    <s v="Cerrado"/>
    <s v="TI"/>
    <s v="SISTEMAS OPERATIVOS"/>
    <s v="19/02/2024 14:55:37"/>
    <s v="19/02/2024 23:50:00"/>
    <s v="Revisión cuenta jose santis en dominio CloudCO por acceso a VPN"/>
    <s v="Revisión cuenta jose santis en dominio CloudCO por acceso a VPN"/>
    <d v="1899-12-30T00:00:00"/>
    <d v="1899-12-30T00:04:43"/>
    <d v="1899-12-30T00:04:43"/>
  </r>
  <r>
    <s v="INC000002623804"/>
    <s v="HOSTING VIRTUAL"/>
    <x v="6"/>
    <s v="SM OPERACIONES"/>
    <s v="RICARDO R GALLEGOS OYANEDER"/>
    <s v="tct_rgalle"/>
    <s v="4-Menor/Localizado"/>
    <x v="0"/>
    <s v="Baja"/>
    <x v="1"/>
    <s v="TELEFONICA GLOBAL TECHNOLOGY S.A.AGENCIA EN CHILE"/>
    <s v="Bloqueo cuentas VPN en dominio CloudCo por procedimiento de seguridad."/>
    <s v="19/02/2024 15:03:29"/>
    <s v="19/02/2024 15:03:39"/>
    <s v="Cerrado"/>
    <s v="TI"/>
    <s v="SISTEMAS OPERATIVOS"/>
    <s v="19/02/2024 15:06:07"/>
    <s v="19/02/2024 23:50:00"/>
    <s v="Bloqueo cuentas VPN en dominio CloudCo por procedimiento de seguridad."/>
    <s v="Bloqueo cuentas VPN en dominio CloudCo por procedimiento de seguridad."/>
    <d v="1899-12-30T00:00:00"/>
    <d v="1899-12-30T00:02:38"/>
    <d v="1899-12-30T00:02:38"/>
  </r>
  <r>
    <s v="INC000002623841"/>
    <s v="MONITOREO"/>
    <x v="4"/>
    <s v="SM OPERACIONES"/>
    <s v="JUAN P SEGURA VARGAS"/>
    <s v="tct_decruz"/>
    <s v="4-Menor/Localizado"/>
    <x v="0"/>
    <s v="Baja"/>
    <x v="1"/>
    <s v="TELEFONICA GLOBAL TECHNOLOGY S.A.AGENCIA EN CHILE"/>
    <s v="ALARMAS DE MONITOREO"/>
    <s v="19/02/2024 15:08:37"/>
    <s v="19/02/2024 15:10:29"/>
    <s v="Cerrado"/>
    <s v="TI"/>
    <s v="SISTEMAS OPERATIVOS"/>
    <s v="19/02/2024 19:12:24"/>
    <s v="19/02/2024 23:50:00"/>
    <s v="GestionEventos_AlertaRAM_max_Principal_x0009_FIPRDU01- qa_services_01_x0009_FIPRDU01- qa_services_01_x0009_Node_x0009_172.16.207.53_x0009_Grupo Linux"/>
    <m/>
    <d v="1899-12-30T00:00:00"/>
    <d v="1899-12-30T00:00:00"/>
    <d v="1899-12-30T00:00:00"/>
  </r>
  <r>
    <s v="INC000002623855"/>
    <s v="HOSTING VIRTUAL"/>
    <x v="6"/>
    <s v="SISTEMA OPERATIVO MICROSOFT"/>
    <s v="JAVIER CUEVAS"/>
    <s v="tct_jacuev"/>
    <s v="4-Menor/Localizado"/>
    <x v="0"/>
    <s v="Baja"/>
    <x v="1"/>
    <s v="TELEFONICA GLOBAL TECHNOLOGY S.A.AGENCIA EN CHILE"/>
    <s v="Apertura - [TCCT-CHILE-CLOUD][AC]TCCT-CHILE-CLOUD-EX-AD-003-T1059.001 Scripts en Pow"/>
    <s v="19/02/2024 16:11:48"/>
    <s v="19/02/2024 16:12:37"/>
    <s v="Cerrado"/>
    <s v="TI"/>
    <s v="SISTEMAS OPERATIVOS"/>
    <s v="19/02/2024 16:13:24"/>
    <s v="19/02/2024 23:50:00"/>
    <s v="ALERTA SEGURIDAD"/>
    <s v="OK"/>
    <d v="1899-12-30T00:00:00"/>
    <d v="1899-12-30T00:01:36"/>
    <d v="1899-12-30T00:01:36"/>
  </r>
  <r>
    <s v="INC000002623983"/>
    <s v="HOUSING"/>
    <x v="13"/>
    <s v="BELIEVE"/>
    <s v="MARIO A BARRIENTOS RUIZ"/>
    <s v="frp_jolsso"/>
    <s v="3-Moderado/Limitado"/>
    <x v="1"/>
    <s v="Media"/>
    <x v="1"/>
    <s v="TELEFONICA EMPRESAS DE CHILE SA"/>
    <s v="GESTION DATACENTER/ ACCESOS /TELEFONICA EMPRESAS DE CHILE SA"/>
    <s v="19/02/2024 15:13:30"/>
    <s v="19/02/2024 15:14:55"/>
    <s v="Cerrado"/>
    <s v="COMUNICACIONES"/>
    <s v="VPN IP - MPLS"/>
    <s v="19/02/2024 16:25:44"/>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CRQ492117"/>
    <s v="ACCESOS AUTORIZADOS"/>
    <d v="1899-12-30T00:49:34"/>
    <d v="1899-12-30T01:12:14"/>
    <d v="1899-12-30T00:22:40"/>
  </r>
  <r>
    <s v="INC000002623984"/>
    <s v="HOUSING"/>
    <x v="13"/>
    <s v="BELIEVE"/>
    <s v="MARIO A BARRIENTOS RUIZ"/>
    <s v="frp_jolsso"/>
    <s v="3-Moderado/Limitado"/>
    <x v="1"/>
    <s v="Media"/>
    <x v="1"/>
    <s v="TELEFONICA EMPRESAS DE CHILE SA"/>
    <s v="GESTION DATACENTER/ ACCESOS /TELEFONICA EMPRESAS DE CHILE SA"/>
    <s v="19/02/2024 15:15:54"/>
    <s v="19/02/2024 15:17:13"/>
    <s v="Cerrado"/>
    <s v="COMUNICACIONES"/>
    <s v="VPN IP - MPLS"/>
    <s v="19/02/2024 16:24:53"/>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REUNION D"/>
    <s v="ACCESOS AUTORIZADOS"/>
    <d v="1899-12-30T00:48:29"/>
    <d v="1899-12-30T01:08:59"/>
    <d v="1899-12-30T00:20:30"/>
  </r>
  <r>
    <s v="INC000002624002"/>
    <s v="TICKET-INTELIGENTE"/>
    <x v="4"/>
    <s v="GESTION TI"/>
    <s v="JUAN P SEGURA VARGAS"/>
    <s v="USR_TSIGHT"/>
    <s v="1-Extenso/Generalizado"/>
    <x v="0"/>
    <s v="Baja"/>
    <x v="3"/>
    <s v="CAMARA DE COMERCIO DE SANTIAGO A G"/>
    <s v="cacost01 - testbatbic TICKET AUTOMATICO"/>
    <s v="19/02/2024 15:28:17"/>
    <s v="19/02/2024 15:28:17"/>
    <s v="Cerrado"/>
    <s v="TI"/>
    <s v="SISTEMAS OPERATIVOS"/>
    <s v="19/02/2024 19:22:23"/>
    <s v="19/02/2024 23:50:00"/>
    <s v="PREVENTIVO=SI_x000a_CODIGO DE SERVICIO=testbatbic_x000a_DIRECCION=SAN MARTÃ�N 50, SANTIAGO, REGIÃ“N METROPOLITANA, CHILE_x000a_CIUDAD=SANTIAGO_x000a_COMUNA LOCAL=Santiago_x000a_REGION=REGIÃ“N METROPOLITANA DE SANTIAGO_x000a_QUIEN REPORTA=Ticket automático_x000a_CONTACTO EN TERRENO=_x000a_PROBLEMA=Node"/>
    <m/>
    <d v="1899-12-30T03:30:17"/>
    <d v="1899-12-30T03:54:06"/>
    <d v="1899-12-30T00:23:49"/>
  </r>
  <r>
    <s v="INC000002624008"/>
    <s v="HOSTING VIRTUAL"/>
    <x v="6"/>
    <s v="SM OPERACIONES"/>
    <s v="RICARDO R GALLEGOS OYANEDER"/>
    <s v="tct_rgalle"/>
    <s v="4-Menor/Localizado"/>
    <x v="0"/>
    <s v="Baja"/>
    <x v="1"/>
    <s v="TELEFONICA GLOBAL TECHNOLOGY S.A.AGENCIA EN CHILE"/>
    <s v="Habilitacion cuentas VPN en dominio CloudCo por procedimiento de seguridad."/>
    <s v="19/02/2024 15:03:46"/>
    <s v="19/02/2024 15:04:00"/>
    <s v="Cerrado"/>
    <s v="TI"/>
    <s v="SISTEMAS OPERATIVOS"/>
    <s v="19/02/2024 15:07:20"/>
    <s v="19/02/2024 23:50:00"/>
    <s v="Habilitacion cuentas VPN en dominio CloudCo por procedimiento de seguridad."/>
    <s v="Habilitacion cuentas VPN en dominio CloudCo por procedimiento de seguridad."/>
    <d v="1899-12-30T00:00:00"/>
    <d v="1899-12-30T00:03:34"/>
    <d v="1899-12-30T00:03:34"/>
  </r>
  <r>
    <s v="INC000002624009"/>
    <s v="HOSTING VIRTUAL"/>
    <x v="6"/>
    <s v="SM OPERACIONES"/>
    <s v="RICARDO R GALLEGOS OYANEDER"/>
    <s v="tct_rgalle"/>
    <s v="4-Menor/Localizado"/>
    <x v="0"/>
    <s v="Baja"/>
    <x v="1"/>
    <s v="TELEFONICA GLOBAL TECHNOLOGY S.A.AGENCIA EN CHILE"/>
    <s v="Operador escala error en recepción de correos.reinicia plataforma y soluciona incidente."/>
    <s v="19/02/2024 15:04:06"/>
    <s v="19/02/2024 15:04:30"/>
    <s v="Cerrado"/>
    <s v="TI"/>
    <s v="SISTEMAS OPERATIVOS"/>
    <s v="19/02/2024 15:13:52"/>
    <s v="19/02/2024 23:50:00"/>
    <s v="Operador Victor escala error en recepcion de correos Exchange. Se reinicia plataforma y soluciona incidente."/>
    <s v="Operador Victor escala error en recepcion de correos Exchange. Se reinicia plataforma y soluciona incidente."/>
    <d v="1899-12-30T00:00:00"/>
    <d v="1899-12-30T00:09:46"/>
    <d v="1899-12-30T00:09:46"/>
  </r>
  <r>
    <s v="INC000002624027"/>
    <s v="HOUSING"/>
    <x v="13"/>
    <s v="BELIEVE"/>
    <s v="MARIO A BARRIENTOS RUIZ"/>
    <s v="frp_xgambo"/>
    <s v="3-Moderado/Limitado"/>
    <x v="1"/>
    <s v="Media"/>
    <x v="1"/>
    <s v="TELEFONICA EMPRESAS DE CHILE SA"/>
    <s v="GESTION DATACENTER/ ACCESOS / TELEFONICA EMPRESAS DE CHILE SA"/>
    <s v="19/02/2024 15:22:17"/>
    <s v="19/02/2024 15:26:37"/>
    <s v="Cerrado"/>
    <s v="COMUNICACIONES"/>
    <s v="VPN IP - MPLS"/>
    <s v="19/02/2024 15:50:44"/>
    <s v="19/02/2024 23:50:00"/>
    <s v="EMPRESA: TELEFONICA EMPRESAS DE CHILE SA_x000a_CÓDIGO DE SERVICIO: _x000a_DIRECCIÓN: Av. Apoquindo #7071, Las Condes, Santiago_x000a_NOMBRE DE QUIEN REPORTA:Eduardo Farías (Nabiax)_x000a_TELÉFONO DE QUIEN REPORTA:  992982563_x000a_NOMBRE DE CONTACTO EN TERRENO: _x000a_REQUERIMIENTO : REUNI"/>
    <s v="ACCESOS AUTORIZADOS"/>
    <d v="1899-12-30T00:14:03"/>
    <d v="1899-12-30T00:28:27"/>
    <d v="1899-12-30T00:14:24"/>
  </r>
  <r>
    <s v="INC000002624036"/>
    <s v="HOUSING"/>
    <x v="13"/>
    <s v="ADMINISTRADORES RESIDENTES"/>
    <s v="MARIO A BARRIENTOS RUIZ"/>
    <s v="frp_jugonz"/>
    <s v="3-Moderado/Limitado"/>
    <x v="1"/>
    <s v="Media"/>
    <x v="1"/>
    <s v="BANCO SANTANDER CHILE"/>
    <s v="GESTION DATACENTER/ ACCESOS / BANCO SANTANDER CHILE"/>
    <s v="19/02/2024 15:33:17"/>
    <s v="19/02/2024 15:35:47"/>
    <s v="Cerrado"/>
    <s v="COMUNICACIONES"/>
    <s v="VPN IP - MPLS"/>
    <s v="19/02/2024 16:31:37"/>
    <s v="19/02/2024 23:50:00"/>
    <s v="EMPRESA: BANCO SANTANDER CHILE_x000a_CÓDIGO DE SERVICIO: _x000a_DIRECCIÓN: Av. Apoquindo #7071, Las Condes, Santiago_x000a_NOMBRE DE QUIEN REPORTA: Jose Luis Cordero Quiroga_x000a_TELÉFONO DE QUIEN REPORTA: 56 974827580_x000a_NOMBRE DE CONTACTO EN TERRENO: Christian Tapia 56981568202"/>
    <s v="ACCESOS AUTORIZADOS"/>
    <d v="1899-12-30T00:45:35"/>
    <d v="1899-12-30T00:58:20"/>
    <d v="1899-12-30T00:12:45"/>
  </r>
  <r>
    <s v="INC000002624061"/>
    <s v="HOSTING VIRTUAL"/>
    <x v="7"/>
    <s v="DUOC TICKET PENDIENTES"/>
    <s v="SEBASTIAN I ACUÑA GUZMAN"/>
    <s v="frp_disilv"/>
    <s v="3-Moderado/Limitado"/>
    <x v="0"/>
    <s v="Baja"/>
    <x v="1"/>
    <s v="FUNDACION INSTITUTO PROFESIONAL DUOC UC"/>
    <s v="REQ | DUOC | Reinicio Sanidad Servidores QA-SERVICES-01 // SRVJENKINSLAB"/>
    <s v="19/02/2024 16:33:20"/>
    <s v="19/02/2024 16:36:00"/>
    <s v="Cerrado"/>
    <s v="TI"/>
    <s v="SISTEMAS OPERATIVOS"/>
    <s v="20/02/2024 8:20:44"/>
    <s v="20/02/2024 23:50:00"/>
    <s v="Estimados @Mesa TI, buenas tardes._x000a_Junto con saludar, favor su apoyo para generar folio de requerimiento._x000a__x000a_•_x0009_Se solicita reinicio de sanidad de los siguientes servidores hoy a las 23 hrs._x000a_o_x0009_QA-SERVICES-01 (10.10.100.37 // 172.16.207.53)._x000a_o_x0009_SRVJENKINSLAB"/>
    <s v="Se finaliza actividad correctamente. Finalizado 00:00 20-02"/>
    <d v="1899-12-30T15:04:19"/>
    <d v="1899-12-30T15:47:24"/>
    <d v="1899-12-30T00:43:05"/>
  </r>
  <r>
    <s v="INC000002624068"/>
    <s v="SAP"/>
    <x v="9"/>
    <s v="GESTION HD"/>
    <s v="FREDDY O CORTES DIAZ"/>
    <s v="frp_kefern"/>
    <s v="3-Moderado/Limitado"/>
    <x v="1"/>
    <s v="Media"/>
    <x v="1"/>
    <s v="INDUSTRIAS CHILENAS DE ALAMBRE INCHALAM S.A."/>
    <s v="HD | Transporte de Órdenes a PRD - INCHALAM - COPA"/>
    <s v="19/02/2024 16:46:27"/>
    <s v="19/02/2024 16:48:51"/>
    <s v="Cerrado"/>
    <s v="TI"/>
    <s v="APLICATIVOS"/>
    <s v="19/02/2024 17:01:22"/>
    <s v="19/02/2024 23:50:00"/>
    <s v="PREVENTIVO: NO_x000a_CODIGO DE SERVICIO:_x000a_DIRECCION:_x000a_QUIEN REPORTA:Freddy Cortés Díaz +56 9 6605 6481 _x000a_CONTACTO EN TERRENO:_x000a_PROBLEMA:_x000a_REQUERIMIENTO:_x000a_Estimados Help Desk_x000a__x000a_Favor generar ticket en base a requerimiento de cliente INCHALAM según_x000a_correo de más abajo"/>
    <s v="Se ejecuta con éxito el transporte solicitado. Se informa a cliente vía mail"/>
    <d v="1899-12-30T00:00:00"/>
    <d v="1899-12-30T00:14:55"/>
    <d v="1899-12-30T00:14:55"/>
  </r>
  <r>
    <s v="INC000002624086"/>
    <s v="HOUSING"/>
    <x v="11"/>
    <s v="APQ ACCESOS"/>
    <s v="ESTEBAN O BUSTOS CORNEJO"/>
    <s v="tct_ebusto"/>
    <s v="4-Menor/Localizado"/>
    <x v="0"/>
    <s v="Baja"/>
    <x v="1"/>
    <s v="TELEFONICA EMPRESAS DE CHILE SA"/>
    <s v="SUPERVISION PROYECTO HUAWEI"/>
    <s v="19/02/2024 17:12:15"/>
    <s v="19/02/2024 17:13:42"/>
    <s v="Cerrado"/>
    <s v="CDP ANTIGUO 1"/>
    <s v="CDP ANTIGUO 2"/>
    <s v="19/02/2024 17:16:31"/>
    <s v="19/02/2024 23:50:00"/>
    <s v="SUPERVISION PROYECTO HUAWEI"/>
    <s v="SUPERVISION CRQ/OK"/>
    <d v="1899-12-30T00:02:49"/>
    <d v="1899-12-30T00:04:16"/>
    <d v="1899-12-30T00:01:27"/>
  </r>
  <r>
    <s v="INC000002624092"/>
    <s v="HOSTING VIRTUAL"/>
    <x v="6"/>
    <s v="SISTEMA OPERATIVO MICROSOFT"/>
    <s v="PAUL A SEPULVEDA ALVAREZ"/>
    <s v="tct_psepul"/>
    <s v="4-Menor/Localizado"/>
    <x v="0"/>
    <s v="Baja"/>
    <x v="1"/>
    <s v="TELEFONICA GLOBAL TECHNOLOGY S.A.AGENCIA EN CHILE"/>
    <s v="Gustavo avila cambio de contraseña"/>
    <s v="19/02/2024 17:18:04"/>
    <s v="19/02/2024 17:18:47"/>
    <s v="Cerrado"/>
    <s v="TI"/>
    <s v="SISTEMAS OPERATIVOS"/>
    <s v="19/02/2024 17:31:06"/>
    <s v="19/02/2024 23:50:00"/>
    <s v="Gustavo avila cambio de contraseña cuenta vpn"/>
    <s v="Gustavo avila cambio de contraseña cuenta vpn"/>
    <d v="1899-12-30T00:00:00"/>
    <d v="1899-12-30T00:13:02"/>
    <d v="1899-12-30T00:13:02"/>
  </r>
  <r>
    <s v="INC000002624093"/>
    <s v="HOSTING VIRTUAL"/>
    <x v="6"/>
    <s v="SISTEMA OPERATIVO MICROSOFT"/>
    <s v="PAUL A SEPULVEDA ALVAREZ"/>
    <s v="tct_psepul"/>
    <s v="4-Menor/Localizado"/>
    <x v="0"/>
    <s v="Baja"/>
    <x v="1"/>
    <s v="TELEFONICA GLOBAL TECHNOLOGY S.A.AGENCIA EN CHILE"/>
    <s v="LDAP vcenter paine - revision de caso"/>
    <s v="19/02/2024 17:19:05"/>
    <s v="19/02/2024 17:19:40"/>
    <s v="Cerrado"/>
    <s v="TI"/>
    <s v="SISTEMAS OPERATIVOS"/>
    <s v="19/02/2024 17:32:52"/>
    <s v="19/02/2024 23:50:00"/>
    <s v="LDAP vcenter paine - revision de caso"/>
    <s v="se validan configuraciones en dc01 antiguo, se evidencia cambios en certificados y se prepara plan de accion para mitigacion"/>
    <d v="1899-12-30T00:00:00"/>
    <d v="1899-12-30T00:13:47"/>
    <d v="1899-12-30T00:13:47"/>
  </r>
  <r>
    <s v="INC000002624095"/>
    <s v="HOSTING VIRTUAL"/>
    <x v="6"/>
    <s v="SISTEMA OPERATIVO MICROSOFT"/>
    <s v="PAUL A SEPULVEDA ALVAREZ"/>
    <s v="tct_psepul"/>
    <s v="4-Menor/Localizado"/>
    <x v="0"/>
    <s v="Baja"/>
    <x v="1"/>
    <s v="TELEFONICA GLOBAL TECHNOLOGY S.A.AGENCIA EN CHILE"/>
    <s v="zabbix toma control CSERVERPRD"/>
    <s v="19/02/2024 17:20:02"/>
    <s v="19/02/2024 17:21:09"/>
    <s v="Cerrado"/>
    <s v="TI"/>
    <s v="SISTEMAS OPERATIVOS"/>
    <s v="19/02/2024 17:29:59"/>
    <s v="19/02/2024 23:50:00"/>
    <s v="zabbix toma control CSERVERPRD _x000a_GRUPO-BEKAERT, PRODINSA, SO-WINDOWS_x0009_CSERVERPRD_x0009__x0009_Windows CSERVERPRD 6.1.7601 Microsoft Windows Server 2008 R2 Enterprise Service Pack 1 x64"/>
    <s v="se agrega servidor en zabbix y se actualizan contrraseñas de ingreso"/>
    <d v="1899-12-30T00:00:00"/>
    <d v="1899-12-30T00:09:57"/>
    <d v="1899-12-30T00:09:57"/>
  </r>
  <r>
    <s v="INC000002624100"/>
    <s v="HOSTING VIRTUAL"/>
    <x v="6"/>
    <s v="SISTEMA OPERATIVO MICROSOFT"/>
    <s v="PAUL A SEPULVEDA ALVAREZ"/>
    <s v="tct_psepul"/>
    <s v="4-Menor/Localizado"/>
    <x v="0"/>
    <s v="Baja"/>
    <x v="1"/>
    <s v="TELEFONICA GLOBAL TECHNOLOGY S.A.AGENCIA EN CHILE"/>
    <s v="zabbix toma control CSERVERQAS"/>
    <s v="19/02/2024 17:21:21"/>
    <s v="19/02/2024 17:22:00"/>
    <s v="Cerrado"/>
    <s v="TI"/>
    <s v="SISTEMAS OPERATIVOS"/>
    <s v="19/02/2024 17:30:18"/>
    <s v="19/02/2024 23:50:00"/>
    <s v="zabbix toma control CSERVERQAS_x000a_GRUPO-BEKAERT, PRODINSA, SO-WINDOWS_x0009_CSERVERQAS_x0009__x0009_Windows CSERVERQAS 6.1.7601 Microsoft Windows Server 2008 R2 Enterprise Service Pack 1 x64"/>
    <s v="se agrega servidor en zabbix y se actualizan contrraseñas de ingreso"/>
    <d v="1899-12-30T00:00:00"/>
    <d v="1899-12-30T00:08:57"/>
    <d v="1899-12-30T00:08:57"/>
  </r>
  <r>
    <s v="INC000002624101"/>
    <s v="HOSTING VIRTUAL"/>
    <x v="6"/>
    <s v="SISTEMA OPERATIVO MICROSOFT"/>
    <s v="PAUL A SEPULVEDA ALVAREZ"/>
    <s v="tct_psepul"/>
    <s v="4-Menor/Localizado"/>
    <x v="0"/>
    <s v="Baja"/>
    <x v="1"/>
    <s v="TELEFONICA GLOBAL TECHNOLOGY S.A.AGENCIA EN CHILE"/>
    <s v="zabbix toma control WEBINCHALAM"/>
    <s v="19/02/2024 17:22:14"/>
    <s v="19/02/2024 17:22:49"/>
    <s v="Cerrado"/>
    <s v="TI"/>
    <s v="SISTEMAS OPERATIVOS"/>
    <s v="19/02/2024 17:30:38"/>
    <s v="19/02/2024 23:50:00"/>
    <s v="zabbix toma control WEBINCHALAM_x000a_GRUPO-BEKAERT, INCHALAM, SO-WINDOWS_x0009_WEBINCHALAM_x0009__x0009_Windows WEBINCHALAM 6.1.7601 Microsoft Windows Server 2008 R2 Enterprise Service Pack 1 x64"/>
    <s v="se agrega servidor en zabbix y se actualizan contrraseñas de ingreso"/>
    <d v="1899-12-30T00:00:00"/>
    <d v="1899-12-30T00:08:24"/>
    <d v="1899-12-30T00:08:24"/>
  </r>
  <r>
    <s v="INC000002624102"/>
    <s v="HOSTING VIRTUAL"/>
    <x v="6"/>
    <s v="SISTEMA OPERATIVO MICROSOFT"/>
    <s v="PAUL A SEPULVEDA ALVAREZ"/>
    <s v="tct_psepul"/>
    <s v="4-Menor/Localizado"/>
    <x v="0"/>
    <s v="Baja"/>
    <x v="1"/>
    <s v="TELEFONICA GLOBAL TECHNOLOGY S.A.AGENCIA EN CHILE"/>
    <s v="ANSIBLE creacion y pruebas playbook cambio clave"/>
    <s v="19/02/2024 17:24:08"/>
    <s v="19/02/2024 17:24:48"/>
    <s v="Cerrado"/>
    <s v="TI"/>
    <s v="SISTEMAS OPERATIVOS"/>
    <s v="19/02/2024 17:33:37"/>
    <s v="19/02/2024 23:50:00"/>
    <s v="ANSIBLE creacion y pruebas playbook cambio clave"/>
    <s v="se realiza creacion de playbook en ansible y pruebas de ejecucion correcta para cambio de clavbe 2024"/>
    <d v="1899-12-30T00:00:00"/>
    <d v="1899-12-30T00:09:29"/>
    <d v="1899-12-30T00:09:29"/>
  </r>
  <r>
    <s v="INC000002624104"/>
    <s v="HOSTING VIRTUAL"/>
    <x v="6"/>
    <s v="SISTEMA OPERATIVO MICROSOFT"/>
    <s v="PAUL A SEPULVEDA ALVAREZ"/>
    <s v="tct_psepul"/>
    <s v="4-Menor/Localizado"/>
    <x v="0"/>
    <s v="Baja"/>
    <x v="1"/>
    <s v="TELEFONICA GLOBAL TECHNOLOGY S.A.AGENCIA EN CHILE"/>
    <s v="SMU - cambio de clave ADM en servidores"/>
    <s v="19/02/2024 17:25:02"/>
    <s v="19/02/2024 17:25:41"/>
    <s v="Cerrado"/>
    <s v="TI"/>
    <s v="SISTEMAS OPERATIVOS"/>
    <s v="19/02/2024 17:34:12"/>
    <s v="19/02/2024 23:50:00"/>
    <s v="SMU - cambio de clave ADM en servidores"/>
    <s v="se ejecuta cambio de clave en servidor, se valida acceso"/>
    <d v="1899-12-30T00:00:00"/>
    <d v="1899-12-30T00:09:10"/>
    <d v="1899-12-30T00:09:10"/>
  </r>
  <r>
    <s v="INC000002624105"/>
    <s v="HOSTING VIRTUAL"/>
    <x v="6"/>
    <s v="GESTION PLATAFORMA CLIENTES"/>
    <s v="RICARDO R GALLEGOS OYANEDER"/>
    <s v="lmolcont"/>
    <s v="3-Moderado/Limitado"/>
    <x v="1"/>
    <s v="Media"/>
    <x v="1"/>
    <s v="TELEFONICA EMPRESAS DE CHILE SA"/>
    <s v="Descarga e instalación de parches de SO en servidores de TrueSight (Febrero 2024)"/>
    <s v="19/02/2024 15:20:54"/>
    <s v="19/02/2024 15:20:54"/>
    <s v="Cerrado"/>
    <s v="PLATAFORMAS"/>
    <s v="TRUESIGHT"/>
    <s v="21/02/2024 9:50:27"/>
    <s v="21/02/2024 23:50:00"/>
    <s v="Se requiere del apoyo correspondiente del equipo de MS, para realizar las coordinaciones necesarias para ejecutar las descargar e instalación de parches de SO correspondientes al mes de Febrero en los servidores de la plataforma TrueSight en sus ambiente"/>
    <s v="Se crea y gestiona trabajo mediante CRQ000000083310"/>
    <d v="1899-12-31T17:36:25"/>
    <d v="1899-12-31T18:29:33"/>
    <d v="1899-12-30T00:53:08"/>
  </r>
  <r>
    <s v="INC000002624234"/>
    <s v="TICKET-INTELIGENTE"/>
    <x v="6"/>
    <s v="GESTION TI"/>
    <s v="RICARDO R GALLEGOS OYANEDER"/>
    <s v="USR_TSIGHT"/>
    <s v="1-Extenso/Generalizado"/>
    <x v="0"/>
    <s v="Baja"/>
    <x v="3"/>
    <s v="FUNDACION INSTITUTO PROFESIONAL DUOC UC"/>
    <s v="fiprdu01 - srvsharepro1_vm TICKET AUTOMATICO"/>
    <s v="19/02/2024 15:56:32"/>
    <s v="19/02/2024 15:56:32"/>
    <s v="Cerrado"/>
    <s v="TRUESIGHT"/>
    <s v="TRUESIGHT"/>
    <s v="19/02/2024 20:05:20"/>
    <s v="19/02/2024 23:50:00"/>
    <s v="PREVENTIVO=SI_x000a_CODIGO DE SERVICIO=SRVSHAREPRO1_VM_x000a_DIRECCION=NULL_x000a_CIUDAD=NULL_x000a_COMUNA LOCAL=_x000a_REGION=NULL_x000a_QUIEN REPORTA=Ticket automático_x000a_CONTACTO EN TERRENO=_x000a_PROBLEMA=Critical Hard Drive Space Alert for Node FIPRDU01 - SRVSHAREPRO1_VM_x000a_REQUERIMIENTO=_x000a_EQUIPOS"/>
    <s v="Se efectúa contacto con cliente: N/A_x000a_Teléfono de contacto: N/A_x000a_Acciones realizadas: Se libera espacio en disco, alarma ya no esta presente en plataforma de monitoreo, servidor opera normalmente._x000a_Solución paliativa o definitiva: Comportamiento normal._x000a_Acc"/>
    <d v="1899-12-30T02:18:28"/>
    <d v="1899-12-30T04:08:48"/>
    <d v="1899-12-30T01:50:20"/>
  </r>
  <r>
    <s v="INC000002624250"/>
    <s v="TICKET-INTELIGENTE"/>
    <x v="4"/>
    <s v="GESTION TI"/>
    <s v="JUAN P SEGURA VARGAS"/>
    <s v="USR_TSIGHT"/>
    <s v="1-Extenso/Generalizado"/>
    <x v="0"/>
    <s v="Baja"/>
    <x v="3"/>
    <s v="FUNDACION INSTITUTO PROFESIONAL DUOC UC"/>
    <s v="fiprdu01 - srvshp13qasql_vm TICKET AUTOMATICO"/>
    <s v="19/02/2024 16:11:32"/>
    <s v="19/02/2024 16:11:32"/>
    <s v="Cerrado"/>
    <s v="TI"/>
    <s v="SISTEMAS OPERATIVOS"/>
    <s v="19/02/2024 19:24:44"/>
    <s v="19/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m/>
    <d v="1899-12-30T03:05:30"/>
    <d v="1899-12-30T03:13:12"/>
    <d v="1899-12-30T00:07:42"/>
  </r>
  <r>
    <s v="INC000002624338"/>
    <s v="VPN IP - MPLS"/>
    <x v="3"/>
    <s v="GESTION HD"/>
    <s v="DEIBY Y SANTOYO MONTEROLA"/>
    <s v="frp_fpetro"/>
    <s v="3-Moderado/Limitado"/>
    <x v="1"/>
    <s v="Media"/>
    <x v="1"/>
    <s v="TELEFONICA GLOBAL TECHNOLOGY S.A.AGENCIA EN CHILE"/>
    <s v="HD/_x000a_RE: Electrica Puente Alto//Recursos VDC|| FOLIO INC000002576883 || APERTURA"/>
    <s v="19/02/2024 17:23:43"/>
    <s v="19/02/2024 17:25:23"/>
    <s v="Cerrado"/>
    <s v="CDP ANTIGUO 1"/>
    <s v="CDP ANTIGUO 2"/>
    <s v="20/02/2024 9:29:46"/>
    <s v="20/02/2024 23:50:00"/>
    <s v="PREVENTIVO: NO_x000a_CODIGO DE SERVICIO:_x000a_DIRECCION:_x000a_QUIEN REPORTA: Deiby Yoel Santoyo Monterola 56 9 9343 3681_x000a_CONTACTO EN TERRENO: Deiby Yoel Santoyo Monterola 56 9 9343 3681_x000a__x000a_REQUERIMIENTO:_x000a__x000a_Junto con saludar, informo que cliente asigna el siguiente segmento"/>
    <s v="FASE RESOLUCIÓN Y RECUPERACIÓN_x000a__x000a_Se efectúa contacto con cliente:N/A_x000a__x000a_Teléfono de contacto:N/A_x000a__x000a_Acciones realizadas:Se configura la VLAN en el Enterprise, posterior a eso se configura en el vCenter y se configura en el VDC con la red 20.20.1.0/24_x000a__x000a_Solució"/>
    <d v="1899-12-30T15:14:39"/>
    <d v="1899-12-30T16:06:03"/>
    <d v="1899-12-30T00:51:24"/>
  </r>
  <r>
    <s v="INC000002624342"/>
    <s v="VPN IP - MPLS"/>
    <x v="7"/>
    <s v="GESTION HD"/>
    <s v="GUSTAVO AVILA VERA"/>
    <s v="frp_fpetro"/>
    <s v="3-Moderado/Limitado"/>
    <x v="1"/>
    <s v="Media"/>
    <x v="1"/>
    <s v="BLUMAR S.A."/>
    <s v="HD/_x000a_Validar licencias Suse"/>
    <s v="19/02/2024 17:27:45"/>
    <s v="19/02/2024 17:29:20"/>
    <s v="Cerrado"/>
    <s v="CDP ANTIGUO 1"/>
    <s v="CDP ANTIGUO 2"/>
    <s v="20/02/2024 10:09:12"/>
    <s v="20/02/2024 23:50:00"/>
    <s v="PREVENTIVO: NO_x000a_CODIGO DE SERVICIO:_x000a_DIRECCION:_x000a_QUIEN REPORTA:  Freddy Cortés Díaz 56 9 6605 6481_x000a_CONTACTO EN TERRENO: Freddy Cortés Díaz 56 9 6605 6481_x000a__x000a_REQUERIMIENTO:_x000a__x000a_Dejar en bandeja de Telefonica Global Technology &amp;#8211; Cloud &amp;#8211;_x000a_Controller y as"/>
    <s v="Se valida la información solicitada"/>
    <d v="1899-12-30T15:53:53"/>
    <d v="1899-12-30T16:41:27"/>
    <d v="1899-12-30T00:47:34"/>
  </r>
  <r>
    <s v="INC000002624386"/>
    <s v="TICKET-INTELIGENTE"/>
    <x v="7"/>
    <s v="GESTION TI"/>
    <s v="SEBASTIAN I ACUÑA GUZMAN"/>
    <s v="USR_TSIGHT"/>
    <s v="1-Extenso/Generalizado"/>
    <x v="0"/>
    <s v="Baja"/>
    <x v="3"/>
    <s v="CAMARA DE COMERCIO DE SANTIAGO A G"/>
    <s v="cacost01 - prodtuxmoluno TICKET AUTOMATICO"/>
    <s v="19/02/2024 18:05:13"/>
    <s v="19/02/2024 18:05:13"/>
    <s v="Cerrado"/>
    <s v="TI"/>
    <s v="SISTEMAS OPERATIVOS"/>
    <s v="19/02/2024 20:45:35"/>
    <s v="19/02/2024 23:50:00"/>
    <s v="PREVENTIVO=SI_x000a_CODIGO DE SERVICIO=prodtuxmoluno_x000a_DIRECCION=SAN MARTÃ�N 50, SANTIAGO, REGIÃ“N METROPOLITANA, CHILE_x000a_CIUDAD=SANTIAGO_x000a_COMUNA LOCAL=Santiago_x000a_REGION=REGIÃ“N METROPOLITANA DE SANTIAGO_x000a_QUIEN REPORTA=Ticket automático_x000a_CONTACTO EN TERRENO=_x000a_PROBLEMA=N"/>
    <s v="Se revisa el servidor según lo solicitado, encontrando en el momento de la revisión que el proceso con más uso de CPU corresponde a sqr, ejecutado por el usuario molprod._x000a__x000a_Como se ve en la gráfica de más adelante, el consumo de CPU tuvo un alza al moment"/>
    <d v="1899-12-30T02:38:56"/>
    <d v="1899-12-30T02:40:22"/>
    <d v="1899-12-30T00:01:26"/>
  </r>
  <r>
    <s v="INC000002624406"/>
    <s v="HOSTING VIRTUAL"/>
    <x v="6"/>
    <s v="SISTEMA OPERATIVO MICROSOFT"/>
    <s v="PAUL A SEPULVEDA ALVAREZ"/>
    <s v="tct_psepul"/>
    <s v="4-Menor/Localizado"/>
    <x v="0"/>
    <s v="Baja"/>
    <x v="1"/>
    <s v="TELEFONICA GLOBAL TECHNOLOGY S.A.AGENCIA EN CHILE"/>
    <s v="SOC - cambio de clave ADM en servidores"/>
    <s v="19/02/2024 17:25:52"/>
    <s v="19/02/2024 17:26:18"/>
    <s v="Cerrado"/>
    <s v="TI"/>
    <s v="SISTEMAS OPERATIVOS"/>
    <s v="19/02/2024 17:34:31"/>
    <s v="19/02/2024 23:50:00"/>
    <s v="SOC - cambio de clave ADM en servidores"/>
    <s v="se ejecuta cambio de clave en servidor, se valida acceso"/>
    <d v="1899-12-30T00:00:00"/>
    <d v="1899-12-30T00:08:39"/>
    <d v="1899-12-30T00:08:39"/>
  </r>
  <r>
    <s v="INC000002624407"/>
    <s v="HOSTING VIRTUAL"/>
    <x v="6"/>
    <s v="SISTEMA OPERATIVO MICROSOFT"/>
    <s v="PAUL A SEPULVEDA ALVAREZ"/>
    <s v="tct_psepul"/>
    <s v="4-Menor/Localizado"/>
    <x v="0"/>
    <s v="Baja"/>
    <x v="1"/>
    <s v="TELEFONICA GLOBAL TECHNOLOGY S.A.AGENCIA EN CHILE"/>
    <s v="TCCT ADMINISTRACION - cambio de clave ADM en servidores"/>
    <s v="19/02/2024 17:26:46"/>
    <s v="19/02/2024 17:27:16"/>
    <s v="Cerrado"/>
    <s v="TI"/>
    <s v="SISTEMAS OPERATIVOS"/>
    <s v="19/02/2024 17:34:50"/>
    <s v="19/02/2024 23:50:00"/>
    <s v="TCCT ADMINISTRACION - cambio de clave ADM en servidores"/>
    <s v="se ejecuta cambio de clave en servidor, se valida acceso"/>
    <d v="1899-12-30T00:00:00"/>
    <d v="1899-12-30T00:08:04"/>
    <d v="1899-12-30T00:08:04"/>
  </r>
  <r>
    <s v="INC000002624408"/>
    <s v="HOUSING"/>
    <x v="11"/>
    <s v="APQ ACCESOS"/>
    <s v="ESTEBAN O BUSTOS CORNEJO"/>
    <s v="tct_ebusto"/>
    <s v="2-Significativo/Amplio"/>
    <x v="2"/>
    <s v="Alta"/>
    <x v="1"/>
    <s v="TELEFONICA EMPRESAS DE CHILE SA"/>
    <s v="SUPERVISION INCIDENTE HUAWEI-CAMBIO DE FUENTE DE PODER"/>
    <s v="19/02/2024 17:26:56"/>
    <s v="19/02/2024 17:28:29"/>
    <s v="Cerrado"/>
    <s v="CDP ANTIGUO 1"/>
    <s v="CDP ANTIGUO 2"/>
    <s v="19/02/2024 17:48:15"/>
    <s v="19/02/2024 23:50:00"/>
    <s v="SUPERVISION INCIDENTE HUAWEI"/>
    <s v="INCIDENCIA RESTABLECIDA"/>
    <d v="1899-12-30T00:19:46"/>
    <d v="1899-12-30T00:21:19"/>
    <d v="1899-12-30T00:01:33"/>
  </r>
  <r>
    <s v="INC000002624410"/>
    <s v="HOSTING VIRTUAL"/>
    <x v="6"/>
    <s v="SISTEMA OPERATIVO MICROSOFT"/>
    <s v="PAUL A SEPULVEDA ALVAREZ"/>
    <s v="tct_psepul"/>
    <s v="4-Menor/Localizado"/>
    <x v="0"/>
    <s v="Baja"/>
    <x v="1"/>
    <s v="TELEFONICA GLOBAL TECHNOLOGY S.A.AGENCIA EN CHILE"/>
    <s v="Planilla. actualizacion de datos desde inventario"/>
    <s v="19/02/2024 17:27:41"/>
    <s v="19/02/2024 17:28:12"/>
    <s v="Cerrado"/>
    <s v="TI"/>
    <s v="SISTEMAS OPERATIVOS"/>
    <s v="19/02/2024 17:32:06"/>
    <s v="19/02/2024 23:50:00"/>
    <s v="Planilla. actualizacion de datos desde inventario"/>
    <s v="se realiza actualizacion de dns name y estado de vm (apagada-encendida) en planilla"/>
    <d v="1899-12-30T00:00:00"/>
    <d v="1899-12-30T00:04:25"/>
    <d v="1899-12-30T00:04:25"/>
  </r>
  <r>
    <s v="INC000002624412"/>
    <s v="HOSTING VIRTUAL"/>
    <x v="6"/>
    <s v="SISTEMA OPERATIVO MICROSOFT"/>
    <s v="PAUL A SEPULVEDA ALVAREZ"/>
    <s v="tct_psepul"/>
    <s v="4-Menor/Localizado"/>
    <x v="0"/>
    <s v="Baja"/>
    <x v="1"/>
    <s v="TELEFONICA GLOBAL TECHNOLOGY S.A.AGENCIA EN CHILE"/>
    <s v="TRUESIGHT - cambio clave servidores"/>
    <s v="19/02/2024 17:28:36"/>
    <s v="19/02/2024 17:29:05"/>
    <s v="Cerrado"/>
    <s v="TI"/>
    <s v="SISTEMAS OPERATIVOS"/>
    <s v="19/02/2024 17:35:10"/>
    <s v="19/02/2024 23:50:00"/>
    <s v="TRUESIGHT - cambio clave servidores"/>
    <s v="se ejecuta cambio de clave en servidor, se valida acceso"/>
    <d v="1899-12-30T00:00:00"/>
    <d v="1899-12-30T00:06:34"/>
    <d v="1899-12-30T00:06:34"/>
  </r>
  <r>
    <s v="INC000002624416"/>
    <s v="HOUSING"/>
    <x v="11"/>
    <s v="APQ ACCESOS"/>
    <s v="ESTEBAN O BUSTOS CORNEJO"/>
    <s v="tct_ebusto"/>
    <s v="2-Significativo/Amplio"/>
    <x v="2"/>
    <s v="Alta"/>
    <x v="1"/>
    <s v="TELEFONICA EMPRESAS DE CHILE SA"/>
    <s v="SUPERVISION INCIDENTE HUAWEI-CAMBIO DE MEMORIA RAM"/>
    <s v="19/02/2024 17:29:44"/>
    <s v="19/02/2024 17:31:23"/>
    <s v="Cerrado"/>
    <s v="CDP ANTIGUO 1"/>
    <s v="CDP ANTIGUO 2"/>
    <s v="19/02/2024 18:11:31"/>
    <s v="19/02/2024 23:50:00"/>
    <s v="SUPERVISION INCIDENTE HUAWEI-CAMBIO DE MEMORIA RAM"/>
    <s v="INCIDENCIA RESTABLECIDA"/>
    <d v="1899-12-30T00:40:08"/>
    <d v="1899-12-30T00:41:47"/>
    <d v="1899-12-30T00:01:39"/>
  </r>
  <r>
    <s v="INC000002624422"/>
    <s v="HOSTING VIRTUAL"/>
    <x v="6"/>
    <s v="SISTEMA OPERATIVO MICROSOFT"/>
    <s v="PAUL A SEPULVEDA ALVAREZ"/>
    <s v="tct_psepul"/>
    <s v="4-Menor/Localizado"/>
    <x v="0"/>
    <s v="Baja"/>
    <x v="1"/>
    <s v="TELEFONICA GLOBAL TECHNOLOGY S.A.AGENCIA EN CHILE"/>
    <s v="Revision alerta seguridad por ejecucion de comandos"/>
    <s v="19/02/2024 17:35:28"/>
    <s v="19/02/2024 17:36:05"/>
    <s v="Cerrado"/>
    <s v="TI"/>
    <s v="SISTEMAS OPERATIVOS"/>
    <s v="19/02/2024 17:36:42"/>
    <s v="19/02/2024 23:50:00"/>
    <s v="Revision alerta seguridad por ejecucion de comandos en servidores debido a acciones de cambio de clave"/>
    <s v="comportamiento esperado por ejecucion de cambios de clave en varias cuentas"/>
    <d v="1899-12-30T00:00:00"/>
    <d v="1899-12-30T00:01:14"/>
    <d v="1899-12-30T00:01:14"/>
  </r>
  <r>
    <s v="INC000002624436"/>
    <s v="HOSTING VIRTUAL"/>
    <x v="6"/>
    <s v="SISTEMA OPERATIVO MICROSOFT"/>
    <s v="PAUL A SEPULVEDA ALVAREZ"/>
    <s v="tct_psepul"/>
    <s v="4-Menor/Localizado"/>
    <x v="0"/>
    <s v="Baja"/>
    <x v="1"/>
    <s v="TELEFONICA GLOBAL TECHNOLOGY S.A.AGENCIA EN CHILE"/>
    <s v="WAZUH - configuracion de politica en servidor"/>
    <s v="19/02/2024 18:05:31"/>
    <s v="19/02/2024 18:06:30"/>
    <s v="Cerrado"/>
    <s v="TI"/>
    <s v="SISTEMAS OPERATIVOS"/>
    <s v="19/02/2024 18:06:50"/>
    <s v="19/02/2024 23:50:00"/>
    <s v="WAZUH - configuracion de politica en servidor para registrar comandos de powershell"/>
    <s v="WAZUH - configuracion de politica en servidor para registrar comandos de powershell"/>
    <d v="1899-12-30T00:00:00"/>
    <d v="1899-12-30T00:01:19"/>
    <d v="1899-12-30T00:01:19"/>
  </r>
  <r>
    <s v="INC000002624454"/>
    <s v="HOUSING"/>
    <x v="13"/>
    <s v="BELIEVE"/>
    <s v="MARIO A BARRIENTOS RUIZ"/>
    <s v="frp_jolsso"/>
    <s v="3-Moderado/Limitado"/>
    <x v="1"/>
    <s v="Media"/>
    <x v="1"/>
    <s v="HDI SEGUROS S.A."/>
    <s v="GESTION DATACENTER/ ACCESOS /HDI SEGUROS S.A."/>
    <s v="19/02/2024 18:36:10"/>
    <s v="19/02/2024 18:37:16"/>
    <s v="Cerrado"/>
    <s v="COMUNICACIONES"/>
    <s v="VPN IP - MPLS"/>
    <s v="19/02/2024 18:56:42"/>
    <s v="19/02/2024 23:50:00"/>
    <s v="EMPRESA:HDI SEGUROS S.A._x000a_CÓDIGO DE SERVICIO: _x000a_DIRECCIÓN:Av. Apoquindo #7071, Las Condes, Santiago_x000a_NOMBRE DE QUIEN REPORTA: Álvaro Ulloa Figueroa_x000a_TELÉFONO DE QUIEN REPORTA: 962464224_x000a_NOMBRE DE CONTACTO EN TERRENO: _x000a_REQUERIMIENTO:Cambio de cintas_x000a_EQUIPOS E"/>
    <s v="ACCESOS AUTORIZADOS"/>
    <d v="1899-12-30T00:02:45"/>
    <d v="1899-12-30T00:20:32"/>
    <d v="1899-12-30T00:17:47"/>
  </r>
  <r>
    <s v="INC000002624611"/>
    <s v="BACKUP ON DEMAND"/>
    <x v="6"/>
    <s v="SM OPERACIONES"/>
    <s v="RICARDO R GALLEGOS OYANEDER"/>
    <s v="tct_jsegur"/>
    <s v="4-Menor/Localizado"/>
    <x v="0"/>
    <s v="Baja"/>
    <x v="3"/>
    <s v="TELEFONICA GLOBAL TECHNOLOGY S.A.AGENCIA EN CHILE"/>
    <s v="Problemas de conexion con servidor telefonicam04 -10.68.131.252"/>
    <s v="19/02/2024 22:28:56"/>
    <s v="19/02/2024 22:31:26"/>
    <s v="Cerrado"/>
    <s v="TI"/>
    <s v="SISTEMAS OPERATIVOS"/>
    <s v="19/02/2024 23:09:23"/>
    <s v="19/02/2024 23:50:00"/>
    <s v="Problemas de conexion con servidor telefonicam04 -10.68.131.252"/>
    <s v="Se efectúa contacto con cliente: Operador N1_x000a_Teléfono de contacto: N/A_x000a_Acciones realizadas: Reinicio de servidor._x000a_Solución paliativa o definitiva: N/A_x000a_Acciones de Mejora, Recomendaciones: N/A_x000a_Causa Raíz: N/A"/>
    <d v="1899-12-30T00:00:00"/>
    <d v="1899-12-30T00:40:27"/>
    <d v="1899-12-30T00:40:27"/>
  </r>
  <r>
    <s v="INC000002624623"/>
    <s v="SAP"/>
    <x v="9"/>
    <s v="CLOUD SAP HANA"/>
    <s v="NICOLAS A SAAVEDRA EGUILUZ"/>
    <s v="tct_nsaave"/>
    <s v="4-Menor/Localizado"/>
    <x v="0"/>
    <s v="Baja"/>
    <x v="1"/>
    <s v="TELEFONICA EMPRESAS DE CHILE SA"/>
    <s v="Checklist Diario Clientes 20.02.24"/>
    <s v="20/02/2024 7:35:12"/>
    <s v="20/02/2024 7:36:16"/>
    <s v="Cerrado"/>
    <s v="Service"/>
    <s v="Internal"/>
    <s v="20/02/2024 7:36:40"/>
    <s v="20/02/2024 23:50:00"/>
    <s v="Se realiza Checklist Diario de los clientes; _x000a_HDC_x000a_NUTRISCO"/>
    <s v="Se realiza Checklist Diario de los clientes; _x000a_HDC_x000a_NUTRISCO"/>
    <d v="1899-12-30T00:00:00"/>
    <d v="1899-12-30T00:01:28"/>
    <d v="1899-12-30T00:01:28"/>
  </r>
  <r>
    <s v="INC000002624652"/>
    <s v="HOUSING"/>
    <x v="11"/>
    <s v="APQ ACCESOS"/>
    <s v="JOSE G MARQUEZ MARCANO"/>
    <s v="tct_josmam"/>
    <s v="4-Menor/Localizado"/>
    <x v="0"/>
    <s v="Baja"/>
    <x v="1"/>
    <s v="TELEFONICA EMPRESAS DE CHILE SA"/>
    <s v="RONDA Y REVISION DE SALAS 08:30"/>
    <s v="20/02/2024 9:39:39"/>
    <s v="20/02/2024 9:40:37"/>
    <s v="Cerrado"/>
    <s v="CDP ANTIGUO 1"/>
    <s v="CDP ANTIGUO 2"/>
    <s v="20/02/2024 9:44:18"/>
    <s v="20/02/2024 23:50:00"/>
    <s v="RONDA Y REVISION DE SALAS 08:30"/>
    <s v="RONDAS REALIZADAS"/>
    <d v="1899-12-30T00:02:46"/>
    <d v="1899-12-30T00:04:39"/>
    <d v="1899-12-30T00:01:53"/>
  </r>
  <r>
    <s v="INC000002624704"/>
    <s v="HOUSING"/>
    <x v="13"/>
    <s v="BELIEVE"/>
    <s v="MARIO A BARRIENTOS RUIZ"/>
    <s v="frp_jcarri"/>
    <s v="3-Moderado/Limitado"/>
    <x v="1"/>
    <s v="Media"/>
    <x v="1"/>
    <s v="FARMACIAS AHUMADA S.A."/>
    <s v="GESTION DATACENTER/ ACCESOS /FARMACIAS AHUMADA S.A."/>
    <s v="20/02/2024 10:51:10"/>
    <s v="20/02/2024 10:52:33"/>
    <s v="Cerrado"/>
    <s v="COMUNICACIONES"/>
    <s v="VPN IP - MPLS"/>
    <s v="20/02/2024 11:12:05"/>
    <s v="20/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ACCESOS AUTORIZADOS"/>
    <d v="1899-12-30T00:12:43"/>
    <d v="1899-12-30T00:20:55"/>
    <d v="1899-12-30T00:08:12"/>
  </r>
  <r>
    <s v="INC000002624779"/>
    <s v="TICKET-INTELIGENTE"/>
    <x v="6"/>
    <s v="GESTION TI"/>
    <s v="RICARDO R GALLEGOS OYANEDER"/>
    <s v="USR_TSIGHT"/>
    <s v="1-Extenso/Generalizado"/>
    <x v="0"/>
    <s v="Baja"/>
    <x v="3"/>
    <s v="COAGRA S A"/>
    <s v="coagra01 - sap_prod_e_vm TICKET AUTOMATICO"/>
    <s v="19/02/2024 22:30:55"/>
    <s v="19/02/2024 22:30:55"/>
    <s v="Cerrado"/>
    <s v="TRUESIGHT"/>
    <s v="TRUESIGHT"/>
    <s v="20/02/2024 10:11:24"/>
    <s v="20/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5:30"/>
    <d v="1899-12-30T11:40:29"/>
    <d v="1899-12-30T00:04:59"/>
  </r>
  <r>
    <s v="INC000002624919"/>
    <s v="HOUSING"/>
    <x v="11"/>
    <s v="APQ ACCESOS"/>
    <s v="JAIRO A SALINAS GARAY"/>
    <s v="tct_jsalin"/>
    <s v="3-Moderado/Limitado"/>
    <x v="1"/>
    <s v="Media"/>
    <x v="1"/>
    <s v="TELEFONICA EMPRESAS DE CHILE SA"/>
    <s v="RONDA Y REVISION DE SALAS TECNICAS"/>
    <s v="20/02/2024 7:07:34"/>
    <s v="20/02/2024 7:13:32"/>
    <s v="Cerrado"/>
    <s v="CDP ANTIGUO 1"/>
    <s v="CDP ANTIGUO 2"/>
    <s v="20/02/2024 7:13:32"/>
    <s v="20/02/2024 23:50:00"/>
    <s v="RONDA Y REVISION DE SALAS TECNICAS"/>
    <s v="RONDA REALIZADO."/>
    <d v="1899-12-30T00:00:00"/>
    <d v="1899-12-30T00:05:58"/>
    <d v="1899-12-30T00:05:58"/>
  </r>
  <r>
    <s v="INC000002624920"/>
    <s v="HOUSING"/>
    <x v="11"/>
    <s v="APQ ACCESOS"/>
    <s v="JAIRO A SALINAS GARAY"/>
    <s v="tct_jsalin"/>
    <s v="3-Moderado/Limitado"/>
    <x v="1"/>
    <s v="Media"/>
    <x v="1"/>
    <s v="TELEFONICA EMPRESAS DE CHILE SA"/>
    <s v="TOMA DE ALARMAS DE CLIENTE"/>
    <s v="20/02/2024 7:13:41"/>
    <s v="20/02/2024 7:15:05"/>
    <s v="Cerrado"/>
    <s v="CDP ANTIGUO 1"/>
    <s v="CDP ANTIGUO 2"/>
    <s v="20/02/2024 7:15:05"/>
    <s v="20/02/2024 23:50:00"/>
    <s v="TOMA DE ALARMAS DE CLIENTE"/>
    <s v="TOMA DE ALARMAS REALIZADA."/>
    <d v="1899-12-30T00:00:00"/>
    <d v="1899-12-30T00:01:24"/>
    <d v="1899-12-30T00:01:24"/>
  </r>
  <r>
    <s v="INC000002624939"/>
    <s v="VPN IP - MPLS"/>
    <x v="5"/>
    <s v="GESTION CALL CENTER"/>
    <s v="JUAN PABLO PAZ GOMPERTZ"/>
    <s v="frp_lmosqu"/>
    <s v="3-Moderado/Limitado"/>
    <x v="1"/>
    <s v="Media"/>
    <x v="3"/>
    <s v="JANSSEN S.A."/>
    <s v="CALL CENTER/CONFIGUARACION IP (INC) | INC000002623552"/>
    <s v="20/02/2024 10:00:29"/>
    <s v="20/02/2024 10:06:00"/>
    <s v="Cerrado"/>
    <s v="CDP ANTIGUO 1"/>
    <s v="CDP ANTIGUO 2"/>
    <s v="20/02/2024 12:29:02"/>
    <s v="20/02/2024 23:50:00"/>
    <s v="PREVENTIVO: NO_x000a_CODIGO DE SERVICIO: F040380 / L-37838_x000a_DIRECCION: Panamericana Norte 5353, Conchali, Santiago_x000a_QUIEN REPORTA: Sebastian Morales - 988866599_x000a_CONTACTO EN TERRENO: Sebastian Morales - 988866599 _x000a__x000a_PROBLEMA: Cliente no tiene conectividad con una"/>
    <s v="FASE RESOLUCIÓN Y RECUPERACIÓN_x000a__x000a_Se efectúa contacto con cliente: Sebastian Morales _x000a__x000a_Teléfono de contacto: 988866599_x000a__x000a_Acciones realizadas: Se detecta fallas de conectividad entre GW e IP 10.1.100.6, se modifica la IP del GW y se recupera la conectividad."/>
    <d v="1899-12-30T01:31:45"/>
    <d v="1899-12-30T02:28:33"/>
    <d v="1899-12-30T00:56:48"/>
  </r>
  <r>
    <s v="INC000002624982"/>
    <s v="CORREO"/>
    <x v="1"/>
    <s v="O365"/>
    <s v="JAVIERA A UMAÑA YEVENES"/>
    <s v="tct_jumana"/>
    <s v="4-Menor/Localizado"/>
    <x v="0"/>
    <s v="Baja"/>
    <x v="1"/>
    <s v="TELEFONICA GLOBAL TECHNOLOGY S.A.AGENCIA EN CHILE"/>
    <s v="Planificación MS y apoyo acceso VDC"/>
    <s v="20/02/2024 11:53:26"/>
    <s v="20/02/2024 11:54:56"/>
    <s v="Cerrado"/>
    <s v="CDP ANTIGUO 1"/>
    <s v="CDP ANTIGUO 2"/>
    <s v="20/02/2024 15:44:18"/>
    <s v="20/02/2024 23:50:00"/>
    <m/>
    <m/>
    <d v="1899-12-30T03:49:22"/>
    <d v="1899-12-30T03:50:52"/>
    <d v="1899-12-30T00:01:30"/>
  </r>
  <r>
    <s v="INC000002625213"/>
    <s v="HOUSING"/>
    <x v="14"/>
    <s v="BELIEVE"/>
    <s v="FRANCISCO J FELIU ABARCA"/>
    <s v="frp_xgambo"/>
    <s v="3-Moderado/Limitado"/>
    <x v="1"/>
    <s v="Media"/>
    <x v="1"/>
    <s v="TELEFONICA EMPRESAS DE CHILE SA"/>
    <s v="GESTION DATACENTER/ ACCESOS / TELEFONICA EMPRESAS DE CHILE SA"/>
    <s v="20/02/2024 8:45:51"/>
    <s v="20/02/2024 8:47:01"/>
    <s v="Cerrado"/>
    <s v="CDP ANTIGUO 1"/>
    <s v="CDP ANTIGUO 2"/>
    <s v="20/02/2024 9:43:49"/>
    <s v="20/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ackeo Sw"/>
    <s v="Fase de resolución y recuperación: INFORMACION_x000a_Se efectúa contacto con cliente: N/A_x000a_Teléfono de contacto: N/A_x000a_Acciones realizadas: ACCESOS RECHAZADOS / CRQ NOI APROBADO_x000a_Solución paliativa o definitiva: N/A_x000a_Acciones de Mejora, Recomendaciones: N/A_x000a_Causa R"/>
    <d v="1899-12-30T00:44:43"/>
    <d v="1899-12-30T00:57:58"/>
    <d v="1899-12-30T00:13:15"/>
  </r>
  <r>
    <s v="INC000002625260"/>
    <s v="MONITOREO"/>
    <x v="6"/>
    <s v="GESTION CALL CENTER"/>
    <s v="PAUL A SEPULVEDA ALVAREZ"/>
    <s v="asc_fgonza"/>
    <s v="4-Menor/Localizado"/>
    <x v="2"/>
    <s v="Media"/>
    <x v="1"/>
    <s v="TELEFONICA EMPRESAS DE CHILE SA"/>
    <s v="[PANDA] - ALERTA THREAT HUNTING SEVERIDAD MEDIA"/>
    <s v="20/02/2024 9:29:13"/>
    <s v="20/02/2024 9:33:00"/>
    <s v="Cerrado"/>
    <s v="CDP ANTIGUO 1"/>
    <s v="CDP ANTIGUO 2"/>
    <s v="20/02/2024 18:02:51"/>
    <s v="20/02/2024 23:50:00"/>
    <s v="Hola buenas tardes Denise;_x000a__x000a_Por favor me ayuda a validar si alguien del equipo de Cloud recientemente realizó lo indicado por CSIRT en el equipo INFORMESGES02, no tengo mayor detalle:_x000a__x000a_ _x000a_Quedo atento,_x000a__x000a_Jonathan Tochon Reyes_x000a_J. Centro Control | Ingeniero"/>
    <s v="se realiza revisión de servidor. El aplicativo involucrado en la alerta es parte de la suite de office instalada en el servidor. Se realiza análisis sobre el fichero alertado y no se encontró código malicioso._x000a_Por otro lado, se valido que no existan méto"/>
    <d v="1899-12-30T07:52:40"/>
    <d v="1899-12-30T08:33:38"/>
    <d v="1899-12-30T00:40:58"/>
  </r>
  <r>
    <s v="INC000002625270"/>
    <s v="BACKUP ON DEMAND"/>
    <x v="17"/>
    <s v="SM OPERACIONES"/>
    <s v="RODRIGO VÁSQUEZ MUÑOZ"/>
    <s v="tct_decruz"/>
    <s v="4-Menor/Localizado"/>
    <x v="0"/>
    <s v="Baja"/>
    <x v="1"/>
    <s v="TELEFONICA GLOBAL TECHNOLOGY S.A.AGENCIA EN CHILE"/>
    <s v="Restauración de máquina virtual de plataforma MGMT-VDC - Evidencias Certificación SOC1 y SOC2"/>
    <s v="20/02/2024 9:57:50"/>
    <s v="20/02/2024 10:00:26"/>
    <s v="Cerrado"/>
    <s v="TI"/>
    <s v="ALMACENAMIENTO y RESPALDO"/>
    <s v="26/02/2024 17:40:51"/>
    <s v="26/02/2024 23:50:00"/>
    <s v="Estimado equipo Operaciones Backups, se requiere de su acostumbrado apoyo en restaurar el ultimo respaldo, de cualquier de las VM listadas a continuación, las maquinas se encuentran en la plataforma SM c3-vcsmgmt.cloudtic.cl"/>
    <s v="FASE RESOLUCIÓN Y RECUPERACIÓN_x000a__x000a_Se efectúa contacto con cliente: N/A_x000a__x000a_Teléfono de contacto: N/A_x000a__x000a_Acciones realizadas: restauracion  y proceso todo ok, se cierra folio_x000a__x000a_Solución paliativa o definitiva: restauracion  y proceso todo ok, se cierra folio_x000a__x000a_Acc"/>
    <d v="1899-12-30T00:00:00"/>
    <d v="1899-12-30T00:00:00"/>
    <d v="1899-12-30T00:00:00"/>
  </r>
  <r>
    <s v="INC000002625413"/>
    <s v="VPN IP - MPLS"/>
    <x v="17"/>
    <s v="ADMINISTRADORES RESIDENTES"/>
    <s v="RODRIGO VÁSQUEZ MUÑOZ"/>
    <s v="frp_joflor"/>
    <s v="3-Moderado/Limitado"/>
    <x v="1"/>
    <s v="Media"/>
    <x v="1"/>
    <s v="CEPECH S.A."/>
    <s v="RV: solicitud restauración - Shanghai y Melipilla"/>
    <s v="20/02/2024 9:11:13"/>
    <s v="20/02/2024 9:15:00"/>
    <s v="Cerrado"/>
    <s v="CDP ANTIGUO 1"/>
    <s v="CDP ANTIGUO 2"/>
    <s v="21/02/2024 15:43:19"/>
    <s v="21/02/2024 23:50:00"/>
    <s v="PREVENTIVO: NO_x000a_CODIGO DE SERVICIO: Restauraciones _x000a_DIRECCIÓN: Alameda N° 2150 piso 2 · Santiago_x000a_QUIEN REPORTA: Cristian Bustos Rivas _x000a_CONTACTO EN TERRENO: Cristian Bustos Rivas _x000a_PROBLEMA:_x000a_REQUERIMIENTO:_x000a__x000a_Estimados, junto con saludar les solicito por favo"/>
    <s v="FASE RESOLUCIÓN Y RECUPERACIÓN_x000a__x000a_Se efectúa contacto con cliente: N/A_x000a__x000a_Teléfono de contacto: N/A_x000a__x000a_Acciones realizadas: se restauran ambos servidores solicitados_x000a__x000a_Solución paliativa o definitiva: se restauran ambos servidores solicitados_x000a__x000a_Acciones de Mejor"/>
    <d v="1899-12-31T03:54:45"/>
    <d v="1899-12-31T06:32:06"/>
    <d v="1899-12-30T02:37:21"/>
  </r>
  <r>
    <s v="INC000002625415"/>
    <s v="VPN IP - MPLS"/>
    <x v="7"/>
    <s v="GESTION HD"/>
    <s v="SEBASTIAN I ACUÑA GUZMAN"/>
    <s v="frp_fpetro"/>
    <s v="3-Moderado/Limitado"/>
    <x v="1"/>
    <s v="Media"/>
    <x v="1"/>
    <s v="ARTIKOS CHILE S A"/>
    <s v="HD/_x000a_Solicitud Artikos Chile // Eliminar y agregar registros DNS"/>
    <s v="20/02/2024 9:12:02"/>
    <s v="20/02/2024 9:14:12"/>
    <s v="Cerrado"/>
    <s v="TI"/>
    <s v="SISTEMAS OPERATIVOS"/>
    <s v="20/02/2024 11:16:11"/>
    <s v="20/02/2024 23:50:00"/>
    <s v="PREVENTIVO: NO_x000a_CODIGO DE SERVICIO:_x000a_DIRECCION:_x000a_QUIEN REPORTA: Sebastian Poblete C.  +56 992171974_x000a_CONTACTO EN TERRENO: Sebastian Poblete C.  +56 992171974_x000a__x000a_REQUERIMIENTO:_x000a__x000a_Junto con saludar, solicito eliminar el siguiente registro:_x000a__x000a__dmarc.artikos.cl. IN"/>
    <s v="Se crea registro solicitado, el cual responde correctamente desde los dns autoritativos e internet. Para el resto de DNS's es necesario esperar el tiempo de propagación/refresco correspondiente."/>
    <d v="1899-12-30T00:00:00"/>
    <d v="1899-12-30T02:04:09"/>
    <d v="1899-12-30T02:04:09"/>
  </r>
  <r>
    <s v="INC000002625423"/>
    <s v="VPN IP - MPLS"/>
    <x v="17"/>
    <s v="GESTION HD"/>
    <s v="RODRIGO VÁSQUEZ MUÑOZ"/>
    <s v="frp_fpetro"/>
    <s v="3-Moderado/Limitado"/>
    <x v="1"/>
    <s v="Media"/>
    <x v="1"/>
    <s v="SOC PUNTA DEL COBRE S A"/>
    <s v="HD/ Restablecer copia DB SCO-PBC_Dev"/>
    <s v="20/02/2024 9:20:30"/>
    <s v="20/02/2024 9:22:34"/>
    <s v="Cerrado"/>
    <s v="CDP ANTIGUO 1"/>
    <s v="CDP ANTIGUO 2"/>
    <s v="22/02/2024 10:43:29"/>
    <s v="22/02/2024 23:50:00"/>
    <s v="PREVENTIVO: NO_x000a_CODIGO DE SERVICIO:_x000a_DIRECCION:_x000a_QUIEN REPORTA:_x000a_CONTACTO EN TERRENO:_x000a_PROBLEMA:_x000a_REQUERIMIENTO:_x000a__x000a_Favor su apoyo en restablecer copia de base de datos con nombre_x000a_SCO-PBC_Dev en el servidor PUC-DB-01-02 IP 172.16.162.93, esta debe de_x000a_quedar con"/>
    <s v="FASE RESOLUCIÓN Y RECUPERACIÓN_x000a__x000a_Se efectúa contacto con cliente: N/A_x000a__x000a_Teléfono de contacto: N/A_x000a__x000a_Acciones realizadas: restauracion realizada correctamente_x000a__x000a_Solución paliativa o definitiva: restauracion realizada correctamente_x000a__x000a_Acciones de Mejora, Recomen"/>
    <d v="1900-01-01T00:59:31"/>
    <d v="1900-01-01T01:22:59"/>
    <d v="1899-12-30T00:23:28"/>
  </r>
  <r>
    <s v="INC000002625465"/>
    <s v="TICKET-INTELIGENTE"/>
    <x v="7"/>
    <s v="GESTION TI"/>
    <s v="VICTOR SEPULVEDA GAMARRA"/>
    <s v="USR_TSIGHT"/>
    <s v="1-Extenso/Generalizado"/>
    <x v="0"/>
    <s v="Baja"/>
    <x v="3"/>
    <s v="FUNDACION INSTITUTO PROFESIONAL DUOC UC"/>
    <s v="fiprdu01 - srvshp13qasql_vm TICKET AUTOMATICO"/>
    <s v="20/02/2024 9:57:15"/>
    <s v="20/02/2024 9:57:15"/>
    <s v="Cerrado"/>
    <s v="TI"/>
    <s v="SISTEMAS OPERATIVOS"/>
    <s v="20/02/2024 15:23:53"/>
    <s v="20/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s v="Se desconectaron las tarjetas de red del servidor SRVSHP13QASQL (10.10.100.59 // 172.16.206.170), ya que será dado de baja. Se gestionará que se deje en mantención, mientras se gestiona el CRQ de baja."/>
    <d v="1899-12-30T00:31:33"/>
    <d v="1899-12-30T05:26:38"/>
    <d v="1899-12-30T04:55:05"/>
  </r>
  <r>
    <s v="INC000002625499"/>
    <s v="VPN IP - MPLS"/>
    <x v="5"/>
    <s v="GESTION HD"/>
    <s v="LUIS RODRIGO ACEVEDO COLLIPAL"/>
    <s v="frp_fpetro"/>
    <s v="3-Moderado/Limitado"/>
    <x v="1"/>
    <s v="Media"/>
    <x v="1"/>
    <s v="TELEFONICA GLOBAL TECHNOLOGY S.A.AGENCIA EN CHILE"/>
    <s v="HD/_x000a_Comunicación entre MV"/>
    <s v="20/02/2024 10:11:48"/>
    <s v="20/02/2024 10:16:06"/>
    <s v="Cerrado"/>
    <s v="CDP ANTIGUO 1"/>
    <s v="CDP ANTIGUO 2"/>
    <s v="21/02/2024 15:33:27"/>
    <s v="21/02/2024 23:50:00"/>
    <s v="PREVENTIVO: NO_x000a_CODIGO DE SERVICIO:_x000a_DIRECCION:_x000a_QUIEN REPORTA: Freddy Asenjo Ramírez +56 9 8969 3164_x000a_CONTACTO EN TERRENO: Freddy Asenjo Ramírez +56 9 8969 3164_x000a__x000a_REQUERIMIENTO:_x000a__x000a_Se requiere que la máquina virtual SOC-SISTEMA-INFORMES-QA_x000a_(192.168.129.14) pue"/>
    <s v="se habilita nueva comunicación para lo requerido, se configuró  nueva política ID 176 en FW-SM-DC_TCCT_x000a__x000a_Rodrigo Acevedo"/>
    <d v="1899-12-30T23:43:47"/>
    <d v="1899-12-31T05:21:39"/>
    <d v="1899-12-30T05:37:52"/>
  </r>
  <r>
    <s v="INC000002625544"/>
    <s v="VPN IP - MPLS"/>
    <x v="7"/>
    <s v="GESTION HD"/>
    <s v="GUSTAVO AVILA VERA"/>
    <s v="frp_fpetro"/>
    <s v="3-Moderado/Limitado"/>
    <x v="1"/>
    <s v="Media"/>
    <x v="1"/>
    <s v="TELEFONICA GLOBAL TECHNOLOGY S.A.AGENCIA EN CHILE"/>
    <s v="HD/_x000a_[RENTOKIL] Entrega de servidores RHEL"/>
    <s v="20/02/2024 10:49:05"/>
    <s v="20/02/2024 10:54:14"/>
    <s v="Cerrado"/>
    <s v="CDP ANTIGUO 1"/>
    <s v="CDP ANTIGUO 2"/>
    <s v="20/02/2024 11:02:24"/>
    <s v="20/02/2024 23:50:00"/>
    <s v="PREVENTIVO: NO_x000a_CODIGO DE SERVICIO:_x000a_DIRECCION:_x000a_QUIEN REPORTA: Eduardo José Camacho Urdaneta 56 9 4135 5459 _x000a_CONTACTO EN TERRENO: Eduardo José Camacho Urdaneta 56 9 4135 5459 _x000a_PROBLEMA:_x000a_REQUERIMIENTO:_x000a__x000a_Quien nos puede ayudar debido a que Jorge se encuentra"/>
    <s v="Los servidores ya cuentan con salida a internet"/>
    <d v="1899-12-30T00:00:00"/>
    <d v="1899-12-30T00:13:19"/>
    <d v="1899-12-30T00:13:19"/>
  </r>
  <r>
    <s v="INC000002625547"/>
    <s v="VPN IP - MPLS"/>
    <x v="9"/>
    <s v="GESTION HD"/>
    <s v="NICOLAS A SAAVEDRA EGUILUZ"/>
    <s v="frp_kefern"/>
    <s v="3-Moderado/Limitado"/>
    <x v="1"/>
    <s v="Media"/>
    <x v="1"/>
    <s v="COAGRA S A"/>
    <s v="HD | Redondeo en orden centralizada, por cantidad STD registro info. DEEK952788"/>
    <s v="20/02/2024 11:19:43"/>
    <s v="20/02/2024 11:21:41"/>
    <s v="Cerrado"/>
    <s v="CDP ANTIGUO 1"/>
    <s v="CDP ANTIGUO 2"/>
    <s v="20/02/2024 15:26:12"/>
    <s v="20/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2788 fue importada en PRD exitosamente."/>
    <d v="1899-12-30T00:00:00"/>
    <d v="1899-12-30T04:06:29"/>
    <d v="1899-12-30T04:06:29"/>
  </r>
  <r>
    <s v="INC000002625556"/>
    <s v="HOUSING"/>
    <x v="14"/>
    <s v="BELIEVE"/>
    <s v="FRANCISCO J FELIU ABARCA"/>
    <s v="frp_dvilca"/>
    <s v="3-Moderado/Limitado"/>
    <x v="1"/>
    <s v="Media"/>
    <x v="1"/>
    <s v="FARMACIA AHUMADA S.A."/>
    <s v="GESTION DATACENTER/ ACCESOS /FARMACIAS AHUMADA S.A."/>
    <s v="20/02/2024 10:53:13"/>
    <s v="20/02/2024 10:57:47"/>
    <s v="Cerrado"/>
    <s v="TI"/>
    <s v="INFRAESTRUCTURA"/>
    <s v="20/02/2024 11:13:03"/>
    <s v="20/02/2024 23:50:00"/>
    <s v="EMPRESA:FARMACIA AHUMADA S.A._x000a_CÓDIGO DE SERVICIO: _x000a_DIRECCIÓN:Calle San Martin #50, Santiago Centro, Santiago_x000a_NOMBRE DE QUIEN REPORTA:Farmacias Ahumada / Silica_x000a_TELÉFONO DE QUIEN REPORTA:569 42495256_x000a_NOMBRE DE CONTACTO EN TERRENO: _x000a_PROBLEMA:_x000a_Visita inspe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2:33"/>
    <d v="1899-12-30T00:19:50"/>
    <d v="1899-12-30T00:07:17"/>
  </r>
  <r>
    <s v="INC000002625618"/>
    <s v="INFRAESTRUCTURA DC"/>
    <x v="2"/>
    <s v="APQ ACCESOS"/>
    <s v="JONATHAN A MARQUEZ ASTENGO"/>
    <s v="tct_jmarqu"/>
    <s v="4-Menor/Localizado"/>
    <x v="0"/>
    <s v="Baja"/>
    <x v="0"/>
    <s v="TELEFONICA CYBERSECURITY TECH CHILE SPA"/>
    <s v="INSTALACION F.O. TECH/CRQ 82701"/>
    <s v="20/02/2024 11:14:45"/>
    <s v="20/02/2024 11:15:11"/>
    <s v="Cerrado"/>
    <s v="CDP ANTIGUO 1"/>
    <s v="CDP ANTIGUO 2"/>
    <s v="21/02/2024 16:08:37"/>
    <s v="21/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TRABAJO REALIZADO_x000a_SOLUCIÓN PALIATIVA O DEFINITIVA: NO APLICA_x000a_ACCIONES DE MEJORA, RECOMENDACIONES: NO APLICA_x000a_CAUSA RAÍZ: INSTALACION DE NUEVA CRUZADA DE FIBRA"/>
    <d v="1899-12-30T00:00:00"/>
    <d v="1899-12-30T00:00:00"/>
    <d v="1899-12-30T00:00:00"/>
  </r>
  <r>
    <s v="INC000002625631"/>
    <s v="HOUSING"/>
    <x v="11"/>
    <s v="APQ ACCESOS"/>
    <s v="JOSE G MARQUEZ MARCANO"/>
    <s v="tct_josmam"/>
    <s v="4-Menor/Localizado"/>
    <x v="0"/>
    <s v="Baja"/>
    <x v="1"/>
    <s v="TELEFONICA EMPRESAS DE CHILE SA"/>
    <s v="TOMA DE ALARMAS DE CLIENTES"/>
    <s v="20/02/2024 11:41:23"/>
    <s v="20/02/2024 11:42:03"/>
    <s v="Cerrado"/>
    <s v="CDP ANTIGUO 1"/>
    <s v="CDP ANTIGUO 2"/>
    <s v="20/02/2024 11:43:23"/>
    <s v="20/02/2024 23:50:00"/>
    <s v="TOMA DE ALARMAS DE CLIENTES"/>
    <s v="TOMA DE ALARMAS REALIZADAS"/>
    <d v="1899-12-30T00:00:56"/>
    <d v="1899-12-30T00:02:00"/>
    <d v="1899-12-30T00:01:04"/>
  </r>
  <r>
    <s v="INC000002625656"/>
    <s v="INFRAESTRUCTURA DC"/>
    <x v="2"/>
    <s v="APQ ACCESOS"/>
    <s v="JONATHAN A MARQUEZ ASTENGO"/>
    <s v="tct_jmarqu"/>
    <s v="4-Menor/Localizado"/>
    <x v="0"/>
    <s v="Baja"/>
    <x v="0"/>
    <s v="TELEFONICA CYBERSECURITY TECH CHILE SPA"/>
    <s v="SUPERVISION MASISA/CRQ 82150"/>
    <s v="20/02/2024 13:20:11"/>
    <s v="20/02/2024 13:20:12"/>
    <s v="Cerrado"/>
    <s v="CDP ANTIGUO 1"/>
    <s v="CDP ANTIGUO 2"/>
    <s v="20/02/2024 15:27:20"/>
    <s v="20/02/2024 23:50:00"/>
    <s v="PREVENTIVO: NO_x000a_CÓDIGO DE SERVICIO:_x000a_DIRECCIÓN:  DCSM_x000a_QUIEN REPORTA: RENE VILLEGAS_x000a_CONTACTO EN TERRENO: DC OPERADOR N1_x000a_PROBLEMA: CRUZADA_x000a_REQUERIMIENTO: TENDIDO DE UTP"/>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UT"/>
    <d v="1899-12-30T00:00:00"/>
    <d v="1899-12-30T00:00:00"/>
    <d v="1899-12-30T00:00:00"/>
  </r>
  <r>
    <s v="INC000002625729"/>
    <s v="HOUSING"/>
    <x v="8"/>
    <s v="BELIEVE"/>
    <s v="FERNEY D GARZON PEÑA"/>
    <s v="frp_jcarri"/>
    <s v="3-Moderado/Limitado"/>
    <x v="1"/>
    <s v="Media"/>
    <x v="1"/>
    <s v="DERCO S.A."/>
    <s v="GESTION DATACENTER/ ACCESOS /DERCO S.A."/>
    <s v="20/02/2024 11:47:08"/>
    <s v="20/02/2024 11:49:33"/>
    <s v="Cerrado"/>
    <s v="COMUNICACIONES"/>
    <s v="VPN IP - MPLS"/>
    <s v="20/02/2024 17:00:12"/>
    <s v="20/02/2024 23:50:00"/>
    <s v="EMPRESA:DERCO S.A._x000a_CÓDIGO DE SERVICIO: _x000a_DIRECCIÓN:AV. Presidente Prieto #226, Paine, Santiago_x000a_NOMBRE DE QUIEN REPORTA:Luis Núñez / John Benavides_x000a_TELÉFONO DE QUIEN REPORTA:56 991733418_x000a_NOMBRE DE CONTACTO EN TERRENO: _x000a_REQUERIMIENTO:Instalación de SFPs en"/>
    <m/>
    <d v="1899-12-30T04:51:30"/>
    <d v="1899-12-30T05:13:04"/>
    <d v="1899-12-30T00:21:34"/>
  </r>
  <r>
    <s v="INC000002625781"/>
    <s v="OFFICE365"/>
    <x v="1"/>
    <s v="GESTION CALL CENTER"/>
    <s v="JAVIERA A UMAÑA YEVENES"/>
    <s v="frp_driosr"/>
    <s v="4-Menor/Localizado"/>
    <x v="0"/>
    <s v="Baja"/>
    <x v="1"/>
    <s v="CONSULTORES DE PROYECTOS EMPRESARIALES S A"/>
    <s v="MESA/CALL CENTER/PROBLEMA OFFICE 365"/>
    <s v="20/02/2024 13:19:28"/>
    <s v="20/02/2024 13:21:58"/>
    <s v="Cerrado"/>
    <s v="COMUNICACIONES"/>
    <s v="INTERNET"/>
    <s v="21/02/2024 17:42:45"/>
    <s v="21/02/2024 23:50:00"/>
    <s v="PREVENTIVO: NO_x000a_CODIGO DE SERVICIO:OFFICE 365_x000a_DIRECCION:ROSAL 331,PISO4 _x000a_QUIEN REPORTA:CLAUDIA CORNEJO-992364698_x000a_CONTACTO EN TERRENO:CLAUDIA CORNEJO-992364698_x000a_PROBLEMA:_x000a_REQUERIMIENTO:PROBLEMA DE OFFICE 365_x000a_EQUIPOS ENERGIZADO/REINICIADO:NO APLICA_x000a_HORARIO D"/>
    <s v="FASE RESOLUCIÓN Y RECUPERACIÓN_x000a__x000a_Se efectúa contacto con cliente: Claudia Cornejo_x000a__x000a_Teléfono de contacto: 992364698_x000a__x000a_Acciones realizadas:_x000a_-Detectamos que la cuenta afectada había sido modificada/recreada y no estaba actualziada en el sitio privado afectado"/>
    <d v="1899-12-31T02:38:04"/>
    <d v="1899-12-31T04:23:17"/>
    <d v="1899-12-30T01:45:13"/>
  </r>
  <r>
    <s v="INC000002625823"/>
    <s v="HOUSING"/>
    <x v="14"/>
    <s v="BELIEVE"/>
    <s v="FRANCISCO J FELIU ABARCA"/>
    <s v="frp_dvilca"/>
    <s v="3-Moderado/Limitado"/>
    <x v="1"/>
    <s v="Media"/>
    <x v="1"/>
    <s v="CLUB HIPICO DE SANTIAGO S.A."/>
    <s v="GESTION DATACENTER/ ACCESOS /CLUB HIPICO DE SANTIAGO S.A."/>
    <s v="20/02/2024 11:43:19"/>
    <s v="20/02/2024 11:45:17"/>
    <s v="Cerrado"/>
    <s v="HARDWARE"/>
    <s v="DATACENTER"/>
    <s v="20/02/2024 11:54:50"/>
    <s v="20/02/2024 23:50:00"/>
    <s v="EMPRESA:CLUB HIPICO DE SANTIAGO S.A._x000a_CÓDIGO DE SERVICIO: _x000a_DIRECCIÓN:Calle San Martin #50, Santiago Centro, Santiago _x000a_NOMBRE DE QUIEN REPORTA:Salvador Romero _x000a_TELÉFONO DE QUIEN REPORTA:968462059_x000a_NOMBRE DE CONTACTO EN TERRENO: _x000a_PROBLEMA:_x000a_Inspección visual"/>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27"/>
    <d v="1899-12-30T00:11:31"/>
    <d v="1899-12-30T00:07:04"/>
  </r>
  <r>
    <s v="INC000002625826"/>
    <s v="TICKET-INTELIGENTE"/>
    <x v="6"/>
    <s v="GESTION TI"/>
    <s v="ALEJANDRO ACEVEDO VALENZUELA"/>
    <s v="USR_TSIGHT"/>
    <s v="1-Extenso/Generalizado"/>
    <x v="0"/>
    <s v="Baja"/>
    <x v="3"/>
    <s v="GPS CHILE SPA"/>
    <s v="gpschi01 - wnprws_gps02 TICKET AUTOMATICO"/>
    <s v="20/02/2024 11:44:07"/>
    <s v="20/02/2024 11:44:07"/>
    <s v="Cerrado"/>
    <s v="TRUESIGHT"/>
    <s v="TRUESIGHT"/>
    <s v="20/02/2024 15:04:14"/>
    <s v="20/02/2024 23:50:00"/>
    <s v="PREVENTIVO=SI_x000a_CODIGO DE SERVICIO=WNPRWS_GPS02_x000a_DIRECCION=NULL_x000a_CIUDAD=NULL_x000a_COMUNA LOCAL=Santiago_x000a_REGION=NULL_x000a_QUIEN REPORTA=Ticket automático_x000a_CONTACTO EN TERRENO=_x000a_PROBLEMA=High RAM Usage Alert for Node GPSCHI01 - WNPRWS_GPS02_x000a_REQUERIMIENTO=_x000a_EQUIPOS ENERGIZA"/>
    <s v="Estimados_x000a__x000a_Buenas tardes. Se realiza limpieza de memoria residual, quedando un 47% de consumó de memoria Ram."/>
    <d v="1899-12-30T00:40:30"/>
    <d v="1899-12-30T03:20:07"/>
    <d v="1899-12-30T02:39:37"/>
  </r>
  <r>
    <s v="INC000002625845"/>
    <s v="HOUSING"/>
    <x v="14"/>
    <s v="BELIEVE"/>
    <s v="FRANCISCO J FELIU ABARCA"/>
    <s v="frp_dvilca"/>
    <s v="3-Moderado/Limitado"/>
    <x v="1"/>
    <s v="Media"/>
    <x v="1"/>
    <s v="MASISA S.A. 1"/>
    <s v="GESTION DATACENTER/ ACCESOS /MASISA S.A. 1"/>
    <s v="20/02/2024 11:58:30"/>
    <s v="20/02/2024 12:02:58"/>
    <s v="Cerrado"/>
    <s v="COMUNICACIONES"/>
    <s v="OTROS ENLACES"/>
    <s v="20/02/2024 12:40:38"/>
    <s v="20/02/2024 23:50:00"/>
    <s v="EMPRESA:MASISA S.A. 1_x000a_CÓDIGO DE SERVICIO: _x000a_DIRECCIÓN:Calle San Martin #50, Santiago Centro, Santiago _x000a_NOMBRE DE QUIEN REPORTA:Diego Palacios_x000a_TELÉFONO DE QUIEN REPORTA:56 9 53971265_x000a_NOMBRE DE CONTACTO EN TERRENO: _x000a_PROBLEMA:_x000a_CRUZADA ENTRE SALA 1 RACK A11 Y"/>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9:42"/>
    <d v="1899-12-30T00:42:08"/>
    <d v="1899-12-30T00:12:26"/>
  </r>
  <r>
    <s v="INC000002625848"/>
    <s v="VPN IP - MPLS"/>
    <x v="3"/>
    <s v="GESTION HD"/>
    <s v="MOISES E MONTERO RAMOS"/>
    <s v="frp_kefern"/>
    <s v="3-Moderado/Limitado"/>
    <x v="1"/>
    <s v="Media"/>
    <x v="1"/>
    <s v="MEGASALUD SPA"/>
    <s v="HD | [MEGASALUD] Induccion portal vdc"/>
    <s v="20/02/2024 12:04:39"/>
    <s v="20/02/2024 12:07:28"/>
    <s v="Cerrado"/>
    <s v="CDP ANTIGUO 1"/>
    <s v="CDP ANTIGUO 2"/>
    <s v="22/02/2024 10:10:13"/>
    <s v="22/02/2024 23:50:00"/>
    <s v="PREVENTIVO: NO_x000a_CODIGO DE SERVICIO:_x000a_DIRECCION:_x000a_QUIEN REPORTA:Alberto Bezares Ovalle +56 9 71268048 _x000a_CONTACTO EN TERRENO:_x000a_PROBLEMA:_x000a_REQUERIMIENTO:_x000a__x000a_Junto con saludar, agradceré generar folio como requerimiento con area_x000a_cloud, para inducción del portal vdc"/>
    <s v="Se efectúa contacto con cliente:  N/A_x000a_Teléfono de contacto: N/A_x000a_Acciones realizadas: Se informa que se realiza la inducción a cliente al Cloud Portal, donde se le detalla cómo administrar sus recursos que tiene en su virtual data center, así como también"/>
    <d v="1899-12-31T16:23:35"/>
    <d v="1899-12-31T22:05:34"/>
    <d v="1899-12-30T05:41:59"/>
  </r>
  <r>
    <s v="INC000002625875"/>
    <s v="VPN IP - MPLS"/>
    <x v="7"/>
    <s v="GESTION HD"/>
    <s v="GUSTAVO AVILA VERA"/>
    <s v="frp_fpetro"/>
    <s v="3-Moderado/Limitado"/>
    <x v="1"/>
    <s v="Media"/>
    <x v="1"/>
    <s v="SERVICIOS E INVERSIONES FRANCISCO JAVIER GUIDI MOGGIA E.I.R.L."/>
    <s v="HD/_x000a_Solicitud paara reverso DNS"/>
    <s v="20/02/2024 12:13:18"/>
    <s v="20/02/2024 12:15:31"/>
    <s v="Cerrado"/>
    <s v="CDP ANTIGUO 1"/>
    <s v="CDP ANTIGUO 2"/>
    <s v="20/02/2024 20:27:07"/>
    <s v="20/02/2024 23:50:00"/>
    <s v="PREVENTIVO: NO_x000a_CODIGO DE SERVICIO:_x000a_DIRECCION:_x000a_QUIEN REPORTA:  Diego Vergara.  +56 9 3231 4955_x000a_CONTACTO EN TERRENO: Diego Vergara.  +56 9 3231 4955_x000a__x000a_REQUERIMIENTO:_x000a__x000a_ Mi nombre es Diego Vergara rut 17.354.112-0. Los contacto a nombre de_x000a_Servicios e inversi"/>
    <s v="El area encargada realizo el reverso"/>
    <d v="1899-12-30T05:47:32"/>
    <d v="1899-12-30T08:13:49"/>
    <d v="1899-12-30T02:26:17"/>
  </r>
  <r>
    <s v="INC000002625881"/>
    <s v="HOSTING VIRTUAL"/>
    <x v="6"/>
    <s v="SISTEMA OPERATIVO MICROSOFT"/>
    <s v="JAVIER CUEVAS"/>
    <s v="tct_jacuev"/>
    <s v="4-Menor/Localizado"/>
    <x v="0"/>
    <s v="Baja"/>
    <x v="1"/>
    <s v="TELEFONICA GLOBAL TECHNOLOGY S.A.AGENCIA EN CHILE"/>
    <s v="COORDINACIÓN INTERNA EQUIPO"/>
    <s v="20/02/2024 12:17:06"/>
    <s v="20/02/2024 12:17:47"/>
    <s v="Cerrado"/>
    <s v="TI"/>
    <s v="SISTEMAS OPERATIVOS"/>
    <s v="20/02/2024 12:21:55"/>
    <s v="20/02/2024 23:50:00"/>
    <s v="SD MS"/>
    <s v="OK"/>
    <d v="1899-12-30T00:00:00"/>
    <d v="1899-12-30T00:04:49"/>
    <d v="1899-12-30T00:04:49"/>
  </r>
  <r>
    <s v="INC000002625882"/>
    <s v="VPN IP - MPLS"/>
    <x v="3"/>
    <s v="GESTION HD"/>
    <s v="ANGEL CASTRO CABRERA"/>
    <s v="frp_fpetro"/>
    <s v="3-Moderado/Limitado"/>
    <x v="1"/>
    <s v="Media"/>
    <x v="1"/>
    <s v="CEPECH S.A."/>
    <s v="HD/_x000a_Importar a VDC de CLIENTE Cpech vm restauradas"/>
    <s v="20/02/2024 12:17:40"/>
    <s v="20/02/2024 12:23:04"/>
    <s v="Cerrado"/>
    <s v="CDP ANTIGUO 1"/>
    <s v="CDP ANTIGUO 2"/>
    <s v="20/02/2024 15:43:11"/>
    <s v="20/02/2024 23:50:00"/>
    <s v="PREVENTIVO: NO_x000a_CODIGO DE SERVICIO:_x000a_DIRECCION:_x000a_QUIEN REPORTA:_x000a_CONTACTO EN TERRENO:_x000a__x000a_REQUERIMIENTO:_x000a__x000a_Junto con saludar, Solicito de vuestro apoyo para crear ticket como_x000a_REQUERIMIENTO y en estado PENDIENTE._x000a__x000a_BANDEJA: TELEFONICA GLOBAL TECNOLOGY S.A. AGENCIA"/>
    <s v="Se efectúa contacto con cliente: Sebastian Villena_x000a_Teléfono de contacto: Via correo_x000a_Acciones realizadas: Se importan maquinas virtuales en tenant CEPECH PAINE_x000a_Acciones de Mejora, Recomendaciones: N/A_x000a_Causa Raíz: N/A"/>
    <d v="1899-12-30T00:00:00"/>
    <d v="1899-12-30T03:25:31"/>
    <d v="1899-12-30T03:25:31"/>
  </r>
  <r>
    <s v="INC000002625883"/>
    <s v="HOSTING VIRTUAL"/>
    <x v="6"/>
    <s v="SISTEMA OPERATIVO MICROSOFT"/>
    <s v="JAVIER CUEVAS"/>
    <s v="tct_jacuev"/>
    <s v="4-Menor/Localizado"/>
    <x v="0"/>
    <s v="Baja"/>
    <x v="1"/>
    <s v="TELEFONICA GLOBAL TECHNOLOGY S.A.AGENCIA EN CHILE"/>
    <s v="LISTADO USER"/>
    <s v="20/02/2024 12:17:55"/>
    <s v="20/02/2024 12:18:33"/>
    <s v="Cerrado"/>
    <s v="TI"/>
    <s v="SISTEMAS OPERATIVOS"/>
    <s v="20/02/2024 12:21:30"/>
    <s v="20/02/2024 23:50:00"/>
    <s v="INV REQ DUOC"/>
    <s v="OK"/>
    <d v="1899-12-30T00:00:00"/>
    <d v="1899-12-30T00:03:35"/>
    <d v="1899-12-30T00:03:35"/>
  </r>
  <r>
    <s v="INC000002625884"/>
    <s v="HOSTING VIRTUAL"/>
    <x v="1"/>
    <s v="SISTEMA OPERATIVO MICROSOFT"/>
    <s v="JAVIER CUEVAS"/>
    <s v="tct_jacuev"/>
    <s v="4-Menor/Localizado"/>
    <x v="0"/>
    <s v="Baja"/>
    <x v="1"/>
    <s v="TELEFONICA GLOBAL TECHNOLOGY S.A.AGENCIA EN CHILE"/>
    <s v="365 LICENCIAS"/>
    <s v="20/02/2024 12:18:43"/>
    <s v="20/02/2024 12:19:18"/>
    <s v="Cerrado"/>
    <s v="TI"/>
    <s v="SISTEMAS OPERATIVOS"/>
    <s v="20/02/2024 12:21:04"/>
    <s v="20/02/2024 23:50:00"/>
    <s v="CADUCADAS"/>
    <s v="OK"/>
    <d v="1899-12-30T00:00:00"/>
    <d v="1899-12-30T00:02:21"/>
    <d v="1899-12-30T00:02:21"/>
  </r>
  <r>
    <s v="INC000002625887"/>
    <s v="HOSTING VIRTUAL"/>
    <x v="6"/>
    <s v="SISTEMA OPERATIVO MICROSOFT"/>
    <s v="JAVIER CUEVAS"/>
    <s v="tct_jacuev"/>
    <s v="4-Menor/Localizado"/>
    <x v="0"/>
    <s v="Baja"/>
    <x v="1"/>
    <s v="TELEFONICA GLOBAL TECHNOLOGY S.A.AGENCIA EN CHILE"/>
    <s v="INTERNO HE"/>
    <s v="20/02/2024 12:19:27"/>
    <s v="20/02/2024 12:20:04"/>
    <s v="Cerrado"/>
    <s v="TI"/>
    <s v="SISTEMAS OPERATIVOS"/>
    <s v="20/02/2024 12:20:36"/>
    <s v="20/02/2024 23:50:00"/>
    <s v="SD MS"/>
    <s v="OK"/>
    <d v="1899-12-30T00:00:00"/>
    <d v="1899-12-30T00:01:09"/>
    <d v="1899-12-30T00:01:09"/>
  </r>
  <r>
    <s v="INC000002625940"/>
    <s v="HOUSING"/>
    <x v="18"/>
    <s v="DUOC TICKET AUTOMATICO"/>
    <s v="CLAUDIO A GAJARDO GARRIDO"/>
    <s v="frp_eavend"/>
    <s v="3-Moderado/Limitado"/>
    <x v="0"/>
    <s v="Baja"/>
    <x v="1"/>
    <s v="FUNDACION INSTITUTO PROFESIONAL DUOC UC"/>
    <s v="DUOC|REQ| Obtener credenciales Consulta"/>
    <s v="20/02/2024 12:40:18"/>
    <s v="20/02/2024 12:41:37"/>
    <s v="Cerrado"/>
    <s v="CDP ANTIGUO 1"/>
    <s v="CDP ANTIGUO 2"/>
    <s v="20/02/2024 15:35:17"/>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liente confirma que credenciales entregadas son las correctas, se resuelve ticket."/>
    <d v="1899-12-30T01:55:53"/>
    <d v="1899-12-30T02:54:59"/>
    <d v="1899-12-30T00:59:06"/>
  </r>
  <r>
    <s v="INC000002625948"/>
    <s v="HOSTING VIRTUAL"/>
    <x v="18"/>
    <s v="DUOC TICKET AUTOMATICO"/>
    <s v="DAVID MATELUNA"/>
    <s v="frp_eavend"/>
    <s v="3-Moderado/Limitado"/>
    <x v="0"/>
    <s v="Baja"/>
    <x v="1"/>
    <s v="FUNDACION INSTITUTO PROFESIONAL DUOC UC"/>
    <s v="DUOC|REQ| Cambio BBD PRD"/>
    <s v="20/02/2024 12:45:12"/>
    <s v="20/02/2024 12:47:18"/>
    <s v="Cerrado"/>
    <s v="APLICACION"/>
    <s v="BASES DE DATOS"/>
    <s v="20/02/2024 18:55:09"/>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de OCPU a ECPU con exito"/>
    <d v="1899-12-30T03:00:37"/>
    <d v="1899-12-30T06:09:57"/>
    <d v="1899-12-30T03:09:20"/>
  </r>
  <r>
    <s v="INC000002626052"/>
    <s v="HOUSING"/>
    <x v="13"/>
    <s v="ADMINISTRADORES RESIDENTES"/>
    <s v="MARIO A BARRIENTOS RUIZ"/>
    <s v="frp_jugonz"/>
    <s v="3-Moderado/Limitado"/>
    <x v="1"/>
    <s v="Media"/>
    <x v="1"/>
    <s v="FARMACIAS AHUMADA S.A."/>
    <s v="GESTION DATACENTER/ ACCESOS / FARMACIAS AHUMADA S.A."/>
    <s v="20/02/2024 15:00:15"/>
    <s v="20/02/2024 15:03:53"/>
    <s v="Cerrado"/>
    <s v="COMUNICACIONES"/>
    <s v="VPN IP - MPLS"/>
    <s v="20/02/2024 15:21:37"/>
    <s v="20/02/2024 23:50:00"/>
    <s v="EMPRESA: FARMACIAS AHUMADA S.A._x000a_CÓDIGO DE SERVICIO: _x000a_DIRECCIÓN: Av. Apoquindo #7071, Las Condes, Santiago_x000a_NOMBRE DE QUIEN REPORTA: Nelson Báez_x000a_TELÉFONO DE QUIEN REPORTA: 942099097_x000a_NOMBRE DE CONTACTO EN TERRENO: Nelson Báez 942099097_x000a_REQUERIMIENTO: montad"/>
    <s v="ACCESOS AUTORIZADOS"/>
    <d v="1899-12-30T00:11:26"/>
    <d v="1899-12-30T00:21:22"/>
    <d v="1899-12-30T00:09:56"/>
  </r>
  <r>
    <s v="INC000002626189"/>
    <s v="HOUSING"/>
    <x v="11"/>
    <s v="APQ ACCESOS"/>
    <s v="JOSE G MARQUEZ MARCANO"/>
    <s v="tct_josmam"/>
    <s v="4-Menor/Localizado"/>
    <x v="0"/>
    <s v="Baja"/>
    <x v="1"/>
    <s v="TELEFONICA EMPRESAS DE CHILE SA"/>
    <s v="RONDA Y REVISION DE SALAS 12:30"/>
    <s v="20/02/2024 14:32:36"/>
    <s v="20/02/2024 14:33:30"/>
    <s v="Cerrado"/>
    <s v="CDP ANTIGUO 1"/>
    <s v="CDP ANTIGUO 2"/>
    <s v="20/02/2024 14:34:39"/>
    <s v="20/02/2024 23:50:00"/>
    <s v="RONDA Y REVISION DE SALAS"/>
    <s v="RONDAS REALIZADAS"/>
    <d v="1899-12-30T00:00:55"/>
    <d v="1899-12-30T00:02:03"/>
    <d v="1899-12-30T00:01:08"/>
  </r>
  <r>
    <s v="INC000002626219"/>
    <s v="VPN IP - MPLS"/>
    <x v="18"/>
    <s v="GESTION HD"/>
    <s v="CRISTOBAL I REYES DELGADO"/>
    <s v="frp_fpetro"/>
    <s v="3-Moderado/Limitado"/>
    <x v="1"/>
    <s v="Media"/>
    <x v="1"/>
    <s v="TELEFONICA GLOBAL TECHNOLOGY S.A.AGENCIA EN CHILE"/>
    <s v="HD/_x000a_RE: SOLARWINDS - Solicitud ventana mantenimiento BD"/>
    <s v="20/02/2024 15:27:54"/>
    <s v="20/02/2024 15:31:12"/>
    <s v="Cerrado"/>
    <s v="TI"/>
    <s v="BASES DE DATOS"/>
    <s v="20/02/2024 22:48:26"/>
    <s v="20/02/2024 23:50:00"/>
    <s v="PREVENTIVO: NO_x000a_CODIGO DE SERVICIO:_x000a_DIRECCION:_x000a_QUIEN REPORTA:_x000a_CONTACTO EN TERRENO:_x000a_PROBLEMA:_x000a_REQUERIMIENTO:_x000a__x000a__x000a_Favor su apoyo en la creación de un ticket como requerimiento, para hoy a_x000a_las 20:00, por lo siguiente:_x000a__x000a_Realizar el mantenimiento de índices y es"/>
    <s v="Buenas noches. Se informa que ha terminado el proceso de mantenimiento. Adjunto evidencia respectiva."/>
    <d v="1899-12-30T06:21:04"/>
    <d v="1899-12-30T07:20:32"/>
    <d v="1899-12-30T00:59:28"/>
  </r>
  <r>
    <s v="INC000002626224"/>
    <s v="HOSTING VIRTUAL"/>
    <x v="6"/>
    <s v="SISTEMA OPERATIVO MICROSOFT"/>
    <s v="JAVIER CUEVAS"/>
    <s v="tct_jacuev"/>
    <s v="4-Menor/Localizado"/>
    <x v="0"/>
    <s v="Baja"/>
    <x v="1"/>
    <s v="TELEFONICA GLOBAL TECHNOLOGY S.A.AGENCIA EN CHILE"/>
    <s v="TCCT-CHILE-CLOUD-IA-VPN-002-T1078.002 Viaje Imposible de luis.villasmil"/>
    <s v="20/02/2024 15:43:19"/>
    <s v="20/02/2024 15:43:55"/>
    <s v="Cerrado"/>
    <s v="TI"/>
    <s v="SISTEMAS OPERATIVOS"/>
    <s v="20/02/2024 15:58:36"/>
    <s v="20/02/2024 23:50:00"/>
    <s v="ANALISIS"/>
    <s v="OK"/>
    <d v="1899-12-30T00:00:00"/>
    <d v="1899-12-30T00:15:17"/>
    <d v="1899-12-30T00:15:17"/>
  </r>
  <r>
    <s v="INC000002626243"/>
    <s v="VPN IP - MPLS"/>
    <x v="6"/>
    <s v="GESTION PLATAFORMA CLIENTES"/>
    <s v="RICARDO R GALLEGOS OYANEDER"/>
    <s v="vos_eperez"/>
    <s v="4-Menor/Localizado"/>
    <x v="0"/>
    <s v="Baja"/>
    <x v="1"/>
    <s v="TELEFONICA EMPRESAS DE CHILE SA"/>
    <s v="Reset contraseña VPN Usuario p.wsuazo en dominio vpndc.tic.cl"/>
    <s v="20/02/2024 16:57:58"/>
    <s v="20/02/2024 16:59:59"/>
    <s v="Cerrado"/>
    <s v="PLATAFORMAS"/>
    <s v="SOLARWINDS"/>
    <s v="21/02/2024 10:07:03"/>
    <s v="21/02/2024 23:50:00"/>
    <s v="Señores,_x000a_Junto con saludarles hoy, les escribo para solicitar de su colaboración en la reactivación de la cuenta de VPN indicada en el asunto de este correo (p.wsuazo) que pertenece a nuestro proveedor de plataforma SolarWinds @'William Suazo'  hacia la"/>
    <s v="Se resetea clave según solicitud."/>
    <d v="1899-12-30T12:35:29"/>
    <d v="1899-12-30T17:09:05"/>
    <d v="1899-12-30T04:33:36"/>
  </r>
  <r>
    <s v="INC000002626247"/>
    <s v="VPN IP - MPLS"/>
    <x v="9"/>
    <s v="GESTION HD"/>
    <s v="NICOLAS A SAAVEDRA EGUILUZ"/>
    <s v="frp_jancha"/>
    <s v="3-Moderado/Limitado"/>
    <x v="1"/>
    <s v="Media"/>
    <x v="1"/>
    <s v="NUTRISCO CHILE SA"/>
    <s v="HD/ RV: NUTRISCO: JOB CANCELADOS EN PRD"/>
    <s v="20/02/2024 17:50:25"/>
    <s v="20/02/2024 17:54:12"/>
    <s v="Cerrado"/>
    <s v="CDP ANTIGUO 1"/>
    <s v="CDP ANTIGUO 2"/>
    <s v="21/02/2024 8:21:33"/>
    <s v="21/02/2024 23:50:00"/>
    <s v="PREVENTIVO: NO_x000a_CODIGO DE SERVICIO:_x000a_DIRECCION:_x000a_QUIEN REPORTA:Nicolás Saavedra Eguiluz_x000a_CONTACTO EN TERRENO:Nicolás Saavedra Eguiluz  +56 9 6187 5469 _x000a_PROBLEMA:_x000a_REQUERIMIENTO: _x000a_Hola Jorge buenas tardes,_x000a__x000a_El Job RBDAPP01 aún se sigue cancelando por el mismo"/>
    <s v="El Job RBDAPP01 aún se sigue cancelando por el mismo motivo, usuario ejecutor ALIBERONA se encuentra bloqueado._x000a__x000a_ _x000a__x000a_El job ZHCM_ENVIO_PORTAL_1 no se ha vuelto a cancelar ni ejecutar, pero igualmente el usuario ejecutor JVILLAVICENC también se encuentra b"/>
    <d v="1899-12-30T10:49:46"/>
    <d v="1899-12-30T14:31:08"/>
    <d v="1899-12-30T03:41:22"/>
  </r>
  <r>
    <s v="INC000002626280"/>
    <s v="HOUSING"/>
    <x v="11"/>
    <s v="APQ ACCESOS"/>
    <s v="JAIRO A SALINAS GARAY"/>
    <s v="tct_jsalin"/>
    <s v="3-Moderado/Limitado"/>
    <x v="1"/>
    <s v="Media"/>
    <x v="1"/>
    <s v="TELEFONICA EMPRESAS DE CHILE SA"/>
    <s v="Informe interno Maniobra en sistema de MT transferencia abierta a GPS1-M"/>
    <s v="20/02/2024 21:46:25"/>
    <s v="20/02/2024 21:50:09"/>
    <s v="Cerrado"/>
    <s v="CDP ANTIGUO 1"/>
    <s v="CDP ANTIGUO 2"/>
    <s v="21/02/2024 3:15:45"/>
    <s v="21/02/2024 23:50:00"/>
    <s v="Informe interno Maniobra en sistema de MT transferencia abierta a GPS1-M"/>
    <s v="SUPERVISION CRQ/OK."/>
    <d v="1899-12-30T05:25:36"/>
    <d v="1899-12-30T05:29:20"/>
    <d v="1899-12-30T00:03:44"/>
  </r>
  <r>
    <s v="INC000002626284"/>
    <s v="HOUSING"/>
    <x v="11"/>
    <s v="APQ ACCESOS"/>
    <s v="JAIRO A SALINAS GARAY"/>
    <s v="tct_jsalin"/>
    <s v="3-Moderado/Limitado"/>
    <x v="1"/>
    <s v="Media"/>
    <x v="1"/>
    <s v="TELEFONICA EMPRESAS DE CHILE SA"/>
    <s v="RONDA Y REVISION DE SALAS TECNICAS 20:30"/>
    <s v="20/02/2024 21:55:14"/>
    <s v="20/02/2024 21:57:55"/>
    <s v="Cerrado"/>
    <s v="CDP ANTIGUO 1"/>
    <s v="CDP ANTIGUO 2"/>
    <s v="20/02/2024 21:58:45"/>
    <s v="20/02/2024 23:50:00"/>
    <s v="RONDA Y REVISION DE SALAS TECNICAS 20:30"/>
    <s v="RONDA REALIZADA."/>
    <d v="1899-12-30T00:00:50"/>
    <d v="1899-12-30T00:03:31"/>
    <d v="1899-12-30T00:02:41"/>
  </r>
  <r>
    <s v="INC000002626298"/>
    <s v="VPN IP - MPLS"/>
    <x v="9"/>
    <s v="GESTION HD"/>
    <s v="EWALD R GALAZ MILLALEO"/>
    <s v="frp_dalcap"/>
    <s v="4-Menor/Localizado"/>
    <x v="0"/>
    <s v="Baja"/>
    <x v="1"/>
    <s v="NUTRISCO CHILE SA"/>
    <s v="REQ / RE: Transporte OT a PRD // 20 Febrero 23 horas"/>
    <s v="20/02/2024 23:33:38"/>
    <s v="20/02/2024 23:36:20"/>
    <s v="Cerrado"/>
    <s v="Service"/>
    <s v="Internal"/>
    <s v="21/02/2024 1:09:32"/>
    <s v="21/02/2024 23:50:00"/>
    <s v="PREVENTIVO:  NO_x000a_CODIGO DE SERVICIO: NN_x000a_DIRECCION: _x000a_COMUNA:_x000a_CIUDAD: _x000a_NOMBRE QUIEN REPORTA:    Ewald Galaz Millaleo |+56 9 8510 0702 | ewald.galazmillaleo@telefonica.com_x000a__x000a_NOMBRE CONTACTO EN TERRENO:  _x000a_PROBLEMA: _x000a_REQUERIMIENTO:  _x000a__x000a__x000a_Favor generar ticket en b"/>
    <s v="Estimados,_x000a__x000a_Se adjunta correo de respuesta enviado al cliente._x000a__x000a_Saludos."/>
    <d v="1899-12-30T01:25:07"/>
    <d v="1899-12-30T01:35:54"/>
    <d v="1899-12-30T00:10:47"/>
  </r>
  <r>
    <s v="INC000002626347"/>
    <s v="HOSTING VIRTUAL"/>
    <x v="18"/>
    <s v="OPERACION N1"/>
    <s v="CLAUDIO A GAJARDO GARRIDO"/>
    <s v="tct_cgajar"/>
    <s v="2-Significativo/Amplio"/>
    <x v="1"/>
    <s v="Media"/>
    <x v="1"/>
    <s v="FUNDACION INSTITUTO PROFESIONAL DUOC UC"/>
    <s v="Requerimiento de bases de datos solicitado sin el flujo correspondiente."/>
    <s v="20/02/2024 15:37:17"/>
    <s v="20/02/2024 15:38:51"/>
    <s v="Cerrado"/>
    <s v="APLICACION"/>
    <s v="BASES DE DATOS"/>
    <s v="20/02/2024 15:40:12"/>
    <s v="20/02/2024 23:50:00"/>
    <s v="Folio generado automáticamente para atender requerimiento del cliente. La solicitud fue realizada directamente al área resolutoria sin pasar por el flujo de mesa de ayuda._x000a__x000a__x000a_Cliente solicita Vuelta atrás de homologación de schema CORPORATIVO en Base de D"/>
    <s v="Se realiza vuelta atrás de homologación de schema CORPORATIVO en Base de Datos ADBQAS solicitado anteriormente en ticket INC000002613236"/>
    <d v="1899-12-30T00:00:00"/>
    <d v="1899-12-30T00:02:55"/>
    <d v="1899-12-30T00:02:55"/>
  </r>
  <r>
    <s v="INC000002626371"/>
    <s v="VPN IP - MPLS"/>
    <x v="17"/>
    <s v="ADMINISTRADORES RESIDENTES"/>
    <s v="RODRIGO VÁSQUEZ MUÑOZ"/>
    <s v="frp_rreyes"/>
    <s v="3-Moderado/Limitado"/>
    <x v="1"/>
    <s v="Media"/>
    <x v="1"/>
    <s v="CEPECH S.A."/>
    <s v="GAMA / Requerimiento Respaldo VM Completo Servidor Taltal CPECH"/>
    <s v="20/02/2024 15:53:36"/>
    <s v="20/02/2024 15:55:32"/>
    <s v="Cerrado"/>
    <s v="CDP ANTIGUO 1"/>
    <s v="CDP ANTIGUO 2"/>
    <s v="22/02/2024 10:41:54"/>
    <s v="22/02/2024 23:50:00"/>
    <s v="PREVENTIVO: NO_x000a_CODIGO DE SERVICIO:_x000a_DIRECCION: _x000a_QUIEN REPORTA:  Cristian Bustos Rivas_x000a_CONTACTO EN TERRENO:_x000a_PROBLEMA:_x000a_REQUERIMIENTO:_x000a__x000a_Estimados, junto con saludar les solicito el respaldo de VM completa para servidor Taltal CPECH, la máquina actualmente se"/>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
    <d v="1899-12-31T18:12:50"/>
    <d v="1899-12-31T18:48:18"/>
    <d v="1899-12-30T00:35:28"/>
  </r>
  <r>
    <s v="INC000002626379"/>
    <s v="VPN IP - MPLS"/>
    <x v="17"/>
    <s v="ADMINISTRADORES RESIDENTES"/>
    <s v="RODRIGO VÁSQUEZ MUÑOZ"/>
    <s v="frp_joflor"/>
    <s v="4-Menor/Localizado"/>
    <x v="0"/>
    <s v="Baja"/>
    <x v="1"/>
    <s v="CEPECH S.A."/>
    <s v="Requerimiento Respaldo VM Completo Servidor Guayacán CPECH | Folio: INC000002626379 | Apertura"/>
    <s v="20/02/2024 16:04:34"/>
    <s v="20/02/2024 16:04:57"/>
    <s v="Cerrado"/>
    <s v="CDP ANTIGUO 1"/>
    <s v="CDP ANTIGUO 2"/>
    <s v="22/02/2024 10:40:45"/>
    <s v="22/02/2024 23:50:00"/>
    <s v="PREVENTIVO: NO_x000a_CODIGO DE SERVICIO: Servidor _x000a_DIRECCION: Alameda N° 2150 piso 2 · Santiago_x000a_QUIEN REPORTA: Cristian Bustos Rivas_x000a_CONTACTO EN TERRENO: Cristian Bustos Rivas_x000a_PROBLEMA:_x000a_REQUERIMIENTO:_x000a__x000a_Estimados, junto con saludar les solicito el respaldo de V"/>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es"/>
    <d v="1899-12-31T18:11:27"/>
    <d v="1899-12-31T18:36:11"/>
    <d v="1899-12-30T00:24:44"/>
  </r>
  <r>
    <s v="INC000002626419"/>
    <s v="HOUSING"/>
    <x v="11"/>
    <s v="APQ ACCESOS"/>
    <s v="JOSE G MARQUEZ MARCANO"/>
    <s v="tct_josmam"/>
    <s v="4-Menor/Localizado"/>
    <x v="0"/>
    <s v="Baja"/>
    <x v="1"/>
    <s v="TELEFONICA EMPRESAS DE CHILE SA"/>
    <s v="RONDA Y REVISION DE SALAS 15:30"/>
    <s v="20/02/2024 15:37:43"/>
    <s v="20/02/2024 15:38:23"/>
    <s v="Cerrado"/>
    <s v="CDP ANTIGUO 1"/>
    <s v="CDP ANTIGUO 2"/>
    <s v="20/02/2024 15:39:38"/>
    <s v="20/02/2024 23:50:00"/>
    <s v="RONDA Y REVISION DE SALAS"/>
    <s v="RONDAS REALIZADAS"/>
    <d v="1899-12-30T00:01:01"/>
    <d v="1899-12-30T00:01:55"/>
    <d v="1899-12-30T00:00:54"/>
  </r>
  <r>
    <s v="INC000002626443"/>
    <s v="HOUSING"/>
    <x v="8"/>
    <s v="BELIEVE"/>
    <s v="JOSE G MARQUEZ MARCANO"/>
    <s v="frp_dvilca"/>
    <s v="3-Moderado/Limitado"/>
    <x v="1"/>
    <s v="Media"/>
    <x v="1"/>
    <s v="TELEFONICA GLOBAL TECHNOLOGY S.A.AGENCIA EN CHILE"/>
    <s v="GESTION DATACENTER/ ACCESOS /TELEFONICA GLOBAL TECHNOLOGY S.A.AGENCIA EN CHILE"/>
    <s v="20/02/2024 16:26:33"/>
    <s v="20/02/2024 16:30:07"/>
    <s v="Cerrado"/>
    <s v="COMUNICACIONES"/>
    <s v="VPN IP - MPLS"/>
    <s v="20/02/2024 18:15:14"/>
    <s v="20/02/2024 23:50:00"/>
    <s v="EMPRESA:TELEFONICA GLOBAL TECHNOLOGY S.A.AGENCIA EN CHILE_x000a_CÓDIGO DE SERVICIO: _x000a_DIRECCIÓN:AV. Presidente Prieto #226, Paine, Santiago_x000a_NOMBRE DE QUIEN REPORTA:Roberto Campillay_x000a_TELÉFONO DE QUIEN REPORTA:56974761635_x000a_NOMBRE DE CONTACTO EN TERRENO: _x000a_PROBLEMA:"/>
    <s v="ACCESOS AUTORIZADOS"/>
    <d v="1899-12-30T01:34:44"/>
    <d v="1899-12-30T01:48:41"/>
    <d v="1899-12-30T00:13:57"/>
  </r>
  <r>
    <s v="INC000002626457"/>
    <s v="HOUSING"/>
    <x v="14"/>
    <s v="BELIEVE"/>
    <s v="FRANCISCO J FELIU ABARCA"/>
    <s v="frp_dvilca"/>
    <s v="3-Moderado/Limitado"/>
    <x v="1"/>
    <s v="Media"/>
    <x v="1"/>
    <s v="COMPANIA AGROPECUARIA COPEVAL S A"/>
    <s v="GESTION DATACENTER/ ACCESOS /COMPANIA AGROPECUARIA COPEVAL S A"/>
    <s v="20/02/2024 16:50:57"/>
    <s v="20/02/2024 16:53:40"/>
    <s v="Cerrado"/>
    <s v="TI"/>
    <s v="INFRAESTRUCTURA"/>
    <s v="20/02/2024 17:04:15"/>
    <s v="20/02/2024 23:50:00"/>
    <s v="EMPRESA:COMPANIA AGROPECUARIA COPEVAL S A_x000a_CÓDIGO DE SERVICIO: _x000a_DIRECCIÓN:Calle San Martin #50, Santiago Centro, Santiago_x000a_NOMBRE DE QUIEN REPORTA:Diego Garay_x000a_TELÉFONO DE QUIEN REPORTA:56989679216_x000a_NOMBRE DE CONTACTO EN TERRENO: _x000a_PROBLEMA:_x000a_Ordamiento Rack 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25"/>
    <d v="1899-12-30T00:13:18"/>
    <d v="1899-12-30T00:06:53"/>
  </r>
  <r>
    <s v="INC000002626469"/>
    <s v="GDA"/>
    <x v="6"/>
    <s v="GESTION DE ACCESO"/>
    <s v="PAUL A SEPULVEDA ALVAREZ"/>
    <s v="asc_atoled"/>
    <s v="3-Moderado/Limitado"/>
    <x v="2"/>
    <s v="Alta"/>
    <x v="1"/>
    <s v="FRACTALIA"/>
    <s v="Consulta servidor GDA"/>
    <s v="20/02/2024 17:16:16"/>
    <s v="20/02/2024 17:23:32"/>
    <s v="Cerrado"/>
    <s v="PLATAFORMAS"/>
    <s v="E-HEALTH"/>
    <s v="20/02/2024 18:08:06"/>
    <s v="20/02/2024 23:50:00"/>
    <s v="Estimados,_x000a__x000a_necesitamos validar si hay alguno de los servidores de GDA que tenga asociada la ip pública 200.68.7.122 debido a que estamos realizando pruebas y vemos que el backend no carga, al hacer ping nos resuelve esa ip_x000a__x000a_contacto: Oscar Villarrolel_x000a_t"/>
    <s v="Adjunto información encontrada con respecto a la IP._x000a__x000a_10.68.132.87_x0009_172.20.80.50_x0009_10.66.23.250_x0009_200.68.7.122_x0009_10.6.246.7_x0009_1_x0009_GDA_CIC_01.gda.local_x0009_VIRTUAL_x0009_2_x0009_vcs-sm60.local&gt;San Martin H1.0&gt;vm_x0009_GDA_CIC_01_x0009_Microsoft Windows Server 2008 R2 (64-bit)"/>
    <d v="1899-12-30T00:05:52"/>
    <d v="1899-12-30T00:51:50"/>
    <d v="1899-12-30T00:45:58"/>
  </r>
  <r>
    <s v="INC000002626490"/>
    <s v="HOUSING"/>
    <x v="8"/>
    <s v="BELIEVE"/>
    <s v="JOSE G MARQUEZ MARCANO"/>
    <s v="frp_jolsso"/>
    <s v="3-Moderado/Limitado"/>
    <x v="1"/>
    <s v="Media"/>
    <x v="1"/>
    <s v="TELEFONICA EMPRESAS DE CHILE SA"/>
    <s v="GESTION DATACENTER/ ACCESOS /TELEFONICA EMPRESAS DE CHILE SA"/>
    <s v="20/02/2024 18:02:44"/>
    <s v="20/02/2024 18:03:27"/>
    <s v="Cerrado"/>
    <s v="COMUNICACIONES"/>
    <s v="VPN IP - MPLS"/>
    <s v="20/02/2024 19:45:02"/>
    <s v="20/02/2024 23:50:00"/>
    <s v="EMPRESA:TELEFONICA EMPRESAS DE CHILE SA_x000a_CÓDIGO DE SERVICIO: _x000a_DIRECCIÓN:AV. Presidente Prieto #226, Paine, Santiago_x000a_NOMBRE DE QUIEN REPORTA: Fernando Sepulveda_x000a_TELÉFONO DE QUIEN REPORTA: 993211880_x000a_NOMBRE DE CONTACTO EN TERRENO: _x000a_REQUERIMIENTO:Tendido y co"/>
    <s v="ACCESOS AUTORIZADOS"/>
    <d v="1899-12-30T01:36:09"/>
    <d v="1899-12-30T01:42:18"/>
    <d v="1899-12-30T00:06:09"/>
  </r>
  <r>
    <s v="INC000002626497"/>
    <s v="HOUSING"/>
    <x v="14"/>
    <s v="BELIEVE"/>
    <s v="FRANCISCO J FELIU ABARCA"/>
    <s v="frp_dvilca"/>
    <s v="3-Moderado/Limitado"/>
    <x v="1"/>
    <s v="Media"/>
    <x v="1"/>
    <s v="CELULOSA ARAUCO Y CONSTITUCION S A"/>
    <s v="GESTION DATACENTER/ ACCESOS /CELULOSA ARAUCO Y CONSTITUCION S A"/>
    <s v="20/02/2024 18:32:23"/>
    <s v="20/02/2024 18:34:26"/>
    <s v="Cerrado"/>
    <s v="HARDWARE"/>
    <s v="DATACENTER"/>
    <s v="20/02/2024 19:01:10"/>
    <s v="20/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vis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2:01"/>
    <d v="1899-12-30T00:28:47"/>
    <d v="1899-12-30T00:06:46"/>
  </r>
  <r>
    <s v="INC000002626500"/>
    <s v="VPN IP - MPLS"/>
    <x v="3"/>
    <s v="ADMINISTRADORES RESIDENTES"/>
    <s v="JUAN CARLOS UZCATEGUI FUGUETT"/>
    <s v="frp_joflor"/>
    <s v="3-Moderado/Limitado"/>
    <x v="1"/>
    <s v="Media"/>
    <x v="1"/>
    <s v="INSTITUTO PROFESIONAL DE CHILE SA"/>
    <s v="GAMA | Requerimiento Problemas de Acceso Servidor TUMBES03 - IPCHILE"/>
    <s v="20/02/2024 18:40:11"/>
    <s v="20/02/2024 18:43:33"/>
    <s v="Cerrado"/>
    <s v="TI"/>
    <s v="SISTEMAS OPERATIVOS"/>
    <s v="21/02/2024 14:53:20"/>
    <s v="21/02/2024 23:50:00"/>
    <s v="PREVENTIVO: NO_x000a_CÓDIGO DE SERVICIO:  TUMBES03_x000a_DIRECCIÓN: - _x000a_QUIEN REPORTA: _x0009_Juan Carlos Dupuy | +56 979778332_x000a_CONTACTO EN TERRENO: _x0009_Juan Carlos Dupuy |  +56 979778332_x000a_PROBLEMA:_x000a_REQUERIMIENTO:_x000a__x000a__x000a_Buenas tardes, junto con saludar, solicito revisar el servido"/>
    <s v="Se realizaron validaciones y se confirma acceso al servidor, juan carlos dupuy valida con exito."/>
    <d v="1899-12-30T19:19:41"/>
    <d v="1899-12-30T20:13:09"/>
    <d v="1899-12-30T00:53:28"/>
  </r>
  <r>
    <s v="INC000002626515"/>
    <s v="VPN IP - MPLS"/>
    <x v="9"/>
    <s v="GESTION HD"/>
    <s v="NICOLAS A SAAVEDRA EGUILUZ"/>
    <s v="frp_fpetro"/>
    <s v="3-Moderado/Limitado"/>
    <x v="1"/>
    <s v="Media"/>
    <x v="1"/>
    <s v="COAGRA S A"/>
    <s v="HD/_x000a_RV: Descripción: Asigna cuentas a Balance. DEEK953024"/>
    <s v="20/02/2024 16:23:28"/>
    <s v="20/02/2024 16:27:55"/>
    <s v="Cerrado"/>
    <s v="CDP ANTIGUO 1"/>
    <s v="CDP ANTIGUO 2"/>
    <s v="20/02/2024 17:48:43"/>
    <s v="20/02/2024 23:50:00"/>
    <s v="PREVENTIVO: NO_x000a_CODIGO DE SERVICIO:_x000a_DIRECCION:_x000a_QUIEN REPORTA:_x000a_CONTACTO EN TERRENO:_x000a_PROBLEMA:_x000a_REQUERIMIENTO:_x000a__x000a_Corrigo información de encabezado del correo_x000a__x000a_Estimados buenas tardes._x000a__x000a_Por favor pasar a productivo las siguientes ordenes, DEEK953024._x000a_Descripci"/>
    <s v="La orden DEEK953024 se importo exitosamente en PRD"/>
    <d v="1899-12-30T00:00:00"/>
    <d v="1899-12-30T01:25:15"/>
    <d v="1899-12-30T01:25:15"/>
  </r>
  <r>
    <s v="INC000002626522"/>
    <s v="VPN IP - MPLS"/>
    <x v="3"/>
    <s v="GESTION HD"/>
    <s v="JOSE A SANTIS SERRANO"/>
    <s v="frp_fpetro"/>
    <s v="3-Moderado/Limitado"/>
    <x v="1"/>
    <s v="Media"/>
    <x v="1"/>
    <s v="TELEFONICA GLOBAL TECHNOLOGY S.A.AGENCIA EN CHILE"/>
    <s v="HD/_x000a_Revisión de alarma en cluster de recursos C4-PAINE host esxr04."/>
    <s v="20/02/2024 16:33:21"/>
    <s v="20/02/2024 16:35:19"/>
    <s v="Cerrado"/>
    <s v="CDP ANTIGUO 1"/>
    <s v="CDP ANTIGUO 2"/>
    <s v="20/02/2024 17:37:33"/>
    <s v="20/02/2024 23:50:00"/>
    <s v="PREVENTIVO: NO_x000a_CODIGO DE SERVICIO:_x000a_DIRECCION: _x000a_QUIEN REPORTA:  José Andrés Santis Serrano  56 9 9221 4664_x000a_CONTACTO EN TERRENO:  José Andrés Santis Serrano  56 9 9221 4664_x000a_PROBLEMA:_x000a_REQUERIMIENTO:_x000a__x000a_Requerimiento: Revisión de alarma (Host hardware system b"/>
    <s v="Se efectúa contacto con cliente:  N/A _x000a_Teléfono de contacto: N/A_x000a_Acciones realizadas: Se revisa alarma en host exsi04 de recursos paine donde presenta una alarma de sensor la cual quedo activa desde la actualizacion del host se procede a solventar alarma"/>
    <d v="1899-12-30T00:00:00"/>
    <d v="1899-12-30T01:04:12"/>
    <d v="1899-12-30T01:04:12"/>
  </r>
  <r>
    <s v="INC000002626566"/>
    <s v="HOUSING"/>
    <x v="11"/>
    <s v="APQ ACCESOS"/>
    <s v="ESTEBAN O BUSTOS CORNEJO"/>
    <s v="tct_ebusto"/>
    <s v="4-Menor/Localizado"/>
    <x v="2"/>
    <s v="Media"/>
    <x v="1"/>
    <s v="TELEFONICA EMPRESAS DE CHILE SA"/>
    <s v="SUPERVISION PROYECTO HUAWEI"/>
    <s v="20/02/2024 18:10:56"/>
    <s v="20/02/2024 18:13:24"/>
    <s v="Cerrado"/>
    <s v="CDP ANTIGUO 1"/>
    <s v="CDP ANTIGUO 2"/>
    <s v="20/02/2024 18:15:15"/>
    <s v="20/02/2024 23:50:00"/>
    <s v="SUPERVISION PROYECTO HUAWEI"/>
    <s v="SUPERVISION CRQ/OK"/>
    <d v="1899-12-30T00:01:51"/>
    <d v="1899-12-30T00:04:19"/>
    <d v="1899-12-30T00:02:28"/>
  </r>
  <r>
    <s v="INC000002626584"/>
    <s v="MONITOREO"/>
    <x v="5"/>
    <s v="ANALISTAS NSM N1"/>
    <s v="LUIS A VILLASMIL CASTILLO"/>
    <s v="tct_vnavea"/>
    <s v="2-Significativo/Amplio"/>
    <x v="2"/>
    <s v="Alta"/>
    <x v="3"/>
    <s v="TELEFONICA CYBERSECURITY TECH CHILE SPA"/>
    <s v="L1 - RE: Apertura - [TCCT-CHILE-CLOUD][AC]TCCT-CHILE-CLOUD-DS-FW-001-T1046"/>
    <s v="20/02/2024 19:09:46"/>
    <s v="20/02/2024 19:12:03"/>
    <s v="Cerrado"/>
    <s v="SOC Empresas"/>
    <s v="Marca"/>
    <s v="20/02/2024 19:40:57"/>
    <s v="20/02/2024 23:50:00"/>
    <s v="TCCT-CHILE-CLOUD-DS-FW-001-T1046 Escaneo local mediante protocolo RDP desde 10.212.51.10"/>
    <s v="FASE RESOLUCIÓN Y RECUPERACIÓN_x000a__x000a_Se efectúa contacto con cliente: Se revisa internamente y se escala con Jefatura Jose Angelo Fuentes_x000a__x000a_Teléfono de contacto: 940753516_x000a__x000a_Acciones realizadas: Se analiza usuarios creados en el FW según los log enviados y este"/>
    <d v="1899-12-30T00:00:00"/>
    <d v="1899-12-30T00:31:11"/>
    <d v="1899-12-30T00:31:11"/>
  </r>
  <r>
    <s v="INC000002626722"/>
    <s v="VPN IP - MPLS"/>
    <x v="3"/>
    <s v="GESTION HD"/>
    <s v="MOISES E MONTERO RAMOS"/>
    <s v="frp_kefern"/>
    <s v="3-Moderado/Limitado"/>
    <x v="1"/>
    <s v="Media"/>
    <x v="1"/>
    <s v="TELEFONICA GLOBAL TECHNOLOGY S.A.AGENCIA EN CHILE"/>
    <s v="HD | Eliminar vApp en estatus desconocido cliente DUOC DC DUOCUCPA"/>
    <s v="20/02/2024 17:35:09"/>
    <s v="20/02/2024 17:37:15"/>
    <s v="Cerrado"/>
    <s v="CDP ANTIGUO 1"/>
    <s v="CDP ANTIGUO 2"/>
    <s v="22/02/2024 10:26:44"/>
    <s v="22/02/2024 23:50:00"/>
    <s v="PREVENTIVO: NO_x000a_CODIGO DE SERVICIO:_x000a_DIRECCION:_x000a_QUIEN REPORTA: Moisés Eduardo Montero Ramos +56 9 4273 2135_x000a_CONTACTO EN TERRENO:_x000a_PROBLEMA:_x000a_REQUERIMIENTO:_x000a__x000a_Buenas tardes equipo @Help Desk, por favor su acostumbrado apoyo en_x000a_generar ticket de requerimiento y"/>
    <s v="Se efectúa contacto con cliente:  N/A_x000a_Teléfono de contacto:  N/A_x000a_Acciones realizadas: se realiza la eliminacion de 2 vApp en estatus desconocidos para cliente DUOC de manera correcta._x000a_Solución paliativa o definitiva: definitiva_x000a_Acciones de Mejora, Recome"/>
    <d v="1899-12-31T16:42:04"/>
    <d v="1899-12-31T16:51:35"/>
    <d v="1899-12-30T00:09:31"/>
  </r>
  <r>
    <s v="INC000002626800"/>
    <s v="HOUSING"/>
    <x v="11"/>
    <s v="APQ ACCESOS"/>
    <s v="JOSE G MARQUEZ MARCANO"/>
    <s v="tct_josmam"/>
    <s v="4-Menor/Localizado"/>
    <x v="0"/>
    <s v="Baja"/>
    <x v="1"/>
    <s v="TELEFONICA EMPRESAS DE CHILE SA"/>
    <s v="RONDA Y REVISION DE SALAS"/>
    <s v="20/02/2024 19:00:44"/>
    <s v="20/02/2024 19:01:22"/>
    <s v="Cerrado"/>
    <s v="CDP ANTIGUO 1"/>
    <s v="CDP ANTIGUO 2"/>
    <s v="20/02/2024 19:02:31"/>
    <s v="20/02/2024 23:50:00"/>
    <s v="RONDA Y REVISION DE SALAS"/>
    <s v="RONDAS REALIZADAS"/>
    <d v="1899-12-30T00:00:55"/>
    <d v="1899-12-30T00:01:47"/>
    <d v="1899-12-30T00:00:52"/>
  </r>
  <r>
    <s v="INC000002626813"/>
    <s v="HOUSING"/>
    <x v="14"/>
    <s v="BELIEVE"/>
    <s v="FRANCISCO J FELIU ABARCA"/>
    <s v="frp_jolsso"/>
    <s v="3-Moderado/Limitado"/>
    <x v="1"/>
    <s v="Media"/>
    <x v="1"/>
    <s v="CELULOSA ARAUCO Y CONSTITUCION S A"/>
    <s v="GESTION DATACENTER/ ACCESOS /CELULOSA ARAUCO Y CONSTITUCION S A"/>
    <s v="20/02/2024 19:38:08"/>
    <s v="20/02/2024 19:40:27"/>
    <s v="Cerrado"/>
    <s v="HARDWARE"/>
    <s v="DATACENTER"/>
    <s v="20/02/2024 19:45:57"/>
    <s v="20/02/2024 23:50:00"/>
    <s v="EMPRESA:CELULOSA ARAUCO Y CONSTITUCION S A_x000a_CÓDIGO DE SERVICIO: _x000a_DIRECCIÓN: Calle San Martin #50, Santiago Centro, Santiago_x000a_NOMBRE DE QUIEN REPORTA: 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07"/>
    <d v="1899-12-30T00:07:49"/>
    <d v="1899-12-30T00:03:42"/>
  </r>
  <r>
    <s v="INC000002626842"/>
    <s v="HOUSING"/>
    <x v="11"/>
    <s v="APQ ACCESOS"/>
    <s v="JAIRO A SALINAS GARAY"/>
    <s v="tct_jsalin"/>
    <s v="3-Moderado/Limitado"/>
    <x v="1"/>
    <s v="Media"/>
    <x v="1"/>
    <s v="TELEFONICA EMPRESAS DE CHILE SA"/>
    <s v="RONDA Y REVISION DE SALAS TECNICAS 06:30"/>
    <s v="21/02/2024 7:33:27"/>
    <s v="21/02/2024 7:35:11"/>
    <s v="Cerrado"/>
    <s v="CDP ANTIGUO 1"/>
    <s v="CDP ANTIGUO 2"/>
    <s v="21/02/2024 7:35:11"/>
    <s v="21/02/2024 23:50:00"/>
    <s v="RONDA Y REVISION DE SALAS TECNICAS 06:30"/>
    <s v="RONDA REALIZADA."/>
    <d v="1899-12-30T00:00:00"/>
    <d v="1899-12-30T00:01:44"/>
    <d v="1899-12-30T00:01:44"/>
  </r>
  <r>
    <s v="INC000002626864"/>
    <s v="HOUSING"/>
    <x v="14"/>
    <s v="BELIEVE"/>
    <s v="FRANCISCO J FELIU ABARCA"/>
    <s v="frp_jreyna"/>
    <s v="3-Moderado/Limitado"/>
    <x v="1"/>
    <s v="Media"/>
    <x v="1"/>
    <s v="INELCOM CHILE SA"/>
    <s v="GESTION DATACENTER/ ACCESOS  / INELCOM CHILE SA"/>
    <s v="21/02/2024 8:53:42"/>
    <s v="21/02/2024 8:54:58"/>
    <s v="Cerrado"/>
    <s v="CDP ANTIGUO 1"/>
    <s v="CDP ANTIGUO 2"/>
    <s v="21/02/2024 9:08:20"/>
    <s v="21/02/2024 23:50:00"/>
    <s v="EMPRESA:    _x0009_INELCOM CHILE SA_x000a_CÓDIGO DE SERVICIO:_x000a_DIRECCIÓN_x000a_NOMBRE DE QUIEN REPORTA:  Operador DataCenter Sites_x000a_TELÉFONO DE QUIEN REPORTA:  +56 995442858  / +56 981290517 _x000a_NOMBRE DE CONTACTO EN TERRENO:RENE VILLEGAS / 56965732414_x000a_REQUERIMIENTO:  _x000a__x000a_APOY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05"/>
    <d v="1899-12-30T00:14:38"/>
    <d v="1899-12-30T00:08:33"/>
  </r>
  <r>
    <s v="INC000002626880"/>
    <s v="VPN IP - MPLS"/>
    <x v="7"/>
    <s v="GESTION HD"/>
    <s v="GUSTAVO AVILA VERA"/>
    <s v="frp_pcamay"/>
    <s v="3-Moderado/Limitado"/>
    <x v="1"/>
    <s v="Media"/>
    <x v="1"/>
    <s v="CONSTRUCTORA DE PAVIMENTOS ASFALTICOS BITUMIX S.A"/>
    <s v="HD/Agregar registros DNS"/>
    <s v="21/02/2024 9:13:39"/>
    <s v="21/02/2024 9:14:28"/>
    <s v="Cerrado"/>
    <s v="CDP ANTIGUO 1"/>
    <s v="CDP ANTIGUO 2"/>
    <s v="21/02/2024 10:53:36"/>
    <s v="21/02/2024 23:50:00"/>
    <s v="PREVENTIVO: NO_x000a_CODIGO DE SERVICIO:_x000a_DIRECCION:_x000a_QUIEN REPORTA:+56932669715 Felipe Ardiles_x000a_CONTACTO EN TERRENO:_x000a_PROBLEMA:_x000a_REQUERIMIENTO:Favor agregar los siguientes registros DNS a nuestras zonas:_x000a_Domain : bitumix.cl_x000a__9823255C9781609CCD1F42A7B228B734.bitumi"/>
    <s v="Se configuran los registros DNS"/>
    <d v="1899-12-30T00:00:00"/>
    <d v="1899-12-30T01:39:57"/>
    <d v="1899-12-30T01:39:57"/>
  </r>
  <r>
    <s v="INC000002626989"/>
    <s v="TICKET-INTELIGENTE"/>
    <x v="7"/>
    <s v="GESTION TI"/>
    <s v="SEBASTIAN I ACUÑA GUZMAN"/>
    <s v="USR_TSIGHT"/>
    <s v="1-Extenso/Generalizado"/>
    <x v="0"/>
    <s v="Baja"/>
    <x v="3"/>
    <s v="CAMARA DE COMERCIO DE SANTIAGO A G"/>
    <s v="cacost01 - contbatbic TICKET AUTOMATICO"/>
    <s v="20/02/2024 20:07:15"/>
    <s v="20/02/2024 20:07:15"/>
    <s v="Cerrado"/>
    <s v="TI"/>
    <s v="SISTEMAS OPERATIVOS"/>
    <s v="21/02/2024 9:52:3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Se presenta alarma en el servidor 'CONTBATBIC,172.29.160.32' alarmado por filesystem /u01 al 96% de uso._x000a__x000a_Al revisar los archivos, pertenecen a aplicativo. Se solicita a cliente revisión del servidor."/>
    <d v="1899-12-30T13:43:28"/>
    <d v="1899-12-30T13:45:19"/>
    <d v="1899-12-30T00:01:51"/>
  </r>
  <r>
    <s v="INC000002627049"/>
    <s v="TICKET-INTELIGENTE"/>
    <x v="6"/>
    <s v="GESTION TI"/>
    <s v="RICARDO R GALLEGOS OYANEDER"/>
    <s v="USR_TSIGHT"/>
    <s v="1-Extenso/Generalizado"/>
    <x v="0"/>
    <s v="Baja"/>
    <x v="3"/>
    <s v="COAGRA S A"/>
    <s v="coagra01 - sap_prod_e_vm TICKET AUTOMATICO"/>
    <s v="20/02/2024 22:08:04"/>
    <s v="20/02/2024 22:08:04"/>
    <s v="Cerrado"/>
    <s v="TRUESIGHT"/>
    <s v="TRUESIGHT"/>
    <s v="21/02/2024 9:48:36"/>
    <s v="2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9:19"/>
    <d v="1899-12-30T11:40:32"/>
    <d v="1899-12-30T00:01:13"/>
  </r>
  <r>
    <s v="INC000002627072"/>
    <s v="BACKUP ON DEMAND"/>
    <x v="17"/>
    <s v="SM OPERACIONES"/>
    <s v="RODRIGO VÁSQUEZ MUÑOZ"/>
    <s v="tct_jsegur"/>
    <s v="4-Menor/Localizado"/>
    <x v="0"/>
    <s v="Baja"/>
    <x v="1"/>
    <s v="TELEFONICA GLOBAL TECHNOLOGY S.A.AGENCIA EN CHILE"/>
    <s v="Buenas noches._x000a_Junto con saludar informo problemas para ingresar a veritas. Contraseña expirada."/>
    <s v="20/02/2024 22:59:29"/>
    <s v="20/02/2024 23:01:09"/>
    <s v="Cerrado"/>
    <s v="TI"/>
    <s v="ALMACENAMIENTO y RESPALDO"/>
    <s v="21/02/2024 12:35:24"/>
    <s v="21/02/2024 23:50:00"/>
    <s v="Buenas noches._x000a_Junto con saludar informo problemas para ingresar a veritas. Contraseña expirada."/>
    <s v="FASE RESOLUCIÓN Y RECUPERACIÓN_x000a__x000a_Se efectúa contacto con cliente: N/A_x000a__x000a_Teléfono de contacto: N/A_x000a__x000a_Acciones realizadas: credenciales renovadas, acceso a plataformas validado_x000a__x000a_Solución paliativa o definitiva: credenciales renovadas, acceso a plataformas val"/>
    <d v="1899-12-30T13:27:50"/>
    <d v="1899-12-30T13:35:55"/>
    <d v="1899-12-30T00:08:05"/>
  </r>
  <r>
    <s v="INC000002627403"/>
    <s v="HOUSING"/>
    <x v="11"/>
    <s v="APQ ACCESOS"/>
    <s v="JAIRO A SALINAS GARAY"/>
    <s v="tct_jsalin"/>
    <s v="3-Moderado/Limitado"/>
    <x v="1"/>
    <s v="Media"/>
    <x v="1"/>
    <s v="TELEFONICA EMPRESAS DE CHILE SA"/>
    <s v="RONDA Y REVISION DE SALAS TECNICAS 04:30"/>
    <s v="21/02/2024 5:49:26"/>
    <s v="21/02/2024 6:05:11"/>
    <s v="Cerrado"/>
    <s v="CDP ANTIGUO 1"/>
    <s v="CDP ANTIGUO 2"/>
    <s v="21/02/2024 6:05:11"/>
    <s v="21/02/2024 23:50:00"/>
    <s v="RONDA Y REVISION DE SALAS TECNICAS 04:30"/>
    <s v="RONDA REALIZADA."/>
    <d v="1899-12-30T00:00:00"/>
    <d v="1899-12-30T00:15:45"/>
    <d v="1899-12-30T00:15:45"/>
  </r>
  <r>
    <s v="INC000002627408"/>
    <s v="HOUSING"/>
    <x v="11"/>
    <s v="APQ ACCESOS"/>
    <s v="JAIRO A SALINAS GARAY"/>
    <s v="tct_jsalin"/>
    <s v="3-Moderado/Limitado"/>
    <x v="1"/>
    <s v="Media"/>
    <x v="1"/>
    <s v="TELEFONICA EMPRESAS DE CHILE SA"/>
    <s v="TOMA DE ALARMAS DE CLIENTE"/>
    <s v="21/02/2024 6:05:30"/>
    <s v="21/02/2024 6:06:52"/>
    <s v="Cerrado"/>
    <s v="CDP ANTIGUO 1"/>
    <s v="CDP ANTIGUO 2"/>
    <s v="21/02/2024 6:06:52"/>
    <s v="21/02/2024 23:50:00"/>
    <s v="TOMA DE ALARMAS DE CLIENTE"/>
    <s v="TOMA DE ALARMAS REALIZADA."/>
    <d v="1899-12-30T00:00:00"/>
    <d v="1899-12-30T00:01:22"/>
    <d v="1899-12-30T00:01:22"/>
  </r>
  <r>
    <s v="INC000002627410"/>
    <s v="HOUSING"/>
    <x v="11"/>
    <s v="APQ ACCESOS"/>
    <s v="JAIRO A SALINAS GARAY"/>
    <s v="tct_jsalin"/>
    <s v="3-Moderado/Limitado"/>
    <x v="1"/>
    <s v="Media"/>
    <x v="1"/>
    <s v="TELEFONICA EMPRESAS DE CHILE SA"/>
    <s v="SUPERVISION Tendido de cables y conexión"/>
    <s v="21/02/2024 6:07:03"/>
    <s v="21/02/2024 6:10:53"/>
    <s v="Cerrado"/>
    <s v="CDP ANTIGUO 1"/>
    <s v="CDP ANTIGUO 2"/>
    <s v="21/02/2024 6:10:53"/>
    <s v="21/02/2024 23:50:00"/>
    <s v="SUPERVISION Tendido de cables y conexión"/>
    <s v="SUPERVISION CRQ/OK."/>
    <d v="1899-12-30T00:00:00"/>
    <d v="1899-12-30T00:03:50"/>
    <d v="1899-12-30T00:03:50"/>
  </r>
  <r>
    <s v="INC000002627505"/>
    <s v="SAP"/>
    <x v="9"/>
    <s v="CLOUD SAP HANA"/>
    <s v="NICOLAS A SAAVEDRA EGUILUZ"/>
    <s v="tct_nsaave"/>
    <s v="4-Menor/Localizado"/>
    <x v="0"/>
    <s v="Baja"/>
    <x v="1"/>
    <s v="TELEFONICA EMPRESAS DE CHILE SA"/>
    <s v="Checklist Diario Clientes 21.02.24"/>
    <s v="21/02/2024 8:18:31"/>
    <s v="21/02/2024 8:19:52"/>
    <s v="Cerrado"/>
    <s v="Service"/>
    <s v="Internal"/>
    <s v="21/02/2024 8:20:13"/>
    <s v="21/02/2024 23:50:00"/>
    <s v="Se realiza Checklist Diario de los clientes; _x000a_HDC_x000a_NUTRISCO"/>
    <s v="Se realiza Checklist Diario de los clientes; _x000a_HDC_x000a_NUTRISCO"/>
    <d v="1899-12-30T00:00:00"/>
    <d v="1899-12-30T00:01:42"/>
    <d v="1899-12-30T00:01:42"/>
  </r>
  <r>
    <s v="INC000002627559"/>
    <s v="HOSTING VIRTUAL"/>
    <x v="6"/>
    <s v="SISTEMA OPERATIVO MICROSOFT"/>
    <s v="JAVIER CUEVAS"/>
    <s v="tct_jacuev"/>
    <s v="4-Menor/Localizado"/>
    <x v="0"/>
    <s v="Baja"/>
    <x v="1"/>
    <s v="TELEFONICA GLOBAL TECHNOLOGY S.A.AGENCIA EN CHILE"/>
    <s v="CONSOLA certificados de Entrust"/>
    <s v="21/02/2024 11:03:07"/>
    <s v="21/02/2024 11:04:19"/>
    <s v="Cerrado"/>
    <s v="TI"/>
    <s v="SISTEMAS OPERATIVOS"/>
    <s v="21/02/2024 11:06:17"/>
    <s v="21/02/2024 23:50:00"/>
    <s v="CONSULTAS CONSOLA"/>
    <s v="OK"/>
    <d v="1899-12-30T00:00:00"/>
    <d v="1899-12-30T00:03:10"/>
    <d v="1899-12-30T00:03:10"/>
  </r>
  <r>
    <s v="INC000002627560"/>
    <s v="HOSTING VIRTUAL"/>
    <x v="6"/>
    <s v="SISTEMA OPERATIVO MICROSOFT"/>
    <s v="JAVIER CUEVAS"/>
    <s v="tct_jacuev"/>
    <s v="4-Menor/Localizado"/>
    <x v="0"/>
    <s v="Baja"/>
    <x v="1"/>
    <s v="TELEFONICA GLOBAL TECHNOLOGY S.A.AGENCIA EN CHILE"/>
    <s v="RE: Av Offline Deep Security"/>
    <s v="21/02/2024 11:04:27"/>
    <s v="21/02/2024 11:05:03"/>
    <s v="Cerrado"/>
    <s v="TI"/>
    <s v="SISTEMAS OPERATIVOS"/>
    <s v="21/02/2024 11:05:47"/>
    <s v="21/02/2024 23:50:00"/>
    <s v="RE: Av Offline Deep Security"/>
    <s v="OK"/>
    <d v="1899-12-30T00:00:00"/>
    <d v="1899-12-30T00:01:20"/>
    <d v="1899-12-30T00:01:20"/>
  </r>
  <r>
    <s v="INC000002627588"/>
    <s v="BACKUP ON DEMAND"/>
    <x v="17"/>
    <s v="GESTION PLATAFORMA CLIENTES"/>
    <s v="RODRIGO VÁSQUEZ MUÑOZ"/>
    <s v="lmolcont"/>
    <s v="4-Menor/Localizado"/>
    <x v="0"/>
    <s v="Baja"/>
    <x v="1"/>
    <s v="TELEFONICA EMPRESAS DE CHILE SA"/>
    <s v="Información sobre respaldo de servidores del servicio Portal de Fallas Masivas."/>
    <s v="21/02/2024 12:14:20"/>
    <s v="21/02/2024 12:17:53"/>
    <s v="Cerrado"/>
    <s v="CDP ANTIGUO 1"/>
    <s v="CDP ANTIGUO 2"/>
    <s v="22/02/2024 10:38:49"/>
    <s v="22/02/2024 23:50:00"/>
    <s v="Por temas de auditoria de la OB, se requiere contar con información de respaldo de los servidores indicados a continuación:_x000a__x000a_Front-end = 172.25.184.143_x000a_BD = 172.25.184.140_x000a__x000a_Quedo atento a sus comentarios._x000a__x000a_Slds.,_x000a__x000a_Luis Molina."/>
    <s v="FASE RESOLUCIÓN Y RECUPERACIÓN_x000a__x000a_Se efectúa contacto con cliente: N/A_x000a__x000a_Teléfono de contacto: N/A_x000a__x000a_Acciones realizadas: servidores  no estan en regimen de respaldo, se envia correo informando_x000a__x000a_Solución paliativa o definitiva: servidores  no estan en regime"/>
    <d v="1899-12-30T22:06:14"/>
    <d v="1899-12-30T22:24:29"/>
    <d v="1899-12-30T00:18:15"/>
  </r>
  <r>
    <s v="INC000002627589"/>
    <s v="VPN IP - MPLS"/>
    <x v="6"/>
    <s v="GESTION HD"/>
    <s v="PAUL A SEPULVEDA ALVAREZ"/>
    <s v="frp_fpetro"/>
    <s v="3-Moderado/Limitado"/>
    <x v="1"/>
    <s v="Media"/>
    <x v="1"/>
    <s v="FUNDACION INSTITUTO PROFESIONAL DUOC UC"/>
    <s v="HD/RE: Exchange Server Health Report - 02/21/2024 12:00:02 DuocN7"/>
    <s v="21/02/2024 12:16:27"/>
    <s v="21/02/2024 12:18:43"/>
    <s v="Cerrado"/>
    <s v="CDP ANTIGUO 1"/>
    <s v="CDP ANTIGUO 2"/>
    <s v="21/02/2024 18:32:52"/>
    <s v="21/02/2024 23:50:00"/>
    <s v="PREVENTIVO: NO_x000a_CODIGO DE SERVICIO:_x000a_DIRECCION: _x000a_QUIEN REPORTA:  Javier Andres Cuevas Flores 56 9 9535 4350 _x000a_CONTACTO EN TERRENO:  Javier Andres Cuevas Flores 56 9 9535 4350 _x000a_PROBLEMA:_x000a_REQUERIMIENTO: Help Desk favor crear folio a Grupo Ms_x000a_EQUIPOS ENERGIZAD"/>
    <s v="sin problemas en cola. ultimo reporte llega sin inconvenientes"/>
    <d v="1899-12-30T00:03:13"/>
    <d v="1899-12-30T06:16:25"/>
    <d v="1899-12-30T06:13:12"/>
  </r>
  <r>
    <s v="INC000002627622"/>
    <s v="HOSTING VIRTUAL"/>
    <x v="6"/>
    <s v="GESTION PLATAFORMA CLIENTES"/>
    <s v="PAUL A SEPULVEDA ALVAREZ"/>
    <s v="lmolcont"/>
    <s v="3-Moderado/Limitado"/>
    <x v="1"/>
    <s v="Media"/>
    <x v="1"/>
    <s v="TELEFONICA EMPRESAS DE CHILE SA"/>
    <s v="Actualización de parche de AV-Panda en servidores productivos TrueSight"/>
    <s v="26/02/2024 17:29:41"/>
    <s v="26/02/2024 17:35:37"/>
    <s v="Cerrado"/>
    <s v="PLATAFORMAS"/>
    <s v="TRUESIGHT"/>
    <s v="27/02/2024 10:41:09"/>
    <s v="27/02/2024 23:50:00"/>
    <s v="Según información de CSIRT, se requiere actualizar la versión del AV-Panda de los siguiente servidores productivos de TrueSight:_x000a__x000a_TRUE-PRD-TSPS01_x000a_TRUES-TSIM01_x000a_TRUES-PROD-EMAIL_REP_x000a_TRUES-PROD-CR01_x000a__x000a_Favor coordinar con Luis Molina la fecha/hora de la activ"/>
    <s v="según conversado los servidores mencionados ya se encuentran actualizados. Estos fueron parchados el día de ayer en la actividad realizada con Ricardo._x000a_CSIRT nos solicitaba las actualizaciones de febrero, te adjunto las evidencias de su instalación"/>
    <d v="1899-12-30T16:51:03"/>
    <d v="1899-12-30T17:11:28"/>
    <d v="1899-12-30T00:20:25"/>
  </r>
  <r>
    <s v="INC000002627626"/>
    <s v="HOSTING VIRTUAL"/>
    <x v="6"/>
    <s v="GESTION PLATAFORMA CLIENTES"/>
    <s v="PAUL A SEPULVEDA ALVAREZ"/>
    <s v="lmolcont"/>
    <s v="3-Moderado/Limitado"/>
    <x v="1"/>
    <s v="Media"/>
    <x v="1"/>
    <s v="TELEFONICA EMPRESAS DE CHILE SA"/>
    <s v="(ASIGNAR A PAUL SEPULVEDA) Actualización de parche de SO en servidores productivos del app Alfresco"/>
    <s v="27/02/2024 12:04:51"/>
    <s v="27/02/2024 12:11:38"/>
    <s v="Cerrado"/>
    <s v="SOFTWARE"/>
    <s v="DATACENTER"/>
    <s v="29/02/2024 0:06:17"/>
    <s v="29/02/2024 23:50:00"/>
    <s v="Según información de CSIRT, se requiere actualizar parches de SO de los siguiente servidores productivos del app Alfresco:_x000a__x000a_ALFRESCO - 172.25.184.149_x000a_ALFRESCO-BD - 172.25.184.150_x000a_ALFRESCO-CONT - 172.25.184.152_x000a__x000a_Se requiere que la actividad se lleve a cab"/>
    <s v="actualizacion realizada con folio de cambio CRQ000000083476"/>
    <d v="1899-12-31T11:52:01"/>
    <d v="1899-12-31T12:01:26"/>
    <d v="1899-12-30T00:09:25"/>
  </r>
  <r>
    <s v="INC000002627797"/>
    <s v="HOSTING VIRTUAL"/>
    <x v="6"/>
    <s v="SISTEMA OPERATIVO MICROSOFT"/>
    <s v="PAUL A SEPULVEDA ALVAREZ"/>
    <s v="tct_psepul"/>
    <s v="4-Menor/Localizado"/>
    <x v="0"/>
    <s v="Baja"/>
    <x v="1"/>
    <s v="TELEFONICA GLOBAL TECHNOLOGY S.A.AGENCIA EN CHILE"/>
    <s v="Creacion nuevo usuario deiby santoyo"/>
    <s v="21/02/2024 10:02:49"/>
    <s v="21/02/2024 10:03:58"/>
    <s v="Cerrado"/>
    <s v="TI"/>
    <s v="SISTEMAS OPERATIVOS"/>
    <s v="21/02/2024 18:30:09"/>
    <s v="21/02/2024 23:50:00"/>
    <s v="Buenas Tardes @PAUL ALEXANDER SEPULVEDA ALVAREZ,_x000a__x000a_Según lo conversado te hago llegar mi usuario zf701431 para la creación en cloudtic.cl, tic.cl APQ y Paine"/>
    <s v="usuario creado y enviado a usuario"/>
    <d v="1899-12-30T08:23:17"/>
    <d v="1899-12-30T08:27:20"/>
    <d v="1899-12-30T00:04:03"/>
  </r>
  <r>
    <s v="INC000002627799"/>
    <s v="HOSTING VIRTUAL"/>
    <x v="6"/>
    <s v="SISTEMA OPERATIVO MICROSOFT"/>
    <s v="PAUL A SEPULVEDA ALVAREZ"/>
    <s v="tct_psepul"/>
    <s v="4-Menor/Localizado"/>
    <x v="0"/>
    <s v="Baja"/>
    <x v="1"/>
    <s v="TELEFONICA GLOBAL TECHNOLOGY S.A.AGENCIA EN CHILE"/>
    <s v="c4-pivote-apq usuarios nuevos RDP"/>
    <s v="21/02/2024 10:04:14"/>
    <s v="21/02/2024 10:05:13"/>
    <s v="Cerrado"/>
    <s v="TI"/>
    <s v="SISTEMAS OPERATIVOS"/>
    <s v="21/02/2024 18:30:41"/>
    <s v="21/02/2024 23:50:00"/>
    <s v="Agregar nuevos usuarios en pivote apq para conecion remota_x000a__x000a_172.20.198.194 c4-pivote-apq"/>
    <s v="se dan permisos a nuevos usuarios"/>
    <d v="1899-12-30T08:23:39"/>
    <d v="1899-12-30T08:26:27"/>
    <d v="1899-12-30T00:02:48"/>
  </r>
  <r>
    <s v="INC000002627803"/>
    <s v="HOSTING VIRTUAL"/>
    <x v="6"/>
    <s v="SISTEMA OPERATIVO MICROSOFT"/>
    <s v="PAUL A SEPULVEDA ALVAREZ"/>
    <s v="tct_psepul"/>
    <s v="4-Menor/Localizado"/>
    <x v="0"/>
    <s v="Baja"/>
    <x v="1"/>
    <s v="TELEFONICA GLOBAL TECHNOLOGY S.A.AGENCIA EN CHILE"/>
    <s v="c4-pivote-pa regularizar nuevos usuarios RDP"/>
    <s v="21/02/2024 10:05:30"/>
    <s v="21/02/2024 10:06:40"/>
    <s v="Cerrado"/>
    <s v="TI"/>
    <s v="SISTEMAS OPERATIVOS"/>
    <s v="21/02/2024 18:31:06"/>
    <s v="21/02/2024 23:50:00"/>
    <s v="Regularizar nuevos usuarios de dominio tic.cl en pivote paine._x000a_RDP_x000a__x000a_172.20.200.70 c4-pivote-pa"/>
    <s v="se dan permisos a nuevos usuarios"/>
    <d v="1899-12-30T08:23:55"/>
    <d v="1899-12-30T08:25:36"/>
    <d v="1899-12-30T00:01:41"/>
  </r>
  <r>
    <s v="INC000002627806"/>
    <s v="HOUSING"/>
    <x v="14"/>
    <s v="BELIEVE"/>
    <s v="FRANCISCO J FELIU ABARCA"/>
    <s v="frp_dvilca"/>
    <s v="3-Moderado/Limitado"/>
    <x v="1"/>
    <s v="Media"/>
    <x v="1"/>
    <s v="EMPRESA NACIONAL DE CERTIFICACIONES"/>
    <s v="GESTION DATACENTER/ ACCESOS /EMPRESA NACIONAL DE CERTIFICACIONES"/>
    <s v="21/02/2024 9:44:08"/>
    <s v="21/02/2024 9:46:00"/>
    <s v="Cerrado"/>
    <s v="TI"/>
    <s v="ALMACENAMIENTO y RESPALDO"/>
    <s v="21/02/2024 9:58:39"/>
    <s v="21/02/2024 23:50:00"/>
    <s v="EMPRESA:EMPRESA NACIONAL DE CERTIFICACIONES_x000a_CÓDIGO DE SERVICIO: _x000a_DIRECCIÓN:Calle San Martin #50, Santiago Centro, Santiago_x000a_NOMBRE DE QUIEN REPORTA:Juan Carlos Isla Rodriguez_x000a_TELÉFONO DE QUIEN REPORTA:945912923_x000a_NOMBRE DE CONTACTO EN TERRENO: _x000a_PROBLEMA:_x000a_r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15"/>
    <d v="1899-12-30T00:14:31"/>
    <d v="1899-12-30T00:08:16"/>
  </r>
  <r>
    <s v="INC000002627823"/>
    <s v="HOUSING"/>
    <x v="11"/>
    <s v="APQ ACCESOS"/>
    <s v="JOSE G MARQUEZ MARCANO"/>
    <s v="tct_josmam"/>
    <s v="4-Menor/Localizado"/>
    <x v="0"/>
    <s v="Baja"/>
    <x v="1"/>
    <s v="TELEFONICA EMPRESAS DE CHILE SA"/>
    <s v="RONDA Y REVISION DE SALAS 8:30"/>
    <s v="21/02/2024 10:07:41"/>
    <s v="21/02/2024 10:08:20"/>
    <s v="Cerrado"/>
    <s v="CDP ANTIGUO 1"/>
    <s v="CDP ANTIGUO 2"/>
    <s v="21/02/2024 10:09:24"/>
    <s v="21/02/2024 23:50:00"/>
    <s v="RONDA Y REVISION DE SALAS 8:30"/>
    <s v="RONDAS REALIZADAS"/>
    <d v="1899-12-30T00:00:48"/>
    <d v="1899-12-30T00:01:43"/>
    <d v="1899-12-30T00:00:55"/>
  </r>
  <r>
    <s v="INC000002627850"/>
    <s v="HOUSING"/>
    <x v="14"/>
    <s v="BELIEVE"/>
    <s v="FRANCISCO J FELIU ABARCA"/>
    <s v="frp_dvilca"/>
    <s v="3-Moderado/Limitado"/>
    <x v="1"/>
    <s v="Media"/>
    <x v="1"/>
    <s v="CELULOSA ARAUCO Y CONSTITUCION S A"/>
    <s v="GESTION DATACENTER/ ACCESOS /CELULOSA ARAUCO Y CONSTITUCION S A"/>
    <s v="21/02/2024 10:35:00"/>
    <s v="21/02/2024 10:37:08"/>
    <s v="Cerrado"/>
    <s v="CDP ANTIGUO 1"/>
    <s v="CDP ANTIGUO 2"/>
    <s v="21/02/2024 10:58:25"/>
    <s v="21/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empla"/>
    <s v="Fase de resolución y recuperación: INFORMACION_x000a_Se efectúa contacto con cliente: N/A_x000a_Teléfono de contacto: N/A_x000a_Acciones realizadas: TICKET DUPLICADO_x000a_Solución paliativa o definitiva: N/A_x000a_Acciones de Mejora, Recomendaciones: N/A_x000a_Causa Raíz: (si aplica) N/A"/>
    <d v="1899-12-30T00:14:34"/>
    <d v="1899-12-30T00:23:25"/>
    <d v="1899-12-30T00:08:51"/>
  </r>
  <r>
    <s v="INC000002627928"/>
    <s v="HOUSING"/>
    <x v="8"/>
    <s v="BELIEVE"/>
    <s v="FERNEY D GARZON PEÑA"/>
    <s v="frp_xgambo"/>
    <s v="3-Moderado/Limitado"/>
    <x v="1"/>
    <s v="Media"/>
    <x v="1"/>
    <s v="CENTRO DE COMPENSACION AUTOMATIZADO S A"/>
    <s v="GESTION DATACENTER/ ACCESOS / CENTRO DE COMPENSACION AUTOMATIZADO S A"/>
    <s v="21/02/2024 10:29:22"/>
    <s v="21/02/2024 10:30:46"/>
    <s v="Cerrado"/>
    <s v="COMUNICACIONES"/>
    <s v="VPN IP - MPLS"/>
    <s v="21/02/2024 17:35:07"/>
    <s v="21/02/2024 23:50:00"/>
    <s v="EMPRESA: CENTRO DE COMPENSACION AUTOMATIZADO S A_x000a_CÓDIGO DE SERVICIO: _x000a_DIRECCIÓN:AV. Presidente Prieto #226, Paine, Santiago_x000a_NOMBRE DE QUIEN REPORTA:José Cartes M_x000a_TELÉFONO DE QUIEN REPORTA:  939363411_x000a_NOMBRE DE CONTACTO EN TERRENO: _x000a_REQUERIMIENTO : Ingres"/>
    <m/>
    <d v="1899-12-30T06:48:50"/>
    <d v="1899-12-30T07:05:45"/>
    <d v="1899-12-30T00:16:55"/>
  </r>
  <r>
    <s v="INC000002627941"/>
    <s v="HOSTING VIRTUAL"/>
    <x v="6"/>
    <s v="SISTEMA OPERATIVO MICROSOFT"/>
    <s v="PAUL A SEPULVEDA ALVAREZ"/>
    <s v="tct_psepul"/>
    <s v="4-Menor/Localizado"/>
    <x v="0"/>
    <s v="Baja"/>
    <x v="1"/>
    <s v="TELEFONICA GLOBAL TECHNOLOGY S.A.AGENCIA EN CHILE"/>
    <s v="Cambio claves adm server respaldo"/>
    <s v="21/02/2024 10:31:19"/>
    <s v="21/02/2024 10:33:06"/>
    <s v="Cerrado"/>
    <s v="TI"/>
    <s v="SISTEMAS OPERATIVOS"/>
    <s v="21/02/2024 18:31:43"/>
    <s v="21/02/2024 23:50:00"/>
    <s v="Cambio claves adm server respaldo_x000a_172.20.71.34_x0009_#¡VALOR!_x0009_MORRISON_x000a_172.20.71.5_x0009_#¡VALOR!_x0009_PAUL_x000a_172.31.250.100_x0009_1_x0009_WIN-NCB2EJ7LJ6J (Pivote_ITBroker)"/>
    <s v="Se realiza cambio de claves en servidores en cuentas de administracion"/>
    <d v="1899-12-30T07:58:00"/>
    <d v="1899-12-30T08:00:24"/>
    <d v="1899-12-30T00:02:24"/>
  </r>
  <r>
    <s v="INC000002627949"/>
    <s v="HOSTING VIRTUAL"/>
    <x v="6"/>
    <s v="BASE DE DATOS"/>
    <s v="ALEJANDRO ACEVEDO VALENZUELA"/>
    <s v="tct_rmelar"/>
    <s v="4-Menor/Localizado"/>
    <x v="0"/>
    <s v="Baja"/>
    <x v="1"/>
    <s v="TELEFONICA GLOBAL TECHNOLOGY S.A.AGENCIA EN CHILE"/>
    <s v="Acceso ronald.melaraserrano@telefonica.com"/>
    <s v="21/02/2024 10:45:39"/>
    <s v="21/02/2024 10:47:22"/>
    <s v="Cerrado"/>
    <s v="TI"/>
    <s v="SISTEMAS OPERATIVOS"/>
    <s v="21/02/2024 11:26:44"/>
    <s v="21/02/2024 23:50:00"/>
    <s v="Acceso  como admin a Server Tools IP 172.31.235.100 para mi usuario ronald.melaraserrano@telefonica.com. Actualmente no me permite conectarme."/>
    <s v="Acceso a servidor ST_ext08B habilitado recordar que ingreso es con cuente @cloudco.cl"/>
    <d v="1899-12-30T00:00:00"/>
    <d v="1899-12-30T00:41:05"/>
    <d v="1899-12-30T00:41:05"/>
  </r>
  <r>
    <s v="INC000002628033"/>
    <s v="VPN IP - MPLS"/>
    <x v="7"/>
    <s v="GESTION HD"/>
    <s v="SEBASTIAN I ACUÑA GUZMAN"/>
    <s v="frp_pcamay"/>
    <s v="3-Moderado/Limitado"/>
    <x v="1"/>
    <s v="Media"/>
    <x v="1"/>
    <s v="AGRICOLA ARIZTIA LIMITADA"/>
    <s v="HD/MODIFICAR ZONA DNS VENTAS-ARIZTIA.CL"/>
    <s v="21/02/2024 11:50:06"/>
    <s v="21/02/2024 11:51:13"/>
    <s v="Cerrado"/>
    <s v="TI"/>
    <s v="SISTEMAS OPERATIVOS"/>
    <s v="21/02/2024 12:34:06"/>
    <s v="21/02/2024 23:50:00"/>
    <s v="PREVENTIVO: NO_x000a_CODIGO DE SERVICIO:_x000a_DIRECCION:_x000a_QUIEN REPORTA:Tel: +56 2 2637 8108  Cel: +56 9 7499 2449 Osvaldo Mardones_x000a_CONTACTO EN TERRENO:_x000a_PROBLEMA:_x000a_REQUERIMIENTO:agregar el siguiente registro a Zona Dns ventas-ariztia.cl  . Desde ya gracias._x000a_ventas-ar"/>
    <s v="se realiza requerimiento. Los cambios se ven reflejados desde los dns autoritativos e internet."/>
    <d v="1899-12-30T00:00:00"/>
    <d v="1899-12-30T00:44:00"/>
    <d v="1899-12-30T00:44:00"/>
  </r>
  <r>
    <s v="INC000002628064"/>
    <s v="SAP"/>
    <x v="9"/>
    <s v="GESTION HD"/>
    <s v="FREDDY O CORTES DIAZ"/>
    <s v="frp_pcamay"/>
    <s v="3-Moderado/Limitado"/>
    <x v="1"/>
    <s v="Media"/>
    <x v="1"/>
    <s v="INDUSTRIAS CHILENAS DE ALAMBRE INCHALAM S.A."/>
    <s v="HD/RV: JOB ERRONEOS SAP ECC PRD"/>
    <s v="21/02/2024 12:50:03"/>
    <s v="21/02/2024 12:53:07"/>
    <s v="Cerrado"/>
    <s v="TI"/>
    <s v="APLICATIVOS"/>
    <s v="21/02/2024 16:39:37"/>
    <s v="21/02/2024 23:50:00"/>
    <s v="PREVENTIVO: NO_x000a_CODIGO DE SERVICIO:_x000a_DIRECCION:_x000a_QUIEN REPORTA:+56 9 6605 6481  Freddy Cortés Díaz_x000a_CONTACTO EN TERRENO:_x000a_PROBLEMA:_x000a_REQUERIMIENTO:Favor generar ticket en base a requerimiento de cliente INCHALAM según correo de más abajo_x000a_Dejar en bandeja CLOUD"/>
    <s v="Se procede a detener los jobs solicitados. Se informa a cliente vía mail"/>
    <d v="1899-12-30T00:00:00"/>
    <d v="1899-12-30T03:49:34"/>
    <d v="1899-12-30T03:49:34"/>
  </r>
  <r>
    <s v="INC000002628088"/>
    <s v="VPN IP - MPLS"/>
    <x v="9"/>
    <s v="GESTION HD"/>
    <s v="NICOLAS A SAAVEDRA EGUILUZ"/>
    <s v="frp_pcamay"/>
    <s v="3-Moderado/Limitado"/>
    <x v="1"/>
    <s v="Media"/>
    <x v="1"/>
    <s v="NUTRISCO CHILE SA"/>
    <s v="HD/RV: Transporte OT - ROL // OEDK925572 // 21 Febrero // Inmediatamente"/>
    <s v="21/02/2024 14:23:12"/>
    <s v="21/02/2024 14:24:17"/>
    <s v="Cerrado"/>
    <s v="CDP ANTIGUO 1"/>
    <s v="CDP ANTIGUO 2"/>
    <s v="21/02/2024 16:53:22"/>
    <s v="21/02/2024 23:50:00"/>
    <s v="PREVENTIVO: NO_x000a_CODIGO DE SERVICIO:_x000a_DIRECCION:_x000a_QUIEN REPORTA:+56 9 6187 5469 Nicolás Saavedra Eguiluz_x000a_CONTACTO EN TERRENO:_x000a_PROBLEMA:_x000a_REQUERIMIENTO:Favor generar ticket en base a requerimiento de cliente NUTRISCO_x000a_Dejar en bandeja CLOUD SAP HANA y asignar a"/>
    <s v="La orden OEDK925572 se importó exitosamente en PRD"/>
    <d v="1899-12-30T00:00:00"/>
    <d v="1899-12-30T02:30:10"/>
    <d v="1899-12-30T02:30:10"/>
  </r>
  <r>
    <s v="INC000002628100"/>
    <s v="VPN IP - MPLS"/>
    <x v="7"/>
    <s v="GESTION HD"/>
    <s v="GUSTAVO AVILA VERA"/>
    <s v="frp_pcamay"/>
    <s v="3-Moderado/Limitado"/>
    <x v="1"/>
    <s v="Media"/>
    <x v="1"/>
    <s v="TELEFONICA GLOBAL TECHNOLOGY S.A.AGENCIA EN CHILE"/>
    <s v="HD/RE: URGENTE_CARGA FOLIOS TIPO DOC 33 EN PRODUCTIVO"/>
    <s v="21/02/2024 15:02:34"/>
    <s v="21/02/2024 15:03:26"/>
    <s v="Cerrado"/>
    <s v="CDP ANTIGUO 1"/>
    <s v="CDP ANTIGUO 2"/>
    <s v="21/02/2024 15:59:50"/>
    <s v="21/02/2024 23:50:00"/>
    <s v="PREVENTIVO: NO_x000a_CODIGO DE SERVICIO:_x000a_DIRECCION:_x000a_QUIEN REPORTA:+56 9 9243 5706  Geraldy Chámara Lázaro_x000a_CONTACTO EN TERRENO:_x000a_PROBLEMA:_x000a_REQUERIMIENTO:Por favor subir archivo adjunto a la bandeja_x000a__x000a_ _x000a__x000a_TELEFONICA GLOBAL TECNOLOGY S.A. AGENCIA EN CHILE &gt;&gt; CLOUD &gt;"/>
    <s v="Se carga el archivo en el directorio indicado"/>
    <d v="1899-12-30T00:00:00"/>
    <d v="1899-12-30T00:57:16"/>
    <d v="1899-12-30T00:57:16"/>
  </r>
  <r>
    <s v="INC000002628164"/>
    <s v="VPN IP - MPLS"/>
    <x v="12"/>
    <s v="ADMINISTRADORES RESIDENTES"/>
    <s v="DENISE CRUZAT ETCHEBERRY"/>
    <s v="frp_kefern"/>
    <s v="3-Moderado/Limitado"/>
    <x v="1"/>
    <s v="Media"/>
    <x v="1"/>
    <s v="CEPECH S.A."/>
    <s v="HD | Requerimiento Baja de servicios servidor Guayacan - CPECH"/>
    <s v="21/02/2024 12:14:04"/>
    <s v="21/02/2024 12:16:41"/>
    <s v="Cancelado"/>
    <s v="CDP ANTIGUO 1"/>
    <s v="CDP ANTIGUO 2"/>
    <s v="21/02/2024 12:45:41"/>
    <s v="21/02/2024 12:45:41"/>
    <s v="PREVENTIVO: NO_x000a_CODIGO DE SERVICIO:_x000a_DIRECCION:_x000a_QUIEN REPORTA:Cristian Bustos Rivas_x000a_CONTACTO EN TERRENO:_x000a_PROBLEMA:_x000a_REQUERIMIENTO:Estimados, junto con saludar les solicito por favor la baja de los Servicios asociados al servidor Guayacan – CPECH, los servic"/>
    <s v="ticket incorrecto para gestionar baja de servidor"/>
    <d v="1899-12-30T00:00:00"/>
    <d v="1899-12-30T00:31:37"/>
    <d v="1899-12-30T00:31:37"/>
  </r>
  <r>
    <s v="INC000002628181"/>
    <s v="HOUSING"/>
    <x v="14"/>
    <s v="BELIEVE"/>
    <s v="FRANCISCO J FELIU ABARCA"/>
    <s v="frp_xgambo"/>
    <s v="3-Moderado/Limitado"/>
    <x v="1"/>
    <s v="Media"/>
    <x v="1"/>
    <s v="TELEFONICA GLOBAL TECHNOLOGY S.A.AGENCIA EN CHILE"/>
    <s v="GESTION DATACENTER/ ACCESOS / TELEFONICA GLOBAL TECHNOLOGY S.A.AGENCIA EN CHILE"/>
    <s v="21/02/2024 12:30:29"/>
    <s v="21/02/2024 12:32:04"/>
    <s v="Cerrado"/>
    <s v="CDP ANTIGUO 1"/>
    <s v="CDP ANTIGUO 2"/>
    <s v="21/02/2024 12:57:56"/>
    <s v="21/02/2024 23:50:00"/>
    <s v="EMPRESA: TELEFONICA GLOBAL TECHNOLOGY S.A.AGENCIA EN CHILE_x000a_CÓDIGO DE SERVICIO: _x000a_DIRECCIÓN:Calle San Martin #50, Santiago Centro, Santiago_x000a_NOMBRE DE QUIEN REPORTA:Luis Villasmil Castillo_x000a_TELÉFONO DE QUIEN REPORTA:  56993970486_x000a_NOMBRE DE CONTACTO EN TERREN"/>
    <s v="Fase de resolución y recuperación: INFORMACION_x000a_Se efectúa contacto con cliente: N/A_x000a_Teléfono de contacto: N/A_x000a_Acciones realizadas: ACCESO RECHAZADO / CRQ NO APROBADO_x000a_Solución paliativa o definitiva: N/A_x000a_Acciones de Mejora, Recomendaciones: N/A_x000a_Causa Raíz"/>
    <d v="1899-12-30T00:19:15"/>
    <d v="1899-12-30T00:27:27"/>
    <d v="1899-12-30T00:08:12"/>
  </r>
  <r>
    <s v="INC000002628241"/>
    <s v="HOUSING"/>
    <x v="14"/>
    <s v="BELIEVE"/>
    <s v="FRANCISCO J FELIU ABARCA"/>
    <s v="frp_dvilca"/>
    <s v="3-Moderado/Limitado"/>
    <x v="1"/>
    <s v="Media"/>
    <x v="1"/>
    <s v="CELMEDIA S A"/>
    <s v="GESTION DATACENTER/ ACCESOS /CELMEDIA S A"/>
    <s v="21/02/2024 13:40:39"/>
    <s v="21/02/2024 13:45:08"/>
    <s v="Cerrado"/>
    <s v="HARDWARE"/>
    <s v="DATACENTER"/>
    <s v="21/02/2024 13:54:41"/>
    <s v="21/02/2024 23:50:00"/>
    <s v="EMPRESA:CELMEDIA S A_x000a_CÓDIGO DE SERVICIO: _x000a_DIRECCIÓN:Calle San Martin #50, Santiago Centro, Santiago_x000a_NOMBRE DE QUIEN REPORTA:Felipe Acevedo_x000a_TELÉFONO DE QUIEN REPORTA:966520119_x000a_NOMBRE DE CONTACTO EN TERRENO: _x000a_PROBLEMA:_x000a_Inspección RACK D40, Sala 4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29"/>
    <d v="1899-12-30T00:14:02"/>
    <d v="1899-12-30T00:08:33"/>
  </r>
  <r>
    <s v="INC000002628320"/>
    <s v="SAP"/>
    <x v="9"/>
    <s v="GESTION HD"/>
    <s v="FREDDY O CORTES DIAZ"/>
    <s v="frp_fpetro"/>
    <s v="3-Moderado/Limitado"/>
    <x v="1"/>
    <s v="Media"/>
    <x v="1"/>
    <s v="INDUSTRIAS CHILENAS DE ALAMBRE INCHALAM S.A."/>
    <s v="HD/_x000a_RV: Ticket #19018 - Embalaje facilitado a proveedor"/>
    <s v="21/02/2024 12:45:57"/>
    <s v="21/02/2024 12:54:29"/>
    <s v="Cerrado"/>
    <s v="TI"/>
    <s v="APLICATIVOS"/>
    <s v="21/02/2024 16:37:58"/>
    <s v="21/02/2024 23:50:00"/>
    <s v="PREVENTIVO: NO_x000a_CODIGO DE SERVICIO:_x000a_DIRECCION: _x000a_QUIEN REPORTA: Freddy Cortés Díaz +56 9 6605 6481_x000a_CONTACTO EN TERRENO: Freddy Cortés Díaz +56 9 6605 6481_x000a__x000a_REQUERIMIENTO:_x000a__x000a__x000a_Favor llevar a PRD orden indicada em archivo adjunto._x000a_Quedo atenta_x000a_Johanna García R"/>
    <s v="Se ejecuta con éxito el transporte solicitado. Se informa a cliente vía mail"/>
    <d v="1899-12-30T00:00:00"/>
    <d v="1899-12-30T03:52:01"/>
    <d v="1899-12-30T03:52:01"/>
  </r>
  <r>
    <s v="INC000002628352"/>
    <s v="VPN IP - MPLS"/>
    <x v="9"/>
    <s v="GESTION HD"/>
    <s v="NICOLAS A SAAVEDRA EGUILUZ"/>
    <s v="frp_fpetro"/>
    <s v="3-Moderado/Limitado"/>
    <x v="1"/>
    <s v="Media"/>
    <x v="1"/>
    <s v="NUTRISCO CHILE SA"/>
    <s v="HD/_x000a_RV: NUTRISCO: Presentación Informe Mensual"/>
    <s v="21/02/2024 14:12:41"/>
    <s v="21/02/2024 14:14:54"/>
    <s v="Cerrado"/>
    <s v="CDP ANTIGUO 1"/>
    <s v="CDP ANTIGUO 2"/>
    <s v="21/02/2024 16:54:08"/>
    <s v="21/02/2024 23:50:00"/>
    <s v="PREVENTIVO: NO_x000a_CODIGO DE SERVICIO:_x000a_DIRECCION:_x000a_QUIEN REPORTA: Nicolás Saavedra Eguiluz  56 9 6187 5469_x000a_CONTACTO EN TERRENO: Nicolás Saavedra Eguiluz  56 9 6187 5469_x000a__x000a_REQUERIMIENTO:_x000a__x000a_Hola Jorge,_x000a__x000a_Según lo conversado, adjunto presentación e informe mensual"/>
    <s v="Según lo conversado, adjunto presentación e informe mensual correspondiente al mes de enero 2024"/>
    <d v="1899-12-30T00:00:00"/>
    <d v="1899-12-30T02:41:27"/>
    <d v="1899-12-30T02:41:27"/>
  </r>
  <r>
    <s v="INC000002628366"/>
    <s v="SAP"/>
    <x v="9"/>
    <s v="GESTION HD"/>
    <s v="FREDDY O CORTES DIAZ"/>
    <s v="frp_fpetro"/>
    <s v="3-Moderado/Limitado"/>
    <x v="1"/>
    <s v="Media"/>
    <x v="1"/>
    <s v="INDUSTRIAS CHILENAS DE ALAMBRE INCHALAM S.A."/>
    <s v="HD/RV: Agregar a un rol las tx asociadas a la exclusión de materiales por clienteFavio P."/>
    <s v="21/02/2024 15:34:05"/>
    <s v="21/02/2024 15:35:32"/>
    <s v="Cerrado"/>
    <s v="TI"/>
    <s v="APLICATIVOS"/>
    <s v="21/02/2024 16:42:51"/>
    <s v="21/02/2024 23:50:00"/>
    <s v="PREVENTIVO: NO_x000a_CODIGO DE SERVICIO:_x000a_DIRECCION:_x000a_QUIEN REPORTA:_x000a_CONTACTO EN TERRENO:_x000a_PROBLEMA:_x000a_REQUERIMIENTO:_x000a__x000a_Hola Johanna,_x000a__x000a_La OT que contienen el nuevo rol de autorizaciones ZERP_SD_ADMLISEXCMAT (SD - Administrador Listas Exclusión de Materiales) es:_x000a__x000a_DE"/>
    <s v="Se ejecuta con éxito el transporte solicitado. Se informa a cliente vía mail"/>
    <d v="1899-12-30T00:00:00"/>
    <d v="1899-12-30T01:08:46"/>
    <d v="1899-12-30T01:08:46"/>
  </r>
  <r>
    <s v="INC000002628383"/>
    <s v="HOUSING"/>
    <x v="11"/>
    <s v="APQ ACCESOS"/>
    <s v="ESTEBAN O BUSTOS CORNEJO"/>
    <s v="tct_ebusto"/>
    <s v="4-Menor/Localizado"/>
    <x v="0"/>
    <s v="Baja"/>
    <x v="1"/>
    <s v="TELEFONICA EMPRESAS DE CHILE SA"/>
    <s v="SUPERVISION PROYECTO HUAWEI"/>
    <s v="21/02/2024 16:13:14"/>
    <s v="21/02/2024 16:15:44"/>
    <s v="Cerrado"/>
    <s v="CDP ANTIGUO 1"/>
    <s v="CDP ANTIGUO 2"/>
    <s v="21/02/2024 18:10:39"/>
    <s v="21/02/2024 23:50:00"/>
    <s v="SUPERVISION PROYECTO HUAWEI"/>
    <s v="SUPERVISION CRQ/OK"/>
    <d v="1899-12-30T01:54:55"/>
    <d v="1899-12-30T01:57:25"/>
    <d v="1899-12-30T00:02:30"/>
  </r>
  <r>
    <s v="INC000002628396"/>
    <s v="HOSTING VIRTUAL"/>
    <x v="6"/>
    <s v="SISTEMA OPERATIVO MICROSOFT"/>
    <s v="JAVIER CUEVAS"/>
    <s v="tct_jacuev"/>
    <s v="4-Menor/Localizado"/>
    <x v="0"/>
    <s v="Baja"/>
    <x v="1"/>
    <s v="TELEFONICA GLOBAL TECHNOLOGY S.A.AGENCIA EN CHILE"/>
    <s v="ELIMINACION EXCHANGE DEPRECADOS"/>
    <s v="21/02/2024 16:50:32"/>
    <s v="21/02/2024 16:52:23"/>
    <s v="Cerrado"/>
    <s v="TI"/>
    <s v="SISTEMAS OPERATIVOS"/>
    <s v="21/02/2024 16:52:23"/>
    <s v="21/02/2024 23:50:00"/>
    <s v="REU COORDINACION"/>
    <s v="OK"/>
    <d v="1899-12-30T00:00:00"/>
    <d v="1899-12-30T00:01:51"/>
    <d v="1899-12-30T00:01:51"/>
  </r>
  <r>
    <s v="INC000002628423"/>
    <s v="HOUSING"/>
    <x v="11"/>
    <s v="APQ ACCESOS"/>
    <s v="JOSE G MARQUEZ MARCANO"/>
    <s v="tct_josmam"/>
    <s v="4-Menor/Localizado"/>
    <x v="0"/>
    <s v="Baja"/>
    <x v="1"/>
    <s v="TELEFONICA EMPRESAS DE CHILE SA"/>
    <s v="TOMA DE ALARMAS DE CLIENTES"/>
    <s v="21/02/2024 12:54:07"/>
    <s v="21/02/2024 12:55:29"/>
    <s v="Cerrado"/>
    <s v="CDP ANTIGUO 1"/>
    <s v="CDP ANTIGUO 2"/>
    <s v="21/02/2024 12:57:00"/>
    <s v="21/02/2024 23:50:00"/>
    <s v="TOMA DE ALARMAS DE CLIENTES"/>
    <s v="TOMA DE ALARMAS REALIZADAS"/>
    <d v="1899-12-30T00:01:16"/>
    <d v="1899-12-30T00:02:53"/>
    <d v="1899-12-30T00:01:37"/>
  </r>
  <r>
    <s v="INC000002628439"/>
    <s v="HOUSING"/>
    <x v="11"/>
    <s v="APQ ACCESOS"/>
    <s v="JOSE G MARQUEZ MARCANO"/>
    <s v="tct_josmam"/>
    <s v="4-Menor/Localizado"/>
    <x v="0"/>
    <s v="Baja"/>
    <x v="1"/>
    <s v="TELEFONICA EMPRESAS DE CHILE SA"/>
    <s v="RONDA Y REVISION DE SALAS 12:30"/>
    <s v="21/02/2024 13:06:05"/>
    <s v="21/02/2024 13:07:47"/>
    <s v="Cerrado"/>
    <s v="CDP ANTIGUO 1"/>
    <s v="CDP ANTIGUO 2"/>
    <s v="21/02/2024 13:09:00"/>
    <s v="21/02/2024 23:50:00"/>
    <s v="RONDA Y REVISION DE SALAS 12:30"/>
    <s v="RONDAS REALIZADAS"/>
    <d v="1899-12-30T00:00:54"/>
    <d v="1899-12-30T00:02:55"/>
    <d v="1899-12-30T00:02:01"/>
  </r>
  <r>
    <s v="INC000002628671"/>
    <s v="CORREO"/>
    <x v="19"/>
    <s v="GOOGLE WORKSPACE"/>
    <s v="JAVIERA A UMAÑA YEVENES"/>
    <s v="tct_jumana"/>
    <s v="4-Menor/Localizado"/>
    <x v="0"/>
    <s v="Baja"/>
    <x v="1"/>
    <s v="TELEFONICA GLOBAL TECHNOLOGY S.A.AGENCIA EN CHILE"/>
    <s v="Solicitud de Paso a Producción CHI-003685378-1/C-19872300191"/>
    <s v="21/02/2024 17:44:41"/>
    <s v="21/02/2024 17:44:43"/>
    <s v="Cerrado"/>
    <s v="TI"/>
    <s v="APLICATIVOS"/>
    <s v="21/02/2024 17:46:27"/>
    <s v="21/02/2024 23:50:00"/>
    <s v="@JAVIERA ANGELICA UMAÑA YEVENES favor tu apoyo para revisar este proyecto referente a google workspace y darnos el feedback si es acepto en continuidad operacional."/>
    <m/>
    <d v="1899-12-30T00:00:00"/>
    <d v="1899-12-30T00:01:46"/>
    <d v="1899-12-30T00:01:46"/>
  </r>
  <r>
    <s v="INC000002628703"/>
    <s v="VPN IP - MPLS"/>
    <x v="17"/>
    <s v="GESTION HD"/>
    <s v="RODRIGO VÁSQUEZ MUÑOZ"/>
    <s v="frp_pcamay"/>
    <s v="3-Moderado/Limitado"/>
    <x v="1"/>
    <s v="Media"/>
    <x v="1"/>
    <s v="ACMA S.A."/>
    <s v="HD/ACMA - Ejecutar respaldo FULL servidor ACP"/>
    <s v="21/02/2024 20:07:41"/>
    <s v="21/02/2024 20:11:50"/>
    <s v="Cerrado"/>
    <s v="CDP ANTIGUO 1"/>
    <s v="CDP ANTIGUO 2"/>
    <s v="24/02/2024 8:34:22"/>
    <s v="24/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Acciones de"/>
    <d v="1900-01-01T01:27:18"/>
    <d v="1900-01-01T12:26:41"/>
    <d v="1899-12-30T10:59:23"/>
  </r>
  <r>
    <s v="INC000002628938"/>
    <s v="TICKET-INTELIGENTE"/>
    <x v="4"/>
    <s v="GESTION TI"/>
    <s v="MICHAEL H GONZALEZ OLIVARES"/>
    <s v="USR_TSIGHT"/>
    <s v="1-Extenso/Generalizado"/>
    <x v="0"/>
    <s v="Baja"/>
    <x v="3"/>
    <s v="CAMARA DE COMERCIO DE SANTIAGO A G"/>
    <s v="cacost01 - contbatbic TICKET AUTOMATICO"/>
    <s v="21/02/2024 17:09:04"/>
    <s v="21/02/2024 17:09:04"/>
    <s v="Cerrado"/>
    <s v="TRUESIGHT"/>
    <s v="TRUESIGHT"/>
    <s v="21/02/2024 18:33:4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trabajo remoto, sin intervención._x000a_Se efectúa contacto con cliente:  Se envía correo a cliente para revisión._x000a_Teléfono de contacto: N/A_x000a_Acciones realizadas: Ingreso ssh a servidor afectado, problema de espacio en filesystem /u01 debe ser resuelto por clie"/>
    <d v="1899-12-30T00:22:21"/>
    <d v="1899-12-30T01:24:40"/>
    <d v="1899-12-30T01:02:19"/>
  </r>
  <r>
    <s v="INC000002628949"/>
    <s v="VPN IP - MPLS"/>
    <x v="5"/>
    <s v="GESTION HD"/>
    <s v="LUIS A VILLASMIL CASTILLO"/>
    <s v="frp_pcamay"/>
    <s v="3-Moderado/Limitado"/>
    <x v="1"/>
    <s v="Media"/>
    <x v="1"/>
    <s v="TELEFONICA GLOBAL TECHNOLOGY S.A.AGENCIA EN CHILE"/>
    <s v="HD/RE: C-19872400085 // RV: CLOUD  //  CC-CHI-0000136324  //"/>
    <s v="21/02/2024 17:15:29"/>
    <s v="21/02/2024 17:18:24"/>
    <s v="Cerrado"/>
    <s v="CDP ANTIGUO 1"/>
    <s v="CDP ANTIGUO 2"/>
    <s v="22/02/2024 12:51:12"/>
    <s v="22/02/2024 23:50:00"/>
    <s v="PREVENTIVO: NO_x000a_CODIGO DE SERVICIO:_x000a_DIRECCION:_x000a_QUIEN REPORTA:+56 9 9343 3824 Willians José Arenas Zarraga _x000a_CONTACTO EN TERRENO:_x000a_PROBLEMA:_x000a_REQUERIMIENTO:@Help Desk favor su apoyo asignando un especialista de comunicaciones de acuerdo lo indicado por @ONIAS"/>
    <m/>
    <d v="1899-12-30T18:51:38"/>
    <d v="1899-12-30T19:35:43"/>
    <d v="1899-12-30T00:44:05"/>
  </r>
  <r>
    <s v="INC000002628971"/>
    <s v="VPN IP - MPLS"/>
    <x v="3"/>
    <s v="GESTION HD"/>
    <s v="PABLO N OLIVA ALARCON"/>
    <s v="frp_pcamay"/>
    <s v="3-Moderado/Limitado"/>
    <x v="1"/>
    <s v="Media"/>
    <x v="1"/>
    <s v="EMPRESA NACIONAL DE CERTIFICACIONES"/>
    <s v="HD/Aumento RAM VM"/>
    <s v="21/02/2024 17:38:02"/>
    <s v="21/02/2024 17:38:56"/>
    <s v="Cerrado"/>
    <s v="CDP ANTIGUO 1"/>
    <s v="CDP ANTIGUO 2"/>
    <s v="22/02/2024 0:10:04"/>
    <s v="22/02/2024 23:50:00"/>
    <s v="PREVENTIVO: NO_x000a_CODIGO DE SERVICIO:_x000a_DIRECCION:_x000a_QUIEN REPORTA:(+56 9) 62975459 Manuel Benítez Román_x000a_CONTACTO EN TERRENO:_x000a_PROBLEMA:_x000a_REQUERIMIENTO: favor tu ayuda urgente para gestionar el aumento de ram a 80GB del siguiente servidor_x000a_VM: s4d34ecertdb3_x000a_IP: 19"/>
    <s v="FASE RESOLUCIÓN Y RECUPERACIÓN_x000a__x000a_Se efectúa contacto con cliente: Manuel Benitez_x000a__x000a_Teléfono de contacto:NA_x000a__x000a_Acciones realizadas: Aumento de ram a 80Gb y habiltiacion de cambio en caliente_x000a__x000a_Solución paliativa o definitiva: Definitiva_x000a__x000a_Acciones de Mejora, Re"/>
    <d v="1899-12-30T00:00:00"/>
    <d v="1899-12-30T06:32:02"/>
    <d v="1899-12-30T06:32:02"/>
  </r>
  <r>
    <s v="INC000002629027"/>
    <s v="HOUSING"/>
    <x v="14"/>
    <s v="BELIEVE"/>
    <s v="FRANCISCO J FELIU ABARCA"/>
    <s v="frp_xgambo"/>
    <s v="3-Moderado/Limitado"/>
    <x v="1"/>
    <s v="Media"/>
    <x v="1"/>
    <s v="CELULOSA ARAUCO Y CONSTITUCION S A"/>
    <s v="GESTION DATACENTER/ ACCESOS / CELULOSA ARAUCO Y CONSTITUCION S A"/>
    <s v="21/02/2024 18:03:29"/>
    <s v="21/02/2024 18:04:34"/>
    <s v="Cerrado"/>
    <s v="HARDWARE"/>
    <s v="DATACENTER"/>
    <s v="21/02/2024 18:23:41"/>
    <s v="21/02/2024 23:50:00"/>
    <s v="EMPRESA: CELULOSA ARAUCO Y CONSTITUCION S A_x000a_CÓDIGO DE SERVICIO: _x000a_DIRECCIÓN:Calle San Martin #50, Santiago Centro, Santiago_x000a_NOMBRE DE QUIEN REPORTA: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53"/>
    <d v="1899-12-30T00:20:12"/>
    <d v="1899-12-30T00:13:19"/>
  </r>
  <r>
    <s v="INC000002629032"/>
    <s v="GDA"/>
    <x v="5"/>
    <s v="GESTION DE ACCESO"/>
    <s v="LUIS RODRIGO ACEVEDO COLLIPAL"/>
    <s v="asc_atoled"/>
    <s v="2-Significativo/Amplio"/>
    <x v="2"/>
    <s v="Alta"/>
    <x v="1"/>
    <s v="FRACTALIA"/>
    <s v="Acceso a Servidor GDA"/>
    <s v="21/02/2024 18:12:36"/>
    <s v="21/02/2024 18:16:26"/>
    <s v="Cerrado"/>
    <s v="PLATAFORMAS"/>
    <s v="E-HEALTH"/>
    <s v="22/02/2024 12:27:11"/>
    <s v="22/02/2024 23:50:00"/>
    <s v="Necesitamos validar los servicios montados en el servidor “webserver” (10.68.132.69), el cual se encuentra en la infraestructura interna de Telefonica, tratamos de acceder con la vpn que tenemos pero sin éxito, por lo cual necesitamos de Su apoyo para po"/>
    <s v="Se revisa caso en sesión teams junto a Oscar Villaroel (Sixbell) y Rocardo Gallegos (especialista MS) quien revisa la configuración a nivel de SO, proveedor indicaba que no podía tener conexión con servidor 10.68.132.69, pero al revisar servidor Ricardo"/>
    <d v="1899-12-30T16:15:47"/>
    <d v="1899-12-30T18:14:35"/>
    <d v="1899-12-30T01:58:48"/>
  </r>
  <r>
    <s v="INC000002629052"/>
    <s v="HOUSING"/>
    <x v="11"/>
    <s v="APQ ACCESOS"/>
    <s v="JOSE G MARQUEZ MARCANO"/>
    <s v="tct_josmam"/>
    <s v="4-Menor/Localizado"/>
    <x v="0"/>
    <s v="Baja"/>
    <x v="1"/>
    <s v="TELEFONICA EMPRESAS DE CHILE SA"/>
    <s v="RONDA Y REVISION DE SALAS 15:30"/>
    <s v="21/02/2024 19:04:08"/>
    <s v="21/02/2024 19:04:56"/>
    <s v="Cerrado"/>
    <s v="CDP ANTIGUO 1"/>
    <s v="CDP ANTIGUO 2"/>
    <s v="21/02/2024 19:06:10"/>
    <s v="21/02/2024 23:50:00"/>
    <s v="RONDA Y REVISION DE SALAS"/>
    <s v="RONDAS REALIZADAS"/>
    <d v="1899-12-30T00:00:58"/>
    <d v="1899-12-30T00:02:02"/>
    <d v="1899-12-30T00:01:04"/>
  </r>
  <r>
    <s v="INC000002629054"/>
    <s v="HOUSING"/>
    <x v="11"/>
    <s v="APQ ACCESOS"/>
    <s v="JOSE G MARQUEZ MARCANO"/>
    <s v="tct_josmam"/>
    <s v="4-Menor/Localizado"/>
    <x v="0"/>
    <s v="Baja"/>
    <x v="1"/>
    <s v="TELEFONICA EMPRESAS DE CHILE SA"/>
    <s v="RONDA Y REVISION DE SALAS 18:30"/>
    <s v="21/02/2024 19:06:28"/>
    <s v="21/02/2024 19:07:11"/>
    <s v="Cerrado"/>
    <s v="CDP ANTIGUO 1"/>
    <s v="CDP ANTIGUO 2"/>
    <s v="21/02/2024 19:08:20"/>
    <s v="21/02/2024 23:50:00"/>
    <s v="RONDA Y REVISION DE SALAS 18:30"/>
    <s v="RONDAS REALIZADAS"/>
    <d v="1899-12-30T00:00:55"/>
    <d v="1899-12-30T00:01:52"/>
    <d v="1899-12-30T00:00:57"/>
  </r>
  <r>
    <s v="INC000002629114"/>
    <s v="VPN IP - MPLS"/>
    <x v="5"/>
    <s v="GESTION HD"/>
    <s v="MARIO PARADA DUARTE"/>
    <s v="frp_pcamay"/>
    <s v="3-Moderado/Limitado"/>
    <x v="1"/>
    <s v="Media"/>
    <x v="1"/>
    <s v="ELECTRICIDAD GOBANTES S.A."/>
    <s v="HD/NUEVO REQUERIMIENTO PRUEBAS DE ENLACES HACIA DATA CENTER"/>
    <s v="21/02/2024 18:09:35"/>
    <s v="21/02/2024 18:10:52"/>
    <s v="Cerrado"/>
    <s v="COMUNICACIONES"/>
    <s v="EQUIPOS DATOS"/>
    <s v="28/02/2024 10:06:55"/>
    <s v="28/02/2024 23:50:00"/>
    <s v="PREVENTIVO: NO_x000a_CODIGO DE SERVICIO:_x000a_DIRECCION:_x000a_QUIEN REPORTA:Fono   226900063  Cel.    991296870 Marco Valdivia Pastén_x000a_CONTACTO EN TERRENO:_x000a_PROBLEMA:_x000a_REQUERIMIENTO:ecesitamos nuevamente realizar pruebas de enlace._x000a_Favor si es posible reabrir el folio o ap"/>
    <s v="Pruebas realizadas entre cliente y proveedores Huawei  y Entel terminar"/>
    <d v="1900-01-05T07:33:10"/>
    <d v="1900-01-05T15:57:20"/>
    <d v="1899-12-30T08:24:10"/>
  </r>
  <r>
    <s v="INC000002629136"/>
    <s v="TICKET-INTELIGENTE"/>
    <x v="6"/>
    <s v="GESTION TI"/>
    <s v="RICARDO R GALLEGOS OYANEDER"/>
    <s v="USR_TSIGHT"/>
    <s v="1-Extenso/Generalizado"/>
    <x v="0"/>
    <s v="Baja"/>
    <x v="3"/>
    <s v="TELEFONICA EMPRESAS DE CHILE SA"/>
    <s v="telefonicainf - telefonicam04 TICKET AUTOMATICO"/>
    <s v="21/02/2024 18:39:53"/>
    <s v="21/02/2024 18:39:53"/>
    <s v="Cerrado"/>
    <s v="TRUESIGHT"/>
    <s v="TRUESIGHT"/>
    <s v="22/02/2024 0:25:00"/>
    <s v="22/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5:44:16"/>
    <d v="1899-12-30T05:45:07"/>
    <d v="1899-12-30T00:00:51"/>
  </r>
  <r>
    <s v="INC000002629179"/>
    <s v="TICKET-INTELIGENTE"/>
    <x v="6"/>
    <s v="GESTION TI"/>
    <s v="RICARDO R GALLEGOS OYANEDER"/>
    <s v="USR_TSIGHT"/>
    <s v="1-Extenso/Generalizado"/>
    <x v="0"/>
    <s v="Baja"/>
    <x v="3"/>
    <s v="GPS CHILE SPA"/>
    <s v="gpschi01 - wnprdb_gps10 TICKET AUTOMATICO"/>
    <s v="21/02/2024 19:51:56"/>
    <s v="21/02/2024 19:51:56"/>
    <s v="Cerrado"/>
    <s v="TRUESIGHT"/>
    <s v="TRUESIGHT"/>
    <s v="22/02/2024 0:22:48"/>
    <s v="22/02/2024 23:50:00"/>
    <s v="PREVENTIVO=SI_x000a_CODIGO DE SERVICIO=WNPRDB_GPS10_x000a_DIRECCION=NULL_x000a_CIUDAD=NULL_x000a_COMUNA LOCAL=Santiago_x000a_REGION=NULL_x000a_QUIEN REPORTA=Ticket automático_x000a_CONTACTO EN TERRENO=_x000a_PROBLEMA=High RAM Usage Alert for Node GPSCHI01 - WNPRDB_GPS10_x000a_REQUERIMIENTO=_x000a_EQUIPOS ENERGIZA"/>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29:27"/>
    <d v="1899-12-30T04:30:52"/>
    <d v="1899-12-30T00:01:25"/>
  </r>
  <r>
    <s v="INC000002629255"/>
    <s v="HOUSING"/>
    <x v="11"/>
    <s v="APQ ACCESOS"/>
    <s v="JAIRO A SALINAS GARAY"/>
    <s v="tct_jsalin"/>
    <s v="3-Moderado/Limitado"/>
    <x v="1"/>
    <s v="Media"/>
    <x v="1"/>
    <s v="TELEFONICA EMPRESAS DE CHILE SA"/>
    <s v="Tendido de cableado para cliente RBC-DXC"/>
    <s v="22/02/2024 6:47:13"/>
    <s v="22/02/2024 6:57:31"/>
    <s v="Cerrado"/>
    <s v="CDP ANTIGUO 1"/>
    <s v="CDP ANTIGUO 2"/>
    <s v="22/02/2024 6:57:31"/>
    <s v="22/02/2024 23:50:00"/>
    <s v="Tendido de cableado para cliente RBC-DXC"/>
    <s v="SUPERVISION CRQ/OK."/>
    <d v="1899-12-30T00:00:00"/>
    <d v="1899-12-30T00:10:18"/>
    <d v="1899-12-30T00:10:18"/>
  </r>
  <r>
    <s v="INC000002629256"/>
    <s v="HOUSING"/>
    <x v="11"/>
    <s v="APQ ACCESOS"/>
    <s v="JAIRO A SALINAS GARAY"/>
    <s v="tct_jsalin"/>
    <s v="3-Moderado/Limitado"/>
    <x v="1"/>
    <s v="Media"/>
    <x v="1"/>
    <s v="TELEFONICA EMPRESAS DE CHILE SA"/>
    <s v="PROYECTOS INTERNOS HUAWEI"/>
    <s v="22/02/2024 6:57:37"/>
    <s v="22/02/2024 7:01:01"/>
    <s v="Cerrado"/>
    <s v="CDP ANTIGUO 1"/>
    <s v="CDP ANTIGUO 2"/>
    <s v="22/02/2024 7:01:01"/>
    <s v="22/02/2024 23:50:00"/>
    <s v="PROYECTOS INTERNOS HUAWEI"/>
    <s v="SUPERVISION CRQ/OK."/>
    <d v="1899-12-30T00:00:00"/>
    <d v="1899-12-30T00:03:24"/>
    <d v="1899-12-30T00:03:24"/>
  </r>
  <r>
    <s v="INC000002629257"/>
    <s v="HOUSING"/>
    <x v="11"/>
    <s v="APQ ACCESOS"/>
    <s v="JAIRO A SALINAS GARAY"/>
    <s v="tct_jsalin"/>
    <s v="3-Moderado/Limitado"/>
    <x v="1"/>
    <s v="Media"/>
    <x v="1"/>
    <s v="TELEFONICA EMPRESAS DE CHILE SA"/>
    <s v="RONDA Y REVISION DE SALAS TECNICAS 20:30"/>
    <s v="22/02/2024 7:01:12"/>
    <s v="22/02/2024 7:06:12"/>
    <s v="Cerrado"/>
    <s v="CDP ANTIGUO 1"/>
    <s v="CDP ANTIGUO 2"/>
    <s v="22/02/2024 7:06:12"/>
    <s v="22/02/2024 23:50:00"/>
    <s v="RONDA Y REVISION DE SALAS TECNICAS 20:30"/>
    <s v="RONDA REALIZADA"/>
    <d v="1899-12-30T00:00:00"/>
    <d v="1899-12-30T00:05:00"/>
    <d v="1899-12-30T00:05:00"/>
  </r>
  <r>
    <s v="INC000002629258"/>
    <s v="HOUSING"/>
    <x v="11"/>
    <s v="APQ ACCESOS"/>
    <s v="JAIRO A SALINAS GARAY"/>
    <s v="tct_jsalin"/>
    <s v="3-Moderado/Limitado"/>
    <x v="1"/>
    <s v="Media"/>
    <x v="1"/>
    <s v="TELEFONICA EMPRESAS DE CHILE SA"/>
    <s v="TOMA DE ALARMAS DE CLIENTE"/>
    <s v="22/02/2024 7:06:24"/>
    <s v="22/02/2024 7:09:30"/>
    <s v="Cerrado"/>
    <s v="CDP ANTIGUO 1"/>
    <s v="CDP ANTIGUO 2"/>
    <s v="22/02/2024 7:09:30"/>
    <s v="22/02/2024 23:50:00"/>
    <s v="TOMA DE ALARMAS DE CLIENTE"/>
    <s v="TOMA DE ALARMAS REALIZADA."/>
    <d v="1899-12-30T00:00:00"/>
    <d v="1899-12-30T00:03:06"/>
    <d v="1899-12-30T00:03:06"/>
  </r>
  <r>
    <s v="INC000002629260"/>
    <s v="HOUSING"/>
    <x v="11"/>
    <s v="APQ ACCESOS"/>
    <s v="JAIRO A SALINAS GARAY"/>
    <s v="tct_jsalin"/>
    <s v="3-Moderado/Limitado"/>
    <x v="1"/>
    <s v="Media"/>
    <x v="1"/>
    <s v="TELEFONICA EMPRESAS DE CHILE SA"/>
    <s v="RONDA Y REVISION DE SALAS TECNICAS 06:30"/>
    <s v="22/02/2024 7:30:47"/>
    <s v="22/02/2024 7:32:41"/>
    <s v="Cerrado"/>
    <s v="CDP ANTIGUO 1"/>
    <s v="CDP ANTIGUO 2"/>
    <s v="22/02/2024 7:32:41"/>
    <s v="22/02/2024 23:50:00"/>
    <s v="RONDA Y REVISION DE SALAS TECNICAS 06:30"/>
    <s v="RONDA REALIZADA."/>
    <d v="1899-12-30T00:00:00"/>
    <d v="1899-12-30T00:01:54"/>
    <d v="1899-12-30T00:01:54"/>
  </r>
  <r>
    <s v="INC000002629299"/>
    <s v="HOUSING"/>
    <x v="11"/>
    <s v="APQ ACCESOS"/>
    <s v="JOSE G MARQUEZ MARCANO"/>
    <s v="tct_josmam"/>
    <s v="4-Menor/Localizado"/>
    <x v="0"/>
    <s v="Baja"/>
    <x v="1"/>
    <s v="TELEFONICA EMPRESAS DE CHILE SA"/>
    <s v="RONDA Y REVISION DE SALAS 8:30"/>
    <s v="22/02/2024 9:46:04"/>
    <s v="22/02/2024 9:46:52"/>
    <s v="Cerrado"/>
    <s v="CDP ANTIGUO 1"/>
    <s v="CDP ANTIGUO 2"/>
    <s v="22/02/2024 9:48:03"/>
    <s v="22/02/2024 23:50:00"/>
    <s v="RONDA Y REVISION DE SALAS"/>
    <s v="RONDAS REALIZADAS"/>
    <d v="1899-12-30T00:00:55"/>
    <d v="1899-12-30T00:01:59"/>
    <d v="1899-12-30T00:01:04"/>
  </r>
  <r>
    <s v="INC000002629371"/>
    <s v="TICKET-INTELIGENTE"/>
    <x v="6"/>
    <s v="GESTION TI"/>
    <s v="RICARDO R GALLEGOS OYANEDER"/>
    <s v="USR_TSIGHT"/>
    <s v="1-Extenso/Generalizado"/>
    <x v="0"/>
    <s v="Baja"/>
    <x v="3"/>
    <s v="COAGRA S A"/>
    <s v="coagra01 - sap_prod_e_vm TICKET AUTOMATICO"/>
    <s v="21/02/2024 22:11:48"/>
    <s v="21/02/2024 22:11:48"/>
    <s v="Cerrado"/>
    <s v="TRUESIGHT"/>
    <s v="TRUESIGHT"/>
    <s v="22/02/2024 0:16:32"/>
    <s v="22/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55:42"/>
    <d v="1899-12-30T02:04:44"/>
    <d v="1899-12-30T00:09:02"/>
  </r>
  <r>
    <s v="INC000002629406"/>
    <s v="TICKET-INTELIGENTE"/>
    <x v="6"/>
    <s v="GESTION TI"/>
    <s v="RICARDO R GALLEGOS OYANEDER"/>
    <s v="USR_TSIGHT"/>
    <s v="1-Extenso/Generalizado"/>
    <x v="0"/>
    <s v="Baja"/>
    <x v="3"/>
    <s v="FUNDACION INSTITUTO PROFESIONAL DUOC UC"/>
    <s v="fiprdu01 - srvinfra_vm TICKET AUTOMATICO"/>
    <s v="21/02/2024 23:41:09"/>
    <s v="21/02/2024 23:41:09"/>
    <s v="Cerrado"/>
    <s v="TRUESIGHT"/>
    <s v="TRUESIGHT"/>
    <s v="22/02/2024 11:56:59"/>
    <s v="22/02/2024 23:50:00"/>
    <s v="PREVENTIVO=SI_x000a_CODIGO DE SERVICIO=SRVINFRA_VM_x000a_DIRECCION=NULL_x000a_CIUDAD=NULL_x000a_COMUNA LOCAL=_x000a_REGION=NULL_x000a_QUIEN REPORTA=Ticket automático_x000a_CONTACTO EN TERRENO=_x000a_PROBLEMA=Node FIPRDU01 - SRVINFRA_VM CPU Load at 100 % Exceeds Threshold_x000a_REQUERIMIENTO=_x000a_EQUIPOS ENERGIZ"/>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2:14:30"/>
    <d v="1899-12-30T12:15:50"/>
    <d v="1899-12-30T00:01:20"/>
  </r>
  <r>
    <s v="INC000002629520"/>
    <s v="SAP"/>
    <x v="9"/>
    <s v="CLOUD SAP HANA"/>
    <s v="NICOLAS A SAAVEDRA EGUILUZ"/>
    <s v="tct_nsaave"/>
    <s v="4-Menor/Localizado"/>
    <x v="0"/>
    <s v="Baja"/>
    <x v="1"/>
    <s v="TELEFONICA EMPRESAS DE CHILE SA"/>
    <s v="Checklist Diario clientes 22.02.24"/>
    <s v="22/02/2024 7:49:03"/>
    <s v="22/02/2024 7:50:12"/>
    <s v="Cerrado"/>
    <s v="Service"/>
    <s v="Internal"/>
    <s v="22/02/2024 7:50:36"/>
    <s v="22/02/2024 23:50:00"/>
    <s v="Se realiza Checklist Diario de los clientes; _x000a_HDC_x000a_NUTRISCO"/>
    <s v="Se realiza Checklist Diario de los clientes; _x000a_HDC_x000a_NUTRISCO"/>
    <d v="1899-12-30T00:00:00"/>
    <d v="1899-12-30T00:01:33"/>
    <d v="1899-12-30T00:01:33"/>
  </r>
  <r>
    <s v="INC000002629769"/>
    <s v="HOUSING"/>
    <x v="8"/>
    <s v="BELIEVE"/>
    <s v="JOSE G MARQUEZ MARCANO"/>
    <s v="frp_jcruzy"/>
    <s v="3-Moderado/Limitado"/>
    <x v="1"/>
    <s v="Media"/>
    <x v="1"/>
    <s v="TELEFONICA EMPRESAS DE CHILE SA"/>
    <s v="GESTION DATACENTER/ ACCESOS  / TELEFONICA EMPRESAS DE CHILE SA"/>
    <s v="22/02/2024 7:53:51"/>
    <s v="22/02/2024 8:20:06"/>
    <s v="Cerrado"/>
    <s v="COMUNICACIONES"/>
    <s v="VPN IP - MPLS"/>
    <s v="22/02/2024 8:37:57"/>
    <s v="22/02/2024 23:50:00"/>
    <s v="EMPRESA:    _x0009_TELEFONICA EMPRESAS DE CHILE SA_x000a_CÓDIGO DE SERVICIO:_x000a_DIRECCIÓN: Av. presidente Prieto #226, Paine, Santiago_x000a_NOMBRE DE QUIEN REPORTA:  Sebastian Contreras_x000a_TELÉFONO DE QUIEN REPORTA:  987685102_x000a_NOMBRE DE CONTACTO EN TERRENO: **_x000a_REQUERIMIENTO:"/>
    <s v="ACCESOS AUTORIZADOS"/>
    <d v="1899-12-30T00:00:58"/>
    <d v="1899-12-30T00:44:06"/>
    <d v="1899-12-30T00:43:08"/>
  </r>
  <r>
    <s v="INC000002629915"/>
    <s v="HOUSING"/>
    <x v="13"/>
    <s v="BELIEVE"/>
    <s v="RENE E VILLEGAS CARREÑO"/>
    <s v="frp_jcarri"/>
    <s v="3-Moderado/Limitado"/>
    <x v="1"/>
    <s v="Media"/>
    <x v="1"/>
    <s v="BANCO SANTANDER CHILE"/>
    <s v="GESTION DATACENTER/ ACCESOS /BANCO SANTANDER CHILE"/>
    <s v="22/02/2024 10:03:27"/>
    <s v="22/02/2024 10:04:47"/>
    <s v="Cerrado"/>
    <s v="COMUNICACIONES"/>
    <s v="VPN IP - MPLS"/>
    <s v="22/02/2024 10:20:50"/>
    <s v="22/02/2024 23:50:00"/>
    <s v="EMPRESA:BANCO SANTANDER CHILE_x000a_CÓDIGO DE SERVICIO: _x000a_DIRECCIÓN:Av. Apoquindo #7071, Las Condes, Santiago_x000a_NOMBRE DE QUIEN REPORTA:Christian Tapia_x000a_TELÉFONO DE QUIEN REPORTA:56981568202_x000a_NOMBRE DE CONTACTO EN TERRENO: _x000a_REQUERIMIENTO:configuracion equipo datap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1:58"/>
    <d v="1899-12-30T00:17:23"/>
    <d v="1899-12-30T00:05:25"/>
  </r>
  <r>
    <s v="INC000002629922"/>
    <s v="HOSTING VIRTUAL"/>
    <x v="6"/>
    <s v="DUOC TICKET AUTOMATICO"/>
    <s v="RICARDO R GALLEGOS OYANEDER"/>
    <s v="frp_lmosqu"/>
    <s v="4-Menor/Localizado"/>
    <x v="0"/>
    <s v="Baja"/>
    <x v="1"/>
    <s v="FUNDACION INSTITUTO PROFESIONAL DUOC UC"/>
    <s v="DUOC | REQ |  Levantamiento Exchange 2007"/>
    <s v="22/02/2024 10:27:04"/>
    <s v="22/02/2024 10:28:59"/>
    <s v="Cerrado"/>
    <s v="CDP ANTIGUO 1"/>
    <s v="CDP ANTIGUO 2"/>
    <s v="27/02/2024 17:54:13"/>
    <s v="27/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Levantamiento"/>
    <s v="Actividad en ejecución junto a cliente."/>
    <d v="1900-01-04T01:45:36"/>
    <d v="1900-01-04T07:27:09"/>
    <d v="1899-12-30T05:41:33"/>
  </r>
  <r>
    <s v="INC000002629926"/>
    <s v="HOSTING VIRTUAL"/>
    <x v="6"/>
    <s v="DUOC TICKET PENDIENTES"/>
    <s v="JAVIER CUEVAS"/>
    <s v="frp_lmosqu"/>
    <s v="4-Menor/Localizado"/>
    <x v="0"/>
    <s v="Baja"/>
    <x v="1"/>
    <s v="FUNDACION INSTITUTO PROFESIONAL DUOC UC"/>
    <s v="DUOC | REQ | Conector Exchange 2016"/>
    <s v="22/02/2024 10:30:49"/>
    <s v="22/02/2024 10:32:14"/>
    <s v="Cerrado"/>
    <s v="CDP ANTIGUO 1"/>
    <s v="CDP ANTIGUO 2"/>
    <s v="23/02/2024 11:58:27"/>
    <s v="23/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Conector Exch"/>
    <m/>
    <d v="1899-12-31T01:10:33"/>
    <d v="1899-12-31T01:27:38"/>
    <d v="1899-12-30T00:17:05"/>
  </r>
  <r>
    <s v="INC000002629947"/>
    <s v="HOUSING"/>
    <x v="13"/>
    <s v="BELIEVE"/>
    <s v="RENE E VILLEGAS CARREÑO"/>
    <s v="frp_dvilca"/>
    <s v="3-Moderado/Limitado"/>
    <x v="1"/>
    <s v="Media"/>
    <x v="1"/>
    <s v="FARMACIAS AHUMADA S.A."/>
    <s v="GESTION DATACENTER/ ACCESOS /FARMACIAS AHUMADA S.A."/>
    <s v="22/02/2024 11:18:36"/>
    <s v="22/02/2024 11:21:37"/>
    <s v="Cerrado"/>
    <s v="COMUNICACIONES"/>
    <s v="VPN IP - MPLS"/>
    <s v="22/02/2024 11:40:33"/>
    <s v="22/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13:03"/>
    <d v="1899-12-30T00:21:57"/>
    <d v="1899-12-30T00:08:54"/>
  </r>
  <r>
    <s v="INC000002630013"/>
    <s v="VPN IP - MPLS"/>
    <x v="7"/>
    <s v="GESTION HD"/>
    <s v="SEBASTIAN I ACUÑA GUZMAN"/>
    <s v="frp_pcamay"/>
    <s v="3-Moderado/Limitado"/>
    <x v="1"/>
    <s v="Media"/>
    <x v="1"/>
    <s v="TELEFONICA GLOBAL TECHNOLOGY S.A.AGENCIA EN CHILE"/>
    <s v="HD/servidor testbatbic no permite comunicación de agente de respaldo veritas a través de firewall"/>
    <s v="22/02/2024 10:02:06"/>
    <s v="22/02/2024 10:03:56"/>
    <s v="Cerrado"/>
    <s v="TI"/>
    <s v="SISTEMAS OPERATIVOS"/>
    <s v="22/02/2024 16:01:54"/>
    <s v="22/02/2024 23:50:00"/>
    <s v="PREVENTIVO: NO_x000a_CODIGO DE SERVICIO:_x000a_DIRECCION:_x000a_QUIEN REPORTA:+56 97411 3060 | Rodrigo Vásquez Muñoz_x000a_CONTACTO EN TERRENO:_x000a_PROBLEMA:_x000a_REQUERIMIENTO:Solicito de vuestro apoyo para crear ticket como_x000a_REQUERIMIENTO y en estado PENDIENTE asignarlo a Sebastian Acu"/>
    <s v="Se permite en el firewall de sistema operativo los puertos 1556, 13724. Se valida funcionamiento con solicitante."/>
    <d v="1899-12-30T00:00:00"/>
    <d v="1899-12-30T06:59:48"/>
    <d v="1899-12-30T06:59:48"/>
  </r>
  <r>
    <s v="INC000002630021"/>
    <s v="VPN IP - MPLS"/>
    <x v="5"/>
    <s v="GESTION HD"/>
    <s v="JUAN PABLO PAZ GOMPERTZ"/>
    <s v="frp_pcamay"/>
    <s v="3-Moderado/Limitado"/>
    <x v="1"/>
    <s v="Media"/>
    <x v="1"/>
    <s v="HORTIFRUT S.A"/>
    <s v="HD/RE: Hortifrut - Software de IPS/IDS utilizado"/>
    <s v="22/02/2024 10:20:15"/>
    <s v="22/02/2024 10:22:41"/>
    <s v="Cerrado"/>
    <s v="CDP ANTIGUO 1"/>
    <s v="CDP ANTIGUO 2"/>
    <s v="22/02/2024 15:08:17"/>
    <s v="22/02/2024 23:50:00"/>
    <s v="PREVENTIVO: NO_x000a_CODIGO DE SERVICIO:_x000a_DIRECCION:_x000a_QUIEN REPORTA:Carlos Bahamonde Reyes_x000a_CONTACTO EN TERRENO:_x000a_PROBLEMA:_x000a_REQUERIMIENTO:Por auditorías nos solicitando evidencia del software de_x000a_detección/prevención de intrusos que tiene Hortifrut en Telefonica."/>
    <s v="Cliente no cuenta con servicio IPS/IDS y debe ser solicitado a nivel comercial entre cliente y Service Manager. se da cierre al folio posterior a la entrega de esta informacion solicitada."/>
    <d v="1899-12-30T03:50:08"/>
    <d v="1899-12-30T04:48:02"/>
    <d v="1899-12-30T00:57:54"/>
  </r>
  <r>
    <s v="INC000002630053"/>
    <s v="VPN IP - MPLS"/>
    <x v="7"/>
    <s v="GESTION HD"/>
    <s v="SEBASTIAN I ACUÑA GUZMAN"/>
    <s v="frp_pcamay"/>
    <s v="3-Moderado/Limitado"/>
    <x v="1"/>
    <s v="Media"/>
    <x v="1"/>
    <s v="TELEFONICA GLOBAL TECHNOLOGY S.A.AGENCIA EN CHILE"/>
    <s v="HD/RE: REPORTE OPENSCAP -CCS- SEGURIDAD DE SISTEMA OPERATIVO BASE."/>
    <s v="22/02/2024 11:22:23"/>
    <s v="22/02/2024 11:24:57"/>
    <s v="Cerrado"/>
    <s v="TI"/>
    <s v="SISTEMAS OPERATIVOS"/>
    <s v="23/02/2024 11:08:50"/>
    <s v="23/02/2024 23:50:00"/>
    <s v="PREVENTIVO: NO_x000a_CODIGO DE SERVICIO:_x000a_DIRECCION:_x000a_QUIEN REPORTA:Sebastián Acuña Guzmán +56 97257 1796_x000a_CONTACTO EN TERRENO:_x000a_PROBLEMA:_x000a_REQUERIMIENTO:Estoy tratando de levantar weblogic en el servidor TESTOSBWEB y da un_x000a_error._x000a__x000a_om.oracle.classloader.weblogic.La"/>
    <s v="Se procederá a dejar sin efecto las revisiones futuras sobre este servidor, esto debido a que se levantará por parte de cliente un servidor nuevo, con Oracle Linux 9 en su última versión, al igual que weblogic 14."/>
    <d v="1899-12-30T18:57:58"/>
    <d v="1899-12-30T23:46:27"/>
    <d v="1899-12-30T04:48:29"/>
  </r>
  <r>
    <s v="INC000002630070"/>
    <s v="VPN IP - MPLS"/>
    <x v="3"/>
    <s v="GESTION HD"/>
    <s v="MOISES E MONTERO RAMOS"/>
    <s v="frp_pcamay"/>
    <s v="3-Moderado/Limitado"/>
    <x v="1"/>
    <s v="Media"/>
    <x v="1"/>
    <s v="FARMACIA AHUMADA S.A."/>
    <s v="HD/Proyecto C-19872300047; FARMACIA AHUMADA S.A."/>
    <s v="22/02/2024 12:01:15"/>
    <s v="22/02/2024 12:02:33"/>
    <s v="Cerrado"/>
    <s v="CDP ANTIGUO 1"/>
    <s v="CDP ANTIGUO 2"/>
    <s v="26/02/2024 16:21:04"/>
    <s v="26/02/2024 23:50:00"/>
    <s v="PREVENTIVO: NO_x000a_CODIGO DE SERVICIO:_x000a_DIRECCION:_x000a_QUIEN REPORTA:+56 9 9343 3824 Willians José Arenas Zarraga_x000a_CONTACTO EN TERRENO:_x000a_PROBLEMA:_x000a_REQUERIMIENTO:Favor enviar informacion_x000a_con respecto a los recursos actuales en VDC San Martin y VDC Apoquindo,_x000a_proyect"/>
    <s v="Se efectúa contacto con cliente: N/A_x000a_Teléfono de contacto: N/A_x000a_Acciones realizadas: , adjunto los recursos que tiene el cliente Farmacia Ahumada en el VDC._x000a__x000a__x000a_•_x0009_Recursos VDC:_x000a_•_x0009_Organización: Ahumada-DCSM_x000a_•_x0009_Virtual Data Center: fasa_sm_vdc , fasa_apq_vdc_"/>
    <d v="1900-01-02T23:20:14"/>
    <d v="1900-01-03T04:19:49"/>
    <d v="1899-12-30T04:59:35"/>
  </r>
  <r>
    <s v="INC000002630077"/>
    <s v="VPN IP - MPLS"/>
    <x v="3"/>
    <s v="GESTION HD"/>
    <s v="ANGEL CASTRO CABRERA"/>
    <s v="frp_pcamay"/>
    <s v="3-Moderado/Limitado"/>
    <x v="1"/>
    <s v="Media"/>
    <x v="1"/>
    <s v="INDUSTRIAS CHILENAS DE ALAMBRE INCHALAM S.A."/>
    <s v="HD/INDUSTRIAS CHILENAS DE ALAMBRE INCHALAM S."/>
    <s v="22/02/2024 12:18:01"/>
    <s v="22/02/2024 12:27:33"/>
    <s v="Cerrado"/>
    <s v="CDP ANTIGUO 1"/>
    <s v="CDP ANTIGUO 2"/>
    <s v="23/02/2024 10:19:04"/>
    <s v="23/02/2024 23:50:00"/>
    <s v="PREVENTIVO: NO_x000a_CODIGO DE SERVICIO:_x000a_DIRECCION:_x000a_QUIEN REPORTA:56 9 9040 2570 Andres Gudiño_x000a_CONTACTO EN TERRENO:_x000a_PROBLEMA:_x000a_REQUERIMIENTO:favor de su ayuda en generar un ticket de requerimiento_x000a_para poder eliminar dos maquinas que se encuentran en el tennat"/>
    <s v="Se efectúa contacto con cliente: Andres Gudiño_x000a_Teléfono de contacto: Via correo _x000a_Acciones realizadas: Se crea actividad CRQ000000083525 para realizar baja de servidor APP-OSV (Servicio de telefonía IP) - 10.67.133.62. Servidor SBXINCHALAM fue eliminado c"/>
    <d v="1899-12-30T19:09:34"/>
    <d v="1899-12-30T22:01:03"/>
    <d v="1899-12-30T02:51:29"/>
  </r>
  <r>
    <s v="INC000002630498"/>
    <s v="HOUSING"/>
    <x v="14"/>
    <s v="BELIEVE"/>
    <s v="FRANCISCO J FELIU ABARCA"/>
    <s v="frp_dvilca"/>
    <s v="3-Moderado/Limitado"/>
    <x v="1"/>
    <s v="Media"/>
    <x v="1"/>
    <s v="COCA COLA EMBONOR S A"/>
    <s v="GESTION DATACENTER/ ACCESOS / COCA COLA EMBONOR S A"/>
    <s v="22/02/2024 16:42:20"/>
    <s v="22/02/2024 16:44:03"/>
    <s v="Cerrado"/>
    <s v="CDP ANTIGUO 1"/>
    <s v="CDP ANTIGUO 2"/>
    <s v="22/02/2024 19:01:52"/>
    <s v="22/02/2024 23:50:00"/>
    <s v="EMPRESA: COCA COLA EMBONOR S A_x000a_CÓDIGO DE SERVICIO: _x000a_DIRECCIÓN:Calle San Martin #50, Santiago Centro, Santiago_x000a_NOMBRE DE QUIEN REPORTA:Alvaro Tobar_x000a_TELÉFONO DE QUIEN REPORTA: 995487433 _x000a_NOMBRE DE CONTACTO EN TERRENO: _x000a_REQUERIMIENTO :  contruccion f.o_x000a_EQUI"/>
    <s v="Fase de resolución y recuperación: INFORMACION_x000a_Se efectúa contacto con cliente:N/A_x000a_Teléfono de contacto: N/A_x000a_Acciones realizadas: ACCESOS RECHAZADOS / INFORMACION ENTREGADA AMBIGUA_x000a_Solución paliativa o definitiva: N/A_x000a_Acciones de Mejora, Recomendaciones:"/>
    <d v="1899-12-30T02:14:07"/>
    <d v="1899-12-30T02:19:32"/>
    <d v="1899-12-30T00:05:25"/>
  </r>
  <r>
    <s v="INC000002630085"/>
    <s v="VPN IP - MPLS"/>
    <x v="5"/>
    <s v="GESTION HD"/>
    <s v="JUAN PABLO PAZ GOMPERTZ"/>
    <s v="frp_pcamay"/>
    <s v="3-Moderado/Limitado"/>
    <x v="1"/>
    <s v="Media"/>
    <x v="1"/>
    <s v="INSTITUTO PROFESIONAL DE CHILE SA"/>
    <s v="HD/RE: SOC/REQ INSTITUTO PROFESIONAL DE CHILE SA/INC000002626216/Albacete // AV - IPCHILE/ APERTURA"/>
    <s v="22/02/2024 12:55:38"/>
    <s v="22/02/2024 13:02:05"/>
    <s v="Cerrado"/>
    <s v="CDP ANTIGUO 1"/>
    <s v="CDP ANTIGUO 2"/>
    <s v="22/02/2024 13:55:53"/>
    <s v="22/02/2024 23:50:00"/>
    <s v="PREVENTIVO: NO_x000a_CODIGO DE SERVICIO:_x000a_DIRECCION:_x000a_QUIEN REPORTA:+56 9 9742 0921 Juan Carlos Uzcategui Fuguett_x000a_CONTACTO EN TERRENO:_x000a_PROBLEMA:_x000a_REQUERIMIENTO:_x000a_@Help Desk,_x000a__x000a_Favor crear ticket y asignar a controller, de acuerdo a correo precedente_x000a_para que sea as"/>
    <s v="Se corrige IP de acceso ya que se estaba apuntando a DeepSecurity San Martin y no a Paine, por lo que se solicita a Juan Carlos cambiar el enrutamiento y se reestablece la comunicacion a nivel de capa 3 con el servicio."/>
    <d v="1899-12-30T00:00:00"/>
    <d v="1899-12-30T01:00:15"/>
    <d v="1899-12-30T01:00:15"/>
  </r>
  <r>
    <s v="INC000002630291"/>
    <s v="HOUSING"/>
    <x v="14"/>
    <s v="BELIEVE"/>
    <s v="FRANCISCO J FELIU ABARCA"/>
    <s v="frp_jolsso"/>
    <s v="3-Moderado/Limitado"/>
    <x v="1"/>
    <s v="Media"/>
    <x v="1"/>
    <s v="RIPLEY CHILE S.A."/>
    <s v="GESTION DATACENTER/ ACCESOS /RIPLEY CHILE S.A."/>
    <s v="22/02/2024 15:15:29"/>
    <s v="22/02/2024 15:18:06"/>
    <s v="Cerrado"/>
    <s v="TI"/>
    <s v="INFRAESTRUCTURA"/>
    <s v="22/02/2024 15:50:38"/>
    <s v="22/02/2024 23:50:00"/>
    <s v="EMPRESA:RIPLEY CHILE S.A._x000a_CÓDIGO DE SERVICIO: _x000a_DIRECCIÓN: Calle San Martin #50, Santiago Centro, Santiago_x000a_NOMBRE DE QUIEN REPORTA: Marco Gutierrez_x000a_TELÉFONO DE QUIEN REPORTA: 56 9 47309040_x000a_NOMBRE DE CONTACTO EN TERRENO: _x000a_REQUERIMIENTO:Auditoria de Certifi"/>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31:15"/>
    <d v="1899-12-30T00:35:09"/>
    <d v="1899-12-30T00:03:54"/>
  </r>
  <r>
    <s v="INC000002630405"/>
    <s v="HOUSING"/>
    <x v="13"/>
    <s v="BELIEVE"/>
    <s v="RENE E VILLEGAS CARREÑO"/>
    <s v="frp_dvilca"/>
    <s v="3-Moderado/Limitado"/>
    <x v="1"/>
    <s v="Media"/>
    <x v="1"/>
    <s v="TELEFONICA EMPRESAS DE CHILE SA"/>
    <s v="GESTION DATACENTER/ ACCESOS / TELEFONICA EMPRESAS DE CHILE SA"/>
    <s v="22/02/2024 12:29:45"/>
    <s v="22/02/2024 12:34:05"/>
    <s v="Cerrado"/>
    <s v="COMUNICACIONES"/>
    <s v="VPN IP - MPLS"/>
    <s v="22/02/2024 13:28:36"/>
    <s v="22/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_x000a_REUN"/>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46:20"/>
    <d v="1899-12-30T00:58:51"/>
    <d v="1899-12-30T00:12:31"/>
  </r>
  <r>
    <s v="INC000002630412"/>
    <s v="HOUSING"/>
    <x v="8"/>
    <s v="BELIEVE"/>
    <s v="JOSE G MARQUEZ MARCANO"/>
    <s v="frp_dvilca"/>
    <s v="3-Moderado/Limitado"/>
    <x v="1"/>
    <s v="Media"/>
    <x v="1"/>
    <s v="TELEFONICA GLOBAL TECHNOLOGY S.A.AGENCIA EN CHILE"/>
    <s v="GESTION DATACENTER/ ACCESOS / TELEFONICA GLOBAL TECHNOLOGY S.A.AGENCIA EN CHILE"/>
    <s v="22/02/2024 12:43:26"/>
    <s v="22/02/2024 12:45:01"/>
    <s v="Cerrado"/>
    <s v="COMUNICACIONES"/>
    <s v="VPN IP - MPLS"/>
    <s v="22/02/2024 17:14:44"/>
    <s v="22/02/2024 23:50:00"/>
    <s v="EMPRESA: TELEFONICA GLOBAL TECHNOLOGY S.A.AGENCIA EN CHILE_x000a_CÓDIGO DE SERVICIO: _x000a_DIRECCIÓN:AV. Presidente Prieto #226, Paine, Santiago_x000a_NOMBRE DE QUIEN REPORTA:Roberto Campillay_x000a_TELÉFONO DE QUIEN REPORTA:  56974761635_x000a_NOMBRE DE CONTACTO EN TERRENO: _x000a_REQUER"/>
    <s v="ACCESOS AUTORIZADOS"/>
    <d v="1899-12-30T04:14:41"/>
    <d v="1899-12-30T04:31:18"/>
    <d v="1899-12-30T00:16:37"/>
  </r>
  <r>
    <s v="INC000002630420"/>
    <s v="HOUSING"/>
    <x v="14"/>
    <s v="BELIEVE"/>
    <s v="FRANCISCO J FELIU ABARCA"/>
    <s v="frp_dvilca"/>
    <s v="3-Moderado/Limitado"/>
    <x v="1"/>
    <s v="Media"/>
    <x v="1"/>
    <s v="EQUIPOS ELECTRONICOS Y COMPUTACION SA"/>
    <s v="GESTION DATACENTER/ ACCESOS / EQUIPOS ELECTRONICOS Y COMPUTACION SA"/>
    <s v="22/02/2024 12:56:32"/>
    <s v="22/02/2024 12:57:56"/>
    <s v="Cerrado"/>
    <s v="HARDWARE"/>
    <s v="DATACENTER"/>
    <s v="22/02/2024 13:06:41"/>
    <s v="22/02/2024 23:50:00"/>
    <s v="EMPRESA: EQUIPOS ELECTRONICOS Y COMPUTACION SA_x000a_CÓDIGO DE SERVICIO: _x000a_DIRECCIÓN:Calle San Martin #50, Santiago Centro, Santiago_x000a_NOMBRE DE QUIEN REPORTA:JESUS FERNANDEZ_x000a_TELÉFONO DE QUIEN REPORTA:  +56 95249757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46"/>
    <d v="1899-12-30T00:10:09"/>
    <d v="1899-12-30T00:04:23"/>
  </r>
  <r>
    <s v="INC000002630605"/>
    <s v="VPN IP - MPLS"/>
    <x v="6"/>
    <s v="GESTION HD"/>
    <s v="RICARDO R GALLEGOS OYANEDER"/>
    <s v="frp_pcamay"/>
    <s v="3-Moderado/Limitado"/>
    <x v="1"/>
    <s v="Media"/>
    <x v="1"/>
    <s v="EMPRESA NACIONAL DE CERTIFICACIONES"/>
    <s v="HD/Server Cluster DB"/>
    <s v="22/02/2024 13:44:28"/>
    <s v="22/02/2024 13:47:09"/>
    <s v="Cerrado"/>
    <s v="CDP ANTIGUO 1"/>
    <s v="CDP ANTIGUO 2"/>
    <s v="23/02/2024 11:40:07"/>
    <s v="23/02/2024 23:50:00"/>
    <s v="PREVENTIVO: NO_x000a_CODIGO DE SERVICIO:_x000a_DIRECCION:_x000a_QUIEN REPORTA:(+56 9) 62975459 Manuel Benítez Román_x000a_CONTACTO EN TERRENO:_x000a_PROBLEMA:_x000a_REQUERIMIENTO:hoy a partir de las 17:00 tenemos una actividad en los nodos_x000a_físicos del cluster DB, en dicha actividad necesit"/>
    <s v="Cliente informa trabajos finalizados correctamente."/>
    <d v="1899-12-30T19:30:56"/>
    <d v="1899-12-30T21:55:39"/>
    <d v="1899-12-30T02:24:43"/>
  </r>
  <r>
    <s v="INC000002630638"/>
    <s v="VPN IP - MPLS"/>
    <x v="5"/>
    <s v="GESTION HD"/>
    <s v="LUIS RODRIGO ACEVEDO COLLIPAL"/>
    <s v="frp_pcamay"/>
    <s v="3-Moderado/Limitado"/>
    <x v="1"/>
    <s v="Media"/>
    <x v="1"/>
    <s v="TELEFONICA GLOBAL TECHNOLOGY S.A.AGENCIA EN CHILE"/>
    <s v="HD/SOLICITUD PVLAN - SERVER_LIMA // CEPECH"/>
    <s v="22/02/2024 14:27:42"/>
    <s v="22/02/2024 14:28:40"/>
    <s v="Cerrado"/>
    <s v="CDP ANTIGUO 1"/>
    <s v="CDP ANTIGUO 2"/>
    <s v="22/02/2024 16:33:22"/>
    <s v="22/02/2024 23:50:00"/>
    <s v="PREVENTIVO: NO_x000a_CODIGO DE SERVICIO:_x000a_DIRECCION:_x000a_QUIEN REPORTA:+56 9 9742 0921 Juan Carlos Uzcategui Fuguett_x000a_CONTACTO EN TERRENO:_x000a_PROBLEMA:_x000a_REQUERIMIENTO:@Help Desk,_x000a_Favor crear ticket y asignar a controller con el objetivo de gestionar_x000a_según carga._x000a_EQUIPOS"/>
    <s v="se realiza asignación de IP pvlan-PAINE para cliente CPECH; se envió evidencia por correo electrónico._x000a__x000a_Rodrigo Acevedo"/>
    <d v="1899-12-30T00:00:00"/>
    <d v="1899-12-30T02:05:40"/>
    <d v="1899-12-30T02:05:40"/>
  </r>
  <r>
    <s v="INC000002630655"/>
    <s v="SAP"/>
    <x v="9"/>
    <s v="GESTION HD"/>
    <s v="FREDDY O CORTES DIAZ"/>
    <s v="frp_pcamay"/>
    <s v="3-Moderado/Limitado"/>
    <x v="1"/>
    <s v="Media"/>
    <x v="1"/>
    <s v="INDUSTRIAS CHILENAS DE ALAMBRE INCHALAM S.A."/>
    <s v="HD/RV: creación impresora"/>
    <s v="22/02/2024 15:06:14"/>
    <s v="22/02/2024 15:11:29"/>
    <s v="Cerrado"/>
    <s v="TI"/>
    <s v="APLICATIVOS"/>
    <s v="22/02/2024 16:13:57"/>
    <s v="22/02/2024 23:50:00"/>
    <s v="PREVENTIVO: NO_x000a_CODIGO DE SERVICIO:_x000a_DIRECCION:_x000a_QUIEN REPORTA:+56 9 6605 6481 Freddy Cortés Díaz_x000a_CONTACTO EN TERRENO:_x000a_PROBLEMA:_x000a_REQUERIMIENTO:Favor generar ticket en base a requerimiento de cliente INCHALAM según_x000a_correo de más abajo_x000a_Dejar en bandeja CLOUD"/>
    <s v="Se crea con éxito la impresora solicitada. Se informa a cliente vía mail"/>
    <d v="1899-12-30T00:00:00"/>
    <d v="1899-12-30T01:07:43"/>
    <d v="1899-12-30T01:07:43"/>
  </r>
  <r>
    <s v="INC000002630661"/>
    <s v="HOUSING"/>
    <x v="14"/>
    <s v="BELIEVE"/>
    <s v="FRANCISCO J FELIU ABARCA"/>
    <s v="frp_jcarri"/>
    <s v="3-Moderado/Limitado"/>
    <x v="1"/>
    <s v="Media"/>
    <x v="1"/>
    <s v="TELEFONICA GLOBAL TECHNOLOGY S.A.AGENCIA EN CHILE"/>
    <s v="GESTION DATACENTER/ ACCESOS /TCCT"/>
    <s v="22/02/2024 15:18:25"/>
    <s v="22/02/2024 15:19:52"/>
    <s v="Cerrado"/>
    <s v="HARDWARE"/>
    <s v="DATACENTER"/>
    <s v="22/02/2024 15:37:04"/>
    <s v="22/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4:14"/>
    <d v="1899-12-30T00:18:39"/>
    <d v="1899-12-30T00:04:25"/>
  </r>
  <r>
    <s v="INC000002630877"/>
    <s v="VPN IP - MPLS"/>
    <x v="6"/>
    <s v="GESTION HD"/>
    <s v="RICARDO R GALLEGOS OYANEDER"/>
    <s v="frp_rreyes"/>
    <s v="3-Moderado/Limitado"/>
    <x v="1"/>
    <s v="Media"/>
    <x v="1"/>
    <s v="FUNDACION INSTITUTO PROFESIONAL DUOC UC"/>
    <s v="HD / DUOC | Solicitud de ventana de reinicio HYP-RENCA -&gt; ADM-DCRENCA"/>
    <s v="22/02/2024 16:19:46"/>
    <s v="22/02/2024 16:22:28"/>
    <s v="Cerrado"/>
    <s v="CDP ANTIGUO 1"/>
    <s v="CDP ANTIGUO 2"/>
    <s v="23/02/2024 8:57:07"/>
    <s v="23/02/2024 23:50:00"/>
    <s v="PREVENTIVO: NO_x000a_CODIGO DE SERVICIO:_x000a_DIRECCION:_x000a_QUIEN REPORTA: Víctor Sepúlveda Gamarra +56 9 4351 0688_x000a_CONTACTO EN TERRENO:_x000a_PROBLEMA:_x000a_REQUERIMIENTO:_x000a__x000a_Junto con saludar, les comento que presentamos error en respaldo de Hyper-V sede Renca detalladas con el"/>
    <s v="Estimados, buenas noches._x000a__x000a_Se reinician y valida funcionamiento servidores sede renca, favor retomar respaldos._x000a__x000a_Saludos."/>
    <d v="1899-12-30T15:55:22"/>
    <d v="1899-12-30T16:37:21"/>
    <d v="1899-12-30T00:41:59"/>
  </r>
  <r>
    <s v="INC000002630884"/>
    <s v="VPN IP - MPLS"/>
    <x v="17"/>
    <s v="GESTION HD"/>
    <s v="RODRIGO VÁSQUEZ MUÑOZ"/>
    <s v="frp_rreyes"/>
    <s v="3-Moderado/Limitado"/>
    <x v="1"/>
    <s v="Media"/>
    <x v="1"/>
    <s v="COCA COLA EMBONOR S A"/>
    <s v="HD / Recuperación de maquina virtual - Cliente COCA COLA EMBONOR S A."/>
    <s v="22/02/2024 16:27:21"/>
    <s v="22/02/2024 16:29:05"/>
    <s v="Cerrado"/>
    <s v="CDP ANTIGUO 1"/>
    <s v="CDP ANTIGUO 2"/>
    <s v="27/02/2024 12:25:02"/>
    <s v="27/02/2024 23:50:00"/>
    <s v="PREVENTIVO: NO_x000a_CODIGO DE SERVICIO: RESPALDOS_x000a_DIRECCION:_x000a_QUIEN REPORTA: Rodrigo Quiroz Silva +56 9 4110 7479_x000a_CONTACTO EN TERRENO:_x000a_PROBLEMA:_x000a_REQUERIMIENTO:_x000a__x000a_Favor derivar requerimiento al área de respaldo para recuperar maquina virtual, es muy importante q"/>
    <s v="FASE RESOLUCIÓN Y RECUPERACIÓN_x000a__x000a_Se efectúa contacto con cliente: N/A_x000a__x000a_Teléfono de contacto: N/A_x000a__x000a_Acciones realizadas: se restaura VM de acuerdo con solicitud_x000a__x000a_Solución paliativa o definitiva:  se restaura VM de acuerdo con solicitud_x000a__x000a__x000a_Acciones de Mejora,"/>
    <d v="1900-01-03T19:23:17"/>
    <d v="1900-01-03T19:57:41"/>
    <d v="1899-12-30T00:34:24"/>
  </r>
  <r>
    <s v="INC000002630895"/>
    <s v="VPN IP - MPLS"/>
    <x v="17"/>
    <s v="GESTION HD"/>
    <s v="RODRIGO VÁSQUEZ MUÑOZ"/>
    <s v="frp_rreyes"/>
    <s v="3-Moderado/Limitado"/>
    <x v="1"/>
    <s v="Media"/>
    <x v="1"/>
    <s v="ACMA S.A."/>
    <s v="HD / ACMA - Ejecutar respaldo FULL servidor ACQ"/>
    <s v="22/02/2024 16:33:20"/>
    <s v="22/02/2024 16:37:50"/>
    <s v="Cerrado"/>
    <s v="CDP ANTIGUO 1"/>
    <s v="CDP ANTIGUO 2"/>
    <s v="24/02/2024 8:35:53"/>
    <s v="24/02/2024 23:50:00"/>
    <s v="PREVENTIVO: NO_x000a_CODIGO DE SERVICIO: respaldos_x000a_DIRECCION:_x000a_QUIEN REPORTA: Ewald Galaz Millaleo_x000a_CONTACTO EN TERRENO:_x000a_PROBLEMA:_x000a_REQUERIMIENTO:_x000a__x000a_Favor generar ticket en base a requerimiento de cliente Acma._x000a__x000a_ _x000a__x000a_Dejar en bandeja de Telefónica Global Technology"/>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1T15:33:54"/>
    <d v="1899-12-31T16:02:33"/>
    <d v="1899-12-30T00:28:39"/>
  </r>
  <r>
    <s v="INC000002630908"/>
    <s v="HOUSING"/>
    <x v="8"/>
    <s v="BELIEVE"/>
    <s v="FERNEY D GARZON PEÑA"/>
    <s v="frp_jolsso"/>
    <s v="3-Moderado/Limitado"/>
    <x v="1"/>
    <s v="Media"/>
    <x v="1"/>
    <s v="CENTRO DE COMPENSACION AUTOMATIZADO S A"/>
    <s v="GESTION DATACENTER/ ACCESOS /CENTRO DE COMPENSACION AUTOMATIZADO S A"/>
    <s v="22/02/2024 16:20:36"/>
    <s v="22/02/2024 16:23:20"/>
    <s v="Cerrado"/>
    <s v="COMUNICACIONES"/>
    <s v="VPN IP - MPLS"/>
    <s v="22/02/2024 17:30:28"/>
    <s v="22/02/2024 23:50:00"/>
    <s v="EMPRESA:CENTRO DE COMPENSACION AUTOMATIZADO S A_x000a_CÓDIGO DE SERVICIO: _x000a_DIRECCIÓN: AV. Presidente Prieto #226, Paine, Santiago_x000a_NOMBRE DE QUIEN REPORTA: José Cartes M_x000a_TELÉFONO DE QUIEN REPORTA: 939363411_x000a_NOMBRE DE CONTACTO EN TERRENO: _x000a_REQUERIMIENTO:Ingreso"/>
    <m/>
    <d v="1899-12-30T00:43:27"/>
    <d v="1899-12-30T01:09:52"/>
    <d v="1899-12-30T00:26:25"/>
  </r>
  <r>
    <s v="INC000002630934"/>
    <s v="VPN IP - MPLS"/>
    <x v="6"/>
    <s v="BELIEVE"/>
    <s v="JAVIER CUEVAS"/>
    <s v="frp_jcarri"/>
    <s v="4-Menor/Localizado"/>
    <x v="0"/>
    <s v="Baja"/>
    <x v="1"/>
    <s v="TELEFONICA CYBERSECURITY TECH CHILE SPA"/>
    <s v="REQ / SOC/ IMPORTANTE: Baja de Servidor MDM"/>
    <s v="22/02/2024 18:11:00"/>
    <s v="22/02/2024 18:11:47"/>
    <s v="Cerrado"/>
    <s v="CDP ANTIGUO 1"/>
    <s v="CDP ANTIGUO 2"/>
    <s v="23/02/2024 11:40:34"/>
    <s v="23/02/2024 23:50:00"/>
    <s v="PREVENTIVO: NO_x000a_CODIGO DE SERVICIO:  _x000a_DIRECCION:      _x000a_CIUDAD:             _x000a_COMUNA:_x000a_NOMBRE QUIEN REPORTA:SAMANTHA MICHELLE MARTINEZ NUÑEZ_x000a_TELEFONO QUIEN REPORTA:+56 9 7242 3694_x000a_NOMBRE CONTACTO EN TERRENO:        _x000a_TELEFONO 1 CONTACTO EN TERRENO:_x000a_TELEFONO 2"/>
    <s v="detalle enviado a solicitante"/>
    <d v="1899-12-30T17:20:18"/>
    <d v="1899-12-30T17:29:34"/>
    <d v="1899-12-30T00:09:16"/>
  </r>
  <r>
    <s v="INC000002630941"/>
    <s v="HOUSING"/>
    <x v="13"/>
    <s v="BELIEVE"/>
    <s v="RENE E VILLEGAS CARREÑO"/>
    <s v="frp_jcarri"/>
    <s v="3-Moderado/Limitado"/>
    <x v="1"/>
    <s v="Media"/>
    <x v="1"/>
    <s v="BANCO SANTANDER CHILE"/>
    <s v="GESTION DATACENTER/ ACCESOS /BANCO SANTANDER CHILE"/>
    <s v="22/02/2024 18:45:42"/>
    <s v="22/02/2024 18:47:07"/>
    <s v="Cerrado"/>
    <s v="COMUNICACIONES"/>
    <s v="VPN IP - MPLS"/>
    <s v="22/02/2024 19:04:22"/>
    <s v="22/02/2024 23:50:00"/>
    <s v="EMPRESA:BANCO SANTANDER CHILE_x000a_CÓDIGO DE SERVICIO: _x000a_DIRECCIÓN:Av. Apoquindo #7071, Las Condes, Santiago_x000a_NOMBRE DE QUIEN REPORTA:Christian Tapia_x000a_TELÉFONO DE QUIEN REPORTA:56981568202_x000a_NOMBRE DE CONTACTO EN TERRENO: _x000a_REQUERIMIENTO:Upgrade de equipos switches"/>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8:36"/>
    <d v="1899-12-30T00:18:40"/>
    <d v="1899-12-30T00:10:04"/>
  </r>
  <r>
    <s v="INC000002630971"/>
    <s v="VPN IP - MPLS"/>
    <x v="9"/>
    <s v="GESTION HD"/>
    <s v="NICOLAS A SAAVEDRA EGUILUZ"/>
    <s v="frp_kefern"/>
    <s v="3-Moderado/Limitado"/>
    <x v="1"/>
    <s v="Media"/>
    <x v="1"/>
    <s v="NUTRISCO CHILE SA"/>
    <s v="HD | Creación Usuario SAP PRD"/>
    <s v="23/02/2024 9:31:40"/>
    <s v="23/02/2024 9:34:02"/>
    <s v="Cerrado"/>
    <s v="CDP ANTIGUO 1"/>
    <s v="CDP ANTIGUO 2"/>
    <s v="23/02/2024 9:41:10"/>
    <s v="23/02/2024 23:50:00"/>
    <s v="PREVENTIVO: NO_x000a_CODIGO DE SERVICIO:_x000a_DIRECCION:_x000a_QUIEN REPORTA:Nicolás Saavedra Eguiluz +56 9 6187 5469_x000a_CONTACTO EN TERRENO:_x000a_PROBLEMA:_x000a_REQUERIMIENTO:_x000a__x000a_Favor generar ticket en base a requerimiento de cliente NUTRISCO_x000a__x000a_Dejar en bandeja CONTROLLER_x000a__x000a_Desde ya me"/>
    <s v="He creado ambos usuarios según lo indicado."/>
    <d v="1899-12-30T00:00:00"/>
    <d v="1899-12-30T00:09:30"/>
    <d v="1899-12-30T00:09:30"/>
  </r>
  <r>
    <s v="INC000002630978"/>
    <s v="HOUSING"/>
    <x v="13"/>
    <s v="GESTION CALL CENTER"/>
    <s v="RENE E VILLEGAS CARREÑO"/>
    <s v="frp_jugonz"/>
    <s v="3-Moderado/Limitado"/>
    <x v="1"/>
    <s v="Media"/>
    <x v="1"/>
    <s v="BANCO SANTANDER CHILE 1"/>
    <s v="GESTION DATACENTER/ ACCESOS / BANCO SANTANDER CHILE 1"/>
    <s v="23/02/2024 8:48:52"/>
    <s v="23/02/2024 8:51:44"/>
    <s v="Cerrado"/>
    <s v="COMUNICACIONES"/>
    <s v="VPN IP - MPLS"/>
    <s v="23/02/2024 9:10:07"/>
    <s v="23/02/2024 23:50:00"/>
    <s v="EMPRESA: BANCO SANTANDER CHILE 1_x000a_CÓDIGO DE SERVICIO: _x000a_DIRECCIÓN: Av. Apoquindo #7071, Las Condes, Santiago_x000a_NOMBRE DE QUIEN REPORTA: Christian Tapia Torres_x000a_TELÉFONO DE QUIEN REPORTA: 56981568202_x000a_NOMBRE DE CONTACTO EN TERRENO: Christian Tapia 56981568202_x000a_R"/>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6:39"/>
    <d v="1899-12-30T00:21:15"/>
    <d v="1899-12-30T00:14:36"/>
  </r>
  <r>
    <s v="INC000002630992"/>
    <s v="VPN IP - MPLS"/>
    <x v="3"/>
    <s v="GESTION HD"/>
    <s v="JOSE A SANTIS SERRANO"/>
    <s v="frp_kefern"/>
    <s v="3-Moderado/Limitado"/>
    <x v="1"/>
    <s v="Media"/>
    <x v="1"/>
    <s v="ZAMBONI INGENIEROS ASOCIADOS LIMITADA"/>
    <s v="HD | Cliente ZAMBONI y ASOCIADOS LTDA - Plataforma VDC - Regularizar cuenta ERUIZ a la brevedad."/>
    <s v="23/02/2024 10:01:15"/>
    <s v="23/02/2024 10:04:47"/>
    <s v="Cerrado"/>
    <s v="CDP ANTIGUO 1"/>
    <s v="CDP ANTIGUO 2"/>
    <s v="23/02/2024 17:10:29"/>
    <s v="23/02/2024 23:50:00"/>
    <s v="PREVENTIVO: NO_x000a_CODIGO DE SERVICIO:_x000a_DIRECCION:_x000a_QUIEN REPORTA:Denise Cruzat Etcheberry +56 9 93378009_x000a_CONTACTO EN TERRENO:_x000a_PROBLEMA:_x000a_REQUERIMIENTO:_x000a__x000a__x000a_Del requerimiento creación de cuentas de administración solicitado, faltó_x000a_la creación de la cuenta para Em"/>
    <s v="Buenas tardes estimado Emmnauel Ruiz, _x000a__x000a_Informo que fue creado nuevamente su usuario para el ingreso a la plataforma VDC, a su correo fueron enviados los pasos para realizar el cambio de clave._x000a__x000a_Favor de informar si logro el correcto ingreso._x000a__x000a_Saludos,"/>
    <d v="1899-12-30T05:21:19"/>
    <d v="1899-12-30T07:09:14"/>
    <d v="1899-12-30T01:47:55"/>
  </r>
  <r>
    <s v="INC000002631002"/>
    <s v="VPN IP - MPLS"/>
    <x v="2"/>
    <s v="GESTION HD"/>
    <s v="PATRICIO A CASTILLO GONZALEZ"/>
    <s v="frp_kefern"/>
    <s v="3-Moderado/Limitado"/>
    <x v="1"/>
    <s v="Media"/>
    <x v="1"/>
    <s v="CHAMPION S.A."/>
    <s v="HD | DISPONIBILIDAD DE UNIDADES DE RACK"/>
    <s v="23/02/2024 10:19:55"/>
    <s v="23/02/2024 10:25:14"/>
    <s v="Cerrado"/>
    <s v="CDP ANTIGUO 1"/>
    <s v="CDP ANTIGUO 2"/>
    <s v="23/02/2024 11:14:11"/>
    <s v="23/02/2024 23:50:00"/>
    <s v="PREVENTIVO: NO_x000a_CODIGO DE SERVICIO:_x000a_DIRECCION:_x000a_QUIEN REPORTA:Angel Mavares +56 9 5410 3153_x000a_CONTACTO EN TERRENO:_x000a_PROBLEMA:_x000a_REQUERIMIENTO:Buenos dias @Help Desk, se requiere confirmar/reservar 4 U de Rack para_x000a_equipos de comunicaciones: FW, Router, Swicht y"/>
    <s v="INFORMATIVO ENVIADO"/>
    <d v="1899-12-30T00:17:29"/>
    <d v="1899-12-30T00:54:16"/>
    <d v="1899-12-30T00:36:47"/>
  </r>
  <r>
    <s v="INC000002631114"/>
    <s v="VPN IP - MPLS"/>
    <x v="6"/>
    <s v="BELIEVE"/>
    <s v="JAVIER CUEVAS"/>
    <s v="frp_dvilca"/>
    <s v="4-Menor/Localizado"/>
    <x v="0"/>
    <s v="Baja"/>
    <x v="1"/>
    <s v="TELEFONICA CYBERSECURITY TECH CHILE SPA"/>
    <s v="REQ / SOC/RV: IMPORTANTE: Baja de Servidores"/>
    <s v="22/02/2024 17:40:00"/>
    <s v="22/02/2024 17:41:15"/>
    <s v="Cerrado"/>
    <s v="CDP ANTIGUO 1"/>
    <s v="CDP ANTIGUO 2"/>
    <s v="23/02/2024 11:40:08"/>
    <s v="23/02/2024 23:50:00"/>
    <s v="PREVENTIVO: NO_x000a_CODIGO DE SERVICIO:_x000a_DIRECCION:      _x000a_CIUDAD:             _x000a_COMUNA:_x000a_NOMBRE QUIEN REPORTA:SAMANTHA MICHELLE MARTINEZ NUÑEZ_x000a_TELEFONO QUIEN REPORTA: +56 9 7242 3694_x000a_NOMBRE CONTACTO EN TERRENO:        _x000a_REQUERIMIENTO: _x000a_Estimados @SOC Empresas bue"/>
    <s v="detalle enviado a solicitante"/>
    <d v="1899-12-30T14:39:30"/>
    <d v="1899-12-30T18:00:08"/>
    <d v="1899-12-30T03:20:38"/>
  </r>
  <r>
    <s v="INC000002631176"/>
    <s v="HOUSING"/>
    <x v="11"/>
    <s v="APQ ACCESOS"/>
    <s v="JOSE G MARQUEZ MARCANO"/>
    <s v="tct_josmam"/>
    <s v="4-Menor/Localizado"/>
    <x v="0"/>
    <s v="Baja"/>
    <x v="1"/>
    <s v="TELEFONICA EMPRESAS DE CHILE SA"/>
    <s v="RONDA Y REVISION DE SALAS"/>
    <s v="23/02/2024 9:27:09"/>
    <s v="23/02/2024 9:28:01"/>
    <s v="Cerrado"/>
    <s v="CDP ANTIGUO 1"/>
    <s v="CDP ANTIGUO 2"/>
    <s v="23/02/2024 9:31:47"/>
    <s v="23/02/2024 23:50:00"/>
    <s v="RONDA Y REVISION DE SALAS"/>
    <s v="RONDAS REALIZADAS"/>
    <d v="1899-12-30T00:03:26"/>
    <d v="1899-12-30T00:04:38"/>
    <d v="1899-12-30T00:01:12"/>
  </r>
  <r>
    <s v="INC000002631209"/>
    <s v="HOUSING"/>
    <x v="11"/>
    <s v="APQ ACCESOS"/>
    <s v="ESTEBAN O BUSTOS CORNEJO"/>
    <s v="tct_ebusto"/>
    <s v="4-Menor/Localizado"/>
    <x v="0"/>
    <s v="Baja"/>
    <x v="1"/>
    <s v="TELEFONICA EMPRESAS DE CHILE SA"/>
    <s v="SUPERVISION PROYECTO HUAWEI"/>
    <s v="22/02/2024 17:13:35"/>
    <s v="22/02/2024 17:15:50"/>
    <s v="Cerrado"/>
    <s v="CDP ANTIGUO 1"/>
    <s v="CDP ANTIGUO 2"/>
    <s v="22/02/2024 17:52:30"/>
    <s v="22/02/2024 23:50:00"/>
    <s v="SUPERVISION PROYECTO HUAWEI"/>
    <s v="SUPERVISION CRQ/OK"/>
    <d v="1899-12-30T00:36:40"/>
    <d v="1899-12-30T00:38:55"/>
    <d v="1899-12-30T00:02:15"/>
  </r>
  <r>
    <s v="INC000002631227"/>
    <s v="HOSTING VIRTUAL"/>
    <x v="6"/>
    <s v="SISTEMA OPERATIVO MICROSOFT"/>
    <s v="JAVIER CUEVAS"/>
    <s v="tct_jacuev"/>
    <s v="4-Menor/Localizado"/>
    <x v="0"/>
    <s v="Baja"/>
    <x v="1"/>
    <s v="TELEFONICA GLOBAL TECHNOLOGY S.A.AGENCIA EN CHILE"/>
    <s v="rEUNION COORDINACION OOB"/>
    <s v="22/02/2024 18:19:51"/>
    <s v="22/02/2024 18:20:41"/>
    <s v="Cerrado"/>
    <s v="TI"/>
    <s v="SISTEMAS OPERATIVOS"/>
    <s v="22/02/2024 18:22:37"/>
    <s v="22/02/2024 23:50:00"/>
    <s v="AUDITORIA"/>
    <s v="OK"/>
    <d v="1899-12-30T00:00:00"/>
    <d v="1899-12-30T00:02:46"/>
    <d v="1899-12-30T00:02:46"/>
  </r>
  <r>
    <s v="INC000002631231"/>
    <s v="HOSTING VIRTUAL"/>
    <x v="6"/>
    <s v="SISTEMA OPERATIVO MICROSOFT"/>
    <s v="JAVIER CUEVAS"/>
    <s v="tct_jacuev"/>
    <s v="4-Menor/Localizado"/>
    <x v="0"/>
    <s v="Baja"/>
    <x v="1"/>
    <s v="TELEFONICA GLOBAL TECHNOLOGY S.A.AGENCIA EN CHILE"/>
    <s v="REUNION SD MS"/>
    <s v="22/02/2024 18:20:55"/>
    <s v="22/02/2024 18:21:48"/>
    <s v="Cerrado"/>
    <s v="TI"/>
    <s v="SISTEMAS OPERATIVOS"/>
    <s v="22/02/2024 18:21:48"/>
    <s v="22/02/2024 23:50:00"/>
    <s v="COORDINACION"/>
    <s v="OK"/>
    <d v="1899-12-30T00:00:00"/>
    <d v="1899-12-30T00:00:53"/>
    <d v="1899-12-30T00:00:53"/>
  </r>
  <r>
    <s v="INC000002631235"/>
    <s v="HOSTING VIRTUAL"/>
    <x v="6"/>
    <s v="SISTEMA OPERATIVO MICROSOFT"/>
    <s v="JAVIER CUEVAS"/>
    <s v="tct_jacuev"/>
    <s v="4-Menor/Localizado"/>
    <x v="0"/>
    <s v="Baja"/>
    <x v="1"/>
    <s v="TELEFONICA GLOBAL TECHNOLOGY S.A.AGENCIA EN CHILE"/>
    <s v="MAQUINAS SOC"/>
    <s v="22/02/2024 18:23:16"/>
    <s v="22/02/2024 18:24:04"/>
    <s v="Cerrado"/>
    <s v="TI"/>
    <s v="SISTEMAS OPERATIVOS"/>
    <s v="22/02/2024 18:24:04"/>
    <s v="22/02/2024 23:50:00"/>
    <s v="ESTADO PARA APAGAR"/>
    <m/>
    <d v="1899-12-30T00:00:00"/>
    <d v="1899-12-30T00:00:48"/>
    <d v="1899-12-30T00:00:48"/>
  </r>
  <r>
    <s v="INC000002631244"/>
    <s v="HOUSING"/>
    <x v="11"/>
    <s v="APQ ACCESOS"/>
    <s v="JOSE G MARQUEZ MARCANO"/>
    <s v="tct_josmam"/>
    <s v="4-Menor/Localizado"/>
    <x v="0"/>
    <s v="Baja"/>
    <x v="1"/>
    <s v="TELEFONICA EMPRESAS DE CHILE SA"/>
    <s v="TOMA DE ALARMAS DE CLIENTES"/>
    <s v="22/02/2024 19:11:47"/>
    <s v="22/02/2024 19:12:28"/>
    <s v="Cerrado"/>
    <s v="CDP ANTIGUO 1"/>
    <s v="CDP ANTIGUO 2"/>
    <s v="22/02/2024 19:13:28"/>
    <s v="22/02/2024 23:50:00"/>
    <s v="TOMA DE ALARMAS DE CLIENTES"/>
    <s v="TOMA DE ALARMAS REALIZADAS"/>
    <d v="1899-12-30T00:00:45"/>
    <d v="1899-12-30T00:01:41"/>
    <d v="1899-12-30T00:00:56"/>
  </r>
  <r>
    <s v="INC000002631246"/>
    <s v="HOUSING"/>
    <x v="11"/>
    <s v="APQ ACCESOS"/>
    <s v="JOSE G MARQUEZ MARCANO"/>
    <s v="tct_josmam"/>
    <s v="4-Menor/Localizado"/>
    <x v="0"/>
    <s v="Baja"/>
    <x v="1"/>
    <s v="TELEFONICA EMPRESAS DE CHILE SA"/>
    <s v="RONDA Y REVISION DE SALAS 12:00"/>
    <s v="22/02/2024 19:16:03"/>
    <s v="22/02/2024 19:16:42"/>
    <s v="Cerrado"/>
    <s v="CDP ANTIGUO 1"/>
    <s v="CDP ANTIGUO 2"/>
    <s v="22/02/2024 19:17:58"/>
    <s v="22/02/2024 23:50:00"/>
    <s v="RONDA Y REVISION DE SALAS 12:00"/>
    <s v="RONDAS REALIZADAS"/>
    <d v="1899-12-30T00:00:58"/>
    <d v="1899-12-30T00:01:55"/>
    <d v="1899-12-30T00:00:57"/>
  </r>
  <r>
    <s v="INC000002631248"/>
    <s v="HOUSING"/>
    <x v="11"/>
    <s v="APQ ACCESOS"/>
    <s v="JOSE G MARQUEZ MARCANO"/>
    <s v="tct_josmam"/>
    <s v="4-Menor/Localizado"/>
    <x v="0"/>
    <s v="Baja"/>
    <x v="1"/>
    <s v="TELEFONICA EMPRESAS DE CHILE SA"/>
    <s v="RONDA Y REVISION DE SALAS 15:30"/>
    <s v="22/02/2024 19:18:24"/>
    <s v="22/02/2024 19:19:09"/>
    <s v="Cerrado"/>
    <s v="CDP ANTIGUO 1"/>
    <s v="CDP ANTIGUO 2"/>
    <s v="22/02/2024 19:20:16"/>
    <s v="22/02/2024 23:50:00"/>
    <s v="RONDA Y REVISION DE SALAS 15:30"/>
    <s v="RONDAS REALIZADAS"/>
    <d v="1899-12-30T00:00:52"/>
    <d v="1899-12-30T00:01:52"/>
    <d v="1899-12-30T00:01:00"/>
  </r>
  <r>
    <s v="INC000002631250"/>
    <s v="HOUSING"/>
    <x v="11"/>
    <s v="APQ ACCESOS"/>
    <s v="JOSE G MARQUEZ MARCANO"/>
    <s v="tct_josmam"/>
    <s v="4-Menor/Localizado"/>
    <x v="0"/>
    <s v="Baja"/>
    <x v="1"/>
    <s v="TELEFONICA EMPRESAS DE CHILE SA"/>
    <s v="RONDA Y REVISION DE SALAS 18:30"/>
    <s v="22/02/2024 19:20:32"/>
    <s v="22/02/2024 19:21:29"/>
    <s v="Cerrado"/>
    <s v="CDP ANTIGUO 1"/>
    <s v="CDP ANTIGUO 2"/>
    <s v="22/02/2024 19:22:32"/>
    <s v="22/02/2024 23:50:00"/>
    <s v="RONDA Y REVISION DE SALAS"/>
    <s v="RONDAS REALIZADAS"/>
    <d v="1899-12-30T00:00:50"/>
    <d v="1899-12-30T00:02:00"/>
    <d v="1899-12-30T00:01:10"/>
  </r>
  <r>
    <s v="INC000002631264"/>
    <s v="HOUSING"/>
    <x v="11"/>
    <s v="APQ ACCESOS"/>
    <s v="ALDO P VALENZUELA MUJICA"/>
    <s v="tct_avalen"/>
    <s v="2-Significativo/Amplio"/>
    <x v="2"/>
    <s v="Alta"/>
    <x v="1"/>
    <s v="TELEFONICA EMPRESAS DE CHILE SA"/>
    <s v="SUPERVISION Ingreso de nuevo HSM - CCA"/>
    <s v="23/02/2024 0:36:06"/>
    <s v="23/02/2024 0:36:08"/>
    <s v="Cerrado"/>
    <s v="CDP ANTIGUO 1"/>
    <s v="CDP ANTIGUO 2"/>
    <s v="23/02/2024 0:37:45"/>
    <s v="23/02/2024 23:50:00"/>
    <s v="SUPERVISION Ingreso de nuevo HSM - CCA"/>
    <s v="SE REALIZA SUPERVISION"/>
    <d v="1899-12-30T00:01:09"/>
    <d v="1899-12-30T00:01:39"/>
    <d v="1899-12-30T00:00:30"/>
  </r>
  <r>
    <s v="INC000002631266"/>
    <s v="HOUSING"/>
    <x v="11"/>
    <s v="APQ ACCESOS"/>
    <s v="ALDO P VALENZUELA MUJICA"/>
    <s v="tct_avalen"/>
    <s v="2-Significativo/Amplio"/>
    <x v="2"/>
    <s v="Alta"/>
    <x v="1"/>
    <s v="TELEFONICA EMPRESAS DE CHILE SA"/>
    <s v="SUPERVISION INCIDENTE /Movimiento de servidores Stand alone / NXS"/>
    <s v="23/02/2024 0:39:05"/>
    <s v="23/02/2024 0:40:41"/>
    <s v="Cerrado"/>
    <s v="CDP ANTIGUO 1"/>
    <s v="CDP ANTIGUO 2"/>
    <s v="23/02/2024 0:42:32"/>
    <s v="23/02/2024 23:50:00"/>
    <s v="SUPERVISION INCIDENTE /Movimiento de servidores Stand alone / NXS"/>
    <s v="SE REALIZA SUPERVISION"/>
    <d v="1899-12-30T00:01:29"/>
    <d v="1899-12-30T00:03:27"/>
    <d v="1899-12-30T00:01:58"/>
  </r>
  <r>
    <s v="INC000002631268"/>
    <s v="HOUSING"/>
    <x v="11"/>
    <s v="APQ ACCESOS"/>
    <s v="ALDO P VALENZUELA MUJICA"/>
    <s v="tct_avalen"/>
    <s v="2-Significativo/Amplio"/>
    <x v="2"/>
    <s v="Alta"/>
    <x v="1"/>
    <s v="TELEFONICA EMPRESAS DE CHILE SA"/>
    <s v="RONDA Y REVISION DE SALAS TECNICAS"/>
    <s v="23/02/2024 0:48:51"/>
    <s v="23/02/2024 0:51:31"/>
    <s v="Cerrado"/>
    <s v="CDP ANTIGUO 1"/>
    <s v="CDP ANTIGUO 2"/>
    <s v="23/02/2024 0:53:36"/>
    <s v="23/02/2024 23:50:00"/>
    <s v="RONDA Y REVISION DE SALAS TECNICAS"/>
    <s v="SE REALIZA RONDA"/>
    <d v="1899-12-30T00:01:34"/>
    <d v="1899-12-30T00:04:45"/>
    <d v="1899-12-30T00:03:11"/>
  </r>
  <r>
    <s v="INC000002631270"/>
    <s v="HOUSING"/>
    <x v="11"/>
    <s v="APQ ACCESOS"/>
    <s v="ALDO P VALENZUELA MUJICA"/>
    <s v="tct_avalen"/>
    <s v="2-Significativo/Amplio"/>
    <x v="2"/>
    <s v="Alta"/>
    <x v="1"/>
    <s v="TELEFONICA EMPRESAS DE CHILE SA"/>
    <s v="TOMA DE ALARMAS DE CLIENTE"/>
    <s v="23/02/2024 0:54:02"/>
    <s v="23/02/2024 0:55:03"/>
    <s v="Cerrado"/>
    <s v="CDP ANTIGUO 1"/>
    <s v="CDP ANTIGUO 2"/>
    <s v="23/02/2024 0:56:28"/>
    <s v="23/02/2024 23:50:00"/>
    <s v="TOMA DE ALARMAS DE CLIENTE"/>
    <s v="SE REALIZA TOMA DE ALARMAS"/>
    <d v="1899-12-30T00:00:56"/>
    <d v="1899-12-30T00:02:26"/>
    <d v="1899-12-30T00:01:30"/>
  </r>
  <r>
    <s v="INC000002631289"/>
    <s v="SAP"/>
    <x v="9"/>
    <s v="CLOUD SAP HANA"/>
    <s v="NICOLAS A SAAVEDRA EGUILUZ"/>
    <s v="tct_nsaave"/>
    <s v="4-Menor/Localizado"/>
    <x v="0"/>
    <s v="Baja"/>
    <x v="1"/>
    <s v="TELEFONICA EMPRESAS DE CHILE SA"/>
    <s v="Checklist Diario Clientes 23.02.24"/>
    <s v="23/02/2024 8:18:28"/>
    <s v="23/02/2024 8:19:34"/>
    <s v="Cerrado"/>
    <s v="Service"/>
    <s v="Internal"/>
    <s v="23/02/2024 8:20:49"/>
    <s v="23/02/2024 23:50:00"/>
    <s v="Se realiza Checklist Diario de los clientes; _x000a_HDC_x000a_NUTRISCO"/>
    <s v="Se realiza Checklist Diario de los clientes; _x000a_HDC_x000a_NUTRISCO"/>
    <d v="1899-12-30T00:00:00"/>
    <d v="1899-12-30T00:02:21"/>
    <d v="1899-12-30T00:02:21"/>
  </r>
  <r>
    <s v="INC000002631322"/>
    <s v="MONITOREO"/>
    <x v="6"/>
    <s v="SM OPERACIONES"/>
    <s v="ALEJANDRO ACEVEDO VALENZUELA"/>
    <s v="tct_decruz"/>
    <s v="4-Menor/Localizado"/>
    <x v="1"/>
    <s v="Media"/>
    <x v="1"/>
    <s v="FUNDACION INSTITUTO PROFESIONAL DUOC UC"/>
    <s v="ERROR EN REPORTE Exchange Server Health Report - 02/22/2024 17:10:02 DuocN7"/>
    <s v="22/02/2024 17:23:52"/>
    <s v="22/02/2024 17:27:11"/>
    <s v="Cerrado"/>
    <s v="TI"/>
    <s v="SISTEMAS OPERATIVOS"/>
    <s v="22/02/2024 22:02:01"/>
    <s v="22/02/2024 23:50:00"/>
    <s v="PRO-EXCH-07_x0009_CasaCentral_x0009_Mailbox_x0009_Exchange 2016_x0009_Pass_x0009_Pass_x0009_101_x0009_Could not test service health. _x0009_Could not test service health. _x0009_Could not test service health. _x0009_Could not test service health."/>
    <s v=". Se realiza verificación nodo7 realizándose reinicio de servicios  Exchange quedando operativo. Informe Exchange server Health Report exitoso."/>
    <d v="1899-12-30T03:24:55"/>
    <d v="1899-12-30T04:38:09"/>
    <d v="1899-12-30T01:13:14"/>
  </r>
  <r>
    <s v="INC000002631355"/>
    <s v="VPN IP - MPLS"/>
    <x v="3"/>
    <s v="GESTION HD"/>
    <s v="DEIBY Y SANTOYO MONTEROLA"/>
    <s v="frp_rreyes"/>
    <s v="3-Moderado/Limitado"/>
    <x v="1"/>
    <s v="Media"/>
    <x v="1"/>
    <s v="CELMEDIA S A"/>
    <s v="HD / Celmedia//drp 3 vms"/>
    <s v="22/02/2024 17:28:34"/>
    <s v="22/02/2024 17:30:33"/>
    <s v="Cerrado"/>
    <s v="CDP ANTIGUO 1"/>
    <s v="CDP ANTIGUO 2"/>
    <s v="23/02/2024 16:32:12"/>
    <s v="23/02/2024 23:50:00"/>
    <s v="PREVENTIVO: NO_x000a_CODIGO DE SERVICIO:_x000a_DIRECCION:_x000a_QUIEN REPORTA: ONIAS DEL CARMEN_x000a_CONTACTO EN TERRENO:_x000a_PROBLEMA:_x000a_REQUERIMIENTO:_x000a__x000a_Buenas tardes favor crear ticket para cliente Celmedia a fin de aprovisionar organización para 3 virtual machine que serán replic"/>
    <s v="FASE RESOLUCIÓN Y RECUPERACIÓN_x000a__x000a_Se efectúa contacto con cliente:N/A_x000a__x000a_Teléfono de contacto:N/A_x000a__x000a_Acciones realizadas: Se realiza la carga del contrato en el cliente y se valida los recursos solicitados._x000a__x000a_Solución paliativa o definitiva:N/A_x000a__x000a_Acciones de Mej"/>
    <d v="1899-12-30T21:59:38"/>
    <d v="1899-12-30T23:03:38"/>
    <d v="1899-12-30T01:04:00"/>
  </r>
  <r>
    <s v="INC000002631416"/>
    <s v="VPN IP - MPLS"/>
    <x v="3"/>
    <s v="GESTION HD"/>
    <s v="ANGEL CASTRO CABRERA"/>
    <s v="frp_pcamay"/>
    <s v="3-Moderado/Limitado"/>
    <x v="1"/>
    <s v="Media"/>
    <x v="1"/>
    <s v="TELEFONICA GLOBAL TECHNOLOGY S.A.AGENCIA EN CHILE"/>
    <s v="HD/Importar a VDC de CLIENTE embonor vm restaurada"/>
    <s v="22/02/2024 17:55:59"/>
    <s v="22/02/2024 17:56:53"/>
    <s v="Cerrado"/>
    <s v="CDP ANTIGUO 1"/>
    <s v="CDP ANTIGUO 2"/>
    <s v="26/02/2024 18:30:25"/>
    <s v="26/02/2024 23:50:00"/>
    <s v="PREVENTIVO: NO_x000a_CODIGO DE SERVICIO:_x000a_DIRECCION:_x000a_QUIEN REPORTA:_x000a_Rodrigo Vásquez Muñoz +56 97411 3060 _x000a_CONTACTO EN TERRENO:_x000a_PROBLEMA:_x000a_REQUERIMIENTO: Solicito de vuestro apoyo para crear ticket como REQUERIMIENTO y en estado PENDIENTE._x000a__x000a_ _x000a__x000a_BANDEJA:  TELEFONIC"/>
    <s v="Se efectúa contacto con cliente: Rodrigo Vasquez - Rodrigo Quiroz_x000a_Teléfono de contacto: Via correo_x000a_Acciones realizadas: Se configuran 8 CPU y  8 GB RAM para importar servidor, ya se encuentra en tenant de cliente. Se destaca que servidor restaurado no pr"/>
    <d v="1900-01-02T21:35:16"/>
    <d v="1900-01-03T00:34:26"/>
    <d v="1899-12-30T02:59:10"/>
  </r>
  <r>
    <s v="INC000002631418"/>
    <s v="TICKET-INTELIGENTE"/>
    <x v="6"/>
    <s v="GESTION TI"/>
    <s v="RICARDO R GALLEGOS OYANEDER"/>
    <s v="USR_TSIGHT"/>
    <s v="1-Extenso/Generalizado"/>
    <x v="0"/>
    <s v="Baja"/>
    <x v="3"/>
    <s v="PRODINSA 2"/>
    <s v="prodin01 - apposv_vm TICKET AUTOMATICO"/>
    <s v="22/02/2024 17:56:33"/>
    <s v="22/02/2024 17:56:33"/>
    <s v="Cerrado"/>
    <s v="TRUESIGHT"/>
    <s v="TRUESIGHT"/>
    <s v="23/02/2024 14:33:57"/>
    <s v="23/02/2024 23:50:00"/>
    <s v="PREVENTIVO=SI_x000a_CODIGO DE SERVICIO=apposv_VM_x000a_DIRECCION=NULL_x000a_CIUDAD=NULL_x000a_COMUNA LOCAL=_x000a_REGION=NULL_x000a_QUIEN REPORTA=Ticket automático_x000a_CONTACTO EN TERRENO=_x000a_PROBLEMA=Node PRODIN01 - apposv_VM is Down_x000a_REQUERIMIENTO=_x000a_EQUIPOS ENERGIZADO O REINICIADO=_x000a_HORARIO DE ATE"/>
    <s v="Se efectúa contacto con cliente: N/A_x000a_Teléfono de contacto: N/A_x000a_Acciones realizadas: Apagado controlado y ejecutado area de Virtualización a solicitud de TAM por baja de servicios._x000a_Solución paliativa o definitiva: N/A_x000a_Acciones de Mejora, Recomendaciones:"/>
    <d v="1899-12-30T20:33:01"/>
    <d v="1899-12-30T20:37:24"/>
    <d v="1899-12-30T00:04:23"/>
  </r>
  <r>
    <s v="INC000002631779"/>
    <s v="TICKET-INTELIGENTE"/>
    <x v="6"/>
    <s v="GESTION TI"/>
    <s v="RICARDO R GALLEGOS OYANEDER"/>
    <s v="USR_TSIGHT"/>
    <s v="1-Extenso/Generalizado"/>
    <x v="0"/>
    <s v="Baja"/>
    <x v="3"/>
    <s v="COAGRA S A"/>
    <s v="coagra01 - sap_prod_e_vm TICKET AUTOMATICO"/>
    <s v="22/02/2024 22:14:09"/>
    <s v="22/02/2024 22:14:09"/>
    <s v="Cerrado"/>
    <s v="TRUESIGHT"/>
    <s v="TRUESIGHT"/>
    <s v="23/02/2024 2:26:45"/>
    <s v="23/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07:28"/>
    <d v="1899-12-30T04:12:36"/>
    <d v="1899-12-30T00:05:08"/>
  </r>
  <r>
    <s v="INC000002631819"/>
    <s v="TICKET-INTELIGENTE"/>
    <x v="6"/>
    <s v="GESTION TI"/>
    <s v="SEBASTIAN I ACUÑA GUZMAN"/>
    <s v="USR_TSIGHT"/>
    <s v="1-Extenso/Generalizado"/>
    <x v="0"/>
    <s v="Baja"/>
    <x v="3"/>
    <s v="TELEFONICA EMPRESAS DE CHILE SA"/>
    <s v="cmdb - aii_soc_01_clone TICKET AUTOMATICO"/>
    <s v="22/02/2024 22:26:12"/>
    <s v="22/02/2024 22:26:12"/>
    <s v="Cerrado"/>
    <s v="TI"/>
    <s v="SISTEMAS OPERATIVOS"/>
    <s v="22/02/2024 23:48:26"/>
    <s v="22/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alarmado, encontrando que el proceso con más uso de ram corresponde a uwsgi._x000a__x000a_Se ve un alto consumo de ram sostenido en el tiempo, pero este no supera el 90% según la gráfica adjunta._x000a__x000a_No se ven problemas de rendimiento en el servid"/>
    <d v="1899-12-30T01:15:55"/>
    <d v="1899-12-30T01:22:14"/>
    <d v="1899-12-30T00:06:19"/>
  </r>
  <r>
    <s v="INC000002632109"/>
    <s v="TICKET-INTELIGENTE"/>
    <x v="6"/>
    <s v="GESTION TI"/>
    <s v="RICARDO R GALLEGOS OYANEDER"/>
    <s v="USR_TSIGHT"/>
    <s v="1-Extenso/Generalizado"/>
    <x v="0"/>
    <s v="Baja"/>
    <x v="3"/>
    <s v="FUNDACION INSTITUTO PROFESIONAL DUOC UC"/>
    <s v="fiprdu01 - controlver01-2k23 TICKET AUTOMATICO"/>
    <s v="23/02/2024 4:06:31"/>
    <s v="23/02/2024 4:06:31"/>
    <s v="Cerrado"/>
    <s v="TRUESIGHT"/>
    <s v="TRUESIGHT"/>
    <s v="23/02/2024 11:31:26"/>
    <s v="23/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efectúa contacto con cliente: N/A_x000a_Teléfono de contacto: N/A_x000a_Acciones realizadas: Reinicio de servidor controlado, servidor responde correctamente, alarma liberada._x000a_Solución paliativa o definitiva: Comportamiento normal._x000a_Acciones de Mejora, Recomendaci"/>
    <d v="1899-12-30T07:22:36"/>
    <d v="1899-12-30T07:24:55"/>
    <d v="1899-12-30T00:02:19"/>
  </r>
  <r>
    <s v="INC000002632320"/>
    <s v="VPN IP - MPLS"/>
    <x v="1"/>
    <s v="GESTION CALL CENTER"/>
    <s v="JAVIERA A UMAÑA YEVENES"/>
    <s v="frp_rvilel"/>
    <s v="4-Menor/Localizado"/>
    <x v="0"/>
    <s v="Baja"/>
    <x v="1"/>
    <s v="EXPORTADORES DEL AGRO S A"/>
    <s v="CALL CENTER / REQUERIMIENTO"/>
    <s v="23/02/2024 9:21:33"/>
    <s v="23/02/2024 9:22:58"/>
    <s v="Cerrado"/>
    <s v="COMUNICACIONES"/>
    <s v="EQUIPOS DATOS"/>
    <s v="26/02/2024 16:07:46"/>
    <s v="26/02/2024 23:50:00"/>
    <s v="PREVENTIVO: NO_x000a_CODIGO DE SERVICIO: VPF1879080_x000a_DIRECCION: Senador Jaime Guzmán Errazuriz 3180,Renca,Santiago_x0009__x000a_QUIEN REPORTA: MOISES GONZALEZ - 954237769_x000a_CONTACTO EN TERRENO: MOISES GONZALEZ - 954237769_x000a_PROBLEMA: _x000a_REQUERIMIENTO: OFFICE 365_x000a_EQUIPOS ENERGIZA"/>
    <s v="FASE RESOLUCIÓN Y RECUPERACIÓN_x000a__x000a_Se efectúa contacto con cliente: Patricio Aranibar_x000a__x000a_Teléfono de contacto: (56 2) 25307700 - Anexo 715_x000a__x000a_Acciones realizadas: sin acciones realizadas, normalizado sin intervención_x000a__x000a_Solución paliativa o definitiva: definitiva"/>
    <d v="1900-01-02T05:49:27"/>
    <d v="1900-01-02T06:46:13"/>
    <d v="1899-12-30T00:56:46"/>
  </r>
  <r>
    <s v="INC000002632325"/>
    <s v="HOUSING"/>
    <x v="14"/>
    <s v="BELIEVE"/>
    <s v="RENE E VILLEGAS CARREÑO"/>
    <s v="frp_xgambo"/>
    <s v="3-Moderado/Limitado"/>
    <x v="1"/>
    <s v="Media"/>
    <x v="1"/>
    <s v="IDOM INGENIERIA Y CONSULTORIA S.A. AGENCIA EN CHILE"/>
    <s v="GESTION DATACENTER/ ACCESOS / Nabiax"/>
    <s v="23/02/2024 10:16:38"/>
    <s v="23/02/2024 10:22:08"/>
    <s v="Cerrado"/>
    <s v="CDP ANTIGUO 1"/>
    <s v="CDP ANTIGUO 2"/>
    <s v="23/02/2024 11:15:53"/>
    <s v="23/02/2024 23:50:00"/>
    <s v="EMPRESA: Nabiax_x000a_CÓDIGO DE SERVICIO: _x000a_DIRECCIÓN: Calle San Martin #50, Santiago Centro, Santiago_x000a_NOMBRE DE QUIEN REPORTA: Daniel Rodriguez_x000a_TELÉFONO DE QUIEN REPORTA:   5697829 7978_x000a_NOMBRE DE CONTACTO EN TERRENO: _x000a_REQUERIMIENTO :   Arreglo de palmeta piso"/>
    <s v="ACCESOS AUTORIZADOS"/>
    <d v="1899-12-30T00:47:38"/>
    <d v="1899-12-30T00:59:15"/>
    <d v="1899-12-30T00:11:37"/>
  </r>
  <r>
    <s v="INC000002632434"/>
    <s v="HOUSING"/>
    <x v="8"/>
    <s v="BELIEVE"/>
    <s v="FERNEY D GARZON PEÑA"/>
    <s v="frp_jcarri"/>
    <s v="3-Moderado/Limitado"/>
    <x v="1"/>
    <s v="Media"/>
    <x v="1"/>
    <s v="TELEFONICA EMPRESAS DE CHILE SA"/>
    <s v="GESTION DATACENTER/ ACCESOS /DXC"/>
    <s v="23/02/2024 9:45:51"/>
    <s v="23/02/2024 9:47:44"/>
    <s v="Cerrado"/>
    <s v="COMUNICACIONES"/>
    <s v="VPN IP - MPLS"/>
    <s v="23/02/2024 10:07:01"/>
    <s v="23/02/2024 23:50:00"/>
    <s v="EMPRESA:DXC_x000a_CÓDIGO DE SERVICIO: _x000a_DIRECCIÓN:AV. Presidente Prieto #226, Paine, Santiago_x000a_NOMBRE DE QUIEN REPORTA:Ferney Garzon_x000a_TELÉFONO DE QUIEN REPORTA:56 2 25774418_x000a_NOMBRE DE CONTACTO EN TERRENO: _x000a_REQUERIMIENTO:Ingreso de FW Internet DC Paine _x000a_EQUIPOS EN"/>
    <m/>
    <d v="1899-12-30T00:00:00"/>
    <d v="1899-12-30T00:21:10"/>
    <d v="1899-12-30T00:21:10"/>
  </r>
  <r>
    <s v="INC000002632456"/>
    <s v="HOUSING"/>
    <x v="13"/>
    <s v="BELIEVE"/>
    <s v="RENE E VILLEGAS CARREÑO"/>
    <s v="frp_jcarri"/>
    <s v="3-Moderado/Limitado"/>
    <x v="1"/>
    <s v="Media"/>
    <x v="1"/>
    <s v="FARMACIAS AHUMADA S.A."/>
    <s v="GESTION DATACENTER/ ACCESOS /FARMACIAS AHUMADA S.A."/>
    <s v="23/02/2024 10:10:05"/>
    <s v="23/02/2024 10:11:24"/>
    <s v="Cerrado"/>
    <s v="COMUNICACIONES"/>
    <s v="VPN IP - MPLS"/>
    <s v="23/02/2024 10:34:46"/>
    <s v="23/02/2024 23:50:00"/>
    <s v="EMPRESA:FARMACIA AHUMADA S.A._x000a_CÓDIGO DE SERVICIO: _x000a_DIRECCIÓN:Av. Apoquindo #7071, Las Condes, Santiago_x000a_NOMBRE DE QUIEN REPORTA:Farmacias Ahumada_x000a_TELÉFONO DE QUIEN REPORTA:569 8560 8952_x000a_NOMBRE DE CONTACTO EN TERRENO: _x000a_REQUERIMIENTO:Reinicio controlador de"/>
    <s v="Estimados. _x000a__x000a_Accesos se encuentran gestionados y autorizados para personal descrito en planilla adjunta. _x000a__x000a_Nota: Favor de asistir con sus elementos de seguridad según aplique. _x000a__x000a_Nota 2: Recordar que el acceso a salas MULTIPORTADOR, SDH o M8 estan fuera d"/>
    <d v="1899-12-30T00:17:13"/>
    <d v="1899-12-30T00:24:41"/>
    <d v="1899-12-30T00:07:28"/>
  </r>
  <r>
    <s v="INC000002632590"/>
    <s v="TICKET-INTELIGENTE"/>
    <x v="6"/>
    <s v="GESTION TI"/>
    <s v="PAUL A SEPULVEDA ALVAREZ"/>
    <s v="USR_TSIGHT"/>
    <s v="1-Extenso/Generalizado"/>
    <x v="0"/>
    <s v="Baja"/>
    <x v="3"/>
    <s v="TELEFONICA EMPRESAS DE CHILE SA"/>
    <s v="mdm - mdm_sql_srss TICKET AUTOMATICO"/>
    <s v="23/02/2024 11:52:48"/>
    <s v="23/02/2024 11:52:48"/>
    <s v="Cerrado"/>
    <s v="TRUESIGHT"/>
    <s v="TRUESIGHT"/>
    <s v="23/02/2024 15:09:33"/>
    <s v="23/02/2024 23:50:00"/>
    <s v="PREVENTIVO=SI_x000a_CODIGO DE SERVICIO=MDM_SQL_SRSS_x000a_DIRECCION=NULL_x000a_CIUDAD=NULL_x000a_COMUNA LOCAL=_x000a_REGION=NULL_x000a_QUIEN REPORTA=Ticket automático_x000a_CONTACTO EN TERRENO=_x000a_PROBLEMA=Node MDM - MDM_SQL_SRSS is Down_x000a_REQUERIMIENTO=_x000a_EQUIPOS ENERGIZADO O REINICIADO=_x000a_HORARIO DE AT"/>
    <s v="Cliente solicita apagado de equipo._x000a_se solicita mantencion del punto en monitoreo con folio INC000002633217"/>
    <d v="1899-12-30T03:03:08"/>
    <d v="1899-12-30T03:16:45"/>
    <d v="1899-12-30T00:13:37"/>
  </r>
  <r>
    <s v="INC000002632608"/>
    <s v="VPN IP - MPLS"/>
    <x v="9"/>
    <s v="GESTION HD"/>
    <s v="NICOLAS A SAAVEDRA EGUILUZ"/>
    <s v="frp_fpetro"/>
    <s v="3-Moderado/Limitado"/>
    <x v="1"/>
    <s v="Media"/>
    <x v="1"/>
    <s v="COAGRA S A"/>
    <s v="HD/_x000a_RV: SAP intermitente"/>
    <s v="23/02/2024 10:35:53"/>
    <s v="23/02/2024 10:37:46"/>
    <s v="Cerrado"/>
    <s v="CDP ANTIGUO 1"/>
    <s v="CDP ANTIGUO 2"/>
    <s v="23/02/2024 11:13:11"/>
    <s v="23/02/2024 23:50:00"/>
    <s v="PREVENTIVO: NO_x000a_CODIGO DE SERVICIO: _x000a_DIRECCION:_x000a_QUIEN REPORTA: Nicolás Saavedra Eguiluz  56 9 6187 5469_x000a_CONTACTO EN TERRENO: Nicolás Saavedra Eguiluz  56 9 6187 5469_x000a__x000a_REQUERIMIENTO:_x000a__x000a_Tenemos problemas para acceder al ambiente desarrollo de Sap._x000a__x000a_Si nos pu"/>
    <s v="Te cuento que ya fue corregido este dump."/>
    <d v="1899-12-30T00:00:00"/>
    <d v="1899-12-30T00:37:18"/>
    <d v="1899-12-30T00:37:18"/>
  </r>
  <r>
    <s v="INC000002632617"/>
    <s v="SAP"/>
    <x v="9"/>
    <s v="GESTION HD"/>
    <s v="NICOLAS A SAAVEDRA EGUILUZ"/>
    <s v="frp_kefern"/>
    <s v="3-Moderado/Limitado"/>
    <x v="1"/>
    <s v="Media"/>
    <x v="1"/>
    <s v="TELEFONICA GLOBAL TECHNOLOGY S.A.AGENCIA EN CHILE"/>
    <s v="HD | Mensaje de SAP"/>
    <s v="23/02/2024 11:01:37"/>
    <s v="23/02/2024 11:03:29"/>
    <s v="Cerrado"/>
    <s v="Service"/>
    <s v="Internal"/>
    <s v="23/02/2024 11:42:14"/>
    <s v="23/02/2024 23:50:00"/>
    <s v="PREVENTIVO: NO_x000a_CODIGO DE SERVICIO:_x000a_DIRECCION:_x000a_QUIEN REPORTA:Nicolás Saavedra Eguiluz +56 9 6187 5469_x000a_CONTACTO EN TERRENO:_x000a_PROBLEMA:_x000a_REQUERIMIENTO:Estimados Help Desk_x000a__x000a_Favor generar ticket en base a requerimiento de cliente HOGAR DE CRISTYO_x000a__x000a_Dejar en band"/>
    <s v="Ya corregí este error, esto se debía a que próximamente caducaría un certificado, el cual ya actualice."/>
    <d v="1899-12-30T00:00:00"/>
    <d v="1899-12-30T00:40:37"/>
    <d v="1899-12-30T00:40:37"/>
  </r>
  <r>
    <s v="INC000002632619"/>
    <s v="SAP"/>
    <x v="9"/>
    <s v="GESTION HD"/>
    <s v="NICOLAS A SAAVEDRA EGUILUZ"/>
    <s v="frp_fpetro"/>
    <s v="3-Moderado/Limitado"/>
    <x v="1"/>
    <s v="Media"/>
    <x v="1"/>
    <s v="COAGRA S A"/>
    <s v="HD/_x000a_RV: Descripción: Asigna cuentas a Balance. DEEK953022"/>
    <s v="23/02/2024 11:04:21"/>
    <s v="23/02/2024 11:06:04"/>
    <s v="Cerrado"/>
    <s v="Service"/>
    <s v="Internal"/>
    <s v="23/02/2024 11:40:46"/>
    <s v="23/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3022_x000a_Descripci"/>
    <s v="La orden DEEK953022 fue importada exitosamente en PRD"/>
    <d v="1899-12-30T00:00:00"/>
    <d v="1899-12-30T00:36:25"/>
    <d v="1899-12-30T00:36:25"/>
  </r>
  <r>
    <s v="INC000002632622"/>
    <s v="VPN IP - MPLS"/>
    <x v="2"/>
    <s v="GESTION HD"/>
    <s v="PATRICIO A CASTILLO GONZALEZ"/>
    <s v="frp_jceval"/>
    <s v="4-Menor/Localizado"/>
    <x v="0"/>
    <s v="Baja"/>
    <x v="1"/>
    <s v="BANCO DEL ESTADO DE CHILE"/>
    <s v="MESA/"/>
    <s v="23/02/2024 11:08:02"/>
    <s v="23/02/2024 11:10:35"/>
    <s v="Cerrado"/>
    <s v="CDP ANTIGUO 1"/>
    <s v="CDP ANTIGUO 2"/>
    <s v="23/02/2024 11:51:48"/>
    <s v="23/02/2024 23:50:00"/>
    <s v="PREVENTIVO: NO_x000a_CODIGO DE SERVICIO: -_x000a_DIRECCION:SAN MARTIN 50, 2DO PISO SANTIAGO_x000a_QUIEN REPORTA: Roberto Aton - 979487645_x000a_CONTACTO EN TERRENO: Roberto Aton - 979487645_x000a_PROBLEMA:_x000a_REQUERIMIENTO:CAMBIO DE MEDIOS MAGNETICOS_x000a_EQUIPOS ENERGIZADO/REINICIADO:no apl"/>
    <m/>
    <d v="1899-12-30T00:00:22"/>
    <d v="1899-12-30T00:43:46"/>
    <d v="1899-12-30T00:43:24"/>
  </r>
  <r>
    <s v="INC000002632628"/>
    <s v="VPN IP - MPLS"/>
    <x v="7"/>
    <s v="GESTION HD"/>
    <s v="GUSTAVO AVILA VERA"/>
    <s v="frp_kefern"/>
    <s v="3-Moderado/Limitado"/>
    <x v="1"/>
    <s v="Media"/>
    <x v="1"/>
    <s v="MARITIMA VALPARAISO CHILE"/>
    <s v="HD | Agregar registro a servidor DNS"/>
    <s v="23/02/2024 11:25:08"/>
    <s v="23/02/2024 11:27:04"/>
    <s v="Cerrado"/>
    <s v="CDP ANTIGUO 1"/>
    <s v="CDP ANTIGUO 2"/>
    <s v="23/02/2024 14:36:22"/>
    <s v="23/02/2024 23:50:00"/>
    <s v="PREVENTIVO: NO_x000a_CODIGO DE SERVICIO:_x000a_DIRECCION:_x000a_QUIEN REPORTA:Héctor Sandoval  +56 (32) 260 7124 - Anexo 7124_x000a_CONTACTO EN TERRENO:_x000a_PROBLEMA:_x000a_REQUERIMIENTO:Estimados(as) buenos días,_x000a_Por favor su ayuda para agregar los siguientes registros al servidor DNS"/>
    <s v="Se configura los registros DNS"/>
    <d v="1899-12-30T01:34:52"/>
    <d v="1899-12-30T03:11:14"/>
    <d v="1899-12-30T01:36:22"/>
  </r>
  <r>
    <s v="INC000002632636"/>
    <s v="VPN IP - MPLS"/>
    <x v="7"/>
    <s v="GESTION HD"/>
    <s v="SEBASTIAN I ACUÑA GUZMAN"/>
    <s v="frp_fpetro"/>
    <s v="3-Moderado/Limitado"/>
    <x v="1"/>
    <s v="Media"/>
    <x v="1"/>
    <s v="CAMARA DE COMERCIO DE SANTIAGO A G"/>
    <s v="HD/RE: REPORTE OPENSCAP -CCS- SEGURIDAD DE SISTEMA OPERATIVO BASE."/>
    <s v="23/02/2024 11:29:17"/>
    <s v="23/02/2024 11:31:26"/>
    <s v="Cerrado"/>
    <s v="TI"/>
    <s v="SISTEMAS OPERATIVOS"/>
    <s v="23/02/2024 16:47:46"/>
    <s v="23/02/2024 23:50:00"/>
    <s v="PREVENTIVO: NO_x000a_CODIGO DE SERVICIO:_x000a_DIRECCION:_x000a_QUIEN REPORTA:_x000a_CONTACTO EN TERRENO:_x000a__x000a_REQUERIMIENTO:_x000a__x000a_Favor realzar las configuraciones Openscan en el nuevo servidor de_x000a_pruebas weblogic._x000a_Se configuró una VM con Oracle Linux 9.3 y se instaló weblogic 14.1.1."/>
    <s v="Se responden todas las consultas realizadas por cliente. Se adjunta correo con toda la información."/>
    <d v="1899-12-30T00:00:00"/>
    <d v="1899-12-30T05:18:29"/>
    <d v="1899-12-30T05:18:29"/>
  </r>
  <r>
    <s v="INC000002632644"/>
    <s v="VPN IP - MPLS"/>
    <x v="17"/>
    <s v="GESTION HD"/>
    <s v="RODRIGO VÁSQUEZ MUÑOZ"/>
    <s v="frp_kefern"/>
    <s v="3-Moderado/Limitado"/>
    <x v="1"/>
    <s v="Media"/>
    <x v="1"/>
    <s v="ACMA S.A."/>
    <s v="HD | Ejecutar respaldo FULL servidor ACP"/>
    <s v="23/02/2024 11:42:48"/>
    <s v="23/02/2024 11:44:49"/>
    <s v="Cerrado"/>
    <s v="CDP ANTIGUO 1"/>
    <s v="CDP ANTIGUO 2"/>
    <s v="24/02/2024 8:37:26"/>
    <s v="24/02/2024 23:50:00"/>
    <s v="PREVENTIVO: NO_x000a_CODIGO DE SERVICIO:10.68.133.174_x000a_DIRECCION:_x000a_QUIEN REPORTA:Ewald Galaz Millaleo +56 9 8510 0702 _x000a_CONTACTO EN TERRENO:_x000a_PROBLEMA:_x000a_REQUERIMIENTO:Estimados Help Desk_x000a__x000a_Favor generar ticket en base a requerimiento de cliente Acma._x000a__x000a_Dejar en bande"/>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0T16:40:32"/>
    <d v="1899-12-30T20:54:38"/>
    <d v="1899-12-30T04:14:06"/>
  </r>
  <r>
    <s v="INC000002632661"/>
    <s v="HOSTING VIRTUAL"/>
    <x v="6"/>
    <s v="SECURITY MANAGER"/>
    <s v="ALEJANDRO ACEVEDO VALENZUELA"/>
    <s v="tct_smmart"/>
    <s v="4-Menor/Localizado"/>
    <x v="0"/>
    <s v="Baja"/>
    <x v="1"/>
    <s v="TELEFONICA CYBERSECURITY TECH CHILE SPA"/>
    <s v="Validar Servidores SOC Windows - INC000002632661"/>
    <s v="23/02/2024 12:30:05"/>
    <s v="23/02/2024 12:31:38"/>
    <s v="Cerrado"/>
    <s v="Hardware de Redes"/>
    <s v="Cable"/>
    <s v="26/02/2024 12:27:13"/>
    <s v="26/02/2024 23:50:00"/>
    <s v="Estimada @DENISE CRUZAT ETCHEBERRY buena tarde, _x000a__x000a_Favor requiero de tu ayuda para que nos puedan entregar el listado completo de servidores Windows que nos administran a SOC con la siguiente informacion:_x000a__x000a_-_x0009_Nombre de equipo_x000a_-_x0009_S.O_x000a_-_x0009_Ip´s Configuradas"/>
    <s v="Se adjunta información solicitada información de servidores administrados SOC."/>
    <d v="1900-01-01T19:31:17"/>
    <d v="1900-01-01T23:57:08"/>
    <d v="1899-12-30T04:25:51"/>
  </r>
  <r>
    <s v="INC000002632663"/>
    <s v="VPN IP - MPLS"/>
    <x v="6"/>
    <s v="GESTION HD"/>
    <s v="RICARDO R GALLEGOS OYANEDER"/>
    <s v="frp_fpetro"/>
    <s v="3-Moderado/Limitado"/>
    <x v="1"/>
    <s v="Media"/>
    <x v="1"/>
    <s v="TELEFONICA GLOBAL TECHNOLOGY S.A.AGENCIA EN CHILE"/>
    <s v="HD/_x000a_RE: SOLICITUD DE REESTABLECIMIENTO DE CLAVE VPN"/>
    <s v="23/02/2024 12:32:26"/>
    <s v="23/02/2024 12:35:30"/>
    <s v="Cerrado"/>
    <s v="CDP ANTIGUO 1"/>
    <s v="CDP ANTIGUO 2"/>
    <s v="23/02/2024 14:30:24"/>
    <s v="23/02/2024 23:50:00"/>
    <s v="PREVENTIVO: NO_x000a_CODIGO DE SERVICIO:_x000a_DIRECCION:_x000a_QUIEN REPORTA: Denise Cruzat Etcheberry 56 9 9337800_x000a_CONTACTO EN TERRENO: Denise Cruzat Etcheberry 56 9 9337800_x000a__x000a_REQUERIMIENTO:_x000a__x000a_Requerimiento_x000a__x000a_Restablecer contraseña VPN_x000a__x000a_No aplica código de servicio._x000a__x000a_Se de"/>
    <s v="Se resetea cave y envía a usuario según solicitud."/>
    <d v="1899-12-30T00:12:44"/>
    <d v="1899-12-30T01:57:58"/>
    <d v="1899-12-30T01:45:14"/>
  </r>
  <r>
    <s v="INC000002632664"/>
    <s v="SEGURIDAD"/>
    <x v="7"/>
    <s v="SECURITY MANAGER"/>
    <s v="GUSTAVO AVILA VERA"/>
    <s v="tct_smmart"/>
    <s v="2-Significativo/Amplio"/>
    <x v="2"/>
    <s v="Alta"/>
    <x v="1"/>
    <s v="TELEFONICA CYBERSECURITY TECH CHILE SPA"/>
    <s v="Validar Servidores SOC Linux - INC000002632664"/>
    <s v="23/02/2024 12:33:27"/>
    <s v="23/02/2024 12:34:14"/>
    <s v="Cerrado"/>
    <s v="SOC Empresas"/>
    <s v="Marca"/>
    <s v="23/02/2024 12:57:47"/>
    <s v="23/02/2024 23:50:00"/>
    <s v="Nos solicita apoyo con :"/>
    <s v="Se envia la informacion solicitada"/>
    <d v="1899-12-30T00:00:00"/>
    <d v="1899-12-30T00:24:20"/>
    <d v="1899-12-30T00:24:20"/>
  </r>
  <r>
    <s v="INC000002632719"/>
    <s v="HOUSING"/>
    <x v="11"/>
    <s v="APQ ACCESOS"/>
    <s v="JOSE G MARQUEZ MARCANO"/>
    <s v="tct_josmam"/>
    <s v="4-Menor/Localizado"/>
    <x v="0"/>
    <s v="Baja"/>
    <x v="1"/>
    <s v="TELEFONICA EMPRESAS DE CHILE SA"/>
    <s v="TOMA DE ALARMAS DE CLIENTES"/>
    <s v="23/02/2024 11:17:50"/>
    <s v="23/02/2024 11:18:50"/>
    <s v="Cerrado"/>
    <s v="CDP ANTIGUO 1"/>
    <s v="CDP ANTIGUO 2"/>
    <s v="23/02/2024 11:20:34"/>
    <s v="23/02/2024 23:50:00"/>
    <s v="TOMA DE ALARMAS DE CLIENTES"/>
    <s v="TOMA DE ALARMAS REALIZADAS"/>
    <d v="1899-12-30T00:01:25"/>
    <d v="1899-12-30T00:02:44"/>
    <d v="1899-12-30T00:01:19"/>
  </r>
  <r>
    <s v="INC000002632725"/>
    <s v="CORREO"/>
    <x v="19"/>
    <s v="GOOGLE WORKSPACE"/>
    <s v="JAVIERA A UMAÑA YEVENES"/>
    <s v="tct_jumana"/>
    <s v="4-Menor/Localizado"/>
    <x v="0"/>
    <s v="Baja"/>
    <x v="1"/>
    <s v="TELEFONICA GLOBAL TECHNOLOGY S.A.AGENCIA EN CHILE"/>
    <s v="Re: CHI-003784374 // TRANSCOM WORLDWIDE CHILE LIMITADA // Licencias Google"/>
    <s v="23/02/2024 11:44:00"/>
    <s v="23/02/2024 11:44:10"/>
    <s v="Cerrado"/>
    <s v="TI"/>
    <s v="APLICATIVOS"/>
    <s v="23/02/2024 14:22:42"/>
    <s v="23/02/2024 23:50:00"/>
    <s v="Apoyo implantación reunión de coordinación para migración de cuentas Google Workspace"/>
    <m/>
    <d v="1899-12-30T02:38:32"/>
    <d v="1899-12-30T02:38:42"/>
    <d v="1899-12-30T00:00:10"/>
  </r>
  <r>
    <s v="INC000002632747"/>
    <s v="HOUSING"/>
    <x v="8"/>
    <s v="BELIEVE"/>
    <s v="FERNEY D GARZON PEÑA"/>
    <s v="frp_xgambo"/>
    <s v="3-Moderado/Limitado"/>
    <x v="1"/>
    <s v="Media"/>
    <x v="1"/>
    <s v="TELEFONICA EMPRESAS DE CHILE SA"/>
    <s v="GESTION DATACENTER/ ACCESOS / TELEFONICA EMPRESAS DE CHILE SA"/>
    <s v="23/02/2024 12:26:29"/>
    <s v="23/02/2024 12:28:05"/>
    <s v="Cerrado"/>
    <s v="COMUNICACIONES"/>
    <s v="VPN IP - MPLS"/>
    <s v="23/02/2024 15:59:02"/>
    <s v="23/02/2024 23:50:00"/>
    <s v="EMPRESA: TELEFONICA EMPRESAS DE CHILE SA_x000a_CÓDIGO DE SERVICIO: _x000a_DIRECCIÓN: AV. Presidente Prieto #226, Paine, Santiago_x000a_NOMBRE DE QUIEN REPORTA:Ramón Garcés _x000a_TELÉFONO DE QUIEN REPORTA:  56992239270_x000a_NOMBRE DE CONTACTO EN TERRENO: _x000a_REQUERIMIENTO :  Revision S"/>
    <m/>
    <d v="1899-12-30T02:35:40"/>
    <d v="1899-12-30T03:32:33"/>
    <d v="1899-12-30T00:56:53"/>
  </r>
  <r>
    <s v="INC000002632770"/>
    <s v="HOUSING"/>
    <x v="14"/>
    <s v="BELIEVE"/>
    <s v="PATRICIO A CASTILLO GONZALEZ"/>
    <s v="frp_xgambo"/>
    <s v="3-Moderado/Limitado"/>
    <x v="1"/>
    <s v="Media"/>
    <x v="1"/>
    <s v="AGUAS DEL VALLE S A"/>
    <s v="GESTION DATACENTER/ ACCESOS / AGUAS DEL VALLE S A"/>
    <s v="23/02/2024 14:14:19"/>
    <s v="23/02/2024 14:15:48"/>
    <s v="Cerrado"/>
    <s v="CDP ANTIGUO 1"/>
    <s v="CDP ANTIGUO 2"/>
    <s v="23/02/2024 14:28:42"/>
    <s v="23/02/2024 23:50:00"/>
    <s v="EMPRESA: AGUAS DEL VALLE S A_x000a_CÓDIGO DE SERVICIO: _x000a_DIRECCIÓN:Calle San Martin #50, Santiago Centro, Santiago_x000a_NOMBRE DE QUIEN REPORTA:Roberto Vera_x000a_TELÉFONO DE QUIEN REPORTA:  995291707_x000a_NOMBRE DE CONTACTO EN TERRENO: _x000a_REQUERIMIENTO :  Levantamiento de IDD_x000a_E"/>
    <s v="accesos autorizados"/>
    <d v="1899-12-30T00:02:25"/>
    <d v="1899-12-30T00:14:23"/>
    <d v="1899-12-30T00:11:58"/>
  </r>
  <r>
    <s v="INC000002632953"/>
    <s v="CORREO"/>
    <x v="19"/>
    <s v="GOOGLE WORKSPACE"/>
    <s v="JAVIERA A UMAÑA YEVENES"/>
    <s v="tct_jumana"/>
    <s v="4-Menor/Localizado"/>
    <x v="0"/>
    <s v="Baja"/>
    <x v="1"/>
    <s v="TELEFONICA GLOBAL TECHNOLOGY S.A.AGENCIA EN CHILE"/>
    <s v="Creación cuentas de usuario // Proyecto GW // CHI-003784374  TRANSCOM WORLDWIDE CHILE LIMITADA"/>
    <s v="23/02/2024 14:23:24"/>
    <s v="23/02/2024 14:24:15"/>
    <s v="Cerrado"/>
    <s v="TI"/>
    <s v="APLICATIVOS"/>
    <s v="26/02/2024 16:11:38"/>
    <s v="26/02/2024 23:50:00"/>
    <s v="Apoyo implantación: creación de cuentas de usuario"/>
    <m/>
    <d v="1900-01-02T01:47:23"/>
    <d v="1900-01-02T01:48:14"/>
    <d v="1899-12-30T00:00:51"/>
  </r>
  <r>
    <s v="INC000002632964"/>
    <s v="HOUSING"/>
    <x v="14"/>
    <s v="BELIEVE"/>
    <s v="PATRICIO A CASTILLO GONZALEZ"/>
    <s v="frp_jolsso"/>
    <s v="3-Moderado/Limitado"/>
    <x v="1"/>
    <s v="Media"/>
    <x v="1"/>
    <s v="TELEFONICA EMPRESAS DE CHILE SA"/>
    <s v="GESTION DATACENTER/ ACCESOS /TELEFONICA EMPRESAS DE CHILE SA"/>
    <s v="23/02/2024 14:57:54"/>
    <s v="23/02/2024 15:01:41"/>
    <s v="Cerrado"/>
    <s v="CDP ANTIGUO 1"/>
    <s v="CDP ANTIGUO 2"/>
    <s v="23/02/2024 15:08:20"/>
    <s v="23/02/2024 23:50:00"/>
    <s v="EMPRESA:TELEFONICA EMPRESAS DE CHILE SA_x000a_CÓDIGO DE SERVICIO: _x000a_DIRECCIÓN: Calle San Martin #50, Santiago Centro, Santiago_x000a_NOMBRE DE QUIEN REPORTA: Rene Villegas_x000a_TELÉFONO DE QUIEN REPORTA: 995291707_x000a_NOMBRE DE CONTACTO EN TERRENO: _x000a_REQUERIMIENTO: Reemplazo G"/>
    <s v="accesos autorizados"/>
    <d v="1899-12-30T00:02:42"/>
    <d v="1899-12-30T00:10:26"/>
    <d v="1899-12-30T00:07:44"/>
  </r>
  <r>
    <s v="INC000002632998"/>
    <s v="HOSTING VIRTUAL"/>
    <x v="6"/>
    <s v="SISTEMA OPERATIVO MICROSOFT"/>
    <s v="PAUL A SEPULVEDA ALVAREZ"/>
    <s v="tct_psepul"/>
    <s v="4-Menor/Localizado"/>
    <x v="0"/>
    <s v="Baja"/>
    <x v="1"/>
    <s v="TELEFONICA GLOBAL TECHNOLOGY S.A.AGENCIA EN CHILE"/>
    <s v="Desbloquear cuentas VPN"/>
    <s v="23/02/2024 20:47:37"/>
    <s v="23/02/2024 20:49:04"/>
    <s v="Cerrado"/>
    <s v="TI"/>
    <s v="SISTEMAS OPERATIVOS"/>
    <s v="23/02/2024 20:58:41"/>
    <s v="23/02/2024 23:50:00"/>
    <s v="Hola Paul,_x000a__x000a_Olvidé pedir desbloquear las VPN.  _x000a__x000a_Por favor, necesito desbloquear las VPN de:_x000a__x000a_ewald.galaz_x000a_nicolas.saavedra_x000a_oscar.guzman_x000a__x000a_Desde ya, muchas gracias."/>
    <s v="se confirma ingreso de las cuentas"/>
    <d v="1899-12-30T00:00:00"/>
    <d v="1899-12-30T00:11:04"/>
    <d v="1899-12-30T00:11:04"/>
  </r>
  <r>
    <s v="INC000002633063"/>
    <s v="HOUSING"/>
    <x v="11"/>
    <s v="APQ ACCESOS"/>
    <s v="JOSE G MARQUEZ MARCANO"/>
    <s v="tct_josmam"/>
    <s v="4-Menor/Localizado"/>
    <x v="0"/>
    <s v="Baja"/>
    <x v="1"/>
    <s v="TELEFONICA EMPRESAS DE CHILE SA"/>
    <s v="RONDA Y REVISION DE SALAS 12:30"/>
    <s v="23/02/2024 13:31:15"/>
    <s v="23/02/2024 13:32:02"/>
    <s v="Cerrado"/>
    <s v="CDP ANTIGUO 1"/>
    <s v="CDP ANTIGUO 2"/>
    <s v="23/02/2024 13:33:24"/>
    <s v="23/02/2024 23:50:00"/>
    <s v="RONDA Y REVISION DE SALAS 12:30"/>
    <s v="RONDAS REALIZADAS"/>
    <d v="1899-12-30T00:01:08"/>
    <d v="1899-12-30T00:02:09"/>
    <d v="1899-12-30T00:01:01"/>
  </r>
  <r>
    <s v="INC000002633208"/>
    <s v="VPN IP - MPLS"/>
    <x v="3"/>
    <s v="GESTION HD"/>
    <s v="JUAN CARLOS UZCATEGUI FUGUETT"/>
    <s v="frp_kefern"/>
    <s v="3-Moderado/Limitado"/>
    <x v="1"/>
    <s v="Media"/>
    <x v="1"/>
    <s v="TELEFONICA GLOBAL TECHNOLOGY S.A.AGENCIA EN CHILE"/>
    <s v="HD | TCCT - VDC- Accesso a tenant PRESALE"/>
    <s v="23/02/2024 14:54:21"/>
    <s v="23/02/2024 14:56:37"/>
    <s v="Cerrado"/>
    <s v="TI"/>
    <s v="SISTEMAS OPERATIVOS"/>
    <s v="26/02/2024 10:18:50"/>
    <s v="26/02/2024 23:50:00"/>
    <s v="PREVENTIVO: NO_x000a_CODIGO DE SERVICIO:_x000a_DIRECCION:_x000a_QUIEN REPORTA:Jesús José Nelo Petaquero +56 9 9229 0203 _x000a_CONTACTO EN TERRENO:_x000a_PROBLEMA:_x000a_REQUERIMIENTO:Buenas tardes estimado equipo @Help Desk, por favor su acostumbrado apoyo_x000a_en generar ticket de requerimien"/>
    <s v="Requerimiento gestionado de acuerdo a lo solicitado.  Se adj8nta evidencia."/>
    <d v="1900-01-01T17:47:54"/>
    <d v="1900-01-01T19:24:29"/>
    <d v="1899-12-30T01:36:35"/>
  </r>
  <r>
    <s v="INC000002633238"/>
    <s v="VPN IP - MPLS"/>
    <x v="3"/>
    <s v="GESTION HD"/>
    <s v="JOSE A SANTIS SERRANO"/>
    <s v="frp_kefern"/>
    <s v="3-Moderado/Limitado"/>
    <x v="1"/>
    <s v="Media"/>
    <x v="1"/>
    <s v="TELEFONICA GLOBAL TECHNOLOGY S.A.AGENCIA EN CHILE"/>
    <s v="HD | Celmedia//drp 3 vms | FOLIO: INC000002631355 | APERTURA"/>
    <s v="23/02/2024 16:32:40"/>
    <s v="23/02/2024 16:34:39"/>
    <s v="Cerrado"/>
    <s v="CDP ANTIGUO 1"/>
    <s v="CDP ANTIGUO 2"/>
    <s v="26/02/2024 18:03:39"/>
    <s v="26/02/2024 23:50:00"/>
    <s v="PREVENTIVO: NO_x000a_CODIGO DE SERVICIO:_x000a_DIRECCION:_x000a_QUIEN REPORTA:Deiby Yoel Santoyo Monterola +56 9 9343 3681 _x000a_CONTACTO EN TERRENO:_x000a_PROBLEMA:_x000a_REQUERIMIENTO:Se agrega el contrato al cliente según lo solicitado. Estimado @ONIAS DEL_x000a_CARMEN HERRERA AYALA los resp"/>
    <s v="Se efectúa contacto con cliente: N/A_x000a_Teléfono de contacto: N/A _x000a_Acciones realizadas: Se crea nueva OrgVdc de contingencia en DC de APQ segun propuesta entregada _x000a_Solución paliativa o definitiva: Definitiva_x000a_Acciones de Mejora, Recomendaciones: N/A_x000a_Causa R"/>
    <d v="1900-01-02T01:07:33"/>
    <d v="1900-01-02T01:30:59"/>
    <d v="1899-12-30T00:23:26"/>
  </r>
  <r>
    <s v="INC000002633242"/>
    <s v="HOUSING"/>
    <x v="11"/>
    <s v="APQ ACCESOS"/>
    <s v="JOSE G MARQUEZ MARCANO"/>
    <s v="tct_josmam"/>
    <s v="4-Menor/Localizado"/>
    <x v="0"/>
    <s v="Baja"/>
    <x v="1"/>
    <s v="TELEFONICA EMPRESAS DE CHILE SA"/>
    <s v="SUPERVISION: CRUZADA DE FIBRA OPTICA TIWS CHILE"/>
    <s v="23/02/2024 16:33:24"/>
    <s v="23/02/2024 16:34:52"/>
    <s v="Cerrado"/>
    <s v="CDP ANTIGUO 1"/>
    <s v="CDP ANTIGUO 2"/>
    <s v="23/02/2024 16:38:21"/>
    <s v="23/02/2024 23:50:00"/>
    <s v="CRUZADA DE FIBRA OPTICA TIWS CHILE"/>
    <s v="TRABAJO REALIZADO"/>
    <d v="1899-12-30T00:03:14"/>
    <d v="1899-12-30T00:04:57"/>
    <d v="1899-12-30T00:01:43"/>
  </r>
  <r>
    <s v="INC000002633249"/>
    <s v="VPN IP - MPLS"/>
    <x v="9"/>
    <s v="GESTION HD"/>
    <s v="NICOLAS A SAAVEDRA EGUILUZ"/>
    <s v="frp_kefern"/>
    <s v="3-Moderado/Limitado"/>
    <x v="1"/>
    <s v="Media"/>
    <x v="1"/>
    <s v="NUTRISCO CHILE SA"/>
    <s v="HD | Creación Usuario Comunicacion SAP PRD y QAS"/>
    <s v="23/02/2024 16:52:19"/>
    <s v="23/02/2024 16:53:59"/>
    <s v="Cerrado"/>
    <s v="CDP ANTIGUO 1"/>
    <s v="CDP ANTIGUO 2"/>
    <s v="24/02/2024 15:38:14"/>
    <s v="24/02/2024 23:50:00"/>
    <s v="PREVENTIVO: NO_x000a_CODIGO DE SERVICIO:_x000a_DIRECCION:_x000a_QUIEN REPORTA:Nicolás Saavedra Eguiluz +56 9 6187 5469 _x000a_CONTACTO EN TERRENO:_x000a_PROBLEMA:_x000a_REQUERIMIENTO:Creación Usuario Comunicacion SAP PRD y QAS_x000a_Estimados Help Desk_x000a__x000a_Favor generar ticket en base a requerimien"/>
    <s v="He creado los usuarios según lo indicado,"/>
    <d v="1899-12-30T09:14:30"/>
    <d v="1899-12-30T22:45:55"/>
    <d v="1899-12-30T13:31:25"/>
  </r>
  <r>
    <s v="INC000002633263"/>
    <s v="HOUSING"/>
    <x v="11"/>
    <s v="APQ ACCESOS"/>
    <s v="JOSE G MARQUEZ MARCANO"/>
    <s v="tct_josmam"/>
    <s v="4-Menor/Localizado"/>
    <x v="0"/>
    <s v="Baja"/>
    <x v="1"/>
    <s v="TELEFONICA EMPRESAS DE CHILE SA"/>
    <s v="RONDA Y REVISION DE SALAS 15:30"/>
    <s v="23/02/2024 17:28:23"/>
    <s v="23/02/2024 17:29:14"/>
    <s v="Cerrado"/>
    <s v="CDP ANTIGUO 1"/>
    <s v="CDP ANTIGUO 2"/>
    <s v="23/02/2024 17:30:23"/>
    <s v="23/02/2024 23:50:00"/>
    <s v="RONDA Y REVISION DE SALAS 15:30"/>
    <s v="RONDAS REALIZADAS"/>
    <d v="1899-12-30T00:00:54"/>
    <d v="1899-12-30T00:02:00"/>
    <d v="1899-12-30T00:01:06"/>
  </r>
  <r>
    <s v="INC000002633287"/>
    <s v="VPN IP - MPLS"/>
    <x v="17"/>
    <s v="GESTION HD"/>
    <s v="SEBASTIAN VILLENA"/>
    <s v="frp_kefern"/>
    <s v="3-Moderado/Limitado"/>
    <x v="1"/>
    <s v="Media"/>
    <x v="1"/>
    <s v="TELEFONICA GLOBAL TECHNOLOGY S.A.AGENCIA EN CHILE"/>
    <s v="HD |  FRUTERA SAN FERNANDO SOCIEDAD ANONIMA Backup"/>
    <s v="23/02/2024 18:32:11"/>
    <s v="23/02/2024 18:34:21"/>
    <s v="Cerrado"/>
    <s v="CDP ANTIGUO 1"/>
    <s v="CDP ANTIGUO 2"/>
    <s v="29/02/2024 19:35:25"/>
    <s v="29/02/2024 23:50:00"/>
    <s v="PREVENTIVO: NO_x000a_CODIGO DE SERVICIO:_x000a_DIRECCION:_x000a_QUIEN REPORTA:Jesús José Nelo Petaquero +56 9 9229 0203_x000a_CONTACTO EN TERRENO:_x000a_PROBLEMA:_x000a_REQUERIMIENTO:Buenas tardes estimado equipo @Help Desk, por favor su acostumbrado apoyo_x000a_en generar ticket de requerimient"/>
    <s v="FASE RESOLUCIÓN Y RECUPERACIÓN_x000a__x000a_Se efectúa contacto con cliente: N/A_x000a__x000a_Teléfono de contacto: N/A_x000a__x000a_Acciones realizadas: se entregan politicas de respaldo para cliente frusan_x000a__x000a_Solución paliativa o definitiva: N/A_x000a__x000a_Acciones de Mejora, Recomendaciones: N/A_x000a__x000a_C"/>
    <d v="1900-01-04T05:54:46"/>
    <d v="1900-01-05T01:03:14"/>
    <d v="1899-12-30T19:08:28"/>
  </r>
  <r>
    <s v="INC000002633356"/>
    <s v="HOUSING"/>
    <x v="8"/>
    <s v="BELIEVE"/>
    <s v="FERNEY D GARZON PEÑA"/>
    <s v="frp_jcarri"/>
    <s v="3-Moderado/Limitado"/>
    <x v="1"/>
    <s v="Media"/>
    <x v="1"/>
    <s v="TELEFONICA EMPRESAS DE CHILE SA"/>
    <s v="GESTION DATACENTER/ ACCESOS /DXC"/>
    <s v="23/02/2024 16:08:11"/>
    <s v="23/02/2024 16:09:32"/>
    <s v="Cerrado"/>
    <s v="COMUNICACIONES"/>
    <s v="VPN IP - MPLS"/>
    <s v="23/02/2024 16:17:26"/>
    <s v="23/02/2024 23:50:00"/>
    <s v="EMPRESA:DXC_x000a_CÓDIGO DE SERVICIO: _x000a_DIRECCIÓN:AV. Presidente Prieto #226, Paine, Santiago_x000a_NOMBRE DE QUIEN REPORTA:Josue Salinas_x000a_TELÉFONO DE QUIEN REPORTA:987685102_x000a_NOMBRE DE CONTACTO EN TERRENO: _x000a_REQUERIMIENTO:&quot;Salida Internet para Servicios -RBC / Reemplaz"/>
    <m/>
    <d v="1899-12-30T00:00:00"/>
    <d v="1899-12-30T00:09:15"/>
    <d v="1899-12-30T00:09:15"/>
  </r>
  <r>
    <s v="INC000002633529"/>
    <s v="HOUSING"/>
    <x v="11"/>
    <s v="APQ ACCESOS"/>
    <s v="JOSE G MARQUEZ MARCANO"/>
    <s v="tct_josmam"/>
    <s v="4-Menor/Localizado"/>
    <x v="0"/>
    <s v="Baja"/>
    <x v="1"/>
    <s v="TELEFONICA EMPRESAS DE CHILE SA"/>
    <s v="RONDA Y REVISION DE SALAS 18:30"/>
    <s v="23/02/2024 19:21:01"/>
    <s v="23/02/2024 19:21:57"/>
    <s v="Cerrado"/>
    <s v="CDP ANTIGUO 1"/>
    <s v="CDP ANTIGUO 2"/>
    <s v="23/02/2024 19:23:16"/>
    <s v="23/02/2024 23:50:00"/>
    <s v="RONDA Y REVISION DE SALAS 18:30"/>
    <s v="RONDAS REALIZADAS"/>
    <d v="1899-12-30T00:00:59"/>
    <d v="1899-12-30T00:02:15"/>
    <d v="1899-12-30T00:01:16"/>
  </r>
  <r>
    <s v="INC000002633624"/>
    <s v="HOUSING"/>
    <x v="8"/>
    <s v="BELIEVE"/>
    <s v="JOSE G MARQUEZ MARCANO"/>
    <s v="frp_jolsso"/>
    <s v="3-Moderado/Limitado"/>
    <x v="1"/>
    <s v="Media"/>
    <x v="1"/>
    <s v="HUAWEI CHILE S A"/>
    <s v="GESTION DATACENTER/ ACCESOS /HUAWEI CHILE S A"/>
    <s v="23/02/2024 18:34:57"/>
    <s v="23/02/2024 18:35:48"/>
    <s v="Cerrado"/>
    <s v="COMUNICACIONES"/>
    <s v="VPN IP - MPLS"/>
    <s v="23/02/2024 20:51:2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8:20"/>
    <d v="1899-12-30T02:16:23"/>
    <d v="1899-12-30T00:28:03"/>
  </r>
  <r>
    <s v="INC000002633625"/>
    <s v="HOUSING"/>
    <x v="8"/>
    <s v="BELIEVE"/>
    <s v="JOSE G MARQUEZ MARCANO"/>
    <s v="frp_jolsso"/>
    <s v="3-Moderado/Limitado"/>
    <x v="1"/>
    <s v="Media"/>
    <x v="1"/>
    <s v="HUAWEI CHILE S A"/>
    <s v="GESTION DATACENTER/ ACCESOS /HUAWEI CHILE S A"/>
    <s v="23/02/2024 18:35:58"/>
    <s v="23/02/2024 18:37:43"/>
    <s v="Cerrado"/>
    <s v="COMUNICACIONES"/>
    <s v="VPN IP - MPLS"/>
    <s v="23/02/2024 20:52:2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06"/>
    <d v="1899-12-30T02:16:24"/>
    <d v="1899-12-30T00:27:18"/>
  </r>
  <r>
    <s v="INC000002633627"/>
    <s v="HOUSING"/>
    <x v="8"/>
    <s v="BELIEVE"/>
    <s v="JOSE G MARQUEZ MARCANO"/>
    <s v="frp_jolsso"/>
    <s v="3-Moderado/Limitado"/>
    <x v="1"/>
    <s v="Media"/>
    <x v="1"/>
    <s v="HUAWEI CHILE S A"/>
    <s v="GESTION DATACENTER/ ACCESOS /HUAWEI CHILE S A"/>
    <s v="23/02/2024 18:38:05"/>
    <s v="23/02/2024 18:39:19"/>
    <s v="Cerrado"/>
    <s v="COMUNICACIONES"/>
    <s v="VPN IP - MPLS"/>
    <s v="23/02/2024 20:53:0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36"/>
    <d v="1899-12-30T02:15:03"/>
    <d v="1899-12-30T00:25:27"/>
  </r>
  <r>
    <s v="INC000002633628"/>
    <s v="HOUSING"/>
    <x v="8"/>
    <s v="BELIEVE"/>
    <s v="JOSE G MARQUEZ MARCANO"/>
    <s v="frp_jolsso"/>
    <s v="3-Moderado/Limitado"/>
    <x v="1"/>
    <s v="Media"/>
    <x v="1"/>
    <s v="HUAWEI CHILE S A"/>
    <s v="GESTION DATACENTER/ ACCESOS /HUAWEI CHILE S A"/>
    <s v="23/02/2024 18:39:29"/>
    <s v="23/02/2024 18:40:12"/>
    <s v="Cerrado"/>
    <s v="COMUNICACIONES"/>
    <s v="VPN IP - MPLS"/>
    <s v="23/02/2024 20:54:1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0:26"/>
    <d v="1899-12-30T02:14:41"/>
    <d v="1899-12-30T00:24:15"/>
  </r>
  <r>
    <s v="INC000002633629"/>
    <s v="HOUSING"/>
    <x v="8"/>
    <s v="BELIEVE"/>
    <s v="JOSE G MARQUEZ MARCANO"/>
    <s v="frp_jolsso"/>
    <s v="3-Moderado/Limitado"/>
    <x v="1"/>
    <s v="Media"/>
    <x v="1"/>
    <s v="HUAWEI CHILE S A"/>
    <s v="GESTION DATACENTER/ ACCESOS /HUAWEI CHILE S A"/>
    <s v="23/02/2024 18:40:23"/>
    <s v="23/02/2024 18:41:02"/>
    <s v="Cerrado"/>
    <s v="COMUNICACIONES"/>
    <s v="VPN IP - MPLS"/>
    <s v="23/02/2024 20:55:0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04"/>
    <d v="1899-12-30T02:14:39"/>
    <d v="1899-12-30T00:23:35"/>
  </r>
  <r>
    <s v="INC000002633630"/>
    <s v="HOUSING"/>
    <x v="8"/>
    <s v="BELIEVE"/>
    <s v="JOSE G MARQUEZ MARCANO"/>
    <s v="frp_jolsso"/>
    <s v="3-Moderado/Limitado"/>
    <x v="1"/>
    <s v="Media"/>
    <x v="1"/>
    <s v="HUAWEI CHILE S A"/>
    <s v="GESTION DATACENTER/ ACCESOS /HUAWEI CHILE S A"/>
    <s v="23/02/2024 18:41:14"/>
    <s v="23/02/2024 18:42:00"/>
    <s v="Cerrado"/>
    <s v="COMUNICACIONES"/>
    <s v="VPN IP - MPLS"/>
    <s v="23/02/2024 20:55:57"/>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43"/>
    <d v="1899-12-30T02:14:43"/>
    <d v="1899-12-30T00:23:00"/>
  </r>
  <r>
    <s v="INC000002633631"/>
    <s v="HOUSING"/>
    <x v="8"/>
    <s v="BELIEVE"/>
    <s v="JOSE G MARQUEZ MARCANO"/>
    <s v="frp_jolsso"/>
    <s v="3-Moderado/Limitado"/>
    <x v="1"/>
    <s v="Media"/>
    <x v="1"/>
    <s v="HUAWEI CHILE S A"/>
    <s v="GESTION DATACENTER/ ACCESOS /HUAWEI CHILE S A"/>
    <s v="23/02/2024 18:42:08"/>
    <s v="23/02/2024 18:42:53"/>
    <s v="Cerrado"/>
    <s v="COMUNICACIONES"/>
    <s v="VPN IP - MPLS"/>
    <s v="23/02/2024 20:56:4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2:21"/>
    <d v="1899-12-30T02:14:40"/>
    <d v="1899-12-30T00:22:19"/>
  </r>
  <r>
    <s v="INC000002633710"/>
    <s v="HOSTING VIRTUAL"/>
    <x v="6"/>
    <s v="SISTEMA OPERATIVO MICROSOFT"/>
    <s v="PAUL A SEPULVEDA ALVAREZ"/>
    <s v="tct_psepul"/>
    <s v="4-Menor/Localizado"/>
    <x v="0"/>
    <s v="Baja"/>
    <x v="1"/>
    <s v="TELEFONICA GLOBAL TECHNOLOGY S.A.AGENCIA EN CHILE"/>
    <s v="bloqueo usuarios VPN"/>
    <s v="23/02/2024 19:25:54"/>
    <s v="23/02/2024 19:26:44"/>
    <s v="Cerrado"/>
    <s v="TI"/>
    <s v="SISTEMAS OPERATIVOS"/>
    <s v="23/02/2024 19:28:23"/>
    <s v="23/02/2024 23:50:00"/>
    <s v="bloqueo usuarios VPN"/>
    <s v="se realiza bloqueo de usuarios VPN"/>
    <d v="1899-12-30T00:00:00"/>
    <d v="1899-12-30T00:02:29"/>
    <d v="1899-12-30T00:02:29"/>
  </r>
  <r>
    <s v="INC000002633718"/>
    <s v="HOUSING"/>
    <x v="8"/>
    <s v="BELIEVE"/>
    <s v="JOSE G MARQUEZ MARCANO"/>
    <s v="frp_jolsso"/>
    <s v="3-Moderado/Limitado"/>
    <x v="1"/>
    <s v="Media"/>
    <x v="1"/>
    <s v="TELEFONICA EMPRESAS DE CHILE SA"/>
    <s v="GESTION DATACENTER/ ACCESOS /TELEFONICA EMPRESAS DE CHILE SA"/>
    <s v="23/02/2024 19:36:50"/>
    <s v="23/02/2024 19:38:55"/>
    <s v="Cerrado"/>
    <s v="COMUNICACIONES"/>
    <s v="VPN IP - MPLS"/>
    <s v="23/02/2024 21:34:54"/>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Falla prd7164"/>
    <s v="ACCESOS AUTORIZADOS"/>
    <d v="1899-12-30T01:52:11"/>
    <d v="1899-12-30T01:58:04"/>
    <d v="1899-12-30T00:05:53"/>
  </r>
  <r>
    <s v="INC000002633739"/>
    <s v="HOUSING"/>
    <x v="8"/>
    <s v="BELIEVE"/>
    <s v="ALDO P VALENZUELA MUJICA"/>
    <s v="frp_jolsso"/>
    <s v="3-Moderado/Limitado"/>
    <x v="1"/>
    <s v="Media"/>
    <x v="1"/>
    <s v="TELEFONICA EMPRESAS DE CHILE SA"/>
    <s v="GESTION DATACENTER/ ACCESOS /TELEFONICA EMPRESAS DE CHILE SA"/>
    <s v="23/02/2024 20:09:48"/>
    <s v="23/02/2024 20:12:22"/>
    <s v="Cerrado"/>
    <s v="COMUNICACIONES"/>
    <s v="VPN IP - MPLS"/>
    <s v="23/02/2024 23:11:28"/>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actualización"/>
    <s v="ACCESOS AUTORIZADOS"/>
    <d v="1899-12-30T02:51:51"/>
    <d v="1899-12-30T03:01:40"/>
    <d v="1899-12-30T00:09:49"/>
  </r>
  <r>
    <s v="INC000002633944"/>
    <s v="TICKET-INTELIGENTE"/>
    <x v="6"/>
    <s v="GESTION TI"/>
    <s v="PAUL A SEPULVEDA ALVAREZ"/>
    <s v="USR_TSIGHT"/>
    <s v="1-Extenso/Generalizado"/>
    <x v="0"/>
    <s v="Baja"/>
    <x v="3"/>
    <s v="FUND DE BENEFICENCIA HOGAR DE CRISTO"/>
    <s v="fbhocr01 - nw-v-test-hdc TICKET AUTOMATICO"/>
    <s v="23/02/2024 22:22:39"/>
    <s v="23/02/2024 22:22:39"/>
    <s v="Cerrado"/>
    <s v="TRUESIGHT"/>
    <s v="TRUESIGHT"/>
    <s v="24/02/2024 22:55:14"/>
    <s v="24/02/2024 23:50:00"/>
    <s v="PREVENTIVO=SI_x000a_CODIGO DE SERVICIO=nw-v-test-hdc_x000a_DIRECCION=NULL_x000a_CIUDAD=NULL_x000a_COMUNA LOCAL=_x000a_REGION=NULL_x000a_QUIEN REPORTA=Ticket automático_x000a_CONTACTO EN TERRENO=_x000a_PROBLEMA=Node FBHOCR01 - nw-v-test-hdc CPU Load at 94 % Exceeds Threshold_x000a_REQUERIMIENTO=_x000a_EQUIPOS ENER"/>
    <s v="alza de recursos en servidor debido a uso de procesos sap. se mantiene en observacion servidor"/>
    <d v="1899-12-31T00:31:41"/>
    <d v="1899-12-31T00:32:35"/>
    <d v="1899-12-30T00:00:54"/>
  </r>
  <r>
    <s v="INC000002634108"/>
    <s v="HOUSING"/>
    <x v="11"/>
    <s v="APQ ACCESOS"/>
    <s v="ALDO P VALENZUELA MUJICA"/>
    <s v="tct_avalen"/>
    <s v="2-Significativo/Amplio"/>
    <x v="2"/>
    <s v="Alta"/>
    <x v="1"/>
    <s v="TELEFONICA EMPRESAS DE CHILE SA"/>
    <s v="SUPERVISION realizar upgrade de router Cisco,"/>
    <s v="24/02/2024 2:57:46"/>
    <s v="24/02/2024 2:59:27"/>
    <s v="Cerrado"/>
    <s v="CDP ANTIGUO 1"/>
    <s v="CDP ANTIGUO 2"/>
    <s v="24/02/2024 3:00:54"/>
    <s v="24/02/2024 23:50:00"/>
    <s v="SUPERVISION realizar upgrade de router Cisco,"/>
    <s v="SE REALIZA SUPERVISION"/>
    <d v="1899-12-30T00:00:40"/>
    <d v="1899-12-30T00:03:08"/>
    <d v="1899-12-30T00:02:28"/>
  </r>
  <r>
    <s v="INC000002634111"/>
    <s v="HOUSING"/>
    <x v="11"/>
    <s v="APQ ACCESOS"/>
    <s v="ALDO P VALENZUELA MUJICA"/>
    <s v="tct_avalen"/>
    <s v="2-Significativo/Amplio"/>
    <x v="2"/>
    <s v="Alta"/>
    <x v="1"/>
    <s v="TELEFONICA EMPRESAS DE CHILE SA"/>
    <s v="SUPERVISION WBS 6.1589007 Salida Internet para Servicios"/>
    <s v="24/02/2024 3:09:49"/>
    <s v="24/02/2024 3:11:43"/>
    <s v="Cerrado"/>
    <s v="CDP ANTIGUO 1"/>
    <s v="CDP ANTIGUO 2"/>
    <s v="24/02/2024 3:14:00"/>
    <s v="24/02/2024 23:50:00"/>
    <s v="SUPERVISION WBS 6.1589007 Salida Internet para Servicios -RBC / Reemplazo equipos"/>
    <s v="SE REALIZA SUPERVISION"/>
    <d v="1899-12-30T00:01:41"/>
    <d v="1899-12-30T00:04:11"/>
    <d v="1899-12-30T00:02:30"/>
  </r>
  <r>
    <s v="INC000002634113"/>
    <s v="HOUSING"/>
    <x v="11"/>
    <s v="APQ ACCESOS"/>
    <s v="ALDO P VALENZUELA MUJICA"/>
    <s v="tct_avalen"/>
    <s v="2-Significativo/Amplio"/>
    <x v="2"/>
    <s v="Alta"/>
    <x v="1"/>
    <s v="TELEFONICA EMPRESAS DE CHILE SA"/>
    <s v="SUPERVISION INCIDENTE actualización de NAS ISILON PAINE"/>
    <s v="24/02/2024 3:30:09"/>
    <s v="24/02/2024 3:31:38"/>
    <s v="Cerrado"/>
    <s v="CDP ANTIGUO 1"/>
    <s v="CDP ANTIGUO 2"/>
    <s v="24/02/2024 3:33:18"/>
    <s v="24/02/2024 23:50:00"/>
    <s v="SUPERVISION INCIDENTE actualización de NAS ISILON PAINE"/>
    <s v="SE REALIZA SUPERVISION"/>
    <d v="1899-12-30T00:00:55"/>
    <d v="1899-12-30T00:03:09"/>
    <d v="1899-12-30T00:02:14"/>
  </r>
  <r>
    <s v="INC000002634116"/>
    <s v="HOUSING"/>
    <x v="11"/>
    <s v="APQ ACCESOS"/>
    <s v="ALDO P VALENZUELA MUJICA"/>
    <s v="tct_avalen"/>
    <s v="2-Significativo/Amplio"/>
    <x v="2"/>
    <s v="Alta"/>
    <x v="1"/>
    <s v="TELEFONICA EMPRESAS DE CHILE SA"/>
    <s v="SUPERVISION Revisión Switch HP 5900 SN:CN65FZL0F2"/>
    <s v="24/02/2024 3:47:58"/>
    <s v="24/02/2024 3:49:32"/>
    <s v="Cerrado"/>
    <s v="CDP ANTIGUO 1"/>
    <s v="CDP ANTIGUO 2"/>
    <s v="24/02/2024 3:52:04"/>
    <s v="24/02/2024 23:50:00"/>
    <s v="SUPERVISION Revisión Switch HP 5900 SN:CN65FZL0F2"/>
    <s v="SE REALIZA SUPERVISION"/>
    <d v="1899-12-30T00:00:59"/>
    <d v="1899-12-30T00:04:06"/>
    <d v="1899-12-30T00:03:07"/>
  </r>
  <r>
    <s v="INC000002634118"/>
    <s v="HOUSING"/>
    <x v="11"/>
    <s v="APQ ACCESOS"/>
    <s v="ALDO P VALENZUELA MUJICA"/>
    <s v="tct_avalen"/>
    <s v="2-Significativo/Amplio"/>
    <x v="2"/>
    <s v="Alta"/>
    <x v="1"/>
    <s v="TELEFONICA EMPRESAS DE CHILE SA"/>
    <s v="SUPERVISION INCIDENTE  Falla prd7164"/>
    <s v="24/02/2024 3:53:44"/>
    <s v="24/02/2024 3:55:12"/>
    <s v="Cerrado"/>
    <s v="CDP ANTIGUO 1"/>
    <s v="CDP ANTIGUO 2"/>
    <s v="24/02/2024 3:55:59"/>
    <s v="24/02/2024 23:50:00"/>
    <s v="SUPERVISION INCIDENTE  Falla prd7164"/>
    <s v="SE REALIZA SUPERVISION"/>
    <d v="1899-12-30T00:00:26"/>
    <d v="1899-12-30T00:02:15"/>
    <d v="1899-12-30T00:01:49"/>
  </r>
  <r>
    <s v="INC000002634120"/>
    <s v="HOUSING"/>
    <x v="11"/>
    <s v="APQ ACCESOS"/>
    <s v="ALDO P VALENZUELA MUJICA"/>
    <s v="tct_avalen"/>
    <s v="2-Significativo/Amplio"/>
    <x v="2"/>
    <s v="Alta"/>
    <x v="1"/>
    <s v="TELEFONICA EMPRESAS DE CHILE SA"/>
    <s v="RONDA Y REVISION DE SALAS TECNICAS"/>
    <s v="24/02/2024 4:02:19"/>
    <s v="24/02/2024 4:02:21"/>
    <s v="Cerrado"/>
    <s v="CDP ANTIGUO 1"/>
    <s v="CDP ANTIGUO 2"/>
    <s v="24/02/2024 4:04:04"/>
    <s v="24/02/2024 23:50:00"/>
    <s v="RONDA Y REVISION DE SALAS TECNICAS"/>
    <s v="SE REALIZA RONDA"/>
    <d v="1899-12-30T00:01:17"/>
    <d v="1899-12-30T00:01:45"/>
    <d v="1899-12-30T00:00:28"/>
  </r>
  <r>
    <s v="INC000002634122"/>
    <s v="HOUSING"/>
    <x v="11"/>
    <s v="APQ ACCESOS"/>
    <s v="ALDO P VALENZUELA MUJICA"/>
    <s v="tct_avalen"/>
    <s v="2-Significativo/Amplio"/>
    <x v="2"/>
    <s v="Alta"/>
    <x v="1"/>
    <s v="TELEFONICA EMPRESAS DE CHILE SA"/>
    <s v="TOMA D ALARMAS DE CLIENTE"/>
    <s v="24/02/2024 4:04:20"/>
    <s v="24/02/2024 4:05:59"/>
    <s v="Cerrado"/>
    <s v="CDP ANTIGUO 1"/>
    <s v="CDP ANTIGUO 2"/>
    <s v="24/02/2024 4:06:51"/>
    <s v="24/02/2024 23:50:00"/>
    <s v="TOMA DE ALARMAS DE CLIENTE"/>
    <s v="SE REALIZA TOMA DE ALARMAS"/>
    <d v="1899-12-30T00:00:33"/>
    <d v="1899-12-30T00:02:31"/>
    <d v="1899-12-30T00:01:58"/>
  </r>
  <r>
    <s v="INC000002634130"/>
    <s v="BACKUP ON DEMAND"/>
    <x v="17"/>
    <s v="BACK UP DATA CENTER (BACKUP ON DEMAND)"/>
    <s v="RODRIGO VÁSQUEZ MUÑOZ"/>
    <s v="tct_rvasqu"/>
    <s v="4-Menor/Localizado"/>
    <x v="0"/>
    <s v="Baja"/>
    <x v="1"/>
    <s v="TELEFONICA GLOBAL TECHNOLOGY S.A.AGENCIA EN CHILE"/>
    <s v="revision estado de plataformas veritas"/>
    <s v="24/02/2024 8:38:17"/>
    <s v="24/02/2024 8:40:08"/>
    <s v="Cerrado"/>
    <s v="CDP ANTIGUO 1"/>
    <s v="CDP ANTIGUO 2"/>
    <s v="28/02/2024 10:50:43"/>
    <s v="28/02/2024 23:50:00"/>
    <s v="revision estado de plataformas veritas, fin de semana"/>
    <s v="FASE RESOLUCIÓN Y RECUPERACIÓN_x000a__x000a_Se efectúa contacto con cliente: N/A_x000a__x000a_Teléfono de contacto: N/A_x000a__x000a_Acciones realizadas: plataformas, revisadas y en funcionamiento OK_x000a__x000a_Solución paliativa o definitiva: plataformas, revisadas y en funcionamiento OK_x000a__x000a_Acciones"/>
    <d v="1900-01-03T02:10:35"/>
    <d v="1900-01-03T02:12:26"/>
    <d v="1899-12-30T00:01:51"/>
  </r>
  <r>
    <s v="INC000002634179"/>
    <s v="HOUSING"/>
    <x v="11"/>
    <s v="APQ ACCESOS"/>
    <s v="JOSE G MARQUEZ MARCANO"/>
    <s v="tct_josmam"/>
    <s v="4-Menor/Localizado"/>
    <x v="0"/>
    <s v="Baja"/>
    <x v="1"/>
    <s v="TELEFONICA EMPRESAS DE CHILE SA"/>
    <s v="RONDA Y REVISION DE SALAS"/>
    <s v="24/02/2024 17:18:05"/>
    <s v="24/02/2024 17:18:57"/>
    <s v="Cerrado"/>
    <s v="CDP ANTIGUO 1"/>
    <s v="CDP ANTIGUO 2"/>
    <s v="24/02/2024 17:20:25"/>
    <s v="24/02/2024 23:50:00"/>
    <s v="RONDA Y REVISION DE SALAS"/>
    <s v="RONDAS REALIZADAS"/>
    <d v="1899-12-30T00:01:15"/>
    <d v="1899-12-30T00:02:20"/>
    <d v="1899-12-30T00:01:05"/>
  </r>
  <r>
    <s v="INC000002634181"/>
    <s v="HOUSING"/>
    <x v="11"/>
    <s v="APQ ACCESOS"/>
    <s v="JOSE G MARQUEZ MARCANO"/>
    <s v="tct_josmam"/>
    <s v="4-Menor/Localizado"/>
    <x v="0"/>
    <s v="Baja"/>
    <x v="1"/>
    <s v="TELEFONICA EMPRESAS DE CHILE SA"/>
    <s v="TOMA DE ALARMAS DE CLIENTES"/>
    <s v="24/02/2024 17:20:43"/>
    <s v="24/02/2024 17:21:32"/>
    <s v="Cerrado"/>
    <s v="CDP ANTIGUO 1"/>
    <s v="CDP ANTIGUO 2"/>
    <s v="24/02/2024 17:22:37"/>
    <s v="24/02/2024 23:50:00"/>
    <s v="TOMA DE ALARMAS DE CLIENTES"/>
    <s v="TOMA DE ALARMAS REALIZADAS"/>
    <d v="1899-12-30T00:00:51"/>
    <d v="1899-12-30T00:01:54"/>
    <d v="1899-12-30T00:01:03"/>
  </r>
  <r>
    <s v="INC000002634183"/>
    <s v="HOUSING"/>
    <x v="11"/>
    <s v="APQ ACCESOS"/>
    <s v="JOSE G MARQUEZ MARCANO"/>
    <s v="tct_josmam"/>
    <s v="4-Menor/Localizado"/>
    <x v="0"/>
    <s v="Baja"/>
    <x v="1"/>
    <s v="TELEFONICA EMPRESAS DE CHILE SA"/>
    <s v="RONDA Y REVISION DE SALAS 12:30"/>
    <s v="24/02/2024 17:22:52"/>
    <s v="24/02/2024 17:23:43"/>
    <s v="Cerrado"/>
    <s v="CDP ANTIGUO 1"/>
    <s v="CDP ANTIGUO 2"/>
    <s v="24/02/2024 17:25:05"/>
    <s v="24/02/2024 23:50:00"/>
    <s v="RONDA Y REVISION DE SALAS 12:30"/>
    <s v="RONDAS REALIZADAS"/>
    <d v="1899-12-30T00:01:07"/>
    <d v="1899-12-30T00:02:13"/>
    <d v="1899-12-30T00:01:06"/>
  </r>
  <r>
    <s v="INC000002634185"/>
    <s v="HOUSING"/>
    <x v="11"/>
    <s v="APQ ACCESOS"/>
    <s v="JOSE G MARQUEZ MARCANO"/>
    <s v="tct_josmam"/>
    <s v="4-Menor/Localizado"/>
    <x v="0"/>
    <s v="Baja"/>
    <x v="1"/>
    <s v="TELEFONICA EMPRESAS DE CHILE SA"/>
    <s v="RONDA Y REVISION DE SALAS 15:30"/>
    <s v="24/02/2024 17:25:38"/>
    <s v="24/02/2024 17:26:34"/>
    <s v="Cerrado"/>
    <s v="CDP ANTIGUO 1"/>
    <s v="CDP ANTIGUO 2"/>
    <s v="24/02/2024 17:27:28"/>
    <s v="24/02/2024 23:50:00"/>
    <s v="RONDA Y REVISION DE SALAS 15:30"/>
    <s v="RONDAS REALIZADAS"/>
    <d v="1899-12-30T00:00:40"/>
    <d v="1899-12-30T00:01:50"/>
    <d v="1899-12-30T00:01:10"/>
  </r>
  <r>
    <s v="INC000002634425"/>
    <s v="TICKET-INTELIGENTE"/>
    <x v="7"/>
    <s v="GESTION TI"/>
    <s v="GUSTAVO AVILA VERA"/>
    <s v="USR_TSIGHT"/>
    <s v="1-Extenso/Generalizado"/>
    <x v="0"/>
    <s v="Baja"/>
    <x v="3"/>
    <s v="FUNDACION INSTITUTO PROFESIONAL DUOC UC"/>
    <s v="fiprdu01 - noedesa TICKET AUTOMATICO"/>
    <s v="24/02/2024 2:41:48"/>
    <s v="24/02/2024 2:41:48"/>
    <s v="Cerrado"/>
    <s v="TRUESIGHT"/>
    <s v="TRUESIGHT"/>
    <s v="24/02/2024 4:36:48"/>
    <s v="24/02/2024 23:50:00"/>
    <s v="PREVENTIVO=SI_x000a_CODIGO DE SERVICIO=noedesa_x000a_DIRECCION=NULL_x000a_CIUDAD=NULL_x000a_COMUNA LOCAL=_x000a_REGION=NULL_x000a_QUIEN REPORTA=Ticket automático_x000a_CONTACTO EN TERRENO=_x000a_PROBLEMA=Node FIPRDU01 - noedesa is Down_x000a_REQUERIMIENTO=_x000a_EQUIPOS ENERGIZADO O REINICIADO=_x000a_HORARIO DE ATENCIO"/>
    <s v="Se efectúa contacto con cliente: Si, por correo_x000a_Teléfono de contacto:N/A_x000a_Acciones realizadas:Se revisa el servidor y se observa que no se tiene conexión ssh por la red de administracion ni por la red productiva del cliente, se procedió a verificar el ser"/>
    <d v="1899-12-30T01:54:17"/>
    <d v="1899-12-30T01:55:00"/>
    <d v="1899-12-30T00:00:43"/>
  </r>
  <r>
    <s v="INC000002634452"/>
    <s v="TICKET-INTELIGENTE"/>
    <x v="6"/>
    <s v="GESTION TI"/>
    <s v="PAUL A SEPULVEDA ALVAREZ"/>
    <s v="USR_TSIGHT"/>
    <s v="1-Extenso/Generalizado"/>
    <x v="0"/>
    <s v="Baja"/>
    <x v="3"/>
    <s v="FUNDACION INSTITUTO PROFESIONAL DUOC UC"/>
    <s v="fiprdu01 - controlver01-2k23 TICKET AUTOMATICO"/>
    <s v="24/02/2024 3:03:27"/>
    <s v="24/02/2024 3:03:27"/>
    <s v="Cerrado"/>
    <s v="TRUESIGHT"/>
    <s v="TRUESIGHT"/>
    <s v="24/02/2024 10:41:00"/>
    <s v="24/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mantiene observacion sobre servidor. Memoria ram liberada desde sesiones descoenctadas y memoria cache._x000a_Alerta superada"/>
    <d v="1899-12-30T07:36:09"/>
    <d v="1899-12-30T07:37:33"/>
    <d v="1899-12-30T00:01:24"/>
  </r>
  <r>
    <s v="INC000002634925"/>
    <s v="HOUSING"/>
    <x v="11"/>
    <s v="APQ ACCESOS"/>
    <s v="JOSE G MARQUEZ MARCANO"/>
    <s v="tct_josmam"/>
    <s v="4-Menor/Localizado"/>
    <x v="0"/>
    <s v="Baja"/>
    <x v="1"/>
    <s v="TELEFONICA EMPRESAS DE CHILE SA"/>
    <s v="RONDA Y REVISION DE SALAS 18:30"/>
    <s v="24/02/2024 19:14:29"/>
    <s v="24/02/2024 19:15:19"/>
    <s v="Cerrado"/>
    <s v="CDP ANTIGUO 1"/>
    <s v="CDP ANTIGUO 2"/>
    <s v="24/02/2024 19:16:18"/>
    <s v="24/02/2024 23:50:00"/>
    <s v="RONDA Y REVISION DE SALAS 18:30"/>
    <s v="RONDAS REALIZADAS"/>
    <d v="1899-12-30T00:00:45"/>
    <d v="1899-12-30T00:01:49"/>
    <d v="1899-12-30T00:01:04"/>
  </r>
  <r>
    <s v="INC000002634977"/>
    <s v="HOSTING VIRTUAL"/>
    <x v="6"/>
    <s v="SISTEMA OPERATIVO MICROSOFT"/>
    <s v="PAUL A SEPULVEDA ALVAREZ"/>
    <s v="tct_psepul"/>
    <s v="4-Menor/Localizado"/>
    <x v="0"/>
    <s v="Baja"/>
    <x v="1"/>
    <s v="TELEFONICA GLOBAL TECHNOLOGY S.A.AGENCIA EN CHILE"/>
    <s v="activar cuentas vpn"/>
    <s v="26/02/2024 8:58:20"/>
    <s v="26/02/2024 8:58:50"/>
    <s v="Cerrado"/>
    <s v="TI"/>
    <s v="SISTEMAS OPERATIVOS"/>
    <s v="26/02/2024 8:59:36"/>
    <s v="26/02/2024 23:50:00"/>
    <s v="activar cuentas vpn"/>
    <s v="Cuentas VPN activadas"/>
    <d v="1899-12-30T00:00:00"/>
    <d v="1899-12-30T00:01:16"/>
    <d v="1899-12-30T00:01:16"/>
  </r>
  <r>
    <s v="INC000002635001"/>
    <s v="VPN IP - MPLS"/>
    <x v="3"/>
    <s v="GESTION HD"/>
    <s v="DEIBY Y SANTOYO MONTEROLA"/>
    <s v="frp_kefern"/>
    <s v="3-Moderado/Limitado"/>
    <x v="1"/>
    <s v="Media"/>
    <x v="1"/>
    <s v="TELEFONICA GLOBAL TECHNOLOGY S.A.AGENCIA EN CHILE"/>
    <s v="HD |  Acceso Cloud Portal"/>
    <s v="26/02/2024 9:57:28"/>
    <s v="26/02/2024 9:59:43"/>
    <s v="Cerrado"/>
    <s v="CDP ANTIGUO 1"/>
    <s v="CDP ANTIGUO 2"/>
    <s v="26/02/2024 10:45:58"/>
    <s v="26/02/2024 23:50:00"/>
    <s v="PREVENTIVO: NO_x000a_CODIGO DE SERVICIO:_x000a_DIRECCION:_x000a_QUIEN REPORTA:Deiby Yoel Santoyo Monterola +56 9 9343 3681 _x000a_CONTACTO EN TERRENO:_x000a_PROBLEMA:_x000a_REQUERIMIENTO:@Help Desk para generar el folio de requerimiento a mi bandeja_x000a_TELEFONICA GLOBAL &amp;#8211; CLOUD &amp;#8211;"/>
    <s v="FASE RESOLUCIÓN Y RECUPERACIÓN_x000a__x000a_Se efectúa contacto con cliente:N/A_x000a__x000a_Teléfono de contacto:N/A_x000a__x000a_Acciones realizadas: Se crea el usuario de Perfecto Mariño y se envia por correo sus credenciales..._x000a__x000a_Solución paliativa o definitiva:N/A_x000a__x000a_Acciones de Mejora,"/>
    <d v="1899-12-30T00:00:00"/>
    <d v="1899-12-30T00:48:30"/>
    <d v="1899-12-30T00:48:30"/>
  </r>
  <r>
    <s v="INC000002635551"/>
    <s v="TICKET-INTELIGENTE"/>
    <x v="6"/>
    <s v="GESTION TI"/>
    <s v="PAUL A SEPULVEDA ALVAREZ"/>
    <s v="USR_TSIGHT"/>
    <s v="1-Extenso/Generalizado"/>
    <x v="0"/>
    <s v="Baja"/>
    <x v="3"/>
    <s v="COAGRA S A"/>
    <s v="coagra01 - sap_prod_e_vm TICKET AUTOMATICO"/>
    <s v="24/02/2024 22:08:08"/>
    <s v="24/02/2024 22:08:08"/>
    <s v="Cerrado"/>
    <s v="TRUESIGHT"/>
    <s v="TRUESIGHT"/>
    <s v="26/02/2024 8:56:55"/>
    <s v="26/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utilizacion de ram por utilizacion de procesos SAP en servidor. _x000a_Comportamiento esperado"/>
    <d v="1899-12-31T10:47:30"/>
    <d v="1899-12-31T10:48:47"/>
    <d v="1899-12-30T00:01:17"/>
  </r>
  <r>
    <s v="INC000002635562"/>
    <s v="TICKET-INTELIGENTE"/>
    <x v="6"/>
    <s v="GESTION TI"/>
    <s v="PAUL A SEPULVEDA ALVAREZ"/>
    <s v="USR_TSIGHT"/>
    <s v="1-Extenso/Generalizado"/>
    <x v="0"/>
    <s v="Baja"/>
    <x v="3"/>
    <s v="GPS CHILE SPA"/>
    <s v="gpschi01 - wnprws_med04 TICKET AUTOMATICO"/>
    <s v="24/02/2024 22:18:41"/>
    <s v="24/02/2024 22:18:41"/>
    <s v="Cerrado"/>
    <s v="TRUESIGHT"/>
    <s v="TRUESIGHT"/>
    <s v="26/02/2024 8:57:09"/>
    <s v="26/02/2024 23:50:00"/>
    <s v="PREVENTIVO=SI_x000a_CODIGO DE SERVICIO=WNPRWS_MED04_x000a_DIRECCION=NULL_x000a_CIUDAD=NULL_x000a_COMUNA LOCAL=Santiago_x000a_REGION=NULL_x000a_QUIEN REPORTA=Ticket automático_x000a_CONTACTO EN TERRENO=_x000a_PROBLEMA=Node GPSCHI01 - WNPRWS_MED04 CPU Load at 100 % Exceeds Threshold_x000a_REQUERIMIENTO=_x000a_EQUIP"/>
    <s v="utilizacion de recursos en servidor normalizada. se mantiene en monitoreo._x000a_Servidor operativo"/>
    <d v="1899-12-31T10:33:42"/>
    <d v="1899-12-31T10:38:28"/>
    <d v="1899-12-30T00:04:46"/>
  </r>
  <r>
    <s v="INC000002635563"/>
    <s v="TICKET-INTELIGENTE"/>
    <x v="6"/>
    <s v="GESTION TI"/>
    <s v="PAUL A SEPULVEDA ALVAREZ"/>
    <s v="USR_TSIGHT"/>
    <s v="1-Extenso/Generalizado"/>
    <x v="0"/>
    <s v="Baja"/>
    <x v="3"/>
    <s v="GPS CHILE SPA"/>
    <s v="gpschi01 - wnprdb_gps04 TICKET AUTOMATICO"/>
    <s v="24/02/2024 22:19:45"/>
    <s v="24/02/2024 22:19:45"/>
    <s v="Cerrado"/>
    <s v="TRUESIGHT"/>
    <s v="TRUESIGHT"/>
    <s v="26/02/2024 8:57:26"/>
    <s v="26/02/2024 23:50:00"/>
    <s v="PREVENTIVO=SI_x000a_CODIGO DE SERVICIO=WNPRDB_GPS04_x000a_DIRECCION=NULL_x000a_CIUDAD=NULL_x000a_COMUNA LOCAL=Santiago_x000a_REGION=NULL_x000a_QUIEN REPORTA=Ticket automático_x000a_CONTACTO EN TERRENO=_x000a_PROBLEMA=Node GPSCHI01 - WNPRDB_GPS04 CPU Load at 99 % Exceeds Threshold_x000a_REQUERIMIENTO=_x000a_EQUIPO"/>
    <s v="alza de cpu temporal en proceso de base de datos SQL SERVER. _x000a_Alerta superada en servidor"/>
    <d v="1899-12-31T10:32:41"/>
    <d v="1899-12-31T10:37:41"/>
    <d v="1899-12-30T00:05:00"/>
  </r>
  <r>
    <s v="INC000002635564"/>
    <s v="TICKET-INTELIGENTE"/>
    <x v="6"/>
    <s v="GESTION TI"/>
    <s v="PAUL A SEPULVEDA ALVAREZ"/>
    <s v="USR_TSIGHT"/>
    <s v="1-Extenso/Generalizado"/>
    <x v="0"/>
    <s v="Baja"/>
    <x v="3"/>
    <s v="GPS CHILE SPA"/>
    <s v="gpschi01 - wnprap_cap06 TICKET AUTOMATICO"/>
    <s v="24/02/2024 22:19:47"/>
    <s v="24/02/2024 22:19:47"/>
    <s v="Cerrado"/>
    <s v="TRUESIGHT"/>
    <s v="TRUESIGHT"/>
    <s v="26/02/2024 8:57:42"/>
    <s v="26/02/2024 23:50:00"/>
    <s v="PREVENTIVO=SI_x000a_CODIGO DE SERVICIO=WNPRAP_CAP06_x000a_DIRECCION=NULL_x000a_CIUDAD=NULL_x000a_COMUNA LOCAL=Santiago_x000a_REGION=NULL_x000a_QUIEN REPORTA=Ticket automático_x000a_CONTACTO EN TERRENO=_x000a_PROBLEMA=Node GPSCHI01 - WNPRAP_CAP06 CPU Load at 95 % Exceeds Threshold_x000a_REQUERIMIENTO=_x000a_EQUIPO"/>
    <s v="alza de cpu en proceso de antivirus. _x000a_Alerta superada en servidor"/>
    <d v="1899-12-31T10:35:39"/>
    <d v="1899-12-31T10:37:55"/>
    <d v="1899-12-30T00:02:16"/>
  </r>
  <r>
    <s v="INC000002635565"/>
    <s v="TICKET-INTELIGENTE"/>
    <x v="6"/>
    <s v="GESTION TI"/>
    <s v="PAUL A SEPULVEDA ALVAREZ"/>
    <s v="USR_TSIGHT"/>
    <s v="1-Extenso/Generalizado"/>
    <x v="0"/>
    <s v="Baja"/>
    <x v="3"/>
    <s v="GPS CHILE SPA"/>
    <s v="gpschi01 - wnprap_cap02 TICKET AUTOMATICO"/>
    <s v="24/02/2024 22:19:47"/>
    <s v="24/02/2024 22:19:47"/>
    <s v="Cerrado"/>
    <s v="TRUESIGHT"/>
    <s v="TRUESIGHT"/>
    <s v="24/02/2024 23:06:05"/>
    <s v="24/02/2024 23:50:00"/>
    <s v="PREVENTIVO=SI_x000a_CODIGO DE SERVICIO=WNPRAP_CAP02_x000a_DIRECCION=NULL_x000a_CIUDAD=NULL_x000a_COMUNA LOCAL=Santiago_x000a_REGION=NULL_x000a_QUIEN REPORTA=Ticket automático_x000a_CONTACTO EN TERRENO=_x000a_PROBLEMA=Node GPSCHI01 - WNPRAP_CAP02 CPU Load at 95 % Exceeds Threshold_x000a_REQUERIMIENTO=_x000a_EQUIPO"/>
    <s v="alerta de cpu superada en servidor. se mantendra en monitoreo. _x000a_se realiza liberacion de memoria desde sesiones desconectadas"/>
    <d v="1899-12-30T00:44:10"/>
    <d v="1899-12-30T00:46:18"/>
    <d v="1899-12-30T00:02:08"/>
  </r>
  <r>
    <s v="INC000002635595"/>
    <s v="TICKET-INTELIGENTE"/>
    <x v="6"/>
    <s v="GESTION TI"/>
    <s v="PAUL A SEPULVEDA ALVAREZ"/>
    <s v="USR_TSIGHT"/>
    <s v="1-Extenso/Generalizado"/>
    <x v="0"/>
    <s v="Baja"/>
    <x v="3"/>
    <s v="GPS CHILE SPA"/>
    <s v="gpschi01 - wnprdb_int01 TICKET AUTOMATICO"/>
    <s v="24/02/2024 22:59:26"/>
    <s v="24/02/2024 22:59:26"/>
    <s v="Cerrado"/>
    <s v="TRUESIGHT"/>
    <s v="TRUESIGHT"/>
    <s v="26/02/2024 8:57:58"/>
    <s v="26/02/2024 23:50:00"/>
    <s v="PREVENTIVO=SI_x000a_CODIGO DE SERVICIO=WNPRDB_INT01_x000a_DIRECCION=NULL_x000a_CIUDAD=NULL_x000a_COMUNA LOCAL=Santiago_x000a_REGION=NULL_x000a_QUIEN REPORTA=Ticket automático_x000a_CONTACTO EN TERRENO=_x000a_PROBLEMA=High RAM Usage Alert for Node GPSCHI01 - WNPRDB_INT01_x000a_REQUERIMIENTO=_x000a_EQUIPOS ENERGIZA"/>
    <s v="servidor con alza de utilizacion en recursos debido a procesos SQL server en ejecucion. comportamiento esperado en servidor, se mantendra en monitoreo"/>
    <d v="1899-12-31T09:57:43"/>
    <d v="1899-12-31T09:58:32"/>
    <d v="1899-12-30T00:00:49"/>
  </r>
  <r>
    <s v="INC000002635887"/>
    <s v="HOUSING"/>
    <x v="11"/>
    <s v="APQ ACCESOS"/>
    <s v="ALDO P VALENZUELA MUJICA"/>
    <s v="tct_avalen"/>
    <s v="2-Significativo/Amplio"/>
    <x v="2"/>
    <s v="Alta"/>
    <x v="1"/>
    <s v="TELEFONICA EMPRESAS DE CHILE SA"/>
    <s v="SUPERVISION Ingreso de equipo FW + Migracion de 2 servicios."/>
    <s v="25/02/2024 3:52:36"/>
    <s v="25/02/2024 3:52:38"/>
    <s v="Cerrado"/>
    <s v="CDP ANTIGUO 1"/>
    <s v="CDP ANTIGUO 2"/>
    <s v="25/02/2024 3:54:40"/>
    <s v="25/02/2024 23:50:00"/>
    <s v="SUPERVISION Ingreso de equipo FW + Migracion de 2 servicios."/>
    <s v="SE REALIZA SUPERVISION"/>
    <d v="1899-12-30T00:01:45"/>
    <d v="1899-12-30T00:02:04"/>
    <d v="1899-12-30T00:00:19"/>
  </r>
  <r>
    <s v="INC000002635894"/>
    <s v="HOUSING"/>
    <x v="11"/>
    <s v="APQ ACCESOS"/>
    <s v="ALDO P VALENZUELA MUJICA"/>
    <s v="tct_avalen"/>
    <s v="2-Significativo/Amplio"/>
    <x v="2"/>
    <s v="Alta"/>
    <x v="1"/>
    <s v="TELEFONICA EMPRESAS DE CHILE SA"/>
    <s v="RONDA Y REVISION DE SALAS TECNICAS 20:30"/>
    <s v="25/02/2024 3:57:09"/>
    <s v="25/02/2024 3:58:40"/>
    <s v="Cerrado"/>
    <s v="CDP ANTIGUO 1"/>
    <s v="CDP ANTIGUO 2"/>
    <s v="25/02/2024 4:01:01"/>
    <s v="25/02/2024 23:50:00"/>
    <s v="ONDA Y REVISION DE SALAS TECNICAS 20:30"/>
    <s v="SE REALIZA RONDA"/>
    <d v="1899-12-30T00:02:00"/>
    <d v="1899-12-30T00:03:52"/>
    <d v="1899-12-30T00:01:52"/>
  </r>
  <r>
    <s v="INC000002635899"/>
    <s v="HOUSING"/>
    <x v="11"/>
    <s v="APQ ACCESOS"/>
    <s v="ALDO P VALENZUELA MUJICA"/>
    <s v="tct_avalen"/>
    <s v="2-Significativo/Amplio"/>
    <x v="2"/>
    <s v="Alta"/>
    <x v="1"/>
    <s v="TELEFONICA EMPRESAS DE CHILE SA"/>
    <s v="TOMA DE ALARMAS DE CLIENTE"/>
    <s v="25/02/2024 4:02:35"/>
    <s v="25/02/2024 4:03:39"/>
    <s v="Cerrado"/>
    <s v="CDP ANTIGUO 1"/>
    <s v="CDP ANTIGUO 2"/>
    <s v="25/02/2024 4:05:08"/>
    <s v="25/02/2024 23:50:00"/>
    <s v="TOMA DE ALARMAS DE CLIENTE"/>
    <s v="SE REALIZA TOMA DE ALARMAS"/>
    <d v="1899-12-30T00:01:10"/>
    <d v="1899-12-30T00:02:33"/>
    <d v="1899-12-30T00:01:23"/>
  </r>
  <r>
    <s v="INC000002635902"/>
    <s v="HOUSING"/>
    <x v="11"/>
    <s v="APQ ACCESOS"/>
    <s v="ALDO P VALENZUELA MUJICA"/>
    <s v="tct_avalen"/>
    <s v="2-Significativo/Amplio"/>
    <x v="2"/>
    <s v="Alta"/>
    <x v="1"/>
    <s v="TELEFONICA EMPRESAS DE CHILE SA"/>
    <s v="RONDA Y REVISION DE SALAS TECNICAS 0:30"/>
    <s v="25/02/2024 4:05:34"/>
    <s v="25/02/2024 4:07:32"/>
    <s v="Cerrado"/>
    <s v="CDP ANTIGUO 1"/>
    <s v="CDP ANTIGUO 2"/>
    <s v="25/02/2024 4:09:31"/>
    <s v="25/02/2024 23:50:00"/>
    <s v="RONDA Y REVISION DE SALAS TECNICAS 0:30"/>
    <s v="SE REALIZA RONDA"/>
    <d v="1899-12-30T00:01:32"/>
    <d v="1899-12-30T00:03:57"/>
    <d v="1899-12-30T00:02:25"/>
  </r>
  <r>
    <s v="INC000002635907"/>
    <s v="HOUSING"/>
    <x v="11"/>
    <s v="APQ ACCESOS"/>
    <s v="ALDO P VALENZUELA MUJICA"/>
    <s v="tct_avalen"/>
    <s v="2-Significativo/Amplio"/>
    <x v="2"/>
    <s v="Alta"/>
    <x v="1"/>
    <s v="TELEFONICA EMPRESAS DE CHILE SA"/>
    <s v="RONDA Y REVISION DE SALAS TECNICAS 04:30"/>
    <s v="25/02/2024 4:09:56"/>
    <s v="25/02/2024 4:11:35"/>
    <s v="Cerrado"/>
    <s v="CDP ANTIGUO 1"/>
    <s v="CDP ANTIGUO 2"/>
    <s v="25/02/2024 4:13:29"/>
    <s v="25/02/2024 23:50:00"/>
    <s v="RONDA Y REVISION DE SALAS TECNICAS 04:30"/>
    <s v="SE REALIZA RONDA"/>
    <d v="1899-12-30T00:00:00"/>
    <d v="1899-12-30T00:03:33"/>
    <d v="1899-12-30T00:03:33"/>
  </r>
  <r>
    <s v="INC000002635912"/>
    <s v="HOUSING"/>
    <x v="11"/>
    <s v="APQ ACCESOS"/>
    <s v="ALDO P VALENZUELA MUJICA"/>
    <s v="tct_avalen"/>
    <s v="2-Significativo/Amplio"/>
    <x v="2"/>
    <s v="Alta"/>
    <x v="1"/>
    <s v="TELEFONICA EMPRESAS DE CHILE SA"/>
    <s v="RONDA Y REVISION DE SALAS TECNICAS 6:30"/>
    <s v="25/02/2024 4:16:43"/>
    <s v="25/02/2024 4:18:27"/>
    <s v="Cerrado"/>
    <s v="CDP ANTIGUO 1"/>
    <s v="CDP ANTIGUO 2"/>
    <s v="25/02/2024 4:20:20"/>
    <s v="25/02/2024 23:50:00"/>
    <s v="RONDA Y REVISION DE SALAS TECNICAS 6:30"/>
    <s v="SE REALIZA RONDA"/>
    <d v="1899-12-30T00:01:31"/>
    <d v="1899-12-30T00:03:37"/>
    <d v="1899-12-30T00:02:06"/>
  </r>
  <r>
    <s v="INC000002636132"/>
    <s v="HOUSING"/>
    <x v="11"/>
    <s v="APQ ACCESOS"/>
    <s v="JOSE G MARQUEZ MARCANO"/>
    <s v="tct_josmam"/>
    <s v="4-Menor/Localizado"/>
    <x v="0"/>
    <s v="Baja"/>
    <x v="1"/>
    <s v="TELEFONICA EMPRESAS DE CHILE SA"/>
    <s v="RONDA Y REVISION DE SALAS"/>
    <s v="25/02/2024 17:12:54"/>
    <s v="25/02/2024 17:13:42"/>
    <s v="Cerrado"/>
    <s v="CDP ANTIGUO 1"/>
    <s v="CDP ANTIGUO 2"/>
    <s v="25/02/2024 17:14:37"/>
    <s v="25/02/2024 23:50:00"/>
    <s v="RONDA Y REVISION DE SALAS"/>
    <s v="RONDAS REALIZADAS"/>
    <d v="1899-12-30T00:00:41"/>
    <d v="1899-12-30T00:01:43"/>
    <d v="1899-12-30T00:01:02"/>
  </r>
  <r>
    <s v="INC000002636135"/>
    <s v="HOUSING"/>
    <x v="11"/>
    <s v="APQ ACCESOS"/>
    <s v="JOSE G MARQUEZ MARCANO"/>
    <s v="tct_josmam"/>
    <s v="4-Menor/Localizado"/>
    <x v="0"/>
    <s v="Baja"/>
    <x v="1"/>
    <s v="TELEFONICA EMPRESAS DE CHILE SA"/>
    <s v="TOMA DE ALARMAS DE CLIENTES"/>
    <s v="25/02/2024 17:15:08"/>
    <s v="25/02/2024 17:16:11"/>
    <s v="Cerrado"/>
    <s v="CDP ANTIGUO 1"/>
    <s v="CDP ANTIGUO 2"/>
    <s v="25/02/2024 17:17:19"/>
    <s v="25/02/2024 23:50:00"/>
    <s v="TOMA DE ALARMAS DE CLIENTES"/>
    <s v="TOMA DE ALARMAS REALIZADAS"/>
    <d v="1899-12-30T00:00:54"/>
    <d v="1899-12-30T00:02:11"/>
    <d v="1899-12-30T00:01:17"/>
  </r>
  <r>
    <s v="INC000002636138"/>
    <s v="HOUSING"/>
    <x v="11"/>
    <s v="APQ ACCESOS"/>
    <s v="JOSE G MARQUEZ MARCANO"/>
    <s v="tct_josmam"/>
    <s v="4-Menor/Localizado"/>
    <x v="0"/>
    <s v="Baja"/>
    <x v="1"/>
    <s v="TELEFONICA EMPRESAS DE CHILE SA"/>
    <s v="RONDA Y REVISION DE SALAS"/>
    <s v="25/02/2024 17:17:34"/>
    <s v="25/02/2024 17:18:24"/>
    <s v="Cerrado"/>
    <s v="CDP ANTIGUO 1"/>
    <s v="CDP ANTIGUO 2"/>
    <s v="25/02/2024 17:19:17"/>
    <s v="25/02/2024 23:50:00"/>
    <s v="RONDA Y REVISION DE SALAS"/>
    <s v="RONDAS REALIZADAS"/>
    <d v="1899-12-30T00:00:41"/>
    <d v="1899-12-30T00:01:43"/>
    <d v="1899-12-30T00:01:02"/>
  </r>
  <r>
    <s v="INC000002636143"/>
    <s v="HOUSING"/>
    <x v="11"/>
    <s v="APQ ACCESOS"/>
    <s v="JOSE G MARQUEZ MARCANO"/>
    <s v="tct_josmam"/>
    <s v="4-Menor/Localizado"/>
    <x v="0"/>
    <s v="Baja"/>
    <x v="1"/>
    <s v="TELEFONICA EMPRESAS DE CHILE SA"/>
    <s v="RONDA Y REVISION DE SALAS 15:30"/>
    <s v="25/02/2024 17:19:38"/>
    <s v="25/02/2024 17:20:22"/>
    <s v="Cerrado"/>
    <s v="CDP ANTIGUO 1"/>
    <s v="CDP ANTIGUO 2"/>
    <s v="25/02/2024 17:21:26"/>
    <s v="25/02/2024 23:50:00"/>
    <s v="RONDA Y REVISION DE SALAS 15:30"/>
    <s v="RONDAS REALIZADAS"/>
    <d v="1899-12-30T00:00:44"/>
    <d v="1899-12-30T00:01:48"/>
    <d v="1899-12-30T00:01:04"/>
  </r>
  <r>
    <s v="INC000002636150"/>
    <s v="HOUSING"/>
    <x v="11"/>
    <s v="APQ ACCESOS"/>
    <s v="JOSE G MARQUEZ MARCANO"/>
    <s v="tct_josmam"/>
    <s v="4-Menor/Localizado"/>
    <x v="0"/>
    <s v="Baja"/>
    <x v="1"/>
    <s v="TELEFONICA EMPRESAS DE CHILE SA"/>
    <s v="RONDA Y REVISION DE SALAS 18:30"/>
    <s v="25/02/2024 19:11:14"/>
    <s v="25/02/2024 19:12:22"/>
    <s v="Cerrado"/>
    <s v="CDP ANTIGUO 1"/>
    <s v="CDP ANTIGUO 2"/>
    <s v="25/02/2024 19:13:36"/>
    <s v="25/02/2024 23:50:00"/>
    <s v="RONDA Y REVISION DE SALAS 18:30"/>
    <s v="RONDAS REALIZADAS"/>
    <d v="1899-12-30T00:01:00"/>
    <d v="1899-12-30T00:02:22"/>
    <d v="1899-12-30T00:01:22"/>
  </r>
  <r>
    <s v="INC000002636185"/>
    <s v="HOUSING"/>
    <x v="13"/>
    <s v="BELIEVE"/>
    <s v="RICARDO F ORELLANA MARDONES"/>
    <s v="frp_xgambo"/>
    <s v="3-Moderado/Limitado"/>
    <x v="1"/>
    <s v="Media"/>
    <x v="1"/>
    <s v="TELEFONICA EMPRESAS DE CHILE SA"/>
    <s v="GESTION DATACENTER/ ACCESOS / TELEFONICA EMPRESAS DE CHILE SA"/>
    <s v="26/02/2024 9:28:53"/>
    <s v="26/02/2024 9:31:24"/>
    <s v="Cerrado"/>
    <s v="CDP ANTIGUO 1"/>
    <s v="CDP ANTIGUO 2"/>
    <s v="26/02/2024 9:49:06"/>
    <s v="26/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REUNI"/>
    <s v="ACCESOS AUTORIZADOS"/>
    <d v="1899-12-30T00:06:58"/>
    <d v="1899-12-30T00:20:13"/>
    <d v="1899-12-30T00:13:15"/>
  </r>
  <r>
    <s v="INC000002636190"/>
    <s v="HOUSING"/>
    <x v="2"/>
    <s v="GESTION HD"/>
    <s v="PATRICIO A CASTILLO GONZALEZ"/>
    <s v="frp_pcamay"/>
    <s v="3-Moderado/Limitado"/>
    <x v="1"/>
    <s v="Media"/>
    <x v="1"/>
    <s v="SITRANS SERVICIOS INTEGRADOS DE TRANSPORTES LIMITADA"/>
    <s v="HD/RE:  Housing Data center  San Martin  48  Cliente SITRANS // Proyecto CHI-004050624-1"/>
    <s v="26/02/2024 9:40:20"/>
    <s v="26/02/2024 9:45:46"/>
    <s v="Cerrado"/>
    <s v="CDP ANTIGUO 1"/>
    <s v="CDP ANTIGUO 2"/>
    <s v="26/02/2024 17:11:06"/>
    <s v="26/02/2024 23:50:00"/>
    <s v="PREVENTIVO: NO_x000a_CODIGO DE SERVICIO:_x000a_DIRECCION:_x000a_QUIEN REPORTA:+569 6843 8102 Ariel Pereira Catalán_x000a_CONTACTO EN TERRENO:Cesar Avalos_x000a_Número telefónico contacto cliente:  959307033_x000a_PROBLEMA:_x000a_REQUERIMIENTO:agradeceré su ayuda para procesar la solicitud de asi"/>
    <s v="Informativo enviado"/>
    <d v="1899-12-30T07:23:25"/>
    <d v="1899-12-30T07:30:46"/>
    <d v="1899-12-30T00:07:21"/>
  </r>
  <r>
    <s v="INC000002636201"/>
    <s v="HOUSING"/>
    <x v="14"/>
    <s v="BELIEVE"/>
    <s v="JAVIER J BRAVO CARVAJAL"/>
    <s v="frp_xgambo"/>
    <s v="3-Moderado/Limitado"/>
    <x v="1"/>
    <s v="Media"/>
    <x v="1"/>
    <s v="TELEFONICA EMPRESAS DE CHILE SA"/>
    <s v="GESTION DATACENTER/ ACCESOS / Nabiax"/>
    <s v="26/02/2024 9:47:52"/>
    <s v="26/02/2024 9:49:43"/>
    <s v="Cerrado"/>
    <s v="CDP ANTIGUO 1"/>
    <s v="CDP ANTIGUO 2"/>
    <s v="26/02/2024 10:17:22"/>
    <s v="26/02/2024 23:50:00"/>
    <s v="EMPRESA: Nabiax_x000a_CÓDIGO DE SERVICIO: _x000a_DIRECCIÓN:Calle San Martin #50, Santiago Centro, Santiago_x000a_NOMBRE DE QUIEN REPORTA:Felipe Torres_x000a_TELÉFONO DE QUIEN REPORTA:  +56 9 7381 7726_x000a_NOMBRE DE CONTACTO EN TERRENO: _x000a_REQUERIMIENTO :  Revisión de equipamiento de"/>
    <s v="accesos autorizados"/>
    <d v="1899-12-30T00:00:00"/>
    <d v="1899-12-30T00:29:30"/>
    <d v="1899-12-30T00:29:30"/>
  </r>
  <r>
    <s v="INC000002636338"/>
    <s v="HOUSING"/>
    <x v="11"/>
    <s v="APQ ACCESOS"/>
    <s v="ALDO P VALENZUELA MUJICA"/>
    <s v="tct_avalen"/>
    <s v="2-Significativo/Amplio"/>
    <x v="2"/>
    <s v="Alta"/>
    <x v="1"/>
    <s v="TELEFONICA EMPRESAS DE CHILE SA"/>
    <s v="RONDA Y REVISION DE SALAS TECNICAS  20:30"/>
    <s v="26/02/2024 2:28:30"/>
    <s v="26/02/2024 2:30:57"/>
    <s v="Cerrado"/>
    <s v="CDP ANTIGUO 1"/>
    <s v="CDP ANTIGUO 2"/>
    <s v="26/02/2024 2:32:41"/>
    <s v="26/02/2024 23:50:00"/>
    <s v="RONDA Y REVISION DE SALAS TECNICAS  20:30"/>
    <s v="SE REALIZA RONDA"/>
    <d v="1899-12-30T00:00:40"/>
    <d v="1899-12-30T00:04:11"/>
    <d v="1899-12-30T00:03:31"/>
  </r>
  <r>
    <s v="INC000002636340"/>
    <s v="HOUSING"/>
    <x v="11"/>
    <s v="APQ ACCESOS"/>
    <s v="ALDO P VALENZUELA MUJICA"/>
    <s v="tct_avalen"/>
    <s v="2-Significativo/Amplio"/>
    <x v="2"/>
    <s v="Alta"/>
    <x v="1"/>
    <s v="TELEFONICA EMPRESAS DE CHILE SA"/>
    <s v="TOMA DE ALARMAS DE CLIENTE"/>
    <s v="26/02/2024 2:33:13"/>
    <s v="26/02/2024 2:34:22"/>
    <s v="Cerrado"/>
    <s v="CDP ANTIGUO 1"/>
    <s v="CDP ANTIGUO 2"/>
    <s v="26/02/2024 2:35:48"/>
    <s v="26/02/2024 23:50:00"/>
    <s v="TOMA DE ALARMAS DE CLIENTE"/>
    <s v="SE REALIZA TOMA DE ALARMAS"/>
    <d v="1899-12-30T00:00:39"/>
    <d v="1899-12-30T00:02:35"/>
    <d v="1899-12-30T00:01:56"/>
  </r>
  <r>
    <s v="INC000002636342"/>
    <s v="HOUSING"/>
    <x v="11"/>
    <s v="APQ ACCESOS"/>
    <s v="ALDO P VALENZUELA MUJICA"/>
    <s v="tct_avalen"/>
    <s v="2-Significativo/Amplio"/>
    <x v="2"/>
    <s v="Alta"/>
    <x v="1"/>
    <s v="TELEFONICA EMPRESAS DE CHILE SA"/>
    <s v="RONDA Y REVISION DE SALAS TECNICAS 0:30"/>
    <s v="26/02/2024 2:36:04"/>
    <s v="26/02/2024 2:37:26"/>
    <s v="Cerrado"/>
    <s v="CDP ANTIGUO 1"/>
    <s v="CDP ANTIGUO 2"/>
    <s v="26/02/2024 2:40:15"/>
    <s v="26/02/2024 23:50:00"/>
    <s v="RONDA Y REVISION DE SALAS TECNICAS 0:30"/>
    <s v="SE REALIZA RONDA"/>
    <d v="1899-12-30T00:02:29"/>
    <d v="1899-12-30T00:04:11"/>
    <d v="1899-12-30T00:01:42"/>
  </r>
  <r>
    <s v="INC000002636344"/>
    <s v="HOUSING"/>
    <x v="11"/>
    <s v="APQ ACCESOS"/>
    <s v="ALDO P VALENZUELA MUJICA"/>
    <s v="tct_avalen"/>
    <s v="2-Significativo/Amplio"/>
    <x v="2"/>
    <s v="Alta"/>
    <x v="1"/>
    <s v="TELEFONICA EMPRESAS DE CHILE SA"/>
    <s v="RONDA Y REVISION DE SALAS TECNICAS 4:30"/>
    <s v="26/02/2024 2:41:02"/>
    <s v="26/02/2024 2:44:01"/>
    <s v="Cerrado"/>
    <s v="CDP ANTIGUO 1"/>
    <s v="CDP ANTIGUO 2"/>
    <s v="26/02/2024 2:45:16"/>
    <s v="26/02/2024 23:50:00"/>
    <s v="RONDA Y REVISION DE SALAS TECNICAS 4:30"/>
    <s v="SE REALIZA RONDA"/>
    <d v="1899-12-30T00:00:55"/>
    <d v="1899-12-30T00:04:14"/>
    <d v="1899-12-30T00:03:19"/>
  </r>
  <r>
    <s v="INC000002636346"/>
    <s v="HOUSING"/>
    <x v="11"/>
    <s v="APQ ACCESOS"/>
    <s v="ALDO P VALENZUELA MUJICA"/>
    <s v="tct_avalen"/>
    <s v="2-Significativo/Amplio"/>
    <x v="2"/>
    <s v="Alta"/>
    <x v="1"/>
    <s v="TELEFONICA EMPRESAS DE CHILE SA"/>
    <s v="RONDA Y REVISION DE SALAS TECNICAS 6:30"/>
    <s v="26/02/2024 2:46:31"/>
    <s v="26/02/2024 2:48:00"/>
    <s v="Cerrado"/>
    <s v="CDP ANTIGUO 1"/>
    <s v="CDP ANTIGUO 2"/>
    <s v="26/02/2024 2:49:51"/>
    <s v="26/02/2024 23:50:00"/>
    <s v="RONDA Y REVISION DE SALAS TECNICAS 6:30"/>
    <s v="SE REALIZA RONDA"/>
    <d v="1899-12-30T00:01:27"/>
    <d v="1899-12-30T00:03:20"/>
    <d v="1899-12-30T00:01:53"/>
  </r>
  <r>
    <s v="INC000002636349"/>
    <s v="HOUSING"/>
    <x v="11"/>
    <s v="APQ ACCESOS"/>
    <s v="LUIS O MORALES ARENAS"/>
    <s v="tct_luimoa"/>
    <s v="4-Menor/Localizado"/>
    <x v="0"/>
    <s v="Baja"/>
    <x v="0"/>
    <s v="TELEFONICA EMPRESAS DE CHILE SA"/>
    <s v="RONDA Y REVISION DE SALAS TECNICAS 08:30"/>
    <s v="26/02/2024 8:16:59"/>
    <s v="26/02/2024 8:18:17"/>
    <s v="Cerrado"/>
    <s v="CDP ANTIGUO 1"/>
    <s v="CDP ANTIGUO 2"/>
    <s v="26/02/2024 9:20:06"/>
    <s v="26/02/2024 23:50:00"/>
    <s v="RONDA Y REVISION DE SALAS TECNICAS 08:30"/>
    <s v="RONDA REALIZADA"/>
    <d v="1899-12-30T00:00:00"/>
    <d v="1899-12-30T00:00:00"/>
    <d v="1899-12-30T00:00:00"/>
  </r>
  <r>
    <s v="INC000002637153"/>
    <s v="SAP"/>
    <x v="9"/>
    <s v="CLOUD SAP HANA"/>
    <s v="NICOLAS A SAAVEDRA EGUILUZ"/>
    <s v="tct_nsaave"/>
    <s v="4-Menor/Localizado"/>
    <x v="0"/>
    <s v="Baja"/>
    <x v="1"/>
    <s v="TELEFONICA EMPRESAS DE CHILE SA"/>
    <s v="Checklist Diario Clientes 26.02.24"/>
    <s v="26/02/2024 7:44:24"/>
    <s v="26/02/2024 7:46:27"/>
    <s v="Cerrado"/>
    <s v="Service"/>
    <s v="Internal"/>
    <s v="26/02/2024 7:46:49"/>
    <s v="26/02/2024 23:50:00"/>
    <s v="Se realiza Checklist Diario de los clientes; _x000a_HDC_x000a_NUTRISCO"/>
    <s v="Se realiza Checklist Diario de los clientes; _x000a_HDC_x000a_NUTRISCO"/>
    <d v="1899-12-30T00:00:00"/>
    <d v="1899-12-30T00:02:25"/>
    <d v="1899-12-30T00:02:25"/>
  </r>
  <r>
    <s v="INC000002637306"/>
    <s v="VPN IP - MPLS"/>
    <x v="17"/>
    <s v="GESTION HD"/>
    <s v="SEBASTIAN VILLENA"/>
    <s v="frp_pcamay"/>
    <s v="3-Moderado/Limitado"/>
    <x v="1"/>
    <s v="Media"/>
    <x v="1"/>
    <s v="GASMAR S A"/>
    <s v="HD/Cliente GASMAR - Servidor GASMARNAS2 IP 10.67.130.2 - Recuperación de arch"/>
    <s v="26/02/2024 9:55:54"/>
    <s v="26/02/2024 9:58:52"/>
    <s v="Cerrado"/>
    <s v="CDP ANTIGUO 1"/>
    <s v="CDP ANTIGUO 2"/>
    <s v="27/02/2024 11:36:06"/>
    <s v="27/02/2024 23:50:00"/>
    <s v="PREVENTIVO: NO_x000a_CODIGO DE SERVICIO:_x000a_DIRECCION:_x000a_QUIEN REPORTA: Celular:  +56 9 83852252      Anexo:    +56 22 3283227 Antonino Zambelli Corral_x000a_CONTACTO EN TERRENO:Antonino Zambelli Teléfono: +569 8385 2252_x000a_PROBLEMA:_x000a_REQUERIMIENTO:Favor vuestra ayuda con re"/>
    <s v="FASE RESOLUCIÓN Y RECUPERACIÓN_x000a__x000a_Se efectúa contacto con cliente: antonino zambelli_x000a__x000a_Teléfono de contacto: N/A_x000a__x000a_Acciones realizadas: Recuperacion ejecutada correctamente_x000a__x000a_Solución paliativa o definitiva: N/A_x000a__x000a_Acciones de Mejora, Recomendaciones: N/A_x000a__x000a_Caus"/>
    <d v="1899-12-30T19:11:21"/>
    <d v="1899-12-31T01:40:12"/>
    <d v="1899-12-30T06:28:51"/>
  </r>
  <r>
    <s v="INC000002637347"/>
    <s v="HOSTING VIRTUAL"/>
    <x v="6"/>
    <s v="SISTEMA OPERATIVO MICROSOFT"/>
    <s v="PAUL A SEPULVEDA ALVAREZ"/>
    <s v="tct_psepul"/>
    <s v="4-Menor/Localizado"/>
    <x v="0"/>
    <s v="Baja"/>
    <x v="1"/>
    <s v="TELEFONICA GLOBAL TECHNOLOGY S.A.AGENCIA EN CHILE"/>
    <s v="Gestionar actualizaciones servidor TEMPRESAS"/>
    <s v="26/02/2024 10:44:28"/>
    <s v="26/02/2024 10:45:08"/>
    <s v="Cerrado"/>
    <s v="TI"/>
    <s v="SISTEMAS OPERATIVOS"/>
    <s v="26/02/2024 18:16:09"/>
    <s v="26/02/2024 23:50:00"/>
    <s v="Gestionar actualizaciones servidor TEMPRESAS_x000a_febrero 2024"/>
    <s v="actividad aprobada con crq CRQ000000083542"/>
    <d v="1899-12-30T07:30:46"/>
    <d v="1899-12-30T07:31:41"/>
    <d v="1899-12-30T00:00:55"/>
  </r>
  <r>
    <s v="INC000002637351"/>
    <s v="VPN IP - MPLS"/>
    <x v="6"/>
    <s v="BELIEVE"/>
    <s v="GIOVANNI D ROCCO VALENZUELA"/>
    <s v="frp_dvilca"/>
    <s v="4-Menor/Localizado"/>
    <x v="0"/>
    <s v="Baja"/>
    <x v="1"/>
    <s v="TELEFONICA CYBERSECURITY TECH CHILE SPA"/>
    <s v="REQ / SOC/Restauración clave VPN"/>
    <s v="26/02/2024 10:48:15"/>
    <s v="26/02/2024 10:49:26"/>
    <s v="Cerrado"/>
    <s v="CDP ANTIGUO 1"/>
    <s v="CDP ANTIGUO 2"/>
    <s v="26/02/2024 13:41:00"/>
    <s v="26/02/2024 23:50:00"/>
    <s v="PREVENTIVO: NO_x000a_CODIGO DE SERVICIO:_x000a_DIRECCION:      _x000a_CIUDAD:             _x000a_COMUNA:_x000a_NOMBRE QUIEN REPORTA:ANDRES RODRIGO PEZO ESTAY_x000a_TELEFONO QUIEN REPORTA: +56 9 61212688_x000a_NOMBRE CONTACTO EN TERRENO:        _x000a_REQUERIMIENTO:_x000a_Buenos días, estimados @SOC Empresas"/>
    <s v="se realiza reset de password y se reliza envio via teams"/>
    <d v="1899-12-30T00:00:00"/>
    <d v="1899-12-30T02:52:45"/>
    <d v="1899-12-30T02:52:45"/>
  </r>
  <r>
    <s v="INC000002637352"/>
    <s v="HOUSING"/>
    <x v="11"/>
    <s v="APQ ACCESOS"/>
    <s v="LUIS O MORALES ARENAS"/>
    <s v="tct_luimoa"/>
    <s v="4-Menor/Localizado"/>
    <x v="0"/>
    <s v="Baja"/>
    <x v="0"/>
    <s v="TELEFONICA EMPRESAS DE CHILE SA"/>
    <s v="TOMA DE ALARMA DE CLIENTES 10:30"/>
    <s v="26/02/2024 10:49:17"/>
    <s v="26/02/2024 10:51:27"/>
    <s v="Cerrado"/>
    <s v="CDP ANTIGUO 1"/>
    <s v="CDP ANTIGUO 2"/>
    <s v="26/02/2024 11:34:28"/>
    <s v="26/02/2024 23:50:00"/>
    <s v="TOMA DE ALARMA DE CLIENTES 10:30"/>
    <s v="TOMA DE ALARMA REALIZADA"/>
    <d v="1899-12-30T00:00:00"/>
    <d v="1899-12-30T00:00:00"/>
    <d v="1899-12-30T00:00:00"/>
  </r>
  <r>
    <s v="INC000002637474"/>
    <s v="HOUSING"/>
    <x v="14"/>
    <s v="BELIEVE"/>
    <s v="JAVIER J BRAVO CARVAJAL"/>
    <s v="frp_jcarri"/>
    <s v="3-Moderado/Limitado"/>
    <x v="1"/>
    <s v="Media"/>
    <x v="1"/>
    <s v="TELEFONICA EMPRESAS DE CHILE SA"/>
    <s v="GESTION DATACENTER/ ACCESOS /TELEFONICA EMPRESAS DE CHILE SA"/>
    <s v="26/02/2024 10:41:01"/>
    <s v="26/02/2024 10:42:53"/>
    <s v="Cerrado"/>
    <s v="CDP ANTIGUO 1"/>
    <s v="CDP ANTIGUO 2"/>
    <s v="26/02/2024 12:38:48"/>
    <s v="26/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Cambio de OnB"/>
    <s v="accesos autorizados"/>
    <d v="1899-12-30T00:00:00"/>
    <d v="1899-12-30T01:57:47"/>
    <d v="1899-12-30T01:57:47"/>
  </r>
  <r>
    <s v="INC000002637503"/>
    <s v="HOUSING"/>
    <x v="14"/>
    <s v="BELIEVE"/>
    <s v="JAVIER J BRAVO CARVAJAL"/>
    <s v="frp_jcarri"/>
    <s v="3-Moderado/Limitado"/>
    <x v="1"/>
    <s v="Media"/>
    <x v="1"/>
    <s v="NCG SERVICIOS S.A."/>
    <s v="GESTION DATACENTER/ ACCESOS /NCG SERVICIOS S.A."/>
    <s v="26/02/2024 10:51:47"/>
    <s v="26/02/2024 10:53:45"/>
    <s v="Cerrado"/>
    <s v="CDP ANTIGUO 1"/>
    <s v="CDP ANTIGUO 2"/>
    <s v="26/02/2024 17:43:27"/>
    <s v="26/02/2024 23:50:00"/>
    <s v="EMPRESA:NCG SERVICIOS S.A._x000a_CÓDIGO DE SERVICIO: _x000a_DIRECCIÓN:Calle San Martin #50, Santiago Centro, Santiago_x000a_NOMBRE DE QUIEN REPORTA:Alfredo Naranjo_x000a_TELÉFONO DE QUIEN REPORTA:994479877_x000a_NOMBRE DE CONTACTO EN TERRENO: _x000a_REQUERIMIENTO:Revisión Servidores sin Us"/>
    <s v="accesos autorizados"/>
    <d v="1899-12-30T00:00:00"/>
    <d v="1899-12-30T06:51:40"/>
    <d v="1899-12-30T06:51:40"/>
  </r>
  <r>
    <s v="INC000002637529"/>
    <s v="HOSTING VIRTUAL"/>
    <x v="6"/>
    <s v="SM OPERACIONES"/>
    <s v="RICARDO R GALLEGOS OYANEDER"/>
    <s v="tct_rgalle"/>
    <s v="4-Menor/Localizado"/>
    <x v="0"/>
    <s v="Baja"/>
    <x v="1"/>
    <s v="TELEFONICA GLOBAL TECHNOLOGY S.A.AGENCIA EN CHILE"/>
    <s v="Gestión y coordinación para instalación actualizaciones S.O. plataforma TrueSight"/>
    <s v="26/02/2024 11:26:26"/>
    <s v="26/02/2024 11:26:41"/>
    <s v="Cerrado"/>
    <s v="TI"/>
    <s v="SISTEMAS OPERATIVOS"/>
    <s v="26/02/2024 11:30:05"/>
    <s v="26/02/2024 23:50:00"/>
    <s v="Gestión y coordinación para instalación actualizaciones S.O. plataforma TrueSight"/>
    <s v="Gestión y coordinación para instalación actualizaciones S.O. plataforma TrueSight"/>
    <d v="1899-12-30T00:00:00"/>
    <d v="1899-12-30T00:03:39"/>
    <d v="1899-12-30T00:03:39"/>
  </r>
  <r>
    <s v="INC000002637530"/>
    <s v="HOSTING VIRTUAL"/>
    <x v="6"/>
    <s v="SM OPERACIONES"/>
    <s v="RICARDO R GALLEGOS OYANEDER"/>
    <s v="tct_rgalle"/>
    <s v="4-Menor/Localizado"/>
    <x v="0"/>
    <s v="Baja"/>
    <x v="1"/>
    <s v="TELEFONICA GLOBAL TECHNOLOGY S.A.AGENCIA EN CHILE"/>
    <s v="Revision, analisis y correccion información parque MS cliente DUOC"/>
    <s v="26/02/2024 11:26:47"/>
    <s v="26/02/2024 11:26:57"/>
    <s v="Cerrado"/>
    <s v="TI"/>
    <s v="SISTEMAS OPERATIVOS"/>
    <s v="26/02/2024 11:30:55"/>
    <s v="26/02/2024 23:50:00"/>
    <s v="Revision, analisis y correccion información parque MS cliente DUOC"/>
    <s v="Revision, analisis y correccion información parque MS cliente DUOC"/>
    <d v="1899-12-30T00:00:00"/>
    <d v="1899-12-30T00:04:08"/>
    <d v="1899-12-30T00:04:08"/>
  </r>
  <r>
    <s v="INC000002637531"/>
    <s v="HOSTING VIRTUAL"/>
    <x v="6"/>
    <s v="SM OPERACIONES"/>
    <s v="RICARDO R GALLEGOS OYANEDER"/>
    <s v="tct_rgalle"/>
    <s v="4-Menor/Localizado"/>
    <x v="0"/>
    <s v="Baja"/>
    <x v="1"/>
    <s v="TELEFONICA GLOBAL TECHNOLOGY S.A.AGENCIA EN CHILE"/>
    <s v="Gestion CRQ y confeccion RFC para instalación actualizaciones plataforma TrueSight"/>
    <s v="26/02/2024 11:27:04"/>
    <s v="26/02/2024 11:27:28"/>
    <s v="Cerrado"/>
    <s v="TI"/>
    <s v="SISTEMAS OPERATIVOS"/>
    <s v="26/02/2024 11:31:31"/>
    <s v="26/02/2024 23:50:00"/>
    <s v="Gestion CRQ y confeccion RFC para instalación actualizaciones plataforma TrueSight"/>
    <s v="Gestion CRQ y confeccion RFC para instalación actualizaciones plataforma TrueSight"/>
    <d v="1899-12-30T00:00:00"/>
    <d v="1899-12-30T00:04:27"/>
    <d v="1899-12-30T00:04:27"/>
  </r>
  <r>
    <s v="INC000002637532"/>
    <s v="HOSTING VIRTUAL"/>
    <x v="6"/>
    <s v="SM OPERACIONES"/>
    <s v="RICARDO R GALLEGOS OYANEDER"/>
    <s v="tct_rgalle"/>
    <s v="4-Menor/Localizado"/>
    <x v="0"/>
    <s v="Baja"/>
    <x v="1"/>
    <s v="TELEFONICA GLOBAL TECHNOLOGY S.A.AGENCIA EN CHILE"/>
    <s v="Reu interna MS: Revisión parque Duoc, HHEE y vacaciones."/>
    <s v="26/02/2024 11:27:35"/>
    <s v="26/02/2024 11:27:46"/>
    <s v="Cerrado"/>
    <s v="TI"/>
    <s v="SISTEMAS OPERATIVOS"/>
    <s v="26/02/2024 11:32:37"/>
    <s v="26/02/2024 23:50:00"/>
    <s v="Reu interna MS: Revisión parque Duoc, HHEE y vacaciones."/>
    <s v="Reu interna MS: Revisión parque Duoc, HHEE y vacaciones."/>
    <d v="1899-12-30T00:00:00"/>
    <d v="1899-12-30T00:05:02"/>
    <d v="1899-12-30T00:05:02"/>
  </r>
  <r>
    <s v="INC000002637534"/>
    <s v="HOSTING VIRTUAL"/>
    <x v="6"/>
    <s v="SM OPERACIONES"/>
    <s v="RICARDO R GALLEGOS OYANEDER"/>
    <s v="tct_rgalle"/>
    <s v="4-Menor/Localizado"/>
    <x v="0"/>
    <s v="Baja"/>
    <x v="1"/>
    <s v="TELEFONICA GLOBAL TECHNOLOGY S.A.AGENCIA EN CHILE"/>
    <s v="Reunión de coordinación con cliente Duoc por proyecto baja servidores plataforma Exchange 2007"/>
    <s v="26/02/2024 11:28:00"/>
    <s v="26/02/2024 11:28:10"/>
    <s v="Cerrado"/>
    <s v="TI"/>
    <s v="SISTEMAS OPERATIVOS"/>
    <s v="26/02/2024 11:33:39"/>
    <s v="26/02/2024 23:50:00"/>
    <s v="16:00 - reunión de coordinación con cliente Duoc por proyecto baja servidores plataforma Exchange 2007"/>
    <s v="16:00 - reunión de coordinación con cliente Duoc por proyecto baja servidores plataforma Exchange 2007"/>
    <d v="1899-12-30T00:00:00"/>
    <d v="1899-12-30T00:05:39"/>
    <d v="1899-12-30T00:05:39"/>
  </r>
  <r>
    <s v="INC000002637535"/>
    <s v="HOSTING VIRTUAL"/>
    <x v="6"/>
    <s v="SM OPERACIONES"/>
    <s v="RICARDO R GALLEGOS OYANEDER"/>
    <s v="tct_rgalle"/>
    <s v="4-Menor/Localizado"/>
    <x v="0"/>
    <s v="Baja"/>
    <x v="1"/>
    <s v="TELEFONICA GLOBAL TECHNOLOGY S.A.AGENCIA EN CHILE"/>
    <s v="Reunión semanal de coordinación grupo MS junto Team Leader"/>
    <s v="26/02/2024 11:28:15"/>
    <s v="26/02/2024 11:28:25"/>
    <s v="Cerrado"/>
    <s v="TI"/>
    <s v="SISTEMAS OPERATIVOS"/>
    <s v="26/02/2024 11:34:50"/>
    <s v="26/02/2024 23:50:00"/>
    <s v="Reunión semanal de coordinación grupo MS junto Team Leader"/>
    <s v="Reunión semanal de coordinación grupo MS junto Team Leader"/>
    <d v="1899-12-30T00:00:00"/>
    <d v="1899-12-30T00:06:35"/>
    <d v="1899-12-30T00:06:35"/>
  </r>
  <r>
    <s v="INC000002637537"/>
    <s v="HOSTING VIRTUAL"/>
    <x v="6"/>
    <s v="SM OPERACIONES"/>
    <s v="RICARDO R GALLEGOS OYANEDER"/>
    <s v="tct_rgalle"/>
    <s v="4-Menor/Localizado"/>
    <x v="0"/>
    <s v="Baja"/>
    <x v="1"/>
    <s v="TELEFONICA GLOBAL TECHNOLOGY S.A.AGENCIA EN CHILE"/>
    <s v="Reunión con Sixbell y comunicación por información de IP publica  servidor GDA-Portales-Web"/>
    <s v="26/02/2024 11:28:30"/>
    <s v="26/02/2024 11:28:41"/>
    <s v="Cerrado"/>
    <s v="TI"/>
    <s v="SISTEMAS OPERATIVOS"/>
    <s v="26/02/2024 11:36:07"/>
    <s v="26/02/2024 23:50:00"/>
    <s v="12:00 - Reunión con proveedor Sixbell y área de comunicación por información de IP publica  servidor GDA-Portales-Web"/>
    <s v="12:00 - Reunión con proveedor Sixbell y área de comunicación por información de IP publica  servidor GDA-Portales-Web"/>
    <d v="1899-12-30T00:00:00"/>
    <d v="1899-12-30T00:07:37"/>
    <d v="1899-12-30T00:07:37"/>
  </r>
  <r>
    <s v="INC000002637538"/>
    <s v="HOSTING VIRTUAL"/>
    <x v="6"/>
    <s v="SM OPERACIONES"/>
    <s v="RICARDO R GALLEGOS OYANEDER"/>
    <s v="tct_rgalle"/>
    <s v="4-Menor/Localizado"/>
    <x v="0"/>
    <s v="Baja"/>
    <x v="1"/>
    <s v="TELEFONICA GLOBAL TECHNOLOGY S.A.AGENCIA EN CHILE"/>
    <s v="Revisión servidor GDA-Portales-Web de GDA con especialista comunicaciones Rodrigo Acevedo"/>
    <s v="26/02/2024 11:28:46"/>
    <s v="26/02/2024 11:28:59"/>
    <s v="Cerrado"/>
    <s v="TI"/>
    <s v="SISTEMAS OPERATIVOS"/>
    <s v="26/02/2024 11:36:49"/>
    <s v="26/02/2024 23:50:00"/>
    <s v="Revisión servidor GDA-Portales-Web de GDA con especialista comunicaciones Rodrigo Acevedo"/>
    <s v="Revisión servidor GDA-Portales-Web de GDA con especialista comunicaciones Rodrigo Acevedo"/>
    <d v="1899-12-30T00:00:00"/>
    <d v="1899-12-30T00:08:03"/>
    <d v="1899-12-30T00:08:03"/>
  </r>
  <r>
    <s v="INC000002637539"/>
    <s v="HOSTING VIRTUAL"/>
    <x v="6"/>
    <s v="SM OPERACIONES"/>
    <s v="RICARDO R GALLEGOS OYANEDER"/>
    <s v="tct_rgalle"/>
    <s v="4-Menor/Localizado"/>
    <x v="0"/>
    <s v="Baja"/>
    <x v="1"/>
    <s v="TELEFONICA GLOBAL TECHNOLOGY S.A.AGENCIA EN CHILE"/>
    <s v="Asistencia técnica a ingeniera Javiera Umaña por configuraciones de red en VDC"/>
    <s v="26/02/2024 11:29:06"/>
    <s v="26/02/2024 11:29:15"/>
    <s v="Cerrado"/>
    <s v="TI"/>
    <s v="SISTEMAS OPERATIVOS"/>
    <s v="26/02/2024 11:37:44"/>
    <s v="26/02/2024 23:50:00"/>
    <s v="Asistencia técnica a ingeniera Javiera Umaña por configuraciones de red en VDC"/>
    <s v="Asistencia técnica a ingeniera Javiera Umaña por configuraciones de red en VDC"/>
    <d v="1899-12-30T00:00:00"/>
    <d v="1899-12-30T00:08:38"/>
    <d v="1899-12-30T00:08:38"/>
  </r>
  <r>
    <s v="INC000002637581"/>
    <s v="HOUSING"/>
    <x v="11"/>
    <s v="APQ ACCESOS"/>
    <s v="LUIS O MORALES ARENAS"/>
    <s v="tct_luimoa"/>
    <s v="4-Menor/Localizado"/>
    <x v="0"/>
    <s v="Baja"/>
    <x v="1"/>
    <s v="TELEFONICA EMPRESAS DE CHILE SA"/>
    <s v="RONDA Y REVISION DE SALAS TECNICAS 12:30"/>
    <s v="26/02/2024 12:37:00"/>
    <s v="26/02/2024 12:38:51"/>
    <s v="Cerrado"/>
    <s v="CDP ANTIGUO 1"/>
    <s v="CDP ANTIGUO 2"/>
    <s v="26/02/2024 14:14:19"/>
    <s v="26/02/2024 23:50:00"/>
    <s v="RONDA Y REVISION DE SALAS TECNICAS 12:30"/>
    <s v="RONDA REALIZADA"/>
    <d v="1899-12-30T01:35:28"/>
    <d v="1899-12-30T01:37:19"/>
    <d v="1899-12-30T00:01:51"/>
  </r>
  <r>
    <s v="INC000002637680"/>
    <s v="VPN IP - MPLS"/>
    <x v="8"/>
    <s v="GESTION HD"/>
    <s v="FERNEY D GARZON PEÑA"/>
    <s v="frp_kefern"/>
    <s v="3-Moderado/Limitado"/>
    <x v="1"/>
    <s v="Media"/>
    <x v="1"/>
    <s v="TELEFONICA GLOBAL TECHNOLOGY S.A.AGENCIA EN CHILE"/>
    <s v="HD | Baja Personal Permanente DXC"/>
    <s v="26/02/2024 12:11:25"/>
    <s v="26/02/2024 12:14:09"/>
    <s v="Cerrado"/>
    <s v="CDP ANTIGUO 1"/>
    <s v="CDP ANTIGUO 2"/>
    <s v="26/02/2024 15:49:53"/>
    <s v="26/02/2024 23:50:00"/>
    <s v="PREVENTIVO: NO_x000a_CODIGO DE SERVICIO:_x000a_DIRECCION:_x000a_QUIEN REPORTA:Sergio Marsiglia Rodríguez. T +56 2 2581 8560 /8561  M +56 9 42657806_x000a_CONTACTO EN TERRENO:Sergio Marsiglia Rodríguez. T +56 2 2581 8560 /8561  M +56 942657806_x000a_PROBLEMA:_x000a_REQUERIMIENTO:Baja Person"/>
    <m/>
    <d v="1899-12-30T00:00:00"/>
    <d v="1899-12-30T03:38:28"/>
    <d v="1899-12-30T03:38:28"/>
  </r>
  <r>
    <s v="INC000002637681"/>
    <s v="VPN IP - MPLS"/>
    <x v="7"/>
    <s v="GESTION HD"/>
    <s v="SEBASTIAN I ACUÑA GUZMAN"/>
    <s v="frp_fpetro"/>
    <s v="3-Moderado/Limitado"/>
    <x v="1"/>
    <s v="Media"/>
    <x v="1"/>
    <s v="TELEFONICA GLOBAL TECHNOLOGY S.A.AGENCIA EN CHILE"/>
    <s v="HD/RV: Solicitud de configuración de DNS en San Martin . Zurich: Requerimiento subdominio externo."/>
    <s v="26/02/2024 12:32:00"/>
    <s v="26/02/2024 12:36:50"/>
    <s v="Cerrado"/>
    <s v="TI"/>
    <s v="SISTEMAS OPERATIVOS"/>
    <s v="26/02/2024 17:19:03"/>
    <s v="26/02/2024 23:50:00"/>
    <s v="PREVENTIVO: NO_x000a_CODIGO DE SERVICIO:_x000a_DIRECCION:_x000a_QUIEN REPORTA:  Eduardo José Camacho Urdaneta +56 9 4135 5459_x000a_CONTACTO EN TERRENO: Eduardo José Camacho Urdaneta +56 9 4135 5459_x000a__x000a_REQUERIMIENTO:_x000a__x000a_INFORMACIÓN PARA ESPECIALISTA_x000a_* Crear subdominio zurich.tempre"/>
    <s v="se crea la zona zurich.tempresas.cl junto con los registros A PTR y SRV según solicitud, los cuales responden correctamente desde sus dns autoritativos e internet. Para el resto de DNS's es necesario esperar el tiempo de propagación/refresco correspondie"/>
    <d v="1899-12-30T03:34:26"/>
    <d v="1899-12-30T04:47:03"/>
    <d v="1899-12-30T01:12:37"/>
  </r>
  <r>
    <s v="INC000002637699"/>
    <s v="VPN IP - MPLS"/>
    <x v="9"/>
    <s v="GESTION HD"/>
    <s v="NICOLAS A SAAVEDRA EGUILUZ"/>
    <s v="frp_fpetro"/>
    <s v="3-Moderado/Limitado"/>
    <x v="1"/>
    <s v="Media"/>
    <x v="1"/>
    <s v="NUTRISCO CHILE SA"/>
    <s v="HD/RV: Verificación Acceso cuenta TIPER a BD"/>
    <s v="26/02/2024 12:59:32"/>
    <s v="26/02/2024 13:05:42"/>
    <s v="Cerrado"/>
    <s v="CDP ANTIGUO 1"/>
    <s v="CDP ANTIGUO 2"/>
    <s v="26/02/2024 17:12:39"/>
    <s v="26/02/2024 23:50:00"/>
    <s v="PREVENTIVO: NO_x000a_CODIGO DE SERVICIO:_x000a_DIRECCION:_x000a_QUIEN REPORTA: Nicolás Saavedra Eguiluz  +56 9 6187 5469_x000a_CONTACTO EN TERRENO: Nicolás Saavedra Eguiluz  +56 9 6187 5469_x000a__x000a_REQUERIMIENTO:_x000a__x000a_He creado el usuario TIPER_DB en la Base de Datos OEP según lo indicado"/>
    <s v="He creado el usuario TIPER_DB en la Base de Datos OEP según lo indicado"/>
    <d v="1899-12-30T00:00:00"/>
    <d v="1899-12-30T04:13:07"/>
    <d v="1899-12-30T04:13:07"/>
  </r>
  <r>
    <s v="INC000002637711"/>
    <s v="HOUSING"/>
    <x v="13"/>
    <s v="BELIEVE"/>
    <s v="RICARDO F ORELLANA MARDONES"/>
    <s v="frp_jcarri"/>
    <s v="3-Moderado/Limitado"/>
    <x v="1"/>
    <s v="Media"/>
    <x v="1"/>
    <s v="TELEFONICA EMPRESAS DE CHILE SA"/>
    <s v="GESTION DATACENTER/ ACCESOS /TELEFONICA EMPRESAS DE CHILE SA"/>
    <s v="26/02/2024 11:10:37"/>
    <s v="26/02/2024 11:14:56"/>
    <s v="Cerrado"/>
    <s v="CDP ANTIGUO 1"/>
    <s v="CDP ANTIGUO 2"/>
    <s v="26/02/2024 11:45:07"/>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15:12"/>
    <d v="1899-12-30T00:34:30"/>
    <d v="1899-12-30T00:19:18"/>
  </r>
  <r>
    <s v="INC000002637736"/>
    <s v="HOUSING"/>
    <x v="13"/>
    <s v="BELIEVE"/>
    <s v="RICARDO F ORELLANA MARDONES"/>
    <s v="frp_jcarri"/>
    <s v="3-Moderado/Limitado"/>
    <x v="1"/>
    <s v="Media"/>
    <x v="1"/>
    <s v="TELEFONICA EMPRESAS DE CHILE SA"/>
    <s v="GESTION DATACENTER/ ACCESOS /TELEFONICA EMPRESAS DE CHILE SA"/>
    <s v="26/02/2024 11:17:50"/>
    <s v="26/02/2024 11:19:10"/>
    <s v="Cerrado"/>
    <s v="CDP ANTIGUO 1"/>
    <s v="CDP ANTIGUO 2"/>
    <s v="26/02/2024 11:48:28"/>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18:14"/>
    <d v="1899-12-30T00:30:38"/>
    <d v="1899-12-30T00:12:24"/>
  </r>
  <r>
    <s v="INC000002637745"/>
    <s v="HOUSING"/>
    <x v="13"/>
    <s v="BELIEVE"/>
    <s v="RICARDO F ORELLANA MARDONES"/>
    <s v="frp_jcarri"/>
    <s v="3-Moderado/Limitado"/>
    <x v="1"/>
    <s v="Media"/>
    <x v="1"/>
    <s v="TELEFONICA EMPRESAS DE CHILE SA"/>
    <s v="GESTION DATACENTER/ ACCESOS /soisa"/>
    <s v="26/02/2024 11:21:06"/>
    <s v="26/02/2024 11:23:49"/>
    <s v="Cerrado"/>
    <s v="CDP ANTIGUO 1"/>
    <s v="CDP ANTIGUO 2"/>
    <s v="26/02/2024 11:49:21"/>
    <s v="26/02/2024 23:50:00"/>
    <s v="EMPRESA:soisa_x000a_CÓDIGO DE SERVICIO: _x000a_DIRECCIÓN:Av. Apoquindo #7071, Las Condes, Santiago_x000a_NOMBRE DE QUIEN REPORTA:Eduardo Farías (Nabiax)_x000a_TELÉFONO DE QUIEN REPORTA:992982563_x000a_NOMBRE DE CONTACTO EN TERRENO: _x000a_REQUERIMIENTO:REUNION DE OBRA, INSPECCION VISUAL EN"/>
    <s v="ACCESOS AUTORIZADOS"/>
    <d v="1899-12-30T00:18:49"/>
    <d v="1899-12-30T00:28:15"/>
    <d v="1899-12-30T00:09:26"/>
  </r>
  <r>
    <s v="INC000002637779"/>
    <s v="HOSTING VIRTUAL"/>
    <x v="6"/>
    <s v="SISTEMA OPERATIVO MICROSOFT"/>
    <s v="PAUL A SEPULVEDA ALVAREZ"/>
    <s v="tct_psepul"/>
    <s v="4-Menor/Localizado"/>
    <x v="0"/>
    <s v="Baja"/>
    <x v="1"/>
    <s v="TELEFONICA GLOBAL TECHNOLOGY S.A.AGENCIA EN CHILE"/>
    <s v="Cambio contraseña usuarios microsoft TCCT-CLOUDTIC"/>
    <s v="26/02/2024 11:58:05"/>
    <s v="26/02/2024 11:58:57"/>
    <s v="Cerrado"/>
    <s v="TI"/>
    <s v="SISTEMAS OPERATIVOS"/>
    <s v="26/02/2024 18:16:39"/>
    <s v="26/02/2024 23:50:00"/>
    <s v="Cambio contraseña usuarios microsoft TCCT-CLOUDTIC"/>
    <s v="Cambio realizado en servidores, se actualiza planilla"/>
    <d v="1899-12-30T06:16:53"/>
    <d v="1899-12-30T06:18:34"/>
    <d v="1899-12-30T00:01:41"/>
  </r>
  <r>
    <s v="INC000002637786"/>
    <s v="HOSTING VIRTUAL"/>
    <x v="6"/>
    <s v="SISTEMA OPERATIVO MICROSOFT"/>
    <s v="PAUL A SEPULVEDA ALVAREZ"/>
    <s v="tct_psepul"/>
    <s v="4-Menor/Localizado"/>
    <x v="0"/>
    <s v="Baja"/>
    <x v="1"/>
    <s v="TELEFONICA GLOBAL TECHNOLOGY S.A.AGENCIA EN CHILE"/>
    <s v="Cambio contraseña usuarios microsoft TCCT-VDC-CL"/>
    <s v="26/02/2024 11:59:11"/>
    <s v="26/02/2024 11:59:33"/>
    <s v="Cerrado"/>
    <s v="TI"/>
    <s v="SISTEMAS OPERATIVOS"/>
    <s v="26/02/2024 18:16:55"/>
    <s v="26/02/2024 23:50:00"/>
    <s v="Cambio contraseña usuarios microsoft TCCT-VDC-CL"/>
    <s v="Cambio realizado en servidores, se actualiza planilla"/>
    <d v="1899-12-30T06:17:01"/>
    <d v="1899-12-30T06:17:44"/>
    <d v="1899-12-30T00:00:43"/>
  </r>
  <r>
    <s v="INC000002637833"/>
    <s v="VPN IP - MPLS"/>
    <x v="7"/>
    <s v="GESTION HD"/>
    <s v="GUSTAVO AVILA VERA"/>
    <s v="frp_pcamay"/>
    <s v="3-Moderado/Limitado"/>
    <x v="1"/>
    <s v="Media"/>
    <x v="1"/>
    <s v="ARTIKOS CHILE S A"/>
    <s v="HD/Solicitud Artikos Chile // Agregar registros DNS"/>
    <s v="26/02/2024 13:54:07"/>
    <s v="26/02/2024 13:57:13"/>
    <s v="Cerrado"/>
    <s v="CDP ANTIGUO 1"/>
    <s v="CDP ANTIGUO 2"/>
    <s v="26/02/2024 16:16:56"/>
    <s v="26/02/2024 23:50:00"/>
    <s v="PREVENTIVO: NO_x000a_CODIGO DE SERVICIO:_x000a_DIRECCION:_x000a_QUIEN REPORTA:+56.2.2.395 5474 Celular: +56 992171974 Sebastian Poblete C_x000a_CONTACTO EN TERRENO:_x000a_PROBLEMA:_x000a_REQUERIMIENTO:solicito agregar el siguiente registro DNS para artikos.cl:_x000a_mail.artikos.cl"/>
    <s v="Se configura el registro DNS"/>
    <d v="1899-12-30T00:00:00"/>
    <d v="1899-12-30T02:22:49"/>
    <d v="1899-12-30T02:22:49"/>
  </r>
  <r>
    <s v="INC000002638012"/>
    <s v="HOUSING"/>
    <x v="14"/>
    <s v="BELIEVE"/>
    <s v="JAVIER J BRAVO CARVAJAL"/>
    <s v="frp_jolsso"/>
    <s v="3-Moderado/Limitado"/>
    <x v="1"/>
    <s v="Media"/>
    <x v="1"/>
    <s v="UNIVERSIDAD SAN SEBASTIAN"/>
    <s v="GESTION DATACENTER/ ACCESOS /UNIVERSIDAD SAN SEBASTIAN"/>
    <s v="26/02/2024 14:13:52"/>
    <s v="26/02/2024 14:16:48"/>
    <s v="Cerrado"/>
    <s v="CDP ANTIGUO 1"/>
    <s v="CDP ANTIGUO 2"/>
    <s v="26/02/2024 14:28:41"/>
    <s v="26/02/2024 23:50:00"/>
    <s v="EMPRESA:UNIVERSIDAD SAN SEBASTIAN_x000a_CÓDIGO DE SERVICIO: _x000a_DIRECCIÓN: Calle San Martin #50, Santiago Centro, Santiago_x000a_NOMBRE DE QUIEN REPORTA: José Nuñez_x000a_TELÉFONO DE QUIEN REPORTA: 56_9_62198631_x000a_NOMBRE DE CONTACTO EN TERRENO: _x000a_REQUERIMIENTO: Retiro de equipo"/>
    <s v="accesos autorizados"/>
    <d v="1899-12-30T00:00:00"/>
    <d v="1899-12-30T00:14:49"/>
    <d v="1899-12-30T00:14:49"/>
  </r>
  <r>
    <s v="INC000002638028"/>
    <s v="HOSTING VIRTUAL"/>
    <x v="6"/>
    <s v="SISTEMA OPERATIVO MICROSOFT"/>
    <s v="JAVIER CUEVAS"/>
    <s v="tct_jacuev"/>
    <s v="4-Menor/Localizado"/>
    <x v="0"/>
    <s v="Baja"/>
    <x v="1"/>
    <s v="TELEFONICA GLOBAL TECHNOLOGY S.A.AGENCIA EN CHILE"/>
    <s v="RE: Apertura - [TCCT-CHILE-CLOUD][AC]TCCT-CHILE-CLOUD-EX-AD-003-T1059.001 Scri"/>
    <s v="26/02/2024 15:27:40"/>
    <s v="26/02/2024 15:28:14"/>
    <s v="Cerrado"/>
    <s v="TI"/>
    <s v="SISTEMAS OPERATIVOS"/>
    <s v="26/02/2024 15:28:41"/>
    <s v="26/02/2024 23:50:00"/>
    <s v="Folio generado automáticamente para atender requerimiento del cliente. La solicitud fue realizada directamente al área resolutoria sin pasar por el flujo de mesa de ayuda"/>
    <s v="OK"/>
    <d v="1899-12-30T00:00:00"/>
    <d v="1899-12-30T00:01:01"/>
    <d v="1899-12-30T00:01:01"/>
  </r>
  <r>
    <s v="INC000002638080"/>
    <s v="HOUSING"/>
    <x v="13"/>
    <s v="BELIEVE"/>
    <s v="RICARDO F ORELLANA MARDONES"/>
    <s v="frp_xgambo"/>
    <s v="3-Moderado/Limitado"/>
    <x v="1"/>
    <s v="Media"/>
    <x v="1"/>
    <s v="CEMENTOS BIO BIO S.A.C.I."/>
    <s v="GESTION DATACENTER/ ACCESOS / CEMENTOS BIO BIO S.A.C.I."/>
    <s v="26/02/2024 17:50:16"/>
    <s v="26/02/2024 17:52:18"/>
    <s v="Cerrado"/>
    <s v="CDP ANTIGUO 1"/>
    <s v="CDP ANTIGUO 2"/>
    <s v="26/02/2024 18:07:21"/>
    <s v="26/02/2024 23:50:00"/>
    <s v="EMPRESA: CEMENTOS BIO BIO S.A.C.I._x000a_CÓDIGO DE SERVICIO: _x000a_DIRECCIÓN:Av. Apoquindo #7071, Las Condes, Santiago_x000a_NOMBRE DE QUIEN REPORTA:Angelo Lagos_x000a_TELÉFONO DE QUIEN REPORTA:  989030860_x000a_NOMBRE DE CONTACTO EN TERRENO: _x000a_REQUERIMIENTO :  actividad de visita in"/>
    <s v="ACCESOS AUTORIZADOS"/>
    <d v="1899-12-30T00:06:33"/>
    <d v="1899-12-30T00:17:05"/>
    <d v="1899-12-30T00:10:32"/>
  </r>
  <r>
    <s v="INC000002638083"/>
    <s v="HOSTING VIRTUAL"/>
    <x v="6"/>
    <s v="GESTION PLATAFORMA CLIENTES"/>
    <s v="PAUL A SEPULVEDA ALVAREZ"/>
    <s v="vos_eperez"/>
    <s v="4-Menor/Localizado"/>
    <x v="2"/>
    <s v="Media"/>
    <x v="1"/>
    <s v="TELEFONICA EMPRESAS DE CHILE SA"/>
    <s v="Solicitud de actualización de antivirus panda sobre equipos de parque SolarWinds"/>
    <s v="26/02/2024 17:37:28"/>
    <s v="26/02/2024 17:41:51"/>
    <s v="Cerrado"/>
    <s v="PLATAFORMAS"/>
    <s v="SOLARWINDS"/>
    <s v="29/02/2024 0:07:09"/>
    <s v="29/02/2024 23:50:00"/>
    <s v="Señores,_x000a_Junto con saludarles hoy, se requiere de su colaboración para solicitar la actualización de antivirus panda debido a solicitud de CSIRT indicando:_x000a__x000a_&quot;Servidores posiblemente expuestos a malware, ya que no cuentan con las últimas firmas de virus i"/>
    <s v="actualizaciones se gestionan con folio de cambio CRQ000000083478"/>
    <d v="1900-01-01T05:49:47"/>
    <d v="1900-01-01T06:29:41"/>
    <d v="1899-12-30T00:39:54"/>
  </r>
  <r>
    <s v="INC000002638141"/>
    <s v="VPN IP - MPLS"/>
    <x v="12"/>
    <s v="GESTION CALL CENTER"/>
    <s v="DENISE CRUZAT ETCHEBERRY"/>
    <s v="frp_driosr"/>
    <s v="4-Menor/Localizado"/>
    <x v="0"/>
    <s v="Baja"/>
    <x v="1"/>
    <s v="COOPERATIVA AGRICOLA LECHERA SANTIAGO LTDA"/>
    <s v="MESA/HD/ACTUALIZACIÓN DE HOSTING"/>
    <s v="26/02/2024 15:47:04"/>
    <s v="26/02/2024 15:50:03"/>
    <s v="Cerrado"/>
    <s v="COMUNICACIONES"/>
    <s v="VPN IP - MPLS"/>
    <s v="28/02/2024 14:49:48"/>
    <s v="28/02/2024 23:50:00"/>
    <s v="PREVENTIVO: NO_x000a_CODIGO DE SERVICIO:VPF23101593_x000a_DIRECCION:San Borja 1305,Estacion Central,Santiago_x000a_QUIEN REPORTA:NICOLAS LISANA-989389090_x000a_CONTACTO EN TERRENO:NICOLAS LISANA-989389090_x000a_PROBLEMA:_x000a_REQUERIMIENTO:ACTUALIZACIÓN DE HOSTING_x000a_EQUIPOS ENERGIZADO/REINI"/>
    <s v="por el caso del cliente con dominio cals.cl que requiere tener disponible la versión PHP 7.4 o superior en el servicio de Webhosting Plesk que tiene IP pública (200.91.27.166), éste no permite la instalación de dichas versiones producto que el producto P"/>
    <d v="1899-12-31T16:18:42"/>
    <d v="1899-12-31T23:02:44"/>
    <d v="1899-12-30T06:44:02"/>
  </r>
  <r>
    <s v="INC000002638183"/>
    <s v="VPN IP - MPLS"/>
    <x v="7"/>
    <s v="GESTION HD"/>
    <s v="SEBASTIAN I ACUÑA GUZMAN"/>
    <s v="frp_pcamay"/>
    <s v="3-Moderado/Limitado"/>
    <x v="1"/>
    <s v="Media"/>
    <x v="1"/>
    <s v="TRANSBANK S.A."/>
    <s v="HD/Generación de nombre de dominio DNS - Transbank - SBC"/>
    <s v="26/02/2024 18:02:47"/>
    <s v="26/02/2024 18:04:16"/>
    <s v="Cerrado"/>
    <s v="TI"/>
    <s v="SISTEMAS OPERATIVOS"/>
    <s v="27/02/2024 11:10:29"/>
    <s v="27/02/2024 23:50:00"/>
    <s v="PREVENTIVO: NO_x000a_CODIGO DE SERVICIO:_x000a_DIRECCION:_x000a_QUIEN REPORTA:+56 9 4110 7479  Rodrigo Quiroz Silva_x000a_CONTACTO EN TERRENO:_x000a_PROBLEMA:_x000a_REQUERIMIENTO:Favor su ayuda en generar nuevos registros DNS, según proveedor switch.cl._x000a__x000a_IP publica SMT: 181.118.174.165 &amp;#8"/>
    <s v="Se crean registros solicitados, los cuales responden correctamente desde los dns autoritativos e internet. Para el resto de DNS's es necesario esperar el tiempo de propagación/refresco correspondiente."/>
    <d v="1899-12-30T14:40:51"/>
    <d v="1899-12-30T17:07:42"/>
    <d v="1899-12-30T02:26:51"/>
  </r>
  <r>
    <s v="INC000002638185"/>
    <s v="HOSTING VIRTUAL"/>
    <x v="6"/>
    <s v="SISTEMA OPERATIVO MICROSOFT"/>
    <s v="JAVIER CUEVAS"/>
    <s v="tct_jacuev"/>
    <s v="4-Menor/Localizado"/>
    <x v="0"/>
    <s v="Baja"/>
    <x v="1"/>
    <s v="TELEFONICA GLOBAL TECHNOLOGY S.A.AGENCIA EN CHILE"/>
    <s v="SERVIDORES EMPRESAS CON PARCHES CRÍTICOS PENDIENTE"/>
    <s v="26/02/2024 18:02:05"/>
    <s v="26/02/2024 18:02:45"/>
    <s v="Cerrado"/>
    <s v="TI"/>
    <s v="SISTEMAS OPERATIVOS"/>
    <s v="26/02/2024 18:03:17"/>
    <s v="26/02/2024 23:50:00"/>
    <s v="Folio generado automáticamente para atender requerimiento del cliente. La solicitud fue realizada directamente al área resolutoria sin pasar por el flujo de mesa de ayuda"/>
    <s v="OK"/>
    <d v="1899-12-30T00:00:00"/>
    <d v="1899-12-30T00:01:12"/>
    <d v="1899-12-30T00:01:12"/>
  </r>
  <r>
    <s v="INC000002638197"/>
    <s v="VPN IP - MPLS"/>
    <x v="15"/>
    <s v="GESTION HD"/>
    <s v="MOISES E MONTERO RAMOS"/>
    <s v="frp_pcamay"/>
    <s v="3-Moderado/Limitado"/>
    <x v="1"/>
    <s v="Media"/>
    <x v="1"/>
    <s v="FUNDACION INSTITUTO PROFESIONAL DUOC UC"/>
    <s v="HD/C-19872300193 // FUND INSTITUTO PROFESIONAL DUOC UC // migracion de maquinas"/>
    <s v="26/02/2024 18:41:37"/>
    <s v="26/02/2024 18:44:30"/>
    <s v="Cerrado"/>
    <s v="CDP ANTIGUO 1"/>
    <s v="CDP ANTIGUO 2"/>
    <s v="27/02/2024 17:49:39"/>
    <s v="27/02/2024 23:50:00"/>
    <s v="PREVENTIVO: NO_x000a_CODIGO DE SERVICIO:_x000a_DIRECCION:_x000a_QUIEN REPORTA:l +56 9 9040 2570   Andres Gudiño_x000a_CONTACTO EN TERRENO:_x000a_PROBLEMA:_x000a_REQUERIMIENTO:favor de su ayuda generar un folio para la revisión y replicación de recursos de la siguiente maquina. Esta máquina"/>
    <s v="Se efectúa contacto con cliente:  N/A_x000a_Teléfono de contacto:  N/A_x000a_Acciones realizadas: Se valida los recursos requeridos para la migración del servidor SRVBACKHOMEQA01_25032023 IP: 10.10.1.164 172.16.207.30 desde dedicada DUOC hacia VDC y se procede a cre"/>
    <d v="1899-12-30T13:40:38"/>
    <d v="1899-12-30T23:08:02"/>
    <d v="1899-12-30T09:27:24"/>
  </r>
  <r>
    <s v="INC000002638397"/>
    <s v="MONITOREO"/>
    <x v="4"/>
    <s v="SM OPERACIONES"/>
    <s v="SERGIO ORELLANA"/>
    <s v="tct_decruz"/>
    <s v="4-Menor/Localizado"/>
    <x v="0"/>
    <s v="Baja"/>
    <x v="1"/>
    <s v="TELEFONICA GLOBAL TECHNOLOGY S.A.AGENCIA EN CHILE"/>
    <s v="ALERTAS DE MONITOREO"/>
    <s v="26/02/2024 15:50:25"/>
    <s v="26/02/2024 15:53:25"/>
    <s v="Cerrado"/>
    <s v="TI"/>
    <s v="ALMACENAMIENTO y RESPALDO"/>
    <s v="29/02/2024 19:54:21"/>
    <s v="29/02/2024 23:50:00"/>
    <s v="GestionEventos_AlertaUPDOWN_Server_Principal_x0009_RICHSP01 - TEST-FRANCO_x0009_RICHSP01 - TEST-FRANCO_x0009_Node_x0009_10.68.136.81_x000a__x000a_GestionEventos_AlertaUPDOWN_Server_Principal_x0009_RICHSP01 - FRANCO_x0009_RICHSP01 - FRANCO_x0009_Node_x0009_10.68.136.80_x000a__x000a_GestionEventos_AlertaCPU_max_Principal_x0009_GPSCH"/>
    <s v="Alertas gestionadas."/>
    <d v="1900-01-01T21:25:26"/>
    <d v="1900-01-02T04:03:56"/>
    <d v="1899-12-30T06:38:30"/>
  </r>
  <r>
    <s v="INC000002638456"/>
    <s v="SAP"/>
    <x v="9"/>
    <s v="CLOUD SAP HANA"/>
    <s v="FREDDY O CORTES DIAZ"/>
    <s v="tct_fcorte"/>
    <s v="4-Menor/Localizado"/>
    <x v="0"/>
    <s v="Baja"/>
    <x v="1"/>
    <s v="TELEFONICA EMPRESAS DE CHILE SA"/>
    <s v="CHECKLIST SAP ECC PRD 05.02.2024"/>
    <s v="26/02/2024 17:05:56"/>
    <s v="26/02/2024 17:07:02"/>
    <s v="Cerrado"/>
    <s v="TI"/>
    <s v="APLICATIVOS"/>
    <s v="26/02/2024 17:25:11"/>
    <s v="26/02/2024 23:50:00"/>
    <s v="CHECKLIST SAP ECC PRD 05.02.2024 BLUMAR - INCHALAM - FRUSAN"/>
    <s v="Se ejecuta con éxito checklist diario con fecha 05.02.2024"/>
    <d v="1899-12-30T00:00:00"/>
    <d v="1899-12-30T00:00:00"/>
    <d v="1899-12-30T00:00:00"/>
  </r>
  <r>
    <s v="INC000002638459"/>
    <s v="SAP"/>
    <x v="9"/>
    <s v="CLOUD SAP HANA"/>
    <s v="FREDDY O CORTES DIAZ"/>
    <s v="tct_fcorte"/>
    <s v="4-Menor/Localizado"/>
    <x v="0"/>
    <s v="Baja"/>
    <x v="1"/>
    <s v="TELEFONICA EMPRESAS DE CHILE SA"/>
    <s v="CHECKLIST SAP ECC PRD 06.02.2024"/>
    <s v="26/02/2024 17:08:08"/>
    <s v="26/02/2024 17:09:12"/>
    <s v="Cerrado"/>
    <s v="TI"/>
    <s v="APLICATIVOS"/>
    <s v="26/02/2024 17:23:34"/>
    <s v="26/02/2024 23:50:00"/>
    <s v="CHECKLIST SAP ECC PRD 06.02.2024 BLUMAR - INCHALAM - FRUSAN"/>
    <s v="Se ejecuta con éxito checklist diario con fecha 06.02.2024"/>
    <d v="1899-12-30T00:00:00"/>
    <d v="1899-12-30T00:00:00"/>
    <d v="1899-12-30T00:00:00"/>
  </r>
  <r>
    <s v="INC000002638463"/>
    <s v="SAP"/>
    <x v="9"/>
    <s v="CLOUD SAP HANA"/>
    <s v="FREDDY O CORTES DIAZ"/>
    <s v="tct_fcorte"/>
    <s v="4-Menor/Localizado"/>
    <x v="0"/>
    <s v="Baja"/>
    <x v="1"/>
    <s v="TELEFONICA EMPRESAS DE CHILE SA"/>
    <s v="CHECKLIST SAP ECC PRD 07.02.2024"/>
    <s v="26/02/2024 17:10:09"/>
    <s v="26/02/2024 17:11:05"/>
    <s v="Cerrado"/>
    <s v="TI"/>
    <s v="APLICATIVOS"/>
    <s v="26/02/2024 17:20:20"/>
    <s v="26/02/2024 23:50:00"/>
    <s v="CHECKLIST SAP ECC PRD 07.02.2024 BLUMAR - INCHALAM - FRUSAN"/>
    <s v="Se ejecuta con éxito checklist diario con fecha 07.02.2024"/>
    <d v="1899-12-30T00:00:00"/>
    <d v="1899-12-30T00:00:00"/>
    <d v="1899-12-30T00:00:00"/>
  </r>
  <r>
    <s v="INC000002638468"/>
    <s v="SAP"/>
    <x v="9"/>
    <s v="CLOUD SAP HANA"/>
    <s v="FREDDY O CORTES DIAZ"/>
    <s v="tct_fcorte"/>
    <s v="4-Menor/Localizado"/>
    <x v="0"/>
    <s v="Baja"/>
    <x v="1"/>
    <s v="TELEFONICA EMPRESAS DE CHILE SA"/>
    <s v="CHECKLIST SAP ECC PRD 08.02.2024"/>
    <s v="26/02/2024 17:12:12"/>
    <s v="26/02/2024 17:13:20"/>
    <s v="Cerrado"/>
    <s v="TI"/>
    <s v="APLICATIVOS"/>
    <s v="26/02/2024 17:18:50"/>
    <s v="26/02/2024 23:50:00"/>
    <s v="CHECKLIST SAP ECC PRD 08.02.2024 BLUMAR - INCHALAM - FRUSAN"/>
    <s v="Se ejecuta con éxito checklist diario con fecha 08.02.2024"/>
    <d v="1899-12-30T00:00:00"/>
    <d v="1899-12-30T00:00:00"/>
    <d v="1899-12-30T00:00:00"/>
  </r>
  <r>
    <s v="INC000002638473"/>
    <s v="SAP"/>
    <x v="9"/>
    <s v="CLOUD SAP HANA"/>
    <s v="FREDDY O CORTES DIAZ"/>
    <s v="tct_fcorte"/>
    <s v="4-Menor/Localizado"/>
    <x v="0"/>
    <s v="Baja"/>
    <x v="1"/>
    <s v="TELEFONICA EMPRESAS DE CHILE SA"/>
    <s v="CHECKLIST SAP ECC PRD 09.02.2024"/>
    <s v="26/02/2024 17:14:23"/>
    <s v="26/02/2024 17:15:27"/>
    <s v="Cerrado"/>
    <s v="TI"/>
    <s v="APLICATIVOS"/>
    <s v="26/02/2024 17:27:45"/>
    <s v="26/02/2024 23:50:00"/>
    <s v="CHECKLIST SAP ECC PRD 09.02.2024 BLUMAR - INCHALAM - FRUSAN"/>
    <s v="Se ejecuta con éxito checklist diario con fecha 09.02.2024"/>
    <d v="1899-12-30T00:00:00"/>
    <d v="1899-12-30T00:00:00"/>
    <d v="1899-12-30T00:00:00"/>
  </r>
  <r>
    <s v="INC000002638475"/>
    <s v="HOUSING"/>
    <x v="11"/>
    <s v="APQ ACCESOS"/>
    <s v="LUIS O MORALES ARENAS"/>
    <s v="tct_luimoa"/>
    <s v="4-Menor/Localizado"/>
    <x v="0"/>
    <s v="Baja"/>
    <x v="1"/>
    <s v="TELEFONICA EMPRESAS DE CHILE SA"/>
    <s v="RONDA Y REVISION DE SALAS TECNICAS 16:30"/>
    <s v="26/02/2024 17:15:59"/>
    <s v="26/02/2024 17:17:27"/>
    <s v="Cerrado"/>
    <s v="CDP ANTIGUO 1"/>
    <s v="CDP ANTIGUO 2"/>
    <s v="26/02/2024 17:27:36"/>
    <s v="26/02/2024 23:50:00"/>
    <s v="RONDA Y REVISION DE SALAS TECNICAS 16:30"/>
    <s v="RONDA REALIZADA"/>
    <d v="1899-12-30T00:10:09"/>
    <d v="1899-12-30T00:11:37"/>
    <d v="1899-12-30T00:01:28"/>
  </r>
  <r>
    <s v="INC000002638484"/>
    <s v="SAP"/>
    <x v="9"/>
    <s v="CLOUD SAP HANA"/>
    <s v="FREDDY O CORTES DIAZ"/>
    <s v="tct_fcorte"/>
    <s v="4-Menor/Localizado"/>
    <x v="0"/>
    <s v="Baja"/>
    <x v="1"/>
    <s v="TELEFONICA EMPRESAS DE CHILE SA"/>
    <s v="CHECKLIST SAP ECC PRD 21.02.2024"/>
    <s v="26/02/2024 17:28:48"/>
    <s v="26/02/2024 17:43:39"/>
    <s v="Cerrado"/>
    <s v="TI"/>
    <s v="APLICATIVOS"/>
    <s v="26/02/2024 17:52:43"/>
    <s v="26/02/2024 23:50:00"/>
    <s v="CHECKLIST SAP ECC PRD 21.02.2024 BLUMAR - INCHALAM"/>
    <s v="Se ejecuta con éxito checklist diario con fecha 21.02.2024"/>
    <d v="1899-12-30T00:00:00"/>
    <d v="1899-12-30T00:00:00"/>
    <d v="1899-12-30T00:00:00"/>
  </r>
  <r>
    <s v="INC000002638488"/>
    <s v="SAP"/>
    <x v="9"/>
    <s v="CLOUD SAP HANA"/>
    <s v="FREDDY O CORTES DIAZ"/>
    <s v="tct_fcorte"/>
    <s v="4-Menor/Localizado"/>
    <x v="0"/>
    <s v="Baja"/>
    <x v="1"/>
    <s v="TELEFONICA EMPRESAS DE CHILE SA"/>
    <s v="CHECKLIST SAP ECC PRD 22.02.2024"/>
    <s v="26/02/2024 17:45:05"/>
    <s v="26/02/2024 17:45:07"/>
    <s v="Cerrado"/>
    <s v="TI"/>
    <s v="APLICATIVOS"/>
    <s v="26/02/2024 17:50:44"/>
    <s v="26/02/2024 23:50:00"/>
    <s v="CHECKLIST SAP ECC PRD 22.02.2024 BLUMAR - INCHALAM"/>
    <s v="Se ejecuta con éxito checklist diario con fecha 22.02.2024"/>
    <d v="1899-12-30T00:00:00"/>
    <d v="1899-12-30T00:00:00"/>
    <d v="1899-12-30T00:00:00"/>
  </r>
  <r>
    <s v="INC000002638491"/>
    <s v="SAP"/>
    <x v="9"/>
    <s v="CLOUD SAP HANA"/>
    <s v="FREDDY O CORTES DIAZ"/>
    <s v="tct_fcorte"/>
    <s v="4-Menor/Localizado"/>
    <x v="0"/>
    <s v="Baja"/>
    <x v="1"/>
    <s v="TELEFONICA EMPRESAS DE CHILE SA"/>
    <s v="CHECKLIST SAP ECC PRD 23.02.2024"/>
    <s v="26/02/2024 17:45:36"/>
    <s v="26/02/2024 17:46:32"/>
    <s v="Cerrado"/>
    <s v="TI"/>
    <s v="APLICATIVOS"/>
    <s v="26/02/2024 17:49:02"/>
    <s v="26/02/2024 23:50:00"/>
    <s v="CHECKLIST SAP ECC PRD 23.02.2024 BLUMAR - INCHALAM"/>
    <s v="Se ejecuta con éxito checklist diario con fecha 23.02.2024"/>
    <d v="1899-12-30T00:00:00"/>
    <d v="1899-12-30T00:00:00"/>
    <d v="1899-12-30T00:00:00"/>
  </r>
  <r>
    <s v="INC000002638539"/>
    <s v="HOUSING"/>
    <x v="8"/>
    <s v="ADMINISTRADORES RESIDENTES"/>
    <s v="FERNEY D GARZON PEÑA"/>
    <s v="frp_jugonz"/>
    <s v="3-Moderado/Limitado"/>
    <x v="1"/>
    <s v="Media"/>
    <x v="1"/>
    <s v="CENTRO DE COMPENSACION AUTOMATIZADO S A"/>
    <s v="GESTION DATACENTER/ ACCESOS / CENTRO DE COMPENSACION AUTOMATIZADO S A"/>
    <s v="26/02/2024 16:13:42"/>
    <s v="26/02/2024 16:16:08"/>
    <s v="Cerrado"/>
    <s v="COMUNICACIONES"/>
    <s v="VPN IP - MPLS"/>
    <s v="26/02/2024 17:46:00"/>
    <s v="26/02/2024 23:50:00"/>
    <s v="EMPRESA: CENTRO DE COMPENSACION AUTOMATIZADO S A_x000a_CÓDIGO DE SERVICIO: _x000a_DIRECCIÓN: Av. Presidente Prieto #226, Paine, Santiago_x000a_NOMBRE DE QUIEN REPORTA: Gonzalo Quijada _x000a_TELÉFONO DE QUIEN REPORTA: 934580228_x000a_NOMBRE DE CONTACTO EN TERRENO: Gonzalo Quijada  93"/>
    <m/>
    <d v="1899-12-30T00:46:45"/>
    <d v="1899-12-30T01:32:18"/>
    <d v="1899-12-30T00:45:33"/>
  </r>
  <r>
    <s v="INC000002638581"/>
    <s v="HOUSING"/>
    <x v="11"/>
    <s v="APQ ACCESOS"/>
    <s v="ESTEBAN O BUSTOS CORNEJO"/>
    <s v="tct_ebusto"/>
    <s v="4-Menor/Localizado"/>
    <x v="0"/>
    <s v="Baja"/>
    <x v="1"/>
    <s v="TELEFONICA EMPRESAS DE CHILE SA"/>
    <s v="SUPERVISION REALIZACION TICKETS INTERNOS HUAWEI"/>
    <s v="26/02/2024 16:45:08"/>
    <s v="26/02/2024 16:46:28"/>
    <s v="Cerrado"/>
    <s v="CDP ANTIGUO 1"/>
    <s v="CDP ANTIGUO 2"/>
    <s v="26/02/2024 16:56:23"/>
    <s v="26/02/2024 23:50:00"/>
    <s v="SUPERVISION REALIZACION TICKETS INTERNOS HUAWEI"/>
    <s v="SUPERVISION OK"/>
    <d v="1899-12-30T00:09:55"/>
    <d v="1899-12-30T00:11:15"/>
    <d v="1899-12-30T00:01:20"/>
  </r>
  <r>
    <s v="INC000002638668"/>
    <s v="SAP"/>
    <x v="9"/>
    <s v="CLOUD SAP HANA"/>
    <s v="OSCAR A GUZMAN MEDIC"/>
    <s v="tct_oguzma"/>
    <s v="3-Moderado/Limitado"/>
    <x v="0"/>
    <s v="Baja"/>
    <x v="1"/>
    <s v="TELEFONICA GLOBAL TECHNOLOGY S.A.AGENCIA EN CHILE"/>
    <s v="Checklist Diarios 01.02.2024"/>
    <s v="26/02/2024 17:56:54"/>
    <s v="26/02/2024 17:56:57"/>
    <s v="Cerrado"/>
    <s v="TI"/>
    <s v="SERVICIOS DE HOSTING"/>
    <s v="26/02/2024 18:16:51"/>
    <s v="26/02/2024 23:50:00"/>
    <s v="ACMA-COAGRA"/>
    <s v="Checklist enviados"/>
    <d v="1899-12-30T00:00:00"/>
    <d v="1899-12-30T00:19:57"/>
    <d v="1899-12-30T00:19:57"/>
  </r>
  <r>
    <s v="INC000002638670"/>
    <s v="SAP"/>
    <x v="9"/>
    <s v="CLOUD SAP HANA"/>
    <s v="OSCAR A GUZMAN MEDIC"/>
    <s v="tct_oguzma"/>
    <s v="3-Moderado/Limitado"/>
    <x v="0"/>
    <s v="Baja"/>
    <x v="1"/>
    <s v="TELEFONICA GLOBAL TECHNOLOGY S.A.AGENCIA EN CHILE"/>
    <s v="Checklist Diarios 02.02.2024"/>
    <s v="26/02/2024 17:57:17"/>
    <s v="26/02/2024 17:58:21"/>
    <s v="Cerrado"/>
    <s v="TI"/>
    <s v="SERVICIOS DE HOSTING"/>
    <s v="26/02/2024 18:19:10"/>
    <s v="26/02/2024 23:50:00"/>
    <s v="ACMA-COAGRA-FRUSAN"/>
    <s v="Checklist enviados"/>
    <d v="1899-12-30T00:00:00"/>
    <d v="1899-12-30T00:21:53"/>
    <d v="1899-12-30T00:21:53"/>
  </r>
  <r>
    <s v="INC000002638671"/>
    <s v="SAP"/>
    <x v="9"/>
    <s v="CLOUD SAP HANA"/>
    <s v="OSCAR A GUZMAN MEDIC"/>
    <s v="tct_oguzma"/>
    <s v="3-Moderado/Limitado"/>
    <x v="0"/>
    <s v="Baja"/>
    <x v="1"/>
    <s v="TELEFONICA GLOBAL TECHNOLOGY S.A.AGENCIA EN CHILE"/>
    <s v="Checklist Diarios 05.02.2024"/>
    <s v="26/02/2024 17:58:54"/>
    <s v="26/02/2024 18:00:03"/>
    <s v="Cerrado"/>
    <s v="TI"/>
    <s v="SERVICIOS DE HOSTING"/>
    <s v="26/02/2024 18:21:10"/>
    <s v="26/02/2024 23:50:00"/>
    <s v="ACMA-COAGRA"/>
    <s v="Checklist enviados"/>
    <d v="1899-12-30T00:00:00"/>
    <d v="1899-12-30T00:22:16"/>
    <d v="1899-12-30T00:22:16"/>
  </r>
  <r>
    <s v="INC000002638712"/>
    <s v="HOUSING"/>
    <x v="14"/>
    <s v="BELIEVE"/>
    <s v="RENE E VILLEGAS CARREÑO"/>
    <s v="frp_xgambo"/>
    <s v="3-Moderado/Limitado"/>
    <x v="1"/>
    <s v="Media"/>
    <x v="1"/>
    <s v="CEMENTOS BIO BIO S.A."/>
    <s v="GESTION DATACENTER/ ACCESOS / CEMENTOS BIO BIO S.A.C.I."/>
    <s v="26/02/2024 18:07:15"/>
    <s v="26/02/2024 18:11:40"/>
    <s v="Cerrado"/>
    <s v="ACCESO"/>
    <s v="CLIENTE"/>
    <s v="26/02/2024 18:26:13"/>
    <s v="26/02/2024 23:50:00"/>
    <s v="EMPRESA: CEMENTOS BIO BIO S.A.C.I._x000a_CÓDIGO DE SERVICIO: _x000a_DIRECCIÓN: Calle San Martin #50, Santiago Centro, Santiago_x000a_NOMBRE DE QUIEN REPORTA:Angelo Lagos_x000a_TELÉFONO DE QUIEN REPORTA:  989030860_x000a_NOMBRE DE CONTACTO EN TERRENO: _x000a_REQUERIMIENTO :  actividad de vi"/>
    <s v="Se efectúa contacto con cliente:no aplica_x000a_Teléfono de contacto:no aplica_x000a_Acciones realizadas: accesos autorizados_x000a_Solución paliativa o definitiva:no aplica_x000a_Acciones de Mejora, Recomendaciones: no aplica_x000a_Causa Raíz: (si aplica)"/>
    <d v="1899-12-30T00:12:58"/>
    <d v="1899-12-30T00:18:58"/>
    <d v="1899-12-30T00:06:00"/>
  </r>
  <r>
    <s v="INC000002638739"/>
    <s v="HOUSING"/>
    <x v="11"/>
    <s v="APQ ACCESOS"/>
    <s v="JOSE G MARQUEZ MARCANO"/>
    <s v="tct_josmam"/>
    <s v="4-Menor/Localizado"/>
    <x v="0"/>
    <s v="Baja"/>
    <x v="1"/>
    <s v="TELEFONICA EMPRESAS DE CHILE SA"/>
    <s v="SUPERVISION: INCIDENTE REVISIÓN Y RESET DE FUENTE DE PODER"/>
    <s v="26/02/2024 23:50:36"/>
    <s v="26/02/2024 23:51:51"/>
    <s v="Cerrado"/>
    <s v="CDP ANTIGUO 1"/>
    <s v="CDP ANTIGUO 2"/>
    <s v="26/02/2024 23:53:22"/>
    <s v="27/02/2024 23:50:00"/>
    <s v="INCIDENTE REVISIÓN Y RESET DE FUENTE DE PODER POR FALLA DXC"/>
    <s v="INCIDENCIA NO RESTABLECIDA."/>
    <d v="1899-12-30T00:01:16"/>
    <d v="1899-12-30T00:02:46"/>
    <d v="1899-12-30T00:01:30"/>
  </r>
  <r>
    <s v="INC000002638741"/>
    <s v="HOUSING"/>
    <x v="11"/>
    <s v="APQ ACCESOS"/>
    <s v="JOSE G MARQUEZ MARCANO"/>
    <s v="tct_josmam"/>
    <s v="4-Menor/Localizado"/>
    <x v="0"/>
    <s v="Baja"/>
    <x v="1"/>
    <s v="TELEFONICA EMPRESAS DE CHILE SA"/>
    <s v="SUPERVISION: Instalación PDU en rack AH20"/>
    <s v="26/02/2024 23:53:59"/>
    <s v="26/02/2024 23:54:40"/>
    <s v="Cerrado"/>
    <s v="CDP ANTIGUO 1"/>
    <s v="CDP ANTIGUO 2"/>
    <s v="26/02/2024 23:55:50"/>
    <s v="27/02/2024 23:50:00"/>
    <s v="Instalación PDU en rack AH20"/>
    <s v="trabajo realizado"/>
    <d v="1899-12-30T00:00:57"/>
    <d v="1899-12-30T00:01:51"/>
    <d v="1899-12-30T00:00:54"/>
  </r>
  <r>
    <s v="INC000002638743"/>
    <s v="HOUSING"/>
    <x v="11"/>
    <s v="APQ ACCESOS"/>
    <s v="JOSE G MARQUEZ MARCANO"/>
    <s v="tct_josmam"/>
    <s v="4-Menor/Localizado"/>
    <x v="0"/>
    <s v="Baja"/>
    <x v="1"/>
    <s v="TELEFONICA EMPRESAS DE CHILE SA"/>
    <s v="TOMA DE ALARMAS DE CLIENTES"/>
    <s v="27/02/2024 0:05:40"/>
    <s v="27/02/2024 0:06:27"/>
    <s v="Cerrado"/>
    <s v="CDP ANTIGUO 1"/>
    <s v="CDP ANTIGUO 2"/>
    <s v="27/02/2024 0:07:42"/>
    <s v="27/02/2024 23:50:00"/>
    <s v="TOMA DE ALARMAS DE CLIENTES"/>
    <s v="TOMA DE ALARMAS REALIZADAS"/>
    <d v="1899-12-30T00:01:03"/>
    <d v="1899-12-30T00:02:02"/>
    <d v="1899-12-30T00:00:59"/>
  </r>
  <r>
    <s v="INC000002638745"/>
    <s v="HOUSING"/>
    <x v="11"/>
    <s v="APQ ACCESOS"/>
    <s v="JOSE G MARQUEZ MARCANO"/>
    <s v="tct_josmam"/>
    <s v="4-Menor/Localizado"/>
    <x v="0"/>
    <s v="Baja"/>
    <x v="1"/>
    <s v="TELEFONICA EMPRESAS DE CHILE SA"/>
    <s v="RONDA Y REVISION DE SALAS"/>
    <s v="27/02/2024 0:09:58"/>
    <s v="27/02/2024 0:11:38"/>
    <s v="Cerrado"/>
    <s v="CDP ANTIGUO 1"/>
    <s v="CDP ANTIGUO 2"/>
    <s v="27/02/2024 0:12:43"/>
    <s v="27/02/2024 23:50:00"/>
    <s v="RONDA Y REVISION DE SALAS"/>
    <s v="RONDAS REALIZADAS"/>
    <d v="1899-12-30T00:00:51"/>
    <d v="1899-12-30T00:02:45"/>
    <d v="1899-12-30T00:01:54"/>
  </r>
  <r>
    <s v="INC000002638753"/>
    <s v="HOUSING"/>
    <x v="11"/>
    <s v="APQ ACCESOS"/>
    <s v="JOSE G MARQUEZ MARCANO"/>
    <s v="tct_josmam"/>
    <s v="4-Menor/Localizado"/>
    <x v="0"/>
    <s v="Baja"/>
    <x v="1"/>
    <s v="TELEFONICA EMPRESAS DE CHILE SA"/>
    <s v="RONDA Y REVISION DE SALAS"/>
    <s v="27/02/2024 7:09:53"/>
    <s v="27/02/2024 7:10:48"/>
    <s v="Cerrado"/>
    <s v="CDP ANTIGUO 1"/>
    <s v="CDP ANTIGUO 2"/>
    <s v="27/02/2024 7:12:00"/>
    <s v="27/02/2024 23:50:00"/>
    <s v="RONDA Y REVISION DE SALAS"/>
    <s v="RONDAS REALIZADAS"/>
    <d v="1899-12-30T00:00:57"/>
    <d v="1899-12-30T00:02:07"/>
    <d v="1899-12-30T00:01:10"/>
  </r>
  <r>
    <s v="INC000002638755"/>
    <s v="HOUSING"/>
    <x v="11"/>
    <s v="APQ ACCESOS"/>
    <s v="JOSE G MARQUEZ MARCANO"/>
    <s v="tct_josmam"/>
    <s v="4-Menor/Localizado"/>
    <x v="0"/>
    <s v="Baja"/>
    <x v="3"/>
    <s v="TELEFONICA EMPRESAS DE CHILE SA"/>
    <s v="RONDA Y REVISION DE SALAS"/>
    <s v="27/02/2024 7:12:37"/>
    <s v="27/02/2024 7:13:26"/>
    <s v="Cerrado"/>
    <s v="CDP ANTIGUO 1"/>
    <s v="CDP ANTIGUO 2"/>
    <s v="27/02/2024 7:14:29"/>
    <s v="27/02/2024 23:50:00"/>
    <s v="RONDA Y REVISION DE SALAS"/>
    <s v="RONDAS REALIZADAS"/>
    <d v="1899-12-30T00:00:48"/>
    <d v="1899-12-30T00:01:52"/>
    <d v="1899-12-30T00:01:04"/>
  </r>
  <r>
    <s v="INC000002638762"/>
    <s v="HOUSING"/>
    <x v="11"/>
    <s v="APQ ACCESOS"/>
    <s v="LUIS O MORALES ARENAS"/>
    <s v="tct_luimoa"/>
    <s v="4-Menor/Localizado"/>
    <x v="0"/>
    <s v="Baja"/>
    <x v="1"/>
    <s v="TELEFONICA EMPRESAS DE CHILE SA"/>
    <s v="RONDA Y REVISION DE SALAS TECNICAS 08:30"/>
    <s v="27/02/2024 8:32:38"/>
    <s v="27/02/2024 8:34:07"/>
    <s v="Cerrado"/>
    <s v="CDP ANTIGUO 1"/>
    <s v="CDP ANTIGUO 2"/>
    <s v="27/02/2024 9:32:40"/>
    <s v="27/02/2024 23:50:00"/>
    <s v="RONDA Y REVISION DE SALAS TECNICAS 08:30"/>
    <s v="RONDA REALIZADA"/>
    <d v="1899-12-30T00:58:33"/>
    <d v="1899-12-30T01:00:02"/>
    <d v="1899-12-30T00:01:29"/>
  </r>
  <r>
    <s v="INC000002638791"/>
    <s v="VPN IP - MPLS"/>
    <x v="7"/>
    <s v="GESTION HD"/>
    <s v="GUSTAVO AVILA VERA"/>
    <s v="frp_pcamay"/>
    <s v="3-Moderado/Limitado"/>
    <x v="1"/>
    <s v="Media"/>
    <x v="1"/>
    <s v="ACADEMIA POLITECNICA NAVAL"/>
    <s v="HD/Solicitud de folio: Crear zonas DNS"/>
    <s v="27/02/2024 10:04:46"/>
    <s v="27/02/2024 10:06:20"/>
    <s v="Cerrado"/>
    <s v="CDP ANTIGUO 1"/>
    <s v="CDP ANTIGUO 2"/>
    <s v="27/02/2024 18:16:34"/>
    <s v="27/02/2024 23:50:00"/>
    <s v="PREVENTIVO: NO_x000a_CODIGO DE SERVICIO: VPF2190727_x000a_DIRECCION:Jorge Montt 2400, Viña del Mar, Valparaiso,Valparaiso,Valparaiso_x000a_QUIEN REPORTA:Informática APOLINAV_x000a_CONTACTO EN TERRENO:_x000a_PROBLEMA:_x000a_REQUERIMIENTO:Se solicita la CREACIÓN DE ZONAS DNS_x000a_Actualmente toda"/>
    <s v="Se configuran los registros DNS"/>
    <d v="1899-12-30T06:43:53"/>
    <d v="1899-12-30T08:11:48"/>
    <d v="1899-12-30T01:27:55"/>
  </r>
  <r>
    <s v="INC000002638874"/>
    <s v="HOUSING"/>
    <x v="13"/>
    <s v="BELIEVE"/>
    <s v="RICARDO F ORELLANA MARDONES"/>
    <s v="frp_xgambo"/>
    <s v="3-Moderado/Limitado"/>
    <x v="1"/>
    <s v="Media"/>
    <x v="1"/>
    <s v="CONSEJO DE DEFENSA DEL ESTADO"/>
    <s v="GESTION DATACENTER/ ACCESOS / CONSEJO DE DEFENSA DEL ESTADO"/>
    <s v="27/02/2024 9:23:41"/>
    <s v="27/02/2024 9:25:12"/>
    <s v="Cerrado"/>
    <s v="CDP ANTIGUO 1"/>
    <s v="CDP ANTIGUO 2"/>
    <s v="27/02/2024 10:15:56"/>
    <s v="27/02/2024 23:50:00"/>
    <s v="EMPRESA: CONSEJO DE DEFENSA DEL ESTADO_x000a_CÓDIGO DE SERVICIO: _x000a_DIRECCIÓN: Av. Apoquindo #7071, Las Condes, Santiago_x000a_NOMBRE DE QUIEN REPORTA:Juan Pablo Adaro_x000a_TELÉFONO DE QUIEN REPORTA:  56994780387_x000a_NOMBRE DE CONTACTO EN TERRENO: _x000a_REQUERIMIENTO :  Cambio de d"/>
    <s v="ACCESOS AUTORIZADOS"/>
    <d v="1899-12-30T00:44:32"/>
    <d v="1899-12-30T00:52:15"/>
    <d v="1899-12-30T00:07:43"/>
  </r>
  <r>
    <s v="INC000002638882"/>
    <s v="HOUSING"/>
    <x v="13"/>
    <s v="BELIEVE"/>
    <s v="RICARDO F ORELLANA MARDONES"/>
    <s v="frp_xgambo"/>
    <s v="3-Moderado/Limitado"/>
    <x v="1"/>
    <s v="Media"/>
    <x v="1"/>
    <s v="TELEFONICA EMPRESAS DE CHILE SA"/>
    <s v="GESTION DATACENTER/ ACCESOS / TELEFONICA EMPRESAS DE CHILE SA"/>
    <s v="27/02/2024 9:35:41"/>
    <s v="27/02/2024 9:37:11"/>
    <s v="Cerrado"/>
    <s v="CDP ANTIGUO 1"/>
    <s v="CDP ANTIGUO 2"/>
    <s v="27/02/2024 10:20:29"/>
    <s v="27/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emplazo Disc"/>
    <s v="ACCESOS AUTORIZADOS"/>
    <d v="1899-12-30T00:35:23"/>
    <d v="1899-12-30T00:44:48"/>
    <d v="1899-12-30T00:09:25"/>
  </r>
  <r>
    <s v="INC000002638886"/>
    <s v="VPN IP - MPLS"/>
    <x v="6"/>
    <s v="ADMINISTRADORES RESIDENTES"/>
    <s v="ALEJANDRO ACEVEDO VALENZUELA"/>
    <s v="frp_jugonz"/>
    <s v="4-Menor/Localizado"/>
    <x v="0"/>
    <s v="Baja"/>
    <x v="1"/>
    <s v="TELEFONICA CYBERSECURITY TECH CHILE SPA"/>
    <s v="REQ / SOC / Reactivar Acceso VPN"/>
    <s v="27/02/2024 10:00:44"/>
    <s v="27/02/2024 10:02:15"/>
    <s v="Cerrado"/>
    <s v="CDP ANTIGUO 1"/>
    <s v="CDP ANTIGUO 2"/>
    <s v="27/02/2024 12:49:40"/>
    <s v="27/02/2024 23:50:00"/>
    <s v="PREVENTIVO: NO_x000a_CODIGO DE SERVICIO:_x000a_DIRECCION:     _x000a_CIUDAD:     _x000a_COMUNA:_x000a_NOMBRE QUIEN REPORTA: Catherine A. Carvajal Aguayo_x000a_TELEFONO QUIEN REPORTA: +56 9 9332 7533_x000a_NOMBRE CONTACTO EN TERRENO:        _x000a_TELEFONO 1 CONTACTO EN TERRENO:_x000a_TELEFONO 2 CONTACTO EN"/>
    <s v="cuenta habilitada y verificada por usuario."/>
    <d v="1899-12-30T00:24:38"/>
    <d v="1899-12-30T02:48:56"/>
    <d v="1899-12-30T02:24:18"/>
  </r>
  <r>
    <s v="INC000002638903"/>
    <s v="HOSTING VIRTUAL"/>
    <x v="6"/>
    <s v="SISTEMA OPERATIVO MICROSOFT"/>
    <s v="PAUL A SEPULVEDA ALVAREZ"/>
    <s v="tct_psepul"/>
    <s v="4-Menor/Localizado"/>
    <x v="0"/>
    <s v="Baja"/>
    <x v="1"/>
    <s v="TELEFONICA GLOBAL TECHNOLOGY S.A.AGENCIA EN CHILE"/>
    <s v="ANSIBLE c3-fileserver.cloudtic.cl"/>
    <s v="27/02/2024 10:17:10"/>
    <s v="27/02/2024 10:18:29"/>
    <s v="Cerrado"/>
    <s v="TI"/>
    <s v="SISTEMAS OPERATIVOS"/>
    <s v="28/02/2024 1:42:35"/>
    <s v="28/02/2024 23:50:00"/>
    <s v="ANSIBLE regularizar conexion c3-fileserver.cloudtic.cl"/>
    <s v="servidor conectado y operativo"/>
    <d v="1899-12-30T15:22:39"/>
    <d v="1899-12-30T15:25:25"/>
    <d v="1899-12-30T00:02:46"/>
  </r>
  <r>
    <s v="INC000002638904"/>
    <s v="HOSTING VIRTUAL"/>
    <x v="6"/>
    <s v="SISTEMA OPERATIVO MICROSOFT"/>
    <s v="PAUL A SEPULVEDA ALVAREZ"/>
    <s v="tct_psepul"/>
    <s v="4-Menor/Localizado"/>
    <x v="0"/>
    <s v="Baja"/>
    <x v="1"/>
    <s v="TELEFONICA GLOBAL TECHNOLOGY S.A.AGENCIA EN CHILE"/>
    <s v="ANSIBLE regularizar c3-camicrosoft.vdc-cl.cloud.telefonica"/>
    <s v="27/02/2024 10:18:40"/>
    <s v="27/02/2024 10:19:45"/>
    <s v="Cerrado"/>
    <s v="TI"/>
    <s v="SISTEMAS OPERATIVOS"/>
    <s v="28/02/2024 1:43:00"/>
    <s v="28/02/2024 23:50:00"/>
    <s v="ANSIBLE regularizar c3-camicrosoft.vdc-cl.cloud.telefonica, DC-VeeamOne-App.cloudtic.cl"/>
    <s v="servidor conectado y operativo"/>
    <d v="1899-12-30T15:22:57"/>
    <d v="1899-12-30T15:24:20"/>
    <d v="1899-12-30T00:01:23"/>
  </r>
  <r>
    <s v="INC000002638908"/>
    <s v="HOUSING"/>
    <x v="8"/>
    <s v="BELIEVE"/>
    <s v="LUIS O MORALES ARENAS"/>
    <s v="frp_jolsso"/>
    <s v="3-Moderado/Limitado"/>
    <x v="1"/>
    <s v="Media"/>
    <x v="1"/>
    <s v="TELEFONICA EMPRESAS DE CHILE SA"/>
    <s v="GESTION DATACENTER/ ACCESOS /TELEFONICA EMPRESAS DE CHILE SA"/>
    <s v="26/02/2024 18:25:54"/>
    <s v="26/02/2024 18:28:34"/>
    <s v="Cerrado"/>
    <s v="COMUNICACIONES"/>
    <s v="VPN IP - MPLS"/>
    <s v="26/02/2024 19:55:10"/>
    <s v="26/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Instalació"/>
    <s v="ACCESO AUTORIZADO"/>
    <d v="1899-12-30T01:06:54"/>
    <d v="1899-12-30T01:29:16"/>
    <d v="1899-12-30T00:22:22"/>
  </r>
  <r>
    <s v="INC000002638957"/>
    <s v="HOUSING"/>
    <x v="11"/>
    <s v="APQ ACCESOS"/>
    <s v="LUIS O MORALES ARENAS"/>
    <s v="tct_luimoa"/>
    <s v="4-Menor/Localizado"/>
    <x v="0"/>
    <s v="Baja"/>
    <x v="1"/>
    <s v="TELEFONICA EMPRESAS DE CHILE SA"/>
    <s v="RONDA Y REVISION DE SALAS TECNICAS 18:30"/>
    <s v="26/02/2024 19:38:44"/>
    <s v="26/02/2024 19:41:02"/>
    <s v="Cerrado"/>
    <s v="CDP ANTIGUO 1"/>
    <s v="CDP ANTIGUO 2"/>
    <s v="26/02/2024 19:52:22"/>
    <s v="26/02/2024 23:50:00"/>
    <s v="RONDA Y REVISION DE SALAS TECNICAS 18:30"/>
    <s v="RONDA REALIZADA"/>
    <d v="1899-12-30T00:11:20"/>
    <d v="1899-12-30T00:13:38"/>
    <d v="1899-12-30T00:02:18"/>
  </r>
  <r>
    <s v="INC000002638985"/>
    <s v="TICKET-INTELIGENTE"/>
    <x v="6"/>
    <s v="GESTION TI"/>
    <s v="PAUL A SEPULVEDA ALVAREZ"/>
    <s v="USR_TSIGHT"/>
    <s v="1-Extenso/Generalizado"/>
    <x v="0"/>
    <s v="Baja"/>
    <x v="3"/>
    <s v="RABIE HNOSLTDA"/>
    <s v="rabie001 - lonquimay TICKET AUTOMATICO"/>
    <s v="26/02/2024 20:17:20"/>
    <s v="26/02/2024 20:17:20"/>
    <s v="Cerrado"/>
    <s v="TRUESIGHT"/>
    <s v="TRUESIGHT"/>
    <s v="27/02/2024 9:48:14"/>
    <s v="27/02/2024 23:50:00"/>
    <s v="PREVENTIVO=SI_x000a_CODIGO DE SERVICIO=LONQUIMAY_x000a_DIRECCION=NULL_x000a_CIUDAD=NULL_x000a_COMUNA LOCAL=_x000a_REGION=NULL_x000a_QUIEN REPORTA=Ticket automático_x000a_CONTACTO EN TERRENO=_x000a_PROBLEMA=Node RABIE001 - LONQUIMAY CPU Load at 100 % Exceeds Threshold_x000a_REQUERIMIENTO=_x000a_EQUIPOS ENERGIZADO"/>
    <s v="alza de cpu superada en servidor. utilizacion en 12%._x000a_Se mantiene en monitoreo servidor"/>
    <d v="1899-12-30T13:28:15"/>
    <d v="1899-12-30T13:30:54"/>
    <d v="1899-12-30T00:02:39"/>
  </r>
  <r>
    <s v="INC000002639026"/>
    <s v="SAP"/>
    <x v="9"/>
    <s v="CLOUD SAP HANA"/>
    <s v="NICOLAS A SAAVEDRA EGUILUZ"/>
    <s v="tct_nsaave"/>
    <s v="4-Menor/Localizado"/>
    <x v="1"/>
    <s v="Media"/>
    <x v="1"/>
    <s v="TELEFONICA EMPRESAS DE CHILE SA"/>
    <s v="Checklist Diario Clientes 27.02.24"/>
    <s v="27/02/2024 7:58:34"/>
    <s v="27/02/2024 7:59:50"/>
    <s v="Cerrado"/>
    <s v="Service"/>
    <s v="Internal"/>
    <s v="27/02/2024 8:00:15"/>
    <s v="27/02/2024 23:50:00"/>
    <s v="Se realiza Checklist Diario de los clientes; _x000a_HDC_x000a_NUTRISCO"/>
    <s v="Se realiza Checklist Diario de los clientes; _x000a_HDC_x000a_NUTRISCO"/>
    <d v="1899-12-30T00:00:00"/>
    <d v="1899-12-30T00:01:41"/>
    <d v="1899-12-30T00:01:41"/>
  </r>
  <r>
    <s v="INC000002639062"/>
    <s v="VPN IP - MPLS"/>
    <x v="9"/>
    <s v="GESTION HD"/>
    <s v="NICOLAS A SAAVEDRA EGUILUZ"/>
    <s v="frp_fpetro"/>
    <s v="3-Moderado/Limitado"/>
    <x v="1"/>
    <s v="Media"/>
    <x v="1"/>
    <s v="NUTRISCO CHILE SA"/>
    <s v="HD/_x000a_RV: Verificación Acceso cuenta TIPER a BD"/>
    <s v="27/02/2024 11:43:16"/>
    <s v="27/02/2024 11:46:41"/>
    <s v="Cerrado"/>
    <s v="CDP ANTIGUO 1"/>
    <s v="CDP ANTIGUO 2"/>
    <s v="27/02/2024 12:04:09"/>
    <s v="27/02/2024 23:50:00"/>
    <s v="PREVENTIVO: NO_x000a_CODIGO DE SERVICIO:_x000a_DIRECCION:_x000a_QUIEN REPORTA:_x000a_CONTACTO EN TERRENO:_x000a_PROBLEMA:_x000a_REQUERIMIENTO:_x000a__x000a_Por favor revisar en en HANA Studio si para QAS existe el usuario_x000a_TIPER_DB, el cual accede a Server=10.251.35.107 mediante puerto 30015_x000a__x000a_Si el usu"/>
    <s v="He creado el usuario TIPER_DB en la Base de Datos OEP según lo indicado"/>
    <d v="1899-12-30T00:00:00"/>
    <d v="1899-12-30T00:20:53"/>
    <d v="1899-12-30T00:20:53"/>
  </r>
  <r>
    <s v="INC000002639101"/>
    <s v="VPN IP - MPLS"/>
    <x v="1"/>
    <s v="GESTION CALL CENTER"/>
    <s v="JAVIERA A UMAÑA YEVENES"/>
    <s v="frp_lcurit"/>
    <s v="4-Menor/Localizado"/>
    <x v="0"/>
    <s v="Baja"/>
    <x v="3"/>
    <s v="I MUNICIPALIDAD DE YERBAS BUENAS"/>
    <s v="/CALLCENTER/PROBLEMAS CON LA CASILLA DE MICROSOFT OFFICE 365"/>
    <s v="27/02/2024 15:22:42"/>
    <s v="27/02/2024 15:28:22"/>
    <s v="Cerrado"/>
    <s v="COMUNICACIONES"/>
    <s v="VPN IP - MPLS"/>
    <s v="28/02/2024 16:02:30"/>
    <s v="28/02/2024 23:50:00"/>
    <s v="PREVENTIVO:NO _x000a_CODIGO DE SERVICIO:OFFICE 365_x000a_DIRECCION:AV. CENTENARIO 101 YERBAS BUENAS_x000a_QUIEN REPORTA:IGNACIO LOYOLA   732620503 / 996215779_x000a_CONTACTO EN TERRENO:IGNACIO LOYOLA   732620503 / 996215779_x000a_PROBLEMA:PROBLEMAS CON LA CASILLA DE MICROSOFT OFFICE"/>
    <s v="FASE RESOLUCIÓN Y RECUPERACIÓN_x000a__x000a_Se efectúa contacto con cliente: Ignacio Loyola_x000a__x000a_Teléfono de contacto: 732620503 / 996215779_x000a__x000a_Acciones realizadas: Se detectan problemas en el servicio DNS del cliente, se sugiere contactar al proveedor correspondiente_x000a__x000a_So"/>
    <d v="1899-12-30T23:52:06"/>
    <d v="1899-12-31T00:39:48"/>
    <d v="1899-12-30T00:47:42"/>
  </r>
  <r>
    <s v="INC000002639140"/>
    <s v="TICKET-INTELIGENTE"/>
    <x v="6"/>
    <s v="GESTION TI"/>
    <s v="PAUL A SEPULVEDA ALVAREZ"/>
    <s v="USR_TSIGHT"/>
    <s v="1-Extenso/Generalizado"/>
    <x v="0"/>
    <s v="Baja"/>
    <x v="3"/>
    <s v="GPS CHILE SPA"/>
    <s v="gpschi01 - wnprap_cap02 TICKET AUTOMATICO"/>
    <s v="26/02/2024 20:41:24"/>
    <s v="26/02/2024 20:41:24"/>
    <s v="Cerrado"/>
    <s v="TRUESIGHT"/>
    <s v="TRUESIGHT"/>
    <s v="27/02/2024 9:48:26"/>
    <s v="27/02/2024 23:50:00"/>
    <s v="PREVENTIVO=SI_x000a_CODIGO DE SERVICIO=WNPRAP_CAP02_x000a_DIRECCION=NULL_x000a_CIUDAD=NULL_x000a_COMUNA LOCAL=Santiago_x000a_REGION=NULL_x000a_QUIEN REPORTA=Ticket automático_x000a_CONTACTO EN TERRENO=_x000a_PROBLEMA=Node GPSCHI01 - WNPRAP_CAP02 CPU Load at 89 % Exceeds Threshold_x000a_REQUERIMIENTO=_x000a_EQUIPO"/>
    <s v="alza de cpu superada en servidor. utilizacion en 60%._x000a_Se mantiene en monitoreo servidor"/>
    <d v="1899-12-30T13:03:01"/>
    <d v="1899-12-30T13:07:02"/>
    <d v="1899-12-30T00:04:01"/>
  </r>
  <r>
    <s v="INC000002639223"/>
    <s v="HOUSING"/>
    <x v="11"/>
    <s v="APQ ACCESOS"/>
    <s v="JOSE G MARQUEZ MARCANO"/>
    <s v="tct_josmam"/>
    <s v="4-Menor/Localizado"/>
    <x v="0"/>
    <s v="Baja"/>
    <x v="1"/>
    <s v="TELEFONICA EMPRESAS DE CHILE SA"/>
    <s v="RONDA Y REVISION DE SALAS"/>
    <s v="26/02/2024 23:02:19"/>
    <s v="26/02/2024 23:03:05"/>
    <s v="Cerrado"/>
    <s v="CDP ANTIGUO 1"/>
    <s v="CDP ANTIGUO 2"/>
    <s v="26/02/2024 23:04:37"/>
    <s v="26/02/2024 23:50:00"/>
    <s v="RONDA Y REVISION DE SALAS"/>
    <s v="RONDAS REALIZADAS"/>
    <d v="1899-12-30T00:01:18"/>
    <d v="1899-12-30T00:02:18"/>
    <d v="1899-12-30T00:01:00"/>
  </r>
  <r>
    <s v="INC000002639414"/>
    <s v="VPN IP - MPLS"/>
    <x v="18"/>
    <s v="GESTION HD"/>
    <s v="CRISTOBAL I REYES DELGADO"/>
    <s v="frp_kefern"/>
    <s v="3-Moderado/Limitado"/>
    <x v="1"/>
    <s v="Media"/>
    <x v="1"/>
    <s v="EMPRESA NACIONAL DE CERTIFICACIONES"/>
    <s v="HD | [ECERT] Cluster DB"/>
    <s v="27/02/2024 9:18:00"/>
    <s v="27/02/2024 9:21:01"/>
    <s v="Cerrado"/>
    <s v="TI"/>
    <s v="BASES DE DATOS"/>
    <s v="28/02/2024 9:43:49"/>
    <s v="28/02/2024 23:50:00"/>
    <s v="PREVENTIVO: NO_x000a_CODIGO DE SERVICIO:_x000a_DIRECCION:_x000a_QUIEN REPORTA:Fabián Aguilar +56 9 7128 9709_x000a_CONTACTO EN TERRENO:_x000a_PROBLEMA:_x000a_REQUERIMIENTO:Equipo @Help Desk_x000a__x000a_Buen dia, favor su apoyo para generar folio de requerimiento, para_x000a_gestionar lo indicado por client"/>
    <s v="Requerimiento será continuado en el ticket INC000002641014"/>
    <d v="1899-12-30T23:06:42"/>
    <d v="1899-12-31T00:25:49"/>
    <d v="1899-12-30T01:19:07"/>
  </r>
  <r>
    <s v="INC000002639652"/>
    <s v="HOUSING"/>
    <x v="14"/>
    <s v="ADMINISTRADORES RESIDENTES"/>
    <s v="SEBASTIAN A JARA VIDAL"/>
    <s v="frp_jugonz"/>
    <s v="3-Moderado/Limitado"/>
    <x v="1"/>
    <s v="Media"/>
    <x v="1"/>
    <s v="CELULOSA ARAUCO Y CONSTITUCION S A"/>
    <s v="GESTION DATACENTER/ ACCESOS / CELULOSA ARAUCO Y CONSTITUCION S A"/>
    <s v="27/02/2024 11:43:01"/>
    <s v="27/02/2024 11:43:41"/>
    <s v="Cerrado"/>
    <s v="COMUNICACIONES"/>
    <s v="VPN IP - MPLS"/>
    <s v="27/02/2024 11:57:59"/>
    <s v="27/02/2024 23:50:00"/>
    <s v="EMPRESA: CELULOSA ARAUCO Y CONSTITUCION S A_x000a_CÓDIGO DE SERVICIO: _x000a_DIRECCIÓN: Calle San Martin #50, Santiago Centro, Santiago_x000a_NOMBRE DE QUIEN REPORTA: Diego Mora_x000a_TELÉFONO DE QUIEN REPORTA: 56971080075_x000a_NOMBRE DE CONTACTO EN TERRENO: Diego Mora 56971080075_x000a_R"/>
    <m/>
    <d v="1899-12-30T00:02:04"/>
    <d v="1899-12-30T00:14:58"/>
    <d v="1899-12-30T00:12:54"/>
  </r>
  <r>
    <s v="INC000002639683"/>
    <s v="HOUSING"/>
    <x v="11"/>
    <s v="APQ ACCESOS"/>
    <s v="LUIS O MORALES ARENAS"/>
    <s v="tct_luimoa"/>
    <s v="4-Menor/Localizado"/>
    <x v="0"/>
    <s v="Baja"/>
    <x v="0"/>
    <s v="TELEFONICA EMPRESAS DE CHILE SA"/>
    <s v="REVISION Y TOMA DE ALARMA DE CLIENTES 10:30"/>
    <s v="27/02/2024 12:29:05"/>
    <s v="27/02/2024 12:31:27"/>
    <s v="Cerrado"/>
    <s v="CDP ANTIGUO 1"/>
    <s v="CDP ANTIGUO 2"/>
    <s v="27/02/2024 12:32:46"/>
    <s v="27/02/2024 23:50:00"/>
    <s v="REVISION Y TOMA DE ALARMA DE CLIENTES 10:30"/>
    <s v="TOMA DE ALARMA REALIZADA"/>
    <d v="1899-12-30T00:00:00"/>
    <d v="1899-12-30T00:00:00"/>
    <d v="1899-12-30T00:00:00"/>
  </r>
  <r>
    <s v="INC000002639688"/>
    <s v="HOUSING"/>
    <x v="11"/>
    <s v="APQ ACCESOS"/>
    <s v="LUIS O MORALES ARENAS"/>
    <s v="tct_luimoa"/>
    <s v="4-Menor/Localizado"/>
    <x v="0"/>
    <s v="Baja"/>
    <x v="1"/>
    <s v="TELEFONICA EMPRESAS DE CHILE SA"/>
    <s v="RONDA Y REVISION DE SALAS TECNICAS 12:30"/>
    <s v="27/02/2024 12:33:41"/>
    <s v="27/02/2024 12:35:14"/>
    <s v="Cerrado"/>
    <s v="CDP ANTIGUO 1"/>
    <s v="CDP ANTIGUO 2"/>
    <s v="27/02/2024 16:59:04"/>
    <s v="27/02/2024 23:50:00"/>
    <s v="RONDA Y REVISION DE SALAS TECNICAS 12:30"/>
    <s v="RONDA REALIZADA"/>
    <d v="1899-12-30T04:23:50"/>
    <d v="1899-12-30T04:25:23"/>
    <d v="1899-12-30T00:01:33"/>
  </r>
  <r>
    <s v="INC000002639689"/>
    <s v="HOUSING"/>
    <x v="14"/>
    <s v="BELIEVE"/>
    <s v="SEBASTIAN A JARA VIDAL"/>
    <s v="frp_jolsso"/>
    <s v="3-Moderado/Limitado"/>
    <x v="1"/>
    <s v="Media"/>
    <x v="1"/>
    <s v="TELEFONICA EMPRESAS DE CHILE SA"/>
    <s v="GESTION DATACENTER/ ACCESOS /Nabiax"/>
    <s v="27/02/2024 12:35:41"/>
    <s v="27/02/2024 12:37:48"/>
    <s v="Cerrado"/>
    <s v="COMUNICACIONES"/>
    <s v="VPN IP - MPLS"/>
    <s v="27/02/2024 12:54:10"/>
    <s v="27/02/2024 23:50:00"/>
    <s v="EMPRESA:TELEFONICA EMPRESAS DE CHILE SA_x000a_CÓDIGO DE SERVICIO: _x000a_DIRECCIÓN: Calle San Martin #50, Santiago Centro, Santiago_x000a_NOMBRE DE QUIEN REPORTA: Felipe Torres_x000a_TELÉFONO DE QUIEN REPORTA: +56 9 7381 7726_x000a_NOMBRE DE CONTACTO EN TERRENO: _x000a_REQUERIMIENTO: Revis"/>
    <m/>
    <d v="1899-12-30T00:15:39"/>
    <d v="1899-12-30T00:18:29"/>
    <d v="1899-12-30T00:02:50"/>
  </r>
  <r>
    <s v="INC000002639731"/>
    <s v="HOUSING"/>
    <x v="14"/>
    <s v="BELIEVE"/>
    <s v="SEBASTIAN A JARA VIDAL"/>
    <s v="frp_xgambo"/>
    <s v="3-Moderado/Limitado"/>
    <x v="1"/>
    <s v="Media"/>
    <x v="1"/>
    <s v="TRANSUNION SOLUCIONES DE INFORMACION CHILE S.A."/>
    <s v="GESTION DATACENTER/ ACCESOS / TRANSUNION"/>
    <s v="27/02/2024 11:05:14"/>
    <s v="27/02/2024 11:07:41"/>
    <s v="Cerrado"/>
    <s v="COMUNICACIONES"/>
    <s v="VPN IP - MPLS"/>
    <s v="27/02/2024 11:13:23"/>
    <s v="27/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0:00"/>
    <d v="1899-12-30T00:08:09"/>
    <d v="1899-12-30T00:08:09"/>
  </r>
  <r>
    <s v="INC000002639732"/>
    <s v="VPN IP - MPLS"/>
    <x v="6"/>
    <s v="ADMINISTRADORES RESIDENTES"/>
    <s v="GIOVANNI D ROCCO VALENZUELA"/>
    <s v="frp_rreyes"/>
    <s v="3-Moderado/Limitado"/>
    <x v="1"/>
    <s v="Media"/>
    <x v="3"/>
    <s v="INSTITUTO PROFESIONAL DE CHILE SA"/>
    <s v="GAMA /  Problemas de Acceso Servidor LOTA01 - IPCHILE"/>
    <s v="27/02/2024 11:04:18"/>
    <s v="27/02/2024 11:06:35"/>
    <s v="Cerrado"/>
    <s v="CDP ANTIGUO 1"/>
    <s v="CDP ANTIGUO 2"/>
    <s v="28/02/2024 9:58:56"/>
    <s v="28/02/2024 23:50:00"/>
    <s v="PREVENTIVO: NO_x000a_CODIGO DE SERVICIO: Lota01 de IPCHILE_x000a_DIRECCION:_x000a_QUIEN REPORTA: Juan Carlos Dupuy  +56 979778332_x000a_CONTACTO EN TERRENO:_x000a_PROBLEMA:_x000a__x000a_Buenos días, informo que presentamos problemas con el servidor Lota01 de IPCHILE, para restablecer la conexión"/>
    <s v="falto el banner FASE RESOLUCIÓN Y RECUPERACIÓN_x000a__x000a_Se efectúa contacto con cliente: NO, EQUIPO NO ADMINISTRADO_x000a__x000a_Teléfono de contacto: SIN CONTACTO CON CLIENTE_x000a__x000a_Acciones realizadas: SE VERIFICA SI PVLAN SE ENCUENTRA DUPLCIADA POR LO CUAL TENGA ALGUN INCONVEN"/>
    <d v="1899-12-30T19:16:06"/>
    <d v="1899-12-30T22:54:38"/>
    <d v="1899-12-30T03:38:32"/>
  </r>
  <r>
    <s v="INC000002639744"/>
    <s v="HOSTING VIRTUAL"/>
    <x v="6"/>
    <s v="SM OPERACIONES"/>
    <s v="RICARDO R GALLEGOS OYANEDER"/>
    <s v="tct_rgalle"/>
    <s v="4-Menor/Localizado"/>
    <x v="0"/>
    <s v="Baja"/>
    <x v="1"/>
    <s v="TELEFONICA GLOBAL TECHNOLOGY S.A.AGENCIA EN CHILE"/>
    <s v="Reunion de coordinacion interna MS"/>
    <s v="27/02/2024 11:31:20"/>
    <s v="27/02/2024 11:31:30"/>
    <s v="Cerrado"/>
    <s v="TI"/>
    <s v="SISTEMAS OPERATIVOS"/>
    <s v="27/02/2024 11:32:35"/>
    <s v="27/02/2024 23:50:00"/>
    <s v="Reunion de coordinacion interna MS"/>
    <s v="Reunion de coordinacion interna MS"/>
    <d v="1899-12-30T00:00:00"/>
    <d v="1899-12-30T00:01:15"/>
    <d v="1899-12-30T00:01:15"/>
  </r>
  <r>
    <s v="INC000002639746"/>
    <s v="HOSTING VIRTUAL"/>
    <x v="6"/>
    <s v="SM OPERACIONES"/>
    <s v="RICARDO R GALLEGOS OYANEDER"/>
    <s v="tct_rgalle"/>
    <s v="4-Menor/Localizado"/>
    <x v="0"/>
    <s v="Baja"/>
    <x v="1"/>
    <s v="TELEFONICA GLOBAL TECHNOLOGY S.A.AGENCIA EN CHILE"/>
    <s v="Correo y ticket a Monitoreo para dejar en Mantención servidor apposv de Prodalam."/>
    <s v="27/02/2024 11:33:01"/>
    <s v="27/02/2024 11:33:21"/>
    <s v="Cerrado"/>
    <s v="TI"/>
    <s v="SISTEMAS OPERATIVOS"/>
    <s v="27/02/2024 17:48:07"/>
    <s v="27/02/2024 23:50:00"/>
    <s v="Correo y ticket a Monitoreo para dejar en Mantención servidor apposv de Prodalam."/>
    <s v="Correo y ticket a Monitoreo para dejar en Mantención servidor apposv de Prodalam."/>
    <d v="1899-12-30T00:00:00"/>
    <d v="1899-12-30T06:15:06"/>
    <d v="1899-12-30T06:15:06"/>
  </r>
  <r>
    <s v="INC000002639747"/>
    <s v="HOSTING VIRTUAL"/>
    <x v="6"/>
    <s v="SM OPERACIONES"/>
    <s v="RICARDO R GALLEGOS OYANEDER"/>
    <s v="tct_rgalle"/>
    <s v="4-Menor/Localizado"/>
    <x v="0"/>
    <s v="Baja"/>
    <x v="1"/>
    <s v="TELEFONICA GLOBAL TECHNOLOGY S.A.AGENCIA EN CHILE"/>
    <s v="Apoyo técnico a Controler por error en proceso generación de informes mensuales."/>
    <s v="27/02/2024 11:33:26"/>
    <s v="27/02/2024 11:33:36"/>
    <s v="Cerrado"/>
    <s v="TI"/>
    <s v="SISTEMAS OPERATIVOS"/>
    <s v="27/02/2024 17:49:50"/>
    <s v="27/02/2024 23:50:00"/>
    <s v="Apoyo técnico en configuración aplicativo Excel a Controler por error en proceso generación de informes mensuales."/>
    <s v="Apoyo técnico en configuración aplicativo Excel a Controler por error en proceso generación de informes mensuales."/>
    <d v="1899-12-30T00:00:00"/>
    <d v="1899-12-30T06:16:24"/>
    <d v="1899-12-30T06:16:24"/>
  </r>
  <r>
    <s v="INC000002639775"/>
    <s v="VPN IP - MPLS"/>
    <x v="6"/>
    <s v="GESTION HD"/>
    <s v="ALEJANDRO ACEVEDO VALENZUELA"/>
    <s v="frp_pcamay"/>
    <s v="3-Moderado/Limitado"/>
    <x v="1"/>
    <s v="Media"/>
    <x v="1"/>
    <s v="TELEFONICA GLOBAL TECHNOLOGY S.A.AGENCIA EN CHILE"/>
    <s v="HD/TTECH: Resetear password VPN TTECH usuario"/>
    <s v="27/02/2024 12:19:03"/>
    <s v="27/02/2024 12:20:05"/>
    <s v="Cerrado"/>
    <s v="CDP ANTIGUO 1"/>
    <s v="CDP ANTIGUO 2"/>
    <s v="27/02/2024 12:50:52"/>
    <s v="27/02/2024 23:50:00"/>
    <s v="PREVENTIVO: NO_x000a_CODIGO DE SERVICIO:_x000a_DIRECCION:_x000a_QUIEN REPORTA:+56 9 5817 0038 Oscar Guzmán Medic_x000a_CONTACTO EN TERRENO:_x000a_PROBLEMA:_x000a_REQUERIMIENTO:Por favor, solicito crear ticket para restear password del usuario_x000a_oscar.guzman en VPN TTECH y asignar a equipo es"/>
    <s v="cuenta vpn password reiniciada."/>
    <d v="1899-12-30T00:00:00"/>
    <d v="1899-12-30T00:31:49"/>
    <d v="1899-12-30T00:31:49"/>
  </r>
  <r>
    <s v="INC000002639778"/>
    <s v="VPN IP - MPLS"/>
    <x v="5"/>
    <s v="GESTION HD"/>
    <s v="LUIS RODRIGO ACEVEDO COLLIPAL"/>
    <s v="frp_jancha"/>
    <s v="3-Moderado/Limitado"/>
    <x v="1"/>
    <s v="Media"/>
    <x v="3"/>
    <s v="HORTIFRUT CHILE S A"/>
    <s v="HD/Incidente comunicación VPN Site to Site Data Center y AWS"/>
    <s v="27/02/2024 12:30:13"/>
    <s v="27/02/2024 12:32:39"/>
    <s v="Cerrado"/>
    <s v="CDP ANTIGUO 1"/>
    <s v="CDP ANTIGUO 2"/>
    <s v="27/02/2024 18:45:47"/>
    <s v="27/02/2024 23:50:00"/>
    <s v="PREVENTIVO: NO_x000a_CODIGO DE SERVICIO:_x000a_DIRECCION:_x000a_QUIEN REPORTA:  rodrigo von hausen +56 957139471_x000a_CONTACTO EN TERRENO: rodrigo von hausen +56 957139471_x000a_PROBLEMA:_x000a_Equipo, buenas tardes:_x000a__x000a_Informo que estamos presentando problemas de comunicación entre AWS y D"/>
    <s v="****Fase de resolución *****_x000a__x000a_Se efectúa contacto con cliente:Rodrigo Von Hausen _x000a_Teléfono de contacto: +56 957139471_x000a_Acciones realizadas: trabajo remoto junto a cliente Rodrigo Von Hausen y soporte de AWS, logrando finalmente levantar conexión por tunel"/>
    <d v="1899-12-30T05:50:01"/>
    <d v="1899-12-30T06:15:34"/>
    <d v="1899-12-30T00:25:33"/>
  </r>
  <r>
    <s v="INC000002639787"/>
    <s v="VPN IP - MPLS"/>
    <x v="22"/>
    <s v="GESTION HD"/>
    <s v="CAROLINA MONCADA PIZARRO"/>
    <s v="frp_jancha"/>
    <s v="3-Moderado/Limitado"/>
    <x v="1"/>
    <s v="Media"/>
    <x v="1"/>
    <s v="BRITISH AMERICAN TOBACCO CHILE OPERACIONES S.A."/>
    <s v="HD/Informe de servicio BAT"/>
    <s v="27/02/2024 12:40:29"/>
    <s v="27/02/2024 12:47:21"/>
    <s v="Cerrado"/>
    <s v="CDP ANTIGUO 1"/>
    <s v="CDP ANTIGUO 2"/>
    <s v="28/02/2024 10:34:44"/>
    <s v="28/02/2024 23:50:00"/>
    <s v="PREVENTIVO: NO_x000a_CODIGO DE SERVICIO:_x000a_DIRECCION:_x000a_QUIEN REPORTA:Eleazar Garrido - 950089390_x000a_CONTACTO EN TERRENO: Eleazar Garrido - 950089390_x000a_PROBLEMA:_x000a_REQUERIMIENTO:_x000a_Favor enviar un informe con todas las caídas y consumo de BW de los_x000a_siguientes servicios que"/>
    <s v="Solicitud debe ser canalizada mediante SM"/>
    <d v="1899-12-30T11:59:58"/>
    <d v="1899-12-30T21:54:15"/>
    <d v="1899-12-30T10:54:17"/>
  </r>
  <r>
    <s v="INC000002639826"/>
    <s v="VPN IP - MPLS"/>
    <x v="6"/>
    <s v="ADMINISTRADORES RESIDENTES"/>
    <s v="GIOVANNI D ROCCO VALENZUELA"/>
    <s v="frp_joflor"/>
    <s v="4-Menor/Localizado"/>
    <x v="0"/>
    <s v="Baja"/>
    <x v="1"/>
    <s v="INSTITUTO PROFESIONAL DE CHILE SA"/>
    <s v="GAMA | Aumento Disco - Servidor ATACAMA-Fkmp IPCHILE"/>
    <s v="27/02/2024 11:18:32"/>
    <s v="27/02/2024 11:20:58"/>
    <s v="Cerrado"/>
    <s v="CDP ANTIGUO 1"/>
    <s v="CDP ANTIGUO 2"/>
    <s v="27/02/2024 13:41:48"/>
    <s v="27/02/2024 23:50:00"/>
    <s v="PREVENTIVO: NO_x000a_CODIGO DE SERVICIO: Servidor ATACAMA_x000a_DIRECCION: - _x000a_QUIEN REPORTA: Jorge Sepúlveda Aguirre | +56-958804000_x000a_CONTACTO EN TERRENO: Jorge Sepúlveda Aguirre | +56-958804000_x000a_PROBLEMA:_x000a_REQUERIMIENTO:Junto con saludar, solicito aumento de Disco par"/>
    <m/>
    <d v="1899-12-30T00:00:00"/>
    <d v="1899-12-30T02:23:16"/>
    <d v="1899-12-30T02:23:16"/>
  </r>
  <r>
    <s v="INC000002640036"/>
    <s v="HOUSING"/>
    <x v="14"/>
    <s v="ADMINISTRADORES RESIDENTES"/>
    <s v="SEBASTIAN A JARA VIDAL"/>
    <s v="frp_jugonz"/>
    <s v="3-Moderado/Limitado"/>
    <x v="1"/>
    <s v="Media"/>
    <x v="3"/>
    <s v="ACCIONA ENERGIA CHILE S.P.A."/>
    <s v="GESTION DATACENTER/ ACCESOS / ACCIONA ENERGIA CHILE S.P.A."/>
    <s v="27/02/2024 13:10:20"/>
    <s v="27/02/2024 13:13:38"/>
    <s v="Cerrado"/>
    <s v="COMUNICACIONES"/>
    <s v="VPN IP - MPLS"/>
    <s v="27/02/2024 13:20:58"/>
    <s v="27/02/2024 23:50:00"/>
    <s v="EMPRESA: ACCIONA ENERGIA CHILE S.P.A._x000a_CÓDIGO DE SERVICIO: _x000a_DIRECCIÓN: Calle San Martin #50, Santiago Centro, Santiago_x000a_NOMBRE DE QUIEN REPORTA: Nicolás Martínez_x000a_TELÉFONO DE QUIEN REPORTA: 569-89006253_x000a_NOMBRE DE CONTACTO EN TERRENO: Nicolas Martinez Fredes"/>
    <m/>
    <d v="1899-12-30T00:02:34"/>
    <d v="1899-12-30T00:10:38"/>
    <d v="1899-12-30T00:08:04"/>
  </r>
  <r>
    <s v="INC000002640040"/>
    <s v="HOUSING"/>
    <x v="14"/>
    <s v="BELIEVE"/>
    <s v="SEBASTIAN A JARA VIDAL"/>
    <s v="frp_dvilca"/>
    <s v="3-Moderado/Limitado"/>
    <x v="1"/>
    <s v="Media"/>
    <x v="1"/>
    <s v="BRUNO FRITSCH S.A."/>
    <s v="GESTION DATACENTER/ ACCESOS / BRUNO FRITSCH S.A."/>
    <s v="27/02/2024 13:12:55"/>
    <s v="27/02/2024 13:21:08"/>
    <s v="Cerrado"/>
    <s v="COMUNICACIONES"/>
    <s v="VPN IP - MPLS"/>
    <s v="27/02/2024 13:47:00"/>
    <s v="27/02/2024 23:50:00"/>
    <s v="EMPRESA: BRUNO FRITSCH S.A._x000a_CÓDIGO DE SERVICIO: _x000a_DIRECCIÓN:Calle San Martin #50, Santiago Centro, Santiago_x000a_NOMBRE DE QUIEN REPORTA:JORGE SIERRA_x000a_TELÉFONO DE QUIEN REPORTA:  982290888_x000a_NOMBRE DE CONTACTO EN TERRENO: _x000a_REQUERIMIENTO :  LEVANTAMIENTO EQUIPOS_x000a_E"/>
    <m/>
    <d v="1899-12-30T00:21:19"/>
    <d v="1899-12-30T00:34:05"/>
    <d v="1899-12-30T00:12:46"/>
  </r>
  <r>
    <s v="INC000002640087"/>
    <s v="HOUSING"/>
    <x v="8"/>
    <s v="ADMINISTRADORES RESIDENTES"/>
    <s v="FERNEY D GARZON PEÑA"/>
    <s v="frp_jugonz"/>
    <s v="3-Moderado/Limitado"/>
    <x v="1"/>
    <s v="Media"/>
    <x v="1"/>
    <s v="CLARO CHILE SA"/>
    <s v="GESTION DATACENTER/ ACCESOS / CLARO - REDBANC"/>
    <s v="27/02/2024 15:29:47"/>
    <s v="27/02/2024 15:31:53"/>
    <s v="Cerrado"/>
    <s v="COMUNICACIONES"/>
    <s v="VPN IP - MPLS"/>
    <s v="27/02/2024 15:57:43"/>
    <s v="27/02/2024 23:50:00"/>
    <s v="EMPRESA: CLARO - REDBANC_x000a_CÓDIGO DE SERVICIO: _x000a_DIRECCIÓN: Av. Presidente Prieto #226, Paine, Santiago_x000a_NOMBRE DE QUIEN REPORTA: Roxana Mateluna Martínez_x000a_TELÉFONO DE QUIEN REPORTA: +56 961887911_x000a_NOMBRE DE CONTACTO EN TERRENO: Roxana Mateluna 961887911_x000a_REQUE"/>
    <m/>
    <d v="1899-12-30T00:13:41"/>
    <d v="1899-12-30T00:27:56"/>
    <d v="1899-12-30T00:14:15"/>
  </r>
  <r>
    <s v="INC000002640241"/>
    <s v="SAP"/>
    <x v="9"/>
    <s v="CLOUD SAP HANA"/>
    <s v="OSCAR A GUZMAN MEDIC"/>
    <s v="tct_oguzma"/>
    <s v="3-Moderado/Limitado"/>
    <x v="0"/>
    <s v="Baja"/>
    <x v="1"/>
    <s v="TELEFONICA GLOBAL TECHNOLOGY S.A.AGENCIA EN CHILE"/>
    <s v="Checklist Diarios 06.02.2024"/>
    <s v="27/02/2024 15:02:37"/>
    <s v="27/02/2024 15:12:58"/>
    <s v="Cerrado"/>
    <s v="TI"/>
    <s v="SERVICIOS DE HOSTING"/>
    <s v="27/02/2024 17:00:33"/>
    <s v="27/02/2024 23:50:00"/>
    <s v="ACMA-COAGRA"/>
    <s v="Checklist enviados"/>
    <d v="1899-12-30T00:00:00"/>
    <d v="1899-12-30T01:57:56"/>
    <d v="1899-12-30T01:57:56"/>
  </r>
  <r>
    <s v="INC000002640245"/>
    <s v="SAP"/>
    <x v="9"/>
    <s v="CLOUD SAP HANA"/>
    <s v="OSCAR A GUZMAN MEDIC"/>
    <s v="tct_oguzma"/>
    <s v="3-Moderado/Limitado"/>
    <x v="0"/>
    <s v="Baja"/>
    <x v="1"/>
    <s v="TELEFONICA GLOBAL TECHNOLOGY S.A.AGENCIA EN CHILE"/>
    <s v="Checklist Diarios 07.02.2024"/>
    <s v="27/02/2024 15:17:17"/>
    <s v="27/02/2024 15:17:29"/>
    <s v="Cerrado"/>
    <s v="TI"/>
    <s v="SERVICIOS DE HOSTING"/>
    <s v="27/02/2024 17:03:43"/>
    <s v="27/02/2024 23:50:00"/>
    <s v="ACMA-COAGRA"/>
    <s v="Checklist enviados"/>
    <d v="1899-12-30T00:00:00"/>
    <d v="1899-12-30T01:46:26"/>
    <d v="1899-12-30T01:46:26"/>
  </r>
  <r>
    <s v="INC000002640249"/>
    <s v="SAP"/>
    <x v="9"/>
    <s v="CLOUD SAP HANA"/>
    <s v="OSCAR A GUZMAN MEDIC"/>
    <s v="tct_oguzma"/>
    <s v="3-Moderado/Limitado"/>
    <x v="0"/>
    <s v="Baja"/>
    <x v="1"/>
    <s v="TELEFONICA GLOBAL TECHNOLOGY S.A.AGENCIA EN CHILE"/>
    <s v="Checklist Diarios 08.02.2024"/>
    <s v="27/02/2024 15:20:42"/>
    <s v="27/02/2024 15:21:57"/>
    <s v="Cerrado"/>
    <s v="TI"/>
    <s v="SERVICIOS DE HOSTING"/>
    <s v="27/02/2024 17:07:33"/>
    <s v="27/02/2024 23:50:00"/>
    <s v="ACMA-COAGRA"/>
    <s v="Checklist enviados"/>
    <d v="1899-12-30T00:00:00"/>
    <d v="1899-12-30T01:46:51"/>
    <d v="1899-12-30T01:46:51"/>
  </r>
  <r>
    <s v="INC000002640255"/>
    <s v="SAP"/>
    <x v="9"/>
    <s v="CLOUD SAP HANA"/>
    <s v="OSCAR A GUZMAN MEDIC"/>
    <s v="tct_oguzma"/>
    <s v="3-Moderado/Limitado"/>
    <x v="0"/>
    <s v="Baja"/>
    <x v="1"/>
    <s v="TELEFONICA GLOBAL TECHNOLOGY S.A.AGENCIA EN CHILE"/>
    <s v="Checklist Diarios 09.02.2024"/>
    <s v="27/02/2024 15:24:46"/>
    <s v="27/02/2024 15:25:49"/>
    <s v="Cerrado"/>
    <s v="TI"/>
    <s v="SERVICIOS DE HOSTING"/>
    <s v="27/02/2024 17:13:06"/>
    <s v="27/02/2024 23:50:00"/>
    <s v="ACMA-COAGRA"/>
    <s v="Checklist enviados"/>
    <d v="1899-12-30T00:00:00"/>
    <d v="1899-12-30T01:48:20"/>
    <d v="1899-12-30T01:48:20"/>
  </r>
  <r>
    <s v="INC000002640263"/>
    <s v="HOSTING VIRTUAL"/>
    <x v="18"/>
    <s v="DUOC TICKET PENDIENTES"/>
    <s v="ALVARO ORTIZ"/>
    <s v="frp_lmosqu"/>
    <s v="4-Menor/Localizado"/>
    <x v="0"/>
    <s v="Baja"/>
    <x v="1"/>
    <s v="FUNDACION INSTITUTO PROFESIONAL DUOC UC"/>
    <s v="DUOC | REQ | Revisión Job pegado Datastage"/>
    <s v="27/02/2024 15:35:45"/>
    <s v="27/02/2024 15:39:35"/>
    <s v="Cerrado"/>
    <s v="CDP ANTIGUO 1"/>
    <s v="CDP ANTIGUO 2"/>
    <s v="27/02/2024 17:22:39"/>
    <s v="27/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_x000a_De: Eduardo M"/>
    <s v="Fase de resolución (trabajo remoto o terreno) y recuperación (sin intervencion): trabajo remoto_x000a_Se efectúa contacto con cliente: Eduardo Meza_x000a_Teléfono de contacto: +56 9 7609 5373_x000a_Acciones realizadas: se realiza tuning y se aplica manualmente indices con"/>
    <d v="1899-12-30T00:00:10"/>
    <d v="1899-12-30T01:46:54"/>
    <d v="1899-12-30T01:46:44"/>
  </r>
  <r>
    <s v="INC000002640408"/>
    <s v="HOUSING"/>
    <x v="13"/>
    <s v="BELIEVE"/>
    <s v="RICARDO F ORELLANA MARDONES"/>
    <s v="frp_jolsso"/>
    <s v="3-Moderado/Limitado"/>
    <x v="1"/>
    <s v="Media"/>
    <x v="1"/>
    <s v="FARMACIAS AHUMADA S.A."/>
    <s v="GESTION DATACENTER/ ACCESOS /FARMACIAS AHUMADA S.A."/>
    <s v="27/02/2024 15:18:00"/>
    <s v="27/02/2024 15:20:07"/>
    <s v="Cerrado"/>
    <s v="CDP ANTIGUO 1"/>
    <s v="CDP ANTIGUO 2"/>
    <s v="27/02/2024 16:05:08"/>
    <s v="27/02/2024 23:50:00"/>
    <s v="EMPRESA:FARMACIAS AHUMADA S.A._x000a_CÓDIGO DE SERVICIO: _x000a_DIRECCIÓN: Av. Apoquindo #7071, Las Condes, Santiago_x000a_NOMBRE DE QUIEN REPORTA: Farmacias Ahumada_x000a_TELÉFONO DE QUIEN REPORTA:569 8560 8952_x000a_NOMBRE DE CONTACTO EN TERRENO: _x000a_REQUERIMIENTO: Revision de enlace"/>
    <s v="ACCESOS AUTORIZADOS"/>
    <d v="1899-12-30T00:09:46"/>
    <d v="1899-12-30T00:47:08"/>
    <d v="1899-12-30T00:37:22"/>
  </r>
  <r>
    <s v="INC000002640409"/>
    <s v="VPN IP - MPLS"/>
    <x v="6"/>
    <s v="BELIEVE"/>
    <s v="ALEJANDRO ACEVEDO VALENZUELA"/>
    <s v="frp_xgambo"/>
    <s v="4-Menor/Localizado"/>
    <x v="0"/>
    <s v="Baja"/>
    <x v="1"/>
    <s v="TELEFONICA CYBERSECURITY TECH CHILE SPA"/>
    <s v="REQ / SOC / Restablecer credenciales VPN"/>
    <s v="27/02/2024 15:17:49"/>
    <s v="27/02/2024 15:19:46"/>
    <s v="Cerrado"/>
    <s v="CDP ANTIGUO 1"/>
    <s v="CDP ANTIGUO 2"/>
    <s v="27/02/2024 15:33:21"/>
    <s v="27/02/2024 23:50:00"/>
    <s v="PREVENTIVO: NO_x000a_CODIGO DE SERVICIO:_x000a_DIRECCION:      _x000a_CIUDAD:             _x000a_COMUNA:_x000a_NOMBRE QUIEN REPORTA:MARCO ANTONIO CABELLO CESPEDES_x000a_TELEFONO QUIEN REPORTA:+56 9 6136 9927_x000a_NOMBRE CONTACTO EN TERRENO:        _x000a_TELEFONO 1 CONTACTO EN TERRENO:_x000a_TELEFONO 2 CON"/>
    <s v="Buenas tardes. Password reiniciada. validada por usuario."/>
    <d v="1899-12-30T00:00:00"/>
    <d v="1899-12-30T00:15:32"/>
    <d v="1899-12-30T00:15:32"/>
  </r>
  <r>
    <s v="INC000002640456"/>
    <s v="TICKET-INTELIGENTE"/>
    <x v="4"/>
    <s v="GESTION TI"/>
    <s v="SERGIO ORELLANA"/>
    <s v="USR_TSIGHT"/>
    <s v="1-Extenso/Generalizado"/>
    <x v="0"/>
    <s v="Baja"/>
    <x v="3"/>
    <s v="GPS CHILE SPA"/>
    <s v="gpschi01 - wnprap_cap02 TICKET AUTOMATICO"/>
    <s v="27/02/2024 15:46:06"/>
    <s v="27/02/2024 15:46:06"/>
    <s v="Cerrado"/>
    <s v="TI"/>
    <s v="ALMACENAMIENTO y RESPALDO"/>
    <s v="27/02/2024 17:12:05"/>
    <s v="27/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Buenas tardes estimados._x000a__x000a_Junto con saludar, al momento de realizar revisión del servidor wnprap_cap02, se detecta un 99% de consumo de CPU, _x000a_el proceso que consume mayor recurso corresponde a servicio capturador.exe_x000a_Se adjunta evidencia."/>
    <d v="1899-12-30T00:31:16"/>
    <d v="1899-12-30T01:25:59"/>
    <d v="1899-12-30T00:54:43"/>
  </r>
  <r>
    <s v="INC000002640510"/>
    <s v="SEGURIDAD"/>
    <x v="6"/>
    <s v="SSO"/>
    <s v="GIOVANNI D ROCCO VALENZUELA"/>
    <s v="tct_didala"/>
    <s v="2-Significativo/Amplio"/>
    <x v="2"/>
    <s v="Alta"/>
    <x v="1"/>
    <s v="TELEFONICA CYBERSECURITY TECH CHILE SPA"/>
    <s v="Revisión/Modificación cuenta validaciones@soc-chile.telefonica.com&gt;"/>
    <s v="27/02/2024 16:44:31"/>
    <s v="27/02/2024 16:45:24"/>
    <s v="Cerrado"/>
    <s v="SOC Empresas"/>
    <s v="Marca"/>
    <s v="27/02/2024 20:23:14"/>
    <s v="27/02/2024 23:50:00"/>
    <s v="Nos solicita apoyo con: Revisión/Modificación cuenta validaciones@soc-chile.telefonica.com_x000a__x000a_Favor su ayuda en revisar que dentro del grupo validaciones@soc-chile.telefonica.com no este como cuenta destinataria la cuenta jose.alonsob@telefonica.com._x000a__x000a_Si e"/>
    <s v="se indica que la casilla indicada correspondiente a Jose alonso, no se encuentra en la lista de distribicion"/>
    <d v="1899-12-30T00:00:00"/>
    <d v="1899-12-30T03:38:43"/>
    <d v="1899-12-30T03:38:43"/>
  </r>
  <r>
    <s v="INC000002640520"/>
    <s v="SAP"/>
    <x v="9"/>
    <s v="CLOUD SAP HANA"/>
    <s v="OSCAR A GUZMAN MEDIC"/>
    <s v="tct_oguzma"/>
    <s v="3-Moderado/Limitado"/>
    <x v="0"/>
    <s v="Baja"/>
    <x v="1"/>
    <s v="TELEFONICA GLOBAL TECHNOLOGY S.A.AGENCIA EN CHILE"/>
    <s v="Checklist Diarios 12.02.2024"/>
    <s v="27/02/2024 17:18:28"/>
    <s v="27/02/2024 17:21:28"/>
    <s v="Cerrado"/>
    <s v="TI"/>
    <s v="SERVICIOS DE HOSTING"/>
    <s v="27/02/2024 17:27:42"/>
    <s v="27/02/2024 23:50:00"/>
    <s v="ACMA-COAGRA"/>
    <s v="Checklist enviados"/>
    <d v="1899-12-30T00:00:00"/>
    <d v="1899-12-30T00:09:14"/>
    <d v="1899-12-30T00:09:14"/>
  </r>
  <r>
    <s v="INC000002640522"/>
    <s v="SAP"/>
    <x v="9"/>
    <s v="CLOUD SAP HANA"/>
    <s v="OSCAR A GUZMAN MEDIC"/>
    <s v="tct_oguzma"/>
    <s v="3-Moderado/Limitado"/>
    <x v="0"/>
    <s v="Baja"/>
    <x v="1"/>
    <s v="TELEFONICA GLOBAL TECHNOLOGY S.A.AGENCIA EN CHILE"/>
    <s v="Checklist Diarios 13.02.2024"/>
    <s v="27/02/2024 17:22:19"/>
    <s v="27/02/2024 17:26:33"/>
    <s v="Cerrado"/>
    <s v="TI"/>
    <s v="SERVICIOS DE HOSTING"/>
    <s v="27/02/2024 18:04:54"/>
    <s v="27/02/2024 23:50:00"/>
    <s v="ACMA-COAGRA"/>
    <s v="Checklist enviados"/>
    <d v="1899-12-30T00:00:00"/>
    <d v="1899-12-30T00:42:35"/>
    <d v="1899-12-30T00:42:35"/>
  </r>
  <r>
    <s v="INC000002640524"/>
    <s v="SAP"/>
    <x v="9"/>
    <s v="CLOUD SAP HANA"/>
    <s v="OSCAR A GUZMAN MEDIC"/>
    <s v="tct_oguzma"/>
    <s v="3-Moderado/Limitado"/>
    <x v="0"/>
    <s v="Baja"/>
    <x v="1"/>
    <s v="TELEFONICA GLOBAL TECHNOLOGY S.A.AGENCIA EN CHILE"/>
    <s v="Checklist Diarios 14.02.2024"/>
    <s v="27/02/2024 17:29:11"/>
    <s v="27/02/2024 17:31:15"/>
    <s v="Cerrado"/>
    <s v="TI"/>
    <s v="SERVICIOS DE HOSTING"/>
    <s v="27/02/2024 18:08:42"/>
    <s v="27/02/2024 23:50:00"/>
    <s v="ACMA-COAGRA"/>
    <s v="Checklist enviados"/>
    <d v="1899-12-30T00:00:00"/>
    <d v="1899-12-30T00:39:31"/>
    <d v="1899-12-30T00:39:31"/>
  </r>
  <r>
    <s v="INC000002640528"/>
    <s v="SAP"/>
    <x v="9"/>
    <s v="CLOUD SAP HANA"/>
    <s v="OSCAR A GUZMAN MEDIC"/>
    <s v="tct_oguzma"/>
    <s v="3-Moderado/Limitado"/>
    <x v="0"/>
    <s v="Baja"/>
    <x v="1"/>
    <s v="TELEFONICA GLOBAL TECHNOLOGY S.A.AGENCIA EN CHILE"/>
    <s v="Checklist Diarios 15.02.2024"/>
    <s v="27/02/2024 17:39:21"/>
    <s v="27/02/2024 17:42:20"/>
    <s v="Cerrado"/>
    <s v="TI"/>
    <s v="SERVICIOS DE HOSTING"/>
    <s v="27/02/2024 18:10:47"/>
    <s v="27/02/2024 23:50:00"/>
    <s v="ACMA-COAGRA"/>
    <s v="Checklist enviados"/>
    <d v="1899-12-30T00:00:00"/>
    <d v="1899-12-30T00:31:26"/>
    <d v="1899-12-30T00:31:26"/>
  </r>
  <r>
    <s v="INC000002640529"/>
    <s v="SAP"/>
    <x v="9"/>
    <s v="CLOUD SAP HANA"/>
    <s v="OSCAR A GUZMAN MEDIC"/>
    <s v="tct_oguzma"/>
    <s v="3-Moderado/Limitado"/>
    <x v="0"/>
    <s v="Baja"/>
    <x v="1"/>
    <s v="TELEFONICA GLOBAL TECHNOLOGY S.A.AGENCIA EN CHILE"/>
    <s v="Checklist Diarios 16.02.2024"/>
    <s v="27/02/2024 17:44:43"/>
    <s v="27/02/2024 17:45:58"/>
    <s v="Cerrado"/>
    <s v="TI"/>
    <s v="SERVICIOS DE HOSTING"/>
    <s v="27/02/2024 18:14:44"/>
    <s v="27/02/2024 23:50:00"/>
    <s v="ACMA-COAGRA"/>
    <s v="Checklist enviados"/>
    <d v="1899-12-30T00:00:00"/>
    <d v="1899-12-30T00:30:01"/>
    <d v="1899-12-30T00:30:01"/>
  </r>
  <r>
    <s v="INC000002640530"/>
    <s v="SAP"/>
    <x v="9"/>
    <s v="CLOUD SAP HANA"/>
    <s v="OSCAR A GUZMAN MEDIC"/>
    <s v="tct_oguzma"/>
    <s v="3-Moderado/Limitado"/>
    <x v="0"/>
    <s v="Baja"/>
    <x v="1"/>
    <s v="TELEFONICA GLOBAL TECHNOLOGY S.A.AGENCIA EN CHILE"/>
    <s v="Checklist Diarios 19.02.2024"/>
    <s v="27/02/2024 17:48:06"/>
    <s v="27/02/2024 17:48:09"/>
    <s v="Cerrado"/>
    <s v="TI"/>
    <s v="SERVICIOS DE HOSTING"/>
    <s v="27/02/2024 18:32:01"/>
    <s v="27/02/2024 23:50:00"/>
    <s v="ACMA-COAGRA"/>
    <s v="Checklist enviados"/>
    <d v="1899-12-30T00:00:00"/>
    <d v="1899-12-30T00:43:55"/>
    <d v="1899-12-30T00:43:55"/>
  </r>
  <r>
    <s v="INC000002640531"/>
    <s v="SAP"/>
    <x v="9"/>
    <s v="CLOUD SAP HANA"/>
    <s v="OSCAR A GUZMAN MEDIC"/>
    <s v="tct_oguzma"/>
    <s v="3-Moderado/Limitado"/>
    <x v="0"/>
    <s v="Baja"/>
    <x v="1"/>
    <s v="TELEFONICA GLOBAL TECHNOLOGY S.A.AGENCIA EN CHILE"/>
    <s v="Checklist Diarios 20.02.2024"/>
    <s v="27/02/2024 17:49:25"/>
    <s v="27/02/2024 17:51:08"/>
    <s v="Cerrado"/>
    <s v="TI"/>
    <s v="SERVICIOS DE HOSTING"/>
    <s v="27/02/2024 18:54:58"/>
    <s v="27/02/2024 23:50:00"/>
    <s v="ACMA-COAGRA"/>
    <s v="Checklist enviados"/>
    <d v="1899-12-30T00:00:00"/>
    <d v="1899-12-30T01:05:33"/>
    <d v="1899-12-30T01:05:33"/>
  </r>
  <r>
    <s v="INC000002640533"/>
    <s v="SAP"/>
    <x v="9"/>
    <s v="CLOUD SAP HANA"/>
    <s v="OSCAR A GUZMAN MEDIC"/>
    <s v="tct_oguzma"/>
    <s v="3-Moderado/Limitado"/>
    <x v="0"/>
    <s v="Baja"/>
    <x v="1"/>
    <s v="TELEFONICA GLOBAL TECHNOLOGY S.A.AGENCIA EN CHILE"/>
    <s v="Checklist Diarios 21.02.2024"/>
    <s v="27/02/2024 17:52:03"/>
    <s v="27/02/2024 17:56:31"/>
    <s v="Cerrado"/>
    <s v="TI"/>
    <s v="SERVICIOS DE HOSTING"/>
    <s v="27/02/2024 18:57:19"/>
    <s v="27/02/2024 23:50:00"/>
    <s v="ACMA-COAGRA"/>
    <s v="Checklist enviados"/>
    <d v="1899-12-30T00:00:00"/>
    <d v="1899-12-30T01:05:16"/>
    <d v="1899-12-30T01:05:16"/>
  </r>
  <r>
    <s v="INC000002640534"/>
    <s v="SAP"/>
    <x v="9"/>
    <s v="CLOUD SAP HANA"/>
    <s v="OSCAR A GUZMAN MEDIC"/>
    <s v="tct_oguzma"/>
    <s v="3-Moderado/Limitado"/>
    <x v="0"/>
    <s v="Baja"/>
    <x v="1"/>
    <s v="TELEFONICA GLOBAL TECHNOLOGY S.A.AGENCIA EN CHILE"/>
    <s v="Checklist Diarios 22.02.2024"/>
    <s v="27/02/2024 17:59:47"/>
    <s v="27/02/2024 18:02:07"/>
    <s v="Cerrado"/>
    <s v="TI"/>
    <s v="SERVICIOS DE HOSTING"/>
    <s v="27/02/2024 18:59:17"/>
    <s v="27/02/2024 23:50:00"/>
    <s v="ACMA-COAGRA"/>
    <s v="Checklist enviados"/>
    <d v="1899-12-30T00:00:00"/>
    <d v="1899-12-30T00:59:30"/>
    <d v="1899-12-30T00:59:30"/>
  </r>
  <r>
    <s v="INC000002640538"/>
    <s v="HOUSING"/>
    <x v="8"/>
    <s v="BELIEVE"/>
    <s v="JOSE G MARQUEZ MARCANO"/>
    <s v="frp_jolsso"/>
    <s v="3-Moderado/Limitado"/>
    <x v="1"/>
    <s v="Media"/>
    <x v="1"/>
    <s v="HUAWEI CHILE S A"/>
    <s v="GESTION DATACENTER/ ACCESOS /HUAWEI CHILE S A"/>
    <s v="27/02/2024 18:51:11"/>
    <s v="27/02/2024 18:53:41"/>
    <s v="Cerrado"/>
    <s v="COMUNICACIONES"/>
    <s v="VPN IP - MPLS"/>
    <s v="27/02/2024 19:51:23"/>
    <s v="27/02/2024 23:50:00"/>
    <s v="EMPRESA:HUAWEI CHILE S A_x000a_CÓDIGO DE SERVICIO: _x000a_DIRECCIÓN: AV. Presidente Prieto #226, Paine, Santiago_x000a_NOMBRE DE QUIEN REPORTA: Ronald Alayo_x000a_TELÉFONO DE QUIEN REPORTA:56935662382_x000a_NOMBRE DE CONTACTO EN TERRENO: _x000a_REQUERIMIENTO:  Entrega de materiales _x000a_EQUIPO"/>
    <s v="ACCESOS AUTORIZADOS"/>
    <d v="1899-12-30T00:55:55"/>
    <d v="1899-12-30T01:00:12"/>
    <d v="1899-12-30T00:04:17"/>
  </r>
  <r>
    <s v="INC000002640540"/>
    <s v="HOUSING"/>
    <x v="14"/>
    <s v="BELIEVE"/>
    <s v="JAVIER J BRAVO CARVAJAL"/>
    <s v="frp_jolsso"/>
    <s v="3-Moderado/Limitado"/>
    <x v="1"/>
    <s v="Media"/>
    <x v="1"/>
    <s v="CEMENTOS BIO BIO S.A."/>
    <s v="GESTION DATACENTER/ ACCESOS /CEMENTOS BIO BIO S.A."/>
    <s v="27/02/2024 19:07:23"/>
    <s v="27/02/2024 19:09:57"/>
    <s v="Cerrado"/>
    <s v="COMUNICACIONES"/>
    <s v="VPN IP - MPLS"/>
    <s v="27/02/2024 20:42:56"/>
    <s v="27/02/2024 23:50:00"/>
    <s v="EMPRESA:CEMENTOS BIO BIO S.A._x000a_CÓDIGO DE SERVICIO: _x000a_DIRECCIÓN: Calle San Martin #50, Santiago Centro, Santiago_x000a_NOMBRE DE QUIEN REPORTA: Angelo Lagos_x000a_TELÉFONO DE QUIEN REPORTA:989030860_x000a_NOMBRE DE CONTACTO EN TERRENO: _x000a_REQUERIMIENTO: Instalación Fortinet 20"/>
    <s v="accesos autorizados"/>
    <d v="1899-12-30T01:13:14"/>
    <d v="1899-12-30T01:35:33"/>
    <d v="1899-12-30T00:22:19"/>
  </r>
  <r>
    <s v="INC000002640550"/>
    <s v="HOUSING"/>
    <x v="11"/>
    <s v="APQ ACCESOS"/>
    <s v="JOSE G MARQUEZ MARCANO"/>
    <s v="tct_josmam"/>
    <s v="4-Menor/Localizado"/>
    <x v="0"/>
    <s v="Baja"/>
    <x v="1"/>
    <s v="TELEFONICA EMPRESAS DE CHILE SA"/>
    <s v="SUPERVISION: Apagado y retiro de equipos para cliente NXS-DXC"/>
    <s v="27/02/2024 23:30:07"/>
    <s v="27/02/2024 23:31:35"/>
    <s v="Cerrado"/>
    <s v="CDP ANTIGUO 1"/>
    <s v="CDP ANTIGUO 2"/>
    <s v="27/02/2024 23:33:22"/>
    <s v="27/02/2024 23:50:00"/>
    <s v="Apagado y retiro de equipos para cliente NXS-DXC"/>
    <s v="TRABAJO REALIZADO"/>
    <d v="1899-12-30T00:01:34"/>
    <d v="1899-12-30T00:03:15"/>
    <d v="1899-12-30T00:01:41"/>
  </r>
  <r>
    <s v="INC000002640552"/>
    <s v="HOUSING"/>
    <x v="11"/>
    <s v="APQ ACCESOS"/>
    <s v="JOSE G MARQUEZ MARCANO"/>
    <s v="tct_josmam"/>
    <s v="4-Menor/Localizado"/>
    <x v="0"/>
    <s v="Baja"/>
    <x v="1"/>
    <s v="TELEFONICA EMPRESAS DE CHILE SA"/>
    <s v="RONDA Y REVISION DE SALAS"/>
    <s v="27/02/2024 23:40:24"/>
    <s v="27/02/2024 23:41:18"/>
    <s v="Cerrado"/>
    <s v="CDP ANTIGUO 1"/>
    <s v="CDP ANTIGUO 2"/>
    <s v="27/02/2024 23:51:46"/>
    <s v="28/02/2024 23:50:00"/>
    <s v="RONDA Y REVISION DE SALAS"/>
    <s v="RONDAS REALIZADAS"/>
    <d v="1899-12-30T00:00:52"/>
    <d v="1899-12-30T00:11:22"/>
    <d v="1899-12-30T00:10:30"/>
  </r>
  <r>
    <s v="INC000002640554"/>
    <s v="HOUSING"/>
    <x v="11"/>
    <s v="APQ ACCESOS"/>
    <s v="JOSE G MARQUEZ MARCANO"/>
    <s v="tct_josmam"/>
    <s v="4-Menor/Localizado"/>
    <x v="0"/>
    <s v="Baja"/>
    <x v="1"/>
    <s v="TELEFONICA EMPRESAS DE CHILE SA"/>
    <s v="TOMA DE ALARMAS DE CLIENTES"/>
    <s v="27/02/2024 23:56:46"/>
    <s v="27/02/2024 23:58:25"/>
    <s v="Cerrado"/>
    <s v="CDP ANTIGUO 1"/>
    <s v="CDP ANTIGUO 2"/>
    <s v="28/02/2024 0:05:16"/>
    <s v="28/02/2024 23:50:00"/>
    <s v="TOMA DE ALARMAS DE CLIENTES"/>
    <s v="TOMA DE ALARMAS REALIZADAS"/>
    <d v="1899-12-30T00:06:05"/>
    <d v="1899-12-30T00:08:30"/>
    <d v="1899-12-30T00:02:25"/>
  </r>
  <r>
    <s v="INC000002640595"/>
    <s v="SAP"/>
    <x v="9"/>
    <s v="CLOUD SAP HANA"/>
    <s v="OSCAR A GUZMAN MEDIC"/>
    <s v="tct_oguzma"/>
    <s v="3-Moderado/Limitado"/>
    <x v="0"/>
    <s v="Baja"/>
    <x v="1"/>
    <s v="TELEFONICA GLOBAL TECHNOLOGY S.A.AGENCIA EN CHILE"/>
    <s v="Checklist Diarios 23.02.2024"/>
    <s v="28/02/2024 10:34:01"/>
    <s v="28/02/2024 10:39:10"/>
    <s v="Cerrado"/>
    <s v="TI"/>
    <s v="SERVICIOS DE HOSTING"/>
    <s v="28/02/2024 11:41:02"/>
    <s v="28/02/2024 23:50:00"/>
    <s v="ACMA-COAGRA"/>
    <s v="Checklist enviados"/>
    <d v="1899-12-30T00:00:00"/>
    <d v="1899-12-30T01:07:01"/>
    <d v="1899-12-30T01:07:01"/>
  </r>
  <r>
    <s v="INC000002640603"/>
    <s v="COMUNICACIONES"/>
    <x v="5"/>
    <s v="GESTION PLATAFORMA CLIENTES"/>
    <s v="LUIS RODRIGO ACEVEDO COLLIPAL"/>
    <s v="lmolcont"/>
    <s v="4-Menor/Localizado"/>
    <x v="0"/>
    <s v="Baja"/>
    <x v="1"/>
    <s v="TELEFONICA EMPRESAS DE CHILE SA"/>
    <s v="(ASIGNAR A LUIS R. ACEVEDO) Habilitar puerto específico en VPN IPSec - Proveedor 2080"/>
    <s v="28/02/2024 10:50:53"/>
    <s v="28/02/2024 10:53:09"/>
    <s v="Cerrado"/>
    <s v="PLATAFORMAS"/>
    <s v="REMEDY EMPRESAS"/>
    <s v="28/02/2024 17:29:35"/>
    <s v="28/02/2024 23:50:00"/>
    <s v="Se requiere habilitar puerto 8008 en VPN IPSec existente con proveedor 2080, para nuevo proyecto de integración entre la plataforma RDA y Remedy Empresas."/>
    <s v="Se procede con cierre de ticket según lo informado por Luis Molina._x000a__x000a_Rodrigo Acevedo"/>
    <d v="1899-12-30T02:48:21"/>
    <d v="1899-12-30T06:38:42"/>
    <d v="1899-12-30T03:50:21"/>
  </r>
  <r>
    <s v="INC000002640632"/>
    <s v="HOUSING"/>
    <x v="11"/>
    <s v="APQ ACCESOS"/>
    <s v="ESTEBAN O BUSTOS CORNEJO"/>
    <s v="tct_ebusto"/>
    <s v="4-Menor/Localizado"/>
    <x v="0"/>
    <s v="Baja"/>
    <x v="1"/>
    <s v="TELEFONICA EMPRESAS DE CHILE SA"/>
    <s v="RONDA Y REVISION DE SALAS TECNICAS"/>
    <s v="27/02/2024 16:45:59"/>
    <s v="27/02/2024 16:47:10"/>
    <s v="Cerrado"/>
    <s v="CDP ANTIGUO 1"/>
    <s v="CDP ANTIGUO 2"/>
    <s v="27/02/2024 16:49:54"/>
    <s v="27/02/2024 23:50:00"/>
    <s v="RONDA Y REVISION DE SALAS TECNICAS"/>
    <s v="RONDA REALIZADA"/>
    <d v="1899-12-30T00:02:44"/>
    <d v="1899-12-30T00:03:55"/>
    <d v="1899-12-30T00:01:11"/>
  </r>
  <r>
    <s v="INC000002640637"/>
    <s v="HOUSING"/>
    <x v="14"/>
    <s v="BELIEVE"/>
    <s v="JAVIER J BRAVO CARVAJAL"/>
    <s v="frp_jolsso"/>
    <s v="3-Moderado/Limitado"/>
    <x v="1"/>
    <s v="Media"/>
    <x v="1"/>
    <s v="TELEFONICA GLOBAL TECHNOLOGY S.A.AGENCIA EN CHILE"/>
    <s v="GESTION DATACENTER/ ACCESOS /TELEFONICA GLOBAL TECHNOLOGY S.A.AGENCIA EN CHILE"/>
    <s v="27/02/2024 16:50:28"/>
    <s v="27/02/2024 16:52:41"/>
    <s v="Cerrado"/>
    <s v="COMUNICACIONES"/>
    <s v="VPN IP - MPLS"/>
    <s v="27/02/2024 20:05:06"/>
    <s v="27/02/2024 23:50:00"/>
    <s v="EMPRESA:TELEFONICA GLOBAL TECHNOLOGY S.A.AGENCIA EN CHILE_x000a_CÓDIGO DE SERVICIO: _x000a_DIRECCIÓN: Calle San Martin #50, Santiago Centro, Santiago_x000a_NOMBRE DE QUIEN REPORTA: Luis Villasmil Castillo_x000a_TELÉFONO DE QUIEN REPORTA:56993970486_x000a_NOMBRE DE CONTACTO EN TERRENO"/>
    <s v="accesos autorizados"/>
    <d v="1899-12-30T03:03:47"/>
    <d v="1899-12-30T03:14:38"/>
    <d v="1899-12-30T00:10:51"/>
  </r>
  <r>
    <s v="INC000002640688"/>
    <s v="HOUSING"/>
    <x v="11"/>
    <s v="APQ ACCESOS"/>
    <s v="ESTEBAN O BUSTOS CORNEJO"/>
    <s v="tct_ebusto"/>
    <s v="4-Menor/Localizado"/>
    <x v="0"/>
    <s v="Baja"/>
    <x v="1"/>
    <s v="TELEFONICA EMPRESAS DE CHILE SA"/>
    <s v="SUPERVISION LEVANTAMIENTO DE PUERTOS OBSOLETOS"/>
    <s v="27/02/2024 16:54:41"/>
    <s v="27/02/2024 16:56:02"/>
    <s v="Cerrado"/>
    <s v="CDP ANTIGUO 1"/>
    <s v="CDP ANTIGUO 2"/>
    <s v="27/02/2024 17:52:14"/>
    <s v="27/02/2024 23:50:00"/>
    <s v="SUPERVISION LEVANTAMIENTO DE PUERTOS OBSOLETOS"/>
    <s v="SUPERVISION CRQ/OK"/>
    <d v="1899-12-30T00:56:12"/>
    <d v="1899-12-30T00:57:33"/>
    <d v="1899-12-30T00:01:21"/>
  </r>
  <r>
    <s v="INC000002640697"/>
    <s v="HOUSING"/>
    <x v="11"/>
    <s v="APQ ACCESOS"/>
    <s v="ESTEBAN O BUSTOS CORNEJO"/>
    <s v="tct_ebusto"/>
    <s v="4-Menor/Localizado"/>
    <x v="0"/>
    <s v="Baja"/>
    <x v="1"/>
    <s v="TELEFONICA EMPRESAS DE CHILE SA"/>
    <s v="RONDA Y REVISION DE SALAS"/>
    <s v="27/02/2024 17:02:37"/>
    <s v="27/02/2024 17:03:31"/>
    <s v="Cerrado"/>
    <s v="CDP ANTIGUO 1"/>
    <s v="CDP ANTIGUO 2"/>
    <s v="27/02/2024 17:35:06"/>
    <s v="27/02/2024 23:50:00"/>
    <s v="RONDA Y REVISION DE SALAS"/>
    <s v="RONDA REALIZADA"/>
    <d v="1899-12-30T00:31:35"/>
    <d v="1899-12-30T00:32:29"/>
    <d v="1899-12-30T00:00:54"/>
  </r>
  <r>
    <s v="INC000002640733"/>
    <s v="VPN IP - MPLS"/>
    <x v="3"/>
    <s v="GESTION HD"/>
    <s v="ANGEL CASTRO CABRERA"/>
    <s v="frp_cnavar"/>
    <s v="3-Moderado/Limitado"/>
    <x v="1"/>
    <s v="Media"/>
    <x v="1"/>
    <s v="TELEFONICA GLOBAL TECHNOLOGY S.A.AGENCIA EN CHILE"/>
    <s v="HD/ RV: C-19872400079 // RV: CLOUD // CC-CHI-0000132488 // RENDIC HERMANOS S A: (SMU):"/>
    <s v="27/02/2024 19:23:56"/>
    <s v="27/02/2024 19:26:03"/>
    <s v="Cerrado"/>
    <s v="CDP ANTIGUO 1"/>
    <s v="CDP ANTIGUO 2"/>
    <s v="28/02/2024 12:50:47"/>
    <s v="28/02/2024 23:50:00"/>
    <s v="PREVENTIVO: NO_x000a_CODIGO DE SERVICIO: VDC _x000a_DIRECCION:_x000a_QUIEN REPORTA: Rodrigo Quiroz Silva +56 9 4110 7479 _x000a_CONTACTO EN TERRENO:_x000a_PROBLEMA:_x000a_REQUERIMIENTO:_x000a__x000a_Favor derivar a operaciones cloud TCCT aumento de recursos en VDC del_x000a_cliente en asunto. Favor abrir co"/>
    <s v="Se efectúa contacto con cliente: Rodrigo Quiroz_x000a_Teléfono de contacto: Via correo_x000a_Acciones realizadas: Se valida la asignación de los recursos solicitados._x000a_Acciones de Mejora, Recomendaciones: N/A_x000a_Causa Raíz: N/A"/>
    <d v="1899-12-30T10:50:01"/>
    <d v="1899-12-30T17:26:51"/>
    <d v="1899-12-30T06:36:50"/>
  </r>
  <r>
    <s v="INC000002640740"/>
    <s v="VPN IP - MPLS"/>
    <x v="17"/>
    <s v="GESTION HD"/>
    <s v="RODRIGO VÁSQUEZ MUÑOZ"/>
    <s v="frp_cnavar"/>
    <s v="3-Moderado/Limitado"/>
    <x v="1"/>
    <s v="Media"/>
    <x v="1"/>
    <s v="RABIE HNOSLTDA"/>
    <s v="HD/ Respaldo bases de datos servidor LICANCABUR3"/>
    <s v="27/02/2024 20:41:22"/>
    <s v="27/02/2024 20:43:34"/>
    <s v="Cerrado"/>
    <s v="CDP ANTIGUO 1"/>
    <s v="CDP ANTIGUO 2"/>
    <s v="29/02/2024 19:09:23"/>
    <s v="29/02/2024 23:50:00"/>
    <s v="PREVENTIVO: NO_x000a_CODIGO DE SERVICIO: LICANCABUR3_x000a_DIRECCION:_x000a_QUIEN REPORTA: Rogelio Castillo_x000a_CONTACTO EN TERRENO:_x000a_PROBLEMA:_x000a_REQUERIMIENTO:_x000a__x000a_Favor realizar un respaldo de las bases de datos del servidor LICANCABUR3_x000a_hoy a las 01 am esto debido a un paso a pro"/>
    <s v="FASE RESOLUCIÓN Y RECUPERACIÓN_x000a__x000a_Se efectúa contacto con cliente: N/A_x000a__x000a_Teléfono de contacto: N/A_x000a__x000a_Acciones realizadas: respaldo de bd ejecutado correctamente_x000a__x000a_Solución paliativa o definitiva: respaldo de bd ejecutado correctamente_x000a_Acciones de Mejora, Reco"/>
    <d v="1899-12-31T20:29:17"/>
    <d v="1899-12-31T22:28:01"/>
    <d v="1899-12-30T01:58:44"/>
  </r>
  <r>
    <s v="INC000002640784"/>
    <s v="HOUSING"/>
    <x v="11"/>
    <s v="APQ ACCESOS"/>
    <s v="JOSE G MARQUEZ MARCANO"/>
    <s v="tct_josmam"/>
    <s v="4-Menor/Localizado"/>
    <x v="0"/>
    <s v="Baja"/>
    <x v="1"/>
    <s v="TELEFONICA EMPRESAS DE CHILE SA"/>
    <s v="RONDA Y REVISION DE SALAS"/>
    <s v="28/02/2024 7:10:19"/>
    <s v="28/02/2024 7:11:10"/>
    <s v="Cerrado"/>
    <s v="CDP ANTIGUO 1"/>
    <s v="CDP ANTIGUO 2"/>
    <s v="28/02/2024 7:12:30"/>
    <s v="28/02/2024 23:50:00"/>
    <s v="RONDA Y REVISION DE SALAS"/>
    <s v="RONDAS REALIZADAS"/>
    <d v="1899-12-30T00:01:04"/>
    <d v="1899-12-30T00:02:11"/>
    <d v="1899-12-30T00:01:07"/>
  </r>
  <r>
    <s v="INC000002640786"/>
    <s v="HOUSING"/>
    <x v="11"/>
    <s v="APQ ACCESOS"/>
    <s v="JOSE G MARQUEZ MARCANO"/>
    <s v="tct_josmam"/>
    <s v="4-Menor/Localizado"/>
    <x v="0"/>
    <s v="Baja"/>
    <x v="1"/>
    <s v="TELEFONICA EMPRESAS DE CHILE SA"/>
    <s v="RONDA Y REVISION DE SALAS"/>
    <s v="28/02/2024 7:12:53"/>
    <s v="28/02/2024 7:13:44"/>
    <s v="Cerrado"/>
    <s v="CDP ANTIGUO 1"/>
    <s v="CDP ANTIGUO 2"/>
    <s v="28/02/2024 7:15:06"/>
    <s v="28/02/2024 23:50:00"/>
    <s v="RONDA Y REVISION DE SALAS"/>
    <s v="RONDAS REALIZADAS"/>
    <d v="1899-12-30T00:00:27"/>
    <d v="1899-12-30T00:02:13"/>
    <d v="1899-12-30T00:01:46"/>
  </r>
  <r>
    <s v="INC000002640788"/>
    <s v="HOUSING"/>
    <x v="11"/>
    <s v="APQ ACCESOS"/>
    <s v="JOSE G MARQUEZ MARCANO"/>
    <s v="tct_josmam"/>
    <s v="4-Menor/Localizado"/>
    <x v="0"/>
    <s v="Baja"/>
    <x v="1"/>
    <s v="TELEFONICA EMPRESAS DE CHILE SA"/>
    <s v="RONDA Y REVISION DE SALAS"/>
    <s v="28/02/2024 7:15:29"/>
    <s v="28/02/2024 7:16:20"/>
    <s v="Cerrado"/>
    <s v="CDP ANTIGUO 1"/>
    <s v="CDP ANTIGUO 2"/>
    <s v="28/02/2024 7:17:29"/>
    <s v="28/02/2024 23:50:00"/>
    <s v="RONDA Y REVISION DE SALAS"/>
    <s v="RONDAS REALIZADAS"/>
    <d v="1899-12-30T00:00:55"/>
    <d v="1899-12-30T00:02:00"/>
    <d v="1899-12-30T00:01:05"/>
  </r>
  <r>
    <s v="INC000002640907"/>
    <s v="VPN IP - MPLS"/>
    <x v="7"/>
    <s v="GESTION HD"/>
    <s v="EDUARDO J CAMACHO URDANETA"/>
    <s v="frp_pcamay"/>
    <s v="3-Moderado/Limitado"/>
    <x v="1"/>
    <s v="Media"/>
    <x v="1"/>
    <s v="TELEFONICA GLOBAL TECHNOLOGY S.A.AGENCIA EN CHILE"/>
    <s v="HD/RE: [SOC] SERVIDORES PLATAFORMA ZABBIX"/>
    <s v="27/02/2024 17:32:13"/>
    <s v="27/02/2024 17:39:09"/>
    <s v="Cerrado"/>
    <s v="TI"/>
    <s v="SISTEMAS OPERATIVOS"/>
    <s v="27/02/2024 18:14:27"/>
    <s v="27/02/2024 23:50:00"/>
    <s v="PREVENTIVO: NO_x000a_CODIGO DE SERVICIO:_x000a_DIRECCION:_x000a_QUIEN REPORTA:+56 9 4135 5459 |  Eduardo José Camacho Urdaneta_x000a_CONTACTO EN TERRENO:_x000a_PROBLEMA:_x000a_REQUERIMIENTO:en crear folio de requerimiento para cursar lo descrito_x000a_en correo histórico. El folio de requerimien"/>
    <s v="SE REALIZAN LAS CONFIGURACIONES PROPUESTAS Y APROBADAS POR EL EL RESPONSABLE FUNCIONAL"/>
    <d v="1899-12-30T00:00:00"/>
    <d v="1899-12-30T00:42:14"/>
    <d v="1899-12-30T00:42:14"/>
  </r>
  <r>
    <s v="INC000002640917"/>
    <s v="SAP"/>
    <x v="9"/>
    <s v="CLOUD SAP HANA"/>
    <s v="FREDDY O CORTES DIAZ"/>
    <s v="tct_fcorte"/>
    <s v="4-Menor/Localizado"/>
    <x v="0"/>
    <s v="Baja"/>
    <x v="1"/>
    <s v="TELEFONICA EMPRESAS DE CHILE SA"/>
    <s v="CHECKLIST SAP ECC PRD 12.02.2024"/>
    <s v="27/02/2024 17:45:05"/>
    <s v="27/02/2024 17:46:22"/>
    <s v="Cerrado"/>
    <s v="TI"/>
    <s v="APLICATIVOS"/>
    <s v="27/02/2024 18:02:01"/>
    <s v="27/02/2024 23:50:00"/>
    <s v="CHECKLIST SAP ECC PRD 12.02.2024 INCHALAM - BLUMAR"/>
    <s v="Se ejecuta con éxito checklist diario con fecha 12.02.2024"/>
    <d v="1899-12-30T00:00:00"/>
    <d v="1899-12-30T00:00:00"/>
    <d v="1899-12-30T00:00:00"/>
  </r>
  <r>
    <s v="INC000002640922"/>
    <s v="SAP"/>
    <x v="9"/>
    <s v="CLOUD SAP HANA"/>
    <s v="FREDDY O CORTES DIAZ"/>
    <s v="tct_fcorte"/>
    <s v="4-Menor/Localizado"/>
    <x v="0"/>
    <s v="Baja"/>
    <x v="1"/>
    <s v="TELEFONICA EMPRESAS DE CHILE SA"/>
    <s v="CHECKLIST SAP ECC PRD 13.02.2024"/>
    <s v="27/02/2024 17:46:46"/>
    <s v="27/02/2024 17:47:46"/>
    <s v="Cerrado"/>
    <s v="TI"/>
    <s v="APLICATIVOS"/>
    <s v="27/02/2024 18:00:43"/>
    <s v="27/02/2024 23:50:00"/>
    <s v="CHECKLIST SAP ECC PRD 13.02.2024 INCHALAM - BLUMAR"/>
    <s v="Se ejecuta con éxito checklist diario con fecha 13.02.2024"/>
    <d v="1899-12-30T00:00:00"/>
    <d v="1899-12-30T00:00:00"/>
    <d v="1899-12-30T00:00:00"/>
  </r>
  <r>
    <s v="INC000002640924"/>
    <s v="SAP"/>
    <x v="9"/>
    <s v="CLOUD SAP HANA"/>
    <s v="FREDDY O CORTES DIAZ"/>
    <s v="tct_fcorte"/>
    <s v="4-Menor/Localizado"/>
    <x v="0"/>
    <s v="Baja"/>
    <x v="1"/>
    <s v="TELEFONICA EMPRESAS DE CHILE SA"/>
    <s v="CHECKLIST SAP ECC PRD 14.02.2024"/>
    <s v="27/02/2024 17:48:12"/>
    <s v="27/02/2024 17:49:12"/>
    <s v="Cerrado"/>
    <s v="TI"/>
    <s v="APLICATIVOS"/>
    <s v="27/02/2024 18:04:00"/>
    <s v="27/02/2024 23:50:00"/>
    <s v="CHECKLIST SAP ECC PRD 14.02.2024 INCHALAM - BLUMAR"/>
    <s v="Se ejecuta con éxito checklist diario con fecha 14.02.2024"/>
    <d v="1899-12-30T00:00:00"/>
    <d v="1899-12-30T00:00:00"/>
    <d v="1899-12-30T00:00:00"/>
  </r>
  <r>
    <s v="INC000002640926"/>
    <s v="SAP"/>
    <x v="9"/>
    <s v="CLOUD SAP HANA"/>
    <s v="FREDDY O CORTES DIAZ"/>
    <s v="tct_fcorte"/>
    <s v="4-Menor/Localizado"/>
    <x v="0"/>
    <s v="Baja"/>
    <x v="1"/>
    <s v="TELEFONICA EMPRESAS DE CHILE SA"/>
    <s v="CHECKLIST SAP ECC PRD 16.02.2024"/>
    <s v="27/02/2024 17:50:01"/>
    <s v="27/02/2024 17:50:57"/>
    <s v="Cerrado"/>
    <s v="TI"/>
    <s v="APLICATIVOS"/>
    <s v="27/02/2024 17:58:48"/>
    <s v="27/02/2024 23:50:00"/>
    <s v="CHECKLIST SAP ECC PRD 16.02.2024 INCHALAM - BLUMAR"/>
    <s v="Se ejecuta con éxito checklist diario con fecha 16.02.2024"/>
    <d v="1899-12-30T00:00:00"/>
    <d v="1899-12-30T00:00:00"/>
    <d v="1899-12-30T00:00:00"/>
  </r>
  <r>
    <s v="INC000002640931"/>
    <s v="SAP"/>
    <x v="9"/>
    <s v="CLOUD SAP HANA"/>
    <s v="FREDDY O CORTES DIAZ"/>
    <s v="tct_fcorte"/>
    <s v="4-Menor/Localizado"/>
    <x v="0"/>
    <s v="Baja"/>
    <x v="1"/>
    <s v="TELEFONICA EMPRESAS DE CHILE SA"/>
    <s v="CHECKLIST SAP ECC PRD 15.02.2024"/>
    <s v="27/02/2024 17:52:01"/>
    <s v="27/02/2024 17:52:59"/>
    <s v="Cerrado"/>
    <s v="TI"/>
    <s v="APLICATIVOS"/>
    <s v="27/02/2024 17:56:38"/>
    <s v="27/02/2024 23:50:00"/>
    <s v="CHECKLIST SAP ECC PRD 15.02.2024 INCHALAM - BLUMAR"/>
    <s v="Se ejecuta con éxito checklist diario con fecha 15.02.2024"/>
    <d v="1899-12-30T00:00:00"/>
    <d v="1899-12-30T00:00:00"/>
    <d v="1899-12-30T00:00:00"/>
  </r>
  <r>
    <s v="INC000002640936"/>
    <s v="SAP"/>
    <x v="9"/>
    <s v="CLOUD SAP HANA"/>
    <s v="FREDDY O CORTES DIAZ"/>
    <s v="tct_fcorte"/>
    <s v="4-Menor/Localizado"/>
    <x v="0"/>
    <s v="Baja"/>
    <x v="1"/>
    <s v="TELEFONICA EMPRESAS DE CHILE SA"/>
    <s v="CHECKLIST SAP ECC PRD 26.02.2024"/>
    <s v="27/02/2024 18:05:48"/>
    <s v="27/02/2024 18:07:00"/>
    <s v="Cerrado"/>
    <s v="TI"/>
    <s v="APLICATIVOS"/>
    <s v="27/02/2024 18:09:16"/>
    <s v="27/02/2024 23:50:00"/>
    <s v="CHECKLIST SAP ECC PRD 26.02.2024 INCHALAM - BLUMAR"/>
    <s v="Se ejecuta con éxito checklist diario con fecha 26.02.2024"/>
    <d v="1899-12-30T00:00:00"/>
    <d v="1899-12-30T00:00:00"/>
    <d v="1899-12-30T00:00:00"/>
  </r>
  <r>
    <s v="INC000002640939"/>
    <s v="SAP"/>
    <x v="9"/>
    <s v="CLOUD SAP HANA"/>
    <s v="FREDDY O CORTES DIAZ"/>
    <s v="tct_fcorte"/>
    <s v="4-Menor/Localizado"/>
    <x v="0"/>
    <s v="Baja"/>
    <x v="1"/>
    <s v="TELEFONICA EMPRESAS DE CHILE SA"/>
    <s v="CHECKLIST SAP ECC PRD 20.02.2024"/>
    <s v="27/02/2024 18:10:04"/>
    <s v="27/02/2024 18:11:08"/>
    <s v="Cerrado"/>
    <s v="TI"/>
    <s v="APLICATIVOS"/>
    <s v="27/02/2024 18:13:58"/>
    <s v="27/02/2024 23:50:00"/>
    <s v="CHECKLIST SAP ECC PRD 20.02.2024 INCHALAM - BLUMAR"/>
    <s v="Se ejecuta con éxito checklist diario con fecha 20.02.2024"/>
    <d v="1899-12-30T00:00:00"/>
    <d v="1899-12-30T00:00:00"/>
    <d v="1899-12-30T00:00:00"/>
  </r>
  <r>
    <s v="INC000002641014"/>
    <s v="VPN IP - MPLS"/>
    <x v="18"/>
    <s v="GESTION HD"/>
    <s v="CRISTOBAL I REYES DELGADO"/>
    <s v="frp_kefern"/>
    <s v="3-Moderado/Limitado"/>
    <x v="1"/>
    <s v="Media"/>
    <x v="1"/>
    <s v="EMPRESA NACIONAL DE CERTIFICACIONES"/>
    <s v="Pdte derivacion en horario hábil |HD | Nodo 3 Clúster DB"/>
    <s v="27/02/2024 18:26:13"/>
    <s v="27/02/2024 18:27:43"/>
    <s v="Cerrado"/>
    <s v="TI"/>
    <s v="BASES DE DATOS"/>
    <s v="28/02/2024 14:47:00"/>
    <s v="28/02/2024 23:50:00"/>
    <s v="PREVENTIVO: NO_x000a_CODIGO DE SERVICIO:192.168.1.124_x000a_DIRECCION:_x000a_QUIEN REPORTA:Manuel Benítez Román (+56 9) 62975459_x000a_CONTACTO EN TERRENO:_x000a_PROBLEMA:_x000a_REQUERIMIENTO:Estimados_x000a__x000a_Buenas tardes, favor su ayuda con levantamiento de la configuración del_x000a_nodo 3 del clus"/>
    <s v="Correo informativo enviado a cliente con los datos solicitados."/>
    <d v="1899-12-30T19:30:54"/>
    <d v="1899-12-30T20:20:47"/>
    <d v="1899-12-30T00:49:53"/>
  </r>
  <r>
    <s v="INC000002641224"/>
    <s v="TICKET-INTELIGENTE"/>
    <x v="6"/>
    <s v="GESTION TI"/>
    <s v="PAUL A SEPULVEDA ALVAREZ"/>
    <s v="USR_TSIGHT"/>
    <s v="1-Extenso/Generalizado"/>
    <x v="0"/>
    <s v="Baja"/>
    <x v="3"/>
    <s v="COAGRA S A"/>
    <s v="coagra01 - sap_prod_e_vm TICKET AUTOMATICO"/>
    <s v="27/02/2024 22:15:25"/>
    <s v="27/02/2024 22:15:25"/>
    <s v="Cerrado"/>
    <s v="TRUESIGHT"/>
    <s v="TRUESIGHT"/>
    <s v="28/02/2024 9:24:06"/>
    <s v="2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utilizacion por procesos sap en ejecucion en servidor. se mantiene en observacion comportamiento"/>
    <d v="1899-12-30T11:07:13"/>
    <d v="1899-12-30T11:08:41"/>
    <d v="1899-12-30T00:01:28"/>
  </r>
  <r>
    <s v="INC000002641603"/>
    <s v="HOUSING"/>
    <x v="11"/>
    <s v="APQ ACCESOS"/>
    <s v="ESTEBAN O BUSTOS CORNEJO"/>
    <s v="tct_ebusto"/>
    <s v="4-Menor/Localizado"/>
    <x v="0"/>
    <s v="Baja"/>
    <x v="1"/>
    <s v="TELEFONICA EMPRESAS DE CHILE SA"/>
    <s v="RONDA Y REVISION DE SALAS TECNICAS"/>
    <s v="28/02/2024 8:03:55"/>
    <s v="28/02/2024 8:05:05"/>
    <s v="Cerrado"/>
    <s v="CDP ANTIGUO 1"/>
    <s v="CDP ANTIGUO 2"/>
    <s v="28/02/2024 9:10:53"/>
    <s v="28/02/2024 23:50:00"/>
    <s v="RONDA Y REVISION DE SALAS TECNICAS"/>
    <s v="RONDA REALIZADA"/>
    <d v="1899-12-30T01:05:48"/>
    <d v="1899-12-30T01:06:58"/>
    <d v="1899-12-30T00:01:10"/>
  </r>
  <r>
    <s v="INC000002641609"/>
    <s v="SAP"/>
    <x v="9"/>
    <s v="CLOUD SAP HANA"/>
    <s v="NICOLAS A SAAVEDRA EGUILUZ"/>
    <s v="tct_nsaave"/>
    <s v="4-Menor/Localizado"/>
    <x v="0"/>
    <s v="Baja"/>
    <x v="1"/>
    <s v="TELEFONICA EMPRESAS DE CHILE SA"/>
    <s v="Checklist Diario Clientes 28.02.24"/>
    <s v="28/02/2024 7:33:04"/>
    <s v="28/02/2024 7:33:59"/>
    <s v="Cerrado"/>
    <s v="Service"/>
    <s v="Internal"/>
    <s v="28/02/2024 7:34:24"/>
    <s v="28/02/2024 23:50:00"/>
    <s v="Se realiza Checklist Diario de los clientes; _x000a_HDC_x000a_NUTRISCO"/>
    <s v="Se realiza Checklist Diario de los clientes; _x000a_HDC_x000a_NUTRISCO"/>
    <d v="1899-12-30T00:00:00"/>
    <d v="1899-12-30T00:01:20"/>
    <d v="1899-12-30T00:01:20"/>
  </r>
  <r>
    <s v="INC000002641658"/>
    <s v="HOUSING"/>
    <x v="8"/>
    <s v="ADMINISTRADORES RESIDENTES"/>
    <s v="FERNEY D GARZON PEÑA"/>
    <s v="frp_jugonz"/>
    <s v="3-Moderado/Limitado"/>
    <x v="1"/>
    <s v="Media"/>
    <x v="1"/>
    <s v="TELEFONICA EMPRESAS DE CHILE SA"/>
    <s v="GESTION DATACENTER/ ACCESOS / TELEFONICA EMPRESAS DE CHILE SA"/>
    <s v="28/02/2024 10:30:14"/>
    <s v="28/02/2024 10:31:03"/>
    <s v="Cerrado"/>
    <s v="COMUNICACIONES"/>
    <s v="VPN IP - MPLS"/>
    <s v="28/02/2024 11:45:51"/>
    <s v="28/02/2024 23:50:00"/>
    <s v="EMPRESA: TELEFONICA EMPRESAS DE CHILE SA_x000a_CÓDIGO DE SERVICIO: _x000a_DIRECCIÓN: Av. Presidente Prieto #226, Paine, Santiago_x000a_NOMBRE DE QUIEN REPORTA: Larry Frank Peña Gonzalez_x000a_TELÉFONO DE QUIEN REPORTA: +569 9467 1976_x000a_NOMBRE DE CONTACTO EN TERRENO: Jorge Pozo P."/>
    <m/>
    <d v="1899-12-30T01:59:58"/>
    <d v="1899-12-30T01:15:37"/>
    <d v="1899-12-30T00:15:39"/>
  </r>
  <r>
    <s v="INC000002641691"/>
    <s v="HOUSING"/>
    <x v="14"/>
    <s v="ADMINISTRADORES RESIDENTES"/>
    <s v="SEBASTIAN A JARA VIDAL"/>
    <s v="frp_jugonz"/>
    <s v="3-Moderado/Limitado"/>
    <x v="1"/>
    <s v="Media"/>
    <x v="1"/>
    <s v="VIRGIN MOBILE CHILE SPA"/>
    <s v="GESTION DATACENTER/ ACCESOS / VIRGIN MOBILE CHILE SPA"/>
    <s v="28/02/2024 11:59:26"/>
    <s v="28/02/2024 12:01:30"/>
    <s v="Cerrado"/>
    <s v="COMUNICACIONES"/>
    <s v="VPN IP - MPLS"/>
    <s v="28/02/2024 12:33:03"/>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46"/>
    <d v="1899-12-30T00:33:37"/>
    <d v="1899-12-30T00:23:51"/>
  </r>
  <r>
    <s v="INC000002641693"/>
    <s v="INFRAESTRUCTURA DC"/>
    <x v="2"/>
    <s v="APQ ACCESOS"/>
    <s v="JONATHAN A MARQUEZ ASTENGO"/>
    <s v="tct_sjarav"/>
    <s v="4-Menor/Localizado"/>
    <x v="0"/>
    <s v="Baja"/>
    <x v="0"/>
    <s v="TELEFONICA CYBERSECURITY TECH CHILE SPA"/>
    <s v="SUPERVISION USS/CRQ 81791"/>
    <s v="28/02/2024 11:48:55"/>
    <s v="28/02/2024 11:50:54"/>
    <s v="Cerrado"/>
    <s v="CDP ANTIGUO 1"/>
    <s v="CDP ANTIGUO 2"/>
    <s v="28/02/2024 16:10:06"/>
    <s v="28/02/2024 23:50:00"/>
    <s v="PREVENTIVO: NO_x000a_CÓDIGO DE SERVICIO:_x000a_DIRECCIÓN:  DCSM_x000a_QUIEN REPORTA: RENE VILLEGAS_x000a_CONTACTO EN TERRENO: DC OPERADOR N1_x000a_PROBLEMA: RETIRO EQUIPO_x000a_REQUERIMIENTO: INGRESO DE EQUIPAMIENTO EN TIC 1 RACK USS2 - RETIRO DE EQUIPAMIENTO TIC 1 RACK USS1"/>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41758"/>
    <s v="HOUSING"/>
    <x v="11"/>
    <s v="APQ ACCESOS"/>
    <s v="ESTEBAN O BUSTOS CORNEJO"/>
    <s v="tct_ebusto"/>
    <s v="4-Menor/Localizado"/>
    <x v="0"/>
    <s v="Baja"/>
    <x v="1"/>
    <s v="TELEFONICA EMPRESAS DE CHILE SA"/>
    <s v="TOMA DE ALARMAS DE CLIENTES"/>
    <s v="28/02/2024 9:29:08"/>
    <s v="28/02/2024 9:30:49"/>
    <s v="Cerrado"/>
    <s v="CDP ANTIGUO 1"/>
    <s v="CDP ANTIGUO 2"/>
    <s v="28/02/2024 10:18:58"/>
    <s v="28/02/2024 23:50:00"/>
    <s v="TOMA DE ALARMAS DE CLIENTES"/>
    <s v="TOMA DE ALARMAS REALIZADA"/>
    <d v="1899-12-30T00:48:09"/>
    <d v="1899-12-30T00:49:50"/>
    <d v="1899-12-30T00:01:41"/>
  </r>
  <r>
    <s v="INC000002641821"/>
    <s v="VPN IP - MPLS"/>
    <x v="18"/>
    <s v="GESTION HD"/>
    <s v="CRISTOBAL I REYES DELGADO"/>
    <s v="frp_fpetro"/>
    <s v="3-Moderado/Limitado"/>
    <x v="1"/>
    <s v="Media"/>
    <x v="1"/>
    <s v="TELEFONICA GLOBAL TECHNOLOGY S.A.AGENCIA EN CHILE"/>
    <s v="HD/_x000a_Lentitud Motor BD 10.233.49.6"/>
    <s v="28/02/2024 9:34:39"/>
    <s v="28/02/2024 9:37:44"/>
    <s v="Cerrado"/>
    <s v="TI"/>
    <s v="BASES DE DATOS"/>
    <s v="28/02/2024 14:45:46"/>
    <s v="28/02/2024 23:50:00"/>
    <s v="PREVENTIVO: NO_x000a_CODIGO DE SERVICIO: _x000a_DIRECCION:_x000a_QUIEN REPORTA: Sergio Cáceres Zapata +569 9905 6794_x000a_CONTACTO EN TERRENO: Sergio Cáceres Zapata +569 9905 6794_x000a__x000a_REQUERIMIENTO:_x000a__x000a_Buen día, es posible que nos ayuden a revisar que proceso del SQL Server_x000a_tiene t"/>
    <s v="Se normaliza estado de la instancia BD afectada por lentitud. Esto se debió a sesiones que generaban bloqueos constantes, afectando la perfonmance. Se enviaron todos los antecedentes via correo."/>
    <d v="1899-12-30T03:39:07"/>
    <d v="1899-12-30T05:11:07"/>
    <d v="1899-12-30T01:32:00"/>
  </r>
  <r>
    <s v="INC000002641871"/>
    <s v="VPN IP - MPLS"/>
    <x v="12"/>
    <s v="GESTION HD"/>
    <s v="DENISE CRUZAT ETCHEBERRY"/>
    <s v="frp_kefern"/>
    <s v="3-Moderado/Limitado"/>
    <x v="1"/>
    <s v="Media"/>
    <x v="3"/>
    <s v="TELEFONICA GLOBAL TECHNOLOGY S.A.AGENCIA EN CHILE"/>
    <s v="HD |  Lentitud Motor BD 10.233.49.6"/>
    <s v="28/02/2024 10:48:44"/>
    <s v="28/02/2024 10:51:48"/>
    <s v="Cancelado"/>
    <s v="CDP ANTIGUO 1"/>
    <s v="CDP ANTIGUO 2"/>
    <s v="28/02/2024 11:01:52"/>
    <s v="28/02/2024 11:01:52"/>
    <s v="PREVENTIVO: NO_x000a_CODIGO DE SERVICIO:_x000a_DIRECCION:_x000a_QUIEN REPORTA:Sergio Cáceres Zapata +569 9905 6794_x000a_CONTACTO EN TERRENO:_x000a_PROBLEMA:Lentitud Motor BD 10.233.49.6_x000a_Buen día, es posible que nos ayuden a revisar que proceso del SQL Server_x000a_tiene tomado el servidor"/>
    <s v="folio duplicado_x000a__x000a_se trabaja con  Lentitud Motor BD 10.233.49.6||FOLIO INC000002641821||APERTURA"/>
    <d v="1899-12-30T00:00:00"/>
    <d v="1899-12-30T00:13:08"/>
    <d v="1899-12-30T00:13:08"/>
  </r>
  <r>
    <s v="INC000002641890"/>
    <s v="VPN IP - MPLS"/>
    <x v="6"/>
    <s v="BELIEVE"/>
    <s v="GIOVANNI D ROCCO VALENZUELA"/>
    <s v="frp_dvilca"/>
    <s v="4-Menor/Localizado"/>
    <x v="0"/>
    <s v="Baja"/>
    <x v="1"/>
    <s v="TELEFONICA CYBERSECURITY TECH CHILE SPA"/>
    <s v="REQ / SOC/Reset Pass usuario Catherine"/>
    <s v="28/02/2024 11:02:10"/>
    <s v="28/02/2024 11:03:19"/>
    <s v="Cerrado"/>
    <s v="CDP ANTIGUO 1"/>
    <s v="CDP ANTIGUO 2"/>
    <s v="28/02/2024 13:48:22"/>
    <s v="28/02/2024 23:50:00"/>
    <s v="PREVENTIVO: NO_x000a_CODIGO DE SERVICIO:_x000a_DIRECCION:      _x000a_CIUDAD:             _x000a_COMUNA:_x000a_NOMBRE QUIEN REPORTA:SAMANTHA MICHELLE MARTINEZ NUÑEZ_x000a_TELEFONO QUIEN REPORTA: +56 9 7242 3694_x000a_NOMBRE CONTACTO EN TERRENO:        _x000a_REQUERIMIENTO:_x000a_@SOC Empresas_x000a__x000a_Favor generar"/>
    <s v="se realiza reseteo de password segun lo solicitado, se envia de forma interna y se valida correctamente"/>
    <d v="1899-12-30T00:00:00"/>
    <d v="1899-12-30T02:46:12"/>
    <d v="1899-12-30T02:46:12"/>
  </r>
  <r>
    <s v="INC000002642005"/>
    <s v="SAP"/>
    <x v="9"/>
    <s v="CLOUD SAP HANA"/>
    <s v="OSCAR A GUZMAN MEDIC"/>
    <s v="tct_oguzma"/>
    <s v="3-Moderado/Limitado"/>
    <x v="0"/>
    <s v="Baja"/>
    <x v="1"/>
    <s v="TELEFONICA GLOBAL TECHNOLOGY S.A.AGENCIA EN CHILE"/>
    <s v="Checklist Diarios 24.02.2024"/>
    <s v="28/02/2024 10:55:16"/>
    <s v="28/02/2024 10:58:00"/>
    <s v="Cerrado"/>
    <s v="TI"/>
    <s v="SERVICIOS DE HOSTING"/>
    <s v="28/02/2024 11:53:46"/>
    <s v="28/02/2024 23:50:00"/>
    <s v="ACMA-COAGRA-NUTRISCO-FUSAN-SUGAL-HDC-BLUMAR-INCHALAM-HCUA"/>
    <s v="Checklist enviados"/>
    <d v="1899-12-30T00:00:00"/>
    <d v="1899-12-30T00:58:30"/>
    <d v="1899-12-30T00:58:30"/>
  </r>
  <r>
    <s v="INC000002642007"/>
    <s v="SAP"/>
    <x v="9"/>
    <s v="CLOUD SAP HANA"/>
    <s v="OSCAR A GUZMAN MEDIC"/>
    <s v="tct_oguzma"/>
    <s v="3-Moderado/Limitado"/>
    <x v="0"/>
    <s v="Baja"/>
    <x v="1"/>
    <s v="TELEFONICA GLOBAL TECHNOLOGY S.A.AGENCIA EN CHILE"/>
    <s v="Checklist Diarios 25.02.2024"/>
    <s v="28/02/2024 10:59:53"/>
    <s v="28/02/2024 11:00:27"/>
    <s v="Cerrado"/>
    <s v="TI"/>
    <s v="SERVICIOS DE HOSTING"/>
    <s v="28/02/2024 12:29:20"/>
    <s v="28/02/2024 23:50:00"/>
    <s v="ACMA-COAGRA-NUTRISCO-FUSAN-SUGAL-HDC-BLUMAR-INCHALAM-HCUA"/>
    <s v="Checklist enviados"/>
    <d v="1899-12-30T00:00:00"/>
    <d v="1899-12-30T01:29:27"/>
    <d v="1899-12-30T01:29:27"/>
  </r>
  <r>
    <s v="INC000002642011"/>
    <s v="SAP"/>
    <x v="9"/>
    <s v="CLOUD SAP HANA"/>
    <s v="OSCAR A GUZMAN MEDIC"/>
    <s v="tct_oguzma"/>
    <s v="3-Moderado/Limitado"/>
    <x v="0"/>
    <s v="Baja"/>
    <x v="1"/>
    <s v="TELEFONICA GLOBAL TECHNOLOGY S.A.AGENCIA EN CHILE"/>
    <s v="Transporte OT // Lunes 26 de Febrero a las 07 horas"/>
    <s v="28/02/2024 11:08:34"/>
    <s v="28/02/2024 11:10:40"/>
    <s v="Cerrado"/>
    <s v="TI"/>
    <s v="APLICATIVOS"/>
    <s v="28/02/2024 12:41:26"/>
    <s v="28/02/2024 23:50:00"/>
    <s v="NUTRISCO"/>
    <s v="Se informa que las OT han sido transportadas según solicitud de forma satisfactoria."/>
    <d v="1899-12-30T00:00:00"/>
    <d v="1899-12-30T01:32:52"/>
    <d v="1899-12-30T01:32:52"/>
  </r>
  <r>
    <s v="INC000002642012"/>
    <s v="HOSTING VIRTUAL"/>
    <x v="6"/>
    <s v="SISTEMA OPERATIVO MICROSOFT"/>
    <s v="JAVIER CUEVAS"/>
    <s v="tct_jacuev"/>
    <s v="4-Menor/Localizado"/>
    <x v="0"/>
    <s v="Baja"/>
    <x v="1"/>
    <s v="TELEFONICA GLOBAL TECHNOLOGY S.A.AGENCIA EN CHILE"/>
    <s v="Problemas de Acceso Servidor"/>
    <s v="28/02/2024 11:02:34"/>
    <s v="28/02/2024 11:02:56"/>
    <s v="Cerrado"/>
    <s v="TI"/>
    <s v="SISTEMAS OPERATIVOS"/>
    <s v="28/02/2024 11:09:20"/>
    <s v="28/02/2024 23:50:00"/>
    <s v="Problemas de Acceso Servidor"/>
    <s v="Problemas de Acceso Servidor"/>
    <d v="1899-12-30T00:00:00"/>
    <d v="1899-12-30T00:06:46"/>
    <d v="1899-12-30T00:06:46"/>
  </r>
  <r>
    <s v="INC000002642013"/>
    <s v="HOSTING VIRTUAL"/>
    <x v="6"/>
    <s v="SISTEMA OPERATIVO MICROSOFT"/>
    <s v="JAVIER CUEVAS"/>
    <s v="tct_jacuev"/>
    <s v="4-Menor/Localizado"/>
    <x v="0"/>
    <s v="Baja"/>
    <x v="1"/>
    <s v="TELEFONICA GLOBAL TECHNOLOGY S.A.AGENCIA EN CHILE"/>
    <s v="Lentitud Motor BD"/>
    <s v="28/02/2024 11:03:03"/>
    <s v="28/02/2024 11:03:17"/>
    <s v="Cerrado"/>
    <s v="TI"/>
    <s v="SISTEMAS OPERATIVOS"/>
    <s v="28/02/2024 11:08:14"/>
    <s v="28/02/2024 23:50:00"/>
    <s v="Lentitud Motor BD"/>
    <s v="Lentitud Motor BD FOLIO"/>
    <d v="1899-12-30T00:00:00"/>
    <d v="1899-12-30T00:05:11"/>
    <d v="1899-12-30T00:05:11"/>
  </r>
  <r>
    <s v="INC000002642014"/>
    <s v="HOSTING VIRTUAL"/>
    <x v="6"/>
    <s v="SISTEMA OPERATIVO MICROSOFT"/>
    <s v="JAVIER CUEVAS"/>
    <s v="tct_jacuev"/>
    <s v="4-Menor/Localizado"/>
    <x v="0"/>
    <s v="Baja"/>
    <x v="1"/>
    <s v="TELEFONICA GLOBAL TECHNOLOGY S.A.AGENCIA EN CHILE"/>
    <s v="SEGUMIENTO VULNERAVILIDADES ESPAÑA"/>
    <s v="28/02/2024 11:03:25"/>
    <s v="28/02/2024 11:03:56"/>
    <s v="Cerrado"/>
    <s v="TI"/>
    <s v="SISTEMAS OPERATIVOS"/>
    <s v="28/02/2024 11:07:21"/>
    <s v="28/02/2024 23:50:00"/>
    <s v="SEGUMIENTO VULNERAVILIDADES ESPAÑA"/>
    <s v="SEGUMIENTO VULNERAVILIDADES ESPAÑA"/>
    <d v="1899-12-30T00:00:00"/>
    <d v="1899-12-30T00:03:56"/>
    <d v="1899-12-30T00:03:56"/>
  </r>
  <r>
    <s v="INC000002642015"/>
    <s v="HOSTING VIRTUAL"/>
    <x v="6"/>
    <s v="SISTEMA OPERATIVO MICROSOFT"/>
    <s v="JAVIER CUEVAS"/>
    <s v="tct_jacuev"/>
    <s v="4-Menor/Localizado"/>
    <x v="0"/>
    <s v="Baja"/>
    <x v="1"/>
    <s v="TELEFONICA GLOBAL TECHNOLOGY S.A.AGENCIA EN CHILE"/>
    <s v="SD MS  SEGURIDADAD"/>
    <s v="28/02/2024 11:04:08"/>
    <s v="28/02/2024 11:04:34"/>
    <s v="Cerrado"/>
    <s v="TI"/>
    <s v="SISTEMAS OPERATIVOS"/>
    <s v="28/02/2024 11:06:29"/>
    <s v="28/02/2024 23:50:00"/>
    <s v="SD MS  SEGURIDADADatender requerimiento del cliente. La solicitud fue realizada directamente al área resolutoria sin pasar por el flujo de mesa de ayuda"/>
    <s v="SD MS  SEGURIDADAD"/>
    <d v="1899-12-30T00:00:00"/>
    <d v="1899-12-30T00:02:21"/>
    <d v="1899-12-30T00:02:21"/>
  </r>
  <r>
    <s v="INC000002642016"/>
    <s v="HOSTING VIRTUAL"/>
    <x v="6"/>
    <s v="SISTEMA OPERATIVO MICROSOFT"/>
    <s v="JAVIER CUEVAS"/>
    <s v="tct_jacuev"/>
    <s v="4-Menor/Localizado"/>
    <x v="0"/>
    <s v="Baja"/>
    <x v="1"/>
    <s v="TELEFONICA GLOBAL TECHNOLOGY S.A.AGENCIA EN CHILE"/>
    <s v="REUNION COOORDINACION"/>
    <s v="28/02/2024 11:04:42"/>
    <s v="28/02/2024 11:04:54"/>
    <s v="Cerrado"/>
    <s v="TI"/>
    <s v="SISTEMAS OPERATIVOS"/>
    <s v="28/02/2024 11:05:42"/>
    <s v="28/02/2024 23:50:00"/>
    <s v="REUNION COOORDINACION"/>
    <s v="OK"/>
    <d v="1899-12-30T00:00:00"/>
    <d v="1899-12-30T00:01:00"/>
    <d v="1899-12-30T00:01:00"/>
  </r>
  <r>
    <s v="INC000002642018"/>
    <s v="SAP"/>
    <x v="9"/>
    <s v="CLOUD SAP HANA"/>
    <s v="OSCAR A GUZMAN MEDIC"/>
    <s v="tct_oguzma"/>
    <s v="3-Moderado/Limitado"/>
    <x v="0"/>
    <s v="Baja"/>
    <x v="1"/>
    <s v="TELEFONICA GLOBAL TECHNOLOGY S.A.AGENCIA EN CHILE"/>
    <s v="Checklist Diarios 26.02.2024"/>
    <s v="28/02/2024 11:12:58"/>
    <s v="28/02/2024 11:13:00"/>
    <s v="Cerrado"/>
    <s v="TI"/>
    <s v="SERVICIOS DE HOSTING"/>
    <s v="28/02/2024 12:45:41"/>
    <s v="28/02/2024 23:50:00"/>
    <s v="ACMA-COAGRA-FRUSAN"/>
    <s v="Checklist enviados"/>
    <d v="1899-12-30T00:00:00"/>
    <d v="1899-12-30T01:32:43"/>
    <d v="1899-12-30T01:32:43"/>
  </r>
  <r>
    <s v="INC000002642020"/>
    <s v="SAP"/>
    <x v="9"/>
    <s v="CLOUD SAP HANA"/>
    <s v="OSCAR A GUZMAN MEDIC"/>
    <s v="tct_oguzma"/>
    <s v="3-Moderado/Limitado"/>
    <x v="0"/>
    <s v="Baja"/>
    <x v="1"/>
    <s v="TELEFONICA GLOBAL TECHNOLOGY S.A.AGENCIA EN CHILE"/>
    <s v="Transporte OT // Lunes 26 de Febrero a las 23 horas"/>
    <s v="28/02/2024 11:13:48"/>
    <s v="28/02/2024 11:20:03"/>
    <s v="Cerrado"/>
    <s v="TI"/>
    <s v="APLICATIVOS"/>
    <s v="28/02/2024 13:01:03"/>
    <s v="28/02/2024 23:50:00"/>
    <s v="NUTRISCO"/>
    <s v="Se ejecuta el transporte de OT a productivo de forma correcta.  _x000a__x000a_Se observa la OT OEDK925140 con warning, al parecer solo advertencia, pero no se observan errores en el log.  _x000a__x000a_Por favor, verifiquen que los cambios de la OT hayan quedado ajustados corre"/>
    <d v="1899-12-30T00:00:00"/>
    <d v="1899-12-30T01:47:15"/>
    <d v="1899-12-30T01:47:15"/>
  </r>
  <r>
    <s v="INC000002642022"/>
    <s v="SAP"/>
    <x v="9"/>
    <s v="CLOUD SAP HANA"/>
    <s v="OSCAR A GUZMAN MEDIC"/>
    <s v="tct_oguzma"/>
    <s v="3-Moderado/Limitado"/>
    <x v="0"/>
    <s v="Baja"/>
    <x v="1"/>
    <s v="TELEFONICA GLOBAL TECHNOLOGY S.A.AGENCIA EN CHILE"/>
    <s v="Checklist Diarios 27.02.2024"/>
    <s v="28/02/2024 11:31:01"/>
    <s v="28/02/2024 11:31:37"/>
    <s v="Cerrado"/>
    <s v="TI"/>
    <s v="SERVICIOS DE HOSTING"/>
    <s v="28/02/2024 14:36:33"/>
    <s v="28/02/2024 23:50:00"/>
    <s v="ACMA-COAGRA-FRUSAN"/>
    <s v="Checklist enviados"/>
    <d v="1899-12-30T00:00:00"/>
    <d v="1899-12-30T03:05:32"/>
    <d v="1899-12-30T03:05:32"/>
  </r>
  <r>
    <s v="INC000002642027"/>
    <s v="SAP"/>
    <x v="9"/>
    <s v="CLOUD SAP HANA"/>
    <s v="OSCAR A GUZMAN MEDIC"/>
    <s v="tct_oguzma"/>
    <s v="3-Moderado/Limitado"/>
    <x v="0"/>
    <s v="Baja"/>
    <x v="1"/>
    <s v="TELEFONICA GLOBAL TECHNOLOGY S.A.AGENCIA EN CHILE"/>
    <s v="Transporte OT // Martes 27 de Febrero a las 23 horas"/>
    <s v="28/02/2024 11:36:56"/>
    <s v="28/02/2024 11:38:54"/>
    <s v="Cerrado"/>
    <s v="TI"/>
    <s v="APLICATIVOS"/>
    <s v="28/02/2024 14:39:41"/>
    <s v="28/02/2024 23:50:00"/>
    <s v="NUTRISCO"/>
    <s v="De acuerdo a lo solicitado solo fue importada la OT OEDK925497 Freesap - LO NU 016 ZSD014 - RO correctamente."/>
    <d v="1899-12-30T00:00:00"/>
    <d v="1899-12-30T03:02:45"/>
    <d v="1899-12-30T03:02:45"/>
  </r>
  <r>
    <s v="INC000002642098"/>
    <s v="VPN IP - MPLS"/>
    <x v="9"/>
    <s v="GESTION HD"/>
    <s v="NICOLAS A SAAVEDRA EGUILUZ"/>
    <s v="frp_kefern"/>
    <s v="3-Moderado/Limitado"/>
    <x v="1"/>
    <s v="Media"/>
    <x v="1"/>
    <s v="NUTRISCO CHILE SA"/>
    <s v="HD | Creación Usuario SAP PRD"/>
    <s v="28/02/2024 16:21:33"/>
    <s v="28/02/2024 16:24:26"/>
    <s v="Cerrado"/>
    <s v="CDP ANTIGUO 1"/>
    <s v="CDP ANTIGUO 2"/>
    <s v="28/02/2024 16:40:44"/>
    <s v="28/02/2024 23:50:00"/>
    <s v="PREVENTIVO: NO_x000a_CODIGO DE SERVICIO:_x000a_DIRECCION:_x000a_QUIEN REPORTA:Nicolás Saavedra Eguiluz +56 9 6187 5469_x000a_CONTACTO EN TERRENO: _x000a_PROBLEMA:_x000a_REQUERIMIENTO:Creación Usuario SAP PRD _x000a_Estimados Help Desk_x000a__x000a_Favor generar ticket en base a requerimiento de cliente NUTR"/>
    <s v="He creado el usuario según lo indicado."/>
    <d v="1899-12-30T00:00:00"/>
    <d v="1899-12-30T00:19:11"/>
    <d v="1899-12-30T00:19:11"/>
  </r>
  <r>
    <s v="INC000002642154"/>
    <s v="VPN IP - MPLS"/>
    <x v="5"/>
    <s v="GESTION HD"/>
    <s v="OSCAR A RAMIREZ SOTO"/>
    <s v="frp_kefern"/>
    <s v="3-Moderado/Limitado"/>
    <x v="1"/>
    <s v="Media"/>
    <x v="1"/>
    <s v="EMPRESA NACIONAL DE CERTIFICACIONES"/>
    <s v="HD | Eliminación de usuarios VPN SSL"/>
    <s v="28/02/2024 13:11:19"/>
    <s v="28/02/2024 13:16:12"/>
    <s v="Cerrado"/>
    <s v="CDP ANTIGUO 1"/>
    <s v="CDP ANTIGUO 2"/>
    <s v="28/02/2024 15:53:10"/>
    <s v="28/02/2024 23:50:00"/>
    <s v="PREVENTIVO: NO_x000a_CODIGO DE SERVICIO:_x000a_DIRECCION:_x000a_QUIEN REPORTA:Juan Carlos Isla Rodriguez (+56 9) 45912923_x000a_CONTACTO EN TERRENO:Juan Carlos Isla Rodriguez (+56 9) 45912923_x000a_REQUERIMIENTO:Favor, dar de baja los usuarios del siguiente listado._x000a__x000a_Usuario VPN_x000a__x000a_joh"/>
    <s v="Se realiza la eliminacion completa de los usuarios VPN SSL solicitados de nuestro FW perimetral."/>
    <d v="1899-12-30T00:00:00"/>
    <d v="1899-12-30T02:41:51"/>
    <d v="1899-12-30T02:41:51"/>
  </r>
  <r>
    <s v="INC000002642161"/>
    <s v="VPN IP - MPLS"/>
    <x v="7"/>
    <s v="GESTION HD"/>
    <s v="GUSTAVO AVILA VERA"/>
    <s v="frp_fpetro"/>
    <s v="3-Moderado/Limitado"/>
    <x v="1"/>
    <s v="Media"/>
    <x v="1"/>
    <s v="TRANSBANK S.A."/>
    <s v="HD/_x000a_Actualización de nombre de dominio DNS - Transba"/>
    <s v="28/02/2024 12:32:14"/>
    <s v="28/02/2024 12:33:09"/>
    <s v="Cerrado"/>
    <s v="CDP ANTIGUO 1"/>
    <s v="CDP ANTIGUO 2"/>
    <s v="28/02/2024 15:20:52"/>
    <s v="28/02/2024 23:50:00"/>
    <s v="PREVENTIVO: NO_x000a_CODIGO DE SERVICIO:_x000a_DIRECCION:_x000a_QUIEN REPORTA: Rodrigo Quiroz Silva 56 9 4110 7479_x000a_CONTACTO EN TERRENO: Rodrigo Quiroz Silva 56 9 4110 7479_x000a__x000a_REQUERIMIENTO:_x000a__x000a_Estimado Help Desk, buenas tardes._x000a__x000a_Favor su ayuda en actualizar los registros DNS"/>
    <s v="Se configuran los registros DNS"/>
    <d v="1899-12-30T00:35:45"/>
    <d v="1899-12-30T02:48:38"/>
    <d v="1899-12-30T02:12:53"/>
  </r>
  <r>
    <s v="INC000002642208"/>
    <s v="HOUSING"/>
    <x v="14"/>
    <s v="ADMINISTRADORES RESIDENTES"/>
    <s v="SEBASTIAN A JARA VIDAL"/>
    <s v="frp_jugonz"/>
    <s v="3-Moderado/Limitado"/>
    <x v="1"/>
    <s v="Media"/>
    <x v="1"/>
    <s v="VIRGIN MOBILE CHILE SPA"/>
    <s v="GESTION DATACENTER/ ACCESOS / VIRGIN MOBILE CHILE SPA"/>
    <s v="28/02/2024 12:14:39"/>
    <s v="28/02/2024 12:16:43"/>
    <s v="Cerrado"/>
    <s v="COMUNICACIONES"/>
    <s v="VPN IP - MPLS"/>
    <s v="28/02/2024 12:32:46"/>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08"/>
    <d v="1899-12-30T00:18:07"/>
    <d v="1899-12-30T00:08:59"/>
  </r>
  <r>
    <s v="INC000002642239"/>
    <s v="SAP"/>
    <x v="9"/>
    <s v="CLOUD SAP HANA"/>
    <s v="OSCAR A GUZMAN MEDIC"/>
    <s v="tct_oguzma"/>
    <s v="3-Moderado/Limitado"/>
    <x v="0"/>
    <s v="Baja"/>
    <x v="1"/>
    <s v="TELEFONICA GLOBAL TECHNOLOGY S.A.AGENCIA EN CHILE"/>
    <s v="Checklist Diarios 28.02.2024"/>
    <s v="28/02/2024 14:41:12"/>
    <s v="28/02/2024 14:41:44"/>
    <s v="Cerrado"/>
    <s v="TI"/>
    <s v="SERVICIOS DE HOSTING"/>
    <s v="28/02/2024 15:18:17"/>
    <s v="28/02/2024 23:50:00"/>
    <s v="ACMA-COAGRA-FRUSAN"/>
    <s v="Checklist enviados"/>
    <d v="1899-12-30T00:00:00"/>
    <d v="1899-12-30T00:37:05"/>
    <d v="1899-12-30T00:37:05"/>
  </r>
  <r>
    <s v="INC000002642259"/>
    <s v="HOUSING"/>
    <x v="14"/>
    <s v="BELIEVE"/>
    <s v="SEBASTIAN A JARA VIDAL"/>
    <s v="frp_dvilca"/>
    <s v="3-Moderado/Limitado"/>
    <x v="1"/>
    <s v="Media"/>
    <x v="1"/>
    <s v="TRANSUNION SOLUCIONES DE INFORMACION CHILE S.A."/>
    <s v="GESTION DATACENTER/ ACCESOS / TRANSUNION SOLUCIONES DE INFORMACION CHILE S.A."/>
    <s v="28/02/2024 15:54:58"/>
    <s v="28/02/2024 15:59:03"/>
    <s v="Cerrado"/>
    <s v="COMUNICACIONES"/>
    <s v="VPN IP - MPLS"/>
    <s v="28/02/2024 16:03:29"/>
    <s v="28/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2:36"/>
    <d v="1899-12-30T00:08:31"/>
    <d v="1899-12-30T00:05:55"/>
  </r>
  <r>
    <s v="INC000002642274"/>
    <s v="HOSTING VIRTUAL"/>
    <x v="18"/>
    <s v="DUOC TICKET PENDIENTES"/>
    <s v="CLAUDIO A GAJARDO GARRIDO"/>
    <s v="frp_disilv"/>
    <s v="3-Moderado/Limitado"/>
    <x v="0"/>
    <s v="Baja"/>
    <x v="1"/>
    <s v="FUNDACION INSTITUTO PROFESIONAL DUOC UC"/>
    <s v="REQ | DUOC | Urgencia: Media | Homologar BDD desde PRD a DEV y QA"/>
    <s v="28/02/2024 17:08:29"/>
    <s v="28/02/2024 17:10:32"/>
    <s v="Cerrado"/>
    <s v="CDP ANTIGUO 1"/>
    <s v="CDP ANTIGUO 2"/>
    <s v="29/02/2024 15:58:21"/>
    <s v="29/02/2024 23:50:00"/>
    <s v="De: Antonio Martinez Diaz &lt;amartinezdi@duoc.cl&gt; _x000a_Enviado el: miércoles, 28 de febrero de 2024 17:07_x000a_Para: Mesa TI &lt;mesa.ti@movistar.cl&gt;_x000a_CC: GERMÁN IGNACIO BAEZA GONZÁLEZ &lt;german.baeza@fractalia.es&gt;; Victor Sepulveda G &lt;victor.sepulvedag@telefonica.com&gt;_x000a_A"/>
    <s v="Se realiza homologación de schema SAI_DWHBI desde ADBDWHBIPRD a  bases de datos ADBDWHBIDEV y ADBDWHBIQAS"/>
    <d v="1899-12-30T21:51:41"/>
    <d v="1899-12-30T22:49:52"/>
    <d v="1899-12-30T00:58:11"/>
  </r>
  <r>
    <s v="INC000002642276"/>
    <s v="HOUSING"/>
    <x v="8"/>
    <s v="BELIEVE"/>
    <s v="JOSE G MARQUEZ MARCANO"/>
    <s v="frp_dvilca"/>
    <s v="3-Moderado/Limitado"/>
    <x v="1"/>
    <s v="Media"/>
    <x v="1"/>
    <s v="TELEFONICA EMPRESAS DE CHILE SA"/>
    <s v="GESTION DATACENTER/ ACCESOS / TELEFONICA EMPRESAS DE CHILE SA"/>
    <s v="28/02/2024 17:16:26"/>
    <s v="28/02/2024 17:17:41"/>
    <s v="Cerrado"/>
    <s v="COMUNICACIONES"/>
    <s v="VPN IP - MPLS"/>
    <s v="28/02/2024 20:45:47"/>
    <s v="28/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_x000a_ identificar"/>
    <s v="ACCESOS AUTORIZADOS"/>
    <d v="1899-12-30T03:13:42"/>
    <d v="1899-12-30T03:29:21"/>
    <d v="1899-12-30T00:15:39"/>
  </r>
  <r>
    <s v="INC000002642496"/>
    <s v="TICKET-INTELIGENTE"/>
    <x v="6"/>
    <s v="GESTION TI"/>
    <s v="PAUL A SEPULVEDA ALVAREZ"/>
    <s v="USR_TSIGHT"/>
    <s v="1-Extenso/Generalizado"/>
    <x v="0"/>
    <s v="Baja"/>
    <x v="3"/>
    <s v="RABIE HNOSLTDA"/>
    <s v="rabie001 - aranda_app01 TICKET AUTOMATICO"/>
    <s v="28/02/2024 13:48:05"/>
    <s v="28/02/2024 13:48:05"/>
    <s v="Cerrado"/>
    <s v="TRUESIGHT"/>
    <s v="TRUESIGHT"/>
    <s v="29/02/2024 15:34:49"/>
    <s v="29/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se solicita liberacion por parte de cliente ya que archivos corresponden a aplicativo de cliente"/>
    <d v="1899-12-31T01:08:38"/>
    <d v="1899-12-31T01:46:44"/>
    <d v="1899-12-30T00:38:06"/>
  </r>
  <r>
    <s v="INC000002642543"/>
    <s v="HOUSING"/>
    <x v="13"/>
    <s v="BELIEVE"/>
    <s v="RICARDO F ORELLANA MARDONES"/>
    <s v="frp_jcarri"/>
    <s v="3-Moderado/Limitado"/>
    <x v="1"/>
    <s v="Media"/>
    <x v="1"/>
    <s v="HDI SEGUROS S.A."/>
    <s v="GESTION DATACENTER/ ACCESOS /HDI SEGUROS S.A."/>
    <s v="28/02/2024 15:05:52"/>
    <s v="28/02/2024 15:08:23"/>
    <s v="Cerrado"/>
    <s v="CDP ANTIGUO 1"/>
    <s v="CDP ANTIGUO 2"/>
    <s v="28/02/2024 17:07:03"/>
    <s v="28/02/2024 23:50:00"/>
    <s v="EMPRESA:HDI SEGUROS S.A._x000a_CÓDIGO DE SERVICIO: _x000a_DIRECCIÓN:Av. Apoquindo #7071, Las Condes, Santiago_x000a_NOMBRE DE QUIEN REPORTA:Álvaro Ulloa Figueroa_x000a_TELÉFONO DE QUIEN REPORTA:962464224_x000a_NOMBRE DE CONTACTO EN TERRENO: _x000a_REQUERIMIENTO:Cambio de cintas_x000a_EQUIPOS ENE"/>
    <s v="ACCESOS AUTORIZADOS"/>
    <d v="1899-12-30T01:56:28"/>
    <d v="1899-12-30T02:01:11"/>
    <d v="1899-12-30T00:04:43"/>
  </r>
  <r>
    <s v="INC000002642562"/>
    <s v="TICKET-INTELIGENTE"/>
    <x v="4"/>
    <s v="GESTION TI"/>
    <s v="SERGIO ORELLANA"/>
    <s v="USR_TSIGHT"/>
    <s v="1-Extenso/Generalizado"/>
    <x v="0"/>
    <s v="Baja"/>
    <x v="3"/>
    <s v="TELEFONICA EMPRESAS DE CHILE SA"/>
    <s v="cmdb - aii_soc_01_clone TICKET AUTOMATICO"/>
    <s v="28/02/2024 14:57:33"/>
    <s v="28/02/2024 14:57:33"/>
    <s v="Cerrado"/>
    <s v="TI"/>
    <s v="ALMACENAMIENTO y RESPALDO"/>
    <s v="28/02/2024 16:37:13"/>
    <s v="28/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Buenas tardes estimados,_x000a__x000a_Junto con saludar, al momento de realizar revisión del servidor aii soc 01 clone, se detecta un 80.1% de consumo de RAM, _x000a_el proceso que consume mayor recurso corresponde a socdbad+, adjunto evidencia."/>
    <d v="1899-12-30T01:01:21"/>
    <d v="1899-12-30T01:39:40"/>
    <d v="1899-12-30T00:38:19"/>
  </r>
  <r>
    <s v="INC000002642602"/>
    <s v="HOUSING"/>
    <x v="14"/>
    <s v="BELIEVE"/>
    <s v="SEBASTIAN A JARA VIDAL"/>
    <s v="frp_jcarri"/>
    <s v="3-Moderado/Limitado"/>
    <x v="1"/>
    <s v="Media"/>
    <x v="1"/>
    <s v="TELEFONICA GLOBAL TECHNOLOGY S.A.AGENCIA EN CHILE"/>
    <s v="GESTION DATACENTER/ ACCESOS /TELEFONICA GLOBAL TECHNOLOGY S.A.AGENCIA EN CHILE"/>
    <s v="28/02/2024 15:41:40"/>
    <s v="28/02/2024 15:42:56"/>
    <s v="Cerrado"/>
    <s v="COMUNICACIONES"/>
    <s v="VPN IP - MPLS"/>
    <s v="28/02/2024 16:00:40"/>
    <s v="28/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4:24"/>
    <d v="1899-12-30T00:19:00"/>
    <d v="1899-12-30T00:14:36"/>
  </r>
  <r>
    <s v="INC000002642642"/>
    <s v="COMUNICACIONES"/>
    <x v="5"/>
    <s v="COMUNICACIONES DC"/>
    <s v="OSCAR A RAMIREZ SOTO"/>
    <s v="tct_oramir"/>
    <s v="3-Moderado/Limitado"/>
    <x v="1"/>
    <s v="Media"/>
    <x v="1"/>
    <s v="TELEFONICA GLOBAL TECHNOLOGY S.A.AGENCIA EN CHILE"/>
    <s v="Creación VPN site to Site Telefónica AWS UK"/>
    <s v="28/02/2024 15:53:23"/>
    <s v="28/02/2024 15:55:15"/>
    <s v="Cerrado"/>
    <s v="COMUNICACIONES"/>
    <s v="INTERNET"/>
    <s v="28/02/2024 17:39:22"/>
    <s v="28/02/2024 23:50:00"/>
    <s v="Creación VPN site to Site Telefónica AWS UK"/>
    <s v="Se genera nuevo tunel IPSEC hacia AWS IRLANDA a ambas ips publicas solicitadas, se realizan pruebas en conjunto con cliente de manera éxitosa, se cierra ticket."/>
    <d v="1899-12-30T00:00:00"/>
    <d v="1899-12-30T01:45:59"/>
    <d v="1899-12-30T01:45:59"/>
  </r>
  <r>
    <s v="INC000002642672"/>
    <s v="HOSTING VIRTUAL"/>
    <x v="6"/>
    <s v="SISTEMA OPERATIVO MICROSOFT"/>
    <s v="JAVIER CUEVAS"/>
    <s v="tct_jacuev"/>
    <s v="4-Menor/Localizado"/>
    <x v="0"/>
    <s v="Baja"/>
    <x v="1"/>
    <s v="TELEFONICA GLOBAL TECHNOLOGY S.A.AGENCIA EN CHILE"/>
    <s v="REPLICACIÓN AD PAINE"/>
    <s v="28/02/2024 17:22:23"/>
    <s v="28/02/2024 17:23:13"/>
    <s v="Cerrado"/>
    <s v="TI"/>
    <s v="SISTEMAS OPERATIVOS"/>
    <s v="28/02/2024 17:23:13"/>
    <s v="28/02/2024 23:50:00"/>
    <s v="REPLICACIÓN AD PAINE"/>
    <m/>
    <d v="1899-12-30T00:00:00"/>
    <d v="1899-12-30T00:00:50"/>
    <d v="1899-12-30T00:00:50"/>
  </r>
  <r>
    <s v="INC000002642689"/>
    <s v="VPN IP - MPLS"/>
    <x v="17"/>
    <s v="ADMINISTRADORES RESIDENTES"/>
    <s v="SEBASTIAN VILLENA"/>
    <s v="frp_joflor"/>
    <s v="3-Moderado/Limitado"/>
    <x v="1"/>
    <s v="Media"/>
    <x v="1"/>
    <s v="CEPECH S.A."/>
    <s v="GAMA | Restauración Winper"/>
    <s v="28/02/2024 18:12:41"/>
    <s v="28/02/2024 18:15:07"/>
    <s v="Cerrado"/>
    <s v="CDP ANTIGUO 1"/>
    <s v="CDP ANTIGUO 2"/>
    <s v="29/02/2024 17:41:41"/>
    <s v="29/02/2024 23:50:00"/>
    <s v="PREVENTIVO: NO_x000a_CODIGO DE SERVICIO: RESTAURACIONES._x000a_DIRECCION: -_x000a_QUIEN REPORTA: Cristian Peña |  (56 2) 2722 4842 | 569 9744 9576_x000a_CONTACTO EN TERRENO: Cristian Peña |   (56 2) 2722 4842  | 569 9744 9576_x000a_PROBLEMA: _x000a_REQUERIMIENTO:_x000a__x000a_Buenas tardes, favor nece"/>
    <s v="FASE RESOLUCIÓN Y RECUPERACIÓN_x000a__x000a_Se efectúa contacto con cliente: Cristian Peña_x000a__x000a_Teléfono de contacto: N/A_x000a__x000a_Acciones realizadas: Se entrega infomacion de respaldos activos_x000a__x000a_Solución paliativa o definitiva: N/A_x000a__x000a_Acciones de Mejora, Recomendaciones: N/A_x000a__x000a_Ca"/>
    <d v="1899-12-30T22:44:02"/>
    <d v="1899-12-30T23:29:00"/>
    <d v="1899-12-30T00:44:58"/>
  </r>
  <r>
    <s v="INC000002642696"/>
    <s v="HOUSING"/>
    <x v="14"/>
    <s v="BELIEVE"/>
    <s v="SEBASTIAN A JARA VIDAL"/>
    <s v="frp_jcarri"/>
    <s v="3-Moderado/Limitado"/>
    <x v="1"/>
    <s v="Media"/>
    <x v="1"/>
    <s v="TELEFONICA EMPRESAS DE CHILE SA"/>
    <s v="GESTION DATACENTER/ ACCESOS /TOD  Overtech"/>
    <s v="28/02/2024 18:49:00"/>
    <s v="28/02/2024 18:50:39"/>
    <s v="Cerrado"/>
    <s v="COMUNICACIONES"/>
    <s v="VPN IP - MPLS"/>
    <s v="28/02/2024 19:08:36"/>
    <s v="28/02/2024 23:50:00"/>
    <s v="EMPRESA:TOD  Overtech_x000a_CÓDIGO DE SERVICIO: _x000a_DIRECCIÓN:Calle San Martin #50, Santiago Centro, Santiago_x000a_NOMBRE DE QUIEN REPORTA:Roxana Gonzalez_x000a_TELÉFONO DE QUIEN REPORTA:961110921_x000a_NOMBRE DE CONTACTO EN TERRENO: _x000a_REQUERIMIENTO:revision de acceso Tarificador"/>
    <m/>
    <d v="1899-12-30T00:13:45"/>
    <d v="1899-12-30T00:19:36"/>
    <d v="1899-12-30T00:05:51"/>
  </r>
  <r>
    <s v="INC000002642699"/>
    <s v="HOUSING"/>
    <x v="8"/>
    <s v="BELIEVE"/>
    <s v="JOSE G MARQUEZ MARCANO"/>
    <s v="frp_jcarri"/>
    <s v="3-Moderado/Limitado"/>
    <x v="1"/>
    <s v="Media"/>
    <x v="1"/>
    <s v="HUAWEI CHILE S A"/>
    <s v="GESTION DATACENTER/ ACCESOS /HUAWEI CHILE S A"/>
    <s v="28/02/2024 19:00:28"/>
    <s v="28/02/2024 19:02:43"/>
    <s v="Cerrado"/>
    <s v="COMUNICACIONES"/>
    <s v="VPN IP - MPLS"/>
    <s v="28/02/2024 20:45:12"/>
    <s v="28/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s v="ACCESOS AUTORIZADOS"/>
    <d v="1899-12-30T01:40:04"/>
    <d v="1899-12-30T01:44:44"/>
    <d v="1899-12-30T00:04:40"/>
  </r>
  <r>
    <s v="INC000002642717"/>
    <s v="HOUSING"/>
    <x v="8"/>
    <s v="BELIEVE"/>
    <s v="FERNEY D GARZON PEÑA"/>
    <s v="frp_jcarri"/>
    <s v="3-Moderado/Limitado"/>
    <x v="1"/>
    <s v="Media"/>
    <x v="1"/>
    <s v="TELEFONICA EMPRESAS DE CHILE SA"/>
    <s v="GESTION DATACENTER/ ACCESOS /DXC"/>
    <s v="28/02/2024 15:53:20"/>
    <s v="28/02/2024 15:54:34"/>
    <s v="Cerrado"/>
    <s v="COMUNICACIONES"/>
    <s v="VPN IP - MPLS"/>
    <s v="28/02/2024 16:00:28"/>
    <s v="28/02/2024 23:50:00"/>
    <s v="EMPRESA:DXC_x000a_CÓDIGO DE SERVICIO: _x000a_DIRECCIÓN:AV. Presidente Prieto #226, Paine, Santiago_x000a_NOMBRE DE QUIEN REPORTA:Ferney Garzon_x000a_TELÉFONO DE QUIEN REPORTA:56 2 25774418_x000a_NOMBRE DE CONTACTO EN TERRENO: _x000a_REQUERIMIENTO:Traslado de caja con cintas _x000a_EQUIPOS ENERGI"/>
    <m/>
    <d v="1899-12-30T00:00:00"/>
    <d v="1899-12-30T00:07:08"/>
    <d v="1899-12-30T00:07:08"/>
  </r>
  <r>
    <s v="INC000002642806"/>
    <s v="HOUSING"/>
    <x v="11"/>
    <s v="APQ ACCESOS"/>
    <s v="ESTEBAN O BUSTOS CORNEJO"/>
    <s v="tct_ebusto"/>
    <s v="4-Menor/Localizado"/>
    <x v="0"/>
    <s v="Baja"/>
    <x v="1"/>
    <s v="TELEFONICA EMPRESAS DE CHILE SA"/>
    <s v="SUPERVISION Cruzada y mediciones opticas"/>
    <s v="28/02/2024 16:16:33"/>
    <s v="28/02/2024 16:18:53"/>
    <s v="Cerrado"/>
    <s v="CDP ANTIGUO 1"/>
    <s v="CDP ANTIGUO 2"/>
    <s v="28/02/2024 16:20:09"/>
    <s v="28/02/2024 23:50:00"/>
    <s v="SUPERVISION Cruzada y mediciones opticas"/>
    <s v="SUPERVISION CRQ/OK"/>
    <d v="1899-12-30T00:01:16"/>
    <d v="1899-12-30T00:03:36"/>
    <d v="1899-12-30T00:02:20"/>
  </r>
  <r>
    <s v="INC000002642808"/>
    <s v="HOUSING"/>
    <x v="11"/>
    <s v="APQ ACCESOS"/>
    <s v="ESTEBAN O BUSTOS CORNEJO"/>
    <s v="tct_ebusto"/>
    <s v="4-Menor/Localizado"/>
    <x v="0"/>
    <s v="Baja"/>
    <x v="1"/>
    <s v="TELEFONICA EMPRESAS DE CHILE SA"/>
    <s v="RONDA Y REVISION DE SALAS TECNICAS"/>
    <s v="28/02/2024 16:22:32"/>
    <s v="28/02/2024 16:23:38"/>
    <s v="Cerrado"/>
    <s v="CDP ANTIGUO 1"/>
    <s v="CDP ANTIGUO 2"/>
    <s v="28/02/2024 16:25:43"/>
    <s v="28/02/2024 23:50:00"/>
    <s v="RONDA Y REVISION DE SALAS TECNICAS"/>
    <s v="RONDA REALIZADA"/>
    <d v="1899-12-30T00:02:05"/>
    <d v="1899-12-30T00:03:11"/>
    <d v="1899-12-30T00:01:06"/>
  </r>
  <r>
    <s v="INC000002642810"/>
    <s v="VPN IP - MPLS"/>
    <x v="5"/>
    <s v="GESTION HD"/>
    <s v="OSCAR A RAMIREZ SOTO"/>
    <s v="frp_kefern"/>
    <s v="3-Moderado/Limitado"/>
    <x v="1"/>
    <s v="Media"/>
    <x v="1"/>
    <s v="HORTIFRUT S.A"/>
    <s v="HD | Configuración permiso VPN site to Site"/>
    <s v="28/02/2024 18:10:25"/>
    <s v="28/02/2024 18:12:30"/>
    <s v="Cerrado"/>
    <s v="CDP ANTIGUO 1"/>
    <s v="CDP ANTIGUO 2"/>
    <s v="29/02/2024 10:31:51"/>
    <s v="29/02/2024 23:50:00"/>
    <s v="PREVENTIVO: NO_x000a_CODIGO DE SERVICIO:_x000a_DIRECCION:_x000a_QUIEN REPORTA:Rodrigo von hausen +56 957139471_x000a_CONTACTO EN TERRENO:_x000a_PROBLEMA:_x000a_REQUERIMIENTO:Equipo, buenas tardes:_x000a__x000a_Junto con saludar, solicito de su ayuda para agregar nueva política para_x000a_que los usuarios VP"/>
    <s v="Estimados se genera nueva politica para que usuarios VPN SSL puedan alcanzar servidor 172.31.21.12 desde Hortifrut hacia AWS en Irlanda."/>
    <d v="1899-12-30T16:12:04"/>
    <d v="1899-12-30T16:21:26"/>
    <d v="1899-12-30T00:09:22"/>
  </r>
  <r>
    <s v="INC000002642812"/>
    <s v="HOUSING"/>
    <x v="11"/>
    <s v="APQ ACCESOS"/>
    <s v="ESTEBAN O BUSTOS CORNEJO"/>
    <s v="tct_ebusto"/>
    <s v="4-Menor/Localizado"/>
    <x v="0"/>
    <s v="Baja"/>
    <x v="1"/>
    <s v="TELEFONICA EMPRESAS DE CHILE SA"/>
    <s v="RONDA Y REVISION DE SALAS TECNICAS"/>
    <s v="28/02/2024 16:27:48"/>
    <s v="28/02/2024 16:29:42"/>
    <s v="Cerrado"/>
    <s v="CDP ANTIGUO 1"/>
    <s v="CDP ANTIGUO 2"/>
    <s v="28/02/2024 16:31:29"/>
    <s v="28/02/2024 23:50:00"/>
    <s v="RONDA Y REVISION DE SALAS TECNICAS"/>
    <s v="RONDA REALIZADA"/>
    <d v="1899-12-30T00:01:47"/>
    <d v="1899-12-30T00:03:41"/>
    <d v="1899-12-30T00:01:54"/>
  </r>
  <r>
    <s v="INC000002642814"/>
    <s v="VPN IP - MPLS"/>
    <x v="12"/>
    <s v="GESTION HD"/>
    <s v="DENISE CRUZAT ETCHEBERRY"/>
    <s v="frp_fpetro"/>
    <s v="3-Moderado/Limitado"/>
    <x v="1"/>
    <s v="Media"/>
    <x v="1"/>
    <s v="TELEFONICA GLOBAL TECHNOLOGY S.A.AGENCIA EN CHILE"/>
    <s v="HD/_x000a_Crear folio - Accesos permanentes sitios Movistar / Febrero 2024"/>
    <s v="28/02/2024 16:40:59"/>
    <s v="28/02/2024 16:44:00"/>
    <s v="Cerrado"/>
    <s v="CDP ANTIGUO 1"/>
    <s v="CDP ANTIGUO 2"/>
    <s v="28/02/2024 17:57:36"/>
    <s v="28/02/2024 23:50:00"/>
    <s v="PREVENTIVO: NO_x000a_CODIGO DE SERVICIO:_x000a_DIRECCION:_x000a_QUIEN REPORTA: Dayana Leiva Valenzuela +56 9 9451 9024_x000a_CONTACTO EN TERRENO: Dayana Leiva Valenzuela  +56 9 9451 9024_x000a_PROBLEMA:_x000a_REQUERIMIENTO:_x000a__x000a_Por favor crear folio de requerimiento para el cliente Comercial"/>
    <s v="Desde el 01 de enero de 2023, la figura de accesos permanentes no se deberá actualizar mas para clientes, salvo caso particulares como clientes residentes como Santander o clientes de uso de oficinas como SINACOFI, pero acogiéndonos al nuevo modelo de ac"/>
    <d v="1899-12-30T00:50:35"/>
    <d v="1899-12-30T01:16:37"/>
    <d v="1899-12-30T00:26:02"/>
  </r>
  <r>
    <s v="INC000002642823"/>
    <s v="HOUSING"/>
    <x v="11"/>
    <s v="APQ ACCESOS"/>
    <s v="ESTEBAN O BUSTOS CORNEJO"/>
    <s v="tct_ebusto"/>
    <s v="4-Menor/Localizado"/>
    <x v="0"/>
    <s v="Baja"/>
    <x v="1"/>
    <s v="TELEFONICA EMPRESAS DE CHILE SA"/>
    <s v="RONDA Y REVISION DE SALAS TECNICAS 17:00"/>
    <s v="28/02/2024 16:59:27"/>
    <s v="28/02/2024 17:00:52"/>
    <s v="Cerrado"/>
    <s v="CDP ANTIGUO 1"/>
    <s v="CDP ANTIGUO 2"/>
    <s v="28/02/2024 18:31:44"/>
    <s v="28/02/2024 23:50:00"/>
    <s v="RONDA Y REVISION DE SALAS TECNICAS 17:00"/>
    <s v="RONDA REALIZADA"/>
    <d v="1899-12-30T01:30:52"/>
    <d v="1899-12-30T01:32:17"/>
    <d v="1899-12-30T00:01:25"/>
  </r>
  <r>
    <s v="INC000002642830"/>
    <s v="VPN IP - MPLS"/>
    <x v="7"/>
    <s v="GESTION HD"/>
    <s v="EDUARDO J CAMACHO URDANETA"/>
    <s v="frp_fpetro"/>
    <s v="3-Moderado/Limitado"/>
    <x v="1"/>
    <s v="Media"/>
    <x v="1"/>
    <s v="TELEFONICA GLOBAL TECHNOLOGY S.A.AGENCIA EN CHILE"/>
    <s v="HD/RV: Recursos Expedition // C-19872399999_PROYECTO INTERNO // Mesa Automatización"/>
    <s v="28/02/2024 17:10:15"/>
    <s v="28/02/2024 17:12:20"/>
    <s v="Cerrado"/>
    <s v="TI"/>
    <s v="SISTEMAS OPERATIVOS"/>
    <s v="29/02/2024 21:06:09"/>
    <s v="29/02/2024 23:50:00"/>
    <s v="PREVENTIVO: NO_x000a_CODIGO DE SERVICIO:_x000a_DIRECCION:_x000a_QUIEN REPORTA: Eduardo José Camacho Urdaneta 56 9 4135 5459_x000a_CONTACTO EN TERRENO: Eduardo José Camacho Urdaneta 56 9 4135 5459_x000a_PROBLEMA:_x000a_REQUERIMIENTO:_x000a__x000a_@EDUARDO JOSE CAMACHO URDANETA, según lo conversado en s"/>
    <s v="SERVIDOR FUE ENTREGADO EL DÍA DE HOY"/>
    <d v="1899-12-31T02:56:59"/>
    <d v="1899-12-31T03:55:54"/>
    <d v="1899-12-30T00:58:55"/>
  </r>
  <r>
    <s v="INC000002642835"/>
    <s v="HOSTING VIRTUAL"/>
    <x v="18"/>
    <s v="DUOC TICKET AUTOMATICO"/>
    <s v="ALVARO ORTIZ"/>
    <s v="frp_eavend"/>
    <s v="3-Moderado/Limitado"/>
    <x v="0"/>
    <s v="Baja"/>
    <x v="1"/>
    <s v="FUNDACION INSTITUTO PROFESIONAL DUOC UC"/>
    <s v="DUOC|REQ|: Solicitud homologación tablas"/>
    <s v="28/02/2024 17:27:58"/>
    <s v="28/02/2024 17:33:08"/>
    <s v="Cerrado"/>
    <s v="CDP ANTIGUO 1"/>
    <s v="CDP ANTIGUO 2"/>
    <s v="28/02/2024 19:47:50"/>
    <s v="28/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la homologacion solicitada por cliente."/>
    <d v="1899-12-30T01:38:17"/>
    <d v="1899-12-30T02:19:52"/>
    <d v="1899-12-30T00:41:35"/>
  </r>
  <r>
    <s v="INC000002642877"/>
    <s v="VPN IP - MPLS"/>
    <x v="6"/>
    <s v="BELIEVE"/>
    <s v="GIOVANNI D ROCCO VALENZUELA"/>
    <s v="frp_jcruzy"/>
    <s v="4-Menor/Localizado"/>
    <x v="0"/>
    <s v="Baja"/>
    <x v="1"/>
    <s v="TELEFONICA CYBERSECURITY TECH CHILE SPA"/>
    <s v="REQ / SOC / Alarma de inactividad"/>
    <s v="29/02/2024 3:46:41"/>
    <s v="29/02/2024 3:48:15"/>
    <s v="Cerrado"/>
    <s v="CDP ANTIGUO 1"/>
    <s v="CDP ANTIGUO 2"/>
    <s v="29/02/2024 10:50:42"/>
    <s v="29/02/2024 23:50:00"/>
    <s v="PREVENTIVO: NO_x000a_CODIGO DE SERVICIO_x000a_DIRECCION:_x000a_COMUNA:_x000a_NOMBRE QUIEN REPORTA: Luciano Orellana Caniuqueo_x000a_TELEFONO QUIEN REPORTA: 56 9 8477 3982|_x000a_NOMBRE CONTACTO EN TERRENO:_x000a_TEFEFONO 1 CONTACTO EN TERRENO:_x000a_TELEFONO 2 CONTACTO EN TERRENO:_x000a_REQUERIMIENTO:Estima"/>
    <s v="Buenos Días._x000a__x000a_Según lo verificado, el equipo cuenta con comunicación hacia QRADAR, ip 10.10.100.84, la poca eventualidad de este, es por lo cual se ve con pocos “eventos” hacia Qradar. Lo recomendado para próximas solicitudes es que al menos podamos ver"/>
    <d v="1899-12-30T01:42:57"/>
    <d v="1899-12-30T07:04:01"/>
    <d v="1899-12-30T05:21:04"/>
  </r>
  <r>
    <s v="INC000002643013"/>
    <s v="HOUSING"/>
    <x v="14"/>
    <s v="BELIEVE"/>
    <s v="JAVIER J BRAVO CARVAJAL"/>
    <s v="frp_dvilca"/>
    <s v="3-Moderado/Limitado"/>
    <x v="1"/>
    <s v="Media"/>
    <x v="1"/>
    <s v="RIPLEY CHILE S.A."/>
    <s v="GESTION DATACENTER/ ACCESOS / RIPLEY CHILE S.A."/>
    <s v="28/02/2024 18:49:40"/>
    <s v="28/02/2024 18:52:31"/>
    <s v="Cerrado"/>
    <s v="COMUNICACIONES"/>
    <s v="VPN IP - MPLS"/>
    <s v="29/02/2024 1:12:05"/>
    <s v="29/02/2024 23:50:00"/>
    <s v="EMPRESA: RIPLEY CHILE S.A._x000a_CÓDIGO DE SERVICIO: _x000a_DIRECCIÓN:Calle San Martin #50, Santiago Centro, Santiago_x000a_NOMBRE DE QUIEN REPORTA:juan castro_x000a_TELÉFONO DE QUIEN REPORTA:994497727_x000a_NOMBRE DE CONTACTO EN TERRENO: _x000a_REQUERIMIENTO :  _x000a_Revision de equipo switch"/>
    <s v="accesos autorizados"/>
    <d v="1899-12-30T00:32:18"/>
    <d v="1899-12-30T06:22:25"/>
    <d v="1899-12-30T05:50:07"/>
  </r>
  <r>
    <s v="INC000002643042"/>
    <s v="HOUSING"/>
    <x v="11"/>
    <s v="APQ ACCESOS"/>
    <s v="JOSE G MARQUEZ MARCANO"/>
    <s v="tct_josmam"/>
    <s v="4-Menor/Localizado"/>
    <x v="0"/>
    <s v="Baja"/>
    <x v="1"/>
    <s v="TELEFONICA EMPRESAS DE CHILE SA"/>
    <s v="SUPERVISION: Conectar cable de red de Atalla"/>
    <s v="28/02/2024 22:55:11"/>
    <s v="28/02/2024 22:56:50"/>
    <s v="Cerrado"/>
    <s v="CDP ANTIGUO 1"/>
    <s v="CDP ANTIGUO 2"/>
    <s v="29/02/2024 0:07:04"/>
    <s v="29/02/2024 23:50:00"/>
    <s v="Conectar cable de red de Atalla"/>
    <s v="trabajo realizado"/>
    <d v="1899-12-30T01:10:00"/>
    <d v="1899-12-30T01:11:53"/>
    <d v="1899-12-30T00:01:53"/>
  </r>
  <r>
    <s v="INC000002643044"/>
    <s v="HOUSING"/>
    <x v="11"/>
    <s v="APQ ACCESOS"/>
    <s v="JOSE G MARQUEZ MARCANO"/>
    <s v="tct_josmam"/>
    <s v="4-Menor/Localizado"/>
    <x v="0"/>
    <s v="Baja"/>
    <x v="1"/>
    <s v="TELEFONICA EMPRESAS DE CHILE SA"/>
    <s v="SUPERVISION: REVISIÓN, DESCONEXIÓN Y CONEXIÓN DE CABLEADO UTP, FO, POR PÉRDIDA DE CONEXIÓN"/>
    <s v="28/02/2024 23:06:36"/>
    <s v="28/02/2024 23:07:24"/>
    <s v="Cerrado"/>
    <s v="CDP ANTIGUO 1"/>
    <s v="CDP ANTIGUO 2"/>
    <s v="29/02/2024 4:05:45"/>
    <s v="29/02/2024 23:50:00"/>
    <s v="REVISIÓN, DESCONEXIÓN Y CONEXIÓN DE CABLEADO UTP, FO, POR PÉRDIDA DE CONEXIÓN"/>
    <s v="INCIDENCIA RESTABLECIDA"/>
    <d v="1899-12-30T04:58:06"/>
    <d v="1899-12-30T04:59:09"/>
    <d v="1899-12-30T00:01:03"/>
  </r>
  <r>
    <s v="INC000002643046"/>
    <s v="HOUSING"/>
    <x v="11"/>
    <s v="APQ ACCESOS"/>
    <s v="JOSE G MARQUEZ MARCANO"/>
    <s v="tct_josmam"/>
    <s v="4-Menor/Localizado"/>
    <x v="0"/>
    <s v="Baja"/>
    <x v="1"/>
    <s v="TELEFONICA EMPRESAS DE CHILE SA"/>
    <s v="RONDA Y REVISION DE SALAS"/>
    <s v="29/02/2024 0:27:06"/>
    <s v="29/02/2024 0:27:43"/>
    <s v="Cerrado"/>
    <s v="CDP ANTIGUO 1"/>
    <s v="CDP ANTIGUO 2"/>
    <s v="29/02/2024 0:28:49"/>
    <s v="29/02/2024 23:50:00"/>
    <s v="RONDA Y REVISION DE SALAS"/>
    <s v="RONDAS REALIZADAS"/>
    <d v="1899-12-30T00:00:52"/>
    <d v="1899-12-30T00:01:43"/>
    <d v="1899-12-30T00:00:51"/>
  </r>
  <r>
    <s v="INC000002643051"/>
    <s v="HOUSING"/>
    <x v="11"/>
    <s v="APQ ACCESOS"/>
    <s v="JOSE G MARQUEZ MARCANO"/>
    <s v="tct_josmam"/>
    <s v="4-Menor/Localizado"/>
    <x v="0"/>
    <s v="Baja"/>
    <x v="1"/>
    <s v="TELEFONICA EMPRESAS DE CHILE SA"/>
    <s v="RONDA Y REVISION DE SALAS"/>
    <s v="29/02/2024 7:19:30"/>
    <s v="29/02/2024 7:20:30"/>
    <s v="Cerrado"/>
    <s v="CDP ANTIGUO 1"/>
    <s v="CDP ANTIGUO 2"/>
    <s v="29/02/2024 7:21:45"/>
    <s v="29/02/2024 23:50:00"/>
    <s v="RONDA Y REVISION DE SALAS"/>
    <s v="RONDAS REALIZADAS"/>
    <d v="1899-12-30T00:00:57"/>
    <d v="1899-12-30T00:02:15"/>
    <d v="1899-12-30T00:01:18"/>
  </r>
  <r>
    <s v="INC000002643107"/>
    <s v="HOUSING"/>
    <x v="8"/>
    <s v="BELIEVE"/>
    <s v="JOSE G MARQUEZ MARCANO"/>
    <s v="frp_jcarri"/>
    <s v="3-Moderado/Limitado"/>
    <x v="1"/>
    <s v="Media"/>
    <x v="1"/>
    <s v="TELEFONICA EMPRESAS DE CHILE SA"/>
    <s v="GESTION DATACENTER/ ACCESOS /DXC"/>
    <s v="28/02/2024 19:19:16"/>
    <s v="28/02/2024 19:20:19"/>
    <s v="Cerrado"/>
    <s v="COMUNICACIONES"/>
    <s v="VPN IP - MPLS"/>
    <s v="28/02/2024 20:44:37"/>
    <s v="28/02/2024 23:50:00"/>
    <s v="EMPRESA:DXC_x000a_CÓDIGO DE SERVICIO: _x000a_DIRECCIÓN:AV. Presidente Prieto #226, Paine, Santiago_x000a_NOMBRE DE QUIEN REPORTA:Cristóbal Reyes_x000a_TELÉFONO DE QUIEN REPORTA:987685102_x000a_NOMBRE DE CONTACTO EN TERRENO: _x000a_REQUERIMIENTO:REVISIÓN, DESCONEXIÓN Y CONEXIÓN DE CABLEADO"/>
    <s v="ACCESOS AUTORIZADOS"/>
    <d v="1899-12-30T01:15:52"/>
    <d v="1899-12-30T01:25:21"/>
    <d v="1899-12-30T00:09:29"/>
  </r>
  <r>
    <s v="INC000002643138"/>
    <s v="HOUSING"/>
    <x v="11"/>
    <s v="APQ ACCESOS"/>
    <s v="JOSE G MARQUEZ MARCANO"/>
    <s v="tct_josmam"/>
    <s v="4-Menor/Localizado"/>
    <x v="0"/>
    <s v="Baja"/>
    <x v="1"/>
    <s v="TELEFONICA EMPRESAS DE CHILE SA"/>
    <s v="SUPERVISION: Incidente Telefonica Chile-cambio de modulo cach"/>
    <s v="28/02/2024 22:12:38"/>
    <s v="28/02/2024 22:13:24"/>
    <s v="Cerrado"/>
    <s v="CDP ANTIGUO 1"/>
    <s v="CDP ANTIGUO 2"/>
    <s v="29/02/2024 0:18:37"/>
    <s v="29/02/2024 23:50:00"/>
    <s v="Incidente Telefonica Chile-cambio de modulo cach"/>
    <s v="INCIDENCIA RESTABLECIDA."/>
    <d v="1899-12-30T02:05:00"/>
    <d v="1899-12-30T02:05:59"/>
    <d v="1899-12-30T00:00:59"/>
  </r>
  <r>
    <s v="INC000002643144"/>
    <s v="HOUSING"/>
    <x v="11"/>
    <s v="APQ ACCESOS"/>
    <s v="JOSE G MARQUEZ MARCANO"/>
    <s v="tct_josmam"/>
    <s v="4-Menor/Localizado"/>
    <x v="0"/>
    <s v="Baja"/>
    <x v="1"/>
    <s v="TELEFONICA EMPRESAS DE CHILE SA"/>
    <s v="TOMA DE ALARMAS DE CLIENTES"/>
    <s v="29/02/2024 4:08:09"/>
    <s v="29/02/2024 4:08:53"/>
    <s v="Cerrado"/>
    <s v="CDP ANTIGUO 1"/>
    <s v="CDP ANTIGUO 2"/>
    <s v="29/02/2024 4:10:08"/>
    <s v="29/02/2024 23:50:00"/>
    <s v="TOMA DE ALARMAS DE CLIENTES"/>
    <s v="TOMA DE ALARMAS REALIZADAS"/>
    <d v="1899-12-30T00:00:57"/>
    <d v="1899-12-30T00:01:59"/>
    <d v="1899-12-30T00:01:02"/>
  </r>
  <r>
    <s v="INC000002643148"/>
    <s v="SAP"/>
    <x v="9"/>
    <s v="CLOUD SAP HANA"/>
    <s v="NICOLAS A SAAVEDRA EGUILUZ"/>
    <s v="tct_nsaave"/>
    <s v="4-Menor/Localizado"/>
    <x v="0"/>
    <s v="Baja"/>
    <x v="1"/>
    <s v="TELEFONICA EMPRESAS DE CHILE SA"/>
    <s v="Checklist Diario Clientes 29.02.24"/>
    <s v="29/02/2024 7:28:38"/>
    <s v="29/02/2024 7:30:00"/>
    <s v="Cerrado"/>
    <s v="Service"/>
    <s v="Internal"/>
    <s v="29/02/2024 7:30:32"/>
    <s v="29/02/2024 23:50:00"/>
    <s v="Se realiza Checklist Diario de los clientes; _x000a_HDC_x000a_NUTRISCO"/>
    <s v="Se realiza Checklist Diario de los clientes; _x000a_HDC_x000a_NUTRISCO"/>
    <d v="1899-12-30T00:00:00"/>
    <d v="1899-12-30T00:01:54"/>
    <d v="1899-12-30T00:01:54"/>
  </r>
  <r>
    <s v="INC000002643150"/>
    <s v="HOUSING"/>
    <x v="11"/>
    <s v="APQ ACCESOS"/>
    <s v="ESTEBAN O BUSTOS CORNEJO"/>
    <s v="tct_ebusto"/>
    <s v="4-Menor/Localizado"/>
    <x v="0"/>
    <s v="Baja"/>
    <x v="1"/>
    <s v="TELEFONICA EMPRESAS DE CHILE SA"/>
    <s v="Ronda y revisión de salas técnicas 08:00"/>
    <s v="29/02/2024 8:05:46"/>
    <s v="29/02/2024 8:07:03"/>
    <s v="Cerrado"/>
    <s v="CDP ANTIGUO 1"/>
    <s v="CDP ANTIGUO 2"/>
    <s v="29/02/2024 9:10:09"/>
    <s v="29/02/2024 23:50:00"/>
    <s v="Ronda y revisión de salas técnicas 08:00"/>
    <s v="RONDA REALIZADA"/>
    <d v="1899-12-30T01:03:06"/>
    <d v="1899-12-30T01:04:23"/>
    <d v="1899-12-30T00:01:17"/>
  </r>
  <r>
    <s v="INC000002643262"/>
    <s v="TICKET-INTELIGENTE"/>
    <x v="6"/>
    <s v="GESTION TI"/>
    <s v="PAUL A SEPULVEDA ALVAREZ"/>
    <s v="USR_TSIGHT"/>
    <s v="1-Extenso/Generalizado"/>
    <x v="0"/>
    <s v="Baja"/>
    <x v="3"/>
    <s v="COAGRA S A"/>
    <s v="coagra01 - sap_prod_e_vm TICKET AUTOMATICO"/>
    <s v="28/02/2024 22:06:37"/>
    <s v="28/02/2024 22:06:37"/>
    <s v="Cerrado"/>
    <s v="TRUESIGHT"/>
    <s v="TRUESIGHT"/>
    <s v="29/02/2024 11:54:02"/>
    <s v="2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recursos por ejecucion de procesos SAP en servidor. comportamiento esperado, se mantiene en observacion._x000a_se solicita modificacion de umbral a objetos de monitoreo con folio INC000002643771"/>
    <d v="1899-12-30T13:45:19"/>
    <d v="1899-12-30T13:47:25"/>
    <d v="1899-12-30T00:02:06"/>
  </r>
  <r>
    <s v="INC000002643507"/>
    <s v="HOUSING"/>
    <x v="14"/>
    <s v="BELIEVE"/>
    <s v="SEBASTIAN A JARA VIDAL"/>
    <s v="frp_xgambo"/>
    <s v="3-Moderado/Limitado"/>
    <x v="1"/>
    <s v="Media"/>
    <x v="1"/>
    <s v="TELEFONICA GLOBAL TECHNOLOGY S.A.AGENCIA EN CHILE"/>
    <s v="GESTION DATACENTER/ ACCESOS / TELEFONICA GLOBAL TECHNOLOGY S.A.AGENCIA EN CHILE"/>
    <s v="29/02/2024 8:45:46"/>
    <s v="29/02/2024 8:48:01"/>
    <s v="Cerrado"/>
    <s v="COMUNICACIONES"/>
    <s v="VPN IP - MPLS"/>
    <s v="29/02/2024 8:58:20"/>
    <s v="29/02/2024 23:50:00"/>
    <s v="EMPRESA: TELEFONICA GLOBAL TECHNOLOGY S.A.AGENCIA EN CHILE_x000a_CÓDIGO DE SERVICIO: _x000a_DIRECCIÓN:Calle San Martin #50, Santiago Centro, Santiago_x000a_NOMBRE DE QUIEN REPORTA:Manuel Maita_x000a_TELÉFONO DE QUIEN REPORTA:  56974138322_x000a_NOMBRE DE CONTACTO EN TERRENO: _x000a_REQUERI"/>
    <m/>
    <d v="1899-12-30T00:06:41"/>
    <d v="1899-12-30T00:12:34"/>
    <d v="1899-12-30T00:05:53"/>
  </r>
  <r>
    <s v="INC000002643551"/>
    <s v="VPN IP - MPLS"/>
    <x v="18"/>
    <s v="GESTION HD"/>
    <s v="CRISTOBAL I REYES DELGADO"/>
    <s v="frp_pcamay"/>
    <s v="3-Moderado/Limitado"/>
    <x v="1"/>
    <s v="Media"/>
    <x v="1"/>
    <s v="TELEFONICA GLOBAL TECHNOLOGY S.A.AGENCIA EN CHILE"/>
    <s v="HD/Re: Lentitud Motor BD 10.233.49.6||FOLIO INC000002641821||APERTURA"/>
    <s v="29/02/2024 10:18:56"/>
    <s v="29/02/2024 10:20:13"/>
    <s v="Cerrado"/>
    <s v="TI"/>
    <s v="BASES DE DATOS"/>
    <s v="29/02/2024 17:03:32"/>
    <s v="29/02/2024 23:50:00"/>
    <s v="PREVENTIVO: NO_x000a_CODIGO DE SERVICIO:_x000a_DIRECCION:_x000a_QUIEN REPORTA: cristobal.reyes_x000a_CONTACTO EN TERRENO:_x000a_PROBLEMA:_x000a_REQUERIMIENTO:Favor su apoyo en la creación de un ticket por el siguiente_x000a_requerimiento:_x000a__x000a_“Necesitamos un nuevo estatus porque la máquina TGESTION"/>
    <s v="Se envió analisis durante la mañana con todo el detalle encontrado de la lentitud reportada y las recomendaciones que pueden ser aplicadas. A no obtener feedback, se cierra ticket."/>
    <d v="1899-12-30T06:30:53"/>
    <d v="1899-12-30T06:44:36"/>
    <d v="1899-12-30T00:13:43"/>
  </r>
  <r>
    <s v="INC000002643564"/>
    <s v="HOUSING"/>
    <x v="13"/>
    <s v="BELIEVE"/>
    <s v="RENE E VILLEGAS CARREÑO"/>
    <s v="frp_jcarri"/>
    <s v="3-Moderado/Limitado"/>
    <x v="1"/>
    <s v="Media"/>
    <x v="1"/>
    <s v="BANCO SANTANDER CHILE 1"/>
    <s v="GESTION DATACENTER/ ACCESOS /BANCO SANTANDER CHILE 1"/>
    <s v="29/02/2024 10:39:37"/>
    <s v="29/02/2024 10:40:49"/>
    <s v="Cerrado"/>
    <s v="ACCESO"/>
    <s v="CLIENTE"/>
    <s v="29/02/2024 12:45:04"/>
    <s v="29/02/2024 23:50:00"/>
    <s v="EMPRESA:BANCO SANTANDER CHILE 1_x000a_CÓDIGO DE SERVICIO: _x000a_DIRECCIÓN:Av. Apoquindo #7071, Las Condes, Santiago_x000a_NOMBRE DE QUIEN REPORTA:Christian Tapia_x000a_TELÉFONO DE QUIEN REPORTA:56981568202_x000a_NOMBRE DE CONTACTO EN TERRENO: _x000a_REQUERIMIENTO:Decomiso equipo rack J2,H"/>
    <s v="Se efectúa contacto con cliente: no aplica_x000a_Teléfono de contacto:no aplica_x000a_Acciones realizadas: accesos autorizados_x000a_Solución paliativa o definitiva: no aplica_x000a_Acciones de Mejora, Recomendaciones:no aplica"/>
    <d v="1899-12-30T01:31:16"/>
    <d v="1899-12-30T02:05:27"/>
    <d v="1899-12-30T00:34:11"/>
  </r>
  <r>
    <s v="INC000002643590"/>
    <s v="HOUSING"/>
    <x v="8"/>
    <s v="ADMINISTRADORES RESIDENTES"/>
    <s v="FERNEY D GARZON PEÑA"/>
    <s v="frp_jugonz"/>
    <s v="3-Moderado/Limitado"/>
    <x v="1"/>
    <s v="Media"/>
    <x v="1"/>
    <s v="CENTRO DE COMPENSACION AUTOMATIZADO S A"/>
    <s v="GESTION DATACENTER/ ACCESOS / CENTRO DE COMPENSACION AUTOMATIZADO S A"/>
    <s v="29/02/2024 11:09:18"/>
    <s v="29/02/2024 11:11:18"/>
    <s v="Cerrado"/>
    <s v="COMUNICACIONES"/>
    <s v="VPN IP - MPLS"/>
    <s v="29/02/2024 15:34:51"/>
    <s v="29/02/2024 23:50:00"/>
    <s v="EMPRESA: CENTRO DE COMPENSACION AUTOMATIZADO S A_x000a_CÓDIGO DE SERVICIO: _x000a_DIRECCIÓN: Av. Presidente Prieto #226, Paine, Santiago_x000a_NOMBRE DE QUIEN REPORTA: Jorge Mascaró V._x000a_TELÉFONO DE QUIEN REPORTA: 56 9 84182315_x000a_NOMBRE DE CONTACTO EN TERRENO: Jorge Mascaró V"/>
    <m/>
    <d v="1899-12-30T04:08:47"/>
    <d v="1899-12-30T04:25:33"/>
    <d v="1899-12-30T00:16:46"/>
  </r>
  <r>
    <s v="INC000002643596"/>
    <s v="HOUSING"/>
    <x v="13"/>
    <s v="BELIEVE"/>
    <s v="RENE E VILLEGAS CARREÑO"/>
    <s v="frp_jcarri"/>
    <s v="3-Moderado/Limitado"/>
    <x v="1"/>
    <s v="Media"/>
    <x v="1"/>
    <s v="TELEFONICA EMPRESAS DE CHILE SA"/>
    <s v="GESTION DATACENTER/ ACCESOS /TELEFONICA EMPRESAS DE CHILE SA"/>
    <s v="29/02/2024 11:08:29"/>
    <s v="29/02/2024 11:09:41"/>
    <s v="Cerrado"/>
    <s v="ACCESO"/>
    <s v="CLIENTE"/>
    <s v="29/02/2024 12:44:28"/>
    <s v="29/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o aplica_x000a_Teléfono de contacto:no aplica_x000a_Acciones realizadas:accesos autorizados_x000a_Solución paliativa o definitiva:no aplica_x000a_Acciones de Mejora, Recomendaciones:no aplica"/>
    <d v="1899-12-30T01:30:05"/>
    <d v="1899-12-30T01:35:59"/>
    <d v="1899-12-30T00:05:54"/>
  </r>
  <r>
    <s v="INC000002643600"/>
    <s v="VPN IP - MPLS"/>
    <x v="9"/>
    <s v="GESTION HD"/>
    <s v="EWALD R GALAZ MILLALEO"/>
    <s v="frp_fpetro"/>
    <s v="3-Moderado/Limitado"/>
    <x v="1"/>
    <s v="Media"/>
    <x v="1"/>
    <s v="ACMA S.A."/>
    <s v="HD/_x000a_RE: Requerimiento Basis SAP"/>
    <s v="29/02/2024 11:10:01"/>
    <s v="29/02/2024 11:13:00"/>
    <s v="Cerrado"/>
    <s v="Service"/>
    <s v="Internal"/>
    <s v="29/02/2024 15:28:33"/>
    <s v="29/02/2024 23:50:00"/>
    <s v="PREVENTIVO: NO_x000a_CODIGO DE SERVICIO:_x000a_DIRECCION:_x000a_QUIEN REPORTA: Ewald Galaz Millaleo  Ewald Galaz Millaleo _x000a_CONTACTO EN TERRENO: Ewald Galaz Millaleo  Ewald Galaz Millaleo _x000a_ _x000a_REQUERIMIENTO:_x000a__x000a__x000a_Solicito soporte para SAP. En DEV hay un desarrollo que no puedo"/>
    <s v="Estimados,_x000a__x000a_Se adjunta correo de respuesta enviado al cliente._x000a__x000a_Saludos."/>
    <d v="1899-12-30T00:01:07"/>
    <d v="1899-12-30T04:18:32"/>
    <d v="1899-12-30T04:17:25"/>
  </r>
  <r>
    <s v="INC000002643604"/>
    <s v="HOUSING"/>
    <x v="14"/>
    <s v="BELIEVE"/>
    <s v="SEBASTIAN A JARA VIDAL"/>
    <s v="frp_jcarri"/>
    <s v="3-Moderado/Limitado"/>
    <x v="1"/>
    <s v="Media"/>
    <x v="1"/>
    <s v="TELEFONICA GLOBAL TECHNOLOGY S.A.AGENCIA EN CHILE"/>
    <s v="GESTION DATACENTER/ ACCESOS /TELEFONICA GLOBAL TECHNOLOGY S.A.AGENCIA EN CHILE"/>
    <s v="29/02/2024 11:18:02"/>
    <s v="29/02/2024 11:19:17"/>
    <s v="Cerrado"/>
    <s v="COMUNICACIONES"/>
    <s v="VPN IP - MPLS"/>
    <s v="29/02/2024 11:33:52"/>
    <s v="29/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7:01"/>
    <d v="1899-12-30T00:15:50"/>
    <d v="1899-12-30T00:08:49"/>
  </r>
  <r>
    <s v="INC000002643609"/>
    <s v="HOUSING"/>
    <x v="11"/>
    <s v="APQ ACCESOS"/>
    <s v="ESTEBAN O BUSTOS CORNEJO"/>
    <s v="tct_ebusto"/>
    <s v="4-Menor/Localizado"/>
    <x v="0"/>
    <s v="Baja"/>
    <x v="1"/>
    <s v="TELEFONICA EMPRESAS DE CHILE SA"/>
    <s v="TOMDA DE ALARMAS DE CLIENTES 09:00"/>
    <s v="29/02/2024 9:10:21"/>
    <s v="29/02/2024 9:11:26"/>
    <s v="Cerrado"/>
    <s v="CDP ANTIGUO 1"/>
    <s v="CDP ANTIGUO 2"/>
    <s v="29/02/2024 11:11:09"/>
    <s v="29/02/2024 23:50:00"/>
    <s v="TOMDA DE ALARMAS DE CLIENTES 09:00"/>
    <s v="TOMA DE ALARMAS REALIZADA"/>
    <d v="1899-12-30T02:59:43"/>
    <d v="1899-12-30T02:00:48"/>
    <d v="1899-12-30T00:01:05"/>
  </r>
  <r>
    <s v="INC000002643614"/>
    <s v="VPN IP - MPLS"/>
    <x v="6"/>
    <s v="BELIEVE"/>
    <s v="ALEJANDRO ACEVEDO VALENZUELA"/>
    <s v="frp_xgambo"/>
    <s v="4-Menor/Localizado"/>
    <x v="0"/>
    <s v="Baja"/>
    <x v="1"/>
    <s v="TELEFONICA CYBERSECURITY TECH CHILE SPA"/>
    <s v="REQ / SOC / Solicitud de cambio de clave d VPN"/>
    <s v="29/02/2024 10:07:14"/>
    <s v="29/02/2024 10:08:41"/>
    <s v="Cerrado"/>
    <s v="CDP ANTIGUO 1"/>
    <s v="CDP ANTIGUO 2"/>
    <s v="29/02/2024 12:48:08"/>
    <s v="29/02/2024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s v="realizado Reseteo de password usuario. se verifica con usuario el cual informa que se encuentra operativo. se procede a cierre de ticket."/>
    <d v="1899-12-30T02:25:25"/>
    <d v="1899-12-30T02:40:54"/>
    <d v="1899-12-30T00:15:29"/>
  </r>
  <r>
    <s v="INC000002643617"/>
    <s v="VPN IP - MPLS"/>
    <x v="2"/>
    <s v="BELIEVE"/>
    <s v="SEBASTIAN A JARA VIDAL"/>
    <s v="frp_ylaraq"/>
    <s v="4-Menor/Localizado"/>
    <x v="0"/>
    <s v="Baja"/>
    <x v="1"/>
    <s v="CELULOSA ARAUCO Y CONSTITUCION S A"/>
    <s v="MESA/GAMA/RETIRO DE CINTAS MAGNETICA"/>
    <s v="29/02/2024 11:14:52"/>
    <s v="29/02/2024 11:16:59"/>
    <s v="Cerrado"/>
    <s v="COMUNICACIONES"/>
    <s v="VPN IP - MPLS"/>
    <s v="29/02/2024 17:18:30"/>
    <s v="29/02/2024 23:50:00"/>
    <s v="PREVENTIVO: _x000a_CODIGO DE SERVICIO:VPF1562656_x000a_DIRECCION: San Martin 50, Santiago, Santiago_x000a_QUIEN REPORTA:JOSE MALDONADO 995388913_x000a_CONTACTO EN TERRENO:JOSE MALDONADO 995388913_x000a_PROBLEMA:_x000a_REQUERIMIENTO:RETIRO DE CINTAS MAGNETICAS_x000a_EQUIPOS ENERGIZADO/REINICIADO:"/>
    <m/>
    <d v="1899-12-30T05:29:34"/>
    <d v="1899-12-30T06:03:38"/>
    <d v="1899-12-30T00:34:04"/>
  </r>
  <r>
    <s v="INC000002643623"/>
    <s v="HOSTING VIRTUAL"/>
    <x v="18"/>
    <s v="DUOC TICKET AUTOMATICO"/>
    <s v="ALVARO ORTIZ"/>
    <s v="frp_eavend"/>
    <s v="3-Moderado/Limitado"/>
    <x v="0"/>
    <s v="Baja"/>
    <x v="1"/>
    <s v="FUNDACION INSTITUTO PROFESIONAL DUOC UC"/>
    <s v="DUOC|REQ|Eliminar sesión pegada en SEQUENCER_GENERAL_INTEGRACION"/>
    <s v="29/02/2024 10:31:39"/>
    <s v="29/02/2024 10:33:12"/>
    <s v="Cerrado"/>
    <s v="CDP ANTIGUO 1"/>
    <s v="CDP ANTIGUO 2"/>
    <s v="29/02/2024 13:40:55"/>
    <s v="29/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limina la session pegada."/>
    <d v="1899-12-30T03:01:46"/>
    <d v="1899-12-30T03:09:16"/>
    <d v="1899-12-30T00:07:30"/>
  </r>
  <r>
    <s v="INC000002643691"/>
    <s v="HOUSING"/>
    <x v="11"/>
    <s v="APQ ACCESOS"/>
    <s v="ESTEBAN O BUSTOS CORNEJO"/>
    <s v="tct_ebusto"/>
    <s v="2-Significativo/Amplio"/>
    <x v="2"/>
    <s v="Alta"/>
    <x v="1"/>
    <s v="TELEFONICA EMPRESAS DE CHILE SA"/>
    <s v="SUPERVISION INCIDENTE HUAWEI 12:05"/>
    <s v="29/02/2024 13:43:30"/>
    <s v="29/02/2024 13:45:25"/>
    <s v="Cerrado"/>
    <s v="CDP ANTIGUO 1"/>
    <s v="CDP ANTIGUO 2"/>
    <s v="29/02/2024 13:47:17"/>
    <s v="29/02/2024 23:50:00"/>
    <s v="SUPERVISION INCIDENTE HUAWEI 12:05"/>
    <s v="INCIDENCIA RESTABLECIDA"/>
    <d v="1899-12-30T00:01:52"/>
    <d v="1899-12-30T00:03:47"/>
    <d v="1899-12-30T00:01:55"/>
  </r>
  <r>
    <s v="INC000002643742"/>
    <s v="HOUSING"/>
    <x v="0"/>
    <s v="APQ ACCESOS"/>
    <s v="CARLOS F ARAYA RAMIREZ"/>
    <s v="tct_cararr"/>
    <s v="4-Menor/Localizado"/>
    <x v="0"/>
    <s v="Baja"/>
    <x v="3"/>
    <s v="TELEFONICA CYBERSECURITY TECH CHILE SPA"/>
    <s v="TOMA DE ALARMAS"/>
    <s v="29/02/2024 10:11:12"/>
    <s v="29/02/2024 10:22:40"/>
    <s v="Cerrado"/>
    <s v="CDP ANTIGUO 1"/>
    <s v="CDP ANTIGUO 2"/>
    <s v="29/02/2024 11:13:27"/>
    <s v="29/02/2024 23:50:00"/>
    <s v="TIC 7, 8 Y MDA"/>
    <s v="TICKET CREADO POR ERROR"/>
    <d v="1899-12-30T00:00:04"/>
    <d v="1899-12-30T01:02:15"/>
    <d v="1899-12-30T01:02:11"/>
  </r>
  <r>
    <s v="INC000002643746"/>
    <s v="INFRAESTRUCTURA DC"/>
    <x v="16"/>
    <s v="APQ ACCESOS"/>
    <s v="JONATHAN A MARQUEZ ASTENGO"/>
    <s v="tct_jmarqu"/>
    <s v="4-Menor/Localizado"/>
    <x v="0"/>
    <s v="Baja"/>
    <x v="0"/>
    <s v="TELEFONICA CYBERSECURITY TECH CHILE SPA"/>
    <s v="SUPERVISION TECH/CRQ 83435"/>
    <s v="29/02/2024 10:29:20"/>
    <s v="29/02/2024 10:30:03"/>
    <s v="Cerrado"/>
    <s v="CDP ANTIGUO 1"/>
    <s v="CDP ANTIGUO 2"/>
    <s v="29/02/2024 17:22:11"/>
    <s v="29/02/2024 23:50:00"/>
    <s v="PREVENTIVO: NO_x000a_CÓDIGO DE SERVICIO:_x000a_DIRECCIÓN:  DCSM_x000a_QUIEN REPORTA: RENE VILLEGAS_x000a_CONTACTO EN TERRENO: DC OPERADOR N1_x000a_PROBLEMA: INGRESO EQUIPO_x000a_REQUERIMIENTO: INGRESO DE EQUIPAMIENTO TIC 6 RACK F5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r>
  <r>
    <s v="INC000002643777"/>
    <s v="BACKUP ON DEMAND"/>
    <x v="4"/>
    <s v="OPERACION N1"/>
    <s v="GONZALO MENDOZA MARTINEZ"/>
    <s v="tct_gmendo"/>
    <s v="4-Menor/Localizado"/>
    <x v="0"/>
    <s v="Baja"/>
    <x v="3"/>
    <s v="TELEFONICA GLOBAL TECHNOLOGY S.A.AGENCIA EN CHILE"/>
    <s v="Reemplazo de clientes en regimen de respaldo VDC"/>
    <s v="29/02/2024 12:21:24"/>
    <s v="29/02/2024 12:25:53"/>
    <s v="Cerrado"/>
    <s v="TRUESIGHT"/>
    <s v="TRUESIGHT"/>
    <s v="29/02/2024 14:10:22"/>
    <s v="29/02/2024 23:50:00"/>
    <s v="Debido a renombre de servidores virtuales, a petición de Ángel Castro, se añade nuevos clientes a respaldo c4-dc01-pa.tic.cl - c4-dc02-pa.tic.cl - c4-dc03-pa.tic.cl"/>
    <s v="FASE RESOLUCIÓN Y RECUPERACIÓN_x000a__x000a_Se efectúa contacto con cliente: NN_x000a__x000a_Teléfono de contacto: NN_x000a__x000a_Acciones realizadas: Eliminación y posterior adición de cliente a politica de respaldo, debido a renombramiento de cliente en regimen de respaldo_x000a__x000a_Solución pal"/>
    <d v="1899-12-30T00:00:00"/>
    <d v="1899-12-30T01:48:58"/>
    <d v="1899-12-30T01:48:58"/>
  </r>
  <r>
    <s v="INC000002643788"/>
    <s v="HOSTING VIRTUAL"/>
    <x v="6"/>
    <s v="SISTEMA OPERATIVO MICROSOFT"/>
    <s v="JAVIER CUEVAS"/>
    <s v="tct_jacuev"/>
    <s v="4-Menor/Localizado"/>
    <x v="0"/>
    <s v="Baja"/>
    <x v="1"/>
    <s v="TELEFONICA GLOBAL TECHNOLOGY S.A.AGENCIA EN CHILE"/>
    <s v="PROBLEMAS UPDATE"/>
    <s v="29/02/2024 12:59:03"/>
    <s v="29/02/2024 12:59:21"/>
    <s v="Cerrado"/>
    <s v="TI"/>
    <s v="SISTEMAS OPERATIVOS"/>
    <s v="29/02/2024 13:01:41"/>
    <s v="29/02/2024 23:50:00"/>
    <m/>
    <s v="OK"/>
    <d v="1899-12-30T00:00:00"/>
    <d v="1899-12-30T00:02:38"/>
    <d v="1899-12-30T00:02:38"/>
  </r>
  <r>
    <s v="INC000002643789"/>
    <s v="HOSTING VIRTUAL"/>
    <x v="6"/>
    <s v="SISTEMA OPERATIVO MICROSOFT"/>
    <s v="JAVIER CUEVAS"/>
    <s v="tct_jacuev"/>
    <s v="2-Significativo/Amplio"/>
    <x v="2"/>
    <s v="Alta"/>
    <x v="3"/>
    <s v="TELEFONICA GLOBAL TECHNOLOGY S.A.AGENCIA EN CHILE"/>
    <s v=":ACTUALIZACIÓN DE HOSTING INC000002638141"/>
    <s v="29/02/2024 12:59:30"/>
    <s v="29/02/2024 12:59:45"/>
    <s v="Cerrado"/>
    <s v="TI"/>
    <s v="SISTEMAS OPERATIVOS"/>
    <s v="29/02/2024 13:02:46"/>
    <s v="29/02/2024 23:50:00"/>
    <s v=":ACTUALIZACIÓN DE HOSTING INC000002638141"/>
    <s v="OK"/>
    <d v="1899-12-30T00:00:00"/>
    <d v="1899-12-30T00:03:16"/>
    <d v="1899-12-30T00:03:16"/>
  </r>
  <r>
    <s v="INC000002643790"/>
    <s v="HOSTING VIRTUAL"/>
    <x v="6"/>
    <s v="SISTEMA OPERATIVO MICROSOFT"/>
    <s v="JAVIER CUEVAS"/>
    <s v="tct_jacuev"/>
    <s v="4-Menor/Localizado"/>
    <x v="0"/>
    <s v="Baja"/>
    <x v="1"/>
    <s v="TELEFONICA GLOBAL TECHNOLOGY S.A.AGENCIA EN CHILE"/>
    <s v="Server Health Report"/>
    <s v="29/02/2024 12:59:54"/>
    <s v="29/02/2024 13:00:20"/>
    <s v="Cerrado"/>
    <s v="TI"/>
    <s v="SISTEMAS OPERATIVOS"/>
    <s v="29/02/2024 13:04:59"/>
    <s v="29/02/2024 23:50:00"/>
    <s v="Server Health Report"/>
    <s v="OK"/>
    <d v="1899-12-30T00:00:00"/>
    <d v="1899-12-30T00:05:05"/>
    <d v="1899-12-30T00:05:05"/>
  </r>
  <r>
    <s v="INC000002643791"/>
    <s v="HOSTING VIRTUAL"/>
    <x v="6"/>
    <s v="SISTEMA OPERATIVO MICROSOFT"/>
    <s v="JAVIER CUEVAS"/>
    <s v="tct_jacuev"/>
    <s v="4-Menor/Localizado"/>
    <x v="0"/>
    <s v="Baja"/>
    <x v="1"/>
    <s v="TELEFONICA GLOBAL TECHNOLOGY S.A.AGENCIA EN CHILE"/>
    <s v="Partnership g"/>
    <s v="29/02/2024 13:00:31"/>
    <s v="29/02/2024 13:00:54"/>
    <s v="Cerrado"/>
    <s v="TI"/>
    <s v="SISTEMAS OPERATIVOS"/>
    <s v="29/02/2024 13:04:08"/>
    <s v="29/02/2024 23:50:00"/>
    <s v="Partnership"/>
    <s v="OK"/>
    <d v="1899-12-30T00:00:00"/>
    <d v="1899-12-30T00:03:37"/>
    <d v="1899-12-30T00:03:37"/>
  </r>
  <r>
    <s v="INC000002643870"/>
    <s v="TICKET-INTELIGENTE"/>
    <x v="7"/>
    <s v="GESTION TI"/>
    <s v="GUSTAVO AVILA VERA"/>
    <s v="USR_TSIGHT"/>
    <s v="1-Extenso/Generalizado"/>
    <x v="0"/>
    <s v="Baja"/>
    <x v="3"/>
    <s v="TELEFONICA EMPRESAS DE CHILE SA"/>
    <s v="cmdb - aii_soc_01_clone TICKET AUTOMATICO"/>
    <s v="29/02/2024 9:48:14"/>
    <s v="29/02/2024 9:48:14"/>
    <s v="Cerrado"/>
    <s v="TRUESIGHT"/>
    <s v="TRUESIGHT"/>
    <s v="29/02/2024 11:45:02"/>
    <s v="29/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sin problemas de performance, se libera memoria ram supernado la alarma"/>
    <d v="1899-12-30T01:08:01"/>
    <d v="1899-12-30T01:56:48"/>
    <d v="1899-12-30T00:48:47"/>
  </r>
  <r>
    <s v="INC000002643964"/>
    <s v="HOUSING"/>
    <x v="0"/>
    <s v="APQ ACCESOS"/>
    <s v="CARLOS F ARAYA RAMIREZ"/>
    <s v="tct_cararr"/>
    <s v="4-Menor/Localizado"/>
    <x v="0"/>
    <s v="Baja"/>
    <x v="0"/>
    <s v="TELEFONICA CYBERSECURITY TECH CHILE SPA"/>
    <s v="TOMA DE ALARMAS"/>
    <s v="29/02/2024 11:21:16"/>
    <s v="29/02/2024 11:23:27"/>
    <s v="Cerrado"/>
    <s v="CDP ANTIGUO 1"/>
    <s v="CDP ANTIGUO 2"/>
    <s v="29/02/2024 12:02:27"/>
    <s v="29/02/2024 23:50:00"/>
    <s v="TIC 7, 8 Y MDA"/>
    <s v="TELEFONO DE CONTACTO:_x000a_ACCIONES REALIZADAS:SE ACTUALIZAN ALARMAS REGISTRADAS EN SALAS, SE PROCEDE A SUBIR ARCHIVO A GESTOR DOCUMENTAL_x000a_SOLUCION PALIATIVA O DEFINITIVA:_x000a_ACCIONES DE MEJORA, RECOMENDACIONES:_x000a_CAUZA RAIZ:"/>
    <d v="1899-12-30T00:00:00"/>
    <d v="1899-12-30T00:00:00"/>
    <d v="1899-12-30T00:00:00"/>
  </r>
  <r>
    <s v="INC000002644004"/>
    <s v="TICKET-INTELIGENTE"/>
    <x v="7"/>
    <s v="EVENTOS HD"/>
    <s v="SEBASTIAN I ACUÑA GUZMAN"/>
    <s v="USR_TSIGHT"/>
    <s v="1-Extenso/Generalizado"/>
    <x v="0"/>
    <s v="Baja"/>
    <x v="3"/>
    <s v="CAMARA DE COMERCIO DE SANTIAGO A G"/>
    <s v="cacost01 - testosbweb TICKET AUTOMATICO"/>
    <s v="29/02/2024 12:00:18"/>
    <s v="29/02/2024 12:00:18"/>
    <s v="Cerrado"/>
    <s v="TI"/>
    <s v="SISTEMAS OPERATIVOS"/>
    <s v="29/02/2024 15:49:42"/>
    <s v="29/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39:57"/>
    <d v="1899-12-30T03:49:24"/>
    <d v="1899-12-30T00:09:27"/>
  </r>
  <r>
    <s v="INC000002644012"/>
    <s v="HOUSING"/>
    <x v="14"/>
    <s v="BELIEVE"/>
    <s v="SEBASTIAN A JARA VIDAL"/>
    <s v="frp_jcarri"/>
    <s v="3-Moderado/Limitado"/>
    <x v="1"/>
    <s v="Media"/>
    <x v="1"/>
    <s v="CEMENTOS BIO BIO S.A."/>
    <s v="GESTION DATACENTER/ ACCESOS /CEMENTOS BIO BIO S.A."/>
    <s v="29/02/2024 11:44:47"/>
    <s v="29/02/2024 11:45:53"/>
    <s v="Cerrado"/>
    <s v="COMUNICACIONES"/>
    <s v="VPN IP - MPLS"/>
    <s v="29/02/2024 11:55:03"/>
    <s v="29/02/2024 23:50:00"/>
    <s v="EMPRESA:CEMENTOS BIO BIO S.A._x000a_CÓDIGO DE SERVICIO: _x000a_DIRECCIÓN:Calle San Martin #50, Santiago Centro, Santiago_x000a_NOMBRE DE QUIEN REPORTA:Angelo Lagos_x000a_TELÉFONO DE QUIEN REPORTA:989030860_x000a_NOMBRE DE CONTACTO EN TERRENO: _x000a_REQUERIMIENTO:instalación Fortinet 200F"/>
    <m/>
    <d v="1899-12-30T00:05:40"/>
    <d v="1899-12-30T00:10:16"/>
    <d v="1899-12-30T00:04:36"/>
  </r>
  <r>
    <s v="INC000002644029"/>
    <s v="HOUSING"/>
    <x v="14"/>
    <s v="ADMINISTRADORES RESIDENTES"/>
    <s v="SEBASTIAN A JARA VIDAL"/>
    <s v="frp_jugonz"/>
    <s v="3-Moderado/Limitado"/>
    <x v="1"/>
    <s v="Media"/>
    <x v="1"/>
    <s v="TELEFONICA EMPRESAS DE CHILE SA"/>
    <s v="GESTION DATACENTER/ ACCESOS / NABIAX"/>
    <s v="29/02/2024 11:56:01"/>
    <s v="29/02/2024 11:58:01"/>
    <s v="Cerrado"/>
    <s v="COMUNICACIONES"/>
    <s v="VPN IP - MPLS"/>
    <s v="29/02/2024 12:14:42"/>
    <s v="29/02/2024 23:50:00"/>
    <s v="EMPRESA: NABIAX_x000a_CÓDIGO DE SERVICIO: _x000a_DIRECCIÓN: Calle San Martin #50, Santiago Centro, Santiago_x000a_NOMBRE DE QUIEN REPORTA: Javiera Rojas O._x000a_TELÉFONO DE QUIEN REPORTA: +56 9 8187 2715_x000a_NOMBRE DE CONTACTO EN TERRENO: Daniel Rodriguez 5697829 7978_x000a_REQUERIMIENT"/>
    <m/>
    <d v="1899-12-30T00:10:01"/>
    <d v="1899-12-30T00:18:41"/>
    <d v="1899-12-30T00:08:40"/>
  </r>
  <r>
    <s v="INC000002644037"/>
    <s v="VPN IP - MPLS"/>
    <x v="5"/>
    <s v="GESTION HD"/>
    <s v="LUIS A VILLASMIL CASTILLO"/>
    <s v="frp_fpetro"/>
    <s v="3-Moderado/Limitado"/>
    <x v="1"/>
    <s v="Media"/>
    <x v="1"/>
    <s v="PALUMBO S.A."/>
    <s v="HD/Acceso VPN"/>
    <s v="29/02/2024 12:02:39"/>
    <s v="29/02/2024 12:06:23"/>
    <s v="Cerrado"/>
    <s v="CDP ANTIGUO 1"/>
    <s v="CDP ANTIGUO 2"/>
    <s v="29/02/2024 19:57:08"/>
    <s v="29/02/2024 23:50:00"/>
    <s v="PREVENTIVO: NO_x000a_CODIGO DE SERVICIO: VPF1775058_x000a_DIRECCION: Luis Thayer Ojeda 1955,Providencia,Santiago_x000a_QUIEN REPORTA: Patricio_x000a_CONTACTO EN TERRENO: Patricio_x000a__x000a_REQUERIMIENTO: Junto con saludar favor generar ticket para creación de cuenta VPN a_x000a_nombre de, Sop"/>
    <m/>
    <d v="1899-12-30T07:29:14"/>
    <d v="1899-12-30T07:54:29"/>
    <d v="1899-12-30T00:25:15"/>
  </r>
  <r>
    <s v="INC000002644055"/>
    <s v="HOUSING"/>
    <x v="14"/>
    <s v="BELIEVE"/>
    <s v="SEBASTIAN A JARA VIDAL"/>
    <s v="frp_jcarri"/>
    <s v="3-Moderado/Limitado"/>
    <x v="1"/>
    <s v="Media"/>
    <x v="1"/>
    <s v="UNIVERSIDAD SAN SEBASTIAN"/>
    <s v="GESTION DATACENTER/ ACCESOS /UNIVERSIDAD SAN SEBASTIAN"/>
    <s v="29/02/2024 12:17:29"/>
    <s v="29/02/2024 12:18:30"/>
    <s v="Cerrado"/>
    <s v="COMUNICACIONES"/>
    <s v="VPN IP - MPLS"/>
    <s v="29/02/2024 12:24:44"/>
    <s v="29/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y reinicio"/>
    <m/>
    <d v="1899-12-30T00:02:38"/>
    <d v="1899-12-30T00:07:15"/>
    <d v="1899-12-30T00:04:37"/>
  </r>
  <r>
    <s v="INC000002644076"/>
    <s v="VPN IP - MPLS"/>
    <x v="3"/>
    <s v="GESTION HD"/>
    <s v="DEIBY Y SANTOYO MONTEROLA"/>
    <s v="frp_fpetro"/>
    <s v="3-Moderado/Limitado"/>
    <x v="1"/>
    <s v="Media"/>
    <x v="1"/>
    <s v="TELEFONICA GLOBAL TECHNOLOGY S.A.AGENCIA EN CHILE"/>
    <s v="HD/: C-19872400084 // RV: CLOUD // CC-CHI-0000148360 // ELECNOR CHILE S"/>
    <s v="29/02/2024 12:43:32"/>
    <s v="29/02/2024 12:45:25"/>
    <s v="Cerrado"/>
    <s v="CDP ANTIGUO 1"/>
    <s v="CDP ANTIGUO 2"/>
    <s v="29/02/2024 14:07:01"/>
    <s v="29/02/2024 23:50:00"/>
    <s v="PREVENTIVO: NO_x000a_CODIGO DE SERVICIO:_x000a_DIRECCION: _x000a_QUIEN REPORTA: Rodrigo Quiroz Silva 56 9 4110 7479 _x000a_CONTACTO EN TERRENO: Rodrigo Quiroz Silva 56 9 4110 7479 _x000a_PROBLEMA:_x000a_REQUERIMIENTO:_x000a__x000a_RV: C-19872400084 // RV: CLOUD  //  CC-CHI-0000148360  //  ELECNOR CHIL"/>
    <s v="FASE RESOLUCIÓN Y RECUPERACIÓN_x000a__x000a_Se efectúa contacto con cliente:N/A_x000a__x000a_Teléfono de contacto:N/A_x000a__x000a_Acciones realizadas: Se crea el cliente en H30APQ y se aprovisionan los recursos solicitados:_x000a__x000a_vCPU:4_x000a_vRAM:32_x000a_SAN:500_x000a_Lic.WindowsServer:4_x000a_Lic.SQLStandard:2_x000a_vSh"/>
    <d v="1899-12-30T01:12:46"/>
    <d v="1899-12-30T01:23:29"/>
    <d v="1899-12-30T00:10:43"/>
  </r>
  <r>
    <s v="INC000002644117"/>
    <s v="TICKET-INTELIGENTE"/>
    <x v="7"/>
    <s v="EVENTOS HD"/>
    <s v="SEBASTIAN I ACUÑA GUZMAN"/>
    <s v="USR_TSIGHT"/>
    <s v="1-Extenso/Generalizado"/>
    <x v="0"/>
    <s v="Baja"/>
    <x v="3"/>
    <s v="CAMARA DE COMERCIO DE SANTIAGO A G"/>
    <s v="cacost01 - desaosbweb TICKET AUTOMATICO"/>
    <s v="29/02/2024 12:12:21"/>
    <s v="29/02/2024 12:12:21"/>
    <s v="Cerrado"/>
    <s v="TI"/>
    <s v="SISTEMAS OPERATIVOS"/>
    <s v="29/02/2024 15:50:25"/>
    <s v="29/02/2024 23:50:00"/>
    <s v="PREVENTIVO=SI_x000a_CODIGO DE SERVICIO=desa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10:55"/>
    <d v="1899-12-30T03:38:04"/>
    <d v="1899-12-30T00:27:09"/>
  </r>
  <r>
    <s v="INC000002644194"/>
    <s v="RED INTERNA"/>
    <x v="11"/>
    <s v="APQ ACCESOS"/>
    <s v="ESTEBAN O BUSTOS CORNEJO"/>
    <s v="tct_pabmaf"/>
    <s v="2-Significativo/Amplio"/>
    <x v="2"/>
    <s v="Alta"/>
    <x v="1"/>
    <s v="TELEFONICA CYBERSECURITY TECH CHILE SPA"/>
    <s v="Cambio de SFP de cobre quemado."/>
    <s v="29/02/2024 13:03:07"/>
    <s v="29/02/2024 13:07:36"/>
    <s v="Cerrado"/>
    <s v="CDP ANTIGUO 1"/>
    <s v="CDP ANTIGUO 2"/>
    <s v="29/02/2024 13:42:47"/>
    <s v="29/02/2024 23:50:00"/>
    <s v="Cambio de SFP de cobre quemado"/>
    <s v="SUPERVISION OK"/>
    <d v="1899-12-30T00:34:34"/>
    <d v="1899-12-30T00:39:40"/>
    <d v="1899-12-30T00:05:06"/>
  </r>
  <r>
    <s v="INC000002644202"/>
    <s v="RED INTERNA"/>
    <x v="11"/>
    <s v="APQ ACCESOS"/>
    <s v="ESTEBAN O BUSTOS CORNEJO"/>
    <s v="tct_pabmaf"/>
    <s v="2-Significativo/Amplio"/>
    <x v="2"/>
    <s v="Alta"/>
    <x v="1"/>
    <s v="TELEFONICA CYBERSECURITY TECH CHILE SPA"/>
    <s v="ENTREGA DE MATERIALES"/>
    <s v="29/02/2024 13:10:18"/>
    <s v="29/02/2024 13:12:37"/>
    <s v="Cerrado"/>
    <s v="CDP ANTIGUO 1"/>
    <s v="CDP ANTIGUO 2"/>
    <s v="29/02/2024 13:15:51"/>
    <s v="29/02/2024 23:50:00"/>
    <s v="ENTREGA DE MATERIALES"/>
    <s v="SUPERVISION OK"/>
    <d v="1899-12-30T00:02:25"/>
    <d v="1899-12-30T00:05:33"/>
    <d v="1899-12-30T00:03:08"/>
  </r>
  <r>
    <s v="INC000002644211"/>
    <s v="TICKET-INTELIGENTE"/>
    <x v="6"/>
    <s v="GESTION TI"/>
    <s v="ALEJANDRO ACEVEDO VALENZUELA"/>
    <s v="USR_TSIGHT"/>
    <s v="1-Extenso/Generalizado"/>
    <x v="0"/>
    <s v="Baja"/>
    <x v="3"/>
    <s v="GPS CHILE SPA"/>
    <s v="gpschi01 - wnprap_cap02 TICKET AUTOMATICO"/>
    <s v="29/02/2024 13:16:20"/>
    <s v="29/02/2024 13:16:20"/>
    <s v="Cerrado"/>
    <s v="TRUESIGHT"/>
    <s v="TRUESIGHT"/>
    <s v="29/02/2024 15:21:36"/>
    <s v="29/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Alarma superada sin intervención. Se realiza verificación CPU en un 53%"/>
    <d v="1899-12-30T01:55:24"/>
    <d v="1899-12-30T02:05:16"/>
    <d v="1899-12-30T00:09:52"/>
  </r>
  <r>
    <s v="INC000002644286"/>
    <s v="TICKET-INTELIGENTE"/>
    <x v="6"/>
    <s v="GESTION TI"/>
    <s v="PAUL A SEPULVEDA ALVAREZ"/>
    <s v="USR_TSIGHT"/>
    <s v="1-Extenso/Generalizado"/>
    <x v="0"/>
    <s v="Baja"/>
    <x v="3"/>
    <s v="FUNDACION INSTITUTO PROFESIONAL DUOC UC"/>
    <s v="fiprdu01 - hyp_melipilla TICKET AUTOMATICO"/>
    <s v="29/02/2024 14:17:01"/>
    <s v="29/02/2024 14:17:01"/>
    <s v="Cerrado"/>
    <s v="TRUESIGHT"/>
    <s v="TRUESIGHT"/>
    <s v="29/02/2024 16:36:25"/>
    <s v="29/02/2024 23:50:00"/>
    <s v="PREVENTIVO=SI_x000a_CODIGO DE SERVICIO=HYP_MELIPILLA_x000a_DIRECCION=NULL_x000a_CIUDAD=NULL_x000a_COMUNA LOCAL=_x000a_REGION=NULL_x000a_QUIEN REPORTA=Ticket automático_x000a_CONTACTO EN TERRENO=_x000a_PROBLEMA=Node FIPRDU01 - HYP_MELIPILLA is Down_x000a_REQUERIMIENTO=_x000a_EQUIPOS ENERGIZADO O REINICIADO=_x000a_HORARI"/>
    <s v="Alerta reestablecidas en monitoreo y servidores operativos"/>
    <d v="1899-12-30T01:35:37"/>
    <d v="1899-12-30T02:19:24"/>
    <d v="1899-12-30T00:43:47"/>
  </r>
  <r>
    <s v="INC000002644287"/>
    <s v="TICKET-INTELIGENTE"/>
    <x v="6"/>
    <s v="GESTION TI"/>
    <s v="PAUL A SEPULVEDA ALVAREZ"/>
    <s v="USR_TSIGHT"/>
    <s v="1-Extenso/Generalizado"/>
    <x v="0"/>
    <s v="Baja"/>
    <x v="3"/>
    <s v="FUNDACION INSTITUTO PROFESIONAL DUOC UC"/>
    <s v="fiprdu01 - ilo_melipilla TICKET AUTOMATICO"/>
    <s v="29/02/2024 14:17:01"/>
    <s v="29/02/2024 14:17:01"/>
    <s v="Cerrado"/>
    <s v="TRUESIGHT"/>
    <s v="TRUESIGHT"/>
    <s v="29/02/2024 16:36:48"/>
    <s v="29/02/2024 23:50:00"/>
    <s v="PREVENTIVO=SI_x000a_CODIGO DE SERVICIO=ILO_MELIPILLA_x000a_DIRECCION=NULL_x000a_CIUDAD=NULL_x000a_COMUNA LOCAL=_x000a_REGION=NULL_x000a_QUIEN REPORTA=Ticket automático_x000a_CONTACTO EN TERRENO=_x000a_PROBLEMA=Node FIPRDU01 - ILO_MELIPILLA is Down_x000a_REQUERIMIENTO=_x000a_EQUIPOS ENERGIZADO O REINICIADO=_x000a_HORARI"/>
    <s v="Alerta reestablecidas en monitoreo y servidores operativos"/>
    <d v="1899-12-30T01:35:32"/>
    <d v="1899-12-30T02:19:47"/>
    <d v="1899-12-30T00:44:15"/>
  </r>
  <r>
    <s v="INC000002644288"/>
    <s v="TICKET-INTELIGENTE"/>
    <x v="6"/>
    <s v="GESTION TI"/>
    <s v="PAUL A SEPULVEDA ALVAREZ"/>
    <s v="USR_TSIGHT"/>
    <s v="1-Extenso/Generalizado"/>
    <x v="0"/>
    <s v="Baja"/>
    <x v="3"/>
    <s v="FUNDACION INSTITUTO PROFESIONAL DUOC UC"/>
    <s v="fiprdu01 - dcadmmelipilla TICKET AUTOMATICO"/>
    <s v="29/02/2024 14:17:02"/>
    <s v="29/02/2024 14:17:02"/>
    <s v="Cerrado"/>
    <s v="TRUESIGHT"/>
    <s v="TRUESIGHT"/>
    <s v="29/02/2024 16:37:11"/>
    <s v="29/02/2024 23:50:00"/>
    <s v="PREVENTIVO=SI_x000a_CODIGO DE SERVICIO=DCADMMELIPILLA_x000a_DIRECCION=NULL_x000a_CIUDAD=NULL_x000a_COMUNA LOCAL=_x000a_REGION=NULL_x000a_QUIEN REPORTA=Ticket automático_x000a_CONTACTO EN TERRENO=_x000a_PROBLEMA=Node FIPRDU01 - DCADMMELIPILLA is Down_x000a_REQUERIMIENTO=_x000a_EQUIPOS ENERGIZADO O REINICIADO=_x000a_HORA"/>
    <s v="Alerta reestablecidas en monitoreo y servidores operativos"/>
    <d v="1899-12-30T01:34:01"/>
    <d v="1899-12-30T02:20:09"/>
    <d v="1899-12-30T00:46:08"/>
  </r>
  <r>
    <s v="INC000002644289"/>
    <s v="TICKET-INTELIGENTE"/>
    <x v="6"/>
    <s v="GESTION TI"/>
    <s v="PAUL A SEPULVEDA ALVAREZ"/>
    <s v="USR_TSIGHT"/>
    <s v="1-Extenso/Generalizado"/>
    <x v="0"/>
    <s v="Baja"/>
    <x v="3"/>
    <s v="FUNDACION INSTITUTO PROFESIONAL DUOC UC"/>
    <s v="fiprdu01 - dcacdmelipilla TICKET AUTOMATICO"/>
    <s v="29/02/2024 14:17:03"/>
    <s v="29/02/2024 14:17:03"/>
    <s v="Cerrado"/>
    <s v="TRUESIGHT"/>
    <s v="TRUESIGHT"/>
    <s v="29/02/2024 16:37:29"/>
    <s v="29/02/2024 23:50:00"/>
    <s v="PREVENTIVO=SI_x000a_CODIGO DE SERVICIO=DCACDMELIPILLA_x000a_DIRECCION=NULL_x000a_CIUDAD=NULL_x000a_COMUNA LOCAL=_x000a_REGION=NULL_x000a_QUIEN REPORTA=Ticket automático_x000a_CONTACTO EN TERRENO=_x000a_PROBLEMA=Node FIPRDU01 - DCACDMELIPILLA is Down_x000a_REQUERIMIENTO=_x000a_EQUIPOS ENERGIZADO O REINICIADO=_x000a_HORA"/>
    <s v="Alerta reestablecidas en monitoreo y servidores operativos"/>
    <d v="1899-12-30T01:33:18"/>
    <d v="1899-12-30T02:20:26"/>
    <d v="1899-12-30T00:47:08"/>
  </r>
  <r>
    <s v="INC000002644355"/>
    <s v="HOUSING"/>
    <x v="8"/>
    <s v="BELIEVE"/>
    <s v="FERNEY D GARZON PEÑA"/>
    <s v="frp_jolsso"/>
    <s v="3-Moderado/Limitado"/>
    <x v="1"/>
    <s v="Media"/>
    <x v="1"/>
    <s v="TELEFONICA EMPRESAS DE CHILE SA"/>
    <s v="GESTION DATACENTER/ ACCESOS /DXC"/>
    <s v="29/02/2024 16:09:08"/>
    <s v="29/02/2024 16:11:31"/>
    <s v="Cerrado"/>
    <s v="COMUNICACIONES"/>
    <s v="VPN IP - MPLS"/>
    <s v="29/02/2024 16:15:27"/>
    <s v="29/02/2024 23:50:00"/>
    <s v="EMPRESA:TELEFONICA EMPRESAS DE CHILE SA_x000a_CÓDIGO DE SERVICIO: _x000a_DIRECCIÓN: AV. Presidente Prieto #226, Paine, Santiago_x000a_NOMBRE DE QUIEN REPORTA: Ferney Garzon_x000a_TELÉFONO DE QUIEN REPORTA:56 2 25774418_x000a_NOMBRE DE CONTACTO EN TERRENO: _x000a_REQUERIMIENTO: Traslado de"/>
    <m/>
    <d v="1899-12-30T00:00:00"/>
    <d v="1899-12-30T00:06:19"/>
    <d v="1899-12-30T00:06:19"/>
  </r>
  <r>
    <s v="INC000002644365"/>
    <s v="HOUSING"/>
    <x v="11"/>
    <s v="APQ ACCESOS"/>
    <s v="ESTEBAN O BUSTOS CORNEJO"/>
    <s v="tct_ebusto"/>
    <s v="4-Menor/Localizado"/>
    <x v="0"/>
    <s v="Baja"/>
    <x v="1"/>
    <s v="TELEFONICA EMPRESAS DE CHILE SA"/>
    <s v="RONDA Y REVISION DE SALAS TECNICAS 15:00"/>
    <s v="29/02/2024 16:32:46"/>
    <s v="29/02/2024 16:34:20"/>
    <s v="Cerrado"/>
    <s v="CDP ANTIGUO 1"/>
    <s v="CDP ANTIGUO 2"/>
    <s v="29/02/2024 16:36:14"/>
    <s v="29/02/2024 23:50:00"/>
    <s v="RONDA Y REVISION DE SALAS TECNICAS 15:00"/>
    <s v="RONDA REALIZADA"/>
    <d v="1899-12-30T00:01:54"/>
    <d v="1899-12-30T00:03:28"/>
    <d v="1899-12-30T00:01:34"/>
  </r>
  <r>
    <s v="INC000002644378"/>
    <s v="HOUSING"/>
    <x v="11"/>
    <s v="APQ ACCESOS"/>
    <s v="ESTEBAN O BUSTOS CORNEJO"/>
    <s v="tct_ebusto"/>
    <s v="4-Menor/Localizado"/>
    <x v="0"/>
    <s v="Baja"/>
    <x v="1"/>
    <s v="TELEFONICA EMPRESAS DE CHILE SA"/>
    <s v="ronda y revisión de salas tecnicas 17:00"/>
    <s v="29/02/2024 16:58:12"/>
    <s v="29/02/2024 17:00:32"/>
    <s v="Cerrado"/>
    <s v="CDP ANTIGUO 1"/>
    <s v="CDP ANTIGUO 2"/>
    <s v="29/02/2024 18:20:17"/>
    <s v="29/02/2024 23:50:00"/>
    <s v="ronda y revisión de salas tecnicas 17:00"/>
    <s v="RONDA REALIZADA"/>
    <d v="1899-12-30T01:19:45"/>
    <d v="1899-12-30T01:22:05"/>
    <d v="1899-12-30T00:02:20"/>
  </r>
  <r>
    <s v="INC000002644552"/>
    <s v="HOUSING"/>
    <x v="11"/>
    <s v="APQ ACCESOS"/>
    <s v="ESTEBAN O BUSTOS CORNEJO"/>
    <s v="tct_ebusto"/>
    <s v="4-Menor/Localizado"/>
    <x v="0"/>
    <s v="Baja"/>
    <x v="1"/>
    <s v="TELEFONICA EMPRESAS DE CHILE SA"/>
    <s v="SUPERVISION LEVANTAMIENTO DE PUERTOS OBSOLETOS DXC 15:40"/>
    <s v="29/02/2024 15:41:15"/>
    <s v="29/02/2024 15:42:41"/>
    <s v="Cerrado"/>
    <s v="CDP ANTIGUO 1"/>
    <s v="CDP ANTIGUO 2"/>
    <s v="29/02/2024 17:24:47"/>
    <s v="29/02/2024 23:50:00"/>
    <s v="SUPERVISION LEVANTAMIENTO DE PUERTOS OBSOLETOS DXC 15:40"/>
    <s v="SUPERVISION CRQ/OK"/>
    <d v="1899-12-30T01:42:06"/>
    <d v="1899-12-30T01:43:32"/>
    <d v="1899-12-30T00:01:26"/>
  </r>
  <r>
    <s v="INC000002644601"/>
    <s v="HOUSING"/>
    <x v="13"/>
    <s v="BELIEVE"/>
    <s v="RENE E VILLEGAS CARREÑO"/>
    <s v="frp_jcarri"/>
    <s v="3-Moderado/Limitado"/>
    <x v="1"/>
    <s v="Media"/>
    <x v="1"/>
    <s v="FORUM SERVICIOS FINANCIEROS SA"/>
    <s v="GESTION DATACENTER/ ACCESOS /FORUM SERVICIOS FINANCIEROS SA"/>
    <s v="29/02/2024 17:04:26"/>
    <s v="29/02/2024 17:07:51"/>
    <s v="Cerrado"/>
    <s v="ACCESO"/>
    <s v="CLIENTE"/>
    <s v="29/02/2024 17:42:21"/>
    <s v="29/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Se efectúa contacto con cliente: no aplica_x000a_Teléfono de contacto:no aplica_x000a_Acciones realizadas:accesos autorizados_x000a_Solución paliativa o definitiva:no aplica_x000a_Acciones de Mejora, Recomendaciones:no aplica"/>
    <d v="1899-12-30T00:17:01"/>
    <d v="1899-12-30T00:37:55"/>
    <d v="1899-12-30T00:20:54"/>
  </r>
  <r>
    <s v="INC000002644652"/>
    <s v="HOUSING"/>
    <x v="11"/>
    <s v="APQ ACCESOS"/>
    <s v="ESTEBAN O BUSTOS CORNEJO"/>
    <s v="tct_ebusto"/>
    <s v="4-Menor/Localizado"/>
    <x v="0"/>
    <s v="Baja"/>
    <x v="1"/>
    <s v="TELEFONICA EMPRESAS DE CHILE SA"/>
    <s v="RONDA Y REVISION DE SALAS TECNICAS 12:00"/>
    <s v="29/02/2024 14:49:01"/>
    <s v="29/02/2024 14:50:42"/>
    <s v="Cerrado"/>
    <s v="CDP ANTIGUO 1"/>
    <s v="CDP ANTIGUO 2"/>
    <s v="29/02/2024 14:53:36"/>
    <s v="29/02/2024 23:50:00"/>
    <s v="RONDA Y REVISION DE SALAS TECNICAS 12:00"/>
    <s v="RONDA REALIZADA"/>
    <d v="1899-12-30T00:02:54"/>
    <d v="1899-12-30T00:04:35"/>
    <d v="1899-12-30T00:01:41"/>
  </r>
  <r>
    <s v="INC000002644911"/>
    <s v="VPN IP - MPLS"/>
    <x v="7"/>
    <s v="BELIEVE"/>
    <s v="GUSTAVO AVILA VERA"/>
    <s v="frp_xgambo"/>
    <s v="4-Menor/Localizado"/>
    <x v="0"/>
    <s v="Baja"/>
    <x v="1"/>
    <s v="FUNDACION INSTITUTO PROFESIONAL DUOC UC"/>
    <s v="REQ / SOC / RE: Alarma de inactividad Equipos DUOC 1 hora Fired"/>
    <s v="29/02/2024 15:58:06"/>
    <s v="29/02/2024 16:00:42"/>
    <s v="Cerrado"/>
    <s v="CDP ANTIGUO 1"/>
    <s v="CDP ANTIGUO 2"/>
    <s v="29/02/2024 16:46:13"/>
    <s v="29/02/2024 23:50:00"/>
    <s v="PREVENTIVO: NO_x000a_CODIGO DE SERVICIO:_x000a_DIRECCION:      _x000a_CIUDAD:             _x000a_COMUNA:_x000a_NOMBRE QUIEN REPORTA:Sebastián Castillo Pérez_x000a_TELEFONO QUIEN REPORTA: sebastian.castillo@telefonica.coml_x000a_NOMBRE CONTACTO EN TERRENO:        _x000a_TELEFONO 1 CONTACTO EN TERRENO:"/>
    <s v="El Servidor se encuentra en proceso de dar de baja"/>
    <d v="1899-12-30T00:30:28"/>
    <d v="1899-12-30T00:48:07"/>
    <d v="1899-12-30T00:17:39"/>
  </r>
  <r>
    <s v="INC000002644954"/>
    <s v="COMUNICACIONES"/>
    <x v="5"/>
    <s v="COMUNICACIONES DC"/>
    <s v="OSCAR A RAMIREZ SOTO"/>
    <s v="tct_oramir"/>
    <s v="3-Moderado/Limitado"/>
    <x v="1"/>
    <s v="Media"/>
    <x v="1"/>
    <s v="TELEFONICA GLOBAL TECHNOLOGY S.A.AGENCIA EN CHILE"/>
    <s v="Eduardo camacho solicita nueva IP PVLAN del SOC 1460"/>
    <s v="29/02/2024 16:38:38"/>
    <s v="29/02/2024 16:40:12"/>
    <s v="Cerrado"/>
    <s v="COMUNICACIONES"/>
    <s v="INTERNET"/>
    <s v="29/02/2024 16:40:45"/>
    <s v="29/02/2024 23:50:00"/>
    <s v="Eduardo camacho solicita nueva IP PVLAN del SOC 1460"/>
    <s v="Se asigna IP PVLAN 10.37.240.114 para el uso que estime conveniente, se cierra ticket."/>
    <d v="1899-12-30T00:00:00"/>
    <d v="1899-12-30T00:02:07"/>
    <d v="1899-12-30T00:02:07"/>
  </r>
  <r>
    <s v="INC000002645007"/>
    <s v="HOUSING"/>
    <x v="8"/>
    <s v="BELIEVE"/>
    <s v="FERNEY D GARZON PEÑA"/>
    <s v="frp_xgambo"/>
    <s v="3-Moderado/Limitado"/>
    <x v="1"/>
    <s v="Media"/>
    <x v="1"/>
    <s v="HUAWEI CHILE S A"/>
    <s v="GESTION DATACENTER/ ACCESOS / HUAWEI CHILE S A"/>
    <s v="29/02/2024 17:08:56"/>
    <s v="29/02/2024 17:10:24"/>
    <s v="Cerrado"/>
    <s v="COMUNICACIONES"/>
    <s v="VPN IP - MPLS"/>
    <s v="29/02/2024 17:54:04"/>
    <s v="29/02/2024 23:50:00"/>
    <s v="EMPRESA: HUAWEI CHILE S A_x000a_CÓDIGO DE SERVICIO: _x000a_DIRECCIÓN:AV. Presidente Prieto #226, Paine, Santiago_x000a_NOMBRE DE QUIEN REPORTA:Ronald Alayo_x000a_TELÉFONO DE QUIEN REPORTA:  56935662382_x000a_NOMBRE DE CONTACTO EN TERRENO: _x000a_REQUERIMIENTO :  Entrega de materiales _x000a_EQUI"/>
    <m/>
    <d v="1899-12-30T00:27:03"/>
    <d v="1899-12-30T00:45:08"/>
    <d v="1899-12-30T00:18:05"/>
  </r>
  <r>
    <s v="INC000002645009"/>
    <s v="HOUSING"/>
    <x v="8"/>
    <s v="BELIEVE"/>
    <s v="FERNEY D GARZON PEÑA"/>
    <s v="frp_jcarri"/>
    <s v="3-Moderado/Limitado"/>
    <x v="1"/>
    <s v="Media"/>
    <x v="1"/>
    <s v="FORUM SERVICIOS FINANCIEROS SA"/>
    <s v="GESTION DATACENTER/ ACCESOS /FORUM SERVICIOS FINANCIEROS SA"/>
    <s v="29/02/2024 17:10:31"/>
    <s v="29/02/2024 17:11:52"/>
    <s v="Cerrado"/>
    <s v="COMUNICACIONES"/>
    <s v="VPN IP - MPLS"/>
    <s v="29/02/2024 17:54:35"/>
    <s v="29/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m/>
    <d v="1899-12-30T00:26:26"/>
    <d v="1899-12-30T00:44:04"/>
    <d v="1899-12-30T00:17:38"/>
  </r>
  <r>
    <s v="INC000002645350"/>
    <s v="HOSTING VIRTUAL"/>
    <x v="7"/>
    <s v="DUOC TICKET PENDIENTES"/>
    <s v="GUSTAVO AVILA VERA"/>
    <s v="frp_disilv"/>
    <s v="3-Moderado/Limitado"/>
    <x v="0"/>
    <s v="Baja"/>
    <x v="1"/>
    <s v="FUNDACION INSTITUTO PROFESIONAL DUOC UC"/>
    <s v="REQ | DUOC | RV: [DUOC] INC000002568481 - Publicación 10.10.100.27 - 181.118.166.223"/>
    <s v="29/02/2024 19:24:07"/>
    <s v="29/02/2024 19:25:50"/>
    <s v="Cerrado"/>
    <s v="CDP ANTIGUO 1"/>
    <s v="CDP ANTIGUO 2"/>
    <s v="29/02/2024 23:37:36"/>
    <s v="29/02/2024 23:50:00"/>
    <s v="De: GERMAN IGNACIO BAEZA GONZALEZ &lt;german.baeza@fractalia.es&gt; _x000a_Enviado el: jueves, 29 de febrero de 2024 19:23_x000a_Para: Mesa ti &lt;mesa.ti@movistar.cl&gt;; DENISE CRUZAT ETCHEBERRY &lt;denise.cruzat@telefonica.com&gt;_x000a_CC: Victor Sepulveda G &lt;victor.sepulvedag@telefoni"/>
    <s v="Se realizan cambios a nivel de puertos de servicio de SSO y a nivel de F5 en los nodos PRD-SSO-03/04"/>
    <d v="1899-12-30T03:57:40"/>
    <d v="1899-12-30T04:13:29"/>
    <d v="1899-12-30T00:15:49"/>
  </r>
  <r>
    <s v="INC000002645658"/>
    <s v="TICKET-INTELIGENTE"/>
    <x v="7"/>
    <s v="GESTION TI"/>
    <s v="GUSTAVO AVILA VERA"/>
    <s v="USR_TSIGHT"/>
    <s v="1-Extenso/Generalizado"/>
    <x v="0"/>
    <s v="Baja"/>
    <x v="3"/>
    <s v="FUNDACION INSTITUTO PROFESIONAL DUOC UC"/>
    <s v="fiprdu01 - prd_sso_03 TICKET AUTOMATICO"/>
    <s v="29/02/2024 21:52:17"/>
    <s v="29/02/2024 21:52:17"/>
    <s v="Cerrado"/>
    <s v="TRUESIGHT"/>
    <s v="TRUESIGHT"/>
    <s v="29/02/2024 22:46:06"/>
    <s v="29/02/2024 23:50:00"/>
    <s v="PREVENTIVO=SI_x000a_CODIGO DE SERVICIO=PRD_SSO_03_x000a_DIRECCION=NULL_x000a_CIUDAD=NULL_x000a_COMUNA LOCAL=_x000a_REGION=NULL_x000a_QUIEN REPORTA=Ticket automático_x000a_CONTACTO EN TERRENO=_x000a_PROBLEMA=Process launch.sh(Down), standalone.sh(Down), java (1)(Down) on Node FIPRDU01 - PRD_SSO_03_x000a_REQU"/>
    <s v="Buenas estimados, esta alarma se debe a los trabajos que estamos realizando con el cliente, todos los servicios que involucra son los servidores de SSO"/>
    <d v="1899-12-30T00:48:21"/>
    <d v="1899-12-30T00:53:49"/>
    <d v="1899-12-30T00:05:28"/>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INC000002545053"/>
    <s v="RED INTERNA"/>
    <x v="0"/>
    <s v="APOQUINDO TI"/>
    <s v="RAMON DIAZ CASTILLO"/>
    <s v="tct_rorell"/>
    <s v="4-Menor/Localizado"/>
    <x v="0"/>
    <s v="Baja"/>
    <x v="0"/>
    <s v="TELEFONICA EMPRESAS DE CHILE SA"/>
    <s v="TICKET DE INCIDENCIA POR CORTE DE ENERGÍA EN RED DE ILUMINACIÓN Y BIOMETRICOS DE PASILLO"/>
    <s v="11/01/2024 13:57:33"/>
    <s v="11/01/2024 14:00:18"/>
    <s v="Cerrado"/>
    <s v="TI"/>
    <s v="ENERGIA"/>
    <s v="03/02/2024 9:51:22"/>
    <s v="03/02/2024 23:50:00"/>
    <m/>
    <s v="EN OBSERVACION, sin avances solo a fecto luminarias"/>
    <d v="1899-12-30T00:00:00"/>
    <d v="1899-12-30T00:00:00"/>
    <d v="1899-12-30T00:00:00"/>
  </r>
  <r>
    <s v="INC000002547121"/>
    <s v="INFRAESTRUCTURA DC"/>
    <x v="0"/>
    <s v="APQ ACCESOS"/>
    <s v="RAMON DIAZ CASTILLO"/>
    <s v="MBARRIENTOS"/>
    <s v="3-Moderado/Limitado"/>
    <x v="1"/>
    <s v="Media"/>
    <x v="0"/>
    <s v="TELEFONICA GLOBAL TECHNOLOGY S.A.AGENCIA EN CHILE"/>
    <s v="EQUIPO AIRE ACONDICIONADO SALA OPERACIONES CON FILTRACION DE AGUA"/>
    <s v="12/01/2024 2:29:17"/>
    <s v="12/01/2024 2:31:52"/>
    <s v="Cerrado"/>
    <s v="TI"/>
    <s v="CLIMA"/>
    <s v="03/02/2024 9:52:57"/>
    <s v="03/02/2024 23:50:00"/>
    <s v="EQUIPO AIRE ACONDICIONADO SALA OPERACIONES CON FILTRACION DE AGUA"/>
    <s v="se realizará mantención"/>
    <d v="1899-12-30T00:00:00"/>
    <d v="1899-12-30T00:00:00"/>
    <d v="1899-12-30T00:00:00"/>
  </r>
  <r>
    <s v="INC000002547886"/>
    <s v="OFFICE365"/>
    <x v="1"/>
    <s v="GESTION CALL CENTER"/>
    <s v="JAVIERA A UMAÑA YEVENES"/>
    <s v="frp_driosr"/>
    <s v="4-Menor/Localizado"/>
    <x v="0"/>
    <s v="Baja"/>
    <x v="1"/>
    <s v="FERRER Y ASOCIADOS INGENIEROS CONSULTORES S.A"/>
    <s v="MESA/CALL CENTER7CONFIGURACION DE MICROSOFT 365"/>
    <s v="12/01/2024 12:23:16"/>
    <s v="12/01/2024 12:25:57"/>
    <s v="Cerrado"/>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r>
  <r>
    <s v="INC000002556949"/>
    <s v="RED INTERNA"/>
    <x v="0"/>
    <s v="APOQUINDO TI"/>
    <s v="RAMON DIAZ CASTILLO"/>
    <s v="tct_rorell"/>
    <s v="4-Menor/Localizado"/>
    <x v="0"/>
    <s v="Baja"/>
    <x v="2"/>
    <s v="TELEFONICA EMPRESAS DE CHILE SA"/>
    <s v="INCIDENCIA CLIENTE TELEFONICA RACK A-3 TIC 7"/>
    <s v="18/01/2024 1:36:24"/>
    <s v="18/01/2024 1:38:15"/>
    <s v="Cerrado"/>
    <s v="TI"/>
    <s v="RED INTERNA"/>
    <s v="03/02/2024 9:56:18"/>
    <s v="03/02/2024 23:50:00"/>
    <m/>
    <s v="EN OBSERVACIÓN, estado normalizado"/>
    <d v="1899-12-30T00:00:00"/>
    <d v="1899-12-30T00:00:00"/>
    <d v="1899-12-30T00:00:00"/>
  </r>
  <r>
    <s v="INC000002557726"/>
    <s v="INFRAESTRUCTURA DC"/>
    <x v="0"/>
    <s v="APQ ACCESOS"/>
    <s v="RAMON DIAZ CASTILLO"/>
    <s v="MBARRIENTOS"/>
    <s v="3-Moderado/Limitado"/>
    <x v="1"/>
    <s v="Media"/>
    <x v="2"/>
    <s v="TELEFONICA GLOBAL TECHNOLOGY S.A.AGENCIA EN CHILE"/>
    <s v="PDU A CAIDA RACK G-9 SALA 07 BANCO SANTANDER"/>
    <s v="18/01/2024 9:01:15"/>
    <s v="18/01/2024 9:03:23"/>
    <s v="Cerrado"/>
    <s v="TI"/>
    <s v="ENERGIA"/>
    <s v="03/02/2024 9:57:51"/>
    <s v="03/02/2024 23:50:00"/>
    <s v="PDU A CAIDA RACK G-9 SALA 07 BANCO SA"/>
    <s v="cambio de pdu con exito"/>
    <d v="1899-12-30T00:00:00"/>
    <d v="1899-12-30T00:00:00"/>
    <d v="1899-12-30T00:00:00"/>
  </r>
  <r>
    <s v="INC000002557736"/>
    <s v="INFRAESTRUCTURA DC"/>
    <x v="0"/>
    <s v="APQ ACCESOS"/>
    <s v="RAMON DIAZ CASTILLO"/>
    <s v="tct_jmarqu"/>
    <s v="3-Moderado/Limitado"/>
    <x v="1"/>
    <s v="Media"/>
    <x v="2"/>
    <s v="TELEFONICA CYBERSECURITY TECH CHILE SPA"/>
    <s v="CAIDA PDU A CLIENTE ULTRAMAR RACK D11"/>
    <s v="18/01/2024 9:46:50"/>
    <s v="18/01/2024 9:49:24"/>
    <s v="Cerrado"/>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r>
  <r>
    <s v="INC000002557739"/>
    <s v="INFRAESTRUCTURA DC"/>
    <x v="0"/>
    <s v="APQ ACCESOS"/>
    <s v="RAMON DIAZ CASTILLO"/>
    <s v="tct_jmarqu"/>
    <s v="3-Moderado/Limitado"/>
    <x v="1"/>
    <s v="Media"/>
    <x v="2"/>
    <s v="TELEFONICA CYBERSECURITY TECH CHILE SPA"/>
    <s v="CAIDA PDU B CLIENTE TECH RACK C04"/>
    <s v="18/01/2024 9:55:05"/>
    <s v="18/01/2024 10:01:55"/>
    <s v="Cerrado"/>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r>
  <r>
    <s v="INC000002557756"/>
    <s v="INFRAESTRUCTURA DC"/>
    <x v="0"/>
    <s v="APQ ACCESOS"/>
    <s v="DANIEL A MUÑOZ BUSTOS"/>
    <s v="tct_jmarqu"/>
    <s v="4-Menor/Localizado"/>
    <x v="0"/>
    <s v="Baja"/>
    <x v="2"/>
    <s v="TELEFONICA CYBERSECURITY TECH CHILE SPA"/>
    <s v="ALARMAS SONORA ENERGIA RACK B05 Y E05"/>
    <s v="18/01/2024 10:15:02"/>
    <s v="18/01/2024 10:18:04"/>
    <s v="Cerrado"/>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r>
  <r>
    <s v="INC000002572152"/>
    <s v="OFFICE365"/>
    <x v="1"/>
    <s v="GESTION HD"/>
    <s v="JAVIERA A UMAÑA YEVENES"/>
    <s v="frp_jserna"/>
    <s v="3-Moderado/Limitado"/>
    <x v="1"/>
    <s v="Media"/>
    <x v="3"/>
    <s v="LOUISIANA PACIFIC CHILE S A"/>
    <s v="HD/PROBLEMAS CON OFFICE 365"/>
    <s v="25/01/2024 12:01:46"/>
    <s v="25/01/2024 12:09:45"/>
    <s v="Cerrado"/>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r>
  <r>
    <s v="INC000002572158"/>
    <s v="VPN IP - MPLS"/>
    <x v="2"/>
    <s v="GESTION HD"/>
    <s v="RENE E VILLEGAS CARREÑO"/>
    <s v="frp_pcamay"/>
    <s v="3-Moderado/Limitado"/>
    <x v="1"/>
    <s v="Media"/>
    <x v="1"/>
    <s v="TELEFONICA GLOBAL TECHNOLOGY S.A.AGENCIA EN CHILE"/>
    <s v="HD/Cruzadas faltantes en Sala4 hacia Firewall OOB San Martin (Activación HA)"/>
    <s v="25/01/2024 12:14:43"/>
    <s v="25/01/2024 12:16:06"/>
    <s v="Cerrado"/>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r>
  <r>
    <s v="INC000002574572"/>
    <s v="HOUSING"/>
    <x v="2"/>
    <s v="APQ ACCESOS"/>
    <s v="RAMON DIAZ CASTILLO"/>
    <s v="tct_rdiazc"/>
    <s v="4-Menor/Localizado"/>
    <x v="0"/>
    <s v="Baja"/>
    <x v="1"/>
    <s v="TELEFONICA CYBERSECURITY TECH CHILE SPA"/>
    <s v="recepción cajas en all piso 1"/>
    <s v="26/01/2024 13:33:25"/>
    <s v="26/01/2024 13:36:34"/>
    <s v="Cerrado"/>
    <s v="HARDWARE"/>
    <s v="CLIENTE"/>
    <s v="02/02/2024 12:42:58"/>
    <s v="02/02/2024 23:50:00"/>
    <m/>
    <s v="recepción exitosa"/>
    <d v="1900-01-05T23:05:44"/>
    <d v="1900-01-05T23:09:33"/>
    <d v="1899-12-30T00:03:49"/>
  </r>
  <r>
    <s v="INC000002576883"/>
    <s v="VPN IP - MPLS"/>
    <x v="3"/>
    <s v="GESTION HD"/>
    <s v="DEIBY Y SANTOYO MONTEROLA"/>
    <s v="frp_fpetro"/>
    <s v="3-Moderado/Limitado"/>
    <x v="1"/>
    <s v="Media"/>
    <x v="1"/>
    <s v="EMPRESA ELECTRICA PUENTE ALTO"/>
    <s v="HD/Electrica Puente Alto//Recursos VDC"/>
    <s v="29/01/2024 10:42:37"/>
    <s v="29/01/2024 10:45:33"/>
    <s v="Cerrado"/>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r>
  <r>
    <s v="INC000002577650"/>
    <s v="VPN IP - MPLS"/>
    <x v="3"/>
    <s v="GESTION HD"/>
    <s v="ANGEL CASTRO CABRERA"/>
    <s v="frp_fpetro"/>
    <s v="3-Moderado/Limitado"/>
    <x v="1"/>
    <s v="Media"/>
    <x v="1"/>
    <s v="TELEFONICA GLOBAL TECHNOLOGY S.A.AGENCIA EN CHILE"/>
    <s v="REQ/Problemas con relay de correo C4-SMTP, uso de dominio tic.cl."/>
    <s v="29/01/2024 12:25:51"/>
    <s v="29/01/2024 12:27:50"/>
    <s v="Cerrado"/>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r>
  <r>
    <s v="INC000002577681"/>
    <s v="OFFICE365"/>
    <x v="1"/>
    <s v="GESTION CALL CENTER"/>
    <s v="JAVIERA A UMAÑA YEVENES"/>
    <s v="frp_mdomin"/>
    <s v="4-Menor/Localizado"/>
    <x v="0"/>
    <s v="Baja"/>
    <x v="3"/>
    <s v="AGRICOLA LAS VERTIENTES LIMITADA"/>
    <s v="MESA/CALL CENTER/PROBLEMA CON CORREO OFFICE365"/>
    <s v="29/01/2024 13:24:28"/>
    <s v="29/01/2024 13:29:49"/>
    <s v="Cerrado"/>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r>
  <r>
    <s v="INC000002578148"/>
    <s v="OFFICE365"/>
    <x v="1"/>
    <s v="GESTION CALL CENTER"/>
    <s v="JAVIERA A UMAÑA YEVENES"/>
    <s v="frp_mdomin"/>
    <s v="4-Menor/Localizado"/>
    <x v="0"/>
    <s v="Baja"/>
    <x v="3"/>
    <s v="INVERSIONES Y RENTAS SENDERO LIMITADA"/>
    <s v="MESA/CALL CENTER/ PROBLEMA CON OFFICE 365"/>
    <s v="29/01/2024 16:20:40"/>
    <s v="29/01/2024 16:21:16"/>
    <s v="Cerrado"/>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r>
  <r>
    <s v="INC000002578154"/>
    <s v="SERVICIOS DIGITALES"/>
    <x v="4"/>
    <s v="SM OPERACIONES"/>
    <s v="VICTOR BRAVO ORREGO"/>
    <s v="tct_decruz"/>
    <s v="4-Menor/Localizado"/>
    <x v="0"/>
    <s v="Baja"/>
    <x v="1"/>
    <s v="TELEFONICA GLOBAL TECHNOLOGY S.A.AGENCIA EN CHILE"/>
    <s v="ALERTAS DE MONITOREO"/>
    <s v="29/01/2024 16:29:06"/>
    <s v="29/01/2024 16:30:16"/>
    <s v="Cerrado"/>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r>
  <r>
    <s v="INC000002578636"/>
    <s v="VPN IP - MPLS"/>
    <x v="5"/>
    <s v="GESTION HD"/>
    <s v="MARIO PARADA DUARTE"/>
    <s v="frp_pcamay"/>
    <s v="3-Moderado/Limitado"/>
    <x v="1"/>
    <s v="Media"/>
    <x v="1"/>
    <s v="ELECTRICIDAD GOBANTES S.A."/>
    <s v="HD/RE: REQUERIMIENTO SOLICITU DE REUNION ENTRE ESPECIALISTAS DE MOVISTAR ENTEL"/>
    <s v="29/01/2024 18:28:12"/>
    <s v="29/01/2024 18:29:23"/>
    <s v="Cerrado"/>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r>
  <r>
    <s v="INC000002579819"/>
    <s v="VPN IP - MPLS"/>
    <x v="6"/>
    <s v="GESTION HD"/>
    <s v="RICARDO R GALLEGOS OYANEDER"/>
    <s v="frp_pcamay"/>
    <s v="3-Moderado/Limitado"/>
    <x v="1"/>
    <s v="Media"/>
    <x v="1"/>
    <s v="TELEFONICA EMPRESAS DE CHILE SA"/>
    <s v="HD/Auditoría Procesos y Sistemas B2B"/>
    <s v="30/01/2024 11:03:26"/>
    <s v="30/01/2024 11:04:36"/>
    <s v="Cerrado"/>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INC000002545053"/>
    <s v="RED INTERNA"/>
    <x v="0"/>
    <s v="APOQUINDO TI"/>
    <s v="RAMON DIAZ CASTILLO"/>
    <s v="tct_rorell"/>
    <s v="4-Menor/Localizado"/>
    <s v="4-Baja"/>
    <s v="Baja"/>
    <s v="Requerimiento de Red"/>
    <s v="TELEFONICA EMPRESAS DE CHILE SA"/>
    <s v="TICKET DE INCIDENCIA POR CORTE DE ENERGÍA EN RED DE ILUMINACIÓN Y BIOMETRICOS DE PASILLO"/>
    <s v="11/01/2024 13:57:33"/>
    <s v="11/01/2024 14:00:18"/>
    <s v="Cerrado"/>
    <s v="TI"/>
    <s v="ENERGIA"/>
    <s v="03/02/2024 9:51:22"/>
    <s v="03/02/2024 23:50:00"/>
    <m/>
    <s v="EN OBSERVACION, sin avances solo a fecto luminarias"/>
    <d v="1899-12-30T00:00:00"/>
    <d v="1899-12-30T00:00:00"/>
    <d v="1899-12-30T00:00:00"/>
  </r>
  <r>
    <s v="INC000002547121"/>
    <s v="INFRAESTRUCTURA DC"/>
    <x v="0"/>
    <s v="APQ ACCESOS"/>
    <s v="RAMON DIAZ CASTILLO"/>
    <s v="MBARRIENTOS"/>
    <s v="3-Moderado/Limitado"/>
    <s v="3-Medio"/>
    <s v="Media"/>
    <s v="Requerimiento de Red"/>
    <s v="TELEFONICA GLOBAL TECHNOLOGY S.A.AGENCIA EN CHILE"/>
    <s v="EQUIPO AIRE ACONDICIONADO SALA OPERACIONES CON FILTRACION DE AGUA"/>
    <s v="12/01/2024 2:29:17"/>
    <s v="12/01/2024 2:31:52"/>
    <s v="Cerrado"/>
    <s v="TI"/>
    <s v="CLIMA"/>
    <s v="03/02/2024 9:52:57"/>
    <s v="03/02/2024 23:50:00"/>
    <s v="EQUIPO AIRE ACONDICIONADO SALA OPERACIONES CON FILTRACION DE AGUA"/>
    <s v="se realizará mantención"/>
    <d v="1899-12-30T00:00:00"/>
    <d v="1899-12-30T00:00:00"/>
    <d v="1899-12-30T00:00:00"/>
  </r>
  <r>
    <s v="INC000002547886"/>
    <s v="OFFICE365"/>
    <x v="1"/>
    <s v="GESTION CALL CENTER"/>
    <s v="JAVIERA A UMAÑA YEVENES"/>
    <s v="frp_driosr"/>
    <s v="4-Menor/Localizado"/>
    <s v="4-Baja"/>
    <s v="Baja"/>
    <s v="Requerimiento de Cliente"/>
    <s v="FERRER Y ASOCIADOS INGENIEROS CONSULTORES S.A"/>
    <s v="MESA/CALL CENTER7CONFIGURACION DE MICROSOFT 365"/>
    <s v="12/01/2024 12:23:16"/>
    <s v="12/01/2024 12:25:57"/>
    <s v="Cerrado"/>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r>
  <r>
    <s v="INC000002556949"/>
    <s v="RED INTERNA"/>
    <x v="0"/>
    <s v="APOQUINDO TI"/>
    <s v="RAMON DIAZ CASTILLO"/>
    <s v="tct_rorell"/>
    <s v="4-Menor/Localizado"/>
    <s v="4-Baja"/>
    <s v="Baja"/>
    <s v="Incidente de Red"/>
    <s v="TELEFONICA EMPRESAS DE CHILE SA"/>
    <s v="INCIDENCIA CLIENTE TELEFONICA RACK A-3 TIC 7"/>
    <s v="18/01/2024 1:36:24"/>
    <s v="18/01/2024 1:38:15"/>
    <s v="Cerrado"/>
    <s v="TI"/>
    <s v="RED INTERNA"/>
    <s v="03/02/2024 9:56:18"/>
    <s v="03/02/2024 23:50:00"/>
    <m/>
    <s v="EN OBSERVACIÓN, estado normalizado"/>
    <d v="1899-12-30T00:00:00"/>
    <d v="1899-12-30T00:00:00"/>
    <d v="1899-12-30T00:00:00"/>
  </r>
  <r>
    <s v="INC000002557726"/>
    <s v="INFRAESTRUCTURA DC"/>
    <x v="0"/>
    <s v="APQ ACCESOS"/>
    <s v="RAMON DIAZ CASTILLO"/>
    <s v="MBARRIENTOS"/>
    <s v="3-Moderado/Limitado"/>
    <s v="3-Medio"/>
    <s v="Media"/>
    <s v="Incidente de Red"/>
    <s v="TELEFONICA GLOBAL TECHNOLOGY S.A.AGENCIA EN CHILE"/>
    <s v="PDU A CAIDA RACK G-9 SALA 07 BANCO SANTANDER"/>
    <s v="18/01/2024 9:01:15"/>
    <s v="18/01/2024 9:03:23"/>
    <s v="Cerrado"/>
    <s v="TI"/>
    <s v="ENERGIA"/>
    <s v="03/02/2024 9:57:51"/>
    <s v="03/02/2024 23:50:00"/>
    <s v="PDU A CAIDA RACK G-9 SALA 07 BANCO SA"/>
    <s v="cambio de pdu con exito"/>
    <d v="1899-12-30T00:00:00"/>
    <d v="1899-12-30T00:00:00"/>
    <d v="1899-12-30T00:00:00"/>
  </r>
  <r>
    <s v="INC000002557736"/>
    <s v="INFRAESTRUCTURA DC"/>
    <x v="0"/>
    <s v="APQ ACCESOS"/>
    <s v="RAMON DIAZ CASTILLO"/>
    <s v="tct_jmarqu"/>
    <s v="3-Moderado/Limitado"/>
    <s v="3-Medio"/>
    <s v="Media"/>
    <s v="Incidente de Red"/>
    <s v="TELEFONICA CYBERSECURITY TECH CHILE SPA"/>
    <s v="CAIDA PDU A CLIENTE ULTRAMAR RACK D11"/>
    <s v="18/01/2024 9:46:50"/>
    <s v="18/01/2024 9:49:24"/>
    <s v="Cerrado"/>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r>
  <r>
    <s v="INC000002557739"/>
    <s v="INFRAESTRUCTURA DC"/>
    <x v="0"/>
    <s v="APQ ACCESOS"/>
    <s v="RAMON DIAZ CASTILLO"/>
    <s v="tct_jmarqu"/>
    <s v="3-Moderado/Limitado"/>
    <s v="3-Medio"/>
    <s v="Media"/>
    <s v="Incidente de Red"/>
    <s v="TELEFONICA CYBERSECURITY TECH CHILE SPA"/>
    <s v="CAIDA PDU B CLIENTE TECH RACK C04"/>
    <s v="18/01/2024 9:55:05"/>
    <s v="18/01/2024 10:01:55"/>
    <s v="Cerrado"/>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r>
  <r>
    <s v="INC000002557756"/>
    <s v="INFRAESTRUCTURA DC"/>
    <x v="0"/>
    <s v="APQ ACCESOS"/>
    <s v="DANIEL A MUÑOZ BUSTOS"/>
    <s v="tct_jmarqu"/>
    <s v="4-Menor/Localizado"/>
    <s v="4-Baja"/>
    <s v="Baja"/>
    <s v="Incidente de Red"/>
    <s v="TELEFONICA CYBERSECURITY TECH CHILE SPA"/>
    <s v="ALARMAS SONORA ENERGIA RACK B05 Y E05"/>
    <s v="18/01/2024 10:15:02"/>
    <s v="18/01/2024 10:18:04"/>
    <s v="Cerrado"/>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r>
  <r>
    <s v="INC000002572152"/>
    <s v="OFFICE365"/>
    <x v="1"/>
    <s v="GESTION HD"/>
    <s v="JAVIERA A UMAÑA YEVENES"/>
    <s v="frp_jserna"/>
    <s v="3-Moderado/Limitado"/>
    <s v="3-Medio"/>
    <s v="Media"/>
    <s v="Incidente de Cliente"/>
    <s v="LOUISIANA PACIFIC CHILE S A"/>
    <s v="HD/PROBLEMAS CON OFFICE 365"/>
    <s v="25/01/2024 12:01:46"/>
    <s v="25/01/2024 12:09:45"/>
    <s v="Cerrado"/>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r>
  <r>
    <s v="INC000002572158"/>
    <s v="VPN IP - MPLS"/>
    <x v="2"/>
    <s v="GESTION HD"/>
    <s v="RENE E VILLEGAS CARREÑO"/>
    <s v="frp_pcamay"/>
    <s v="3-Moderado/Limitado"/>
    <s v="3-Medio"/>
    <s v="Media"/>
    <s v="Requerimiento de Cliente"/>
    <s v="TELEFONICA GLOBAL TECHNOLOGY S.A.AGENCIA EN CHILE"/>
    <s v="HD/Cruzadas faltantes en Sala4 hacia Firewall OOB San Martin (Activación HA)"/>
    <s v="25/01/2024 12:14:43"/>
    <s v="25/01/2024 12:16:06"/>
    <s v="Cerrado"/>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r>
  <r>
    <s v="INC000002574572"/>
    <s v="HOUSING"/>
    <x v="2"/>
    <s v="APQ ACCESOS"/>
    <s v="RAMON DIAZ CASTILLO"/>
    <s v="tct_rdiazc"/>
    <s v="4-Menor/Localizado"/>
    <s v="4-Baja"/>
    <s v="Baja"/>
    <s v="Requerimiento de Cliente"/>
    <s v="TELEFONICA CYBERSECURITY TECH CHILE SPA"/>
    <s v="recepción cajas en all piso 1"/>
    <s v="26/01/2024 13:33:25"/>
    <s v="26/01/2024 13:36:34"/>
    <s v="Cerrado"/>
    <s v="HARDWARE"/>
    <s v="CLIENTE"/>
    <s v="02/02/2024 12:42:58"/>
    <s v="02/02/2024 23:50:00"/>
    <m/>
    <s v="recepción exitosa"/>
    <d v="1900-01-05T23:05:44"/>
    <d v="1900-01-05T23:09:33"/>
    <d v="1899-12-30T00:03:49"/>
  </r>
  <r>
    <s v="INC000002576883"/>
    <s v="VPN IP - MPLS"/>
    <x v="3"/>
    <s v="GESTION HD"/>
    <s v="DEIBY Y SANTOYO MONTEROLA"/>
    <s v="frp_fpetro"/>
    <s v="3-Moderado/Limitado"/>
    <s v="3-Medio"/>
    <s v="Media"/>
    <s v="Requerimiento de Cliente"/>
    <s v="EMPRESA ELECTRICA PUENTE ALTO"/>
    <s v="HD/Electrica Puente Alto//Recursos VDC"/>
    <s v="29/01/2024 10:42:37"/>
    <s v="29/01/2024 10:45:33"/>
    <s v="Cerrado"/>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r>
  <r>
    <s v="INC000002577650"/>
    <s v="VPN IP - MPLS"/>
    <x v="3"/>
    <s v="GESTION HD"/>
    <s v="ANGEL CASTRO CABRERA"/>
    <s v="frp_fpetro"/>
    <s v="3-Moderado/Limitado"/>
    <s v="3-Medio"/>
    <s v="Media"/>
    <s v="Requerimiento de Cliente"/>
    <s v="TELEFONICA GLOBAL TECHNOLOGY S.A.AGENCIA EN CHILE"/>
    <s v="REQ/Problemas con relay de correo C4-SMTP, uso de dominio tic.cl."/>
    <s v="29/01/2024 12:25:51"/>
    <s v="29/01/2024 12:27:50"/>
    <s v="Cerrado"/>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r>
  <r>
    <s v="INC000002577681"/>
    <s v="OFFICE365"/>
    <x v="1"/>
    <s v="GESTION CALL CENTER"/>
    <s v="JAVIERA A UMAÑA YEVENES"/>
    <s v="frp_mdomin"/>
    <s v="4-Menor/Localizado"/>
    <s v="4-Baja"/>
    <s v="Baja"/>
    <s v="Incidente de Cliente"/>
    <s v="AGRICOLA LAS VERTIENTES LIMITADA"/>
    <s v="MESA/CALL CENTER/PROBLEMA CON CORREO OFFICE365"/>
    <s v="29/01/2024 13:24:28"/>
    <s v="29/01/2024 13:29:49"/>
    <s v="Cerrado"/>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r>
  <r>
    <s v="INC000002578148"/>
    <s v="OFFICE365"/>
    <x v="1"/>
    <s v="GESTION CALL CENTER"/>
    <s v="JAVIERA A UMAÑA YEVENES"/>
    <s v="frp_mdomin"/>
    <s v="4-Menor/Localizado"/>
    <s v="4-Baja"/>
    <s v="Baja"/>
    <s v="Incidente de Cliente"/>
    <s v="INVERSIONES Y RENTAS SENDERO LIMITADA"/>
    <s v="MESA/CALL CENTER/ PROBLEMA CON OFFICE 365"/>
    <s v="29/01/2024 16:20:40"/>
    <s v="29/01/2024 16:21:16"/>
    <s v="Cerrado"/>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r>
  <r>
    <s v="INC000002578154"/>
    <s v="SERVICIOS DIGITALES"/>
    <x v="4"/>
    <s v="SM OPERACIONES"/>
    <s v="VICTOR BRAVO ORREGO"/>
    <s v="tct_decruz"/>
    <s v="4-Menor/Localizado"/>
    <s v="4-Baja"/>
    <s v="Baja"/>
    <s v="Requerimiento de Cliente"/>
    <s v="TELEFONICA GLOBAL TECHNOLOGY S.A.AGENCIA EN CHILE"/>
    <s v="ALERTAS DE MONITOREO"/>
    <s v="29/01/2024 16:29:06"/>
    <s v="29/01/2024 16:30:16"/>
    <s v="Cerrado"/>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r>
  <r>
    <s v="INC000002578636"/>
    <s v="VPN IP - MPLS"/>
    <x v="5"/>
    <s v="GESTION HD"/>
    <s v="MARIO PARADA DUARTE"/>
    <s v="frp_pcamay"/>
    <s v="3-Moderado/Limitado"/>
    <s v="3-Medio"/>
    <s v="Media"/>
    <s v="Requerimiento de Cliente"/>
    <s v="ELECTRICIDAD GOBANTES S.A."/>
    <s v="HD/RE: REQUERIMIENTO SOLICITU DE REUNION ENTRE ESPECIALISTAS DE MOVISTAR ENTEL"/>
    <s v="29/01/2024 18:28:12"/>
    <s v="29/01/2024 18:29:23"/>
    <s v="Cerrado"/>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r>
  <r>
    <s v="INC000002579819"/>
    <s v="VPN IP - MPLS"/>
    <x v="6"/>
    <s v="GESTION HD"/>
    <s v="RICARDO R GALLEGOS OYANEDER"/>
    <s v="frp_pcamay"/>
    <s v="3-Moderado/Limitado"/>
    <s v="3-Medio"/>
    <s v="Media"/>
    <s v="Requerimiento de Cliente"/>
    <s v="TELEFONICA EMPRESAS DE CHILE SA"/>
    <s v="HD/Auditoría Procesos y Sistemas B2B"/>
    <s v="30/01/2024 11:03:26"/>
    <s v="30/01/2024 11:04:36"/>
    <s v="Cerrado"/>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8">
  <r>
    <s v="INC000002545053"/>
    <s v="RED INTERNA"/>
    <x v="0"/>
    <s v="APOQUINDO TI"/>
    <s v="RAMON DIAZ CASTILLO"/>
    <s v="tct_rorell"/>
    <s v="4-Menor/Localizado"/>
    <s v="4-Baja"/>
    <s v="Baja"/>
    <s v="Requerimiento de Red"/>
    <s v="TELEFONICA EMPRESAS DE CHILE SA"/>
    <s v="TICKET DE INCIDENCIA POR CORTE DE ENERGÍA EN RED DE ILUMINACIÓN Y BIOMETRICOS DE PASILLO"/>
    <s v="11/01/2024 13:57:33"/>
    <s v="11/01/2024 14:00:18"/>
    <s v="Cerrado"/>
    <s v="TI"/>
    <s v="ENERGIA"/>
    <s v="03/02/2024 9:51:22"/>
    <s v="03/02/2024 23:50:00"/>
    <m/>
    <s v="EN OBSERVACION, sin avances solo a fecto luminarias"/>
    <d v="1899-12-30T00:00:00"/>
    <d v="1899-12-30T00:00:00"/>
    <d v="1899-12-30T00:00:00"/>
  </r>
  <r>
    <s v="INC000002547121"/>
    <s v="INFRAESTRUCTURA DC"/>
    <x v="0"/>
    <s v="APQ ACCESOS"/>
    <s v="RAMON DIAZ CASTILLO"/>
    <s v="MBARRIENTOS"/>
    <s v="3-Moderado/Limitado"/>
    <s v="3-Medio"/>
    <s v="Media"/>
    <s v="Requerimiento de Red"/>
    <s v="TELEFONICA GLOBAL TECHNOLOGY S.A.AGENCIA EN CHILE"/>
    <s v="EQUIPO AIRE ACONDICIONADO SALA OPERACIONES CON FILTRACION DE AGUA"/>
    <s v="12/01/2024 2:29:17"/>
    <s v="12/01/2024 2:31:52"/>
    <s v="Cerrado"/>
    <s v="TI"/>
    <s v="CLIMA"/>
    <s v="03/02/2024 9:52:57"/>
    <s v="03/02/2024 23:50:00"/>
    <s v="EQUIPO AIRE ACONDICIONADO SALA OPERACIONES CON FILTRACION DE AGUA"/>
    <s v="se realizará mantención"/>
    <d v="1899-12-30T00:00:00"/>
    <d v="1899-12-30T00:00:00"/>
    <d v="1899-12-30T00:00:00"/>
  </r>
  <r>
    <s v="INC000002547886"/>
    <s v="OFFICE365"/>
    <x v="1"/>
    <s v="GESTION CALL CENTER"/>
    <s v="JAVIERA A UMAÑA YEVENES"/>
    <s v="frp_driosr"/>
    <s v="4-Menor/Localizado"/>
    <s v="4-Baja"/>
    <s v="Baja"/>
    <s v="Requerimiento de Cliente"/>
    <s v="FERRER Y ASOCIADOS INGENIEROS CONSULTORES S.A"/>
    <s v="MESA/CALL CENTER7CONFIGURACION DE MICROSOFT 365"/>
    <s v="12/01/2024 12:23:16"/>
    <s v="12/01/2024 12:25:57"/>
    <s v="Cerrado"/>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r>
  <r>
    <s v="INC000002556949"/>
    <s v="RED INTERNA"/>
    <x v="0"/>
    <s v="APOQUINDO TI"/>
    <s v="RAMON DIAZ CASTILLO"/>
    <s v="tct_rorell"/>
    <s v="4-Menor/Localizado"/>
    <s v="4-Baja"/>
    <s v="Baja"/>
    <s v="Incidente de Red"/>
    <s v="TELEFONICA EMPRESAS DE CHILE SA"/>
    <s v="INCIDENCIA CLIENTE TELEFONICA RACK A-3 TIC 7"/>
    <s v="18/01/2024 1:36:24"/>
    <s v="18/01/2024 1:38:15"/>
    <s v="Cerrado"/>
    <s v="TI"/>
    <s v="RED INTERNA"/>
    <s v="03/02/2024 9:56:18"/>
    <s v="03/02/2024 23:50:00"/>
    <m/>
    <s v="EN OBSERVACIÓN, estado normalizado"/>
    <d v="1899-12-30T00:00:00"/>
    <d v="1899-12-30T00:00:00"/>
    <d v="1899-12-30T00:00:00"/>
  </r>
  <r>
    <s v="INC000002557726"/>
    <s v="INFRAESTRUCTURA DC"/>
    <x v="0"/>
    <s v="APQ ACCESOS"/>
    <s v="RAMON DIAZ CASTILLO"/>
    <s v="MBARRIENTOS"/>
    <s v="3-Moderado/Limitado"/>
    <s v="3-Medio"/>
    <s v="Media"/>
    <s v="Incidente de Red"/>
    <s v="TELEFONICA GLOBAL TECHNOLOGY S.A.AGENCIA EN CHILE"/>
    <s v="PDU A CAIDA RACK G-9 SALA 07 BANCO SANTANDER"/>
    <s v="18/01/2024 9:01:15"/>
    <s v="18/01/2024 9:03:23"/>
    <s v="Cerrado"/>
    <s v="TI"/>
    <s v="ENERGIA"/>
    <s v="03/02/2024 9:57:51"/>
    <s v="03/02/2024 23:50:00"/>
    <s v="PDU A CAIDA RACK G-9 SALA 07 BANCO SA"/>
    <s v="cambio de pdu con exito"/>
    <d v="1899-12-30T00:00:00"/>
    <d v="1899-12-30T00:00:00"/>
    <d v="1899-12-30T00:00:00"/>
  </r>
  <r>
    <s v="INC000002557736"/>
    <s v="INFRAESTRUCTURA DC"/>
    <x v="0"/>
    <s v="APQ ACCESOS"/>
    <s v="RAMON DIAZ CASTILLO"/>
    <s v="tct_jmarqu"/>
    <s v="3-Moderado/Limitado"/>
    <s v="3-Medio"/>
    <s v="Media"/>
    <s v="Incidente de Red"/>
    <s v="TELEFONICA CYBERSECURITY TECH CHILE SPA"/>
    <s v="CAIDA PDU A CLIENTE ULTRAMAR RACK D11"/>
    <s v="18/01/2024 9:46:50"/>
    <s v="18/01/2024 9:49:24"/>
    <s v="Cerrado"/>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r>
  <r>
    <s v="INC000002557739"/>
    <s v="INFRAESTRUCTURA DC"/>
    <x v="0"/>
    <s v="APQ ACCESOS"/>
    <s v="RAMON DIAZ CASTILLO"/>
    <s v="tct_jmarqu"/>
    <s v="3-Moderado/Limitado"/>
    <s v="3-Medio"/>
    <s v="Media"/>
    <s v="Incidente de Red"/>
    <s v="TELEFONICA CYBERSECURITY TECH CHILE SPA"/>
    <s v="CAIDA PDU B CLIENTE TECH RACK C04"/>
    <s v="18/01/2024 9:55:05"/>
    <s v="18/01/2024 10:01:55"/>
    <s v="Cerrado"/>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r>
  <r>
    <s v="INC000002557756"/>
    <s v="INFRAESTRUCTURA DC"/>
    <x v="0"/>
    <s v="APQ ACCESOS"/>
    <s v="DANIEL A MUÑOZ BUSTOS"/>
    <s v="tct_jmarqu"/>
    <s v="4-Menor/Localizado"/>
    <s v="4-Baja"/>
    <s v="Baja"/>
    <s v="Incidente de Red"/>
    <s v="TELEFONICA CYBERSECURITY TECH CHILE SPA"/>
    <s v="ALARMAS SONORA ENERGIA RACK B05 Y E05"/>
    <s v="18/01/2024 10:15:02"/>
    <s v="18/01/2024 10:18:04"/>
    <s v="Cerrado"/>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r>
  <r>
    <s v="INC000002572152"/>
    <s v="OFFICE365"/>
    <x v="1"/>
    <s v="GESTION HD"/>
    <s v="JAVIERA A UMAÑA YEVENES"/>
    <s v="frp_jserna"/>
    <s v="3-Moderado/Limitado"/>
    <s v="3-Medio"/>
    <s v="Media"/>
    <s v="Incidente de Cliente"/>
    <s v="LOUISIANA PACIFIC CHILE S A"/>
    <s v="HD/PROBLEMAS CON OFFICE 365"/>
    <s v="25/01/2024 12:01:46"/>
    <s v="25/01/2024 12:09:45"/>
    <s v="Cerrado"/>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r>
  <r>
    <s v="INC000002572158"/>
    <s v="VPN IP - MPLS"/>
    <x v="2"/>
    <s v="GESTION HD"/>
    <s v="RENE E VILLEGAS CARREÑO"/>
    <s v="frp_pcamay"/>
    <s v="3-Moderado/Limitado"/>
    <s v="3-Medio"/>
    <s v="Media"/>
    <s v="Requerimiento de Cliente"/>
    <s v="TELEFONICA GLOBAL TECHNOLOGY S.A.AGENCIA EN CHILE"/>
    <s v="HD/Cruzadas faltantes en Sala4 hacia Firewall OOB San Martin (Activación HA)"/>
    <s v="25/01/2024 12:14:43"/>
    <s v="25/01/2024 12:16:06"/>
    <s v="Cerrado"/>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r>
  <r>
    <s v="INC000002574572"/>
    <s v="HOUSING"/>
    <x v="2"/>
    <s v="APQ ACCESOS"/>
    <s v="RAMON DIAZ CASTILLO"/>
    <s v="tct_rdiazc"/>
    <s v="4-Menor/Localizado"/>
    <s v="4-Baja"/>
    <s v="Baja"/>
    <s v="Requerimiento de Cliente"/>
    <s v="TELEFONICA CYBERSECURITY TECH CHILE SPA"/>
    <s v="recepción cajas en all piso 1"/>
    <s v="26/01/2024 13:33:25"/>
    <s v="26/01/2024 13:36:34"/>
    <s v="Cerrado"/>
    <s v="HARDWARE"/>
    <s v="CLIENTE"/>
    <s v="02/02/2024 12:42:58"/>
    <s v="02/02/2024 23:50:00"/>
    <m/>
    <s v="recepción exitosa"/>
    <d v="1900-01-05T23:05:44"/>
    <d v="1900-01-05T23:09:33"/>
    <d v="1899-12-30T00:03:49"/>
  </r>
  <r>
    <s v="INC000002576883"/>
    <s v="VPN IP - MPLS"/>
    <x v="3"/>
    <s v="GESTION HD"/>
    <s v="DEIBY Y SANTOYO MONTEROLA"/>
    <s v="frp_fpetro"/>
    <s v="3-Moderado/Limitado"/>
    <s v="3-Medio"/>
    <s v="Media"/>
    <s v="Requerimiento de Cliente"/>
    <s v="EMPRESA ELECTRICA PUENTE ALTO"/>
    <s v="HD/Electrica Puente Alto//Recursos VDC"/>
    <s v="29/01/2024 10:42:37"/>
    <s v="29/01/2024 10:45:33"/>
    <s v="Cerrado"/>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r>
  <r>
    <s v="INC000002577650"/>
    <s v="VPN IP - MPLS"/>
    <x v="3"/>
    <s v="GESTION HD"/>
    <s v="ANGEL CASTRO CABRERA"/>
    <s v="frp_fpetro"/>
    <s v="3-Moderado/Limitado"/>
    <s v="3-Medio"/>
    <s v="Media"/>
    <s v="Requerimiento de Cliente"/>
    <s v="TELEFONICA GLOBAL TECHNOLOGY S.A.AGENCIA EN CHILE"/>
    <s v="REQ/Problemas con relay de correo C4-SMTP, uso de dominio tic.cl."/>
    <s v="29/01/2024 12:25:51"/>
    <s v="29/01/2024 12:27:50"/>
    <s v="Cerrado"/>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r>
  <r>
    <s v="INC000002577681"/>
    <s v="OFFICE365"/>
    <x v="1"/>
    <s v="GESTION CALL CENTER"/>
    <s v="JAVIERA A UMAÑA YEVENES"/>
    <s v="frp_mdomin"/>
    <s v="4-Menor/Localizado"/>
    <s v="4-Baja"/>
    <s v="Baja"/>
    <s v="Incidente de Cliente"/>
    <s v="AGRICOLA LAS VERTIENTES LIMITADA"/>
    <s v="MESA/CALL CENTER/PROBLEMA CON CORREO OFFICE365"/>
    <s v="29/01/2024 13:24:28"/>
    <s v="29/01/2024 13:29:49"/>
    <s v="Cerrado"/>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r>
  <r>
    <s v="INC000002578148"/>
    <s v="OFFICE365"/>
    <x v="1"/>
    <s v="GESTION CALL CENTER"/>
    <s v="JAVIERA A UMAÑA YEVENES"/>
    <s v="frp_mdomin"/>
    <s v="4-Menor/Localizado"/>
    <s v="4-Baja"/>
    <s v="Baja"/>
    <s v="Incidente de Cliente"/>
    <s v="INVERSIONES Y RENTAS SENDERO LIMITADA"/>
    <s v="MESA/CALL CENTER/ PROBLEMA CON OFFICE 365"/>
    <s v="29/01/2024 16:20:40"/>
    <s v="29/01/2024 16:21:16"/>
    <s v="Cerrado"/>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r>
  <r>
    <s v="INC000002578154"/>
    <s v="SERVICIOS DIGITALES"/>
    <x v="4"/>
    <s v="SM OPERACIONES"/>
    <s v="VICTOR BRAVO ORREGO"/>
    <s v="tct_decruz"/>
    <s v="4-Menor/Localizado"/>
    <s v="4-Baja"/>
    <s v="Baja"/>
    <s v="Requerimiento de Cliente"/>
    <s v="TELEFONICA GLOBAL TECHNOLOGY S.A.AGENCIA EN CHILE"/>
    <s v="ALERTAS DE MONITOREO"/>
    <s v="29/01/2024 16:29:06"/>
    <s v="29/01/2024 16:30:16"/>
    <s v="Cerrado"/>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r>
  <r>
    <s v="INC000002578636"/>
    <s v="VPN IP - MPLS"/>
    <x v="5"/>
    <s v="GESTION HD"/>
    <s v="MARIO PARADA DUARTE"/>
    <s v="frp_pcamay"/>
    <s v="3-Moderado/Limitado"/>
    <s v="3-Medio"/>
    <s v="Media"/>
    <s v="Requerimiento de Cliente"/>
    <s v="ELECTRICIDAD GOBANTES S.A."/>
    <s v="HD/RE: REQUERIMIENTO SOLICITU DE REUNION ENTRE ESPECIALISTAS DE MOVISTAR ENTEL"/>
    <s v="29/01/2024 18:28:12"/>
    <s v="29/01/2024 18:29:23"/>
    <s v="Cerrado"/>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r>
  <r>
    <s v="INC000002579819"/>
    <s v="VPN IP - MPLS"/>
    <x v="6"/>
    <s v="GESTION HD"/>
    <s v="RICARDO R GALLEGOS OYANEDER"/>
    <s v="frp_pcamay"/>
    <s v="3-Moderado/Limitado"/>
    <s v="3-Medio"/>
    <s v="Media"/>
    <s v="Requerimiento de Cliente"/>
    <s v="TELEFONICA EMPRESAS DE CHILE SA"/>
    <s v="HD/Auditoría Procesos y Sistemas B2B"/>
    <s v="30/01/2024 11:03:26"/>
    <s v="30/01/2024 11:04:36"/>
    <s v="Cerrado"/>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95">
  <r>
    <s v="INC000002545053"/>
    <s v="RED INTERNA"/>
    <x v="0"/>
    <s v="APOQUINDO TI"/>
    <s v="RAMON DIAZ CASTILLO"/>
    <s v="tct_rorell"/>
    <s v="4-Menor/Localizado"/>
    <s v="4-Baja"/>
    <s v="Baja"/>
    <s v="Requerimiento de Red"/>
    <s v="TELEFONICA EMPRESAS DE CHILE SA"/>
    <s v="TICKET DE INCIDENCIA POR CORTE DE ENERGÍA EN RED DE ILUMINACIÓN Y BIOMETRICOS DE PASILLO"/>
    <s v="11/01/2024 13:57:33"/>
    <s v="11/01/2024 14:00:18"/>
    <x v="0"/>
    <s v="TI"/>
    <s v="ENERGIA"/>
    <s v="03/02/2024 9:51:22"/>
    <s v="03/02/2024 23:50:00"/>
    <m/>
    <s v="EN OBSERVACION, sin avances solo a fecto luminarias"/>
    <d v="1899-12-30T00:00:00"/>
    <d v="1899-12-30T00:00:00"/>
    <d v="1899-12-30T00:00:00"/>
    <s v=""/>
    <x v="0"/>
  </r>
  <r>
    <s v="INC000002547121"/>
    <s v="INFRAESTRUCTURA DC"/>
    <x v="0"/>
    <s v="APQ ACCESOS"/>
    <s v="RAMON DIAZ CASTILLO"/>
    <s v="MBARRIENTOS"/>
    <s v="3-Moderado/Limitado"/>
    <s v="3-Medio"/>
    <s v="Media"/>
    <s v="Requerimiento de Red"/>
    <s v="TELEFONICA GLOBAL TECHNOLOGY S.A.AGENCIA EN CHILE"/>
    <s v="EQUIPO AIRE ACONDICIONADO SALA OPERACIONES CON FILTRACION DE AGUA"/>
    <s v="12/01/2024 2:29:17"/>
    <s v="12/01/2024 2:31:52"/>
    <x v="0"/>
    <s v="TI"/>
    <s v="CLIMA"/>
    <s v="03/02/2024 9:52:57"/>
    <s v="03/02/2024 23:50:00"/>
    <s v="EQUIPO AIRE ACONDICIONADO SALA OPERACIONES CON FILTRACION DE AGUA"/>
    <s v="se realizará mantención"/>
    <d v="1899-12-30T00:00:00"/>
    <d v="1899-12-30T00:00:00"/>
    <d v="1899-12-30T00:00:00"/>
    <s v=""/>
    <x v="0"/>
  </r>
  <r>
    <s v="INC000002547886"/>
    <s v="OFFICE365"/>
    <x v="1"/>
    <s v="GESTION CALL CENTER"/>
    <s v="JAVIERA A UMAÑA YEVENES"/>
    <s v="frp_driosr"/>
    <s v="4-Menor/Localizado"/>
    <s v="4-Baja"/>
    <s v="Baja"/>
    <s v="Requerimiento de Cliente"/>
    <s v="FERRER Y ASOCIADOS INGENIEROS CONSULTORES S.A"/>
    <s v="MESA/CALL CENTER7CONFIGURACION DE MICROSOFT 365"/>
    <s v="12/01/2024 12:23:16"/>
    <s v="12/01/2024 12:25:57"/>
    <x v="0"/>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s v=""/>
    <x v="1"/>
  </r>
  <r>
    <s v="INC000002556949"/>
    <s v="RED INTERNA"/>
    <x v="0"/>
    <s v="APOQUINDO TI"/>
    <s v="RAMON DIAZ CASTILLO"/>
    <s v="tct_rorell"/>
    <s v="4-Menor/Localizado"/>
    <s v="4-Baja"/>
    <s v="Baja"/>
    <s v="Incidente de Red"/>
    <s v="TELEFONICA EMPRESAS DE CHILE SA"/>
    <s v="INCIDENCIA CLIENTE TELEFONICA RACK A-3 TIC 7"/>
    <s v="18/01/2024 1:36:24"/>
    <s v="18/01/2024 1:38:15"/>
    <x v="0"/>
    <s v="TI"/>
    <s v="RED INTERNA"/>
    <s v="03/02/2024 9:56:18"/>
    <s v="03/02/2024 23:50:00"/>
    <m/>
    <s v="EN OBSERVACIÓN, estado normalizado"/>
    <d v="1899-12-30T00:00:00"/>
    <d v="1899-12-30T00:00:00"/>
    <d v="1899-12-30T00:00:00"/>
    <s v=""/>
    <x v="0"/>
  </r>
  <r>
    <s v="INC000002557726"/>
    <s v="INFRAESTRUCTURA DC"/>
    <x v="0"/>
    <s v="APQ ACCESOS"/>
    <s v="RAMON DIAZ CASTILLO"/>
    <s v="MBARRIENTOS"/>
    <s v="3-Moderado/Limitado"/>
    <s v="3-Medio"/>
    <s v="Media"/>
    <s v="Incidente de Red"/>
    <s v="TELEFONICA GLOBAL TECHNOLOGY S.A.AGENCIA EN CHILE"/>
    <s v="PDU A CAIDA RACK G-9 SALA 07 BANCO SANTANDER"/>
    <s v="18/01/2024 9:01:15"/>
    <s v="18/01/2024 9:03:23"/>
    <x v="0"/>
    <s v="TI"/>
    <s v="ENERGIA"/>
    <s v="03/02/2024 9:57:51"/>
    <s v="03/02/2024 23:50:00"/>
    <s v="PDU A CAIDA RACK G-9 SALA 07 BANCO SA"/>
    <s v="cambio de pdu con exito"/>
    <d v="1899-12-30T00:00:00"/>
    <d v="1899-12-30T00:00:00"/>
    <d v="1899-12-30T00:00:00"/>
    <s v=""/>
    <x v="0"/>
  </r>
  <r>
    <s v="INC000002557736"/>
    <s v="INFRAESTRUCTURA DC"/>
    <x v="0"/>
    <s v="APQ ACCESOS"/>
    <s v="RAMON DIAZ CASTILLO"/>
    <s v="tct_jmarqu"/>
    <s v="3-Moderado/Limitado"/>
    <s v="3-Medio"/>
    <s v="Media"/>
    <s v="Incidente de Red"/>
    <s v="TELEFONICA CYBERSECURITY TECH CHILE SPA"/>
    <s v="CAIDA PDU A CLIENTE ULTRAMAR RACK D11"/>
    <s v="18/01/2024 9:46:50"/>
    <s v="18/01/2024 9:49:24"/>
    <x v="0"/>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s v=""/>
    <x v="0"/>
  </r>
  <r>
    <s v="INC000002557739"/>
    <s v="INFRAESTRUCTURA DC"/>
    <x v="0"/>
    <s v="APQ ACCESOS"/>
    <s v="RAMON DIAZ CASTILLO"/>
    <s v="tct_jmarqu"/>
    <s v="3-Moderado/Limitado"/>
    <s v="3-Medio"/>
    <s v="Media"/>
    <s v="Incidente de Red"/>
    <s v="TELEFONICA CYBERSECURITY TECH CHILE SPA"/>
    <s v="CAIDA PDU B CLIENTE TECH RACK C04"/>
    <s v="18/01/2024 9:55:05"/>
    <s v="18/01/2024 10:01:55"/>
    <x v="0"/>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s v=""/>
    <x v="0"/>
  </r>
  <r>
    <s v="INC000002557756"/>
    <s v="INFRAESTRUCTURA DC"/>
    <x v="0"/>
    <s v="APQ ACCESOS"/>
    <s v="DANIEL A MUÑOZ BUSTOS"/>
    <s v="tct_jmarqu"/>
    <s v="4-Menor/Localizado"/>
    <s v="4-Baja"/>
    <s v="Baja"/>
    <s v="Incidente de Red"/>
    <s v="TELEFONICA CYBERSECURITY TECH CHILE SPA"/>
    <s v="ALARMAS SONORA ENERGIA RACK B05 Y E05"/>
    <s v="18/01/2024 10:15:02"/>
    <s v="18/01/2024 10:18:04"/>
    <x v="0"/>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s v=""/>
    <x v="0"/>
  </r>
  <r>
    <s v="INC000002572152"/>
    <s v="OFFICE365"/>
    <x v="1"/>
    <s v="GESTION HD"/>
    <s v="JAVIERA A UMAÑA YEVENES"/>
    <s v="frp_jserna"/>
    <s v="3-Moderado/Limitado"/>
    <s v="3-Medio"/>
    <s v="Media"/>
    <s v="Incidente de Cliente"/>
    <s v="LOUISIANA PACIFIC CHILE S A"/>
    <s v="HD/PROBLEMAS CON OFFICE 365"/>
    <s v="25/01/2024 12:01:46"/>
    <s v="25/01/2024 12:09:45"/>
    <x v="0"/>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s v="Cumplido"/>
    <x v="0"/>
  </r>
  <r>
    <s v="INC000002572158"/>
    <s v="VPN IP - MPLS"/>
    <x v="2"/>
    <s v="GESTION HD"/>
    <s v="RENE E VILLEGAS CARREÑO"/>
    <s v="frp_pcamay"/>
    <s v="3-Moderado/Limitado"/>
    <s v="3-Medio"/>
    <s v="Media"/>
    <s v="Requerimiento de Cliente"/>
    <s v="TELEFONICA GLOBAL TECHNOLOGY S.A.AGENCIA EN CHILE"/>
    <s v="HD/Cruzadas faltantes en Sala4 hacia Firewall OOB San Martin (Activación HA)"/>
    <s v="25/01/2024 12:14:43"/>
    <s v="25/01/2024 12:16:06"/>
    <x v="0"/>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s v=""/>
    <x v="1"/>
  </r>
  <r>
    <s v="INC000002574572"/>
    <s v="HOUSING"/>
    <x v="2"/>
    <s v="APQ ACCESOS"/>
    <s v="RAMON DIAZ CASTILLO"/>
    <s v="tct_rdiazc"/>
    <s v="4-Menor/Localizado"/>
    <s v="4-Baja"/>
    <s v="Baja"/>
    <s v="Requerimiento de Cliente"/>
    <s v="TELEFONICA CYBERSECURITY TECH CHILE SPA"/>
    <s v="recepción cajas en all piso 1"/>
    <s v="26/01/2024 13:33:25"/>
    <s v="26/01/2024 13:36:34"/>
    <x v="0"/>
    <s v="HARDWARE"/>
    <s v="CLIENTE"/>
    <s v="02/02/2024 12:42:58"/>
    <s v="02/02/2024 23:50:00"/>
    <m/>
    <s v="recepción exitosa"/>
    <d v="1900-01-05T23:05:44"/>
    <d v="1900-01-05T23:09:33"/>
    <d v="1899-12-30T00:03:49"/>
    <s v=""/>
    <x v="1"/>
  </r>
  <r>
    <s v="INC000002576883"/>
    <s v="VPN IP - MPLS"/>
    <x v="3"/>
    <s v="GESTION HD"/>
    <s v="DEIBY Y SANTOYO MONTEROLA"/>
    <s v="frp_fpetro"/>
    <s v="3-Moderado/Limitado"/>
    <s v="3-Medio"/>
    <s v="Media"/>
    <s v="Requerimiento de Cliente"/>
    <s v="EMPRESA ELECTRICA PUENTE ALTO"/>
    <s v="HD/Electrica Puente Alto//Recursos VDC"/>
    <s v="29/01/2024 10:42:37"/>
    <s v="29/01/2024 10:45:33"/>
    <x v="0"/>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s v=""/>
    <x v="1"/>
  </r>
  <r>
    <s v="INC000002577650"/>
    <s v="VPN IP - MPLS"/>
    <x v="3"/>
    <s v="GESTION HD"/>
    <s v="ANGEL CASTRO CABRERA"/>
    <s v="frp_fpetro"/>
    <s v="3-Moderado/Limitado"/>
    <s v="3-Medio"/>
    <s v="Media"/>
    <s v="Requerimiento de Cliente"/>
    <s v="TELEFONICA GLOBAL TECHNOLOGY S.A.AGENCIA EN CHILE"/>
    <s v="REQ/Problemas con relay de correo C4-SMTP, uso de dominio tic.cl."/>
    <s v="29/01/2024 12:25:51"/>
    <s v="29/01/2024 12:27:50"/>
    <x v="0"/>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s v=""/>
    <x v="1"/>
  </r>
  <r>
    <s v="INC000002577681"/>
    <s v="OFFICE365"/>
    <x v="1"/>
    <s v="GESTION CALL CENTER"/>
    <s v="JAVIERA A UMAÑA YEVENES"/>
    <s v="frp_mdomin"/>
    <s v="4-Menor/Localizado"/>
    <s v="4-Baja"/>
    <s v="Baja"/>
    <s v="Incidente de Cliente"/>
    <s v="AGRICOLA LAS VERTIENTES LIMITADA"/>
    <s v="MESA/CALL CENTER/PROBLEMA CON CORREO OFFICE365"/>
    <s v="29/01/2024 13:24:28"/>
    <s v="29/01/2024 13:29:49"/>
    <x v="0"/>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s v="Cumplido"/>
    <x v="0"/>
  </r>
  <r>
    <s v="INC000002578148"/>
    <s v="OFFICE365"/>
    <x v="1"/>
    <s v="GESTION CALL CENTER"/>
    <s v="JAVIERA A UMAÑA YEVENES"/>
    <s v="frp_mdomin"/>
    <s v="4-Menor/Localizado"/>
    <s v="4-Baja"/>
    <s v="Baja"/>
    <s v="Incidente de Cliente"/>
    <s v="INVERSIONES Y RENTAS SENDERO LIMITADA"/>
    <s v="MESA/CALL CENTER/ PROBLEMA CON OFFICE 365"/>
    <s v="29/01/2024 16:20:40"/>
    <s v="29/01/2024 16:21:16"/>
    <x v="0"/>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s v="Cumplido"/>
    <x v="0"/>
  </r>
  <r>
    <s v="INC000002578154"/>
    <s v="SERVICIOS DIGITALES"/>
    <x v="4"/>
    <s v="SM OPERACIONES"/>
    <s v="VICTOR BRAVO ORREGO"/>
    <s v="tct_decruz"/>
    <s v="4-Menor/Localizado"/>
    <s v="4-Baja"/>
    <s v="Baja"/>
    <s v="Requerimiento de Cliente"/>
    <s v="TELEFONICA GLOBAL TECHNOLOGY S.A.AGENCIA EN CHILE"/>
    <s v="ALERTAS DE MONITOREO"/>
    <s v="29/01/2024 16:29:06"/>
    <s v="29/01/2024 16:30:16"/>
    <x v="0"/>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s v=""/>
    <x v="1"/>
  </r>
  <r>
    <s v="INC000002578636"/>
    <s v="VPN IP - MPLS"/>
    <x v="5"/>
    <s v="GESTION HD"/>
    <s v="MARIO PARADA DUARTE"/>
    <s v="frp_pcamay"/>
    <s v="3-Moderado/Limitado"/>
    <s v="3-Medio"/>
    <s v="Media"/>
    <s v="Requerimiento de Cliente"/>
    <s v="ELECTRICIDAD GOBANTES S.A."/>
    <s v="HD/RE: REQUERIMIENTO SOLICITU DE REUNION ENTRE ESPECIALISTAS DE MOVISTAR ENTEL"/>
    <s v="29/01/2024 18:28:12"/>
    <s v="29/01/2024 18:29:23"/>
    <x v="0"/>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s v=""/>
    <x v="1"/>
  </r>
  <r>
    <s v="INC000002579819"/>
    <s v="VPN IP - MPLS"/>
    <x v="6"/>
    <s v="GESTION HD"/>
    <s v="RICARDO R GALLEGOS OYANEDER"/>
    <s v="frp_pcamay"/>
    <s v="3-Moderado/Limitado"/>
    <s v="3-Medio"/>
    <s v="Media"/>
    <s v="Requerimiento de Cliente"/>
    <s v="TELEFONICA EMPRESAS DE CHILE SA"/>
    <s v="HD/Auditoría Procesos y Sistemas B2B"/>
    <s v="30/01/2024 11:03:26"/>
    <s v="30/01/2024 11:04:36"/>
    <x v="0"/>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s v=""/>
    <x v="1"/>
  </r>
  <r>
    <s v="INC000002580259"/>
    <s v="VPN IP - MPLS"/>
    <x v="6"/>
    <s v="GESTION HD"/>
    <s v="ALEJANDRO ACEVEDO VALENZUELA"/>
    <s v="frp_pcamay"/>
    <s v="3-Moderado/Limitado"/>
    <s v="3-Medio"/>
    <s v="Media"/>
    <s v="Requerimiento de Cliente"/>
    <s v="INDUSTRIAS CHILENAS DE ALAMBRE INCHALAM S.A."/>
    <s v="HD/Sin acceso a url en el servidor pivote A"/>
    <s v="30/01/2024 15:45:56"/>
    <s v="30/01/2024 15:47:53"/>
    <x v="0"/>
    <s v="CDP ANTIGUO 1"/>
    <s v="CDP ANTIGUO 2"/>
    <s v="02/02/2024 6:39:37"/>
    <s v="02/02/2024 23:50:00"/>
    <s v="PREVENTIVO: NO_x000a_CODIGO DE SERVICIO:_x000a_DIRECCION:_x000a_QUIEN REPORTA:Ewald Galaz Millaleo 56 9 8510 0702_x000a_CONTACTO EN TERRENO:Ewald Galaz Millaleo 56 9 8510 0702_x000a_PROBLEMA:_x000a_REQUERIMIENTO:Favor generar ticket en base a requerimiento de cliente Inchalam._x000a_Dejar en ban"/>
    <m/>
    <d v="1900-01-01T13:26:13"/>
    <d v="1900-01-01T14:53:41"/>
    <d v="1899-12-30T01:27:28"/>
    <s v=""/>
    <x v="1"/>
  </r>
  <r>
    <s v="INC000002580715"/>
    <s v="SEGURIDAD"/>
    <x v="3"/>
    <s v="SSO"/>
    <s v="DEIBY Y SANTOYO MONTEROLA"/>
    <s v="tct_lfrome"/>
    <s v="2-Significativo/Amplio"/>
    <s v="2-Alta"/>
    <s v="Alta"/>
    <s v="Requerimiento de Cliente"/>
    <s v="TELEFONICA CYBERSECURITY TECH CHILE SPA"/>
    <s v="Solicitud Nuevo Servidor"/>
    <s v="30/01/2024 16:51:35"/>
    <s v="30/01/2024 16:51:49"/>
    <x v="0"/>
    <s v="SOC Empresas"/>
    <s v="Marca"/>
    <s v="02/02/2024 13:12:25"/>
    <s v="02/02/2024 23:50:00"/>
    <s v="Nos solicita apoyo con :"/>
    <s v="FASE RESOLUCIÓN Y RECUPERACIÓN_x000a__x000a_Se efectúa contacto con cliente:Luis Romero_x000a__x000a_Teléfono de contacto:N/A_x000a__x000a_Acciones realizadas: Se crea el servidor solicitado y se realiza la entrega al cliente_x000a__x000a_Solución paliativa o definitiva:N/A_x000a__x000a_Acciones de Mejora, Recome"/>
    <d v="1900-01-01T18:53:06"/>
    <d v="1900-01-01T20:20:50"/>
    <d v="1899-12-30T01:27:44"/>
    <s v=""/>
    <x v="1"/>
  </r>
  <r>
    <s v="INC000002582094"/>
    <s v="VPN IP - MPLS"/>
    <x v="6"/>
    <s v="GESTION HD"/>
    <s v="PAUL A SEPULVEDA ALVAREZ"/>
    <s v="frp_fpetro"/>
    <s v="3-Moderado/Limitado"/>
    <s v="3-Medio"/>
    <s v="Media"/>
    <s v="Requerimiento de Cliente"/>
    <s v="FUND DE BENEFICENCIA HOGAR DE CRISTO"/>
    <s v="REQ/HOGAR DE CRISTO: Dar salida internet y telnet"/>
    <s v="31/01/2024 12:52:14"/>
    <s v="31/01/2024 12:57:35"/>
    <x v="0"/>
    <s v="CDP ANTIGUO 1"/>
    <s v="CDP ANTIGUO 2"/>
    <s v="01/02/2024 11:00:29"/>
    <s v="01/02/2024 23:50:00"/>
    <s v="PREVENTIVO: NO_x000a_CODIGO DE SERVICIO:_x000a_DIRECCION:_x000a_QUIEN REPORTA: Nicolás Saavedra Eguiluz  +56 9 6187 5469_x000a_CONTACTO EN TERRENO: Nicolás Saavedra Eguiluz  +56 9 6187 5469_x000a_PROBLEMA:_x000a_REQUERIMIENTO:_x000a__x000a_ Favor configurar la salida de internet y habilitar telnet a l"/>
    <s v="se habilita telnet. confirmado por Nicolas._x000a_Acceso a internet debe ser revisado con personal de comunicaciones"/>
    <d v="1899-12-30T20:39:43"/>
    <d v="1899-12-30T22:08:15"/>
    <d v="1899-12-30T01:28:32"/>
    <s v=""/>
    <x v="1"/>
  </r>
  <r>
    <s v="INC000002582140"/>
    <s v="SERVICIOS DIGITALES"/>
    <x v="7"/>
    <s v="SM OPERACIONES"/>
    <s v="SEBASTIAN I ACUÑA GUZMAN"/>
    <s v="tct_decruz"/>
    <s v="4-Menor/Localizado"/>
    <s v="2-Alta"/>
    <s v="Media"/>
    <s v="Requerimiento de Cliente"/>
    <s v="UNION AEREA LTDA"/>
    <s v="modificar registro SPF"/>
    <s v="31/01/2024 11:52:32"/>
    <s v="31/01/2024 11:53:32"/>
    <x v="0"/>
    <s v="TI"/>
    <s v="SISTEMAS OPERATIVOS"/>
    <s v="01/02/2024 12:19:44"/>
    <s v="01/02/2024 23:50:00"/>
    <s v="modificar registro SPF_x000a_Para el SPF, hoy esta asi:_x000a__x000a_v=spf1 ip4:212.1.214.93 ip4:200.68.4.250 ip4:200.68.4.251 ip4:200.75.30.33/27 ip6:2a02:4780:1:1::1:7f07 include:spf.masterbase.com include:_spf.google.com include:mailgun.org ~all_x000a__x000a_Por favor dejarlo asi:"/>
    <s v="Se creó registro DNS por los administradores._x000a_Se cierra folio."/>
    <d v="1899-12-30T23:12:29"/>
    <d v="1899-12-31T00:27:12"/>
    <d v="1899-12-30T01:14:43"/>
    <s v=""/>
    <x v="1"/>
  </r>
  <r>
    <s v="INC000002582521"/>
    <s v="HOSTING VIRTUAL"/>
    <x v="3"/>
    <s v="DUOC TICKET AUTOMATICO"/>
    <s v="PABLO N OLIVA ALARCON"/>
    <s v="frp_lmosqu"/>
    <s v="4-Menor/Localizado"/>
    <s v="4-Baja"/>
    <s v="Baja"/>
    <s v="Requerimiento de Cliente"/>
    <s v="FUNDACION INSTITUTO PROFESIONAL DUOC UC"/>
    <s v="DUOC / REQ /  RE: Solicitud de maquinas en VDC"/>
    <s v="31/01/2024 16:04:38"/>
    <s v="31/01/2024 16:07:05"/>
    <x v="0"/>
    <s v="CDP ANTIGUO 1"/>
    <s v="CDP ANTIGUO 2"/>
    <s v="01/02/2024 18:29:33"/>
    <s v="01/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FASE RESOLUCIÓN Y RECUPERACIÓN_x000a__x000a_Se efectúa contacto con cliente: NA_x000a__x000a_Teléfono de contacto: NA_x000a__x000a_Acciones realizadas: Se realiza reunion interna para corroborar recursos disponibles en tenant, mas el flujo a seguir en consideracion con el proyecto en curso"/>
    <d v="1899-12-30T22:52:40"/>
    <d v="1899-12-31T02:24:55"/>
    <d v="1899-12-30T03:32:15"/>
    <s v=""/>
    <x v="1"/>
  </r>
  <r>
    <s v="INC000002582580"/>
    <s v="HOUSING"/>
    <x v="8"/>
    <s v="BELIEVE"/>
    <s v="JAIRO A SALINAS GARAY"/>
    <s v="frp_xgambo"/>
    <s v="3-Moderado/Limitado"/>
    <s v="3-Medio"/>
    <s v="Media"/>
    <s v="Requerimiento de Cliente"/>
    <s v="TELEFONICA EMPRESAS DE CHILE SA"/>
    <s v="GESTION DATACENTER/ ACCESOS / TELEFONICA EMPRESAS DE CHILE SA"/>
    <s v="31/01/2024 17:58:05"/>
    <s v="31/01/2024 18:01:00"/>
    <x v="0"/>
    <s v="COMUNICACIONES"/>
    <s v="VPN IP - MPLS"/>
    <s v="01/02/2024 8:06:41"/>
    <s v="01/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ableado nu"/>
    <s v="ACCESOS AUTORIZADOS."/>
    <d v="1899-12-30T10:17:36"/>
    <d v="1899-12-30T14:08:36"/>
    <d v="1899-12-30T03:51:00"/>
    <s v=""/>
    <x v="1"/>
  </r>
  <r>
    <s v="INC000002582598"/>
    <s v="SAP"/>
    <x v="9"/>
    <s v="CLOUD SAP HANA"/>
    <s v="EWALD R GALAZ MILLALEO"/>
    <s v="tct_oguzma"/>
    <s v="3-Moderado/Limitado"/>
    <s v="4-Baja"/>
    <s v="Baja"/>
    <s v="Requerimiento de Cliente"/>
    <s v="ACMA S.A."/>
    <s v="Bloqueo masivo de usuarios fin de mes"/>
    <s v="31/01/2024 18:14:20"/>
    <s v="31/01/2024 18:16:40"/>
    <x v="0"/>
    <s v="TI"/>
    <s v="APLICATIVOS"/>
    <s v="01/02/2024 9:17:18"/>
    <s v="01/02/2024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_x000a_Saludos Cordiales,_x000a__x000a_Javier Henríquez"/>
    <s v="Se ejecuta actividad en coordinación con el cliente de forma satisfactoria."/>
    <d v="1899-12-30T13:39:07"/>
    <d v="1899-12-30T15:02:58"/>
    <d v="1899-12-30T01:23:51"/>
    <s v=""/>
    <x v="1"/>
  </r>
  <r>
    <s v="INC000002583141"/>
    <s v="VPN IP - MPLS"/>
    <x v="6"/>
    <s v="BELIEVE"/>
    <s v="GIOVANNI D ROCCO VALENZUELA"/>
    <s v="frp_jcarri"/>
    <s v="4-Menor/Localizado"/>
    <s v="4-Baja"/>
    <s v="Baja"/>
    <s v="Requerimiento de Cliente"/>
    <s v="TELEFONICA CYBERSECURITY TECH CHILE SPA"/>
    <s v="REQ / SOC/Notificación Desvinculación de Personal en Curso"/>
    <s v="31/01/2024 18:14:13"/>
    <s v="31/01/2024 18:17:51"/>
    <x v="0"/>
    <s v="CDP ANTIGUO 1"/>
    <s v="CDP ANTIGUO 2"/>
    <s v="01/02/2024 11:28:25"/>
    <s v="01/02/2024 23:50:00"/>
    <s v="PREVENTIVO: NO_x000a_CODIGO DE SERVICIO:_x000a_DIRECCION:      _x000a_CIUDAD:             _x000a_COMUNA:_x000a_NOMBRE QUIEN REPORTA:SAMANTHA MICHELLE MARTINEZ NUÑEZ_x000a_TELEFONO QUIEN REPORTA:+56 9 7242 3694_x000a_NOMBRE CONTACTO EN TERRENO:        _x000a_TELEFONO 1 CONTACTO EN TERRENO:_x000a_TELEFONO 2 C"/>
    <m/>
    <d v="1899-12-30T13:54:33"/>
    <d v="1899-12-30T17:14:12"/>
    <d v="1899-12-30T03:19:39"/>
    <s v=""/>
    <x v="1"/>
  </r>
  <r>
    <s v="INC000002583154"/>
    <s v="VPN IP - MPLS"/>
    <x v="3"/>
    <s v="GESTION HD"/>
    <s v="ANGEL CASTRO CABRERA"/>
    <s v="frp_disilv"/>
    <s v="4-Menor/Localizado"/>
    <s v="4-Baja"/>
    <s v="Baja"/>
    <s v="Requerimiento de Cliente"/>
    <s v="TELEFONICA GLOBAL TECHNOLOGY S.A.AGENCIA EN CHILE"/>
    <s v="REQ | Deploy OVA transbank APQ"/>
    <s v="31/01/2024 19:05:33"/>
    <s v="31/01/2024 19:07:24"/>
    <x v="0"/>
    <s v="CDP ANTIGUO 1"/>
    <s v="CDP ANTIGUO 2"/>
    <s v="02/02/2024 11:14:13"/>
    <s v="02/02/2024 23:50:00"/>
    <s v="PREVENTIVO: NO_x000a_CODIGO DE SERVICIO:_x000a_DIRECCION:_x000a_QUIEN REPORTA: JORGE DOMINGO ROMERO ROMERO_x000a_CONTACTO EN TERRENO:_x000a_PROBLEMA:_x000a_REQUERIMIENTO: Por favor generar ticket al área de operaciones à virtualización à Angel Castro, con el siguiente requerimiento_x000a__x000a_ _x000a__x000a_Dep"/>
    <s v="Se efectúa contacto con cliente: Jorge Romero_x000a_Teléfono de contacto: Via correo _x000a_Acciones realizadas: Se deploya OVA ramdonANI en organización STD_CAJALOSANDESCL_RP_APQ_01_x000a_Acciones de Mejora, Recomendaciones: N/A_x000a_Causa Raíz: N/A"/>
    <d v="1899-12-31T15:35:20"/>
    <d v="1899-12-31T16:08:40"/>
    <d v="1899-12-30T00:33:20"/>
    <s v=""/>
    <x v="1"/>
  </r>
  <r>
    <s v="INC000002583195"/>
    <s v="VPN IP - MPLS"/>
    <x v="7"/>
    <s v="GESTION HD"/>
    <s v="SEBASTIAN I ACUÑA GUZMAN"/>
    <s v="frp_jesanc"/>
    <s v="4-Menor/Localizado"/>
    <s v="2-Alta"/>
    <s v="Media"/>
    <s v="Requerimiento de Cliente"/>
    <s v="AGRICOLA ARIZTIA LIMITADA"/>
    <s v="HD/URGENTE - AGREGAR REGISTROS A 3 ZONAS DNS DISTINTAS"/>
    <s v="01/02/2024 8:24:14"/>
    <s v="01/02/2024 8:26:14"/>
    <x v="0"/>
    <s v="TI"/>
    <s v="SISTEMAS OPERATIVOS"/>
    <s v="01/02/2024 11:35:26"/>
    <s v="01/02/2024 23:50:00"/>
    <s v="PREVENTIVO: NO_x000a_CODIGO DE SERVICIO:_x000a_DIRECCION:_x000a_QUIEN REPORTA:Osvaldo Mardones G. Tel: +56 2 2637 8108 // Cel: +56 9 7499 2449_x000a_CONTACTO EN TERRENO:_x000a_PROBLEMA:_x000a_REQUERIMIENTO:Necesitamos agregar registros a las zonas Dns_x000a_ventas-ariztia.cl , ariztiaatucasa.cl"/>
    <s v="Se crean los registros solicitados los cuales responden correctamente desde sus dns’s autoritativos e internet. Para el resto de servidores se debe esperar el tiempo de propagación/refresco correspondiente."/>
    <d v="1899-12-30T00:00:00"/>
    <d v="1899-12-30T03:11:12"/>
    <d v="1899-12-30T03:11:12"/>
    <s v=""/>
    <x v="1"/>
  </r>
  <r>
    <s v="INC000002583394"/>
    <s v="INFRAESTRUCTURA DC"/>
    <x v="10"/>
    <s v="APQ ACCESOS"/>
    <s v="BASTIAN A ROA CHIARLEONI"/>
    <s v="tct_broach"/>
    <s v="4-Menor/Localizado"/>
    <s v="4-Baja"/>
    <s v="Baja"/>
    <s v="Requerimiento de Red"/>
    <s v="TELEFONICA CYBERSECURITY TECH CHILE SPA"/>
    <s v="RONDA DE INSPECCIÓN DE SALAS Y TOMA DE TEMPERATURAS DC APOQUINDO"/>
    <s v="01/02/2024 7:34:45"/>
    <s v="01/02/2024 7:37:17"/>
    <x v="0"/>
    <s v="TI"/>
    <s v="INFRAESTRUCTURA"/>
    <s v="01/02/2024 7:38:43"/>
    <s v="01/02/2024 23:50:00"/>
    <s v="RONDA DE INSPECCIÓN DE SALAS Y TOMA DE TEMPERATURAS DC APOQUINDO"/>
    <s v="RONDA REALIZADA"/>
    <d v="1899-12-30T00:00:00"/>
    <d v="1899-12-30T00:00:00"/>
    <d v="1899-12-30T00:00:00"/>
    <s v=""/>
    <x v="0"/>
  </r>
  <r>
    <s v="INC000002583396"/>
    <s v="INFRAESTRUCTURA DC"/>
    <x v="10"/>
    <s v="APQ ACCESOS"/>
    <s v="RENE E VILLEGAS CARREÑO"/>
    <s v="tct_broach"/>
    <s v="4-Menor/Localizado"/>
    <s v="4-Baja"/>
    <s v="Baja"/>
    <s v="Requerimiento de Red"/>
    <s v="TELEFONICA CYBERSECURITY TECH CHILE SPA"/>
    <s v="RONDA DE INSPECCIÓN DE SALAS Y TOMA DE TEMPERATURAS DC APOQUINDO"/>
    <s v="01/02/2024 7:41:07"/>
    <s v="01/02/2024 7:43:46"/>
    <x v="0"/>
    <s v="TI"/>
    <s v="INFRAESTRUCTURA"/>
    <s v="01/02/2024 19:15:34"/>
    <s v="01/02/2024 23:50:00"/>
    <m/>
    <s v="rondas realizadas"/>
    <d v="1899-12-30T00:00:00"/>
    <d v="1899-12-30T00:00:00"/>
    <d v="1899-12-30T00:00:00"/>
    <s v=""/>
    <x v="0"/>
  </r>
  <r>
    <s v="INC000002583509"/>
    <s v="HOUSING"/>
    <x v="11"/>
    <s v="APQ ACCESOS"/>
    <s v="JAIRO A SALINAS GARAY"/>
    <s v="tct_jsalin"/>
    <s v="3-Moderado/Limitado"/>
    <s v="3-Medio"/>
    <s v="Media"/>
    <s v="Requerimiento de Cliente"/>
    <s v="TELEFONICA EMPRESAS DE CHILE SA"/>
    <s v="Decomiso de equipo y retiro de cableado DXC /"/>
    <s v="01/02/2024 7:01:24"/>
    <s v="01/02/2024 7:03:27"/>
    <x v="0"/>
    <s v="CDP ANTIGUO 1"/>
    <s v="CDP ANTIGUO 2"/>
    <s v="01/02/2024 7:03:27"/>
    <s v="01/02/2024 23:50:00"/>
    <s v="Decomiso de equipo y retiro de cableado DXC /"/>
    <s v="SUPERVISION CRQ/OK."/>
    <d v="1899-12-30T00:00:00"/>
    <d v="1899-12-30T00:02:03"/>
    <d v="1899-12-30T00:02:03"/>
    <s v=""/>
    <x v="1"/>
  </r>
  <r>
    <s v="INC000002583510"/>
    <s v="HOUSING"/>
    <x v="11"/>
    <s v="APQ ACCESOS"/>
    <s v="JAIRO A SALINAS GARAY"/>
    <s v="tct_jsalin"/>
    <s v="3-Moderado/Limitado"/>
    <s v="3-Medio"/>
    <s v="Media"/>
    <s v="Requerimiento de Cliente"/>
    <s v="TELEFONICA EMPRESAS DE CHILE SA"/>
    <s v="Incidente cambio de disco"/>
    <s v="01/02/2024 7:03:36"/>
    <s v="01/02/2024 7:05:03"/>
    <x v="0"/>
    <s v="CDP ANTIGUO 1"/>
    <s v="CDP ANTIGUO 2"/>
    <s v="01/02/2024 7:05:03"/>
    <s v="01/02/2024 23:50:00"/>
    <s v="Incidente cambio de disco"/>
    <s v="SUPERVISION CRQ/OK."/>
    <d v="1899-12-30T00:00:00"/>
    <d v="1899-12-30T00:01:27"/>
    <d v="1899-12-30T00:01:27"/>
    <s v=""/>
    <x v="1"/>
  </r>
  <r>
    <s v="INC000002583511"/>
    <s v="HOUSING"/>
    <x v="11"/>
    <s v="APQ ACCESOS"/>
    <s v="JAIRO A SALINAS GARAY"/>
    <s v="tct_jsalin"/>
    <s v="3-Moderado/Limitado"/>
    <s v="3-Medio"/>
    <s v="Media"/>
    <s v="Requerimiento de Cliente"/>
    <s v="TELEFONICA EMPRESAS DE CHILE SA"/>
    <s v="RONDA Y REVISION DE SALAS TECNICAS"/>
    <s v="01/02/2024 7:05:10"/>
    <s v="01/02/2024 7:07:29"/>
    <x v="0"/>
    <s v="CDP ANTIGUO 1"/>
    <s v="CDP ANTIGUO 2"/>
    <s v="01/02/2024 7:07:29"/>
    <s v="01/02/2024 23:50:00"/>
    <s v="RONDA Y REVISION DE SALAS TECNICAS"/>
    <s v="RONDA REALIZADA."/>
    <d v="1899-12-30T00:00:00"/>
    <d v="1899-12-30T00:02:19"/>
    <d v="1899-12-30T00:02:19"/>
    <s v=""/>
    <x v="1"/>
  </r>
  <r>
    <s v="INC000002583512"/>
    <s v="HOUSING"/>
    <x v="11"/>
    <s v="APQ ACCESOS"/>
    <s v="JAIRO A SALINAS GARAY"/>
    <s v="tct_jsalin"/>
    <s v="3-Moderado/Limitado"/>
    <s v="3-Medio"/>
    <s v="Media"/>
    <s v="Requerimiento de Cliente"/>
    <s v="TELEFONICA EMPRESAS DE CHILE SA"/>
    <s v="TOMA DE ALARMAS DE CLIENTE"/>
    <s v="01/02/2024 7:07:35"/>
    <s v="01/02/2024 7:09:05"/>
    <x v="0"/>
    <s v="CDP ANTIGUO 1"/>
    <s v="CDP ANTIGUO 2"/>
    <s v="01/02/2024 7:09:05"/>
    <s v="01/02/2024 23:50:00"/>
    <s v="TOMA DE ALARMAS DE CLIENTE"/>
    <s v="TOMA DE ALARMAS REALIZADA."/>
    <d v="1899-12-30T00:00:00"/>
    <d v="1899-12-30T00:01:30"/>
    <d v="1899-12-30T00:01:30"/>
    <s v=""/>
    <x v="1"/>
  </r>
  <r>
    <s v="INC000002583517"/>
    <s v="INFRAESTRUCTURA DC"/>
    <x v="2"/>
    <s v="APQ ACCESOS"/>
    <s v="FRANCISCO J FELIU ABARCA"/>
    <s v="tct_frafea"/>
    <s v="4-Menor/Localizado"/>
    <s v="4-Baja"/>
    <s v="Baja"/>
    <s v="Requerimiento de Red"/>
    <s v="TELEFONICA CYBERSECURITY TECH CHILE SPA"/>
    <s v="TICKET DIARIO RONDA PREVENTIVAS Y LECTURAS DE TEMPERATURAS SALAS TIC DCSM"/>
    <s v="01/02/2024 8:30:46"/>
    <s v="01/02/2024 8:33:06"/>
    <x v="0"/>
    <s v="TI"/>
    <s v="CLIMA"/>
    <s v="01/02/2024 18:53:11"/>
    <s v="01/02/2024 23:50:00"/>
    <s v="PREVENTIVO: SI_x000a_CODIGO DE SERVICIO: N/A_x000a_DIRECCION:  DCSM_x000a_QUIEN REPORTA: FRANCISCO FELIU_x000a_CONTACTO EN TERRENO: FRANCISCO FELIU_x000a_PROBLEMA: N/A_x000a_REQUERIMIENTO: TICKET DIARIO RONDA PREVENTIVAS Y LECTURAS DE TEMPERATURAS SALAS TIC DCSM"/>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x v="0"/>
  </r>
  <r>
    <s v="INC000002583524"/>
    <s v="RED INTERNA"/>
    <x v="0"/>
    <s v="APQ ACCESOS"/>
    <s v="CARLOS F ARAYA RAMIREZ"/>
    <s v="tct_cararr"/>
    <s v="4-Menor/Localizado"/>
    <s v="4-Baja"/>
    <s v="Baja"/>
    <s v="Requerimiento de Red"/>
    <s v="TELEFONICA CYBERSECURITY TECH CHILE SPA"/>
    <s v="RONDA INSPECTIVA"/>
    <s v="01/02/2024 8:58:32"/>
    <s v="01/02/2024 8:59:19"/>
    <x v="0"/>
    <s v="CDP ANTIGUO 1"/>
    <s v="CDP ANTIGUO 2"/>
    <s v="01/02/2024 9:23:17"/>
    <s v="01/02/2024 23:50:00"/>
    <m/>
    <s v="ronda realizada"/>
    <d v="1899-12-30T00:00:00"/>
    <d v="1899-12-30T00:00:00"/>
    <d v="1899-12-30T00:00:00"/>
    <s v=""/>
    <x v="0"/>
  </r>
  <r>
    <s v="INC000002583571"/>
    <s v="HOSTING VIRTUAL"/>
    <x v="12"/>
    <s v="SM OPERACIONES"/>
    <s v="DENISE CRUZAT ETCHEBERRY"/>
    <s v="tct_decruz"/>
    <s v="4-Menor/Localizado"/>
    <s v="4-Baja"/>
    <s v="Baja"/>
    <s v="Requerimiento de Cliente"/>
    <s v="GPS CHILE SPA"/>
    <s v="COMPLETAR PLANILLA POR ACTUALIZACIÓN DE DATOS"/>
    <s v="01/02/2024 11:30:56"/>
    <s v="01/02/2024 11:32:04"/>
    <x v="0"/>
    <s v="TI"/>
    <s v="SERVIDORES VIRTUALES"/>
    <s v="07/02/2024 9:54:26"/>
    <s v="07/02/2024 23:50:00"/>
    <m/>
    <s v="Información actualizada fue enviada y compartida con Sebastián"/>
    <d v="1900-01-04T19:22:16"/>
    <d v="1900-01-04T22:23:30"/>
    <d v="1899-12-30T03:01:14"/>
    <s v=""/>
    <x v="1"/>
  </r>
  <r>
    <s v="INC000002583573"/>
    <s v="HOUSING"/>
    <x v="13"/>
    <s v="BELIEVE"/>
    <s v="RENE E VILLEGAS CARREÑO"/>
    <s v="frp_jcarri"/>
    <s v="3-Moderado/Limitado"/>
    <s v="3-Medio"/>
    <s v="Media"/>
    <s v="Requerimiento de Cliente"/>
    <s v="TELEFONICA EMPRESAS DE CHILE SA"/>
    <s v="GESTION DATACENTER/ ACCESOS /TELEFONICA EMPRESAS DE CHILE SA"/>
    <s v="01/02/2024 11:30:02"/>
    <s v="01/02/2024 11:32:14"/>
    <x v="0"/>
    <s v="CDP ANTIGUO 1"/>
    <s v="CDP ANTIGUO 2"/>
    <s v="01/02/2024 12:35:49"/>
    <s v="01/02/2024 23:50:00"/>
    <s v="EMPRESA:TELEFONICA EMPRESAS DE CHILE SA_x000a_CÓDIGO DE SERVICIO: _x000a_DIRECCIÓN:Av. Apoquindo #7071, Las Condes, Santiago_x000a_NOMBRE DE QUIEN REPORTA:Manuel Maita_x000a_TELÉFONO DE QUIEN REPORTA:56974138322_x000a_NOMBRE DE CONTACTO EN TERRENO: _x000a_REQUERIMIENTO:Revision Switch _x000a_EQU"/>
    <s v="accesos autorizados"/>
    <d v="1899-12-30T00:52:19"/>
    <d v="1899-12-30T01:05:47"/>
    <d v="1899-12-30T00:13:28"/>
    <s v=""/>
    <x v="1"/>
  </r>
  <r>
    <s v="INC000002583579"/>
    <s v="HOUSING"/>
    <x v="14"/>
    <s v="BELIEVE"/>
    <s v="FRANCISCO J FELIU ABARCA"/>
    <s v="frp_jcarri"/>
    <s v="3-Moderado/Limitado"/>
    <s v="3-Medio"/>
    <s v="Media"/>
    <s v="Requerimiento de Cliente"/>
    <s v="FUNDACION EDUCACIONAL PARA EL DESARROLLO INTEGRAL DEL MENOR"/>
    <s v="GESTION DATACENTER/ ACCESOS /FUNDACION EDUCACIONAL PARA EL DESARROLLO INTEGRAL DEL MENOR"/>
    <s v="01/02/2024 11:50:39"/>
    <s v="01/02/2024 11:53:44"/>
    <x v="0"/>
    <s v="HARDWARE"/>
    <s v="DATACENTER"/>
    <s v="01/02/2024 12:06:30"/>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12"/>
    <d v="1899-12-30T00:15:51"/>
    <d v="1899-12-30T00:11:39"/>
    <s v=""/>
    <x v="1"/>
  </r>
  <r>
    <s v="INC000002583588"/>
    <s v="HOUSING"/>
    <x v="14"/>
    <s v="BELIEVE"/>
    <s v="FRANCISCO J FELIU ABARCA"/>
    <s v="frp_jcarri"/>
    <s v="3-Moderado/Limitado"/>
    <s v="3-Medio"/>
    <s v="Media"/>
    <s v="Requerimiento de Cliente"/>
    <s v="FUNDACION EDUCACIONAL PARA EL DESARROLLO INTEGRAL DEL MENOR"/>
    <s v="GESTION DATACENTER/ ACCESOS /FUNDACION EDUCACIONAL PARA EL DESARROLLO INTEGRAL DEL MENOR"/>
    <s v="01/02/2024 12:13:12"/>
    <s v="01/02/2024 12:15:16"/>
    <x v="0"/>
    <s v="HARDWARE"/>
    <s v="DATACENTER"/>
    <s v="01/02/2024 12:24:53"/>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1:32"/>
    <d v="1899-12-30T00:11:41"/>
    <d v="1899-12-30T00:10:09"/>
    <s v=""/>
    <x v="1"/>
  </r>
  <r>
    <s v="INC000002583595"/>
    <s v="HOUSING"/>
    <x v="13"/>
    <s v="BELIEVE"/>
    <s v="RENE E VILLEGAS CARREÑO"/>
    <s v="frp_jcarri"/>
    <s v="3-Moderado/Limitado"/>
    <s v="3-Medio"/>
    <s v="Media"/>
    <s v="Requerimiento de Cliente"/>
    <s v="IDOM INGENIERIA Y CONSULTORIA S.A. AGENCIA EN CHILE"/>
    <s v="GESTION DATACENTER/ ACCESOS /NBX"/>
    <s v="01/02/2024 12:40:51"/>
    <s v="01/02/2024 12:43:28"/>
    <x v="0"/>
    <s v="CDP ANTIGUO 1"/>
    <s v="CDP ANTIGUO 2"/>
    <s v="01/02/2024 13:10:12"/>
    <s v="01/02/2024 23:50:00"/>
    <s v="EMPRESA:NBX_x000a_CÓDIGO DE SERVICIO: _x000a_DIRECCIÓN:Av. Apoquindo #7071, Las Condes, Santiago_x000a_NOMBRE DE QUIEN REPORTA:Eduardo Farías (Nabiax)_x000a_TELÉFONO DE QUIEN REPORTA:992982563_x000a_NOMBRE DE CONTACTO EN TERRENO: _x000a_REQUERIMIENTO: visita inspectiva salas TIC proyecto T"/>
    <s v="accesos autorizados"/>
    <d v="1899-12-30T00:17:58"/>
    <d v="1899-12-30T00:29:21"/>
    <d v="1899-12-30T00:11:23"/>
    <s v=""/>
    <x v="1"/>
  </r>
  <r>
    <s v="INC000002583601"/>
    <s v="HOUSING"/>
    <x v="14"/>
    <s v="BELIEVE"/>
    <s v="FRANCISCO J FELIU ABARCA"/>
    <s v="frp_jcarri"/>
    <s v="3-Moderado/Limitado"/>
    <s v="3-Medio"/>
    <s v="Media"/>
    <s v="Requerimiento de Cliente"/>
    <s v="COCA COLA EMBONOR S A"/>
    <s v="GESTION DATACENTER/ ACCESOS /COCA COLA EMBONOR S A"/>
    <s v="01/02/2024 13:01:13"/>
    <s v="01/02/2024 13:02:53"/>
    <x v="0"/>
    <s v="CDP ANTIGUO 1"/>
    <s v="CDP ANTIGUO 2"/>
    <s v="01/02/2024 13:11:47"/>
    <s v="01/02/2024 23:50:00"/>
    <s v="EMPRESA:COCA COLA EMBONOR S A_x000a_CÓDIGO DE SERVICIO: _x000a_DIRECCIÓN:Calle San Martin #50, Santiago Centro, Santiago_x000a_NOMBRE DE QUIEN REPORTA:Alvaro Tobar_x000a_TELÉFONO DE QUIEN REPORTA:995487433_x000a_NOMBRE DE CONTACTO EN TERRENO: _x000a_REQUERIMIENTO: contruccion f.o_x000a_EQUIPOS E"/>
    <s v="Fase de resolución y recuperación: INFORMACION_x000a_Se efectúa contacto con cliente: N/A_x000a_Teléfono de contacto: N/A_x000a_Acciones realizadas: ACCESOS RECHAZADOS / CRQ NO CREADO_x000a_Solución paliativa o definitiva: N/A_x000a_Acciones de Mejora, Recomendaciones: N/A_x000a_Causa Raíz"/>
    <d v="1899-12-30T00:04:57"/>
    <d v="1899-12-30T00:10:34"/>
    <d v="1899-12-30T00:05:37"/>
    <s v=""/>
    <x v="1"/>
  </r>
  <r>
    <s v="INC000002583658"/>
    <s v="TICKET-INTELIGENTE"/>
    <x v="6"/>
    <s v="GESTION TI"/>
    <s v="PAUL A SEPULVEDA ALVAREZ"/>
    <s v="USR_TSIGHT"/>
    <s v="1-Extenso/Generalizado"/>
    <s v="4-Baja"/>
    <s v="Baja"/>
    <s v="Incidente de Cliente"/>
    <s v="COAGRA S A"/>
    <s v="coagra01 - sap_prod_e_vm TICKET AUTOMATICO"/>
    <s v="31/01/2024 22:08:57"/>
    <s v="31/01/2024 22:08:57"/>
    <x v="0"/>
    <s v="TRUESIGHT"/>
    <s v="TRUESIGHT"/>
    <s v="01/02/2024 11:00:04"/>
    <s v="0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informa que alza de memoria ram en servidor se debe a la ejecución de procesos SAP en el servidor._x000a_Se realiza liberación de memoria disponible en sesiones desconectadas._x000a_Se mantendrá en observación su comportamiento"/>
    <d v="1899-12-30T12:49:59"/>
    <d v="1899-12-30T12:51:07"/>
    <d v="1899-12-30T00:01:08"/>
    <s v="Cumplido"/>
    <x v="0"/>
  </r>
  <r>
    <s v="INC000002583967"/>
    <s v="SAP"/>
    <x v="9"/>
    <s v="CLOUD SAP HANA"/>
    <s v="NICOLAS A SAAVEDRA EGUILUZ"/>
    <s v="tct_nsaave"/>
    <s v="4-Menor/Localizado"/>
    <s v="4-Baja"/>
    <s v="Baja"/>
    <s v="Requerimiento de Cliente"/>
    <s v="TELEFONICA EMPRESAS DE CHILE SA"/>
    <s v="Checklist Diario clientes 01.02.24"/>
    <s v="01/02/2024 7:42:24"/>
    <s v="01/02/2024 7:43:50"/>
    <x v="0"/>
    <s v="Service"/>
    <s v="Internal"/>
    <s v="01/02/2024 7:44:17"/>
    <s v="01/02/2024 23:50:00"/>
    <s v="Se realiza Checklist Diario de los clientes; _x000a_HDC_x000a_NUTRISCO"/>
    <s v="Se realiza Checklist Diario de los clientes; _x000a_HDC_x000a_NUTRISCO"/>
    <d v="1899-12-30T00:00:00"/>
    <d v="1899-12-30T00:01:53"/>
    <d v="1899-12-30T00:01:53"/>
    <s v=""/>
    <x v="1"/>
  </r>
  <r>
    <s v="INC000002584009"/>
    <s v="HOUSING"/>
    <x v="11"/>
    <s v="APQ ACCESOS"/>
    <s v="LUIS O MORALES ARENAS"/>
    <s v="tct_luimoa"/>
    <s v="4-Menor/Localizado"/>
    <s v="4-Baja"/>
    <s v="Baja"/>
    <s v="Requerimiento de Red"/>
    <s v="TELEFONICA EMPRESAS DE CHILE SA"/>
    <s v="SE CREA TICKET POR RONDA Y REVICION DE SALAS TECNICAS"/>
    <s v="01/02/2024 8:34:43"/>
    <s v="01/02/2024 8:41:29"/>
    <x v="0"/>
    <s v="CDP ANTIGUO 1"/>
    <s v="CDP ANTIGUO 2"/>
    <s v="01/02/2024 9:32:01"/>
    <s v="0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84035"/>
    <s v="SAP"/>
    <x v="9"/>
    <s v="CLOUD SAP HANA"/>
    <s v="OSCAR A GUZMAN MEDIC"/>
    <s v="tct_oguzma"/>
    <s v="3-Moderado/Limitado"/>
    <s v="4-Baja"/>
    <s v="Baja"/>
    <s v="Requerimiento de Cliente"/>
    <s v="TELEFONICA GLOBAL TECHNOLOGY S.A.AGENCIA EN CHILE"/>
    <s v="Transporte OT PRD - 29 enero - 7 horas"/>
    <s v="01/02/2024 10:15:15"/>
    <s v="01/02/2024 10:17:41"/>
    <x v="0"/>
    <s v="TI"/>
    <s v="APLICATIVOS"/>
    <s v="01/02/2024 14:44:00"/>
    <s v="01/02/2024 23:50:00"/>
    <m/>
    <s v="OT fueron transportadas de forma correcta."/>
    <d v="1899-12-30T00:00:00"/>
    <d v="1899-12-30T04:28:45"/>
    <d v="1899-12-30T04:28:45"/>
    <s v=""/>
    <x v="1"/>
  </r>
  <r>
    <s v="INC000002584058"/>
    <s v="VPN IP - MPLS"/>
    <x v="15"/>
    <s v="ADMINISTRADORES RESIDENTES"/>
    <s v="MOISES E MONTERO RAMOS"/>
    <s v="frp_joflor"/>
    <s v="4-Menor/Localizado"/>
    <s v="4-Baja"/>
    <s v="Baja"/>
    <s v="Requerimiento de Cliente"/>
    <s v="INSTITUTO PROFESIONAL DE CHILE SA"/>
    <s v="GAMA | Requerimiento Restauración Replicas Servidores IPCHILE | INC000002544195 | Apertura"/>
    <s v="01/02/2024 11:20:34"/>
    <s v="01/02/2024 11:24:41"/>
    <x v="0"/>
    <s v="CDP ANTIGUO 1"/>
    <s v="CDP ANTIGUO 2"/>
    <s v="01/02/2024 19:19:02"/>
    <s v="01/02/2024 23:50:00"/>
    <s v="PREVENTIVO: NO_x000a_CÓDIGO DE SERVICIO:VDC_x000a_DIRECCIÓN:-_x000a_QUIEN REPORTA: Juan Carlos Dupuy |  +56 979778332_x000a_CONTACTO EN TERRENO:Juan Carlos Dupuy |  +56 979778332_x000a_PROBLEMA:_x000a_REQUERIMIENTO:_x000a__x000a_Buenos días, junto con saludar, solicito ejecutar la restauración de las"/>
    <s v="Se efectúa contacto con cliente:N/A_x000a_Teléfono de contacto: N/A_x000a_Acciones realizadas: se realiza los 8 test failover con las fechas indicadas al site de contingencia DC APQ. Queda validado por el cliente_x000a_Solución paliativa o definitiva: Definitiva_x000a_Acciones"/>
    <d v="1899-12-30T02:56:34"/>
    <d v="1899-12-30T07:58:28"/>
    <d v="1899-12-30T05:01:54"/>
    <s v=""/>
    <x v="1"/>
  </r>
  <r>
    <s v="INC000002584063"/>
    <s v="INFRAESTRUCTURA DC"/>
    <x v="16"/>
    <s v="COMUNICACIONES DC"/>
    <s v="JONATHAN A MARQUEZ ASTENGO"/>
    <s v="tct_mparad"/>
    <s v="4-Menor/Localizado"/>
    <s v="2-Alta"/>
    <s v="Media"/>
    <s v="Requerimiento de Red"/>
    <s v="TELEFONICA GLOBAL TECHNOLOGY S.A.AGENCIA EN CHILE"/>
    <s v="Modificar cruzada solicitada para cliente Chilena consolidada"/>
    <s v="01/02/2024 11:32:13"/>
    <s v="01/02/2024 11:33:28"/>
    <x v="0"/>
    <s v="HARDWARE"/>
    <s v="DATACENTER"/>
    <s v="01/02/2024 13:57:42"/>
    <s v="01/02/2024 23:50:00"/>
    <s v="Modificar cruzada solicitada para cliente Chilena consolidada"/>
    <s v="PREVENTIVO: NO_x000a_CÓDIGO DE SERVICIO: NO APLICA_x000a_DIRECCIÓN:  DCSM_x000a_QUIEN REPORTA: MARIO PARADA_x000a_CONTACTO EN TERRENO: DC OPERADOR N1_x000a_PROBLEMA: CAMBIO DE PUERTO SWITCH_x000a_REQUERIMIENTO: CAMBIO DE CONEXION A OTRO SWITCH PARA ENLACE"/>
    <d v="1899-12-30T00:00:00"/>
    <d v="1899-12-30T00:00:00"/>
    <d v="1899-12-30T00:00:00"/>
    <s v=""/>
    <x v="0"/>
  </r>
  <r>
    <s v="INC000002584161"/>
    <s v="TICKET-INTELIGENTE"/>
    <x v="6"/>
    <s v="GESTION TI"/>
    <s v="ALEJANDRO ACEVEDO VALENZUELA"/>
    <s v="USR_TSIGHT"/>
    <s v="1-Extenso/Generalizado"/>
    <s v="4-Baja"/>
    <s v="Baja"/>
    <s v="Incidente de Cliente"/>
    <s v="TELEFONICA EMPRESAS DE CHILE SA"/>
    <s v="gda - bda_gda50 TICKET AUTOMATICO"/>
    <s v="01/02/2024 9:38:23"/>
    <s v="01/02/2024 9:38:23"/>
    <x v="0"/>
    <s v="TRUESIGHT"/>
    <s v="TRUESIGHT"/>
    <s v="01/02/2024 11:06:51"/>
    <s v="01/02/2024 23:50:00"/>
    <s v="PREVENTIVO=SI_x000a_CODIGO DE SERVICIO=GDA-BDA.GDA50.local_x000a_DIRECCION=NULL_x000a_CIUDAD=NULL_x000a_COMUNA LOCAL=_x000a_REGION=NULL_x000a_QUIEN REPORTA=Ticket automático_x000a_CONTACTO EN TERRENO=_x000a_PROBLEMA=High RAM Usage Alert for Node GDA - BDA_GDA50_x000a_REQUERIMIENTO=_x000a_EQUIPOS ENERGIZADO O REIN"/>
    <s v="Buen día. Alarma superada peak se presento por servicio normales de SQL Server. Nivel de consumo RAM 76%."/>
    <d v="1899-12-30T00:46:59"/>
    <d v="1899-12-30T01:28:28"/>
    <d v="1899-12-30T00:41:29"/>
    <s v="Cumplido"/>
    <x v="0"/>
  </r>
  <r>
    <s v="INC000002584220"/>
    <s v="SAP"/>
    <x v="9"/>
    <s v="CLOUD SAP HANA"/>
    <s v="EWALD R GALAZ MILLALEO"/>
    <s v="tct_egalaz"/>
    <s v="4-Menor/Localizado"/>
    <s v="4-Baja"/>
    <s v="Baja"/>
    <s v="Requerimiento de Cliente"/>
    <s v="TELEFONICA GLOBAL TECHNOLOGY S.A.AGENCIA EN CHILE"/>
    <s v="Checklist diario clientes 23.01.2024"/>
    <s v="01/02/2024 9:23:47"/>
    <s v="01/02/2024 9:25:24"/>
    <x v="0"/>
    <s v="Service"/>
    <s v="Internal"/>
    <s v="01/02/2024 9:26:27"/>
    <s v="01/02/2024 23:50:00"/>
    <s v="Se adjunta Checklist Diario de los clientes;_x000a_- HCUA ECC_x000a_- Sugal ECC"/>
    <s v="Se adjunta Checklist Diario de los clientes;_x000a_- HCUA ECC_x000a_- Sugal ECC"/>
    <d v="1899-12-30T00:00:00"/>
    <d v="1899-12-30T00:02:40"/>
    <d v="1899-12-30T00:02:40"/>
    <s v=""/>
    <x v="1"/>
  </r>
  <r>
    <s v="INC000002584222"/>
    <s v="SAP"/>
    <x v="9"/>
    <s v="CLOUD SAP HANA"/>
    <s v="EWALD R GALAZ MILLALEO"/>
    <s v="tct_egalaz"/>
    <s v="4-Menor/Localizado"/>
    <s v="4-Baja"/>
    <s v="Baja"/>
    <s v="Requerimiento de Cliente"/>
    <s v="TELEFONICA GLOBAL TECHNOLOGY S.A.AGENCIA EN CHILE"/>
    <s v="Checklist diario clientes 24.01.2024"/>
    <s v="01/02/2024 9:26:53"/>
    <s v="01/02/2024 9:27:36"/>
    <x v="0"/>
    <s v="Service"/>
    <s v="Internal"/>
    <s v="01/02/2024 9:28:55"/>
    <s v="01/02/2024 23:50:00"/>
    <s v="Se adjunta Checklist Diario de los clientes;_x000a_- HCUA ECC_x000a_- Sugal ECC"/>
    <s v="Se adjunta Checklist Diario de los clientes;_x000a_- HCUA ECC_x000a_- Sugal ECC"/>
    <d v="1899-12-30T00:00:00"/>
    <d v="1899-12-30T00:02:02"/>
    <d v="1899-12-30T00:02:02"/>
    <s v=""/>
    <x v="1"/>
  </r>
  <r>
    <s v="INC000002584225"/>
    <s v="SAP"/>
    <x v="9"/>
    <s v="CLOUD SAP HANA"/>
    <s v="EWALD R GALAZ MILLALEO"/>
    <s v="tct_egalaz"/>
    <s v="4-Menor/Localizado"/>
    <s v="4-Baja"/>
    <s v="Baja"/>
    <s v="Requerimiento de Cliente"/>
    <s v="TELEFONICA GLOBAL TECHNOLOGY S.A.AGENCIA EN CHILE"/>
    <s v="Checklist diario clientes 25.01.2024"/>
    <s v="01/02/2024 9:29:12"/>
    <s v="01/02/2024 9:30:02"/>
    <x v="0"/>
    <s v="Service"/>
    <s v="Internal"/>
    <s v="01/02/2024 9:31:01"/>
    <s v="01/02/2024 23:50:00"/>
    <s v="Se adjunta Checklist Diario de los clientes;_x000a_- HCUA ECC_x000a_- Sugal ECC"/>
    <s v="Se adjunta Checklist Diario de los clientes;_x000a_- HCUA ECC_x000a_- Sugal ECC"/>
    <d v="1899-12-30T00:00:00"/>
    <d v="1899-12-30T00:01:49"/>
    <d v="1899-12-30T00:01:49"/>
    <s v=""/>
    <x v="1"/>
  </r>
  <r>
    <s v="INC000002584228"/>
    <s v="SAP"/>
    <x v="9"/>
    <s v="CLOUD SAP HANA"/>
    <s v="EWALD R GALAZ MILLALEO"/>
    <s v="tct_egalaz"/>
    <s v="4-Menor/Localizado"/>
    <s v="4-Baja"/>
    <s v="Baja"/>
    <s v="Requerimiento de Cliente"/>
    <s v="TELEFONICA GLOBAL TECHNOLOGY S.A.AGENCIA EN CHILE"/>
    <s v="Checklist diario clientes 26.01.2024"/>
    <s v="01/02/2024 9:31:47"/>
    <s v="01/02/2024 9:32:43"/>
    <x v="0"/>
    <s v="Service"/>
    <s v="Internal"/>
    <s v="01/02/2024 9:33:46"/>
    <s v="01/02/2024 23:50:00"/>
    <s v="Se adjunta Checklist Diario de los clientes;_x000a_- HCUA ECC_x000a_- Sugal ECC"/>
    <s v="Se adjunta Checklist Diario de los clientes;_x000a_- HCUA ECC_x000a_- Sugal ECC"/>
    <d v="1899-12-30T00:00:00"/>
    <d v="1899-12-30T00:01:59"/>
    <d v="1899-12-30T00:01:59"/>
    <s v=""/>
    <x v="1"/>
  </r>
  <r>
    <s v="INC000002584235"/>
    <s v="VPN IP - MPLS"/>
    <x v="17"/>
    <s v="GESTION HD"/>
    <s v="AXEL ANDRADE"/>
    <s v="frp_pcamay"/>
    <s v="3-Moderado/Limitado"/>
    <s v="3-Medio"/>
    <s v="Media"/>
    <s v="Requerimiento de Cliente"/>
    <s v="ARTIKOS CHILE S A"/>
    <s v="HD/Solicitud de creación de ticket / alta de respaldo /Artikos Chile S.A. base: VerticalSalud"/>
    <s v="01/02/2024 9:48:00"/>
    <s v="01/02/2024 9:50:24"/>
    <x v="0"/>
    <s v="TI"/>
    <s v="ALMACENAMIENTO y RESPALDO"/>
    <s v="01/02/2024 18:11:29"/>
    <s v="01/02/2024 23:50:00"/>
    <s v="PREVENTIVO: NO_x000a_CODIGO DE SERVICIO:_x000a_DIRECCION:_x000a_QUIEN REPORTA: Raúl Ahumada Z.+56223955448_x000a_CONTACTO EN TERRENO:Raúl Ahumada Z.+56223955448_x000a_PROBLEMA:_x000a_REQUERIMIENTO:por favor crear ticket para alta de respaldos según información_x000a_de archivo adjunto._x000a_EQUIPOS E"/>
    <s v="FASE RESOLUCIÓN Y RECUPERACIÓN_x000a__x000a_Se efectúa contacto con cliente: N/A_x000a__x000a_Teléfono de contacto: N/A_x000a_ _x000a_Acciones realizadas: se ingresa bd a respaldo. se envia correo a cliente._x000a__x000a_Solución paliativa o definitiva: definitiva_x000a__x000a_Acciones de Mejora, Recomendaciones:"/>
    <d v="1899-12-30T02:12:21"/>
    <d v="1899-12-30T08:23:29"/>
    <d v="1899-12-30T06:11:08"/>
    <s v=""/>
    <x v="1"/>
  </r>
  <r>
    <s v="INC000002584259"/>
    <s v="VPN IP - MPLS"/>
    <x v="9"/>
    <s v="GESTION HD"/>
    <s v="NICOLAS A SAAVEDRA EGUILUZ"/>
    <s v="frp_pcamay"/>
    <s v="3-Moderado/Limitado"/>
    <s v="3-Medio"/>
    <s v="Media"/>
    <s v="Requerimiento de Cliente"/>
    <s v="INDUSTRIAS CHILENAS DE ALAMBRE INCHALAM S.A."/>
    <s v="HD/Transacción ZESD_0113"/>
    <s v="01/02/2024 10:24:46"/>
    <s v="01/02/2024 10:26:09"/>
    <x v="0"/>
    <s v="CDP ANTIGUO 1"/>
    <s v="CDP ANTIGUO 2"/>
    <s v="01/02/2024 13:06:46"/>
    <s v="01/02/2024 23:50:00"/>
    <s v="PREVENTIVO: NO_x000a_CODIGO DE SERVICIO:_x000a_DIRECCION:_x000a_QUIEN REPORTA:Nicolás Saavedra Eguiluz +56 9 6187 5469 |_x000a_CONTACTO EN TERRENO:Nicolás Saavedra Eguiluz +56 9 6187 5469 |_x000a_PROBLEMA:_x000a_REQUERIMIENTO:Favor generar ticket en base a requerimiento de cliente INCHALAM"/>
    <s v="La orden se transportó correctamente en PRD."/>
    <d v="1899-12-30T00:00:00"/>
    <d v="1899-12-30T02:42:00"/>
    <d v="1899-12-30T02:42:00"/>
    <s v=""/>
    <x v="1"/>
  </r>
  <r>
    <s v="INC000002584261"/>
    <s v="VPN IP - MPLS"/>
    <x v="6"/>
    <s v="GESTION HD"/>
    <s v="ALEJANDRO ACEVEDO VALENZUELA"/>
    <s v="frp_pcamay"/>
    <s v="3-Moderado/Limitado"/>
    <s v="3-Medio"/>
    <s v="Media"/>
    <s v="Requerimiento de Cliente"/>
    <s v="GPS CHILE SPA"/>
    <s v="HD/Alta y Baja de Servicios"/>
    <s v="01/02/2024 10:31:46"/>
    <s v="01/02/2024 10:35:15"/>
    <x v="0"/>
    <s v="CDP ANTIGUO 1"/>
    <s v="CDP ANTIGUO 2"/>
    <s v="08/02/2024 12:37:01"/>
    <s v="08/02/2024 23:50:00"/>
    <s v="PREVENTIVO: NO_x000a_CODIGO DE SERVICIO:_x000a_DIRECCION:_x000a_QUIEN REPORTA:Pablo Enrique Meza Fuentes  pmeza@gpschile.com_x000a_CONTACTO EN TERRENO:_x000a_PROBLEMA:_x000a_REQUERIMIENTO:Estos días hemos estado realizando cambios en algunos servidores por lo_x000a_que solicitamos su ayudar para"/>
    <s v="Se realiza CRQ000000082123 \ Alta y Baja de Servicios AV GPS. incluye RFC. se procede a cerra ticket. Alta y baja de servidores por área de respaldo realizada."/>
    <d v="1900-01-06T00:14:39"/>
    <d v="1900-01-06T02:05:15"/>
    <d v="1899-12-30T01:50:36"/>
    <s v=""/>
    <x v="1"/>
  </r>
  <r>
    <s v="INC000002584322"/>
    <s v="VPN IP - MPLS"/>
    <x v="9"/>
    <s v="GESTION HD"/>
    <s v="EWALD R GALAZ MILLALEO"/>
    <s v="frp_rreyes"/>
    <s v="3-Moderado/Limitado"/>
    <s v="3-Medio"/>
    <s v="Media"/>
    <s v="Requerimiento de Cliente"/>
    <s v="INDUSTRIAS CHILENAS DE ALAMBRE INCHALAM S.A."/>
    <s v="HD / RE: Permisos Sap"/>
    <s v="01/02/2024 10:13:00"/>
    <s v="01/02/2024 10:15:20"/>
    <x v="0"/>
    <s v="Service"/>
    <s v="Internal"/>
    <s v="02/02/2024 12:07:48"/>
    <s v="02/02/2024 23:50:00"/>
    <s v="PREVENTIVO: NO_x000a_CODIGO DE SERVICIO:_x000a_DIRECCION:_x000a_QUIEN REPORTA: Ewald Galaz Millaleo_x000a_CONTACTO EN TERRENO:_x000a_PROBLEMA:_x000a_REQUERIMIENTO:_x000a__x000a_Favor generar ticket en base a requerimiento de cliente Inchalam._x000a__x000a_ _x000a__x000a_Dejar en bandeja de Telefónica Global Technology – CLOU"/>
    <s v="Estimados,_x000a__x000a_Se adjunta correo de respuesta enviado al cliente._x000a__x000a_Saludos."/>
    <d v="1899-12-30T17:44:59"/>
    <d v="1899-12-31T01:54:48"/>
    <d v="1899-12-30T08:09:49"/>
    <s v=""/>
    <x v="1"/>
  </r>
  <r>
    <s v="INC000002584343"/>
    <s v="VPN IP - MPLS"/>
    <x v="3"/>
    <s v="GESTION HD"/>
    <s v="PABLO N OLIVA ALARCON"/>
    <s v="frp_rreyes"/>
    <s v="3-Moderado/Limitado"/>
    <s v="3-Medio"/>
    <s v="Media"/>
    <s v="Requerimiento de Cliente"/>
    <s v="TRANSBANK S.A."/>
    <s v="HD / Deploy OVA Transbank // CHI-0000134105"/>
    <s v="01/02/2024 10:26:52"/>
    <s v="01/02/2024 10:28:45"/>
    <x v="0"/>
    <s v="CDP ANTIGUO 1"/>
    <s v="CDP ANTIGUO 2"/>
    <s v="01/02/2024 18:27:08"/>
    <s v="01/02/2024 23:50:00"/>
    <s v="PREVENTIVO: NO_x000a_CODIGO DE SERVICIO:_x000a_DIRECCION:_x000a_QUIEN REPORTA: Jorge Romero Romero_x000a_CONTACTO EN TERRENO:_x000a_PROBLEMA:_x000a_REQUERIMIENTO:_x000a__x000a_Estimados,_x000a__x000a_ _x000a__x000a_Por favor generar ticket al área de operaciones à virtualización à con el siguiente requerimiento_x000a__x000a_ _x000a__x000a_Deployar"/>
    <s v="FASE RESOLUCIÓN Y RECUPERACIÓN_x000a__x000a_Se efectúa contacto con cliente: Jorge Romero_x000a__x000a_Teléfono de contacto: NA_x000a__x000a_Acciones realizadas: Se revisan OVAS encontrando que si son importables desde VDC, pero no desde Vcenter. Se probaron opciones y cliente indica que c"/>
    <d v="1899-12-30T00:05:43"/>
    <d v="1899-12-30T08:00:16"/>
    <d v="1899-12-30T07:54:33"/>
    <s v=""/>
    <x v="1"/>
  </r>
  <r>
    <s v="INC000002584355"/>
    <s v="VPN IP - MPLS"/>
    <x v="3"/>
    <s v="GESTION HD"/>
    <s v="ANGEL CASTRO CABRERA"/>
    <s v="frp_rreyes"/>
    <s v="3-Moderado/Limitado"/>
    <s v="3-Medio"/>
    <s v="Media"/>
    <s v="Requerimiento de Cliente"/>
    <s v="TELEFONICA GLOBAL TECHNOLOGY S.A.AGENCIA EN CHILE"/>
    <s v="HD / TCCT - ToD - Caida Comunicación Apoquindo - Revision de Logs"/>
    <s v="01/02/2024 10:43:36"/>
    <s v="01/02/2024 10:44:37"/>
    <x v="0"/>
    <s v="CDP ANTIGUO 1"/>
    <s v="CDP ANTIGUO 2"/>
    <s v="02/02/2024 11:24:33"/>
    <s v="02/02/2024 23:50:00"/>
    <s v="PREVENTIVO: NO_x000a_CODIGO DE SERVICIO:_x000a_DIRECCION:_x000a_QUIEN REPORTA: Jesús José Nelo Petaquero_x000a_CONTACTO EN TERRENO:_x000a_PROBLEMA:_x000a_REQUERIMIENTO:_x000a__x000a_Estimado equipo Cloud, por favor su apoyo en la revisión de logs o eventos del siguiente servidor.  _x000a__x000a_ _x000a__x000a__x000a_Sitio:Apoquind"/>
    <s v="Se efectúa contacto con cliente: Jesus Nelo - Bastian Cuevas_x000a__x000a__x000a_Teléfono de contacto: Via correo_x000a__x000a_Acciones realizadas: Luego de la revision por parte del area Cloud y ATOS se observa que inconveniente esta relacionado a actualizaciones automaticas a nivel"/>
    <d v="1899-12-30T22:26:53"/>
    <d v="1899-12-31T00:40:57"/>
    <d v="1899-12-30T02:14:04"/>
    <s v=""/>
    <x v="1"/>
  </r>
  <r>
    <s v="INC000002584356"/>
    <s v="HOUSING"/>
    <x v="11"/>
    <s v="APQ ACCESOS"/>
    <s v="LUIS O MORALES ARENAS"/>
    <s v="tct_luimoa"/>
    <s v="4-Menor/Localizado"/>
    <s v="4-Baja"/>
    <s v="Baja"/>
    <s v="Requerimiento de Red"/>
    <s v="TELEFONICA EMPRESAS DE CHILE SA"/>
    <s v="SE GENERA TICKET POR REVICION Y TOMA DE ALARMA DE CLIENTES"/>
    <s v="01/02/2024 10:34:51"/>
    <s v="01/02/2024 10:37:32"/>
    <x v="0"/>
    <s v="CDP ANTIGUO 1"/>
    <s v="CDP ANTIGUO 2"/>
    <s v="01/02/2024 10:38:34"/>
    <s v="01/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S REALIZADA"/>
    <d v="1899-12-30T00:00:00"/>
    <d v="1899-12-30T00:00:00"/>
    <d v="1899-12-30T00:00:00"/>
    <s v=""/>
    <x v="0"/>
  </r>
  <r>
    <s v="INC000002584380"/>
    <s v="VPN IP - MPLS"/>
    <x v="6"/>
    <s v="GESTION HD"/>
    <s v="RICARDO R GALLEGOS OYANEDER"/>
    <s v="frp_rreyes"/>
    <s v="3-Moderado/Limitado"/>
    <s v="3-Medio"/>
    <s v="Media"/>
    <s v="Requerimiento de Cliente"/>
    <s v="INDUSTRIAS CHILENAS DE ALAMBRE INCHALAM S.A."/>
    <s v="HD / Validación Windows Servidor webinchalam.inchalam.cl"/>
    <s v="01/02/2024 10:50:43"/>
    <s v="01/02/2024 10:52:40"/>
    <x v="0"/>
    <s v="CDP ANTIGUO 1"/>
    <s v="CDP ANTIGUO 2"/>
    <s v="01/02/2024 12:44:56"/>
    <s v="01/02/2024 23:50:00"/>
    <s v="PREVENTIVO: NO_x000a_CODIGO DE SERVICIO:_x000a_DIRECCION:_x000a_QUIEN REPORTA: Eduardo Mella Chassin-Trubert​_x000a_CONTACTO EN TERRENO:_x000a_PROBLEMA:_x000a_REQUERIMIENTO:_x000a__x000a_Estimados,_x000a__x000a_ _x000a__x000a_Al servidor webinchalam.inchalam.cl IP: 172.16.32.178 que está en sus instalaciones le falta validar"/>
    <s v="Se ejecuta requerimiento según solicitud."/>
    <d v="1899-12-30T00:00:00"/>
    <d v="1899-12-30T01:54:13"/>
    <d v="1899-12-30T01:54:13"/>
    <s v=""/>
    <x v="1"/>
  </r>
  <r>
    <s v="INC000002584497"/>
    <s v="VPN IP - MPLS"/>
    <x v="11"/>
    <s v="GESTION HD"/>
    <s v="ESTEBAN O BUSTOS CORNEJO"/>
    <s v="frp_rreyes"/>
    <s v="3-Moderado/Limitado"/>
    <s v="3-Medio"/>
    <s v="Media"/>
    <s v="Requerimiento de Cliente"/>
    <s v="TELEFONICA GLOBAL TECHNOLOGY S.A.AGENCIA EN CHILE"/>
    <s v="HD / TCCT - Solicitud Distancias entre Racks - Paine - Sala Blanca"/>
    <s v="01/02/2024 12:08:26"/>
    <s v="01/02/2024 12:10:45"/>
    <x v="0"/>
    <s v="CDP ANTIGUO 1"/>
    <s v="CDP ANTIGUO 2"/>
    <s v="01/02/2024 16:47:26"/>
    <s v="01/02/2024 23:50:00"/>
    <s v="PREVENTIVO: NO_x000a_CODIGO DE SERVICIO:_x000a_DIRECCION:_x000a_QUIEN REPORTA: Juan Pablo Berrios Stuardo    +56 9 95328251_x000a_CONTACTO EN TERRENO:_x000a_PROBLEMA:_x000a_REQUERIMIENTO:_x000a__x000a_Buen día estimado @Help Desk, por favor su acostumbrado apoyo en generar ticket de requerimiento y as"/>
    <s v="MANOS REMOTA REALIZADA"/>
    <d v="1899-12-30T00:28:58"/>
    <d v="1899-12-30T04:39:00"/>
    <d v="1899-12-30T04:10:02"/>
    <s v=""/>
    <x v="1"/>
  </r>
  <r>
    <s v="INC000002584509"/>
    <s v="VPN IP - MPLS"/>
    <x v="9"/>
    <s v="GESTION HD"/>
    <s v="NICOLAS A SAAVEDRA EGUILUZ"/>
    <s v="frp_pcamay"/>
    <s v="3-Moderado/Limitado"/>
    <s v="3-Medio"/>
    <s v="Media"/>
    <s v="Requerimiento de Cliente"/>
    <s v="INDUSTRIAS CHILENAS DE ALAMBRE INCHALAM S.A."/>
    <s v="HD/RV: solicitud desarrollo RFC"/>
    <s v="01/02/2024 12:02:01"/>
    <s v="01/02/2024 12:02:54"/>
    <x v="0"/>
    <s v="CDP ANTIGUO 1"/>
    <s v="CDP ANTIGUO 2"/>
    <s v="01/02/2024 13:07:30"/>
    <s v="01/02/2024 23:50:00"/>
    <s v="PREVENTIVO: NO_x000a_CODIGO DE SERVICIO:_x000a_DIRECCION:_x000a_QUIEN REPORTA: Nicolás Saavedra Eguiluz :+56 9 6187 5469_x000a_CONTACTO EN TERRENO: Nicolás Saavedra Eguiluz :+56 9 6187 5469_x000a_PROBLEMA:_x000a_REQUERIMIENTO:Favor generar ticket en base a requerimiento de cliente INCHALAM"/>
    <s v="La orden DEVK946263 fue importada correctamente en PRD"/>
    <d v="1899-12-30T00:00:00"/>
    <d v="1899-12-30T01:05:29"/>
    <d v="1899-12-30T01:05:29"/>
    <s v=""/>
    <x v="1"/>
  </r>
  <r>
    <s v="INC000002584531"/>
    <s v="HOUSING"/>
    <x v="0"/>
    <s v="APQ ACCESOS"/>
    <s v="CARLOS F ARAYA RAMIREZ"/>
    <s v="tct_cararr"/>
    <s v="4-Menor/Localizado"/>
    <s v="4-Baja"/>
    <s v="Baja"/>
    <s v="Requerimiento de Cliente"/>
    <s v="TELEFONICA CYBERSECURITY TECH CHILE SPA"/>
    <s v="FACTIBILIDAD 81733"/>
    <s v="01/02/2024 13:11:04"/>
    <s v="01/02/2024 13:11:51"/>
    <x v="0"/>
    <s v="CDP ANTIGUO 1"/>
    <s v="CDP ANTIGUO 2"/>
    <s v="01/02/2024 13:38:07"/>
    <s v="01/02/2024 23:50:00"/>
    <m/>
    <s v="FACTIBILIDAD ENVIADA"/>
    <d v="1899-12-30T00:25:46"/>
    <d v="1899-12-30T00:27:03"/>
    <d v="1899-12-30T00:01:17"/>
    <s v=""/>
    <x v="1"/>
  </r>
  <r>
    <s v="INC000002584536"/>
    <s v="VPN IP - MPLS"/>
    <x v="5"/>
    <s v="GESTION HD"/>
    <s v="MARIO PARADA DUARTE"/>
    <s v="frp_pcamay"/>
    <s v="3-Moderado/Limitado"/>
    <s v="3-Medio"/>
    <s v="Media"/>
    <s v="Requerimiento de Cliente"/>
    <s v="EMPRESA ELECTRICA PUENTE ALTO"/>
    <s v="HD/Electrica Puente Alta //Firewall virtual"/>
    <s v="01/02/2024 13:19:16"/>
    <s v="01/02/2024 13:20:53"/>
    <x v="0"/>
    <s v="COMUNICACIONES"/>
    <s v="INTERNET"/>
    <s v="01/02/2024 16:34:26"/>
    <s v="01/02/2024 23:50:00"/>
    <s v="PREVENTIVO: NO_x000a_CODIGO DE SERVICIO:_x000a_DIRECCION:_x000a_QUIEN REPORTA:onias.herrera@telefonica.com_x000a_CONTACTO EN TERRENO:onias.herrera@telefonica.com_x000a_PROBLEMA:_x000a_REQUERIMIENTO:Puedes crear un ticket para nuestro cliente Eléctrica Puente Alto para_x000a_datacenter si código"/>
    <s v="Se sigue por el flujo de altas"/>
    <d v="1899-12-30T00:00:00"/>
    <d v="1899-12-30T03:15:10"/>
    <d v="1899-12-30T03:15:10"/>
    <s v=""/>
    <x v="1"/>
  </r>
  <r>
    <s v="INC000002584572"/>
    <s v="VPN IP - MPLS"/>
    <x v="3"/>
    <s v="GESTION HD"/>
    <s v="DEIBY Y SANTOYO MONTEROLA"/>
    <s v="frp_pcamay"/>
    <s v="3-Moderado/Limitado"/>
    <s v="3-Medio"/>
    <s v="Media"/>
    <s v="Requerimiento de Cliente"/>
    <s v="TELEFONICA GLOBAL TECHNOLOGY S.A.AGENCIA EN CHILE"/>
    <s v="HD/Regularizar Catálogos VDC"/>
    <s v="01/02/2024 15:00:51"/>
    <s v="01/02/2024 15:03:28"/>
    <x v="0"/>
    <s v="CDP ANTIGUO 1"/>
    <s v="CDP ANTIGUO 2"/>
    <s v="02/02/2024 14:34:22"/>
    <s v="02/02/2024 23:50:00"/>
    <s v="PREVENTIVO: NO_x000a_CODIGO DE SERVICIO:_x000a_DIRECCION: _x000a_QUIEN REPORTA:Deiby Yoel Santoyo Monterola 56 9 9343 3681_x000a_CONTACTO EN TERRENO:Deiby Yoel Santoyo Monterola 56 9 9343 3681_x000a_PROBLEMA:_x000a_REQUERIMIENTO:Regularizar Catálogos VDC_x000a_EQUIPOS ENERGIZADO/REINICIADO:_x000a_HORA"/>
    <s v="FASE RESOLUCIÓN Y RECUPERACIÓN_x000a__x000a_Se efectúa contacto con cliente:N/A_x000a__x000a_Teléfono de contacto:N/A_x000a__x000a_Acciones realizadas:Se eliminan los antiguos templates de los catálogos y se dejan sincronizados los nuevos templates en el IaaS Principal, Apoquindo y Paine c"/>
    <d v="1899-12-30T20:12:26"/>
    <d v="1899-12-30T23:33:31"/>
    <d v="1899-12-30T03:21:05"/>
    <s v=""/>
    <x v="1"/>
  </r>
  <r>
    <s v="INC000002584589"/>
    <s v="RED INTERNA"/>
    <x v="0"/>
    <s v="APQ ACCESOS"/>
    <s v="CARLOS F ARAYA RAMIREZ"/>
    <s v="tct_cararr"/>
    <s v="4-Menor/Localizado"/>
    <s v="4-Baja"/>
    <s v="Baja"/>
    <s v="Requerimiento de Red"/>
    <s v="TELEFONICA CYBERSECURITY TECH CHILE SPA"/>
    <s v="TOMA DE ALARMAS"/>
    <s v="01/02/2024 15:29:59"/>
    <s v="01/02/2024 15:30:46"/>
    <x v="0"/>
    <s v="CDP ANTIGUO 1"/>
    <s v="CDP ANTIGUO 2"/>
    <s v="01/02/2024 15:50:45"/>
    <s v="01/02/2024 23:50:00"/>
    <m/>
    <s v="toma de alarmas realizada"/>
    <d v="1899-12-30T00:00:00"/>
    <d v="1899-12-30T00:00:00"/>
    <d v="1899-12-30T00:00:00"/>
    <s v=""/>
    <x v="0"/>
  </r>
  <r>
    <s v="INC000002584615"/>
    <s v="HOSTING VIRTUAL"/>
    <x v="18"/>
    <s v="OPERACION N1"/>
    <s v="DAVID MATELUNA"/>
    <s v="tct_lumate"/>
    <s v="2-Significativo/Amplio"/>
    <s v="3-Medio"/>
    <s v="Media"/>
    <s v="Requerimiento de Cliente"/>
    <s v="FUNDACION INSTITUTO PROFESIONAL DUOC UC"/>
    <s v="[DUOC] OCI - Baja de VPN Site to Site SIN USO : VPN_DUOC_OCI03"/>
    <s v="01/02/2024 12:29:00"/>
    <s v="01/02/2024 12:33:16"/>
    <x v="0"/>
    <s v="APLICACION"/>
    <s v="BASES DE DATOS"/>
    <s v="01/02/2024 12:39:36"/>
    <s v="01/02/2024 23:50:00"/>
    <s v="Cliente solicita dar de baja VPN site to site de OCI VPN_DUOC_OCI03 pues esta sin uso desde hace tiempo."/>
    <s v="Recurso eliminado"/>
    <d v="1899-12-30T00:00:00"/>
    <d v="1899-12-30T00:10:36"/>
    <d v="1899-12-30T00:10:36"/>
    <s v=""/>
    <x v="1"/>
  </r>
  <r>
    <s v="INC000002584664"/>
    <s v="VPN IP - MPLS"/>
    <x v="3"/>
    <s v="GESTION HD"/>
    <s v="PABLO N OLIVA ALARCON"/>
    <s v="frp_rreyes"/>
    <s v="3-Moderado/Limitado"/>
    <s v="3-Medio"/>
    <s v="Media"/>
    <s v="Requerimiento de Cliente"/>
    <s v="MOSAICO SA"/>
    <s v="HD / CONFIRMACIÓN BAJA VDC CONTRATO CLIENTE 780305002 - CLTE: MOSAICO S A"/>
    <s v="01/02/2024 13:12:47"/>
    <s v="01/02/2024 13:16:12"/>
    <x v="0"/>
    <s v="CDP ANTIGUO 1"/>
    <s v="CDP ANTIGUO 2"/>
    <s v="05/02/2024 10:48:06"/>
    <s v="05/02/2024 23:50:00"/>
    <s v="PREVENTIVO: NO_x000a_CODIGO DE SERVICIO:_x000a_DIRECCION:_x000a_QUIEN REPORTA: Angel Mavares +56 9 5410 3153_x000a_CONTACTO EN TERRENO:_x000a_PROBLEMA:_x000a_REQUERIMIENTO:_x000a__x000a_Estimados, por favor derivar a operaciones cloud, cliente en asunto requiere documento soporte que confirme la baja"/>
    <s v="ASE RESOLUCIÓN Y RECUPERACIÓN_x000a__x000a_Se efectúa contacto con cliente: NA_x000a__x000a_Teléfono de contacto: Na_x000a__x000a_Acciones realizadas: Se adjutna evidencia_x000a__x000a_Solución paliativa o definitiva: Definitiva_x000a__x000a_Acciones de Mejora, Recomendaciones: NA_x000a__x000a_Causa Raíz: baja cliente"/>
    <d v="1900-01-02T16:25:47"/>
    <d v="1900-01-02T21:35:19"/>
    <d v="1899-12-30T05:09:32"/>
    <s v=""/>
    <x v="1"/>
  </r>
  <r>
    <s v="INC000002584676"/>
    <s v="TICKET-INTELIGENTE"/>
    <x v="6"/>
    <s v="GESTION TI"/>
    <s v="GIOVANNI D ROCCO VALENZUELA"/>
    <s v="USR_TSIGHT"/>
    <s v="1-Extenso/Generalizado"/>
    <s v="4-Baja"/>
    <s v="Baja"/>
    <s v="Incidente de Cliente"/>
    <s v="RABIE HNOSLTDA"/>
    <s v="rabie001 - tocorpuri_vm TICKET AUTOMATICO"/>
    <s v="01/02/2024 13:21:47"/>
    <s v="01/02/2024 13:21:47"/>
    <x v="0"/>
    <s v="TRUESIGHT"/>
    <s v="TRUESIGHT"/>
    <s v="01/02/2024 15:55:26"/>
    <s v="01/02/2024 23:50:00"/>
    <s v="PREVENTIVO=SI_x000a_CODIGO DE SERVICIO=TOCORPURI_VM_x000a_DIRECCION=NULL_x000a_CIUDAD=NULL_x000a_COMUNA LOCAL=_x000a_REGION=NULL_x000a_QUIEN REPORTA=Ticket automático_x000a_CONTACTO EN TERRENO=_x000a_PROBLEMA=Critical Hard Drive Space Alert for Node RABIE001 - TOCORPURI_VM_x000a_REQUERIMIENTO=_x000a_EQUIPOS ENERG"/>
    <s v="Se realiza limpieza de memoria residual quedando equipo operativo"/>
    <d v="1899-12-30T00:42:32"/>
    <d v="1899-12-30T02:33:39"/>
    <d v="1899-12-30T01:51:07"/>
    <s v="Cumplido"/>
    <x v="0"/>
  </r>
  <r>
    <s v="INC000002584745"/>
    <s v="VPN IP - MPLS"/>
    <x v="6"/>
    <s v="BELIEVE"/>
    <s v="PAUL A SEPULVEDA ALVAREZ"/>
    <s v="frp_jcarri"/>
    <s v="4-Menor/Localizado"/>
    <s v="4-Baja"/>
    <s v="Baja"/>
    <s v="Requerimiento de Cliente"/>
    <s v="TELEFONICA CYBERSECURITY TECH CHILE SPA"/>
    <s v="REQ / SOC /Problemas casilla analistas-nsm@soc-chile.telefonica.com"/>
    <s v="01/02/2024 15:07:36"/>
    <s v="01/02/2024 15:10:20"/>
    <x v="0"/>
    <s v="CDP ANTIGUO 1"/>
    <s v="CDP ANTIGUO 2"/>
    <s v="02/02/2024 10:15:56"/>
    <s v="02/02/2024 23:50:00"/>
    <s v="PREVENTIVO: NO_x000a_CODIGO DE SERVICIO:  _x000a_DIRECCION:      _x000a_CIUDAD:             _x000a_COMUNA:_x000a_NOMBRE QUIEN REPORTA:SEBASTIAN DIEGO CASTILLO PEREZ_x000a_TELEFONO QUIEN REPORTA:+56 9 87440620_x000a_NOMBRE CONTACTO EN TERRENO:        _x000a_TELEFONO 1 CONTACTO EN TERRENO:_x000a_TELEFONO 2 CO"/>
    <s v="de lo conversado con cliente, la web ya se ve disponible y pudiste validar el acceso/recepción de correos de forma normal._x000a_Aun no tenemos confirmación oficial por parte del proveedor sobre el origen de la indisponibilidad de la web, te comentare noticias"/>
    <d v="1899-12-30T18:46:39"/>
    <d v="1899-12-30T19:08:20"/>
    <d v="1899-12-30T00:21:41"/>
    <s v=""/>
    <x v="1"/>
  </r>
  <r>
    <s v="INC000002584765"/>
    <s v="HOSTING VIRTUAL"/>
    <x v="6"/>
    <s v="DUOC TICKET AUTOMATICO"/>
    <s v="RICARDO R GALLEGOS OYANEDER"/>
    <s v="frp_lmosqu"/>
    <s v="4-Menor/Localizado"/>
    <s v="4-Baja"/>
    <s v="Baja"/>
    <s v="Requerimiento de Cliente"/>
    <s v="FUNDACION INSTITUTO PROFESIONAL DUOC UC"/>
    <s v="DUOC | REQ | Urgencia: Media | Errores de sincronización entre AD y Entra ID"/>
    <s v="01/02/2024 17:17:39"/>
    <s v="01/02/2024 17:19:34"/>
    <x v="0"/>
    <s v="CDP ANTIGUO 1"/>
    <s v="CDP ANTIGUO 2"/>
    <s v="02/02/2024 12:26:43"/>
    <s v="0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visa requerimiento y entrega información a cliente."/>
    <d v="1899-12-30T18:05:34"/>
    <d v="1899-12-30T19:09:04"/>
    <d v="1899-12-30T01:03:30"/>
    <s v=""/>
    <x v="1"/>
  </r>
  <r>
    <s v="INC000002584800"/>
    <s v="RED INTERNA"/>
    <x v="10"/>
    <s v="APOQUINDO TI"/>
    <s v="RICARDO F ORELLANA MARDONES"/>
    <s v="tct_rorell"/>
    <s v="4-Menor/Localizado"/>
    <s v="4-Baja"/>
    <s v="Baja"/>
    <s v="Requerimiento de Red"/>
    <s v="TELEFONICA EMPRESAS DE CHILE SA"/>
    <s v="RONDA Y MEDICIÓN DE TEMPERATURAS EN SALAS TIC"/>
    <s v="02/02/2024 4:23:33"/>
    <s v="02/02/2024 4:24:36"/>
    <x v="0"/>
    <s v="TI"/>
    <s v="CLIMA"/>
    <s v="02/02/2024 4:35:56"/>
    <s v="02/02/2024 23:50:00"/>
    <m/>
    <s v="ACT REALIZADA SIN NOVEDAD"/>
    <d v="1899-12-30T00:00:00"/>
    <d v="1899-12-30T00:00:00"/>
    <d v="1899-12-30T00:00:00"/>
    <s v=""/>
    <x v="0"/>
  </r>
  <r>
    <s v="INC000002584819"/>
    <s v="HOUSING"/>
    <x v="13"/>
    <s v="BELIEVE"/>
    <s v="RENE E VILLEGAS CARREÑO"/>
    <s v="frp_jcarri"/>
    <s v="3-Moderado/Limitado"/>
    <s v="3-Medio"/>
    <s v="Media"/>
    <s v="Requerimiento de Cliente"/>
    <s v="BANCO SANTANDER CHILE"/>
    <s v="GESTION DATACENTER/ ACCESOS /BANCO SANTANDER CHILE"/>
    <s v="01/02/2024 13:25:01"/>
    <s v="01/02/2024 13:26:18"/>
    <x v="0"/>
    <s v="CDP ANTIGUO 1"/>
    <s v="CDP ANTIGUO 2"/>
    <s v="01/02/2024 13:52:53"/>
    <s v="01/02/2024 23:50:00"/>
    <s v="EMPRESA:BANCO SANTANDER CHILE_x000a_CÓDIGO DE SERVICIO: _x000a_DIRECCIÓN:Av. Apoquindo #7071, Las Condes, Santiago_x000a_NOMBRE DE QUIEN REPORTA:Christian Tapia_x000a_TELÉFONO DE QUIEN REPORTA:56981568202_x000a_NOMBRE DE CONTACTO EN TERRENO: _x000a_REQUERIMIENTO: Decomiso de servidores dad"/>
    <s v="accesos autorizados"/>
    <d v="1899-12-30T00:17:48"/>
    <d v="1899-12-30T00:27:52"/>
    <d v="1899-12-30T00:10:04"/>
    <s v=""/>
    <x v="1"/>
  </r>
  <r>
    <s v="INC000002584854"/>
    <s v="COMUNICACIONES"/>
    <x v="5"/>
    <s v="COMUNICACIONES DC"/>
    <s v="OSCAR A RAMIREZ SOTO"/>
    <s v="tct_oramir"/>
    <s v="3-Moderado/Limitado"/>
    <s v="3-Medio"/>
    <s v="Media"/>
    <s v="Requerimiento de Cliente"/>
    <s v="TELEFONICA GLOBAL TECHNOLOGY S.A.AGENCIA EN CHILE"/>
    <s v="Luis molina de la OB y cliente SMU, solicitan realizar la migración de tunel vpn s2s"/>
    <s v="01/02/2024 16:04:02"/>
    <s v="01/02/2024 16:06:07"/>
    <x v="0"/>
    <s v="COMUNICACIONES"/>
    <s v="INTERNET"/>
    <s v="01/02/2024 16:17:30"/>
    <s v="01/02/2024 23:50:00"/>
    <s v="Luis molina de la OB y cliente SMU, solicitan realizar la migración de tunel vpn s2s"/>
    <s v="Por el lado de comunicaciones dc en el fw de apoquindo vdom plat monitor, se genera la migracion de la vpn s2s hacia SMU para permitir el tráfico desde mid server smu hacia remedy y viceversa, se generan cambios tanto a nivel de tunel, como de politicas"/>
    <d v="1899-12-30T00:00:00"/>
    <d v="1899-12-30T00:13:28"/>
    <d v="1899-12-30T00:13:28"/>
    <s v=""/>
    <x v="1"/>
  </r>
  <r>
    <s v="INC000002584890"/>
    <s v="SAP"/>
    <x v="9"/>
    <s v="ADMINISTRADORES RESIDENTES"/>
    <s v="FREDDY O CORTES DIAZ"/>
    <s v="frp_rreyes"/>
    <s v="3-Moderado/Limitado"/>
    <s v="3-Medio"/>
    <s v="Media"/>
    <s v="Requerimiento de Cliente"/>
    <s v="INDUSTRIAS CHILENAS DE ALAMBRE INCHALAM S.A."/>
    <s v="HD / Renovación Certificado SSL"/>
    <s v="01/02/2024 16:42:34"/>
    <s v="01/02/2024 16:44:21"/>
    <x v="0"/>
    <s v="TI"/>
    <s v="APLICATIVOS"/>
    <s v="03/02/2024 23:11:10"/>
    <s v="03/02/2024 23:50:00"/>
    <s v="PREVENTIVO: NO_x000a_CODIGO DE SERVICIO:_x000a_DIRECCION:_x000a_QUIEN REPORTA: Freddy Cortés Díaz_x000a_CONTACTO EN TERRENO:_x000a_PROBLEMA:_x000a_REQUERIMIENTO:_x000a__x000a_Favor generar ticket en base a requerimiento de cliente INCHALAM según correo de más abajo_x000a__x000a_ _x000a__x000a_Dejar en bandeja CLOUD SAP HANA"/>
    <s v="Se realiza con éxito la aplicación y validación por parte de cliente de los certificados SSL en los sistemas SAP ECC QAS y PRD. Se envía correo a cliente"/>
    <d v="1900-01-01T05:06:15"/>
    <d v="1900-01-01T06:28:36"/>
    <d v="1899-12-30T01:22:21"/>
    <s v=""/>
    <x v="1"/>
  </r>
  <r>
    <s v="INC000002584895"/>
    <s v="SAP"/>
    <x v="9"/>
    <s v="GESTION HD"/>
    <s v="FREDDY O CORTES DIAZ"/>
    <s v="frp_rreyes"/>
    <s v="3-Moderado/Limitado"/>
    <s v="3-Medio"/>
    <s v="Media"/>
    <s v="Requerimiento de Cliente"/>
    <s v="ACMA S.A."/>
    <s v="HD / RV: Renovación Certificado SSL"/>
    <s v="01/02/2024 16:48:29"/>
    <s v="01/02/2024 16:50:29"/>
    <x v="0"/>
    <s v="TI"/>
    <s v="APLICATIVOS"/>
    <s v="03/02/2024 23:44:04"/>
    <s v="03/02/2024 23:50:00"/>
    <s v="PREVENTIVO: NO_x000a_CODIGO DE SERVICIO:_x000a_DIRECCION:_x000a_QUIEN REPORTA: Freddy Cortés Díaz_x000a_CONTACTO EN TERRENO:_x000a_PROBLEMA:_x000a_REQUERIMIENTO:_x000a__x000a_Estimados Help Desk_x000a__x000a_ _x000a__x000a_Favor generar ticket en base a requerimiento de cliente ACMA según correo de más abajo_x000a__x000a_ _x000a__x000a_Dejar en ban"/>
    <s v="Se realiza con éxito la aplicación de certificados SSL en los sistemas SAP ECC QAS y PRD. Se informa a cliente vía mail"/>
    <d v="1900-01-01T04:54:56"/>
    <d v="1900-01-01T06:55:35"/>
    <d v="1899-12-30T02:00:39"/>
    <s v=""/>
    <x v="1"/>
  </r>
  <r>
    <s v="INC000002584915"/>
    <s v="HOUSING"/>
    <x v="14"/>
    <s v="BELIEVE"/>
    <s v="FRANCISCO J FELIU ABARCA"/>
    <s v="frp_jolsso"/>
    <s v="3-Moderado/Limitado"/>
    <s v="3-Medio"/>
    <s v="Media"/>
    <s v="Requerimiento de Cliente"/>
    <s v="COCA COLA EMBONOR S A"/>
    <s v="GESTION DATACENTER/ ACCESOS /COCA COLA EMBONOR S A"/>
    <s v="01/02/2024 14:05:32"/>
    <s v="01/02/2024 14:06:54"/>
    <x v="0"/>
    <s v="CDP ANTIGUO 1"/>
    <s v="CDP ANTIGUO 2"/>
    <s v="01/02/2024 14:44:17"/>
    <s v="01/02/2024 23:50:00"/>
    <s v="EMPRESA:COCA COLA EMBONOR S A_x000a_CÓDIGO DE SERVICIO: _x000a_DIRECCIÓN: Calle San Martin #50, Santiago Centro, Santiago_x000a_NOMBRE DE QUIEN REPORTA: Alvaro Tobar_x000a_TELÉFONO DE QUIEN REPORTA: 995487433_x000a_NOMBRE DE CONTACTO EN TERRENO: _x000a_REQUERIMIENTO:contruccion f.o_x000a_EQUIPOS"/>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29:17"/>
    <d v="1899-12-30T00:38:45"/>
    <d v="1899-12-30T00:09:28"/>
    <s v=""/>
    <x v="1"/>
  </r>
  <r>
    <s v="INC000002584929"/>
    <s v="VPN IP - MPLS"/>
    <x v="3"/>
    <s v="GESTION HD"/>
    <s v="MOISES E MONTERO RAMOS"/>
    <s v="frp_rreyes"/>
    <s v="3-Moderado/Limitado"/>
    <s v="3-Medio"/>
    <s v="Media"/>
    <s v="Requerimiento de Cliente"/>
    <s v="ITALMOD S A"/>
    <s v="GAMA / Italmod//recursos VDC"/>
    <s v="01/02/2024 14:15:43"/>
    <s v="01/02/2024 14:17:39"/>
    <x v="0"/>
    <s v="CDP ANTIGUO 1"/>
    <s v="CDP ANTIGUO 2"/>
    <s v="08/02/2024 9:28:46"/>
    <s v="08/02/2024 23:50:00"/>
    <s v="PREVENTIVO: NO_x000a_CODIGO DE SERVICIO:_x000a_DIRECCION:_x000a_QUIEN REPORTA: ONIAS DEL CARMEN HERRERA AYALA_x000a_CONTACTO EN TERRENO:_x000a_PROBLEMA:_x000a_REQUERIMIENTO:_x000a__x000a_Buena tarde favor generar ticket para nuestro cliente Italmod Rut_x000a_96.577.470-K para datacenter sin código de servic"/>
    <s v="Junto con saludar, informo que se crear la organización para cliente ITALMOD con los requisitos indicados, donde se crearon 2 data center en el Provider: C30H10SM_PVDC_AMD01 y HANA Provider: SAP-HANA-SM01."/>
    <d v="1900-01-05T15:05:59"/>
    <d v="1900-01-05T19:13:03"/>
    <d v="1899-12-30T04:07:04"/>
    <s v=""/>
    <x v="1"/>
  </r>
  <r>
    <s v="INC000002584932"/>
    <s v="HOUSING"/>
    <x v="13"/>
    <s v="BELIEVE"/>
    <s v="RENE E VILLEGAS CARREÑO"/>
    <s v="frp_jolsso"/>
    <s v="3-Moderado/Limitado"/>
    <s v="3-Medio"/>
    <s v="Media"/>
    <s v="Requerimiento de Cliente"/>
    <s v="BANCO SANTANDER CHILE"/>
    <s v="GESTION DATACENTER/ ACCESOS /BANCO SANTANDER CHILE"/>
    <s v="01/02/2024 14:17:39"/>
    <s v="01/02/2024 14:18:59"/>
    <x v="0"/>
    <s v="COMUNICACIONES"/>
    <s v="VPN IP - MPLS"/>
    <s v="01/02/2024 16:19:09"/>
    <s v="01/02/2024 23:50:00"/>
    <s v="EMPRESA:BANCO SANTANDER CHILE_x000a_CÓDIGO DE SERVICIO: _x000a_DIRECCIÓN: Av. Apoquindo #7071, Las Condes, Santiago_x000a_NOMBRE DE QUIEN REPORTA: Christian Tapia_x000a_TELÉFONO DE QUIEN REPORTA: 56981568202_x000a_NOMBRE DE CONTACTO EN TERRENO: _x000a_REQUERIMIENTO:Decomiso de servidores d"/>
    <s v="ticket duplicado favor dar cierre."/>
    <d v="1899-12-30T01:59:22"/>
    <d v="1899-12-30T02:01:30"/>
    <d v="1899-12-30T00:02:08"/>
    <s v=""/>
    <x v="1"/>
  </r>
  <r>
    <s v="INC000002584933"/>
    <s v="VPN IP - MPLS"/>
    <x v="6"/>
    <s v="ADMINISTRADORES RESIDENTES"/>
    <s v="GIOVANNI D ROCCO VALENZUELA"/>
    <s v="frp_jugonz"/>
    <s v="4-Menor/Localizado"/>
    <s v="4-Baja"/>
    <s v="Baja"/>
    <s v="Requerimiento de Cliente"/>
    <s v="TELEFONICA CYBERSECURITY TECH CHILE SPA"/>
    <s v="REQ / SOC / [DUOC] - Alarma de indisponibilidad"/>
    <s v="01/02/2024 14:21:09"/>
    <s v="01/02/2024 14:24:28"/>
    <x v="0"/>
    <s v="CDP ANTIGUO 1"/>
    <s v="CDP ANTIGUO 2"/>
    <s v="01/02/2024 18:25:44"/>
    <s v="01/02/2024 23:50:00"/>
    <s v="PREVENTIVO: NO_x000a_CODIGO DE SERVICIO:_x000a_DIRECCION:      _x000a_CIUDAD:             _x000a_COMUNA:_x000a_NOMBRE QUIEN REPORTA:MIGUEL OSCAR DIAZ BUSTOS_x000a_TELEFONO QUIEN REPORTA: + 569 66379050_x000a_NOMBRE CONTACTO EN TERRENO:        _x000a_TELEFONO 1 CONTACTO EN TERRENO:_x000a_TELEFONO 2 CONTACTO"/>
    <s v="se vrifican equipos los cuales se encuentran operativos, se solicita favor indicar ip y si necesitan agente, ya que no se ve agente alguno instalado, se procede a seguir interaccion por correo"/>
    <d v="1899-12-30T00:39:20"/>
    <d v="1899-12-30T04:04:35"/>
    <d v="1899-12-30T03:25:15"/>
    <s v=""/>
    <x v="1"/>
  </r>
  <r>
    <s v="INC000002585145"/>
    <s v="HOUSING"/>
    <x v="14"/>
    <s v="ADMINISTRADORES RESIDENTES"/>
    <s v="FRANCISCO J FELIU ABARCA"/>
    <s v="frp_jugonz"/>
    <s v="3-Moderado/Limitado"/>
    <s v="3-Medio"/>
    <s v="Media"/>
    <s v="Requerimiento de Cliente"/>
    <s v="EMPRESA NACIONAL DE CERTIFICACIONES"/>
    <s v="GESTION DATACENTER/ ACCESOS / EMPRESA NACIONAL DE CERTIFICACIONES"/>
    <s v="01/02/2024 17:17:03"/>
    <s v="01/02/2024 17:18:52"/>
    <x v="0"/>
    <s v="HARDWARE"/>
    <s v="DATACENTER"/>
    <s v="01/02/2024 17:30:37"/>
    <s v="01/02/2024 23:50:00"/>
    <s v="EMPRESA: EMPRESA NACIONAL DE CERTIFICACIONES_x000a_CÓDIGO DE SERVICIO: _x000a_DIRECCIÓN:  Calle San Martin #50, Santiago Centro, Santiago_x000a_NOMBRE DE QUIEN REPORTA: Daniza Díaz Lagunas_x000a_TELÉFONO DE QUIEN REPORTA: +56 9 85951947_x000a_NOMBRE DE CONTACTO EN TERRENO: _x000a_PROBLEMA:"/>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5:44"/>
    <d v="1899-12-30T00:13:34"/>
    <d v="1899-12-30T00:07:50"/>
    <s v=""/>
    <x v="1"/>
  </r>
  <r>
    <s v="INC000002585151"/>
    <s v="HOUSING"/>
    <x v="14"/>
    <s v="ADMINISTRADORES RESIDENTES"/>
    <s v="FRANCISCO J FELIU ABARCA"/>
    <s v="frp_jugonz"/>
    <s v="3-Moderado/Limitado"/>
    <s v="3-Medio"/>
    <s v="Media"/>
    <s v="Requerimiento de Cliente"/>
    <s v="CIBERGESTION CHILE S.A."/>
    <s v="GESTION DATACENTER/ ACCESOS / CIBERGESTION CHILE S.A."/>
    <s v="01/02/2024 17:55:03"/>
    <s v="01/02/2024 17:56:35"/>
    <x v="0"/>
    <s v="HARDWARE"/>
    <s v="CLIENTE"/>
    <s v="01/02/2024 18:21:52"/>
    <s v="01/02/2024 23:50:00"/>
    <s v="EMPRESA: CIBERGESTION CHILE S.A._x000a_CÓDIGO DE SERVICIO: _x000a_DIRECCIÓN: Calle San Martin #50, Santiago Centro, Santiago_x000a_NOMBRE DE QUIEN REPORTA: Bryan Pereira Diaz _x000a_TELÉFONO DE QUIEN REPORTA: 56945643002_x000a_NOMBRE DE CONTACTO EN TERRENO: _x000a_PROBLEMA: Inspección Visu"/>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7:00"/>
    <d v="1899-12-30T00:26:49"/>
    <d v="1899-12-30T00:09:49"/>
    <s v=""/>
    <x v="1"/>
  </r>
  <r>
    <s v="INC000002585152"/>
    <s v="HOSTING VIRTUAL"/>
    <x v="18"/>
    <s v="OPERACION N1"/>
    <s v="DAVID MATELUNA"/>
    <s v="tct_lumate"/>
    <s v="2-Significativo/Amplio"/>
    <s v="3-Medio"/>
    <s v="Media"/>
    <s v="Requerimiento de Cliente"/>
    <s v="FUNDACION INSTITUTO PROFESIONAL DUOC UC"/>
    <s v="Crear usuario de bd en ADB_QAS"/>
    <s v="01/02/2024 17:39:29"/>
    <s v="01/02/2024 17:43:29"/>
    <x v="0"/>
    <s v="APLICACION"/>
    <s v="BASES DE DATOS"/>
    <s v="01/02/2024 17:51:38"/>
    <s v="01/02/2024 23:50:00"/>
    <s v="Crear usuario de bd CONSULTA_FSO  con las siguientes caracteristicas_x000a__x000a_-- 25 Object Privileges for CONSULTA_FSO _x000a_GRANT SELECT ON SYS.CDB_DATA_FILES TO CONSULTA_FSO;_x000a_GRANT SELECT ON SYS.CDB_PDBS TO CONSULTA_FSO;_x000a_GRANT SELECT ON SYS.CDB_USERS TO CONSULTA_FS"/>
    <s v="Cuenta creada con exito"/>
    <d v="1899-12-30T00:00:00"/>
    <d v="1899-12-30T00:12:09"/>
    <d v="1899-12-30T00:12:09"/>
    <s v=""/>
    <x v="1"/>
  </r>
  <r>
    <s v="INC000002585157"/>
    <s v="HOUSING"/>
    <x v="14"/>
    <s v="ADMINISTRADORES RESIDENTES"/>
    <s v="FRANCISCO J FELIU ABARCA"/>
    <s v="frp_jugonz"/>
    <s v="3-Moderado/Limitado"/>
    <s v="3-Medio"/>
    <s v="Media"/>
    <s v="Requerimiento de Cliente"/>
    <s v="TELEFONICA EMPRESAS DE CHILE SA"/>
    <s v="GESTION DATACENTER/ ACCESOS / NABIAX"/>
    <s v="01/02/2024 18:12:37"/>
    <s v="01/02/2024 18:15:04"/>
    <x v="0"/>
    <s v="TI"/>
    <s v="INFRAESTRUCTURA"/>
    <s v="01/02/2024 18:29:08"/>
    <s v="01/02/2024 23:50:00"/>
    <s v="EMPRESA: NABIAX_x000a_CÓDIGO DE SERVICIO: _x000a_DIRECCIÓN: Calle San Martin #50, Santiago Centro, Santiago_x000a_NOMBRE DE QUIEN REPORTA: Diego Valencia_x000a_TELÉFONO DE QUIEN REPORTA: +56 9 8187 2715_x000a_NOMBRE DE CONTACTO EN TERRENO: Daniel Rodriguez 5697829 7978_x000a_PROBLEMA: Insp"/>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0:25"/>
    <d v="1899-12-30T00:16:31"/>
    <d v="1899-12-30T00:06:06"/>
    <s v=""/>
    <x v="1"/>
  </r>
  <r>
    <s v="INC000002585167"/>
    <s v="HOUSING"/>
    <x v="8"/>
    <s v="ADMINISTRADORES RESIDENTES"/>
    <s v="JOSE G MARQUEZ MARCANO"/>
    <s v="frp_jugonz"/>
    <s v="3-Moderado/Limitado"/>
    <s v="3-Medio"/>
    <s v="Media"/>
    <s v="Requerimiento de Cliente"/>
    <s v="HUAWEI CHILE S A"/>
    <s v="GESTION DATACENTER/ ACCESOS / HUAWEI CHILE S A"/>
    <s v="01/02/2024 18:28:28"/>
    <s v="01/02/2024 18:31:01"/>
    <x v="0"/>
    <s v="COMUNICACIONES"/>
    <s v="VPN IP - MPLS"/>
    <s v="02/02/2024 8:45:33"/>
    <s v="02/02/2024 23:50:00"/>
    <s v="EMPRESA: HUAWEI CHILE S A_x000a_CÓDIGO DE SERVICIO: _x000a_DIRECCIÓN: Av. Presidente Prieto #226, Paine, Santiago_x000a_NOMBRE DE QUIEN REPORTA: Ronald Alayo_x000a_TELÉFONO DE QUIEN REPORTA: 56935662382_x000a_NOMBRE DE CONTACTO EN TERRENO: Ronald Alayo 56935662382_x000a_PROBLEMA: Entrega d"/>
    <s v="ACCESOS AUTORIZADOS"/>
    <d v="1899-12-30T12:46:00"/>
    <d v="1899-12-30T14:17:05"/>
    <d v="1899-12-30T01:31:05"/>
    <s v=""/>
    <x v="1"/>
  </r>
  <r>
    <s v="INC000002585177"/>
    <s v="VPN IP - MPLS"/>
    <x v="7"/>
    <s v="GESTION HD"/>
    <s v="SEBASTIAN I ACUÑA GUZMAN"/>
    <s v="frp_pcamay"/>
    <s v="3-Moderado/Limitado"/>
    <s v="3-Medio"/>
    <s v="Media"/>
    <s v="Requerimiento de Cliente"/>
    <s v="INGENIERIA SERVICIOS Y COMUNICACIONES S A"/>
    <s v="HD/Creación de registro SPF - jeria.cl"/>
    <s v="01/02/2024 18:41:46"/>
    <s v="01/02/2024 18:43:12"/>
    <x v="0"/>
    <s v="TI"/>
    <s v="SISTEMAS OPERATIVOS"/>
    <s v="02/02/2024 10:52:52"/>
    <s v="02/02/2024 23:50:00"/>
    <s v="PREVENTIVO: NO_x000a_CODIGO DE SERVICIO:_x000a_DIRECCION:_x000a_QUIEN REPORTA:Ross Teao +56 2 2236 2306_x000a_CONTACTO EN TERRENO:Ross Teao +56 2 2236 2306_x000a_PROBLEMA:_x000a_REQUERIMIENTO:favor generar registro SPF para el dominio:_x000a_jeria.cl. IN TXT &amp;quot;v=spf1 include:spf.isc.cl_x000a_~all&amp;"/>
    <s v="Se crea registro DNS según lo solicitado. Se envía correo a cliente."/>
    <d v="1899-12-30T11:39:11"/>
    <d v="1899-12-30T16:11:06"/>
    <d v="1899-12-30T04:31:55"/>
    <s v=""/>
    <x v="1"/>
  </r>
  <r>
    <s v="INC000002585192"/>
    <s v="VPN IP - MPLS"/>
    <x v="5"/>
    <s v="GESTION HD"/>
    <s v="LUIS A VILLASMIL CASTILLO"/>
    <s v="frp_kaldor"/>
    <s v="3-Moderado/Limitado"/>
    <s v="3-Medio"/>
    <s v="Media"/>
    <s v="Requerimiento de Cliente"/>
    <s v="PALUMBO S.A."/>
    <s v="GAMA / Deshabilitar usuario de VPN / VPF0920319"/>
    <s v="01/02/2024 21:06:53"/>
    <s v="01/02/2024 21:11:44"/>
    <x v="0"/>
    <s v="CDP ANTIGUO 1"/>
    <s v="CDP ANTIGUO 2"/>
    <s v="02/02/2024 10:36:31"/>
    <s v="02/02/2024 23:50:00"/>
    <s v="PREVENTIVO: NO_x000a_CODIGO DE SERVICIO:VPF0920319_x000a_DIRECCION: San Martin 50 SALA 4 - H68,Santiago_x000a_QUIEN REPORTA: MATIAS SANDOVAL_x000a_CONTACTO EN TERRENO:-_x000a_PROBLEMA:-_x000a__x000a_REQUERIMIENTO:_x000a_Estimado Help Desk, por favor deshabilitar la siguiente cuenta VPN:_x000a_* juan.cardena"/>
    <m/>
    <d v="1899-12-30T11:40:37"/>
    <d v="1899-12-30T13:29:38"/>
    <d v="1899-12-30T01:49:01"/>
    <s v=""/>
    <x v="1"/>
  </r>
  <r>
    <s v="INC000002585603"/>
    <s v="HOUSING"/>
    <x v="11"/>
    <s v="APQ ACCESOS"/>
    <s v="ESTEBAN O BUSTOS CORNEJO"/>
    <s v="tct_ebusto"/>
    <s v="4-Menor/Localizado"/>
    <s v="4-Baja"/>
    <s v="Baja"/>
    <s v="Requerimiento de Cliente"/>
    <s v="TELEFONICA EMPRESAS DE CHILE SA"/>
    <s v="SUPERVISION CAMBIO DE DISCOS"/>
    <s v="01/02/2024 18:10:47"/>
    <s v="01/02/2024 18:12:22"/>
    <x v="0"/>
    <s v="CDP ANTIGUO 1"/>
    <s v="CDP ANTIGUO 2"/>
    <s v="01/02/2024 18:13:21"/>
    <s v="01/02/2024 23:50:00"/>
    <s v="SUPERVISION CAMBIO DE DISCOS"/>
    <s v="SUPERVISION OK"/>
    <d v="1899-12-30T00:00:59"/>
    <d v="1899-12-30T00:02:34"/>
    <d v="1899-12-30T00:01:35"/>
    <s v=""/>
    <x v="1"/>
  </r>
  <r>
    <s v="INC000002586111"/>
    <s v="SAP"/>
    <x v="9"/>
    <s v="GESTION HD"/>
    <s v="FREDDY O CORTES DIAZ"/>
    <s v="frp_rreyes"/>
    <s v="3-Moderado/Limitado"/>
    <s v="3-Medio"/>
    <s v="Media"/>
    <s v="Requerimiento de Cliente"/>
    <s v="BLUMAR S.A."/>
    <s v="HD / A priority 'Very High' SAP Note/KBA has just been released on component BC-XI-CON-SFT"/>
    <s v="01/02/2024 17:07:08"/>
    <s v="01/02/2024 17:09:25"/>
    <x v="0"/>
    <s v="TI"/>
    <s v="APLICATIVOS"/>
    <s v="01/02/2024 17:25:59"/>
    <s v="01/02/2024 23:50:00"/>
    <s v="PREVENTIVO: NO_x000a_CODIGO DE SERVICIO:_x000a_DIRECCION:_x000a_QUIEN REPORTA: Freddy Cortés Díaz_x000a_CONTACTO EN TERRENO:_x000a_PROBLEMA:_x000a_REQUERIMIENTO:_x000a__x000a_Favor generar ticket en base a requerimiento de cliente BLUMAR según correo de más abajo_x000a__x000a_ _x000a__x000a_Dejar en bandeja CLOUD SAP HANA y"/>
    <s v="Se revisa nota indicada y no es aplicable al sistema SAP de cliente BLUMAR. Se adjunta correo enviado"/>
    <d v="1899-12-30T00:00:00"/>
    <d v="1899-12-30T00:18:51"/>
    <d v="1899-12-30T00:18:51"/>
    <s v=""/>
    <x v="1"/>
  </r>
  <r>
    <s v="INC000002586127"/>
    <s v="VPN IP - MPLS"/>
    <x v="17"/>
    <s v="GESTION HD"/>
    <s v="AXEL ANDRADE"/>
    <s v="frp_rreyes"/>
    <s v="3-Moderado/Limitado"/>
    <s v="3-Medio"/>
    <s v="Media"/>
    <s v="Requerimiento de Cliente"/>
    <s v="TELEFONICA GLOBAL TECHNOLOGY S.A.AGENCIA EN CHILE"/>
    <s v="HD / CONFIGURAR RESPALDO EN SERVIDORES"/>
    <s v="01/02/2024 17:28:06"/>
    <s v="01/02/2024 17:29:59"/>
    <x v="0"/>
    <s v="TI"/>
    <s v="ALMACENAMIENTO y RESPALDO"/>
    <s v="01/02/2024 18:04:33"/>
    <s v="01/02/2024 23:50:00"/>
    <s v="PREVENTIVO: NO_x000a_CODIGO DE SERVICIO:_x000a_DIRECCION:_x000a_QUIEN REPORTA: Eduardo José Camacho Urdaneta_x000a_CONTACTO EN TERRENO:_x000a_PROBLEMA:_x000a_REQUERIMIENTO:_x000a__x000a_Estimado @Help Desk,_x000a__x000a_ _x000a__x000a_Por favor su apoyo en crear folio de requerimiento para cursar configuración de respaldo de"/>
    <s v="FASE RESOLUCIÓN Y RECUPERACIÓN_x000a__x000a_Se efectúa contacto con cliente: N/A_x000a__x000a_Teléfono de contacto: N/A_x000a__x000a_Acciones realizadas: se ingresa servidores a respaldo de maquina virtual._x000a__x000a_Solución paliativa o definitiva:definitiva_x000a__x000a_Acciones de Mejora, Recomendaciones: N"/>
    <d v="1899-12-30T00:00:00"/>
    <d v="1899-12-30T00:36:27"/>
    <d v="1899-12-30T00:36:27"/>
    <s v=""/>
    <x v="1"/>
  </r>
  <r>
    <s v="INC000002586138"/>
    <s v="VPN IP - MPLS"/>
    <x v="17"/>
    <s v="ADMINISTRADORES RESIDENTES"/>
    <s v="AXEL ANDRADE"/>
    <s v="frp_joflor"/>
    <s v="4-Menor/Localizado"/>
    <s v="4-Baja"/>
    <s v="Baja"/>
    <s v="Requerimiento de Cliente"/>
    <s v="CEPECH S.A."/>
    <s v="GAMA | solicitud de restauración carpeta"/>
    <s v="01/02/2024 17:43:26"/>
    <s v="01/02/2024 17:47:39"/>
    <x v="0"/>
    <s v="TI"/>
    <s v="ALMACENAMIENTO y RESPALDO"/>
    <s v="01/02/2024 18:13:53"/>
    <s v="01/02/2024 23:50:00"/>
    <s v="PREVENTIVO: NO_x000a_CÓDIGO DE SERVICIO: Osaka_x000a_DIRECCIÓN: Alameda N° 2150 piso 2 · Santiago_x000a_QUIEN REPORTA: Cristian Bustos Rivas_x000a_CONTACTO EN TERRENO: Cristian Bustos Rivas_x000a_PROBLEMA:_x000a_REQUERIMIENTO: _x000a__x000a_Estimados, junto con saludar les solicito por favor restaurac"/>
    <s v="FASE RESOLUCIÓN Y RECUPERACIÓN_x000a__x000a_Se efectúa contacto con cliente: N/A_x000a__x000a_Teléfono de contacto: N/A_x000a__x000a_Acciones realizadas: se ejecuta restauración solicitada._x000a__x000a_Solución paliativa o definitiva: definitiva_x000a__x000a_Acciones de Mejora, Recomendaciones: N/A_x000a__x000a_Causa Raíz:"/>
    <d v="1899-12-30T00:00:00"/>
    <d v="1899-12-30T00:30:27"/>
    <d v="1899-12-30T00:30:27"/>
    <s v=""/>
    <x v="1"/>
  </r>
  <r>
    <s v="INC000002586193"/>
    <s v="RED INTERNA"/>
    <x v="10"/>
    <s v="APOQUINDO TI"/>
    <s v="RICARDO F ORELLANA MARDONES"/>
    <s v="tct_rorell"/>
    <s v="4-Menor/Localizado"/>
    <s v="4-Baja"/>
    <s v="Baja"/>
    <s v="Requerimiento de Red"/>
    <s v="TELEFONICA EMPRESAS DE CHILE SA"/>
    <s v="RONDA Y MEDICIÓN DE TEMPERATURAS EN SALAS TIC"/>
    <s v="02/02/2024 0:11:55"/>
    <s v="02/02/2024 0:12:52"/>
    <x v="0"/>
    <s v="TI"/>
    <s v="CLIMA"/>
    <s v="02/02/2024 0:42:29"/>
    <s v="02/02/2024 23:50:00"/>
    <m/>
    <s v="ACT REALIZADA SIN NOVEDAD"/>
    <d v="1899-12-30T00:00:00"/>
    <d v="1899-12-30T00:00:00"/>
    <d v="1899-12-30T00:00:00"/>
    <s v=""/>
    <x v="0"/>
  </r>
  <r>
    <s v="INC000002586203"/>
    <s v="RED INTERNA"/>
    <x v="10"/>
    <s v="APOQUINDO TI"/>
    <s v="RICARDO F ORELLANA MARDONES"/>
    <s v="tct_rorell"/>
    <s v="4-Menor/Localizado"/>
    <s v="4-Baja"/>
    <s v="Baja"/>
    <s v="Requerimiento de Red"/>
    <s v="TELEFONICA EMPRESAS DE CHILE SA"/>
    <s v="RONDA Y MEDICIÓN DE TEMPERATURAS EN SALAS TIC"/>
    <s v="02/02/2024 2:34:36"/>
    <s v="02/02/2024 2:35:44"/>
    <x v="0"/>
    <s v="TI"/>
    <s v="CLIMA"/>
    <s v="02/02/2024 2:50:01"/>
    <s v="02/02/2024 23:50:00"/>
    <m/>
    <s v="ACT REALIZADA SIN NOVEDAD"/>
    <d v="1899-12-30T00:00:00"/>
    <d v="1899-12-30T00:00:00"/>
    <d v="1899-12-30T00:00:00"/>
    <s v=""/>
    <x v="0"/>
  </r>
  <r>
    <s v="INC000002588464"/>
    <s v="HELP DESK TICKETING"/>
    <x v="18"/>
    <s v="GESTION PLATAFORMA CLIENTES"/>
    <s v="ALVARO ORTIZ"/>
    <s v="lmolcont"/>
    <s v="3-Moderado/Limitado"/>
    <s v="3-Medio"/>
    <s v="Media"/>
    <s v="Requerimiento de Cliente"/>
    <s v="FRACTALIA"/>
    <s v="Validación de BD de ambiente de DEV/QA de Remedy v20 (WIRIN)"/>
    <s v="02/02/2024 9:45:02"/>
    <s v="02/02/2024 9:48:07"/>
    <x v="0"/>
    <s v="PLATAFORMAS"/>
    <s v="REMEDY EMPRESAS"/>
    <s v="02/02/2024 12:01:56"/>
    <s v="02/02/2024 23:50:00"/>
    <s v="Se requiere del apoyo del personal pertinente para validar la operatividad de la BD del ambiente de DEV/QA de Remedy v20, el cual presenta problemas de desconexion. Se adjunta imagen del app donde ocurren los problemas._x000a__x000a_Cualquier prueba funcional, apoyo"/>
    <s v="se reinicia el servidor, posteriormente no se aprecia el error"/>
    <d v="1899-12-30T00:19:12"/>
    <d v="1899-12-30T02:16:54"/>
    <d v="1899-12-30T01:57:42"/>
    <s v=""/>
    <x v="1"/>
  </r>
  <r>
    <s v="INC000002588535"/>
    <s v="INFRAESTRUCTURA DC"/>
    <x v="5"/>
    <s v="COMUNICACIONES DC"/>
    <s v="LUIS A VILLASMIL CASTILLO"/>
    <s v="tct_lvilla"/>
    <s v="2-Significativo/Amplio"/>
    <s v="2-Alta"/>
    <s v="Alta"/>
    <s v="Incidente de Cliente"/>
    <s v="TELEFONICA GLOBAL TECHNOLOGY S.A.AGENCIA EN CHILE"/>
    <s v="Falla en equipo secundario de Firewall OOB San Martin"/>
    <s v="01/02/2024 18:43:00"/>
    <s v="01/02/2024 18:52:54"/>
    <x v="0"/>
    <s v="COMUNICACIONES"/>
    <s v="EQUIPOS DATOS"/>
    <s v="01/02/2024 19:02:29"/>
    <s v="01/02/2024 23:50:00"/>
    <s v="Equipo no cuenta con alta disponibilidad y actualmente solo esta operando la caja primaria de Firewall OOB San Martin y este tiene alojados todo los servicios relacionados a OOB"/>
    <s v="FASE RESOLUCIÓN Y RECUPERACIÓN_x000a__x000a_Se efectúa contacto con cliente: Luis Villasmil_x000a__x000a_Teléfono de contacto: 993970486_x000a__x000a_Acciones realizadas: Validación fisica en DataCenter San Martin y se observa caja secundaria no operativa, se solicita nueva Caja a Marca a"/>
    <d v="1899-12-30T00:00:00"/>
    <d v="1899-12-30T00:19:29"/>
    <d v="1899-12-30T00:19:29"/>
    <s v="Cumplido"/>
    <x v="0"/>
  </r>
  <r>
    <s v="INC000002588576"/>
    <s v="HOUSING"/>
    <x v="8"/>
    <s v="BELIEVE"/>
    <s v="JAIRO A SALINAS GARAY"/>
    <s v="frp_jolsso"/>
    <s v="3-Moderado/Limitado"/>
    <s v="3-Medio"/>
    <s v="Media"/>
    <s v="Requerimiento de Cliente"/>
    <s v="TELEFONICA EMPRESAS DE CHILE SA"/>
    <s v="GESTION DATACENTER/ ACCESOS /TELEFONICA EMPRESAS DE CHILE SA"/>
    <s v="01/02/2024 19:30:40"/>
    <s v="01/02/2024 19:33:15"/>
    <x v="0"/>
    <s v="COMUNICACIONES"/>
    <s v="VPN IP - MPLS"/>
    <s v="01/02/2024 22:50:18"/>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Replace the"/>
    <s v="ACCESOS AUTORIZADOS."/>
    <d v="1899-12-30T02:42:51"/>
    <d v="1899-12-30T03:19:38"/>
    <d v="1899-12-30T00:36:47"/>
    <s v=""/>
    <x v="1"/>
  </r>
  <r>
    <s v="INC000002588589"/>
    <s v="HOUSING"/>
    <x v="8"/>
    <s v="BELIEVE"/>
    <s v="JAIRO A SALINAS GARAY"/>
    <s v="frp_jolsso"/>
    <s v="3-Moderado/Limitado"/>
    <s v="3-Medio"/>
    <s v="Media"/>
    <s v="Requerimiento de Cliente"/>
    <s v="TELEFONICA EMPRESAS DE CHILE SA"/>
    <s v="GESTION DATACENTER/ ACCESOS /TELEFONICA EMPRESAS DE CHILE SA"/>
    <s v="01/02/2024 19:40:25"/>
    <s v="01/02/2024 19:41:44"/>
    <x v="0"/>
    <s v="COMUNICACIONES"/>
    <s v="VPN IP - MPLS"/>
    <s v="01/02/2024 22:17:54"/>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Inspección"/>
    <s v="ACCESOS AUTORIZADOS."/>
    <d v="1899-12-30T02:10:14"/>
    <d v="1899-12-30T02:37:29"/>
    <d v="1899-12-30T00:27:15"/>
    <s v=""/>
    <x v="1"/>
  </r>
  <r>
    <s v="INC000002588920"/>
    <s v="INFRAESTRUCTURA DC"/>
    <x v="2"/>
    <s v="APQ ACCESOS"/>
    <s v="FRANCISCO J FELIU ABARCA"/>
    <s v="tct_frafea"/>
    <s v="4-Menor/Localizado"/>
    <s v="4-Baja"/>
    <s v="Baja"/>
    <s v="Requerimiento de Red"/>
    <s v="TELEFONICA CYBERSECURITY TECH CHILE SPA"/>
    <s v="TICKET DIARIO RONDAS PREVENTIVAS Y TOMA DE TEMPERATURAS"/>
    <s v="02/02/2024 8:39:44"/>
    <s v="02/02/2024 8:43:07"/>
    <x v="0"/>
    <s v="TI"/>
    <s v="CLIMA"/>
    <s v="02/02/2024 18:54:38"/>
    <s v="02/02/2024 23:50:00"/>
    <s v="PREVENTIVO: SI_x000a_CODIGO DE SERVICIO: N/A_x000a_DIRECCION:  DCSM_x000a_QUIEN REPORTA: FRANCISCO FELIU_x000a_CONTACTO EN TERRENO: FRANCISCO FELIU_x000a_PROBLEMA: N/A_x000a_REQUERIMIENTO: TICKET DIARIO RONDAS PREVENTIVAS Y TOMA DE TEMPERATURAS"/>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x v="0"/>
  </r>
  <r>
    <s v="INC000002588921"/>
    <s v="HOUSING"/>
    <x v="13"/>
    <s v="BELIEVE"/>
    <s v="RENE E VILLEGAS CARREÑO"/>
    <s v="frp_xgambo"/>
    <s v="3-Moderado/Limitado"/>
    <s v="3-Medio"/>
    <s v="Media"/>
    <s v="Requerimiento de Cliente"/>
    <s v="BANCO SANTANDER CHILE"/>
    <s v="GESTION DATACENTER/ ACCESOS / BANCO SANTANDER CHILE"/>
    <s v="02/02/2024 9:11:07"/>
    <s v="02/02/2024 9:12:47"/>
    <x v="0"/>
    <s v="CDP ANTIGUO 1"/>
    <s v="CDP ANTIGUO 2"/>
    <s v="02/02/2024 10:02:35"/>
    <s v="02/02/2024 23:50:00"/>
    <s v="EMPRESA: BANCO SANTANDER CHILE_x000a_CÓDIGO DE SERVICIO: _x000a_DIRECCIÓN:Av. Apoquindo #7071, Las Condes, Santiago_x000a_NOMBRE DE QUIEN REPORTA: Christian Tapia_x000a_TELÉFONO DE QUIEN REPORTA:  56981568202_x000a_NOMBRE DE CONTACTO EN TERRENO: _x000a_REQUERIMIENTO : Decomiso de servidore"/>
    <s v="accesos autorizados"/>
    <d v="1899-12-30T00:36:39"/>
    <d v="1899-12-30T00:51:28"/>
    <d v="1899-12-30T00:14:49"/>
    <s v=""/>
    <x v="1"/>
  </r>
  <r>
    <s v="INC000002588930"/>
    <s v="HOUSING"/>
    <x v="8"/>
    <s v="BELIEVE"/>
    <s v="FERNEY D GARZON PEÑA"/>
    <s v="frp_xgambo"/>
    <s v="3-Moderado/Limitado"/>
    <s v="3-Medio"/>
    <s v="Media"/>
    <s v="Requerimiento de Cliente"/>
    <s v="HUAWEI CHILE S A"/>
    <s v="GESTION DATACENTER/ ACCESOS / HUAWEI CHILE S A"/>
    <s v="02/02/2024 9:29:37"/>
    <s v="02/02/2024 9:30:38"/>
    <x v="0"/>
    <s v="COMUNICACIONES"/>
    <s v="VPN IP - MPLS"/>
    <s v="02/02/2024 10:15:50"/>
    <s v="02/02/2024 23:50:00"/>
    <s v="EMPRESA: HUAWEI CHILE S A_x000a_CÓDIGO DE SERVICIO: _x000a_DIRECCIÓN:AV. Presidente Prieto #226, Paine, Santiago_x000a_NOMBRE DE QUIEN REPORTA:Ronald Alayo_x000a_TELÉFONO DE QUIEN REPORTA:  56935662382_x000a_NOMBRE DE CONTACTO EN TERRENO: _x000a_REQUERIMIENTO : Incidente por cambio de fibr"/>
    <m/>
    <d v="1899-12-30T00:25:52"/>
    <d v="1899-12-30T00:46:13"/>
    <d v="1899-12-30T00:20:21"/>
    <s v=""/>
    <x v="1"/>
  </r>
  <r>
    <s v="INC000002588940"/>
    <s v="VPN IP - MPLS"/>
    <x v="6"/>
    <s v="GESTION HD"/>
    <s v="GIOVANNI D ROCCO VALENZUELA"/>
    <s v="frp_pcamay"/>
    <s v="3-Moderado/Limitado"/>
    <s v="3-Medio"/>
    <s v="Media"/>
    <s v="Requerimiento de Cliente"/>
    <s v="INDUSTRIAS CHILENAS DE ALAMBRE INCHALAM S.A."/>
    <s v="HD/Crear Nueva Unidad TEMPLOG (S:\) en Servidor URSUS-DVQA cliente INCHALAM"/>
    <s v="02/02/2024 9:43:37"/>
    <s v="02/02/2024 9:46:18"/>
    <x v="0"/>
    <s v="CDP ANTIGUO 1"/>
    <s v="CDP ANTIGUO 2"/>
    <s v="02/02/2024 12:58:15"/>
    <s v="02/02/2024 23:50:00"/>
    <s v="PREVENTIVO: NO_x000a_CODIGO DE SERVICIO:_x000a_DIRECCION:_x000a_QUIEN REPORTA:Freddy Cortés Díaz  56 9 6605 648_x000a_CONTACTO EN TERRENO:Cortés Díaz  56 9 6605 648_x000a_PROBLEMA:_x000a_REQUERIMIENTO:Favor generar ticket en base a requerimiento para cliente INCHALAM_x000a_Dejar en bandeja SISTE"/>
    <m/>
    <d v="1899-12-30T00:00:00"/>
    <d v="1899-12-30T03:14:38"/>
    <d v="1899-12-30T03:14:38"/>
    <s v=""/>
    <x v="1"/>
  </r>
  <r>
    <s v="INC000002588983"/>
    <s v="VPN IP - MPLS"/>
    <x v="5"/>
    <s v="GESTION HD"/>
    <s v="OSCAR A RAMIREZ SOTO"/>
    <s v="frp_pcamay"/>
    <s v="3-Moderado/Limitado"/>
    <s v="3-Medio"/>
    <s v="Media"/>
    <s v="Requerimiento de Cliente"/>
    <s v="XINERGIA LABORAL S A"/>
    <s v="HD/Nueva cuenta admin en el Firewall"/>
    <s v="02/02/2024 11:33:29"/>
    <s v="02/02/2024 11:34:51"/>
    <x v="0"/>
    <s v="CDP ANTIGUO 1"/>
    <s v="CDP ANTIGUO 2"/>
    <s v="02/02/2024 14:37:07"/>
    <s v="02/02/2024 23:50:00"/>
    <s v="PREVENTIVO: NO_x000a_CODIGO DE SERVICIO:_x000a_DIRECCION:_x000a_QUIEN REPORTA:Carlos Garate Echegaray  +56 9 9069 6011_x000a_CONTACTO EN TERRENO:Carlos Garate Echegaray  +56 9 9069 6011_x000a_PROBLEMA:_x000a_REQUERIMIENTO:Necesito crear una cuenta admin en el firewall con nombre carlos.gar"/>
    <s v="se genera cuenta de administrador en el fw de apoquindo."/>
    <d v="1899-12-30T00:00:00"/>
    <d v="1899-12-30T03:03:38"/>
    <d v="1899-12-30T03:03:38"/>
    <s v=""/>
    <x v="1"/>
  </r>
  <r>
    <s v="INC000002588991"/>
    <s v="SAP"/>
    <x v="9"/>
    <s v="GESTION HD"/>
    <s v="FREDDY O CORTES DIAZ"/>
    <s v="frp_pcamay"/>
    <s v="3-Moderado/Limitado"/>
    <s v="3-Medio"/>
    <s v="Media"/>
    <s v="Requerimiento de Cliente"/>
    <s v="INDUSTRIAS CHILENAS DE ALAMBRE INCHALAM S.A."/>
    <s v="HD/RV: Consumo con error Urgente"/>
    <s v="02/02/2024 11:48:10"/>
    <s v="02/02/2024 11:50:39"/>
    <x v="0"/>
    <s v="TI"/>
    <s v="APLICATIVOS"/>
    <s v="02/02/2024 13:49:33"/>
    <s v="02/02/2024 23:50:00"/>
    <s v="PREVENTIVO: NO_x000a_CODIGO DE SERVICIO:_x000a_DIRECCION:_x000a_QUIEN REPORTA:Freddy Cortés Díaz +56 9 6605 6481_x000a_CONTACTO EN TERRENO:Freddy Cortés Díaz +56 9 6605 6481_x000a_PROBLEMA:_x000a_REQUERIMIENTO:Favor generar ticket en base a requerimiento de cliente INCHALAM según_x000a_correo de"/>
    <s v="Se ejecuta con éxito el transporte solicitado. Se informa a cliente vía mail"/>
    <d v="1899-12-30T00:00:00"/>
    <d v="1899-12-30T02:01:23"/>
    <d v="1899-12-30T02:01:23"/>
    <s v=""/>
    <x v="1"/>
  </r>
  <r>
    <s v="INC000002588995"/>
    <s v="VPN IP - MPLS"/>
    <x v="6"/>
    <s v="GESTION HD"/>
    <s v="PAUL A SEPULVEDA ALVAREZ"/>
    <s v="frp_pcamay"/>
    <s v="3-Moderado/Limitado"/>
    <s v="3-Medio"/>
    <s v="Media"/>
    <s v="Requerimiento de Cliente"/>
    <s v="INDUSTRIAS CHILENAS DE ALAMBRE INCHALAM S.A."/>
    <s v="HD/Extender a 100 GB disco SWAP (O:\) de Servidor URSUS-DVQA cliente INCHALAM"/>
    <s v="02/02/2024 11:56:45"/>
    <s v="02/02/2024 11:58:17"/>
    <x v="0"/>
    <s v="CDP ANTIGUO 1"/>
    <s v="CDP ANTIGUO 2"/>
    <s v="02/02/2024 16:32:33"/>
    <s v="02/02/2024 23:50:00"/>
    <s v="PREVENTIVO: NO_x000a_CODIGO DE SERVICIO:_x000a_DIRECCION:_x000a_QUIEN REPORTA:Freddy Cortés Díaz +56 9 6605 6481_x000a_CONTACTO EN TERRENO:Freddy Cortés Díaz +56 9 6605 6481_x000a_PROBLEMA:_x000a_REQUERIMIENTO:Favor generar ticket en base a requerimiento para cliente INCHALAM_x000a__x000a_Dejar en ban"/>
    <s v="Se extiende disco O a 100GB segun lo requerido. se envia evidencia"/>
    <d v="1899-12-30T01:05:33"/>
    <d v="1899-12-30T04:35:48"/>
    <d v="1899-12-30T03:30:15"/>
    <s v=""/>
    <x v="1"/>
  </r>
  <r>
    <s v="INC000002589004"/>
    <s v="HOUSING"/>
    <x v="14"/>
    <s v="BELIEVE"/>
    <s v="FRANCISCO J FELIU ABARCA"/>
    <s v="frp_xgambo"/>
    <s v="3-Moderado/Limitado"/>
    <s v="3-Medio"/>
    <s v="Media"/>
    <s v="Requerimiento de Cliente"/>
    <s v="CELULOSA ARAUCO Y CONSTITUCION S A"/>
    <s v="GESTION DATACENTER/ ACCESOS / CELULOSA ARAUCO Y CONSTITUCION S A"/>
    <s v="02/02/2024 12:22:34"/>
    <s v="02/02/2024 12:24:39"/>
    <x v="0"/>
    <s v="HARDWARE"/>
    <s v="DATACENTER"/>
    <s v="02/02/2024 13:24:55"/>
    <s v="02/02/2024 23:50:00"/>
    <s v="EMPRESA: CELULOSA ARAUCO Y CONSTITUCION S A_x000a_CÓDIGO DE SERVICIO: _x000a_DIRECCIÓN:Calle San Martin #50, Santiago Centro, Santiago_x000a_NOMBRE DE QUIEN REPORTA:Boris Zamora_x000a_TELÉFONO DE QUIEN REPORTA:  961411346_x000a_NOMBRE DE CONTACTO EN TERRENO: _x000a_REQUERIMIENTO : Ingres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51:23"/>
    <d v="1899-12-30T01:02:21"/>
    <d v="1899-12-30T00:10:58"/>
    <s v=""/>
    <x v="1"/>
  </r>
  <r>
    <s v="INC000002589060"/>
    <s v="TICKET-INTELIGENTE"/>
    <x v="6"/>
    <s v="GESTION TI"/>
    <s v="PAUL A SEPULVEDA ALVAREZ"/>
    <s v="USR_TSIGHT"/>
    <s v="1-Extenso/Generalizado"/>
    <s v="4-Baja"/>
    <s v="Baja"/>
    <s v="Incidente de Cliente"/>
    <s v="FUNDACION INSTITUTO PROFESIONAL DUOC UC"/>
    <s v="fiprdu01 - srvfs01_vm TICKET AUTOMATICO"/>
    <s v="02/02/2024 4:53:59"/>
    <s v="02/02/2024 4:53:59"/>
    <x v="0"/>
    <s v="TRUESIGHT"/>
    <s v="TRUESIGHT"/>
    <s v="02/02/2024 10:28:09"/>
    <s v="02/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beracion de memoria desde memoria cache. alerta superada en servidor"/>
    <d v="1899-12-30T05:33:07"/>
    <d v="1899-12-30T05:34:10"/>
    <d v="1899-12-30T00:01:03"/>
    <s v="Cumplido"/>
    <x v="0"/>
  </r>
  <r>
    <s v="INC000002589108"/>
    <s v="SAP"/>
    <x v="9"/>
    <s v="CLOUD SAP HANA"/>
    <s v="NICOLAS A SAAVEDRA EGUILUZ"/>
    <s v="tct_nsaave"/>
    <s v="4-Menor/Localizado"/>
    <s v="4-Baja"/>
    <s v="Baja"/>
    <s v="Requerimiento de Cliente"/>
    <s v="TELEFONICA EMPRESAS DE CHILE SA"/>
    <s v="Checklist Diario Clientes 02.02.24"/>
    <s v="02/02/2024 6:33:10"/>
    <s v="02/02/2024 6:36:11"/>
    <x v="0"/>
    <s v="Service"/>
    <s v="Internal"/>
    <s v="02/02/2024 6:36:35"/>
    <s v="02/02/2024 23:50:00"/>
    <s v="Se realiza Checklist Diario de los clientes; _x000a_HDC_x000a_NUTRISCO"/>
    <s v="Se realiza Checklist Diario de los clientes; _x000a_HDC_x000a_NUTRISCO"/>
    <d v="1899-12-30T00:00:00"/>
    <d v="1899-12-30T00:03:25"/>
    <d v="1899-12-30T00:03:25"/>
    <s v=""/>
    <x v="1"/>
  </r>
  <r>
    <s v="INC000002589125"/>
    <s v="VPN IP - MPLS"/>
    <x v="2"/>
    <s v="GESTION HD"/>
    <s v="FRANCISCO J FELIU ABARCA"/>
    <s v="frp_fpetro"/>
    <s v="3-Moderado/Limitado"/>
    <s v="3-Medio"/>
    <s v="Media"/>
    <s v="Requerimiento de Cliente"/>
    <s v="EMPRESA NACIONAL DE CERTIFICACIONES"/>
    <s v="REQ/_x000a_[ECERT] Solicito Inventario Equipo SM"/>
    <s v="02/02/2024 9:06:32"/>
    <s v="02/02/2024 9:08:29"/>
    <x v="0"/>
    <s v="HARDWARE"/>
    <s v="DATACENTER"/>
    <s v="02/02/2024 12:01:49"/>
    <s v="02/02/2024 23:50:00"/>
    <s v="PREVENTIVO: NO_x000a_CODIGO DE SERVICIO: _x000a_DIRECCION:_x000a_QUIEN REPORTA: Juan José Fuentealba  (+56 9) 61627267_x000a_CONTACTO EN TERRENO: Juan José Fuentealba  (+56 9) 61627267_x000a__x000a_REQUERIMIENTO:_x000a__x000a_Espero tengan muy buen día, por el presente solicito inventario de equipos_x000a_f"/>
    <s v="Fase de resolución y recuperación: N/A_x000a_Se efectúa contacto con cliente: N/A_x000a_Teléfono de contacto: N/A_x000a_Acciones realizadas: MANO REMOTA / INVENTARIA RACK_x000a_Solución paliativa o definitiva: N/A_x000a_Acciones de Mejora, Recomendaciones: N/A_x000a_Causa Raíz: (si aplica)"/>
    <d v="1899-12-30T02:48:51"/>
    <d v="1899-12-30T02:55:17"/>
    <d v="1899-12-30T00:06:26"/>
    <s v=""/>
    <x v="1"/>
  </r>
  <r>
    <s v="INC000002589158"/>
    <s v="VPN IP - MPLS"/>
    <x v="15"/>
    <s v="ADMINISTRADORES RESIDENTES"/>
    <s v="MOISES E MONTERO RAMOS"/>
    <s v="frp_joflor"/>
    <s v="4-Menor/Localizado"/>
    <s v="4-Baja"/>
    <s v="Baja"/>
    <s v="Requerimiento de Cliente"/>
    <s v="INSTITUTO PROFESIONAL DE CHILE SA"/>
    <s v="GAMA | Requerimiento Políticas de Replicas Febrero 2024"/>
    <s v="02/02/2024 11:18:20"/>
    <s v="02/02/2024 11:20:38"/>
    <x v="0"/>
    <s v="CDP ANTIGUO 1"/>
    <s v="CDP ANTIGUO 2"/>
    <s v="02/02/2024 17:31:54"/>
    <s v="02/02/2024 23:50:00"/>
    <s v="PREVENTIVO: NO_x000a_CODIGO DE SERVICIO: POLITICAS_x000a_DIRECCION: -_x000a_QUIEN REPORTA: Juan Carlos Dupuy | +56 979778332_x000a_CONTACTO EN TERRENO: Juan Carlos Dupuy | +56 979778332_x000a_PROBLEMA:_x000a_REQUERIMIENTO:_x000a__x000a_Buenos días, junto con saludar, solicito nos envíen planilla con l"/>
    <s v="Se efectúa contacto con cliente:  N/A_x000a_Teléfono de contacto: N/A_x000a_Acciones realizadas: se envia listado de maquinas que se encuentran en politica de replicas con Zerto_x000a_Solución paliativa o definitiva: definitrivas_x000a_Acciones de Mejora, Recomendaciones:  N/A"/>
    <d v="1899-12-30T05:22:33"/>
    <d v="1899-12-30T06:13:34"/>
    <d v="1899-12-30T00:51:01"/>
    <s v=""/>
    <x v="1"/>
  </r>
  <r>
    <s v="INC000002589175"/>
    <s v="VPN IP - MPLS"/>
    <x v="6"/>
    <s v="GESTION HD"/>
    <s v="JAVIER CUEVAS"/>
    <s v="frp_fpetro"/>
    <s v="3-Moderado/Limitado"/>
    <s v="3-Medio"/>
    <s v="Media"/>
    <s v="Requerimiento de Cliente"/>
    <s v="TELEFONICA GLOBAL TECHNOLOGY S.A.AGENCIA EN CHILE"/>
    <s v="REQ/_x000a_Requerimiento - TCCT - Chile - Estudio de los directorios activos del VDC Global"/>
    <s v="02/02/2024 12:03:56"/>
    <s v="02/02/2024 12:08:15"/>
    <x v="0"/>
    <s v="CDP ANTIGUO 1"/>
    <s v="CDP ANTIGUO 2"/>
    <s v="02/02/2024 15:58:31"/>
    <s v="02/02/2024 23:50:00"/>
    <s v="PREVENTIVO: NO_x000a_CODIGO DE SERVICIO:_x000a_DIRECCION: _x000a_QUIEN REPORTA:Jesús José Nelo Petaquero +56 9 9229 0203_x000a_CONTACTO EN TERRENO: Jesús José Nelo Petaquero +56 9 9229 0203_x000a__x000a_REQUERIMIENTO:_x000a__x000a_Requerimiento: Estimado @JAVIER ANDRES CUEVAS FLORES, según lo_x000a_conversa"/>
    <s v="Se asigna permiso según requerimiento"/>
    <d v="1899-12-30T00:00:00"/>
    <d v="1899-12-30T03:54:35"/>
    <d v="1899-12-30T03:54:35"/>
    <s v=""/>
    <x v="1"/>
  </r>
  <r>
    <s v="INC000002589186"/>
    <s v="VPN IP - MPLS"/>
    <x v="17"/>
    <s v="ADMINISTRADORES RESIDENTES"/>
    <s v="AXEL ANDRADE"/>
    <s v="frp_joflor"/>
    <s v="4-Menor/Localizado"/>
    <s v="4-Baja"/>
    <s v="Baja"/>
    <s v="Requerimiento de Cliente"/>
    <s v="CEPECH S.A."/>
    <s v="GAMA | Requerimiento Respaldo VM Completo Servidor Melipilla CPECH"/>
    <s v="02/02/2024 12:29:34"/>
    <s v="02/02/2024 12:33:06"/>
    <x v="0"/>
    <s v="TI"/>
    <s v="ALMACENAMIENTO y RESPALDO"/>
    <s v="05/02/2024 13:56:29"/>
    <s v="05/02/2024 23:50:00"/>
    <s v="PREVENTIVO: NO_x000a_CÓDIGO DE SERVICIO: Servidor Melipilla_x000a_DIRECCIÓN: -_x000a_QUIEN REPORTA: Cristian Bustos Rivas_x000a_CONTACTO EN TERRENO: Cristian Bustos Rivas_x000a_PROBLEMA:_x000a_REQUERIMIENTO:_x000a__x000a_Estimados, junto con saludar les solicito el respaldo de VM completa para servido"/>
    <s v="FASE RESOLUCIÓN Y RECUPERACIÓN_x000a__x000a_Se efectúa contacto con cliente: N/A_x000a__x000a_Teléfono de contacto: N/A_x000a__x000a_Acciones realizadas: se ejecuta respaldo solicitado, se envia correo a cliente_x000a__x000a_Solución paliativa o definitiva: definitiva_x000a__x000a_Acciones de Mejora, Recomendacio"/>
    <d v="1900-01-01T21:57:08"/>
    <d v="1900-01-02T01:26:55"/>
    <d v="1899-12-30T03:29:47"/>
    <s v=""/>
    <x v="1"/>
  </r>
  <r>
    <s v="INC000002589217"/>
    <s v="HOUSING"/>
    <x v="2"/>
    <s v="APQ ACCESOS"/>
    <s v="EDUARDO A NUÑEZ LAMOZA"/>
    <s v="tct_edunul"/>
    <s v="4-Menor/Localizado"/>
    <s v="4-Baja"/>
    <s v="Baja"/>
    <s v="Requerimiento de Red"/>
    <s v="TELEFONICA CYBERSECURITY TECH CHILE SPA"/>
    <s v="TOMA DE TEMPERATURAS"/>
    <s v="02/02/2024 6:47:57"/>
    <s v="02/02/2024 6:48:00"/>
    <x v="0"/>
    <s v="TI"/>
    <s v="CLIMA"/>
    <s v="02/02/2024 6:48:17"/>
    <s v="02/02/2024 23:50:00"/>
    <s v="TOMA DE TEMPERATURAS"/>
    <s v="RONDA REALIZADA"/>
    <d v="1899-12-30T00:00:00"/>
    <d v="1899-12-30T00:00:00"/>
    <d v="1899-12-30T00:00:00"/>
    <s v=""/>
    <x v="0"/>
  </r>
  <r>
    <s v="INC000002589219"/>
    <s v="HOUSING"/>
    <x v="2"/>
    <s v="APQ ACCESOS"/>
    <s v="EDUARDO A NUÑEZ LAMOZA"/>
    <s v="tct_edunul"/>
    <s v="4-Menor/Localizado"/>
    <s v="4-Baja"/>
    <s v="Baja"/>
    <s v="Requerimiento de Red"/>
    <s v="TELEFONICA CYBERSECURITY TECH CHILE SPA"/>
    <s v="RONDA SALAS TECNICAS"/>
    <s v="02/02/2024 6:48:46"/>
    <s v="02/02/2024 6:49:45"/>
    <x v="0"/>
    <s v="TI"/>
    <s v="INFRAESTRUCTURA"/>
    <s v="02/02/2024 6:50:03"/>
    <s v="02/02/2024 23:50:00"/>
    <s v="REVISION DE SALAS Y RACK"/>
    <s v="RONDA REALIZADA"/>
    <d v="1899-12-30T00:00:00"/>
    <d v="1899-12-30T00:00:00"/>
    <d v="1899-12-30T00:00:00"/>
    <s v=""/>
    <x v="0"/>
  </r>
  <r>
    <s v="INC000002589221"/>
    <s v="HOUSING"/>
    <x v="11"/>
    <s v="APQ ACCESOS"/>
    <s v="JAIRO A SALINAS GARAY"/>
    <s v="tct_jsalin"/>
    <s v="3-Moderado/Limitado"/>
    <s v="3-Medio"/>
    <s v="Media"/>
    <s v="Requerimiento de Cliente"/>
    <s v="TELEFONICA EMPRESAS DE CHILE SA"/>
    <s v="Tendido de cableado nuevo red SAN  PMX-TC22 - Paine"/>
    <s v="02/02/2024 7:15:45"/>
    <s v="02/02/2024 7:17:32"/>
    <x v="0"/>
    <s v="CDP ANTIGUO 1"/>
    <s v="CDP ANTIGUO 2"/>
    <s v="02/02/2024 7:17:32"/>
    <s v="02/02/2024 23:50:00"/>
    <s v="Tendido de cableado nuevo red SAN  PMX-TC22 - Paine"/>
    <s v="SUPERVISION CRQ/OK."/>
    <d v="1899-12-30T00:00:00"/>
    <d v="1899-12-30T00:01:47"/>
    <d v="1899-12-30T00:01:47"/>
    <s v=""/>
    <x v="1"/>
  </r>
  <r>
    <s v="INC000002589222"/>
    <s v="HOUSING"/>
    <x v="11"/>
    <s v="APQ ACCESOS"/>
    <s v="JAIRO A SALINAS GARAY"/>
    <s v="tct_jsalin"/>
    <s v="3-Moderado/Limitado"/>
    <s v="3-Medio"/>
    <s v="Media"/>
    <s v="Requerimiento de Cliente"/>
    <s v="TELEFONICA EMPRESAS DE CHILE SA"/>
    <s v="INSPECCION 3PAR 10K"/>
    <s v="02/02/2024 7:17:42"/>
    <s v="02/02/2024 7:18:57"/>
    <x v="0"/>
    <s v="CDP ANTIGUO 1"/>
    <s v="CDP ANTIGUO 2"/>
    <s v="02/02/2024 7:18:57"/>
    <s v="02/02/2024 23:50:00"/>
    <s v="INSPECCION 3PAR 10K"/>
    <s v="SUPERVISION OK."/>
    <d v="1899-12-30T00:00:00"/>
    <d v="1899-12-30T00:01:15"/>
    <d v="1899-12-30T00:01:15"/>
    <s v=""/>
    <x v="1"/>
  </r>
  <r>
    <s v="INC000002589223"/>
    <s v="HOUSING"/>
    <x v="11"/>
    <s v="APQ ACCESOS"/>
    <s v="JAIRO A SALINAS GARAY"/>
    <s v="tct_jsalin"/>
    <s v="3-Moderado/Limitado"/>
    <s v="3-Medio"/>
    <s v="Media"/>
    <s v="Requerimiento de Cliente"/>
    <s v="TELEFONICA EMPRESAS DE CHILE SA"/>
    <s v="CAMBIO DE IDSDM POR FALLA EN NODO DE CLUSTER"/>
    <s v="02/02/2024 7:19:03"/>
    <s v="02/02/2024 7:20:12"/>
    <x v="0"/>
    <s v="CDP ANTIGUO 1"/>
    <s v="CDP ANTIGUO 2"/>
    <s v="02/02/2024 7:20:12"/>
    <s v="02/02/2024 23:50:00"/>
    <s v="CAMBIO DE IDSDM POR FALLA EN NODO DE CLUSTER"/>
    <s v="SUPERVISION OK."/>
    <d v="1899-12-30T00:00:00"/>
    <d v="1899-12-30T00:01:09"/>
    <d v="1899-12-30T00:01:09"/>
    <s v=""/>
    <x v="1"/>
  </r>
  <r>
    <s v="INC000002589225"/>
    <s v="HOUSING"/>
    <x v="11"/>
    <s v="APQ ACCESOS"/>
    <s v="JAIRO A SALINAS GARAY"/>
    <s v="tct_jsalin"/>
    <s v="3-Moderado/Limitado"/>
    <s v="3-Medio"/>
    <s v="Media"/>
    <s v="Requerimiento de Cliente"/>
    <s v="TELEFONICA EMPRESAS DE CHILE SA"/>
    <s v="RONDA Y REVISION DE SALAS TECNICAS"/>
    <s v="02/02/2024 7:20:20"/>
    <s v="02/02/2024 7:23:18"/>
    <x v="0"/>
    <s v="CDP ANTIGUO 1"/>
    <s v="CDP ANTIGUO 2"/>
    <s v="02/02/2024 7:23:18"/>
    <s v="02/02/2024 23:50:00"/>
    <s v="RONDA Y REVISION DE SALAS TECNICAS"/>
    <s v="RONDA REALIZADA."/>
    <d v="1899-12-30T00:00:00"/>
    <d v="1899-12-30T00:02:58"/>
    <d v="1899-12-30T00:02:58"/>
    <s v=""/>
    <x v="1"/>
  </r>
  <r>
    <s v="INC000002589226"/>
    <s v="HOUSING"/>
    <x v="11"/>
    <s v="APQ ACCESOS"/>
    <s v="JAIRO A SALINAS GARAY"/>
    <s v="tct_jsalin"/>
    <s v="3-Moderado/Limitado"/>
    <s v="3-Medio"/>
    <s v="Media"/>
    <s v="Requerimiento de Cliente"/>
    <s v="TELEFONICA EMPRESAS DE CHILE SA"/>
    <s v="TOMA DE ALARMAS DE CLIENTE"/>
    <s v="02/02/2024 7:25:07"/>
    <s v="02/02/2024 7:26:17"/>
    <x v="0"/>
    <s v="CDP ANTIGUO 1"/>
    <s v="CDP ANTIGUO 2"/>
    <s v="02/02/2024 7:26:17"/>
    <s v="02/02/2024 23:50:00"/>
    <s v="TOMA DE ALARMAS DE CLIENTE"/>
    <s v="TOMA DE ALARMAS REALIZADA."/>
    <d v="1899-12-30T00:00:00"/>
    <d v="1899-12-30T00:01:10"/>
    <d v="1899-12-30T00:01:10"/>
    <s v=""/>
    <x v="1"/>
  </r>
  <r>
    <s v="INC000002589262"/>
    <s v="RED INTERNA"/>
    <x v="0"/>
    <s v="APQ ACCESOS"/>
    <s v="CARLOS F ARAYA RAMIREZ"/>
    <s v="tct_cararr"/>
    <s v="4-Menor/Localizado"/>
    <s v="4-Baja"/>
    <s v="Baja"/>
    <s v="Requerimiento de Red"/>
    <s v="TELEFONICA CYBERSECURITY TECH CHILE SPA"/>
    <s v="RONDA INSPECTIVA"/>
    <s v="02/02/2024 9:01:01"/>
    <s v="02/02/2024 9:08:58"/>
    <x v="0"/>
    <s v="CDP ANTIGUO 1"/>
    <s v="CDP ANTIGUO 2"/>
    <s v="02/02/2024 9:30:06"/>
    <s v="02/02/2024 23:50:00"/>
    <m/>
    <s v="ronda realizada"/>
    <d v="1899-12-30T00:00:00"/>
    <d v="1899-12-30T00:00:00"/>
    <d v="1899-12-30T00:00:00"/>
    <s v=""/>
    <x v="0"/>
  </r>
  <r>
    <s v="INC000002589267"/>
    <s v="HOUSING"/>
    <x v="0"/>
    <s v="APQ ACCESOS"/>
    <s v="CARLOS F ARAYA RAMIREZ"/>
    <s v="tct_cararr"/>
    <s v="4-Menor/Localizado"/>
    <s v="4-Baja"/>
    <s v="Baja"/>
    <s v="Requerimiento de Red"/>
    <s v="TELEFONICA CYBERSECURITY TECH CHILE SPA"/>
    <s v="TOMA DE ALARMAS"/>
    <s v="02/02/2024 9:10:31"/>
    <s v="02/02/2024 9:11:05"/>
    <x v="0"/>
    <s v="CDP ANTIGUO 1"/>
    <s v="CDP ANTIGUO 2"/>
    <s v="02/02/2024 9:31:48"/>
    <s v="02/02/2024 23:50:00"/>
    <m/>
    <s v="Toma de alarmas realizada"/>
    <d v="1899-12-30T00:00:00"/>
    <d v="1899-12-30T00:00:00"/>
    <d v="1899-12-30T00:00:00"/>
    <s v=""/>
    <x v="0"/>
  </r>
  <r>
    <s v="INC000002589308"/>
    <s v="RED INTERNA"/>
    <x v="10"/>
    <s v="APOQUINDO TI"/>
    <s v="RICARDO F ORELLANA MARDONES"/>
    <s v="tct_rorell"/>
    <s v="4-Menor/Localizado"/>
    <s v="4-Baja"/>
    <s v="Baja"/>
    <s v="Requerimiento de Red"/>
    <s v="TELEFONICA EMPRESAS DE CHILE SA"/>
    <s v="RONDA Y MEDICIÓN DE TEMPERATURAS EN SALAS TIC"/>
    <s v="02/02/2024 7:13:41"/>
    <s v="02/02/2024 7:14:41"/>
    <x v="0"/>
    <s v="TI"/>
    <s v="CLIMA"/>
    <s v="02/02/2024 7:35:42"/>
    <s v="02/02/2024 23:50:00"/>
    <m/>
    <s v="ACT REALIZADA SIN NOVEDAD"/>
    <d v="1899-12-30T00:00:00"/>
    <d v="1899-12-30T00:00:00"/>
    <d v="1899-12-30T00:00:00"/>
    <s v=""/>
    <x v="0"/>
  </r>
  <r>
    <s v="INC000002589415"/>
    <s v="INFRAESTRUCTURA DC"/>
    <x v="2"/>
    <s v="APQ ACCESOS"/>
    <s v="JONATHAN A MARQUEZ ASTENGO"/>
    <s v="tct_jmarqu"/>
    <s v="4-Menor/Localizado"/>
    <s v="4-Baja"/>
    <s v="Baja"/>
    <s v="Requerimiento de Red"/>
    <s v="TELEFONICA CYBERSECURITY TECH CHILE SPA"/>
    <s v="FACTIBILIDAD CELULOSA ARAUCO/CRQ 81351"/>
    <s v="02/02/2024 9:39:17"/>
    <s v="02/02/2024 9:41:37"/>
    <x v="0"/>
    <s v="CDP ANTIGUO 1"/>
    <s v="CDP ANTIGUO 2"/>
    <s v="02/02/2024 10:58:52"/>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x v="0"/>
  </r>
  <r>
    <s v="INC000002589422"/>
    <s v="INFRAESTRUCTURA DC"/>
    <x v="2"/>
    <s v="APQ ACCESOS"/>
    <s v="JONATHAN A MARQUEZ ASTENGO"/>
    <s v="tct_jmarqu"/>
    <s v="4-Menor/Localizado"/>
    <s v="4-Baja"/>
    <s v="Baja"/>
    <s v="Requerimiento de Red"/>
    <s v="TELEFONICA CYBERSECURITY TECH CHILE SPA"/>
    <s v="FACTIBILIDAD CHILENA CONSOLIDADA/CRQ 81930"/>
    <s v="02/02/2024 9:43:15"/>
    <s v="02/02/2024 9:44:33"/>
    <x v="0"/>
    <s v="CDP ANTIGUO 1"/>
    <s v="CDP ANTIGUO 2"/>
    <s v="02/02/2024 11:00:26"/>
    <s v="02/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x v="0"/>
  </r>
  <r>
    <s v="INC000002589425"/>
    <s v="HOUSING"/>
    <x v="11"/>
    <s v="APQ ACCESOS"/>
    <s v="JOSE G MARQUEZ MARCANO"/>
    <s v="tct_josmam"/>
    <s v="4-Menor/Localizado"/>
    <s v="4-Baja"/>
    <s v="Baja"/>
    <s v="Requerimiento de Cliente"/>
    <s v="TELEFONICA EMPRESAS DE CHILE SA"/>
    <s v="RONDA Y REVISION DE SALAS"/>
    <s v="02/02/2024 9:43:39"/>
    <s v="02/02/2024 9:44:17"/>
    <x v="0"/>
    <s v="CDP ANTIGUO 1"/>
    <s v="CDP ANTIGUO 2"/>
    <s v="02/02/2024 9:46:48"/>
    <s v="02/02/2024 23:50:00"/>
    <s v="RONDA Y REVISION DE SALAS"/>
    <s v="RONDAS REALIZADAS"/>
    <d v="1899-12-30T00:02:14"/>
    <d v="1899-12-30T00:03:09"/>
    <d v="1899-12-30T00:00:55"/>
    <s v=""/>
    <x v="1"/>
  </r>
  <r>
    <s v="INC000002589433"/>
    <s v="INFRAESTRUCTURA DC"/>
    <x v="2"/>
    <s v="APQ ACCESOS"/>
    <s v="JONATHAN A MARQUEZ ASTENGO"/>
    <s v="tct_jmarqu"/>
    <s v="4-Menor/Localizado"/>
    <s v="4-Baja"/>
    <s v="Baja"/>
    <s v="Requerimiento de Red"/>
    <s v="TELEFONICA CYBERSECURITY TECH CHILE SPA"/>
    <s v="FACTIBILIDAD ADELCO/CRQ 81608"/>
    <s v="02/02/2024 9:47:06"/>
    <s v="02/02/2024 9:47:07"/>
    <x v="0"/>
    <s v="CDP ANTIGUO 1"/>
    <s v="CDP ANTIGUO 2"/>
    <s v="02/02/2024 11:01:34"/>
    <s v="02/02/2024 23:50:00"/>
    <s v="PREVENTIVO: SI_x000a_CÓDIGO DE SERVICIO:_x000a_DIRECCIÓN:  DCSM_x000a_QUIEN REPORTA: RAMÓN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LEVANTADA_x000a_ACCIONES DE MEJORA, RECOMENDACIONES: RETIRAR CABLEADO CORRESP"/>
    <d v="1899-12-30T00:00:00"/>
    <d v="1899-12-30T00:00:00"/>
    <d v="1899-12-30T00:00:00"/>
    <s v=""/>
    <x v="0"/>
  </r>
  <r>
    <s v="INC000002589438"/>
    <s v="INFRAESTRUCTURA DC"/>
    <x v="2"/>
    <s v="APQ ACCESOS"/>
    <s v="JONATHAN A MARQUEZ ASTENGO"/>
    <s v="tct_jmarqu"/>
    <s v="4-Menor/Localizado"/>
    <s v="4-Baja"/>
    <s v="Baja"/>
    <s v="Requerimiento de Red"/>
    <s v="TELEFONICA CYBERSECURITY TECH CHILE SPA"/>
    <s v="FACTIBILIDAD ACCIONA/CRQ 81723"/>
    <s v="02/02/2024 9:50:23"/>
    <s v="02/02/2024 9:50:24"/>
    <x v="0"/>
    <s v="CDP ANTIGUO 1"/>
    <s v="CDP ANTIGUO 2"/>
    <s v="02/02/2024 11:27:28"/>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x v="0"/>
  </r>
  <r>
    <s v="INC000002589440"/>
    <s v="HOSTING VIRTUAL"/>
    <x v="3"/>
    <s v="SM OPERACIONES"/>
    <s v="ANGEL CASTRO CABRERA"/>
    <s v="tct_decruz"/>
    <s v="4-Menor/Localizado"/>
    <s v="4-Baja"/>
    <s v="Baja"/>
    <s v="Requerimiento de Cliente"/>
    <s v="MINERIA Y EXPLORACIONES KGHM INTERNATIONAL SPA"/>
    <s v="BAJA CLIENTE KGHM Sison 202400108"/>
    <s v="02/02/2024 9:50:24"/>
    <s v="02/02/2024 9:50:25"/>
    <x v="0"/>
    <s v="TI"/>
    <s v="SERVIDORES VIRTUALES"/>
    <s v="06/02/2024 14:16:45"/>
    <s v="06/02/2024 23:50:00"/>
    <s v="Petición de baja N° de Resolución: 276579_x000a__x000a_-VDC de Sierra gorda - OF84932/3  SISON 201711989._x000a_-UP BACKUP AUMENTO FILESERVER - OF99881 SISON 202014624 (UP ESPACIO FILESERVER DE KGHM CHILE)."/>
    <s v="Se efectúa contacto con cliente: Denise Cruzat_x000a_Teléfono de contacto: Via correo_x000a_Acciones realizadas: Baja fue cursada el 6/julio/2023. Se adjunta cadena de correos relacionadas a la baja del servicio._x000a_Acciones de Mejora, Recomendaciones: N/A_x000a_Causa Raíz:"/>
    <d v="1900-01-03T04:09:38"/>
    <d v="1900-01-03T04:26:21"/>
    <d v="1899-12-30T00:16:43"/>
    <s v=""/>
    <x v="1"/>
  </r>
  <r>
    <s v="INC000002589441"/>
    <s v="HOUSING"/>
    <x v="11"/>
    <s v="APQ ACCESOS"/>
    <s v="JOSE G MARQUEZ MARCANO"/>
    <s v="tct_josmam"/>
    <s v="4-Menor/Localizado"/>
    <s v="4-Baja"/>
    <s v="Baja"/>
    <s v="Requerimiento de Cliente"/>
    <s v="TELEFONICA EMPRESAS DE CHILE SA"/>
    <s v="SUPERVISION: CAMBIO DE CINTAS"/>
    <s v="02/02/2024 9:50:16"/>
    <s v="02/02/2024 9:51:13"/>
    <x v="0"/>
    <s v="CDP ANTIGUO 1"/>
    <s v="CDP ANTIGUO 2"/>
    <s v="02/02/2024 9:53:45"/>
    <s v="02/02/2024 23:50:00"/>
    <s v="CAMBIO DE CINTAS"/>
    <s v="TRABAJO REALIZADO"/>
    <d v="1899-12-30T00:02:10"/>
    <d v="1899-12-30T00:03:29"/>
    <d v="1899-12-30T00:01:19"/>
    <s v=""/>
    <x v="1"/>
  </r>
  <r>
    <s v="INC000002589444"/>
    <s v="INFRAESTRUCTURA DC"/>
    <x v="2"/>
    <s v="APQ ACCESOS"/>
    <s v="JONATHAN A MARQUEZ ASTENGO"/>
    <s v="tct_jmarqu"/>
    <s v="4-Menor/Localizado"/>
    <s v="4-Baja"/>
    <s v="Baja"/>
    <s v="Requerimiento de Red"/>
    <s v="TELEFONICA CYBERSECURITY TECH CHILE SPA"/>
    <s v="FACTIBILIDAD SIGDO KOPPERS/CRQ 81725"/>
    <s v="02/02/2024 9:51:50"/>
    <s v="02/02/2024 9:53:45"/>
    <x v="0"/>
    <s v="CDP ANTIGUO 1"/>
    <s v="CDP ANTIGUO 2"/>
    <s v="05/02/2024 9:32:50"/>
    <s v="05/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x v="0"/>
  </r>
  <r>
    <s v="INC000002589449"/>
    <s v="VPN IP - MPLS"/>
    <x v="17"/>
    <s v="BELIEVE"/>
    <s v="AXEL ANDRADE"/>
    <s v="frp_cnavar"/>
    <s v="3-Moderado/Limitado"/>
    <s v="3-Medio"/>
    <s v="Media"/>
    <s v="Requerimiento de Cliente"/>
    <s v="CEPECH S.A."/>
    <s v="GAMA/ Requerimiento Respaldo VM Completo Servidor Shanghai CPECH"/>
    <s v="02/02/2024 10:07:37"/>
    <s v="02/02/2024 10:09:03"/>
    <x v="0"/>
    <s v="TI"/>
    <s v="ALMACENAMIENTO y RESPALDO"/>
    <s v="02/02/2024 10:50:10"/>
    <s v="02/02/2024 23:50:00"/>
    <s v="PREVENTIVO: NO_x000a_CODIGO DE SERVICIO: Shanghai _x000a_DIRECCION:_x000a_QUIEN REPORTA: Cristian Bustos Rivas -_x000a_CONTACTO EN TERRENO:_x000a_PROBLEMA:_x000a_REQUERIMIENTO:_x000a__x000a_Estimados, junto con saludar les solicito el respaldo de VM completa para servidor Shanghai CPECH, la máquina ac"/>
    <s v="FASE RESOLUCIÓN Y RECUPERACIÓN_x000a__x000a_Se efectúa contacto con cliente: N/A_x000a__x000a_Teléfono de contacto: N/A_x000a__x000a_Acciones realizadas: se ejecuta correctamente respaldo de maquina virtual shanghai, se envía correo a cliente._x000a__x000a_Solución paliativa o definitiva: definitiva"/>
    <d v="1899-12-30T00:00:00"/>
    <d v="1899-12-30T00:42:33"/>
    <d v="1899-12-30T00:42:33"/>
    <s v=""/>
    <x v="1"/>
  </r>
  <r>
    <s v="INC000002589567"/>
    <s v="VPN IP - MPLS"/>
    <x v="17"/>
    <s v="BELIEVE"/>
    <s v="AXEL ANDRADE"/>
    <s v="frp_cnavar"/>
    <s v="3-Moderado/Limitado"/>
    <s v="3-Medio"/>
    <s v="Media"/>
    <s v="Requerimiento de Cliente"/>
    <s v="INSTITUTO PROFESIONAL DE CHILE SA"/>
    <s v="GAMA/Solicitud respaldo VM - IPCHILE"/>
    <s v="02/02/2024 12:37:02"/>
    <s v="02/02/2024 12:41:14"/>
    <x v="0"/>
    <s v="TI"/>
    <s v="ALMACENAMIENTO y RESPALDO"/>
    <s v="06/02/2024 12:17:33"/>
    <s v="06/02/2024 23:50:00"/>
    <s v="PREVENTIVO: NO_x000a_CODIGO DE SERVICIO: XENIOS_x000a_DIRECCION:_x000a_QUIEN REPORTA: Raúl Fernández Ogalde  +56 9 5410 9101_x000a_CONTACTO EN TERRENO:_x000a_PROBLEMA:_x000a_REQUERIMIENTO:_x000a__x000a_Mis más cordiales saludos_x000a__x000a_El motivo de este correo es solicitar un respaldo completo de servidor XE"/>
    <s v="FASE RESOLUCIÓN Y RECUPERACIÓN_x000a__x000a_Se efectúa contacto con cliente: N/A_x000a__x000a_Teléfono de contacto: N/A_x000a__x000a_Acciones realizadas: se ejecuta respaldo solicitado, se envia correo a cliente con evidencia._x000a__x000a_Solución paliativa o definitiva: definitiva_x000a__x000a_Acciones de Mejor"/>
    <d v="1900-01-02T20:18:00"/>
    <d v="1900-01-02T23:40:31"/>
    <d v="1899-12-30T03:22:31"/>
    <s v=""/>
    <x v="1"/>
  </r>
  <r>
    <s v="INC000002589626"/>
    <s v="VPN IP - MPLS"/>
    <x v="2"/>
    <s v="GESTION HD"/>
    <s v="FRANCISCO J FELIU ABARCA"/>
    <s v="frp_jbocan"/>
    <s v="4-Menor/Localizado"/>
    <s v="4-Baja"/>
    <s v="Baja"/>
    <s v="Requerimiento de Cliente"/>
    <s v="BANCO DEL ESTADO DE CHILE"/>
    <s v="MESA/ HD - CAMBIO DE MEDIOS MAGNETICOS"/>
    <s v="02/02/2024 11:22:36"/>
    <s v="02/02/2024 11:25:21"/>
    <x v="0"/>
    <s v="HARDWARE"/>
    <s v="DATACENTER"/>
    <s v="02/02/2024 13:17:06"/>
    <s v="02/02/2024 23:50:00"/>
    <s v="PREVENTIVO: NO_x000a_CODIGO DE SERVICIO: NO TIENE_x000a_DIRECCION: SAN MARTIN 50, 2DO PISO SANTIAGO_x000a_QUIEN REPORTA: ROBERTO ATON  /979487645_x000a_CONTACTO EN TERRENO: ROBERTO ATON  /979487645_x000a_PROBLEMA: NO APLICA _x000a_REQUERIMIENTO: CAMBIO DE MEDIOS MAGNETICOS_x000a_EQUIPOS ENERGIZA"/>
    <s v="Fase de resolución y recuperación: N/a_x000a_Se efectúa contacto con cliente: n/a_x000a_Teléfono de contacto: n/a_x000a_Acciones realizadas: MANO REMOTA / CAMBIO DE CINTA_x000a_Solución paliativa o definitiva: N/A_x000a_Acciones de Mejora, Recomendaciones: N/A_x000a_Causa Raíz: (si aplica)"/>
    <d v="1899-12-30T01:28:49"/>
    <d v="1899-12-30T01:54:30"/>
    <d v="1899-12-30T00:25:41"/>
    <s v=""/>
    <x v="1"/>
  </r>
  <r>
    <s v="INC000002589670"/>
    <s v="INFRAESTRUCTURA DC"/>
    <x v="0"/>
    <s v="APQ ACCESOS"/>
    <s v="CARLOS F ARAYA RAMIREZ"/>
    <s v="tct_cararr"/>
    <s v="4-Menor/Localizado"/>
    <s v="4-Baja"/>
    <s v="Baja"/>
    <s v="Requerimiento de Red"/>
    <s v="TELEFONICA CYBERSECURITY TECH CHILE SPA"/>
    <s v="RONDAS PREVENTIVAS Y DE TEMPERATURAS"/>
    <s v="02/02/2024 12:34:35"/>
    <s v="02/02/2024 12:35:36"/>
    <x v="0"/>
    <s v="CDP ANTIGUO 1"/>
    <s v="CDP ANTIGUO 2"/>
    <s v="02/02/2024 20:10:55"/>
    <s v="02/02/2024 23:50:00"/>
    <s v="TIC 7, 8 , MDA"/>
    <s v="rondas realizadas"/>
    <d v="1899-12-30T00:00:00"/>
    <d v="1899-12-30T00:00:00"/>
    <d v="1899-12-30T00:00:00"/>
    <s v=""/>
    <x v="0"/>
  </r>
  <r>
    <s v="INC000002589709"/>
    <s v="HOUSING"/>
    <x v="11"/>
    <s v="APQ ACCESOS"/>
    <s v="JOSE G MARQUEZ MARCANO"/>
    <s v="tct_josmam"/>
    <s v="4-Menor/Localizado"/>
    <s v="4-Baja"/>
    <s v="Baja"/>
    <s v="Requerimiento de Cliente"/>
    <s v="TELEFONICA EMPRESAS DE CHILE SA"/>
    <s v="TOMA DE ALARMAS DE CLIENTES"/>
    <s v="02/02/2024 12:38:48"/>
    <s v="02/02/2024 12:39:33"/>
    <x v="0"/>
    <s v="CDP ANTIGUO 1"/>
    <s v="CDP ANTIGUO 2"/>
    <s v="02/02/2024 12:41:02"/>
    <s v="02/02/2024 23:50:00"/>
    <s v="TOMA DE ALARMAS DE CLIENTES"/>
    <s v="TOMA DE ALARMAS REALIZADAS"/>
    <d v="1899-12-30T00:01:15"/>
    <d v="1899-12-30T00:02:14"/>
    <d v="1899-12-30T00:00:59"/>
    <s v=""/>
    <x v="1"/>
  </r>
  <r>
    <s v="INC000002589725"/>
    <s v="HOUSING"/>
    <x v="14"/>
    <s v="BELIEVE"/>
    <s v="SEBASTIAN A JARA VIDAL"/>
    <s v="frp_xgambo"/>
    <s v="3-Moderado/Limitado"/>
    <s v="3-Medio"/>
    <s v="Media"/>
    <s v="Requerimiento de Cliente"/>
    <s v="COCA COLA EMBONOR S A"/>
    <s v="GESTION DATACENTER/ ACCESOS / COCA COLA EMBONOR S A"/>
    <s v="02/02/2024 13:15:05"/>
    <s v="02/02/2024 13:17:06"/>
    <x v="0"/>
    <s v="COMUNICACIONES"/>
    <s v="VPN IP - MPLS"/>
    <s v="05/02/2024 18:17:02"/>
    <s v="05/02/2024 23:50:00"/>
    <s v="EMPRESA: COCA COLA EMBONOR S A_x000a_CÓDIGO DE SERVICIO: _x000a_DIRECCIÓN:Calle San Martin #50, Santiago Centro, Santiago_x000a_NOMBRE DE QUIEN REPORTA:Jorge Machuca_x000a_TELÉFONO DE QUIEN REPORTA:  56 9 5759 8107_x000a_NOMBRE DE CONTACTO EN TERRENO: _x000a_REQUERIMIENTO : Habilitacion in"/>
    <m/>
    <d v="1900-01-02T04:35:17"/>
    <d v="1900-01-02T05:01:57"/>
    <d v="1899-12-30T00:26:40"/>
    <s v=""/>
    <x v="1"/>
  </r>
  <r>
    <s v="INC000002589733"/>
    <s v="HOUSING"/>
    <x v="8"/>
    <s v="BELIEVE"/>
    <s v="FERNEY D GARZON PEÑA"/>
    <s v="frp_xgambo"/>
    <s v="3-Moderado/Limitado"/>
    <s v="3-Medio"/>
    <s v="Media"/>
    <s v="Requerimiento de Cliente"/>
    <s v="TELEFONICA EMPRESAS DE CHILE SA"/>
    <s v="GESTION DATACENTER/ ACCESOS / dxc"/>
    <s v="02/02/2024 13:29:53"/>
    <s v="02/02/2024 13:31:14"/>
    <x v="0"/>
    <s v="COMUNICACIONES"/>
    <s v="VPN IP - MPLS"/>
    <s v="02/02/2024 13:40:05"/>
    <s v="02/02/2024 23:50:00"/>
    <s v="EMPRESA: dxc_x000a_CÓDIGO DE SERVICIO: _x000a_DIRECCIÓN:AV. Presidente Prieto #226, Paine, Santiago_x000a_NOMBRE DE QUIEN REPORTA: Ferney Garzon_x000a_TELÉFONO DE QUIEN REPORTA:  56 2 25774418_x000a_NOMBRE DE CONTACTO EN TERRENO: _x000a_REQUERIMIENTO : Conexión y desconexión de cableado: S"/>
    <m/>
    <d v="1899-12-30T00:00:00"/>
    <d v="1899-12-30T00:10:12"/>
    <d v="1899-12-30T00:10:12"/>
    <s v=""/>
    <x v="1"/>
  </r>
  <r>
    <s v="INC000002589753"/>
    <s v="VPN IP - MPLS"/>
    <x v="5"/>
    <s v="GESTION HD"/>
    <s v="LUIS RODRIGO ACEVEDO COLLIPAL"/>
    <s v="frp_pcamay"/>
    <s v="3-Moderado/Limitado"/>
    <s v="3-Medio"/>
    <s v="Media"/>
    <s v="Requerimiento de Cliente"/>
    <s v="XINERGIA LABORAL S A"/>
    <s v="HD/SOLICITUD: DIsponibilidad de recurso técnico"/>
    <s v="02/02/2024 14:16:47"/>
    <s v="02/02/2024 14:20:44"/>
    <x v="0"/>
    <s v="CDP ANTIGUO 1"/>
    <s v="CDP ANTIGUO 2"/>
    <s v="07/02/2024 10:34:00"/>
    <s v="07/02/2024 23:50:00"/>
    <s v="PREVENTIVO: NO_x000a_CODIGO DE SERVICIO:VPF1878084_x000a_DIRECCION:_x000a_QUIEN REPORTA:Patricio Ruiz martinez_x000a_CONTACTO EN TERRENO:Patricio Ruiz M. +56 991952787 / patricio.ruiz@xinerlink.cl_x000a_Jorge granadino +56 9 6140 6857 / jorge.granadino@xinerlink.cl_x000a_Christopher Berrío"/>
    <m/>
    <d v="1900-01-03T20:01:44"/>
    <d v="1900-01-03T20:17:13"/>
    <d v="1899-12-30T00:15:29"/>
    <s v=""/>
    <x v="1"/>
  </r>
  <r>
    <s v="INC000002589781"/>
    <s v="VPN IP - MPLS"/>
    <x v="9"/>
    <s v="GESTION HD"/>
    <s v="NICOLAS A SAAVEDRA EGUILUZ"/>
    <s v="frp_pcamay"/>
    <s v="3-Moderado/Limitado"/>
    <s v="3-Medio"/>
    <s v="Media"/>
    <s v="Requerimiento de Cliente"/>
    <s v="NUTRISCO CHILE SA"/>
    <s v="HD/RV: Crear Usuario SAP PRD"/>
    <s v="02/02/2024 15:32:25"/>
    <s v="02/02/2024 15:33:52"/>
    <x v="0"/>
    <s v="CDP ANTIGUO 1"/>
    <s v="CDP ANTIGUO 2"/>
    <s v="02/02/2024 16:08:13"/>
    <s v="02/02/2024 23:50:00"/>
    <s v="PREVENTIVO: NO_x000a_CODIGO DE SERVICIO:_x000a_DIRECCION:_x000a_QUIEN REPORTA:Nicolás Saavedra Eguiluz +56 9 6187 5469_x000a_CONTACTO EN TERRENO:_x000a_PROBLEMA:_x000a_REQUERIMIENTO:Favor generar ticket en base a requerimiento de cliente NUTRISCO_x000a_Dejar en bandeja CLOUD SAP HANA y asignar a"/>
    <s v="He creado el usuario AHODAR según lo solicitado."/>
    <d v="1899-12-30T00:00:00"/>
    <d v="1899-12-30T00:35:48"/>
    <d v="1899-12-30T00:35:48"/>
    <s v=""/>
    <x v="1"/>
  </r>
  <r>
    <s v="INC000002589922"/>
    <s v="HOSTING VIRTUAL"/>
    <x v="3"/>
    <s v="DUOC TICKET AUTOMATICO"/>
    <s v="DEIBY Y SANTOYO MONTEROLA"/>
    <s v="frp_eavend"/>
    <s v="3-Moderado/Limitado"/>
    <s v="4-Baja"/>
    <s v="Baja"/>
    <s v="Requerimiento de Cliente"/>
    <s v="FUNDACION INSTITUTO PROFESIONAL DUOC UC"/>
    <s v="DUOC|REQ|Clonar Maquina"/>
    <s v="02/02/2024 15:38:01"/>
    <s v="02/02/2024 15:39:36"/>
    <x v="0"/>
    <s v="CDP ANTIGUO 1"/>
    <s v="CDP ANTIGUO 2"/>
    <s v="05/02/2024 13:17:43"/>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deriva a Implantación ya que requiere ser tratado como proyecto. Esto es debido a que se requiere levantamiento de información, coordin"/>
    <d v="1899-12-30T00:00:00"/>
    <d v="1899-12-30T00:00:00"/>
    <d v="1899-12-30T00:00:00"/>
    <s v=""/>
    <x v="1"/>
  </r>
  <r>
    <s v="INC000002589965"/>
    <s v="HOUSING"/>
    <x v="8"/>
    <s v="BELIEVE"/>
    <s v="FERNEY D GARZON PEÑA"/>
    <s v="frp_dvilca"/>
    <s v="3-Moderado/Limitado"/>
    <s v="3-Medio"/>
    <s v="Media"/>
    <s v="Requerimiento de Cliente"/>
    <s v="HUAWEI CHILE S A"/>
    <s v="GESTION DATACENTER/ ACCESOS /HUAWEI CHILE S A"/>
    <s v="02/02/2024 17:43:40"/>
    <s v="02/02/2024 17:51:56"/>
    <x v="0"/>
    <s v="COMUNICACIONES"/>
    <s v="VPN IP - MPLS"/>
    <s v="02/02/2024 17:57:12"/>
    <s v="02/02/2024 23:50:00"/>
    <s v="EMPRESA:_x000a_CÓDIGO DE SERVICIO: _x000a_DIRECCIÓN:AV. Presidente Prieto #226, Paine, Santiago_x000a_NOMBRE DE QUIEN REPORTA:RICHARD ARANGUREN_x000a_TELÉFONO DE QUIEN REPORTA:944143020_x000a_NOMBRE DE CONTACTO EN TERRENO: _x000a_PROBLEMA:_x000a_Se realizará desconexión de Fibra oscura CS k21304"/>
    <m/>
    <d v="1899-12-30T00:00:00"/>
    <d v="1899-12-30T00:13:32"/>
    <d v="1899-12-30T00:13:32"/>
    <s v=""/>
    <x v="1"/>
  </r>
  <r>
    <s v="INC000002590150"/>
    <s v="HOUSING"/>
    <x v="11"/>
    <s v="APQ ACCESOS"/>
    <s v="ESTEBAN O BUSTOS CORNEJO"/>
    <s v="tct_ebusto"/>
    <s v="2-Significativo/Amplio"/>
    <s v="2-Alta"/>
    <s v="Alta"/>
    <s v="Requerimiento de Cliente"/>
    <s v="TELEFONICA EMPRESAS DE CHILE SA"/>
    <s v="SUPERVISION INCIDENTE HUAWEI"/>
    <s v="02/02/2024 15:34:27"/>
    <s v="02/02/2024 15:36:53"/>
    <x v="0"/>
    <s v="CDP ANTIGUO 1"/>
    <s v="CDP ANTIGUO 2"/>
    <s v="02/02/2024 15:37:59"/>
    <s v="02/02/2024 23:50:00"/>
    <s v="SUPERVISION INCIDENTE HUAWEI"/>
    <s v="INCIDENCIA RESTABLECIDA"/>
    <d v="1899-12-30T00:01:06"/>
    <d v="1899-12-30T00:03:32"/>
    <d v="1899-12-30T00:02:26"/>
    <s v=""/>
    <x v="1"/>
  </r>
  <r>
    <s v="INC000002590186"/>
    <s v="VPN IP - MPLS"/>
    <x v="3"/>
    <s v="BELIEVE"/>
    <s v="PABLO N OLIVA ALARCON"/>
    <s v="frp_kaldor"/>
    <s v="3-Moderado/Limitado"/>
    <s v="3-Medio"/>
    <s v="Media"/>
    <s v="Requerimiento de Cliente"/>
    <s v="INSTITUTO PROFESIONAL DE CHILE SA"/>
    <s v="GAMA / Requerimiento - Falla Acceso VDC"/>
    <s v="02/02/2024 16:20:11"/>
    <s v="02/02/2024 16:23:46"/>
    <x v="0"/>
    <s v="CDP ANTIGUO 1"/>
    <s v="CDP ANTIGUO 2"/>
    <s v="02/02/2024 17:26:18"/>
    <s v="02/02/2024 23:50:00"/>
    <s v="PREVENTIVO: NO_x000a_CODIGO DE SERVICIO:-_x000a_DIRECCION:-_x000a_QUIEN REPORTA:Juan Carlos Dupuy / +56 979778332_x000a_CONTACTO EN TERRENO:-_x000a_PROBLEMA:-_x000a__x000a_REQUERIMIENTO:_x000a_Buenas tardes, informo que no logramos acceder el VDC, arroja el siguiente error:_x000a__x000a_EQUIPOS ENERGIZADO/REINICI"/>
    <s v="FASE RESOLUCIÓN Y RECUPERACIÓN_x000a__x000a_Se efectúa contacto con cliente: Juan Carlos Dupuy_x000a__x000a_Teléfono de contacto:+56 979778332_x000a__x000a_Acciones realizadas: Se contacta al cliente y se le indica que este error se genera por la intermitencia que esta presentando el inter"/>
    <d v="1899-12-30T00:23:14"/>
    <d v="1899-12-30T01:06:07"/>
    <d v="1899-12-30T00:42:53"/>
    <s v=""/>
    <x v="1"/>
  </r>
  <r>
    <s v="INC000002590608"/>
    <s v="HOUSING"/>
    <x v="13"/>
    <s v="BELIEVE"/>
    <s v="RENE E VILLEGAS CARREÑO"/>
    <s v="frp_xgambo"/>
    <s v="3-Moderado/Limitado"/>
    <s v="3-Medio"/>
    <s v="Media"/>
    <s v="Requerimiento de Cliente"/>
    <s v="CAJA DE COMPENSACION DE ASIGNACION FAMILIAR LOS HEROES"/>
    <s v="GESTION DATACENTER/ ACCESOS / CAJA DE COMPENSACION DE ASIGNACION FAMILIAR LOS HEROES"/>
    <s v="02/02/2024 16:00:36"/>
    <s v="02/02/2024 16:02:33"/>
    <x v="0"/>
    <s v="CDP ANTIGUO 1"/>
    <s v="CDP ANTIGUO 2"/>
    <s v="02/02/2024 16:24:55"/>
    <s v="02/02/2024 23:50:00"/>
    <s v="EMPRESA: CAJA DE COMPENSACION DE ASIGNACION FAMILIAR LOS HEROES_x000a_CÓDIGO DE SERVICIO: _x000a_DIRECCIÓN:Av. Apoquindo #7071, Las Condes, Santiago_x000a_NOMBRE DE QUIEN REPORTA:Jose Monteverde_x000a_TELÉFONO DE QUIEN REPORTA:  56992367859_x000a_NOMBRE DE CONTACTO EN TERRENO: _x000a_REQUE"/>
    <s v="accesos autorizados"/>
    <d v="1899-12-30T00:03:02"/>
    <d v="1899-12-30T00:24:19"/>
    <d v="1899-12-30T00:21:17"/>
    <s v=""/>
    <x v="1"/>
  </r>
  <r>
    <s v="INC000002590625"/>
    <s v="HOUSING"/>
    <x v="11"/>
    <s v="APQ ACCESOS"/>
    <s v="ESTEBAN O BUSTOS CORNEJO"/>
    <s v="tct_ebusto"/>
    <s v="4-Menor/Localizado"/>
    <s v="4-Baja"/>
    <s v="Baja"/>
    <s v="Requerimiento de Cliente"/>
    <s v="TELEFONICA EMPRESAS DE CHILE SA"/>
    <s v="SUPERVISION ENTREGA DE MATERIALES"/>
    <s v="02/02/2024 16:40:11"/>
    <s v="02/02/2024 16:42:36"/>
    <x v="0"/>
    <s v="CDP ANTIGUO 1"/>
    <s v="CDP ANTIGUO 2"/>
    <s v="02/02/2024 16:43:47"/>
    <s v="02/02/2024 23:50:00"/>
    <s v="SUPERVISION ENTREGA DE MATERIALES"/>
    <s v="SUPERVISION OK"/>
    <d v="1899-12-30T00:01:11"/>
    <d v="1899-12-30T00:03:36"/>
    <d v="1899-12-30T00:02:25"/>
    <s v=""/>
    <x v="1"/>
  </r>
  <r>
    <s v="INC000002590823"/>
    <s v="INFRAESTRUCTURA DC"/>
    <x v="17"/>
    <s v="BACK UP DATA CENTER (BACKUP ON DEMAND)"/>
    <s v="JUAN P BERRIOS STUARDO"/>
    <s v="tct_jberri"/>
    <s v="2-Significativo/Amplio"/>
    <s v="2-Alta"/>
    <s v="Alta"/>
    <s v="Incidente de Cliente"/>
    <s v="TELEFONICA GLOBAL TECHNOLOGY S.A.AGENCIA EN CHILE"/>
    <s v="Error de Disco y fuente de poder en Storage Shelf SHT1012651GCNV8 Data Center Apoquindo"/>
    <s v="02/02/2024 16:23:14"/>
    <s v="02/02/2024 16:29:57"/>
    <x v="0"/>
    <s v="HARDWARE"/>
    <s v="DATACENTER"/>
    <s v="06/02/2024 11:47:56"/>
    <s v="06/02/2024 23:50:00"/>
    <s v="Error de Disco y fuente de poder en Storage Shelf SHT1012651GCNV8 Data Center Apoquindo_x000a__x000a_Errores detectados: _x000a__x000a_Enclosure 34 Power Supply 1 | Critical |_x000a__x000a_ Enclosure 34 Disk 0 | 0           | Unconfigured Good,Spun Up | Foreign       | N/A           | E004"/>
    <s v="FASE RESOLUCIÓN Y RECUPERACIÓN_x000a__x000a_Se efectúa contacto con cliente: N/A_x000a__x000a_Teléfono de contacto: N/A_x000a__x000a_Acciones realizadas:Cambio de disco y fuente de poder en Appliance Veritas_x000a__x000a_Solución paliativa o definitiva: Cambio de piezas con error,_x000a__x000a_Acciones de Mejora,"/>
    <d v="1900-01-02T18:46:39"/>
    <d v="1900-01-02T19:24:42"/>
    <d v="1899-12-30T00:38:03"/>
    <s v="Cumplido"/>
    <x v="0"/>
  </r>
  <r>
    <s v="INC000002590828"/>
    <s v="TICKET-INTELIGENTE"/>
    <x v="6"/>
    <s v="GESTION TI"/>
    <s v="GIOVANNI D ROCCO VALENZUELA"/>
    <s v="USR_TSIGHT"/>
    <s v="1-Extenso/Generalizado"/>
    <s v="4-Baja"/>
    <s v="Baja"/>
    <s v="Incidente de Cliente"/>
    <s v="COAGRA S A"/>
    <s v="coagra01 - sap_ep_e_vm TICKET AUTOMATICO"/>
    <s v="02/02/2024 16:23:36"/>
    <s v="02/02/2024 16:23:36"/>
    <x v="0"/>
    <s v="TRUESIGHT"/>
    <s v="TRUESIGHT"/>
    <s v="02/02/2024 18:16:05"/>
    <s v="02/02/2024 23:50:00"/>
    <s v="PREVENTIVO=SI_x000a_CODIGO DE SERVICIO=sap_ep_e_VM_x000a_DIRECCION=NULL_x000a_CIUDAD=SANTIAGO_x000a_COMUNA LOCAL=_x000a_REGION=REGIÃ“N METROPOLITANA DE SANTIAGO_x000a_QUIEN REPORTA=Ticket automático_x000a_CONTACTO EN TERRENO=_x000a_PROBLEMA=High RAM Usage Alert for Node COAGRA01 - sap_ep_e_VM_x000a_REQUERIM"/>
    <m/>
    <d v="1899-12-30T01:39:31"/>
    <d v="1899-12-30T01:52:29"/>
    <d v="1899-12-30T00:12:58"/>
    <s v="Cumplido"/>
    <x v="0"/>
  </r>
  <r>
    <s v="INC000002590917"/>
    <s v="HOUSING"/>
    <x v="13"/>
    <s v="BELIEVE"/>
    <s v="RENE E VILLEGAS CARREÑO"/>
    <s v="frp_xgambo"/>
    <s v="3-Moderado/Limitado"/>
    <s v="3-Medio"/>
    <s v="Media"/>
    <s v="Requerimiento de Cliente"/>
    <s v="TELEFONICA EMPRESAS DE CHILE SA"/>
    <s v="GESTION DATACENTER/ ACCESOS / TELEFONICA EMPRESAS DE CHILE SA"/>
    <s v="02/02/2024 17:11:15"/>
    <s v="02/02/2024 17:12:49"/>
    <x v="0"/>
    <s v="CDP ANTIGUO 1"/>
    <s v="CDP ANTIGUO 2"/>
    <s v="02/02/2024 17:40:15"/>
    <s v="02/02/2024 23:50:00"/>
    <s v="EMPRESA: TELEFONICA EMPRESAS DE CHILE SA_x000a_CÓDIGO DE SERVICIO: _x000a_DIRECCIÓN:Av. Apoquindo #7071, Las Condes, Santiago_x000a_NOMBRE DE QUIEN REPORTA:Juan Berrios_x000a_TELÉFONO DE QUIEN REPORTA:  56995328251_x000a_NOMBRE DE CONTACTO EN TERRENO: _x000a_REQUERIMIENTO : Error de Disco"/>
    <s v="accesos autorizados"/>
    <d v="1899-12-30T00:17:43"/>
    <d v="1899-12-30T00:29:00"/>
    <d v="1899-12-30T00:11:17"/>
    <s v=""/>
    <x v="1"/>
  </r>
  <r>
    <s v="INC000002591090"/>
    <s v="RED INTERNA"/>
    <x v="10"/>
    <s v="APOQUINDO TI"/>
    <s v="RICARDO F ORELLANA MARDONES"/>
    <s v="tct_rorell"/>
    <s v="4-Menor/Localizado"/>
    <s v="4-Baja"/>
    <s v="Baja"/>
    <s v="Requerimiento de Red"/>
    <s v="TELEFONICA EMPRESAS DE CHILE SA"/>
    <s v="RONDA Y MEDICIÓN DE TEMPERATURAS EN SALAS TIC"/>
    <s v="03/02/2024 2:36:36"/>
    <s v="03/02/2024 2:37:33"/>
    <x v="0"/>
    <s v="TI"/>
    <s v="CLIMA"/>
    <s v="03/02/2024 2:47:45"/>
    <s v="03/02/2024 23:50:00"/>
    <m/>
    <s v="ACT  REALIZADA SIN NOVEDAD"/>
    <d v="1899-12-30T00:00:00"/>
    <d v="1899-12-30T00:00:00"/>
    <d v="1899-12-30T00:00:00"/>
    <s v=""/>
    <x v="0"/>
  </r>
  <r>
    <s v="INC000002591093"/>
    <s v="RED INTERNA"/>
    <x v="10"/>
    <s v="APOQUINDO TI"/>
    <s v="RICARDO F ORELLANA MARDONES"/>
    <s v="tct_rorell"/>
    <s v="4-Menor/Localizado"/>
    <s v="4-Baja"/>
    <s v="Baja"/>
    <s v="Requerimiento de Red"/>
    <s v="TELEFONICA EMPRESAS DE CHILE SA"/>
    <s v="RONDA Y MEDICIÓN DE TEMPERATURAS EN SALAS TIC"/>
    <s v="03/02/2024 4:19:50"/>
    <s v="03/02/2024 4:20:43"/>
    <x v="0"/>
    <s v="TI"/>
    <s v="CLIMA"/>
    <s v="03/02/2024 4:33:20"/>
    <s v="03/02/2024 23:50:00"/>
    <m/>
    <s v="ACT REALIZADA SIN NOVEDAD"/>
    <d v="1899-12-30T00:00:00"/>
    <d v="1899-12-30T00:00:00"/>
    <d v="1899-12-30T00:00:00"/>
    <s v=""/>
    <x v="0"/>
  </r>
  <r>
    <s v="INC000002591095"/>
    <s v="RED INTERNA"/>
    <x v="10"/>
    <s v="APOQUINDO TI"/>
    <s v="RICARDO F ORELLANA MARDONES"/>
    <s v="tct_rorell"/>
    <s v="4-Menor/Localizado"/>
    <s v="4-Baja"/>
    <s v="Baja"/>
    <s v="Requerimiento de Red"/>
    <s v="TELEFONICA EMPRESAS DE CHILE SA"/>
    <s v="RONDA Y MEDICIÓN DE TEMPERATURAS EN SALAS TIC"/>
    <s v="03/02/2024 7:08:01"/>
    <s v="03/02/2024 7:09:15"/>
    <x v="0"/>
    <s v="TI"/>
    <s v="CLIMA"/>
    <s v="03/02/2024 7:22:28"/>
    <s v="03/02/2024 23:50:00"/>
    <m/>
    <s v="ACT REALIZADA SIN NOVEDAD"/>
    <d v="1899-12-30T00:00:00"/>
    <d v="1899-12-30T00:00:00"/>
    <d v="1899-12-30T00:00:00"/>
    <s v=""/>
    <x v="0"/>
  </r>
  <r>
    <s v="INC000002591236"/>
    <s v="HOUSING"/>
    <x v="14"/>
    <s v="BELIEVE"/>
    <s v="FRANCISCO J FELIU ABARCA"/>
    <s v="frp_xgambo"/>
    <s v="3-Moderado/Limitado"/>
    <s v="3-Medio"/>
    <s v="Media"/>
    <s v="Requerimiento de Cliente"/>
    <s v="BETTER FOOD SPA"/>
    <s v="GESTION DATACENTER/ ACCESOS / BETTER FOOD SPA"/>
    <s v="02/02/2024 18:04:48"/>
    <s v="02/02/2024 18:06:32"/>
    <x v="0"/>
    <s v="HARDWARE"/>
    <s v="CLIENTE"/>
    <s v="02/02/2024 18:38:01"/>
    <s v="02/02/2024 23:50:00"/>
    <s v="EMPRESA: BETTER FOOD SPA_x000a_CÓDIGO DE SERVICIO: _x000a_DIRECCIÓN:Calle San Martin #50, Santiago Centro, Santiago_x000a_NOMBRE DE QUIEN REPORTA: Leonardo Olguín_x000a_TELÉFONO DE QUIEN REPORTA:  56992547453_x000a_NOMBRE DE CONTACTO EN TERRENO: _x000a_REQUERIMIENTO : Configuración de equi"/>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26:25"/>
    <d v="1899-12-30T00:33:13"/>
    <d v="1899-12-30T00:06:48"/>
    <s v=""/>
    <x v="1"/>
  </r>
  <r>
    <s v="INC000002591887"/>
    <s v="HOUSING"/>
    <x v="14"/>
    <s v="BELIEVE"/>
    <s v="FRANCISCO J FELIU ABARCA"/>
    <s v="frp_xgambo"/>
    <s v="3-Moderado/Limitado"/>
    <s v="3-Medio"/>
    <s v="Media"/>
    <s v="Requerimiento de Cliente"/>
    <s v="COCA COLA EMBONOR S A"/>
    <s v="GESTION DATACENTER/ ACCESOS / COCA COLA EMBONOR S A"/>
    <s v="02/02/2024 18:16:59"/>
    <s v="02/02/2024 18:20:04"/>
    <x v="0"/>
    <s v="CDP ANTIGUO 1"/>
    <s v="CDP ANTIGUO 2"/>
    <s v="02/02/2024 18:45:55"/>
    <s v="02/02/2024 23:50:00"/>
    <s v="EMPRESA: COCA COLA EMBONOR S A_x000a_CÓDIGO DE SERVICIO: _x000a_DIRECCIÓN:Calle San Martin #50, Santiago Centro, Santiago_x000a_NOMBRE DE QUIEN REPORTA:Alvaro Tobar_x000a_TELÉFONO DE QUIEN REPORTA:  995487433_x000a_NOMBRE DE CONTACTO EN TERRENO: _x000a_REQUERIMIENTO : contruccion f.o_x000a_EQUIP"/>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13:57"/>
    <d v="1899-12-30T00:28:56"/>
    <d v="1899-12-30T00:14:59"/>
    <s v=""/>
    <x v="1"/>
  </r>
  <r>
    <s v="INC000002591944"/>
    <s v="HOUSING"/>
    <x v="8"/>
    <s v="BELIEVE"/>
    <s v="JOSE G MARQUEZ MARCANO"/>
    <s v="frp_xgambo"/>
    <s v="3-Moderado/Limitado"/>
    <s v="3-Medio"/>
    <s v="Media"/>
    <s v="Requerimiento de Cliente"/>
    <s v="HUAWEI CHILE S A"/>
    <s v="GESTION DATACENTER/ ACCESOS / HUAWEI CHILE S A"/>
    <s v="02/02/2024 18:35:49"/>
    <s v="02/02/2024 18:36:49"/>
    <x v="0"/>
    <s v="COMUNICACIONES"/>
    <s v="VPN IP - MPLS"/>
    <s v="02/02/2024 19:18:5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28"/>
    <d v="1899-12-30T00:43:09"/>
    <d v="1899-12-30T00:34:41"/>
    <s v=""/>
    <x v="1"/>
  </r>
  <r>
    <s v="INC000002591950"/>
    <s v="HOUSING"/>
    <x v="8"/>
    <s v="BELIEVE"/>
    <s v="JOSE G MARQUEZ MARCANO"/>
    <s v="frp_xgambo"/>
    <s v="3-Moderado/Limitado"/>
    <s v="3-Medio"/>
    <s v="Media"/>
    <s v="Requerimiento de Cliente"/>
    <s v="HUAWEI CHILE S A"/>
    <s v="GESTION DATACENTER/ ACCESOS / HUAWEI CHILE S A"/>
    <s v="02/02/2024 18:43:32"/>
    <s v="02/02/2024 18:44:27"/>
    <x v="0"/>
    <s v="COMUNICACIONES"/>
    <s v="VPN IP - MPLS"/>
    <s v="02/02/2024 19:19:2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42"/>
    <d v="1899-12-30T00:35:56"/>
    <d v="1899-12-30T00:27:14"/>
    <s v=""/>
    <x v="1"/>
  </r>
  <r>
    <s v="INC000002591958"/>
    <s v="HOUSING"/>
    <x v="8"/>
    <s v="BELIEVE"/>
    <s v="JOSE G MARQUEZ MARCANO"/>
    <s v="frp_xgambo"/>
    <s v="3-Moderado/Limitado"/>
    <s v="3-Medio"/>
    <s v="Media"/>
    <s v="Requerimiento de Cliente"/>
    <s v="HUAWEI CHILE S A"/>
    <s v="GESTION DATACENTER/ ACCESOS / HUAWEI CHILE S A"/>
    <s v="02/02/2024 18:47:27"/>
    <s v="02/02/2024 18:48:33"/>
    <x v="0"/>
    <s v="COMUNICACIONES"/>
    <s v="VPN IP - MPLS"/>
    <s v="02/02/2024 19:20:0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05"/>
    <d v="1899-12-30T00:32:39"/>
    <d v="1899-12-30T00:23:34"/>
    <s v=""/>
    <x v="1"/>
  </r>
  <r>
    <s v="INC000002591981"/>
    <s v="HOUSING"/>
    <x v="8"/>
    <s v="BELIEVE"/>
    <s v="JOSE G MARQUEZ MARCANO"/>
    <s v="frp_xgambo"/>
    <s v="3-Moderado/Limitado"/>
    <s v="3-Medio"/>
    <s v="Media"/>
    <s v="Requerimiento de Cliente"/>
    <s v="HUAWEI CHILE S A"/>
    <s v="GESTION DATACENTER/ ACCESOS / HUAWEI CHILE S A"/>
    <s v="02/02/2024 18:51:14"/>
    <s v="02/02/2024 18:52:27"/>
    <x v="0"/>
    <s v="COMUNICACIONES"/>
    <s v="VPN IP - MPLS"/>
    <s v="02/02/2024 19:20:3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21"/>
    <d v="1899-12-30T00:29:23"/>
    <d v="1899-12-30T00:20:02"/>
    <s v=""/>
    <x v="1"/>
  </r>
  <r>
    <s v="INC000002592058"/>
    <s v="COMUNICACIONES"/>
    <x v="6"/>
    <s v="SISTEMA OPERATIVO MICROSOFT"/>
    <s v="GIOVANNI D ROCCO VALENZUELA"/>
    <s v="tct_grocco"/>
    <s v="4-Menor/Localizado"/>
    <s v="4-Baja"/>
    <s v="Baja"/>
    <s v="Requerimiento de Cliente"/>
    <s v="TELEFONICA GLOBAL TECHNOLOGY S.A.AGENCIA EN CHILE"/>
    <s v="DESHABILITAR CUENTAS TCCT"/>
    <s v="02/02/2024 20:04:22"/>
    <s v="02/02/2024 20:05:12"/>
    <x v="0"/>
    <s v="CDP ANTIGUO 1"/>
    <s v="CDP ANTIGUO 2"/>
    <s v="02/02/2024 20:06:24"/>
    <s v="02/02/2024 23:50:00"/>
    <s v="Se solicita deshbailitar cuentas tcct"/>
    <m/>
    <d v="1899-12-30T00:00:00"/>
    <d v="1899-12-30T00:02:02"/>
    <d v="1899-12-30T00:02:02"/>
    <s v=""/>
    <x v="1"/>
  </r>
  <r>
    <s v="INC000002592120"/>
    <s v="HOUSING"/>
    <x v="8"/>
    <s v="BELIEVE"/>
    <s v="JOSE G MARQUEZ MARCANO"/>
    <s v="frp_xgambo"/>
    <s v="3-Moderado/Limitado"/>
    <s v="3-Medio"/>
    <s v="Media"/>
    <s v="Requerimiento de Cliente"/>
    <s v="HUAWEI CHILE S A"/>
    <s v="GESTION DATACENTER/ ACCESOS / HUAWEI CHILE S A"/>
    <s v="02/02/2024 18:55:39"/>
    <s v="02/02/2024 18:56:52"/>
    <x v="0"/>
    <s v="COMUNICACIONES"/>
    <s v="VPN IP - MPLS"/>
    <s v="02/02/2024 19:21:0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33"/>
    <d v="1899-12-30T00:25:28"/>
    <d v="1899-12-30T00:15:55"/>
    <s v=""/>
    <x v="1"/>
  </r>
  <r>
    <s v="INC000002592129"/>
    <s v="HOUSING"/>
    <x v="8"/>
    <s v="BELIEVE"/>
    <s v="JOSE G MARQUEZ MARCANO"/>
    <s v="frp_xgambo"/>
    <s v="3-Moderado/Limitado"/>
    <s v="3-Medio"/>
    <s v="Media"/>
    <s v="Requerimiento de Cliente"/>
    <s v="HUAWEI CHILE S A"/>
    <s v="GESTION DATACENTER/ ACCESOS / HUAWEI CHILE S A"/>
    <s v="02/02/2024 18:59:14"/>
    <s v="02/02/2024 19:00:39"/>
    <x v="0"/>
    <s v="COMUNICACIONES"/>
    <s v="VPN IP - MPLS"/>
    <s v="02/02/2024 19:21:4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57"/>
    <d v="1899-12-30T00:22:32"/>
    <d v="1899-12-30T00:12:35"/>
    <s v=""/>
    <x v="1"/>
  </r>
  <r>
    <s v="INC000002592138"/>
    <s v="HOUSING"/>
    <x v="8"/>
    <s v="BELIEVE"/>
    <s v="JOSE G MARQUEZ MARCANO"/>
    <s v="frp_xgambo"/>
    <s v="3-Moderado/Limitado"/>
    <s v="3-Medio"/>
    <s v="Media"/>
    <s v="Requerimiento de Cliente"/>
    <s v="HUAWEI CHILE S A"/>
    <s v="GESTION DATACENTER/ ACCESOS / HUAWEI CHILE S A"/>
    <s v="02/02/2024 19:03:03"/>
    <s v="02/02/2024 19:04:11"/>
    <x v="0"/>
    <s v="COMUNICACIONES"/>
    <s v="VPN IP - MPLS"/>
    <s v="02/02/2024 19:22:22"/>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10:19"/>
    <d v="1899-12-30T00:19:19"/>
    <d v="1899-12-30T00:09:00"/>
    <s v=""/>
    <x v="1"/>
  </r>
  <r>
    <s v="INC000002592241"/>
    <s v="HOUSING"/>
    <x v="11"/>
    <s v="APQ ACCESOS"/>
    <s v="LUIS O MORALES ARENAS"/>
    <s v="tct_luimoa"/>
    <s v="4-Menor/Localizado"/>
    <s v="4-Baja"/>
    <s v="Baja"/>
    <s v="Requerimiento de Red"/>
    <s v="TELEFONICA EMPRESAS DE CHILE SA"/>
    <s v="SE GENERA TICKET POR RONDA Y REVISION DE SALAS TECNICAS"/>
    <s v="02/02/2024 21:57:11"/>
    <s v="02/02/2024 21:59:40"/>
    <x v="0"/>
    <s v="CDP ANTIGUO 1"/>
    <s v="CDP ANTIGUO 2"/>
    <s v="02/02/2024 22:46:55"/>
    <s v="0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92257"/>
    <s v="HOUSING"/>
    <x v="11"/>
    <s v="APQ ACCESOS"/>
    <s v="LUIS O MORALES ARENAS"/>
    <s v="tct_luimoa"/>
    <s v="4-Menor/Localizado"/>
    <s v="4-Baja"/>
    <s v="Baja"/>
    <s v="Requerimiento de Red"/>
    <s v="TELEFONICA EMPRESAS DE CHILE SA"/>
    <s v="SE GENERA TICKET POR REVISION Y TOMA DE ALARMA DE CLIENTES"/>
    <s v="02/02/2024 23:47:58"/>
    <s v="02/02/2024 23:49:13"/>
    <x v="0"/>
    <s v="CDP ANTIGUO 1"/>
    <s v="CDP ANTIGUO 2"/>
    <s v="03/02/2024 6:11:12"/>
    <s v="0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RONDA REALIZADA"/>
    <d v="1899-12-30T00:00:00"/>
    <d v="1899-12-30T00:00:00"/>
    <d v="1899-12-30T00:00:00"/>
    <s v=""/>
    <x v="0"/>
  </r>
  <r>
    <s v="INC000002592613"/>
    <s v="VPN IP - MPLS"/>
    <x v="5"/>
    <s v="GESTION HD"/>
    <s v="LUIS RODRIGO ACEVEDO COLLIPAL"/>
    <s v="frp_jnunez"/>
    <s v="4-Menor/Localizado"/>
    <s v="4-Baja"/>
    <s v="Baja"/>
    <s v="Requerimiento de Cliente"/>
    <s v="METS S A"/>
    <s v="HD/Consultas Tecnicas"/>
    <s v="02/02/2024 21:42:40"/>
    <s v="02/02/2024 21:45:10"/>
    <x v="0"/>
    <s v="CDP ANTIGUO 1"/>
    <s v="CDP ANTIGUO 2"/>
    <s v="06/02/2024 11:20:00"/>
    <s v="06/02/2024 23:50:00"/>
    <s v="PREVENTIVO: NO_x000a_CODIGO DE SERVICIO: NA_x000a_DIRECCION: _x000a_QUIEN REPORTA:  Juan Guajardo + 569 89260045._x000a_CONTACTO EN TERRENO: Juan Guajardo + 569 89260045._x000a_PROBLEMA: _x000a_REQUERIMIENTO:_x000a__x000a_Estimados;_x000a_Junto con saludar, por favor su ayuda con las consultas realizadas po"/>
    <s v="información fue enviada por correo electrónico._x000a__x000a_Rodrigo Acevedo"/>
    <d v="1900-01-02T12:35:36"/>
    <d v="1900-01-02T13:37:20"/>
    <d v="1899-12-30T01:01:44"/>
    <s v=""/>
    <x v="1"/>
  </r>
  <r>
    <s v="INC000002592618"/>
    <s v="VPN IP - MPLS"/>
    <x v="7"/>
    <s v="GESTION HD"/>
    <s v="SEBASTIAN I ACUÑA GUZMAN"/>
    <s v="frp_jnunez"/>
    <s v="4-Menor/Localizado"/>
    <s v="4-Baja"/>
    <s v="Baja"/>
    <s v="Requerimiento de Cliente"/>
    <s v="CENTRAL DE RESTAURANTES ARAMARK LTDA."/>
    <s v="HD/Solicitud de registros DNS dominio aramark.cl - Folio F081160 - QAD"/>
    <s v="02/02/2024 22:32:29"/>
    <s v="02/02/2024 22:34:31"/>
    <x v="0"/>
    <s v="TI"/>
    <s v="SISTEMAS OPERATIVOS"/>
    <s v="05/02/2024 9:56:00"/>
    <s v="05/02/2024 23:50:00"/>
    <s v="PREVENTIVO: NO_x000a_CODIGO DE SERVICIO: F081160_x000a_DIRECCION:_x000a_QUIEN REPORTA: Klaus Pontani - +56 02 23852511 M: +56 9 8 4090637_x000a_CONTACTO EN TERRENO:_x000a_PROBLEMA:_x000a_REQUERIMIENTO:_x000a_Estimados Helpdesk Movistar,_x000a_Solcito generar ticket para agregar el siguiente registro &amp;"/>
    <s v="Se realiza y valida lo solicitado. Cliente no administrado"/>
    <d v="1900-01-01T10:15:17"/>
    <d v="1900-01-01T11:23:31"/>
    <d v="1899-12-30T01:08:14"/>
    <s v=""/>
    <x v="1"/>
  </r>
  <r>
    <s v="INC000002592649"/>
    <s v="RED INTERNA"/>
    <x v="10"/>
    <s v="APOQUINDO TI"/>
    <s v="RICARDO F ORELLANA MARDONES"/>
    <s v="tct_rorell"/>
    <s v="4-Menor/Localizado"/>
    <s v="4-Baja"/>
    <s v="Baja"/>
    <s v="Requerimiento de Red"/>
    <s v="TELEFONICA EMPRESAS DE CHILE SA"/>
    <s v="RONDA Y MEDICIÓN DE TEMPERATURAS EN SALAS TIC"/>
    <s v="03/02/2024 0:19:40"/>
    <s v="03/02/2024 0:20:38"/>
    <x v="0"/>
    <s v="TI"/>
    <s v="CLIMA"/>
    <s v="03/02/2024 0:48:10"/>
    <s v="03/02/2024 23:50:00"/>
    <m/>
    <s v="ACT REALIZADA SIN NOVEDAD"/>
    <d v="1899-12-30T00:00:00"/>
    <d v="1899-12-30T00:00:00"/>
    <d v="1899-12-30T00:00:00"/>
    <s v=""/>
    <x v="0"/>
  </r>
  <r>
    <s v="INC000002592779"/>
    <s v="TICKET-INTELIGENTE"/>
    <x v="6"/>
    <s v="GESTION TI"/>
    <s v="GIOVANNI D ROCCO VALENZUELA"/>
    <s v="USR_TSIGHT"/>
    <s v="1-Extenso/Generalizado"/>
    <s v="4-Baja"/>
    <s v="Baja"/>
    <s v="Incidente de Cliente"/>
    <s v="FUNDACION INSTITUTO PROFESIONAL DUOC UC"/>
    <s v="fiprdu01 - hyp_valpo1 TICKET AUTOMATICO"/>
    <s v="02/02/2024 22:37:08"/>
    <s v="02/02/2024 22:37:08"/>
    <x v="0"/>
    <s v="TRUESIGHT"/>
    <s v="TRUESIGHT"/>
    <s v="03/02/2024 0:39:58"/>
    <s v="03/02/2024 23:50:00"/>
    <s v="PREVENTIVO=SI_x000a_CODIGO DE SERVICIO=HYP_VALPO1_x000a_DIRECCION=NULL_x000a_CIUDAD=NULL_x000a_COMUNA LOCAL=_x000a_REGION=NULL_x000a_QUIEN REPORTA=Ticket automático_x000a_CONTACTO EN TERRENO=_x000a_PROBLEMA=Node FIPRDU01 - HYP_VALPO1 is Down_x000a_REQUERIMIENTO=_x000a_EQUIPOS ENERGIZADO O REINICIADO=_x000a_HORARIO DE A"/>
    <s v="Buenas Noches.se envia correo informando sobre caida a contacto Duoc, dado que no se tiene comunicacion a nivel de ILO ni Hyper-v._x000a__x000a__x000a_Saludos cordiales"/>
    <d v="1899-12-30T01:59:10"/>
    <d v="1899-12-30T02:02:50"/>
    <d v="1899-12-30T00:03:40"/>
    <s v="Cumplido"/>
    <x v="0"/>
  </r>
  <r>
    <s v="INC000002592780"/>
    <s v="TICKET-INTELIGENTE"/>
    <x v="6"/>
    <s v="GESTION TI"/>
    <s v="GIOVANNI D ROCCO VALENZUELA"/>
    <s v="USR_TSIGHT"/>
    <s v="1-Extenso/Generalizado"/>
    <s v="4-Baja"/>
    <s v="Baja"/>
    <s v="Incidente de Cliente"/>
    <s v="FUNDACION INSTITUTO PROFESIONAL DUOC UC"/>
    <s v="fiprdu01 - dcadmvalpo1_duoc_cl TICKET AUTOMATICO"/>
    <s v="02/02/2024 22:38:08"/>
    <s v="02/02/2024 22:38:08"/>
    <x v="0"/>
    <s v="TRUESIGHT"/>
    <s v="TRUESIGHT"/>
    <s v="03/02/2024 0:40:31"/>
    <s v="03/02/2024 23:50:00"/>
    <s v="PREVENTIVO=SI_x000a_CODIGO DE SERVICIO=DCADMVALPO1_duoc_cl_x000a_DIRECCION=NULL_x000a_CIUDAD=NULL_x000a_COMUNA LOCAL=_x000a_REGION=NULL_x000a_QUIEN REPORTA=Ticket automático_x000a_CONTACTO EN TERRENO=_x000a_PROBLEMA=Node FIPRDU01 - DCADMVALPO1_duoc_cl is Down_x000a_REQUERIMIENTO=_x000a_EQUIPOS ENERGIZADO O REINIC"/>
    <s v="Buenas Noches.se envia correo informando sobre caida a contacto Duoc, dado que no se tiene comunicacion a nivel de ILO ni Hyper-v._x000a__x000a__x000a_Saludos cordiales"/>
    <d v="1899-12-30T01:56:23"/>
    <d v="1899-12-30T02:02:23"/>
    <d v="1899-12-30T00:06:00"/>
    <s v="Cumplido"/>
    <x v="0"/>
  </r>
  <r>
    <s v="INC000002592784"/>
    <s v="TICKET-INTELIGENTE"/>
    <x v="6"/>
    <s v="GESTION TI"/>
    <s v="GIOVANNI D ROCCO VALENZUELA"/>
    <s v="USR_TSIGHT"/>
    <s v="1-Extenso/Generalizado"/>
    <s v="4-Baja"/>
    <s v="Baja"/>
    <s v="Incidente de Cliente"/>
    <s v="FUNDACION INSTITUTO PROFESIONAL DUOC UC"/>
    <s v="fiprdu01 - ilo_valpo1 TICKET AUTOMATICO"/>
    <s v="02/02/2024 22:40:09"/>
    <s v="02/02/2024 22:40:09"/>
    <x v="0"/>
    <s v="TRUESIGHT"/>
    <s v="TRUESIGHT"/>
    <s v="03/02/2024 0:28:55"/>
    <s v="03/02/2024 23:50:00"/>
    <s v="PREVENTIVO=SI_x000a_CODIGO DE SERVICIO=ILO_VALPO1_x000a_DIRECCION=NULL_x000a_CIUDAD=NULL_x000a_COMUNA LOCAL=_x000a_REGION=NULL_x000a_QUIEN REPORTA=Ticket automático_x000a_CONTACTO EN TERRENO=_x000a_PROBLEMA=Node FIPRDU01 - ILO_VALPO1 is Down_x000a_REQUERIMIENTO=_x000a_EQUIPOS ENERGIZADO O REINICIADO=_x000a_HORARIO DE A"/>
    <s v="Buenas Noches.se envia correo informando sobre caida a contacto Duoc, dado que no se tiene comunicacion a nivel de ILO ni Hyper-v._x000a__x000a__x000a_Saludos cordiales"/>
    <d v="1899-12-30T01:38:42"/>
    <d v="1899-12-30T01:48:46"/>
    <d v="1899-12-30T00:10:04"/>
    <s v="Cumplido"/>
    <x v="0"/>
  </r>
  <r>
    <s v="INC000002593197"/>
    <s v="RED INTERNA"/>
    <x v="10"/>
    <s v="APOQUINDO TI"/>
    <s v="YORDI M HURTADO ARAYA"/>
    <s v="tct_rorell"/>
    <s v="4-Menor/Localizado"/>
    <s v="4-Baja"/>
    <s v="Baja"/>
    <s v="Requerimiento de Cliente"/>
    <s v="TELEFONICA EMPRESAS DE CHILE SA"/>
    <s v="Ronda salas Tic recibo de turno"/>
    <s v="03/02/2024 8:37:12"/>
    <s v="03/02/2024 8:37:52"/>
    <x v="0"/>
    <s v="CDP ANTIGUO 1"/>
    <s v="CDP ANTIGUO 2"/>
    <s v="03/02/2024 8:57:51"/>
    <s v="03/02/2024 23:50:00"/>
    <s v="Ronda salas Tic recibo de turno"/>
    <s v="RONDA REALIZADA"/>
    <d v="1899-12-30T00:00:00"/>
    <d v="1899-12-30T00:20:39"/>
    <d v="1899-12-30T00:20:39"/>
    <s v=""/>
    <x v="1"/>
  </r>
  <r>
    <s v="INC000002593266"/>
    <s v="RED INTERNA"/>
    <x v="10"/>
    <s v="APQ ACCESOS"/>
    <s v="YORDI M HURTADO ARAYA"/>
    <s v="tct_yorhua"/>
    <s v="4-Menor/Localizado"/>
    <s v="4-Baja"/>
    <s v="Baja"/>
    <s v="Requerimiento de Cliente"/>
    <s v="TELEFONICA CYBERSECURITY TECH CHILE SPA"/>
    <s v="RONDA TOMA DE TEMPERATURAS SALAS TIC 04:30"/>
    <s v="03/02/2024 17:16:54"/>
    <s v="03/02/2024 17:17:27"/>
    <x v="0"/>
    <s v="CDP ANTIGUO 1"/>
    <s v="CDP ANTIGUO 2"/>
    <s v="03/02/2024 17:32:49"/>
    <s v="03/02/2024 23:50:00"/>
    <s v="RONDA TOMA DE TEMPERATURAS SALAS TIC 04:30"/>
    <s v="RONDA REALIZADA"/>
    <d v="1899-12-30T00:00:00"/>
    <d v="1899-12-30T00:15:55"/>
    <d v="1899-12-30T00:15:55"/>
    <s v=""/>
    <x v="1"/>
  </r>
  <r>
    <s v="INC000002593283"/>
    <s v="RED INTERNA"/>
    <x v="10"/>
    <s v="APOQUINDO TI"/>
    <s v="RICARDO F ORELLANA MARDONES"/>
    <s v="tct_rorell"/>
    <s v="4-Menor/Localizado"/>
    <s v="4-Baja"/>
    <s v="Baja"/>
    <s v="Requerimiento de Red"/>
    <s v="TELEFONICA EMPRESAS DE CHILE SA"/>
    <s v="RONDA Y MEDICIÓN DE TEMPERATURAS EN SALAS TIC"/>
    <s v="04/02/2024 0:24:42"/>
    <s v="04/02/2024 0:25:51"/>
    <x v="0"/>
    <s v="TI"/>
    <s v="CLIMA"/>
    <s v="04/02/2024 0:40:56"/>
    <s v="04/02/2024 23:50:00"/>
    <m/>
    <s v="ACT REALIZADA SIN NOVEDAD"/>
    <d v="1899-12-30T00:00:00"/>
    <d v="1899-12-30T00:00:00"/>
    <d v="1899-12-30T00:00:00"/>
    <s v=""/>
    <x v="0"/>
  </r>
  <r>
    <s v="INC000002593574"/>
    <s v="RED INTERNA"/>
    <x v="10"/>
    <s v="APQ ACCESOS"/>
    <s v="YORDI M HURTADO ARAYA"/>
    <s v="tct_yorhua"/>
    <s v="4-Menor/Localizado"/>
    <s v="4-Baja"/>
    <s v="Baja"/>
    <s v="Requerimiento de Cliente"/>
    <s v="TELEFONICA CYBERSECURITY TECH CHILE SPA"/>
    <s v="RONDA TOMA DE TEMPERATURAS SALAS TIC 12:30"/>
    <s v="03/02/2024 12:04:56"/>
    <s v="03/02/2024 12:05:31"/>
    <x v="0"/>
    <s v="CDP ANTIGUO 1"/>
    <s v="CDP ANTIGUO 2"/>
    <s v="03/02/2024 13:58:39"/>
    <s v="03/02/2024 23:50:00"/>
    <s v="RONDA TOMA DE TEMPERATURAS SALAS TIC 12:30"/>
    <s v="RONDA REALIZADA"/>
    <d v="1899-12-30T00:00:00"/>
    <d v="1899-12-30T01:53:43"/>
    <d v="1899-12-30T01:53:43"/>
    <s v=""/>
    <x v="1"/>
  </r>
  <r>
    <s v="INC000002593683"/>
    <s v="RED INTERNA"/>
    <x v="10"/>
    <s v="APOQUINDO TI"/>
    <s v="RICARDO F ORELLANA MARDONES"/>
    <s v="tct_rorell"/>
    <s v="4-Menor/Localizado"/>
    <s v="4-Baja"/>
    <s v="Baja"/>
    <s v="Requerimiento de Red"/>
    <s v="TELEFONICA EMPRESAS DE CHILE SA"/>
    <s v="RONDA Y MEDICIÓN DE TEMPERATURAS EN SALAS TIC"/>
    <s v="04/02/2024 4:17:07"/>
    <s v="04/02/2024 4:18:15"/>
    <x v="0"/>
    <s v="TI"/>
    <s v="CLIMA"/>
    <s v="04/02/2024 4:29:04"/>
    <s v="04/02/2024 23:50:00"/>
    <m/>
    <s v="ACT REALIZADA SIN NOVEDAD"/>
    <d v="1899-12-30T00:00:00"/>
    <d v="1899-12-30T00:00:00"/>
    <d v="1899-12-30T00:00:00"/>
    <s v=""/>
    <x v="0"/>
  </r>
  <r>
    <s v="INC000002593685"/>
    <s v="HOUSING"/>
    <x v="2"/>
    <s v="APQ ACCESOS"/>
    <s v="EDUARDO A NUÑEZ LAMOZA"/>
    <s v="tct_edunul"/>
    <s v="4-Menor/Localizado"/>
    <s v="4-Baja"/>
    <s v="Baja"/>
    <s v="Requerimiento de Red"/>
    <s v="TELEFONICA CYBERSECURITY TECH CHILE SPA"/>
    <s v="TOMA DE TEMPERATURAS"/>
    <s v="04/02/2024 6:54:17"/>
    <s v="04/02/2024 6:55:05"/>
    <x v="0"/>
    <s v="TI"/>
    <s v="CLIMA"/>
    <s v="04/02/2024 6:55:22"/>
    <s v="04/02/2024 23:50:00"/>
    <s v="TOMA DE TEMPERATURAS"/>
    <s v="RONDA REALIZADA"/>
    <d v="1899-12-30T00:00:00"/>
    <d v="1899-12-30T00:00:00"/>
    <d v="1899-12-30T00:00:00"/>
    <s v=""/>
    <x v="0"/>
  </r>
  <r>
    <s v="INC000002593687"/>
    <s v="HOUSING"/>
    <x v="2"/>
    <s v="APQ ACCESOS"/>
    <s v="EDUARDO A NUÑEZ LAMOZA"/>
    <s v="tct_edunul"/>
    <s v="4-Menor/Localizado"/>
    <s v="4-Baja"/>
    <s v="Baja"/>
    <s v="Requerimiento de Red"/>
    <s v="TELEFONICA CYBERSECURITY TECH CHILE SPA"/>
    <s v="RONDA SALAS TECNICAS"/>
    <s v="04/02/2024 6:55:36"/>
    <s v="04/02/2024 6:56:39"/>
    <x v="0"/>
    <s v="TI"/>
    <s v="INFRAESTRUCTURA"/>
    <s v="04/02/2024 6:56:56"/>
    <s v="04/02/2024 23:50:00"/>
    <s v="REVISION DE SALAS Y RACK"/>
    <s v="RONDA REALIZADA"/>
    <d v="1899-12-30T00:00:00"/>
    <d v="1899-12-30T00:00:00"/>
    <d v="1899-12-30T00:00:00"/>
    <s v=""/>
    <x v="0"/>
  </r>
  <r>
    <s v="INC000002593803"/>
    <s v="TICKET-INTELIGENTE"/>
    <x v="6"/>
    <s v="GESTION TI"/>
    <s v="GIOVANNI D ROCCO VALENZUELA"/>
    <s v="USR_TSIGHT"/>
    <s v="1-Extenso/Generalizado"/>
    <s v="4-Baja"/>
    <s v="Baja"/>
    <s v="Incidente de Cliente"/>
    <s v="FUNDACION INSTITUTO PROFESIONAL DUOC UC"/>
    <s v="fiprdu01 - dcadmecontinua2 TICKET AUTOMATICO"/>
    <s v="03/02/2024 13:54:00"/>
    <s v="03/02/2024 13:54:00"/>
    <x v="0"/>
    <s v="TRUESIGHT"/>
    <s v="TRUESIGHT"/>
    <s v="03/02/2024 16:56:38"/>
    <s v="03/02/2024 23:50:00"/>
    <s v="PREVENTIVO=SI_x000a_CODIGO DE SERVICIO=DCADMECONTINUA2_x000a_DIRECCION=NULL_x000a_CIUDAD=NULL_x000a_COMUNA LOCAL=_x000a_REGION=NULL_x000a_QUIEN REPORTA=Ticket automático_x000a_CONTACTO EN TERRENO=_x000a_PROBLEMA=Node FIPRDU01 - DCADMECONTINUA2 is Down_x000a_REQUERIMIENTO=_x000a_EQUIPOS ENERGIZADO O REINICIADO=_x000a_HO"/>
    <m/>
    <d v="1899-12-30T02:59:34"/>
    <d v="1899-12-30T03:02:38"/>
    <d v="1899-12-30T00:03:04"/>
    <s v="Cumplido"/>
    <x v="0"/>
  </r>
  <r>
    <s v="INC000002593804"/>
    <s v="TICKET-INTELIGENTE"/>
    <x v="6"/>
    <s v="GESTION TI"/>
    <s v="GIOVANNI D ROCCO VALENZUELA"/>
    <s v="USR_TSIGHT"/>
    <s v="1-Extenso/Generalizado"/>
    <s v="4-Baja"/>
    <s v="Baja"/>
    <s v="Incidente de Cliente"/>
    <s v="FUNDACION INSTITUTO PROFESIONAL DUOC UC"/>
    <s v="fiprdu01 - dc_acdecontinua TICKET AUTOMATICO"/>
    <s v="03/02/2024 13:55:04"/>
    <s v="03/02/2024 13:55:04"/>
    <x v="0"/>
    <s v="TRUESIGHT"/>
    <s v="TRUESIGHT"/>
    <s v="03/02/2024 16:55:53"/>
    <s v="03/02/2024 23:50:00"/>
    <s v="PREVENTIVO=SI_x000a_CODIGO DE SERVICIO=DC_ACDECONTINUA_x000a_DIRECCION=NULL_x000a_CIUDAD=NULL_x000a_COMUNA LOCAL=_x000a_REGION=NULL_x000a_QUIEN REPORTA=Ticket automático_x000a_CONTACTO EN TERRENO=_x000a_PROBLEMA=Node FIPRDU01 - DC_ACDECONTINUA is Down_x000a_REQUERIMIENTO=_x000a_EQUIPOS ENERGIZADO O REINICIADO=_x000a_HO"/>
    <s v="Se verificia dos apagados de forma inapropiada del Hyper-V, se verifican inconvenientes del equipo, sin encontrar mayor inconveniente, favor @Rodrigo Olmos J. su ayuda para verificar si hubo inconvenientes a nivel de energía en la sede donde se encuentra"/>
    <d v="1899-12-30T02:58:05"/>
    <d v="1899-12-30T03:00:49"/>
    <d v="1899-12-30T00:02:44"/>
    <s v="Cumplido"/>
    <x v="0"/>
  </r>
  <r>
    <s v="INC000002593805"/>
    <s v="TICKET-INTELIGENTE"/>
    <x v="6"/>
    <s v="GESTION TI"/>
    <s v="GIOVANNI D ROCCO VALENZUELA"/>
    <s v="USR_TSIGHT"/>
    <s v="1-Extenso/Generalizado"/>
    <s v="4-Baja"/>
    <s v="Baja"/>
    <s v="Incidente de Cliente"/>
    <s v="FUNDACION INSTITUTO PROFESIONAL DUOC UC"/>
    <s v="fiprdu01 - hyp_econtinua TICKET AUTOMATICO"/>
    <s v="03/02/2024 13:56:05"/>
    <s v="03/02/2024 13:56:05"/>
    <x v="0"/>
    <s v="TRUESIGHT"/>
    <s v="TRUESIGHT"/>
    <s v="03/02/2024 16:54:38"/>
    <s v="03/02/2024 23:50:00"/>
    <s v="PREVENTIVO=SI_x000a_CODIGO DE SERVICIO=HYP_ECONTINUA_x000a_DIRECCION=NULL_x000a_CIUDAD=NULL_x000a_COMUNA LOCAL=_x000a_REGION=NULL_x000a_QUIEN REPORTA=Ticket automático_x000a_CONTACTO EN TERRENO=_x000a_PROBLEMA=Node FIPRDU01 - HYP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49"/>
    <d v="1899-12-30T02:58:33"/>
    <d v="1899-12-30T00:02:44"/>
    <s v="Cumplido"/>
    <x v="0"/>
  </r>
  <r>
    <s v="INC000002593806"/>
    <s v="TICKET-INTELIGENTE"/>
    <x v="6"/>
    <s v="GESTION TI"/>
    <s v="GIOVANNI D ROCCO VALENZUELA"/>
    <s v="USR_TSIGHT"/>
    <s v="1-Extenso/Generalizado"/>
    <s v="4-Baja"/>
    <s v="Baja"/>
    <s v="Incidente de Cliente"/>
    <s v="FUNDACION INSTITUTO PROFESIONAL DUOC UC"/>
    <s v="fiprdu01 - ilo_econtinua TICKET AUTOMATICO"/>
    <s v="03/02/2024 13:56:05"/>
    <s v="03/02/2024 13:56:05"/>
    <x v="0"/>
    <s v="TRUESIGHT"/>
    <s v="TRUESIGHT"/>
    <s v="03/02/2024 16:55:13"/>
    <s v="03/02/2024 23:50:00"/>
    <s v="PREVENTIVO=SI_x000a_CODIGO DE SERVICIO=ILO_ECONTINUA_x000a_DIRECCION=NULL_x000a_CIUDAD=NULL_x000a_COMUNA LOCAL=_x000a_REGION=NULL_x000a_QUIEN REPORTA=Ticket automático_x000a_CONTACTO EN TERRENO=_x000a_PROBLEMA=Node FIPRDU01 - ILO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38"/>
    <d v="1899-12-30T02:59:08"/>
    <d v="1899-12-30T00:03:30"/>
    <s v="Cumplido"/>
    <x v="0"/>
  </r>
  <r>
    <s v="INC000002593945"/>
    <s v="TICKET-INTELIGENTE"/>
    <x v="6"/>
    <s v="GESTION TI"/>
    <s v="GIOVANNI D ROCCO VALENZUELA"/>
    <s v="USR_TSIGHT"/>
    <s v="1-Extenso/Generalizado"/>
    <s v="4-Baja"/>
    <s v="Baja"/>
    <s v="Incidente de Cliente"/>
    <s v="FUNDACION INSTITUTO PROFESIONAL DUOC UC"/>
    <s v="fiprdu01 - srvfs01_vm TICKET AUTOMATICO"/>
    <s v="03/02/2024 15:20:42"/>
    <s v="03/02/2024 15:20:42"/>
    <x v="0"/>
    <s v="TRUESIGHT"/>
    <s v="TRUESIGHT"/>
    <s v="03/02/2024 17:14:17"/>
    <s v="03/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ok quedando alarma liberada"/>
    <d v="1899-12-30T01:51:02"/>
    <d v="1899-12-30T01:53:35"/>
    <d v="1899-12-30T00:02:33"/>
    <s v="Cumplido"/>
    <x v="0"/>
  </r>
  <r>
    <s v="INC000002594081"/>
    <s v="TICKET-INTELIGENTE"/>
    <x v="7"/>
    <s v="GESTION TI"/>
    <s v="SEBASTIAN I ACUÑA GUZMAN"/>
    <s v="USR_TSIGHT"/>
    <s v="1-Extenso/Generalizado"/>
    <s v="4-Baja"/>
    <s v="Baja"/>
    <s v="Incidente de Cliente"/>
    <s v="FUNDACION INSTITUTO PROFESIONAL DUOC UC"/>
    <s v="fiprdu01 - srvjenkinslab TICKET AUTOMATICO"/>
    <s v="03/02/2024 16:43:01"/>
    <s v="03/02/2024 16:43:01"/>
    <x v="0"/>
    <s v="TI"/>
    <s v="SISTEMAS OPERATIVOS"/>
    <s v="03/02/2024 18:08:21"/>
    <s v="03/02/2024 23:50:00"/>
    <s v="PREVENTIVO=SI_x000a_CODIGO DE SERVICIO=srvjenkinslab_x000a_DIRECCION=NULL_x000a_CIUDAD=NULL_x000a_COMUNA LOCAL=_x000a_REGION=NULL_x000a_QUIEN REPORTA=Ticket automático_x000a_CONTACTO EN TERRENO=_x000a_PROBLEMA=High RAM Usage Alert for Node FIPRDU01 - srvjenkinslab_x000a_REQUERIMIENTO=_x000a_EQUIPOS ENERGIZADO O R"/>
    <s v="se revisa servidor alarmado, sin encontrar la alarma reportada._x000a__x000a_El proceso con más consumo de ram corresponde a mtdd, el cual consume un 39% de ram. El resto de memoria se encuentra reservada para aplicativos._x000a__x000a_No se ven problemas de rendimiento en el s"/>
    <d v="1899-12-30T01:22:26"/>
    <d v="1899-12-30T01:25:20"/>
    <d v="1899-12-30T00:02:54"/>
    <s v="Cumplido"/>
    <x v="0"/>
  </r>
  <r>
    <s v="INC000002594274"/>
    <s v="HOUSING"/>
    <x v="11"/>
    <s v="APQ ACCESOS"/>
    <s v="JOSE G MARQUEZ MARCANO"/>
    <s v="tct_josmam"/>
    <s v="4-Menor/Localizado"/>
    <s v="4-Baja"/>
    <s v="Baja"/>
    <s v="Requerimiento de Cliente"/>
    <s v="TELEFONICA EMPRESAS DE CHILE SA"/>
    <s v="RONDA Y REVISION DE SALAS"/>
    <s v="03/02/2024 18:38:00"/>
    <s v="03/02/2024 18:38:46"/>
    <x v="0"/>
    <s v="CDP ANTIGUO 1"/>
    <s v="CDP ANTIGUO 2"/>
    <s v="03/02/2024 18:40:33"/>
    <s v="03/02/2024 23:50:00"/>
    <s v="RONDA Y REVISION DE SALAS"/>
    <s v="RONDAS REALIZADAS"/>
    <d v="1899-12-30T00:01:32"/>
    <d v="1899-12-30T00:02:33"/>
    <d v="1899-12-30T00:01:01"/>
    <s v=""/>
    <x v="1"/>
  </r>
  <r>
    <s v="INC000002594276"/>
    <s v="HOUSING"/>
    <x v="11"/>
    <s v="APQ ACCESOS"/>
    <s v="JOSE G MARQUEZ MARCANO"/>
    <s v="tct_josmam"/>
    <s v="4-Menor/Localizado"/>
    <s v="4-Baja"/>
    <s v="Baja"/>
    <s v="Requerimiento de Cliente"/>
    <s v="TELEFONICA EMPRESAS DE CHILE SA"/>
    <s v="TOMA DE ALARMAS DE CLIENTES"/>
    <s v="03/02/2024 18:41:00"/>
    <s v="03/02/2024 18:41:53"/>
    <x v="0"/>
    <s v="CDP ANTIGUO 1"/>
    <s v="CDP ANTIGUO 2"/>
    <s v="03/02/2024 18:43:25"/>
    <s v="03/02/2024 23:50:00"/>
    <s v="TOMA DE ALARMAS DE CLIENTES"/>
    <s v="TOMA DE ALARMAS REALIZADAS"/>
    <d v="1899-12-30T00:01:10"/>
    <d v="1899-12-30T00:02:25"/>
    <d v="1899-12-30T00:01:15"/>
    <s v=""/>
    <x v="1"/>
  </r>
  <r>
    <s v="INC000002594307"/>
    <s v="VPN IP - MPLS"/>
    <x v="6"/>
    <s v="GESTION HD"/>
    <s v="GIOVANNI D ROCCO VALENZUELA"/>
    <s v="frp_cnavar"/>
    <s v="3-Moderado/Limitado"/>
    <s v="3-Medio"/>
    <s v="Media"/>
    <s v="Requerimiento de Cliente"/>
    <s v="TELEFONICA GLOBAL TECHNOLOGY S.A.AGENCIA EN CHILE"/>
    <s v="HD/ RE: Creación de Folio"/>
    <s v="03/02/2024 18:48:24"/>
    <s v="03/02/2024 18:49:50"/>
    <x v="0"/>
    <s v="CDP ANTIGUO 1"/>
    <s v="CDP ANTIGUO 2"/>
    <s v="05/02/2024 10:12:24"/>
    <s v="05/02/2024 23:50:00"/>
    <s v="PREVENTIVO: NO_x000a_CODIGO DE SERVICIO: red_x000a_DIRECCION:_x000a_QUIEN REPORTA: manuel mait_x000a_CONTACTO EN TERRENO:_x000a_PROBLEMA:_x000a_REQUERIMIENTO:_x000a__x000a_Se requiere de su acostumbrado apoyo para la creación de folio el mismo_x000a_consiste en habilitación de cuenta de red_x000a__x000a_EQUIPOS ENERGIZ"/>
    <m/>
    <d v="1899-12-31T12:25:19"/>
    <d v="1899-12-31T15:24:00"/>
    <d v="1899-12-30T02:58:41"/>
    <s v=""/>
    <x v="1"/>
  </r>
  <r>
    <s v="INC000002594330"/>
    <s v="HOUSING"/>
    <x v="8"/>
    <s v="BELIEVE"/>
    <s v="LUIS O MORALES ARENAS"/>
    <s v="frp_jolsso"/>
    <s v="3-Moderado/Limitado"/>
    <s v="3-Medio"/>
    <s v="Media"/>
    <s v="Requerimiento de Cliente"/>
    <s v="TELEFONICA EMPRESAS DE CHILE SA"/>
    <s v="GESTION DATACENTER/ ACCESOS /TELEFONICA EMPRESAS DE CHILE SA"/>
    <s v="03/02/2024 19:48:52"/>
    <s v="03/02/2024 19:53:49"/>
    <x v="0"/>
    <s v="COMUNICACIONES"/>
    <s v="VPN IP - MPLS"/>
    <s v="03/02/2024 23:04:52"/>
    <s v="0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_x000a_1.- Apagado bl"/>
    <s v="ACCESO AUTORIZADO"/>
    <d v="1899-12-30T02:37:47"/>
    <d v="1899-12-30T03:16:00"/>
    <d v="1899-12-30T00:38:13"/>
    <s v=""/>
    <x v="1"/>
  </r>
  <r>
    <s v="INC000002594346"/>
    <s v="HOUSING"/>
    <x v="11"/>
    <s v="APQ ACCESOS"/>
    <s v="LUIS O MORALES ARENAS"/>
    <s v="tct_luimoa"/>
    <s v="4-Menor/Localizado"/>
    <s v="4-Baja"/>
    <s v="Baja"/>
    <s v="Requerimiento de Red"/>
    <s v="TELEFONICA EMPRESAS DE CHILE SA"/>
    <s v="SE GENERA TICKET POR RONDA Y REVISION DE SALAS TECNICAS"/>
    <s v="03/02/2024 21:53:18"/>
    <s v="03/02/2024 21:55:32"/>
    <x v="0"/>
    <s v="CDP ANTIGUO 1"/>
    <s v="CDP ANTIGUO 2"/>
    <s v="03/02/2024 22:46:46"/>
    <s v="0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94360"/>
    <s v="HOUSING"/>
    <x v="11"/>
    <s v="APQ ACCESOS"/>
    <s v="LUIS O MORALES ARENAS"/>
    <s v="tct_luimoa"/>
    <s v="4-Menor/Localizado"/>
    <s v="4-Baja"/>
    <s v="Baja"/>
    <s v="Requerimiento de Red"/>
    <s v="TELEFONICA EMPRESAS DE CHILE SA"/>
    <s v="SE GENERA TICKET DE SUPERVISION PARA CLIENTE TELEFONICA EMPRESAS"/>
    <s v="04/02/2024 1:59:55"/>
    <s v="04/02/2024 2:01:21"/>
    <x v="0"/>
    <s v="CDP ANTIGUO 1"/>
    <s v="CDP ANTIGUO 2"/>
    <s v="04/02/2024 3:07:52"/>
    <s v="04/02/2024 23:50:00"/>
    <s v="*Estimados:*_x0009__x0009_Actividad realizada_x000a__x0009__x000a_*Cliente:*_x0009__x0009_FULL STACK_x000a_*Proveedor:*_x0009__x0009_EVERNEX_x000a_*Tipo Requerimiento:*_x0009_INICIDENCIA_x000a_*N° Ticket Acceso:*_x0009_2594330_x000a_*N° CRQ:*_x0009__x0009_PENDIENTE_x000a_*Estado CRQ:*_x0009__x0009_APROBADO_x000a_*TKT:*_x0009__x0009__x0009_TKT-006072_x000a_*Actividad a realizar:*_x0009_Falla PRD7160 -Caso Ev"/>
    <s v="INCIDENCIA RESTABLECIDA"/>
    <d v="1899-12-30T00:00:00"/>
    <d v="1899-12-30T00:00:00"/>
    <d v="1899-12-30T00:00:00"/>
    <s v=""/>
    <x v="0"/>
  </r>
  <r>
    <s v="INC000002594362"/>
    <s v="RED INTERNA"/>
    <x v="10"/>
    <s v="APOQUINDO TI"/>
    <s v="RICARDO F ORELLANA MARDONES"/>
    <s v="tct_rorell"/>
    <s v="4-Menor/Localizado"/>
    <s v="4-Baja"/>
    <s v="Baja"/>
    <s v="Requerimiento de Red"/>
    <s v="TELEFONICA EMPRESAS DE CHILE SA"/>
    <s v="RONDA Y MEDICIÓN DE TEMPERATURAS EN SALAS TIC"/>
    <s v="04/02/2024 2:29:51"/>
    <s v="04/02/2024 2:30:49"/>
    <x v="0"/>
    <s v="TI"/>
    <s v="CLIMA"/>
    <s v="04/02/2024 2:41:31"/>
    <s v="04/02/2024 23:50:00"/>
    <m/>
    <s v="ACT REALIZADA SIN NOVEDAD"/>
    <d v="1899-12-30T00:00:00"/>
    <d v="1899-12-30T00:00:00"/>
    <d v="1899-12-30T00:00:00"/>
    <s v=""/>
    <x v="0"/>
  </r>
  <r>
    <s v="INC000002594411"/>
    <s v="COMUNICACIONES"/>
    <x v="6"/>
    <s v="SISTEMA OPERATIVO MICROSOFT"/>
    <s v="GIOVANNI D ROCCO VALENZUELA"/>
    <s v="tct_grocco"/>
    <s v="4-Menor/Localizado"/>
    <s v="4-Baja"/>
    <s v="Baja"/>
    <s v="Requerimiento de Cliente"/>
    <s v="TELEFONICA GLOBAL TECHNOLOGY S.A.AGENCIA EN CHILE"/>
    <s v="Habilitacion cuenta Manuel Maita"/>
    <s v="03/02/2024 19:18:25"/>
    <s v="03/02/2024 19:23:09"/>
    <x v="0"/>
    <s v="CDP ANTIGUO 1"/>
    <s v="CDP ANTIGUO 2"/>
    <s v="03/02/2024 19:25:01"/>
    <s v="03/02/2024 23:50:00"/>
    <s v="Solicita habilitacion de cuenta de Manuel Maita"/>
    <m/>
    <d v="1899-12-30T00:00:00"/>
    <d v="1899-12-30T00:06:36"/>
    <d v="1899-12-30T00:06:36"/>
    <s v=""/>
    <x v="1"/>
  </r>
  <r>
    <s v="INC000002594539"/>
    <s v="TICKET-INTELIGENTE"/>
    <x v="6"/>
    <s v="GESTION TI"/>
    <s v="GIOVANNI D ROCCO VALENZUELA"/>
    <s v="USR_TSIGHT"/>
    <s v="1-Extenso/Generalizado"/>
    <s v="4-Baja"/>
    <s v="Baja"/>
    <s v="Incidente de Cliente"/>
    <s v="COAGRA S A"/>
    <s v="coagra01 - sap_prod_e_vm TICKET AUTOMATICO"/>
    <s v="03/02/2024 22:16:15"/>
    <s v="03/02/2024 22:16:15"/>
    <x v="0"/>
    <s v="TRUESIGHT"/>
    <s v="TRUESIGHT"/>
    <s v="04/02/2024 1:14:17"/>
    <s v="04/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realiza limpieza de memoria residual, quedando equipo con alarma liberada"/>
    <d v="1899-12-30T02:56:11"/>
    <d v="1899-12-30T02:58:02"/>
    <d v="1899-12-30T00:01:51"/>
    <s v="Cumplido"/>
    <x v="0"/>
  </r>
  <r>
    <s v="INC000002594669"/>
    <s v="HOUSING"/>
    <x v="11"/>
    <s v="APQ ACCESOS"/>
    <s v="LUIS O MORALES ARENAS"/>
    <s v="tct_luimoa"/>
    <s v="4-Menor/Localizado"/>
    <s v="4-Baja"/>
    <s v="Baja"/>
    <s v="Requerimiento de Red"/>
    <s v="TELEFONICA EMPRESAS DE CHILE SA"/>
    <s v="SE GENERA TICKET POR REVISION Y TOMA DE ALARMA DE CLIENTES"/>
    <s v="04/02/2024 3:08:16"/>
    <s v="04/02/2024 3:10:43"/>
    <x v="0"/>
    <s v="CDP ANTIGUO 1"/>
    <s v="CDP ANTIGUO 2"/>
    <s v="04/02/2024 4:13:12"/>
    <s v="04/02/2024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s v=""/>
    <x v="0"/>
  </r>
  <r>
    <s v="INC000002594764"/>
    <s v="RED INTERNA"/>
    <x v="10"/>
    <s v="APOQUINDO TI"/>
    <s v="RICARDO F ORELLANA MARDONES"/>
    <s v="tct_rorell"/>
    <s v="4-Menor/Localizado"/>
    <s v="4-Baja"/>
    <s v="Baja"/>
    <s v="Requerimiento de Red"/>
    <s v="TELEFONICA EMPRESAS DE CHILE SA"/>
    <s v="RONDA Y MEDICIÓN DE TEMPERATURAS EN SALAS TIC"/>
    <s v="04/02/2024 7:21:38"/>
    <s v="04/02/2024 7:22:41"/>
    <x v="0"/>
    <s v="TI"/>
    <s v="CLIMA"/>
    <s v="04/02/2024 7:36:31"/>
    <s v="04/02/2024 23:50:00"/>
    <m/>
    <s v="ACT REALIZADA SIN NOVEDAD"/>
    <d v="1899-12-30T00:00:00"/>
    <d v="1899-12-30T00:00:00"/>
    <d v="1899-12-30T00:00:00"/>
    <s v=""/>
    <x v="0"/>
  </r>
  <r>
    <s v="INC000002594826"/>
    <s v="TICKET-INTELIGENTE"/>
    <x v="7"/>
    <s v="DUOC TICKET AUTOMATICO"/>
    <s v="SEBASTIAN I ACUÑA GUZMAN"/>
    <s v="USR_TSIGHT"/>
    <s v="1-Extenso/Generalizado"/>
    <s v="4-Baja"/>
    <s v="Baja"/>
    <s v="Incidente de Cliente"/>
    <s v="FUNDACION INSTITUTO PROFESIONAL DUOC UC"/>
    <s v="fiprdu01 - liceo_andes TICKET AUTOMATICO"/>
    <s v="04/02/2024 9:11:30"/>
    <s v="04/02/2024 9:11:30"/>
    <x v="0"/>
    <s v="TI"/>
    <s v="SISTEMAS OPERATIVOS"/>
    <s v="04/02/2024 10:51:12"/>
    <s v="04/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Al revisar la url, esta se encuentra arriba y redireccionando de manera correcta. Es tercera vez que recibo una alarma con url arriba. Favor antes de llamar, realizar las pruebas de validación https://www.duoc.cl/liceopolitecnicoandes. En caso de que no"/>
    <d v="1899-12-30T01:35:20"/>
    <d v="1899-12-30T01:39:42"/>
    <d v="1899-12-30T00:04:22"/>
    <s v="Cumplido"/>
    <x v="0"/>
  </r>
  <r>
    <s v="INC000002594869"/>
    <s v="RED INTERNA"/>
    <x v="0"/>
    <s v="APQ ACCESOS"/>
    <s v="CARLOS F ARAYA RAMIREZ"/>
    <s v="tct_cararr"/>
    <s v="4-Menor/Localizado"/>
    <s v="4-Baja"/>
    <s v="Baja"/>
    <s v="Requerimiento de Red"/>
    <s v="TELEFONICA CYBERSECURITY TECH CHILE SPA"/>
    <s v="RONDAS PREVENTIVAS Y TOMA DE TEMPERATURAS"/>
    <s v="04/02/2024 10:28:28"/>
    <s v="04/02/2024 10:29:28"/>
    <x v="0"/>
    <s v="CDP ANTIGUO 1"/>
    <s v="CDP ANTIGUO 2"/>
    <s v="04/02/2024 19:07:33"/>
    <s v="04/02/2024 23:50:00"/>
    <m/>
    <s v="rondas preventivas y de temperaturas realizadas"/>
    <d v="1899-12-30T00:00:00"/>
    <d v="1899-12-30T00:00:00"/>
    <d v="1899-12-30T00:00:00"/>
    <s v=""/>
    <x v="0"/>
  </r>
  <r>
    <s v="INC000002594897"/>
    <s v="TICKET-INTELIGENTE"/>
    <x v="6"/>
    <s v="GESTION TI"/>
    <s v="GIOVANNI D ROCCO VALENZUELA"/>
    <s v="USR_TSIGHT"/>
    <s v="1-Extenso/Generalizado"/>
    <s v="4-Baja"/>
    <s v="Baja"/>
    <s v="Incidente de Cliente"/>
    <s v="FUNDACION INSTITUTO PROFESIONAL DUOC UC"/>
    <s v="fiprdu01 - dc_acdecontinua TICKET AUTOMATICO"/>
    <s v="04/02/2024 11:14:14"/>
    <s v="04/02/2024 11:14:14"/>
    <x v="0"/>
    <s v="TRUESIGHT"/>
    <s v="TRUESIGHT"/>
    <s v="04/02/2024 13:34:54"/>
    <s v="04/02/2024 23:50:00"/>
    <s v="PREVENTIVO=SI_x000a_CODIGO DE SERVICIO=DC_ACDECONTINUA_x000a_DIRECCION=NULL_x000a_CIUDAD=NULL_x000a_COMUNA LOCAL=_x000a_REGION=NULL_x000a_QUIEN REPORTA=Ticket automático_x000a_CONTACTO EN TERRENO=_x000a_PROBLEMA=High RAM Usage Alert for Node FIPRDU01 - DC_ACDECONTINUA_x000a_REQUERIMIENTO=_x000a_EQUIPOS ENERGIZADO"/>
    <m/>
    <d v="1899-12-30T02:18:31"/>
    <d v="1899-12-30T02:20:40"/>
    <d v="1899-12-30T00:02:09"/>
    <s v="Cumplido"/>
    <x v="0"/>
  </r>
  <r>
    <s v="INC000002594969"/>
    <s v="HOUSING"/>
    <x v="2"/>
    <s v="APQ ACCESOS"/>
    <s v="EDUARDO A NUÑEZ LAMOZA"/>
    <s v="tct_edunul"/>
    <s v="4-Menor/Localizado"/>
    <s v="4-Baja"/>
    <s v="Baja"/>
    <s v="Requerimiento de Red"/>
    <s v="TELEFONICA CYBERSECURITY TECH CHILE SPA"/>
    <s v="TOMA DE TEMPERATURAS"/>
    <s v="05/02/2024 5:48:52"/>
    <s v="05/02/2024 5:49:40"/>
    <x v="0"/>
    <s v="TI"/>
    <s v="CLIMA"/>
    <s v="05/02/2024 5:49:57"/>
    <s v="05/02/2024 23:50:00"/>
    <s v="TOMA DE TEMPERATURAS"/>
    <s v="RONDA REALIZADA"/>
    <d v="1899-12-30T00:00:00"/>
    <d v="1899-12-30T00:00:00"/>
    <d v="1899-12-30T00:00:00"/>
    <s v=""/>
    <x v="0"/>
  </r>
  <r>
    <s v="INC000002594971"/>
    <s v="HOUSING"/>
    <x v="2"/>
    <s v="APQ ACCESOS"/>
    <s v="EDUARDO A NUÑEZ LAMOZA"/>
    <s v="tct_edunul"/>
    <s v="4-Menor/Localizado"/>
    <s v="4-Baja"/>
    <s v="Baja"/>
    <s v="Requerimiento de Red"/>
    <s v="TELEFONICA CYBERSECURITY TECH CHILE SPA"/>
    <s v="RONDA SALAS TECNICAS"/>
    <s v="05/02/2024 5:50:26"/>
    <s v="05/02/2024 5:51:18"/>
    <x v="0"/>
    <s v="TI"/>
    <s v="INFRAESTRUCTURA"/>
    <s v="05/02/2024 5:51:35"/>
    <s v="05/02/2024 23:50:00"/>
    <s v="REVISION DE SALAS Y RACK"/>
    <s v="RONDA REALIZADA"/>
    <d v="1899-12-30T00:00:00"/>
    <d v="1899-12-30T00:00:00"/>
    <d v="1899-12-30T00:00:00"/>
    <s v=""/>
    <x v="0"/>
  </r>
  <r>
    <s v="INC000002594975"/>
    <s v="RED INTERNA"/>
    <x v="10"/>
    <s v="APOQUINDO TI"/>
    <s v="RICARDO F ORELLANA MARDONES"/>
    <s v="tct_rorell"/>
    <s v="4-Menor/Localizado"/>
    <s v="4-Baja"/>
    <s v="Baja"/>
    <s v="Requerimiento de Red"/>
    <s v="TELEFONICA EMPRESAS DE CHILE SA"/>
    <s v="RONDA Y MEDICIÓN DE TEMPERATURAS EN SALAS TIC"/>
    <s v="05/02/2024 7:19:29"/>
    <s v="05/02/2024 7:20:31"/>
    <x v="0"/>
    <s v="TI"/>
    <s v="CLIMA"/>
    <s v="05/02/2024 7:32:56"/>
    <s v="05/02/2024 23:50:00"/>
    <m/>
    <s v="ACT REALIZADA SIN NOVEDAD"/>
    <d v="1899-12-30T00:00:00"/>
    <d v="1899-12-30T00:00:00"/>
    <d v="1899-12-30T00:00:00"/>
    <s v=""/>
    <x v="0"/>
  </r>
  <r>
    <s v="INC000002594988"/>
    <s v="INFRAESTRUCTURA DC"/>
    <x v="2"/>
    <s v="APQ ACCESOS"/>
    <s v="JONATHAN A MARQUEZ ASTENGO"/>
    <s v="tct_jmarqu"/>
    <s v="4-Menor/Localizado"/>
    <s v="4-Baja"/>
    <s v="Baja"/>
    <s v="Requerimiento de Red"/>
    <s v="TELEFONICA CYBERSECURITY TECH CHILE SPA"/>
    <s v="FACTIBILIDAD COCA COLA EMBONOR/CRQ 81574"/>
    <s v="05/02/2024 9:06:20"/>
    <s v="05/02/2024 9:08:54"/>
    <x v="0"/>
    <s v="CDP ANTIGUO 1"/>
    <s v="CDP ANTIGUO 2"/>
    <s v="05/02/2024 9:31:47"/>
    <s v="05/02/2024 23:50:00"/>
    <s v="PREVENTIVO: SI_x000a_CÓDIGO DE SERVICIO: INC000002594988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x v="0"/>
  </r>
  <r>
    <s v="INC000002594990"/>
    <s v="RED INTERNA"/>
    <x v="0"/>
    <s v="APQ ACCESOS"/>
    <s v="CARLOS F ARAYA RAMIREZ"/>
    <s v="tct_cararr"/>
    <s v="4-Menor/Localizado"/>
    <s v="4-Baja"/>
    <s v="Baja"/>
    <s v="Requerimiento de Red"/>
    <s v="TELEFONICA CYBERSECURITY TECH CHILE SPA"/>
    <s v="RONDA INSPECTIVA"/>
    <s v="05/02/2024 9:12:41"/>
    <s v="05/02/2024 9:13:24"/>
    <x v="0"/>
    <s v="CDP ANTIGUO 1"/>
    <s v="CDP ANTIGUO 2"/>
    <s v="05/02/2024 9:57:20"/>
    <s v="05/02/2024 23:50:00"/>
    <m/>
    <s v="ronda realizada"/>
    <d v="1899-12-30T00:00:00"/>
    <d v="1899-12-30T00:00:00"/>
    <d v="1899-12-30T00:00:00"/>
    <s v=""/>
    <x v="0"/>
  </r>
  <r>
    <s v="INC000002595227"/>
    <s v="HOUSING"/>
    <x v="11"/>
    <s v="APQ ACCESOS"/>
    <s v="JOSE G MARQUEZ MARCANO"/>
    <s v="tct_josmam"/>
    <s v="4-Menor/Localizado"/>
    <s v="4-Baja"/>
    <s v="Baja"/>
    <s v="Requerimiento de Cliente"/>
    <s v="TELEFONICA EMPRESAS DE CHILE SA"/>
    <s v="RONDA Y REVISION DE SALAS"/>
    <s v="04/02/2024 17:53:09"/>
    <s v="04/02/2024 17:53:53"/>
    <x v="0"/>
    <s v="CDP ANTIGUO 1"/>
    <s v="CDP ANTIGUO 2"/>
    <s v="04/02/2024 18:05:55"/>
    <s v="04/02/2024 23:50:00"/>
    <s v="RONDA Y REVISION DE SALAS"/>
    <s v="RONDAS REALIZADAS"/>
    <d v="1899-12-30T00:11:46"/>
    <d v="1899-12-30T00:12:46"/>
    <d v="1899-12-30T00:01:00"/>
    <s v=""/>
    <x v="1"/>
  </r>
  <r>
    <s v="INC000002595229"/>
    <s v="HOUSING"/>
    <x v="11"/>
    <s v="APQ ACCESOS"/>
    <s v="JOSE G MARQUEZ MARCANO"/>
    <s v="tct_josmam"/>
    <s v="4-Menor/Localizado"/>
    <s v="4-Baja"/>
    <s v="Baja"/>
    <s v="Requerimiento de Cliente"/>
    <s v="TELEFONICA EMPRESAS DE CHILE SA"/>
    <s v="TOMA DE ALARMAS DE CLIENTES"/>
    <s v="04/02/2024 18:06:31"/>
    <s v="04/02/2024 18:08:54"/>
    <x v="0"/>
    <s v="CDP ANTIGUO 1"/>
    <s v="CDP ANTIGUO 2"/>
    <s v="04/02/2024 18:09:56"/>
    <s v="04/02/2024 23:50:00"/>
    <s v="TOMA DE ALARMAS DE CLIENTES"/>
    <s v="TOMA DE ALARMAS REALIZADAS"/>
    <d v="1899-12-30T00:00:48"/>
    <d v="1899-12-30T00:03:25"/>
    <d v="1899-12-30T00:02:37"/>
    <s v=""/>
    <x v="1"/>
  </r>
  <r>
    <s v="INC000002595242"/>
    <s v="RED INTERNA"/>
    <x v="10"/>
    <s v="APOQUINDO TI"/>
    <s v="RICARDO F ORELLANA MARDONES"/>
    <s v="tct_rorell"/>
    <s v="4-Menor/Localizado"/>
    <s v="4-Baja"/>
    <s v="Baja"/>
    <s v="Requerimiento de Red"/>
    <s v="TELEFONICA EMPRESAS DE CHILE SA"/>
    <s v="RONDA Y MEDICION DE TEMPERATURAS EN SALAS TIC"/>
    <s v="05/02/2024 0:19:31"/>
    <s v="05/02/2024 0:20:26"/>
    <x v="0"/>
    <s v="TI"/>
    <s v="CLIMA"/>
    <s v="05/02/2024 0:38:32"/>
    <s v="05/02/2024 23:50:00"/>
    <m/>
    <s v="ACT REALIZADA SIN NOVEDAD"/>
    <d v="1899-12-30T00:00:00"/>
    <d v="1899-12-30T00:00:00"/>
    <d v="1899-12-30T00:00:00"/>
    <s v=""/>
    <x v="0"/>
  </r>
  <r>
    <s v="INC000002595247"/>
    <s v="RED INTERNA"/>
    <x v="10"/>
    <s v="APOQUINDO TI"/>
    <s v="RICARDO F ORELLANA MARDONES"/>
    <s v="tct_rorell"/>
    <s v="4-Menor/Localizado"/>
    <s v="4-Baja"/>
    <s v="Baja"/>
    <s v="Requerimiento de Red"/>
    <s v="TELEFONICA EMPRESAS DE CHILE SA"/>
    <s v="RONDA Y MEDICIÓN  DE TEMPERATURAS EN SALAS TIC"/>
    <s v="05/02/2024 2:33:05"/>
    <s v="05/02/2024 2:34:32"/>
    <x v="0"/>
    <s v="TI"/>
    <s v="CLIMA"/>
    <s v="05/02/2024 2:45:26"/>
    <s v="05/02/2024 23:50:00"/>
    <m/>
    <s v="ACT REALIZADA SIN NOVEDAD"/>
    <d v="1899-12-30T00:00:00"/>
    <d v="1899-12-30T00:00:00"/>
    <d v="1899-12-30T00:00:00"/>
    <s v=""/>
    <x v="0"/>
  </r>
  <r>
    <s v="INC000002595250"/>
    <s v="HOUSING"/>
    <x v="11"/>
    <s v="APQ ACCESOS"/>
    <s v="LUIS O MORALES ARENAS"/>
    <s v="tct_luimoa"/>
    <s v="4-Menor/Localizado"/>
    <s v="4-Baja"/>
    <s v="Baja"/>
    <s v="Requerimiento de Red"/>
    <s v="TELEFONICA EMPRESAS DE CHILE SA"/>
    <s v="SE GENERA TICKET DE SUPERVISION PARA CLIENTE DXC"/>
    <s v="05/02/2024 3:04:31"/>
    <s v="05/02/2024 3:05:39"/>
    <x v="0"/>
    <s v="CDP ANTIGUO 1"/>
    <s v="CDP ANTIGUO 2"/>
    <s v="05/02/2024 4:02:02"/>
    <s v="05/02/2024 23:50:00"/>
    <s v="*Estimados:*_x0009__x0009_Actividad realizada_x000a__x0009__x000a_*Cliente:*_x0009__x0009_DXC_x000a_*Proveedor:*_x0009__x0009_CLARO_x000a_*Tipo Requerimiento:*_x0009_TRABAJO CON CRQ_x000a_*N° Ticket Acceso:*_x0009_2589733_x000a_*N° CRQ:*_x0009__x0009_81721_x000a_*Estado CRQ:*_x0009__x0009_APROBADO_x000a_*TKT:*_x0009__x0009__x0009_TKT-006028_x000a_*Actividad a realizar:*_x0009_Migración de Puertos en ROADM /"/>
    <s v="SUPERVISION CRQ, OK."/>
    <d v="1899-12-30T00:00:00"/>
    <d v="1899-12-30T00:00:00"/>
    <d v="1899-12-30T00:00:00"/>
    <s v=""/>
    <x v="0"/>
  </r>
  <r>
    <s v="INC000002595272"/>
    <s v="HOUSING"/>
    <x v="11"/>
    <s v="APQ ACCESOS"/>
    <s v="LUIS O MORALES ARENAS"/>
    <s v="tct_luimoa"/>
    <s v="4-Menor/Localizado"/>
    <s v="4-Baja"/>
    <s v="Baja"/>
    <s v="Requerimiento de Red"/>
    <s v="TELEFONICA EMPRESAS DE CHILE SA"/>
    <s v="SE GENERA TICKET POR REVISION Y TOMA DE ALARMA DE CLIENTES"/>
    <s v="05/02/2024 4:02:21"/>
    <s v="05/02/2024 4:03:26"/>
    <x v="0"/>
    <s v="CDP ANTIGUO 1"/>
    <s v="CDP ANTIGUO 2"/>
    <s v="05/02/2024 5:06:54"/>
    <s v="05/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ALARMA REALIZADA"/>
    <d v="1899-12-30T00:00:00"/>
    <d v="1899-12-30T00:00:00"/>
    <d v="1899-12-30T00:00:00"/>
    <s v=""/>
    <x v="0"/>
  </r>
  <r>
    <s v="INC000002595274"/>
    <s v="RED INTERNA"/>
    <x v="10"/>
    <s v="APOQUINDO TI"/>
    <s v="RICARDO F ORELLANA MARDONES"/>
    <s v="tct_rorell"/>
    <s v="4-Menor/Localizado"/>
    <s v="4-Baja"/>
    <s v="Baja"/>
    <s v="Requerimiento de Red"/>
    <s v="TELEFONICA EMPRESAS DE CHILE SA"/>
    <s v="RONDA Y MEDICIÓN DE TEMPERATURAS EN SALAS TIC"/>
    <s v="05/02/2024 4:23:59"/>
    <s v="05/02/2024 4:24:55"/>
    <x v="0"/>
    <s v="TI"/>
    <s v="CLIMA"/>
    <s v="05/02/2024 4:35:51"/>
    <s v="05/02/2024 23:50:00"/>
    <m/>
    <s v="ACT REALIZADA SIN NOVEDAD"/>
    <d v="1899-12-30T00:00:00"/>
    <d v="1899-12-30T00:00:00"/>
    <d v="1899-12-30T00:00:00"/>
    <s v=""/>
    <x v="0"/>
  </r>
  <r>
    <s v="INC000002595345"/>
    <s v="HOUSING"/>
    <x v="11"/>
    <s v="APQ ACCESOS"/>
    <s v="LUIS O MORALES ARENAS"/>
    <s v="tct_luimoa"/>
    <s v="4-Menor/Localizado"/>
    <s v="4-Baja"/>
    <s v="Baja"/>
    <s v="Requerimiento de Red"/>
    <s v="TELEFONICA EMPRESAS DE CHILE SA"/>
    <s v="SE GENERA TICKET POR RONDA Y REVISION DE SALAS TECNICAS"/>
    <s v="04/02/2024 21:09:25"/>
    <s v="04/02/2024 21:10:56"/>
    <x v="0"/>
    <s v="CDP ANTIGUO 1"/>
    <s v="CDP ANTIGUO 2"/>
    <s v="04/02/2024 22:06:26"/>
    <s v="04/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95385"/>
    <s v="VPN IP - MPLS"/>
    <x v="3"/>
    <s v="GESTION HD"/>
    <s v="DEIBY Y SANTOYO MONTEROLA"/>
    <s v="frp_pcamay"/>
    <s v="3-Moderado/Limitado"/>
    <s v="3-Medio"/>
    <s v="Media"/>
    <s v="Requerimiento de Cliente"/>
    <s v="PESQUERA TRANS ANTARTIC LIMITADA"/>
    <s v="HD/RE: Solicitud alta nuevo usuario para Gestión-Administración VCloud Telefonica c"/>
    <s v="05/02/2024 9:05:43"/>
    <s v="05/02/2024 9:09:07"/>
    <x v="0"/>
    <s v="CDP ANTIGUO 1"/>
    <s v="CDP ANTIGUO 2"/>
    <s v="05/02/2024 10:06:15"/>
    <s v="05/02/2024 23:50:00"/>
    <s v="PREVENTIVO: NO_x000a_CODIGO DE SERVICIO:_x000a_DIRECCION:_x000a_QUIEN REPORTA:Denise Cruzat Etcheberry  _x000a_CONTACTO EN TERRENO:Felipe Carmoega Santiso +34 981-845 400 Móvil: 618785920 Ext.móvil 87138/27049_x000a_PROBLEMA:_x000a_REQUERIMIENTO:con motivo de la jubilación de nuestro compa"/>
    <s v="FASE RESOLUCIÓN Y RECUPERACIÓN_x000a__x000a_Se efectúa contacto con cliente:N/A_x000a__x000a_Teléfono de contacto:N/A_x000a__x000a_Acciones realizadas:Se crea el usuario y se envia los datos por correo a Javier Codesido_x000a__x000a_Solución paliativa o definitiva:N/A_x000a__x000a_Acciones de Mejora, Recomendacio"/>
    <d v="1899-12-30T00:00:00"/>
    <d v="1899-12-30T01:00:32"/>
    <d v="1899-12-30T01:00:32"/>
    <s v=""/>
    <x v="1"/>
  </r>
  <r>
    <s v="INC000002595391"/>
    <s v="VPN IP - MPLS"/>
    <x v="3"/>
    <s v="GESTION HD"/>
    <s v="ANGEL CASTRO CABRERA"/>
    <s v="frp_pcamay"/>
    <s v="3-Moderado/Limitado"/>
    <s v="3-Medio"/>
    <s v="Media"/>
    <s v="Requerimiento de Cliente"/>
    <s v="TRANSBANK S.A."/>
    <s v="HD/Creación de port Group transbank // MPLS // CHI-0000134105"/>
    <s v="05/02/2024 9:12:39"/>
    <s v="05/02/2024 9:15:48"/>
    <x v="0"/>
    <s v="CDP ANTIGUO 1"/>
    <s v="CDP ANTIGUO 2"/>
    <s v="06/02/2024 10:31:03"/>
    <s v="06/02/2024 23:50:00"/>
    <s v="PREVENTIVO: NO_x000a_CODIGO DE SERVICIO:_x000a_DIRECCION:_x000a_QUIEN REPORTA:Jorge Romero Romero +56 9 5382 2565_x000a_CONTACTO EN TERRENO::Jorge Romero Romero +56 9 5382 2565_x000a_PROBLEMA:_x000a_REQUERIMIENTO:generación de ticket al área de virtualización con el_x000a_siguiente requerimiento"/>
    <s v="Se efectúa contacto con cliente: Jorge Romero_x000a_Teléfono de contacto: Via correo_x000a_Acciones realizadas: Se realizan configuraciones solicitadas_x000a_Acciones de Mejora, Recomendaciones: N/A_x000a_Causa Raíz: N/A"/>
    <d v="1899-12-31T00:44:56"/>
    <d v="1899-12-31T01:18:24"/>
    <d v="1899-12-30T00:33:28"/>
    <s v=""/>
    <x v="1"/>
  </r>
  <r>
    <s v="INC000002595419"/>
    <s v="TICKET-INTELIGENTE"/>
    <x v="6"/>
    <s v="GESTION TI"/>
    <s v="GIOVANNI D ROCCO VALENZUELA"/>
    <s v="USR_TSIGHT"/>
    <s v="1-Extenso/Generalizado"/>
    <s v="4-Baja"/>
    <s v="Baja"/>
    <s v="Incidente de Cliente"/>
    <s v="FUNDACION INSTITUTO PROFESIONAL DUOC UC"/>
    <s v="fiprdu01 - dcadmecontinua2 TICKET AUTOMATICO"/>
    <s v="04/02/2024 16:19:54"/>
    <s v="04/02/2024 16:19:54"/>
    <x v="0"/>
    <s v="TRUESIGHT"/>
    <s v="TRUESIGHT"/>
    <s v="04/02/2024 17:42:45"/>
    <s v="04/02/2024 23:50:00"/>
    <s v="PREVENTIVO=SI_x000a_CODIGO DE SERVICIO=DCADMECONTINUA2_x000a_DIRECCION=NULL_x000a_CIUDAD=NULL_x000a_COMUNA LOCAL=_x000a_REGION=NULL_x000a_QUIEN REPORTA=Ticket automático_x000a_CONTACTO EN TERRENO=_x000a_PROBLEMA=High RAM Usage Alert for Node FIPRDU01 - DCADMECONTINUA2_x000a_REQUERIMIENTO=_x000a_EQUIPOS ENERGIZADO"/>
    <s v="Se realiza reconfiguración de equipo en Hyper V ya que se encontraba con memoria dinámica con lo cual estaba realizando alertas de high memory usage, quedando equipo normalizado"/>
    <d v="1899-12-30T01:21:10"/>
    <d v="1899-12-30T01:22:51"/>
    <d v="1899-12-30T00:01:41"/>
    <s v="Cumplido"/>
    <x v="0"/>
  </r>
  <r>
    <s v="INC000002595505"/>
    <s v="TICKET-INTELIGENTE"/>
    <x v="6"/>
    <s v="GESTION TI"/>
    <s v="GIOVANNI D ROCCO VALENZUELA"/>
    <s v="USR_TSIGHT"/>
    <s v="1-Extenso/Generalizado"/>
    <s v="4-Baja"/>
    <s v="Baja"/>
    <s v="Incidente de Cliente"/>
    <s v="RABIE HNOSLTDA"/>
    <s v="rabie001 - lonquimay TICKET AUTOMATICO"/>
    <s v="04/02/2024 18:14:35"/>
    <s v="04/02/2024 18:14:35"/>
    <x v="0"/>
    <s v="TRUESIGHT"/>
    <s v="TRUESIGHT"/>
    <s v="04/02/2024 19:05:30"/>
    <s v="04/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m/>
    <d v="1899-12-30T00:49:35"/>
    <d v="1899-12-30T00:50:55"/>
    <d v="1899-12-30T00:01:20"/>
    <s v="Cumplido"/>
    <x v="0"/>
  </r>
  <r>
    <s v="INC000002595538"/>
    <s v="HOUSING"/>
    <x v="13"/>
    <s v="BELIEVE"/>
    <s v="CARLOS F ARAYA RAMIREZ"/>
    <s v="frp_dvilca"/>
    <s v="3-Moderado/Limitado"/>
    <s v="3-Medio"/>
    <s v="Media"/>
    <s v="Requerimiento de Cliente"/>
    <s v="HDI SEGUROS S.A."/>
    <s v="GESTION DATACENTER/ ACCESOS /HDI SEGUROS S.A."/>
    <s v="04/02/2024 19:10:29"/>
    <s v="04/02/2024 19:12:32"/>
    <x v="0"/>
    <s v="COMUNICACIONES"/>
    <s v="VPN IP - MPLS"/>
    <s v="04/02/2024 19:36:21"/>
    <s v="04/02/2024 23:50:00"/>
    <s v="EMPRESA:HDI SEGUROS S.A._x000a_CÓDIGO DE SERVICIO: _x000a_DIRECCIÓN:Av. Apoquindo #7071, Las Condes, Santiago_x000a_NOMBRE DE QUIEN REPORTA:Álvaro Ulloa Figueroa_x000a_TELÉFONO DE QUIEN REPORTA:962464224_x000a_NOMBRE DE CONTACTO EN TERRENO: _x000a_PROBLEMA:_x000a_trabajos equipos de comunicación"/>
    <s v="ACCESOS AUTORIZADOS"/>
    <d v="1899-12-30T00:16:55"/>
    <d v="1899-12-30T00:25:52"/>
    <d v="1899-12-30T00:08:57"/>
    <s v=""/>
    <x v="1"/>
  </r>
  <r>
    <s v="INC000002595709"/>
    <s v="TICKET-INTELIGENTE"/>
    <x v="6"/>
    <s v="GESTION TI"/>
    <s v="GIOVANNI D ROCCO VALENZUELA"/>
    <s v="USR_TSIGHT"/>
    <s v="1-Extenso/Generalizado"/>
    <s v="4-Baja"/>
    <s v="Baja"/>
    <s v="Incidente de Cliente"/>
    <s v="COMERCIAL E IMPORTADORA AUDIOMUSICA SPA"/>
    <s v="ciausp01 - m_audioapps01 TICKET AUTOMATICO"/>
    <s v="05/02/2024 0:23:04"/>
    <s v="05/02/2024 0:23:04"/>
    <x v="0"/>
    <s v="TRUESIGHT"/>
    <s v="TRUESIGHT"/>
    <s v="05/02/2024 3:09:59"/>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2:43:19"/>
    <d v="1899-12-30T02:46:55"/>
    <d v="1899-12-30T00:03:36"/>
    <s v="Cumplido"/>
    <x v="0"/>
  </r>
  <r>
    <s v="INC000002595776"/>
    <s v="TICKET-INTELIGENTE"/>
    <x v="7"/>
    <s v="EVENTOS HD"/>
    <s v="SEBASTIAN I ACUÑA GUZMAN"/>
    <s v="USR_TSIGHT"/>
    <s v="1-Extenso/Generalizado"/>
    <s v="4-Baja"/>
    <s v="Baja"/>
    <s v="Incidente de Cliente"/>
    <s v="TELEFONICA CYBERSECURITY TECH CHILE SPA"/>
    <s v="tctcsp01 - soc-splunk-master TICKET AUTOMATICO"/>
    <s v="05/02/2024 3:58:23"/>
    <s v="05/02/2024 3:58:23"/>
    <x v="0"/>
    <s v="TI"/>
    <s v="SISTEMAS OPERATIVOS"/>
    <s v="05/02/2024 4:50:52"/>
    <s v="05/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n las alarmas reportadas, las cuales son de memory cache y memory shared, se solicitará su desactivación el día de mañana de estas alarmas en horario laboral ya que no deberían estar monitoreados estos recursos. Como dato, la alarma lleva más de"/>
    <d v="1899-12-30T00:40:13"/>
    <d v="1899-12-30T00:52:29"/>
    <d v="1899-12-30T00:12:16"/>
    <s v="Cumplido"/>
    <x v="0"/>
  </r>
  <r>
    <s v="INC000002595954"/>
    <s v="TICKET-INTELIGENTE"/>
    <x v="6"/>
    <s v="GESTION TI"/>
    <s v="GIOVANNI D ROCCO VALENZUELA"/>
    <s v="USR_TSIGHT"/>
    <s v="1-Extenso/Generalizado"/>
    <s v="4-Baja"/>
    <s v="Baja"/>
    <s v="Incidente de Cliente"/>
    <s v="FUNDACION INSTITUTO PROFESIONAL DUOC UC"/>
    <s v="fiprdu01 - ilo_sncarlos TICKET AUTOMATICO"/>
    <s v="05/02/2024 7:52:45"/>
    <s v="05/02/2024 7:52:45"/>
    <x v="0"/>
    <s v="TRUESIGHT"/>
    <s v="TRUESIGHT"/>
    <s v="05/02/2024 10:22:31"/>
    <s v="05/02/2024 23:50:00"/>
    <s v="PREVENTIVO=SI_x000a_CODIGO DE SERVICIO=ILO_SNCARLOS_x000a_DIRECCION=NULL_x000a_CIUDAD=NULL_x000a_COMUNA LOCAL=_x000a_REGION=NULL_x000a_QUIEN REPORTA=Ticket automático_x000a_CONTACTO EN TERRENO=_x000a_PROBLEMA=Node FIPRDU01 - ILO_SNCARLOS is Down_x000a_REQUERIMIENTO=_x000a_EQUIPOS ENERGIZADO O REINICIADO=_x000a_HORARIO"/>
    <s v="Se realiza envio de correo solicitado verificacion de sede por posible caida de energia/enlace en sede para revision fisica por perdida"/>
    <d v="1899-12-30T02:26:23"/>
    <d v="1899-12-30T02:29:46"/>
    <d v="1899-12-30T00:03:23"/>
    <s v="Cumplido"/>
    <x v="0"/>
  </r>
  <r>
    <s v="INC000002595955"/>
    <s v="TICKET-INTELIGENTE"/>
    <x v="6"/>
    <s v="GESTION TI"/>
    <s v="GIOVANNI D ROCCO VALENZUELA"/>
    <s v="USR_TSIGHT"/>
    <s v="1-Extenso/Generalizado"/>
    <s v="4-Baja"/>
    <s v="Baja"/>
    <s v="Incidente de Cliente"/>
    <s v="FUNDACION INSTITUTO PROFESIONAL DUOC UC"/>
    <s v="fiprdu01 - dcadmscarlosapq TICKET AUTOMATICO"/>
    <s v="05/02/2024 7:52:46"/>
    <s v="05/02/2024 7:52:46"/>
    <x v="0"/>
    <s v="TRUESIGHT"/>
    <s v="TRUESIGHT"/>
    <s v="05/02/2024 10:24:57"/>
    <s v="05/02/2024 23:50:00"/>
    <s v="PREVENTIVO=SI_x000a_CODIGO DE SERVICIO=DCADMSCARLOSAPQ_x000a_DIRECCION=NULL_x000a_CIUDAD=NULL_x000a_COMUNA LOCAL=_x000a_REGION=NULL_x000a_QUIEN REPORTA=Ticket automático_x000a_CONTACTO EN TERRENO=_x000a_PROBLEMA=Node FIPRDU01 - DCADMSCARLOSAPQ is Down_x000a_REQUERIMIENTO=_x000a_EQUIPOS ENERGIZADO O REINICIADO=_x000a_HO"/>
    <s v="Se realiza envio de correo solicitado verificacion de sede por posible caida de energia/enlace en sede para revision fisica por perdida"/>
    <d v="1899-12-30T02:28:56"/>
    <d v="1899-12-30T02:32:11"/>
    <d v="1899-12-30T00:03:15"/>
    <s v="Cumplido"/>
    <x v="0"/>
  </r>
  <r>
    <s v="INC000002595956"/>
    <s v="TICKET-INTELIGENTE"/>
    <x v="6"/>
    <s v="GESTION TI"/>
    <s v="GIOVANNI D ROCCO VALENZUELA"/>
    <s v="USR_TSIGHT"/>
    <s v="1-Extenso/Generalizado"/>
    <s v="4-Baja"/>
    <s v="Baja"/>
    <s v="Incidente de Cliente"/>
    <s v="FUNDACION INSTITUTO PROFESIONAL DUOC UC"/>
    <s v="fiprdu01 - hyp_sncarlos TICKET AUTOMATICO"/>
    <s v="05/02/2024 7:52:46"/>
    <s v="05/02/2024 7:52:46"/>
    <x v="0"/>
    <s v="TRUESIGHT"/>
    <s v="TRUESIGHT"/>
    <s v="05/02/2024 10:20:10"/>
    <s v="05/02/2024 23:50:00"/>
    <s v="PREVENTIVO=SI_x000a_CODIGO DE SERVICIO=HYP_SNCARLOS_x000a_DIRECCION=NULL_x000a_CIUDAD=NULL_x000a_COMUNA LOCAL=_x000a_REGION=NULL_x000a_QUIEN REPORTA=Ticket automático_x000a_CONTACTO EN TERRENO=_x000a_PROBLEMA=Node FIPRDU01 - HYP_SNCARLOS is Down_x000a_REQUERIMIENTO=_x000a_EQUIPOS ENERGIZADO O REINICIADO=_x000a_HORARIO"/>
    <s v="Se realiza envio de correo solicitado verificacion de sede por posible caida de energia/enlace en sede para revision fisica por perdida"/>
    <d v="1899-12-30T02:24:18"/>
    <d v="1899-12-30T02:27:24"/>
    <d v="1899-12-30T00:03:06"/>
    <s v="Cumplido"/>
    <x v="0"/>
  </r>
  <r>
    <s v="INC000002595961"/>
    <s v="TICKET-INTELIGENTE"/>
    <x v="6"/>
    <s v="GESTION TI"/>
    <s v="GIOVANNI D ROCCO VALENZUELA"/>
    <s v="USR_TSIGHT"/>
    <s v="1-Extenso/Generalizado"/>
    <s v="4-Baja"/>
    <s v="Baja"/>
    <s v="Incidente de Cliente"/>
    <s v="FUNDACION INSTITUTO PROFESIONAL DUOC UC"/>
    <s v="fiprdu01 - dcacdsncarlos TICKET AUTOMATICO"/>
    <s v="05/02/2024 7:55:45"/>
    <s v="05/02/2024 7:55:45"/>
    <x v="0"/>
    <s v="TRUESIGHT"/>
    <s v="TRUESIGHT"/>
    <s v="05/02/2024 14:45:25"/>
    <s v="05/02/2024 23:50:00"/>
    <s v="PREVENTIVO=SI_x000a_CODIGO DE SERVICIO=DCACDSNCARLOS_x000a_DIRECCION=NULL_x000a_CIUDAD=NULL_x000a_COMUNA LOCAL=_x000a_REGION=NULL_x000a_QUIEN REPORTA=Ticket automático_x000a_CONTACTO EN TERRENO=_x000a_PROBLEMA=Node FIPRDU01 - DCACDSNCARLOS is Down_x000a_REQUERIMIENTO=_x000a_EQUIPOS ENERGIZADO O REINICIADO=_x000a_HORARI"/>
    <m/>
    <d v="1899-12-30T06:46:35"/>
    <d v="1899-12-30T06:49:40"/>
    <d v="1899-12-30T00:03:05"/>
    <s v="Cumplido"/>
    <x v="0"/>
  </r>
  <r>
    <s v="INC000002596017"/>
    <s v="HOUSING"/>
    <x v="11"/>
    <s v="APQ ACCESOS"/>
    <s v="JOSE G MARQUEZ MARCANO"/>
    <s v="tct_josmam"/>
    <s v="4-Menor/Localizado"/>
    <s v="4-Baja"/>
    <s v="Baja"/>
    <s v="Requerimiento de Cliente"/>
    <s v="TELEFONICA EMPRESAS DE CHILE SA"/>
    <s v="RONDA Y REVISION DE SALAS"/>
    <s v="05/02/2024 9:14:42"/>
    <s v="05/02/2024 9:15:37"/>
    <x v="0"/>
    <s v="CDP ANTIGUO 1"/>
    <s v="CDP ANTIGUO 2"/>
    <s v="05/02/2024 9:17:26"/>
    <s v="05/02/2024 23:50:00"/>
    <s v="RONDA Y REVISION DE SALAS"/>
    <s v="RONDAS REALIZADAS"/>
    <d v="1899-12-30T00:01:27"/>
    <d v="1899-12-30T00:02:44"/>
    <d v="1899-12-30T00:01:17"/>
    <s v=""/>
    <x v="1"/>
  </r>
  <r>
    <s v="INC000002596044"/>
    <s v="HOUSING"/>
    <x v="14"/>
    <s v="BELIEVE"/>
    <s v="SEBASTIAN A JARA VIDAL"/>
    <s v="frp_xgambo"/>
    <s v="3-Moderado/Limitado"/>
    <s v="3-Medio"/>
    <s v="Media"/>
    <s v="Requerimiento de Cliente"/>
    <s v="IDOM INGENIERIA Y CONSULTORIA S.A. AGENCIA EN CHILE"/>
    <s v="GESTION DATACENTER/ ACCESOS / Nabiax"/>
    <s v="05/02/2024 10:09:23"/>
    <s v="05/02/2024 10:11:52"/>
    <x v="0"/>
    <s v="COMUNICACIONES"/>
    <s v="VPN IP - MPLS"/>
    <s v="05/02/2024 11:09:52"/>
    <s v="05/02/2024 23:50:00"/>
    <s v="EMPRESA: Nabiax_x000a_CÓDIGO DE SERVICIO: _x000a_DIRECCIÓN:Calle San Martin #50, Santiago Centro, Santiago_x000a_NOMBRE DE QUIEN REPORTA:Daniel Rodriguez_x000a_TELÉFONO DE QUIEN REPORTA:  5697829 7978_x000a_NOMBRE DE CONTACTO EN TERRENO: _x000a_REQUERIMIENTO : Mantención equipos de clima y"/>
    <m/>
    <d v="1899-12-30T00:53:16"/>
    <d v="1899-12-30T01:00:29"/>
    <d v="1899-12-30T00:07:13"/>
    <s v=""/>
    <x v="1"/>
  </r>
  <r>
    <s v="INC000002596066"/>
    <s v="HOSTING VIRTUAL"/>
    <x v="6"/>
    <s v="DUOC TICKET AUTOMATICO"/>
    <s v="PAUL A SEPULVEDA ALVAREZ"/>
    <s v="frp_eavend"/>
    <s v="3-Moderado/Limitado"/>
    <s v="4-Baja"/>
    <s v="Baja"/>
    <s v="Requerimiento de Cliente"/>
    <s v="FUNDACION INSTITUTO PROFESIONAL DUOC UC"/>
    <s v="DUOC|REQ|SmartScreen"/>
    <s v="05/02/2024 10:55:08"/>
    <s v="05/02/2024 10:57:35"/>
    <x v="0"/>
    <s v="CDP ANTIGUO 1"/>
    <s v="CDP ANTIGUO 2"/>
    <s v="05/02/2024 18:33:12"/>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onfiguraciones realizadas, se espera validacion de cliente."/>
    <d v="1899-12-30T07:29:40"/>
    <d v="1899-12-30T07:38:04"/>
    <d v="1899-12-30T00:08:24"/>
    <s v=""/>
    <x v="1"/>
  </r>
  <r>
    <s v="INC000002596070"/>
    <s v="VPN IP - MPLS"/>
    <x v="6"/>
    <s v="GESTION HD"/>
    <s v="RICARDO R GALLEGOS OYANEDER"/>
    <s v="frp_fpetro"/>
    <s v="3-Moderado/Limitado"/>
    <s v="3-Medio"/>
    <s v="Media"/>
    <s v="Requerimiento de Cliente"/>
    <s v="RABIE HNOSLTDA"/>
    <s v="HD/_x000a_[RABIE] Actualizaciones parches mensuales VM / SO MS / Enero"/>
    <s v="05/02/2024 11:04:13"/>
    <s v="05/02/2024 11:04:50"/>
    <x v="0"/>
    <s v="CDP ANTIGUO 1"/>
    <s v="CDP ANTIGUO 2"/>
    <s v="06/02/2024 18:10:08"/>
    <s v="06/02/2024 23:50:00"/>
    <s v="PREVENTIVO: NO_x000a_CODIGO DE SERVICIO:_x000a_DIRECCION:_x000a_QUIEN REPORTA: Alberto Bezares Ovalle +56 9 71268048 /_x000a_CONTACTO EN TERRENO:Alberto Bezares Ovalle +56 9 71268048 /_x000a_PROBLEMA:_x000a_REQUERIMIENTO: Junto con saludar, agradeceré su apoyo generando folio como requerim"/>
    <s v="Se envia informacion segun solicitud."/>
    <d v="1899-12-31T01:38:48"/>
    <d v="1899-12-31T07:05:55"/>
    <d v="1899-12-30T05:27:07"/>
    <s v=""/>
    <x v="1"/>
  </r>
  <r>
    <s v="INC000002596090"/>
    <s v="HOUSING"/>
    <x v="13"/>
    <s v="BELIEVE"/>
    <s v="CRISTOPHER MALDONADO ROMERO"/>
    <s v="frp_xgambo"/>
    <s v="3-Moderado/Limitado"/>
    <s v="3-Medio"/>
    <s v="Media"/>
    <s v="Requerimiento de Cliente"/>
    <s v="ALBANETWORK SOCIEDAD ANONIMA"/>
    <s v="GESTION DATACENTER/ ACCESOS / ALBANETWORK SOCIEDAD ANONIMA"/>
    <s v="05/02/2024 12:17:34"/>
    <s v="05/02/2024 12:23:11"/>
    <x v="0"/>
    <s v="COMUNICACIONES"/>
    <s v="VPN IP - MPLS"/>
    <s v="05/02/2024 13:04:09"/>
    <s v="05/02/2024 23:50:00"/>
    <s v="EMPRESA: ALBANETWORK SOCIEDAD ANONIMA_x000a_CÓDIGO DE SERVICIO: _x000a_DIRECCIÓN: Av. Apoquindo #7071, Las Condes, Santiago_x000a_NOMBRE DE QUIEN REPORTA:René González Vargas_x000a_TELÉFONO DE QUIEN REPORTA:  56979898669_x000a_NOMBRE DE CONTACTO EN TERRENO: _x000a_REQUERIMIENTO : Revisión"/>
    <s v="Se efectúa contacto con cliente: N/A_x000a_Teléfono de contacto: N/A_x000a_Acciones realizadas: Accesos autorizados para personal descrito en planilla_x000a_Solución paliativa o definitiva: N/A_x000a_Acciones de Mejora, Recomendaciones: N/A_x000a_Causa Raíz: N/A"/>
    <d v="1899-12-30T00:29:30"/>
    <d v="1899-12-30T00:46:35"/>
    <d v="1899-12-30T00:17:05"/>
    <s v=""/>
    <x v="1"/>
  </r>
  <r>
    <s v="INC000002596163"/>
    <s v="HOUSING"/>
    <x v="8"/>
    <s v="ADMINISTRADORES RESIDENTES"/>
    <s v="FERNEY D GARZON PEÑA"/>
    <s v="frp_jugonz"/>
    <s v="3-Moderado/Limitado"/>
    <s v="3-Medio"/>
    <s v="Media"/>
    <s v="Requerimiento de Cliente"/>
    <s v="TIWS CHILE II SPA"/>
    <s v="GESTION DATACENTER/ ACCESOS / TIWS CHILE II SPA"/>
    <s v="05/02/2024 10:05:44"/>
    <s v="05/02/2024 10:09:03"/>
    <x v="0"/>
    <s v="COMUNICACIONES"/>
    <s v="VPN IP - MPLS"/>
    <s v="05/02/2024 12:46:57"/>
    <s v="05/02/2024 23:50:00"/>
    <s v="EMPRESA: TIWS CHILE II SPA_x000a_CÓDIGO DE SERVICIO: _x000a_DIRECCIÓN: Av. Presidente Prieto #226, Paine, Santiago_x000a_NOMBRE DE QUIEN REPORTA: Roxana Mateluna Martínez_x000a_TELÉFONO DE QUIEN REPORTA: 961887911_x000a_NOMBRE DE CONTACTO EN TERRENO: Roxana Mateluna_x000a_PROBLEMA: Se requ"/>
    <m/>
    <d v="1899-12-30T02:28:28"/>
    <d v="1899-12-30T02:41:13"/>
    <d v="1899-12-30T00:12:45"/>
    <s v=""/>
    <x v="1"/>
  </r>
  <r>
    <s v="INC000002596189"/>
    <s v="HOSTING VIRTUAL"/>
    <x v="7"/>
    <s v="OPERACION N1"/>
    <s v="SEBASTIAN I ACUÑA GUZMAN"/>
    <s v="tct_sacuna"/>
    <s v="4-Menor/Localizado"/>
    <s v="4-Baja"/>
    <s v="Baja"/>
    <s v="Requerimiento de Cliente"/>
    <s v="TELEFONICA EMPRESAS DE CHILE SA"/>
    <s v="Revisión reporte de filesystem"/>
    <s v="05/02/2024 10:19:04"/>
    <s v="05/02/2024 10:20:01"/>
    <x v="0"/>
    <s v="TI"/>
    <s v="SISTEMAS OPERATIVOS"/>
    <s v="05/02/2024 15:40:58"/>
    <s v="05/02/2024 23:50:00"/>
    <s v="Se revisan filesystem alarmados en reprote correspondiente."/>
    <s v="No se realizarán más gestiones sobre este folio, cierre ok."/>
    <d v="1899-12-30T00:00:00"/>
    <d v="1899-12-30T00:00:00"/>
    <d v="1899-12-30T00:00:00"/>
    <s v=""/>
    <x v="1"/>
  </r>
  <r>
    <s v="INC000002596240"/>
    <s v="SAP"/>
    <x v="9"/>
    <s v="CLOUD SAP HANA"/>
    <s v="NICOLAS A SAAVEDRA EGUILUZ"/>
    <s v="tct_nsaave"/>
    <s v="4-Menor/Localizado"/>
    <s v="4-Baja"/>
    <s v="Baja"/>
    <s v="Requerimiento de Cliente"/>
    <s v="TELEFONICA EMPRESAS DE CHILE SA"/>
    <s v="Checklist Diario Clientes 05.02.24"/>
    <s v="05/02/2024 10:07:27"/>
    <s v="05/02/2024 10:08:35"/>
    <x v="0"/>
    <s v="Service"/>
    <s v="Internal"/>
    <s v="05/02/2024 10:09:01"/>
    <s v="05/02/2024 23:50:00"/>
    <s v="Se realiza Checklist Diario de los clientes; _x000a_HDC_x000a_NUTRISCO"/>
    <s v="Se realiza Checklist Diario de los clientes; _x000a_HDC_x000a_NUTRISCO"/>
    <d v="1899-12-30T00:00:00"/>
    <d v="1899-12-30T00:01:34"/>
    <d v="1899-12-30T00:01:34"/>
    <s v=""/>
    <x v="1"/>
  </r>
  <r>
    <s v="INC000002596244"/>
    <s v="VPN IP - MPLS"/>
    <x v="9"/>
    <s v="GESTION HD"/>
    <s v="NICOLAS A SAAVEDRA EGUILUZ"/>
    <s v="frp_pcamay"/>
    <s v="3-Moderado/Limitado"/>
    <s v="3-Medio"/>
    <s v="Media"/>
    <s v="Requerimiento de Cliente"/>
    <s v="NUTRISCO CHILE SA"/>
    <s v="HD/RV: Creación Usuario SAP QAS"/>
    <s v="05/02/2024 10:19:09"/>
    <s v="05/02/2024 10:20:13"/>
    <x v="0"/>
    <s v="Service"/>
    <s v="Internal"/>
    <s v="05/02/2024 11:38:10"/>
    <s v="05/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He creado el usuario XMIRANDA según lo solicitado."/>
    <d v="1899-12-30T00:00:00"/>
    <d v="1899-12-30T01:19:01"/>
    <d v="1899-12-30T01:19:01"/>
    <s v=""/>
    <x v="1"/>
  </r>
  <r>
    <s v="INC000002596262"/>
    <s v="HOUSING"/>
    <x v="13"/>
    <s v="BELIEVE"/>
    <s v="CRISTOPHER MALDONADO ROMERO"/>
    <s v="frp_dvilca"/>
    <s v="3-Moderado/Limitado"/>
    <s v="3-Medio"/>
    <s v="Media"/>
    <s v="Requerimiento de Cliente"/>
    <s v="TELEFONICA EMPRESAS DE CHILE SA"/>
    <s v="GESTION DATACENTER/ ACCESOS /TELEFONICA EMPRESAS DE CHILE SA"/>
    <s v="05/02/2024 10:41:15"/>
    <s v="05/02/2024 10:47:41"/>
    <x v="0"/>
    <s v="COMUNICACIONES"/>
    <s v="VPN IP - MPLS"/>
    <s v="05/02/2024 11:30:33"/>
    <s v="05/02/2024 23:50:00"/>
    <s v="EMPRESA:TELEFONICA EMPRESAS DE CHILE SA_x000a_CÓDIGO DE SERVICIO: _x000a_DIRECCIÓN:Av. Apoquindo #7071, Las Condes, Santiago_x000a_NOMBRE DE QUIEN REPORTA:Eduardo Farías (Nabiax)_x000a_TELÉFONO DE QUIEN REPORTA:992982563_x000a_NOMBRE DE CONTACTO EN TERRENO: _x000a_PROBLEMA:_x000a_REUNION DE OBRA"/>
    <s v="Se efectúa contacto con cliente: N/A_x000a_Teléfono de contacto: N/A_x000a_Acciones realizadas: Acceso autorizado para personal descrito en plantilla_x000a_Solución paliativa o definitiva: N/A_x000a_Acciones de Mejora, Recomendaciones: N/A_x000a_Causa Raíz: N/A"/>
    <d v="1899-12-30T00:36:11"/>
    <d v="1899-12-30T00:49:18"/>
    <d v="1899-12-30T00:13:07"/>
    <s v=""/>
    <x v="1"/>
  </r>
  <r>
    <s v="INC000002596344"/>
    <s v="HOSTING VIRTUAL"/>
    <x v="6"/>
    <s v="DUOC TICKET AUTOMATICO"/>
    <s v="ALEJANDRO ACEVEDO VALENZUELA"/>
    <s v="frp_lmosqu"/>
    <s v="4-Menor/Localizado"/>
    <s v="4-Baja"/>
    <s v="Baja"/>
    <s v="Requerimiento de Cliente"/>
    <s v="FUNDACION INSTITUTO PROFESIONAL DUOC UC"/>
    <s v="DUOC  | REQ  |  Solicitud lista de usuarios sin inicio de sesión"/>
    <s v="05/02/2024 12:56:05"/>
    <s v="05/02/2024 12:59:32"/>
    <x v="0"/>
    <s v="CDP ANTIGUO 1"/>
    <s v="CDP ANTIGUO 2"/>
    <s v="05/02/2024 16:25:12"/>
    <s v="0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adjunta listado de usuarios sin conexión hace más de 100 dias. Con lo cual se cumple condición sobre cuentas creadas en Nov 2023."/>
    <d v="1899-12-30T00:01:08"/>
    <d v="1899-12-30T03:29:07"/>
    <d v="1899-12-30T03:27:59"/>
    <s v=""/>
    <x v="1"/>
  </r>
  <r>
    <s v="INC000002596355"/>
    <s v="HOUSING"/>
    <x v="14"/>
    <s v="BELIEVE"/>
    <s v="SEBASTIAN A JARA VIDAL"/>
    <s v="frp_xgambo"/>
    <s v="3-Moderado/Limitado"/>
    <s v="3-Medio"/>
    <s v="Media"/>
    <s v="Requerimiento de Cliente"/>
    <s v="NCG SERVICIOS S.A."/>
    <s v="GESTION DATACENTER/ ACCESOS / NCG SERVICIOS S.A."/>
    <s v="05/02/2024 13:24:32"/>
    <s v="05/02/2024 13:26:41"/>
    <x v="0"/>
    <s v="COMUNICACIONES"/>
    <s v="VPN IP - MPLS"/>
    <s v="05/02/2024 13:45:38"/>
    <s v="05/02/2024 23:50:00"/>
    <s v="EMPRESA: NCG SERVICIOS S.A._x000a_CÓDIGO DE SERVICIO: _x000a_DIRECCIÓN:Calle San Martin #50, Santiago Centro, Santiago_x000a_NOMBRE DE QUIEN REPORTA:Alfredo Naranjo_x000a_TELÉFONO DE QUIEN REPORTA:  994479877_x000a_NOMBRE DE CONTACTO EN TERRENO: _x000a_REQUERIMIENTO : Inspección Visual Rac"/>
    <m/>
    <d v="1899-12-30T00:07:01"/>
    <d v="1899-12-30T00:21:06"/>
    <d v="1899-12-30T00:14:05"/>
    <s v=""/>
    <x v="1"/>
  </r>
  <r>
    <s v="INC000002596403"/>
    <s v="VPN IP - MPLS"/>
    <x v="3"/>
    <s v="GESTION HD"/>
    <s v="PABLO N OLIVA ALARCON"/>
    <s v="frp_fpetro"/>
    <s v="3-Moderado/Limitado"/>
    <s v="3-Medio"/>
    <s v="Media"/>
    <s v="Requerimiento de Cliente"/>
    <s v="XINERGIA LABORAL S A"/>
    <s v="HD/_x000a_Clonar VM 192.168.190.4 Xinerlink-SQL"/>
    <s v="05/02/2024 16:24:43"/>
    <s v="05/02/2024 16:27:02"/>
    <x v="0"/>
    <s v="CDP ANTIGUO 1"/>
    <s v="CDP ANTIGUO 2"/>
    <s v="06/02/2024 17:14:30"/>
    <s v="06/02/2024 23:50:00"/>
    <s v="PREVENTIVO: NO_x000a_CODIGO DE SERVICIO: _x000a_DIRECCION:_x000a_QUIEN REPORTA:_x000a_CONTACTO EN TERRENO:_x000a__x000a_REQUERIMIENTO:_x000a__x000a_Buenas tardes, junto con saludar solicitamos su apoyo en la clonación de_x000a_la máquina 192.168.190.4, esta debe quedar renombrada como_x000a_Xinerlink-SQL-Dev, tam"/>
    <s v="FASE RESOLUCIÓN Y RECUPERACIÓN_x000a__x000a_Se efectúa contacto con cliente: NA_x000a__x000a_Teléfono de contacto: Na_x000a__x000a_Acciones realizadas: Personal de implantacion toma el caso, y asigna el espacio requerido_x000a__x000a_Solución paliativa o definitiva: paliativa_x000a__x000a_Acciones de Mejora, Reco"/>
    <d v="1899-12-30T14:49:20"/>
    <d v="1899-12-31T00:49:47"/>
    <d v="1899-12-30T10:00:27"/>
    <s v=""/>
    <x v="1"/>
  </r>
  <r>
    <s v="INC000002596453"/>
    <s v="HOUSING"/>
    <x v="11"/>
    <s v="APQ ACCESOS"/>
    <s v="JOSE G MARQUEZ MARCANO"/>
    <s v="tct_josmam"/>
    <s v="4-Menor/Localizado"/>
    <s v="4-Baja"/>
    <s v="Baja"/>
    <s v="Requerimiento de Cliente"/>
    <s v="TELEFONICA EMPRESAS DE CHILE SA"/>
    <s v="TOMA DE ALARMAS DE CLIENTES"/>
    <s v="05/02/2024 11:13:27"/>
    <s v="05/02/2024 11:14:16"/>
    <x v="0"/>
    <s v="CDP ANTIGUO 1"/>
    <s v="CDP ANTIGUO 2"/>
    <s v="05/02/2024 11:15:27"/>
    <s v="05/02/2024 23:50:00"/>
    <s v="TOMA DE ALARMAS DE CLIENTES"/>
    <s v="TOMA DE ALARMAS REALIZADAS"/>
    <d v="1899-12-30T00:00:56"/>
    <d v="1899-12-30T00:02:00"/>
    <d v="1899-12-30T00:01:04"/>
    <s v=""/>
    <x v="1"/>
  </r>
  <r>
    <s v="INC000002596480"/>
    <s v="INFRAESTRUCTURA DC"/>
    <x v="2"/>
    <s v="APQ ACCESOS"/>
    <s v="JONATHAN A MARQUEZ ASTENGO"/>
    <s v="tct_jmarqu"/>
    <s v="4-Menor/Localizado"/>
    <s v="4-Baja"/>
    <s v="Baja"/>
    <s v="Requerimiento de Red"/>
    <s v="TELEFONICA CYBERSECURITY TECH CHILE SPA"/>
    <s v="SUPERVISION CELULOSA ARAUCO/CRQ 81351"/>
    <s v="05/02/2024 11:28:57"/>
    <s v="05/02/2024 11:32:22"/>
    <x v="0"/>
    <s v="CDP ANTIGUO 1"/>
    <s v="CDP ANTIGUO 2"/>
    <s v="06/02/2024 9:44:52"/>
    <s v="06/02/2024 23:50:00"/>
    <s v="PREVENTIVO: NO_x000a_CÓDIGO DE SERVICIO: INC000002596480_x000a_DIRECCIÓN:  DCSM_x000a_QUIEN REPORTA: RENE VILLEGAS_x000a_CONTACTO EN TERRENO: DC OPERADOR N1_x000a_PROBLEMA: SUPERVISION CRQ_x000a_REQUERIMIENTO: INGRESO DE EQUIPOS"/>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x v="0"/>
  </r>
  <r>
    <s v="INC000002596485"/>
    <s v="HOUSING"/>
    <x v="13"/>
    <s v="ADMINISTRADORES RESIDENTES"/>
    <s v="CRISTOPHER MALDONADO ROMERO"/>
    <s v="frp_jugonz"/>
    <s v="3-Moderado/Limitado"/>
    <s v="3-Medio"/>
    <s v="Media"/>
    <s v="Requerimiento de Cliente"/>
    <s v="TELEFONICA EMPRESAS DE CHILE SA"/>
    <s v="GESTION DATACENTER/ ACCESOS / TELEFONICA EMPRESAS DE CHILE SA"/>
    <s v="05/02/2024 11:37:10"/>
    <s v="05/02/2024 11:45:05"/>
    <x v="0"/>
    <s v="COMUNICACIONES"/>
    <s v="VPN IP - MPLS"/>
    <s v="05/02/2024 12:29:57"/>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 _x000a_Acciones realizadas: Accesos autorizados para personal descrito en planillas_x000a_Solución paliativa o definitiva: N/A_x000a_Acciones de Mejora, Recomendaciones: N/A_x000a_Causa Raíz: N/A"/>
    <d v="1899-12-30T00:38:19"/>
    <d v="1899-12-30T00:52:47"/>
    <d v="1899-12-30T00:14:28"/>
    <s v=""/>
    <x v="1"/>
  </r>
  <r>
    <s v="INC000002596489"/>
    <s v="HOUSING"/>
    <x v="13"/>
    <s v="ADMINISTRADORES RESIDENTES"/>
    <s v="CRISTOPHER MALDONADO ROMERO"/>
    <s v="frp_jugonz"/>
    <s v="3-Moderado/Limitado"/>
    <s v="3-Medio"/>
    <s v="Media"/>
    <s v="Requerimiento de Cliente"/>
    <s v="TELEFONICA EMPRESAS DE CHILE SA"/>
    <s v="GESTION DATACENTER/ ACCESOS / TELEFONICA EMPRESAS DE CHILE SA"/>
    <s v="05/02/2024 11:38:43"/>
    <s v="05/02/2024 11:45:38"/>
    <x v="0"/>
    <s v="COMUNICACIONES"/>
    <s v="VPN IP - MPLS"/>
    <s v="05/02/2024 12:33:33"/>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_x000a_Acciones realizadas: Accesos autorizados para personal descrito en planillas_x000a_Solución paliativa o definitiva: N/A_x000a_Acciones de Mejora, Recomendaciones: N/A_x000a_Causa Raíz: N/A"/>
    <d v="1899-12-30T00:41:40"/>
    <d v="1899-12-30T00:54:50"/>
    <d v="1899-12-30T00:13:10"/>
    <s v=""/>
    <x v="1"/>
  </r>
  <r>
    <s v="INC000002596510"/>
    <s v="TICKET-INTELIGENTE"/>
    <x v="3"/>
    <s v="GESTION TI"/>
    <s v="MOISES E MONTERO RAMOS"/>
    <s v="USR_TSIGHT"/>
    <s v="1-Extenso/Generalizado"/>
    <s v="4-Baja"/>
    <s v="Baja"/>
    <s v="Incidente de Cliente"/>
    <s v="FUNDACION INSTITUTO PROFESIONAL DUOC UC"/>
    <s v="fiprdu01 - ilo_pmontt TICKET AUTOMATICO"/>
    <s v="05/02/2024 11:48:19"/>
    <s v="05/02/2024 11:48:19"/>
    <x v="0"/>
    <s v="TRUESIGHT"/>
    <s v="TRUESIGHT"/>
    <s v="05/02/2024 15:59:28"/>
    <s v="05/02/2024 23:50:00"/>
    <s v="PREVENTIVO=SI_x000a_CODIGO DE SERVICIO=ILO_PMONTT_x000a_DIRECCION=NULL_x000a_CIUDAD=NULL_x000a_COMUNA LOCAL=_x000a_REGION=NULL_x000a_QUIEN REPORTA=Ticket automático_x000a_CONTACTO EN TERRENO=_x000a_PROBLEMA=Node FIPRDU01 - ILO_PMONTT is Down_x000a_REQUERIMIENTO=_x000a_EQUIPOS ENERGIZADO O REINICIADO=_x000a_HORARIO DE A"/>
    <s v="Se efectúa contacto con cliente: N/A_x000a_Teléfono de contacto: N/A_x000a_Acciones realizadas: Equipo no es administrado por telefonica, favor derivar _x000a_Solución paliativa o definitiva: definitiva_x000a_Acciones de Mejora, Recomendaciones: N/A_x000a_Causa Raíz:N/A"/>
    <d v="1899-12-30T01:53:11"/>
    <d v="1899-12-30T04:11:09"/>
    <d v="1899-12-30T02:17:58"/>
    <s v="Cumplido"/>
    <x v="0"/>
  </r>
  <r>
    <s v="INC000002596547"/>
    <s v="HOUSING"/>
    <x v="13"/>
    <s v="ADMINISTRADORES RESIDENTES"/>
    <s v="CRISTOPHER MALDONADO ROMERO"/>
    <s v="frp_jugonz"/>
    <s v="3-Moderado/Limitado"/>
    <s v="3-Medio"/>
    <s v="Media"/>
    <s v="Requerimiento de Cliente"/>
    <s v="HDI SEGUROS S A"/>
    <s v="GESTION DATACENTER/ ACCESOS / HDI SEGUROS S A"/>
    <s v="05/02/2024 12:27:02"/>
    <s v="05/02/2024 12:29:45"/>
    <x v="0"/>
    <s v="COMUNICACIONES"/>
    <s v="VPN IP - MPLS"/>
    <s v="05/02/2024 12:43:08"/>
    <s v="05/02/2024 23:50:00"/>
    <s v="EMPRESA: HDI SEGUROS S A_x000a_CÓDIGO DE SERVICIO: _x000a_DIRECCIÓN: Av. Apoquindo #7071, Las Condes, Santiago_x000a_NOMBRE DE QUIEN REPORTA: Operador DataCenter Sites_x000a_TELÉFONO DE QUIEN REPORTA: +56 2 22025776 / +56 9 81290517_x000a_NOMBRE DE CONTACTO EN TERRENO: Álvaro Ulloa F"/>
    <s v="Se efectúa contacto con cliente: N/A_x000a_Teléfono de contacto: N/A_x000a_Acciones realizadas: Accesos autorizados para personal descrito en planilla_x000a_Solución paliativa o definitiva: N/A_x000a_Acciones de Mejora, Recomendaciones: N/A_x000a_Causa Raíz: N/A"/>
    <d v="1899-12-30T00:00:00"/>
    <d v="1899-12-30T00:16:06"/>
    <d v="1899-12-30T00:16:06"/>
    <s v=""/>
    <x v="1"/>
  </r>
  <r>
    <s v="INC000002596591"/>
    <s v="RED INTERNA"/>
    <x v="10"/>
    <s v="APQ ACCESOS"/>
    <s v="CRISTOPHER MALDONADO ROMERO"/>
    <s v="tct_cmaldo"/>
    <s v="4-Menor/Localizado"/>
    <s v="4-Baja"/>
    <s v="Baja"/>
    <s v="Requerimiento de Red"/>
    <s v="TELEFONICA EMPRESAS DE CHILE SA"/>
    <s v="RONDA TOMA DE TEMPERATURAS SALAS TIC"/>
    <s v="05/02/2024 13:04:42"/>
    <s v="05/02/2024 13:18:17"/>
    <x v="0"/>
    <s v="CDP ANTIGUO 1"/>
    <s v="CDP ANTIGUO 2"/>
    <s v="05/02/2024 13:31:56"/>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x v="0"/>
  </r>
  <r>
    <s v="INC000002596599"/>
    <s v="TICKET-INTELIGENTE"/>
    <x v="7"/>
    <s v="GESTION TI"/>
    <s v="SEBASTIAN I ACUÑA GUZMAN"/>
    <s v="USR_TSIGHT"/>
    <s v="1-Extenso/Generalizado"/>
    <s v="4-Baja"/>
    <s v="Baja"/>
    <s v="Incidente de Cliente"/>
    <s v="TELEFONICA EMPRESAS DE CHILE SA"/>
    <s v="prod-ar-apirest01 TICKET AUTOMATICO"/>
    <s v="05/02/2024 13:08:03"/>
    <s v="05/02/2024 13:08:03"/>
    <x v="0"/>
    <s v="TI"/>
    <s v="SISTEMAS OPERATIVOS"/>
    <s v="05/02/2024 15:38:00"/>
    <s v="05/02/2024 23:50:00"/>
    <s v="PREVENTIVO=SI_x000a_CODIGO DE SERVICIO=prod-ar-apirest01_x000a_DIRECCION=DC_x000a_CIUDAD=SANTIAGO_x000a_COMUNA LOCAL=_x000a_REGION=REGIÃ“N METROPOLITANA DE SANTIAGO_x000a_QUIEN REPORTA=Ticket automático_x000a_CONTACTO EN TERRENO=_x000a_PROBLEMA=High RAM Usage Alert for Node RMDY - prod_ar_apirest01_x000a_RE"/>
    <s v="Se revisa el servidor alarmado, encontrando que el alto consumo de memoria corresponde a procesos Java, como se ve en la siguiente imagen._x000a__x000a_No se ven problemas de rendimiento en el servidor producido por la alarma reportada."/>
    <d v="1899-12-30T01:22:38"/>
    <d v="1899-12-30T02:29:57"/>
    <d v="1899-12-30T01:07:19"/>
    <s v="Cumplido"/>
    <x v="0"/>
  </r>
  <r>
    <s v="INC000002596624"/>
    <s v="VPN IP - MPLS"/>
    <x v="9"/>
    <s v="GESTION HD"/>
    <s v="EWALD R GALAZ MILLALEO"/>
    <s v="frp_fpetro"/>
    <s v="3-Moderado/Limitado"/>
    <s v="3-Medio"/>
    <s v="Media"/>
    <s v="Requerimiento de Cliente"/>
    <s v="ACMA S.A."/>
    <s v="REQ/_x000a_RE: ACMA - RE: envio repetitivo de oc"/>
    <s v="05/02/2024 12:35:55"/>
    <s v="05/02/2024 12:39:21"/>
    <x v="0"/>
    <s v="Service"/>
    <s v="Internal"/>
    <s v="06/02/2024 14:10:53"/>
    <s v="06/02/2024 23:50:00"/>
    <s v="PREVENTIVO: NO_x000a_CODIGO DE SERVICIO: _x000a_DIRECCION:_x000a_QUIEN REPORTA:_x000a_CONTACTO EN TERRENO:_x000a__x000a_REQUERIMIENTO:_x000a__x000a__x000a__x000a_Se ha procedido abrir la conexión remota para el sistema ERP QAS (ACQ) y_x000a_agregar los datos del usuario enviado al área segura._x000a__x000a_EQUIPOS ENERGIZADO/REINI"/>
    <s v="Estimados,_x000a__x000a_Se adjunta correo de respuesta enviada al cliente._x000a__x000a_Saludos."/>
    <d v="1899-12-30T16:55:44"/>
    <d v="1899-12-31T01:34:58"/>
    <d v="1899-12-30T08:39:14"/>
    <s v=""/>
    <x v="1"/>
  </r>
  <r>
    <s v="INC000002596693"/>
    <s v="MONITOREO"/>
    <x v="4"/>
    <s v="SM OPERACIONES"/>
    <s v="GONZALO MENDOZA MARTINEZ"/>
    <s v="tct_decruz"/>
    <s v="4-Menor/Localizado"/>
    <s v="2-Alta"/>
    <s v="Media"/>
    <s v="Requerimiento de Cliente"/>
    <s v="TELEFONICA GLOBAL TECHNOLOGY S.A.AGENCIA EN CHILE"/>
    <s v="ALERTAS DE MONITOREO"/>
    <s v="05/02/2024 15:51:24"/>
    <s v="05/02/2024 15:55:17"/>
    <x v="0"/>
    <s v="TRUESIGHT"/>
    <s v="TRUESIGHT"/>
    <s v="07/02/2024 16:48:07"/>
    <s v="07/02/2024 23:50:00"/>
    <s v="Nombre Alerta_x0009_Nodo Afectado_x0009_Objeto Afectado_x0009_Tipo de Objeto_x0009_ Direccion IP_x000a__x000a_GestionEventos_AlertaUPDOWN_Server_Principal_x0009_FIPRDU01 - DCACDVALPO1_x0009_FIPRDU01 - DCACDVALPO1_x0009_Node_x0009_10.20.8.11_x000a__x000a_GestionEventos_AlertaUPDOWN_Server_Principal_x0009_GPSCHI01 - LNPRWS_GPS04_x0009_GPS"/>
    <s v="FASE RESOLUCIÓN Y RECUPERACIÓN_x000a__x000a_Se efectúa contacto con cliente: GPS Pablo Meza_x000a__x000a_Teléfono de contacto: nn_x000a__x000a_Acciones realizadas: Se eliminan alertas en caso de ser necesario. Se escalan servidores caídos a cliente y se normalizan servidores funcionales."/>
    <d v="1899-12-30T00:00:00"/>
    <d v="1899-12-30T00:00:00"/>
    <d v="1899-12-30T00:00:00"/>
    <s v=""/>
    <x v="1"/>
  </r>
  <r>
    <s v="INC000002596714"/>
    <s v="HOUSING"/>
    <x v="14"/>
    <s v="BELIEVE"/>
    <s v="SEBASTIAN A JARA VIDAL"/>
    <s v="frp_jcarri"/>
    <s v="3-Moderado/Limitado"/>
    <s v="3-Medio"/>
    <s v="Media"/>
    <s v="Requerimiento de Cliente"/>
    <s v="FUNDACION EDUCACIONAL PARA EL DESARROLLO INTEGRAL DEL MENOR"/>
    <s v="GESTION DATACENTER/ ACCESOS /FUNDACION EDUCACIONAL PARA EL DESARROLLO INTEGRAL DEL MENOR"/>
    <s v="05/02/2024 12:18:26"/>
    <s v="05/02/2024 12:20:20"/>
    <x v="0"/>
    <s v="COMUNICACIONES"/>
    <s v="VPN IP - MPLS"/>
    <s v="05/02/2024 12:44:14"/>
    <s v="05/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m/>
    <d v="1899-12-30T00:03:06"/>
    <d v="1899-12-30T00:25:48"/>
    <d v="1899-12-30T00:22:42"/>
    <s v=""/>
    <x v="1"/>
  </r>
  <r>
    <s v="INC000002596723"/>
    <s v="HOUSING"/>
    <x v="8"/>
    <s v="BELIEVE"/>
    <s v="FERNEY D GARZON PEÑA"/>
    <s v="frp_jcarri"/>
    <s v="3-Moderado/Limitado"/>
    <s v="3-Medio"/>
    <s v="Media"/>
    <s v="Requerimiento de Cliente"/>
    <s v="FORUM SERVICIOS FINANCIEROS SA"/>
    <s v="GESTION DATACENTER/ ACCESOS /FORUM SERVICIOS FINANCIEROS SA"/>
    <s v="05/02/2024 12:50:37"/>
    <s v="05/02/2024 12:52:02"/>
    <x v="0"/>
    <s v="COMUNICACIONES"/>
    <s v="VPN IP - MPLS"/>
    <s v="05/02/2024 17:15:31"/>
    <s v="05/02/2024 23:50:00"/>
    <s v="EMPRESA:FORUM SERVICIOS FINANCIEROS SA_x000a_CÓDIGO DE SERVICIO: _x000a_DIRECCIÓN:AV. Presidente Prieto #226, Paine, Santiago_x000a_NOMBRE DE QUIEN REPORTA:Roxana Jara _x000a_TELÉFONO DE QUIEN REPORTA:9 94372663_x000a_NOMBRE DE CONTACTO EN TERRENO: _x000a_REQUERIMIENTO: Se requiere accesos"/>
    <m/>
    <d v="1899-12-30T04:08:09"/>
    <d v="1899-12-30T04:24:54"/>
    <d v="1899-12-30T00:16:45"/>
    <s v=""/>
    <x v="1"/>
  </r>
  <r>
    <s v="INC000002596803"/>
    <s v="RED INTERNA"/>
    <x v="6"/>
    <s v="APQ ACCESOS"/>
    <s v="GIOVANNI D ROCCO VALENZUELA"/>
    <s v="tct_javcac"/>
    <s v="4-Menor/Localizado"/>
    <s v="4-Baja"/>
    <s v="Baja"/>
    <s v="Requerimiento de Cliente"/>
    <s v="TELEFONICA CYBERSECURITY TECH CHILE SPA"/>
    <s v="Creación de cuentas"/>
    <s v="05/02/2024 14:41:10"/>
    <s v="05/02/2024 14:43:16"/>
    <x v="0"/>
    <s v="CDP ANTIGUO 1"/>
    <s v="CDP ANTIGUO 2"/>
    <s v="08/02/2024 10:03:33"/>
    <s v="08/02/2024 23:50:00"/>
    <s v="OBSERVACION: habilitación de cuentas para en gestor documental._x000a__x000a_URL:  http://10.66.36.5:91/sites/ssd/servicios/Operaciones/SitePages/Home.aspx_x000a__x000a__x000a_DATOS DE OPERADORES:_x000a__x000a_NOMBRE: Jonathan Alexis _x0009_Marquez_x0009_Astengo_x0009__x000a_RUT : 17483015-0 _x000a_CORREO CORPORATIVO: jonath"/>
    <s v="se envian credenciales segun lo solciitado en folio para gestor documental"/>
    <d v="1899-12-30T00:00:00"/>
    <d v="1899-12-30T00:00:00"/>
    <d v="1899-12-30T00:00:00"/>
    <s v=""/>
    <x v="1"/>
  </r>
  <r>
    <s v="INC000002596888"/>
    <s v="COMUNICACIONES"/>
    <x v="6"/>
    <s v="GESTION PLATAFORMA CLIENTES"/>
    <s v="ALEJANDRO ACEVEDO VALENZUELA"/>
    <s v="lmolcont"/>
    <s v="3-Moderado/Limitado"/>
    <s v="3-Medio"/>
    <s v="Media"/>
    <s v="Requerimiento de Cliente"/>
    <s v="TELEFONICA EMPRESAS DE CHILE SA"/>
    <s v="REINICIO PASSWORD VPN"/>
    <s v="05/02/2024 14:17:50"/>
    <s v="05/02/2024 14:17:50"/>
    <x v="0"/>
    <s v="PLATAFORMAS"/>
    <s v="REMEDY EMPRESAS"/>
    <s v="05/02/2024 15:52:50"/>
    <s v="05/02/2024 23:50:00"/>
    <s v="FAVOR REINICIAR PASSWORD VPN DE LOS SIGUIENTES USUARIOS: _x000a__x000a_p.bhernandez - enviar password al siguiente correo = brany.hernandez@movistar.cl_x000a__x000a_Slds.,_x000a__x000a_Luis Molina."/>
    <s v="Buen día. Password reiniciada"/>
    <d v="1899-12-30T00:00:00"/>
    <d v="1899-12-30T01:35:00"/>
    <d v="1899-12-30T01:35:00"/>
    <s v=""/>
    <x v="1"/>
  </r>
  <r>
    <s v="INC000002597035"/>
    <s v="RED INTERNA"/>
    <x v="10"/>
    <s v="APQ ACCESOS"/>
    <s v="CRISTOPHER MALDONADO ROMERO"/>
    <s v="tct_cmaldo"/>
    <s v="4-Menor/Localizado"/>
    <s v="4-Baja"/>
    <s v="Baja"/>
    <s v="Requerimiento de Red"/>
    <s v="TELEFONICA EMPRESAS DE CHILE SA"/>
    <s v="RONDA TOMA DE TEMPERATURAS SALAS TIC"/>
    <s v="05/02/2024 16:02:37"/>
    <s v="05/02/2024 16:03:49"/>
    <x v="0"/>
    <s v="CDP ANTIGUO 1"/>
    <s v="CDP ANTIGUO 2"/>
    <s v="05/02/2024 16:54:20"/>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x v="0"/>
  </r>
  <r>
    <s v="INC000002597089"/>
    <s v="HOSTING VIRTUAL"/>
    <x v="6"/>
    <s v="SISTEMA OPERATIVO MICROSOFT"/>
    <s v="PAUL A SEPULVEDA ALVAREZ"/>
    <s v="tct_psepul"/>
    <s v="4-Menor/Localizado"/>
    <s v="4-Baja"/>
    <s v="Baja"/>
    <s v="Requerimiento de Cliente"/>
    <s v="TELEFONICA GLOBAL TECHNOLOGY S.A.AGENCIA EN CHILE"/>
    <s v="c4-tic-cl paine unir a dominio nuevo servidor"/>
    <s v="05/02/2024 18:24:05"/>
    <s v="05/02/2024 18:25:11"/>
    <x v="0"/>
    <s v="TI"/>
    <s v="SISTEMAS OPERATIVOS"/>
    <s v="05/02/2024 18:30:35"/>
    <s v="05/02/2024 23:50:00"/>
    <s v="se procedió a subir el nuevo servidor como controlador de dominio en tic.cl._x000a_En este despliegue se añadió la configuración del certificado necesario para que la conexión ldap por el puerto 636 sea segura, según los requerimientos de vcenter._x000a_El workaroun"/>
    <s v="se procedió a subir el nuevo servidor como controlador de dominio en tic.cl._x000a_En este despliegue se añadió la configuración del certificado necesario para que la conexión ldap por el puerto 636 sea segura, según los requerimientos de vcenter._x000a_El workaroun"/>
    <d v="1899-12-30T00:00:00"/>
    <d v="1899-12-30T00:06:30"/>
    <d v="1899-12-30T00:06:30"/>
    <s v=""/>
    <x v="1"/>
  </r>
  <r>
    <s v="INC000002597090"/>
    <s v="HOSTING VIRTUAL"/>
    <x v="6"/>
    <s v="SISTEMA OPERATIVO MICROSOFT"/>
    <s v="PAUL A SEPULVEDA ALVAREZ"/>
    <s v="tct_psepul"/>
    <s v="4-Menor/Localizado"/>
    <s v="4-Baja"/>
    <s v="Baja"/>
    <s v="Requerimiento de Cliente"/>
    <s v="TELEFONICA GLOBAL TECHNOLOGY S.A.AGENCIA EN CHILE"/>
    <s v="Solarwinds - actualizar inventario"/>
    <s v="05/02/2024 18:25:40"/>
    <s v="05/02/2024 18:26:38"/>
    <x v="0"/>
    <s v="TI"/>
    <s v="SISTEMAS OPERATIVOS"/>
    <s v="05/02/2024 18:30:10"/>
    <s v="05/02/2024 23:50:00"/>
    <s v="Nuevos servidores de plataforrma solarwinds a planilla_x000a_SW-POLL08-4WBU_x000a_SW-WEB01-jcYZ_x000a_SW-POLL11-hrhw_x000a_SW-CORE01-atfZ_x000a_SW-DB01-1Vzm_x000a_SW-POLL02-tQIm_x000a_SW-POLL06-osuQ_x000a_SW-POLL07-MkUl_x000a_SW-POLL09-c6iw_x000a_SW-POLL10-b8U6_x000a_SW-POLL12-izi5_x000a_SW-POLL13-giwb_x000a_SW-WEB02-5DXm_x000a_SW-FCORE"/>
    <s v="Se realiza actualizacion de inventario incluyendo nuevos servidores solarrwinds"/>
    <d v="1899-12-30T00:00:00"/>
    <d v="1899-12-30T00:04:30"/>
    <d v="1899-12-30T00:04:30"/>
    <s v=""/>
    <x v="1"/>
  </r>
  <r>
    <s v="INC000002597091"/>
    <s v="HOSTING VIRTUAL"/>
    <x v="6"/>
    <s v="SISTEMA OPERATIVO MICROSOFT"/>
    <s v="PAUL A SEPULVEDA ALVAREZ"/>
    <s v="tct_psepul"/>
    <s v="4-Menor/Localizado"/>
    <s v="4-Baja"/>
    <s v="Baja"/>
    <s v="Requerimiento de Cliente"/>
    <s v="TELEFONICA GLOBAL TECHNOLOGY S.A.AGENCIA EN CHILE"/>
    <s v="ECERT - servidores apagados"/>
    <s v="05/02/2024 18:27:02"/>
    <s v="05/02/2024 18:27:52"/>
    <x v="0"/>
    <s v="TI"/>
    <s v="SISTEMAS OPERATIVOS"/>
    <s v="05/02/2024 18:31:04"/>
    <s v="05/02/2024 23:50:00"/>
    <s v="tengo estas alertas de servidores abajo, tienes alguna info de ellos?_x000a_EMNACE01 - SRV_WEB02 10.29.240.166_x000a_EMNACE01 - SRV_WEB01 _VM 10.29.240.22"/>
    <s v="Se valida servidores apagados segun requerimiento"/>
    <d v="1899-12-30T00:00:00"/>
    <d v="1899-12-30T00:04:02"/>
    <d v="1899-12-30T00:04:02"/>
    <s v=""/>
    <x v="1"/>
  </r>
  <r>
    <s v="INC000002597094"/>
    <s v="HOSTING VIRTUAL"/>
    <x v="6"/>
    <s v="SISTEMA OPERATIVO MICROSOFT"/>
    <s v="PAUL A SEPULVEDA ALVAREZ"/>
    <s v="tct_psepul"/>
    <s v="4-Menor/Localizado"/>
    <s v="4-Baja"/>
    <s v="Baja"/>
    <s v="Requerimiento de Cliente"/>
    <s v="TELEFONICA GLOBAL TECHNOLOGY S.A.AGENCIA EN CHILE"/>
    <s v="Sistema inventario - revision de JOB con fallas"/>
    <s v="05/02/2024 18:28:15"/>
    <s v="05/02/2024 18:29:25"/>
    <x v="0"/>
    <s v="TI"/>
    <s v="SISTEMAS OPERATIVOS"/>
    <s v="05/02/2024 18:32:04"/>
    <s v="05/02/2024 23:50:00"/>
    <s v="Falla en el paso 2 del JOB de sistema inventario que alimenta de datos de IP a la web"/>
    <s v="Se modifica prrocedimiento para limitar largo de IP a &lt;=15 lo que estaba dando problemas en la insercion de nuevas ip al sistema"/>
    <d v="1899-12-30T00:00:00"/>
    <d v="1899-12-30T00:03:49"/>
    <d v="1899-12-30T00:03:49"/>
    <s v=""/>
    <x v="1"/>
  </r>
  <r>
    <s v="INC000002597108"/>
    <s v="HOSTING VIRTUAL"/>
    <x v="6"/>
    <s v="SM OPERACIONES"/>
    <s v="RICARDO R GALLEGOS OYANEDER"/>
    <s v="tct_rgalle"/>
    <s v="4-Menor/Localizado"/>
    <s v="4-Baja"/>
    <s v="Baja"/>
    <s v="Requerimiento de Cliente"/>
    <s v="TELEFONICA GLOBAL TECHNOLOGY S.A.AGENCIA EN CHILE"/>
    <s v="Revisión con ing residente por desconeccion tarjeta de red programada para servidores deprecados"/>
    <s v="05/02/2024 16:33:51"/>
    <s v="05/02/2024 16:34:23"/>
    <x v="0"/>
    <s v="TI"/>
    <s v="SISTEMAS OPERATIVOS"/>
    <s v="05/02/2024 16:35:45"/>
    <s v="05/02/2024 23:50:00"/>
    <s v="Revisión con ing residente por desconeccion tarjeta de red programada para servidores deprecados"/>
    <s v="Revisión con ing residente por desconeccion tarjeta de red programada para servidores deprecados"/>
    <d v="1899-12-30T00:00:00"/>
    <d v="1899-12-30T00:01:54"/>
    <d v="1899-12-30T00:01:54"/>
    <s v=""/>
    <x v="1"/>
  </r>
  <r>
    <s v="INC000002597109"/>
    <s v="HOSTING VIRTUAL"/>
    <x v="6"/>
    <s v="SM OPERACIONES"/>
    <s v="RICARDO R GALLEGOS OYANEDER"/>
    <s v="tct_rgalle"/>
    <s v="4-Menor/Localizado"/>
    <s v="4-Baja"/>
    <s v="Baja"/>
    <s v="Requerimiento de Cliente"/>
    <s v="TELEFONICA GLOBAL TECHNOLOGY S.A.AGENCIA EN CHILE"/>
    <s v="Revisión gpo fondo pantalla con cliente duoc"/>
    <s v="05/02/2024 16:34:30"/>
    <s v="05/02/2024 16:34:45"/>
    <x v="0"/>
    <s v="TI"/>
    <s v="SISTEMAS OPERATIVOS"/>
    <s v="05/02/2024 16:39:55"/>
    <s v="05/02/2024 23:50:00"/>
    <s v="Revisión gpo fondo pantalla con cliente duoc"/>
    <s v="Revisión gpo fondo pantalla con cliente duoc"/>
    <d v="1899-12-30T00:00:00"/>
    <d v="1899-12-30T00:05:25"/>
    <d v="1899-12-30T00:05:25"/>
    <s v=""/>
    <x v="1"/>
  </r>
  <r>
    <s v="INC000002597111"/>
    <s v="HOSTING VIRTUAL"/>
    <x v="6"/>
    <s v="SM OPERACIONES"/>
    <s v="RICARDO R GALLEGOS OYANEDER"/>
    <s v="tct_rgalle"/>
    <s v="4-Menor/Localizado"/>
    <s v="4-Baja"/>
    <s v="Baja"/>
    <s v="Requerimiento de Cliente"/>
    <s v="TELEFONICA GLOBAL TECHNOLOGY S.A.AGENCIA EN CHILE"/>
    <s v="Sesión de trabajo migración licencias TEKLA entre servidores 2012 a 2022"/>
    <s v="05/02/2024 16:34:52"/>
    <s v="05/02/2024 16:35:08"/>
    <x v="0"/>
    <s v="TI"/>
    <s v="SISTEMAS OPERATIVOS"/>
    <s v="05/02/2024 16:40:40"/>
    <s v="05/02/2024 23:50:00"/>
    <s v="Sesión de trabajo migración licencias TEKLA entre servidores 2012 a 2022"/>
    <s v="Sesión de trabajo migración licencias TEKLA entre servidores 2012 a 2022"/>
    <d v="1899-12-30T00:00:00"/>
    <d v="1899-12-30T00:05:48"/>
    <d v="1899-12-30T00:05:48"/>
    <s v=""/>
    <x v="1"/>
  </r>
  <r>
    <s v="INC000002597128"/>
    <s v="VPN IP - MPLS"/>
    <x v="6"/>
    <s v="GESTION HD"/>
    <s v="RICARDO R GALLEGOS OYANEDER"/>
    <s v="frp_pcamay"/>
    <s v="3-Moderado/Limitado"/>
    <s v="3-Medio"/>
    <s v="Media"/>
    <s v="Requerimiento de Cliente"/>
    <s v="FUNDACION INSTITUTO PROFESIONAL DUOC UC"/>
    <s v="HD/Análisis parque administrado Cliente Duoc"/>
    <s v="05/02/2024 17:53:51"/>
    <s v="05/02/2024 17:55:35"/>
    <x v="0"/>
    <s v="CDP ANTIGUO 1"/>
    <s v="CDP ANTIGUO 2"/>
    <s v="08/02/2024 18:08:06"/>
    <s v="08/02/2024 23:50:00"/>
    <s v="PREVENTIVO: NO_x000a_CODIGO DE SERVICIO:_x000a_DIRECCION:_x000a_QUIEN REPORTA:56 9 9535 4350 Javier Andres Cuevas Flores_x000a_CONTACTO EN TERRENO:_x000a_PROBLEMA:_x000a_REQUERIMIENTO:avor crear requerimiento y asignar a @RICARDO RAUL GALLEGOS OYANEDER_x000a_análisis parque administrado Duoc_x000a__x000a_@D"/>
    <s v="Se envia informacion segun solicitud."/>
    <d v="1900-01-01T20:54:46"/>
    <d v="1900-01-02T00:14:15"/>
    <d v="1899-12-30T03:19:29"/>
    <s v=""/>
    <x v="1"/>
  </r>
  <r>
    <s v="INC000002597137"/>
    <s v="HOUSING"/>
    <x v="11"/>
    <s v="APQ ACCESOS"/>
    <s v="JOSE G MARQUEZ MARCANO"/>
    <s v="tct_josmam"/>
    <s v="4-Menor/Localizado"/>
    <s v="4-Baja"/>
    <s v="Baja"/>
    <s v="Requerimiento de Cliente"/>
    <s v="TELEFONICA EMPRESAS DE CHILE SA"/>
    <s v="SUPERVISION:  Certificación de Enlace de Fibra Oscura, CS k2130428"/>
    <s v="05/02/2024 18:25:29"/>
    <s v="05/02/2024 18:26:24"/>
    <x v="0"/>
    <s v="CDP ANTIGUO 1"/>
    <s v="CDP ANTIGUO 2"/>
    <s v="05/02/2024 18:27:46"/>
    <s v="05/02/2024 23:50:00"/>
    <s v="Certificación de Enlace de Fibra Oscura, CS k2130428"/>
    <s v="trabajo realizado"/>
    <d v="1899-12-30T00:01:07"/>
    <d v="1899-12-30T00:02:17"/>
    <d v="1899-12-30T00:01:10"/>
    <s v=""/>
    <x v="1"/>
  </r>
  <r>
    <s v="INC000002597142"/>
    <s v="HOUSING"/>
    <x v="11"/>
    <s v="APQ ACCESOS"/>
    <s v="JOSE G MARQUEZ MARCANO"/>
    <s v="tct_josmam"/>
    <s v="4-Menor/Localizado"/>
    <s v="4-Baja"/>
    <s v="Baja"/>
    <s v="Requerimiento de Cliente"/>
    <s v="TELEFONICA EMPRESAS DE CHILE SA"/>
    <s v="SUPERVISION: INSPECCION VISUAL DERCO"/>
    <s v="05/02/2024 18:33:04"/>
    <s v="05/02/2024 18:33:51"/>
    <x v="0"/>
    <s v="CDP ANTIGUO 1"/>
    <s v="CDP ANTIGUO 2"/>
    <s v="05/02/2024 18:35:00"/>
    <s v="05/02/2024 23:50:00"/>
    <s v="INSPECCION VISUAL DERCO"/>
    <s v="TRABAJO REALIZADO"/>
    <d v="1899-12-30T00:00:57"/>
    <d v="1899-12-30T00:01:56"/>
    <d v="1899-12-30T00:00:59"/>
    <s v=""/>
    <x v="1"/>
  </r>
  <r>
    <s v="INC000002597144"/>
    <s v="VPN IP - MPLS"/>
    <x v="5"/>
    <s v="GESTION HD"/>
    <s v="JOSE E ÑANCULEF CONTRERAS"/>
    <s v="frp_pcamay"/>
    <s v="3-Moderado/Limitado"/>
    <s v="3-Medio"/>
    <s v="Media"/>
    <s v="Requerimiento de Cliente"/>
    <s v="TELEFONICA GLOBAL TECHNOLOGY S.A.AGENCIA EN CHILE"/>
    <s v="HD/Revisión Eventos Sospechosos"/>
    <s v="05/02/2024 18:36:38"/>
    <s v="05/02/2024 18:38:50"/>
    <x v="0"/>
    <s v="CDP ANTIGUO 1"/>
    <s v="CDP ANTIGUO 2"/>
    <s v="07/02/2024 14:32:47"/>
    <s v="07/02/2024 23:50:00"/>
    <s v="PREVENTIVO: NO_x000a_CODIGO DE SERVICIO:_x000a_DIRECCION:_x000a_QUIEN REPORTA:Deiby Yoel Santoyo Monterola +56 9 9343 3681_x000a_CONTACTO EN TERRENO:_x000a_PROBLEMA:_x000a_REQUERIMIENTO:Por favor su acostumbrado apoyo en generar ticket de requerimiento y asignar a mi bandeja TELEFONICA GLO"/>
    <s v="Fase de resolución: Se realiza revisión y análisis de logs de logs en los firewall de los 3 DC que contienen los portales de VDC, detectando alertas e intentos de conexión a los portales con diferentes cuentas._x000a_Se efectúa contacto con cliente: Cliente In"/>
    <d v="1899-12-31T15:40:50"/>
    <d v="1899-12-31T19:56:09"/>
    <d v="1899-12-30T04:15:19"/>
    <s v=""/>
    <x v="1"/>
  </r>
  <r>
    <s v="INC000002597148"/>
    <s v="HOUSING"/>
    <x v="8"/>
    <s v="BELIEVE"/>
    <s v="JOSE G MARQUEZ MARCANO"/>
    <s v="frp_jolsso"/>
    <s v="3-Moderado/Limitado"/>
    <s v="3-Medio"/>
    <s v="Media"/>
    <s v="Requerimiento de Cliente"/>
    <s v="TELEFONICA EMPRESAS DE CHILE SA"/>
    <s v="GESTION DATACENTER/ ACCESOS /TELEFONICA EMPRESAS DE CHILE SA"/>
    <s v="05/02/2024 18:56:05"/>
    <s v="05/02/2024 18:57:57"/>
    <x v="0"/>
    <s v="COMUNICACIONES"/>
    <s v="VPN IP - MPLS"/>
    <s v="05/02/2024 19:10:43"/>
    <s v="05/02/2024 23:50:00"/>
    <s v="EMPRESA:TELEFONICA EMPRESAS DE CHILE SA_x000a_CÓDIGO DE SERVICIO: 904300004_x000a_DIRECCIÓN: AV. Presidente Prieto #226, Paine, Santiago_x000a_NOMBRE DE QUIEN REPORTA: Cristóbal Reyes_x000a_TELÉFONO DE QUIEN REPORTA: 987685102_x000a_NOMBRE DE CONTACTO EN TERRENO: _x000a_REQUERIMIENTO:_x000a_Reem"/>
    <s v="ACCESOS AUTORIZADOS"/>
    <d v="1899-12-30T00:00:40"/>
    <d v="1899-12-30T00:14:38"/>
    <d v="1899-12-30T00:13:58"/>
    <s v=""/>
    <x v="1"/>
  </r>
  <r>
    <s v="INC000002597155"/>
    <s v="HOUSING"/>
    <x v="13"/>
    <s v="BELIEVE"/>
    <s v="CRISTOPHER MALDONADO ROMERO"/>
    <s v="frp_jolsso"/>
    <s v="3-Moderado/Limitado"/>
    <s v="3-Medio"/>
    <s v="Media"/>
    <s v="Requerimiento de Cliente"/>
    <s v="TELEFONICA EMPRESAS DE CHILE SA"/>
    <s v="GESTION DATACENTER/ ACCESOS /SINACOFI"/>
    <s v="05/02/2024 19:43:39"/>
    <s v="05/02/2024 19:44:48"/>
    <x v="0"/>
    <s v="COMUNICACIONES"/>
    <s v="VPN IP - MPLS"/>
    <s v="05/02/2024 19:55:26"/>
    <s v="05/02/2024 23:50:00"/>
    <s v="EMPRESA:TELEFONICA EMPRESAS DE CHILE SA_x000a_CÓDIGO DE SERVICIO: _x000a_DIRECCIÓN: Av. Apoquindo #7071, Las Condes, Santiago_x0009_56990471916_x000a_NOMBRE DE QUIEN REPORTA: Mauricio Aguilera Martinez_x000a_TELÉFONO DE QUIEN REPORTA: 56990471916_x000a_NOMBRE DE CONTACTO EN TERRENO: _x000a_REQUE"/>
    <s v="Se efectúa contacto con cliente: N/A_x000a_Teléfono de contacto: N/A_x000a_Acciones realizadas: Accesos autorizados para personal descrito en planilla_x000a_Solución paliativa o definitiva: N/A_x000a_Acciones de Mejora, Recomendaciones: N/A_x000a_Causa Raíz: N/A"/>
    <d v="1899-12-30T00:03:03"/>
    <d v="1899-12-30T00:11:47"/>
    <d v="1899-12-30T00:08:44"/>
    <s v=""/>
    <x v="1"/>
  </r>
  <r>
    <s v="INC000002597157"/>
    <s v="HOUSING"/>
    <x v="8"/>
    <s v="BELIEVE"/>
    <s v="LUIS O MORALES ARENAS"/>
    <s v="frp_jolsso"/>
    <s v="3-Moderado/Limitado"/>
    <s v="3-Medio"/>
    <s v="Media"/>
    <s v="Requerimiento de Cliente"/>
    <s v="HUAWEI CHILE S A"/>
    <s v="GESTION DATACENTER/ ACCESOS /HUAWEI CHILE S A"/>
    <s v="05/02/2024 20:04:24"/>
    <s v="05/02/2024 20:05:40"/>
    <x v="0"/>
    <s v="COMUNICACIONES"/>
    <s v="VPN IP - MPLS"/>
    <s v="05/02/2024 20:26:16"/>
    <s v="05/02/2024 23:50:00"/>
    <s v="EMPRESA:HUAWEI CHILE S A_x000a_CÓDIGO DE SERVICIO: _x000a_DIRECCIÓN: AV. Presidente Prieto #226, Paine, Santiago_x000a_NOMBRE DE QUIEN REPORTA: Ronald Alayo_x000a_TELÉFONO DE QUIEN REPORTA: 56935662382_x000a_NOMBRE DE CONTACTO EN TERRENO: _x000a_REQUERIMIENTO: Entrega de materiales _x000a_EQUIPO"/>
    <s v="ACCESO AUTORIZADO"/>
    <d v="1899-12-30T00:07:01"/>
    <d v="1899-12-30T00:21:52"/>
    <d v="1899-12-30T00:14:51"/>
    <s v=""/>
    <x v="1"/>
  </r>
  <r>
    <s v="INC000002597159"/>
    <s v="HOUSING"/>
    <x v="13"/>
    <s v="BELIEVE"/>
    <s v="BASTIAN A ROA CHIARLEONI"/>
    <s v="frp_jolsso"/>
    <s v="3-Moderado/Limitado"/>
    <s v="3-Medio"/>
    <s v="Media"/>
    <s v="Requerimiento de Cliente"/>
    <s v="TELEFONICA EMPRESAS DE CHILE SA"/>
    <s v="GESTION DATACENTER/ ACCESOS /TELEFONICA EMPRESAS DE CHILE SA"/>
    <s v="05/02/2024 20:11:30"/>
    <s v="05/02/2024 20:12:50"/>
    <x v="0"/>
    <s v="TI"/>
    <s v="INFRAESTRUCTURA"/>
    <s v="05/02/2024 20:39:21"/>
    <s v="05/02/2024 23:50:00"/>
    <s v="EMPRESA:TELEFONICA EMPRESAS DE CHILE SA_x000a_CÓDIGO DE SERVICIO: _x000a_DIRECCIÓN: Av. Apoquindo #7071, Las Condes, Santiago_x000a_NOMBRE DE QUIEN REPORTA: Rodrigo Rocha_x000a_TELÉFONO DE QUIEN REPORTA: 9 8360 2667_x000a_NOMBRE DE CONTACTO EN TERRENO: _x000a_REQUERIMIENTO: Chequeo y rotul"/>
    <s v="Se efectúa contacto con cliente: N/A_x000a_Teléfono de contacto: N/A_x000a_Acciones realizadas: Accesos autorizados para personal descrito en planilla_x000a_Solución paliativa o definitiva: N/A_x000a_Acciones de Mejora, Recomendaciones: N/A_x000a_Causa Raíz: N/A"/>
    <d v="1899-12-30T00:20:06"/>
    <d v="1899-12-30T00:27:51"/>
    <d v="1899-12-30T00:07:45"/>
    <s v=""/>
    <x v="1"/>
  </r>
  <r>
    <s v="INC000002597183"/>
    <s v="HOSTING VIRTUAL"/>
    <x v="6"/>
    <s v="SISTEMA OPERATIVO MICROSOFT"/>
    <s v="GIOVANNI D ROCCO VALENZUELA"/>
    <s v="tct_grocco"/>
    <s v="4-Menor/Localizado"/>
    <s v="4-Baja"/>
    <s v="Baja"/>
    <s v="Requerimiento de Cliente"/>
    <s v="TELEFONICA GLOBAL TECHNOLOGY S.A.AGENCIA EN CHILE"/>
    <s v="RESET PASS VPN JOSE ÑANCULEF"/>
    <s v="05/02/2024 23:23:07"/>
    <s v="05/02/2024 23:26:32"/>
    <x v="0"/>
    <s v="CDP ANTIGUO 1"/>
    <s v="CDP ANTIGUO 2"/>
    <s v="05/02/2024 23:27:40"/>
    <s v="05/02/2024 23:50:00"/>
    <s v="Solicita reset de cuenta vPN"/>
    <m/>
    <d v="1899-12-30T00:00:00"/>
    <d v="1899-12-30T00:04:33"/>
    <d v="1899-12-30T00:04:33"/>
    <s v=""/>
    <x v="1"/>
  </r>
  <r>
    <s v="INC000002597189"/>
    <s v="HOUSING"/>
    <x v="11"/>
    <s v="APQ ACCESOS"/>
    <s v="LUIS O MORALES ARENAS"/>
    <s v="tct_luimoa"/>
    <s v="4-Menor/Localizado"/>
    <s v="4-Baja"/>
    <s v="Baja"/>
    <s v="Requerimiento de Red"/>
    <s v="TELEFONICA EMPRESAS DE CHILE SA"/>
    <s v="SE GENERA TICKET DE SUPRVISION PARA CLIENTE DXC"/>
    <s v="06/02/2024 0:18:50"/>
    <s v="06/02/2024 0:20:06"/>
    <x v="0"/>
    <s v="CDP ANTIGUO 1"/>
    <s v="CDP ANTIGUO 2"/>
    <s v="06/02/2024 0:49:00"/>
    <s v="06/02/2024 23:50:00"/>
    <s v="*Estimados:*_x0009__x0009_Actividad realizada_x000a__x0009__x000a_*Cliente:*_x0009__x0009_DXC_x000a_*Proveedor:*_x0009__x0009_neosecure_x000a_*Tipo Requerimiento:*_x0009_INCIDENCIA_x000a_*N° Ticket Acceso:*_x0009_2597148_x000a_*N° CRQ:*_x0009__x0009_81960_x000a_*Estado CRQ:*_x0009__x0009_APROBADO_x000a_*TKT:*_x0009__x0009__x0009_TKT-006075_x000a_*Actividad a realizar:*_x0009_INCIDENTE / Reemplazo de Discos"/>
    <s v="INCIDENCIA RESTABLECIDA"/>
    <d v="1899-12-30T00:00:00"/>
    <d v="1899-12-30T00:00:00"/>
    <d v="1899-12-30T00:00:00"/>
    <s v=""/>
    <x v="0"/>
  </r>
  <r>
    <s v="INC000002597191"/>
    <s v="HOUSING"/>
    <x v="11"/>
    <s v="APQ ACCESOS"/>
    <s v="LUIS O MORALES ARENAS"/>
    <s v="tct_luimoa"/>
    <s v="4-Menor/Localizado"/>
    <s v="4-Baja"/>
    <s v="Baja"/>
    <s v="Requerimiento de Red"/>
    <s v="TELEFONICA EMPRESAS DE CHILE SA"/>
    <s v="SE GENERA TICKET POR REVISION Y TOMA DE ALARMA DE CLIENTES"/>
    <s v="06/02/2024 0:49:19"/>
    <s v="06/02/2024 0:50:54"/>
    <x v="0"/>
    <s v="CDP ANTIGUO 1"/>
    <s v="CDP ANTIGUO 2"/>
    <s v="06/02/2024 2:05:23"/>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597216"/>
    <s v="HOUSING"/>
    <x v="13"/>
    <s v="BELIEVE"/>
    <s v="CRISTOPHER MALDONADO ROMERO"/>
    <s v="frp_dvilca"/>
    <s v="3-Moderado/Limitado"/>
    <s v="3-Medio"/>
    <s v="Media"/>
    <s v="Requerimiento de Cliente"/>
    <s v="TELEFONICA GLOBAL TECHNOLOGY S.A.AGENCIA EN CHILE"/>
    <s v="GESTION DATACENTER/ ACCESOS /TELEFONICA GLOBAL TECHNOLOGY S.A.AGENCIA EN CHILE"/>
    <s v="05/02/2024 16:16:28"/>
    <s v="05/02/2024 16:21:05"/>
    <x v="0"/>
    <s v="COMUNICACIONES"/>
    <s v="VPN IP - MPLS"/>
    <s v="05/02/2024 17:06:02"/>
    <s v="05/02/2024 23:50:00"/>
    <s v="EMPRESA:TELEFONICA GLOBAL TECHNOLOGY S.A.AGENCIA EN CHILE_x000a_CÓDIGO DE SERVICIO: _x000a_DIRECCIÓN:Av. Apoquindo #7071, Las Condes, Santiago_x000a_NOMBRE DE QUIEN REPORTA:Deiby Santoyo_x000a_TELÉFONO DE QUIEN REPORTA:56992214664_x000a_NOMBRE DE CONTACTO EN TERRENO: _x000a_PROBLEMA:_x000a_Cambi"/>
    <s v="Se efectúa contacto con cliente: N/A_x000a_Teléfono de contacto: N/A_x000a_Acciones realizadas: Accesos autorizados para personal descrito en planilla_x000a_Solución paliativa o definitiva: N/A_x000a_Acciones de Mejora, Recomendaciones: N/A_x000a_Causa Raíz: N/A"/>
    <d v="1899-12-30T00:21:54"/>
    <d v="1899-12-30T00:49:34"/>
    <d v="1899-12-30T00:27:40"/>
    <s v=""/>
    <x v="1"/>
  </r>
  <r>
    <s v="INC000002597310"/>
    <s v="VPN IP - MPLS"/>
    <x v="6"/>
    <s v="GESTION HD"/>
    <s v="PAUL A SEPULVEDA ALVAREZ"/>
    <s v="frp_fpetro"/>
    <s v="3-Moderado/Limitado"/>
    <s v="3-Medio"/>
    <s v="Media"/>
    <s v="Requerimiento de Cliente"/>
    <s v="EMPRESA NACIONAL DE CERTIFICACIONES"/>
    <s v="HD/_x000a_Activar OS"/>
    <s v="05/02/2024 16:41:21"/>
    <s v="05/02/2024 16:44:55"/>
    <x v="0"/>
    <s v="CDP ANTIGUO 1"/>
    <s v="CDP ANTIGUO 2"/>
    <s v="06/02/2024 9:40:20"/>
    <s v="06/02/2024 23:50:00"/>
    <s v="PREVENTIVO: NO_x000a_CODIGO DE SERVICIO:_x000a_DIRECCION:_x000a_QUIEN REPORTA:_x000a_CONTACTO EN TERRENO:_x000a_PROBLEMA:_x000a_REQUERIMIENTO:_x000a__x000a_Estimados_x000a__x000a_Buenas tardes, favor su ayuda para activar el OS de los siguientes_x000a_servidores_x000a__x000a_VM: ECERT-DB01_x000a_IP: 192.168.1.91_x000a__x000a_VM: ECERT-DB02_x000a_IP: 192."/>
    <s v="se realiza activación del servidor ECERT-DB01. El servidor ECERT-DB02 ya se encontraba activado"/>
    <d v="1899-12-30T16:11:33"/>
    <d v="1899-12-30T16:58:59"/>
    <d v="1899-12-30T00:47:26"/>
    <s v=""/>
    <x v="1"/>
  </r>
  <r>
    <s v="INC000002597374"/>
    <s v="VPN IP - MPLS"/>
    <x v="17"/>
    <s v="BELIEVE"/>
    <s v="AXEL ANDRADE"/>
    <s v="frp_jesanc"/>
    <s v="4-Menor/Localizado"/>
    <s v="2-Alta"/>
    <s v="Media"/>
    <s v="Requerimiento de Cliente"/>
    <s v="INMOBILIARIA FRUSAN S.A."/>
    <s v="GAMA/Re: ataque de Virus - URGENTE | Folio N° INC000002597624 | Avance"/>
    <s v="06/02/2024 8:11:57"/>
    <s v="06/02/2024 8:17:28"/>
    <x v="0"/>
    <s v="TI"/>
    <s v="ALMACENAMIENTO y RESPALDO"/>
    <s v="06/02/2024 16:53:44"/>
    <s v="06/02/2024 23:50:00"/>
    <s v="PREVENTIVO: NO_x000a_CODIGO DE SERVICIO: NN _x000a_DIRECCION: _x000a_QUIEN REPORTA: _x0009_Miguel Vera V._x000a_CONTACTO EN TERRENO: _x0009_Miguel Vera V. +56 2 2657 3300_x000a_PROBLEMA:_x000a_REQUERIMIENTO: necesito el respaldo de los servidores VM-SQL y VM-WEB con su data al dia de ayer._x000a_EQUIPOS ENE"/>
    <s v="FASE RESOLUCIÓN Y RECUPERACIÓN_x000a__x000a_Se efectúa contacto con cliente: N/A_x000a__x000a_Teléfono de contacto: N/A_x000a__x000a_Acciones realizadas: se realizan restauraciones solicitadas._x000a__x000a_Solución paliativa o definitiva: definitiva_x000a__x000a_Acciones de Mejora, Recomendaciones: NA_x000a__x000a_Causa Raí"/>
    <d v="1899-12-30T07:35:30"/>
    <d v="1899-12-30T08:41:47"/>
    <d v="1899-12-30T01:06:17"/>
    <s v=""/>
    <x v="1"/>
  </r>
  <r>
    <s v="INC000002597377"/>
    <s v="RED INTERNA"/>
    <x v="0"/>
    <s v="APQ ACCESOS"/>
    <s v="CARLOS F ARAYA RAMIREZ"/>
    <s v="tct_cararr"/>
    <s v="4-Menor/Localizado"/>
    <s v="4-Baja"/>
    <s v="Baja"/>
    <s v="Requerimiento de Red"/>
    <s v="TELEFONICA CYBERSECURITY TECH CHILE SPA"/>
    <s v="RONDA INSPECTIVA"/>
    <s v="06/02/2024 8:36:44"/>
    <s v="06/02/2024 8:38:08"/>
    <x v="0"/>
    <s v="CDP ANTIGUO 1"/>
    <s v="CDP ANTIGUO 2"/>
    <s v="06/02/2024 9:21:12"/>
    <s v="06/02/2024 23:50:00"/>
    <m/>
    <s v="ronda realizada"/>
    <d v="1899-12-30T00:00:00"/>
    <d v="1899-12-30T00:00:00"/>
    <d v="1899-12-30T00:00:00"/>
    <s v=""/>
    <x v="0"/>
  </r>
  <r>
    <s v="INC000002597440"/>
    <s v="TICKET-INTELIGENTE"/>
    <x v="6"/>
    <s v="GESTION TI"/>
    <s v="GIOVANNI D ROCCO VALENZUELA"/>
    <s v="USR_TSIGHT"/>
    <s v="1-Extenso/Generalizado"/>
    <s v="4-Baja"/>
    <s v="Baja"/>
    <s v="Incidente de Cliente"/>
    <s v="PESQUERA CAMANCHACA"/>
    <s v="pescam01 - svrad1_camanchaca.cl_srv TICKET AUTOMATICO"/>
    <s v="05/02/2024 18:07:58"/>
    <s v="05/02/2024 18:07:58"/>
    <x v="0"/>
    <s v="TRUESIGHT"/>
    <s v="TRUESIGHT"/>
    <s v="05/02/2024 19:36:55"/>
    <s v="05/02/2024 23:50:00"/>
    <s v="PREVENTIVO=SI_x000a_CODIGO DE SERVICIO=SVRAD1_camanchaca.cl_SRV_x000a_DIRECCION=NULL_x000a_CIUDAD=NULL_x000a_COMUNA LOCAL=_x000a_REGION=NULL_x000a_QUIEN REPORTA=Ticket automático_x000a_CONTACTO EN TERRENO=_x000a_PROBLEMA=High RAM Usage Alert for Node PESCAM01 - SVRAD1_camanchaca.cl_SRV_x000a_REQUERIMIENTO="/>
    <m/>
    <d v="1899-12-30T01:27:54"/>
    <d v="1899-12-30T01:28:57"/>
    <d v="1899-12-30T00:01:03"/>
    <s v="Cumplido"/>
    <x v="0"/>
  </r>
  <r>
    <s v="INC000002597443"/>
    <s v="VPN IP - MPLS"/>
    <x v="7"/>
    <s v="GESTION HD"/>
    <s v="SEBASTIAN I ACUÑA GUZMAN"/>
    <s v="frp_cnavar"/>
    <s v="3-Moderado/Limitado"/>
    <s v="3-Medio"/>
    <s v="Media"/>
    <s v="Requerimiento de Cliente"/>
    <s v="SOC PRO AYUDA DEL NINO LISIADO"/>
    <s v="HD/ Configuración en DNS Movistar"/>
    <s v="05/02/2024 18:13:58"/>
    <s v="05/02/2024 18:15:59"/>
    <x v="0"/>
    <s v="TI"/>
    <s v="SISTEMAS OPERATIVOS"/>
    <s v="06/02/2024 10:02:05"/>
    <s v="06/02/2024 23:50:00"/>
    <s v="PREVENTIVO: NO_x000a_CODIGO DE SERVICIO:200.54.79.4 _x000a_DIRECCION:_x000a_QUIEN REPORTA: Claudio Pulquillanca Nahuelpan +56 2 2677 1902_x000a_CONTACTO EN TERRENO: Claudio Pulquillanca Nahuelpan +56 2 2677 1902_x000a_PROBLEMA:_x000a_REQUERIMIENTO:_x000a__x000a_Estimados,_x000a__x000a_Por favor derivar este reque"/>
    <s v="Se finaliza actividad de creación de registros DNS de manera satisfactoria. Los registros dns se encuentran respondiendo correctamente desde su dns autoritativo."/>
    <d v="1899-12-30T11:56:39"/>
    <d v="1899-12-30T15:48:07"/>
    <d v="1899-12-30T03:51:28"/>
    <s v=""/>
    <x v="1"/>
  </r>
  <r>
    <s v="INC000002597493"/>
    <s v="TICKET-INTELIGENTE"/>
    <x v="6"/>
    <s v="GESTION TI"/>
    <s v="GIOVANNI D ROCCO VALENZUELA"/>
    <s v="USR_TSIGHT"/>
    <s v="1-Extenso/Generalizado"/>
    <s v="4-Baja"/>
    <s v="Baja"/>
    <s v="Incidente de Cliente"/>
    <s v="COMERCIAL E IMPORTADORA AUDIOMUSICA SPA"/>
    <s v="ciausp01 - m_audioapps01 TICKET AUTOMATICO"/>
    <s v="05/02/2024 19:14:21"/>
    <s v="05/02/2024 19:14:21"/>
    <x v="0"/>
    <s v="TRUESIGHT"/>
    <s v="TRUESIGHT"/>
    <s v="05/02/2024 21:00:45"/>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1:43:44"/>
    <d v="1899-12-30T01:46:24"/>
    <d v="1899-12-30T00:02:40"/>
    <s v="Cumplido"/>
    <x v="0"/>
  </r>
  <r>
    <s v="INC000002597624"/>
    <s v="VPN IP - MPLS"/>
    <x v="3"/>
    <s v="BELIEVE"/>
    <s v="DEIBY Y SANTOYO MONTEROLA"/>
    <s v="frp_jesanc"/>
    <s v="4-Menor/Localizado"/>
    <s v="4-Baja"/>
    <s v="Baja"/>
    <s v="Requerimiento de Cliente"/>
    <s v="INMOBILIARIA FRUSAN S.A."/>
    <s v="GAMA/ataque de Virus - URGENTE"/>
    <s v="06/02/2024 1:23:32"/>
    <s v="06/02/2024 1:26:58"/>
    <x v="0"/>
    <s v="CDP ANTIGUO 1"/>
    <s v="CDP ANTIGUO 2"/>
    <s v="06/02/2024 18:22:45"/>
    <s v="06/02/2024 23:50:00"/>
    <s v="PREVENTIVO: NO_x000a_CODIGO DE SERVICIO: NN _x000a_DIRECCION: _x000a_QUIEN REPORTA: _x0009_Miguel Vera V._x000a_CONTACTO EN TERRENO: _x0009_Miguel Vera V. +56 2 2657 3300_x000a_PROBLEMA:_x000a_REQUERIMIENTO: _x000a_Estimados, acabamos de recibir un ataque de Ransomware el cual nos dejó dañada una de nuestra"/>
    <s v="FASE RESOLUCIÓN Y RECUPERACIÓN_x000a__x000a_Se efectúa contacto con cliente:N/A_x000a__x000a_Teléfono de contacto:N/A_x000a__x000a_Acciones realizadas:Se apoyo al cliente con la configuracion de las maquinas restauradas y en conjunto con el compañero Axel, se restauraron los archivos segun"/>
    <d v="1899-12-30T16:23:05"/>
    <d v="1899-12-30T16:59:13"/>
    <d v="1899-12-30T00:36:08"/>
    <s v=""/>
    <x v="1"/>
  </r>
  <r>
    <s v="INC000002597663"/>
    <s v="HOUSING"/>
    <x v="11"/>
    <s v="APQ ACCESOS"/>
    <s v="LUIS O MORALES ARENAS"/>
    <s v="tct_luimoa"/>
    <s v="4-Menor/Localizado"/>
    <s v="4-Baja"/>
    <s v="Baja"/>
    <s v="Requerimiento de Red"/>
    <s v="TELEFONICA EMPRESAS DE CHILE SA"/>
    <s v="SE GENERA TICKET POR TOMA DE ALARMA EN SALAS TECNICAS DE CLIENTES"/>
    <s v="06/02/2024 9:15:17"/>
    <s v="06/02/2024 9:25:42"/>
    <x v="0"/>
    <s v="CDP ANTIGUO 1"/>
    <s v="CDP ANTIGUO 2"/>
    <s v="06/02/2024 9:36:45"/>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597672"/>
    <s v="INFRAESTRUCTURA DC"/>
    <x v="2"/>
    <s v="APQ ACCESOS"/>
    <s v="JONATHAN A MARQUEZ ASTENGO"/>
    <s v="tct_jmarqu"/>
    <s v="4-Menor/Localizado"/>
    <s v="4-Baja"/>
    <s v="Baja"/>
    <s v="Requerimiento de Red"/>
    <s v="TELEFONICA CYBERSECURITY TECH CHILE SPA"/>
    <s v="FACTIBILIDAD TECH/CRQ 81523"/>
    <s v="06/02/2024 9:51:04"/>
    <s v="06/02/2024 9:51:07"/>
    <x v="0"/>
    <s v="CDP ANTIGUO 1"/>
    <s v="CDP ANTIGUO 2"/>
    <s v="06/02/2024 11:08:20"/>
    <s v="06/02/2024 23:50:00"/>
    <s v="PREVENTIVO: SI_x000a_CÓDIGO DE SERVICIO:_x000a_DIRECCIÓN:  DCSM_x000a_QUIEN REPORTA: KATHERINE DIAZ_x000a_CONTACTO EN TERRENO: DC OPERADOR N1_x000a_PROBLEMA: FACTIBILIDAD_x000a_REQUERIMIENTO: CRUZADA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x v="0"/>
  </r>
  <r>
    <s v="INC000002597679"/>
    <s v="VPN IP - MPLS"/>
    <x v="2"/>
    <s v="GESTION HD"/>
    <s v="JAVIER J BRAVO CARVAJAL"/>
    <s v="frp_pcamay"/>
    <s v="3-Moderado/Limitado"/>
    <s v="3-Medio"/>
    <s v="Media"/>
    <s v="Requerimiento de Cliente"/>
    <s v="TELEFONICA GLOBAL TECHNOLOGY S.A.AGENCIA EN CHILE"/>
    <s v="HD/RE: Creación de Folio"/>
    <s v="06/02/2024 10:10:29"/>
    <s v="06/02/2024 10:13:17"/>
    <x v="0"/>
    <s v="CDP ANTIGUO 1"/>
    <s v="CDP ANTIGUO 2"/>
    <s v="06/02/2024 12:32:15"/>
    <s v="06/02/2024 23:50:00"/>
    <s v="PREVENTIVO: NO_x000a_CODIGO DE SERVICIO:_x000a_DIRECCION:_x000a_QUIEN REPORTAManuel Maita :+56 9 7413 832_x000a_CONTACTO EN TERRENO:Manuel Maita :+56 9 7413 832_x000a_PROBLEMA:_x000a_REQUERIMIENTO:Estimados se requiere de su acostumbrado apoyo para la creación de folio_x000a_el mismo consiste en"/>
    <s v="se envia respuesta via emila"/>
    <d v="1899-12-30T02:06:04"/>
    <d v="1899-12-30T02:21:46"/>
    <d v="1899-12-30T00:15:42"/>
    <s v=""/>
    <x v="1"/>
  </r>
  <r>
    <s v="INC000002597694"/>
    <s v="VPN IP - MPLS"/>
    <x v="3"/>
    <s v="GESTION HD"/>
    <s v="MOISES E MONTERO RAMOS"/>
    <s v="frp_pcamay"/>
    <s v="3-Moderado/Limitado"/>
    <s v="3-Medio"/>
    <s v="Media"/>
    <s v="Requerimiento de Cliente"/>
    <s v="FUNDACION INSTITUTO PROFESIONAL DUOC UC"/>
    <s v="HD/C-19872300193 // FUND INSTITUTO PROFESIONAL DUOC UC // Migración de maquinas"/>
    <s v="06/02/2024 10:20:37"/>
    <s v="06/02/2024 10:22:44"/>
    <x v="0"/>
    <s v="CDP ANTIGUO 1"/>
    <s v="CDP ANTIGUO 2"/>
    <s v="08/02/2024 17:00:42"/>
    <s v="08/02/2024 23:50:00"/>
    <s v="PREVENTIVO: NO_x000a_CODIGO DE SERVICIO:_x000a_DIRECCION:_x000a_QUIEN REPORTA:Andres Gudiño +56 9 9040 2570 _x000a_CONTACTO EN TERRENO:Andres Gudiño +56 9 9040 2570 _x000a_PROBLEMA:_x000a_REQUERIMIENTO:favor de su ayuda en generar un folio para la revisión_x000a_y replicación de recursos del lis"/>
    <s v="Se efectúa contacto con cliente:  N/A_x000a_Teléfono de contacto:  N/A_x000a_Acciones realizadas: se valida los recursos requeridos para la migración de las máquinas de DUOC hacia VDC y se procede a crear los nuevos VPG en Zerto._x000a_Solución paliativa o definitiva: def"/>
    <d v="1900-01-01T06:18:50"/>
    <d v="1900-01-01T06:40:05"/>
    <d v="1899-12-30T00:21:15"/>
    <s v=""/>
    <x v="1"/>
  </r>
  <r>
    <s v="INC000002597697"/>
    <s v="VPN IP - MPLS"/>
    <x v="10"/>
    <s v="GESTION HD"/>
    <s v="CARLOS F ARAYA RAMIREZ"/>
    <s v="frp_pcamay"/>
    <s v="3-Moderado/Limitado"/>
    <s v="3-Medio"/>
    <s v="Media"/>
    <s v="Requerimiento de Cliente"/>
    <s v="TELEFONICA GLOBAL TECHNOLOGY S.A.AGENCIA EN CHILE"/>
    <s v="HD/Realizar conexión de cableado en DC Apoquindo"/>
    <s v="06/02/2024 10:27:50"/>
    <s v="06/02/2024 10:28:48"/>
    <x v="0"/>
    <s v="CDP ANTIGUO 1"/>
    <s v="CDP ANTIGUO 2"/>
    <s v="06/02/2024 15:05:03"/>
    <s v="06/02/2024 23:50:00"/>
    <s v="PREVENTIVO: NO_x000a_CODIGO DE SERVICIO:_x000a_DIRECCION:_x000a_QUIEN REPORTA:+56 9 41786904 Oscar Ramirez Soto  _x000a_CONTACTO EN TERRENO:+56 9 41786904 Oscar Ramirez Soto  _x000a_PROBLEMA:_x000a_REQUERIMIENTO: Favor su ayuda en generar ticket de requerimiento a operaciones en DC Apoquin"/>
    <s v="Se efectúa contacto con cliente: SI_x000a__x000a_Teléfono de contacto: +56 9 41786904_x000a__x000a_Acciones realizadas: Las 2 DE 4 Interfaces que no llegaron a conectar, por indicación del solicitante, fueron conectadas en otros puertos. Se comprueba que con esta accón todas la"/>
    <d v="1899-12-30T04:30:37"/>
    <d v="1899-12-30T04:37:13"/>
    <d v="1899-12-30T00:06:36"/>
    <s v=""/>
    <x v="1"/>
  </r>
  <r>
    <s v="INC000002597768"/>
    <s v="HOUSING"/>
    <x v="11"/>
    <s v="APQ ACCESOS"/>
    <s v="LUIS O MORALES ARENAS"/>
    <s v="tct_luimoa"/>
    <s v="4-Menor/Localizado"/>
    <s v="4-Baja"/>
    <s v="Baja"/>
    <s v="Requerimiento de Red"/>
    <s v="TELEFONICA EMPRESAS DE CHILE SA"/>
    <s v="SE GENERA TICKET POR RONDA Y REVISION DE SALAS TECNICAS"/>
    <s v="05/02/2024 21:31:41"/>
    <s v="05/02/2024 21:32:54"/>
    <x v="0"/>
    <s v="CDP ANTIGUO 1"/>
    <s v="CDP ANTIGUO 2"/>
    <s v="05/02/2024 22:33:20"/>
    <s v="05/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97908"/>
    <s v="VPN IP - MPLS"/>
    <x v="3"/>
    <s v="GESTION HD"/>
    <s v="DEIBY Y SANTOYO MONTEROLA"/>
    <s v="frp_dalcap"/>
    <s v="4-Menor/Localizado"/>
    <s v="4-Baja"/>
    <s v="Baja"/>
    <s v="Requerimiento de Cliente"/>
    <s v="TELEFONICA GLOBAL TECHNOLOGY S.A.AGENCIA EN CHILE"/>
    <s v="MESA/Cambio de Mac Address Santander WorkCafe"/>
    <s v="06/02/2024 1:16:57"/>
    <s v="06/02/2024 1:20:11"/>
    <x v="0"/>
    <s v="CDP ANTIGUO 1"/>
    <s v="CDP ANTIGUO 2"/>
    <s v="06/02/2024 1:51:55"/>
    <s v="06/02/2024 23:50:00"/>
    <s v="PREVENTIVO: NO_x000a_CODIGO DE SERVICIO:NN_x000a_QUIEN REPORTA: Jorge Romero Romero  | +56 9 5382 2565_x000a_CONTACTO EN TERRENO:_x000a_PROBLEMA:_x000a_REQUERIMIENTO: Por favor generar folio a especialista de virtualización (Deiby Santoyo)_x000a_con el siguiente requerimiento_x000a__x000a_Cambiar Mac"/>
    <s v="FASE RESOLUCIÓN Y RECUPERACIÓN_x000a__x000a_Se efectúa contacto con cliente:N/A_x000a__x000a_Teléfono de contacto:N/A_x000a__x000a_Acciones realizadas:Buenas Noches,_x000a__x000a_No se realizó intervención a la máquina virtual desde el vCloud ya que se pudo realizar los ajustes internamente en la maqu"/>
    <d v="1899-12-30T00:28:26"/>
    <d v="1899-12-30T00:34:58"/>
    <d v="1899-12-30T00:06:32"/>
    <s v=""/>
    <x v="1"/>
  </r>
  <r>
    <s v="INC000002598011"/>
    <s v="SAP"/>
    <x v="9"/>
    <s v="CLOUD SAP HANA"/>
    <s v="NICOLAS A SAAVEDRA EGUILUZ"/>
    <s v="tct_nsaave"/>
    <s v="4-Menor/Localizado"/>
    <s v="4-Baja"/>
    <s v="Baja"/>
    <s v="Requerimiento de Cliente"/>
    <s v="TELEFONICA EMPRESAS DE CHILE SA"/>
    <s v="Checkñlist Diario Clientes 06.02.24"/>
    <s v="06/02/2024 8:03:17"/>
    <s v="06/02/2024 8:04:22"/>
    <x v="0"/>
    <s v="Service"/>
    <s v="Internal"/>
    <s v="06/02/2024 8:04:46"/>
    <s v="06/02/2024 23:50:00"/>
    <s v="Se realiza Checklist Diario de los clientes; _x000a_HDC_x000a_NUTRISCO"/>
    <s v="Se realiza Checklist Diario de los clientes; _x000a_HDC_x000a_NUTRISCO"/>
    <d v="1899-12-30T00:00:00"/>
    <d v="1899-12-30T00:01:29"/>
    <d v="1899-12-30T00:01:29"/>
    <s v=""/>
    <x v="1"/>
  </r>
  <r>
    <s v="INC000002598018"/>
    <s v="MONITOREO"/>
    <x v="5"/>
    <s v="SM OPERACIONES"/>
    <s v="JOSE E ÑANCULEF CONTRERAS"/>
    <s v="tct_decruz"/>
    <s v="3-Moderado/Limitado"/>
    <s v="3-Medio"/>
    <s v="Media"/>
    <s v="Requerimiento de Cliente"/>
    <s v="TELEFONICA GLOBAL TECHNOLOGY S.A.AGENCIA EN CHILE"/>
    <s v="Revisión Eventos Sospechosos"/>
    <s v="06/02/2024 8:59:09"/>
    <s v="06/02/2024 9:00:37"/>
    <x v="1"/>
    <s v="TI"/>
    <s v="INTERNET"/>
    <s v="06/02/2024 9:04:10"/>
    <s v="06/02/2024 9:04:10"/>
    <s v="apoyo ya que recientemente en nuestro VDC, vemos algunos intentos de inicio de sesión sospechosos. Nosotros no tenemos manera de determinar la IP Publica origen por lo que requerimos de su apoyo para validar si se han generado conexiones desde IP malicio"/>
    <s v="duplicado INC000002597144"/>
    <d v="1899-12-30T00:00:00"/>
    <d v="1899-12-30T00:00:00"/>
    <d v="1899-12-30T00:00:00"/>
    <s v=""/>
    <x v="1"/>
  </r>
  <r>
    <s v="INC000002598043"/>
    <s v="SERVICIOS DIGITALES"/>
    <x v="14"/>
    <s v="SM OPERACIONES"/>
    <s v="RENE E VILLEGAS CARREÑO"/>
    <s v="tct_decruz"/>
    <s v="4-Menor/Localizado"/>
    <s v="4-Baja"/>
    <s v="Baja"/>
    <s v="Requerimiento de Red"/>
    <s v="TELEFONICA GLOBAL TECHNOLOGY S.A.AGENCIA EN CHILE"/>
    <s v="ACCESOS PERMANENTES"/>
    <s v="06/02/2024 10:51:06"/>
    <s v="06/02/2024 10:55:06"/>
    <x v="0"/>
    <s v="CDP ANTIGUO 1"/>
    <s v="CDP ANTIGUO 2"/>
    <s v="06/02/2024 12:09:16"/>
    <s v="06/02/2024 23:50:00"/>
    <s v="ACTUALIZAR ACCESOS PERMANENTES TECH CLOUD"/>
    <s v="no aplica accesos permanentes"/>
    <d v="1899-12-30T00:00:00"/>
    <d v="1899-12-30T00:00:00"/>
    <d v="1899-12-30T00:00:00"/>
    <s v=""/>
    <x v="0"/>
  </r>
  <r>
    <s v="INC000002598064"/>
    <s v="VPN IP - MPLS"/>
    <x v="17"/>
    <s v="ADMINISTRADORES RESIDENTES"/>
    <s v="RODRIGO VÁSQUEZ MUÑOZ"/>
    <s v="frp_kefern"/>
    <s v="3-Moderado/Limitado"/>
    <s v="3-Medio"/>
    <s v="Media"/>
    <s v="Requerimiento de Cliente"/>
    <s v="INSTITUTO PROFESIONAL DE CHILE SA"/>
    <s v="Gama | Solicitud restauraciones - IPCHILE"/>
    <s v="06/02/2024 12:06:23"/>
    <s v="06/02/2024 12:10:35"/>
    <x v="0"/>
    <s v="CDP ANTIGUO 1"/>
    <s v="CDP ANTIGUO 2"/>
    <s v="14/02/2024 22:47:27"/>
    <s v="14/02/2024 23:50:00"/>
    <s v="PREVENTIVO: NO_x000a_CODIGO DE SERVICIO:_x000a_DIRECCION:_x000a_QUIEN REPORTA:_x0009_Raúl Fernández Ogalde +56 9 5410 9101_x000a_CONTACTO EN TERRENO:_x000a_PROBLEMA:_x000a_REQUERIMIENTO:Solicitud restauraciones - IPCHILE_x000a__x000a_Estimados_x000a__x000a_Mis más cordiales saludos_x000a__x000a_El motivo de este correo es solicita"/>
    <s v="FASE RESOLUCIÓN Y RECUPERACIÓN_x000a__x000a_Se efectúa contacto con cliente: correo_x000a__x000a_Teléfono de contacto: N/A_x000a__x000a_Acciones realizadas: restauraciones realizadasa nivel de archivo, bd y VM_x000a__x000a_Solución paliativa o definitiva: restauraciones realizadasa nivel de archivo, b"/>
    <d v="1900-01-07T10:25:44"/>
    <d v="1900-01-07T10:41:04"/>
    <d v="1899-12-30T00:15:20"/>
    <s v=""/>
    <x v="1"/>
  </r>
  <r>
    <s v="INC000002598065"/>
    <s v="VPN IP - MPLS"/>
    <x v="3"/>
    <s v="ADMINISTRADORES RESIDENTES"/>
    <s v="PABLO N OLIVA ALARCON"/>
    <s v="frp_kefern"/>
    <s v="3-Moderado/Limitado"/>
    <s v="3-Medio"/>
    <s v="Media"/>
    <s v="Requerimiento de Cliente"/>
    <s v="FARMACIA AHUMADA S.A."/>
    <s v="Gama | Nuevo usuario para VDC Telefónica"/>
    <s v="06/02/2024 12:19:43"/>
    <s v="06/02/2024 12:24:18"/>
    <x v="0"/>
    <s v="CDP ANTIGUO 1"/>
    <s v="CDP ANTIGUO 2"/>
    <s v="07/02/2024 10:11:20"/>
    <s v="07/02/2024 23:50:00"/>
    <s v="PREVENTIVO: NO_x000a_CODIGO DE SERVICIO:_x000a_DIRECCION:_x000a_QUIEN REPORTA: Jose Manuel Hevia_x000a_CONTACTO EN TERRENO:_x000a_PROBLEMA:_x000a_REQUERIMIENTO:_x000a_Buenos días Estimados,_x000a__x000a_ _x000a__x000a_Se solicita crear nuevo usuario para Darwin Chavez darwin@jag.cl_x000a__x000a_ _x000a__x000a_Es necesario que la cuenta tenga"/>
    <s v="ASE RESOLUCIÓN Y RECUPERACIÓN_x000a__x000a_Se efectúa contacto con cliente: Darwin Chavez_x000a__x000a_Teléfono de contacto: NA_x000a__x000a_Acciones realizadas: creacion de usuaio solo lectura_x000a__x000a_Solución paliativa o definitiva: definitiva_x000a__x000a_Acciones de Mejora, Recomendaciones: Na_x000a__x000a_Causa Raí"/>
    <d v="1899-12-30T12:45:57"/>
    <d v="1899-12-30T21:51:37"/>
    <d v="1899-12-30T09:05:40"/>
    <s v=""/>
    <x v="1"/>
  </r>
  <r>
    <s v="INC000002598069"/>
    <s v="INFRAESTRUCTURA DC"/>
    <x v="2"/>
    <s v="APQ ACCESOS"/>
    <s v="JAVIER J BRAVO CARVAJAL"/>
    <s v="tct_jmarqu"/>
    <s v="4-Menor/Localizado"/>
    <s v="4-Baja"/>
    <s v="Baja"/>
    <s v="Requerimiento de Red"/>
    <s v="TELEFONICA CYBERSECURITY TECH CHILE SPA"/>
    <s v="FACTIBILIDAD TECH/INC000002597679"/>
    <s v="06/02/2024 12:16:21"/>
    <s v="06/02/2024 12:16:51"/>
    <x v="0"/>
    <s v="CDP ANTIGUO 1"/>
    <s v="CDP ANTIGUO 2"/>
    <s v="06/02/2024 12:35:10"/>
    <s v="06/02/2024 23:50:00"/>
    <s v="PREVENTIVO: SI_x000a_CÓDIGO DE SERVICIO:_x000a_DIRECCIÓN:  DCSM_x000a_QUIEN REPORTA: RAMÓN DIAZ_x000a_CONTACTO EN TERRENO: DC OPERADOR N1_x000a_PROBLEMA: FACTIBILIDAD_x000a_REQUERIMIENTO: TENDIDO DE FIBRA OPTICA"/>
    <s v="factibilidad realizada"/>
    <d v="1899-12-30T00:00:00"/>
    <d v="1899-12-30T00:00:00"/>
    <d v="1899-12-30T00:00:00"/>
    <s v=""/>
    <x v="0"/>
  </r>
  <r>
    <s v="INC000002598073"/>
    <s v="INFRAESTRUCTURA DC"/>
    <x v="2"/>
    <s v="APQ ACCESOS"/>
    <s v="JONATHAN A MARQUEZ ASTENGO"/>
    <s v="tct_jmarqu"/>
    <s v="4-Menor/Localizado"/>
    <s v="4-Baja"/>
    <s v="Baja"/>
    <s v="Requerimiento de Red"/>
    <s v="TELEFONICA CYBERSECURITY TECH CHILE SPA"/>
    <s v="SUPERVISION CAJA LOS HEROES/CRQ 81374"/>
    <s v="06/02/2024 12:18:00"/>
    <s v="06/02/2024 12:21:39"/>
    <x v="0"/>
    <s v="CDP ANTIGUO 1"/>
    <s v="CDP ANTIGUO 2"/>
    <s v="06/02/2024 12:25:03"/>
    <s v="06/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FI"/>
    <d v="1899-12-30T00:00:00"/>
    <d v="1899-12-30T00:00:00"/>
    <d v="1899-12-30T00:00:00"/>
    <s v=""/>
    <x v="0"/>
  </r>
  <r>
    <s v="INC000002598082"/>
    <s v="INFRAESTRUCTURA DC"/>
    <x v="2"/>
    <s v="APQ ACCESOS"/>
    <s v="JONATHAN A MARQUEZ ASTENGO"/>
    <s v="tct_jmarqu"/>
    <s v="4-Menor/Localizado"/>
    <s v="4-Baja"/>
    <s v="Baja"/>
    <s v="Requerimiento de Red"/>
    <s v="TELEFONICA CYBERSECURITY TECH CHILE SPA"/>
    <s v="FACTIBILIDAD CAJA LOS HEROES/CRQ 81922"/>
    <s v="06/02/2024 12:31:01"/>
    <s v="06/02/2024 12:31:02"/>
    <x v="0"/>
    <s v="CDP ANTIGUO 1"/>
    <s v="CDP ANTIGUO 2"/>
    <s v="06/02/2024 12:47:44"/>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x v="0"/>
  </r>
  <r>
    <s v="INC000002598096"/>
    <s v="HOUSING"/>
    <x v="11"/>
    <s v="APQ ACCESOS"/>
    <s v="ESTEBAN O BUSTOS CORNEJO"/>
    <s v="tct_ebusto"/>
    <s v="4-Menor/Localizado"/>
    <s v="4-Baja"/>
    <s v="Baja"/>
    <s v="Requerimiento de Cliente"/>
    <s v="TELEFONICA EMPRESAS DE CHILE SA"/>
    <s v="SUPERVISION ENTREGA DE MATERIALES"/>
    <s v="06/02/2024 12:51:58"/>
    <s v="06/02/2024 12:55:49"/>
    <x v="0"/>
    <s v="CDP ANTIGUO 1"/>
    <s v="CDP ANTIGUO 2"/>
    <s v="06/02/2024 12:57:17"/>
    <s v="06/02/2024 23:50:00"/>
    <s v="SUPERVISION ENTREGA DE MATERIALES"/>
    <s v="SUPERVISION OK"/>
    <d v="1899-12-30T00:01:28"/>
    <d v="1899-12-30T00:05:19"/>
    <d v="1899-12-30T00:03:51"/>
    <s v=""/>
    <x v="1"/>
  </r>
  <r>
    <s v="INC000002598100"/>
    <s v="HOUSING"/>
    <x v="14"/>
    <s v="BELIEVE"/>
    <s v="SEBASTIAN A JARA VIDAL"/>
    <s v="frp_xgambo"/>
    <s v="3-Moderado/Limitado"/>
    <s v="3-Medio"/>
    <s v="Media"/>
    <s v="Requerimiento de Cliente"/>
    <s v="DISTRIBUIDORA ADELCO SANTIAGO LIMITADA"/>
    <s v="GESTION DATACENTER/ ACCESOS / ADELCO"/>
    <s v="06/02/2024 13:15:34"/>
    <s v="06/02/2024 13:17:18"/>
    <x v="0"/>
    <s v="COMUNICACIONES"/>
    <s v="VPN IP - MPLS"/>
    <s v="06/02/2024 13:34:39"/>
    <s v="06/02/2024 23:50:00"/>
    <s v="EMPRESA: ADELCO_x000a_CÓDIGO DE SERVICIO: _x000a_DIRECCIÓN:Calle San Martin #50, Santiago Centro, Santiago_x000a_NOMBRE DE QUIEN REPORTA:Julio Fuentes_x000a_TELÉFONO DE QUIEN REPORTA:  +569753927859_x000a_NOMBRE DE CONTACTO EN TERRENO: _x000a_REQUERIMIENTO : Retiro de servidor_x000a_EQUIPOS ENER"/>
    <m/>
    <d v="1899-12-30T00:10:40"/>
    <d v="1899-12-30T00:19:05"/>
    <d v="1899-12-30T00:08:25"/>
    <s v=""/>
    <x v="1"/>
  </r>
  <r>
    <s v="INC000002598115"/>
    <s v="HOUSING"/>
    <x v="2"/>
    <s v="APQ ACCESOS"/>
    <s v="EDUARDO A NUÑEZ LAMOZA"/>
    <s v="tct_edunul"/>
    <s v="4-Menor/Localizado"/>
    <s v="4-Baja"/>
    <s v="Baja"/>
    <s v="Requerimiento de Red"/>
    <s v="TELEFONICA CYBERSECURITY TECH CHILE SPA"/>
    <s v="TOMA DE TEMPERATURAS"/>
    <s v="06/02/2024 6:27:27"/>
    <s v="06/02/2024 6:28:23"/>
    <x v="0"/>
    <s v="TI"/>
    <s v="CLIMA"/>
    <s v="06/02/2024 6:28:46"/>
    <s v="06/02/2024 23:50:00"/>
    <s v="TOMA DE TEMPERATURAS"/>
    <s v="RONDA REALIZADA"/>
    <d v="1899-12-30T00:00:00"/>
    <d v="1899-12-30T00:00:00"/>
    <d v="1899-12-30T00:00:00"/>
    <s v=""/>
    <x v="0"/>
  </r>
  <r>
    <s v="INC000002598118"/>
    <s v="HOUSING"/>
    <x v="2"/>
    <s v="APQ ACCESOS"/>
    <s v="EDUARDO A NUÑEZ LAMOZA"/>
    <s v="tct_edunul"/>
    <s v="4-Menor/Localizado"/>
    <s v="4-Baja"/>
    <s v="Baja"/>
    <s v="Requerimiento de Red"/>
    <s v="TELEFONICA CYBERSECURITY TECH CHILE SPA"/>
    <s v="RONDA SALAS TECNICAS"/>
    <s v="06/02/2024 6:29:15"/>
    <s v="06/02/2024 6:30:26"/>
    <x v="0"/>
    <s v="TI"/>
    <s v="INFRAESTRUCTURA"/>
    <s v="06/02/2024 6:30:56"/>
    <s v="06/02/2024 23:50:00"/>
    <s v="REVISION DE SALAS Y RACK"/>
    <s v="RONDA REALIZADA"/>
    <d v="1899-12-30T00:00:00"/>
    <d v="1899-12-30T00:00:00"/>
    <d v="1899-12-30T00:00:00"/>
    <s v=""/>
    <x v="0"/>
  </r>
  <r>
    <s v="INC000002598205"/>
    <s v="HOUSING"/>
    <x v="11"/>
    <s v="APQ ACCESOS"/>
    <s v="LUIS O MORALES ARENAS"/>
    <s v="tct_luimoa"/>
    <s v="4-Menor/Localizado"/>
    <s v="4-Baja"/>
    <s v="Baja"/>
    <s v="Requerimiento de Red"/>
    <s v="TELEFONICA EMPRESAS DE CHILE SA"/>
    <s v="SE CREA TICKET DE RONDA Y REVICION EN SALAS TECNICAS"/>
    <s v="06/02/2024 8:31:52"/>
    <s v="06/02/2024 8:37:38"/>
    <x v="0"/>
    <s v="CDP ANTIGUO 1"/>
    <s v="CDP ANTIGUO 2"/>
    <s v="06/02/2024 9:32:06"/>
    <s v="06/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598251"/>
    <s v="TICKET-INTELIGENTE"/>
    <x v="6"/>
    <s v="GESTION TI"/>
    <s v="ALEJANDRO ACEVEDO VALENZUELA"/>
    <s v="USR_TSIGHT"/>
    <s v="1-Extenso/Generalizado"/>
    <s v="4-Baja"/>
    <s v="Baja"/>
    <s v="Incidente de Cliente"/>
    <s v="GPS CHILE SPA"/>
    <s v="gpschi01 - wnprdb_gps09 TICKET AUTOMATICO"/>
    <s v="06/02/2024 9:35:50"/>
    <s v="06/02/2024 9:35:50"/>
    <x v="0"/>
    <s v="TRUESIGHT"/>
    <s v="TRUESIGHT"/>
    <s v="07/02/2024 11:19:11"/>
    <s v="07/02/2024 23:50:00"/>
    <s v="PREVENTIVO=SI_x000a_CODIGO DE SERVICIO=WNPRDB_GPS09_x000a_DIRECCION=NULL_x000a_CIUDAD=NULL_x000a_COMUNA LOCAL=_x000a_REGION=NULL_x000a_QUIEN REPORTA=Ticket automático_x000a_CONTACTO EN TERRENO=_x000a_PROBLEMA=Critical Hard Drive Space Alert for Node GPSCHI01 - WNPRDB_GPS09_x000a_REQUERIMIENTO=_x000a_EQUIPOS ENERG"/>
    <s v="Cliente informa que resolvió espacio en disco. ticket resuelto. disco L operativo."/>
    <d v="1899-12-31T00:29:48"/>
    <d v="1899-12-31T01:43:21"/>
    <d v="1899-12-30T01:13:33"/>
    <s v="Cumplido"/>
    <x v="0"/>
  </r>
  <r>
    <s v="INC000002598284"/>
    <s v="HOUSING"/>
    <x v="14"/>
    <s v="BELIEVE"/>
    <s v="SEBASTIAN A JARA VIDAL"/>
    <s v="frp_jcarri"/>
    <s v="3-Moderado/Limitado"/>
    <s v="3-Medio"/>
    <s v="Media"/>
    <s v="Requerimiento de Cliente"/>
    <s v="TELEFONICA EMPRESAS DE CHILE SA"/>
    <s v="GESTION DATACENTER/ ACCESOS /TELEFONICA EMPRESAS DE CHILE SA"/>
    <s v="06/02/2024 10:04:34"/>
    <s v="06/02/2024 10:05:56"/>
    <x v="0"/>
    <s v="COMUNICACIONES"/>
    <s v="VPN IP - MPLS"/>
    <s v="06/02/2024 11:40:43"/>
    <s v="06/02/2024 23:50:00"/>
    <s v="EMPRESA:TELEFONICA EMPRESAS DE CHILE SA_x000a_CÓDIGO DE SERVICIO: _x000a_DIRECCIÓN:Calle San Martin #50, Santiago Centro, Santiago_x000a_NOMBRE DE QUIEN REPORTA:Manuel Maita_x000a_TELÉFONO DE QUIEN REPORTA:56974138322_x000a_NOMBRE DE CONTACTO EN TERRENO: _x000a_REQUERIMIENTO: Revision Stor"/>
    <m/>
    <d v="1899-12-30T01:30:11"/>
    <d v="1899-12-30T01:36:09"/>
    <d v="1899-12-30T00:05:58"/>
    <s v=""/>
    <x v="1"/>
  </r>
  <r>
    <s v="INC000002598299"/>
    <s v="HOUSING"/>
    <x v="8"/>
    <s v="BELIEVE"/>
    <s v="FERNEY D GARZON PEÑA"/>
    <s v="frp_jcarri"/>
    <s v="3-Moderado/Limitado"/>
    <s v="3-Medio"/>
    <s v="Media"/>
    <s v="Requerimiento de Cliente"/>
    <s v="HUAWEI CHILE S A"/>
    <s v="GESTION DATACENTER/ ACCESOS /HUAWEI CHILE S A"/>
    <s v="06/02/2024 10:19:57"/>
    <s v="06/02/2024 10:21:14"/>
    <x v="0"/>
    <s v="COMUNICACIONES"/>
    <s v="VPN IP - MPLS"/>
    <s v="06/02/2024 13:09:03"/>
    <s v="06/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m/>
    <d v="1899-12-30T02:33:34"/>
    <d v="1899-12-30T02:49:06"/>
    <d v="1899-12-30T00:15:32"/>
    <s v=""/>
    <x v="1"/>
  </r>
  <r>
    <s v="INC000002598345"/>
    <s v="HOUSING"/>
    <x v="13"/>
    <s v="ADMINISTRADORES RESIDENTES"/>
    <s v="CRISTOPHER MALDONADO ROMERO"/>
    <s v="frp_jugonz"/>
    <s v="3-Moderado/Limitado"/>
    <s v="3-Medio"/>
    <s v="Media"/>
    <s v="Requerimiento de Cliente"/>
    <s v="TELEFONICA EMPRESAS DE CHILE SA"/>
    <s v="GESTION DATACENTER/ ACCESOS / TELEFONICA EMPRESAS DE CHILE SA"/>
    <s v="06/02/2024 11:13:46"/>
    <s v="06/02/2024 11:16:32"/>
    <x v="0"/>
    <s v="COMUNICACIONES"/>
    <s v="VPN IP - MPLS"/>
    <s v="06/02/2024 11:37:41"/>
    <s v="06/02/2024 23:50:00"/>
    <s v="EMPRESA: TELEFONICA EMPRESAS DE CHILE SA_x000a_CÓDIGO DE SERVICIO: _x000a_DIRECCIÓN: Av. Apoquindo #7071, Las Condes, Santiago_x000a_NOMBRE DE QUIEN REPORTA: Operador DataCenter Sites_x000a_TELÉFONO DE QUIEN REPORTA: +56 2 22025776 / +56 9 81290517_x000a_NOMBRE DE CONTACTO EN TERRENO"/>
    <s v="Se efectúa contacto con cliente: N/A_x000a_Teléfono de contacto: N/A_x000a_Acciones realizadas: Accesos autorizados para personal descrito en planilla_x000a_Solución paliativa o definitiva: N/A_x000a_Acciones de Mejora, Recomendaciones: N/A_x000a_Causa Raíz: N/A"/>
    <d v="1899-12-30T00:05:11"/>
    <d v="1899-12-30T00:23:55"/>
    <d v="1899-12-30T00:18:44"/>
    <s v=""/>
    <x v="1"/>
  </r>
  <r>
    <s v="INC000002598378"/>
    <s v="HOUSING"/>
    <x v="8"/>
    <s v="ADMINISTRADORES RESIDENTES"/>
    <s v="FERNEY D GARZON PEÑA"/>
    <s v="frp_jugonz"/>
    <s v="3-Moderado/Limitado"/>
    <s v="3-Medio"/>
    <s v="Media"/>
    <s v="Requerimiento de Cliente"/>
    <s v="TELEFONICA EMPRESAS DE CHILE SA"/>
    <s v="GESTION DATACENTER/ ACCESOS / DXC"/>
    <s v="06/02/2024 12:11:19"/>
    <s v="06/02/2024 12:14:17"/>
    <x v="0"/>
    <s v="COMUNICACIONES"/>
    <s v="VPN IP - MPLS"/>
    <s v="06/02/2024 12:20:56"/>
    <s v="06/02/2024 23:50:00"/>
    <s v="EMPRESA: DXC_x000a_CÓDIGO DE SERVICIO: _x000a_DIRECCIÓN: Av. Presidente Prieto #226, Paine, Santiago_x000a_NOMBRE DE QUIEN REPORTA: Jorge Lorca L_x000a_TELÉFONO DE QUIEN REPORTA: +56 2 25774418_x000a_NOMBRE DE CONTACTO EN TERRENO: Cristóbal Reyes 987685102_x000a_PROBLEMA: &quot;Cambio de disco"/>
    <m/>
    <d v="1899-12-30T00:00:00"/>
    <d v="1899-12-30T00:09:37"/>
    <d v="1899-12-30T00:09:37"/>
    <s v=""/>
    <x v="1"/>
  </r>
  <r>
    <s v="INC000002598392"/>
    <s v="HOUSING"/>
    <x v="8"/>
    <s v="ADMINISTRADORES RESIDENTES"/>
    <s v="FERNEY D GARZON PEÑA"/>
    <s v="frp_jugonz"/>
    <s v="3-Moderado/Limitado"/>
    <s v="3-Medio"/>
    <s v="Media"/>
    <s v="Requerimiento de Cliente"/>
    <s v="FORUM SERVICIOS FINANCIEROS SA"/>
    <s v="GESTION DATACENTER/ ACCESOS / FORUM SERVICIOS FINANCIEROS SA"/>
    <s v="06/02/2024 12:25:25"/>
    <s v="06/02/2024 12:32:07"/>
    <x v="0"/>
    <s v="COMUNICACIONES"/>
    <s v="VPN IP - MPLS"/>
    <s v="07/02/2024 14:27:22"/>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27"/>
    <d v="1899-12-31T02:01:57"/>
    <d v="1899-12-30T00:20:30"/>
    <s v=""/>
    <x v="1"/>
  </r>
  <r>
    <s v="INC000002598393"/>
    <s v="HOUSING"/>
    <x v="13"/>
    <s v="ADMINISTRADORES RESIDENTES"/>
    <s v="CRISTOPHER MALDONADO ROMERO"/>
    <s v="frp_jugonz"/>
    <s v="3-Moderado/Limitado"/>
    <s v="3-Medio"/>
    <s v="Media"/>
    <s v="Requerimiento de Cliente"/>
    <s v="FORUM SERVICIOS FINANCIEROS SA"/>
    <s v="GESTION DATACENTER/ ACCESOS / FORUM SERVICIOS FINANCIEROS SA"/>
    <s v="06/02/2024 12:25:30"/>
    <s v="06/02/2024 12:33:47"/>
    <x v="0"/>
    <s v="COMUNICACIONES"/>
    <s v="VPN IP - MPLS"/>
    <s v="06/02/2024 13:39:35"/>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3:27"/>
    <d v="1899-12-30T01:14:05"/>
    <d v="1899-12-30T00:30:38"/>
    <s v=""/>
    <x v="1"/>
  </r>
  <r>
    <s v="INC000002598394"/>
    <s v="HOUSING"/>
    <x v="13"/>
    <s v="ADMINISTRADORES RESIDENTES"/>
    <s v="CRISTOPHER MALDONADO ROMERO"/>
    <s v="frp_jugonz"/>
    <s v="3-Moderado/Limitado"/>
    <s v="3-Medio"/>
    <s v="Media"/>
    <s v="Requerimiento de Cliente"/>
    <s v="FORUM SERVICIOS FINANCIEROS SA"/>
    <s v="GESTION DATACENTER/ ACCESOS / FORUM SERVICIOS FINANCIEROS SA"/>
    <s v="06/02/2024 12:25:34"/>
    <s v="06/02/2024 12:37:32"/>
    <x v="0"/>
    <s v="COMUNICACIONES"/>
    <s v="VPN IP - MPLS"/>
    <s v="06/02/2024 13:40:23"/>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7:45"/>
    <d v="1899-12-30T01:14:49"/>
    <d v="1899-12-30T00:27:04"/>
    <s v=""/>
    <x v="1"/>
  </r>
  <r>
    <s v="INC000002598395"/>
    <s v="HOUSING"/>
    <x v="8"/>
    <s v="ADMINISTRADORES RESIDENTES"/>
    <s v="FERNEY D GARZON PEÑA"/>
    <s v="frp_jugonz"/>
    <s v="3-Moderado/Limitado"/>
    <s v="3-Medio"/>
    <s v="Media"/>
    <s v="Requerimiento de Cliente"/>
    <s v="FORUM SERVICIOS FINANCIEROS SA"/>
    <s v="GESTION DATACENTER/ ACCESOS / FORUM SERVICIOS FINANCIEROS SA"/>
    <s v="06/02/2024 12:25:38"/>
    <s v="06/02/2024 12:38:57"/>
    <x v="0"/>
    <s v="COMUNICACIONES"/>
    <s v="VPN IP - MPLS"/>
    <s v="07/02/2024 14:27:40"/>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09"/>
    <d v="1899-12-31T02:02:02"/>
    <d v="1899-12-30T00:20:53"/>
    <s v=""/>
    <x v="1"/>
  </r>
  <r>
    <s v="INC000002598529"/>
    <s v="VPN IP - MPLS"/>
    <x v="17"/>
    <s v="BELIEVE"/>
    <s v="RODRIGO VÁSQUEZ MUÑOZ"/>
    <s v="frp_cnavar"/>
    <s v="3-Moderado/Limitado"/>
    <s v="3-Medio"/>
    <s v="Media"/>
    <s v="Requerimiento de Cliente"/>
    <s v="INSTITUTO PROFESIONAL DE CHILE SA"/>
    <s v="GAMA/ Solicitud restauraciones - TERRASOL"/>
    <s v="06/02/2024 12:08:44"/>
    <s v="06/02/2024 12:13:34"/>
    <x v="0"/>
    <s v="CDP ANTIGUO 1"/>
    <s v="CDP ANTIGUO 2"/>
    <s v="09/02/2024 11:32:27"/>
    <s v="09/02/2024 23:50:00"/>
    <s v="PREVENTIVO: NO_x000a_CODIGO DE SERVICIO: TERRASOL_x000a_DIRECCION:_x000a_QUIEN REPORTA: Raúl Fernández Ogalde -  +56 9 5410 9101_x000a_CONTACTO EN TERRENO:_x000a_PROBLEMA:_x000a_REQUERIMIENTO:_x000a__x000a_El motivo de este correo es solicitar las siguientes restauraciones desde plataforma de respaldo"/>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0:32"/>
    <d v="1900-01-01T23:23:43"/>
    <d v="1899-12-30T00:13:11"/>
    <s v=""/>
    <x v="1"/>
  </r>
  <r>
    <s v="INC000002598547"/>
    <s v="VPN IP - MPLS"/>
    <x v="17"/>
    <s v="ADMINISTRADORES RESIDENTES"/>
    <s v="RODRIGO VÁSQUEZ MUÑOZ"/>
    <s v="frp_rreyes"/>
    <s v="3-Moderado/Limitado"/>
    <s v="3-Medio"/>
    <s v="Media"/>
    <s v="Requerimiento de Cliente"/>
    <s v="INSTITUTO PROFESIONAL DE CHILE SA"/>
    <s v="GAMA / Solicitud restauraciones - TERRAOESTE"/>
    <s v="06/02/2024 12:12:26"/>
    <s v="06/02/2024 12:14:20"/>
    <x v="0"/>
    <s v="CDP ANTIGUO 1"/>
    <s v="CDP ANTIGUO 2"/>
    <s v="09/02/2024 11:34:12"/>
    <s v="09/02/2024 23:50:00"/>
    <s v="PREVENTIVO: NO_x000a_CODIGO DE SERVICIO:_x000a_DIRECCION:_x000a_QUIEN REPORTA: Raúl Fernández Ogalde  +56 9 5410 9101 _x000a_CONTACTO EN TERRENO:_x000a_PROBLEMA:_x000a_REQUERIMIENTO:_x000a__x000a_Mis más cordiales saludos_x000a__x000a_El motivo de este correo es solicitar las siguientes restauraciones desde plata"/>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2:05"/>
    <d v="1900-01-01T23:21:46"/>
    <d v="1899-12-30T00:09:41"/>
    <s v=""/>
    <x v="1"/>
  </r>
  <r>
    <s v="INC000002598555"/>
    <s v="VPN IP - MPLS"/>
    <x v="5"/>
    <s v="GESTION HD"/>
    <s v="MARIO PARADA DUARTE"/>
    <s v="frp_pcamay"/>
    <s v="3-Moderado/Limitado"/>
    <s v="3-Medio"/>
    <s v="Media"/>
    <s v="Requerimiento de Cliente"/>
    <s v="ELECTRICIDAD GOBANTES S.A."/>
    <s v="HD/RE: REQUERIMIENTO PRUEBAS DE ENLACES HACIA DATA CENTER//GOBANTES"/>
    <s v="06/02/2024 12:22:49"/>
    <s v="06/02/2024 12:25:07"/>
    <x v="1"/>
    <s v="COMUNICACIONES"/>
    <s v="VPN IP - MPLS"/>
    <s v="14/02/2024 11:33:23"/>
    <s v="14/02/2024 11:33:23"/>
    <s v="PREVENTIVO: NO_x000a_CODIGO DE SERVICIO:_x000a_DIRECCION:_x000a_QUIEN REPORTA:Mario Parada Duarte +56 9 96339162_x000a_CONTACTO EN TERRENO:Parada Duarte +56 9 96339162_x000a_PROBLEMA:_x000a_REQUERIMIENTO:necesitamos de realizar pruebas de enlaces entre casa matriz y la conexión que se real"/>
    <s v="Cliente solicita pruebas con el proveedor respaldo que no es posible realizar sin un diagnostico previo."/>
    <d v="1900-01-06T14:09:07"/>
    <d v="1900-01-06T23:10:34"/>
    <d v="1899-12-30T09:01:27"/>
    <s v=""/>
    <x v="1"/>
  </r>
  <r>
    <s v="INC000002598560"/>
    <s v="VPN IP - MPLS"/>
    <x v="18"/>
    <s v="GESTION HD"/>
    <s v="CRISTOBAL I REYES DELGADO"/>
    <s v="frp_pcamay"/>
    <s v="3-Moderado/Limitado"/>
    <s v="3-Medio"/>
    <s v="Media"/>
    <s v="Requerimiento de Cliente"/>
    <s v="EMPRESA NACIONAL DE CERTIFICACIONES"/>
    <s v="HD/RE: LDF Disco E de 192.168.1.121 y 192.168.1.122"/>
    <s v="06/02/2024 12:28:50"/>
    <s v="06/02/2024 12:30:32"/>
    <x v="0"/>
    <s v="TI"/>
    <s v="BASES DE DATOS"/>
    <s v="08/02/2024 9:21:52"/>
    <s v="08/02/2024 23:50:00"/>
    <s v="PREVENTIVO: NO_x000a_CODIGO DE SERVICIO:_x000a_DIRECCION:_x000a_QUIEN REPORTA:+56 9 93378009 Denise Cruzat Etcheberry_x000a_CONTACTO EN TERRENO:_x000a_PROBLEMA:_x000a_REQUERIMIENTO:Favor su ayuda en reducción de LDF de_x000a_DB_GESTOR_BECO_log.ldf y DB_GESTOR_STO_log.ldf de nodo SQL principal."/>
    <s v="Se libera alarma de transaccionales reportada, luego de respaldar previamente dichos archivos y proceder con el shrink de limpieza"/>
    <d v="1899-12-31T20:21:18"/>
    <d v="1899-12-31T20:53:02"/>
    <d v="1899-12-30T00:31:44"/>
    <s v=""/>
    <x v="1"/>
  </r>
  <r>
    <s v="INC000002598574"/>
    <s v="SAP"/>
    <x v="9"/>
    <s v="GESTION HD"/>
    <s v="FREDDY O CORTES DIAZ"/>
    <s v="frp_pcamay"/>
    <s v="3-Moderado/Limitado"/>
    <s v="3-Medio"/>
    <s v="Media"/>
    <s v="Requerimiento de Cliente"/>
    <s v="INDUSTRIAS CHILENAS DE ALAMBRE INCHALAM S.A."/>
    <s v="HD/RV: INCHALAM - Estado de cuenta clientes"/>
    <s v="06/02/2024 13:18:28"/>
    <s v="06/02/2024 13:22:01"/>
    <x v="0"/>
    <s v="TI"/>
    <s v="APLICATIVOS"/>
    <s v="06/02/2024 14:24:15"/>
    <s v="06/02/2024 23:50:00"/>
    <s v="PREVENTIVO: NO_x000a_CODIGO DE SERVICIO:_x000a_DIRECCION:_x000a_QUIEN REPORTA:+56 9 6605 6481Freddy Cortés Díaz_x000a_CONTACTO EN TERRENO:_x000a_PROBLEMA:_x000a_REQUERIMIENTO:Favor transportar a PRD las OT indicadas en doc adjunto. gracias_x000a_EQUIPOS ENERGIZADO/REINICIADO:_x000a_HORARIO DE ATENCION"/>
    <s v="Se ejecuta con éxito el transporte solicitado. Se informa a cliente vía mail"/>
    <d v="1899-12-30T00:00:00"/>
    <d v="1899-12-30T01:05:47"/>
    <d v="1899-12-30T01:05:47"/>
    <s v=""/>
    <x v="1"/>
  </r>
  <r>
    <s v="INC000002598588"/>
    <s v="VPN IP - MPLS"/>
    <x v="5"/>
    <s v="GESTION HD"/>
    <s v="LUIS RODRIGO ACEVEDO COLLIPAL"/>
    <s v="frp_pcamay"/>
    <s v="3-Moderado/Limitado"/>
    <s v="3-Medio"/>
    <s v="Media"/>
    <s v="Requerimiento de Cliente"/>
    <s v="METS S A"/>
    <s v="HD/RE: RE: RE: RE: Consultas Tecnica"/>
    <s v="06/02/2024 13:49:12"/>
    <s v="06/02/2024 13:50:54"/>
    <x v="0"/>
    <s v="CDP ANTIGUO 1"/>
    <s v="CDP ANTIGUO 2"/>
    <s v="07/02/2024 18:07:38"/>
    <s v="07/02/2024 23:50:00"/>
    <s v="PREVENTIVO: NO_x000a_CODIGO DE SERVICIO:VPF1983663_x000a_DIRECCION:Avenida Portugal #614_x000a_Ciudad: Santiago_x000a_Comuna: Santiago_x000a_QUIEN REPORTA:989260045 Juan Guajardo_x000a_CONTACTO EN TERRENO:Juan Guajardo_x000a_Teléfono 1 Contacto En Terreno: 989260045_x000a_PROBLEMA:_x000a_REQUERIMIENTO:Adjun"/>
    <m/>
    <d v="1899-12-31T02:22:37"/>
    <d v="1899-12-31T04:18:26"/>
    <d v="1899-12-30T01:55:49"/>
    <s v=""/>
    <x v="1"/>
  </r>
  <r>
    <s v="INC000002598681"/>
    <s v="HOUSING"/>
    <x v="8"/>
    <s v="BELIEVE"/>
    <s v="FERNEY D GARZON PEÑA"/>
    <s v="frp_jcarri"/>
    <s v="3-Moderado/Limitado"/>
    <s v="3-Medio"/>
    <s v="Media"/>
    <s v="Requerimiento de Cliente"/>
    <s v="TELEFONICA EMPRESAS DE CHILE SA"/>
    <s v="GESTION DATACENTER/ ACCESOS /DXC"/>
    <s v="06/02/2024 12:45:06"/>
    <s v="06/02/2024 12:46:33"/>
    <x v="0"/>
    <s v="COMUNICACIONES"/>
    <s v="VPN IP - MPLS"/>
    <s v="06/02/2024 13:07:16"/>
    <s v="06/02/2024 23:50:00"/>
    <s v="EMPRESA:TELEFONICA EMPRESAS DE CHILE SA_x000a_CÓDIGO DE SERVICIO: _x000a_DIRECCIÓN:AV. Presidente Prieto #226, Paine, Santiago_x000a_NOMBRE DE QUIEN REPORTA:Ferney Garzon_x000a_TELÉFONO DE QUIEN REPORTA:56 2 25774418_x000a_NOMBRE DE CONTACTO EN TERRENO: _x000a_REQUERIMIENTO:Cambio de disco"/>
    <m/>
    <d v="1899-12-30T00:09:43"/>
    <d v="1899-12-30T00:22:10"/>
    <d v="1899-12-30T00:12:27"/>
    <s v=""/>
    <x v="1"/>
  </r>
  <r>
    <s v="INC000002598721"/>
    <s v="VPN IP - MPLS"/>
    <x v="3"/>
    <s v="GESTION HD"/>
    <s v="MOISES E MONTERO RAMOS"/>
    <s v="frp_fpetro"/>
    <s v="3-Moderado/Limitado"/>
    <s v="3-Medio"/>
    <s v="Media"/>
    <s v="Requerimiento de Cliente"/>
    <s v="TELEFONICA GLOBAL TECHNOLOGY S.A.AGENCIA EN CHILE"/>
    <s v="REQ/_x000a_TCCT - Requerimiento Soporte VDC Global - Accesos AD"/>
    <s v="06/02/2024 12:56:32"/>
    <s v="06/02/2024 12:59:16"/>
    <x v="0"/>
    <s v="CDP ANTIGUO 1"/>
    <s v="CDP ANTIGUO 2"/>
    <s v="06/02/2024 18:13:05"/>
    <s v="06/02/2024 23:50:00"/>
    <s v="PREVENTIVO: NO_x000a_CODIGO DE SERVICIO: _x000a_DIRECCION:_x000a_QUIEN REPORTA: Jesús José Nelo Petaquero 56 9 9229 0203_x000a_CONTACTO EN TERRENO: Jesús José Nelo Petaquero  56 9 9229 0203_x000a__x000a_REQUERIMIENTO:_x000a__x000a_Buenas tardes estimados @Help Desk, por favor su acostumbrado apoyo en"/>
    <s v="Se efectúa contacto con cliente:N/A_x000a_Teléfono de contacto: N/A_x000a_Acciones realizadas: Informo que se reinicia la clave del colega Brian para el dominio vdc-cl donde se le indica que deben conectarse al Server tool 10.68.136.199 donde tendrán acceso a los ZV"/>
    <d v="1899-12-30T03:09:13"/>
    <d v="1899-12-30T05:16:33"/>
    <d v="1899-12-30T02:07:20"/>
    <s v=""/>
    <x v="1"/>
  </r>
  <r>
    <s v="INC000002598747"/>
    <s v="VPN IP - MPLS"/>
    <x v="7"/>
    <s v="GESTION HD"/>
    <s v="SEBASTIAN I ACUÑA GUZMAN"/>
    <s v="frp_fpetro"/>
    <s v="3-Moderado/Limitado"/>
    <s v="3-Medio"/>
    <s v="Media"/>
    <s v="Requerimiento de Cliente"/>
    <s v="GASVALPO SPA"/>
    <s v="REQ/_x000a_Comentar DNS Urgente"/>
    <s v="06/02/2024 13:37:02"/>
    <s v="06/02/2024 13:38:50"/>
    <x v="0"/>
    <s v="TI"/>
    <s v="SISTEMAS OPERATIVOS"/>
    <s v="07/02/2024 10:10:08"/>
    <s v="07/02/2024 23:50:00"/>
    <s v="PREVENTIVO: NO_x000a_CODIGO DE SERVICIO: _x000a_DIRECCION:_x000a_QUIEN REPORTA:_x000a_CONTACTO EN TERRENO:_x000a_PROBLEMA:_x000a_REQUERIMIENTO:_x000a__x000a_Estimados,_x000a__x000a_Necesitamos urgentemente comentar (No borrar) los siguientes registros de_x000a_nuestro DNS:_x000a__x000a_sp IN A 186.67.142.94_x000a_ws IN A 186.67.142.93_x000a_b"/>
    <s v="Se finaliza requerimiento de manera satisfactoria el día de ayer 06-02a las 15:00 hrs."/>
    <d v="1899-12-30T12:45:41"/>
    <d v="1899-12-30T20:33:06"/>
    <d v="1899-12-30T07:47:25"/>
    <s v=""/>
    <x v="1"/>
  </r>
  <r>
    <s v="INC000002598751"/>
    <s v="INFRAESTRUCTURA DC"/>
    <x v="2"/>
    <s v="APQ ACCESOS"/>
    <s v="JONATHAN A MARQUEZ ASTENGO"/>
    <s v="tct_jmarqu"/>
    <s v="4-Menor/Localizado"/>
    <s v="4-Baja"/>
    <s v="Baja"/>
    <s v="Requerimiento de Red"/>
    <s v="TELEFONICA CYBERSECURITY TECH CHILE SPA"/>
    <s v="FACTIBILIDAD ESVAL/CRQ 81564"/>
    <s v="06/02/2024 13:42:25"/>
    <s v="06/02/2024 13:44:46"/>
    <x v="0"/>
    <s v="CDP ANTIGUO 1"/>
    <s v="CDP ANTIGUO 2"/>
    <s v="06/02/2024 13:55:06"/>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x v="0"/>
  </r>
  <r>
    <s v="INC000002598777"/>
    <s v="VPN IP - MPLS"/>
    <x v="9"/>
    <s v="GESTION HD"/>
    <s v="FREDDY O CORTES DIAZ"/>
    <s v="frp_fpetro"/>
    <s v="3-Moderado/Limitado"/>
    <s v="3-Medio"/>
    <s v="Media"/>
    <s v="Requerimiento de Cliente"/>
    <s v="INDUSTRIAS CHILENAS DE ALAMBRE INCHALAM S.A."/>
    <s v="HD/_x000a_RV: Paso a PRD"/>
    <s v="06/02/2024 15:06:42"/>
    <s v="06/02/2024 15:08:20"/>
    <x v="0"/>
    <s v="TI"/>
    <s v="APLICATIVOS"/>
    <s v="06/02/2024 15:33:41"/>
    <s v="06/02/2024 23:50:00"/>
    <s v="PREVENTIVO: NO_x000a_CODIGO DE SERVICIO:_x000a_DIRECCION:_x000a_QUIEN REPORTA:_x000a_CONTACTO EN TERRENO:_x000a_PROBLEMA:_x000a_REQUERIMIENTO:_x000a_Favor su ayuda con el transporte de la orden a PRD según archivo adjunto._x000a__x000a_EQUIPOS ENERGIZADO/REINICIADO:_x000a_HORARIO DE ATENCION:_x000a_OBSERVACION:_x000a_ANI:_x000a_MA"/>
    <s v="Se realiza con éxito el transporte solicitado. Se informa a cliente vía mail"/>
    <d v="1899-12-30T00:00:00"/>
    <d v="1899-12-30T00:26:59"/>
    <d v="1899-12-30T00:26:59"/>
    <s v=""/>
    <x v="1"/>
  </r>
  <r>
    <s v="INC000002598778"/>
    <s v="HOUSING"/>
    <x v="14"/>
    <s v="ADMINISTRADORES RESIDENTES"/>
    <s v="SEBASTIAN A JARA VIDAL"/>
    <s v="frp_jugonz"/>
    <s v="3-Moderado/Limitado"/>
    <s v="3-Medio"/>
    <s v="Media"/>
    <s v="Requerimiento de Cliente"/>
    <s v="TELEFONICA EMPRESAS DE CHILE SA"/>
    <s v="GESTION DATACENTER/ ACCESOS / TELEFONICA EMPRESAS DE CHILE SA"/>
    <s v="06/02/2024 15:05:44"/>
    <s v="06/02/2024 15:07:35"/>
    <x v="0"/>
    <s v="COMUNICACIONES"/>
    <s v="VPN IP - MPLS"/>
    <s v="06/02/2024 15:53:27"/>
    <s v="06/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_x000a_PROBLEMA: Ra"/>
    <m/>
    <d v="1899-12-30T00:42:33"/>
    <d v="1899-12-30T00:47:43"/>
    <d v="1899-12-30T00:05:10"/>
    <s v=""/>
    <x v="1"/>
  </r>
  <r>
    <s v="INC000002598779"/>
    <s v="INFRAESTRUCTURA DC"/>
    <x v="0"/>
    <s v="APQ ACCESOS"/>
    <s v="CARLOS F ARAYA RAMIREZ"/>
    <s v="tct_cararr"/>
    <s v="4-Menor/Localizado"/>
    <s v="4-Baja"/>
    <s v="Baja"/>
    <s v="Requerimiento de Cliente"/>
    <s v="TELEFONICA CYBERSECURITY TECH CHILE SPA"/>
    <s v="FACTIBLIDAD 81924"/>
    <s v="06/02/2024 15:07:24"/>
    <s v="06/02/2024 15:08:15"/>
    <x v="0"/>
    <s v="CDP ANTIGUO 1"/>
    <s v="CDP ANTIGUO 2"/>
    <s v="06/02/2024 15:49:52"/>
    <s v="06/02/2024 23:50:00"/>
    <m/>
    <s v="FACTBIILIDAD ENVIADA"/>
    <d v="1899-12-30T00:00:00"/>
    <d v="1899-12-30T00:42:28"/>
    <d v="1899-12-30T00:42:28"/>
    <s v=""/>
    <x v="1"/>
  </r>
  <r>
    <s v="INC000002598787"/>
    <s v="HOUSING"/>
    <x v="13"/>
    <s v="ADMINISTRADORES RESIDENTES"/>
    <s v="CRISTOPHER MALDONADO ROMERO"/>
    <s v="frp_jugonz"/>
    <s v="3-Moderado/Limitado"/>
    <s v="3-Medio"/>
    <s v="Media"/>
    <s v="Requerimiento de Cliente"/>
    <s v="TELEFONICA EMPRESAS DE CHILE SA"/>
    <s v="GESTION DATACENTER/ ACCESOS / TELEFONICA EMPRESAS DE CHILE SA"/>
    <s v="06/02/2024 15:22:17"/>
    <s v="06/02/2024 15:24:24"/>
    <x v="0"/>
    <s v="COMUNICACIONES"/>
    <s v="VPN IP - MPLS"/>
    <s v="06/02/2024 17:44:39"/>
    <s v="06/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
    <d v="1899-12-30T02:13:01"/>
    <d v="1899-12-30T02:22:22"/>
    <d v="1899-12-30T00:09:21"/>
    <s v=""/>
    <x v="1"/>
  </r>
  <r>
    <s v="INC000002598801"/>
    <s v="INFRAESTRUCTURA DC"/>
    <x v="10"/>
    <s v="SM OPERACIONES"/>
    <s v="CARLOS F ARAYA RAMIREZ"/>
    <s v="tct_decruz"/>
    <s v="3-Moderado/Limitado"/>
    <s v="3-Medio"/>
    <s v="Media"/>
    <s v="Requerimiento de Red"/>
    <s v="TELEFONICA GLOBAL TECHNOLOGY S.A.AGENCIA EN CHILE"/>
    <s v="Instalación fibras APQ"/>
    <s v="06/02/2024 15:53:33"/>
    <s v="06/02/2024 15:55:15"/>
    <x v="0"/>
    <s v="Hardware de Redes"/>
    <s v="Cable"/>
    <s v="09/02/2024 18:13:33"/>
    <s v="09/02/2024 23:50:00"/>
    <s v="requerimiento para Operadores DC Apoquindo el mismo consiste en lanzar o instalar fibra en Apoquindo desde Sala 7 en el Rack E2,E3 hasta Sala 7 en el rack B12,B13._x000a__x000a_Saludos_x000a_Manuel Maita_x000a_Av Providencia 111 piso 13, Santiago de Chile (GMT -3)_x000a_+56 9 7413 83"/>
    <s v="tendido fibra realizado"/>
    <d v="1899-12-30T00:00:00"/>
    <d v="1899-12-30T00:00:00"/>
    <d v="1899-12-30T00:00:00"/>
    <s v=""/>
    <x v="0"/>
  </r>
  <r>
    <s v="INC000002598912"/>
    <s v="VPN IP - MPLS"/>
    <x v="6"/>
    <s v="ADMINISTRADORES RESIDENTES"/>
    <s v="PAUL A SEPULVEDA ALVAREZ"/>
    <s v="frp_kefern"/>
    <s v="3-Moderado/Limitado"/>
    <s v="3-Medio"/>
    <s v="Media"/>
    <s v="Requerimiento de Cliente"/>
    <s v="TELEFONICA GLOBAL TECHNOLOGY S.A.AGENCIA EN CHILE"/>
    <s v="Gama |  Requerimiento Soporte VDC Global - Accesos por RDP"/>
    <s v="06/02/2024 15:04:15"/>
    <s v="06/02/2024 15:08:20"/>
    <x v="0"/>
    <s v="CDP ANTIGUO 1"/>
    <s v="CDP ANTIGUO 2"/>
    <s v="06/02/2024 17:35:19"/>
    <s v="06/02/2024 23:50:00"/>
    <s v="PREVENTIVO: NO_x000a_CODIGO DE SERVICIO:10.68.136.199_x000a_DIRECCION:_x000a_QUIEN REPORTA:Moisés Eduardo Montero Ramos +56 9 4273 2135_x000a_CONTACTO EN TERRENO:_x000a_PROBLEMA:_x000a_REQUERIMIENTO:_x000a__x000a_Favor su acostumbrado apoyo en revisar si el usuario_x000a_VDC-CL\wvK3AftyeCpjgg tiene habilita"/>
    <s v="se agrego al usuario al grupo que permite la conexión remota._x000a_Con este permiso puede entrar remoto y poder llegar a los servidores de interés"/>
    <d v="1899-12-30T00:20:47"/>
    <d v="1899-12-30T02:31:04"/>
    <d v="1899-12-30T02:10:17"/>
    <s v=""/>
    <x v="1"/>
  </r>
  <r>
    <s v="INC000002598926"/>
    <s v="HOUSING"/>
    <x v="13"/>
    <s v="BELIEVE"/>
    <s v="CRISTOPHER MALDONADO ROMERO"/>
    <s v="frp_xgambo"/>
    <s v="3-Moderado/Limitado"/>
    <s v="3-Medio"/>
    <s v="Media"/>
    <s v="Requerimiento de Cliente"/>
    <s v="TELEFONICA CYBERSECURITY TECH CHILE SPA"/>
    <s v="GESTION DATACENTER/ ACCESOS / TELEFONICA CYBERSECURITY TECH CHILE SPA"/>
    <s v="06/02/2024 15:04:19"/>
    <s v="06/02/2024 15:05:32"/>
    <x v="0"/>
    <s v="COMUNICACIONES"/>
    <s v="VPN IP - MPLS"/>
    <s v="06/02/2024 15:29:14"/>
    <s v="06/02/2024 23:50:00"/>
    <s v="EMPRESA: TELEFONICA CYBERSECURITY TECH CHILE SPA_x000a_CÓDIGO DE SERVICIO: _x000a_DIRECCIÓN:Av. Apoquindo #7071, Las Condes, Santiago_x000a_NOMBRE DE QUIEN REPORTA:Michael Gonzalez_x000a_TELÉFONO DE QUIEN REPORTA:  56992435694_x000a_NOMBRE DE CONTACTO EN TERRENO: _x000a_REQUERIMIENTO : Cam"/>
    <s v="Se efectúa contacto con cliente: N/A_x000a_Teléfono de contacto: N/A_x000a_Acciones realizadas: Accesos autorizados para personal descrito en planilla_x000a_Solución paliativa o definitiva: N/A_x000a_Acciones de Mejora, Recomendaciones: N/A_x000a_Causa Raíz: N/A"/>
    <d v="1899-12-30T00:18:21"/>
    <d v="1899-12-30T00:24:55"/>
    <d v="1899-12-30T00:06:34"/>
    <s v=""/>
    <x v="1"/>
  </r>
  <r>
    <s v="INC000002598932"/>
    <s v="HOUSING"/>
    <x v="14"/>
    <s v="BELIEVE"/>
    <s v="SEBASTIAN A JARA VIDAL"/>
    <s v="frp_xgambo"/>
    <s v="3-Moderado/Limitado"/>
    <s v="3-Medio"/>
    <s v="Media"/>
    <s v="Requerimiento de Cliente"/>
    <s v="TELEFONICA CYBERSECURITY TECH CHILE SPA"/>
    <s v="GESTION DATACENTER/ ACCESOS / TELEFONICA CYBERSECURITY TECH CHILE SPA"/>
    <s v="06/02/2024 15:12:27"/>
    <s v="06/02/2024 15:13:32"/>
    <x v="0"/>
    <s v="COMUNICACIONES"/>
    <s v="VPN IP - MPLS"/>
    <s v="06/02/2024 16:00:39"/>
    <s v="06/02/2024 23:50:00"/>
    <s v="EMPRESA: TELEFONICA CYBERSECURITY TECH CHILE SPA_x000a_CÓDIGO DE SERVICIO: _x000a_DIRECCIÓN:Calle San Martin #50, Santiago Centro, Santiago_x000a_NOMBRE DE QUIEN REPORTA:Michael Gonzalez_x000a_TELÉFONO DE QUIEN REPORTA:  56992435694_x000a_NOMBRE DE CONTACTO EN TERRENO: _x000a_REQUERIMIENTO"/>
    <m/>
    <d v="1899-12-30T00:41:48"/>
    <d v="1899-12-30T00:48:12"/>
    <d v="1899-12-30T00:06:24"/>
    <s v=""/>
    <x v="1"/>
  </r>
  <r>
    <s v="INC000002598946"/>
    <s v="VPN IP - MPLS"/>
    <x v="3"/>
    <s v="ADMINISTRADORES RESIDENTES"/>
    <s v="ANGEL CASTRO CABRERA"/>
    <s v="frp_kefern"/>
    <s v="3-Moderado/Limitado"/>
    <s v="3-Medio"/>
    <s v="Media"/>
    <s v="Requerimiento de Cliente"/>
    <s v="TELEFONICA GLOBAL TECHNOLOGY S.A.AGENCIA EN CHILE"/>
    <s v="HD | TCCT - [Cloud Portal] – Restore - CL - MANTOS COPPER S.A."/>
    <s v="06/02/2024 15:51:27"/>
    <s v="06/02/2024 15:56:17"/>
    <x v="0"/>
    <s v="CDP ANTIGUO 1"/>
    <s v="CDP ANTIGUO 2"/>
    <s v="09/02/2024 15:40:32"/>
    <s v="09/02/2024 23:50:00"/>
    <s v="PREVENTIVO: NO_x000a_CODIGO DE SERVICIO:_x000a_DIRECCION:_x000a_QUIEN REPORTA:Jesús José Nelo Petaquero +56 9 9229 0203_x000a_CONTACTO EN TERRENO:_x000a_PROBLEMA:_x000a_REQUERIMIENTO:_x000a__x000a_Estimado equipo Cloud, por favor su acostumbrado apoyo en la revisión_x000a_del_x000a_error indicado en correo anteri"/>
    <s v="Se efectúa contacto con cliente: Jesus Nelo_x000a_Teléfono de contacto: Via correo _x000a_Acciones realizadas: Luego de la revision se modifica time out en plataforma VDC. Se mantiene en observacion de forma interna por el area Cloud._x000a_Acciones de Mejora, Recomendaci"/>
    <d v="1900-01-01T18:16:26"/>
    <d v="1900-01-01T23:49:05"/>
    <d v="1899-12-30T05:32:39"/>
    <s v=""/>
    <x v="1"/>
  </r>
  <r>
    <s v="INC000002598966"/>
    <s v="HOUSING"/>
    <x v="13"/>
    <s v="BELIEVE"/>
    <s v="CRISTOPHER MALDONADO ROMERO"/>
    <s v="frp_xgambo"/>
    <s v="3-Moderado/Limitado"/>
    <s v="3-Medio"/>
    <s v="Media"/>
    <s v="Requerimiento de Cliente"/>
    <s v="TELEFONICA EMPRESAS DE CHILE SA"/>
    <s v="GESTION DATACENTER/ ACCESOS / TELEFONICA EMPRESAS DE CHILE SA"/>
    <s v="06/02/2024 16:31:32"/>
    <s v="06/02/2024 16:33:29"/>
    <x v="0"/>
    <s v="COMUNICACIONES"/>
    <s v="VPN IP - MPLS"/>
    <s v="06/02/2024 17:22:12"/>
    <s v="06/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vision Switch"/>
    <s v="Se efectúa contacto con cliente: N/A_x000a_Teléfono de contacto: N/A_x000a_Acciones realizadas: Accesos autorizados para personal descrito en planilla_x000a_Solución paliativa o definitiva: N/A_x000a_Acciones de Mejora, Recomendaciones: N/A_x000a_Causa Raíz: N/A"/>
    <d v="1899-12-30T00:44:10"/>
    <d v="1899-12-30T00:50:40"/>
    <d v="1899-12-30T00:06:30"/>
    <s v=""/>
    <x v="1"/>
  </r>
  <r>
    <s v="INC000002598970"/>
    <s v="VPN IP - MPLS"/>
    <x v="3"/>
    <s v="ADMINISTRADORES RESIDENTES"/>
    <s v="PABLO N OLIVA ALARCON"/>
    <s v="frp_kefern"/>
    <s v="3-Moderado/Limitado"/>
    <s v="3-Medio"/>
    <s v="Media"/>
    <s v="Requerimiento de Cliente"/>
    <s v="TELEFONICA GLOBAL TECHNOLOGY S.A.AGENCIA EN CHILE"/>
    <s v="HD | Importar a VDC de CLIENTE TERRASOL vm restauradas"/>
    <s v="06/02/2024 16:33:18"/>
    <s v="06/02/2024 16:36:37"/>
    <x v="0"/>
    <s v="CDP ANTIGUO 1"/>
    <s v="CDP ANTIGUO 2"/>
    <s v="07/02/2024 10:20:12"/>
    <s v="07/02/2024 23:50:00"/>
    <s v="PREVENTIVO: NO_x000a_CODIGO DE SERVICIO:_x000a_DIRECCION:_x000a_QUIEN REPORTA:Rodrigo Vásquez Muñoz +56 97411 3060_x000a_CONTACTO EN TERRENO:_x000a_PROBLEMA:_x000a_REQUERIMIENTO:_x000a__x000a_Se necesita importar a VDC de cliente TERRASOL las siguientes VM que_x000a_fueron ya recuperadas en el vcenter las v"/>
    <s v="FASE RESOLUCIÓN Y RECUPERACIÓN_x000a__x000a_Se efectúa contacto con cliente: NA_x000a__x000a_Teléfono de contacto: NA_x000a__x000a_Acciones realizadas: Importar VMs solicitadas a VDC_x000a__x000a_Solución paliativa o definitiva: Definitiva_x000a__x000a_Acciones de Mejora, Recomendaciones: NA_x000a__x000a_Causa Raíz: NA"/>
    <d v="1899-12-30T12:54:37"/>
    <d v="1899-12-30T17:46:54"/>
    <d v="1899-12-30T04:52:17"/>
    <s v=""/>
    <x v="1"/>
  </r>
  <r>
    <s v="INC000002598991"/>
    <s v="HOUSING"/>
    <x v="14"/>
    <s v="BELIEVE"/>
    <s v="SEBASTIAN A JARA VIDAL"/>
    <s v="frp_xgambo"/>
    <s v="3-Moderado/Limitado"/>
    <s v="3-Medio"/>
    <s v="Media"/>
    <s v="Requerimiento de Cliente"/>
    <s v="CAJA DE COMPENSACION DE ASIGNACION FAMILIAR LOS HEROES"/>
    <s v="GESTION DATACENTER/ ACCESOS / CAJA DE COMPENSACION DE ASIGNACION FAMILIAR LOS HEROES"/>
    <s v="06/02/2024 17:01:02"/>
    <s v="06/02/2024 17:02:47"/>
    <x v="0"/>
    <s v="COMUNICACIONES"/>
    <s v="VPN IP - MPLS"/>
    <s v="06/02/2024 17:18:17"/>
    <s v="06/02/2024 23:50:00"/>
    <s v="EMPRESA: CAJA DE COMPENSACION DE ASIGNACION FAMILIAR LOS HEROES_x000a_CÓDIGO DE SERVICIO: _x000a_DIRECCIÓN:Calle San Martin #50, Santiago Centro, Santiago_x000a_NOMBRE DE QUIEN REPORTA:Jose Monteverde_x000a_TELÉFONO DE QUIEN REPORTA:  56992367859_x000a_NOMBRE DE CONTACTO EN TERRENO:"/>
    <m/>
    <d v="1899-12-30T00:09:53"/>
    <d v="1899-12-30T00:17:15"/>
    <d v="1899-12-30T00:07:22"/>
    <s v=""/>
    <x v="1"/>
  </r>
  <r>
    <s v="INC000002599144"/>
    <s v="HOSTING VIRTUAL"/>
    <x v="6"/>
    <s v="SM OPERACIONES"/>
    <s v="RICARDO R GALLEGOS OYANEDER"/>
    <s v="tct_rgalle"/>
    <s v="4-Menor/Localizado"/>
    <s v="4-Baja"/>
    <s v="Baja"/>
    <s v="Requerimiento de Cliente"/>
    <s v="TELEFONICA GLOBAL TECHNOLOGY S.A.AGENCIA EN CHILE"/>
    <s v="Revisión gpo con cliente duoc"/>
    <s v="06/02/2024 16:49:50"/>
    <s v="06/02/2024 16:50:06"/>
    <x v="0"/>
    <s v="TI"/>
    <s v="SISTEMAS OPERATIVOS"/>
    <s v="06/02/2024 16:51:51"/>
    <s v="06/02/2024 23:50:00"/>
    <s v="Revisión gpo con cliente duoc"/>
    <s v="Revisión gpo con cliente duoc"/>
    <d v="1899-12-30T00:00:00"/>
    <d v="1899-12-30T00:02:01"/>
    <d v="1899-12-30T00:02:01"/>
    <s v=""/>
    <x v="1"/>
  </r>
  <r>
    <s v="INC000002599146"/>
    <s v="HOSTING VIRTUAL"/>
    <x v="6"/>
    <s v="SM OPERACIONES"/>
    <s v="RICARDO R GALLEGOS OYANEDER"/>
    <s v="tct_rgalle"/>
    <s v="4-Menor/Localizado"/>
    <s v="4-Baja"/>
    <s v="Baja"/>
    <s v="Requerimiento de Cliente"/>
    <s v="TELEFONICA GLOBAL TECHNOLOGY S.A.AGENCIA EN CHILE"/>
    <s v="Revisión reinicio automático servidor APPL cliente Coagra"/>
    <s v="06/02/2024 16:50:11"/>
    <s v="06/02/2024 16:50:25"/>
    <x v="0"/>
    <s v="TI"/>
    <s v="SISTEMAS OPERATIVOS"/>
    <s v="06/02/2024 16:52:50"/>
    <s v="06/02/2024 23:50:00"/>
    <s v="Revisión reinicio automático servidor APPL cliente Coagra"/>
    <s v="Revisión reinicio automático servidor APPL cliente Coagra"/>
    <d v="1899-12-30T00:00:00"/>
    <d v="1899-12-30T00:02:39"/>
    <d v="1899-12-30T00:02:39"/>
    <s v=""/>
    <x v="1"/>
  </r>
  <r>
    <s v="INC000002599148"/>
    <s v="HOSTING VIRTUAL"/>
    <x v="6"/>
    <s v="SM OPERACIONES"/>
    <s v="RICARDO R GALLEGOS OYANEDER"/>
    <s v="tct_rgalle"/>
    <s v="4-Menor/Localizado"/>
    <s v="4-Baja"/>
    <s v="Baja"/>
    <s v="Requerimiento de Cliente"/>
    <s v="TELEFONICA GLOBAL TECHNOLOGY S.A.AGENCIA EN CHILE"/>
    <s v="Sesión de trabajo por revisión navegación equipos plataforma Wizard"/>
    <s v="06/02/2024 16:50:32"/>
    <s v="06/02/2024 16:50:49"/>
    <x v="0"/>
    <s v="TI"/>
    <s v="SISTEMAS OPERATIVOS"/>
    <s v="06/02/2024 16:53:28"/>
    <s v="06/02/2024 23:50:00"/>
    <s v="Sesión de trabajo por revisión navegación equipos plataforma Wizard"/>
    <s v="Sesión de trabajo por revisión navegación equipos plataforma Wizard"/>
    <d v="1899-12-30T00:00:00"/>
    <d v="1899-12-30T00:02:56"/>
    <d v="1899-12-30T00:02:56"/>
    <s v=""/>
    <x v="1"/>
  </r>
  <r>
    <s v="INC000002599155"/>
    <s v="VPN IP - MPLS"/>
    <x v="3"/>
    <s v="GESTION HD"/>
    <s v="DEIBY Y SANTOYO MONTEROLA"/>
    <s v="frp_pcamay"/>
    <s v="3-Moderado/Limitado"/>
    <s v="3-Medio"/>
    <s v="Media"/>
    <s v="Requerimiento de Cliente"/>
    <s v="TELEFONICA GLOBAL TECHNOLOGY S.A.AGENCIA EN CHILE"/>
    <s v="HD/Importar a VDC de CLIENTE TERRAOESTE vm restauradas"/>
    <s v="06/02/2024 17:05:32"/>
    <s v="06/02/2024 17:09:30"/>
    <x v="0"/>
    <s v="CDP ANTIGUO 1"/>
    <s v="CDP ANTIGUO 2"/>
    <s v="06/02/2024 17:37:54"/>
    <s v="06/02/2024 23:50:00"/>
    <s v="PREVENTIVO: NO_x000a_CODIGO DE SERVICIO:_x000a_DIRECCION:_x000a_QUIEN REPORTA:Rodrigo Vásquez Muñoz +56 97411 3060 _x000a_CONTACTO EN TERRENO:Rodrigo Vásquez Muñoz +56 97411 3060 _x000a_PROBLEMA:_x000a_REQUERIMIENTO:Solicito de vuestro apoyo para crear ticket como_x000a_REQUERIMIENTO y en estado"/>
    <s v="FASE RESOLUCIÓN Y RECUPERACIÓN_x000a__x000a_Se efectúa contacto con cliente:N/A_x000a__x000a_Teléfono de contacto:N/A_x000a__x000a_Acciones realizadas: Se realiza la importacion de las maquinas al VDC y se envia las capturas por correo_x000a__x000a_Solución paliativa o definitiva:N/A_x000a__x000a_Acciones de Mejo"/>
    <d v="1899-12-30T00:00:00"/>
    <d v="1899-12-30T00:32:22"/>
    <d v="1899-12-30T00:32:22"/>
    <s v=""/>
    <x v="1"/>
  </r>
  <r>
    <s v="INC000002599164"/>
    <s v="VPN IP - MPLS"/>
    <x v="17"/>
    <s v="ADMINISTRADORES RESIDENTES"/>
    <s v="RODRIGO VÁSQUEZ MUÑOZ"/>
    <s v="frp_rreyes"/>
    <s v="3-Moderado/Limitado"/>
    <s v="3-Medio"/>
    <s v="Media"/>
    <s v="Requerimiento de Cliente"/>
    <s v="INSTITUTO PROFESIONAL DE CHILE SA"/>
    <s v="GAMA / Requerimiento Respaldo Completo Servidores SharePoint IPCHILE"/>
    <s v="06/02/2024 17:30:45"/>
    <s v="06/02/2024 17:32:09"/>
    <x v="0"/>
    <s v="CDP ANTIGUO 1"/>
    <s v="CDP ANTIGUO 2"/>
    <s v="10/02/2024 10:01:42"/>
    <s v="10/02/2024 23:50:00"/>
    <s v="PREVENTIVO: NO_x000a_CODIGO DE SERVICIO:_x000a_DIRECCION:_x000a_QUIEN REPORTA: Juan Carlos Dupuy_x000a_CONTACTO EN TERRENO:_x000a_PROBLEMA:_x000a_REQUERIMIENTO:_x000a__x000a_Buenas tardes, junto con saludar solicito respaldo completo (Respaldo VM completa) de los siguientes servidores:_x000a__x000a_ _x000a__x000a_    SALAMAN"/>
    <s v="FASE RESOLUCIÓN Y RECUPERACIÓN_x000a__x000a_Se efectúa contacto con cliente: N/A_x000a__x000a_Teléfono de contacto: N/A_x000a__x000a_Acciones realizadas: respaldos ejecutados_x000a__x000a_Solución paliativa o definitiva: respaldos ejecutados_x000a__x000a_Acciones de Mejora, Recomendaciones: N/A_x000a__x000a_Causa Raíz: clien"/>
    <d v="1900-01-02T16:05:21"/>
    <d v="1900-01-02T16:30:57"/>
    <d v="1899-12-30T00:25:36"/>
    <s v=""/>
    <x v="1"/>
  </r>
  <r>
    <s v="INC000002599349"/>
    <s v="TICKET-INTELIGENTE"/>
    <x v="4"/>
    <s v="GESTION TI"/>
    <s v="GONZALO MENDOZA MARTINEZ"/>
    <s v="USR_TSIGHT"/>
    <s v="1-Extenso/Generalizado"/>
    <s v="4-Baja"/>
    <s v="Baja"/>
    <s v="Incidente de Cliente"/>
    <s v="COMERCIAL E IMPORTADORA AUDIOMUSICA SPA"/>
    <s v="ciausp01 - m_audioapps01 TICKET AUTOMATICO"/>
    <s v="06/02/2024 15:36:17"/>
    <s v="06/02/2024 15:36:17"/>
    <x v="0"/>
    <s v="TRUESIGHT"/>
    <s v="TRUESIGHT"/>
    <s v="06/02/2024 17:17:44"/>
    <s v="06/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FASE RESOLUCIÓN Y RECUPERACIÓN_x000a__x000a_Se efectúa contacto con cliente: Isaias Contreras &lt;isaias.contreras@audiomusica.com&gt;_x000a__x000a_Teléfono de contacto: Isaias Contreras &lt;isaias.contreras@audiomusica.com&gt;_x000a__x000a_Acciones realizadas: Se ingresa a servidor, se encuentra en c"/>
    <d v="1899-12-30T01:09:12"/>
    <d v="1899-12-30T01:41:27"/>
    <d v="1899-12-30T00:32:15"/>
    <s v="Cumplido"/>
    <x v="0"/>
  </r>
  <r>
    <s v="INC000002599385"/>
    <s v="OFFICE365"/>
    <x v="1"/>
    <s v="GESTION CALL CENTER"/>
    <s v="JAVIERA A UMAÑA YEVENES"/>
    <s v="frp_mdomin"/>
    <s v="4-Menor/Localizado"/>
    <s v="4-Baja"/>
    <s v="Baja"/>
    <s v="Incidente de Cliente"/>
    <s v="INGENIERIA E INVERSIONES RILEC LIMITADA"/>
    <s v="MESA/CALL CENTER/PROBLEMA CON CORREOS"/>
    <s v="06/02/2024 16:12:30"/>
    <s v="06/02/2024 16:19:24"/>
    <x v="0"/>
    <s v="COMUNICACIONES"/>
    <s v="VPN IP - MPLS"/>
    <s v="08/02/2024 10:20:42"/>
    <s v="08/02/2024 23:50:00"/>
    <s v="PREVENTIVO: NO_x000a_CODIGO DE SERVICIO:OFFICE365_x000a_DIRECCION:Balmaceda 1095, temuco_x000a_QUIEN REPORTA:RICARDO LEPE  - 968356068_x000a_CONTACTO EN TERRENO:RICARDO LEPE  - 968356068_x000a_PROBLEMA:PROBLEMA CON CORREOS_x000a_REQUERIMIENTO:_x000a_EQUIPOS ENERGIZADO/REINICIADO:SÍ_x000a_HORARIO DE AT"/>
    <s v="FASE RESOLUCIÓN Y RECUPERACIÓN_x000a__x000a_Se efectúa contacto con cliente: RICARDO LEPE _x000a__x000a_Teléfono de contacto: 968356068_x000a__x000a_Acciones realizadas:_x000a__x000a_Quisiera informar que el problema se ocasiona porque el dominio rilec.cl no tiene su DNS habilitado, lo cual es necesar"/>
    <d v="1899-12-31T17:17:48"/>
    <d v="1899-12-31T18:08:12"/>
    <d v="1899-12-30T00:50:24"/>
    <s v="Cumplido"/>
    <x v="0"/>
  </r>
  <r>
    <s v="INC000002599425"/>
    <s v="COMUNICACIONES"/>
    <x v="5"/>
    <s v="GESTION PLATAFORMA CLIENTES"/>
    <s v="LUIS A VILLASMIL CASTILLO"/>
    <s v="lmolcont"/>
    <s v="4-Menor/Localizado"/>
    <s v="4-Baja"/>
    <s v="Baja"/>
    <s v="Requerimiento de Cliente"/>
    <s v="TELEFONICA EMPRESAS DE CHILE SA"/>
    <s v="(ASIGNAR A LUIS VILLASMIL) Permitir conexión hacia IP Latam10.184.11.100:8008 desde vpn maimónides"/>
    <s v="06/02/2024 16:28:00"/>
    <s v="06/02/2024 16:30:25"/>
    <x v="0"/>
    <s v="PLATAFORMAS"/>
    <s v="REMEDY EMPRESAS"/>
    <s v="07/02/2024 16:43:14"/>
    <s v="07/02/2024 23:50:00"/>
    <s v="Permitir conexión hacia IP Latam10.184.11.100:8008 desde vpn maimónides"/>
    <m/>
    <d v="1899-12-30T21:23:14"/>
    <d v="1899-12-31T00:15:14"/>
    <d v="1899-12-30T02:52:00"/>
    <s v=""/>
    <x v="1"/>
  </r>
  <r>
    <s v="INC000002599434"/>
    <s v="RED INTERNA"/>
    <x v="10"/>
    <s v="APQ ACCESOS"/>
    <s v="CRISTOPHER MALDONADO ROMERO"/>
    <s v="tct_cmaldo"/>
    <s v="4-Menor/Localizado"/>
    <s v="4-Baja"/>
    <s v="Baja"/>
    <s v="Requerimiento de Red"/>
    <s v="TELEFONICA EMPRESAS DE CHILE SA"/>
    <s v="RONDA TOMA DE TEMPERATURAS SALAS TIC"/>
    <s v="06/02/2024 16:46:16"/>
    <s v="06/02/2024 16:47:07"/>
    <x v="0"/>
    <s v="CDP ANTIGUO 1"/>
    <s v="CDP ANTIGUO 2"/>
    <s v="06/02/2024 17:07:49"/>
    <s v="06/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x v="0"/>
  </r>
  <r>
    <s v="INC000002599453"/>
    <s v="HOUSING"/>
    <x v="14"/>
    <s v="BELIEVE"/>
    <s v="SEBASTIAN A JARA VIDAL"/>
    <s v="frp_jcarri"/>
    <s v="3-Moderado/Limitado"/>
    <s v="3-Medio"/>
    <s v="Media"/>
    <s v="Requerimiento de Cliente"/>
    <s v="ACCIONA ENERGIA CHILE S.P.A."/>
    <s v="GESTION DATACENTER/ ACCESOS /ACCIONA ENERGIA CHILE S.P.A."/>
    <s v="06/02/2024 17:12:37"/>
    <s v="06/02/2024 17:13:46"/>
    <x v="0"/>
    <s v="COMUNICACIONES"/>
    <s v="VPN IP - MPLS"/>
    <s v="06/02/2024 17:36:20"/>
    <s v="06/02/2024 23:50:00"/>
    <s v="EMPRESA:ACCIONA ENERGIA CHILE S.P.A._x000a_CÓDIGO DE SERVICIO: _x000a_DIRECCIÓN:Calle San Martin #50, Santiago Centro, Santiago_x000a_NOMBRE DE QUIEN REPORTA:Nicolas Martinez_x000a_TELÉFONO DE QUIEN REPORTA:56989006253_x000a_NOMBRE DE CONTACTO EN TERRENO: _x000a_REQUERIMIENTO:Instalacion d"/>
    <m/>
    <d v="1899-12-30T00:17:51"/>
    <d v="1899-12-30T00:23:43"/>
    <d v="1899-12-30T00:05:52"/>
    <s v=""/>
    <x v="1"/>
  </r>
  <r>
    <s v="INC000002599461"/>
    <s v="HOUSING"/>
    <x v="13"/>
    <s v="BELIEVE"/>
    <s v="CRISTOPHER MALDONADO ROMERO"/>
    <s v="frp_jcarri"/>
    <s v="3-Moderado/Limitado"/>
    <s v="3-Medio"/>
    <s v="Media"/>
    <s v="Requerimiento de Cliente"/>
    <s v="EMPRESA NACIONAL DE CERTIFICACIONES"/>
    <s v="GESTION DATACENTER/ ACCESOS /EMPRESA NACIONAL DE CERTIFICACIONES"/>
    <s v="06/02/2024 17:50:32"/>
    <s v="06/02/2024 17:52:32"/>
    <x v="0"/>
    <s v="COMUNICACIONES"/>
    <s v="VPN IP - MPLS"/>
    <s v="06/02/2024 19:04:37"/>
    <s v="06/02/2024 23:50:00"/>
    <s v="EMPRESA:EMPRESA NACIONAL DE CERTIFICACIONES_x000a_CÓDIGO DE SERVICIO: _x000a_DIRECCIÓN:Av. Apoquindo #7071, Las Condes, Santiago_x000a_NOMBRE DE QUIEN REPORTA:Juan José Fuentealba_x000a_TELÉFONO DE QUIEN REPORTA:961627267_x000a_NOMBRE DE CONTACTO EN TERRENO: _x000a_REQUERIMIENTO:Retiro de"/>
    <s v="Se efectúa contacto con cliente: N/A_x000a_Teléfono de contacto: N/A_x000a_Acciones realizadas: Accesos denegados. Actividad con CRQ no aprobada_x000a_Solución paliativa o definitiva: N/A_x000a_Acciones de Mejora, Recomendaciones: N/A_x000a_Causa Raíz: N/A"/>
    <d v="1899-12-30T00:02:49"/>
    <d v="1899-12-30T01:14:05"/>
    <d v="1899-12-30T01:11:16"/>
    <s v=""/>
    <x v="1"/>
  </r>
  <r>
    <s v="INC000002599500"/>
    <s v="HOUSING"/>
    <x v="8"/>
    <s v="BELIEVE"/>
    <s v="JAIRO A SALINAS GARAY"/>
    <s v="frp_xgambo"/>
    <s v="3-Moderado/Limitado"/>
    <s v="3-Medio"/>
    <s v="Media"/>
    <s v="Requerimiento de Cliente"/>
    <s v="TELEFONICA EMPRESAS DE CHILE SA"/>
    <s v="GESTION DATACENTER/ ACCESOS / TELEFONICA EMPRESAS DE CHILE SA"/>
    <s v="06/02/2024 21:19:57"/>
    <s v="06/02/2024 21:21:21"/>
    <x v="0"/>
    <s v="COMUNICACIONES"/>
    <s v="VPN IP - MPLS"/>
    <s v="07/02/2024 6:35:04"/>
    <s v="07/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Falla PRD7160"/>
    <s v="ACCESOS AUTORIZADOS"/>
    <d v="1899-12-30T09:05:12"/>
    <d v="1899-12-30T09:15:07"/>
    <d v="1899-12-30T00:09:55"/>
    <s v=""/>
    <x v="1"/>
  </r>
  <r>
    <s v="INC000002599534"/>
    <s v="HOUSING"/>
    <x v="11"/>
    <s v="APQ ACCESOS"/>
    <s v="LUIS O MORALES ARENAS"/>
    <s v="tct_luimoa"/>
    <s v="4-Menor/Localizado"/>
    <s v="4-Baja"/>
    <s v="Baja"/>
    <s v="Requerimiento de Cliente"/>
    <s v="TELEFONICA EMPRESAS DE CHILE SA"/>
    <s v="SE GENERA TICKET DE SUPERVISOR PARA CLIENTE DXC"/>
    <s v="06/02/2024 17:01:10"/>
    <s v="06/02/2024 17:08:34"/>
    <x v="0"/>
    <s v="CDP ANTIGUO 1"/>
    <s v="CDP ANTIGUO 2"/>
    <s v="06/02/2024 17:14:01"/>
    <s v="06/02/2024 23:50:00"/>
    <s v="Estimados; INICIA SUPERVICION _x0009__x000a__x0009__x0009__x000a_Cliente: DXC_x000a_Proveedor: HPE_x000a_Tipo Requerimiento: INCIDENCIA_x0009__x000a_N° Ticket Acceso : 2598681_x000a_N° CRQ:_x0009_81786_x000a_Estado CRQ: APROBADO_x000a_TKT: _x0009_TKT-006080_x000a_Actividad realizada:_x0009__x0009__x000a_CAMBIO DE DISCO POR ROTURA Y REVICION DE HW_x000a_SALA:_x0009_SALA 50"/>
    <s v="SUPERVICION REALIZADA"/>
    <d v="1899-12-30T00:05:27"/>
    <d v="1899-12-30T00:12:51"/>
    <d v="1899-12-30T00:07:24"/>
    <s v=""/>
    <x v="1"/>
  </r>
  <r>
    <s v="INC000002599556"/>
    <s v="TICKET-INTELIGENTE"/>
    <x v="7"/>
    <s v="GESTION TI"/>
    <s v="VICTOR SEPULVEDA GAMARRA"/>
    <s v="USR_TSIGHT"/>
    <s v="1-Extenso/Generalizado"/>
    <s v="4-Baja"/>
    <s v="Baja"/>
    <s v="Incidente de Cliente"/>
    <s v="FUNDACION INSTITUTO PROFESIONAL DUOC UC"/>
    <s v="fiprdu01 - lpacolegium TICKET AUTOMATICO"/>
    <s v="06/02/2024 17:14:04"/>
    <s v="06/02/2024 17:14:04"/>
    <x v="0"/>
    <s v="TI"/>
    <s v="SISTEMAS OPERATIVOS"/>
    <s v="06/02/2024 17:35:19"/>
    <s v="06/02/2024 23:50:00"/>
    <s v="PREVENTIVO=SI_x000a_CODIGO DE SERVICIO=LPACOLEGIUM_x000a_DIRECCION=NULL_x000a_CIUDAD=NULL_x000a_COMUNA LOCAL=_x000a_REGION=NULL_x000a_QUIEN REPORTA=Ticket automático_x000a_CONTACTO EN TERRENO=_x000a_PROBLEMA=Node FIPRDU01 - LPACOLEGIUM is Down_x000a_REQUERIMIENTO=_x000a_EQUIPOS ENERGIZADO O REINICIADO=_x000a_HORARIO DE"/>
    <s v="Se desconectaron tarjetas de red del servidor, ya que será dado de baja."/>
    <d v="1899-12-30T00:07:22"/>
    <d v="1899-12-30T00:21:15"/>
    <d v="1899-12-30T00:13:53"/>
    <s v="Cumplido"/>
    <x v="0"/>
  </r>
  <r>
    <s v="INC000002599640"/>
    <s v="HOUSING"/>
    <x v="14"/>
    <s v="BELIEVE"/>
    <s v="SEBASTIAN A JARA VIDAL"/>
    <s v="frp_dvilca"/>
    <s v="3-Moderado/Limitado"/>
    <s v="3-Medio"/>
    <s v="Media"/>
    <s v="Requerimiento de Cliente"/>
    <s v="TELEFONICA GLOBAL TECHNOLOGY S.A.AGENCIA EN CHILE"/>
    <s v="GESTION DATACENTER/ ACCESOS /TELEFONICA GLOBAL TECHNOLOGY S.A.AGENCIA EN CHILE"/>
    <s v="06/02/2024 18:36:13"/>
    <s v="06/02/2024 18:45:00"/>
    <x v="0"/>
    <s v="TI"/>
    <s v="SERVIDORES FISICOS"/>
    <s v="07/02/2024 5:02:44"/>
    <s v="07/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ACCESOS AUTORIZADOS"/>
    <d v="1899-12-30T10:14:27"/>
    <d v="1899-12-30T10:26:31"/>
    <d v="1899-12-30T00:12:04"/>
    <s v=""/>
    <x v="1"/>
  </r>
  <r>
    <s v="INC000002599675"/>
    <s v="BACKUP ON DEMAND"/>
    <x v="17"/>
    <s v="OPERACION N1"/>
    <s v="AXEL ANDRADE"/>
    <s v="tct_gmendo"/>
    <s v="3-Moderado/Limitado"/>
    <s v="3-Medio"/>
    <s v="Media"/>
    <s v="Incidente de Cliente"/>
    <s v="TELEFONICA GLOBAL TECHNOLOGY S.A.AGENCIA EN CHILE"/>
    <s v="CAIDA NETBACKUP PAINE"/>
    <s v="07/02/2024 4:20:32"/>
    <s v="07/02/2024 4:25:00"/>
    <x v="0"/>
    <s v="TI"/>
    <s v="ALMACENAMIENTO y RESPALDO"/>
    <s v="07/02/2024 16:30:50"/>
    <s v="07/02/2024 23:50:00"/>
    <s v="Se solicita a administrador en guardia ayuda con la revisión de la consola netbackup de Paine debido a que esta con intermitencias en su funcionamiento, llegando a fallar los backups por las inestabilidad en la plataforma"/>
    <s v="FASE RESOLUCIÓN Y RECUPERACIÓN_x000a__x000a_Se efectúa contacto con cliente: Axel Andrade_x000a__x000a_Teléfono de contacto: 56 9 5639 8654 _x000a__x000a_Acciones realizadas: se reinicia appliance por baja performance de esta, se retoma respaldos posteriormente, incidencia superada._x000a__x000a_Soluc"/>
    <d v="1899-12-30T12:05:29"/>
    <d v="1899-12-30T12:10:18"/>
    <d v="1899-12-30T00:04:49"/>
    <s v="Cumplido"/>
    <x v="0"/>
  </r>
  <r>
    <s v="INC000002599948"/>
    <s v="TICKET-INTELIGENTE"/>
    <x v="6"/>
    <s v="GESTION TI"/>
    <s v="GIOVANNI D ROCCO VALENZUELA"/>
    <s v="USR_TSIGHT"/>
    <s v="1-Extenso/Generalizado"/>
    <s v="4-Baja"/>
    <s v="Baja"/>
    <s v="Incidente de Cliente"/>
    <s v="GPS CHILE SPA"/>
    <s v="gpschi01 - wnprdb_gps10 TICKET AUTOMATICO"/>
    <s v="06/02/2024 21:08:56"/>
    <s v="06/02/2024 21:08:56"/>
    <x v="0"/>
    <s v="TRUESIGHT"/>
    <s v="TRUESIGHT"/>
    <s v="06/02/2024 22:54:14"/>
    <s v="06/02/2024 23:50:00"/>
    <s v="PREVENTIVO=SI_x000a_CODIGO DE SERVICIO=WNPRDB_GPS10_x000a_DIRECCION=NULL_x000a_CIUDAD=NULL_x000a_COMUNA LOCAL=Santiago_x000a_REGION=NULL_x000a_QUIEN REPORTA=Ticket automático_x000a_CONTACTO EN TERRENO=_x000a_PROBLEMA=Node GPSCHI01 - WNPRDB_GPS10 is Down_x000a_REQUERIMIENTO=_x000a_EQUIPOS ENERGIZADO O REINICIADO="/>
    <s v="Equipo se encuentra apagado por trabajos realizados en INC000002542903 equipo fue apagado por cliente para poder realizar estos mismos."/>
    <d v="1899-12-30T01:40:14"/>
    <d v="1899-12-30T01:45:18"/>
    <d v="1899-12-30T00:05:04"/>
    <s v="Cumplido"/>
    <x v="0"/>
  </r>
  <r>
    <s v="INC000002600058"/>
    <s v="VPN IP - MPLS"/>
    <x v="4"/>
    <s v="GESTION HD"/>
    <s v="JUAN P SEGURA VARGAS"/>
    <s v="frp_kefern"/>
    <s v="3-Moderado/Limitado"/>
    <s v="3-Medio"/>
    <s v="Media"/>
    <s v="Requerimiento de Cliente"/>
    <s v="CAMARA DE COMERCIO DE SANTIAGO A G"/>
    <s v="HD | [CCS] RESPALDO DE CINTAS DC SM | Enero 2024 | CINTAS CLONES SAN MARTIN"/>
    <s v="07/02/2024 8:48:06"/>
    <s v="07/02/2024 8:51:13"/>
    <x v="0"/>
    <s v="TI"/>
    <s v="ALMACENAMIENTO y RESPALDO"/>
    <s v="09/02/2024 15:21:23"/>
    <s v="09/02/2024 23:50:00"/>
    <s v="PREVENTIVO: NO_x000a_CODIGO DE SERVICIO:_x000a_DIRECCION:_x000a_QUIEN REPORTA:Fabián Aguilar +56 9 7128 9709 / C: fabian.aguilar@fractalia.es_x000a_CONTACTO EN TERRENO:_x000a_PROBLEMA:_x000a_REQUERIMIENTO:_x000a__x000a_Buenos dias, favor su apoyo para abrir un folio de requerimiento con el_x000a_fin de aten"/>
    <m/>
    <d v="1899-12-31T22:32:55"/>
    <d v="1900-01-01T06:33:17"/>
    <d v="1899-12-30T08:00:22"/>
    <s v=""/>
    <x v="1"/>
  </r>
  <r>
    <s v="INC000002600067"/>
    <s v="HOUSING"/>
    <x v="11"/>
    <s v="APQ ACCESOS"/>
    <s v="LUIS O MORALES ARENAS"/>
    <s v="tct_luimoa"/>
    <s v="4-Menor/Localizado"/>
    <s v="4-Baja"/>
    <s v="Baja"/>
    <s v="Requerimiento de Cliente"/>
    <s v="TELEFONICA EMPRESAS DE CHILE SA"/>
    <s v="SE CREA TICKET POR RONDA Y REVISION EN SALAS TECNICAS"/>
    <s v="07/02/2024 9:28:37"/>
    <s v="07/02/2024 9:34:10"/>
    <x v="0"/>
    <s v="CDP ANTIGUO 1"/>
    <s v="CDP ANTIGUO 2"/>
    <s v="07/02/2024 9:35:22"/>
    <s v="07/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1:12"/>
    <d v="1899-12-30T00:06:45"/>
    <d v="1899-12-30T00:05:33"/>
    <s v=""/>
    <x v="1"/>
  </r>
  <r>
    <s v="INC000002600149"/>
    <s v="VPN IP - MPLS"/>
    <x v="3"/>
    <s v="BELIEVE"/>
    <s v="DEIBY Y SANTOYO MONTEROLA"/>
    <s v="frp_dalcap"/>
    <s v="4-Menor/Localizado"/>
    <s v="4-Baja"/>
    <s v="Baja"/>
    <s v="Requerimiento de Cliente"/>
    <s v="TELEFONICA GLOBAL TECHNOLOGY S.A.AGENCIA EN CHILE"/>
    <s v="Homologar Firmware Servidores Cluster01 VDC"/>
    <s v="06/02/2024 22:55:21"/>
    <s v="06/02/2024 22:58:00"/>
    <x v="0"/>
    <s v="CDP ANTIGUO 1"/>
    <s v="CDP ANTIGUO 2"/>
    <s v="07/02/2024 0:03:50"/>
    <s v="07/02/2024 23:50:00"/>
    <s v="PREVENTIVO: NO_x000a_CODIGO DE SERVICIO: NN_x000a_DIRECCION: _x000a_COMUNA:_x000a_CIUDAD: _x000a_NOMBRE QUIEN REPORTA:  Deiby Yoel Santoyo Monterola_x000a_TELEFONO QUIEN REPORTA:   +56 9 9343 3681 | deiby.santoyomonteorla@telefonica.com_x000a_NOMBRE CONTACTO EN TERRENO: _x000a_TELEFONO1 CONTACTO EN TE"/>
    <s v="FASE RESOLUCIÓN Y RECUPERACIÓN_x000a__x000a_Se efectúa contacto con cliente: Pablo Meza_x000a__x000a_Teléfono de contacto: N/A_x000a__x000a_Acciones realizadas: Se realiza upgrade de BIOS, IBMC y CLPD de los servidores del cluster01 para homologar las versiones_x000a__x000a_Solución paliativa o defini"/>
    <d v="1899-12-30T00:35:12"/>
    <d v="1899-12-30T01:08:29"/>
    <d v="1899-12-30T00:33:17"/>
    <s v=""/>
    <x v="1"/>
  </r>
  <r>
    <s v="INC000002600207"/>
    <s v="VPN IP - MPLS"/>
    <x v="12"/>
    <s v="GESTION HD"/>
    <s v="DENISE CRUZAT ETCHEBERRY"/>
    <s v="frp_dalcap"/>
    <s v="4-Menor/Localizado"/>
    <s v="4-Baja"/>
    <s v="Baja"/>
    <s v="Requerimiento de Cliente"/>
    <s v="XINERGIA LABORAL S A"/>
    <s v="Clonacion VM 192.168.190.4"/>
    <s v="07/02/2024 0:12:06"/>
    <s v="07/02/2024 0:14:08"/>
    <x v="0"/>
    <s v="CDP ANTIGUO 1"/>
    <s v="CDP ANTIGUO 2"/>
    <s v="07/02/2024 9:08:43"/>
    <s v="07/02/2024 23:50:00"/>
    <s v="PREVENTIVO: NO_x000a_CODIGO DE SERVICIO: VPF1878084_x000a_DIRECCION: San Martin # 50 Stgo._x000a_COMUNA:_x000a_CIUDAD: _x000a_NOMBRE QUIEN REPORTA:  Camilo Manriquez +56 971661219_x000a_Rafael Henriquez +56 962280154_x000a__x000a__x000a__x000a_NOMBRE CONTACTO EN TERRENO: _x000a_TELEFONO1 CONTACTO EN TERRENO: _x000a_TELEFONO2"/>
    <s v="Actividad es llevada por implantación, cliente no ha sido entregado a operación"/>
    <d v="1899-12-30T08:18:17"/>
    <d v="1899-12-30T08:56:37"/>
    <d v="1899-12-30T00:38:20"/>
    <s v=""/>
    <x v="1"/>
  </r>
  <r>
    <s v="INC000002600399"/>
    <s v="HOUSING"/>
    <x v="2"/>
    <s v="APQ ACCESOS"/>
    <s v="EDUARDO A NUÑEZ LAMOZA"/>
    <s v="tct_edunul"/>
    <s v="4-Menor/Localizado"/>
    <s v="4-Baja"/>
    <s v="Baja"/>
    <s v="Requerimiento de Red"/>
    <s v="TELEFONICA CYBERSECURITY TECH CHILE SPA"/>
    <s v="TOMA DE TEMPERATURAS"/>
    <s v="07/02/2024 6:45:45"/>
    <s v="07/02/2024 6:46:39"/>
    <x v="0"/>
    <s v="TI"/>
    <s v="CLIMA"/>
    <s v="07/02/2024 6:46:56"/>
    <s v="07/02/2024 23:50:00"/>
    <s v="TOMA DE TEMPERATURAS"/>
    <s v="RONDA REALIZADA"/>
    <d v="1899-12-30T00:00:00"/>
    <d v="1899-12-30T00:00:00"/>
    <d v="1899-12-30T00:00:00"/>
    <s v=""/>
    <x v="0"/>
  </r>
  <r>
    <s v="INC000002600401"/>
    <s v="HOUSING"/>
    <x v="2"/>
    <s v="APQ ACCESOS"/>
    <s v="EDUARDO A NUÑEZ LAMOZA"/>
    <s v="tct_edunul"/>
    <s v="4-Menor/Localizado"/>
    <s v="4-Baja"/>
    <s v="Baja"/>
    <s v="Requerimiento de Red"/>
    <s v="TELEFONICA CYBERSECURITY TECH CHILE SPA"/>
    <s v="RONDA SALAS TECNICAS"/>
    <s v="07/02/2024 6:47:09"/>
    <s v="07/02/2024 6:48:05"/>
    <x v="0"/>
    <s v="TI"/>
    <s v="INFRAESTRUCTURA"/>
    <s v="07/02/2024 6:48:24"/>
    <s v="07/02/2024 23:50:00"/>
    <s v="REVISION DE SALAS Y RACK"/>
    <s v="RONDA REALIZADA"/>
    <d v="1899-12-30T00:00:00"/>
    <d v="1899-12-30T00:00:00"/>
    <d v="1899-12-30T00:00:00"/>
    <s v=""/>
    <x v="0"/>
  </r>
  <r>
    <s v="INC000002600409"/>
    <s v="HOUSING"/>
    <x v="11"/>
    <s v="APQ ACCESOS"/>
    <s v="JAIRO A SALINAS GARAY"/>
    <s v="tct_jsalin"/>
    <s v="3-Moderado/Limitado"/>
    <s v="3-Medio"/>
    <s v="Media"/>
    <s v="Requerimiento de Cliente"/>
    <s v="TELEFONICA EMPRESAS DE CHILE SA"/>
    <s v="RONDA Y REVISION DE SALAS TECNICAS"/>
    <s v="07/02/2024 6:35:13"/>
    <s v="07/02/2024 6:40:09"/>
    <x v="0"/>
    <s v="CDP ANTIGUO 1"/>
    <s v="CDP ANTIGUO 2"/>
    <s v="07/02/2024 6:40:09"/>
    <s v="07/02/2024 23:50:00"/>
    <s v="RONDA Y REVISION DE SALAS TECNICAS"/>
    <s v="RONDA REALIZADA."/>
    <d v="1899-12-30T00:00:00"/>
    <d v="1899-12-30T00:04:56"/>
    <d v="1899-12-30T00:04:56"/>
    <s v=""/>
    <x v="1"/>
  </r>
  <r>
    <s v="INC000002600410"/>
    <s v="HOUSING"/>
    <x v="11"/>
    <s v="APQ ACCESOS"/>
    <s v="JAIRO A SALINAS GARAY"/>
    <s v="tct_jsalin"/>
    <s v="3-Moderado/Limitado"/>
    <s v="3-Medio"/>
    <s v="Media"/>
    <s v="Requerimiento de Cliente"/>
    <s v="TELEFONICA EMPRESAS DE CHILE SA"/>
    <s v="TOMA DE ALARMAS DE CLIENTE"/>
    <s v="07/02/2024 6:40:17"/>
    <s v="07/02/2024 6:41:34"/>
    <x v="0"/>
    <s v="CDP ANTIGUO 1"/>
    <s v="CDP ANTIGUO 2"/>
    <s v="07/02/2024 6:41:34"/>
    <s v="07/02/2024 23:50:00"/>
    <s v="TOMA DE ALARMAS DE CLIENTE"/>
    <s v="TOMA DE ALARMAS REALIZADA."/>
    <d v="1899-12-30T00:00:00"/>
    <d v="1899-12-30T00:01:17"/>
    <d v="1899-12-30T00:01:17"/>
    <s v=""/>
    <x v="1"/>
  </r>
  <r>
    <s v="INC000002600416"/>
    <s v="SAP"/>
    <x v="9"/>
    <s v="CLOUD SAP HANA"/>
    <s v="NICOLAS A SAAVEDRA EGUILUZ"/>
    <s v="tct_nsaave"/>
    <s v="4-Menor/Localizado"/>
    <s v="4-Baja"/>
    <s v="Baja"/>
    <s v="Requerimiento de Cliente"/>
    <s v="TELEFONICA EMPRESAS DE CHILE SA"/>
    <s v="Checklist Diario Clientes 07.02.24"/>
    <s v="07/02/2024 7:23:40"/>
    <s v="07/02/2024 7:24:34"/>
    <x v="0"/>
    <s v="Service"/>
    <s v="Internal"/>
    <s v="07/02/2024 7:25:00"/>
    <s v="07/02/2024 23:50:00"/>
    <s v="Se realiza Checklist Diario de los clientes; _x000a_HDC_x000a_NUTRISCO"/>
    <s v="Se realiza Checklist Diario de los clientes; _x000a_HDC_x000a_NUTRISCO"/>
    <d v="1899-12-30T00:00:00"/>
    <d v="1899-12-30T00:01:20"/>
    <d v="1899-12-30T00:01:20"/>
    <s v=""/>
    <x v="1"/>
  </r>
  <r>
    <s v="INC000002600421"/>
    <s v="HOUSING"/>
    <x v="8"/>
    <s v="BELIEVE"/>
    <s v="LUIS O MORALES ARENAS"/>
    <s v="frp_dvilca"/>
    <s v="3-Moderado/Limitado"/>
    <s v="3-Medio"/>
    <s v="Media"/>
    <s v="Requerimiento de Cliente"/>
    <s v="TELEFONICA EMPRESAS DE CHILE SA"/>
    <s v="GESTION DATACENTER/ ACCESOS /TELEFONICA EMPRESAS DE CHILE SA"/>
    <s v="07/02/2024 8:26:04"/>
    <s v="07/02/2024 8:29:12"/>
    <x v="0"/>
    <s v="COMUNICACIONES"/>
    <s v="VPN IP - MPLS"/>
    <s v="07/02/2024 9:12:47"/>
    <s v="07/02/2024 23:50:00"/>
    <s v="EMPRESA:TELEFONICA EMPRESAS DE CHILE SA_x000a_CÓDIGO DE SERVICIO: _x000a_DIRECCIÓN:AV. Presidente Prieto #226, Paine, Santiago_x000a_NOMBRE DE QUIEN REPORTA:Leonardo Vilches_x000a_TELÉFONO DE QUIEN REPORTA:987685102_x000a_NOMBRE DE CONTACTO EN TERRENO: _x000a_PROBLEMA:_x000a_&quot;Cambio de disco por"/>
    <s v="ACCESOS AUTORIZADOS"/>
    <d v="1899-12-30T00:05:55"/>
    <d v="1899-12-30T00:46:43"/>
    <d v="1899-12-30T00:40:48"/>
    <s v=""/>
    <x v="1"/>
  </r>
  <r>
    <s v="INC000002600433"/>
    <s v="VPN IP - MPLS"/>
    <x v="5"/>
    <s v="SM OPERACIONES"/>
    <s v="JUAN PABLO PAZ GOMPERTZ"/>
    <s v="tct_decruz"/>
    <s v="4-Menor/Localizado"/>
    <s v="2-Alta"/>
    <s v="Media"/>
    <s v="Requerimiento de Cliente"/>
    <s v="TELEFONICA GLOBAL TECHNOLOGY S.A.AGENCIA EN CHILE"/>
    <s v="SIN ACCESO A https://10.83.9.26:8080/arsys/"/>
    <s v="07/02/2024 9:25:35"/>
    <s v="07/02/2024 9:29:22"/>
    <x v="0"/>
    <s v="TI"/>
    <s v="SWITCHES"/>
    <s v="07/02/2024 10:03:56"/>
    <s v="07/02/2024 23:50:00"/>
    <s v="manuel maita no logra loguearse en remedy"/>
    <s v="Se reestablece acceso a Remedy"/>
    <d v="1899-12-30T00:00:00"/>
    <d v="1899-12-30T00:00:00"/>
    <d v="1899-12-30T00:00:00"/>
    <s v=""/>
    <x v="1"/>
  </r>
  <r>
    <s v="INC000002600436"/>
    <s v="OFFICE365"/>
    <x v="1"/>
    <s v="SM OPERACIONES"/>
    <s v="JAVIERA A UMAÑA YEVENES"/>
    <s v="tct_decruz"/>
    <s v="4-Menor/Localizado"/>
    <s v="4-Baja"/>
    <s v="Baja"/>
    <s v="Requerimiento de Cliente"/>
    <s v="TELEFONICA GLOBAL TECHNOLOGY S.A.AGENCIA EN CHILE"/>
    <s v="MENSAJES DENTRO DE LA ORGANIZACIÓN implantacion.tcct@tic.cl"/>
    <s v="07/02/2024 9:32:09"/>
    <s v="07/02/2024 9:35:16"/>
    <x v="0"/>
    <s v="TI"/>
    <s v="APLICATIVOS"/>
    <s v="07/02/2024 13:16:53"/>
    <s v="07/02/2024 23:50:00"/>
    <s v="CORREGIR RESTRICCIÓN DE ENVÍO DE CORREOS Y ENVIAR EL LISTADO DE LOS INTEGRANTES"/>
    <m/>
    <d v="1899-12-30T00:00:00"/>
    <d v="1899-12-30T00:00:00"/>
    <d v="1899-12-30T00:00:00"/>
    <s v=""/>
    <x v="1"/>
  </r>
  <r>
    <s v="INC000002600473"/>
    <s v="HOUSING"/>
    <x v="14"/>
    <s v="BELIEVE"/>
    <s v="YORDI M HURTADO ARAYA"/>
    <s v="frp_dvilca"/>
    <s v="3-Moderado/Limitado"/>
    <s v="3-Medio"/>
    <s v="Media"/>
    <s v="Requerimiento de Cliente"/>
    <s v="TELEFONICA CYBERSECURITY TECH CHILE SPA"/>
    <s v="GESTION DATACENTER/ ACCESOS /INELCOM"/>
    <s v="07/02/2024 10:23:57"/>
    <s v="07/02/2024 10:25:46"/>
    <x v="0"/>
    <s v="COMUNICACIONES"/>
    <s v="VPN IP - MPLS"/>
    <s v="07/02/2024 10:32:48"/>
    <s v="07/02/2024 23:50:00"/>
    <s v="EMPRESA:INELCOM_x000a_CÓDIGO DE SERVICIO: _x000a_DIRECCIÓN:Calle San Martin #50, Santiago Centro, Santiago_x000a_NOMBRE DE QUIEN REPORTA:Rene Villegas_x000a_TELÉFONO DE QUIEN REPORTA:+56 9 6210 7339_x000a_NOMBRE DE CONTACTO EN TERRENO: _x000a_PROBLEMA:_x000a_VISITA SALA DE OPERACIONES_x000a__x000a_EQUIPOS E"/>
    <s v="ACCESOS AUTORIZADOS"/>
    <d v="1899-12-30T00:00:25"/>
    <d v="1899-12-30T00:08:51"/>
    <d v="1899-12-30T00:08:26"/>
    <s v=""/>
    <x v="1"/>
  </r>
  <r>
    <s v="INC000002600569"/>
    <s v="RED INTERNA"/>
    <x v="2"/>
    <s v="APQ ACCESOS"/>
    <s v="YORDI M HURTADO ARAYA"/>
    <s v="tct_yorhua"/>
    <s v="4-Menor/Localizado"/>
    <s v="4-Baja"/>
    <s v="Baja"/>
    <s v="Requerimiento de Cliente"/>
    <s v="TELEFONICA CYBERSECURITY TECH CHILE SPA"/>
    <s v="RONDA TOMA DE TEMPERATURAS SALAS TIC 08:30"/>
    <s v="07/02/2024 8:15:11"/>
    <s v="07/02/2024 8:16:02"/>
    <x v="0"/>
    <s v="CDP ANTIGUO 1"/>
    <s v="CDP ANTIGUO 2"/>
    <s v="07/02/2024 9:27:12"/>
    <s v="07/02/2024 23:50:00"/>
    <s v="RONDA TOMA DE TEMPERATURAS SALAS TIC 08:30"/>
    <s v="RONDA REALIZADA"/>
    <d v="1899-12-30T00:00:00"/>
    <d v="1899-12-30T01:12:01"/>
    <d v="1899-12-30T01:12:01"/>
    <s v=""/>
    <x v="1"/>
  </r>
  <r>
    <s v="INC000002600716"/>
    <s v="INFRAESTRUCTURA DC"/>
    <x v="2"/>
    <s v="APQ ACCESOS"/>
    <s v="JONATHAN A MARQUEZ ASTENGO"/>
    <s v="tct_jmarqu"/>
    <s v="4-Menor/Localizado"/>
    <s v="4-Baja"/>
    <s v="Baja"/>
    <s v="Requerimiento de Red"/>
    <s v="TELEFONICA CYBERSECURITY TECH CHILE SPA"/>
    <s v="SUPERVISION ADELCO/CRQ 81608"/>
    <s v="07/02/2024 10:38:53"/>
    <s v="07/02/2024 10:38:54"/>
    <x v="0"/>
    <s v="CDP ANTIGUO 1"/>
    <s v="CDP ANTIGUO 2"/>
    <s v="07/02/2024 10:50:14"/>
    <s v="07/02/2024 23:50:00"/>
    <s v="PREVENTIVO: NO_x000a_CÓDIGO DE SERVICIO:_x000a_DIRECCIÓN:  DCSM_x000a_QUIEN REPORTA: RENE VILLEGAS_x000a_CONTACTO EN TERRENO: DC OPERADOR N1_x000a_PROBLEMA: RETIRO EQUIPO_x000a_REQUERIMIENTO: RETIRO DE EQUIPAMIENTO TIC 4 RACK J91"/>
    <s v="SE EFECTÚA CONTACTO CON CLIENTE: NO APLICA_x000a_TELÉFONO DE CONTACTO: NO APLICA_x000a_ACCIONES REALIZADAS: SUPERVISION REALIZADA_x000a_SOLUCIÓN PALIATIVA O DEFINITIVA: NO APLICA_x000a_ACCIONES DE MEJORA, RECOMENDACIONES: NO APLICA"/>
    <d v="1899-12-30T00:00:00"/>
    <d v="1899-12-30T00:00:00"/>
    <d v="1899-12-30T00:00:00"/>
    <s v=""/>
    <x v="0"/>
  </r>
  <r>
    <s v="INC000002600720"/>
    <s v="INFRAESTRUCTURA DC"/>
    <x v="2"/>
    <s v="APQ ACCESOS"/>
    <s v="JAVIER J BRAVO CARVAJAL"/>
    <s v="tct_jmarqu"/>
    <s v="4-Menor/Localizado"/>
    <s v="4-Baja"/>
    <s v="Baja"/>
    <s v="Requerimiento de Red"/>
    <s v="TELEFONICA CYBERSECURITY TECH CHILE SPA"/>
    <s v="LEVANTAMIENTO Y ACTUALIZACIÓN DE INVENTARIO DE SALAS"/>
    <s v="07/02/2024 10:42:29"/>
    <s v="07/02/2024 10:42:31"/>
    <x v="0"/>
    <s v="CDP ANTIGUO 1"/>
    <s v="CDP ANTIGUO 2"/>
    <s v="08/02/2024 9:21:21"/>
    <s v="08/02/2024 23:50:00"/>
    <s v="PREVENTIVO: SI_x000a_CÓDIGO DE SERVICIO:_x000a_DIRECCIÓN:  DCSM_x000a_QUIEN REPORTA: RENE VILLEGAS_x000a_CONTACTO EN TERRENO: DC OPERADOR N1_x000a_PROBLEMA: INVENTARIO_x000a_REQUERIMIENTO: ACTUALIZACION DE INVENTARIO EN SALAS"/>
    <s v="se procede a resolver levantamiento exitoso"/>
    <d v="1899-12-30T00:00:00"/>
    <d v="1899-12-30T00:00:00"/>
    <d v="1899-12-30T00:00:00"/>
    <s v=""/>
    <x v="0"/>
  </r>
  <r>
    <s v="INC000002600741"/>
    <s v="RED INTERNA"/>
    <x v="10"/>
    <s v="APQ ACCESOS"/>
    <s v="CRISTOPHER MALDONADO ROMERO"/>
    <s v="tct_cmaldo"/>
    <s v="4-Menor/Localizado"/>
    <s v="4-Baja"/>
    <s v="Baja"/>
    <s v="Requerimiento de Red"/>
    <s v="TELEFONICA EMPRESAS DE CHILE SA"/>
    <s v="RONDA TOMA DE TEMPERATURAS SALAS TIC"/>
    <s v="07/02/2024 11:37:28"/>
    <s v="07/02/2024 11:38:18"/>
    <x v="0"/>
    <s v="CDP ANTIGUO 1"/>
    <s v="CDP ANTIGUO 2"/>
    <s v="07/02/2024 12:22:39"/>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x v="0"/>
  </r>
  <r>
    <s v="INC000002600751"/>
    <s v="RED INTERNA"/>
    <x v="2"/>
    <s v="APQ ACCESOS"/>
    <s v="YORDI M HURTADO ARAYA"/>
    <s v="tct_yorhua"/>
    <s v="4-Menor/Localizado"/>
    <s v="4-Baja"/>
    <s v="Baja"/>
    <s v="Requerimiento de Cliente"/>
    <s v="TELEFONICA CYBERSECURITY TECH CHILE SPA"/>
    <s v="RONDA TOMA DE TEMPERATURAS SALAS TIC 12:30"/>
    <s v="07/02/2024 11:54:06"/>
    <s v="07/02/2024 11:54:33"/>
    <x v="0"/>
    <s v="CDP ANTIGUO 1"/>
    <s v="CDP ANTIGUO 2"/>
    <s v="07/02/2024 13:49:15"/>
    <s v="07/02/2024 23:50:00"/>
    <s v="RONDA TOMA DE TEMPERATURAS SALAS TIC 12:30"/>
    <s v="RONDA REALIZADA"/>
    <d v="1899-12-30T00:00:00"/>
    <d v="1899-12-30T01:55:09"/>
    <d v="1899-12-30T01:55:09"/>
    <s v=""/>
    <x v="1"/>
  </r>
  <r>
    <s v="INC000002600775"/>
    <s v="RED INTERNA"/>
    <x v="1"/>
    <s v="APQ ACCESOS"/>
    <s v="JAVIERA A UMAÑA YEVENES"/>
    <s v="tct_javcac"/>
    <s v="4-Menor/Localizado"/>
    <s v="4-Baja"/>
    <s v="Baja"/>
    <s v="Requerimiento de Cliente"/>
    <s v="TELEFONICA CYBERSECURITY TECH CHILE SPA"/>
    <s v="RESET DE CONTRASEÑA EMAIL"/>
    <s v="07/02/2024 12:27:49"/>
    <s v="07/02/2024 12:38:24"/>
    <x v="0"/>
    <s v="CDP ANTIGUO 1"/>
    <s v="CDP ANTIGUO 2"/>
    <s v="07/02/2024 13:10:42"/>
    <s v="07/02/2024 23:50:00"/>
    <m/>
    <m/>
    <d v="1899-12-30T00:00:00"/>
    <d v="1899-12-30T00:00:00"/>
    <d v="1899-12-30T00:00:00"/>
    <s v=""/>
    <x v="1"/>
  </r>
  <r>
    <s v="INC000002600790"/>
    <s v="HOUSING"/>
    <x v="14"/>
    <s v="BELIEVE"/>
    <s v="PATRICIO A CASTILLO GONZALEZ"/>
    <s v="frp_jcarri"/>
    <s v="3-Moderado/Limitado"/>
    <s v="3-Medio"/>
    <s v="Media"/>
    <s v="Requerimiento de Cliente"/>
    <s v="DIRECTV CHILE TELEVISION LTDA"/>
    <s v="GESTION DATACENTER/ ACCESOS /DIRECTV CHILE TELEVISION LTDA"/>
    <s v="07/02/2024 12:58:11"/>
    <s v="07/02/2024 12:59:21"/>
    <x v="0"/>
    <s v="CDP ANTIGUO 1"/>
    <s v="CDP ANTIGUO 2"/>
    <s v="07/02/2024 13:25:10"/>
    <s v="07/02/2024 23:50:00"/>
    <s v="EMPRESA:DIRECTV CHILE TELEVISION LTDA_x000a_CÓDIGO DE SERVICIO: _x000a_DIRECCIÓN:Calle San Martin #50, Santiago Centro, Santiago_x000a_NOMBRE DE QUIEN REPORTA:Edgardo Mosca_x000a_TELÉFONO DE QUIEN REPORTA:56 9 6190 6275_x000a_NOMBRE DE CONTACTO EN TERRENO: _x000a_REQUERIMIENTO:Se requiere"/>
    <s v="accesos autorizados"/>
    <d v="1899-12-30T00:17:42"/>
    <d v="1899-12-30T00:26:59"/>
    <d v="1899-12-30T00:09:17"/>
    <s v=""/>
    <x v="1"/>
  </r>
  <r>
    <s v="INC000002600804"/>
    <s v="HOSTING VIRTUAL"/>
    <x v="12"/>
    <s v="DUOC TICKET AUTOMATICO"/>
    <s v="DENISE CRUZAT ETCHEBERRY"/>
    <s v="frp_eavend"/>
    <s v="3-Moderado/Limitado"/>
    <s v="4-Baja"/>
    <s v="Baja"/>
    <s v="Requerimiento de Cliente"/>
    <s v="FUNDACION INSTITUTO PROFESIONAL DUOC UC"/>
    <s v="DUOC|REQ|Solicitud de Maquina"/>
    <s v="07/02/2024 14:02:01"/>
    <s v="07/02/2024 14:03:25"/>
    <x v="0"/>
    <s v="CDP ANTIGUO 1"/>
    <s v="CDP ANTIGUO 2"/>
    <s v="07/02/2024 15:40:09"/>
    <s v="07/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debe ver con la parte de proyectos y comercial"/>
    <d v="1899-12-30T00:02:08"/>
    <d v="1899-12-30T01:38:08"/>
    <d v="1899-12-30T01:36:00"/>
    <s v=""/>
    <x v="1"/>
  </r>
  <r>
    <s v="INC000002600835"/>
    <s v="VPN IP - MPLS"/>
    <x v="12"/>
    <s v="GESTION HD"/>
    <s v="DENISE CRUZAT ETCHEBERRY"/>
    <s v="frp_pcamay"/>
    <s v="3-Moderado/Limitado"/>
    <s v="3-Medio"/>
    <s v="Media"/>
    <s v="Requerimiento de Cliente"/>
    <s v="XINERGIA LABORAL S A"/>
    <s v="HD/Clonacion de VM en el VDC"/>
    <s v="07/02/2024 11:21:22"/>
    <s v="07/02/2024 11:23:33"/>
    <x v="0"/>
    <s v="CDP ANTIGUO 1"/>
    <s v="CDP ANTIGUO 2"/>
    <s v="07/02/2024 14:44:57"/>
    <s v="07/02/2024 23:50:00"/>
    <s v="PREVENTIVO: NO_x000a_CODIGO DE SERVICIO:_x000a_DIRECCION:_x000a_QUIEN REPORTA:Carlos Garate Echegaray +56 9 9069 6011 _x000a_CONTACTO EN TERRENO:Carlos Garate Echegaray +56 9 9069 6011 _x000a_PROBLEMA:_x000a_REQUERIMIENTO:Necesito que clonen la maquina 192.168.190.4 en el VDC y envien las"/>
    <s v="actividad es para implantación"/>
    <d v="1899-12-30T00:00:00"/>
    <d v="1899-12-30T03:23:35"/>
    <d v="1899-12-30T03:23:35"/>
    <s v=""/>
    <x v="1"/>
  </r>
  <r>
    <s v="INC000002600931"/>
    <s v="VPN IP - MPLS"/>
    <x v="6"/>
    <s v="GESTION HD"/>
    <s v="PAUL A SEPULVEDA ALVAREZ"/>
    <s v="frp_kefern"/>
    <s v="3-Moderado/Limitado"/>
    <s v="3-Medio"/>
    <s v="Media"/>
    <s v="Requerimiento de Cliente"/>
    <s v="TELEFONICA GLOBAL TECHNOLOGY S.A.AGENCIA EN CHILE"/>
    <s v="HD | Cambiar usuarios VDC y AD"/>
    <s v="07/02/2024 11:31:56"/>
    <s v="07/02/2024 11:35:38"/>
    <x v="0"/>
    <s v="CDP ANTIGUO 1"/>
    <s v="CDP ANTIGUO 2"/>
    <s v="12/02/2024 10:37:15"/>
    <s v="12/02/2024 23:50:00"/>
    <s v="PREVENTIVO: NO_x000a_CODIGO DE SERVICIO:_x000a_DIRECCION:_x000a_QUIEN REPORTA:Javier Andres Cuevas Flores +56 9 9535 4350_x000a_CONTACTO EN TERRENO:_x000a_PROBLEMA:_x000a_REQUERIMIENTO:Favor su ayuda para asignar según carga a equipo MS_x000a__x000a_Buenas tardes estimado @JUAN CARLOS UZCATEGUI FUGUET"/>
    <s v="se envian correo a cada persona con la informacion de su nueva clave y usuario. Se reenvia informacion a jefatura para respaldo"/>
    <d v="1900-01-03T22:43:06"/>
    <d v="1900-01-03T23:05:19"/>
    <d v="1899-12-30T00:22:13"/>
    <s v=""/>
    <x v="1"/>
  </r>
  <r>
    <s v="INC000002600934"/>
    <s v="VPN IP - MPLS"/>
    <x v="3"/>
    <s v="GESTION HD"/>
    <s v="DEIBY Y SANTOYO MONTEROLA"/>
    <s v="frp_fpetro"/>
    <s v="3-Moderado/Limitado"/>
    <s v="2-Alta"/>
    <s v="Alta"/>
    <s v="Incidente de Cliente"/>
    <s v="TELEFONICA GLOBAL TECHNOLOGY S.A.AGENCIA EN CHILE"/>
    <s v="HD/_x000a_Falla Disco Duro Servidor Columbia02"/>
    <s v="07/02/2024 11:33:43"/>
    <s v="07/02/2024 11:35:35"/>
    <x v="0"/>
    <s v="CDP ANTIGUO 1"/>
    <s v="CDP ANTIGUO 2"/>
    <s v="07/02/2024 17:38:38"/>
    <s v="07/02/2024 23:50:00"/>
    <s v="PREVENTIVO: NO_x000a_CODIGO DE SERVICIO:_x000a_DIRECCION:_x000a_QUIEN REPORTA: Deiby Yoel Santoyo Monterola +56 9 9343 3681 _x000a_CONTACTO EN TERRENO: Deiby Yoel Santoyo Monterola +56 9 9343 3681 _x000a_PROBLEMA: Por favor su acostumbrado apoyo en generar ticket de incidente y asign"/>
    <s v="FASE RESOLUCIÓN Y RECUPERACIÓN_x000a__x000a_Se efectúa contacto con cliente:  Deiby Yoel Santoyo Montero_x000a__x000a_Teléfono de contacto: 56 9 9343 3681 _x000a__x000a_Acciones realizadas:CRQ000000081821 en curso para ejecutar cambio de pieza_x000a__x000a_Solución paliativa o definitiva: Definitiva"/>
    <d v="1899-12-30T04:41:56"/>
    <d v="1899-12-30T06:04:55"/>
    <d v="1899-12-30T01:22:59"/>
    <s v="Cumplido"/>
    <x v="0"/>
  </r>
  <r>
    <s v="INC000002600953"/>
    <s v="HOUSING"/>
    <x v="11"/>
    <s v="APQ ACCESOS"/>
    <s v="LUIS O MORALES ARENAS"/>
    <s v="tct_luimoa"/>
    <s v="4-Menor/Localizado"/>
    <s v="4-Baja"/>
    <s v="Baja"/>
    <s v="Requerimiento de Cliente"/>
    <s v="TELEFONICA EMPRESAS DE CHILE SA"/>
    <s v="SE GENERA TICKET DE SUPERVISOR PARA CLIENTE DXC"/>
    <s v="07/02/2024 12:07:05"/>
    <s v="07/02/2024 12:14:33"/>
    <x v="0"/>
    <s v="CDP ANTIGUO 1"/>
    <s v="CDP ANTIGUO 2"/>
    <s v="07/02/2024 12:27:52"/>
    <s v="07/02/2024 23:50:00"/>
    <s v="SE GENERA TICKET DE SUPERVISOR PARA CLIENTE DXC"/>
    <s v="SUPERVISION CRQ /OK"/>
    <d v="1899-12-30T00:13:19"/>
    <d v="1899-12-30T00:20:47"/>
    <d v="1899-12-30T00:07:28"/>
    <s v=""/>
    <x v="1"/>
  </r>
  <r>
    <s v="INC000002600970"/>
    <s v="VPN IP - MPLS"/>
    <x v="3"/>
    <s v="GESTION HD"/>
    <s v="PABLO N OLIVA ALARCON"/>
    <s v="frp_kefern"/>
    <s v="3-Moderado/Limitado"/>
    <s v="3-Medio"/>
    <s v="Media"/>
    <s v="Requerimiento de Cliente"/>
    <s v="EMPRESA NACIONAL DE CERTIFICACIONES"/>
    <s v="HD | Factibilidad virtualizar Nodos DB"/>
    <s v="07/02/2024 12:40:47"/>
    <s v="07/02/2024 12:43:15"/>
    <x v="0"/>
    <s v="CDP ANTIGUO 1"/>
    <s v="CDP ANTIGUO 2"/>
    <s v="08/02/2024 15:50:06"/>
    <s v="08/02/2024 23:50:00"/>
    <s v="PREVENTIVO: NO_x000a_CODIGO DE SERVICIO:_x000a_DIRECCION:Monjitas 392, piso 17 – Santiago – Chile_x000a_QUIEN REPORTA:Manuel Benítez Román (+56 9) 62975459_x000a_CONTACTO EN TERRENO:_x000a_PROBLEMA:_x000a_REQUERIMIENTO:Buenas tardes, favor su ayuda para ver factibilidad de virtualizar los"/>
    <s v="FASE RESOLUCIÓN Y RECUPERACIÓN_x000a__x000a_Se efectúa contacto con cliente: Manuel Benitez_x000a__x000a_Teléfono de contacto: NA_x000a__x000a_Acciones realizadas: Se verifican opciones de migracion. Debe ser via proyecto_x000a__x000a_Solución paliativa o definitiva: Paliativa_x000a__x000a_Acciones de Mejora, Rec"/>
    <d v="1899-12-30T18:53:57"/>
    <d v="1899-12-31T03:09:19"/>
    <d v="1899-12-30T08:15:22"/>
    <s v=""/>
    <x v="1"/>
  </r>
  <r>
    <s v="INC000002600973"/>
    <s v="RED INTERNA"/>
    <x v="0"/>
    <s v="APQ ACCESOS"/>
    <s v="CARLOS F ARAYA RAMIREZ"/>
    <s v="tct_cararr"/>
    <s v="4-Menor/Localizado"/>
    <s v="4-Baja"/>
    <s v="Baja"/>
    <s v="Requerimiento de Red"/>
    <s v="TELEFONICA CYBERSECURITY TECH CHILE SPA"/>
    <s v="RONDA INSPECTIVA"/>
    <s v="07/02/2024 12:30:39"/>
    <s v="07/02/2024 12:31:42"/>
    <x v="0"/>
    <s v="CDP ANTIGUO 1"/>
    <s v="CDP ANTIGUO 2"/>
    <s v="07/02/2024 12:51:16"/>
    <s v="07/02/2024 23:50:00"/>
    <m/>
    <s v="ronda realizada"/>
    <d v="1899-12-30T00:00:00"/>
    <d v="1899-12-30T00:00:00"/>
    <d v="1899-12-30T00:00:00"/>
    <s v=""/>
    <x v="0"/>
  </r>
  <r>
    <s v="INC000002600976"/>
    <s v="HOUSING"/>
    <x v="0"/>
    <s v="APQ ACCESOS"/>
    <s v="CARLOS F ARAYA RAMIREZ"/>
    <s v="tct_cararr"/>
    <s v="4-Menor/Localizado"/>
    <s v="4-Baja"/>
    <s v="Baja"/>
    <s v="Requerimiento de Red"/>
    <s v="TELEFONICA CYBERSECURITY TECH CHILE SPA"/>
    <s v="FACTIBILIDAD 81948"/>
    <s v="07/02/2024 12:32:58"/>
    <s v="07/02/2024 12:34:59"/>
    <x v="0"/>
    <s v="CDP ANTIGUO 1"/>
    <s v="CDP ANTIGUO 2"/>
    <s v="07/02/2024 12:53:43"/>
    <s v="07/02/2024 23:50:00"/>
    <m/>
    <s v="factibilidad enviada"/>
    <d v="1899-12-30T00:00:00"/>
    <d v="1899-12-30T00:00:00"/>
    <d v="1899-12-30T00:00:00"/>
    <s v=""/>
    <x v="0"/>
  </r>
  <r>
    <s v="INC000002600978"/>
    <s v="HOUSING"/>
    <x v="0"/>
    <s v="APQ ACCESOS"/>
    <s v="CARLOS F ARAYA RAMIREZ"/>
    <s v="tct_cararr"/>
    <s v="4-Menor/Localizado"/>
    <s v="4-Baja"/>
    <s v="Baja"/>
    <s v="Requerimiento de Cliente"/>
    <s v="TELEFONICA CYBERSECURITY TECH CHILE SPA"/>
    <s v="FACTIBILIDAD 81773"/>
    <s v="07/02/2024 12:36:05"/>
    <s v="07/02/2024 12:37:17"/>
    <x v="0"/>
    <s v="CDP ANTIGUO 1"/>
    <s v="CDP ANTIGUO 2"/>
    <s v="07/02/2024 15:37:27"/>
    <s v="07/02/2024 23:50:00"/>
    <m/>
    <s v="factiblidad enviada"/>
    <d v="1899-12-30T00:00:00"/>
    <d v="1899-12-30T03:01:22"/>
    <d v="1899-12-30T03:01:22"/>
    <s v=""/>
    <x v="1"/>
  </r>
  <r>
    <s v="INC000002601004"/>
    <s v="INFRAESTRUCTURA DC"/>
    <x v="2"/>
    <s v="APQ ACCESOS"/>
    <s v="JONATHAN A MARQUEZ ASTENGO"/>
    <s v="tct_jmarqu"/>
    <s v="4-Menor/Localizado"/>
    <s v="4-Baja"/>
    <s v="Baja"/>
    <s v="Requerimiento de Red"/>
    <s v="TELEFONICA CYBERSECURITY TECH CHILE SPA"/>
    <s v="SUPERVISION CAJA LOS HEORES/CRQ 81922"/>
    <s v="07/02/2024 13:58:57"/>
    <s v="07/02/2024 13:58:58"/>
    <x v="0"/>
    <s v="CDP ANTIGUO 1"/>
    <s v="CDP ANTIGUO 2"/>
    <s v="07/02/2024 15:28:46"/>
    <s v="07/02/2024 23:50:00"/>
    <s v="PREVENTIVO: NO_x000a_CÓDIGO DE SERVICIO:_x000a_DIRECCIÓN:  DCSM_x000a_QUIEN REPORTA: RENE VILLEGAS_x000a_CONTACTO EN TERRENO: DC OPERADOR N1_x000a_PROBLEMA: INGRESO EQUIPO_x000a_REQUERIMIENTO: INGRESO DE EQUIPAMIENTO TIC 2 RACK B2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x v="0"/>
  </r>
  <r>
    <s v="INC000002601050"/>
    <s v="HOSTING VIRTUAL"/>
    <x v="6"/>
    <s v="SISTEMA OPERATIVO MICROSOFT"/>
    <s v="JAVIER CUEVAS"/>
    <s v="tct_jacuev"/>
    <s v="4-Menor/Localizado"/>
    <s v="4-Baja"/>
    <s v="Baja"/>
    <s v="Requerimiento de Cliente"/>
    <s v="TELEFONICA GLOBAL TECHNOLOGY S.A.AGENCIA EN CHILE"/>
    <s v="vDC REQUERIMIENTO"/>
    <s v="07/02/2024 12:29:33"/>
    <s v="07/02/2024 12:31:16"/>
    <x v="0"/>
    <s v="TI"/>
    <s v="SISTEMAS OPERATIVOS"/>
    <s v="07/02/2024 12:32:25"/>
    <s v="07/02/2024 23:50:00"/>
    <s v="vDC REQUERIMIENTO"/>
    <s v="ACCIÓN REALIZADA EXITOSAMENTE"/>
    <d v="1899-12-30T00:00:00"/>
    <d v="1899-12-30T00:02:52"/>
    <d v="1899-12-30T00:02:52"/>
    <s v=""/>
    <x v="1"/>
  </r>
  <r>
    <s v="INC000002601053"/>
    <s v="HOSTING VIRTUAL"/>
    <x v="6"/>
    <s v="SISTEMA OPERATIVO MICROSOFT"/>
    <s v="JAVIER CUEVAS"/>
    <s v="tct_jacuev"/>
    <s v="4-Menor/Localizado"/>
    <s v="4-Baja"/>
    <s v="Baja"/>
    <s v="Requerimiento de Cliente"/>
    <s v="TELEFONICA GLOBAL TECHNOLOGY S.A.AGENCIA EN CHILE"/>
    <s v="PASO A Operacion abilitación de Cuentas: 2 Licencias Microsoft STANDARD| Cliente: EMPRESA DE"/>
    <s v="07/02/2024 12:33:15"/>
    <s v="07/02/2024 12:34:18"/>
    <x v="0"/>
    <s v="TI"/>
    <s v="SISTEMAS OPERATIVOS"/>
    <s v="07/02/2024 12:52:32"/>
    <s v="07/02/2024 23:50:00"/>
    <s v="Folio generado automáticamente para atender requerimiento del cliente. La solicitud fue realizada directamente al área resolutoria sin pasar por el flujo de mesa de ayuda PASO A IMPLANTACIÓN - Habilitación de Cuentas: 1 Licencias Microsoft POWER BI PRO"/>
    <s v="REALIZADO EXITOSAMENTE"/>
    <d v="1899-12-30T00:00:00"/>
    <d v="1899-12-30T00:19:17"/>
    <d v="1899-12-30T00:19:17"/>
    <s v=""/>
    <x v="1"/>
  </r>
  <r>
    <s v="INC000002601055"/>
    <s v="HOSTING VIRTUAL"/>
    <x v="6"/>
    <s v="SISTEMA OPERATIVO MICROSOFT"/>
    <s v="JAVIER CUEVAS"/>
    <s v="tct_jacuev"/>
    <s v="4-Menor/Localizado"/>
    <s v="4-Baja"/>
    <s v="Baja"/>
    <s v="Requerimiento de Cliente"/>
    <s v="TELEFONICA GLOBAL TECHNOLOGY S.A.AGENCIA EN CHILE"/>
    <s v="Requerimiento solicitado sin el flujo correspondiente"/>
    <s v="07/02/2024 12:35:15"/>
    <s v="07/02/2024 12:36:02"/>
    <x v="0"/>
    <s v="TI"/>
    <s v="SISTEMAS OPERATIVOS"/>
    <s v="07/02/2024 12:39:09"/>
    <s v="07/02/2024 23:50:00"/>
    <s v="Folio generado automáticamente para atender requerimiento del cliente. La solicitud fue realizada directamente al área resolutoria sin pasar por el flujo de mesa de ayuda REALIZADO EXITOSAMENTE"/>
    <s v="REALIZADO EXITOSAMENTE"/>
    <d v="1899-12-30T00:00:00"/>
    <d v="1899-12-30T00:03:54"/>
    <d v="1899-12-30T00:03:54"/>
    <s v=""/>
    <x v="1"/>
  </r>
  <r>
    <s v="INC000002601057"/>
    <s v="HOSTING VIRTUAL"/>
    <x v="6"/>
    <s v="SISTEMA OPERATIVO MICROSOFT"/>
    <s v="JAVIER CUEVAS"/>
    <s v="tct_jacuev"/>
    <s v="4-Menor/Localizado"/>
    <s v="4-Baja"/>
    <s v="Baja"/>
    <s v="Requerimiento de Cliente"/>
    <s v="TELEFONICA GLOBAL TECHNOLOGY S.A.AGENCIA EN CHILE"/>
    <s v="ANALISIS clientes"/>
    <s v="07/02/2024 12:36:24"/>
    <s v="07/02/2024 12:37:32"/>
    <x v="0"/>
    <s v="TI"/>
    <s v="SISTEMAS OPERATIVOS"/>
    <s v="07/02/2024 12:39:36"/>
    <s v="07/02/2024 23:50:00"/>
    <s v="Folio generado automáticamente para atender requerimiento del cliente. La solicitud fue realizada directamente al área resolutoria sin pasar por el flujo de mesa de ayuda"/>
    <s v="REALIZADO EXITOSAMENTE"/>
    <d v="1899-12-30T00:00:00"/>
    <d v="1899-12-30T00:03:12"/>
    <d v="1899-12-30T00:03:12"/>
    <s v=""/>
    <x v="1"/>
  </r>
  <r>
    <s v="INC000002601059"/>
    <s v="HOSTING VIRTUAL"/>
    <x v="6"/>
    <s v="SISTEMA OPERATIVO MICROSOFT"/>
    <s v="JAVIER CUEVAS"/>
    <s v="tct_jacuev"/>
    <s v="4-Menor/Localizado"/>
    <s v="4-Baja"/>
    <s v="Baja"/>
    <s v="Requerimiento de Cliente"/>
    <s v="TELEFONICA GLOBAL TECHNOLOGY S.A.AGENCIA EN CHILE"/>
    <s v="licencias 365"/>
    <s v="07/02/2024 12:37:47"/>
    <s v="07/02/2024 12:38:39"/>
    <x v="0"/>
    <s v="TI"/>
    <s v="SISTEMAS OPERATIVOS"/>
    <s v="07/02/2024 12:40:02"/>
    <s v="07/02/2024 23:50:00"/>
    <s v="Folio generado automáticamente para atender requerimiento del cliente. La solicitud fue realizada directamente al área resolutoria sin pasar por el flujo de mesa de ayuda"/>
    <s v="REALIZADO EXITOSAMENTE"/>
    <d v="1899-12-30T00:00:00"/>
    <d v="1899-12-30T00:02:15"/>
    <d v="1899-12-30T00:02:15"/>
    <s v=""/>
    <x v="1"/>
  </r>
  <r>
    <s v="INC000002601064"/>
    <s v="OFFICE365"/>
    <x v="1"/>
    <s v="O365"/>
    <s v="JAVIERA A UMAÑA YEVENES"/>
    <s v="tct_jumana"/>
    <s v="4-Menor/Localizado"/>
    <s v="4-Baja"/>
    <s v="Baja"/>
    <s v="Requerimiento de Cliente"/>
    <s v="TELEFONICA GLOBAL TECHNOLOGY S.A.AGENCIA EN CHILE"/>
    <s v="Reportes de facturación Microsoft 365 y Azure"/>
    <s v="07/02/2024 12:45:06"/>
    <s v="07/02/2024 12:47:33"/>
    <x v="0"/>
    <s v="TI"/>
    <s v="APLICATIVOS"/>
    <s v="07/02/2024 13:12:01"/>
    <s v="07/02/2024 23:50:00"/>
    <m/>
    <m/>
    <d v="1899-12-30T00:00:00"/>
    <d v="1899-12-30T00:26:55"/>
    <d v="1899-12-30T00:26:55"/>
    <s v=""/>
    <x v="1"/>
  </r>
  <r>
    <s v="INC000002601067"/>
    <s v="OFFICE365"/>
    <x v="1"/>
    <s v="O365"/>
    <s v="JAVIERA A UMAÑA YEVENES"/>
    <s v="tct_jumana"/>
    <s v="4-Menor/Localizado"/>
    <s v="4-Baja"/>
    <s v="Baja"/>
    <s v="Requerimiento de Cliente"/>
    <s v="TELEFONICA GLOBAL TECHNOLOGY S.A.AGENCIA EN CHILE"/>
    <s v="AYUDA_CAMBIO DE ADMINISTRADOR- CLIENTE IM DE GRANEROS"/>
    <s v="07/02/2024 12:49:02"/>
    <s v="07/02/2024 12:50:03"/>
    <x v="0"/>
    <s v="TI"/>
    <s v="APLICATIVOS"/>
    <s v="07/02/2024 13:13:37"/>
    <s v="07/02/2024 23:50:00"/>
    <s v="Hola Javiera, buenas tardes_x000a__x000a_Favor tu ayuda nos informa Luis Retamal de IM de Graneros que aún no puede acceder a su Tenat 365 y que no pueden cambiar la contraseña del correo soporte, ya que esa contraseña solo la manejaba el antiguo_x000a__x000a_encargado de infor"/>
    <m/>
    <d v="1899-12-30T00:23:34"/>
    <d v="1899-12-30T00:24:35"/>
    <d v="1899-12-30T00:01:01"/>
    <s v=""/>
    <x v="1"/>
  </r>
  <r>
    <s v="INC000002601069"/>
    <s v="CORREO"/>
    <x v="19"/>
    <s v="GOOGLE WORKSPACE"/>
    <s v="JAVIERA A UMAÑA YEVENES"/>
    <s v="tct_jumana"/>
    <s v="4-Menor/Localizado"/>
    <s v="4-Baja"/>
    <s v="Baja"/>
    <s v="Requerimiento de Cliente"/>
    <s v="TELEFONICA GLOBAL TECHNOLOGY S.A.AGENCIA EN CHILE"/>
    <s v="REPORTES PROYECTO GOOGLE WORKSPACE CLIENTE slephuasco.cl"/>
    <s v="07/02/2024 12:50:36"/>
    <s v="07/02/2024 12:52:59"/>
    <x v="0"/>
    <s v="TI"/>
    <s v="APLICATIVOS"/>
    <s v="07/02/2024 13:15:33"/>
    <s v="07/02/2024 23:50:00"/>
    <s v="Desde implantación se solicita apoyo para enviar el reporte de los usuarios creados y migrados asociados al proyecto de Google Workspace del cliente slephuasco.cl"/>
    <m/>
    <d v="1899-12-30T00:22:34"/>
    <d v="1899-12-30T00:24:57"/>
    <d v="1899-12-30T00:02:23"/>
    <s v=""/>
    <x v="1"/>
  </r>
  <r>
    <s v="INC000002601074"/>
    <s v="CORREO"/>
    <x v="1"/>
    <s v="O365"/>
    <s v="JAVIERA A UMAÑA YEVENES"/>
    <s v="tct_jumana"/>
    <s v="4-Menor/Localizado"/>
    <s v="4-Baja"/>
    <s v="Baja"/>
    <s v="Requerimiento de Cliente"/>
    <s v="TELEFONICA GLOBAL TECHNOLOGY S.A.AGENCIA EN CHILE"/>
    <s v="Licencias Office 365 - AUTER"/>
    <s v="07/02/2024 12:55:27"/>
    <s v="07/02/2024 12:56:54"/>
    <x v="0"/>
    <s v="TI"/>
    <s v="APLICATIVOS"/>
    <s v="07/02/2024 13:22:33"/>
    <s v="07/02/2024 23:50:00"/>
    <s v="Hola Javiera, buenas tardes,_x000a_ _x000a_Espero te encuentres bien. El siguiente es con la finalidad de pedir tu ayuda, el cliente AUTER – AUTOMATICA Y REGULACIÓN S A – RUT 87606700-5 nos está pidiendo dar de baja las licencias de Office vencidas. Según registro d"/>
    <m/>
    <d v="1899-12-30T00:25:39"/>
    <d v="1899-12-30T00:27:06"/>
    <d v="1899-12-30T00:01:27"/>
    <s v=""/>
    <x v="1"/>
  </r>
  <r>
    <s v="INC000002601078"/>
    <s v="CORREO"/>
    <x v="1"/>
    <s v="O365"/>
    <s v="JAVIERA A UMAÑA YEVENES"/>
    <s v="tct_jumana"/>
    <s v="4-Menor/Localizado"/>
    <s v="4-Baja"/>
    <s v="Baja"/>
    <s v="Requerimiento de Cliente"/>
    <s v="TELEFONICA GLOBAL TECHNOLOGY S.A.AGENCIA EN CHILE"/>
    <s v="Consulta por bloqueos SmartScreen de Microsoft Defender"/>
    <s v="07/02/2024 13:01:52"/>
    <s v="07/02/2024 13:01:54"/>
    <x v="0"/>
    <s v="TI"/>
    <s v="APLICATIVOS"/>
    <s v="07/02/2024 13:21:12"/>
    <s v="07/02/2024 23:50:00"/>
    <s v="Se reportan problemas con el bloqueo de URLs enviadas mediante correo por compañas de phishing en DUOC"/>
    <m/>
    <d v="1899-12-30T00:19:18"/>
    <d v="1899-12-30T00:19:20"/>
    <d v="1899-12-30T00:00:02"/>
    <s v=""/>
    <x v="1"/>
  </r>
  <r>
    <s v="INC000002601082"/>
    <s v="HOSTING VIRTUAL"/>
    <x v="6"/>
    <s v="SISTEMA OPERATIVO MICROSOFT"/>
    <s v="JAVIER CUEVAS"/>
    <s v="tct_jacuev"/>
    <s v="4-Menor/Localizado"/>
    <s v="4-Baja"/>
    <s v="Baja"/>
    <s v="Requerimiento de Cliente"/>
    <s v="TELEFONICA GLOBAL TECHNOLOGY S.A.AGENCIA EN CHILE"/>
    <s v="ANALISIS PAM G ROCCO"/>
    <s v="07/02/2024 13:02:37"/>
    <s v="07/02/2024 13:03:28"/>
    <x v="0"/>
    <s v="TI"/>
    <s v="SISTEMAS OPERATIVOS"/>
    <s v="07/02/2024 13:08:24"/>
    <s v="07/02/2024 23:50:00"/>
    <s v="Folio generado automáticamente para atender requerimiento del cliente. La solicitud fue realizada directamente al área resolutoria sin pasar por el flujo de mesa de ayuda"/>
    <s v="se modifican permisos"/>
    <d v="1899-12-30T00:00:00"/>
    <d v="1899-12-30T00:05:47"/>
    <d v="1899-12-30T00:05:47"/>
    <s v=""/>
    <x v="1"/>
  </r>
  <r>
    <s v="INC000002601087"/>
    <s v="HOSTING VIRTUAL"/>
    <x v="7"/>
    <s v="OPERACION N1"/>
    <s v="VICTOR SEPULVEDA GAMARRA"/>
    <s v="tct_vsepul"/>
    <s v="3-Moderado/Limitado"/>
    <s v="3-Medio"/>
    <s v="Media"/>
    <s v="Requerimiento de Cliente"/>
    <s v="FUNDACION INSTITUTO PROFESIONAL DUOC UC"/>
    <s v="Revisión de requerimiento: Alta usuario par sftp"/>
    <s v="07/02/2024 13:10:58"/>
    <s v="07/02/2024 13:11:29"/>
    <x v="0"/>
    <s v="TI"/>
    <s v="SISTEMAS OPERATIVOS"/>
    <s v="07/02/2024 17:06:12"/>
    <s v="07/02/2024 23:50:00"/>
    <s v="Folio automático para revisión de requerimiento:"/>
    <s v="Se crean y configuran los usuarios DOCENTE e INVITADO para sftp en integración con DataStage"/>
    <d v="1899-12-30T03:54:43"/>
    <d v="1899-12-30T03:55:14"/>
    <d v="1899-12-30T00:00:31"/>
    <s v=""/>
    <x v="1"/>
  </r>
  <r>
    <s v="INC000002601090"/>
    <s v="HOSTING VIRTUAL"/>
    <x v="7"/>
    <s v="OPERACION N1"/>
    <s v="VICTOR SEPULVEDA GAMARRA"/>
    <s v="tct_vsepul"/>
    <s v="3-Moderado/Limitado"/>
    <s v="3-Medio"/>
    <s v="Media"/>
    <s v="Requerimiento de Cliente"/>
    <s v="FUNDACION INSTITUTO PROFESIONAL DUOC UC"/>
    <s v="Revisión de requerimiento: Reporte EZProxy"/>
    <s v="07/02/2024 13:12:32"/>
    <s v="07/02/2024 13:13:00"/>
    <x v="0"/>
    <s v="TI"/>
    <s v="SISTEMAS OPERATIVOS"/>
    <s v="07/02/2024 15:56:47"/>
    <s v="07/02/2024 23:50:00"/>
    <s v="Folio automático para revisión de requerimiento:"/>
    <s v="Se envía reporte de EZProxy Enero 2024 a cliente."/>
    <d v="1899-12-30T02:43:47"/>
    <d v="1899-12-30T02:44:15"/>
    <d v="1899-12-30T00:00:28"/>
    <s v=""/>
    <x v="1"/>
  </r>
  <r>
    <s v="INC000002601173"/>
    <s v="TICKET-INTELIGENTE"/>
    <x v="6"/>
    <s v="GESTION TI"/>
    <s v="GIOVANNI D ROCCO VALENZUELA"/>
    <s v="USR_TSIGHT"/>
    <s v="1-Extenso/Generalizado"/>
    <s v="4-Baja"/>
    <s v="Baja"/>
    <s v="Incidente de Cliente"/>
    <s v="COMERCIAL E IMPORTADORA AUDIOMUSICA SPA"/>
    <s v="ciausp01 - m_audioapps01 TICKET AUTOMATICO"/>
    <s v="07/02/2024 12:10:49"/>
    <s v="07/02/2024 12:10:49"/>
    <x v="0"/>
    <s v="TRUESIGHT"/>
    <s v="TRUESIGHT"/>
    <s v="07/02/2024 14:03:02"/>
    <s v="07/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realiza estabilización de equipo por alarma de memoria quedando al 45% de ocupación"/>
    <d v="1899-12-30T00:35:50"/>
    <d v="1899-12-30T01:52:13"/>
    <d v="1899-12-30T01:16:23"/>
    <s v="Cumplido"/>
    <x v="0"/>
  </r>
  <r>
    <s v="INC000002601245"/>
    <s v="TICKET-INTELIGENTE"/>
    <x v="7"/>
    <s v="EVENTOS HD"/>
    <s v="SEBASTIAN I ACUÑA GUZMAN"/>
    <s v="USR_TSIGHT"/>
    <s v="1-Extenso/Generalizado"/>
    <s v="4-Baja"/>
    <s v="Baja"/>
    <s v="Incidente de Cliente"/>
    <s v="TELEFONICA CYBERSECURITY TECH CHILE SPA"/>
    <s v="tctcsp01 - soc-splunk-master TICKET AUTOMATICO"/>
    <s v="07/02/2024 12:58:28"/>
    <s v="07/02/2024 12:58:28"/>
    <x v="0"/>
    <s v="TI"/>
    <s v="SISTEMAS OPERATIVOS"/>
    <s v="07/02/2024 16:10:14"/>
    <s v="07/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el servidor sin encontrar la alarma reportada. Se revisa disco sin encontrar saturación."/>
    <d v="1899-12-30T01:08:29"/>
    <d v="1899-12-30T03:11:46"/>
    <d v="1899-12-30T02:03:17"/>
    <s v="Cumplido"/>
    <x v="0"/>
  </r>
  <r>
    <s v="INC000002601260"/>
    <s v="VPN IP - MPLS"/>
    <x v="6"/>
    <s v="GESTION HD"/>
    <s v="RICARDO R GALLEGOS OYANEDER"/>
    <s v="frp_pcamay"/>
    <s v="3-Moderado/Limitado"/>
    <s v="3-Medio"/>
    <s v="Media"/>
    <s v="Requerimiento de Cliente"/>
    <s v="XINERGIA LABORAL S A"/>
    <s v="HD/Error de Sysprep en clon // Cliente XInergia Laboral"/>
    <s v="07/02/2024 13:23:17"/>
    <s v="07/02/2024 13:25:39"/>
    <x v="0"/>
    <s v="CDP ANTIGUO 1"/>
    <s v="CDP ANTIGUO 2"/>
    <s v="08/02/2024 13:50:52"/>
    <s v="08/02/2024 23:50:00"/>
    <s v="PREVENTIVO: NO_x000a_CODIGO DE SERVICIO:_x000a_DIRECCION:_x000a_QUIEN REPORTA:+56 9 5382 2565 Jorge Romero Romero_x000a_CONTACTO EN TERRENO:_x000a_REQUERIMIENTO:Se solicita la generación de un ticket asociado a Folio: INC000002600207 y derivar al área de Operaciones &gt; Virtualizacion,"/>
    <s v="Controler informa cerrar ticket por cliente escala internamente."/>
    <d v="1899-12-30T19:55:42"/>
    <d v="1899-12-31T00:27:35"/>
    <d v="1899-12-30T04:31:53"/>
    <s v=""/>
    <x v="1"/>
  </r>
  <r>
    <s v="INC000002601295"/>
    <s v="TICKET-INTELIGENTE"/>
    <x v="6"/>
    <s v="GESTION TI"/>
    <s v="GIOVANNI D ROCCO VALENZUELA"/>
    <s v="USR_TSIGHT"/>
    <s v="1-Extenso/Generalizado"/>
    <s v="4-Baja"/>
    <s v="Baja"/>
    <s v="Incidente de Cliente"/>
    <s v="GPS CHILE SPA"/>
    <s v="gpschi01 - wnprap_cap02 TICKET AUTOMATICO"/>
    <s v="07/02/2024 13:53:56"/>
    <s v="07/02/2024 13:53:56"/>
    <x v="0"/>
    <s v="TRUESIGHT"/>
    <s v="TRUESIGHT"/>
    <s v="07/02/2024 16:20:57"/>
    <s v="07/02/2024 23:50:00"/>
    <s v="PREVENTIVO=SI_x000a_CODIGO DE SERVICIO=WNPRAP_CAP02_x000a_DIRECCION=NULL_x000a_CIUDAD=NULL_x000a_COMUNA LOCAL=Santiago_x000a_REGION=NULL_x000a_QUIEN REPORTA=Ticket automático_x000a_CONTACTO EN TERRENO=_x000a_PROBLEMA=Node GPSCHI01 - WNPRAP_CAP02 CPU Load at 90 % Exceeds Threshold_x000a_REQUERIMIENTO=_x000a_EQUIPO"/>
    <m/>
    <d v="1899-12-30T00:33:48"/>
    <d v="1899-12-30T02:27:01"/>
    <d v="1899-12-30T01:53:13"/>
    <s v="Cumplido"/>
    <x v="0"/>
  </r>
  <r>
    <s v="INC000002601323"/>
    <s v="HOUSING"/>
    <x v="8"/>
    <s v="BELIEVE"/>
    <s v="FERNEY D GARZON PEÑA"/>
    <s v="frp_jolsso"/>
    <s v="3-Moderado/Limitado"/>
    <s v="3-Medio"/>
    <s v="Media"/>
    <s v="Requerimiento de Cliente"/>
    <s v="TELEFONICA EMPRESAS DE CHILE SA"/>
    <s v="GESTION DATACENTER/ ACCESOS /TELEFONICA EMPRESAS DE CHILE SA"/>
    <s v="07/02/2024 14:20:58"/>
    <s v="07/02/2024 14:23:42"/>
    <x v="0"/>
    <s v="COMUNICACIONES"/>
    <s v="VPN IP - MPLS"/>
    <s v="07/02/2024 16:42:38"/>
    <s v="07/02/2024 23:50:00"/>
    <s v="EMPRESA:TELEFONICA EMPRESAS DE CHILE SA_x000a_CÓDIGO DE SERVICIO: _x000a_DIRECCIÓN: AV. Presidente Prieto #226, Paine, Santiago_x000a_NOMBRE DE QUIEN REPORTA: Bastian Gauna_x000a_TELÉFONO DE QUIEN REPORTA: 56 9 8954 5018_x000a_NOMBRE DE CONTACTO EN TERRENO: _x000a_REQUERIMIENTO: Visita de"/>
    <m/>
    <d v="1899-12-30T02:12:05"/>
    <d v="1899-12-30T02:21:40"/>
    <d v="1899-12-30T00:09:35"/>
    <s v=""/>
    <x v="1"/>
  </r>
  <r>
    <s v="INC000002601364"/>
    <s v="VPN IP - MPLS"/>
    <x v="6"/>
    <s v="BELIEVE"/>
    <s v="GIOVANNI D ROCCO VALENZUELA"/>
    <s v="frp_jolsso"/>
    <s v="4-Menor/Localizado"/>
    <s v="4-Baja"/>
    <s v="Baja"/>
    <s v="Requerimiento de Cliente"/>
    <s v="TELEFONICA CYBERSECURITY TECH CHILE SPA"/>
    <s v="REQ / SOC / Levantar servicio en servidor"/>
    <s v="07/02/2024 16:05:00"/>
    <s v="07/02/2024 16:06:15"/>
    <x v="0"/>
    <s v="CDP ANTIGUO 1"/>
    <s v="CDP ANTIGUO 2"/>
    <s v="08/02/2024 10:32:02"/>
    <s v="08/02/2024 23:50:00"/>
    <s v="PREVENTIVO: NO_x000a_CODIGO DE SERVICIO:_x000a_DIRECCION:      _x000a_CIUDAD:             _x000a_COMUNA:_x000a_NOMBRE QUIEN REPORTA: Juan Díaz Astudillo_x000a_TELEFONO QUIEN REPORTA:Cel: +56 9 5016 6137_x000a_NOMBRE CONTACTO EN TERRENO:        _x000a_TELEFONO 1 CONTACTO EN TERRENO:_x000a_TELEFONO 2 CONTACTO"/>
    <m/>
    <d v="1899-12-30T13:36:04"/>
    <d v="1899-12-30T18:27:02"/>
    <d v="1899-12-30T04:50:58"/>
    <s v=""/>
    <x v="1"/>
  </r>
  <r>
    <s v="INC000002601366"/>
    <s v="HOUSING"/>
    <x v="13"/>
    <s v="BELIEVE"/>
    <s v="CRISTOPHER MALDONADO ROMERO"/>
    <s v="frp_jolsso"/>
    <s v="3-Moderado/Limitado"/>
    <s v="3-Medio"/>
    <s v="Media"/>
    <s v="Requerimiento de Cliente"/>
    <s v="TELEFONICA GLOBAL TECHNOLOGY S.A.AGENCIA EN CHILE"/>
    <s v="GESTION DATACENTER/ ACCESOS /TELEFONICA GLOBAL TECHNOLOGY S.A.AGENCIA EN CHILE"/>
    <s v="07/02/2024 16:19:18"/>
    <s v="07/02/2024 16:20:33"/>
    <x v="0"/>
    <s v="COMUNICACIONES"/>
    <s v="VPN IP - MPLS"/>
    <s v="07/02/2024 19:38:14"/>
    <s v="07/02/2024 23:50:00"/>
    <s v="EMPRESA:TELEFONICA GLOBAL TECHNOLOGY S.A.AGENCIA EN CHILE_x000a_CÓDIGO DE SERVICIO: _x000a_DIRECCIÓN: Av. Apoquindo #7071, Las Condes, Santiago_x000a_NOMBRE DE QUIEN REPORTA:Deiby Santoyo_x000a_TELÉFONO DE QUIEN REPORTA: _x000a_NOMBRE DE CONTACTO EN TERRENO: _x000a_REQUERIMIENTO: _x000a_EQUIPOS"/>
    <s v="Se efectúa contacto con cliente: N/A_x000a_Teléfono de contacto: N/A_x000a_Acciones realizadas: Accesos autorizados para personal descrito en planilla_x000a_Solución paliativa o definitiva: N/A_x000a_Acciones de Mejora, Recomendaciones: N/A_x000a_Causa Raíz: N/A"/>
    <d v="1899-12-30T03:15:04"/>
    <d v="1899-12-30T03:18:56"/>
    <d v="1899-12-30T00:03:52"/>
    <s v=""/>
    <x v="1"/>
  </r>
  <r>
    <s v="INC000002601371"/>
    <s v="HOUSING"/>
    <x v="14"/>
    <s v="BELIEVE"/>
    <s v="YORDI M HURTADO ARAYA"/>
    <s v="frp_jolsso"/>
    <s v="3-Moderado/Limitado"/>
    <s v="3-Medio"/>
    <s v="Media"/>
    <s v="Requerimiento de Cliente"/>
    <s v="TRANSUNION SOLUCIONES DE INFORMACION CHILE S.A."/>
    <s v="GESTION DATACENTER/ ACCESOS /TRANSUNION SOLUCIONES DE INFORMACION CHILE S.A."/>
    <s v="07/02/2024 16:36:44"/>
    <s v="07/02/2024 16:38:00"/>
    <x v="0"/>
    <s v="COMUNICACIONES"/>
    <s v="VPN IP - MPLS"/>
    <s v="07/02/2024 16:44:16"/>
    <s v="07/02/2024 23:50:00"/>
    <s v="EMPRESA:TRANSUNION SOLUCIONES DE INFORMACION CHILE S.A._x000a_CÓDIGO DE SERVICIO: _x000a_DIRECCIÓN: Calle San Martin #50, Santiago Centro, Santiago_x000a_NOMBRE DE QUIEN REPORTA:Claudio Villalobos_x000a_TELÉFONO DE QUIEN REPORTA: 56994694355_x000a_NOMBRE DE CONTACTO EN TERRENO: _x000a_REQU"/>
    <s v="ACCESOS AUTORIZADOS"/>
    <d v="1899-12-30T00:03:04"/>
    <d v="1899-12-30T00:07:32"/>
    <d v="1899-12-30T00:04:28"/>
    <s v=""/>
    <x v="1"/>
  </r>
  <r>
    <s v="INC000002601400"/>
    <s v="VPN IP - MPLS"/>
    <x v="3"/>
    <s v="BELIEVE"/>
    <s v="DEIBY Y SANTOYO MONTEROLA"/>
    <s v="frp_kaldor"/>
    <s v="3-Moderado/Limitado"/>
    <s v="3-Medio"/>
    <s v="Media"/>
    <s v="Requerimiento de Cliente"/>
    <s v="INMOBILIARIA FRUSAN S.A."/>
    <s v="GAMA / Instalación de Agente AV | PDTE HORARIO HÁBIL"/>
    <s v="07/02/2024 18:40:45"/>
    <s v="07/02/2024 18:45:28"/>
    <x v="0"/>
    <s v="CDP ANTIGUO 1"/>
    <s v="CDP ANTIGUO 2"/>
    <s v="08/02/2024 20:15:06"/>
    <s v="08/02/2024 23:50:00"/>
    <s v="PREVENTIVO: NO_x000a_CODIGO DE SERVICIO:-_x000a_DIRECCION:-_x000a_QUIEN REPORTA: Miguel Vera V. / Tel. +56 2 2657 3300 / Cel. +56 9 7643 9415_x000a_CONTACTO EN TERRENO:-_x000a_PROBLEMA:-_x000a__x000a_REQUERIMIENTO:_x000a_Estimados, necesito que se realice la instalación de un agente AV en los servidor"/>
    <s v="FASE RESOLUCIÓN Y RECUPERACIÓN_x000a__x000a_Se efectúa contacto con cliente: Miguel Vera_x000a__x000a_Teléfono de contacto:+56 9 7643 9415_x000a__x000a_Acciones realizadas: Se contacta al cliente y el mismo suministra el agente. Se pasa a un archivo ISO, luego se sube al catalogo del tenan"/>
    <d v="1899-12-31T01:27:30"/>
    <d v="1899-12-31T01:34:21"/>
    <d v="1899-12-30T00:06:51"/>
    <s v=""/>
    <x v="1"/>
  </r>
  <r>
    <s v="INC000002601404"/>
    <s v="HOSTING VIRTUAL"/>
    <x v="6"/>
    <s v="SISTEMA OPERATIVO MICROSOFT"/>
    <s v="PAUL A SEPULVEDA ALVAREZ"/>
    <s v="tct_psepul"/>
    <s v="4-Menor/Localizado"/>
    <s v="4-Baja"/>
    <s v="Baja"/>
    <s v="Requerimiento de Cliente"/>
    <s v="TELEFONICA GLOBAL TECHNOLOGY S.A.AGENCIA EN CHILE"/>
    <s v="ZERTO - servicio se cae"/>
    <s v="07/02/2024 18:55:54"/>
    <s v="07/02/2024 18:56:51"/>
    <x v="0"/>
    <s v="TI"/>
    <s v="SISTEMAS OPERATIVOS"/>
    <s v="07/02/2024 19:20:54"/>
    <s v="07/02/2024 23:50:00"/>
    <s v="Revisión en conjunto con equipo de virtualizacion por caida de servicios zerto"/>
    <s v="bases de datos LOG llenos. se ayuda con bakcup de log para que las bases de datos sigan funcionando._x000a_Escalar a BD"/>
    <d v="1899-12-30T00:00:00"/>
    <d v="1899-12-30T00:25:00"/>
    <d v="1899-12-30T00:25:00"/>
    <s v=""/>
    <x v="1"/>
  </r>
  <r>
    <s v="INC000002601413"/>
    <s v="VPN IP - MPLS"/>
    <x v="3"/>
    <s v="GESTION HD"/>
    <s v="ANGEL CASTRO CABRERA"/>
    <s v="frp_fpetro"/>
    <s v="3-Moderado/Limitado"/>
    <s v="3-Medio"/>
    <s v="Media"/>
    <s v="Requerimiento de Cliente"/>
    <s v="DESAN SPA"/>
    <s v="HD/_x000a_Acceso a ambiente virtualizado de Rentokil en Movistar"/>
    <s v="07/02/2024 14:14:36"/>
    <s v="07/02/2024 14:19:26"/>
    <x v="0"/>
    <s v="CDP ANTIGUO 1"/>
    <s v="CDP ANTIGUO 2"/>
    <s v="08/02/2024 12:16:16"/>
    <s v="08/02/2024 23:50:00"/>
    <s v="PREVENTIVO: NO_x000a_CODIGO DE SERVICIO: _x000a_DIRECCION:_x000a_QUIEN REPORTA  Jose Luis Beldaño  jose-luis.beldano@rentokil-initial.com_x000a_CONTACTO EN TERRENO:  Jose Luis Beldaño jose-luis.beldano@rentokil-initial.com_x000a_PROBLEMA:  _x000a_REQUERIMIENTO:_x000a__x000a_ Necesito acceso al ambient"/>
    <s v="Se efectúa contacto con cliente: Jose Beldaño_x000a_Teléfono de contacto: Via correo _x000a_Acciones realizadas: Se crea usuario, se envian credenciales por correo cerrado. Cliente logra acceso al portal VDC_x000a_Acciones de Mejora, Recomendaciones: N/A_x000a_Causa Raíz: N/A"/>
    <d v="1899-12-30T15:20:47"/>
    <d v="1899-12-30T22:01:40"/>
    <d v="1899-12-30T06:40:53"/>
    <s v=""/>
    <x v="1"/>
  </r>
  <r>
    <s v="INC000002601457"/>
    <s v="VPN IP - MPLS"/>
    <x v="4"/>
    <s v="GESTION HD"/>
    <s v="GONZALO MENDOZA MARTINEZ"/>
    <s v="frp_fpetro"/>
    <s v="3-Moderado/Limitado"/>
    <s v="3-Medio"/>
    <s v="Media"/>
    <s v="Requerimiento de Cliente"/>
    <s v="TELEFONICA GLOBAL TECHNOLOGY S.A.AGENCIA EN CHILE"/>
    <s v="HD/_x000a_Solicitud de servidores en respaldo GPS."/>
    <s v="07/02/2024 16:20:30"/>
    <s v="07/02/2024 16:21:38"/>
    <x v="0"/>
    <s v="TRUESIGHT"/>
    <s v="TRUESIGHT"/>
    <s v="08/02/2024 16:19:57"/>
    <s v="08/02/2024 23:50:00"/>
    <s v="PREVENTIVO: NO_x000a_CODIGO DE SERVICIO:_x000a_DIRECCION:_x000a_QUIEN REPORTA:_x000a_CONTACTO EN TERRENO:_x000a_PROBLEMA:_x000a_REQUERIMIENTO: _x000a__x000a_por favor su apoyo para generar un folio de requerimiento con la finalidad_x000a_de cursar lo solicitado a continuación. El folio debe ser asignado a l"/>
    <s v="Se adjunta informe de servidores GPS solicitado por Sebastián Acuña"/>
    <d v="1899-12-30T23:34:28"/>
    <d v="1899-12-30T23:59:27"/>
    <d v="1899-12-30T00:24:59"/>
    <s v=""/>
    <x v="1"/>
  </r>
  <r>
    <s v="INC000002601472"/>
    <s v="VPN IP - MPLS"/>
    <x v="3"/>
    <s v="GESTION HD"/>
    <s v="DEIBY Y SANTOYO MONTEROLA"/>
    <s v="frp_fpetro"/>
    <s v="3-Moderado/Limitado"/>
    <s v="3-Medio"/>
    <s v="Media"/>
    <s v="Requerimiento de Cliente"/>
    <s v="TELEFONICA GLOBAL TECHNOLOGY S.A.AGENCIA EN CHILE"/>
    <s v="REQ/_x000a_Eliminar Organización POC Eléctrica Puente Alto"/>
    <s v="07/02/2024 16:48:24"/>
    <s v="07/02/2024 16:49:47"/>
    <x v="0"/>
    <s v="CDP ANTIGUO 1"/>
    <s v="CDP ANTIGUO 2"/>
    <s v="13/02/2024 11:11:06"/>
    <s v="13/02/2024 23:50:00"/>
    <s v="PREVENTIVO: NO_x000a_CODIGO DE SERVICIO:_x000a_DIRECCION:_x000a_QUIEN REPORTA:_x000a_CONTACTO EN TERRENO:_x000a_PROBLEMA:_x000a_REQUERIMIENTO:_x000a__x000a_Buenas Tardes Estimado equipo @Help Desk,_x000a__x000a_Por favor su acostumbrado apoyo en generar ticket de requerimiento y_x000a_asignar a mi bandeja TELEFONICA GL"/>
    <s v="FASE RESOLUCIÓN Y RECUPERACIÓN_x000a__x000a_Se efectúa contacto con cliente:N/A_x000a__x000a_Teléfono de contacto:N/A_x000a__x000a_Acciones realizadas: Se realiza borrado de la POC del Cliente Electrica Puente Alto y se liberan los recursos asociados_x000a__x000a_Solución paliativa o definitiva:N/A_x000a__x000a_A"/>
    <d v="1900-01-04T17:20:35"/>
    <d v="1900-01-04T18:22:42"/>
    <d v="1899-12-30T01:02:07"/>
    <s v=""/>
    <x v="1"/>
  </r>
  <r>
    <s v="INC000002601474"/>
    <s v="VPN IP - MPLS"/>
    <x v="17"/>
    <s v="GESTION HD"/>
    <s v="AXEL ANDRADE"/>
    <s v="frp_fpetro"/>
    <s v="3-Moderado/Limitado"/>
    <s v="3-Medio"/>
    <s v="Media"/>
    <s v="Requerimiento de Cliente"/>
    <s v="GASMAR S A"/>
    <s v="REQ/_x000a_Servidor GASMARNAS2 IP 10.67.130.2 - Recuperación de archivos - Plataforma Netbackup"/>
    <s v="07/02/2024 16:51:53"/>
    <s v="07/02/2024 16:54:40"/>
    <x v="0"/>
    <s v="TI"/>
    <s v="ALMACENAMIENTO y RESPALDO"/>
    <s v="07/02/2024 18:23:36"/>
    <s v="07/02/2024 23:50:00"/>
    <s v="PREVENTIVO: NO_x000a_CODIGO DE SERVICIO:_x000a_DIRECCION:_x000a_QUIEN REPORTA: : Antonino Zambelli +569 8385 2252_x000a_CONTACTO EN TERRENO: : Antonino Zambelli +569 8385 2252_x000a_PROBLEMA:_x000a_REQUERIMIENTO:_x000a__x000a_avor vuestra ayuda con restauración de archivo, el detalle se encuentra_x000a_a co"/>
    <s v="FASE RESOLUCIÓN Y RECUPERACIÓN_x000a__x000a_Se efectúa contacto con cliente: N/A_x000a__x000a_Teléfono de contacto: N/A_x000a__x000a_Acciones realizadas: se realiza restauración solicitada, se envia correo informando._x000a__x000a_Solución paliativa o definitiva: definitiva_x000a__x000a_Acciones de Mejora, Recome"/>
    <d v="1899-12-30T00:00:00"/>
    <d v="1899-12-30T01:31:43"/>
    <d v="1899-12-30T01:31:43"/>
    <s v=""/>
    <x v="1"/>
  </r>
  <r>
    <s v="INC000002601487"/>
    <s v="VPN IP - MPLS"/>
    <x v="9"/>
    <s v="GESTION HD"/>
    <s v="NICOLAS A SAAVEDRA EGUILUZ"/>
    <s v="frp_kefern"/>
    <s v="3-Moderado/Limitado"/>
    <s v="3-Medio"/>
    <s v="Media"/>
    <s v="Requerimiento de Cliente"/>
    <s v="TELEFONICA GLOBAL TECHNOLOGY S.A.AGENCIA EN CHILE"/>
    <s v="HD | Informe Mensual SAP Enero 2024"/>
    <s v="07/02/2024 17:32:23"/>
    <s v="07/02/2024 17:34:15"/>
    <x v="0"/>
    <s v="CDP ANTIGUO 1"/>
    <s v="CDP ANTIGUO 2"/>
    <s v="08/02/2024 7:35:24"/>
    <s v="08/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TELEFONICA_x000a__x000a_Dejar en bandeja"/>
    <s v="Se adjunta informe mensual de clientes SAP para el período enero de 2024"/>
    <d v="1899-12-30T10:39:28"/>
    <d v="1899-12-30T14:03:01"/>
    <d v="1899-12-30T03:23:33"/>
    <s v=""/>
    <x v="1"/>
  </r>
  <r>
    <s v="INC000002601500"/>
    <s v="VPN IP - MPLS"/>
    <x v="15"/>
    <s v="GESTION HD"/>
    <s v="MOISES E MONTERO RAMOS"/>
    <s v="frp_fpetro"/>
    <s v="3-Moderado/Limitado"/>
    <s v="3-Medio"/>
    <s v="Media"/>
    <s v="Requerimiento de Cliente"/>
    <s v="FUNDACION INSTITUTO PROFESIONAL DUOC UC"/>
    <s v="HD/C-19872300193 // FUND INSTITUTO PROFESIONAL DUOC UC // Migración de maquinas"/>
    <s v="07/02/2024 18:09:32"/>
    <s v="07/02/2024 18:12:31"/>
    <x v="0"/>
    <s v="CDP ANTIGUO 1"/>
    <s v="CDP ANTIGUO 2"/>
    <s v="08/02/2024 17:03:08"/>
    <s v="08/02/2024 23:50:00"/>
    <s v="PREVENTIVO: NO_x000a_CODIGO DE SERVICIO:_x000a_DIRECCION:_x000a_QUIEN REPORTA:_x000a_CONTACTO EN TERRENO:_x000a_PROBLEMA:_x000a_REQUERIMIENTO:_x000a__x000a_Junto con saludar, favor de su ayuda generar un folio para la revisión y_x000a_replicación de recursos del listado adjunto. Estas máquinas se migrarán e"/>
    <s v="Se efectúa contacto con cliente:  N/A_x000a_Teléfono de contacto:  N/A_x000a_Acciones realizadas: se valida los recursos requeridos para la migración de las máquinas de DUOC hacia VDC y se procede a crear los nuevos VPG en Zerto._x000a_Solución paliativa o definitiva: def"/>
    <d v="1899-12-30T22:14:43"/>
    <d v="1899-12-30T22:53:36"/>
    <d v="1899-12-30T00:38:53"/>
    <s v=""/>
    <x v="1"/>
  </r>
  <r>
    <s v="INC000002601609"/>
    <s v="HOUSING"/>
    <x v="14"/>
    <s v="BELIEVE"/>
    <s v="YORDI M HURTADO ARAYA"/>
    <s v="frp_jcarri"/>
    <s v="3-Moderado/Limitado"/>
    <s v="3-Medio"/>
    <s v="Media"/>
    <s v="Requerimiento de Cliente"/>
    <s v="MEGASALUD SPA"/>
    <s v="GESTION DATACENTER/ ACCESOS /MEGASALUD SPA"/>
    <s v="07/02/2024 14:08:52"/>
    <s v="07/02/2024 14:09:59"/>
    <x v="0"/>
    <s v="COMUNICACIONES"/>
    <s v="VPN IP - MPLS"/>
    <s v="07/02/2024 14:17:14"/>
    <s v="07/02/2024 23:50:00"/>
    <s v="EMPRESA:MEGASALUD SPA_x000a_CÓDIGO DE SERVICIO: _x000a_DIRECCIÓN:Calle San Martin #50, Santiago Centro, Santiago_x000a_NOMBRE DE QUIEN REPORTA:Javier Utrera_x000a_TELÉFONO DE QUIEN REPORTA:981565472_x000a_NOMBRE DE CONTACTO EN TERRENO: _x000a_REQUERIMIENTO:cambio de disco duro_x000a_EQUIPOS ENER"/>
    <s v="RONDA REALIZADA"/>
    <d v="1899-12-30T00:00:18"/>
    <d v="1899-12-30T00:08:22"/>
    <d v="1899-12-30T00:08:04"/>
    <s v=""/>
    <x v="1"/>
  </r>
  <r>
    <s v="INC000002601613"/>
    <s v="HOUSING"/>
    <x v="13"/>
    <s v="BELIEVE"/>
    <s v="CRISTOPHER MALDONADO ROMERO"/>
    <s v="frp_jcarri"/>
    <s v="3-Moderado/Limitado"/>
    <s v="3-Medio"/>
    <s v="Media"/>
    <s v="Requerimiento de Cliente"/>
    <s v="BANCO SANTANDER CHILE"/>
    <s v="GESTION DATACENTER/ ACCESOS /BANCO SANTANDER CHILE"/>
    <s v="07/02/2024 14:21:00"/>
    <s v="07/02/2024 14:21:59"/>
    <x v="0"/>
    <s v="COMUNICACIONES"/>
    <s v="VPN IP - MPLS"/>
    <s v="07/02/2024 18:57:18"/>
    <s v="07/02/2024 23:50:00"/>
    <s v="EMPRESA:BANCO SANTANDER CHILE_x000a_CÓDIGO DE SERVICIO: _x000a_DIRECCIÓN:Av. Apoquindo #7071, Las Condes, Santiago_x000a_NOMBRE DE QUIEN REPORTA:Christian Tapia_x000a_TELÉFONO DE QUIEN REPORTA:56981568202_x000a_NOMBRE DE CONTACTO EN TERRENO: _x000a_REQUERIMIENTO:Decomiso de firewall dado d"/>
    <s v="Se efectúa contacto con cliente: N/A_x000a_Teléfono de contacto: N/A_x000a_Acciones realizadas: Accesos autorizados para personal descrito en planilla_x000a_Solución paliativa o definitiva: N/A_x000a_Acciones de Mejora, Recomendaciones: N/A_x000a_Causa Raíz: N/A"/>
    <d v="1899-12-30T03:47:28"/>
    <d v="1899-12-30T04:36:18"/>
    <d v="1899-12-30T00:48:50"/>
    <s v=""/>
    <x v="1"/>
  </r>
  <r>
    <s v="INC000002601657"/>
    <s v="INFRAESTRUCTURA DC"/>
    <x v="0"/>
    <s v="APQ ACCESOS"/>
    <s v="CARLOS F ARAYA RAMIREZ"/>
    <s v="tct_cararr"/>
    <s v="4-Menor/Localizado"/>
    <s v="4-Baja"/>
    <s v="Baja"/>
    <s v="Requerimiento de Cliente"/>
    <s v="TELEFONICA CYBERSECURITY TECH CHILE SPA"/>
    <s v="FACTIBILIDAD 81912"/>
    <s v="07/02/2024 15:57:41"/>
    <s v="07/02/2024 15:58:25"/>
    <x v="0"/>
    <s v="CDP ANTIGUO 1"/>
    <s v="CDP ANTIGUO 2"/>
    <s v="07/02/2024 16:18:42"/>
    <s v="07/02/2024 23:50:00"/>
    <m/>
    <s v="factibilidad enviada"/>
    <d v="1899-12-30T00:00:00"/>
    <d v="1899-12-30T00:21:01"/>
    <d v="1899-12-30T00:21:01"/>
    <s v=""/>
    <x v="1"/>
  </r>
  <r>
    <s v="INC000002601671"/>
    <s v="INFRAESTRUCTURA DC"/>
    <x v="0"/>
    <s v="APQ ACCESOS"/>
    <s v="CARLOS F ARAYA RAMIREZ"/>
    <s v="tct_cararr"/>
    <s v="4-Menor/Localizado"/>
    <s v="4-Baja"/>
    <s v="Baja"/>
    <s v="Requerimiento de Cliente"/>
    <s v="TELEFONICA CYBERSECURITY TECH CHILE SPA"/>
    <s v="FACTIBILIDAD 81977"/>
    <s v="07/02/2024 16:51:05"/>
    <s v="07/02/2024 16:52:11"/>
    <x v="0"/>
    <s v="CDP ANTIGUO 1"/>
    <s v="CDP ANTIGUO 2"/>
    <s v="07/02/2024 18:18:38"/>
    <s v="07/02/2024 23:50:00"/>
    <m/>
    <s v="factibilidad enviada"/>
    <d v="1899-12-30T00:00:00"/>
    <d v="1899-12-30T01:27:33"/>
    <d v="1899-12-30T01:27:33"/>
    <s v=""/>
    <x v="1"/>
  </r>
  <r>
    <s v="INC000002601676"/>
    <s v="HOUSING"/>
    <x v="14"/>
    <s v="BELIEVE"/>
    <s v="YORDI M HURTADO ARAYA"/>
    <s v="frp_jcarri"/>
    <s v="3-Moderado/Limitado"/>
    <s v="3-Medio"/>
    <s v="Media"/>
    <s v="Requerimiento de Cliente"/>
    <s v="CHILENA CONSOLIDADA SEGUROS DE VIDA S.A."/>
    <s v="GESTION DATACENTER/ ACCESOS /CHILENA CONSOLIDADA SEGUROS DE VIDA S.A."/>
    <s v="07/02/2024 16:59:29"/>
    <s v="07/02/2024 17:01:22"/>
    <x v="0"/>
    <s v="COMUNICACIONES"/>
    <s v="VPN IP - MPLS"/>
    <s v="07/02/2024 17:09:00"/>
    <s v="07/02/2024 23:50:00"/>
    <s v="EMPRESA:CHILENA CONSOLIDADA SEGUROS DE VIDA S.A._x000a_CÓDIGO DE SERVICIO: _x000a_DIRECCIÓN:Calle San Martin #50, Santiago Centro, Santiago_x000a_NOMBRE DE QUIEN REPORTA:Roxana Jara _x000a_TELÉFONO DE QUIEN REPORTA:9 94372663_x000a_NOMBRE DE CONTACTO EN TERRENO: _x000a_REQUERIMIENTO:Se req"/>
    <s v="ACCESOS AUTORIZADOS"/>
    <d v="1899-12-30T00:00:19"/>
    <d v="1899-12-30T00:09:31"/>
    <d v="1899-12-30T00:09:12"/>
    <s v=""/>
    <x v="1"/>
  </r>
  <r>
    <s v="INC000002601686"/>
    <s v="HOUSING"/>
    <x v="8"/>
    <s v="BELIEVE"/>
    <s v="FERNEY D GARZON PEÑA"/>
    <s v="frp_jcarri"/>
    <s v="3-Moderado/Limitado"/>
    <s v="3-Medio"/>
    <s v="Media"/>
    <s v="Requerimiento de Cliente"/>
    <s v="TELEFONICA EMPRESAS DE CHILE SA"/>
    <s v="GESTION DATACENTER/ ACCESOS /DXC"/>
    <s v="07/02/2024 17:32:57"/>
    <s v="07/02/2024 17:35:18"/>
    <x v="0"/>
    <s v="COMUNICACIONES"/>
    <s v="VPN IP - MPLS"/>
    <s v="07/02/2024 17:46:25"/>
    <s v="07/02/2024 23:50:00"/>
    <s v="EMPRESA:DXC_x000a_CÓDIGO DE SERVICIO: _x000a_DIRECCIÓN:AV. Presidente Prieto #226, Paine, Santiago_x000a_NOMBRE DE QUIEN REPORTA:Ferney Garzon_x000a_TELÉFONO DE QUIEN REPORTA:56 2 25774418_x000a_NOMBRE DE CONTACTO EN TERRENO: _x000a_REQUERIMIENTO:Traslado y retiro de cintas_x000a_EQUIPOS ENERGIZ"/>
    <m/>
    <d v="1899-12-30T00:00:00"/>
    <d v="1899-12-30T00:13:28"/>
    <d v="1899-12-30T00:13:28"/>
    <s v=""/>
    <x v="1"/>
  </r>
  <r>
    <s v="INC000002601701"/>
    <s v="HOSTING VIRTUAL"/>
    <x v="6"/>
    <s v="SISTEMA OPERATIVO MICROSOFT"/>
    <s v="JAVIER CUEVAS"/>
    <s v="tct_jacuev"/>
    <s v="4-Menor/Localizado"/>
    <s v="4-Baja"/>
    <s v="Baja"/>
    <s v="Requerimiento de Cliente"/>
    <s v="TELEFONICA GLOBAL TECHNOLOGY S.A.AGENCIA EN CHILE"/>
    <s v="ANALISIS ST 2B"/>
    <s v="07/02/2024 17:52:49"/>
    <s v="07/02/2024 17:53:50"/>
    <x v="0"/>
    <s v="TI"/>
    <s v="SISTEMAS OPERATIVOS"/>
    <s v="07/02/2024 17:58:08"/>
    <s v="07/02/2024 23:50:00"/>
    <s v="Folio generado automáticamente para atender requerimiento del cliente. La solicitud fue realizada directamente al área resolutoria sin pasar por el flujo de mesa de ayuda"/>
    <s v="EJECUTADO SIN EXITO"/>
    <d v="1899-12-30T00:00:00"/>
    <d v="1899-12-30T00:05:19"/>
    <d v="1899-12-30T00:05:19"/>
    <s v=""/>
    <x v="1"/>
  </r>
  <r>
    <s v="INC000002601868"/>
    <s v="RED INTERNA"/>
    <x v="2"/>
    <s v="APQ ACCESOS"/>
    <s v="YORDI M HURTADO ARAYA"/>
    <s v="tct_yorhua"/>
    <s v="4-Menor/Localizado"/>
    <s v="4-Baja"/>
    <s v="Baja"/>
    <s v="Requerimiento de Cliente"/>
    <s v="TELEFONICA CYBERSECURITY TECH CHILE SPA"/>
    <s v="RONDA TOMA DE TEMPERATURAS SALAS TIC 16:30"/>
    <s v="07/02/2024 15:47:26"/>
    <s v="07/02/2024 15:47:59"/>
    <x v="0"/>
    <s v="CDP ANTIGUO 1"/>
    <s v="CDP ANTIGUO 2"/>
    <s v="07/02/2024 16:40:56"/>
    <s v="07/02/2024 23:50:00"/>
    <s v="RONDA TOMA DE TEMPERATURAS SALAS TIC 16:30"/>
    <s v="RONDA REALIZADA"/>
    <d v="1899-12-30T00:00:00"/>
    <d v="1899-12-30T00:53:30"/>
    <d v="1899-12-30T00:53:30"/>
    <s v=""/>
    <x v="1"/>
  </r>
  <r>
    <s v="INC000002601986"/>
    <s v="RED INTERNA"/>
    <x v="10"/>
    <s v="APQ ACCESOS"/>
    <s v="CRISTOPHER MALDONADO ROMERO"/>
    <s v="tct_cmaldo"/>
    <s v="4-Menor/Localizado"/>
    <s v="4-Baja"/>
    <s v="Baja"/>
    <s v="Requerimiento de Red"/>
    <s v="TELEFONICA EMPRESAS DE CHILE SA"/>
    <s v="RONDA TOMA DE TEMPERATURAS SALAS TIC"/>
    <s v="07/02/2024 16:55:12"/>
    <s v="07/02/2024 16:56:06"/>
    <x v="0"/>
    <s v="CDP ANTIGUO 1"/>
    <s v="CDP ANTIGUO 2"/>
    <s v="07/02/2024 18:10:13"/>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x v="0"/>
  </r>
  <r>
    <s v="INC000002602041"/>
    <s v="INFRAESTRUCTURA DC"/>
    <x v="2"/>
    <s v="APQ ACCESOS"/>
    <s v="JAVIER J BRAVO CARVAJAL"/>
    <s v="tct_jmarqu"/>
    <s v="4-Menor/Localizado"/>
    <s v="4-Baja"/>
    <s v="Baja"/>
    <s v="Requerimiento de Red"/>
    <s v="TELEFONICA CYBERSECURITY TECH CHILE SPA"/>
    <s v="TENDIDO DE FIBRA TECH/CRQ 81523"/>
    <s v="07/02/2024 17:19:01"/>
    <s v="07/02/2024 17:19:03"/>
    <x v="0"/>
    <s v="CDP ANTIGUO 1"/>
    <s v="CDP ANTIGUO 2"/>
    <s v="07/02/2024 17:21:15"/>
    <s v="07/02/2024 23:50:00"/>
    <s v="PREVENTIVO: NO_x000a_CÓDIGO DE SERVICIO: INC000002602041_x000a_DIRECCIÓN:  DCSM_x000a_QUIEN REPORTA: LUIS VILLASMIL_x000a_CONTACTO EN TERRENO: DC OPERADOR N1_x000a_PROBLEMA: CRUZADA_x000a_REQUERIMIENTO: TENDIDO DE FIBRA TIC 4 ENTRE RACK D37 A RACK I82"/>
    <s v="SE EFECTÚA CONTACTO CON CLIENTE: NO APLICA_x000a_TELÉFONO DE CONTACTO: NO APLICA_x000a_ACCIONES REALIZADAS: CRUZADA REALIZADA_x000a_SOLUCIÓN PALIATIVA O DEFINITIVA: NO APLICA_x000a_ACCIONES DE MEJORA, RECOMENDACIONES: NO APLICA_x000a_CAUSA RAÍZ: INSTALACION DE NUEVA CRUZADA DE FIBRA"/>
    <d v="1899-12-30T00:00:00"/>
    <d v="1899-12-30T00:00:00"/>
    <d v="1899-12-30T00:00:00"/>
    <s v=""/>
    <x v="0"/>
  </r>
  <r>
    <s v="INC000002602044"/>
    <s v="TICKET-INTELIGENTE"/>
    <x v="3"/>
    <s v="GESTION TI"/>
    <s v="DEIBY Y SANTOYO MONTEROLA"/>
    <s v="USR_TSIGHT"/>
    <s v="1-Extenso/Generalizado"/>
    <s v="4-Baja"/>
    <s v="Baja"/>
    <s v="Incidente de Cliente"/>
    <s v="FUNDACION INSTITUTO PROFESIONAL DUOC UC"/>
    <s v="fiprdu01 - duoc_esxi03 TICKET AUTOMATICO"/>
    <s v="07/02/2024 17:16:21"/>
    <s v="07/02/2024 17:16:21"/>
    <x v="0"/>
    <s v="TRUESIGHT"/>
    <s v="TRUESIGHT"/>
    <s v="07/02/2024 17:52:15"/>
    <s v="07/02/2024 23:50:00"/>
    <s v="PREVENTIVO=SI_x000a_CODIGO DE SERVICIO=DUOC_ESXI03_x000a_DIRECCION=NULL_x000a_CIUDAD=NULL_x000a_COMUNA LOCAL=_x000a_REGION=NULL_x000a_QUIEN REPORTA=Ticket automático_x000a_CONTACTO EN TERRENO=_x000a_PROBLEMA=Node FIPRDU01 - DUOC_ESXI03 is Down_x000a_REQUERIMIENTO=_x000a_EQUIPOS ENERGIZADO O REINICIADO=_x000a_HORARIO DE"/>
    <s v="FASE RESOLUCIÓN Y RECUPERACIÓN_x000a__x000a_Se efectúa contacto con cliente:N/A_x000a__x000a_Teléfono de contacto:N/A_x000a__x000a_Acciones realizadas: Se solicita al personal de monitoreo dejar el servidor en mantenimiento ya que se estan efectuando labores de mantenimiento preventivos."/>
    <d v="1899-12-30T00:06:14"/>
    <d v="1899-12-30T00:35:54"/>
    <d v="1899-12-30T00:29:40"/>
    <s v="Cumplido"/>
    <x v="0"/>
  </r>
  <r>
    <s v="INC000002602094"/>
    <s v="HOUSING"/>
    <x v="11"/>
    <s v="APQ ACCESOS"/>
    <s v="LUIS O MORALES ARENAS"/>
    <s v="tct_luimoa"/>
    <s v="4-Menor/Localizado"/>
    <s v="4-Baja"/>
    <s v="Baja"/>
    <s v="Requerimiento de Cliente"/>
    <s v="TELEFONICA EMPRESAS DE CHILE SA"/>
    <s v="SE GENERA TICKET POR REVICION Y TOMA DE ALARMA DE CLIENTES"/>
    <s v="07/02/2024 18:01:30"/>
    <s v="07/02/2024 18:20:13"/>
    <x v="0"/>
    <s v="CDP ANTIGUO 1"/>
    <s v="CDP ANTIGUO 2"/>
    <s v="07/02/2024 18:21:35"/>
    <s v="07/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1:22"/>
    <d v="1899-12-30T00:20:05"/>
    <d v="1899-12-30T00:18:43"/>
    <s v=""/>
    <x v="1"/>
  </r>
  <r>
    <s v="INC000002602120"/>
    <s v="HOUSING"/>
    <x v="11"/>
    <s v="APQ ACCESOS"/>
    <s v="ESTEBAN O BUSTOS CORNEJO"/>
    <s v="tct_ebusto"/>
    <s v="4-Menor/Localizado"/>
    <s v="4-Baja"/>
    <s v="Baja"/>
    <s v="Requerimiento de Cliente"/>
    <s v="TELEFONICA EMPRESAS DE CHILE SA"/>
    <s v="SUPERVISION ENERGIZACION EQUIPOS HUAWEI"/>
    <s v="07/02/2024 19:01:13"/>
    <s v="07/02/2024 19:02:19"/>
    <x v="0"/>
    <s v="CDP ANTIGUO 1"/>
    <s v="CDP ANTIGUO 2"/>
    <s v="07/02/2024 19:03:32"/>
    <s v="07/02/2024 23:50:00"/>
    <s v="SUPERVISION ENERGIZACION EQUIPOS HUAWEI"/>
    <s v="SUPERVISION CRQ/OK"/>
    <d v="1899-12-30T00:01:13"/>
    <d v="1899-12-30T00:02:19"/>
    <d v="1899-12-30T00:01:06"/>
    <s v=""/>
    <x v="1"/>
  </r>
  <r>
    <s v="INC000002602156"/>
    <s v="VPN IP - MPLS"/>
    <x v="2"/>
    <s v="BELIEVE"/>
    <s v="YORDI M HURTADO ARAYA"/>
    <s v="frp_jesanc"/>
    <s v="4-Menor/Localizado"/>
    <s v="4-Baja"/>
    <s v="Baja"/>
    <s v="Requerimiento de Cliente"/>
    <s v="FARMACIAS AHUMADA S.A."/>
    <s v="GAMA/ Subir manualmente servidor CL01PRDSWITCH02"/>
    <s v="08/02/2024 0:02:10"/>
    <s v="08/02/2024 0:05:13"/>
    <x v="0"/>
    <s v="CDP ANTIGUO 1"/>
    <s v="CDP ANTIGUO 2"/>
    <s v="08/02/2024 9:05:49"/>
    <s v="08/02/2024 23:50:00"/>
    <s v="PREVENTIVO: NO_x000a_CODIGO DE SERVICIO:_x000a_DIRECCION:_x000a_QUIEN REPORTA: Nelson Báez_x000a_CONTACTO EN TERRENO:_x000a_REQUERIMIENTO: subir manualmente el servidor CL01PRDSWITCH02 - 150.10.252.65, debido  a que no subió después de un reinicio programado._x000a_EQUIPOS ENERGIZADO/REINI"/>
    <s v="MANO REMOTA"/>
    <d v="1899-12-30T08:49:04"/>
    <d v="1899-12-30T09:03:39"/>
    <d v="1899-12-30T00:14:35"/>
    <s v=""/>
    <x v="1"/>
  </r>
  <r>
    <s v="INC000002602171"/>
    <s v="HOUSING"/>
    <x v="11"/>
    <s v="APQ ACCESOS"/>
    <s v="JAIRO A SALINAS GARAY"/>
    <s v="tct_jsalin"/>
    <s v="3-Moderado/Limitado"/>
    <s v="3-Medio"/>
    <s v="Media"/>
    <s v="Requerimiento de Cliente"/>
    <s v="TELEFONICA EMPRESAS DE CHILE SA"/>
    <s v="Movimiento de blade / DXC-TBK"/>
    <s v="08/02/2024 6:19:34"/>
    <s v="08/02/2024 6:21:31"/>
    <x v="0"/>
    <s v="CDP ANTIGUO 1"/>
    <s v="CDP ANTIGUO 2"/>
    <s v="08/02/2024 6:21:31"/>
    <s v="08/02/2024 23:50:00"/>
    <s v="Movimiento de blade / DXC-TBK"/>
    <s v="SUPERVISION CRQ/OK."/>
    <d v="1899-12-30T00:00:00"/>
    <d v="1899-12-30T00:01:57"/>
    <d v="1899-12-30T00:01:57"/>
    <s v=""/>
    <x v="1"/>
  </r>
  <r>
    <s v="INC000002602172"/>
    <s v="HOUSING"/>
    <x v="11"/>
    <s v="APQ ACCESOS"/>
    <s v="JAIRO A SALINAS GARAY"/>
    <s v="tct_jsalin"/>
    <s v="3-Moderado/Limitado"/>
    <s v="3-Medio"/>
    <s v="Media"/>
    <s v="Requerimiento de Cliente"/>
    <s v="TELEFONICA EMPRESAS DE CHILE SA"/>
    <s v="RONDA Y REVISION DE SALAS TECNICAS"/>
    <s v="08/02/2024 6:21:38"/>
    <s v="08/02/2024 6:23:00"/>
    <x v="0"/>
    <s v="CDP ANTIGUO 1"/>
    <s v="CDP ANTIGUO 2"/>
    <s v="08/02/2024 6:23:00"/>
    <s v="08/02/2024 23:50:00"/>
    <s v="RONDA Y REVISION DE SALAS TECNICAS"/>
    <s v="RONDA REALIZADA."/>
    <d v="1899-12-30T00:00:00"/>
    <d v="1899-12-30T00:01:22"/>
    <d v="1899-12-30T00:01:22"/>
    <s v=""/>
    <x v="1"/>
  </r>
  <r>
    <s v="INC000002602173"/>
    <s v="HOUSING"/>
    <x v="11"/>
    <s v="APQ ACCESOS"/>
    <s v="JAIRO A SALINAS GARAY"/>
    <s v="tct_jsalin"/>
    <s v="3-Moderado/Limitado"/>
    <s v="3-Medio"/>
    <s v="Media"/>
    <s v="Requerimiento de Cliente"/>
    <s v="TELEFONICA EMPRESAS DE CHILE SA"/>
    <s v="TOMA DE ALARMAS DE CLIENTE"/>
    <s v="08/02/2024 6:23:06"/>
    <s v="08/02/2024 6:24:23"/>
    <x v="0"/>
    <s v="CDP ANTIGUO 1"/>
    <s v="CDP ANTIGUO 2"/>
    <s v="08/02/2024 6:24:23"/>
    <s v="08/02/2024 23:50:00"/>
    <s v="TOMA DE ALARMAS DE CLIENTE"/>
    <s v="TOMA DE ALARMAS REALIZADA."/>
    <d v="1899-12-30T00:00:00"/>
    <d v="1899-12-30T00:01:17"/>
    <d v="1899-12-30T00:01:17"/>
    <s v=""/>
    <x v="1"/>
  </r>
  <r>
    <s v="INC000002602175"/>
    <s v="SAP"/>
    <x v="9"/>
    <s v="CLOUD SAP HANA"/>
    <s v="NICOLAS A SAAVEDRA EGUILUZ"/>
    <s v="tct_nsaave"/>
    <s v="4-Menor/Localizado"/>
    <s v="4-Baja"/>
    <s v="Baja"/>
    <s v="Requerimiento de Cliente"/>
    <s v="TELEFONICA EMPRESAS DE CHILE SA"/>
    <s v="Checklist Diario Clientes 08.02.24"/>
    <s v="08/02/2024 7:32:47"/>
    <s v="08/02/2024 7:33:49"/>
    <x v="0"/>
    <s v="Service"/>
    <s v="Internal"/>
    <s v="08/02/2024 7:34:10"/>
    <s v="08/02/2024 23:50:00"/>
    <s v="Se realiza Checklist Diario de los clientes; _x000a_HDC_x000a_NUTRISCO"/>
    <s v="Se realiza Checklist Diario de los clientes; _x000a_HDC_x000a_NUTRISCO"/>
    <d v="1899-12-30T00:00:00"/>
    <d v="1899-12-30T00:01:23"/>
    <d v="1899-12-30T00:01:23"/>
    <s v=""/>
    <x v="1"/>
  </r>
  <r>
    <s v="INC000002602179"/>
    <s v="HOUSING"/>
    <x v="8"/>
    <s v="BELIEVE"/>
    <s v="FERNEY D GARZON PEÑA"/>
    <s v="frp_xgambo"/>
    <s v="3-Moderado/Limitado"/>
    <s v="3-Medio"/>
    <s v="Media"/>
    <s v="Requerimiento de Cliente"/>
    <s v="TELEFONICA EMPRESAS DE CHILE SA"/>
    <s v="GESTION DATACENTER/ ACCESOS / TELEFONICA EMPRESAS DE CHILE SA"/>
    <s v="08/02/2024 9:17:03"/>
    <s v="08/02/2024 9:18:04"/>
    <x v="0"/>
    <s v="COMUNICACIONES"/>
    <s v="VPN IP - MPLS"/>
    <s v="08/02/2024 11:30:29"/>
    <s v="08/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onexión de"/>
    <m/>
    <d v="1899-12-30T01:26:43"/>
    <d v="1899-12-30T02:13:26"/>
    <d v="1899-12-30T00:46:43"/>
    <s v=""/>
    <x v="1"/>
  </r>
  <r>
    <s v="INC000002602312"/>
    <s v="HOUSING"/>
    <x v="13"/>
    <s v="BELIEVE"/>
    <s v="CRISTOPHER MALDONADO ROMERO"/>
    <s v="frp_dvilca"/>
    <s v="3-Moderado/Limitado"/>
    <s v="3-Medio"/>
    <s v="Media"/>
    <s v="Requerimiento de Cliente"/>
    <s v="HDI SEGUROS S.A."/>
    <s v="GESTION DATACENTER/ ACCESOS /HDI SEGUROS"/>
    <s v="07/02/2024 18:28:43"/>
    <s v="07/02/2024 18:31:51"/>
    <x v="0"/>
    <s v="COMUNICACIONES"/>
    <s v="VPN IP - MPLS"/>
    <s v="07/02/2024 19:47:38"/>
    <s v="07/02/2024 23:50:00"/>
    <s v="EMPRESA:HDI SEGUROS_x000a_CÓDIGO DE SERVICIO: _x000a_DIRECCIÓN:Av. Apoquindo #7071, Las Condes, Santiago_x000a_NOMBRE DE QUIEN REPORTA:Álvaro Ulloa Figueroa_x000a_TELÉFONO DE QUIEN REPORTA:_x000a_NOMBRE DE CONTACTO EN TERRENO: _x000a_PROBLEMA:_x000a_Cambio de cintas_x000a_EQUIPOS ENERGIZADO/REINICIADO"/>
    <s v="Se efectúa contacto con cliente: N/A_x000a_Teléfono de contacto: N/A_x000a_Acciones realizadas: Accesos autorizados para personal descrito en planilla_x000a_Solución paliativa o definitiva: N/A_x000a_Acciones de Mejora, Recomendaciones: N/A_x000a_Causa Raíz: N/A"/>
    <d v="1899-12-30T01:10:20"/>
    <d v="1899-12-30T01:18:55"/>
    <d v="1899-12-30T00:08:35"/>
    <s v=""/>
    <x v="1"/>
  </r>
  <r>
    <s v="INC000002602327"/>
    <s v="VPN IP - MPLS"/>
    <x v="18"/>
    <s v="GESTION HD"/>
    <s v="CRISTOBAL I REYES DELGADO"/>
    <s v="frp_fpetro"/>
    <s v="3-Moderado/Limitado"/>
    <s v="3-Medio"/>
    <s v="Media"/>
    <s v="Requerimiento de Cliente"/>
    <s v="TELEFONICA GLOBAL TECHNOLOGY S.A.AGENCIA EN CHILE"/>
    <s v="REQ/_x000a_Problemas BBDD Aplicativo Zerto"/>
    <s v="07/02/2024 19:26:32"/>
    <s v="07/02/2024 19:27:54"/>
    <x v="0"/>
    <s v="TI"/>
    <s v="BASES DE DATOS"/>
    <s v="08/02/2024 16:06:32"/>
    <s v="08/02/2024 23:50:00"/>
    <s v="PREVENTIVO: NO_x000a_CODIGO DE SERVICIO:_x000a_DIRECCION: _x000a_QUIEN REPORTA:Moisés Eduardo Montero Ramos 56 9 4273 2135_x000a_CONTACTO EN TERRENO: Moisés Eduardo Montero Ramos 56 9 4273 2135_x000a_PROBLEMA:_x000a_REQUERIMIENTO:_x000a__x000a_Requerimiento: Revisar la BBDD correspondiente al aplicati"/>
    <s v="Se resuelve problematica, luego de realizar shrink al segmento transaccional"/>
    <d v="1899-12-30T18:49:50"/>
    <d v="1899-12-30T20:40:00"/>
    <d v="1899-12-30T01:50:10"/>
    <s v=""/>
    <x v="1"/>
  </r>
  <r>
    <s v="INC000002602329"/>
    <s v="INFRAESTRUCTURA DC"/>
    <x v="2"/>
    <s v="APQ ACCESOS"/>
    <s v="FRANCISCO J FELIU ABARCA"/>
    <s v="tct_frafea"/>
    <s v="4-Menor/Localizado"/>
    <s v="4-Baja"/>
    <s v="Baja"/>
    <s v="Requerimiento de Red"/>
    <s v="TELEFONICA CYBERSECURITY TECH CHILE SPA"/>
    <s v="TICKET DIARIO RONDAS PREVENTIVAS Y LECTURA DE TEMPERATURAS EN SALAS TIC"/>
    <s v="07/02/2024 21:02:03"/>
    <s v="07/02/2024 21:05:56"/>
    <x v="0"/>
    <s v="TI"/>
    <s v="CLIMA"/>
    <s v="08/02/2024 7:25:50"/>
    <s v="08/02/2024 23:50:00"/>
    <s v="PREVENTIVO: SI_x000a_CODIGO DE SERVICIO: N/A_x000a_DIRECCION:  DCSM_x000a_QUIEN REPORTA: FRANCISCO FELIU_x000a_CONTACTO EN TERRENO: FRANCISCO FELIU_x000a_PROBLEMA: N/A_x000a_REQUERIMIENTO: TICKET DIARIO RONDAS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x v="0"/>
  </r>
  <r>
    <s v="INC000002602331"/>
    <s v="HOUSING"/>
    <x v="2"/>
    <s v="APQ ACCESOS"/>
    <s v="FRANCISCO J FELIU ABARCA"/>
    <s v="tct_frafea"/>
    <s v="4-Menor/Localizado"/>
    <s v="4-Baja"/>
    <s v="Baja"/>
    <s v="Requerimiento de Red"/>
    <s v="TELEFONICA CYBERSECURITY TECH CHILE SPA"/>
    <s v="TICKET SUPERVISION INC000002601609 CLIENTE REDSALUD"/>
    <s v="07/02/2024 21:06:58"/>
    <s v="07/02/2024 21:09:44"/>
    <x v="0"/>
    <s v="HARDWARE"/>
    <s v="DATACENTER"/>
    <s v="08/02/2024 0:56:57"/>
    <s v="08/02/2024 23:50:00"/>
    <s v="PREVENTIVO: NO_x000a_CODIGO DE SERVICIO: N/A_x000a_DIRECCION:  SAN MARTIN 50_x000a_QUIEN REPORTA: FRANCISCO FELIU_x000a_CONTACTO EN TERRENO: FRANCISCO FELIU_x000a_PROBLEMA: N/A_x000a_REQUERIMIENTO: TICKET SUPERVISION INC000002601609 CLIENTE REDSALUD"/>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s v=""/>
    <x v="0"/>
  </r>
  <r>
    <s v="INC000002602335"/>
    <s v="HOUSING"/>
    <x v="2"/>
    <s v="APQ ACCESOS"/>
    <s v="FRANCISCO J FELIU ABARCA"/>
    <s v="tct_frafea"/>
    <s v="4-Menor/Localizado"/>
    <s v="4-Baja"/>
    <s v="Baja"/>
    <s v="Requerimiento de Red"/>
    <s v="TELEFONICA CYBERSECURITY TECH CHILE SPA"/>
    <s v="TICKET SUPERVISION INC000002599640 CLIENTE TCCT"/>
    <s v="07/02/2024 22:14:38"/>
    <s v="07/02/2024 22:17:25"/>
    <x v="0"/>
    <s v="TI"/>
    <s v="FIREWALL"/>
    <s v="08/02/2024 1:15:30"/>
    <s v="08/02/2024 23:50:00"/>
    <s v="PREVENTIVO: NO_x000a_CODIGO DE SERVICIO: N/A_x000a_DIRECCION:  SAN MARTIN 50_x000a_QUIEN REPORTA: FRANCISCO FELIU_x000a_CONTACTO EN TERRENO: FRANCISCO FELIU_x000a_PROBLEMA: N/A_x000a_REQUERIMIENTO: TICKET SUPERVISION INC000002599640 CLIENTE TCCT"/>
    <s v="Fase de resolución y recuperación: INFORMACION_x000a_Se efectúa contacto con cliente: N/A_x000a_Teléfono de contacto: N/A_x000a_Acciones realizadas: SUPERVISION CRQ / OK_x000a_Solución paliativa o definitiva: N/A_x000a_Acciones de Mejora, Recomendaciones: N/A_x000a_Causa Raíz: (si aplica)"/>
    <d v="1899-12-30T00:00:00"/>
    <d v="1899-12-30T00:00:00"/>
    <d v="1899-12-30T00:00:00"/>
    <s v=""/>
    <x v="0"/>
  </r>
  <r>
    <s v="INC000002602350"/>
    <s v="HOUSING"/>
    <x v="11"/>
    <s v="APQ ACCESOS"/>
    <s v="LUIS O MORALES ARENAS"/>
    <s v="tct_luimoa"/>
    <s v="4-Menor/Localizado"/>
    <s v="4-Baja"/>
    <s v="Baja"/>
    <s v="Requerimiento de Cliente"/>
    <s v="TELEFONICA EMPRESAS DE CHILE SA"/>
    <s v="SE GENERA TICKET POR REVISION Y TOMA DE ALARMA DE CLIENTES"/>
    <s v="08/02/2024 8:09:39"/>
    <s v="08/02/2024 8:29:46"/>
    <x v="0"/>
    <s v="CDP ANTIGUO 1"/>
    <s v="CDP ANTIGUO 2"/>
    <s v="08/02/2024 8:59:01"/>
    <s v="08/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29:15"/>
    <d v="1899-12-30T00:49:22"/>
    <d v="1899-12-30T00:20:07"/>
    <s v=""/>
    <x v="1"/>
  </r>
  <r>
    <s v="INC000002602357"/>
    <s v="HOUSING"/>
    <x v="11"/>
    <s v="APQ ACCESOS"/>
    <s v="LUIS O MORALES ARENAS"/>
    <s v="tct_luimoa"/>
    <s v="4-Menor/Localizado"/>
    <s v="4-Baja"/>
    <s v="Baja"/>
    <s v="Requerimiento de Cliente"/>
    <s v="TELEFONICA EMPRESAS DE CHILE SA"/>
    <s v="SE CREA TICKET POR RONDA Y REVISION DE SALAS TECNICAS"/>
    <s v="08/02/2024 8:38:13"/>
    <s v="08/02/2024 8:58:06"/>
    <x v="0"/>
    <s v="CDP ANTIGUO 1"/>
    <s v="CDP ANTIGUO 2"/>
    <s v="08/02/2024 9:59:39"/>
    <s v="08/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01:33"/>
    <d v="1899-12-30T01:21:26"/>
    <d v="1899-12-30T00:19:53"/>
    <s v=""/>
    <x v="1"/>
  </r>
  <r>
    <s v="INC000002602364"/>
    <s v="INFRAESTRUCTURA DC"/>
    <x v="0"/>
    <s v="APQ ACCESOS"/>
    <s v="CARLOS F ARAYA RAMIREZ"/>
    <s v="tct_cararr"/>
    <s v="4-Menor/Localizado"/>
    <s v="4-Baja"/>
    <s v="Baja"/>
    <s v="Requerimiento de Red"/>
    <s v="TELEFONICA CYBERSECURITY TECH CHILE SPA"/>
    <s v="RONDA INSPECTIVA"/>
    <s v="08/02/2024 9:02:57"/>
    <s v="08/02/2024 9:09:05"/>
    <x v="0"/>
    <s v="CDP ANTIGUO 1"/>
    <s v="CDP ANTIGUO 2"/>
    <s v="08/02/2024 9:55:11"/>
    <s v="08/02/2024 23:50:00"/>
    <m/>
    <s v="ronda realizada"/>
    <d v="1899-12-30T00:00:00"/>
    <d v="1899-12-30T00:00:00"/>
    <d v="1899-12-30T00:00:00"/>
    <s v=""/>
    <x v="0"/>
  </r>
  <r>
    <s v="INC000002602368"/>
    <s v="HOUSING"/>
    <x v="0"/>
    <s v="APQ ACCESOS"/>
    <s v="CARLOS F ARAYA RAMIREZ"/>
    <s v="tct_cararr"/>
    <s v="4-Menor/Localizado"/>
    <s v="4-Baja"/>
    <s v="Baja"/>
    <s v="Requerimiento de Red"/>
    <s v="TELEFONICA CYBERSECURITY TECH CHILE SPA"/>
    <s v="TOMA DE ALARMAS"/>
    <s v="08/02/2024 9:10:27"/>
    <s v="08/02/2024 9:11:10"/>
    <x v="0"/>
    <s v="CDP ANTIGUO 1"/>
    <s v="CDP ANTIGUO 2"/>
    <s v="08/02/2024 9:55:55"/>
    <s v="08/02/2024 23:50:00"/>
    <m/>
    <s v="toma de alarmas realizada"/>
    <d v="1899-12-30T00:00:00"/>
    <d v="1899-12-30T00:00:00"/>
    <d v="1899-12-30T00:00:00"/>
    <s v=""/>
    <x v="0"/>
  </r>
  <r>
    <s v="INC000002602382"/>
    <s v="SAP"/>
    <x v="9"/>
    <s v="ADMINISTRADORES RESIDENTES"/>
    <s v="EWALD R GALAZ MILLALEO"/>
    <s v="frp_kefern"/>
    <s v="3-Moderado/Limitado"/>
    <s v="3-Medio"/>
    <s v="Media"/>
    <s v="Requerimiento de Cliente"/>
    <s v="INDUSTRIAS CHILENAS DE ALAMBRE INCHALAM S.A."/>
    <s v="HD |  Campo clase de pedidos clientes Tx Va01"/>
    <s v="08/02/2024 9:35:28"/>
    <s v="08/02/2024 9:38:06"/>
    <x v="0"/>
    <s v="Service"/>
    <s v="Internal"/>
    <s v="08/02/2024 15:45:49"/>
    <s v="08/02/2024 23:50:00"/>
    <s v="PREVENTIVO: NO_x000a_CODIGO DE SERVICIO:_x000a_DIRECCION:_x000a_QUIEN REPORTA:Ewald Galaz Millaleo +56 9 8510 0702 _x000a_CONTACTO EN TERRENO:_x000a_PROBLEMA:_x000a_REQUERIMIENTO:_x000a__x000a_Estimados Help Desk_x000a__x000a_Favor generar ticket en base a requerimiento de cliente Inchalam._x000a__x000a_Dejar en bandeja de T"/>
    <s v="Estimados,_x000a__x000a_Se adjunta correo de respuesta enviado al cliente._x000a__x000a_Saludos."/>
    <d v="1899-12-30T00:00:00"/>
    <d v="1899-12-30T06:10:21"/>
    <d v="1899-12-30T06:10:21"/>
    <s v=""/>
    <x v="1"/>
  </r>
  <r>
    <s v="INC000002602409"/>
    <s v="HOSTING VIRTUAL"/>
    <x v="6"/>
    <s v="SISTEMA OPERATIVO MICROSOFT"/>
    <s v="PAUL A SEPULVEDA ALVAREZ"/>
    <s v="tct_psepul"/>
    <s v="4-Menor/Localizado"/>
    <s v="4-Baja"/>
    <s v="Baja"/>
    <s v="Requerimiento de Cliente"/>
    <s v="TELEFONICA GLOBAL TECHNOLOGY S.A.AGENCIA EN CHILE"/>
    <s v="TIC.CL PAINE pruebas migracion SO"/>
    <s v="07/02/2024 19:22:37"/>
    <s v="07/02/2024 19:22:38"/>
    <x v="0"/>
    <s v="TI"/>
    <s v="SISTEMAS OPERATIVOS"/>
    <s v="07/02/2024 19:30:13"/>
    <s v="07/02/2024 23:50:00"/>
    <s v="TIC.CL PAINE pruebas migracion SO _x000a_se realizan nuevas pruebas de la actualizacion realizada a los serrvidor. se reporto un errrorr de zerrto  al momento de realizarr las pruebas. (no relacionado)_x000a_Se agendara nueva ventana"/>
    <s v="TIC.CL PAINE pruebas migracion SO _x000a_se realizan nuevas pruebas de la actualizacion realizada a los serrvidor. se reporto un errrorr de zerrto  al momento de realizarr las pruebas. (no relacionado)_x000a_Se agendara nueva ventana"/>
    <d v="1899-12-30T00:00:00"/>
    <d v="1899-12-30T00:07:36"/>
    <d v="1899-12-30T00:07:36"/>
    <s v=""/>
    <x v="1"/>
  </r>
  <r>
    <s v="INC000002602411"/>
    <s v="HOSTING VIRTUAL"/>
    <x v="6"/>
    <s v="SISTEMA OPERATIVO MICROSOFT"/>
    <s v="PAUL A SEPULVEDA ALVAREZ"/>
    <s v="tct_psepul"/>
    <s v="4-Menor/Localizado"/>
    <s v="4-Baja"/>
    <s v="Baja"/>
    <s v="Requerimiento de Cliente"/>
    <s v="TELEFONICA GLOBAL TECHNOLOGY S.A.AGENCIA EN CHILE"/>
    <s v="CLOUDCO - cambio password juan uzcategui"/>
    <s v="07/02/2024 19:23:39"/>
    <s v="07/02/2024 19:24:15"/>
    <x v="0"/>
    <s v="TI"/>
    <s v="SISTEMAS OPERATIVOS"/>
    <s v="07/02/2024 19:30:41"/>
    <s v="07/02/2024 23:50:00"/>
    <s v="CLOUDCO - cambio password juan uzcategui"/>
    <s v="se realiza cambio de pass para usuario"/>
    <d v="1899-12-30T00:00:00"/>
    <d v="1899-12-30T00:07:02"/>
    <d v="1899-12-30T00:07:02"/>
    <s v=""/>
    <x v="1"/>
  </r>
  <r>
    <s v="INC000002602412"/>
    <s v="HOSTING VIRTUAL"/>
    <x v="6"/>
    <s v="SISTEMA OPERATIVO MICROSOFT"/>
    <s v="PAUL A SEPULVEDA ALVAREZ"/>
    <s v="tct_psepul"/>
    <s v="4-Menor/Localizado"/>
    <s v="4-Baja"/>
    <s v="Baja"/>
    <s v="Requerimiento de Cliente"/>
    <s v="TELEFONICA GLOBAL TECHNOLOGY S.A.AGENCIA EN CHILE"/>
    <s v="Correccion usuario VDC-CL"/>
    <s v="07/02/2024 19:24:36"/>
    <s v="07/02/2024 19:25:33"/>
    <x v="0"/>
    <s v="TI"/>
    <s v="SISTEMAS OPERATIVOS"/>
    <s v="07/02/2024 19:31:23"/>
    <s v="07/02/2024 23:50:00"/>
    <s v="Usuario vdc-cl wvK3AftyeCpjgg tiene un espacio en blanco en el nombre._x000a_se corrige"/>
    <s v="usuario wvK3AftyeCpjgg  tenia un espacio delante del usuario por lo que estaba produciendo problemas para login. se corrige"/>
    <d v="1899-12-30T00:00:00"/>
    <d v="1899-12-30T00:06:47"/>
    <d v="1899-12-30T00:06:47"/>
    <s v=""/>
    <x v="1"/>
  </r>
  <r>
    <s v="INC000002602413"/>
    <s v="HOSTING VIRTUAL"/>
    <x v="6"/>
    <s v="SISTEMA OPERATIVO MICROSOFT"/>
    <s v="PAUL A SEPULVEDA ALVAREZ"/>
    <s v="tct_psepul"/>
    <s v="4-Menor/Localizado"/>
    <s v="4-Baja"/>
    <s v="Baja"/>
    <s v="Requerimiento de Cliente"/>
    <s v="TELEFONICA GLOBAL TECHNOLOGY S.A.AGENCIA EN CHILE"/>
    <s v="seguimiento INC000002596066"/>
    <s v="07/02/2024 19:26:05"/>
    <s v="07/02/2024 19:26:49"/>
    <x v="0"/>
    <s v="TI"/>
    <s v="SISTEMAS OPERATIVOS"/>
    <s v="07/02/2024 19:31:49"/>
    <s v="07/02/2024 23:50:00"/>
    <s v="seguimiento con cliente INC000002596066 _x000a_les comento que ese comando debe ejecutarse correctamente para que cargue las políticas. El inconveniente de sincronización debe ser revisado con su soporte interno ya que nuestro ámbito de acción es hasta la conf"/>
    <s v="les comento que ese comando debe ejecutarse correctamente para que cargue las políticas. El inconveniente de sincronización debe ser revisado con su soporte interno ya que nuestro ámbito de acción es hasta la configuración del AD._x000a_Otra manera de validar"/>
    <d v="1899-12-30T00:00:00"/>
    <d v="1899-12-30T00:05:44"/>
    <d v="1899-12-30T00:05:44"/>
    <s v=""/>
    <x v="1"/>
  </r>
  <r>
    <s v="INC000002602415"/>
    <s v="HOSTING VIRTUAL"/>
    <x v="6"/>
    <s v="SISTEMA OPERATIVO MICROSOFT"/>
    <s v="PAUL A SEPULVEDA ALVAREZ"/>
    <s v="tct_psepul"/>
    <s v="4-Menor/Localizado"/>
    <s v="4-Baja"/>
    <s v="Baja"/>
    <s v="Requerimiento de Cliente"/>
    <s v="TELEFONICA GLOBAL TECHNOLOGY S.A.AGENCIA EN CHILE"/>
    <s v="ECERT - Consulta Clúster DB"/>
    <s v="07/02/2024 19:27:20"/>
    <s v="07/02/2024 19:27:59"/>
    <x v="0"/>
    <s v="TI"/>
    <s v="SISTEMAS OPERATIVOS"/>
    <s v="07/02/2024 19:32:22"/>
    <s v="07/02/2024 23:50:00"/>
    <s v="Consulta Clúster DB_x000a_Hola Paul_x000a__x000a_Buenos días, te escribo para hacerte una consulta referente al cluster DB._x000a_Nosotros tenemos un servidor virtual que es testigo del cluster (IP:192.168.1.120), necesitamos apagarlo para sacar un respaldo, sabes si se generar"/>
    <s v="se responde a cliente:_x000a_no debería existir inconveniente siempre y cuando el resto de los servidores se encuentren encendidos y disponibles"/>
    <d v="1899-12-30T00:00:00"/>
    <d v="1899-12-30T00:05:02"/>
    <d v="1899-12-30T00:05:02"/>
    <s v=""/>
    <x v="1"/>
  </r>
  <r>
    <s v="INC000002602417"/>
    <s v="HOSTING VIRTUAL"/>
    <x v="6"/>
    <s v="SISTEMA OPERATIVO MICROSOFT"/>
    <s v="PAUL A SEPULVEDA ALVAREZ"/>
    <s v="tct_psepul"/>
    <s v="4-Menor/Localizado"/>
    <s v="4-Baja"/>
    <s v="Baja"/>
    <s v="Requerimiento de Cliente"/>
    <s v="TELEFONICA GLOBAL TECHNOLOGY S.A.AGENCIA EN CHILE"/>
    <s v="credenciales del servidor m_audioapps01"/>
    <s v="07/02/2024 19:28:32"/>
    <s v="07/02/2024 19:29:46"/>
    <x v="0"/>
    <s v="TI"/>
    <s v="SISTEMAS OPERATIVOS"/>
    <s v="07/02/2024 19:33:00"/>
    <s v="07/02/2024 23:50:00"/>
    <s v="credenciales del servidor m_audioapps01 sin conexion usuario admres"/>
    <s v="usuario no estaba usando dominio audiomusica\ para login,._x000a_Conexion OK"/>
    <d v="1899-12-30T00:00:00"/>
    <d v="1899-12-30T00:04:28"/>
    <d v="1899-12-30T00:04:28"/>
    <s v=""/>
    <x v="1"/>
  </r>
  <r>
    <s v="INC000002602425"/>
    <s v="VPN IP - MPLS"/>
    <x v="5"/>
    <s v="GESTION HD"/>
    <s v="OSCAR A RAMIREZ SOTO"/>
    <s v="frp_kaldor"/>
    <s v="3-Moderado/Limitado"/>
    <s v="3-Medio"/>
    <s v="Media"/>
    <s v="Requerimiento de Cliente"/>
    <s v="HORTIFRUT S.A"/>
    <s v="HD / Solicitud de información"/>
    <s v="07/02/2024 20:36:36"/>
    <s v="07/02/2024 20:39:34"/>
    <x v="0"/>
    <s v="CDP ANTIGUO 1"/>
    <s v="CDP ANTIGUO 2"/>
    <s v="08/02/2024 15:35:50"/>
    <s v="08/02/2024 23:50:00"/>
    <s v="PREVENTIVO: NO_x000a_CODIGO DE SERVICIO:-_x000a_DIRECCION:-_x000a_QUIEN REPORTA: rodrigo von hausen / +56 957139471_x000a_CONTACTO EN TERRENO:-_x000a_PROBLEMA:-_x000a__x000a_REQUERIMIENTO:_x000a_Favor su ayuda para contar con el listado de las cuentas VPN que se_x000a_encuentran activas al día de hoy, desde"/>
    <s v="Se envían usuarios via correo, se cierra ticket."/>
    <d v="1899-12-30T16:58:49"/>
    <d v="1899-12-30T18:59:14"/>
    <d v="1899-12-30T02:00:25"/>
    <s v=""/>
    <x v="1"/>
  </r>
  <r>
    <s v="INC000002602449"/>
    <s v="RED INTERNA"/>
    <x v="2"/>
    <s v="APQ ACCESOS"/>
    <s v="YORDI M HURTADO ARAYA"/>
    <s v="tct_yorhua"/>
    <s v="4-Menor/Localizado"/>
    <s v="4-Baja"/>
    <s v="Baja"/>
    <s v="Requerimiento de Cliente"/>
    <s v="TELEFONICA CYBERSECURITY TECH CHILE SPA"/>
    <s v="RONDA TOMA DE TEMPERATURAS SALAS TIC 08:30"/>
    <s v="08/02/2024 8:11:35"/>
    <s v="08/02/2024 8:12:08"/>
    <x v="0"/>
    <s v="CDP ANTIGUO 1"/>
    <s v="CDP ANTIGUO 2"/>
    <s v="08/02/2024 9:06:20"/>
    <s v="08/02/2024 23:50:00"/>
    <s v="RONDA TOMA DE TEMPERATURAS SALAS TIC 08:30"/>
    <s v="RONDA REALIZADA"/>
    <d v="1899-12-30T00:00:00"/>
    <d v="1899-12-30T00:54:45"/>
    <d v="1899-12-30T00:54:45"/>
    <s v=""/>
    <x v="1"/>
  </r>
  <r>
    <s v="INC000002602451"/>
    <s v="HOSTING VIRTUAL"/>
    <x v="7"/>
    <s v="DUOC TICKET PENDIENTES"/>
    <s v="VICTOR SEPULVEDA GAMARRA"/>
    <s v="frp_josama"/>
    <s v="3-Moderado/Limitado"/>
    <s v="4-Baja"/>
    <s v="Baja"/>
    <s v="Requerimiento de Cliente"/>
    <s v="FUNDACION INSTITUTO PROFESIONAL DUOC UC"/>
    <s v="DUOC | REQ | RV: Redirección - observatorio.duoc.cl"/>
    <s v="08/02/2024 8:17:49"/>
    <s v="08/02/2024 8:24:59"/>
    <x v="0"/>
    <s v="TI"/>
    <s v="SISTEMAS OPERATIVOS"/>
    <s v="13/02/2024 10:58:23"/>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Victor, Buen"/>
    <s v="Se realiza configuración de sitio observatorio.duoc.cl en servidor CENTOS79_OCI-PRE y se modifican registros DNS interno. Sitio queda operativo.Se realiza configuración de sitio observatorio.duoc.cl en servidor CENTOS79_OCI-PRE y se modifican registros D"/>
    <d v="1900-01-04T01:46:22"/>
    <d v="1900-01-04T02:40:34"/>
    <d v="1899-12-30T00:54:12"/>
    <s v=""/>
    <x v="1"/>
  </r>
  <r>
    <s v="INC000002603245"/>
    <s v="TICKET-INTELIGENTE"/>
    <x v="6"/>
    <s v="GESTION TI"/>
    <s v="RICARDO R GALLEGOS OYANEDER"/>
    <s v="USR_TSIGHT"/>
    <s v="1-Extenso/Generalizado"/>
    <s v="4-Baja"/>
    <s v="Baja"/>
    <s v="Incidente de Cliente"/>
    <s v="COMERCIAL E IMPORTADORA AUDIOMUSICA SPA"/>
    <s v="ciausp01 - m_audioapps01 TICKET AUTOMATICO"/>
    <s v="08/02/2024 9:37:32"/>
    <s v="08/02/2024 9:37:32"/>
    <x v="0"/>
    <s v="TRUESIGHT"/>
    <s v="TRUESIGHT"/>
    <s v="08/02/2024 14:22:19"/>
    <s v="08/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efectúa contacto con cliente: N/A_x000a_Teléfono de contacto: N/A_x000a_Acciones realizadas: Se cierran sesiones desconectadas y libera memoria de servidor, alarma ya no está presente._x000a_Solución paliativa o definitiva: Comportamiento normal._x000a_Acciones de Mejora, Re"/>
    <d v="1899-12-30T03:04:31"/>
    <d v="1899-12-30T04:44:47"/>
    <d v="1899-12-30T01:40:16"/>
    <s v="Cumplido"/>
    <x v="0"/>
  </r>
  <r>
    <s v="INC000002603282"/>
    <s v="SAP"/>
    <x v="9"/>
    <s v="GESTION HD"/>
    <s v="FREDDY O CORTES DIAZ"/>
    <s v="frp_fpetro"/>
    <s v="3-Moderado/Limitado"/>
    <s v="3-Medio"/>
    <s v="Media"/>
    <s v="Requerimiento de Cliente"/>
    <s v="INDUSTRIAS CHILENAS DE ALAMBRE INCHALAM S.A."/>
    <s v="HD/_x000a_RV: Transporte a PRD"/>
    <s v="08/02/2024 10:06:17"/>
    <s v="08/02/2024 10:13:01"/>
    <x v="0"/>
    <s v="TI"/>
    <s v="APLICATIVOS"/>
    <s v="08/02/2024 10:34:44"/>
    <s v="08/02/2024 23:50:00"/>
    <s v="PREVENTIVO: NO_x000a_CODIGO DE SERVICIO:_x000a_DIRECCION:_x000a_QUIEN REPORTA: Freddy Cortés Díaz 56 9 6605 6481_x000a_CONTACTO EN TERRENO: Freddy Cortés Díaz 56 9 6605 6481_x000a__x000a_REQUERIMIENTO: Favor su ayuda con el transporte de la orden a PRD según archivo adjunto._x000a_EQUIPOS ENERGI"/>
    <s v="Se ejecuta con éxito el transporte solicitado. Se informa a cliente vía mail"/>
    <d v="1899-12-30T00:00:00"/>
    <d v="1899-12-30T00:28:27"/>
    <d v="1899-12-30T00:28:27"/>
    <s v=""/>
    <x v="1"/>
  </r>
  <r>
    <s v="INC000002603289"/>
    <s v="VPN IP - MPLS"/>
    <x v="17"/>
    <s v="BELIEVE"/>
    <s v="AXEL ANDRADE"/>
    <s v="frp_cnavar"/>
    <s v="3-Moderado/Limitado"/>
    <s v="3-Medio"/>
    <s v="Media"/>
    <s v="Requerimiento de Cliente"/>
    <s v="INSTITUTO PROFESIONAL DE CHILE SA"/>
    <s v="GAMA/ Requerimiento Respaldo servidor Arauco - IPCHILE"/>
    <s v="08/02/2024 10:41:40"/>
    <s v="08/02/2024 10:43:27"/>
    <x v="0"/>
    <s v="TI"/>
    <s v="ALMACENAMIENTO y RESPALDO"/>
    <s v="08/02/2024 20:08:45"/>
    <s v="08/02/2024 23:50:00"/>
    <s v="PREVENTIVO: NO_x000a_CODIGO DE SERVICIO: ARAUCO_x000a_DIRECCION:_x000a_QUIEN REPORTA: Juan Carlos Dupuy -+56 979778332_x000a_CONTACTO EN TERRENO:_x000a_PROBLEMA:_x000a_REQUERIMIENTO:_x000a__x000a_Buenos días, junto con saludar solicito agregar a la política de respaldo de IPCHILE el servidor ARAUCO, f"/>
    <s v="FASE RESOLUCIÓN Y RECUPERACIÓN_x000a__x000a_Se efectúa contacto con cliente: N/A_x000a__x000a_Teléfono de contacto: N/A_x000a__x000a_Acciones realizadas: se procede a ingresar servidor arauco en respaldo de maquina virtual._x000a__x000a_Solución paliativa o definitiva: definitiva_x000a__x000a_Acciones de Mejora,"/>
    <d v="1899-12-30T00:00:00"/>
    <d v="1899-12-30T09:27:05"/>
    <d v="1899-12-30T09:27:05"/>
    <s v=""/>
    <x v="1"/>
  </r>
  <r>
    <s v="INC000002603321"/>
    <s v="COMUNICACIONES"/>
    <x v="5"/>
    <s v="COMUNICACIONES DC"/>
    <s v="OSCAR A RAMIREZ SOTO"/>
    <s v="tct_oramir"/>
    <s v="3-Moderado/Limitado"/>
    <s v="3-Medio"/>
    <s v="Media"/>
    <s v="Requerimiento de Cliente"/>
    <s v="TELEFONICA GLOBAL TECHNOLOGY S.A.AGENCIA EN CHILE"/>
    <s v="Jorge Romero solicita apoyo con cliente AMISOFT para prestarle apoyo en configuracion de tunel IPSEC"/>
    <s v="08/02/2024 10:51:48"/>
    <s v="08/02/2024 10:53:58"/>
    <x v="0"/>
    <s v="COMUNICACIONES"/>
    <s v="INTERNET"/>
    <s v="08/02/2024 10:55:24"/>
    <s v="08/02/2024 23:50:00"/>
    <s v="Jorge Romero solicita apoyo con cliente AMISOFT para prestarle apoyo en configuracion de tunel IPSEC"/>
    <s v="Se genera teams junto con jorge romero y cliente amisoft, donde se le entrega instrucciones a cliente para realizar las configuraciones del tunel, los cuales resultan satisfactorias levantando tanto la fase 1 como la fase 2 y obteniendo la comunicacion n"/>
    <d v="1899-12-30T00:00:00"/>
    <d v="1899-12-30T00:03:36"/>
    <d v="1899-12-30T00:03:36"/>
    <s v=""/>
    <x v="1"/>
  </r>
  <r>
    <s v="INC000002603341"/>
    <s v="OFFICE365"/>
    <x v="1"/>
    <s v="SM OPERACIONES"/>
    <s v="JAVIERA A UMAÑA YEVENES"/>
    <s v="tct_decruz"/>
    <s v="4-Menor/Localizado"/>
    <s v="2-Alta"/>
    <s v="Media"/>
    <s v="Requerimiento de Cliente"/>
    <s v="TELEFONICA GLOBAL TECHNOLOGY S.A.AGENCIA EN CHILE"/>
    <s v="LISTA implantacion.tcct@tic.cl"/>
    <s v="08/02/2024 11:34:34"/>
    <s v="08/02/2024 11:34:35"/>
    <x v="0"/>
    <s v="TI"/>
    <s v="APLICATIVOS"/>
    <s v="08/02/2024 12:02:00"/>
    <s v="08/02/2024 23:50:00"/>
    <s v="CORREGIR MIEMBRO_x000a__x000a_Correcto:_x000a__x000a_JORGE DOMINGO ROMERO ROMERO _x000a__x000a_jorge.romeror@telefonica.com"/>
    <m/>
    <d v="1899-12-30T00:00:00"/>
    <d v="1899-12-30T00:00:00"/>
    <d v="1899-12-30T00:00:00"/>
    <s v=""/>
    <x v="1"/>
  </r>
  <r>
    <s v="INC000002603383"/>
    <s v="SAP"/>
    <x v="9"/>
    <s v="GESTION HD"/>
    <s v="FREDDY O CORTES DIAZ"/>
    <s v="frp_kefern"/>
    <s v="3-Moderado/Limitado"/>
    <s v="3-Medio"/>
    <s v="Media"/>
    <s v="Requerimiento de Cliente"/>
    <s v="INDUSTRIAS CHILENAS DE ALAMBRE INCHALAM S.A."/>
    <s v="HD | FORUM | Cotizaciones SAP"/>
    <s v="08/02/2024 13:14:33"/>
    <s v="08/02/2024 13:17:21"/>
    <x v="0"/>
    <s v="TI"/>
    <s v="APLICATIVOS"/>
    <s v="08/02/2024 15:14:45"/>
    <s v="08/02/2024 23:50:00"/>
    <s v="PREVENTIVO: NO_x000a_CODIGO DE SERVICIO:_x000a_DIRECCION:_x000a_QUIEN REPORTA:Freddy Cortés Díaz +56 9 6605 6481 _x000a_CONTACTO EN TERRENO:_x000a_PROBLEMA:_x000a_REQUERIMIENTO:Favor generar ticket en base a requerimiento de cliente INCHALAM según_x000a_correo de más abajo_x000a__x000a_Favor pasar a PRD ord"/>
    <s v="Se ejecuta con éxito el transporte solicitado. Se informa a cliente vía mail"/>
    <d v="1899-12-30T00:00:00"/>
    <d v="1899-12-30T02:00:12"/>
    <d v="1899-12-30T02:00:12"/>
    <s v=""/>
    <x v="1"/>
  </r>
  <r>
    <s v="INC000002603388"/>
    <s v="SAP"/>
    <x v="9"/>
    <s v="GESTION HD"/>
    <s v="FREDDY O CORTES DIAZ"/>
    <s v="frp_kefern"/>
    <s v="3-Moderado/Limitado"/>
    <s v="3-Medio"/>
    <s v="Media"/>
    <s v="Requerimiento de Cliente"/>
    <s v="INDUSTRIAS CHILENAS DE ALAMBRE INCHALAM S.A."/>
    <s v="HD | Mejora en tx que nuestra los despachos ZESD_0044"/>
    <s v="08/02/2024 13:33:27"/>
    <s v="08/02/2024 13:34:26"/>
    <x v="0"/>
    <s v="TI"/>
    <s v="APLICATIVOS"/>
    <s v="08/02/2024 15:11:51"/>
    <s v="08/02/2024 23:50:00"/>
    <s v="PREVENTIVO: NO_x000a_CODIGO DE SERVICIO:_x000a_DIRECCION:_x000a_QUIEN REPORTA:Freddy Cortés Díaz +56 9 6605 6481_x000a_CONTACTO EN TERRENO:_x000a_PROBLEMA:_x000a_REQUERIMIENTO:_x000a__x000a_Favor generar ticket en base a requerimiento de cliente INCHALAM según_x000a_correo de más abajo_x000a_Favor pasar a PRD ord"/>
    <s v="Se ejecuta con éxito el transporte solicitado. Se informa a cliente vía mail"/>
    <d v="1899-12-30T00:00:00"/>
    <d v="1899-12-30T01:38:24"/>
    <d v="1899-12-30T01:38:24"/>
    <s v=""/>
    <x v="1"/>
  </r>
  <r>
    <s v="INC000002603413"/>
    <s v="INFRAESTRUCTURA DC"/>
    <x v="2"/>
    <s v="APQ ACCESOS"/>
    <s v="RENE E VILLEGAS CARREÑO"/>
    <s v="tct_jmarqu"/>
    <s v="4-Menor/Localizado"/>
    <s v="4-Baja"/>
    <s v="Baja"/>
    <s v="Requerimiento de Red"/>
    <s v="TELEFONICA CYBERSECURITY TECH CHILE SPA"/>
    <s v="FALLA EN PDU TIC 4 RACK D37"/>
    <s v="08/02/2024 10:29:11"/>
    <s v="08/02/2024 10:30:25"/>
    <x v="0"/>
    <s v="CDP ANTIGUO 1"/>
    <s v="CDP ANTIGUO 2"/>
    <s v="13/02/2024 11:10:37"/>
    <s v="13/02/2024 23:50:00"/>
    <m/>
    <s v="Se efectúa contacto con cliente:si _x000a_Teléfono de contacto:965732414_x000a_Acciones realizadas:personal de ICETEL revisa circuitos los cuales están sin ningún tipo de problema, se detecta que PDU tiene algún tipo de falla y no pueden manipular o subir los interr"/>
    <d v="1899-12-30T00:00:00"/>
    <d v="1899-12-30T00:00:00"/>
    <d v="1899-12-30T00:00:00"/>
    <s v=""/>
    <x v="0"/>
  </r>
  <r>
    <s v="INC000002603417"/>
    <s v="INFRAESTRUCTURA DC"/>
    <x v="2"/>
    <s v="APQ ACCESOS"/>
    <s v="JONATHAN A MARQUEZ ASTENGO"/>
    <s v="tct_jmarqu"/>
    <s v="4-Menor/Localizado"/>
    <s v="4-Baja"/>
    <s v="Baja"/>
    <s v="Requerimiento de Red"/>
    <s v="TELEFONICA CYBERSECURITY TECH CHILE SPA"/>
    <s v="SUPERVISION COCACOLA EMBONOR/CRQ 81574"/>
    <s v="08/02/2024 10:35:48"/>
    <s v="08/02/2024 10:35:49"/>
    <x v="0"/>
    <s v="CDP ANTIGUO 1"/>
    <s v="CDP ANTIGUO 2"/>
    <s v="08/02/2024 12:54:36"/>
    <s v="08/02/2024 23:50:00"/>
    <s v="PREVENTIVO: NO_x000a_CÓDIGO DE SERVICIO:_x000a_DIRECCIÓN:  DCSM_x000a_QUIEN REPORTA: RENE VILLEGAS_x000a_CONTACTO EN TERRENO: DC OPERADOR N1_x000a_PROBLEMA: INGRESO EQUIPO_x000a_REQUERIMIENTO: INGRESO DE EQUIPAMIENTO TIC 4 RACK I86"/>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x v="0"/>
  </r>
  <r>
    <s v="INC000002603437"/>
    <s v="RED INTERNA"/>
    <x v="10"/>
    <s v="APQ ACCESOS"/>
    <s v="CRISTOPHER MALDONADO ROMERO"/>
    <s v="tct_cmaldo"/>
    <s v="4-Menor/Localizado"/>
    <s v="4-Baja"/>
    <s v="Baja"/>
    <s v="Requerimiento de Red"/>
    <s v="TELEFONICA EMPRESAS DE CHILE SA"/>
    <s v="INSTALACIÓN PATCH PANEL RACK E06 TIC7"/>
    <s v="08/02/2024 11:31:04"/>
    <s v="08/02/2024 11:32:29"/>
    <x v="0"/>
    <s v="CDP ANTIGUO 1"/>
    <s v="CDP ANTIGUO 2"/>
    <s v="08/02/2024 13:22:29"/>
    <s v="08/02/2024 23:50:00"/>
    <m/>
    <s v="Se efectúa contacto con cliente: N/A_x000a__x000a_Teléfono de contacto: N/A_x000a__x000a_Acciones realizadas:Se instala patch panel en rack E09.y se desplazan los rieles para dar margen al  próximo cableado._x000a__x000a_Solución paliativa o definitiva: N/A_x000a__x000a_Acciones de Mejora, Recomendaci"/>
    <d v="1899-12-30T00:00:00"/>
    <d v="1899-12-30T00:00:00"/>
    <d v="1899-12-30T00:00:00"/>
    <s v=""/>
    <x v="0"/>
  </r>
  <r>
    <s v="INC000002603438"/>
    <s v="INFRAESTRUCTURA DC"/>
    <x v="2"/>
    <s v="APQ ACCESOS"/>
    <s v="JAVIER J BRAVO CARVAJAL"/>
    <s v="tct_jmarqu"/>
    <s v="4-Menor/Localizado"/>
    <s v="4-Baja"/>
    <s v="Baja"/>
    <s v="Requerimiento de Red"/>
    <s v="TELEFONICA CYBERSECURITY TECH CHILE SPA"/>
    <s v="SUPERVISION TECH PROYECTO MIA/CRQ 81626"/>
    <s v="08/02/2024 11:35:20"/>
    <s v="08/02/2024 11:35:22"/>
    <x v="0"/>
    <s v="CDP ANTIGUO 1"/>
    <s v="CDP ANTIGUO 2"/>
    <s v="09/02/2024 9:18:06"/>
    <s v="09/02/2024 23:50:00"/>
    <s v="PREVENTIVO: NO_x000a_CÓDIGO DE SERVICIO:_x000a_DIRECCIÓN:  DCSM_x000a_QUIEN REPORTA: RENE VILLEGAS_x000a_CONTACTO EN TERRENO: DC OPERADOR N1_x000a_PROBLEMA: INGRESO EQUIPO_x000a_REQUERIMIENTO: INGRESO DE EQUIPAMIENTO TIC 6 RACK F53 Y F54"/>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x v="0"/>
  </r>
  <r>
    <s v="INC000002603448"/>
    <s v="INFRAESTRUCTURA DC"/>
    <x v="2"/>
    <s v="APQ ACCESOS"/>
    <s v="JONATHAN A MARQUEZ ASTENGO"/>
    <s v="tct_jmarqu"/>
    <s v="4-Menor/Localizado"/>
    <s v="4-Baja"/>
    <s v="Baja"/>
    <s v="Requerimiento de Red"/>
    <s v="TELEFONICA CYBERSECURITY TECH CHILE SPA"/>
    <s v="FACTIBILIDAD SIGDO KOOERS/CRQ 81725"/>
    <s v="08/02/2024 11:46:58"/>
    <s v="08/02/2024 11:48:04"/>
    <x v="0"/>
    <s v="CDP ANTIGUO 1"/>
    <s v="CDP ANTIGUO 2"/>
    <s v="08/02/2024 12:55:54"/>
    <s v="08/02/2024 23:50:00"/>
    <s v="PREVENTIVO: SI_x000a_CÓDIGO DE SERVICIO:_x000a_DIRECCIÓN:  DCSM_x000a_QUIEN REPORTA: KATHERINE DIAZ_x000a_CONTACTO EN TERRENO: DC OPERADOR N1_x000a_PROBLEMA: FACTIBILIDAD_x000a_REQUERIMIENTO: INGRESO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x v="0"/>
  </r>
  <r>
    <s v="INC000002603451"/>
    <s v="RED INTERNA"/>
    <x v="10"/>
    <s v="APQ ACCESOS"/>
    <s v="CRISTOPHER MALDONADO ROMERO"/>
    <s v="tct_cmaldo"/>
    <s v="4-Menor/Localizado"/>
    <s v="4-Baja"/>
    <s v="Baja"/>
    <s v="Requerimiento de Red"/>
    <s v="TELEFONICA EMPRESAS DE CHILE SA"/>
    <s v="RONDA TOMA DE TEMPERATURAS SALAS TIC"/>
    <s v="08/02/2024 11:53:17"/>
    <s v="08/02/2024 11:54:07"/>
    <x v="0"/>
    <s v="CDP ANTIGUO 1"/>
    <s v="CDP ANTIGUO 2"/>
    <s v="08/02/2024 13:17:13"/>
    <s v="08/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s v=""/>
    <x v="0"/>
  </r>
  <r>
    <s v="INC000002603520"/>
    <s v="HOSTING VIRTUAL"/>
    <x v="6"/>
    <s v="SISTEMA OPERATIVO MICROSOFT"/>
    <s v="JAVIER CUEVAS"/>
    <s v="tct_jacuev"/>
    <s v="4-Menor/Localizado"/>
    <s v="4-Baja"/>
    <s v="Baja"/>
    <s v="Requerimiento de Cliente"/>
    <s v="TELEFONICA GLOBAL TECHNOLOGY S.A.AGENCIA EN CHILE"/>
    <s v="PASO A PRD"/>
    <s v="08/02/2024 10:30:27"/>
    <s v="08/02/2024 10:31:22"/>
    <x v="0"/>
    <s v="TI"/>
    <s v="SISTEMAS OPERATIVOS"/>
    <s v="08/02/2024 10:32:30"/>
    <s v="08/02/2024 23:50:00"/>
    <s v="RV: MUNICIPALIDAD DE TIERRA AMARILLA  // CHI-004025572-1  /  CHI-0000134261"/>
    <s v="OK"/>
    <d v="1899-12-30T00:00:00"/>
    <d v="1899-12-30T00:02:03"/>
    <d v="1899-12-30T00:02:03"/>
    <s v=""/>
    <x v="1"/>
  </r>
  <r>
    <s v="INC000002603526"/>
    <s v="HOSTING VIRTUAL"/>
    <x v="6"/>
    <s v="SISTEMA OPERATIVO MICROSOFT"/>
    <s v="JAVIER CUEVAS"/>
    <s v="tct_jacuev"/>
    <s v="4-Menor/Localizado"/>
    <s v="4-Baja"/>
    <s v="Baja"/>
    <s v="Requerimiento de Cliente"/>
    <s v="TELEFONICA GLOBAL TECHNOLOGY S.A.AGENCIA EN CHILE"/>
    <s v="stalación de paquetería Windows y reinicio la... - TrackingID#2402020040011077"/>
    <s v="08/02/2024 10:40:45"/>
    <s v="08/02/2024 10:41:36"/>
    <x v="0"/>
    <s v="TI"/>
    <s v="SISTEMAS OPERATIVOS"/>
    <s v="08/02/2024 10:43:25"/>
    <s v="08/02/2024 23:50:00"/>
    <s v="SOLICITUD FOLIO PROVEEDOR"/>
    <s v="SOLICITUD OK"/>
    <d v="1899-12-30T00:00:00"/>
    <d v="1899-12-30T00:02:40"/>
    <d v="1899-12-30T00:02:40"/>
    <s v=""/>
    <x v="1"/>
  </r>
  <r>
    <s v="INC000002603565"/>
    <s v="VPN IP - MPLS"/>
    <x v="5"/>
    <s v="GESTION HD"/>
    <s v="LUIS A VILLASMIL CASTILLO"/>
    <s v="frp_fpetro"/>
    <s v="3-Moderado/Limitado"/>
    <s v="3-Medio"/>
    <s v="Media"/>
    <s v="Requerimiento de Cliente"/>
    <s v="XINERGIA LABORAL S A"/>
    <s v="REQ/_x000a_Desbloqueo de IP"/>
    <s v="08/02/2024 11:03:51"/>
    <s v="08/02/2024 11:07:22"/>
    <x v="0"/>
    <s v="CDP ANTIGUO 1"/>
    <s v="CDP ANTIGUO 2"/>
    <s v="09/02/2024 15:54:20"/>
    <s v="09/02/2024 23:50:00"/>
    <s v="PREVENTIVO: NO_x000a_CODIGO DE SERVICIO:_x000a_DIRECCION:_x000a_QUIEN REPORTA: _x0009_Carlos Garate Echegaray 56 9 9069 6011_x000a_CONTACTO EN TERRENO: _x0009_Carlos Garate Echegaray 56 9 9069 6011_x000a_PROBLEMA: _x000a_REQUERIMIENTO:_x000a__x000a_Buenos dias,_x000a_El fortinet me esta dando problemas de conexión con"/>
    <m/>
    <d v="1899-12-31T03:15:41"/>
    <d v="1899-12-31T04:50:29"/>
    <d v="1899-12-30T01:34:48"/>
    <s v=""/>
    <x v="1"/>
  </r>
  <r>
    <s v="INC000002603566"/>
    <s v="TICKET-INTELIGENTE"/>
    <x v="6"/>
    <s v="GESTION TI"/>
    <s v="PAUL A SEPULVEDA ALVAREZ"/>
    <s v="USR_TSIGHT"/>
    <s v="1-Extenso/Generalizado"/>
    <s v="4-Baja"/>
    <s v="Baja"/>
    <s v="Incidente de Cliente"/>
    <s v="TELEFONICA EMPRESAS DE CHILE SA"/>
    <s v="telefonicainf - telefonicam04 TICKET AUTOMATICO"/>
    <s v="08/02/2024 11:06:21"/>
    <s v="08/02/2024 11:06:21"/>
    <x v="0"/>
    <s v="TRUESIGHT"/>
    <s v="TRUESIGHT"/>
    <s v="09/02/2024 10:07:46"/>
    <s v="09/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alza en consumo por proceso sql server en ejecucion en el servidoir._x000a_se recupera memoria desde sesion desconectada._x000a_Se mantendra en observacion su comportamiento."/>
    <d v="1899-12-30T22:18:06"/>
    <d v="1899-12-30T23:01:25"/>
    <d v="1899-12-30T00:43:19"/>
    <s v="Cumplido"/>
    <x v="0"/>
  </r>
  <r>
    <s v="INC000002603701"/>
    <s v="HOUSING"/>
    <x v="14"/>
    <s v="BELIEVE"/>
    <s v="YORDI M HURTADO ARAYA"/>
    <s v="frp_jolsso"/>
    <s v="3-Moderado/Limitado"/>
    <s v="3-Medio"/>
    <s v="Media"/>
    <s v="Requerimiento de Cliente"/>
    <s v="TELEFONICA GLOBAL TECHNOLOGY S.A.AGENCIA EN CHILE"/>
    <s v="GESTION DATACENTER/ ACCESOS /TELEFONICA GLOBAL TECHNOLOGY S.A.AGENCIA EN CHILE"/>
    <s v="08/02/2024 14:23:10"/>
    <s v="08/02/2024 14:23:54"/>
    <x v="0"/>
    <s v="COMUNICACIONES"/>
    <s v="VPN IP - MPLS"/>
    <s v="08/02/2024 14:35:08"/>
    <s v="08/02/2024 23:50:00"/>
    <s v="EMPRESA:TELEFONICA GLOBAL TECHNOLOGY S.A.AGENCIA EN CHILE_x000a_CÓDIGO DE SERVICIO: _x000a_DIRECCIÓN: Calle San Martin #50, Santiago Centro, Santiago_x000a_NOMBRE DE QUIEN REPORTA:Miguel Hernandez_x000a_TELÉFONO DE QUIEN REPORTA: 52 656 2571591_x000a_NOMBRE DE CONTACTO EN TERRENO: _x000a_R"/>
    <s v="ACCESOS AUTORIZADOS"/>
    <d v="1899-12-30T00:06:16"/>
    <d v="1899-12-30T00:11:58"/>
    <d v="1899-12-30T00:05:42"/>
    <s v=""/>
    <x v="1"/>
  </r>
  <r>
    <s v="INC000002603723"/>
    <s v="VPN IP - MPLS"/>
    <x v="6"/>
    <s v="GESTION HD"/>
    <s v="ALEJANDRO ACEVEDO VALENZUELA"/>
    <s v="frp_fpetro"/>
    <s v="3-Moderado/Limitado"/>
    <s v="3-Medio"/>
    <s v="Media"/>
    <s v="Requerimiento de Cliente"/>
    <s v="TELEFONICA GLOBAL TECHNOLOGY S.A.AGENCIA EN CHILE"/>
    <s v="REQ/_x000a_RV: C-19872400069 // CLOUD // CC-CHI-0000108868 // TELEFONICA CHILE:: Paso a Implantación"/>
    <s v="08/02/2024 12:29:10"/>
    <s v="08/02/2024 12:38:13"/>
    <x v="0"/>
    <s v="CDP ANTIGUO 1"/>
    <s v="CDP ANTIGUO 2"/>
    <s v="09/02/2024 16:53:34"/>
    <s v="09/02/2024 23:50:00"/>
    <s v="PREVENTIVO: NO_x000a_CODIGO DE SERVICIO:_x000a_DIRECCION:_x000a_QUIEN REPORTA:_x000a_CONTACTO EN TERRENO:_x000a_PROBLEMA:_x000a_REQUERIMIENTO: Buenas tardes junto con saludar, favor su apoyo indicando_x000a_cual fue el ultimo upgrade realizado a la máquina virtual SISONDESA_x000a_(Backup, monitoreo de"/>
    <s v="Estimados. _x000a__x000a_Buenas Tardes. Se adjunta evidencia. Según lo informado."/>
    <d v="1899-12-31T00:27:34"/>
    <d v="1899-12-31T04:24:24"/>
    <d v="1899-12-30T03:56:50"/>
    <s v=""/>
    <x v="1"/>
  </r>
  <r>
    <s v="INC000002603744"/>
    <s v="RED INTERNA"/>
    <x v="2"/>
    <s v="APQ ACCESOS"/>
    <s v="YORDI M HURTADO ARAYA"/>
    <s v="tct_yorhua"/>
    <s v="4-Menor/Localizado"/>
    <s v="4-Baja"/>
    <s v="Baja"/>
    <s v="Requerimiento de Cliente"/>
    <s v="TELEFONICA CYBERSECURITY TECH CHILE SPA"/>
    <s v="RONDA TOMA DE TEMPERATURAS SALAS TIC 12:30"/>
    <s v="08/02/2024 11:55:19"/>
    <s v="08/02/2024 11:55:48"/>
    <x v="0"/>
    <s v="CDP ANTIGUO 1"/>
    <s v="CDP ANTIGUO 2"/>
    <s v="08/02/2024 12:13:29"/>
    <s v="08/02/2024 23:50:00"/>
    <s v="RONDA TOMA DE TEMPERATURAS SALAS TIC 12:30"/>
    <s v="RONDA REALIZADA"/>
    <d v="1899-12-30T00:00:00"/>
    <d v="1899-12-30T00:18:10"/>
    <d v="1899-12-30T00:18:10"/>
    <s v=""/>
    <x v="1"/>
  </r>
  <r>
    <s v="INC000002603881"/>
    <s v="HOSTING VIRTUAL"/>
    <x v="6"/>
    <s v="SM OPERACIONES"/>
    <s v="RICARDO R GALLEGOS OYANEDER"/>
    <s v="tct_rgalle"/>
    <s v="4-Menor/Localizado"/>
    <s v="4-Baja"/>
    <s v="Baja"/>
    <s v="Requerimiento de Cliente"/>
    <s v="TELEFONICA GLOBAL TECHNOLOGY S.A.AGENCIA EN CHILE"/>
    <s v="Reunión revision alerta seguridad ip 10.186.228.226"/>
    <s v="08/02/2024 14:02:31"/>
    <s v="08/02/2024 14:02:49"/>
    <x v="0"/>
    <s v="TI"/>
    <s v="SISTEMAS OPERATIVOS"/>
    <s v="08/02/2024 14:05:31"/>
    <s v="08/02/2024 23:50:00"/>
    <s v="Reunión revision alerta seguridad ip 10.186.228.226"/>
    <s v="Reunión revision alerta seguridad ip 10.186.228.226"/>
    <d v="1899-12-30T00:00:00"/>
    <d v="1899-12-30T00:03:00"/>
    <d v="1899-12-30T00:03:00"/>
    <s v=""/>
    <x v="1"/>
  </r>
  <r>
    <s v="INC000002603884"/>
    <s v="HOSTING VIRTUAL"/>
    <x v="6"/>
    <s v="SM OPERACIONES"/>
    <s v="RICARDO R GALLEGOS OYANEDER"/>
    <s v="tct_rgalle"/>
    <s v="4-Menor/Localizado"/>
    <s v="4-Baja"/>
    <s v="Baja"/>
    <s v="Requerimiento de Cliente"/>
    <s v="TELEFONICA GLOBAL TECHNOLOGY S.A.AGENCIA EN CHILE"/>
    <s v="Reunion de coordinacion area MS"/>
    <s v="08/02/2024 14:02:56"/>
    <s v="08/02/2024 14:03:10"/>
    <x v="0"/>
    <s v="TI"/>
    <s v="SISTEMAS OPERATIVOS"/>
    <s v="08/02/2024 14:06:21"/>
    <s v="08/02/2024 23:50:00"/>
    <s v="Reunion de coordinacion area MS"/>
    <s v="Reunion de coordinacion area MS"/>
    <d v="1899-12-30T00:00:00"/>
    <d v="1899-12-30T00:03:25"/>
    <d v="1899-12-30T00:03:25"/>
    <s v=""/>
    <x v="1"/>
  </r>
  <r>
    <s v="INC000002603885"/>
    <s v="HOSTING VIRTUAL"/>
    <x v="6"/>
    <s v="SM OPERACIONES"/>
    <s v="RICARDO R GALLEGOS OYANEDER"/>
    <s v="tct_rgalle"/>
    <s v="4-Menor/Localizado"/>
    <s v="4-Baja"/>
    <s v="Baja"/>
    <s v="Requerimiento de Cliente"/>
    <s v="TELEFONICA GLOBAL TECHNOLOGY S.A.AGENCIA EN CHILE"/>
    <s v="Duoc - 09:00 - Reunion de coordinacion y avances servidores deprecados"/>
    <s v="08/02/2024 14:03:15"/>
    <s v="08/02/2024 14:03:29"/>
    <x v="0"/>
    <s v="TI"/>
    <s v="SISTEMAS OPERATIVOS"/>
    <s v="08/02/2024 14:07:00"/>
    <s v="08/02/2024 23:50:00"/>
    <s v="Duoc - 09:00 - Reunion de coordinacion y avances servidores deprecados"/>
    <s v="Duoc - 09:00 - Reunion de coordinacion y avances servidores deprecados"/>
    <d v="1899-12-30T00:00:00"/>
    <d v="1899-12-30T00:03:45"/>
    <d v="1899-12-30T00:03:45"/>
    <s v=""/>
    <x v="1"/>
  </r>
  <r>
    <s v="INC000002603886"/>
    <s v="HOSTING VIRTUAL"/>
    <x v="6"/>
    <s v="SM OPERACIONES"/>
    <s v="RICARDO R GALLEGOS OYANEDER"/>
    <s v="tct_rgalle"/>
    <s v="4-Menor/Localizado"/>
    <s v="4-Baja"/>
    <s v="Baja"/>
    <s v="Requerimiento de Cliente"/>
    <s v="TELEFONICA GLOBAL TECHNOLOGY S.A.AGENCIA EN CHILE"/>
    <s v="Apoyo técnico a R.Olmos por acceso a servidor S.Bernardo ACAD."/>
    <s v="08/02/2024 14:03:36"/>
    <s v="08/02/2024 14:03:56"/>
    <x v="0"/>
    <s v="TI"/>
    <s v="SISTEMAS OPERATIVOS"/>
    <s v="08/02/2024 14:07:35"/>
    <s v="08/02/2024 23:50:00"/>
    <s v="Apoyo técnico a R.Olmos por acceso a servidor S.Bernardo ACAD."/>
    <s v="Apoyo técnico a R.Olmos por acceso a servidor S.Bernardo ACAD."/>
    <d v="1899-12-30T00:00:00"/>
    <d v="1899-12-30T00:03:59"/>
    <d v="1899-12-30T00:03:59"/>
    <s v=""/>
    <x v="1"/>
  </r>
  <r>
    <s v="INC000002603888"/>
    <s v="HOSTING VIRTUAL"/>
    <x v="6"/>
    <s v="SM OPERACIONES"/>
    <s v="RICARDO R GALLEGOS OYANEDER"/>
    <s v="tct_rgalle"/>
    <s v="4-Menor/Localizado"/>
    <s v="4-Baja"/>
    <s v="Baja"/>
    <s v="Requerimiento de Cliente"/>
    <s v="TELEFONICA GLOBAL TECHNOLOGY S.A.AGENCIA EN CHILE"/>
    <s v="Reunión revisión y presentación plataforma ARC"/>
    <s v="08/02/2024 14:04:01"/>
    <s v="08/02/2024 14:04:17"/>
    <x v="0"/>
    <s v="TI"/>
    <s v="SISTEMAS OPERATIVOS"/>
    <s v="08/02/2024 14:08:15"/>
    <s v="08/02/2024 23:50:00"/>
    <s v="Reunión revisión y presentación plataforma ARC"/>
    <s v="Reunión revisión y presentación plataforma ARC"/>
    <d v="1899-12-30T00:00:00"/>
    <d v="1899-12-30T00:04:14"/>
    <d v="1899-12-30T00:04:14"/>
    <s v=""/>
    <x v="1"/>
  </r>
  <r>
    <s v="INC000002603889"/>
    <s v="VPN IP - MPLS"/>
    <x v="3"/>
    <s v="GESTION HD"/>
    <s v="MOISES E MONTERO RAMOS"/>
    <s v="frp_fpetro"/>
    <s v="3-Moderado/Limitado"/>
    <s v="3-Medio"/>
    <s v="Media"/>
    <s v="Requerimiento de Cliente"/>
    <s v="TELEFONICA GLOBAL TECHNOLOGY S.A.AGENCIA EN CHILE"/>
    <s v="HD/_x000a_VERIFICACIÓN DE PROBLEMAS"/>
    <s v="08/02/2024 14:04:16"/>
    <s v="08/02/2024 14:06:33"/>
    <x v="0"/>
    <s v="CDP ANTIGUO 1"/>
    <s v="CDP ANTIGUO 2"/>
    <s v="08/02/2024 17:05:35"/>
    <s v="08/02/2024 23:50:00"/>
    <s v="PREVENTIVO: NO_x000a_CODIGO DE SERVICIO:_x000a_DIRECCION:_x000a_QUIEN REPORTA: Eduardo José Camacho Urdaneta +56 9 4135 5459 _x000a_CONTACTO EN TERRENO:Eduardo José Camacho Urdaneta +56 9 4135 5459 _x000a_PROBLEMA:_x000a_REQUERIMIENTO:Por favor abrir folio de requerimiento para verificació"/>
    <s v="Se efectúa contacto con cliente: N/A_x000a_Teléfono de contacto: N/A_x000a_Acciones realizadas: Se realiza sesión con Eduardo logrando encender el servidor WZH-INDEXER-02 realizando un reconnect al vcloud._x000a_Solución paliativa o definitiva:definitivo_x000a_Acciones de Mejor"/>
    <d v="1899-12-30T00:00:00"/>
    <d v="1899-12-30T03:01:19"/>
    <d v="1899-12-30T03:01:19"/>
    <s v=""/>
    <x v="1"/>
  </r>
  <r>
    <s v="INC000002603890"/>
    <s v="HOSTING VIRTUAL"/>
    <x v="6"/>
    <s v="SM OPERACIONES"/>
    <s v="RICARDO R GALLEGOS OYANEDER"/>
    <s v="tct_rgalle"/>
    <s v="4-Menor/Localizado"/>
    <s v="4-Baja"/>
    <s v="Baja"/>
    <s v="Requerimiento de Cliente"/>
    <s v="TELEFONICA GLOBAL TECHNOLOGY S.A.AGENCIA EN CHILE"/>
    <s v="Reunión revisión plataforma ARC y revisión guardias por vacaciones"/>
    <s v="08/02/2024 14:04:22"/>
    <s v="08/02/2024 14:04:40"/>
    <x v="0"/>
    <s v="TI"/>
    <s v="SISTEMAS OPERATIVOS"/>
    <s v="08/02/2024 14:09:01"/>
    <s v="08/02/2024 23:50:00"/>
    <s v="Reunión revisión plataforma ARC y revisión guardias por vacaciones"/>
    <s v="Reunión revisión plataforma ARC y revisión guardias por vacaciones"/>
    <d v="1899-12-30T00:00:00"/>
    <d v="1899-12-30T00:04:39"/>
    <d v="1899-12-30T00:04:39"/>
    <s v=""/>
    <x v="1"/>
  </r>
  <r>
    <s v="INC000002603913"/>
    <s v="VPN IP - MPLS"/>
    <x v="7"/>
    <s v="GESTION HD"/>
    <s v="SEBASTIAN I ACUÑA GUZMAN"/>
    <s v="frp_kefern"/>
    <s v="3-Moderado/Limitado"/>
    <s v="3-Medio"/>
    <s v="Media"/>
    <s v="Requerimiento de Cliente"/>
    <s v="SOC PRO AYUDA DEL NINO LISIADO"/>
    <s v="HD |  Modificación de registros en DNS Movistar"/>
    <s v="08/02/2024 14:17:17"/>
    <s v="08/02/2024 14:21:00"/>
    <x v="0"/>
    <s v="TI"/>
    <s v="SISTEMAS OPERATIVOS"/>
    <s v="08/02/2024 15:12:54"/>
    <s v="08/02/2024 23:50:00"/>
    <s v="PREVENTIVO: NO_x000a_CODIGO DE SERVICIO:_x000a_DIRECCION:_x000a_QUIEN REPORTA:Claudio Pulquillanca. +56 2 2677 1902_x000a_CONTACTO EN TERRENO:_x000a_PROBLEMA:_x000a_REQUERIMIENTO:_x000a__x000a_Estimados,_x000a_Junto con saludar, favor derivar este requerimiento al área de_x000a_administración DNS Movistar._x000a_Solici"/>
    <s v="Se revisa requerimiento y se comentan registros solicitados en la zona DNS teleton.cl. Se adjunta zona para su revisión._x000a__x000a_En los DNS autoritativos de la zona ya se refleja el cambio, para el resto de servidores se debe esperar el tiempo de refresco/propa"/>
    <d v="1899-12-30T00:00:00"/>
    <d v="1899-12-30T00:55:37"/>
    <d v="1899-12-30T00:55:37"/>
    <s v=""/>
    <x v="1"/>
  </r>
  <r>
    <s v="INC000002603944"/>
    <s v="VPN IP - MPLS"/>
    <x v="17"/>
    <s v="GESTION HD"/>
    <s v="RODRIGO VÁSQUEZ MUÑOZ"/>
    <s v="frp_kefern"/>
    <s v="3-Moderado/Limitado"/>
    <s v="3-Medio"/>
    <s v="Media"/>
    <s v="Requerimiento de Cliente"/>
    <s v="ARTIKOS CHILE S A"/>
    <s v="HD | baja de respaldo /Artikos Chile S.A. bases: RFQDWarehouse y netchecker"/>
    <s v="08/02/2024 15:15:21"/>
    <s v="08/02/2024 15:17:02"/>
    <x v="0"/>
    <s v="CDP ANTIGUO 1"/>
    <s v="CDP ANTIGUO 2"/>
    <s v="10/02/2024 10:00:05"/>
    <s v="10/02/2024 23:50:00"/>
    <s v="PREVENTIVO: NO_x000a_CODIGO DE SERVICIO:_x000a_DIRECCION:_x000a_QUIEN REPORTA:Raúl Ahumada Z.  +56223955448_x000a_CONTACTO EN TERRENO:_x000a_PROBLEMA:_x000a_REQUERIMIENTO:_x000a__x000a_Estimados por favor crear ticket para baja de respaldos de las siguientes_x000a_bases según información de archivo adjunto,"/>
    <s v="FASE RESOLUCIÓN Y RECUPERACIÓN_x000a__x000a_Se efectúa contacto con cliente: N/A_x000a__x000a_Teléfono de contacto: N/A_x000a__x000a_Acciones realizadas: bd de datos indicadas , dadas de baja_x000a__x000a_Solución paliativa o definitiva: bd de datos indicadas , dadas de baja_x000a__x000a_Acciones de Mejora, Recom"/>
    <d v="1899-12-31T13:02:13"/>
    <d v="1899-12-31T18:44:44"/>
    <d v="1899-12-30T05:42:31"/>
    <s v=""/>
    <x v="1"/>
  </r>
  <r>
    <s v="INC000002603950"/>
    <s v="COMUNICACIONES"/>
    <x v="5"/>
    <s v="GESTION PLATAFORMA CLIENTES"/>
    <s v="JUAN PABLO PAZ GOMPERTZ"/>
    <s v="lmolcont"/>
    <s v="4-Menor/Localizado"/>
    <s v="4-Baja"/>
    <s v="Baja"/>
    <s v="Requerimiento de Cliente"/>
    <s v="TELEFONICA EMPRESAS DE CHILE SA"/>
    <s v="(ASIGNA A JP PAZ) Configurar nuevo segmento IPs a VPN Forticlient (DC)"/>
    <s v="08/02/2024 15:12:55"/>
    <s v="08/02/2024 15:17:39"/>
    <x v="0"/>
    <s v="PLATAFORMAS"/>
    <s v="REMEDY EMPRESAS"/>
    <s v="08/02/2024 16:33:58"/>
    <s v="08/02/2024 23:50:00"/>
    <s v="Se adjunta correo con solicitud del caso."/>
    <s v="Se habilita segmento ip para permitir conectividad VPN para el usuario desde Mexico"/>
    <d v="1899-12-30T00:00:00"/>
    <d v="1899-12-30T01:21:03"/>
    <d v="1899-12-30T01:21:03"/>
    <s v=""/>
    <x v="1"/>
  </r>
  <r>
    <s v="INC000002603959"/>
    <s v="VPN IP - MPLS"/>
    <x v="3"/>
    <s v="GESTION HD"/>
    <s v="PABLO N OLIVA ALARCON"/>
    <s v="frp_kefern"/>
    <s v="3-Moderado/Limitado"/>
    <s v="3-Medio"/>
    <s v="Media"/>
    <s v="Requerimiento de Cliente"/>
    <s v="TELEFONICA GLOBAL TECHNOLOGY S.A.AGENCIA EN CHILE"/>
    <s v="HD | Importar a VDC de CLIENTE IPCHILE vm restauradas"/>
    <s v="08/02/2024 15:27:04"/>
    <s v="08/02/2024 15:29:11"/>
    <x v="0"/>
    <s v="CDP ANTIGUO 1"/>
    <s v="CDP ANTIGUO 2"/>
    <s v="09/02/2024 12:26:18"/>
    <s v="09/02/2024 23:50:00"/>
    <s v="PREVENTIVO: NO_x000a_CODIGO DE SERVICIO:_x000a_DIRECCION:_x000a_QUIEN REPORTA:Rodrigo Vásquez Muñoz +56 97411 3060_x000a_CONTACTO EN TERRENO:_x000a_PROBLEMA:_x000a_REQUERIMIENTO:_x000a_Sres. mesa de ayuda,_x000a__x000a_Junto con saludar, Solicito de vuestro apoyo para crear ticket como_x000a_REQUERIMIENTO y en es"/>
    <s v="FASE RESOLUCIÓN Y RECUPERACIÓN_x000a__x000a_Se efectúa contacto con cliente: NA_x000a__x000a_Teléfono de contacto: NA_x000a__x000a_Acciones realizadas: Importacion de VMs_x000a__x000a_Solución paliativa o definitiva: definitiva_x000a__x000a_Acciones de Mejora, Recomendaciones: NA_x000a__x000a_Causa Raíz: NA"/>
    <d v="1899-12-30T15:28:18"/>
    <d v="1899-12-30T20:59:14"/>
    <d v="1899-12-30T05:30:56"/>
    <s v=""/>
    <x v="1"/>
  </r>
  <r>
    <s v="INC000002603962"/>
    <s v="HOUSING"/>
    <x v="13"/>
    <s v="ADMINISTRADORES RESIDENTES"/>
    <s v="CRISTOPHER MALDONADO ROMERO"/>
    <s v="frp_jugonz"/>
    <s v="3-Moderado/Limitado"/>
    <s v="3-Medio"/>
    <s v="Media"/>
    <s v="Requerimiento de Cliente"/>
    <s v="TELEFONICA EMPRESAS DE CHILE SA"/>
    <s v="GESTION DATACENTER/ ACCESOS / TELEFONICA EMPRESAS DE CHILE SA"/>
    <s v="08/02/2024 15:38:59"/>
    <s v="08/02/2024 15:39:49"/>
    <x v="0"/>
    <s v="COMUNICACIONES"/>
    <s v="VPN IP - MPLS"/>
    <s v="08/02/2024 16:19:39"/>
    <s v="08/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A"/>
    <d v="1899-12-30T00:27:54"/>
    <d v="1899-12-30T00:40:40"/>
    <d v="1899-12-30T00:12:46"/>
    <s v=""/>
    <x v="1"/>
  </r>
  <r>
    <s v="INC000002603995"/>
    <s v="HOUSING"/>
    <x v="8"/>
    <s v="BELIEVE"/>
    <s v="FERNEY D GARZON PEÑA"/>
    <s v="frp_dvilca"/>
    <s v="3-Moderado/Limitado"/>
    <s v="3-Medio"/>
    <s v="Media"/>
    <s v="Requerimiento de Cliente"/>
    <s v="TELEFONICA EMPRESAS DE CHILE SA"/>
    <s v="GESTION DATACENTER/ ACCESOS /DXC"/>
    <s v="08/02/2024 16:37:40"/>
    <s v="08/02/2024 16:39:16"/>
    <x v="0"/>
    <s v="COMUNICACIONES"/>
    <s v="VPN IP - MPLS"/>
    <s v="08/02/2024 17:02:46"/>
    <s v="08/02/2024 23:50:00"/>
    <s v="EMPRESA:DXC_x000a_CÓDIGO DE SERVICIO: _x000a_DIRECCIÓN:AV. Presidente Prieto #226, Paine, Santiago_x000a_NOMBRE DE QUIEN REPORTA:Ferney Garzon_x000a_TELÉFONO DE QUIEN REPORTA:56 2 25774418_x000a_NOMBRE DE CONTACTO EN TERRENO: _x000a_PROBLEMA:_x000a_Pruebas de conectividad nuevo enlace MasterCard"/>
    <m/>
    <d v="1899-12-30T00:00:00"/>
    <d v="1899-12-30T00:25:06"/>
    <d v="1899-12-30T00:25:06"/>
    <s v=""/>
    <x v="1"/>
  </r>
  <r>
    <s v="INC000002604068"/>
    <s v="HOSTING VIRTUAL"/>
    <x v="6"/>
    <s v="SISTEMA OPERATIVO MICROSOFT"/>
    <s v="JAVIER CUEVAS"/>
    <s v="tct_jacuev"/>
    <s v="4-Menor/Localizado"/>
    <s v="4-Baja"/>
    <s v="Baja"/>
    <s v="Requerimiento de Cliente"/>
    <s v="TELEFONICA GLOBAL TECHNOLOGY S.A.AGENCIA EN CHILE"/>
    <s v="DUMP PAM sT"/>
    <s v="08/02/2024 15:15:17"/>
    <s v="08/02/2024 15:16:00"/>
    <x v="0"/>
    <s v="TI"/>
    <s v="SISTEMAS OPERATIVOS"/>
    <s v="08/02/2024 15:16:52"/>
    <s v="08/02/2024 23:50:00"/>
    <s v="Folio generado automáticamente para atender requerimiento del cliente. La solicitud fue realizada directamente al área resolutoria sin pasar por el flujo de mesa de ayuda"/>
    <s v="OK"/>
    <d v="1899-12-30T00:00:00"/>
    <d v="1899-12-30T00:01:35"/>
    <d v="1899-12-30T00:01:35"/>
    <s v=""/>
    <x v="1"/>
  </r>
  <r>
    <s v="INC000002604142"/>
    <s v="INFRAESTRUCTURA DC"/>
    <x v="2"/>
    <s v="APQ ACCESOS"/>
    <s v="JAVIER J BRAVO CARVAJAL"/>
    <s v="tct_jmarqu"/>
    <s v="4-Menor/Localizado"/>
    <s v="4-Baja"/>
    <s v="Baja"/>
    <s v="Requerimiento de Red"/>
    <s v="TELEFONICA CYBERSECURITY TECH CHILE SPA"/>
    <s v="SUPERVISION CHILENA CONSOLIDADA/CRQ 81930"/>
    <s v="08/02/2024 15:41:52"/>
    <s v="08/02/2024 15:43:05"/>
    <x v="0"/>
    <s v="CDP ANTIGUO 1"/>
    <s v="CDP ANTIGUO 2"/>
    <s v="08/02/2024 17:22:50"/>
    <s v="08/02/2024 23:50:00"/>
    <s v="PREVENTIVO: NO_x000a_CÓDIGO DE SERVICIO:_x000a_DIRECCIÓN:  DCSM_x000a_QUIEN REPORTA: RENE VILLEGAS_x000a_CONTACTO EN TERRENO: DC OPERADOR N1_x000a_PROBLEMA: INGRESO EQUIPO_x000a_REQUERIMIENTO: INGRESO DE EQUIPAMIENTO TIC 6 RACK F52_x000a__x000a_PREVENTIVO: NO_x000a_CÓDIGO DE SERVICIO:_x000a_DIRECCIÓN:  DCSM_x000a_QUIEN"/>
    <s v="FINALIZA TRABAJO"/>
    <d v="1899-12-30T00:00:00"/>
    <d v="1899-12-30T00:00:00"/>
    <d v="1899-12-30T00:00:00"/>
    <s v=""/>
    <x v="0"/>
  </r>
  <r>
    <s v="INC000002604168"/>
    <s v="HOUSING"/>
    <x v="2"/>
    <s v="BELIEVE"/>
    <s v="YORDI M HURTADO ARAYA"/>
    <s v="frp_jolsso"/>
    <s v="3-Moderado/Limitado"/>
    <s v="3-Medio"/>
    <s v="Media"/>
    <s v="Requerimiento de Cliente"/>
    <s v="TELEFONICA GLOBAL TECHNOLOGY S.A.AGENCIA EN CHILE"/>
    <s v="GESTION DATACENTER/ ACCESOS /TELEFONICA GLOBAL TECHNOLOGY S.A.AGENCIA EN CHILE"/>
    <s v="08/02/2024 16:13:14"/>
    <s v="08/02/2024 16:14:59"/>
    <x v="0"/>
    <s v="COMUNICACIONES"/>
    <s v="VPN IP - MPLS"/>
    <s v="08/02/2024 17:23:20"/>
    <s v="08/02/2024 23:50:00"/>
    <s v="EMPRESA:TELEFONICA GLOBAL TECHNOLOGY S.A.AGENCIA EN CHILE_x000a_CÓDIGO DE SERVICIO: _x000a_DIRECCIÓN: Calle San Martin #50, Santiago Centro, Santiago_x000a_NOMBRE DE QUIEN REPORTA:Manuel Maita_x000a_TELÉFONO DE QUIEN REPORTA: 56974138322_x000a_NOMBRE DE CONTACTO EN TERRENO: _x000a_REQUERIM"/>
    <s v="ACCESOS AUTORIZADOS"/>
    <d v="1899-12-30T00:52:39"/>
    <d v="1899-12-30T01:10:06"/>
    <d v="1899-12-30T00:17:27"/>
    <s v=""/>
    <x v="1"/>
  </r>
  <r>
    <s v="INC000002604174"/>
    <s v="RED INTERNA"/>
    <x v="10"/>
    <s v="APQ ACCESOS"/>
    <s v="CRISTOPHER MALDONADO ROMERO"/>
    <s v="tct_cmaldo"/>
    <s v="4-Menor/Localizado"/>
    <s v="4-Baja"/>
    <s v="Baja"/>
    <s v="Requerimiento de Red"/>
    <s v="TELEFONICA EMPRESAS DE CHILE SA"/>
    <s v="RONDA TOMA DE TEMPERATURAS SALAS TIC"/>
    <s v="08/02/2024 16:42:56"/>
    <s v="08/02/2024 16:43:45"/>
    <x v="0"/>
    <s v="CDP ANTIGUO 1"/>
    <s v="CDP ANTIGUO 2"/>
    <s v="08/02/2024 17:25:36"/>
    <s v="08/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s v=""/>
    <x v="0"/>
  </r>
  <r>
    <s v="INC000002604220"/>
    <s v="SERVICIOS DIGITALES"/>
    <x v="6"/>
    <s v="SM OPERACIONES"/>
    <s v="GIOVANNI D ROCCO VALENZUELA"/>
    <s v="tct_decruz"/>
    <s v="4-Menor/Localizado"/>
    <s v="4-Baja"/>
    <s v="Baja"/>
    <s v="Requerimiento de Cliente"/>
    <s v="TELEFONICA GLOBAL TECHNOLOGY S.A.AGENCIA EN CHILE"/>
    <s v="AGENTES OFFLINE CEPECH"/>
    <s v="08/02/2024 15:40:17"/>
    <s v="08/02/2024 15:42:34"/>
    <x v="0"/>
    <s v="TI"/>
    <s v="APLICATIVOS"/>
    <s v="09/02/2024 17:12:41"/>
    <s v="09/02/2024 23:50:00"/>
    <s v="FAVOR VALIDAR Y BAJA SI CORRESPONDE_x000a__x000a_10.69.130.40 (VENUS)_x0009_10.0.0.4043_x0009_Microsoft Windows Server 2003 (32 bit)_x0009_Offline_x000a_10.69.131.3 (PALERMO)_x0009_20.0.0.5512_x0009_Microsoft Windows Server 2012 R2 (64 bit)_x0009_Offline_x000a_10.69.130.82 (SIENA)_x0009_20.0.0.5512_x0009_Microsoft Windows Se"/>
    <s v="se realiza verificacion de agentes y se solicita credenciales, se escala con soc los casos que deben ser eliminados"/>
    <d v="1899-12-30T23:26:30"/>
    <d v="1899-12-31T01:32:24"/>
    <d v="1899-12-30T02:05:54"/>
    <s v=""/>
    <x v="1"/>
  </r>
  <r>
    <s v="INC000002604228"/>
    <s v="COMUNICACIONES"/>
    <x v="5"/>
    <s v="SM OPERACIONES"/>
    <s v="JUAN PABLO PAZ GOMPERTZ"/>
    <s v="tct_decruz"/>
    <s v="4-Menor/Localizado"/>
    <s v="4-Baja"/>
    <s v="Baja"/>
    <s v="Requerimiento de Cliente"/>
    <s v="BBVA PROCUREMENT SERVICES AMERICA DEL SUR SPA"/>
    <s v="Apoyo con enlaces activos BBVA PROCUREMENT 76430244-3"/>
    <s v="08/02/2024 16:09:12"/>
    <s v="08/02/2024 16:10:44"/>
    <x v="0"/>
    <s v="COMUNICACIONES"/>
    <s v="VPN IP - MPLS"/>
    <s v="08/02/2024 16:33:32"/>
    <s v="08/02/2024 23:50:00"/>
    <s v="Necesitamos saber si hay y cuales son los enlaces activos en San Martin 50 a nombre de BBVA PROCUREMENT 76430244-3. Esto por un tema con TGS y TIWS y que se está revisando con España._x000a__x000a_Desde ya, les agradezco el apoyo._x000a__x000a_Saludos._x000a_ _x000a_Karen Añez Torres_x000a_Servi"/>
    <s v="para el cliente BBVA Procurement, existe un VDOM en el Firewall Perimetral correspondiente a la solicitud S151731-1 / Sin código de servicio, el cual posee el segmento publico 200.54.27.16/29 y actualmente está entregando navegación a la VLAN 3078 – red"/>
    <d v="1899-12-30T00:00:00"/>
    <d v="1899-12-30T00:24:20"/>
    <d v="1899-12-30T00:24:20"/>
    <s v=""/>
    <x v="1"/>
  </r>
  <r>
    <s v="INC000002604236"/>
    <s v="HOSTING VIRTUAL"/>
    <x v="18"/>
    <s v="DUOC TICKET PENDIENTES"/>
    <s v="ALVARO ORTIZ"/>
    <s v="frp_disilv"/>
    <s v="3-Moderado/Limitado"/>
    <s v="4-Baja"/>
    <s v="Baja"/>
    <s v="Requerimiento de Cliente"/>
    <s v="FUNDACION INSTITUTO PROFESIONAL DUOC UC"/>
    <s v="DUOC | REQ | Solicitud homologación BD"/>
    <s v="08/02/2024 16:32:50"/>
    <s v="08/02/2024 16:34:20"/>
    <x v="0"/>
    <s v="CDP ANTIGUO 1"/>
    <s v="CDP ANTIGUO 2"/>
    <s v="08/02/2024 18:33:34"/>
    <s v="08/02/2024 23:50:00"/>
    <s v="De: Patricio Faundez H. &lt;pfaundez@duoc.cl&gt; _x000a_Enviado el: jueves, 8 de febrero de 2024 16:29_x000a_Para: Victor Sepulveda G &lt;victor.sepulvedag@telefonica.com&gt;; Mesa TI &lt;mesa.ti@movistar.cl&gt;; David Mateluna Telef &lt;luis.mateluna@telefonica.com&gt;; ALVARO RAINIER ORT"/>
    <s v="se realiza la homologacion solicitada por cliente"/>
    <d v="1899-12-30T00:00:00"/>
    <d v="1899-12-30T02:00:44"/>
    <d v="1899-12-30T02:00:44"/>
    <s v=""/>
    <x v="1"/>
  </r>
  <r>
    <s v="INC000002604246"/>
    <s v="HOUSING"/>
    <x v="14"/>
    <s v="BELIEVE"/>
    <s v="YORDI M HURTADO ARAYA"/>
    <s v="frp_xgambo"/>
    <s v="3-Moderado/Limitado"/>
    <s v="3-Medio"/>
    <s v="Media"/>
    <s v="Requerimiento de Cliente"/>
    <s v="FARMACIA AHUMADA S.A."/>
    <s v="GESTION DATACENTER/ ACCESOS / FARMACIA AHUMADA S.A."/>
    <s v="08/02/2024 17:07:55"/>
    <s v="08/02/2024 17:08:57"/>
    <x v="0"/>
    <s v="COMUNICACIONES"/>
    <s v="VPN IP - MPLS"/>
    <s v="08/02/2024 17:18:49"/>
    <s v="08/02/2024 23:50:00"/>
    <s v="EMPRESA: FARMACIA AHUMADA S.A._x000a_CÓDIGO DE SERVICIO: _x000a_DIRECCIÓN:Calle San Martin #50, Santiago Centro, Santiago_x000a_NOMBRE DE QUIEN REPORTA:Farmacias Ahumada / EYC_x000a_TELÉFONO DE QUIEN REPORTA:  569 42495256_x000a_NOMBRE DE CONTACTO EN TERRENO: _x000a_REQUERIMIENTO : Inspecc"/>
    <s v="ACCESOS AUTORIZADOS"/>
    <d v="1899-12-30T00:03:33"/>
    <d v="1899-12-30T00:10:54"/>
    <d v="1899-12-30T00:07:21"/>
    <s v=""/>
    <x v="1"/>
  </r>
  <r>
    <s v="INC000002604255"/>
    <s v="INFRAESTRUCTURA DC"/>
    <x v="2"/>
    <s v="APQ ACCESOS"/>
    <s v="JAVIER J BRAVO CARVAJAL"/>
    <s v="tct_jmarqu"/>
    <s v="4-Menor/Localizado"/>
    <s v="4-Baja"/>
    <s v="Baja"/>
    <s v="Requerimiento de Red"/>
    <s v="TELEFONICA CYBERSECURITY TECH CHILE SPA"/>
    <s v="FACTIBILIDAD USS/CRQ 81791"/>
    <s v="08/02/2024 17:50:03"/>
    <s v="08/02/2024 17:50:04"/>
    <x v="0"/>
    <s v="CDP ANTIGUO 1"/>
    <s v="CDP ANTIGUO 2"/>
    <s v="09/02/2024 9:15:13"/>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x v="0"/>
  </r>
  <r>
    <s v="INC000002604282"/>
    <s v="VPN IP - MPLS"/>
    <x v="17"/>
    <s v="BELIEVE"/>
    <s v="AXEL ANDRADE"/>
    <s v="frp_kaldor"/>
    <s v="3-Moderado/Limitado"/>
    <s v="3-Medio"/>
    <s v="Media"/>
    <s v="Requerimiento de Cliente"/>
    <s v="TELEFONICA GLOBAL TECHNOLOGY S.A.AGENCIA EN CHILE"/>
    <s v="GAMA / RE: Recuperación De datos"/>
    <s v="08/02/2024 19:18:21"/>
    <s v="08/02/2024 19:22:39"/>
    <x v="0"/>
    <s v="TI"/>
    <m/>
    <s v="08/02/2024 20:07:11"/>
    <s v="08/02/2024 23:50:00"/>
    <s v="PREVENTIVO: NO_x000a_CODIGO DE SERVICIO:-_x000a_DIRECCION:-_x000a_QUIEN REPORTA: Axel Andrade Llano  / +56 9 5639 8654_x000a_CONTACTO EN TERRENO:-_x000a_PROBLEMA:-_x000a__x000a_REQUERIMIENTO:_x000a_Favor crear El folio de requerimiento y asignar asignado a la bandeja TELEFONICA GLOBAL TECNOLOGY S.A. A"/>
    <s v="FASE RESOLUCIÓN Y RECUPERACIÓN_x000a__x000a_Se efectúa contacto con cliente: N/A_x000a__x000a_Teléfono de contacto: N/A_x000a__x000a_Acciones realizadas: se restauran carpeta de servidor ftpfrusan y se dejan en disco E._x000a__x000a_Solución paliativa o definitiva: definitiva_x000a__x000a_Acciones de Mejora, Reco"/>
    <d v="1899-12-30T00:22:42"/>
    <d v="1899-12-30T00:48:50"/>
    <d v="1899-12-30T00:26:08"/>
    <s v=""/>
    <x v="1"/>
  </r>
  <r>
    <s v="INC000002604286"/>
    <s v="HOSTING VIRTUAL"/>
    <x v="3"/>
    <s v="GESTION HD"/>
    <s v="DEIBY Y SANTOYO MONTEROLA"/>
    <s v="frp_disilv"/>
    <s v="4-Menor/Localizado"/>
    <s v="4-Baja"/>
    <s v="Baja"/>
    <s v="Requerimiento de Cliente"/>
    <s v="TELEFONICA GLOBAL TECHNOLOGY S.A.AGENCIA EN CHILE"/>
    <s v="REQ | Problema al respaldar maquina virtual vmmeru-xi-Hy3Y"/>
    <s v="08/02/2024 20:58:21"/>
    <s v="08/02/2024 21:01:00"/>
    <x v="0"/>
    <s v="CDP ANTIGUO 1"/>
    <s v="CDP ANTIGUO 2"/>
    <s v="12/02/2024 10:02:36"/>
    <s v="12/02/2024 23:50:00"/>
    <s v="Junto con saludar, solicito de vuestro apoyo para crear ticket como Requerimiento y en estado PENDIENTE._x000a_ _x000a_Bandeja TELEFONICA GLOBAL TECNOLOGY S.A. AGENCIA EN CHILE -&gt; CLOUD -&gt;  PREFERENTEMENTE DEJAR EN  “VDC”_x000a_ _x000a_A nombre de: Deiby Santoyo_x000a_ _x000a_ESTADO: PENDI"/>
    <s v="FASE RESOLUCIÓN Y RECUPERACIÓN_x000a__x000a_Se efectúa contacto con cliente: N/A_x000a__x000a_Teléfono de contacto:N/A_x000a__x000a_Acciones realizadas: Se realiza renovacion de certificados del vcenter y el host mismo quedo operativo._x000a__x000a_Solución paliativa o definitiva:N/A_x000a__x000a_Acciones de Mejo"/>
    <d v="1900-01-02T12:56:14"/>
    <d v="1900-01-02T13:04:15"/>
    <d v="1899-12-30T00:08:01"/>
    <s v=""/>
    <x v="1"/>
  </r>
  <r>
    <s v="INC000002604329"/>
    <s v="RED INTERNA"/>
    <x v="2"/>
    <s v="APQ ACCESOS"/>
    <s v="YORDI M HURTADO ARAYA"/>
    <s v="tct_yorhua"/>
    <s v="4-Menor/Localizado"/>
    <s v="4-Baja"/>
    <s v="Baja"/>
    <s v="Requerimiento de Cliente"/>
    <s v="TELEFONICA CYBERSECURITY TECH CHILE SPA"/>
    <s v="RONDA TOMA DE TEMPERATURAS SALAS TIC 16:30"/>
    <s v="08/02/2024 16:11:01"/>
    <s v="08/02/2024 16:11:50"/>
    <x v="0"/>
    <s v="CDP ANTIGUO 1"/>
    <s v="CDP ANTIGUO 2"/>
    <s v="08/02/2024 16:26:39"/>
    <s v="08/02/2024 23:50:00"/>
    <s v="RONDA TOMA DE TEMPERATURAS SALAS TIC 16:30"/>
    <s v="RONDA REALIZADA"/>
    <d v="1899-12-30T00:00:00"/>
    <d v="1899-12-30T00:15:38"/>
    <d v="1899-12-30T00:15:38"/>
    <s v=""/>
    <x v="1"/>
  </r>
  <r>
    <s v="INC000002604425"/>
    <s v="HOUSING"/>
    <x v="14"/>
    <s v="BELIEVE"/>
    <s v="YORDI M HURTADO ARAYA"/>
    <s v="frp_dvilca"/>
    <s v="3-Moderado/Limitado"/>
    <s v="3-Medio"/>
    <s v="Media"/>
    <s v="Requerimiento de Cliente"/>
    <s v="TELEFONICA EMPRESAS DE CHILE SA"/>
    <s v="GESTION DATACENTER/ ACCESOS /Sigdo koppers"/>
    <s v="08/02/2024 17:41:20"/>
    <s v="08/02/2024 17:45:03"/>
    <x v="0"/>
    <s v="COMUNICACIONES"/>
    <s v="VPN IP - MPLS"/>
    <s v="08/02/2024 17:56:00"/>
    <s v="08/02/2024 23:50:00"/>
    <s v="EMPRESA:Sigdo koppers_x000a_CÓDIGO DE SERVICIO: _x000a_DIRECCIÓN:Calle San Martin #50, Santiago Centro, Santiago_x000a_NOMBRE DE QUIEN REPORTA:Eduardo Góngora_x000a_TELÉFONO DE QUIEN REPORTA:56971637591_x000a_NOMBRE DE CONTACTO EN TERRENO: _x000a_PROBLEMA:_x000a_RMA FAZ SK _x000a_EQUIPOS ENERGIZADO/RE"/>
    <s v="ACCESOS AUTORIZADOS"/>
    <d v="1899-12-30T00:08:15"/>
    <d v="1899-12-30T00:14:40"/>
    <d v="1899-12-30T00:06:25"/>
    <s v=""/>
    <x v="1"/>
  </r>
  <r>
    <s v="INC000002604455"/>
    <s v="INFRAESTRUCTURA DC"/>
    <x v="2"/>
    <s v="APQ ACCESOS"/>
    <s v="FRANCISCO J FELIU ABARCA"/>
    <s v="tct_frafea"/>
    <s v="4-Menor/Localizado"/>
    <s v="4-Baja"/>
    <s v="Baja"/>
    <s v="Requerimiento de Red"/>
    <s v="TELEFONICA CYBERSECURITY TECH CHILE SPA"/>
    <s v="TICKET DIARIO PARA RONDAS PREVENTIVAS Y TOMA DE TEMPERATURAS EN SALAS TIC"/>
    <s v="08/02/2024 20:41:18"/>
    <s v="08/02/2024 20:44:50"/>
    <x v="0"/>
    <s v="TI"/>
    <s v="CLIMA"/>
    <s v="09/02/2024 7:17:12"/>
    <s v="09/02/2024 23:50:00"/>
    <s v="PREVENTIVO: SI_x000a_CODIGO DE SERVICIO: N/A_x000a_DIRECCION:  SAN MARTIN 50_x000a_QUIEN REPORTA: FRANCISCO FELIU_x000a_CONTACTO EN TERRENO: FRANCISCO FELIU_x000a_PROBLEMA: N/A_x000a_REQUERIMIENTO: TICKET DIARIO PARA RONDAS PREVENTIVAS Y TOMA DE TEMPERATURAS EN SALAS TIC"/>
    <s v="Fase de resolución y recuperación: INFORMACION 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x v="0"/>
  </r>
  <r>
    <s v="INC000002604480"/>
    <s v="HOUSING"/>
    <x v="2"/>
    <s v="APQ ACCESOS"/>
    <s v="FRANCISCO J FELIU ABARCA"/>
    <s v="tct_frafea"/>
    <s v="4-Menor/Localizado"/>
    <s v="4-Baja"/>
    <s v="Baja"/>
    <s v="Requerimiento de Red"/>
    <s v="TELEFONICA CYBERSECURITY TECH CHILE SPA"/>
    <s v="TICKET SUPERVISION INC000002604811 CLIENTE FASA"/>
    <s v="08/02/2024 22:08:56"/>
    <s v="08/02/2024 22:11:32"/>
    <x v="0"/>
    <s v="HARDWARE"/>
    <s v="DATACENTER"/>
    <s v="08/02/2024 23:54:29"/>
    <s v="09/02/2024 23:50:00"/>
    <s v="PREVENTIVO: NO_x000a_CODIGO DE SERVICIO: N/A_x000a_DIRECCION:  SAN MARTIN 50_x000a_QUIEN REPORTA: FRANCISCO FELIU_x000a_CONTACTO EN TERRENO: FRANCISCO FELIU_x000a_PROBLEMA: N/A_x000a_REQUERIMIENTO: TICKET SUPERVISION INC000002604811 CLIENTE FASA"/>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s v=""/>
    <x v="0"/>
  </r>
  <r>
    <s v="INC000002604498"/>
    <s v="RED INTERNA"/>
    <x v="0"/>
    <s v="APQ ACCESOS"/>
    <s v="CARLOS F ARAYA RAMIREZ"/>
    <s v="tct_cararr"/>
    <s v="4-Menor/Localizado"/>
    <s v="4-Baja"/>
    <s v="Baja"/>
    <s v="Requerimiento de Red"/>
    <s v="TELEFONICA CYBERSECURITY TECH CHILE SPA"/>
    <s v="RONDA INSPECTIVA"/>
    <s v="09/02/2024 8:59:25"/>
    <s v="09/02/2024 9:00:12"/>
    <x v="0"/>
    <s v="CDP ANTIGUO 1"/>
    <s v="CDP ANTIGUO 2"/>
    <s v="09/02/2024 9:20:02"/>
    <s v="09/02/2024 23:50:00"/>
    <m/>
    <s v="ronda realizada"/>
    <d v="1899-12-30T00:00:00"/>
    <d v="1899-12-30T00:00:00"/>
    <d v="1899-12-30T00:00:00"/>
    <s v=""/>
    <x v="0"/>
  </r>
  <r>
    <s v="INC000002604519"/>
    <s v="TICKET-INTELIGENTE"/>
    <x v="6"/>
    <s v="GESTION TI"/>
    <s v="GIOVANNI D ROCCO VALENZUELA"/>
    <s v="USR_TSIGHT"/>
    <s v="1-Extenso/Generalizado"/>
    <s v="4-Baja"/>
    <s v="Baja"/>
    <s v="Incidente de Cliente"/>
    <s v="PRODINSA 2"/>
    <s v="prodin01 - apposv_vm TICKET AUTOMATICO"/>
    <s v="08/02/2024 17:36:36"/>
    <s v="08/02/2024 17:36:36"/>
    <x v="0"/>
    <s v="TRUESIGHT"/>
    <s v="TRUESIGHT"/>
    <s v="08/02/2024 18:47:44"/>
    <s v="08/02/2024 23:50:00"/>
    <s v="PREVENTIVO=SI_x000a_CODIGO DE SERVICIO=apposv_VM_x000a_DIRECCION=NULL_x000a_CIUDAD=NULL_x000a_COMUNA LOCAL=_x000a_REGION=NULL_x000a_QUIEN REPORTA=Ticket automático_x000a_CONTACTO EN TERRENO=_x000a_PROBLEMA=High RAM Usage Alert for Node PRODIN01 - apposv_VM_x000a_REQUERIMIENTO=_x000a_EQUIPOS ENERGIZADO O REINICIAD"/>
    <s v="Se realiza limpieza de memoria quedando equipo estabilizado con alarma liberada"/>
    <d v="1899-12-30T01:10:22"/>
    <d v="1899-12-30T01:11:08"/>
    <d v="1899-12-30T00:00:46"/>
    <s v="Cumplido"/>
    <x v="0"/>
  </r>
  <r>
    <s v="INC000002604570"/>
    <s v="HOUSING"/>
    <x v="14"/>
    <s v="BELIEVE"/>
    <s v="YORDI M HURTADO ARAYA"/>
    <s v="frp_jolsso"/>
    <s v="3-Moderado/Limitado"/>
    <s v="3-Medio"/>
    <s v="Media"/>
    <s v="Requerimiento de Cliente"/>
    <s v="COCA COLA EMBONOR S A"/>
    <s v="GESTION DATACENTER/ ACCESOS /COCA COLA EMBONOR S A"/>
    <s v="08/02/2024 18:30:14"/>
    <s v="08/02/2024 18:31:31"/>
    <x v="0"/>
    <s v="COMUNICACIONES"/>
    <s v="VPN IP - MPLS"/>
    <s v="08/02/2024 18:53:07"/>
    <s v="08/02/2024 23:50:00"/>
    <s v="EMPRESA:COCA COLA EMBONOR S A_x000a_CÓDIGO DE SERVICIO: _x000a_DIRECCIÓN: Calle San Martin #50, Santiago Centro, Santiago_x000a_NOMBRE DE QUIEN REPORTA:Alvaro Tobar_x000a_TELÉFONO DE QUIEN REPORTA: 995487433_x000a_NOMBRE DE CONTACTO EN TERRENO: _x000a_REQUERIMIENTO: contruccion f.o_x000a_EQUIPOS"/>
    <s v="ACCESOS AUTORIZADOS"/>
    <d v="1899-12-30T00:06:08"/>
    <d v="1899-12-30T00:22:53"/>
    <d v="1899-12-30T00:16:45"/>
    <s v=""/>
    <x v="1"/>
  </r>
  <r>
    <s v="INC000002604605"/>
    <s v="HOUSING"/>
    <x v="11"/>
    <s v="APQ ACCESOS"/>
    <s v="LUIS O MORALES ARENAS"/>
    <s v="tct_luimoa"/>
    <s v="4-Menor/Localizado"/>
    <s v="4-Baja"/>
    <s v="Baja"/>
    <s v="Requerimiento de Cliente"/>
    <s v="TELEFONICA EMPRESAS DE CHILE SA"/>
    <s v="SE GENERA TICKET DE SUPERVISOR PARA CLIENTE DXC"/>
    <s v="08/02/2024 17:53:07"/>
    <s v="08/02/2024 18:02:55"/>
    <x v="0"/>
    <s v="CDP ANTIGUO 1"/>
    <s v="CDP ANTIGUO 2"/>
    <s v="08/02/2024 18:09:44"/>
    <s v="08/02/2024 23:50:00"/>
    <s v="Estimados:_x0009_Inicia Supervisión _x000a__x0009__x000a_Cliente:_x0009_DXC_x000a_Proveedor:_x0009_Personal de planta DXC_x000a_Tipo Requerimiento:_x0009_TRABAJO CON CRQ_x000a_N° Ticket Acceso:_x0009_PERSONAL DE PLANTA DXC_x000a_N° CRQ:_x0009_81745_x000a_Estado CRQ:_x0009_APROBADO_x000a_TKT:_x0009_TKT-006052_x000a_Actividad a realizar:_x0009_Levantamiento Puertos Ca"/>
    <s v="SUPERVICION CRQ/OK"/>
    <d v="1899-12-30T00:06:49"/>
    <d v="1899-12-30T00:16:37"/>
    <d v="1899-12-30T00:09:48"/>
    <s v=""/>
    <x v="1"/>
  </r>
  <r>
    <s v="INC000002604616"/>
    <s v="HOSTING VIRTUAL"/>
    <x v="6"/>
    <s v="SISTEMA OPERATIVO MICROSOFT"/>
    <s v="JAVIER CUEVAS"/>
    <s v="tct_jacuev"/>
    <s v="4-Menor/Localizado"/>
    <s v="4-Baja"/>
    <s v="Baja"/>
    <s v="Requerimiento de Cliente"/>
    <s v="TELEFONICA GLOBAL TECHNOLOGY S.A.AGENCIA EN CHILE"/>
    <s v="REUNIÓN COORDINACIÓN"/>
    <s v="08/02/2024 18:25:17"/>
    <s v="08/02/2024 18:26:02"/>
    <x v="0"/>
    <s v="TI"/>
    <s v="SISTEMAS OPERATIVOS"/>
    <s v="08/02/2024 18:26:35"/>
    <s v="08/02/2024 23:50:00"/>
    <s v="Folio generado automáticamente para atender requerimiento del cliente. La solicitud fue realizada directamente al área resolutoria sin pasar por el flujo de mesa de ayuda"/>
    <s v="ok"/>
    <d v="1899-12-30T00:00:00"/>
    <d v="1899-12-30T00:01:18"/>
    <d v="1899-12-30T00:01:18"/>
    <s v=""/>
    <x v="1"/>
  </r>
  <r>
    <s v="INC000002604618"/>
    <s v="HOSTING VIRTUAL"/>
    <x v="1"/>
    <s v="SISTEMA OPERATIVO MICROSOFT"/>
    <s v="JAVIER CUEVAS"/>
    <s v="tct_jacuev"/>
    <s v="4-Menor/Localizado"/>
    <s v="4-Baja"/>
    <s v="Baja"/>
    <s v="Requerimiento de Cliente"/>
    <s v="TELEFONICA GLOBAL TECHNOLOGY S.A.AGENCIA EN CHILE"/>
    <s v="Building Blocks: Licencias Micro"/>
    <s v="08/02/2024 18:27:13"/>
    <s v="08/02/2024 18:27:44"/>
    <x v="0"/>
    <s v="TI"/>
    <s v="SISTEMAS OPERATIVOS"/>
    <s v="08/02/2024 18:28:17"/>
    <s v="08/02/2024 23:50:00"/>
    <s v="Folio generado automáticamente para atender requerimiento del cliente. La solicitud fue realizada directamente al área resolutoria sin pasar por el flujo de mesa de ayuda"/>
    <s v="RUNION CORDINACION"/>
    <d v="1899-12-30T00:00:00"/>
    <d v="1899-12-30T00:01:04"/>
    <d v="1899-12-30T00:01:04"/>
    <s v=""/>
    <x v="1"/>
  </r>
  <r>
    <s v="INC000002604620"/>
    <s v="HOSTING VIRTUAL"/>
    <x v="6"/>
    <s v="SISTEMA OPERATIVO MICROSOFT"/>
    <s v="JAVIER CUEVAS"/>
    <s v="tct_jacuev"/>
    <s v="4-Menor/Localizado"/>
    <s v="4-Baja"/>
    <s v="Baja"/>
    <s v="Requerimiento de Cliente"/>
    <s v="TELEFONICA GLOBAL TECHNOLOGY S.A.AGENCIA EN CHILE"/>
    <s v="GESTION AV IPCHILE"/>
    <s v="08/02/2024 18:28:29"/>
    <s v="08/02/2024 18:29:07"/>
    <x v="0"/>
    <s v="TI"/>
    <s v="SISTEMAS OPERATIVOS"/>
    <s v="08/02/2024 18:30:43"/>
    <s v="08/02/2024 23:50:00"/>
    <s v="Folio generado automáticamente para atender requerimiento del cliente. La solicitud fue realizada directamente al área resolutoria sin pasar por el flujo de mesa de ayuda"/>
    <s v="OK"/>
    <d v="1899-12-30T00:00:00"/>
    <d v="1899-12-30T00:02:14"/>
    <d v="1899-12-30T00:02:14"/>
    <s v=""/>
    <x v="1"/>
  </r>
  <r>
    <s v="INC000002604621"/>
    <s v="HOSTING VIRTUAL"/>
    <x v="6"/>
    <s v="SISTEMA OPERATIVO MICROSOFT"/>
    <s v="JAVIER CUEVAS"/>
    <s v="tct_jacuev"/>
    <s v="4-Menor/Localizado"/>
    <s v="4-Baja"/>
    <s v="Baja"/>
    <s v="Requerimiento de Cliente"/>
    <s v="TELEFONICA GLOBAL TECHNOLOGY S.A.AGENCIA EN CHILE"/>
    <s v="GESTION AV CONSOLAS"/>
    <s v="08/02/2024 18:29:16"/>
    <s v="08/02/2024 18:29:42"/>
    <x v="0"/>
    <s v="TI"/>
    <s v="SISTEMAS OPERATIVOS"/>
    <s v="08/02/2024 18:30:12"/>
    <s v="08/02/2024 23:50:00"/>
    <s v="Folio generado automáticamente para atender requerimiento del cliente. La solicitud fue realizada directamente al área resolutoria sin pasar por el flujo de mesa de ayuda"/>
    <s v="OK"/>
    <d v="1899-12-30T00:00:00"/>
    <d v="1899-12-30T00:00:56"/>
    <d v="1899-12-30T00:00:56"/>
    <s v=""/>
    <x v="1"/>
  </r>
  <r>
    <s v="INC000002604623"/>
    <s v="HOSTING VIRTUAL"/>
    <x v="6"/>
    <s v="SISTEMA OPERATIVO MICROSOFT"/>
    <s v="JAVIER CUEVAS"/>
    <s v="tct_jacuev"/>
    <s v="4-Menor/Localizado"/>
    <s v="4-Baja"/>
    <s v="Baja"/>
    <s v="Requerimiento de Cliente"/>
    <s v="TELEFONICA GLOBAL TECHNOLOGY S.A.AGENCIA EN CHILE"/>
    <s v="GESTION PARQUE ADMINISTRADO"/>
    <s v="08/02/2024 18:31:15"/>
    <s v="08/02/2024 18:31:52"/>
    <x v="0"/>
    <s v="TI"/>
    <s v="SISTEMAS OPERATIVOS"/>
    <s v="08/02/2024 18:33:23"/>
    <s v="08/02/2024 23:50:00"/>
    <s v="Folio generado automáticamente para atender requerimiento del cliente. La solicitud fue realizada directamente al área resolutoria sin pasar por el flujo de mesa de ayuda"/>
    <s v="ENTREGADO A EDUARDO"/>
    <d v="1899-12-30T00:00:00"/>
    <d v="1899-12-30T00:02:08"/>
    <d v="1899-12-30T00:02:08"/>
    <s v=""/>
    <x v="1"/>
  </r>
  <r>
    <s v="INC000002604625"/>
    <s v="HOSTING VIRTUAL"/>
    <x v="6"/>
    <s v="SISTEMA OPERATIVO MICROSOFT"/>
    <s v="JAVIER CUEVAS"/>
    <s v="tct_jacuev"/>
    <s v="4-Menor/Localizado"/>
    <s v="4-Baja"/>
    <s v="Baja"/>
    <s v="Requerimiento de Cliente"/>
    <s v="TELEFONICA GLOBAL TECHNOLOGY S.A.AGENCIA EN CHILE"/>
    <s v="ACTUALZIACIÓN DE SERVICIOS MICROSOFT"/>
    <s v="08/02/2024 18:32:23"/>
    <s v="08/02/2024 18:32:51"/>
    <x v="0"/>
    <s v="TI"/>
    <s v="SISTEMAS OPERATIVOS"/>
    <s v="08/02/2024 18:34:22"/>
    <s v="08/02/2024 23:50:00"/>
    <s v="Folio generado automáticamente para atender requerimiento del cliente. La solicitud fue realizada directamente al área resolutoria sin pasar por el flujo de mesa de ayuda"/>
    <s v="ENTRREGADO"/>
    <d v="1899-12-30T00:00:00"/>
    <d v="1899-12-30T00:01:59"/>
    <d v="1899-12-30T00:01:59"/>
    <s v=""/>
    <x v="1"/>
  </r>
  <r>
    <s v="INC000002604627"/>
    <s v="HOSTING VIRTUAL"/>
    <x v="6"/>
    <s v="SISTEMA OPERATIVO MICROSOFT"/>
    <s v="JAVIER CUEVAS"/>
    <s v="tct_jacuev"/>
    <s v="4-Menor/Localizado"/>
    <s v="4-Baja"/>
    <s v="Baja"/>
    <s v="Requerimiento de Cliente"/>
    <s v="TELEFONICA GLOBAL TECHNOLOGY S.A.AGENCIA EN CHILE"/>
    <s v="NOTIFICACIÓN PREVIA: Lanzamiento de actualización de seguridad de Microsoft"/>
    <s v="08/02/2024 18:35:29"/>
    <s v="08/02/2024 18:35:59"/>
    <x v="0"/>
    <s v="TI"/>
    <s v="SISTEMAS OPERATIVOS"/>
    <s v="08/02/2024 18:36:22"/>
    <s v="08/02/2024 23:50:00"/>
    <s v="Folio generado automáticamente para atender requerimiento del cliente. La solicitud fue realizada directamente al área resolutoria sin pasar por el flujo de mesa de ayuda"/>
    <s v="NOTIFICACIÓN PREVIA: Lanzamiento de actualización de seguridad de Microsoft"/>
    <d v="1899-12-30T00:00:00"/>
    <d v="1899-12-30T00:00:53"/>
    <d v="1899-12-30T00:00:53"/>
    <s v=""/>
    <x v="1"/>
  </r>
  <r>
    <s v="INC000002604633"/>
    <s v="SAP"/>
    <x v="9"/>
    <s v="GESTION HD"/>
    <s v="FREDDY O CORTES DIAZ"/>
    <s v="frp_fpetro"/>
    <s v="3-Moderado/Limitado"/>
    <s v="3-Medio"/>
    <s v="Media"/>
    <s v="Requerimiento de Cliente"/>
    <s v="BLUMAR S.A."/>
    <s v="HD/_x000a_RV: desbloquear usuario de base de datos Hana PRD"/>
    <s v="08/02/2024 19:12:07"/>
    <s v="08/02/2024 19:14:13"/>
    <x v="0"/>
    <s v="TI"/>
    <s v="APLICATIVOS"/>
    <s v="09/02/2024 9:49:01"/>
    <s v="09/02/2024 23:50:00"/>
    <s v="PREVENTIVO: NO_x000a_CODIGO DE SERVICIO:_x000a_DIRECCION:_x000a_QUIEN REPORTA:Cristian.neira+564122649464_x000a_ _x000a_CONTACTO EN TERRENO: Cristian.neira+564122649464_x000a__x000a_PROBLEMA:_x000a_REQUERIMIENTO:Estimados, buenas tardes._x000a_Favor desbloquear usuario de base de datos Hana PRD._x000a_Usuario: bl"/>
    <s v="Se realiza con éxito desbloqueo de usuario. Se conversa con cliente para que valide acceso e informa que acceso opera correctamente"/>
    <d v="1899-12-30T12:06:01"/>
    <d v="1899-12-30T14:36:54"/>
    <d v="1899-12-30T02:30:53"/>
    <s v=""/>
    <x v="1"/>
  </r>
  <r>
    <s v="INC000002604636"/>
    <s v="BACKUP ON DEMAND"/>
    <x v="17"/>
    <s v="BACK UP DATA CENTER (BACKUP ON DEMAND)"/>
    <s v="AXEL ANDRADE"/>
    <s v="tct_axandr"/>
    <s v="4-Menor/Localizado"/>
    <s v="4-Baja"/>
    <s v="Baja"/>
    <s v="Requerimiento de Cliente"/>
    <s v="TELEFONICA GLOBAL TECHNOLOGY S.A.AGENCIA EN CHILE"/>
    <s v="recopilación y redaccion de informes mensuales"/>
    <s v="08/02/2024 19:17:09"/>
    <s v="08/02/2024 19:44:05"/>
    <x v="0"/>
    <s v="TI"/>
    <s v="ALMACENAMIENTO y RESPALDO"/>
    <s v="08/02/2024 19:44:05"/>
    <s v="08/02/2024 23:50:00"/>
    <s v="recopilación y redaccion de informes mensuales"/>
    <m/>
    <d v="1899-12-30T00:00:00"/>
    <d v="1899-12-30T00:26:56"/>
    <d v="1899-12-30T00:26:56"/>
    <s v=""/>
    <x v="1"/>
  </r>
  <r>
    <s v="INC000002604661"/>
    <s v="SAP"/>
    <x v="9"/>
    <s v="CLOUD SAP HANA"/>
    <s v="NICOLAS A SAAVEDRA EGUILUZ"/>
    <s v="tct_nsaave"/>
    <s v="4-Menor/Localizado"/>
    <s v="4-Baja"/>
    <s v="Baja"/>
    <s v="Requerimiento de Cliente"/>
    <s v="TELEFONICA EMPRESAS DE CHILE SA"/>
    <s v="Checklist Diario Clientes 09.02.24"/>
    <s v="09/02/2024 7:10:32"/>
    <s v="09/02/2024 7:11:54"/>
    <x v="0"/>
    <s v="Service"/>
    <s v="Internal"/>
    <s v="09/02/2024 7:12:17"/>
    <s v="09/02/2024 23:50:00"/>
    <s v="Se realiza Checklist Diario de los clientes; _x000a_HDC_x000a_NUTRISCO"/>
    <s v="Se realiza Checklist Diario de los clientes; _x000a_HDC_x000a_NUTRISCO"/>
    <d v="1899-12-30T00:00:00"/>
    <d v="1899-12-30T00:01:45"/>
    <d v="1899-12-30T00:01:45"/>
    <s v=""/>
    <x v="1"/>
  </r>
  <r>
    <s v="INC000002604706"/>
    <s v="TICKET-INTELIGENTE"/>
    <x v="7"/>
    <s v="GESTION TI"/>
    <s v="SEBASTIAN I ACUÑA GUZMAN"/>
    <s v="USR_TSIGHT"/>
    <s v="1-Extenso/Generalizado"/>
    <s v="4-Baja"/>
    <s v="Baja"/>
    <s v="Incidente de Cliente"/>
    <s v="FUNDACION INSTITUTO PROFESIONAL DUOC UC"/>
    <s v="fiprdu01- qa_services_01 TICKET AUTOMATICO"/>
    <s v="08/02/2024 18:51:59"/>
    <s v="08/02/2024 18:51:59"/>
    <x v="0"/>
    <s v="TI"/>
    <s v="SISTEMAS OPERATIVOS"/>
    <s v="09/02/2024 2:10:23"/>
    <s v="09/02/2024 23:50:00"/>
    <s v="PREVENTIVO=SI_x000a_CODIGO DE SERVICIO=qa_services_01_x000a_DIRECCION=NULL_x000a_CIUDAD=NULL_x000a_COMUNA LOCAL=_x000a_REGION=NULL_x000a_QUIEN REPORTA=Ticket automático_x000a_CONTACTO EN TERRENO=_x000a_PROBLEMA=High RAM Usage Alert for Node FIPRDU01- qa_services_01_x000a_REQUERIMIENTO=_x000a_EQUIPOS ENERGIZADO O"/>
    <s v="Se revisa el servidor alarmado, encontrando que el alto consumo de memoria corresponde a procesos mysql y mtdd._x000a__x000a_No se ven problemas de rendimiento en el servidor."/>
    <d v="1899-12-30T07:15:36"/>
    <d v="1899-12-30T07:18:24"/>
    <d v="1899-12-30T00:02:48"/>
    <s v="Cumplido"/>
    <x v="0"/>
  </r>
  <r>
    <s v="INC000002604724"/>
    <s v="HOUSING"/>
    <x v="8"/>
    <s v="BELIEVE"/>
    <s v="JAIRO A SALINAS GARAY"/>
    <s v="frp_jolsso"/>
    <s v="3-Moderado/Limitado"/>
    <s v="3-Medio"/>
    <s v="Media"/>
    <s v="Requerimiento de Cliente"/>
    <s v="TELEFONICA EMPRESAS DE CHILE SA"/>
    <s v="GESTION DATACENTER/ ACCESOS /TELEFONICA EMPRESAS DE CHILE SA"/>
    <s v="08/02/2024 19:25:03"/>
    <s v="08/02/2024 19:26:22"/>
    <x v="0"/>
    <s v="COMUNICACIONES"/>
    <s v="VPN IP - MPLS"/>
    <s v="09/02/2024 5:04:59"/>
    <s v="09/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Incidente en pr"/>
    <s v="ACCESOS RECHAZADOS."/>
    <d v="1899-12-30T07:05:41"/>
    <d v="1899-12-30T09:39:56"/>
    <d v="1899-12-30T02:34:15"/>
    <s v=""/>
    <x v="1"/>
  </r>
  <r>
    <s v="INC000002604811"/>
    <s v="HOUSING"/>
    <x v="14"/>
    <s v="BELIEVE"/>
    <s v="FRANCISCO J FELIU ABARCA"/>
    <s v="frp_jolsso"/>
    <s v="3-Moderado/Limitado"/>
    <s v="3-Medio"/>
    <s v="Media"/>
    <s v="Requerimiento de Cliente"/>
    <s v="FARMACIA AHUMADA S.A."/>
    <s v="GESTION DATACENTER/ ACCESOS /FARMACIA AHUMADA S.A."/>
    <s v="08/02/2024 21:14:43"/>
    <s v="08/02/2024 21:16:04"/>
    <x v="0"/>
    <s v="HARDWARE"/>
    <s v="DATACENTER"/>
    <s v="08/02/2024 21:22:40"/>
    <s v="08/02/2024 23:50:00"/>
    <s v="EMPRESA:FARMACIA AHUMADA S.A._x000a_CÓDIGO DE SERVICIO: _x000a_DIRECCIÓN: Calle San Martin #50, Santiago Centro, Santiago_x000a_NOMBRE DE QUIEN REPORTA:Farmacias Ahumada / EYC_x000a_TELÉFONO DE QUIEN REPORTA: 569 42495256_x000a_NOMBRE DE CONTACTO EN TERRENO: _x000a_REQUERIMIENTO: Inspecc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3:36"/>
    <d v="1899-12-30T00:07:57"/>
    <d v="1899-12-30T00:04:21"/>
    <s v=""/>
    <x v="1"/>
  </r>
  <r>
    <s v="INC000002604873"/>
    <s v="HOUSING"/>
    <x v="8"/>
    <s v="BELIEVE"/>
    <s v="JAIRO A SALINAS GARAY"/>
    <s v="frp_jolsso"/>
    <s v="3-Moderado/Limitado"/>
    <s v="3-Medio"/>
    <s v="Media"/>
    <s v="Requerimiento de Cliente"/>
    <s v="TELEFONICA EMPRESAS DE CHILE SA"/>
    <s v="GESTION DATACENTER/ ACCESOS /TELEFONICA EMPRESAS DE CHILE SA"/>
    <s v="08/02/2024 22:40:36"/>
    <s v="08/02/2024 22:42:55"/>
    <x v="0"/>
    <s v="COMUNICACIONES"/>
    <s v="VPN IP - MPLS"/>
    <s v="08/02/2024 22:46:58"/>
    <s v="08/02/2024 23:50:00"/>
    <s v="EMPRESA:TELEFONICA EMPRESAS DE CHILE SA_x000a_CÓDIGO DE SERVICIO: _x000a_DIRECCIÓN: AV. Presidente Prieto #226, Paine, Santiago_x000a_NOMBRE DE QUIEN REPORTA:Leonardo Vilches_x000a_TELÉFONO DE QUIEN REPORTA: 987685102_x000a_NOMBRE DE CONTACTO EN TERRENO: _x000a_REQUERIMIENTO: &quot;Cambio de di"/>
    <s v="ACCESOS AUTORIZADOS."/>
    <d v="1899-12-30T00:00:00"/>
    <d v="1899-12-30T00:06:22"/>
    <d v="1899-12-30T00:06:22"/>
    <s v=""/>
    <x v="1"/>
  </r>
  <r>
    <s v="INC000002605008"/>
    <s v="HOUSING"/>
    <x v="2"/>
    <s v="APQ ACCESOS"/>
    <s v="FRANCISCO J FELIU ABARCA"/>
    <s v="tct_frafea"/>
    <s v="4-Menor/Localizado"/>
    <s v="4-Baja"/>
    <s v="Baja"/>
    <s v="Requerimiento de Red"/>
    <s v="TELEFONICA CYBERSECURITY TECH CHILE SPA"/>
    <s v="TOMA DE ALARMAS CLIENTE EN SALAS TIC"/>
    <s v="09/02/2024 2:01:22"/>
    <s v="09/02/2024 2:04:03"/>
    <x v="0"/>
    <s v="TI"/>
    <s v="INFRAESTRUCTURA"/>
    <s v="09/02/2024 3:39:50"/>
    <s v="09/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s v=""/>
    <x v="0"/>
  </r>
  <r>
    <s v="INC000002605021"/>
    <s v="HOUSING"/>
    <x v="11"/>
    <s v="APQ ACCESOS"/>
    <s v="JAIRO A SALINAS GARAY"/>
    <s v="tct_jsalin"/>
    <s v="3-Moderado/Limitado"/>
    <s v="3-Medio"/>
    <s v="Media"/>
    <s v="Requerimiento de Cliente"/>
    <s v="TELEFONICA EMPRESAS DE CHILE SA"/>
    <s v="INCIDENTE / Cambio de discos con falla  en servidor de Desarrollo RBC / DXC-RBC"/>
    <s v="09/02/2024 7:23:19"/>
    <s v="09/02/2024 7:24:40"/>
    <x v="0"/>
    <s v="CDP ANTIGUO 1"/>
    <s v="CDP ANTIGUO 2"/>
    <s v="09/02/2024 7:24:40"/>
    <s v="09/02/2024 23:50:00"/>
    <s v="INCIDENTE / Cambio de discos con falla  en servidor de Desarrollo RBC / DXC-RBC"/>
    <s v="SUPERVISION CRQ/OK."/>
    <d v="1899-12-30T00:00:00"/>
    <d v="1899-12-30T00:01:21"/>
    <d v="1899-12-30T00:01:21"/>
    <s v=""/>
    <x v="1"/>
  </r>
  <r>
    <s v="INC000002605022"/>
    <s v="HOUSING"/>
    <x v="11"/>
    <s v="APQ ACCESOS"/>
    <s v="JAIRO A SALINAS GARAY"/>
    <s v="tct_jsalin"/>
    <s v="3-Moderado/Limitado"/>
    <s v="3-Medio"/>
    <s v="Media"/>
    <s v="Requerimiento de Cliente"/>
    <s v="TELEFONICA EMPRESAS DE CHILE SA"/>
    <s v="CONEXION DE FO"/>
    <s v="09/02/2024 7:24:47"/>
    <s v="09/02/2024 7:26:06"/>
    <x v="0"/>
    <s v="CDP ANTIGUO 1"/>
    <s v="CDP ANTIGUO 2"/>
    <s v="09/02/2024 7:26:06"/>
    <s v="09/02/2024 23:50:00"/>
    <s v="CONEXION DE FO"/>
    <s v="SUPERVISION OK."/>
    <d v="1899-12-30T00:00:00"/>
    <d v="1899-12-30T00:01:19"/>
    <d v="1899-12-30T00:01:19"/>
    <s v=""/>
    <x v="1"/>
  </r>
  <r>
    <s v="INC000002605024"/>
    <s v="HOUSING"/>
    <x v="11"/>
    <s v="APQ ACCESOS"/>
    <s v="JAIRO A SALINAS GARAY"/>
    <s v="tct_jsalin"/>
    <s v="3-Moderado/Limitado"/>
    <s v="3-Medio"/>
    <s v="Media"/>
    <s v="Requerimiento de Cliente"/>
    <s v="TELEFONICA EMPRESAS DE CHILE SA"/>
    <s v="RONDA Y REVISION DE SALAS TECNICAS"/>
    <s v="09/02/2024 7:26:31"/>
    <s v="09/02/2024 7:27:53"/>
    <x v="0"/>
    <s v="CDP ANTIGUO 1"/>
    <s v="CDP ANTIGUO 2"/>
    <s v="09/02/2024 7:27:53"/>
    <s v="09/02/2024 23:50:00"/>
    <s v="RONDA Y REVISION DE SALAS TECNICAS"/>
    <s v="RONDA REALIZADA."/>
    <d v="1899-12-30T00:00:00"/>
    <d v="1899-12-30T00:01:22"/>
    <d v="1899-12-30T00:01:22"/>
    <s v=""/>
    <x v="1"/>
  </r>
  <r>
    <s v="INC000002605025"/>
    <s v="HOUSING"/>
    <x v="11"/>
    <s v="APQ ACCESOS"/>
    <s v="JAIRO A SALINAS GARAY"/>
    <s v="tct_jsalin"/>
    <s v="3-Moderado/Limitado"/>
    <s v="3-Medio"/>
    <s v="Media"/>
    <s v="Requerimiento de Cliente"/>
    <s v="TELEFONICA EMPRESAS DE CHILE SA"/>
    <s v="TOMA DE ALARMAS DE CLIENTE"/>
    <s v="09/02/2024 7:27:59"/>
    <s v="09/02/2024 7:29:06"/>
    <x v="0"/>
    <s v="CDP ANTIGUO 1"/>
    <s v="CDP ANTIGUO 2"/>
    <s v="09/02/2024 7:29:06"/>
    <s v="09/02/2024 23:50:00"/>
    <s v="TOMA DE ALARMAS DE CLIENTE"/>
    <s v="TOMA DE ALARMAS REALIZADA."/>
    <d v="1899-12-30T00:00:00"/>
    <d v="1899-12-30T00:01:07"/>
    <d v="1899-12-30T00:01:07"/>
    <s v=""/>
    <x v="1"/>
  </r>
  <r>
    <s v="INC000002605031"/>
    <s v="RED INTERNA"/>
    <x v="2"/>
    <s v="APQ ACCESOS"/>
    <s v="YORDI M HURTADO ARAYA"/>
    <s v="tct_yorhua"/>
    <s v="4-Menor/Localizado"/>
    <s v="4-Baja"/>
    <s v="Baja"/>
    <s v="Requerimiento de Cliente"/>
    <s v="TELEFONICA CYBERSECURITY TECH CHILE SPA"/>
    <s v="RONDA SALAS TIC POR ENTREGA DE TURNO"/>
    <s v="09/02/2024 8:21:04"/>
    <s v="09/02/2024 8:21:32"/>
    <x v="0"/>
    <s v="CDP ANTIGUO 1"/>
    <s v="CDP ANTIGUO 2"/>
    <s v="09/02/2024 8:35:24"/>
    <s v="09/02/2024 23:50:00"/>
    <s v="RONDA SALAS TIC POR ENTREGA DE TURNO"/>
    <s v="RONDA REALIZADA"/>
    <d v="1899-12-30T00:00:00"/>
    <d v="1899-12-30T00:14:20"/>
    <d v="1899-12-30T00:14:20"/>
    <s v=""/>
    <x v="1"/>
  </r>
  <r>
    <s v="INC000002605032"/>
    <s v="RED INTERNA"/>
    <x v="2"/>
    <s v="APQ ACCESOS"/>
    <s v="YORDI M HURTADO ARAYA"/>
    <s v="tct_yorhua"/>
    <s v="4-Menor/Localizado"/>
    <s v="4-Baja"/>
    <s v="Baja"/>
    <s v="Requerimiento de Cliente"/>
    <s v="TELEFONICA CYBERSECURITY TECH CHILE SPA"/>
    <s v="RONDA TOMA DE TEMPERATURAS SALAS TIC 08:30"/>
    <s v="09/02/2024 8:21:51"/>
    <s v="09/02/2024 8:22:17"/>
    <x v="0"/>
    <s v="CDP ANTIGUO 1"/>
    <s v="CDP ANTIGUO 2"/>
    <s v="09/02/2024 8:35:45"/>
    <s v="09/02/2024 23:50:00"/>
    <s v="RONDA TOMA DE TEMPERATURAS SALAS TIC 08:30"/>
    <s v="RONDA REALIZADA"/>
    <d v="1899-12-30T00:00:00"/>
    <d v="1899-12-30T00:13:54"/>
    <d v="1899-12-30T00:13:54"/>
    <s v=""/>
    <x v="1"/>
  </r>
  <r>
    <s v="INC000002605046"/>
    <s v="VPN IP - MPLS"/>
    <x v="3"/>
    <s v="GESTION HD"/>
    <s v="PABLO N OLIVA ALARCON"/>
    <s v="frp_pcamay"/>
    <s v="3-Moderado/Limitado"/>
    <s v="3-Medio"/>
    <s v="Media"/>
    <s v="Incidente de Cliente"/>
    <s v="SOC PUNTA DEL COBRE S A"/>
    <s v="HD/Problemas con VDC (URGENTE)"/>
    <s v="09/02/2024 9:18:39"/>
    <s v="09/02/2024 9:20:40"/>
    <x v="0"/>
    <s v="CDP ANTIGUO 1"/>
    <s v="CDP ANTIGUO 2"/>
    <s v="09/02/2024 12:22:08"/>
    <s v="09/02/2024 23:50:00"/>
    <s v="PREVENTIVO: NO_x000a_CODIGO DE SERVICIO:_x000a_DIRECCION:_x000a_QUIEN REPORTA:Eloy Castro Cifuentes +56 52 220 583_x000a_CONTACTO EN TERRENO:Eloy Castro Cifuentes +56 52 220 583_x000a_PROBLEMA:En estos momentos nos encontramos con problemas en VDC, a nivel de ping_x000a_hacia la IP llegamo"/>
    <s v="FASE RESOLUCIÓN Y RECUPERACIÓN_x000a__x000a_Se efectúa contacto con cliente: Eloy Castro_x000a__x000a_Teléfono de contacto: NA_x000a__x000a_Acciones realizadas: Se revisa platforma VDC, restaurando conexion de consola_x000a__x000a_Solución paliativa o definitiva: definitiva_x000a__x000a_Acciones de Mejora, Recome"/>
    <d v="1899-12-30T00:00:00"/>
    <d v="1899-12-30T03:03:29"/>
    <d v="1899-12-30T03:03:29"/>
    <s v="Cumplido"/>
    <x v="0"/>
  </r>
  <r>
    <s v="INC000002605051"/>
    <s v="VPN IP - MPLS"/>
    <x v="2"/>
    <s v="GESTION HD"/>
    <s v="YORDI M HURTADO ARAYA"/>
    <s v="frp_ybenit"/>
    <s v="4-Menor/Localizado"/>
    <s v="4-Baja"/>
    <s v="Baja"/>
    <s v="Requerimiento de Cliente"/>
    <s v="BANCO DEL ESTADO DE CHILE"/>
    <s v="HD/ CAMBIO DE MEDIOS MAGNETICOS"/>
    <s v="09/02/2024 9:51:00"/>
    <s v="09/02/2024 10:08:21"/>
    <x v="0"/>
    <s v="COMUNICACIONES"/>
    <s v="VPN IP - MPLS"/>
    <s v="09/02/2024 11:48:37"/>
    <s v="09/02/2024 23:50:00"/>
    <s v="PREVENTIVO: NO_x000a_CODIGO DE SERVICIO: NO TIENE_x000a_DIRECCION: SAN MARTIN 50, 2DO PISO SANTIAGO_x000a_QUIEN REPORTA: VICTOR ALTAMIRANO 9581091881_x000a_CONTACTO EN TERRENO: VICTOR ALTAMIRANO 9581091881_x000a_PROBLEMA: _x000a_REQUERIMIENTO: CAMBIO DE MEDIOS MAGNETICOS_x000a_EQUIPOS ENERGIZADO"/>
    <s v="CAMBIÓ DE CINTA OK"/>
    <d v="1899-12-30T00:08:34"/>
    <d v="1899-12-30T01:57:37"/>
    <d v="1899-12-30T01:49:03"/>
    <s v=""/>
    <x v="1"/>
  </r>
  <r>
    <s v="INC000002605090"/>
    <s v="VPN IP - MPLS"/>
    <x v="3"/>
    <s v="GESTION HD"/>
    <s v="ANGEL CASTRO CABRERA"/>
    <s v="frp_pcamay"/>
    <s v="3-Moderado/Limitado"/>
    <s v="3-Medio"/>
    <s v="Media"/>
    <s v="Requerimiento de Cliente"/>
    <s v="XINERGIA LABORAL S A"/>
    <s v="HD/Problemas con VM 192.168.190.15"/>
    <s v="09/02/2024 11:35:50"/>
    <s v="09/02/2024 11:38:34"/>
    <x v="0"/>
    <s v="CDP ANTIGUO 1"/>
    <s v="CDP ANTIGUO 2"/>
    <s v="13/02/2024 19:05:55"/>
    <s v="13/02/2024 23:50:00"/>
    <s v="PREVENTIVO: NO_x000a_CODIGO DE SERVICIO:_x000a_DIRECCION:_x000a_QUIEN REPORTA:Camilo Esteban Manriquez Sepulveda 600 588 6000_x000a_CONTACTO EN TERRENO:Camilo Esteban Manriquez Sepulveda 600 588 6000_x000a_PROBLEMA:_x000a_REQUERIMIENTO:junto con saludar solicitamos su apoyo para la revisió"/>
    <s v="Se efectúa contacto con cliente: Esteban Manriquez_x000a_Teléfono de contacto: Via correo_x000a_Acciones realizadas: Se envia correo a cliente para la revision de maquina virtual a nivel S.O_x000a_Acciones de Mejora, Recomendaciones: N/A_x000a_Causa Raíz: N/A"/>
    <d v="1900-01-03T02:37:22"/>
    <d v="1900-01-03T07:30:05"/>
    <d v="1899-12-30T04:52:43"/>
    <s v=""/>
    <x v="1"/>
  </r>
  <r>
    <s v="INC000002605615"/>
    <s v="HOUSING"/>
    <x v="0"/>
    <s v="APQ ACCESOS"/>
    <s v="CARLOS F ARAYA RAMIREZ"/>
    <s v="tct_cararr"/>
    <s v="4-Menor/Localizado"/>
    <s v="4-Baja"/>
    <s v="Baja"/>
    <s v="Requerimiento de Red"/>
    <s v="TELEFONICA CYBERSECURITY TECH CHILE SPA"/>
    <s v="TOMA DE ALARMAS APQ"/>
    <s v="09/02/2024 9:32:55"/>
    <s v="09/02/2024 9:33:49"/>
    <x v="0"/>
    <s v="CDP ANTIGUO 1"/>
    <s v="CDP ANTIGUO 2"/>
    <s v="09/02/2024 9:50:40"/>
    <s v="09/02/2024 23:50:00"/>
    <m/>
    <s v="toma de alarmas realizada"/>
    <d v="1899-12-30T00:00:00"/>
    <d v="1899-12-30T00:00:00"/>
    <d v="1899-12-30T00:00:00"/>
    <s v=""/>
    <x v="0"/>
  </r>
  <r>
    <s v="INC000002605097"/>
    <s v="VPN IP - MPLS"/>
    <x v="17"/>
    <s v="GESTION HD"/>
    <s v="RODRIGO VÁSQUEZ MUÑOZ"/>
    <s v="frp_pcamay"/>
    <s v="3-Moderado/Limitado"/>
    <s v="3-Medio"/>
    <s v="Media"/>
    <s v="Requerimiento de Cliente"/>
    <s v="CAMARA DE COMERCIO DE SANTIAGO A G"/>
    <s v="HD/CAMARA DE COMERCIO SANTIAGO] Documentación DRP - ISO 27001 | Planes de"/>
    <s v="09/02/2024 11:53:41"/>
    <s v="09/02/2024 11:54:31"/>
    <x v="0"/>
    <s v="CDP ANTIGUO 1"/>
    <s v="CDP ANTIGUO 2"/>
    <s v="15/02/2024 17:49:31"/>
    <s v="15/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FASE RESOLUCIÓN Y RECUPERACIÓN_x000a__x000a_Se efectúa contacto con cliente: N/A_x000a__x000a_Teléfono de contacto: N/A_x000a__x000a_Acciones realizadas: se enviara resultado de revision de lo indicado en el documento via correo_x000a__x000a_Solución paliativa o definitiva: se enviara resultado de rev"/>
    <d v="1900-01-05T01:20:44"/>
    <d v="1900-01-05T05:55:50"/>
    <d v="1899-12-30T04:35:06"/>
    <s v=""/>
    <x v="1"/>
  </r>
  <r>
    <s v="INC000002605099"/>
    <s v="VPN IP - MPLS"/>
    <x v="18"/>
    <s v="GESTION HD"/>
    <s v="CLAUDIO A GAJARDO GARRIDO"/>
    <s v="frp_pcamay"/>
    <s v="3-Moderado/Limitado"/>
    <s v="3-Medio"/>
    <s v="Media"/>
    <s v="Requerimiento de Cliente"/>
    <s v="CAMARA DE COMERCIO DE SANTIAGO A G"/>
    <s v="HD/[CAMARA DE COMERCIO SANTIAGO] Documentación DRP - ISO 270"/>
    <s v="09/02/2024 11:57:03"/>
    <s v="09/02/2024 11:59:17"/>
    <x v="0"/>
    <s v="CDP ANTIGUO 1"/>
    <s v="CDP ANTIGUO 2"/>
    <s v="12/02/2024 19:32:30"/>
    <s v="12/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Se realiza revisión de documentos solicitados en conjunto con el area de BD. se informa que no hay correciones que realizar."/>
    <d v="1900-01-02T03:41:06"/>
    <d v="1900-01-02T07:35:27"/>
    <d v="1899-12-30T03:54:21"/>
    <s v=""/>
    <x v="1"/>
  </r>
  <r>
    <s v="INC000002605336"/>
    <s v="TICKET-INTELIGENTE"/>
    <x v="7"/>
    <s v="GESTION TI"/>
    <s v="SEBASTIAN I ACUÑA GUZMAN"/>
    <s v="USR_TSIGHT"/>
    <s v="1-Extenso/Generalizado"/>
    <s v="4-Baja"/>
    <s v="Baja"/>
    <s v="Incidente de Cliente"/>
    <s v="TELEFONICA EMPRESAS DE CHILE SA"/>
    <s v="prod-ar-apirest02 TICKET AUTOMATICO"/>
    <s v="09/02/2024 0:58:20"/>
    <s v="09/02/2024 0:58:20"/>
    <x v="0"/>
    <s v="TI"/>
    <s v="SISTEMAS OPERATIVOS"/>
    <s v="09/02/2024 2:11:17"/>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alarmado, encontrando que el alto consumo de memoria corresponde a procesos java. No se ven problemas de rendimiento en el servidor."/>
    <d v="1899-12-30T01:08:03"/>
    <d v="1899-12-30T01:12:57"/>
    <d v="1899-12-30T00:04:54"/>
    <s v="Cumplido"/>
    <x v="0"/>
  </r>
  <r>
    <s v="INC000002605553"/>
    <s v="HOUSING"/>
    <x v="11"/>
    <s v="APQ ACCESOS"/>
    <s v="LUIS O MORALES ARENAS"/>
    <s v="tct_luimoa"/>
    <s v="4-Menor/Localizado"/>
    <s v="4-Baja"/>
    <s v="Baja"/>
    <s v="Requerimiento de Cliente"/>
    <s v="TELEFONICA EMPRESAS DE CHILE SA"/>
    <s v="SE CREA TICKET POR REVISION Y TOMA DE ALARMA DE CLIENTES"/>
    <s v="09/02/2024 8:36:31"/>
    <s v="09/02/2024 8:40:43"/>
    <x v="0"/>
    <s v="CDP ANTIGUO 1"/>
    <s v="CDP ANTIGUO 2"/>
    <s v="09/02/2024 9:09:13"/>
    <s v="09/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28:30"/>
    <d v="1899-12-30T00:32:42"/>
    <d v="1899-12-30T00:04:12"/>
    <s v=""/>
    <x v="1"/>
  </r>
  <r>
    <s v="INC000002605595"/>
    <s v="HOUSING"/>
    <x v="11"/>
    <s v="APQ ACCESOS"/>
    <s v="LUIS O MORALES ARENAS"/>
    <s v="tct_luimoa"/>
    <s v="4-Menor/Localizado"/>
    <s v="4-Baja"/>
    <s v="Baja"/>
    <s v="Requerimiento de Cliente"/>
    <s v="TELEFONICA EMPRESAS DE CHILE SA"/>
    <s v="SE CREA TICKET POR RONDA Y REVISION EN SALAS TECNICAS"/>
    <s v="09/02/2024 9:13:00"/>
    <s v="09/02/2024 9:16:53"/>
    <x v="0"/>
    <s v="CDP ANTIGUO 1"/>
    <s v="CDP ANTIGUO 2"/>
    <s v="09/02/2024 10:35:33"/>
    <s v="09/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8:40"/>
    <d v="1899-12-30T01:22:33"/>
    <d v="1899-12-30T00:03:53"/>
    <s v=""/>
    <x v="1"/>
  </r>
  <r>
    <s v="INC000002605607"/>
    <s v="RED INTERNA"/>
    <x v="0"/>
    <s v="APQ ACCESOS"/>
    <s v="CARLOS F ARAYA RAMIREZ"/>
    <s v="tct_cararr"/>
    <s v="4-Menor/Localizado"/>
    <s v="4-Baja"/>
    <s v="Baja"/>
    <s v="Requerimiento de Cliente"/>
    <s v="TELEFONICA CYBERSECURITY TECH CHILE SPA"/>
    <s v="FACTIBILIDAD 81983"/>
    <s v="09/02/2024 9:20:12"/>
    <s v="09/02/2024 9:21:58"/>
    <x v="0"/>
    <s v="CDP ANTIGUO 1"/>
    <s v="CDP ANTIGUO 2"/>
    <s v="09/02/2024 9:32:04"/>
    <s v="09/02/2024 23:50:00"/>
    <m/>
    <s v="factibilidad enviada"/>
    <d v="1899-12-30T00:00:05"/>
    <d v="1899-12-30T00:11:52"/>
    <d v="1899-12-30T00:11:47"/>
    <s v=""/>
    <x v="1"/>
  </r>
  <r>
    <s v="INC000002605664"/>
    <s v="VPN IP - MPLS"/>
    <x v="17"/>
    <s v="ADMINISTRADORES RESIDENTES"/>
    <s v="RODRIGO VÁSQUEZ MUÑOZ"/>
    <s v="frp_rreyes"/>
    <s v="3-Moderado/Limitado"/>
    <s v="3-Medio"/>
    <s v="Media"/>
    <s v="Requerimiento de Cliente"/>
    <s v="INSTITUTO PROFESIONAL DE CHILE SA"/>
    <s v="GAMA / Nueva solicitud respaldo diario - IPCHILE"/>
    <s v="09/02/2024 11:16:08"/>
    <s v="09/02/2024 11:20:31"/>
    <x v="0"/>
    <s v="CDP ANTIGUO 1"/>
    <s v="CDP ANTIGUO 2"/>
    <s v="13/02/2024 18:41:24"/>
    <s v="13/02/2024 23:50:00"/>
    <s v="PREVENTIVO: NO_x000a_CODIGO DE SERVICIO:_x000a_DIRECCION:_x000a_QUIEN REPORTA: Raúl Fernández Ogalde +56 9 5410 9101 _x000a_CONTACTO EN TERRENO:_x000a_PROBLEMA:_x000a_REQUERIMIENTO:_x000a__x000a_Mis más cordiales saludos_x000a__x000a_Se solicita agregar al respaldo diario, las siguientes bases de datos del servid"/>
    <s v="FASE RESOLUCIÓN Y RECUPERACIÓN_x000a__x000a_Se efectúa contacto con cliente: N/A_x000a__x000a_Teléfono de contacto: N/A_x000a__x000a_Acciones realizadas: respaldos de bd  mysql de servidor arauco habilitados_x000a__x000a_Solución paliativa o definitiva: respaldos de bd  mysql de servidor arauco habili"/>
    <d v="1900-01-03T07:06:47"/>
    <d v="1900-01-03T07:25:16"/>
    <d v="1899-12-30T00:18:29"/>
    <s v=""/>
    <x v="1"/>
  </r>
  <r>
    <s v="INC000002605669"/>
    <s v="VPN IP - MPLS"/>
    <x v="20"/>
    <s v="ADMINISTRADORES RESIDENTES"/>
    <m/>
    <s v="frp_joflor"/>
    <s v="4-Menor/Localizado"/>
    <s v="4-Baja"/>
    <s v="Baja"/>
    <s v="Requerimiento de Cliente"/>
    <s v="INSTITUTO PROFESIONAL DE CHILE SA"/>
    <s v="GAMA | Nueva solicitud respaldo diario - IPCHILE"/>
    <s v="09/02/2024 11:26:15"/>
    <s v="09/02/2024 11:30:29"/>
    <x v="1"/>
    <s v="CDP ANTIGUO 1"/>
    <s v="CDP ANTIGUO 2"/>
    <s v="09/02/2024 11:33:31"/>
    <s v="09/02/2024 11:33:31"/>
    <s v="PREVENTIVO: NO_x000a_CODIGO DE SERVICIO: ARAUCO._x000a_DIRECCION:_x000a_QUIEN REPORTA: _x0009_Raúl Fernández Ogalde | +56 9 5410 9101_x000a_CONTACTO EN TERRENO: _x0009_Raúl Fernández Ogalde | +56 9 5410 9101_x000a_PROBLEMA:_x000a_REQUERIMIENTO:_x000a__x000a_Mis más cordiales saludos_x000a__x000a_Se solicita agregar al respal"/>
    <m/>
    <d v="1899-12-30T00:00:00"/>
    <d v="1899-12-30T00:07:16"/>
    <d v="1899-12-30T00:07:16"/>
    <s v=""/>
    <x v="1"/>
  </r>
  <r>
    <s v="INC000002605680"/>
    <s v="RED INTERNA"/>
    <x v="2"/>
    <s v="APQ ACCESOS"/>
    <s v="YORDI M HURTADO ARAYA"/>
    <s v="tct_yorhua"/>
    <s v="4-Menor/Localizado"/>
    <s v="4-Baja"/>
    <s v="Baja"/>
    <s v="Requerimiento de Cliente"/>
    <s v="TELEFONICA CYBERSECURITY TECH CHILE SPA"/>
    <s v="RONDA TOMA DE TEMPERATURAS SALAS TIC 12:30"/>
    <s v="09/02/2024 11:36:05"/>
    <s v="09/02/2024 11:36:33"/>
    <x v="0"/>
    <s v="CDP ANTIGUO 1"/>
    <s v="CDP ANTIGUO 2"/>
    <s v="09/02/2024 11:47:57"/>
    <s v="09/02/2024 23:50:00"/>
    <s v="RONDA TOMA DE TEMPERATURAS SALAS TIC 12:30"/>
    <s v="RONDA REALIZADA"/>
    <d v="1899-12-30T00:00:00"/>
    <d v="1899-12-30T00:11:52"/>
    <d v="1899-12-30T00:11:52"/>
    <s v=""/>
    <x v="1"/>
  </r>
  <r>
    <s v="INC000002605691"/>
    <s v="VPN IP - MPLS"/>
    <x v="7"/>
    <s v="ADMINISTRADORES RESIDENTES"/>
    <s v="SEBASTIAN I ACUÑA GUZMAN"/>
    <s v="frp_joflor"/>
    <s v="4-Menor/Localizado"/>
    <s v="4-Baja"/>
    <s v="Baja"/>
    <s v="Requerimiento de Cliente"/>
    <s v="MUNICIPALIDAD DE NUNOA"/>
    <s v="GAMA | solicitud de creación de TXT en dominio"/>
    <s v="09/02/2024 11:55:55"/>
    <s v="09/02/2024 12:02:26"/>
    <x v="0"/>
    <s v="TI"/>
    <s v="SISTEMAS OPERATIVOS"/>
    <s v="09/02/2024 13:03:20"/>
    <s v="09/02/2024 23:50:00"/>
    <s v="PREVENTIVO: NO_x000a_CÓDIGO DE SERVICIO: _dmarc_x000a_DIRECCIÓN: - _x000a_QUIEN REPORTA: Alejandra Carvajal Pimienta |  + 569 8900 4615_x000a_CONTACTO EN TERRENO: Alejandra Carvajal Pimienta |  + 569 8900 4615_x000a_PROBLEMA:_x000a_REQUERIMIENTO:_x000a__x000a_Junto con saludar solicito de tú ayuda par"/>
    <s v="Se solicita a los administradores de redip.cl la creación del registro solicitado._x000a__x000a_Cliente y dominio no administrados."/>
    <d v="1899-12-30T00:00:00"/>
    <d v="1899-12-30T01:07:25"/>
    <d v="1899-12-30T01:07:25"/>
    <s v=""/>
    <x v="1"/>
  </r>
  <r>
    <s v="INC000002605701"/>
    <s v="SAP"/>
    <x v="9"/>
    <s v="CLOUD SAP HANA"/>
    <s v="EWALD R GALAZ MILLALEO"/>
    <s v="tct_egalaz"/>
    <s v="4-Menor/Localizado"/>
    <s v="4-Baja"/>
    <s v="Baja"/>
    <s v="Requerimiento de Cliente"/>
    <s v="TELEFONICA GLOBAL TECHNOLOGY S.A.AGENCIA EN CHILE"/>
    <s v="Checklist diario clientes 01.02.2024"/>
    <s v="09/02/2024 11:59:00"/>
    <s v="09/02/2024 12:00:19"/>
    <x v="0"/>
    <s v="Service"/>
    <s v="Internal"/>
    <s v="09/02/2024 12:01:26"/>
    <s v="09/02/2024 23:50:00"/>
    <s v="Se adjunta Checklist Diario de los clientes;_x000a_- HCUA ECC_x000a_- Sugal ECC"/>
    <s v="Se adjunta Checklist Diario de los clientes;_x000a_- HCUA ECC_x000a_- Sugal ECC"/>
    <d v="1899-12-30T00:00:00"/>
    <d v="1899-12-30T00:02:26"/>
    <d v="1899-12-30T00:02:26"/>
    <s v=""/>
    <x v="1"/>
  </r>
  <r>
    <s v="INC000002605703"/>
    <s v="SAP"/>
    <x v="9"/>
    <s v="CLOUD SAP HANA"/>
    <s v="EWALD R GALAZ MILLALEO"/>
    <s v="tct_egalaz"/>
    <s v="4-Menor/Localizado"/>
    <s v="4-Baja"/>
    <s v="Baja"/>
    <s v="Requerimiento de Cliente"/>
    <s v="TELEFONICA GLOBAL TECHNOLOGY S.A.AGENCIA EN CHILE"/>
    <s v="Checklist diario clientes 02.02.2024"/>
    <s v="09/02/2024 12:02:21"/>
    <s v="09/02/2024 12:03:05"/>
    <x v="0"/>
    <s v="Service"/>
    <s v="Internal"/>
    <s v="09/02/2024 12:04:10"/>
    <s v="09/02/2024 23:50:00"/>
    <s v="Se adjunta Checklist Diario de los clientes;_x000a_- HCUA ECC_x000a_- Sugal ECC"/>
    <s v="Se adjunta Checklist Diario de los clientes;_x000a_- HCUA ECC_x000a_- Sugal ECC"/>
    <d v="1899-12-30T00:00:00"/>
    <d v="1899-12-30T00:01:49"/>
    <d v="1899-12-30T00:01:49"/>
    <s v=""/>
    <x v="1"/>
  </r>
  <r>
    <s v="INC000002605724"/>
    <s v="HOSTING VIRTUAL"/>
    <x v="1"/>
    <s v="DUOC TICKET AUTOMATICO"/>
    <s v="JAVIERA A UMAÑA YEVENES"/>
    <s v="frp_eavend"/>
    <s v="3-Moderado/Limitado"/>
    <s v="4-Baja"/>
    <s v="Baja"/>
    <s v="Requerimiento de Cliente"/>
    <s v="FUNDACION INSTITUTO PROFESIONAL DUOC UC"/>
    <s v="DUOC|REQ|Usuario no puede instalar nueva versión Teams"/>
    <s v="09/02/2024 9:47:02"/>
    <s v="09/02/2024 9:49:33"/>
    <x v="0"/>
    <s v="CDP ANTIGUO 1"/>
    <s v="CDP ANTIGUO 2"/>
    <s v="14/02/2024 10:10:28"/>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900-01-03T23:51:43"/>
    <d v="1900-01-04T00:23:26"/>
    <d v="1899-12-30T00:31:43"/>
    <s v=""/>
    <x v="1"/>
  </r>
  <r>
    <s v="INC000002605732"/>
    <s v="TICKET-INTELIGENTE"/>
    <x v="7"/>
    <s v="GESTION TI"/>
    <s v="SEBASTIAN I ACUÑA GUZMAN"/>
    <s v="USR_TSIGHT"/>
    <s v="1-Extenso/Generalizado"/>
    <s v="4-Baja"/>
    <s v="Baja"/>
    <s v="Incidente de Cliente"/>
    <s v="TELEFONICA EMPRESAS DE CHILE SA"/>
    <s v="prod-ar-apirest02 TICKET AUTOMATICO"/>
    <s v="09/02/2024 9:51:06"/>
    <s v="09/02/2024 9:51:06"/>
    <x v="0"/>
    <s v="TI"/>
    <s v="SISTEMAS OPERATIVOS"/>
    <s v="09/02/2024 12:59:51"/>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reportado, encontrando que el proceso java, ejecutado por el usuario remedy se encuentra utilizando la mayor cantidad de ram, como se ve a continuación._x000a__x000a_Debido a lo periódico del escalamiento de esta alarma en los últimos días, es"/>
    <d v="1899-12-30T01:06:06"/>
    <d v="1899-12-30T03:08:45"/>
    <d v="1899-12-30T02:02:39"/>
    <s v="Cumplido"/>
    <x v="0"/>
  </r>
  <r>
    <s v="INC000002605744"/>
    <s v="SAP"/>
    <x v="9"/>
    <s v="CLOUD SAP HANA"/>
    <s v="FREDDY O CORTES DIAZ"/>
    <s v="tct_fcorte"/>
    <s v="4-Menor/Localizado"/>
    <s v="4-Baja"/>
    <s v="Baja"/>
    <s v="Requerimiento de Cliente"/>
    <s v="TELEFONICA EMPRESAS DE CHILE SA"/>
    <s v="CHECKLIST SAP ECC PRD 01.02.2024"/>
    <s v="09/02/2024 10:05:58"/>
    <s v="09/02/2024 10:08:22"/>
    <x v="0"/>
    <s v="TI"/>
    <s v="APLICATIVOS"/>
    <s v="09/02/2024 10:14:25"/>
    <s v="09/02/2024 23:50:00"/>
    <s v="CHECKLIST SAP ECC PRD 01.02.2024 INCHALAM-BLUMAR"/>
    <s v="Se ejecuta con éxito checklist diario con fecha 01.02.2024"/>
    <d v="1899-12-30T00:00:00"/>
    <d v="1899-12-30T00:00:00"/>
    <d v="1899-12-30T00:00:00"/>
    <s v=""/>
    <x v="1"/>
  </r>
  <r>
    <s v="INC000002605747"/>
    <s v="SAP"/>
    <x v="9"/>
    <s v="CLOUD SAP HANA"/>
    <s v="FREDDY O CORTES DIAZ"/>
    <s v="tct_fcorte"/>
    <s v="4-Menor/Localizado"/>
    <s v="4-Baja"/>
    <s v="Baja"/>
    <s v="Requerimiento de Cliente"/>
    <s v="TELEFONICA EMPRESAS DE CHILE SA"/>
    <s v="CHECKLIST SAP ECC PRD 02.02.2024"/>
    <s v="09/02/2024 10:08:47"/>
    <s v="09/02/2024 10:09:53"/>
    <x v="0"/>
    <s v="TI"/>
    <s v="APLICATIVOS"/>
    <s v="09/02/2024 10:13:35"/>
    <s v="09/02/2024 23:50:00"/>
    <s v="CHECKLIST SAP ECC PRD 02.02.2024 INCHALAM-BLUMAR"/>
    <s v="Se ejecuta con éxito checklist diario con fecha 02.02.2024"/>
    <d v="1899-12-30T00:00:00"/>
    <d v="1899-12-30T00:00:00"/>
    <d v="1899-12-30T00:00:00"/>
    <s v=""/>
    <x v="1"/>
  </r>
  <r>
    <s v="INC000002605752"/>
    <s v="SAP"/>
    <x v="9"/>
    <s v="CLOUD SAP HANA"/>
    <s v="FREDDY O CORTES DIAZ"/>
    <s v="tct_fcorte"/>
    <s v="4-Menor/Localizado"/>
    <s v="4-Baja"/>
    <s v="Baja"/>
    <s v="Requerimiento de Cliente"/>
    <s v="TELEFONICA EMPRESAS DE CHILE SA"/>
    <s v="CHECKLIST SAP ECC PRD 03.02.2024"/>
    <s v="09/02/2024 10:15:14"/>
    <s v="09/02/2024 10:16:19"/>
    <x v="0"/>
    <s v="TI"/>
    <s v="APLICATIVOS"/>
    <s v="09/02/2024 10:20:32"/>
    <s v="09/02/2024 23:50:00"/>
    <s v="CHECKLIST SAP ECC PRD 03.02.2024 TODOS LOS CLIENTES SAP"/>
    <s v="Se ejecuta con éxito checklist diario con fecha 03.02.2024"/>
    <d v="1899-12-30T00:00:00"/>
    <d v="1899-12-30T00:00:00"/>
    <d v="1899-12-30T00:00:00"/>
    <s v=""/>
    <x v="1"/>
  </r>
  <r>
    <s v="INC000002605757"/>
    <s v="SAP"/>
    <x v="9"/>
    <s v="CLOUD SAP HANA"/>
    <s v="FREDDY O CORTES DIAZ"/>
    <s v="tct_fcorte"/>
    <s v="4-Menor/Localizado"/>
    <s v="4-Baja"/>
    <s v="Baja"/>
    <s v="Requerimiento de Cliente"/>
    <s v="TELEFONICA EMPRESAS DE CHILE SA"/>
    <s v="CHECKLIST SAP ECC PRD 04.02.2024"/>
    <s v="09/02/2024 10:16:48"/>
    <s v="09/02/2024 10:17:40"/>
    <x v="0"/>
    <s v="TI"/>
    <s v="APLICATIVOS"/>
    <s v="09/02/2024 10:22:32"/>
    <s v="09/02/2024 23:50:00"/>
    <s v="CHECKLIST SAP ECC PRD 04.02.2024 TODOS LOS CLIENTES SAP"/>
    <s v="Se ejecuta con éxito checklist diario con fecha 04.02.2024"/>
    <d v="1899-12-30T00:00:00"/>
    <d v="1899-12-30T00:00:00"/>
    <d v="1899-12-30T00:00:00"/>
    <s v=""/>
    <x v="1"/>
  </r>
  <r>
    <s v="INC000002605773"/>
    <s v="RED INTERNA"/>
    <x v="10"/>
    <s v="APOQUINDO TI"/>
    <s v="RICARDO F ORELLANA MARDONES"/>
    <s v="tct_rorell"/>
    <s v="4-Menor/Localizado"/>
    <s v="4-Baja"/>
    <s v="Baja"/>
    <s v="Requerimiento de Red"/>
    <s v="TELEFONICA EMPRESAS DE CHILE SA"/>
    <s v="RONDA Y MEDICIÓN DE TEMPERATURAS EN SALAS TIC"/>
    <s v="09/02/2024 10:29:31"/>
    <s v="09/02/2024 10:30:52"/>
    <x v="0"/>
    <s v="TI"/>
    <s v="CLIMA"/>
    <s v="09/02/2024 10:49:34"/>
    <s v="09/02/2024 23:50:00"/>
    <m/>
    <s v="ACT REALIZADA SIN NOVEDAD"/>
    <d v="1899-12-30T00:00:00"/>
    <d v="1899-12-30T00:00:00"/>
    <d v="1899-12-30T00:00:00"/>
    <s v=""/>
    <x v="0"/>
  </r>
  <r>
    <s v="INC000002605781"/>
    <s v="HOSTING VIRTUAL"/>
    <x v="17"/>
    <s v="DUOC TICKET AUTOMATICO"/>
    <s v="RODRIGO VÁSQUEZ MUÑOZ"/>
    <s v="frp_eavend"/>
    <s v="3-Moderado/Limitado"/>
    <s v="4-Baja"/>
    <s v="Baja"/>
    <s v="Requerimiento de Cliente"/>
    <s v="FUNDACION INSTITUTO PROFESIONAL DUOC UC"/>
    <s v="DUOC|REQ| Restore Servidor PRD-FUSE-02"/>
    <s v="09/02/2024 10:41:23"/>
    <s v="09/02/2024 10:43:13"/>
    <x v="0"/>
    <s v="CDP ANTIGUO 1"/>
    <s v="CDP ANTIGUO 2"/>
    <s v="13/02/2024 17:10:25"/>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 victor sepulveda_x000a__x000a_Teléfono de contacto: N/A_x000a__x000a_Acciones realizadas: restaurada correctamente vm del dia 27-01-2024_x000a__x000a_Solución paliativa o definitiva: restaurada correctamente vm del dia 27-01-"/>
    <d v="1900-01-03T05:42:56"/>
    <d v="1900-01-03T06:29:02"/>
    <d v="1899-12-30T00:46:06"/>
    <s v=""/>
    <x v="1"/>
  </r>
  <r>
    <s v="INC000002605801"/>
    <s v="INFRAESTRUCTURA DC"/>
    <x v="2"/>
    <s v="APQ ACCESOS"/>
    <s v="JONATHAN A MARQUEZ ASTENGO"/>
    <s v="tct_patcag"/>
    <s v="4-Menor/Localizado"/>
    <s v="4-Baja"/>
    <s v="Baja"/>
    <s v="Requerimiento de Red"/>
    <s v="TELEFONICA EMPRESAS DE CHILE SA"/>
    <s v="SUPERVISION ACCIONA/CRQ 81723"/>
    <s v="09/02/2024 11:13:12"/>
    <s v="09/02/2024 11:14:26"/>
    <x v="0"/>
    <s v="CDP ANTIGUO 1"/>
    <s v="CDP ANTIGUO 2"/>
    <s v="09/02/2024 15:40:12"/>
    <s v="09/02/2024 23:50:00"/>
    <s v="PREVENTIVO: NO_x000a_CÓDIGO DE SERVICIO:_x000a_DIRECCIÓN:  DCSM_x000a_QUIEN REPORTA: RENE VILLEGAS_x000a_CONTACTO EN TERRENO: DC OPERADOR N1_x000a_PROBLEMA: INGRESO EQUIPO_x000a_REQUERIMIENTO: INGRESO DE EQUIPAMIENTO TIC 4 RACK A02"/>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x v="0"/>
  </r>
  <r>
    <s v="INC000002605933"/>
    <s v="HOUSING"/>
    <x v="14"/>
    <s v="BELIEVE"/>
    <s v="PATRICIO A CASTILLO GONZALEZ"/>
    <s v="frp_jolsso"/>
    <s v="3-Moderado/Limitado"/>
    <s v="3-Medio"/>
    <s v="Media"/>
    <s v="Requerimiento de Cliente"/>
    <s v="TELEFONICA EMPRESAS DE CHILE SA"/>
    <s v="GESTION DATACENTER/ ACCESOS /TELEFONICA EMPRESAS DE CHILE SA"/>
    <s v="09/02/2024 11:52:17"/>
    <s v="09/02/2024 11:54:18"/>
    <x v="0"/>
    <s v="CDP ANTIGUO 1"/>
    <s v="CDP ANTIGUO 2"/>
    <s v="09/02/2024 12:07:20"/>
    <s v="09/02/2024 23:50:00"/>
    <s v="EMPRESA:TELEFONICA EMPRESAS DE CHILE SA_x000a_CÓDIGO DE SERVICIO: _x000a_DIRECCIÓN: Calle San Martin #50, Santiago Centro, Santiago_x000a_NOMBRE DE QUIEN REPORTA:Jean Paul Jara_x000a_TELÉFONO DE QUIEN REPORTA: +569 83828137_x000a_NOMBRE DE CONTACTO EN TERRENO: _x000a_REQUERIMIENTO: Inspecc"/>
    <s v="ACCESOS AUTORIZADOS"/>
    <d v="1899-12-30T00:02:09"/>
    <d v="1899-12-30T00:15:03"/>
    <d v="1899-12-30T00:12:54"/>
    <s v=""/>
    <x v="1"/>
  </r>
  <r>
    <s v="INC000002605973"/>
    <s v="RED INTERNA"/>
    <x v="10"/>
    <s v="APOQUINDO TI"/>
    <s v="RICARDO F ORELLANA MARDONES"/>
    <s v="tct_rorell"/>
    <s v="4-Menor/Localizado"/>
    <s v="4-Baja"/>
    <s v="Baja"/>
    <s v="Requerimiento de Red"/>
    <s v="TELEFONICA EMPRESAS DE CHILE SA"/>
    <s v="RONDA Y MEDICIÓN DE TEMPERATURAS EN SALAS TIC  18:30"/>
    <s v="09/02/2024 12:18:31"/>
    <s v="09/02/2024 12:20:24"/>
    <x v="0"/>
    <s v="TI"/>
    <s v="CLIMA"/>
    <s v="09/02/2024 19:44:02"/>
    <s v="09/02/2024 23:50:00"/>
    <m/>
    <s v="ACT REALIZADA SIN NOVEDAD"/>
    <d v="1899-12-30T00:00:00"/>
    <d v="1899-12-30T00:00:00"/>
    <d v="1899-12-30T00:00:00"/>
    <s v=""/>
    <x v="0"/>
  </r>
  <r>
    <s v="INC000002605979"/>
    <s v="HOSTING VIRTUAL"/>
    <x v="3"/>
    <s v="DUOC TICKET AUTOMATICO"/>
    <s v="DEIBY Y SANTOYO MONTEROLA"/>
    <s v="frp_eavend"/>
    <s v="3-Moderado/Limitado"/>
    <s v="4-Baja"/>
    <s v="Baja"/>
    <s v="Requerimiento de Cliente"/>
    <s v="FUNDACION INSTITUTO PROFESIONAL DUOC UC"/>
    <s v="DUOC|REQ | Eliminar Restore de VDC"/>
    <s v="09/02/2024 12:25:15"/>
    <s v="09/02/2024 12:27:53"/>
    <x v="0"/>
    <s v="CDP ANTIGUO 1"/>
    <s v="CDP ANTIGUO 2"/>
    <s v="12/02/2024 10:03:44"/>
    <s v="12/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realiza el borrado de la maquina solicitada_x000a__x000a_Solución paliativa o definitiva:N/A_x000a__x000a_Acciones de Mejora, Recomendaciones:N/A_x000a__x000a_Causa Raíz:N"/>
    <d v="1900-01-01T17:37:15"/>
    <d v="1900-01-01T21:38:29"/>
    <d v="1899-12-30T04:01:14"/>
    <s v=""/>
    <x v="1"/>
  </r>
  <r>
    <s v="INC000002606007"/>
    <s v="SAP"/>
    <x v="9"/>
    <s v="CLOUD SAP HANA"/>
    <s v="EWALD R GALAZ MILLALEO"/>
    <s v="tct_egalaz"/>
    <s v="4-Menor/Localizado"/>
    <s v="4-Baja"/>
    <s v="Baja"/>
    <s v="Requerimiento de Cliente"/>
    <s v="TELEFONICA GLOBAL TECHNOLOGY S.A.AGENCIA EN CHILE"/>
    <s v="Checklist diario clientes 05.02.2024"/>
    <s v="09/02/2024 12:05:19"/>
    <s v="09/02/2024 12:06:03"/>
    <x v="0"/>
    <s v="Service"/>
    <s v="Internal"/>
    <s v="09/02/2024 12:07:45"/>
    <s v="09/02/2024 23:50:00"/>
    <s v="Se adjunta Checklist Diario de los clientes;_x000a_- HCUA ECC_x000a_- Sugal ECC"/>
    <s v="Se adjunta Checklist Diario de los clientes;_x000a_- HCUA ECC_x000a_- Sugal ECC"/>
    <d v="1899-12-30T00:00:00"/>
    <d v="1899-12-30T00:02:26"/>
    <d v="1899-12-30T00:02:26"/>
    <s v=""/>
    <x v="1"/>
  </r>
  <r>
    <s v="INC000002606011"/>
    <s v="SAP"/>
    <x v="9"/>
    <s v="CLOUD SAP HANA"/>
    <s v="EWALD R GALAZ MILLALEO"/>
    <s v="tct_egalaz"/>
    <s v="4-Menor/Localizado"/>
    <s v="4-Baja"/>
    <s v="Baja"/>
    <s v="Requerimiento de Cliente"/>
    <s v="TELEFONICA GLOBAL TECHNOLOGY S.A.AGENCIA EN CHILE"/>
    <s v="Informe Mensual clientes Mes de Enero 2024"/>
    <s v="09/02/2024 12:08:44"/>
    <s v="09/02/2024 12:09:50"/>
    <x v="0"/>
    <s v="Service"/>
    <s v="Internal"/>
    <s v="09/02/2024 12:11:18"/>
    <s v="09/02/2024 23:50:00"/>
    <s v="Se adjunta Informe Mensual de los clientes; _x000a_- Acma ECC_x000a_- HCUA ECC_x000a_- Sugal ECC"/>
    <s v="Se adjunta Informe Mensual de los clientes; _x000a_- Acma ECC_x000a_- HCUA ECC_x000a_- Sugal ECC"/>
    <d v="1899-12-30T00:00:00"/>
    <d v="1899-12-30T00:02:34"/>
    <d v="1899-12-30T00:02:34"/>
    <s v=""/>
    <x v="1"/>
  </r>
  <r>
    <s v="INC000002606013"/>
    <s v="SAP"/>
    <x v="9"/>
    <s v="CLOUD SAP HANA"/>
    <s v="EWALD R GALAZ MILLALEO"/>
    <s v="tct_egalaz"/>
    <s v="4-Menor/Localizado"/>
    <s v="4-Baja"/>
    <s v="Baja"/>
    <s v="Requerimiento de Cliente"/>
    <s v="TELEFONICA GLOBAL TECHNOLOGY S.A.AGENCIA EN CHILE"/>
    <s v="Checklist diario clientes 06.02.2024"/>
    <s v="09/02/2024 12:11:46"/>
    <s v="09/02/2024 12:12:36"/>
    <x v="0"/>
    <s v="Service"/>
    <s v="Internal"/>
    <s v="09/02/2024 12:13:31"/>
    <s v="09/02/2024 23:50:00"/>
    <s v="Se adjunta Checklist Diario de los clientes;_x000a_- HCUA ECC_x000a_- Sugal ECC"/>
    <s v="Se adjunta Checklist Diario de los clientes;_x000a_- HCUA ECC_x000a_- Sugal ECC"/>
    <d v="1899-12-30T00:00:00"/>
    <d v="1899-12-30T00:01:45"/>
    <d v="1899-12-30T00:01:45"/>
    <s v=""/>
    <x v="1"/>
  </r>
  <r>
    <s v="INC000002606017"/>
    <s v="SAP"/>
    <x v="9"/>
    <s v="CLOUD SAP HANA"/>
    <s v="EWALD R GALAZ MILLALEO"/>
    <s v="tct_egalaz"/>
    <s v="4-Menor/Localizado"/>
    <s v="4-Baja"/>
    <s v="Baja"/>
    <s v="Requerimiento de Cliente"/>
    <s v="TELEFONICA GLOBAL TECHNOLOGY S.A.AGENCIA EN CHILE"/>
    <s v="Checklist diario clientes 07.02.2024"/>
    <s v="09/02/2024 12:19:48"/>
    <s v="09/02/2024 12:21:57"/>
    <x v="0"/>
    <s v="Service"/>
    <s v="Internal"/>
    <s v="09/02/2024 12:24:07"/>
    <s v="09/02/2024 23:50:00"/>
    <s v="Se adjunta Checklist Diario de los clientes;_x000a_- HCUA ECC_x000a_- Sugal ECC"/>
    <s v="Se adjunta Checklist Diario de los clientes;_x000a_- HCUA ECC_x000a_- Sugal ECC"/>
    <d v="1899-12-30T00:00:00"/>
    <d v="1899-12-30T00:04:19"/>
    <d v="1899-12-30T00:04:19"/>
    <s v=""/>
    <x v="1"/>
  </r>
  <r>
    <s v="INC000002606019"/>
    <s v="SAP"/>
    <x v="9"/>
    <s v="CLOUD SAP HANA"/>
    <s v="EWALD R GALAZ MILLALEO"/>
    <s v="tct_egalaz"/>
    <s v="4-Menor/Localizado"/>
    <s v="4-Baja"/>
    <s v="Baja"/>
    <s v="Requerimiento de Cliente"/>
    <s v="TELEFONICA GLOBAL TECHNOLOGY S.A.AGENCIA EN CHILE"/>
    <s v="Checklist diario clientes 08.02.2024"/>
    <s v="09/02/2024 12:25:19"/>
    <s v="09/02/2024 12:25:21"/>
    <x v="0"/>
    <s v="Service"/>
    <s v="Internal"/>
    <s v="09/02/2024 12:25:58"/>
    <s v="09/02/2024 23:50:00"/>
    <s v="Se adjunta Checklist Diario de los clientes;_x000a_- HCUA ECC_x000a_- Sugal ECC"/>
    <s v="Se adjunta Checklist Diario de los clientes;_x000a_- HCUA ECC_x000a_- Sugal ECC"/>
    <d v="1899-12-30T00:00:00"/>
    <d v="1899-12-30T00:00:39"/>
    <d v="1899-12-30T00:00:39"/>
    <s v=""/>
    <x v="1"/>
  </r>
  <r>
    <s v="INC000002606021"/>
    <s v="SAP"/>
    <x v="9"/>
    <s v="CLOUD SAP HANA"/>
    <s v="EWALD R GALAZ MILLALEO"/>
    <s v="tct_egalaz"/>
    <s v="4-Menor/Localizado"/>
    <s v="4-Baja"/>
    <s v="Baja"/>
    <s v="Requerimiento de Cliente"/>
    <s v="TELEFONICA GLOBAL TECHNOLOGY S.A.AGENCIA EN CHILE"/>
    <s v="Checklist diario clientes 09.02.2024"/>
    <s v="09/02/2024 12:26:21"/>
    <s v="09/02/2024 12:27:03"/>
    <x v="0"/>
    <s v="Service"/>
    <s v="Internal"/>
    <s v="09/02/2024 12:28:11"/>
    <s v="09/02/2024 23:50:00"/>
    <s v="Se adjunta Checklist Diario de los clientes;_x000a_- HCUA ECC_x000a_- Sugal ECC"/>
    <s v="Se adjunta Checklist Diario de los clientes;_x000a_- HCUA ECC_x000a_- Sugal ECC"/>
    <d v="1899-12-30T00:00:00"/>
    <d v="1899-12-30T00:01:50"/>
    <d v="1899-12-30T00:01:50"/>
    <s v=""/>
    <x v="1"/>
  </r>
  <r>
    <s v="INC000002606038"/>
    <s v="HOSTING VIRTUAL"/>
    <x v="6"/>
    <s v="SISTEMA OPERATIVO MICROSOFT"/>
    <s v="JAVIER CUEVAS"/>
    <s v="tct_jacuev"/>
    <s v="4-Menor/Localizado"/>
    <s v="4-Baja"/>
    <s v="Baja"/>
    <s v="Requerimiento de Cliente"/>
    <s v="TELEFONICA GLOBAL TECHNOLOGY S.A.AGENCIA EN CHILE"/>
    <s v="rEQUERIMIENTO sOC dEEP sECURITY"/>
    <s v="09/02/2024 12:48:32"/>
    <s v="09/02/2024 12:49:37"/>
    <x v="0"/>
    <s v="TI"/>
    <s v="SISTEMAS OPERATIVOS"/>
    <s v="12/02/2024 10:52:51"/>
    <s v="12/02/2024 23:50:00"/>
    <s v="Folio generado automáticamente para atender requerimiento del cliente. La solicitud fue realizada directamente al área resolutoria sin pasar por el flujo de mesa de ayuda"/>
    <s v="OK"/>
    <d v="1900-01-01T18:23:41"/>
    <d v="1900-01-01T22:04:19"/>
    <d v="1899-12-30T03:40:38"/>
    <s v=""/>
    <x v="1"/>
  </r>
  <r>
    <s v="INC000002606055"/>
    <s v="HOUSING"/>
    <x v="8"/>
    <s v="BELIEVE"/>
    <s v="FERNEY D GARZON PEÑA"/>
    <s v="frp_xgambo"/>
    <s v="3-Moderado/Limitado"/>
    <s v="3-Medio"/>
    <s v="Media"/>
    <s v="Requerimiento de Cliente"/>
    <s v="TELEFONICA EMPRESAS DE CHILE SA"/>
    <s v="GESTION DATACENTER/ ACCESOS / DXC"/>
    <s v="09/02/2024 13:33:56"/>
    <s v="09/02/2024 13:35:57"/>
    <x v="0"/>
    <s v="COMUNICACIONES"/>
    <s v="VPN IP - MPLS"/>
    <s v="09/02/2024 13:47:50"/>
    <s v="09/02/2024 23:50:00"/>
    <s v="EMPRESA: DXC_x000a_CÓDIGO DE SERVICIO: _x000a_DIRECCIÓN:AV. Presidente Prieto #226, Paine, Santiago_x000a_NOMBRE DE QUIEN REPORTA:Ferney Garzon_x000a_TELÉFONO DE QUIEN REPORTA:  56 2 25774418_x000a_NOMBRE DE CONTACTO EN TERRENO: _x000a_REQUERIMIENTO :  Cambio de disco por rotura de HW_x000a_EQUI"/>
    <m/>
    <d v="1899-12-30T00:00:00"/>
    <d v="1899-12-30T00:13:54"/>
    <d v="1899-12-30T00:13:54"/>
    <s v=""/>
    <x v="1"/>
  </r>
  <r>
    <s v="INC000002606117"/>
    <s v="VPN IP - MPLS"/>
    <x v="3"/>
    <s v="GESTION HD"/>
    <s v="PABLO N OLIVA ALARCON"/>
    <s v="frp_pcamay"/>
    <s v="3-Moderado/Limitado"/>
    <s v="3-Medio"/>
    <s v="Media"/>
    <s v="Requerimiento de Cliente"/>
    <s v="ASF LOGISTICA SPA"/>
    <s v="HD/Clonación maquina ARANDA_APP01"/>
    <s v="09/02/2024 12:36:14"/>
    <s v="09/02/2024 12:37:01"/>
    <x v="0"/>
    <s v="CDP ANTIGUO 1"/>
    <s v="CDP ANTIGUO 2"/>
    <s v="09/02/2024 17:07:58"/>
    <s v="09/02/2024 23:50:00"/>
    <s v="PREVENTIVO: NO_x000a_CODIGO DE SERVICIO:_x000a_DIRECCION:_x000a_QUIEN REPORTA:(56) 2-26773175 ((56) 9-91879518 Juan Esteban Puente Cox_x000a_CONTACTO EN TERRENO:(56) 2-26773175 ((56) 9-91879518 Juan Esteban Puente Cox_x000a_PROBLEMA:_x000a_REQUERIMIENTO:Favor ver la posibilidad de clonar l"/>
    <s v="FASE RESOLUCIÓN Y RECUPERACIÓN_x000a__x000a_Se efectúa contacto con cliente: Juan Puente_x000a__x000a_Teléfono de contacto: NA_x000a__x000a_Acciones realizadas: Se informa a cliente de procedimiento para realizar la clonacion de manera autogestionada, ademas de que debe contar con ventana"/>
    <d v="1899-12-30T00:38:31"/>
    <d v="1899-12-30T04:31:44"/>
    <d v="1899-12-30T03:53:13"/>
    <s v=""/>
    <x v="1"/>
  </r>
  <r>
    <s v="INC000002606122"/>
    <s v="VPN IP - MPLS"/>
    <x v="12"/>
    <s v="GESTION HD"/>
    <s v="DENISE CRUZAT ETCHEBERRY"/>
    <s v="frp_pcamay"/>
    <s v="3-Moderado/Limitado"/>
    <s v="3-Medio"/>
    <s v="Media"/>
    <s v="Requerimiento de Cliente"/>
    <s v="TELEFONICA GLOBAL TECHNOLOGY S.A.AGENCIA EN CHILE"/>
    <s v="HD/Accesos Consola Deep"/>
    <s v="09/02/2024 12:51:41"/>
    <s v="09/02/2024 12:53:32"/>
    <x v="1"/>
    <s v="CDP ANTIGUO 1"/>
    <s v="CDP ANTIGUO 2"/>
    <s v="09/02/2024 13:14:04"/>
    <s v="09/02/2024 13:14:04"/>
    <s v="PREVENTIVO: NO_x000a_CODIGO DE SERVICIO:_x000a_DIRECCION:_x000a_QUIEN REPORTA:+56 9 9535 4350  Javier Andres Cuevas Flores_x000a_CONTACTO EN TERRENO:_x000a_PROBLEMA:_x000a_REQUERIMIENTO:Favor crear folio a @SOC Empresas _x000a__x000a_ _x000a__x000a_Necesitamos  usuario en Consolas Deep Solo Lectura  para ver esta"/>
    <s v="ticket creado por SOC_x000a__x000a_Estimado JAVIER ANDRES CUEVAS FLORES: _x000a__x000a_Junto con saludar, le informamos que su requerimiento está siendo atendido según folio INC000002605878_x000a_Con el fin de asegurar la calidad de la atención, le solicitamos por favor mantener el n"/>
    <d v="1899-12-30T00:00:00"/>
    <d v="1899-12-30T00:22:23"/>
    <d v="1899-12-30T00:22:23"/>
    <s v=""/>
    <x v="1"/>
  </r>
  <r>
    <s v="INC000002606178"/>
    <s v="INFRAESTRUCTURA DC"/>
    <x v="2"/>
    <s v="APQ ACCESOS"/>
    <s v="JONATHAN A MARQUEZ ASTENGO"/>
    <s v="tct_jmarqu"/>
    <s v="4-Menor/Localizado"/>
    <s v="4-Baja"/>
    <s v="Baja"/>
    <s v="Requerimiento de Red"/>
    <s v="TELEFONICA CYBERSECURITY TECH CHILE SPA"/>
    <s v="FACTIBILIDAD CAJA LOS HEROES/CRQ 82131"/>
    <s v="09/02/2024 15:35:35"/>
    <s v="09/02/2024 15:35:55"/>
    <x v="0"/>
    <s v="CDP ANTIGUO 1"/>
    <s v="CDP ANTIGUO 2"/>
    <s v="09/02/2024 15:41:16"/>
    <s v="09/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x v="0"/>
  </r>
  <r>
    <s v="INC000002606183"/>
    <s v="RED INTERNA"/>
    <x v="0"/>
    <s v="APQ ACCESOS"/>
    <s v="CARLOS F ARAYA RAMIREZ"/>
    <s v="tct_cararr"/>
    <s v="4-Menor/Localizado"/>
    <s v="4-Baja"/>
    <s v="Baja"/>
    <s v="Requerimiento de Cliente"/>
    <s v="TELEFONICA CYBERSECURITY TECH CHILE SPA"/>
    <s v="FACTIBILIDAD 82107"/>
    <s v="09/02/2024 15:42:24"/>
    <s v="09/02/2024 15:44:02"/>
    <x v="0"/>
    <s v="CDP ANTIGUO 1"/>
    <s v="CDP ANTIGUO 2"/>
    <s v="09/02/2024 18:11:59"/>
    <s v="09/02/2024 23:50:00"/>
    <m/>
    <s v="factiblidad enviada"/>
    <d v="1899-12-30T00:00:00"/>
    <d v="1899-12-30T02:29:35"/>
    <d v="1899-12-30T02:29:35"/>
    <s v=""/>
    <x v="1"/>
  </r>
  <r>
    <s v="INC000002606309"/>
    <s v="TICKET-INTELIGENTE"/>
    <x v="7"/>
    <s v="GESTION TI"/>
    <s v="VICTOR SEPULVEDA GAMARRA"/>
    <s v="USR_TSIGHT"/>
    <s v="1-Extenso/Generalizado"/>
    <s v="4-Baja"/>
    <s v="Baja"/>
    <s v="Incidente de Cliente"/>
    <s v="FUNDACION INSTITUTO PROFESIONAL DUOC UC"/>
    <s v="fiprdu01 - srvbackhomeprd01_vm TICKET AUTOMATICO"/>
    <s v="09/02/2024 14:21:38"/>
    <s v="09/02/2024 14:21:38"/>
    <x v="0"/>
    <s v="TI"/>
    <s v="SISTEMAS OPERATIVOS"/>
    <s v="09/02/2024 16:25:24"/>
    <s v="09/02/2024 23:50:00"/>
    <s v="PREVENTIVO=SI_x000a_CODIGO DE SERVICIO=srvbackhomeprd01_VM_x000a_DIRECCION=NULL_x000a_CIUDAD=NULL_x000a_COMUNA LOCAL=_x000a_REGION=NULL_x000a_QUIEN REPORTA=Ticket automático_x000a_CONTACTO EN TERRENO=_x000a_PROBLEMA=High RAM Usage Alert for Node FIPRDU01 - srvbackhomeprd01_VM_x000a_REQUERIMIENTO=_x000a_EQUIPOS EN"/>
    <s v="Se revisa servidor SRVBACKHOMEPRD01, encontrando peaks de consumo por parte de AV Sophos, servicio apache se encuentra operativo y no se aprecia afectación de servicio."/>
    <d v="1899-12-30T01:41:10"/>
    <d v="1899-12-30T02:03:46"/>
    <d v="1899-12-30T00:22:36"/>
    <s v="Cumplido"/>
    <x v="0"/>
  </r>
  <r>
    <s v="INC000002606389"/>
    <s v="TICKET-INTELIGENTE"/>
    <x v="4"/>
    <s v="GESTION TI"/>
    <s v="JUAN P SEGURA VARGAS"/>
    <s v="USR_TSIGHT"/>
    <s v="1-Extenso/Generalizado"/>
    <s v="4-Baja"/>
    <s v="Baja"/>
    <s v="Incidente de Cliente"/>
    <s v="FUNDACION INSTITUTO PROFESIONAL DUOC UC"/>
    <s v="fiprdu01 - srvfs01_vm TICKET AUTOMATICO"/>
    <s v="09/02/2024 15:39:42"/>
    <s v="09/02/2024 15:39:42"/>
    <x v="0"/>
    <s v="TI"/>
    <s v="SISTEMAS OPERATIVOS"/>
    <s v="09/02/2024 17:16:33"/>
    <s v="09/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0:47:59"/>
    <d v="1899-12-30T01:36:51"/>
    <d v="1899-12-30T00:48:52"/>
    <s v="Cumplido"/>
    <x v="0"/>
  </r>
  <r>
    <s v="INC000002606458"/>
    <s v="HOUSING"/>
    <x v="8"/>
    <s v="BELIEVE"/>
    <s v="JAIRO A SALINAS GARAY"/>
    <s v="frp_jcarri"/>
    <s v="3-Moderado/Limitado"/>
    <s v="3-Medio"/>
    <s v="Media"/>
    <s v="Requerimiento de Cliente"/>
    <s v="HUAWEI CHILE S A"/>
    <s v="GESTION DATACENTER/ ACCESOS /HUAWEI CHILE S A"/>
    <s v="09/02/2024 19:17:57"/>
    <s v="09/02/2024 19:23:34"/>
    <x v="0"/>
    <s v="COMUNICACIONES"/>
    <s v="VPN IP - MPLS"/>
    <s v="09/02/2024 20:20:43"/>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19:52"/>
    <d v="1899-12-30T01:02:46"/>
    <d v="1899-12-30T00:42:54"/>
    <s v=""/>
    <x v="1"/>
  </r>
  <r>
    <s v="INC000002606467"/>
    <s v="HOUSING"/>
    <x v="8"/>
    <s v="BELIEVE"/>
    <s v="JAIRO A SALINAS GARAY"/>
    <s v="frp_jcarri"/>
    <s v="3-Moderado/Limitado"/>
    <s v="3-Medio"/>
    <s v="Media"/>
    <s v="Requerimiento de Cliente"/>
    <s v="HUAWEI CHILE S A"/>
    <s v="GESTION DATACENTER/ ACCESOS /HUAWEI CHILE S A"/>
    <s v="09/02/2024 19:33:10"/>
    <s v="09/02/2024 19:34:35"/>
    <x v="0"/>
    <s v="COMUNICACIONES"/>
    <s v="VPN IP - MPLS"/>
    <s v="09/02/2024 20:21:07"/>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03"/>
    <d v="1899-12-30T00:47:57"/>
    <d v="1899-12-30T00:27:54"/>
    <s v=""/>
    <x v="1"/>
  </r>
  <r>
    <s v="INC000002606469"/>
    <s v="HOUSING"/>
    <x v="8"/>
    <s v="BELIEVE"/>
    <s v="JAIRO A SALINAS GARAY"/>
    <s v="frp_jcarri"/>
    <s v="3-Moderado/Limitado"/>
    <s v="3-Medio"/>
    <s v="Media"/>
    <s v="Requerimiento de Cliente"/>
    <s v="HUAWEI CHILE S A"/>
    <s v="GESTION DATACENTER/ ACCESOS /HUAWEI CHILE S A"/>
    <s v="09/02/2024 19:36:47"/>
    <s v="09/02/2024 19:38:12"/>
    <x v="0"/>
    <s v="COMUNICACIONES"/>
    <s v="VPN IP - MPLS"/>
    <s v="09/02/2024 20:21:30"/>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16"/>
    <d v="1899-12-30T00:44:43"/>
    <d v="1899-12-30T00:24:27"/>
    <s v=""/>
    <x v="1"/>
  </r>
  <r>
    <s v="INC000002606500"/>
    <s v="HOUSING"/>
    <x v="13"/>
    <s v="BELIEVE"/>
    <s v="RICARDO F ORELLANA MARDONES"/>
    <s v="frp_xgambo"/>
    <s v="3-Moderado/Limitado"/>
    <s v="3-Medio"/>
    <s v="Media"/>
    <s v="Requerimiento de Cliente"/>
    <s v="TELEFONICA EMPRESAS DE CHILE SA"/>
    <s v="GESTION DATACENTER/ ACCESOS / TELEFONICA EMPRESAS DE CHILE SA"/>
    <s v="10/02/2024 9:20:14"/>
    <s v="10/02/2024 9:21:47"/>
    <x v="0"/>
    <s v="CDP ANTIGUO 1"/>
    <s v="CDP ANTIGUO 2"/>
    <s v="10/02/2024 9:36:55"/>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45"/>
    <d v="1899-12-30T00:16:41"/>
    <d v="1899-12-30T00:09:56"/>
    <s v=""/>
    <x v="1"/>
  </r>
  <r>
    <s v="INC000002606503"/>
    <s v="HOUSING"/>
    <x v="13"/>
    <s v="BELIEVE"/>
    <s v="RICARDO F ORELLANA MARDONES"/>
    <s v="frp_xgambo"/>
    <s v="3-Moderado/Limitado"/>
    <s v="3-Medio"/>
    <s v="Media"/>
    <s v="Requerimiento de Cliente"/>
    <s v="TELEFONICA EMPRESAS DE CHILE SA"/>
    <s v="GESTION DATACENTER/ ACCESOS / TELEFONICA EMPRESAS DE CHILE SA"/>
    <s v="10/02/2024 9:40:03"/>
    <s v="10/02/2024 9:43:02"/>
    <x v="0"/>
    <s v="CDP ANTIGUO 1"/>
    <s v="CDP ANTIGUO 2"/>
    <s v="10/02/2024 9:54:21"/>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53"/>
    <d v="1899-12-30T00:14:18"/>
    <d v="1899-12-30T00:07:25"/>
    <s v=""/>
    <x v="1"/>
  </r>
  <r>
    <s v="INC000002606510"/>
    <s v="RED INTERNA"/>
    <x v="2"/>
    <s v="APQ ACCESOS"/>
    <s v="YORDI M HURTADO ARAYA"/>
    <s v="tct_yorhua"/>
    <s v="4-Menor/Localizado"/>
    <s v="4-Baja"/>
    <s v="Baja"/>
    <s v="Requerimiento de Cliente"/>
    <s v="TELEFONICA CYBERSECURITY TECH CHILE SPA"/>
    <s v="RONDA TOMA DE TEMPERATURAS SALAS TIC 16:30"/>
    <s v="09/02/2024 15:56:46"/>
    <s v="09/02/2024 15:57:10"/>
    <x v="0"/>
    <s v="CDP ANTIGUO 1"/>
    <s v="CDP ANTIGUO 2"/>
    <s v="09/02/2024 16:36:04"/>
    <s v="09/02/2024 23:50:00"/>
    <s v="RONDA TOMA DE TEMPERATURAS SALAS TIC 16:30"/>
    <s v="RONDA REALIZADA"/>
    <d v="1899-12-30T00:00:00"/>
    <d v="1899-12-30T00:39:18"/>
    <d v="1899-12-30T00:39:18"/>
    <s v=""/>
    <x v="1"/>
  </r>
  <r>
    <s v="INC000002606524"/>
    <s v="RED INTERNA"/>
    <x v="6"/>
    <s v="APQ ACCESOS"/>
    <s v="ALEJANDRO ACEVEDO VALENZUELA"/>
    <s v="tct_yorhua"/>
    <s v="4-Menor/Localizado"/>
    <s v="4-Baja"/>
    <s v="Baja"/>
    <s v="Requerimiento de Cliente"/>
    <s v="TELEFONICA CYBERSECURITY TECH CHILE SPA"/>
    <s v="REVISION DE CORREO, NO RECIBE CORREOS"/>
    <s v="09/02/2024 16:26:36"/>
    <s v="09/02/2024 16:31:49"/>
    <x v="0"/>
    <s v="CDP ANTIGUO 1"/>
    <s v="CDP ANTIGUO 2"/>
    <s v="10/02/2024 1:11:30"/>
    <s v="10/02/2024 23:50:00"/>
    <s v="PREVENTIVO: SI/NO_x000a_CODIGO DE SERVICIO: NO APLICA_x000a_DIRECCION:  NO APLICA_x000a_QUIEN REPORTA: KATHERINE DIAZ_x000a_CONTACTO EN TERRENO: OPERACIONES DATA CENTER _x000a_PROBLEMA: PROBLEMAS EN LA RECEPCION DE CORREO, DOMINIO @TELEFONICA.COM, Y ALGUNOS DOMINIOS  @tic.cl CORREOS"/>
    <s v="Síntoma:  Usuarios reciben un NDR al enviar correos a externos. El flujo de correos a externos esté bloqueado._x000a_ _x000a_Causa:  La organización esté enviando correos en masa. _x000a_ _x000a_Resolución:  Comentamos en llamada que el flujo de correo de la organización está b"/>
    <d v="1899-12-30T08:18:25"/>
    <d v="1899-12-30T08:44:54"/>
    <d v="1899-12-30T00:26:29"/>
    <s v=""/>
    <x v="1"/>
  </r>
  <r>
    <s v="INC000002606650"/>
    <s v="VPN IP - MPLS"/>
    <x v="6"/>
    <s v="BELIEVE"/>
    <s v="ALEJANDRO ACEVEDO VALENZUELA"/>
    <s v="frp_cnavar"/>
    <s v="3-Moderado/Limitado"/>
    <s v="3-Medio"/>
    <s v="Media"/>
    <s v="Requerimiento de Cliente"/>
    <s v="TELEFONICA GLOBAL TECHNOLOGY S.A.AGENCIA EN CHILE"/>
    <s v="HD/ Creación de Folio"/>
    <s v="09/02/2024 19:19:51"/>
    <s v="09/02/2024 19:21:15"/>
    <x v="0"/>
    <s v="CDP ANTIGUO 1"/>
    <s v="CDP ANTIGUO 2"/>
    <s v="09/02/2024 20:35:46"/>
    <s v="09/02/2024 23:50:00"/>
    <s v="PREVENTIVO: NO_x000a_CODIGO DE SERVICIO: CUENTA_x000a_DIRECCION:_x000a_QUIEN REPORTA:  Alejandro Acevedo_x000a_CONTACTO EN TERRENO:_x000a_PROBLEMA:_x000a_REQUERIMIENTO:_x000a__x000a_Buenas Tardes_x000a_Se requiere de su acostumbrado apoyo para la creación de folio el mismo_x000a_consiste en habilitación de cuenta"/>
    <s v="cuenta nuevamente habilitada a nivel de vpn. usuario verifica quedando operativo."/>
    <d v="1899-12-30T00:01:23"/>
    <d v="1899-12-30T01:15:55"/>
    <d v="1899-12-30T01:14:32"/>
    <s v=""/>
    <x v="1"/>
  </r>
  <r>
    <s v="INC000002606651"/>
    <s v="HOUSING"/>
    <x v="8"/>
    <s v="ADMINISTRADORES RESIDENTES"/>
    <s v="JAIRO A SALINAS GARAY"/>
    <s v="frp_jugonz"/>
    <s v="3-Moderado/Limitado"/>
    <s v="3-Medio"/>
    <s v="Media"/>
    <s v="Requerimiento de Cliente"/>
    <s v="HUAWEI CHILE S A"/>
    <s v="GESTION DATACENTER/ ACCESOS / HUAWEI CHILE S A"/>
    <s v="09/02/2024 19:14:35"/>
    <s v="09/02/2024 19:17:37"/>
    <x v="0"/>
    <s v="COMUNICACIONES"/>
    <s v="VPN IP - MPLS"/>
    <s v="09/02/2024 20:21:58"/>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33"/>
    <d v="1899-12-30T01:07:23"/>
    <d v="1899-12-30T00:46:50"/>
    <s v=""/>
    <x v="1"/>
  </r>
  <r>
    <s v="INC000002606655"/>
    <s v="HOSTING VIRTUAL"/>
    <x v="6"/>
    <s v="OPERACION N1"/>
    <s v="ALEJANDRO ACEVEDO VALENZUELA"/>
    <s v="tct_aaceve"/>
    <s v="4-Menor/Localizado"/>
    <s v="4-Baja"/>
    <s v="Baja"/>
    <s v="Requerimiento de Cliente"/>
    <s v="TELEFONICA GLOBAL TECHNOLOGY S.A.AGENCIA EN CHILE"/>
    <s v="Procedimiento de Bloqueo / Desbloqueo de VPN"/>
    <s v="09/02/2024 19:22:08"/>
    <s v="09/02/2024 19:24:19"/>
    <x v="0"/>
    <s v="TI"/>
    <s v="SISTEMAS OPERATIVOS"/>
    <s v="12/02/2024 15:43:17"/>
    <s v="12/02/2024 23:50:00"/>
    <s v="Procedimiento de Bloqueo / Desbloqueo de VPN"/>
    <s v="Procedimiento de Bloqueo / Desbloqueo de VPN realizado exitosamente."/>
    <d v="1900-01-01T20:18:32"/>
    <d v="1900-01-01T20:21:09"/>
    <d v="1899-12-30T00:02:37"/>
    <s v=""/>
    <x v="1"/>
  </r>
  <r>
    <s v="INC000002606660"/>
    <s v="HOUSING"/>
    <x v="8"/>
    <s v="ADMINISTRADORES RESIDENTES"/>
    <s v="JAIRO A SALINAS GARAY"/>
    <s v="frp_jugonz"/>
    <s v="3-Moderado/Limitado"/>
    <s v="3-Medio"/>
    <s v="Media"/>
    <s v="Requerimiento de Cliente"/>
    <s v="HUAWEI CHILE S A"/>
    <s v="GESTION DATACENTER/ ACCESOS / HUAWEI CHILE S A"/>
    <s v="09/02/2024 19:29:47"/>
    <s v="09/02/2024 19:31:07"/>
    <x v="0"/>
    <s v="COMUNICACIONES"/>
    <s v="VPN IP - MPLS"/>
    <s v="09/02/2024 20:22:23"/>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45"/>
    <d v="1899-12-30T00:52:36"/>
    <d v="1899-12-30T00:31:51"/>
    <s v=""/>
    <x v="1"/>
  </r>
  <r>
    <s v="INC000002606663"/>
    <s v="HOUSING"/>
    <x v="8"/>
    <s v="ADMINISTRADORES RESIDENTES"/>
    <s v="JAIRO A SALINAS GARAY"/>
    <s v="frp_jugonz"/>
    <s v="3-Moderado/Limitado"/>
    <s v="3-Medio"/>
    <s v="Media"/>
    <s v="Requerimiento de Cliente"/>
    <s v="HUAWEI CHILE S A"/>
    <s v="GESTION DATACENTER/ ACCESOS / HUAWEI CHILE S A"/>
    <s v="09/02/2024 19:38:20"/>
    <s v="09/02/2024 19:39:26"/>
    <x v="0"/>
    <s v="COMUNICACIONES"/>
    <s v="VPN IP - MPLS"/>
    <s v="09/02/2024 20:22:47"/>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58"/>
    <d v="1899-12-30T00:44:27"/>
    <d v="1899-12-30T00:23:29"/>
    <s v=""/>
    <x v="1"/>
  </r>
  <r>
    <s v="INC000002606712"/>
    <s v="INFRAESTRUCTURA DC"/>
    <x v="2"/>
    <s v="APQ ACCESOS"/>
    <s v="JONATHAN A MARQUEZ ASTENGO"/>
    <s v="tct_jmarqu"/>
    <s v="4-Menor/Localizado"/>
    <s v="4-Baja"/>
    <s v="Baja"/>
    <s v="Requerimiento de Red"/>
    <s v="TELEFONICA CYBERSECURITY TECH CHILE SPA"/>
    <s v="FACTIBILIDAD NSG SERVICIOS/CRQ 82135"/>
    <s v="09/02/2024 17:25:41"/>
    <s v="09/02/2024 17:27:22"/>
    <x v="0"/>
    <s v="CDP ANTIGUO 1"/>
    <s v="CDP ANTIGUO 2"/>
    <s v="09/02/2024 17:44:37"/>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x v="0"/>
  </r>
  <r>
    <s v="INC000002606717"/>
    <s v="HOUSING"/>
    <x v="11"/>
    <s v="APQ ACCESOS"/>
    <s v="LUIS O MORALES ARENAS"/>
    <s v="tct_luimoa"/>
    <s v="4-Menor/Localizado"/>
    <s v="4-Baja"/>
    <s v="Baja"/>
    <s v="Requerimiento de Cliente"/>
    <s v="TELEFONICA EMPRESAS DE CHILE SA"/>
    <s v="SE CREA TICKET POR SUPERVISOR A CLIENTE DXC"/>
    <s v="09/02/2024 18:24:08"/>
    <s v="09/02/2024 18:27:24"/>
    <x v="0"/>
    <s v="CDP ANTIGUO 1"/>
    <s v="CDP ANTIGUO 2"/>
    <s v="09/02/2024 18:28:57"/>
    <s v="09/02/2024 23:50:00"/>
    <s v="*Estimados:*_x0009_Se realiza Supervisión_x000a__x0009__x000a_*Cliente:*_x0009_DXC_x000a_*Proveedor:*_x0009_Personal de planta DXC_x000a_*Tipo Requerimiento:*_x0009_TRABAJO SIN CRQ_x000a_*N° Ticket Acceso:*_x0009_2606055_x000a_*N° CRQ:*_x0009_NO APLICA_x000a_*Estado CRQ:*_x0009_NO APLICA_x000a_*TKT:*_x0009_NO APLICA_x000a_*Actividad a realizar:*_x0009_Cambio de disc"/>
    <s v="SUPERVISION SIN CRQ/ OK"/>
    <d v="1899-12-30T00:01:33"/>
    <d v="1899-12-30T00:04:49"/>
    <d v="1899-12-30T00:03:16"/>
    <s v=""/>
    <x v="1"/>
  </r>
  <r>
    <s v="INC000002606719"/>
    <s v="HOUSING"/>
    <x v="8"/>
    <s v="BELIEVE"/>
    <s v="JAIRO A SALINAS GARAY"/>
    <s v="frp_jolsso"/>
    <s v="3-Moderado/Limitado"/>
    <s v="3-Medio"/>
    <s v="Media"/>
    <s v="Requerimiento de Cliente"/>
    <s v="HUAWEI CHILE S A"/>
    <s v="GESTION DATACENTER/ ACCESOS /HUAWEI CHILE S A"/>
    <s v="09/02/2024 19:17:23"/>
    <s v="09/02/2024 19:20:10"/>
    <x v="0"/>
    <s v="COMUNICACIONES"/>
    <s v="VPN IP - MPLS"/>
    <s v="09/02/2024 20:23:08"/>
    <s v="09/02/2024 23:50:00"/>
    <s v="EMPRESA:HUAWEI CHILE S A_x000a_CÓDIGO DE SERVICIO: _x000a_DIRECCIÓN: Av. Presidente Prieto #226, Paine, Santiago_x000a_NOMBRE DE QUIEN REPORTA:Ronald Alayo_x000a_TELÉFONO DE QUIEN REPORTA: 56935662382_x000a_NOMBRE DE CONTACTO EN TERRENO: _x000a_REQUERIMIENTO: Realizacion de trabajos  y tic"/>
    <s v="ACCESOS AUTORIZADOS."/>
    <d v="1899-12-30T00:21:07"/>
    <d v="1899-12-30T01:05:45"/>
    <d v="1899-12-30T00:44:38"/>
    <s v=""/>
    <x v="1"/>
  </r>
  <r>
    <s v="INC000002606727"/>
    <s v="BACKUP ON DEMAND"/>
    <x v="3"/>
    <s v="SM OPERACIONES"/>
    <s v="ANGEL CASTRO CABRERA"/>
    <s v="tct_jsegur"/>
    <s v="4-Menor/Localizado"/>
    <s v="4-Baja"/>
    <s v="Baja"/>
    <s v="Incidente de Cliente"/>
    <s v="TELEFONICA GLOBAL TECHNOLOGY S.A.AGENCIA EN CHILE"/>
    <s v="Problemas para respaldar servidor payroll-06-7-dhy // XINERGIA - VM-Desconectada."/>
    <s v="10/02/2024 0:45:45"/>
    <s v="10/02/2024 0:50:04"/>
    <x v="0"/>
    <s v="TI"/>
    <s v="SERVIDORES VIRTUALES"/>
    <s v="12/02/2024 10:52:13"/>
    <s v="12/02/2024 23:50:00"/>
    <s v="Problemas para respaldar servidor payroll-06-7-dhy // XINERGIA - VM-Desconectada."/>
    <s v="Se efectúa contacto con cliente: Juan Segura_x000a_Teléfono de contacto: Via correo_x000a_Acciones realizadas: Actualmente respaldo se encuentra deshabilitado, hasta que el cliente realice un chequeo de discos en servidor virtual._x000a_Acciones de Mejora, Recomendaciones"/>
    <d v="1900-01-01T03:39:58"/>
    <d v="1900-01-01T10:06:28"/>
    <d v="1899-12-30T06:26:30"/>
    <s v="Incumplido"/>
    <x v="0"/>
  </r>
  <r>
    <s v="INC000002606748"/>
    <s v="HOUSING"/>
    <x v="11"/>
    <s v="APQ ACCESOS"/>
    <s v="JAIRO A SALINAS GARAY"/>
    <s v="tct_jsalin"/>
    <s v="3-Moderado/Limitado"/>
    <s v="3-Medio"/>
    <s v="Media"/>
    <s v="Requerimiento de Cliente"/>
    <s v="TELEFONICA EMPRESAS DE CHILE SA"/>
    <s v="Pruebas en nueva cruzada MasterCard-DC Paine / DXC-NXS"/>
    <s v="10/02/2024 7:03:47"/>
    <s v="10/02/2024 7:06:01"/>
    <x v="0"/>
    <s v="CDP ANTIGUO 1"/>
    <s v="CDP ANTIGUO 2"/>
    <s v="10/02/2024 7:06:01"/>
    <s v="10/02/2024 23:50:00"/>
    <s v="Pruebas en nueva cruzada MasterCard-DC Paine / DXC-NXS"/>
    <s v="SUPERVISION CRQ/OK."/>
    <d v="1899-12-30T00:00:00"/>
    <d v="1899-12-30T00:02:14"/>
    <d v="1899-12-30T00:02:14"/>
    <s v=""/>
    <x v="1"/>
  </r>
  <r>
    <s v="INC000002606749"/>
    <s v="HOUSING"/>
    <x v="11"/>
    <s v="APQ ACCESOS"/>
    <s v="JAIRO A SALINAS GARAY"/>
    <s v="tct_jsalin"/>
    <s v="3-Moderado/Limitado"/>
    <s v="3-Medio"/>
    <s v="Media"/>
    <s v="Requerimiento de Cliente"/>
    <s v="TELEFONICA EMPRESAS DE CHILE SA"/>
    <s v="RONDA Y REVISION DE SALAS TECNICAS"/>
    <s v="10/02/2024 7:06:07"/>
    <s v="10/02/2024 7:09:22"/>
    <x v="0"/>
    <s v="CDP ANTIGUO 1"/>
    <s v="CDP ANTIGUO 2"/>
    <s v="10/02/2024 7:09:22"/>
    <s v="10/02/2024 23:50:00"/>
    <s v="RONDA Y REVISION DE SALAS TECNICAS"/>
    <s v="RONDA REALIZADA."/>
    <d v="1899-12-30T00:00:00"/>
    <d v="1899-12-30T00:03:15"/>
    <d v="1899-12-30T00:03:15"/>
    <s v=""/>
    <x v="1"/>
  </r>
  <r>
    <s v="INC000002606750"/>
    <s v="HOUSING"/>
    <x v="11"/>
    <s v="APQ ACCESOS"/>
    <s v="JAIRO A SALINAS GARAY"/>
    <s v="tct_jsalin"/>
    <s v="3-Moderado/Limitado"/>
    <s v="3-Medio"/>
    <s v="Media"/>
    <s v="Requerimiento de Cliente"/>
    <s v="TELEFONICA EMPRESAS DE CHILE SA"/>
    <s v="TOMA DE ALARMAS DE CLIENTE"/>
    <s v="10/02/2024 7:09:28"/>
    <s v="10/02/2024 7:10:54"/>
    <x v="0"/>
    <s v="CDP ANTIGUO 1"/>
    <s v="CDP ANTIGUO 2"/>
    <s v="10/02/2024 7:10:54"/>
    <s v="10/02/2024 23:50:00"/>
    <s v="TOMA DE ALARMAS DE CLIENTE"/>
    <s v="TOMA DE ALARMAS REALIZADA."/>
    <d v="1899-12-30T00:00:00"/>
    <d v="1899-12-30T00:01:26"/>
    <d v="1899-12-30T00:01:26"/>
    <s v=""/>
    <x v="1"/>
  </r>
  <r>
    <s v="INC000002606767"/>
    <s v="RED INTERNA"/>
    <x v="10"/>
    <s v="APOQUINDO TI"/>
    <s v="RICARDO F ORELLANA MARDONES"/>
    <s v="tct_rorell"/>
    <s v="4-Menor/Localizado"/>
    <s v="4-Baja"/>
    <s v="Baja"/>
    <s v="Requerimiento de Red"/>
    <s v="TELEFONICA EMPRESAS DE CHILE SA"/>
    <s v="RONDA Y MEDICIÓN DE TEMPERATURAS EN SALAS TIC 19:30"/>
    <s v="10/02/2024 10:34:12"/>
    <s v="10/02/2024 10:36:03"/>
    <x v="0"/>
    <s v="TI"/>
    <s v="CLIMA"/>
    <s v="10/02/2024 19:32:14"/>
    <s v="10/02/2024 23:50:00"/>
    <m/>
    <s v="ACT REALIZADA SIN NOVEDAD"/>
    <d v="1899-12-30T00:00:00"/>
    <d v="1899-12-30T00:00:00"/>
    <d v="1899-12-30T00:00:00"/>
    <s v=""/>
    <x v="0"/>
  </r>
  <r>
    <s v="INC000002607183"/>
    <s v="INFRAESTRUCTURA DC"/>
    <x v="2"/>
    <s v="APQ ACCESOS"/>
    <s v="FRANCISCO J FELIU ABARCA"/>
    <s v="tct_frafea"/>
    <s v="4-Menor/Localizado"/>
    <s v="4-Baja"/>
    <s v="Baja"/>
    <s v="Requerimiento de Red"/>
    <s v="TELEFONICA CYBERSECURITY TECH CHILE SPA"/>
    <s v="TICKET DIARIO RONDAS PREVENTIVAS Y TOMA DE TEMPERATURAS EN SALAS TIC"/>
    <s v="09/02/2024 21:10:05"/>
    <s v="09/02/2024 21:14:24"/>
    <x v="0"/>
    <s v="TI"/>
    <s v="CLIMA"/>
    <s v="10/02/2024 7:25:07"/>
    <s v="10/02/2024 23:50:00"/>
    <s v="PREVENTIVO: SI_x000a_CODIGO DE SERVICIO: N/A_x000a_DIRECCION:  SAN MARTIN 50_x000a_QUIEN REPORTA: FRANCISCO FELIU_x000a_CONTACTO EN TERRENO: FRANCISCO FELIU_x000a_PROBLEMA: N/A_x000a_REQUERIMIENTO: TICKET DIARIO RONDAS PREVENTIVAS Y TOM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x v="0"/>
  </r>
  <r>
    <s v="INC000002607259"/>
    <s v="TICKET-INTELIGENTE"/>
    <x v="6"/>
    <s v="GESTION TI"/>
    <s v="ALEJANDRO ACEVEDO VALENZUELA"/>
    <s v="USR_TSIGHT"/>
    <s v="1-Extenso/Generalizado"/>
    <s v="4-Baja"/>
    <s v="Baja"/>
    <s v="Incidente de Cliente"/>
    <s v="FUNDACION INSTITUTO PROFESIONAL DUOC UC"/>
    <s v="fiprdu01 - srvfs01_vm TICKET AUTOMATICO"/>
    <s v="09/02/2024 22:35:13"/>
    <s v="09/02/2024 22:35:13"/>
    <x v="0"/>
    <s v="TRUESIGHT"/>
    <s v="TRUESIGHT"/>
    <s v="10/02/2024 1:05:41"/>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45% de ocupación"/>
    <d v="1899-12-30T02:28:04"/>
    <d v="1899-12-30T02:30:28"/>
    <d v="1899-12-30T00:02:24"/>
    <s v="Cumplido"/>
    <x v="0"/>
  </r>
  <r>
    <s v="INC000002607305"/>
    <s v="VPN IP - MPLS"/>
    <x v="6"/>
    <s v="GESTION HD"/>
    <s v="ALEJANDRO ACEVEDO VALENZUELA"/>
    <s v="frp_jesanc"/>
    <s v="4-Menor/Localizado"/>
    <s v="4-Baja"/>
    <s v="Baja"/>
    <s v="Requerimiento de Cliente"/>
    <s v="TELEFONICA CHILE S.A."/>
    <s v="REQ / Requerimiento TCCT - Baja de usuario - Soporte VDC Global - Diego Ruiz Gomez"/>
    <s v="09/02/2024 23:31:03"/>
    <s v="09/02/2024 23:32:24"/>
    <x v="0"/>
    <s v="CDP ANTIGUO 1"/>
    <s v="CDP ANTIGUO 2"/>
    <s v="11/02/2024 16:10:15"/>
    <s v="11/02/2024 23:50:00"/>
    <s v="PREVENTIVO:_x000a__x000a_CODIGO DE SERVICIO:_x000a__x000a_DIRECCION:      _x000a__x000a_CIUDAD:             _x000a__x000a_COMUNA:_x000a__x000a_NOMBRE QUIEN REPORTA: Jesús José Nelo Petaquero_x000a__x000a_TELEFONO QUIEN REPORTA: +56 9 9229 0203_x000a__x000a_NOMBRE CONTACTO EN TERRENO:        _x000a__x000a_TELEFONO 1 CONTACTO EN TERRENO:_x000a__x000a_TELEFONO 2"/>
    <s v="Buen día. Se procede a dar de baja usuario diego.ruizgomez.ext@telefonica.com"/>
    <d v="1899-12-31T16:35:02"/>
    <d v="1899-12-31T16:39:12"/>
    <d v="1899-12-30T00:04:10"/>
    <s v=""/>
    <x v="1"/>
  </r>
  <r>
    <s v="INC000002607341"/>
    <s v="BACKUP ON DEMAND"/>
    <x v="17"/>
    <s v="BACK UP DATA CENTER (BACKUP ON DEMAND)"/>
    <s v="RODRIGO VÁSQUEZ MUÑOZ"/>
    <s v="tct_rvasqu"/>
    <s v="4-Menor/Localizado"/>
    <s v="4-Baja"/>
    <s v="Baja"/>
    <s v="Requerimiento de Cliente"/>
    <s v="TELEFONICA GLOBAL TECHNOLOGY S.A.AGENCIA EN CHILE"/>
    <s v="revision estado de plataformas veritas"/>
    <s v="10/02/2024 10:07:18"/>
    <s v="10/02/2024 10:08:27"/>
    <x v="0"/>
    <s v="CDP ANTIGUO 1"/>
    <s v="CDP ANTIGUO 2"/>
    <s v="11/02/2024 18:18:58"/>
    <s v="11/02/2024 23:50:00"/>
    <s v="revision estado de plataformas veritas, espacios de almacenamiento, cintas. respaldos fallidos"/>
    <s v="FASE RESOLUCIÓN Y RECUPERACIÓN_x000a__x000a_Se efectúa contacto con cliente: N/A_x000a__x000a_Teléfono de contacto: N/A_x000a__x000a_Acciones realizadas: plataformas revisadas completamente dias sabado y domingo para asegurar operacion 24/7_x000a__x000a_Solución paliativa o definitiva: plataformas rev"/>
    <d v="1899-12-31T08:10:31"/>
    <d v="1899-12-31T08:11:40"/>
    <d v="1899-12-30T00:01:09"/>
    <s v=""/>
    <x v="1"/>
  </r>
  <r>
    <s v="INC000002607376"/>
    <s v="HOUSING"/>
    <x v="11"/>
    <s v="APQ ACCESOS"/>
    <s v="LUIS O MORALES ARENAS"/>
    <s v="tct_luimoa"/>
    <s v="4-Menor/Localizado"/>
    <s v="4-Baja"/>
    <s v="Baja"/>
    <s v="Requerimiento de Red"/>
    <s v="TELEFONICA EMPRESAS DE CHILE SA"/>
    <s v="SE GENERA TICKET POR REVISION Y TOMA DE ALARMA DE CLIENTES"/>
    <s v="10/02/2024 15:52:54"/>
    <s v="10/02/2024 15:54:16"/>
    <x v="0"/>
    <s v="CDP ANTIGUO 1"/>
    <s v="CDP ANTIGUO 2"/>
    <s v="10/02/2024 17:34:01"/>
    <s v="10/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607403"/>
    <s v="INFRAESTRUCTURA DC"/>
    <x v="2"/>
    <s v="APQ ACCESOS"/>
    <s v="FRANCISCO J FELIU ABARCA"/>
    <s v="tct_frafea"/>
    <s v="4-Menor/Localizado"/>
    <s v="4-Baja"/>
    <s v="Baja"/>
    <s v="Requerimiento de Red"/>
    <s v="TELEFONICA CYBERSECURITY TECH CHILE SPA"/>
    <s v="TICKET DIARIO RONDA PREVENTIVAS Y LECTURA DE TEMPERATURAS EN SALAS TIC"/>
    <s v="10/02/2024 20:36:14"/>
    <s v="10/02/2024 20:38:54"/>
    <x v="0"/>
    <s v="TI"/>
    <s v="CLIMA"/>
    <s v="11/02/2024 7:22:24"/>
    <s v="11/02/2024 23:50:00"/>
    <s v="PREVENTIVO: SI_x000a_CODIGO DE SERVICIO: N/A_x000a_DIRECCION:  SAN MARTIN 50_x000a_QUIEN REPORTA: FRANCISCO FELIU_x000a_CONTACTO EN TERRENO: FRANCISCO FELIU_x000a_PROBLEMA: N/A_x000a_REQUERIMIENTO: TICKET DIARIO RONDA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s v=""/>
    <x v="0"/>
  </r>
  <r>
    <s v="INC000002607526"/>
    <s v="TICKET-INTELIGENTE"/>
    <x v="7"/>
    <s v="EVENTOS HD"/>
    <s v="VICTOR SEPULVEDA GAMARRA"/>
    <s v="USR_TSIGHT"/>
    <s v="1-Extenso/Generalizado"/>
    <s v="4-Baja"/>
    <s v="Baja"/>
    <s v="Incidente de Cliente"/>
    <s v="TELEFONICA CYBERSECURITY TECH CHILE SPA"/>
    <s v="tctcsp01 - soc-splunk-master TICKET AUTOMATICO"/>
    <s v="10/02/2024 1:31:47"/>
    <s v="10/02/2024 1:31:47"/>
    <x v="0"/>
    <s v="TI"/>
    <s v="SISTEMAS OPERATIVOS"/>
    <s v="10/02/2024 2:48:49"/>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soc-splunk-master y no se observan Filesystem alertados o alto consumo de memoria."/>
    <d v="1899-12-30T01:15:15"/>
    <d v="1899-12-30T01:17:02"/>
    <d v="1899-12-30T00:01:47"/>
    <s v="Cumplido"/>
    <x v="0"/>
  </r>
  <r>
    <s v="INC000002607604"/>
    <s v="TICKET-INTELIGENTE"/>
    <x v="6"/>
    <s v="GESTION TI"/>
    <s v="ALEJANDRO ACEVEDO VALENZUELA"/>
    <s v="USR_TSIGHT"/>
    <s v="1-Extenso/Generalizado"/>
    <s v="4-Baja"/>
    <s v="Baja"/>
    <s v="Incidente de Cliente"/>
    <s v="FUNDACION INSTITUTO PROFESIONAL DUOC UC"/>
    <s v="fiprdu01 - srvfs01_vm TICKET AUTOMATICO"/>
    <s v="10/02/2024 5:18:16"/>
    <s v="10/02/2024 5:18:16"/>
    <x v="0"/>
    <s v="TRUESIGHT"/>
    <s v="TRUESIGHT"/>
    <s v="10/02/2024 9:43:57"/>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60% de ocupación"/>
    <d v="1899-12-30T04:23:30"/>
    <d v="1899-12-30T04:25:41"/>
    <d v="1899-12-30T00:02:11"/>
    <s v="Cumplido"/>
    <x v="0"/>
  </r>
  <r>
    <s v="INC000002607702"/>
    <s v="SAP"/>
    <x v="9"/>
    <s v="CLOUD SAP HANA"/>
    <s v="NICOLAS A SAAVEDRA EGUILUZ"/>
    <s v="tct_nsaave"/>
    <s v="4-Menor/Localizado"/>
    <s v="4-Baja"/>
    <s v="Baja"/>
    <s v="Requerimiento de Cliente"/>
    <s v="TELEFONICA EMPRESAS DE CHILE SA"/>
    <s v="Checklist Diario Cliente 10.02.24"/>
    <s v="10/02/2024 9:09:37"/>
    <s v="10/02/2024 9:11:12"/>
    <x v="0"/>
    <s v="Service"/>
    <s v="Internal"/>
    <s v="10/02/2024 9:11:49"/>
    <s v="10/02/2024 23:50:00"/>
    <s v="Se realiza Checklist Diario de los clientes; _x000a_HDC_x000a_NUTRISCO"/>
    <s v="Se realiza Checklist Diario de los clientes; _x000a_HDC_x000a_NUTRISCO"/>
    <d v="1899-12-30T00:00:00"/>
    <d v="1899-12-30T00:02:12"/>
    <d v="1899-12-30T00:02:12"/>
    <s v=""/>
    <x v="1"/>
  </r>
  <r>
    <s v="INC000002607707"/>
    <s v="HOUSING"/>
    <x v="8"/>
    <s v="BELIEVE"/>
    <s v="LUIS O MORALES ARENAS"/>
    <s v="frp_jreyna"/>
    <s v="3-Moderado/Limitado"/>
    <s v="3-Medio"/>
    <s v="Media"/>
    <s v="Requerimiento de Cliente"/>
    <s v="FORUM SERVICIOS FINANCIEROS SA"/>
    <s v="GESTION DATACENTER/ ACCESOS  / FORUM"/>
    <s v="10/02/2024 9:23:40"/>
    <s v="10/02/2024 9:24:56"/>
    <x v="0"/>
    <s v="COMUNICACIONES"/>
    <s v="VPN IP - MPLS"/>
    <s v="10/02/2024 17:31:33"/>
    <s v="10/02/2024 23:50:00"/>
    <s v="EMPRESA:    _x0009_FORUM_x000a_CÓDIGO DE SERVICIO:_x000a_DIRECCIÓN_x000a_NOMBRE DE QUIEN REPORTA:  Roxana Jara Quezada_x000a_TELÉFONO DE QUIEN REPORTA:   +569 94372663_x000a_NOMBRE DE CONTACTO EN TERRENO: Roxana Jara / 9 94372663_x000a__x000a_se requiere ventana para trabajar en rack CA27 en conexione"/>
    <s v="ACCESO AUTORIZADO"/>
    <d v="1899-12-30T07:49:32"/>
    <d v="1899-12-30T08:07:53"/>
    <d v="1899-12-30T00:18:21"/>
    <s v=""/>
    <x v="1"/>
  </r>
  <r>
    <s v="INC000002607811"/>
    <s v="RED INTERNA"/>
    <x v="2"/>
    <s v="APQ ACCESOS"/>
    <s v="JAVIER J BRAVO CARVAJAL"/>
    <s v="tct_javcac"/>
    <s v="4-Menor/Localizado"/>
    <s v="4-Baja"/>
    <s v="Baja"/>
    <s v="Requerimiento de Red"/>
    <s v="TELEFONICA CYBERSECURITY TECH CHILE SPA"/>
    <s v="RONDA INSPECTIVA SALAS"/>
    <s v="10/02/2024 10:12:54"/>
    <s v="10/02/2024 10:14:09"/>
    <x v="0"/>
    <s v="CDP ANTIGUO 1"/>
    <s v="CDP ANTIGUO 2"/>
    <s v="10/02/2024 10:45:58"/>
    <s v="10/02/2024 23:50:00"/>
    <m/>
    <s v="RONDA SALAS REALIZADA"/>
    <d v="1899-12-30T00:00:00"/>
    <d v="1899-12-30T00:00:00"/>
    <d v="1899-12-30T00:00:00"/>
    <s v=""/>
    <x v="0"/>
  </r>
  <r>
    <s v="INC000002607813"/>
    <s v="HOUSING"/>
    <x v="13"/>
    <s v="BELIEVE"/>
    <s v="RICARDO F ORELLANA MARDONES"/>
    <s v="frp_xgambo"/>
    <s v="3-Moderado/Limitado"/>
    <s v="3-Medio"/>
    <s v="Media"/>
    <s v="Incidente de Cliente"/>
    <s v="ICETEL SERVICIOS S.A."/>
    <s v="GESTION DATACENTER/ ACCESOS / ICETEL SERVICIOS S.A."/>
    <s v="10/02/2024 10:35:34"/>
    <s v="10/02/2024 10:37:03"/>
    <x v="0"/>
    <s v="TI"/>
    <s v="CLIMA"/>
    <s v="10/02/2024 11:06:45"/>
    <s v="10/02/2024 23:50:00"/>
    <s v="EMPRESA: ICETEL SERVICIOS S.A._x000a_CÓDIGO DE SERVICIO: _x000a_DIRECCIÓN:Av. Apoquindo #7071, Las Condes, Santiago_x000a_NOMBRE DE QUIEN REPORTA:Francisco Chávez_x000a_TELÉFONO DE QUIEN REPORTA:  972802533_x000a_NOMBRE DE CONTACTO EN TERRENO: _x000a_REQUERIMIENTO :  Tecnico clima apoyo ro"/>
    <s v="ACCESOS AUTORIZADOS"/>
    <d v="1899-12-30T00:12:32"/>
    <d v="1899-12-30T00:31:11"/>
    <d v="1899-12-30T00:18:39"/>
    <s v="Cumplido"/>
    <x v="0"/>
  </r>
  <r>
    <s v="INC000002607822"/>
    <s v="RED INTERNA"/>
    <x v="2"/>
    <s v="APQ ACCESOS"/>
    <s v="JAVIER J BRAVO CARVAJAL"/>
    <s v="tct_javcac"/>
    <s v="4-Menor/Localizado"/>
    <s v="4-Baja"/>
    <s v="Baja"/>
    <s v="Requerimiento de Red"/>
    <s v="TELEFONICA CYBERSECURITY TECH CHILE SPA"/>
    <s v="RONDA TOMA TEMPERATURA SALAS TIC"/>
    <s v="10/02/2024 11:58:31"/>
    <s v="10/02/2024 11:59:54"/>
    <x v="0"/>
    <s v="CDP ANTIGUO 1"/>
    <s v="CDP ANTIGUO 2"/>
    <s v="10/02/2024 13:04:56"/>
    <s v="10/02/2024 23:50:00"/>
    <m/>
    <s v="RONDA CLIMA FINALIZADA"/>
    <d v="1899-12-30T00:00:00"/>
    <d v="1899-12-30T00:00:00"/>
    <d v="1899-12-30T00:00:00"/>
    <s v=""/>
    <x v="0"/>
  </r>
  <r>
    <s v="INC000002607834"/>
    <s v="HOUSING"/>
    <x v="11"/>
    <s v="APQ ACCESOS"/>
    <s v="LUIS O MORALES ARENAS"/>
    <s v="tct_luimoa"/>
    <s v="4-Menor/Localizado"/>
    <s v="4-Baja"/>
    <s v="Baja"/>
    <s v="Requerimiento de Red"/>
    <s v="TELEFONICA EMPRESAS DE CHILE SA"/>
    <s v="SE GENERA TICKET POR RONDA Y REVISION DE SALAS TECNICAS"/>
    <s v="10/02/2024 13:19:54"/>
    <s v="10/02/2024 13:21:41"/>
    <x v="0"/>
    <s v="CDP ANTIGUO 1"/>
    <s v="CDP ANTIGUO 2"/>
    <s v="10/02/2024 15:50:21"/>
    <s v="10/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607857"/>
    <s v="HOSTING VIRTUAL"/>
    <x v="7"/>
    <s v="DUOC TICKET AUTOMATICO"/>
    <s v="VICTOR SEPULVEDA GAMARRA"/>
    <s v="frp_josama"/>
    <s v="3-Moderado/Limitado"/>
    <s v="4-Baja"/>
    <s v="Baja"/>
    <s v="Incidente de Cliente"/>
    <s v="FUNDACION INSTITUTO PROFESIONAL DUOC UC"/>
    <s v="DUOC | INC | Alerta Global: Monitoreo Atentus"/>
    <s v="11/02/2024 0:01:05"/>
    <s v="11/02/2024 0:10:53"/>
    <x v="0"/>
    <s v="TI"/>
    <s v="SISTEMAS OPERATIVOS"/>
    <s v="11/02/2024 0:30:47"/>
    <s v="11/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_x000a_J"/>
    <s v="Se revisa sitio y se logra realizar login correctamente._x000a__x000a_Se están realizando trabajos de migración de servidores Windows, lo que pudo provocar intermitencia."/>
    <d v="1899-12-30T00:11:19"/>
    <d v="1899-12-30T00:29:42"/>
    <d v="1899-12-30T00:18:23"/>
    <s v="Cumplido"/>
    <x v="0"/>
  </r>
  <r>
    <s v="INC000002607859"/>
    <s v="HOUSING"/>
    <x v="11"/>
    <s v="APQ ACCESOS"/>
    <s v="JOSE G MARQUEZ MARCANO"/>
    <s v="tct_josmam"/>
    <s v="4-Menor/Localizado"/>
    <s v="4-Baja"/>
    <s v="Baja"/>
    <s v="Requerimiento de Cliente"/>
    <s v="TELEFONICA EMPRESAS DE CHILE SA"/>
    <s v="SUPERVISION:  Migración CORE  || Proyecto 202018177-1 || Cliente FORUM"/>
    <s v="11/02/2024 1:35:34"/>
    <s v="11/02/2024 1:37:00"/>
    <x v="0"/>
    <s v="CDP ANTIGUO 1"/>
    <s v="CDP ANTIGUO 2"/>
    <s v="11/02/2024 1:38:49"/>
    <s v="11/02/2024 23:50:00"/>
    <s v="Migración CORE  || Proyecto 202018177-1 || Cliente FORUM"/>
    <s v="ACTIVIDAD CANCELADA POR CLIENTE"/>
    <d v="1899-12-30T00:01:34"/>
    <d v="1899-12-30T00:03:15"/>
    <d v="1899-12-30T00:01:41"/>
    <s v=""/>
    <x v="1"/>
  </r>
  <r>
    <s v="INC000002608151"/>
    <s v="RED INTERNA"/>
    <x v="2"/>
    <s v="APQ ACCESOS"/>
    <s v="JAVIER J BRAVO CARVAJAL"/>
    <s v="tct_javcac"/>
    <s v="4-Menor/Localizado"/>
    <s v="4-Baja"/>
    <s v="Baja"/>
    <s v="Requerimiento de Red"/>
    <s v="TELEFONICA CYBERSECURITY TECH CHILE SPA"/>
    <s v="RONDAS POR SALAS TIC"/>
    <s v="10/02/2024 18:13:31"/>
    <s v="10/02/2024 18:14:55"/>
    <x v="0"/>
    <s v="CDP ANTIGUO 1"/>
    <s v="CDP ANTIGUO 2"/>
    <s v="10/02/2024 18:38:18"/>
    <s v="10/02/2024 23:50:00"/>
    <m/>
    <s v="RONDA SALAS TIC FINALIZADA"/>
    <d v="1899-12-30T00:00:00"/>
    <d v="1899-12-30T00:00:00"/>
    <d v="1899-12-30T00:00:00"/>
    <s v=""/>
    <x v="0"/>
  </r>
  <r>
    <s v="INC000002608224"/>
    <s v="TICKET-INTELIGENTE"/>
    <x v="7"/>
    <s v="EVENTOS HD"/>
    <s v="VICTOR SEPULVEDA GAMARRA"/>
    <s v="USR_TSIGHT"/>
    <s v="1-Extenso/Generalizado"/>
    <s v="4-Baja"/>
    <s v="Baja"/>
    <s v="Incidente de Cliente"/>
    <s v="TELEFONICA CYBERSECURITY TECH CHILE SPA"/>
    <s v="tctcsp01 - soc-splunk-master TICKET AUTOMATICO"/>
    <s v="10/02/2024 20:00:13"/>
    <s v="10/02/2024 20:00:13"/>
    <x v="0"/>
    <s v="TI"/>
    <s v="SISTEMAS OPERATIVOS"/>
    <s v="10/02/2024 20:48:32"/>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0:40:33"/>
    <d v="1899-12-30T00:48:19"/>
    <d v="1899-12-30T00:07:46"/>
    <s v="Cumplido"/>
    <x v="0"/>
  </r>
  <r>
    <s v="INC000002608326"/>
    <s v="HOUSING"/>
    <x v="11"/>
    <s v="APQ ACCESOS"/>
    <s v="LUIS O MORALES ARENAS"/>
    <s v="tct_luimoa"/>
    <s v="4-Menor/Localizado"/>
    <s v="4-Baja"/>
    <s v="Baja"/>
    <s v="Requerimiento de Red"/>
    <s v="TELEFONICA EMPRESAS DE CHILE SA"/>
    <s v="SE GENERA TICKET POR RONDA Y REVISION DE SALAS TECNICAS"/>
    <s v="11/02/2024 9:05:49"/>
    <s v="11/02/2024 9:07:26"/>
    <x v="0"/>
    <s v="CDP ANTIGUO 1"/>
    <s v="CDP ANTIGUO 2"/>
    <s v="11/02/2024 9:50:52"/>
    <s v="1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608366"/>
    <s v="RED INTERNA"/>
    <x v="10"/>
    <s v="APOQUINDO TI"/>
    <s v="RICARDO F ORELLANA MARDONES"/>
    <s v="tct_rorell"/>
    <s v="4-Menor/Localizado"/>
    <s v="4-Baja"/>
    <s v="Baja"/>
    <s v="Requerimiento de Red"/>
    <s v="TELEFONICA EMPRESAS DE CHILE SA"/>
    <s v="RONDA Y MEDICION DE TEMPERATURAS EN SALAS TIC 16:30"/>
    <s v="11/02/2024 16:24:26"/>
    <s v="11/02/2024 16:25:31"/>
    <x v="0"/>
    <s v="TI"/>
    <s v="CLIMA"/>
    <s v="11/02/2024 16:40:32"/>
    <s v="11/02/2024 23:50:00"/>
    <m/>
    <s v="ACT REALIZADA SIN NOVEDAD"/>
    <d v="1899-12-30T00:00:00"/>
    <d v="1899-12-30T00:00:00"/>
    <d v="1899-12-30T00:00:00"/>
    <s v=""/>
    <x v="0"/>
  </r>
  <r>
    <s v="INC000002608379"/>
    <s v="VPN IP - MPLS"/>
    <x v="3"/>
    <s v="GESTION HD"/>
    <s v="MOISES E MONTERO RAMOS"/>
    <s v="frp_cnavar"/>
    <s v="3-Moderado/Limitado"/>
    <s v="3-Medio"/>
    <s v="Media"/>
    <s v="Requerimiento de Cliente"/>
    <s v="INSTITUTO PROFESIONAL DE CHILE SA"/>
    <s v="HD/Importar a VDC de CLIENTE IPCHILE vm restauradas"/>
    <s v="11/02/2024 18:31:19"/>
    <s v="11/02/2024 18:32:58"/>
    <x v="0"/>
    <s v="CDP ANTIGUO 1"/>
    <s v="CDP ANTIGUO 2"/>
    <s v="12/02/2024 18:42:02"/>
    <s v="12/02/2024 23:50:00"/>
    <s v="PREVENTIVO: NO_x000a_CODIGO DE SERVICIO:vcenter _x000a_DIRECCION:_x000a_QUIEN REPORTA: Rodrigo Vásquez Muñoz_x000a_CONTACTO EN TERRENO: _x0009_Raúl Fernández Ogalde +56 9 5410 9101_x000a_PROBLEMA:_x000a_REQUERIMIENTO:Solicitud restauraciones - IPCHILE_x000a__x000a_Sres. mesa de ayuda,_x000a__x000a_Junto con saludar, So"/>
    <s v="Estimados, se importan las maquinas solicitadas en el VDC de cliente."/>
    <d v="1899-12-30T12:44:01"/>
    <d v="1899-12-31T00:10:43"/>
    <d v="1899-12-30T11:26:42"/>
    <s v=""/>
    <x v="1"/>
  </r>
  <r>
    <s v="INC000002608387"/>
    <s v="HOUSING"/>
    <x v="2"/>
    <s v="APQ ACCESOS"/>
    <s v="PATRICIO A CASTILLO GONZALEZ"/>
    <s v="tct_patcag"/>
    <s v="4-Menor/Localizado"/>
    <s v="4-Baja"/>
    <s v="Baja"/>
    <s v="Requerimiento de Red"/>
    <s v="TELEFONICA EMPRESAS DE CHILE SA"/>
    <s v="RONDAS DATACENTER SM"/>
    <s v="11/02/2024 20:29:09"/>
    <s v="11/02/2024 20:30:41"/>
    <x v="0"/>
    <s v="CDP ANTIGUO 1"/>
    <s v="CDP ANTIGUO 2"/>
    <s v="11/02/2024 20:31:37"/>
    <s v="11/02/2024 23:50:00"/>
    <s v="RONDAS DATACENTER SM"/>
    <s v="RONDAS REALIZADAS"/>
    <d v="1899-12-30T00:00:00"/>
    <d v="1899-12-30T00:00:00"/>
    <d v="1899-12-30T00:00:00"/>
    <s v=""/>
    <x v="0"/>
  </r>
  <r>
    <s v="INC000002608411"/>
    <s v="HOUSING"/>
    <x v="11"/>
    <s v="APQ ACCESOS"/>
    <s v="JOSE G MARQUEZ MARCANO"/>
    <s v="tct_josmam"/>
    <s v="4-Menor/Localizado"/>
    <s v="4-Baja"/>
    <s v="Baja"/>
    <s v="Requerimiento de Cliente"/>
    <s v="TELEFONICA EMPRESAS DE CHILE SA"/>
    <s v="RONDA Y REVISION DE SALAS"/>
    <s v="11/02/2024 3:46:39"/>
    <s v="11/02/2024 3:47:41"/>
    <x v="0"/>
    <s v="CDP ANTIGUO 1"/>
    <s v="CDP ANTIGUO 2"/>
    <s v="11/02/2024 3:50:53"/>
    <s v="11/02/2024 23:50:00"/>
    <s v="RONDA Y REVISION DE SALAS"/>
    <s v="RONDAS REALIZADAS"/>
    <d v="1899-12-30T00:02:49"/>
    <d v="1899-12-30T00:04:14"/>
    <d v="1899-12-30T00:01:25"/>
    <s v=""/>
    <x v="1"/>
  </r>
  <r>
    <s v="INC000002608413"/>
    <s v="HOUSING"/>
    <x v="11"/>
    <s v="APQ ACCESOS"/>
    <s v="JOSE G MARQUEZ MARCANO"/>
    <s v="tct_josmam"/>
    <s v="4-Menor/Localizado"/>
    <s v="4-Baja"/>
    <s v="Baja"/>
    <s v="Requerimiento de Cliente"/>
    <s v="TELEFONICA EMPRESAS DE CHILE SA"/>
    <s v="SUPERVISION: DRP RBI DESDE LIRAY HACIA PAINE"/>
    <s v="11/02/2024 3:52:28"/>
    <s v="11/02/2024 4:00:08"/>
    <x v="0"/>
    <s v="CDP ANTIGUO 1"/>
    <s v="CDP ANTIGUO 2"/>
    <s v="11/02/2024 4:05:07"/>
    <s v="11/02/2024 23:50:00"/>
    <s v="DRP RBI DESDE LIRAY HACIA PAINE POST MIGRACION SDWAN REDBANC / DXC-RBC"/>
    <s v="TRABAJO REALIZADO"/>
    <d v="1899-12-30T00:04:43"/>
    <d v="1899-12-30T00:12:39"/>
    <d v="1899-12-30T00:07:56"/>
    <s v=""/>
    <x v="1"/>
  </r>
  <r>
    <s v="INC000002608415"/>
    <s v="HOUSING"/>
    <x v="11"/>
    <s v="APQ ACCESOS"/>
    <s v="JOSE G MARQUEZ MARCANO"/>
    <s v="tct_josmam"/>
    <s v="4-Menor/Localizado"/>
    <s v="4-Baja"/>
    <s v="Baja"/>
    <s v="Requerimiento de Cliente"/>
    <s v="TELEFONICA EMPRESAS DE CHILE SA"/>
    <s v="TOMA DE ALARMAS DE CLIENTES"/>
    <s v="11/02/2024 4:12:42"/>
    <s v="11/02/2024 4:13:20"/>
    <x v="0"/>
    <s v="CDP ANTIGUO 1"/>
    <s v="CDP ANTIGUO 2"/>
    <s v="11/02/2024 7:13:41"/>
    <s v="11/02/2024 23:50:00"/>
    <s v="TOMA DE ALARMAS DE CLIENTES"/>
    <s v="TOMA DE ALARMAS REALIZADAS"/>
    <d v="1899-12-30T03:00:06"/>
    <d v="1899-12-30T03:00:59"/>
    <d v="1899-12-30T00:00:53"/>
    <s v=""/>
    <x v="1"/>
  </r>
  <r>
    <s v="INC000002608422"/>
    <s v="SAP"/>
    <x v="9"/>
    <s v="CLOUD SAP HANA"/>
    <s v="NICOLAS A SAAVEDRA EGUILUZ"/>
    <s v="tct_nsaave"/>
    <s v="4-Menor/Localizado"/>
    <s v="4-Baja"/>
    <s v="Baja"/>
    <s v="Requerimiento de Cliente"/>
    <s v="TELEFONICA EMPRESAS DE CHILE SA"/>
    <s v="Checklist diario Clientes 11.02.24"/>
    <s v="11/02/2024 5:09:06"/>
    <s v="11/02/2024 5:10:20"/>
    <x v="0"/>
    <s v="Service"/>
    <s v="Internal"/>
    <s v="11/02/2024 5:10:48"/>
    <s v="11/02/2024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1:42"/>
    <d v="1899-12-30T00:01:42"/>
    <s v=""/>
    <x v="1"/>
  </r>
  <r>
    <s v="INC000002608428"/>
    <s v="HOUSING"/>
    <x v="11"/>
    <s v="APQ ACCESOS"/>
    <s v="LUIS O MORALES ARENAS"/>
    <s v="tct_luimoa"/>
    <s v="4-Menor/Localizado"/>
    <s v="4-Baja"/>
    <s v="Baja"/>
    <s v="Requerimiento de Red"/>
    <s v="TELEFONICA EMPRESAS DE CHILE SA"/>
    <s v="SE GENERA TICKET POR REVISION Y TOMA DE ALARMA DE CLIENTES"/>
    <s v="11/02/2024 10:43:53"/>
    <s v="11/02/2024 10:44:59"/>
    <x v="0"/>
    <s v="CDP ANTIGUO 1"/>
    <s v="CDP ANTIGUO 2"/>
    <s v="11/02/2024 11:54:17"/>
    <s v="11/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x v="0"/>
  </r>
  <r>
    <s v="INC000002608939"/>
    <s v="RED INTERNA"/>
    <x v="10"/>
    <s v="APOQUINDO TI"/>
    <s v="RICARDO F ORELLANA MARDONES"/>
    <s v="tct_rorell"/>
    <s v="4-Menor/Localizado"/>
    <s v="4-Baja"/>
    <s v="Baja"/>
    <s v="Requerimiento de Red"/>
    <s v="TELEFONICA EMPRESAS DE CHILE SA"/>
    <s v="RONDA Y MEDICIÓN DE TEMPERATURAS EN SALAS TIC 19:30"/>
    <s v="11/02/2024 12:30:30"/>
    <s v="11/02/2024 12:31:38"/>
    <x v="0"/>
    <s v="TI"/>
    <s v="CLIMA"/>
    <s v="11/02/2024 19:46:01"/>
    <s v="11/02/2024 23:50:00"/>
    <m/>
    <s v="ACT REALIZADA SIN NOVEDAD"/>
    <d v="1899-12-30T00:00:00"/>
    <d v="1899-12-30T00:00:00"/>
    <d v="1899-12-30T00:00:00"/>
    <s v=""/>
    <x v="0"/>
  </r>
  <r>
    <s v="INC000002609299"/>
    <s v="SAP"/>
    <x v="9"/>
    <s v="GESTION HD"/>
    <s v="FREDDY O CORTES DIAZ"/>
    <s v="frp_kefern"/>
    <s v="3-Moderado/Limitado"/>
    <s v="3-Medio"/>
    <s v="Media"/>
    <s v="Requerimiento de Cliente"/>
    <s v="INDUSTRIAS CHILENAS DE ALAMBRE INCHALAM S.A."/>
    <s v="HD  | Correccion estrategia datos incompletos"/>
    <s v="12/02/2024 11:32:14"/>
    <s v="12/02/2024 11:35:23"/>
    <x v="0"/>
    <s v="TI"/>
    <s v="APLICATIVOS"/>
    <s v="12/02/2024 11:57:32"/>
    <s v="12/02/2024 23:50:00"/>
    <s v="PREVENTIVO: NO_x000a_CODIGO DE SERVICIO:_x000a_DIRECCION:_x000a_QUIEN REPORTA:Freddy Cortés Díaz +56 9 6605 6481_x000a_CONTACTO EN TERRENO:_x000a_PROBLEMA:_x000a_REQUERIMIENTO:Favor llevar a PRD orden indicada en archivo adjunto._x000a_Gracias_x000a_EQUIPOS ENERGIZADO/REINICIADO:_x000a_HORARIO DE ATENCION:"/>
    <s v="Se realiza con éxito el transporte solicitado. Se informa a cliente vía mail"/>
    <d v="1899-12-30T00:00:00"/>
    <d v="1899-12-30T00:25:18"/>
    <d v="1899-12-30T00:25:18"/>
    <s v=""/>
    <x v="1"/>
  </r>
  <r>
    <s v="INC000002609301"/>
    <s v="HOSTING VIRTUAL"/>
    <x v="1"/>
    <s v="SISTEMA OPERATIVO MICROSOFT"/>
    <s v="JAVIER CUEVAS"/>
    <s v="tct_jacuev"/>
    <s v="4-Menor/Localizado"/>
    <s v="4-Baja"/>
    <s v="Baja"/>
    <s v="Requerimiento de Cliente"/>
    <s v="TELEFONICA GLOBAL TECHNOLOGY S.A.AGENCIA EN CHILE"/>
    <s v="Baja parcial -  Suscripciones Manpower Chile"/>
    <s v="12/02/2024 10:51:29"/>
    <s v="12/02/2024 10:52:10"/>
    <x v="0"/>
    <s v="TI"/>
    <s v="SISTEMAS OPERATIVOS"/>
    <s v="12/02/2024 10:53:34"/>
    <s v="12/02/2024 23:50:00"/>
    <s v="Folio generado automáticamente para atender requerimiento del cliente. La solicitud fue realizada directamente al área resolutoria sin pasar por el flujo de mesa de ayuda"/>
    <s v="OK"/>
    <d v="1899-12-30T00:00:00"/>
    <d v="1899-12-30T00:02:05"/>
    <d v="1899-12-30T00:02:05"/>
    <s v=""/>
    <x v="1"/>
  </r>
  <r>
    <s v="INC000002609452"/>
    <s v="VPN IP - MPLS"/>
    <x v="9"/>
    <s v="GESTION HD"/>
    <s v="NICOLAS A SAAVEDRA EGUILUZ"/>
    <s v="frp_jesanc"/>
    <s v="4-Menor/Localizado"/>
    <s v="4-Baja"/>
    <s v="Baja"/>
    <s v="Requerimiento de Cliente"/>
    <s v="NUTRISCO CHILE SA"/>
    <s v="GAMA/RV: Transporte OT // Lunes 12 Febrero 07 hrs"/>
    <s v="12/02/2024 7:06:09"/>
    <s v="12/02/2024 7:08:14"/>
    <x v="0"/>
    <s v="CDP ANTIGUO 1"/>
    <s v="CDP ANTIGUO 2"/>
    <s v="12/02/2024 9:05:16"/>
    <s v="12/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La orden OEDK925492 se a importado exitosamente en PRD"/>
    <d v="1899-12-30T00:00:00"/>
    <d v="1899-12-30T01:59:07"/>
    <d v="1899-12-30T01:59:07"/>
    <s v=""/>
    <x v="1"/>
  </r>
  <r>
    <s v="INC000002609480"/>
    <s v="HOUSING"/>
    <x v="11"/>
    <s v="APQ ACCESOS"/>
    <s v="LUIS O MORALES ARENAS"/>
    <s v="tct_luimoa"/>
    <s v="4-Menor/Localizado"/>
    <s v="4-Baja"/>
    <s v="Baja"/>
    <s v="Requerimiento de Red"/>
    <s v="TELEFONICA EMPRESAS DE CHILE SA"/>
    <s v="SE GENERA TICKET POR RONDA Y REVISION DE SALAS TECNICAS"/>
    <s v="12/02/2024 9:28:27"/>
    <s v="12/02/2024 9:30:55"/>
    <x v="0"/>
    <s v="CDP ANTIGUO 1"/>
    <s v="CDP ANTIGUO 2"/>
    <s v="12/02/2024 9:43:44"/>
    <s v="1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s v=""/>
    <x v="0"/>
  </r>
  <r>
    <s v="INC000002609502"/>
    <s v="HOUSING"/>
    <x v="14"/>
    <s v="BELIEVE"/>
    <s v="SEBASTIAN A JARA VIDAL"/>
    <s v="frp_xgambo"/>
    <s v="3-Moderado/Limitado"/>
    <s v="3-Medio"/>
    <s v="Media"/>
    <s v="Requerimiento de Cliente"/>
    <s v="TELEFONICA EMPRESAS DE CHILE SA"/>
    <s v="GESTION DATACENTER/ ACCESOS / NEXTSTREAM"/>
    <s v="12/02/2024 9:44:38"/>
    <s v="12/02/2024 9:46:04"/>
    <x v="0"/>
    <s v="COMUNICACIONES"/>
    <s v="VPN IP - MPLS"/>
    <s v="12/02/2024 10:31:46"/>
    <s v="12/02/2024 23:50:00"/>
    <s v="EMPRESA: NEXTSTREAM_x000a_CÓDIGO DE SERVICIO: _x000a_DIRECCIÓN:Calle San Martin #50, Santiago Centro, Santiago_x000a_NOMBRE DE QUIEN REPORTA:Daniel Rodriguez_x000a_TELÉFONO DE QUIEN REPORTA:  5697829 7978_x000a_NOMBRE DE CONTACTO EN TERRENO: _x000a_REQUERIMIENTO : Mantenimiento correctivo"/>
    <m/>
    <d v="1899-12-30T00:36:31"/>
    <d v="1899-12-30T00:47:08"/>
    <d v="1899-12-30T00:10:37"/>
    <s v=""/>
    <x v="1"/>
  </r>
  <r>
    <s v="INC000002609590"/>
    <s v="HOUSING"/>
    <x v="11"/>
    <s v="APQ ACCESOS"/>
    <s v="JOSE G MARQUEZ MARCANO"/>
    <s v="tct_josmam"/>
    <s v="4-Menor/Localizado"/>
    <s v="4-Baja"/>
    <s v="Baja"/>
    <s v="Requerimiento de Cliente"/>
    <s v="TELEFONICA EMPRESAS DE CHILE SA"/>
    <s v="RONDA Y REVISION DE SALAS"/>
    <s v="12/02/2024 1:56:57"/>
    <s v="12/02/2024 1:57:37"/>
    <x v="0"/>
    <s v="CDP ANTIGUO 1"/>
    <s v="CDP ANTIGUO 2"/>
    <s v="12/02/2024 1:59:09"/>
    <s v="12/02/2024 23:50:00"/>
    <s v="RONDA Y REVISION DE SALAS"/>
    <s v="RONDAS REALIZADAS"/>
    <d v="1899-12-30T00:01:17"/>
    <d v="1899-12-30T00:02:12"/>
    <d v="1899-12-30T00:00:55"/>
    <s v=""/>
    <x v="1"/>
  </r>
  <r>
    <s v="INC000002609592"/>
    <s v="HOUSING"/>
    <x v="11"/>
    <s v="APQ ACCESOS"/>
    <s v="JOSE G MARQUEZ MARCANO"/>
    <s v="tct_josmam"/>
    <s v="4-Menor/Localizado"/>
    <s v="4-Baja"/>
    <s v="Baja"/>
    <s v="Requerimiento de Cliente"/>
    <s v="TELEFONICA EMPRESAS DE CHILE SA"/>
    <s v="TOMA DE ALARMAS DE CLIENTES"/>
    <s v="12/02/2024 1:59:32"/>
    <s v="12/02/2024 2:00:15"/>
    <x v="0"/>
    <s v="CDP ANTIGUO 1"/>
    <s v="CDP ANTIGUO 2"/>
    <s v="12/02/2024 2:01:35"/>
    <s v="12/02/2024 23:50:00"/>
    <s v="TOMA DE ALARMAS DE CLIENTES"/>
    <s v="TOMA DE ALARMAS REALIZADAS"/>
    <d v="1899-12-30T00:01:05"/>
    <d v="1899-12-30T00:02:03"/>
    <d v="1899-12-30T00:00:58"/>
    <s v=""/>
    <x v="1"/>
  </r>
  <r>
    <s v="INC000002609599"/>
    <s v="HOUSING"/>
    <x v="11"/>
    <s v="APQ ACCESOS"/>
    <s v="JOSE G MARQUEZ MARCANO"/>
    <s v="tct_josmam"/>
    <s v="4-Menor/Localizado"/>
    <s v="4-Baja"/>
    <s v="Baja"/>
    <s v="Requerimiento de Cliente"/>
    <s v="TELEFONICA EMPRESAS DE CHILE SA"/>
    <s v="SUPERVISION: Tendido de cableado UTP"/>
    <s v="12/02/2024 2:05:29"/>
    <s v="12/02/2024 2:06:17"/>
    <x v="0"/>
    <s v="CDP ANTIGUO 1"/>
    <s v="CDP ANTIGUO 2"/>
    <s v="12/02/2024 2:07:30"/>
    <s v="12/02/2024 23:50:00"/>
    <s v="Tendido de cableado UTP"/>
    <s v="trabajo realizado"/>
    <d v="1899-12-30T00:01:00"/>
    <d v="1899-12-30T00:02:01"/>
    <d v="1899-12-30T00:01:01"/>
    <s v=""/>
    <x v="1"/>
  </r>
  <r>
    <s v="INC000002609607"/>
    <s v="SAP"/>
    <x v="9"/>
    <s v="CLOUD SAP HANA"/>
    <s v="NICOLAS A SAAVEDRA EGUILUZ"/>
    <s v="tct_nsaave"/>
    <s v="4-Menor/Localizado"/>
    <s v="4-Baja"/>
    <s v="Baja"/>
    <s v="Requerimiento de Cliente"/>
    <s v="TELEFONICA EMPRESAS DE CHILE SA"/>
    <s v="Checklist Diarios Clientes 12.02.24"/>
    <s v="12/02/2024 6:41:59"/>
    <s v="12/02/2024 6:43:09"/>
    <x v="0"/>
    <s v="Service"/>
    <s v="Internal"/>
    <s v="12/02/2024 6:43:33"/>
    <s v="12/02/2024 23:50:00"/>
    <s v="Se realiza Checklist Diario de los clientes; _x000a_HDC_x000a_NUTRISCO_x000a_FRUSAN"/>
    <s v="Se realiza Checklist Diario de los clientes; _x000a_HDC_x000a_NUTRISCO_x000a_FRUSAN"/>
    <d v="1899-12-30T00:00:00"/>
    <d v="1899-12-30T00:01:34"/>
    <d v="1899-12-30T00:01:34"/>
    <s v=""/>
    <x v="1"/>
  </r>
  <r>
    <s v="INC000002609630"/>
    <s v="INFRAESTRUCTURA DC"/>
    <x v="2"/>
    <s v="APQ ACCESOS"/>
    <s v="JAVIER J BRAVO CARVAJAL"/>
    <s v="tct_jmarqu"/>
    <s v="4-Menor/Localizado"/>
    <s v="4-Baja"/>
    <s v="Baja"/>
    <s v="Requerimiento de Red"/>
    <s v="TELEFONICA CYBERSECURITY TECH CHILE SPA"/>
    <s v="TOMA DE ALARMAS TECH"/>
    <s v="12/02/2024 10:05:05"/>
    <s v="12/02/2024 10:06:44"/>
    <x v="0"/>
    <s v="CDP ANTIGUO 1"/>
    <s v="CDP ANTIGUO 2"/>
    <s v="12/02/2024 13:36:49"/>
    <s v="12/02/2024 23:50:00"/>
    <s v="PREVENTIVO: SI_x000a_CÓDIGO DE SERVICIO:_x000a_DIRECCIÓN:  DCSM_x000a_QUIEN REPORTA: RAMON DIAZ_x000a_CONTACTO EN TERRENO: DC OPERADOR N1_x000a_PROBLEMA: TOMA DE ALARMAS_x000a_REQUERIMIENTO: TOMA DE ALARMAS CLIENTE TECH"/>
    <s v="SE EFECTÚA CONTACTO CON CLIENTE: NO APLICA_x000a_TELÉFONO DE CONTACTO: NO APLICA_x000a_ACCIONES REALIZADAS: TOMA DE ALARMAS_x000a_SOLUCIÓN PALIATIVA O DEFINITIVA: NO APLICA_x000a_ACCIONES DE MEJORA, RECOMENDACIONES: NO APLICA_x000a_CAUSA RAÍZ: ALARMAS TECH"/>
    <d v="1899-12-30T00:00:00"/>
    <d v="1899-12-30T00:00:00"/>
    <d v="1899-12-30T00:00:00"/>
    <s v=""/>
    <x v="0"/>
  </r>
  <r>
    <s v="INC000002609643"/>
    <s v="HOUSING"/>
    <x v="13"/>
    <s v="ADMINISTRADORES RESIDENTES"/>
    <s v="RICARDO F ORELLANA MARDONES"/>
    <s v="frp_jugonz"/>
    <s v="3-Moderado/Limitado"/>
    <s v="3-Medio"/>
    <s v="Media"/>
    <s v="Requerimiento de Cliente"/>
    <s v="HDI SEGUROS S.A."/>
    <s v="GESTION DATACENTER/ ACCESOS / HDI SEGUROS S.A."/>
    <s v="12/02/2024 10:47:09"/>
    <s v="12/02/2024 10:53:09"/>
    <x v="0"/>
    <s v="CDP ANTIGUO 1"/>
    <s v="CDP ANTIGUO 2"/>
    <s v="12/02/2024 12:22:42"/>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1:25:26"/>
    <d v="1899-12-30T01:35:33"/>
    <d v="1899-12-30T00:10:07"/>
    <s v=""/>
    <x v="1"/>
  </r>
  <r>
    <s v="INC000002609661"/>
    <s v="VPN IP - MPLS"/>
    <x v="7"/>
    <s v="GESTION HD"/>
    <s v="VICTOR SEPULVEDA GAMARRA"/>
    <s v="frp_fpetro"/>
    <s v="3-Moderado/Limitado"/>
    <s v="3-Medio"/>
    <s v="Media"/>
    <s v="Requerimiento de Cliente"/>
    <s v="FUNDACION INSTITUTO PROFESIONAL DUOC UC"/>
    <s v="HD/FUND INSTITUTO PROFESIONAL DUOC UC // Migración de maquinas con sistema operativo W"/>
    <s v="12/02/2024 11:55:41"/>
    <s v="12/02/2024 11:57:28"/>
    <x v="0"/>
    <s v="TI"/>
    <s v="SISTEMAS OPERATIVOS"/>
    <s v="12/02/2024 16:34:18"/>
    <s v="12/02/2024 23:50:00"/>
    <s v="PREVENTIVO: NO_x000a_CODIGO DE SERVICIO: _x000a_DIRECCION:_x000a_QUIEN REPORTA: Andres Gudiño Peña 56 9 9040 2570_x000a_CONTACTO EN TERRENO: Andres Gudiño Peña 56 9 9040 2570_x000a__x000a_REQUERIMIENTO:_x000a__x000a_Junto con saludar, favor de su ayuda en asignar aun especialista de SO_x000a_para poder revi"/>
    <s v="Se conectó la interfaz de la VLAN 1823 y se configuró la IP 10.20.2.101 (provisoria) a nivel de vCloud, dado que la red es máscara 22."/>
    <d v="1899-12-30T02:45:48"/>
    <d v="1899-12-30T04:38:37"/>
    <d v="1899-12-30T01:52:49"/>
    <s v=""/>
    <x v="1"/>
  </r>
  <r>
    <s v="INC000002609691"/>
    <s v="BACKUP ON DEMAND"/>
    <x v="4"/>
    <s v="GESTION HD"/>
    <s v="JUAN P SEGURA VARGAS"/>
    <s v="frp_fpetro"/>
    <s v="3-Moderado/Limitado"/>
    <s v="3-Medio"/>
    <s v="Media"/>
    <s v="Requerimiento de Cliente"/>
    <s v="ARTIKOS CHILE S A"/>
    <s v="HD/RE: Solicitud: No alertar bases habilitadas para respaldos."/>
    <s v="12/02/2024 13:34:29"/>
    <s v="12/02/2024 13:36:04"/>
    <x v="0"/>
    <s v="TI"/>
    <s v="ALMACENAMIENTO y RESPALDO"/>
    <s v="15/02/2024 22:41:44"/>
    <s v="15/02/2024 23:50:00"/>
    <s v="PREVENTIVO: NO_x000a_CODIGO DE SERVICIO:_x000a_DIRECCION:_x000a_QUIEN REPORTA: Denise Cruzat Etcheberry 56 9 93378009_x000a_CONTACTO EN TERRENO: Denise Cruzat Etcheberry 56 9 93378009_x000a__x000a_REQUERIMIENTO:_x000a__x000a__x000a_De acuerdo a lo conversado se solicita provisoriamente no considerar_x000a_fallas"/>
    <m/>
    <d v="1900-01-02T07:38:03"/>
    <d v="1900-01-02T09:07:15"/>
    <d v="1899-12-30T01:29:12"/>
    <s v=""/>
    <x v="1"/>
  </r>
  <r>
    <s v="INC000002609742"/>
    <s v="TICKET-INTELIGENTE"/>
    <x v="7"/>
    <s v="EVENTOS HD"/>
    <s v="VICTOR SEPULVEDA GAMARRA"/>
    <s v="USR_TSIGHT"/>
    <s v="1-Extenso/Generalizado"/>
    <s v="4-Baja"/>
    <s v="Baja"/>
    <s v="Incidente de Cliente"/>
    <s v="TELEFONICA CYBERSECURITY TECH CHILE SPA"/>
    <s v="tctcsp01 - soc-splunk-master TICKET AUTOMATICO"/>
    <s v="12/02/2024 4:00:45"/>
    <s v="12/02/2024 4:00:45"/>
    <x v="0"/>
    <s v="TI"/>
    <s v="SISTEMAS OPERATIVOS"/>
    <s v="12/02/2024 5:46:58"/>
    <s v="12/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1:15:42"/>
    <d v="1899-12-30T01:46:13"/>
    <d v="1899-12-30T00:30:31"/>
    <s v="Cumplido"/>
    <x v="0"/>
  </r>
  <r>
    <s v="INC000002609861"/>
    <s v="HELP DESK TICKETING"/>
    <x v="7"/>
    <s v="GESTION PLATAFORMA CLIENTES"/>
    <s v="SEBASTIAN I ACUÑA GUZMAN"/>
    <s v="lmolcont"/>
    <s v="3-Moderado/Limitado"/>
    <s v="3-Medio"/>
    <s v="Media"/>
    <s v="Requerimiento de Cliente"/>
    <s v="TELEFONICA EMPRESAS DE CHILE SA"/>
    <s v="Permiso root a cuenta de SO para servidores de integración de Remedy 20"/>
    <s v="12/02/2024 9:01:28"/>
    <s v="12/02/2024 9:04:55"/>
    <x v="0"/>
    <s v="TI"/>
    <s v="SISTEMAS OPERATIVOS"/>
    <s v="12/02/2024 11:09:14"/>
    <s v="12/02/2024 23:50:00"/>
    <s v="Se requiere poder obtener permisos root (sudo su -) a través de la cuenta de SO luis.molina en los siguientes servidores del site de integraciones de Remedy 20, para la administración de directorios propios del app:_x000a__x000a_rmdy-prod-ar-apirest01 - 10.84.101.27"/>
    <s v="Se habilita permisos de superusuario según lo solicitado._x000a__x000a_Se validará con solicitante."/>
    <d v="1899-12-30T00:00:00"/>
    <d v="1899-12-30T02:07:46"/>
    <d v="1899-12-30T02:07:46"/>
    <s v=""/>
    <x v="1"/>
  </r>
  <r>
    <s v="INC000002609873"/>
    <s v="HOUSING"/>
    <x v="13"/>
    <s v="ADMINISTRADORES RESIDENTES"/>
    <s v="RICARDO F ORELLANA MARDONES"/>
    <s v="frp_jugonz"/>
    <s v="3-Moderado/Limitado"/>
    <s v="3-Medio"/>
    <s v="Media"/>
    <s v="Requerimiento de Cliente"/>
    <s v="TELEFONICA EMPRESAS DE CHILE SA"/>
    <s v="GESTION DATACENTER/ ACCESOS / TELEFONICA EMPRESAS DE CHILE SA"/>
    <s v="12/02/2024 9:16:24"/>
    <s v="12/02/2024 9:19:01"/>
    <x v="0"/>
    <s v="COMUNICACIONES"/>
    <s v="VPN IP - MPLS"/>
    <s v="12/02/2024 9:43:16"/>
    <s v="12/02/2024 23:50:00"/>
    <s v="EMPRESA: TELEFONICA EMPRESAS DE CHILE SA_x000a_CÓDIGO DE SERVICIO: _x000a_DIRECCIÓN: Av. Apoquindo #7071, Las Condes, Santiago_x000a_NOMBRE DE QUIEN REPORTA: Operador DataCenter Sites_x000a_TELÉFONO DE QUIEN REPORTA: +56 222025776 / 981290517 _x000a_NOMBRE DE CONTACTO EN TERRENO: Ren"/>
    <m/>
    <d v="1899-12-30T00:14:43"/>
    <d v="1899-12-30T00:26:52"/>
    <d v="1899-12-30T00:12:09"/>
    <s v=""/>
    <x v="1"/>
  </r>
  <r>
    <s v="INC000002609910"/>
    <s v="INFRAESTRUCTURA DC"/>
    <x v="7"/>
    <s v="DUOC TICKET PENDIENTES"/>
    <s v="VICTOR SEPULVEDA GAMARRA"/>
    <s v="frp_lmosqu"/>
    <s v="4-Menor/Localizado"/>
    <s v="4-Baja"/>
    <s v="Baja"/>
    <s v="Requerimiento de Cliente"/>
    <s v="FUNDACION INSTITUTO PROFESIONAL DUOC UC"/>
    <s v="DUOC | REQ | reinicio JBOSS FUSE QA"/>
    <s v="12/02/2024 9:51:57"/>
    <s v="12/02/2024 9:54:46"/>
    <x v="0"/>
    <s v="TI"/>
    <s v="SISTEMAS OPERATIVOS"/>
    <s v="12/02/2024 15:35:47"/>
    <s v="1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inicia servicio jboss en servidor QA-FUSE-01"/>
    <d v="1899-12-30T01:47:13"/>
    <d v="1899-12-30T05:43:50"/>
    <d v="1899-12-30T03:56:37"/>
    <s v=""/>
    <x v="1"/>
  </r>
  <r>
    <s v="INC000002610045"/>
    <s v="HOUSING"/>
    <x v="14"/>
    <s v="BELIEVE"/>
    <s v="SEBASTIAN A JARA VIDAL"/>
    <s v="frp_jcarri"/>
    <s v="3-Moderado/Limitado"/>
    <s v="3-Medio"/>
    <s v="Media"/>
    <s v="Requerimiento de Cliente"/>
    <s v="TELEFONICA EMPRESAS DE CHILE SA"/>
    <s v="GESTION DATACENTER/ ACCESOS / TELEFONICA EMPRESAS DE CHILE SA"/>
    <s v="12/02/2024 10:54:43"/>
    <s v="12/02/2024 10:56:16"/>
    <x v="0"/>
    <s v="COMUNICACIONES"/>
    <s v="VPN IP - MPLS"/>
    <s v="12/02/2024 11:42:10"/>
    <s v="12/02/2024 23:50:00"/>
    <s v="EMPRESA:TELEFONICA EMPRESAS DE CHILE SA_x000a_CÓDIGO DE SERVICIO: _x000a_DIRECCIÓN:Calle San Martin #50, Santiago Centro, Santiago_x000a_NOMBRE DE QUIEN REPORTA:RENE VILLEGAS_x000a_TELÉFONO DE QUIEN REPORTA:56992278586_x000a_NOMBRE DE CONTACTO EN TERRENO: _x000a_REQUERIMIENTO:VISITA DATACE"/>
    <m/>
    <d v="1899-12-30T00:37:01"/>
    <d v="1899-12-30T00:47:27"/>
    <d v="1899-12-30T00:10:26"/>
    <s v=""/>
    <x v="1"/>
  </r>
  <r>
    <s v="INC000002610059"/>
    <s v="VPN IP - MPLS"/>
    <x v="5"/>
    <s v="BELIEVE"/>
    <s v="JUAN PABLO PAZ GOMPERTZ"/>
    <s v="frp_jcarri"/>
    <s v="4-Menor/Localizado"/>
    <s v="4-Baja"/>
    <s v="Baja"/>
    <s v="Requerimiento de Cliente"/>
    <s v="I MUNICIPALIDAD DE MEJILLONES"/>
    <s v="REQ / TraficoLImpio / Bloqueo de Ip"/>
    <s v="12/02/2024 11:51:53"/>
    <s v="12/02/2024 11:52:49"/>
    <x v="0"/>
    <s v="CDP ANTIGUO 1"/>
    <s v="CDP ANTIGUO 2"/>
    <s v="13/02/2024 13:44:28"/>
    <s v="13/02/2024 23:50:00"/>
    <s v="PREVENTIVO: NO_x000a_CODIGO DE SERVICIO: VPF1667299 _x000a_DIRECCION:      _x000a_CIUDAD:             _x000a_COMUNA:_x000a_NOMBRE QUIEN REPORTA:Luis Osorio_x000a_TELEFONO QUIEN REPORTA: +56 2 557314 _x000a_NOMBRE CONTACTO EN TERRENO:        _x000a_TELEFONO 1 CONTACTO EN TERRENO:_x000a_TELEFONO 2 CONTACTO EN"/>
    <s v="Se liberan IP solicitadas por cliente y servicio funciona correctamente."/>
    <d v="1899-12-30T21:55:22"/>
    <d v="1899-12-31T01:52:35"/>
    <d v="1899-12-30T03:57:13"/>
    <s v=""/>
    <x v="1"/>
  </r>
  <r>
    <s v="INC000002610092"/>
    <s v="HOUSING"/>
    <x v="11"/>
    <s v="APQ ACCESOS"/>
    <s v="LUIS O MORALES ARENAS"/>
    <s v="tct_luimoa"/>
    <s v="4-Menor/Localizado"/>
    <s v="4-Baja"/>
    <s v="Baja"/>
    <s v="Requerimiento de Red"/>
    <s v="TELEFONICA EMPRESAS DE CHILE SA"/>
    <s v="SE GENERA TICKET POR REVISON Y TOMA DE ALARMA DE CLIENTES"/>
    <s v="12/02/2024 12:16:05"/>
    <s v="12/02/2024 12:17:19"/>
    <x v="0"/>
    <s v="CDP ANTIGUO 1"/>
    <s v="CDP ANTIGUO 2"/>
    <s v="12/02/2024 12:18:50"/>
    <s v="12/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s v=""/>
    <x v="0"/>
  </r>
  <r>
    <s v="INC000002610094"/>
    <s v="RED INTERNA"/>
    <x v="10"/>
    <s v="APOQUINDO TI"/>
    <s v="RICARDO F ORELLANA MARDONES"/>
    <s v="tct_rorell"/>
    <s v="4-Menor/Localizado"/>
    <s v="4-Baja"/>
    <s v="Baja"/>
    <s v="Requerimiento de Red"/>
    <s v="TELEFONICA EMPRESAS DE CHILE SA"/>
    <s v="RONDA Y MEDICIÓN DE TEMPERATURAS EN SALAS TIC 18:30"/>
    <s v="12/02/2024 12:17:07"/>
    <s v="12/02/2024 12:18:30"/>
    <x v="0"/>
    <s v="CDP ANTIGUO 1"/>
    <s v="CDP ANTIGUO 2"/>
    <s v="12/02/2024 20:05:26"/>
    <s v="12/02/2024 23:50:00"/>
    <m/>
    <s v="AC REALIZADA SIN NOVEDAD 18:30"/>
    <d v="1899-12-30T00:00:00"/>
    <d v="1899-12-30T00:00:00"/>
    <d v="1899-12-30T00:00:00"/>
    <s v=""/>
    <x v="0"/>
  </r>
  <r>
    <s v="INC000002610147"/>
    <s v="RED INTERNA"/>
    <x v="1"/>
    <s v="APQ ACCESOS"/>
    <s v="JAVIERA A UMAÑA YEVENES"/>
    <s v="tct_pabmaf"/>
    <s v="2-Significativo/Amplio"/>
    <s v="2-Alta"/>
    <s v="Alta"/>
    <s v="Requerimiento de Cliente"/>
    <s v="TELEFONICA CYBERSECURITY TECH CHILE SPA"/>
    <s v="Favor resetear clave de correo"/>
    <s v="12/02/2024 12:11:06"/>
    <s v="12/02/2024 12:13:33"/>
    <x v="0"/>
    <s v="CDP ANTIGUO 1"/>
    <s v="CDP ANTIGUO 2"/>
    <s v="12/02/2024 18:36:02"/>
    <s v="12/02/2024 23:50:00"/>
    <s v="Favor resetear clave de correo_x000a__x000a_Móvil: +56 9 96491740"/>
    <m/>
    <d v="1899-12-30T06:06:01"/>
    <d v="1899-12-30T06:24:56"/>
    <d v="1899-12-30T00:18:55"/>
    <s v=""/>
    <x v="1"/>
  </r>
  <r>
    <s v="INC000002610177"/>
    <s v="HOUSING"/>
    <x v="13"/>
    <s v="ADMINISTRADORES RESIDENTES"/>
    <s v="RICARDO F ORELLANA MARDONES"/>
    <s v="frp_jugonz"/>
    <s v="3-Moderado/Limitado"/>
    <s v="3-Medio"/>
    <s v="Media"/>
    <s v="Requerimiento de Cliente"/>
    <s v="HDI SEGUROS S.A."/>
    <s v="GESTION DATACENTER / ACCESOS / HDI SEGUROS S.A."/>
    <s v="12/02/2024 12:58:41"/>
    <s v="12/02/2024 13:04:19"/>
    <x v="0"/>
    <s v="CDP ANTIGUO 1"/>
    <s v="CDP ANTIGUO 2"/>
    <s v="12/02/2024 13:24:45"/>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0:13:45"/>
    <d v="1899-12-30T00:26:04"/>
    <d v="1899-12-30T00:12:19"/>
    <s v=""/>
    <x v="1"/>
  </r>
  <r>
    <s v="INC000002610184"/>
    <s v="HOSTING VIRTUAL"/>
    <x v="6"/>
    <s v="SM OPERACIONES"/>
    <s v="RICARDO R GALLEGOS OYANEDER"/>
    <s v="tct_rgalle"/>
    <s v="4-Menor/Localizado"/>
    <s v="4-Baja"/>
    <s v="Baja"/>
    <s v="Requerimiento de Cliente"/>
    <s v="FUNDACION INSTITUTO PROFESIONAL DUOC UC"/>
    <s v="Sesión de trabajo en linea por error flujo de correo boletas de honorario DUOC"/>
    <s v="12/02/2024 13:03:13"/>
    <s v="12/02/2024 13:03:35"/>
    <x v="0"/>
    <s v="TI"/>
    <s v="SISTEMAS OPERATIVOS"/>
    <s v="12/02/2024 13:05:53"/>
    <s v="12/02/2024 23:50:00"/>
    <s v="Sesión de trabajo en linea por error flujo de correo boletas de honorario DUOC"/>
    <s v="Sesión de trabajo en linea por error flujo de correo boletas de honorario DUOC"/>
    <d v="1899-12-30T00:00:00"/>
    <d v="1899-12-30T00:02:40"/>
    <d v="1899-12-30T00:02:40"/>
    <s v=""/>
    <x v="1"/>
  </r>
  <r>
    <s v="INC000002610192"/>
    <s v="HOSTING VIRTUAL"/>
    <x v="6"/>
    <s v="SM OPERACIONES"/>
    <s v="RICARDO R GALLEGOS OYANEDER"/>
    <s v="tct_rgalle"/>
    <s v="4-Menor/Localizado"/>
    <s v="4-Baja"/>
    <s v="Baja"/>
    <s v="Requerimiento de Cliente"/>
    <s v="TELEFONICA GLOBAL TECHNOLOGY S.A.AGENCIA EN CHILE"/>
    <s v="Gestion con SOC para integracion especialista comunicaciones en revisión flujo SAP DUOC"/>
    <s v="12/02/2024 13:09:26"/>
    <s v="12/02/2024 13:09:36"/>
    <x v="0"/>
    <s v="TI"/>
    <s v="SISTEMAS OPERATIVOS"/>
    <s v="12/02/2024 13:11:27"/>
    <s v="12/02/2024 23:50:00"/>
    <s v="Gestion con SOC para integracion especialista comunicaciones en revisión flujo SAP DUOC"/>
    <s v="Gestion con SOC para integracion especialista comunicaciones en revisión flujo SAP DUOC"/>
    <d v="1899-12-30T00:00:00"/>
    <d v="1899-12-30T00:02:01"/>
    <d v="1899-12-30T00:02:01"/>
    <s v=""/>
    <x v="1"/>
  </r>
  <r>
    <s v="INC000002610193"/>
    <s v="HOSTING VIRTUAL"/>
    <x v="6"/>
    <s v="SM OPERACIONES"/>
    <s v="RICARDO R GALLEGOS OYANEDER"/>
    <s v="tct_rgalle"/>
    <s v="4-Menor/Localizado"/>
    <s v="4-Baja"/>
    <s v="Baja"/>
    <s v="Requerimiento de Cliente"/>
    <s v="TELEFONICA GLOBAL TECHNOLOGY S.A.AGENCIA EN CHILE"/>
    <s v="Reunión coordinación servidores deprecados Cliente Duoc"/>
    <s v="12/02/2024 13:09:42"/>
    <s v="12/02/2024 13:09:54"/>
    <x v="0"/>
    <s v="TI"/>
    <s v="SISTEMAS OPERATIVOS"/>
    <s v="12/02/2024 13:13:37"/>
    <s v="12/02/2024 23:50:00"/>
    <s v="Reunión coordinación servidores deprecados Cliente Duoc"/>
    <s v="Reunión coordinación servidores deprecados Cliente Duoc"/>
    <d v="1899-12-30T00:00:00"/>
    <d v="1899-12-30T00:03:55"/>
    <d v="1899-12-30T00:03:55"/>
    <s v=""/>
    <x v="1"/>
  </r>
  <r>
    <s v="INC000002610194"/>
    <s v="HOSTING VIRTUAL"/>
    <x v="6"/>
    <s v="SM OPERACIONES"/>
    <s v="RICARDO R GALLEGOS OYANEDER"/>
    <s v="tct_rgalle"/>
    <s v="4-Menor/Localizado"/>
    <s v="4-Baja"/>
    <s v="Baja"/>
    <s v="Requerimiento de Cliente"/>
    <s v="TELEFONICA GLOBAL TECHNOLOGY S.A.AGENCIA EN CHILE"/>
    <s v="Sesión de trabajo por error acceso ST en PAM"/>
    <s v="12/02/2024 13:10:01"/>
    <s v="12/02/2024 13:10:12"/>
    <x v="0"/>
    <s v="TI"/>
    <s v="SISTEMAS OPERATIVOS"/>
    <s v="12/02/2024 13:14:24"/>
    <s v="12/02/2024 23:50:00"/>
    <s v="Sesión de trabajo por error acceso ST en PAM"/>
    <s v="Sesión de trabajo por error acceso ST en PAM"/>
    <d v="1899-12-30T00:00:00"/>
    <d v="1899-12-30T00:04:23"/>
    <d v="1899-12-30T00:04:23"/>
    <s v=""/>
    <x v="1"/>
  </r>
  <r>
    <s v="INC000002610196"/>
    <s v="HOSTING VIRTUAL"/>
    <x v="6"/>
    <s v="SM OPERACIONES"/>
    <s v="RICARDO R GALLEGOS OYANEDER"/>
    <s v="tct_rgalle"/>
    <s v="4-Menor/Localizado"/>
    <s v="4-Baja"/>
    <s v="Baja"/>
    <s v="Requerimiento de Cliente"/>
    <s v="TELEFONICA GLOBAL TECHNOLOGY S.A.AGENCIA EN CHILE"/>
    <s v="Entrega de información Snapshots a cliente Axity por trabajos de actualización programados."/>
    <s v="12/02/2024 13:10:19"/>
    <s v="12/02/2024 13:10:31"/>
    <x v="0"/>
    <s v="TI"/>
    <s v="SISTEMAS OPERATIVOS"/>
    <s v="12/02/2024 13:15:17"/>
    <s v="12/02/2024 23:50:00"/>
    <s v="Entrega de información referente a Snapshots a cliente Axity por trabajos de actualización programados."/>
    <s v="Entrega de información referente a Snapshots a cliente Axity por trabajos de actualización programados."/>
    <d v="1899-12-30T00:00:00"/>
    <d v="1899-12-30T00:04:58"/>
    <d v="1899-12-30T00:04:58"/>
    <s v=""/>
    <x v="1"/>
  </r>
  <r>
    <s v="INC000002610197"/>
    <s v="HOSTING VIRTUAL"/>
    <x v="6"/>
    <s v="SM OPERACIONES"/>
    <s v="RICARDO R GALLEGOS OYANEDER"/>
    <s v="tct_rgalle"/>
    <s v="4-Menor/Localizado"/>
    <s v="4-Baja"/>
    <s v="Baja"/>
    <s v="Requerimiento de Cliente"/>
    <s v="TELEFONICA GLOBAL TECHNOLOGY S.A.AGENCIA EN CHILE"/>
    <s v="Reunión interna MS"/>
    <s v="12/02/2024 13:10:37"/>
    <s v="12/02/2024 13:10:48"/>
    <x v="0"/>
    <s v="TI"/>
    <s v="SISTEMAS OPERATIVOS"/>
    <s v="12/02/2024 13:16:03"/>
    <s v="12/02/2024 23:50:00"/>
    <s v="Reunión interna MS"/>
    <s v="Reunión interna MS"/>
    <d v="1899-12-30T00:00:00"/>
    <d v="1899-12-30T00:05:26"/>
    <d v="1899-12-30T00:05:26"/>
    <s v=""/>
    <x v="1"/>
  </r>
  <r>
    <s v="INC000002610301"/>
    <s v="HOSTING VIRTUAL"/>
    <x v="1"/>
    <s v="DUOC TICKET AUTOMATICO"/>
    <s v="JAVIERA A UMAÑA YEVENES"/>
    <s v="frp_lmosqu"/>
    <s v="4-Menor/Localizado"/>
    <s v="4-Baja"/>
    <s v="Baja"/>
    <s v="Requerimiento de Cliente"/>
    <s v="FUNDACION INSTITUTO PROFESIONAL DUOC UC"/>
    <s v="DUOC  | REQ | Cuenta de usuario externo no recibe correos"/>
    <s v="12/02/2024 12:49:38"/>
    <s v="12/02/2024 12:52:55"/>
    <x v="0"/>
    <s v="CDP ANTIGUO 1"/>
    <s v="CDP ANTIGUO 2"/>
    <s v="13/02/2024 10:35:56"/>
    <s v="13/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m/>
    <d v="1899-12-30T19:45:15"/>
    <d v="1899-12-30T21:46:18"/>
    <d v="1899-12-30T02:01:03"/>
    <s v=""/>
    <x v="1"/>
  </r>
  <r>
    <s v="INC000002610306"/>
    <s v="VPN IP - MPLS"/>
    <x v="17"/>
    <s v="ADMINISTRADORES RESIDENTES"/>
    <s v="SEBASTIAN VILLENA"/>
    <s v="frp_joflor"/>
    <s v="3-Moderado/Limitado"/>
    <s v="3-Medio"/>
    <s v="Media"/>
    <s v="Requerimiento de Cliente"/>
    <s v="INSTITUTO PROFESIONAL DE CHILE SA"/>
    <s v="Gama | Requerimiento Respaldo VM Completa - Servidor CORONEL - IPCHILE"/>
    <s v="12/02/2024 12:38:43"/>
    <s v="12/02/2024 12:41:04"/>
    <x v="0"/>
    <s v="CDP ANTIGUO 1"/>
    <s v="CDP ANTIGUO 2"/>
    <s v="12/02/2024 16:59:37"/>
    <s v="12/02/2024 23:50:00"/>
    <s v="PREVENTIVO: NO_x000a_CÓDIGO DE SERVICIO: Servidor CORONEL_x000a_DIRECCIÓN: - _x000a_QUIEN REPORTA: Juan Carlos Dupuy | +56 979778332_x000a_CONTACTO EN TERRENO: Juan Carlos Dupuy | +56 979778332_x000a_PROBLEMA:_x000a_REQUERIMIENTO:_x000a__x000a_Buenas tardes, junto con saludar, solicito respaldo comple"/>
    <s v="FASE RESOLUCIÓN Y RECUPERACIÓN_x000a__x000a_Se efectúa contacto con cliente: N/A_x000a__x000a_Teléfono de contacto: N/A_x000a__x000a_Acciones realizadas: Respaldo vm snpshot servidor coronel ejecutado correctamente_x000a__x000a_Solución paliativa o definitiva: N/A_x000a__x000a_Acciones de Mejora, Recomendaciones:"/>
    <d v="1899-12-30T02:17:38"/>
    <d v="1899-12-30T04:20:54"/>
    <d v="1899-12-30T02:03:16"/>
    <s v=""/>
    <x v="1"/>
  </r>
  <r>
    <s v="INC000002610315"/>
    <s v="HOUSING"/>
    <x v="13"/>
    <s v="BELIEVE"/>
    <s v="RICARDO F ORELLANA MARDONES"/>
    <s v="frp_jcarri"/>
    <s v="3-Moderado/Limitado"/>
    <s v="3-Medio"/>
    <s v="Media"/>
    <s v="Requerimiento de Cliente"/>
    <s v="TELEFONICA EMPRESAS DE CHILE SA"/>
    <s v="GESTION DATACENTER/ ACCESOS / TELEFONICA EMPRESAS DE CHILE SA"/>
    <s v="12/02/2024 12:58:01"/>
    <s v="12/02/2024 12:59:22"/>
    <x v="0"/>
    <s v="CDP ANTIGUO 1"/>
    <s v="CDP ANTIGUO 2"/>
    <s v="12/02/2024 13:37:3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20:35"/>
    <d v="1899-12-30T00:39:33"/>
    <d v="1899-12-30T00:18:58"/>
    <s v=""/>
    <x v="1"/>
  </r>
  <r>
    <s v="INC000002610321"/>
    <s v="HOUSING"/>
    <x v="13"/>
    <s v="BELIEVE"/>
    <s v="RICARDO F ORELLANA MARDONES"/>
    <s v="frp_jcarri"/>
    <s v="3-Moderado/Limitado"/>
    <s v="3-Medio"/>
    <s v="Media"/>
    <s v="Requerimiento de Cliente"/>
    <s v="TELEFONICA EMPRESAS DE CHILE SA"/>
    <s v="GESTION DATACENTER/ ACCESOS / TELEFONICA EMPRESAS DE CHILE SA"/>
    <s v="12/02/2024 13:00:47"/>
    <s v="12/02/2024 13:03:02"/>
    <x v="0"/>
    <s v="CDP ANTIGUO 1"/>
    <s v="CDP ANTIGUO 2"/>
    <s v="12/02/2024 13:41:4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24:30"/>
    <d v="1899-12-30T00:40:57"/>
    <d v="1899-12-30T00:16:27"/>
    <s v=""/>
    <x v="1"/>
  </r>
  <r>
    <s v="INC000002610323"/>
    <s v="HOUSING"/>
    <x v="13"/>
    <s v="BELIEVE"/>
    <s v="RICARDO F ORELLANA MARDONES"/>
    <s v="frp_jcarri"/>
    <s v="3-Moderado/Limitado"/>
    <s v="3-Medio"/>
    <s v="Media"/>
    <s v="Requerimiento de Cliente"/>
    <s v="TELEFONICA EMPRESAS DE CHILE SA"/>
    <s v="GESTION DATACENTER/ ACCESOS / TELEFONICA EMPRESAS DE CHILE SA"/>
    <s v="12/02/2024 13:04:50"/>
    <s v="12/02/2024 13:06:05"/>
    <x v="0"/>
    <s v="CDP ANTIGUO 1"/>
    <s v="CDP ANTIGUO 2"/>
    <s v="12/02/2024 13:46:10"/>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ORIZADOS"/>
    <d v="1899-12-30T00:28:41"/>
    <d v="1899-12-30T00:41:20"/>
    <d v="1899-12-30T00:12:39"/>
    <s v=""/>
    <x v="1"/>
  </r>
  <r>
    <s v="INC000002610327"/>
    <s v="HOSTING VIRTUAL"/>
    <x v="7"/>
    <s v="OPERACION N1"/>
    <s v="SEBASTIAN I ACUÑA GUZMAN"/>
    <s v="tct_sacuna"/>
    <s v="3-Moderado/Limitado"/>
    <s v="3-Medio"/>
    <s v="Media"/>
    <s v="Requerimiento de Cliente"/>
    <s v="TELEFONICA EMPRESAS DE CHILE SA"/>
    <s v="Usuarios y permisos sudo en rmdy-prod-ar-apirest0*"/>
    <s v="12/02/2024 13:16:21"/>
    <s v="12/02/2024 13:17:12"/>
    <x v="0"/>
    <s v="TI"/>
    <s v="SISTEMAS OPERATIVOS"/>
    <s v="12/02/2024 13:29:42"/>
    <s v="12/02/2024 23:50:00"/>
    <s v="Se deben retirar permisos especiales y eliminar cuentas según lo solicitado por Luis Molina."/>
    <s v="Se eliminan usuarios según solicitud"/>
    <d v="1899-12-30T00:12:30"/>
    <d v="1899-12-30T00:13:21"/>
    <d v="1899-12-30T00:00:51"/>
    <s v=""/>
    <x v="1"/>
  </r>
  <r>
    <s v="INC000002610364"/>
    <s v="HOUSING"/>
    <x v="14"/>
    <s v="BELIEVE"/>
    <s v="SEBASTIAN A JARA VIDAL"/>
    <s v="frp_jolsso"/>
    <s v="3-Moderado/Limitado"/>
    <s v="3-Medio"/>
    <s v="Media"/>
    <s v="Requerimiento de Cliente"/>
    <s v="ARTIKOS CHILE S A"/>
    <s v="GESTION DATACENTER/ ACCESOS /ARTIKOS CHILE S A"/>
    <s v="12/02/2024 15:05:10"/>
    <s v="12/02/2024 15:06:47"/>
    <x v="0"/>
    <s v="COMUNICACIONES"/>
    <s v="VPN IP - MPLS"/>
    <s v="12/02/2024 15:17:21"/>
    <s v="12/02/2024 23:50:00"/>
    <s v="EMPRESA:ARTIKOS CHILE S A_x000a_CÓDIGO DE SERVICIO: _x000a_DIRECCIÓN: Calle San Martin #50, Santiago Centro, Santiago_x000a_NOMBRE DE QUIEN REPORTA:Marco Paulete_x000a_TELÉFONO DE QUIEN REPORTA:56995492219_x000a_NOMBRE DE CONTACTO EN TERRENO: _x000a_REQUERIMIENTO: Reinicio manual de servid"/>
    <m/>
    <d v="1899-12-30T00:07:44"/>
    <d v="1899-12-30T00:12:11"/>
    <d v="1899-12-30T00:04:27"/>
    <s v=""/>
    <x v="1"/>
  </r>
  <r>
    <s v="INC000002610378"/>
    <s v="HOUSING"/>
    <x v="14"/>
    <s v="BELIEVE"/>
    <s v="SEBASTIAN A JARA VIDAL"/>
    <s v="frp_jolsso"/>
    <s v="3-Moderado/Limitado"/>
    <s v="3-Medio"/>
    <s v="Media"/>
    <s v="Requerimiento de Cliente"/>
    <s v="TELEFONICA GLOBAL TECHNOLOGY S.A.AGENCIA EN CHILE"/>
    <s v="GESTION DATACENTER/ ACCESOS /TELEFONICA GLOBAL TECHNOLOGY S.A.AGENCIA EN CHILE"/>
    <s v="12/02/2024 15:23:45"/>
    <s v="12/02/2024 15:24:57"/>
    <x v="0"/>
    <s v="COMUNICACIONES"/>
    <s v="VPN IP - MPLS"/>
    <s v="12/02/2024 15:39:46"/>
    <s v="12/02/2024 23:50:00"/>
    <s v="EMPRESA:TELEFONICA GLOBAL TECHNOLOGY S.A.AGENCIA EN CHILE_x000a_CÓDIGO DE SERVICIO: _x000a_DIRECCIÓN: Calle San Martin #50, Santiago Centro, Santiago_x000a_NOMBRE DE QUIEN REPORTA:Luis Villasmil Castillo_x000a_TELÉFONO DE QUIEN REPORTA:56993970486_x000a_NOMBRE DE CONTACTO EN TERRENO:"/>
    <m/>
    <d v="1899-12-30T00:14:05"/>
    <d v="1899-12-30T00:16:01"/>
    <d v="1899-12-30T00:01:56"/>
    <s v=""/>
    <x v="1"/>
  </r>
  <r>
    <s v="INC000002610384"/>
    <s v="HOUSING"/>
    <x v="14"/>
    <s v="BELIEVE"/>
    <s v="SEBASTIAN A JARA VIDAL"/>
    <s v="frp_jolsso"/>
    <s v="3-Moderado/Limitado"/>
    <s v="3-Medio"/>
    <s v="Media"/>
    <s v="Requerimiento de Cliente"/>
    <s v="TELEFONICA EMPRESAS DE CHILE SA"/>
    <s v="GESTION DATACENTER/ ACCESOS /TELEFONICA EMPRESAS DE CHILE SA"/>
    <s v="12/02/2024 15:33:28"/>
    <s v="12/02/2024 15:34:36"/>
    <x v="0"/>
    <s v="COMUNICACIONES"/>
    <s v="VPN IP - MPLS"/>
    <s v="12/02/2024 15:43:22"/>
    <s v="12/02/2024 23:50:00"/>
    <s v="EMPRESA:TELEFONICA EMPRESAS DE CHILE SA_x000a_CÓDIGO DE SERVICIO: _x000a_DIRECCIÓN: Calle San Martin #50, Santiago Centro, Santiago_x000a_NOMBRE DE QUIEN REPORTA:Daniel Rodriguez_x000a_TELÉFONO DE QUIEN REPORTA:5697829 7978_x000a_NOMBRE DE CONTACTO EN TERRENO: _x000a_REQUERIMIENTO: Levanta"/>
    <m/>
    <d v="1899-12-30T00:03:44"/>
    <d v="1899-12-30T00:09:54"/>
    <d v="1899-12-30T00:06:10"/>
    <s v=""/>
    <x v="1"/>
  </r>
  <r>
    <s v="INC000002610395"/>
    <s v="HOUSING"/>
    <x v="14"/>
    <s v="ADMINISTRADORES RESIDENTES"/>
    <s v="SEBASTIAN A JARA VIDAL"/>
    <s v="frp_jugonz"/>
    <s v="3-Moderado/Limitado"/>
    <s v="3-Medio"/>
    <s v="Media"/>
    <s v="Requerimiento de Cliente"/>
    <s v="TELEFONICA EMPRESAS DE CHILE SA"/>
    <s v="GESTION DATACENTER/ ACCESOS / NEXTSTREAM"/>
    <s v="12/02/2024 15:46:05"/>
    <s v="12/02/2024 15:49:15"/>
    <x v="0"/>
    <s v="COMUNICACIONES"/>
    <s v="VPN IP - MPLS"/>
    <s v="12/02/2024 15:56:42"/>
    <s v="12/02/2024 23:50:00"/>
    <s v="EMPRESA: NEXTSTREAM_x000a_CÓDIGO DE SERVICIO: _x000a_DIRECCIÓN: Calle San Martin #50, Santiago Centro, Santiago_x000a_NOMBRE DE QUIEN REPORTA: Javiera Rojas O._x000a_TELÉFONO DE QUIEN REPORTA: +56 9 8187 2715_x000a_NOMBRE DE CONTACTO EN TERRENO: Daniel Rodriguez 5697829 7978_x000a_PROBLEMA"/>
    <m/>
    <d v="1899-12-30T00:02:45"/>
    <d v="1899-12-30T00:10:37"/>
    <d v="1899-12-30T00:07:52"/>
    <s v=""/>
    <x v="1"/>
  </r>
  <r>
    <s v="INC000002610417"/>
    <s v="HOUSING"/>
    <x v="13"/>
    <s v="BELIEVE"/>
    <s v="RICARDO F ORELLANA MARDONES"/>
    <s v="frp_jolsso"/>
    <s v="3-Moderado/Limitado"/>
    <s v="3-Medio"/>
    <s v="Media"/>
    <s v="Requerimiento de Cliente"/>
    <s v="ICETEL SERVICIOS S.A."/>
    <s v="GESTION DATACENTER/ ACCESOS /ICETEL SERVICIOS S.A."/>
    <s v="12/02/2024 13:05:10"/>
    <s v="12/02/2024 13:06:51"/>
    <x v="0"/>
    <s v="CDP ANTIGUO 1"/>
    <s v="CDP ANTIGUO 2"/>
    <s v="12/02/2024 13:16:42"/>
    <s v="12/02/2024 23:50:00"/>
    <s v="EMPRESA:ICETEL SERVICIOS S.A._x000a_CÓDIGO DE SERVICIO: _x000a_DIRECCIÓN: Av. Apoquindo #7071, Las Condes, Santiago_x000a_NOMBRE DE QUIEN REPORTA:Francisco Chávez_x000a_TELÉFONO DE QUIEN REPORTA:972802533_x000a_NOMBRE DE CONTACTO EN TERRENO: _x000a_REQUERIMIENTO:  Habilitación Inrow E2_x000a_EQU"/>
    <s v="ACCESOS AUTORIZADOS"/>
    <d v="1899-12-30T00:09:05"/>
    <d v="1899-12-30T00:11:32"/>
    <d v="1899-12-30T00:02:27"/>
    <s v=""/>
    <x v="1"/>
  </r>
  <r>
    <s v="INC000002610457"/>
    <s v="INFRAESTRUCTURA DC"/>
    <x v="2"/>
    <s v="APQ ACCESOS"/>
    <s v="JONATHAN A MARQUEZ ASTENGO"/>
    <s v="tct_jmarqu"/>
    <s v="4-Menor/Localizado"/>
    <s v="4-Baja"/>
    <s v="Baja"/>
    <s v="Requerimiento de Red"/>
    <s v="TELEFONICA CYBERSECURITY TECH CHILE SPA"/>
    <s v="FACTIBILIDAD TECH/CRQ 82303"/>
    <s v="12/02/2024 13:28:51"/>
    <s v="12/02/2024 13:28:52"/>
    <x v="0"/>
    <s v="CDP ANTIGUO 1"/>
    <s v="CDP ANTIGUO 2"/>
    <s v="12/02/2024 13:35:38"/>
    <s v="12/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x v="0"/>
  </r>
  <r>
    <s v="INC000002610510"/>
    <s v="VPN IP - MPLS"/>
    <x v="9"/>
    <s v="GESTION HD"/>
    <s v="NICOLAS A SAAVEDRA EGUILUZ"/>
    <s v="frp_kefern"/>
    <s v="3-Moderado/Limitado"/>
    <s v="3-Medio"/>
    <s v="Media"/>
    <s v="Requerimiento de Cliente"/>
    <s v="COAGRA S A"/>
    <s v="HD | Paso a productivo DEEK952964"/>
    <s v="12/02/2024 13:34:09"/>
    <s v="12/02/2024 13:37:56"/>
    <x v="0"/>
    <s v="CDP ANTIGUO 1"/>
    <s v="CDP ANTIGUO 2"/>
    <s v="12/02/2024 15:50:24"/>
    <s v="12/02/2024 23:50:00"/>
    <s v="PREVENTIVO: NO_x000a_CODIGO DE SERVICIO:_x000a_DIRECCION:_x000a_QUIEN REPORTA:Nicolás Saavedra Eguiluz +56 9 6187 5469 _x000a_CONTACTO EN TERRENO:_x000a_PROBLEMA:_x000a_REQUERIMIENTO: Paso a productivo DEEK952964_x000a__x000a__x000a_La orden DEEK952964 fue importada exitosamente en PRD_x000a__x000a_Por favor pasar a pr"/>
    <s v="La orden DEEK952964  fue importada exitosamente en PRD"/>
    <d v="1899-12-30T00:00:00"/>
    <d v="1899-12-30T02:16:15"/>
    <d v="1899-12-30T02:16:15"/>
    <s v=""/>
    <x v="1"/>
  </r>
  <r>
    <s v="INC000002610548"/>
    <s v="HOSTING VIRTUAL"/>
    <x v="3"/>
    <s v="GESTION HD"/>
    <s v="MOISES E MONTERO RAMOS"/>
    <s v="frp_pcamay"/>
    <s v="3-Moderado/Limitado"/>
    <s v="3-Medio"/>
    <s v="Media"/>
    <s v="Requerimiento de Cliente"/>
    <s v="EMPRESAS RED SALUD S.A."/>
    <s v="HD/RE: [REDSALUD] Estado Recursos VDC"/>
    <s v="12/02/2024 15:03:17"/>
    <s v="12/02/2024 15:04:47"/>
    <x v="0"/>
    <s v="TI"/>
    <s v="SERVIDORES VIRTUALES"/>
    <s v="13/02/2024 16:05:29"/>
    <s v="13/02/2024 23:50:00"/>
    <s v="PREVENTIVO: NO_x000a_CODIGO DE SERVICIO:_x000a_DIRECCION:_x000a_QUIEN REPORTA:Denise Cruzat Etcheberry   +56 9 93378009_x000a_CONTACTO EN TERRENO:ALBERTO JAVIER BEZARES OVALLE +56 9 71268048 /_x000a_PROBLEMA:_x000a_REQUERIMIENTO:Agradeceré su apoyo generando folio como requerimiento para o"/>
    <s v="Se efectúa contacto con cliente: N/A_x000a_Teléfono de contacto: N/A_x000a_Acciones realizadas:Se envia el detalle de los recursos que tiene el cliente en el VDC._x000a_Solución paliativa o definitiva: Definitiva_x000a_Acciones de Mejora, Recomendaciones:N/A_x000a_Causa Raíz:  N/A"/>
    <d v="1899-12-30T21:23:05"/>
    <d v="1899-12-31T01:02:12"/>
    <d v="1899-12-30T03:39:07"/>
    <s v=""/>
    <x v="1"/>
  </r>
  <r>
    <s v="INC000002610561"/>
    <s v="VPN IP - MPLS"/>
    <x v="3"/>
    <s v="GESTION HD"/>
    <s v="ANGEL CASTRO CABRERA"/>
    <s v="frp_kefern"/>
    <s v="3-Moderado/Limitado"/>
    <s v="3-Medio"/>
    <s v="Media"/>
    <s v="Requerimiento de Cliente"/>
    <s v="SERVIEX S A"/>
    <s v="HD | Eliminación de servidores VDC"/>
    <s v="12/02/2024 16:41:21"/>
    <s v="12/02/2024 16:43:23"/>
    <x v="0"/>
    <s v="CDP ANTIGUO 1"/>
    <s v="CDP ANTIGUO 2"/>
    <s v="13/02/2024 19:04:14"/>
    <s v="13/02/2024 23:50:00"/>
    <s v="PREVENTIVO: NO_x000a_CODIGO DE SERVICIO:_x000a_DIRECCION:_x000a_QUIEN REPORTA:José Alejandro Leal Lizana (56-9) 46115156_x000a_CONTACTO EN TERRENO:_x000a_PROBLEMA:_x000a_REQUERIMIENTO:_x000a__x000a_Requerimos la eliminación de los servidores: WWKS20021P y Serviex_App_02,_x000a_favor su orientación para real"/>
    <s v="Se efectúa contacto con cliente: Jose Leal_x000a_Teléfono de contacto: Via correo_x000a_Acciones realizadas: Se envia informacion a cliente via correo_x000a_Acciones de Mejora, Recomendaciones: N/A_x000a_Causa Raíz: N/A"/>
    <d v="1899-12-30T21:39:40"/>
    <d v="1899-12-31T02:22:53"/>
    <d v="1899-12-30T04:43:13"/>
    <s v=""/>
    <x v="1"/>
  </r>
  <r>
    <s v="INC000002610580"/>
    <s v="MONITOREO"/>
    <x v="4"/>
    <s v="SM OPERACIONES"/>
    <s v="MICHAEL H GONZALEZ OLIVARES"/>
    <s v="tct_decruz"/>
    <s v="4-Menor/Localizado"/>
    <s v="4-Baja"/>
    <s v="Baja"/>
    <s v="Requerimiento de Cliente"/>
    <s v="TELEFONICA GLOBAL TECHNOLOGY S.A.AGENCIA EN CHILE"/>
    <s v="ALERTA MONITOREO"/>
    <s v="12/02/2024 17:00:07"/>
    <s v="12/02/2024 17:02:08"/>
    <x v="0"/>
    <s v="TI"/>
    <s v="SISTEMAS OPERATIVOS"/>
    <s v="12/02/2024 17:38:36"/>
    <s v="12/02/2024 23:50:00"/>
    <s v="Nombre Alerta_x0009_Nodo Afectado_x0009_Objeto Afectado_x0009_Tipo de Objeto_x0009_ Direccion IP_x000a_GestionEventos_AlertaRAM_max_Principal_x0009_FIPRDU01 - srvjenkinslab_x0009_FIPRDU01 - srvjenkinslab_x0009_Node_x0009_172.16.206.7"/>
    <s v="Se efectúa contacto con cliente: N/A_x000a_Teléfono de contacto: N/A _x000a_Acciones realizadas: ingreso via ssh a servidor afectado, se confirma procesos normales en sistema._x000a_Solución paliativa o definitiva: alerta generada por procesos productivos de cliente final"/>
    <d v="1899-12-30T00:00:00"/>
    <d v="1899-12-30T00:00:00"/>
    <d v="1899-12-30T00:00:00"/>
    <s v=""/>
    <x v="1"/>
  </r>
  <r>
    <s v="INC000002610594"/>
    <s v="SERVICIOS DIGITALES"/>
    <x v="3"/>
    <s v="SM OPERACIONES"/>
    <s v="MOISES E MONTERO RAMOS"/>
    <s v="tct_decruz"/>
    <s v="4-Menor/Localizado"/>
    <s v="4-Baja"/>
    <s v="Baja"/>
    <s v="Requerimiento de Cliente"/>
    <s v="CEPECH S.A."/>
    <s v="consulta key de activación"/>
    <s v="12/02/2024 17:51:17"/>
    <s v="12/02/2024 17:52:40"/>
    <x v="0"/>
    <s v="TI"/>
    <s v="SERVIDORES VIRTUALES"/>
    <s v="14/02/2024 14:56:35"/>
    <s v="14/02/2024 23:50:00"/>
    <s v="Apoyar como activar licencia en un servidor_x000a__x000a_quisiera consultar de donde es posible obtener la key de activación de Windows Server 2022 y de SQL para una VM que debo crear._x000a__x000a_Saludos cordiales._x000a_ _x000a_Cristian Bustos Rivas_x000a_Administrador de Servidores Cpech_x000a_Ala"/>
    <s v="Se efectúa contacto con cliente:  N/A_x000a_Teléfono de contacto:  N/A_x000a_Acciones realizadas: Se le entrega a cliente los pasos necesario para la activacion a traves del KMS_x000a_Solución paliativa o definitiva: definitiva_x000a_Acciones de Mejora, Recomendaciones:  N/A_x000a_Ca"/>
    <d v="1899-12-31T20:13:53"/>
    <d v="1899-12-31T21:05:18"/>
    <d v="1899-12-30T00:51:25"/>
    <s v=""/>
    <x v="1"/>
  </r>
  <r>
    <s v="INC000002610599"/>
    <s v="HOSTING VIRTUAL"/>
    <x v="6"/>
    <s v="SISTEMA OPERATIVO MICROSOFT"/>
    <s v="PAUL A SEPULVEDA ALVAREZ"/>
    <s v="tct_psepul"/>
    <s v="4-Menor/Localizado"/>
    <s v="4-Baja"/>
    <s v="Baja"/>
    <s v="Requerimiento de Cliente"/>
    <s v="TELEFONICA GLOBAL TECHNOLOGY S.A.AGENCIA EN CHILE"/>
    <s v="zabbix revision servel03"/>
    <s v="12/02/2024 17:57:44"/>
    <s v="12/02/2024 18:00:08"/>
    <x v="0"/>
    <s v="TI"/>
    <s v="SISTEMAS OPERATIVOS"/>
    <s v="12/02/2024 18:15:47"/>
    <s v="12/02/2024 23:50:00"/>
    <s v="zabbix revision servel03 sin respuesta"/>
    <s v="zabbix revision servel03_x000a_servidor con servicio abajo. se reinicia servicio, metricas vuelven a zabbix"/>
    <d v="1899-12-30T00:00:00"/>
    <d v="1899-12-30T00:18:03"/>
    <d v="1899-12-30T00:18:03"/>
    <s v=""/>
    <x v="1"/>
  </r>
  <r>
    <s v="INC000002610600"/>
    <s v="HOSTING VIRTUAL"/>
    <x v="6"/>
    <s v="SISTEMA OPERATIVO MICROSOFT"/>
    <s v="PAUL A SEPULVEDA ALVAREZ"/>
    <s v="tct_psepul"/>
    <s v="4-Menor/Localizado"/>
    <s v="4-Baja"/>
    <s v="Baja"/>
    <s v="Requerimiento de Cliente"/>
    <s v="TELEFONICA GLOBAL TECHNOLOGY S.A.AGENCIA EN CHILE"/>
    <s v="zabbix revision servel03 Disco C por sobre el 90%"/>
    <s v="12/02/2024 18:00:27"/>
    <s v="12/02/2024 18:01:33"/>
    <x v="0"/>
    <s v="TI"/>
    <s v="SISTEMAS OPERATIVOS"/>
    <s v="12/02/2024 18:16:12"/>
    <s v="12/02/2024 23:50:00"/>
    <s v="zabbix revision servel03 Disco C por sobre el 90%"/>
    <s v="zabbix revision servel03 Disco C por sobre el 90%._x000a_se realiza liberacionde espacio desde carpeta softwaredistribution. ademas se deshabilita servicio de windows update windows 2003"/>
    <d v="1899-12-30T00:00:00"/>
    <d v="1899-12-30T00:15:45"/>
    <d v="1899-12-30T00:15:45"/>
    <s v=""/>
    <x v="1"/>
  </r>
  <r>
    <s v="INC000002610603"/>
    <s v="HOSTING VIRTUAL"/>
    <x v="6"/>
    <s v="SISTEMA OPERATIVO MICROSOFT"/>
    <s v="PAUL A SEPULVEDA ALVAREZ"/>
    <s v="tct_psepul"/>
    <s v="4-Menor/Localizado"/>
    <s v="4-Baja"/>
    <s v="Baja"/>
    <s v="Requerimiento de Cliente"/>
    <s v="TELEFONICA GLOBAL TECHNOLOGY S.A.AGENCIA EN CHILE"/>
    <s v="Zabbix no responde servidor TELEFONICA"/>
    <s v="12/02/2024 18:02:00"/>
    <s v="12/02/2024 18:03:45"/>
    <x v="0"/>
    <s v="TI"/>
    <s v="SISTEMAS OPERATIVOS"/>
    <s v="12/02/2024 18:16:29"/>
    <s v="12/02/2024 23:50:00"/>
    <s v="Zabbix no responde servidor TELEFONICA_x000a_El servidor tenía el servicio abajo, se sube y se retoman metricas"/>
    <s v="Zabbix no responde servidor TELEFONICA_x000a_El servidor tenía el servicio abajo, se sube y se retoman metricas"/>
    <d v="1899-12-30T00:00:00"/>
    <d v="1899-12-30T00:14:29"/>
    <d v="1899-12-30T00:14:29"/>
    <s v=""/>
    <x v="1"/>
  </r>
  <r>
    <s v="INC000002610628"/>
    <s v="HOUSING"/>
    <x v="6"/>
    <s v="DUOC TICKET AUTOMATICO"/>
    <s v="PAUL A SEPULVEDA ALVAREZ"/>
    <s v="frp_lmosqu"/>
    <s v="4-Menor/Localizado"/>
    <s v="4-Baja"/>
    <s v="Baja"/>
    <s v="Requerimiento de Cliente"/>
    <s v="FUNDACION INSTITUTO PROFESIONAL DUOC UC"/>
    <s v="DUOC | REQ | [DUOC]Actualizaciones MS período Febrero 2024"/>
    <s v="12/02/2024 14:25:43"/>
    <s v="12/02/2024 14:27:54"/>
    <x v="0"/>
    <s v="CDP ANTIGUO 1"/>
    <s v="CDP ANTIGUO 2"/>
    <s v="13/02/2024 16:16:58"/>
    <s v="13/02/2024 23:50:00"/>
    <s v="De: GERMAN IGNACIO BAEZA GONZALEZ &lt;german.baeza@fractalia.es&gt; _x000a_Enviado el: lunes, 12 de febrero de 2024 14:12_x000a_Para: Mesa ti &lt;mesa.ti@movistar.cl&gt;; DENISE CRUZAT ETCHEBERRY &lt;denise.cruzat@telefonica.com&gt;_x000a_CC: Victor Sepulveda G &lt;victor.sepulvedag@telefonic"/>
    <s v="se realiza creación de cambios correspondiente para aplicar actualizaciones del cliente DUOC._x000a__x000a_CRQ000000082411 – Actualizaciones generales de servidores_x000a__x000a_CRQ000000082412 – Actualizaciones plataforma EXCHANGE"/>
    <d v="1899-12-31T00:50:50"/>
    <d v="1899-12-31T01:51:15"/>
    <d v="1899-12-30T01:00:25"/>
    <s v=""/>
    <x v="1"/>
  </r>
  <r>
    <s v="INC000002610710"/>
    <s v="VPN IP - MPLS"/>
    <x v="3"/>
    <s v="GESTION HD"/>
    <s v="DEIBY Y SANTOYO MONTEROLA"/>
    <s v="frp_fpetro"/>
    <s v="3-Moderado/Limitado"/>
    <s v="3-Medio"/>
    <s v="Media"/>
    <s v="Requerimiento de Cliente"/>
    <s v="TELEFONICA GLOBAL TECHNOLOGY S.A.AGENCIA EN CHILE"/>
    <s v="HD/Acceso Cloud Portal"/>
    <s v="12/02/2024 14:20:24"/>
    <s v="12/02/2024 14:22:16"/>
    <x v="0"/>
    <s v="CDP ANTIGUO 1"/>
    <s v="CDP ANTIGUO 2"/>
    <s v="12/02/2024 15:19:00"/>
    <s v="12/02/2024 23:50:00"/>
    <s v="PREVENTIVO: NO_x000a_CODIGO DE SERVICIO:_x000a_DIRECCION:_x000a_QUIEN REPORTA: Javier Codesido Garcia_x000a_CONTACTO EN TERRENO: Javier Codesido Garcia_x000a__x000a_REQUERIMIENTO:_x000a_por favor, necesitamos además un nuevo usuario para:_x000a__x000a_Felipe Carmoega Santiso_x000a__x000a_Nuevo usuario:_x000a_felipecs_x000a__x000a_Funció"/>
    <s v="FASE RESOLUCIÓN Y RECUPERACIÓN_x000a__x000a_Se efectúa contacto con cliente:N/A_x000a__x000a_Teléfono de contacto:N/A_x000a__x000a_Acciones realizadas: Se crean los accesos solicitado al usuario Felipe Carmoega Santiso y se le envian los datos a su correo_x000a__x000a_Solución paliativa o definitiva:N"/>
    <d v="1899-12-30T00:00:00"/>
    <d v="1899-12-30T00:58:36"/>
    <d v="1899-12-30T00:58:36"/>
    <s v=""/>
    <x v="1"/>
  </r>
  <r>
    <s v="INC000002610715"/>
    <s v="INFRAESTRUCTURA DC"/>
    <x v="2"/>
    <s v="APQ ACCESOS"/>
    <s v="JAVIER J BRAVO CARVAJAL"/>
    <s v="tct_jmarqu"/>
    <s v="4-Menor/Localizado"/>
    <s v="4-Baja"/>
    <s v="Baja"/>
    <s v="Requerimiento de Red"/>
    <s v="TELEFONICA CYBERSECURITY TECH CHILE SPA"/>
    <s v="FACTIBILIDAD EYC/CRQ 82145"/>
    <s v="12/02/2024 15:07:31"/>
    <s v="12/02/2024 15:09:10"/>
    <x v="0"/>
    <s v="CDP ANTIGUO 1"/>
    <s v="CDP ANTIGUO 2"/>
    <s v="12/02/2024 15:24:02"/>
    <s v="12/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_x000a_PDUS LEVANTADA_x000a_ACCIONES DE MEJORA, RECOMENDACIONES: NO APLICA_x000a_CAUSA"/>
    <d v="1899-12-30T00:00:00"/>
    <d v="1899-12-30T00:00:00"/>
    <d v="1899-12-30T00:00:00"/>
    <s v=""/>
    <x v="0"/>
  </r>
  <r>
    <s v="INC000002610720"/>
    <s v="RED INTERNA"/>
    <x v="0"/>
    <s v="APQ ACCESOS"/>
    <s v="CARLOS F ARAYA RAMIREZ"/>
    <s v="tct_cararr"/>
    <s v="4-Menor/Localizado"/>
    <s v="4-Baja"/>
    <s v="Baja"/>
    <s v="Requerimiento de Red"/>
    <s v="TELEFONICA CYBERSECURITY TECH CHILE SPA"/>
    <s v="RONDA INSPECTIVA"/>
    <s v="12/02/2024 15:46:53"/>
    <s v="12/02/2024 15:48:42"/>
    <x v="0"/>
    <s v="CDP ANTIGUO 1"/>
    <s v="CDP ANTIGUO 2"/>
    <s v="12/02/2024 16:06:16"/>
    <s v="12/02/2024 23:50:00"/>
    <m/>
    <s v="ronda realizada"/>
    <d v="1899-12-30T00:00:00"/>
    <d v="1899-12-30T00:00:00"/>
    <d v="1899-12-30T00:00:00"/>
    <s v=""/>
    <x v="0"/>
  </r>
  <r>
    <s v="INC000002610731"/>
    <s v="HOUSING"/>
    <x v="13"/>
    <s v="BELIEVE"/>
    <s v="RICARDO F ORELLANA MARDONES"/>
    <s v="frp_dvilca"/>
    <s v="3-Moderado/Limitado"/>
    <s v="3-Medio"/>
    <s v="Media"/>
    <s v="Requerimiento de Cliente"/>
    <s v="EMPRESA NACIONAL DE CERTIFICACIONES"/>
    <s v="GESTION DATACENTER/ ACCESOS /EcertChile SpA"/>
    <s v="12/02/2024 16:36:05"/>
    <s v="12/02/2024 16:38:40"/>
    <x v="0"/>
    <s v="CDP ANTIGUO 1"/>
    <s v="CDP ANTIGUO 2"/>
    <s v="12/02/2024 17:19:03"/>
    <s v="12/02/2024 23:50:00"/>
    <s v="EMPRESA:EcertChile SpA_x000a_CÓDIGO DE SERVICIO: _x000a_DIRECCIÓN:Av. Apoquindo #7071, Las Condes, Santiago_x000a_NOMBRE DE QUIEN REPORTA:Juan José Fuentealba_x000a_TELÉFONO DE QUIEN REPORTA:961627267_x000a_NOMBRE DE CONTACTO EN TERRENO: _x000a_PROBLEMA:_x000a_Retiro de equipos_x000a_EQUIPOS ENERGIZAD"/>
    <s v="ACCESOS AUTORIZADOS"/>
    <d v="1899-12-30T00:17:45"/>
    <d v="1899-12-30T00:42:58"/>
    <d v="1899-12-30T00:25:13"/>
    <s v=""/>
    <x v="1"/>
  </r>
  <r>
    <s v="INC000002610738"/>
    <s v="VPN IP - MPLS"/>
    <x v="5"/>
    <s v="GESTION HD"/>
    <s v="OSCAR A RAMIREZ SOTO"/>
    <s v="frp_pcamay"/>
    <s v="3-Moderado/Limitado"/>
    <s v="3-Medio"/>
    <s v="Media"/>
    <s v="Requerimiento de Cliente"/>
    <s v="TELEFONICA GLOBAL TECHNOLOGY S.A.AGENCIA EN CHILE"/>
    <s v="HD/SOLICITUD IP PVLAN TCCT DESARROLLO"/>
    <s v="12/02/2024 16:48:58"/>
    <s v="12/02/2024 16:50:11"/>
    <x v="0"/>
    <s v="CDP ANTIGUO 1"/>
    <s v="CDP ANTIGUO 2"/>
    <s v="13/02/2024 10:22:17"/>
    <s v="13/02/2024 23:50:00"/>
    <s v="PREVENTIVO: NO_x000a_CODIGO DE SERVICIO:_x000a_DIRECCION:_x000a_QUIEN REPORTA:+56 9 4135 5459 Eduardo José Camacho Urdaneta_x000a_CONTACTO EN TERRENO:_x000a_PROBLEMA:_x000a_REQUERIMIENTO:Por favor su apoyo en crear folio de requerimiento para cursar asignación de PVLAN. El folio de requeri"/>
    <s v="Se genera IP PVLAN 10.67.128.98 con monitoreo, respaldo y proxy, se cierra ticket."/>
    <d v="1899-12-30T17:03:49"/>
    <d v="1899-12-30T17:33:19"/>
    <d v="1899-12-30T00:29:30"/>
    <s v=""/>
    <x v="1"/>
  </r>
  <r>
    <s v="INC000002610740"/>
    <s v="HOUSING"/>
    <x v="11"/>
    <s v="APQ ACCESOS"/>
    <s v="ESTEBAN O BUSTOS CORNEJO"/>
    <s v="tct_ebusto"/>
    <s v="2-Significativo/Amplio"/>
    <s v="2-Alta"/>
    <s v="Alta"/>
    <s v="Requerimiento de Cliente"/>
    <s v="TELEFONICA EMPRESAS DE CHILE SA"/>
    <s v="SUPERVISION INCIDENTE HUAWEI"/>
    <s v="12/02/2024 16:53:31"/>
    <s v="12/02/2024 16:55:11"/>
    <x v="0"/>
    <s v="CDP ANTIGUO 1"/>
    <s v="CDP ANTIGUO 2"/>
    <s v="12/02/2024 16:56:36"/>
    <s v="12/02/2024 23:50:00"/>
    <s v="SUPERVISION INCIDENTE HUAWEI"/>
    <s v="INCIDENCIA RESTABLECIDA"/>
    <d v="1899-12-30T00:01:25"/>
    <d v="1899-12-30T00:03:05"/>
    <d v="1899-12-30T00:01:40"/>
    <s v=""/>
    <x v="1"/>
  </r>
  <r>
    <s v="INC000002610784"/>
    <s v="HOUSING"/>
    <x v="14"/>
    <s v="BELIEVE"/>
    <s v="PATRICIO A CASTILLO GONZALEZ"/>
    <s v="frp_jolsso"/>
    <s v="3-Moderado/Limitado"/>
    <s v="3-Medio"/>
    <s v="Media"/>
    <s v="Requerimiento de Cliente"/>
    <s v="RIPLEY CHILE S.A."/>
    <s v="GESTION DATACENTER/ ACCESOS /RIPLEY CHILE S.A."/>
    <s v="12/02/2024 21:19:14"/>
    <s v="12/02/2024 21:20:42"/>
    <x v="0"/>
    <s v="CDP ANTIGUO 1"/>
    <s v="CDP ANTIGUO 2"/>
    <s v="12/02/2024 21:28:12"/>
    <s v="12/02/2024 23:50:00"/>
    <s v="EMPRESA:RIPLEY CHILE S.A._x000a_CÓDIGO DE SERVICIO: _x000a_DIRECCIÓN: Calle San Martin #50, Santiago Centro, Santiago_x000a_NOMBRE DE QUIEN REPORTA:Marco Gutierrez_x000a_TELÉFONO DE QUIEN REPORTA:56 9 94497727_x000a_NOMBRE DE CONTACTO EN TERRENO: _x000a_REQUERIMIENTO:  revision de enlace s"/>
    <s v="ACCESOS AUTORIZADOS"/>
    <d v="1899-12-30T00:04:09"/>
    <d v="1899-12-30T00:08:58"/>
    <d v="1899-12-30T00:04:49"/>
    <s v=""/>
    <x v="1"/>
  </r>
  <r>
    <s v="INC000002610892"/>
    <s v="VPN IP - MPLS"/>
    <x v="2"/>
    <s v="GESTION HD"/>
    <s v="SEBASTIAN A JARA VIDAL"/>
    <s v="frp_lmosqu"/>
    <s v="4-Menor/Localizado"/>
    <s v="4-Baja"/>
    <s v="Baja"/>
    <s v="Requerimiento de Cliente"/>
    <s v="TELECOMUNICACIONES VOZ Y DATOS SPA"/>
    <s v="REQ / Solicitud manos remotas reinicio maquina  | HD"/>
    <s v="12/02/2024 16:32:09"/>
    <s v="12/02/2024 16:35:22"/>
    <x v="0"/>
    <s v="CDP ANTIGUO 1"/>
    <s v="CDP ANTIGUO 2"/>
    <s v="12/02/2024 17:50:29"/>
    <s v="12/02/2024 23:50:00"/>
    <s v="PREVENTIVO:_x000a__x000a_CODIGO DE SERVICIO: Solicitud manos remotas reinicio maquina _x000a__x000a_DIRECCION:      _x000a__x000a_CIUDAD:             _x000a__x000a_COMUNA:_x000a__x000a_NOMBRE QUIEN REPORTA: Luis Santibanez_x000a__x000a_TELEFONO QUIEN REPORTA:_x000a__x000a_NOMBRE CONTACTO EN TERRENO:         Luis Santibanez_x000a__x000a_TELEFONO 1 C"/>
    <m/>
    <d v="1899-12-30T00:54:55"/>
    <d v="1899-12-30T01:18:20"/>
    <d v="1899-12-30T00:23:25"/>
    <s v=""/>
    <x v="1"/>
  </r>
  <r>
    <s v="INC000002610917"/>
    <s v="HOUSING"/>
    <x v="14"/>
    <s v="BELIEVE"/>
    <s v="SEBASTIAN A JARA VIDAL"/>
    <s v="frp_jcarri"/>
    <s v="3-Moderado/Limitado"/>
    <s v="3-Medio"/>
    <s v="Media"/>
    <s v="Requerimiento de Cliente"/>
    <s v="TELEFONICA EMPRESAS DE CHILE SA"/>
    <s v="GESTION DATACENTER/ ACCESOS /NEXTSTREAM"/>
    <s v="12/02/2024 16:32:42"/>
    <s v="12/02/2024 16:35:28"/>
    <x v="0"/>
    <s v="COMUNICACIONES"/>
    <s v="VPN IP - MPLS"/>
    <s v="12/02/2024 17:15:56"/>
    <s v="12/02/2024 23:50:00"/>
    <s v="EMPRESA:NEXTSTREAM_x000a_CÓDIGO DE SERVICIO: _x000a_DIRECCIÓN:Calle San Martin #50, Santiago Centro, Santiago_x000a_NOMBRE DE QUIEN REPORTA:Daniel Rodriguez_x000a_TELÉFONO DE QUIEN REPORTA:5697829 7978_x000a_NOMBRE DE CONTACTO EN TERRENO: _x000a_REQUERIMIENTO:visita de inspeccion a sistema"/>
    <m/>
    <d v="1899-12-30T00:20:12"/>
    <d v="1899-12-30T00:43:14"/>
    <d v="1899-12-30T00:23:02"/>
    <s v=""/>
    <x v="1"/>
  </r>
  <r>
    <s v="INC000002610936"/>
    <s v="HOUSING"/>
    <x v="14"/>
    <s v="BELIEVE"/>
    <s v="SEBASTIAN A JARA VIDAL"/>
    <s v="frp_jolsso"/>
    <s v="3-Moderado/Limitado"/>
    <s v="3-Medio"/>
    <s v="Media"/>
    <s v="Requerimiento de Cliente"/>
    <s v="UNION AEREA LTDA"/>
    <s v="GESTION DATACENTER/ ACCESOS /UNION AEREA LTDA"/>
    <s v="12/02/2024 16:49:56"/>
    <s v="12/02/2024 16:51:08"/>
    <x v="0"/>
    <s v="COMUNICACIONES"/>
    <s v="VPN IP - MPLS"/>
    <s v="12/02/2024 17:06:56"/>
    <s v="12/02/2024 23:50:00"/>
    <s v="EMPRESA:UNION AEREA LTDA_x000a_CÓDIGO DE SERVICIO: _x000a_DIRECCIÓN: Calle San Martin #50, Santiago Centro, Santiago_x000a_NOMBRE DE QUIEN REPORTA:Alejandro Gárate_x000a_TELÉFONO DE QUIEN REPORTA:956785765_x000a_NOMBRE DE CONTACTO EN TERRENO: _x000a_REQUERIMIENTO: Revisión Data Center _x000a_EQU"/>
    <m/>
    <d v="1899-12-30T00:15:06"/>
    <d v="1899-12-30T00:17:00"/>
    <d v="1899-12-30T00:01:54"/>
    <s v=""/>
    <x v="1"/>
  </r>
  <r>
    <s v="INC000002610975"/>
    <s v="HOSTING VIRTUAL"/>
    <x v="6"/>
    <s v="SISTEMA OPERATIVO MICROSOFT"/>
    <s v="JAVIER CUEVAS"/>
    <s v="tct_jacuev"/>
    <s v="4-Menor/Localizado"/>
    <s v="4-Baja"/>
    <s v="Baja"/>
    <s v="Requerimiento de Cliente"/>
    <s v="TELEFONICA GLOBAL TECHNOLOGY S.A.AGENCIA EN CHILE"/>
    <s v="CAMBIOS SERVICE HUB 365"/>
    <s v="12/02/2024 17:28:17"/>
    <s v="12/02/2024 17:28:50"/>
    <x v="0"/>
    <s v="TI"/>
    <s v="SISTEMAS OPERATIVOS"/>
    <s v="12/02/2024 17:32:20"/>
    <s v="12/02/2024 23:50:00"/>
    <s v="Folio generado automáticamente para atender requerimiento del cliente. La solicitud fue realizada directamente al área resolutoria sin pasar por el flujo de mesa de ayuda"/>
    <s v="OK"/>
    <d v="1899-12-30T00:00:00"/>
    <d v="1899-12-30T00:04:03"/>
    <d v="1899-12-30T00:04:03"/>
    <s v=""/>
    <x v="1"/>
  </r>
  <r>
    <s v="INC000002610976"/>
    <s v="HOSTING VIRTUAL"/>
    <x v="6"/>
    <s v="SISTEMA OPERATIVO MICROSOFT"/>
    <s v="JAVIER CUEVAS"/>
    <s v="tct_jacuev"/>
    <s v="4-Menor/Localizado"/>
    <s v="4-Baja"/>
    <s v="Baja"/>
    <s v="Requerimiento de Cliente"/>
    <s v="TELEFONICA GLOBAL TECHNOLOGY S.A.AGENCIA EN CHILE"/>
    <s v="Assessment AD Security CONF INICIALES"/>
    <s v="12/02/2024 17:29:00"/>
    <s v="12/02/2024 17:30:26"/>
    <x v="0"/>
    <s v="TI"/>
    <s v="SISTEMAS OPERATIVOS"/>
    <s v="12/02/2024 17:34:14"/>
    <s v="12/02/2024 23:50:00"/>
    <s v="Folio generado automáticamente para atender requerimiento del cliente. La solicitud fue realizada directamente al área resolutoria sin pasar por el flujo de mesa de ayuda"/>
    <s v="OK"/>
    <d v="1899-12-30T00:00:00"/>
    <d v="1899-12-30T00:05:14"/>
    <d v="1899-12-30T00:05:14"/>
    <s v=""/>
    <x v="1"/>
  </r>
  <r>
    <s v="INC000002610979"/>
    <s v="HOSTING VIRTUAL"/>
    <x v="6"/>
    <s v="SISTEMA OPERATIVO MICROSOFT"/>
    <s v="JAVIER CUEVAS"/>
    <s v="tct_jacuev"/>
    <s v="4-Menor/Localizado"/>
    <s v="4-Baja"/>
    <s v="Baja"/>
    <s v="Requerimiento de Cliente"/>
    <s v="TELEFONICA GLOBAL TECHNOLOGY S.A.AGENCIA EN CHILE"/>
    <s v="ALERTA pertura - [TCCT-CHILE-CLOUD][AC]TCCT-CHILE-CLOUD-EX-AD-003-T1059.001 Scripts"/>
    <s v="12/02/2024 17:30:59"/>
    <s v="12/02/2024 17:31:42"/>
    <x v="0"/>
    <s v="TI"/>
    <s v="SISTEMAS OPERATIVOS"/>
    <s v="13/02/2024 9:54:41"/>
    <s v="13/02/2024 23:50:00"/>
    <s v="Folio generado automáticamente para atender requerimiento del cliente. La solicitud fue realizada directamente al área resolutoria sin pasar por el flujo de mesa de ayuda"/>
    <m/>
    <d v="1899-12-30T00:00:00"/>
    <d v="1899-12-30T16:23:42"/>
    <d v="1899-12-30T16:23:42"/>
    <s v=""/>
    <x v="1"/>
  </r>
  <r>
    <s v="INC000002611220"/>
    <s v="HOUSING"/>
    <x v="13"/>
    <s v="BELIEVE"/>
    <s v="CRISTOPHER MALDONADO ROMERO"/>
    <s v="frp_jcarri"/>
    <s v="3-Moderado/Limitado"/>
    <s v="3-Medio"/>
    <s v="Media"/>
    <s v="Requerimiento de Cliente"/>
    <s v="TELEFONICA EMPRESAS DE CHILE SA"/>
    <s v="GESTION DATACENTER/ ACCESOS /soisa"/>
    <s v="12/02/2024 18:56:21"/>
    <s v="12/02/2024 18:58:08"/>
    <x v="0"/>
    <s v="COMUNICACIONES"/>
    <s v="VPN IP - MPLS"/>
    <s v="13/02/2024 11:52:42"/>
    <s v="13/02/2024 23:50:00"/>
    <s v="EMPRESA:soisa_x000a_CÓDIGO DE SERVICIO: _x000a_DIRECCIÓN:Av. Apoquindo #7071, Las Condes, Santiago_x000a_NOMBRE DE QUIEN REPORTA:Eduardo Farías (Nabiax)_x000a_TELÉFONO DE QUIEN REPORTA:992982563_x000a_NOMBRE DE CONTACTO EN TERRENO: _x000a_REQUERIMIENTO:VISITA POR TODO EL DATACENTER Y SALA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16:18:16"/>
    <d v="1899-12-30T16:56:21"/>
    <d v="1899-12-30T00:38:05"/>
    <s v=""/>
    <x v="1"/>
  </r>
  <r>
    <s v="INC000002611238"/>
    <s v="HOUSING"/>
    <x v="13"/>
    <s v="BELIEVE"/>
    <s v="RICARDO F ORELLANA MARDONES"/>
    <s v="frp_jcarri"/>
    <s v="3-Moderado/Limitado"/>
    <s v="3-Medio"/>
    <s v="Media"/>
    <s v="Requerimiento de Cliente"/>
    <s v="FORUM SERVICIOS FINANCIEROS SA"/>
    <s v="GESTION DATACENTER/ ACCESOS /FORUM SERVICIOS FINANCIEROS SA"/>
    <s v="12/02/2024 19:35:22"/>
    <s v="12/02/2024 19:38:34"/>
    <x v="0"/>
    <s v="CDP ANTIGUO 1"/>
    <s v="CDP ANTIGUO 2"/>
    <s v="12/02/2024 20:03:31"/>
    <s v="12/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ACCESOS AUTORIZADOS"/>
    <d v="1899-12-30T00:15:56"/>
    <d v="1899-12-30T00:28:09"/>
    <d v="1899-12-30T00:12:13"/>
    <s v=""/>
    <x v="1"/>
  </r>
  <r>
    <s v="INC000002611241"/>
    <s v="HOUSING"/>
    <x v="8"/>
    <s v="BELIEVE"/>
    <s v="JOSE G MARQUEZ MARCANO"/>
    <s v="frp_jcarri"/>
    <s v="3-Moderado/Limitado"/>
    <s v="3-Medio"/>
    <s v="Media"/>
    <s v="Requerimiento de Cliente"/>
    <s v="FORUM SERVICIOS FINANCIEROS SA"/>
    <s v="GESTION DATACENTER/ ACCESOS /FORUM SERVICIOS FINANCIEROS SA"/>
    <s v="12/02/2024 19:40:43"/>
    <s v="12/02/2024 19:42:28"/>
    <x v="0"/>
    <s v="COMUNICACIONES"/>
    <s v="VPN IP - MPLS"/>
    <s v="12/02/2024 23:16:38"/>
    <s v="12/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s v="ACCESOS AUTORIZADOS"/>
    <d v="1899-12-30T03:01:04"/>
    <d v="1899-12-30T03:35:55"/>
    <d v="1899-12-30T00:34:51"/>
    <s v=""/>
    <x v="1"/>
  </r>
  <r>
    <s v="INC000002611260"/>
    <s v="RED INTERNA"/>
    <x v="10"/>
    <s v="APQ ACCESOS"/>
    <s v="YORDI M HURTADO ARAYA"/>
    <s v="tct_yorhua"/>
    <s v="4-Menor/Localizado"/>
    <s v="4-Baja"/>
    <s v="Baja"/>
    <s v="Requerimiento de Cliente"/>
    <s v="TELEFONICA CYBERSECURITY TECH CHILE SPA"/>
    <s v="Ronda salas Tic entrega de turno"/>
    <s v="12/02/2024 20:39:13"/>
    <s v="12/02/2024 20:39:56"/>
    <x v="0"/>
    <s v="CDP ANTIGUO 1"/>
    <s v="CDP ANTIGUO 2"/>
    <s v="12/02/2024 21:14:04"/>
    <s v="12/02/2024 23:50:00"/>
    <s v="Ronda salas Tic entrega de turno"/>
    <s v="RONDA REALIZADA"/>
    <d v="1899-12-30T00:00:00"/>
    <d v="1899-12-30T00:34:51"/>
    <d v="1899-12-30T00:34:51"/>
    <s v=""/>
    <x v="1"/>
  </r>
  <r>
    <s v="INC000002611261"/>
    <s v="RED INTERNA"/>
    <x v="10"/>
    <s v="APQ ACCESOS"/>
    <s v="YORDI M HURTADO ARAYA"/>
    <s v="tct_yorhua"/>
    <s v="4-Menor/Localizado"/>
    <s v="4-Baja"/>
    <s v="Baja"/>
    <s v="Requerimiento de Cliente"/>
    <s v="TELEFONICA CYBERSECURITY TECH CHILE SPA"/>
    <s v="RONDA TOMA DE TEMPERATURAS SALAS TIC 20:30"/>
    <s v="12/02/2024 20:40:10"/>
    <s v="12/02/2024 20:40:52"/>
    <x v="0"/>
    <s v="CDP ANTIGUO 1"/>
    <s v="CDP ANTIGUO 2"/>
    <s v="12/02/2024 21:13:44"/>
    <s v="12/02/2024 23:50:00"/>
    <s v="RONDA TOMA DE TEMPERATURAS SALAS TIC 20:30"/>
    <s v="RONDA REALIZADA"/>
    <d v="1899-12-30T00:00:00"/>
    <d v="1899-12-30T00:33:34"/>
    <d v="1899-12-30T00:33:34"/>
    <s v=""/>
    <x v="1"/>
  </r>
  <r>
    <s v="INC000002611262"/>
    <s v="RED INTERNA"/>
    <x v="10"/>
    <s v="APQ ACCESOS"/>
    <s v="YORDI M HURTADO ARAYA"/>
    <s v="tct_yorhua"/>
    <s v="4-Menor/Localizado"/>
    <s v="4-Baja"/>
    <s v="Baja"/>
    <s v="Requerimiento de Cliente"/>
    <s v="TELEFONICA CYBERSECURITY TECH CHILE SPA"/>
    <s v="RONDA TOMA DE TEMPERATURAS SALAS TIC 00:30"/>
    <s v="12/02/2024 20:41:19"/>
    <s v="12/02/2024 20:41:51"/>
    <x v="0"/>
    <s v="CDP ANTIGUO 1"/>
    <s v="CDP ANTIGUO 2"/>
    <s v="12/02/2024 21:13:26"/>
    <s v="12/02/2024 23:50:00"/>
    <s v="RONDA TOMA DE TEMPERATURAS SALAS TIC 00:30"/>
    <s v="RONDA REALIZADA"/>
    <d v="1899-12-30T00:00:00"/>
    <d v="1899-12-30T00:32:07"/>
    <d v="1899-12-30T00:32:07"/>
    <s v=""/>
    <x v="1"/>
  </r>
  <r>
    <s v="INC000002611263"/>
    <s v="RED INTERNA"/>
    <x v="10"/>
    <s v="APQ ACCESOS"/>
    <s v="YORDI M HURTADO ARAYA"/>
    <s v="tct_yorhua"/>
    <s v="4-Menor/Localizado"/>
    <s v="4-Baja"/>
    <s v="Baja"/>
    <s v="Requerimiento de Cliente"/>
    <s v="TELEFONICA CYBERSECURITY TECH CHILE SPA"/>
    <s v="RONDA TOMA DE TEMPERATURAS SALAS TIC 04:30"/>
    <s v="12/02/2024 20:42:09"/>
    <s v="12/02/2024 20:42:40"/>
    <x v="0"/>
    <s v="CDP ANTIGUO 1"/>
    <s v="CDP ANTIGUO 2"/>
    <s v="12/02/2024 21:13:04"/>
    <s v="12/02/2024 23:50:00"/>
    <s v="RONDA TOMA DE TEMPERATURAS SALAS TIC 04:30"/>
    <s v="RONDA REALIZADA"/>
    <d v="1899-12-30T00:00:00"/>
    <d v="1899-12-30T00:30:55"/>
    <d v="1899-12-30T00:30:55"/>
    <s v=""/>
    <x v="1"/>
  </r>
  <r>
    <s v="INC000002611274"/>
    <s v="HOUSING"/>
    <x v="11"/>
    <s v="APQ ACCESOS"/>
    <s v="JOSE G MARQUEZ MARCANO"/>
    <s v="tct_josmam"/>
    <s v="4-Menor/Localizado"/>
    <s v="4-Baja"/>
    <s v="Baja"/>
    <s v="Requerimiento de Cliente"/>
    <s v="TELEFONICA EMPRESAS DE CHILE SA"/>
    <s v="RONDA Y REVISION DE SALAS"/>
    <s v="13/02/2024 0:40:37"/>
    <s v="13/02/2024 0:41:11"/>
    <x v="0"/>
    <s v="CDP ANTIGUO 1"/>
    <s v="CDP ANTIGUO 2"/>
    <s v="13/02/2024 0:42:43"/>
    <s v="13/02/2024 23:50:00"/>
    <s v="RONDA Y REVISION DE SALAS"/>
    <s v="RONDAS REALIZADAS"/>
    <d v="1899-12-30T00:01:17"/>
    <d v="1899-12-30T00:02:06"/>
    <d v="1899-12-30T00:00:49"/>
    <s v=""/>
    <x v="1"/>
  </r>
  <r>
    <s v="INC000002611276"/>
    <s v="HOUSING"/>
    <x v="11"/>
    <s v="APQ ACCESOS"/>
    <s v="JOSE G MARQUEZ MARCANO"/>
    <s v="tct_josmam"/>
    <s v="4-Menor/Localizado"/>
    <s v="4-Baja"/>
    <s v="Baja"/>
    <s v="Requerimiento de Cliente"/>
    <s v="TELEFONICA EMPRESAS DE CHILE SA"/>
    <s v="TOMA DE ALARMAS DE CLIENTES"/>
    <s v="13/02/2024 0:43:03"/>
    <s v="13/02/2024 0:43:39"/>
    <x v="0"/>
    <s v="CDP ANTIGUO 1"/>
    <s v="CDP ANTIGUO 2"/>
    <s v="13/02/2024 0:44:43"/>
    <s v="13/02/2024 23:50:00"/>
    <s v="TOMA DE ALARMAS DE CLIENTES"/>
    <s v="TOMA DE ALARMAS REALIZADAS"/>
    <d v="1899-12-30T00:00:51"/>
    <d v="1899-12-30T00:01:40"/>
    <d v="1899-12-30T00:00:49"/>
    <s v=""/>
    <x v="1"/>
  </r>
  <r>
    <s v="INC000002611280"/>
    <s v="HOSTING VIRTUAL"/>
    <x v="6"/>
    <s v="GESTION TI"/>
    <s v="ALEJANDRO ACEVEDO VALENZUELA"/>
    <s v="frp_josama"/>
    <s v="3-Moderado/Limitado"/>
    <s v="3-Medio"/>
    <s v="Media"/>
    <s v="Incidente de Cliente"/>
    <s v="FUNDACION INSTITUTO PROFESIONAL DUOC UC"/>
    <s v="DUOC |  GestionEventos_AlertaUPDOWN_Server | Masiva"/>
    <s v="13/02/2024 1:44:30"/>
    <s v="13/02/2024 2:10:41"/>
    <x v="0"/>
    <s v="CDP ANTIGUO 1"/>
    <s v="CDP ANTIGUO 2"/>
    <s v="13/02/2024 8:30:11"/>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s v=". Se realiza verificación de todas las sedes de Duoc. Encontrándose todas operativas. Se procede a cierre de ticket Masivo."/>
    <d v="1899-12-30T06:16:02"/>
    <d v="1899-12-30T06:45:41"/>
    <d v="1899-12-30T00:29:39"/>
    <s v="Cumplido"/>
    <x v="0"/>
  </r>
  <r>
    <s v="INC000002611290"/>
    <s v="VPN IP - MPLS"/>
    <x v="6"/>
    <s v="GESTION HD"/>
    <s v="ALEJANDRO ACEVEDO VALENZUELA"/>
    <s v="frp_jesanc"/>
    <s v="4-Menor/Localizado"/>
    <s v="4-Baja"/>
    <s v="Baja"/>
    <s v="Requerimiento de Cliente"/>
    <s v="TELEFONICA CHILE S.A."/>
    <s v="REQ / Test de correo fallido en Duoc"/>
    <s v="13/02/2024 6:55:29"/>
    <s v="13/02/2024 6:57:30"/>
    <x v="0"/>
    <s v="CDP ANTIGUO 1"/>
    <s v="CDP ANTIGUO 2"/>
    <s v="13/02/2024 8:48:44"/>
    <s v="13/02/2024 23:50:00"/>
    <s v="PREVENTIVO:_x000a__x000a_CODIGO DE SERVICIO:_x000a__x000a_DIRECCION:      _x000a__x000a_CIUDAD:             _x000a__x000a_COMUNA:_x000a__x000a_NOMBRE QUIEN REPORTA: Victor Bravo Orrego_x000a__x000a_TELEFONO QUIEN REPORTA: +56 9 89787201 _x000a__x000a_NOMBRE CONTACTO EN TERRENO:        _x000a__x000a_TELEFONO 1 CONTACTO EN TERRENO:_x000a__x000a_TELEFONO 2 CONTAC"/>
    <s v="Se realiza verificación de correo entrada y salida correos operativos. Verificación de nodos Exchange no presentando encolamiento. Se realiza verificación a la cuenta TestN2@duoc.cl en forma interna pero se descarta problemas masivos de correos."/>
    <d v="1899-12-30T01:36:32"/>
    <d v="1899-12-30T01:53:15"/>
    <d v="1899-12-30T00:16:43"/>
    <s v=""/>
    <x v="1"/>
  </r>
  <r>
    <s v="INC000002611372"/>
    <s v="VPN IP - MPLS"/>
    <x v="2"/>
    <s v="GESTION HD"/>
    <s v="PATRICIO A CASTILLO GONZALEZ"/>
    <s v="frp_jsanti"/>
    <s v="4-Menor/Localizado"/>
    <s v="4-Baja"/>
    <s v="Baja"/>
    <s v="Requerimiento de Cliente"/>
    <s v="ARTIKOS CHILE S A"/>
    <s v="FRONT CTC /HELP DESK / Cuantos son las UP del RACK cuantos disponibles"/>
    <s v="12/02/2024 19:16:53"/>
    <s v="12/02/2024 19:17:39"/>
    <x v="0"/>
    <s v="CDP ANTIGUO 1"/>
    <s v="CDP ANTIGUO 2"/>
    <s v="12/02/2024 20:26:49"/>
    <s v="12/02/2024 23:50:00"/>
    <s v="FRONT CTC /HELP DESK / Cuantos son las UP del RACK cuantos disponibles_x000a_PREVENTIVO: NO_x000a_EMPRESA: marcos.paulete@artikos.cl_x000a_CÓDIGO DE SERVICIO:VPF1133648_x000a_DIRECCIÓN:San Martin 50 Sala TIC,,Santiago,Santiago_x000a_COMUNA:Santiago_x000a_CIUDAD:Santiago_x000a_NOMBRE DE QUIEN REP"/>
    <s v="Informativo enviado"/>
    <d v="1899-12-30T00:26:42"/>
    <d v="1899-12-30T01:09:56"/>
    <d v="1899-12-30T00:43:14"/>
    <s v=""/>
    <x v="1"/>
  </r>
  <r>
    <s v="INC000002611405"/>
    <s v="HOSTING VIRTUAL"/>
    <x v="6"/>
    <s v="SISTEMA OPERATIVO MICROSOFT"/>
    <s v="PAUL A SEPULVEDA ALVAREZ"/>
    <s v="tct_psepul"/>
    <s v="4-Menor/Localizado"/>
    <s v="4-Baja"/>
    <s v="Baja"/>
    <s v="Requerimiento de Cliente"/>
    <s v="TELEFONICA GLOBAL TECHNOLOGY S.A.AGENCIA EN CHILE"/>
    <s v="zabbix no responde svr-web02"/>
    <s v="12/02/2024 18:04:12"/>
    <s v="12/02/2024 18:05:07"/>
    <x v="0"/>
    <s v="TI"/>
    <s v="SISTEMAS OPERATIVOS"/>
    <s v="12/02/2024 18:16:44"/>
    <s v="12/02/2024 23:50:00"/>
    <s v="zabbix no responde svr-web02"/>
    <s v="zabbix no responde svr-web02_x000a_servidor apagado por cliente, proyecto migracion servicios"/>
    <d v="1899-12-30T00:00:00"/>
    <d v="1899-12-30T00:12:32"/>
    <d v="1899-12-30T00:12:32"/>
    <s v=""/>
    <x v="1"/>
  </r>
  <r>
    <s v="INC000002611406"/>
    <s v="HOSTING VIRTUAL"/>
    <x v="6"/>
    <s v="SISTEMA OPERATIVO MICROSOFT"/>
    <s v="PAUL A SEPULVEDA ALVAREZ"/>
    <s v="tct_psepul"/>
    <s v="4-Menor/Localizado"/>
    <s v="4-Baja"/>
    <s v="Baja"/>
    <s v="Requerimiento de Cliente"/>
    <s v="TELEFONICA GLOBAL TECHNOLOGY S.A.AGENCIA EN CHILE"/>
    <s v="zabbix no responde c3-fileserver"/>
    <s v="12/02/2024 18:05:39"/>
    <s v="12/02/2024 18:06:39"/>
    <x v="0"/>
    <s v="TI"/>
    <s v="SISTEMAS OPERATIVOS"/>
    <s v="12/02/2024 18:17:05"/>
    <s v="12/02/2024 23:50:00"/>
    <s v="zabbix no responde c3-fileserver"/>
    <s v="zabbix no responde c3-fileserver._x000a_Servidor con inconveniente de conectividad. se reinicia tarjeta PVLAN y serivcio zabbix. conectividad retomada correctamente"/>
    <d v="1899-12-30T00:00:00"/>
    <d v="1899-12-30T00:11:26"/>
    <d v="1899-12-30T00:11:26"/>
    <s v=""/>
    <x v="1"/>
  </r>
  <r>
    <s v="INC000002611408"/>
    <s v="HOSTING VIRTUAL"/>
    <x v="6"/>
    <s v="SISTEMA OPERATIVO MICROSOFT"/>
    <s v="PAUL A SEPULVEDA ALVAREZ"/>
    <s v="tct_psepul"/>
    <s v="4-Menor/Localizado"/>
    <s v="4-Baja"/>
    <s v="Baja"/>
    <s v="Requerimiento de Cliente"/>
    <s v="TELEFONICA GLOBAL TECHNOLOGY S.A.AGENCIA EN CHILE"/>
    <s v="Zabbix - GPSTFOUNDATION no responde"/>
    <s v="12/02/2024 18:07:27"/>
    <s v="12/02/2024 18:08:50"/>
    <x v="0"/>
    <s v="TI"/>
    <s v="SISTEMAS OPERATIVOS"/>
    <s v="12/02/2024 18:17:25"/>
    <s v="12/02/2024 23:50:00"/>
    <s v="Zabbix - GPSTFOUNDATION no responde"/>
    <s v="Zabbix - GPSTFOUNDATION no responde_x000a_Servidor con servicio zabbix abajo. se inicia servicio y se comprueba conectividad"/>
    <d v="1899-12-30T00:00:00"/>
    <d v="1899-12-30T00:09:58"/>
    <d v="1899-12-30T00:09:58"/>
    <s v=""/>
    <x v="1"/>
  </r>
  <r>
    <s v="INC000002611409"/>
    <s v="HOSTING VIRTUAL"/>
    <x v="6"/>
    <s v="SISTEMA OPERATIVO MICROSOFT"/>
    <s v="PAUL A SEPULVEDA ALVAREZ"/>
    <s v="tct_psepul"/>
    <s v="4-Menor/Localizado"/>
    <s v="4-Baja"/>
    <s v="Baja"/>
    <s v="Requerimiento de Cliente"/>
    <s v="TELEFONICA GLOBAL TECHNOLOGY S.A.AGENCIA EN CHILE"/>
    <s v="zabbix DC-VeeamOne-App no responde"/>
    <s v="12/02/2024 18:09:47"/>
    <s v="12/02/2024 18:10:37"/>
    <x v="0"/>
    <s v="TI"/>
    <s v="SISTEMAS OPERATIVOS"/>
    <s v="12/02/2024 18:17:43"/>
    <s v="12/02/2024 23:50:00"/>
    <s v="zabbix DC-VeeamOne-App no responde"/>
    <s v="zabbix DC-VeeamOne-App no responde._x000a_se reestablecen rutas a zabbix, reinicio de servicio. se comprueba conectividad"/>
    <d v="1899-12-30T00:00:00"/>
    <d v="1899-12-30T00:07:56"/>
    <d v="1899-12-30T00:07:56"/>
    <s v=""/>
    <x v="1"/>
  </r>
  <r>
    <s v="INC000002611411"/>
    <s v="HOSTING VIRTUAL"/>
    <x v="6"/>
    <s v="SISTEMA OPERATIVO MICROSOFT"/>
    <s v="PAUL A SEPULVEDA ALVAREZ"/>
    <s v="tct_psepul"/>
    <s v="4-Menor/Localizado"/>
    <s v="4-Baja"/>
    <s v="Baja"/>
    <s v="Requerimiento de Cliente"/>
    <s v="TELEFONICA GLOBAL TECHNOLOGY S.A.AGENCIA EN CHILE"/>
    <s v="Envio credenciales 34 usuarios via email"/>
    <s v="12/02/2024 18:10:58"/>
    <s v="12/02/2024 18:12:08"/>
    <x v="0"/>
    <s v="TI"/>
    <s v="SISTEMAS OPERATIVOS"/>
    <s v="12/02/2024 18:18:00"/>
    <s v="12/02/2024 23:50:00"/>
    <s v="Envio credenciales 34 usuarios via email uno a uno"/>
    <s v="Envio credenciales 34 usuarios via email uno a uno._x000a_se envia correo privado con credenciales nuevas segun requerimiento."/>
    <d v="1899-12-30T00:00:00"/>
    <d v="1899-12-30T00:07:02"/>
    <d v="1899-12-30T00:07:02"/>
    <s v=""/>
    <x v="1"/>
  </r>
  <r>
    <s v="INC000002611412"/>
    <s v="HOSTING VIRTUAL"/>
    <x v="6"/>
    <s v="SISTEMA OPERATIVO MICROSOFT"/>
    <s v="PAUL A SEPULVEDA ALVAREZ"/>
    <s v="tct_psepul"/>
    <s v="4-Menor/Localizado"/>
    <s v="4-Baja"/>
    <s v="Baja"/>
    <s v="Requerimiento de Cliente"/>
    <s v="TELEFONICA GLOBAL TECHNOLOGY S.A.AGENCIA EN CHILE"/>
    <s v="Cuentas nuevas sin ingreso RUBEN MARTINEZ GARCIA"/>
    <s v="12/02/2024 18:12:21"/>
    <s v="12/02/2024 18:13:39"/>
    <x v="0"/>
    <s v="TI"/>
    <s v="SISTEMAS OPERATIVOS"/>
    <s v="12/02/2024 18:18:21"/>
    <s v="12/02/2024 23:50:00"/>
    <s v="Hola Paul_x000a__x000a_Sobre las credenciales, he verificado que las credenciales para Apoquindo y paine funcionan correctamente._x000a__x000a_El problema, es que no tengo permisos para iniciar sesión con este nuevo usuario en las maquinas de salto que utilizamos a través de sd"/>
    <s v="Estimado @RUBEN MARTINEZ GARCIA,_x000a_Buen día, esperando te encuentres bien, mis comentarios,_x000a__x000a_172.20.200.70 -Paine (sin permisos rdp)_x000a_                Le di permisos a tu usuario zc01327 para conexión remota._x000a_172.20.198.194 - Apoquindo (sin permisos rdp)"/>
    <d v="1899-12-30T00:00:00"/>
    <d v="1899-12-30T00:06:00"/>
    <d v="1899-12-30T00:06:00"/>
    <s v=""/>
    <x v="1"/>
  </r>
  <r>
    <s v="INC000002611413"/>
    <s v="HOSTING VIRTUAL"/>
    <x v="6"/>
    <s v="SISTEMA OPERATIVO MICROSOFT"/>
    <s v="PAUL A SEPULVEDA ALVAREZ"/>
    <s v="tct_psepul"/>
    <s v="4-Menor/Localizado"/>
    <s v="4-Baja"/>
    <s v="Baja"/>
    <s v="Requerimiento de Cliente"/>
    <s v="TELEFONICA GLOBAL TECHNOLOGY S.A.AGENCIA EN CHILE"/>
    <s v="Nueva cuenta sin ingreso Manuel Maita"/>
    <s v="12/02/2024 18:13:56"/>
    <s v="12/02/2024 18:15:09"/>
    <x v="0"/>
    <s v="TI"/>
    <s v="SISTEMAS OPERATIVOS"/>
    <s v="12/02/2024 18:18:39"/>
    <s v="12/02/2024 23:50:00"/>
    <s v="Buenos Días_x000a_Estimado no me funciona el cloudtic portal vcenter"/>
    <s v="Los permisos en portal vdc deben ser entregados por virtualizcion, se envia solicitud a Jesus Nelo"/>
    <d v="1899-12-30T00:00:00"/>
    <d v="1899-12-30T00:04:43"/>
    <d v="1899-12-30T00:04:43"/>
    <s v=""/>
    <x v="1"/>
  </r>
  <r>
    <s v="INC000002611461"/>
    <s v="SAP"/>
    <x v="9"/>
    <s v="CLOUD SAP HANA"/>
    <s v="NICOLAS A SAAVEDRA EGUILUZ"/>
    <s v="tct_nsaave"/>
    <s v="4-Menor/Localizado"/>
    <s v="4-Baja"/>
    <s v="Baja"/>
    <s v="Requerimiento de Cliente"/>
    <s v="TELEFONICA EMPRESAS DE CHILE SA"/>
    <s v="Checklist Diario Clientes 13.02.24"/>
    <s v="13/02/2024 7:32:43"/>
    <s v="13/02/2024 7:33:41"/>
    <x v="0"/>
    <s v="Service"/>
    <s v="Internal"/>
    <s v="13/02/2024 7:35:36"/>
    <s v="13/02/2024 23:50:00"/>
    <s v="Se realiza Checklist Diario de los clientes; _x000a_HDC_x000a_NUTRISCO_x000a_FRUSAN"/>
    <s v="Se realiza Checklist Diario de los clientes; _x000a_HDC_x000a_NUTRISCO_x000a_FRUSAN"/>
    <d v="1899-12-30T00:00:00"/>
    <d v="1899-12-30T00:02:53"/>
    <d v="1899-12-30T00:02:53"/>
    <s v=""/>
    <x v="1"/>
  </r>
  <r>
    <s v="INC000002611469"/>
    <s v="INFRAESTRUCTURA DC"/>
    <x v="2"/>
    <s v="APQ ACCESOS"/>
    <s v="JONATHAN A MARQUEZ ASTENGO"/>
    <s v="tct_jmarqu"/>
    <s v="4-Menor/Localizado"/>
    <s v="4-Baja"/>
    <s v="Baja"/>
    <s v="Requerimiento de Red"/>
    <s v="TELEFONICA CYBERSECURITY TECH CHILE SPA"/>
    <s v="FACTIBILIDAD MASISA/CRQ 82150"/>
    <s v="13/02/2024 9:12:54"/>
    <s v="13/02/2024 9:16:10"/>
    <x v="0"/>
    <s v="CDP ANTIGUO 1"/>
    <s v="CDP ANTIGUO 2"/>
    <s v="13/02/2024 9:43:08"/>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x v="0"/>
  </r>
  <r>
    <s v="INC000002611484"/>
    <s v="VPN IP - MPLS"/>
    <x v="5"/>
    <s v="GESTION HD"/>
    <s v="LUIS A VILLASMIL CASTILLO"/>
    <s v="frp_fpetro"/>
    <s v="3-Moderado/Limitado"/>
    <s v="3-Medio"/>
    <s v="Media"/>
    <s v="Requerimiento de Cliente"/>
    <s v="HORTIFRUT S.A"/>
    <s v="HD/RE: Ajuste cuenta VPN"/>
    <s v="13/02/2024 9:33:56"/>
    <s v="13/02/2024 9:35:46"/>
    <x v="0"/>
    <s v="CDP ANTIGUO 1"/>
    <s v="CDP ANTIGUO 2"/>
    <s v="13/02/2024 15:55:34"/>
    <s v="13/02/2024 23:50:00"/>
    <s v="PREVENTIVO: NO_x000a_CODIGO DE SERVICIO:_x000a_DIRECCION:_x000a_QUIEN REPORTA:_x000a_CONTACTO EN TERRENO:_x000a_PROBLEMA:_x000a_REQUERIMIENTO: Favor su ayuda para agregar a la cuenta VPN del usuario pjimenez acceso al host 10.247.5.254. quedo atento a su pronta respuesta._x000a__x000a_EQUIPOS ENERGIZA"/>
    <m/>
    <d v="1899-12-30T02:10:47"/>
    <d v="1899-12-30T06:21:38"/>
    <d v="1899-12-30T04:10:51"/>
    <s v=""/>
    <x v="1"/>
  </r>
  <r>
    <s v="INC000002611642"/>
    <s v="HOSTING VIRTUAL"/>
    <x v="6"/>
    <s v="SISTEMA OPERATIVO MICROSOFT"/>
    <s v="PAUL A SEPULVEDA ALVAREZ"/>
    <s v="tct_psepul"/>
    <s v="4-Menor/Localizado"/>
    <s v="4-Baja"/>
    <s v="Baja"/>
    <s v="Requerimiento de Cliente"/>
    <s v="TELEFONICA GLOBAL TECHNOLOGY S.A.AGENCIA EN CHILE"/>
    <s v="TIC CL Paine pruebas DC02"/>
    <s v="12/02/2024 20:21:21"/>
    <s v="12/02/2024 20:22:53"/>
    <x v="0"/>
    <s v="TI"/>
    <s v="SISTEMAS OPERATIVOS"/>
    <s v="12/02/2024 20:59:21"/>
    <s v="12/02/2024 23:50:00"/>
    <s v="TIC CL Paine pruebas DC02_x000a_Generar pruebas de conectividad al vcenter de paine dominio tic.cl desconectando servidor c4-dc02-pa y solo trabajando con el resto de servidores que componen el AD c4-dc01-pa y c4-dc03-pa"/>
    <s v="Generar pruebas de conectividad al vcenter de paine dominio tic.cl desconectando servidor c4-dc02-pa y solo trabajando con el resto de servidores que componen el AD c4-dc01-pa y c4-dc03-pa"/>
    <d v="1899-12-30T00:00:00"/>
    <d v="1899-12-30T00:38:00"/>
    <d v="1899-12-30T00:38:00"/>
    <s v=""/>
    <x v="1"/>
  </r>
  <r>
    <s v="INC000002612120"/>
    <s v="HOUSING"/>
    <x v="11"/>
    <s v="APQ ACCESOS"/>
    <s v="LUIS O MORALES ARENAS"/>
    <s v="tct_luimoa"/>
    <s v="4-Menor/Localizado"/>
    <s v="4-Baja"/>
    <s v="Baja"/>
    <s v="Requerimiento de Cliente"/>
    <s v="TELEFONICA EMPRESAS DE CHILE SA"/>
    <s v="SE GENERA TICKET POR RONDA Y REVISION DE SALAS TECNICAS"/>
    <s v="13/02/2024 8:25:32"/>
    <s v="13/02/2024 8:26:59"/>
    <x v="0"/>
    <s v="CDP ANTIGUO 1"/>
    <s v="CDP ANTIGUO 2"/>
    <s v="13/02/2024 9:59:35"/>
    <s v="1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32:36"/>
    <d v="1899-12-30T01:34:03"/>
    <d v="1899-12-30T00:01:27"/>
    <s v=""/>
    <x v="1"/>
  </r>
  <r>
    <s v="INC000002612123"/>
    <s v="HOUSING"/>
    <x v="14"/>
    <s v="ADMINISTRADORES RESIDENTES"/>
    <s v="SEBASTIAN A JARA VIDAL"/>
    <s v="frp_jugonz"/>
    <s v="3-Moderado/Limitado"/>
    <s v="3-Medio"/>
    <s v="Media"/>
    <s v="Requerimiento de Cliente"/>
    <s v="TELEFONICA EMPRESAS DE CHILE SA"/>
    <s v="GESTION DATACENTER/ ACCESOS / TELEFONICA EMPRESAS DE CHILE SA"/>
    <s v="13/02/2024 8:46:25"/>
    <s v="13/02/2024 8:48:29"/>
    <x v="0"/>
    <s v="COMUNICACIONES"/>
    <s v="VPN IP - MPLS"/>
    <s v="13/02/2024 8:58:04"/>
    <s v="13/02/2024 23:50:00"/>
    <s v="EMPRESA: TELEFONICA EMPRESAS DE CHILE SA_x000a_CÓDIGO DE SERVICIO: _x000a_DIRECCIÓN: Calle San Martin #50, Santiago Centro, Santiago_x000a_NOMBRE DE QUIEN REPORTA: Operador DataCenter Sites_x000a_TELÉFONO DE QUIEN REPORTA: +56 222025776 / 981290517 _x000a_NOMBRE DE CONTACTO EN TERREN"/>
    <m/>
    <d v="1899-12-30T00:06:08"/>
    <d v="1899-12-30T00:11:39"/>
    <d v="1899-12-30T00:05:31"/>
    <s v=""/>
    <x v="1"/>
  </r>
  <r>
    <s v="INC000002612137"/>
    <s v="HOUSING"/>
    <x v="14"/>
    <s v="BELIEVE"/>
    <s v="SEBASTIAN A JARA VIDAL"/>
    <s v="frp_dvilca"/>
    <s v="3-Moderado/Limitado"/>
    <s v="3-Medio"/>
    <s v="Media"/>
    <s v="Requerimiento de Cliente"/>
    <s v="UNIVERSIDAD SAN SEBASTIAN"/>
    <s v="GESTION DATACENTER/ ACCESOS /UNIVERSIDAD SAN SEBASTIAN"/>
    <s v="13/02/2024 9:15:59"/>
    <s v="13/02/2024 9:19:35"/>
    <x v="0"/>
    <s v="COMUNICACIONES"/>
    <s v="VPN IP - MPLS"/>
    <s v="13/02/2024 11:09:02"/>
    <s v="13/02/2024 23:50:00"/>
    <s v="EMPRESA:UNIVERSIDAD SAN SEBASTIAN_x000a_CÓDIGO DE SERVICIO: _x000a_DIRECCIÓN:Calle San Martin #50, Santiago Centro, Santiago_x000a_NOMBRE DE QUIEN REPORTA:José Nuñez_x000a_TELÉFONO DE QUIEN REPORTA:56_9_62198631_x000a_NOMBRE DE CONTACTO EN TERRENO: _x000a_PROBLEMA:_x000a_Revision Host Fisicos _x000a_E"/>
    <m/>
    <d v="1899-12-30T01:37:08"/>
    <d v="1899-12-30T01:53:03"/>
    <d v="1899-12-30T00:15:55"/>
    <s v=""/>
    <x v="1"/>
  </r>
  <r>
    <s v="INC000002612143"/>
    <s v="RED INTERNA"/>
    <x v="0"/>
    <s v="APQ ACCESOS"/>
    <s v="CARLOS F ARAYA RAMIREZ"/>
    <s v="tct_cararr"/>
    <s v="4-Menor/Localizado"/>
    <s v="4-Baja"/>
    <s v="Baja"/>
    <s v="Requerimiento de Red"/>
    <s v="TELEFONICA CYBERSECURITY TECH CHILE SPA"/>
    <s v="RONDA INSPECTIVA"/>
    <s v="13/02/2024 9:34:30"/>
    <s v="13/02/2024 9:39:06"/>
    <x v="0"/>
    <s v="CDP ANTIGUO 1"/>
    <s v="CDP ANTIGUO 2"/>
    <s v="13/02/2024 10:08:03"/>
    <s v="13/02/2024 23:50:00"/>
    <m/>
    <s v="ronda realizada"/>
    <d v="1899-12-30T00:00:00"/>
    <d v="1899-12-30T00:00:00"/>
    <d v="1899-12-30T00:00:00"/>
    <s v=""/>
    <x v="0"/>
  </r>
  <r>
    <s v="INC000002612157"/>
    <s v="HOUSING"/>
    <x v="21"/>
    <s v="ADMINISTRADORES RESIDENTES"/>
    <s v="FERNEY D GARZON PEÑA"/>
    <s v="frp_jugonz"/>
    <s v="3-Moderado/Limitado"/>
    <s v="3-Medio"/>
    <s v="Media"/>
    <s v="Requerimiento de Cliente"/>
    <s v="TELEFONICA EMPRESAS DE CHILE SA"/>
    <s v="GESTION DATACENTER/ ACCESOS / DXC"/>
    <s v="13/02/2024 9:58:53"/>
    <s v="13/02/2024 10:00:40"/>
    <x v="0"/>
    <s v="COMUNICACIONES"/>
    <s v="VPN IP - MPLS"/>
    <s v="13/02/2024 10:12:52"/>
    <s v="13/02/2024 23:50:00"/>
    <s v="EMPRESA: DXC_x000a_CÓDIGO DE SERVICIO: _x000a_DIRECCIÓN:AV. Presidente Prieto #226, Paine, Santiago_x000a_NOMBRE DE QUIEN REPORTA:Ferney Garzon_x000a_TELÉFONO DE QUIEN REPORTA:  56 2 25774418_x000a_NOMBRE DE CONTACTO EN TERRENO: _x000a_REQUERIMIENTO: Limpieza de Rack DB.25 Cliente DXC_x000a_EQUI"/>
    <m/>
    <d v="1899-12-30T00:00:00"/>
    <d v="1899-12-30T00:13:59"/>
    <d v="1899-12-30T00:13:59"/>
    <s v=""/>
    <x v="1"/>
  </r>
  <r>
    <s v="INC000002612317"/>
    <s v="HOUSING"/>
    <x v="13"/>
    <s v="BELIEVE"/>
    <s v="CRISTOPHER MALDONADO ROMERO"/>
    <s v="frp_jcarri"/>
    <s v="3-Moderado/Limitado"/>
    <s v="3-Medio"/>
    <s v="Media"/>
    <s v="Requerimiento de Cliente"/>
    <s v="PESQUERA TRANS ANTARTIC LIMITADA"/>
    <s v="GESTION DATACENTER/ ACCESOS /PESQUERA TRANS ANTARTIC LIMITADA"/>
    <s v="13/02/2024 9:25:47"/>
    <s v="13/02/2024 9:27:19"/>
    <x v="0"/>
    <s v="COMUNICACIONES"/>
    <s v="VPN IP - MPLS"/>
    <s v="13/02/2024 10:23:38"/>
    <s v="13/02/2024 23:50:00"/>
    <s v="EMPRESA:PESQUERA TRANS ANTARTIC LIMITADA_x000a_CÓDIGO DE SERVICIO: _x000a_DIRECCIÓN:Av. Apoquindo #7071, Las Condes, Santiago_x000a_NOMBRE DE QUIEN REPORTA:Pablo Obregon_x000a_TELÉFONO DE QUIEN REPORTA:56968397817_x000a_NOMBRE DE CONTACTO EN TERRENO: _x000a_REQUERIMIENTO:Traslado y retiro"/>
    <s v="Se efectúa contacto con cliente: N/A_x000a_Teléfono de contacto: N/A_x000a_Acciones realizadas: Accesos autorizados para personal descrito en planilla_x000a_Solución paliativa o definitiva: N/A_x000a_Acciones de Mejora, Recomendaciones: N/A_x000a_Causa Raíz: N/A"/>
    <d v="1899-12-30T00:46:07"/>
    <d v="1899-12-30T00:57:51"/>
    <d v="1899-12-30T00:11:44"/>
    <s v=""/>
    <x v="1"/>
  </r>
  <r>
    <s v="INC000002612411"/>
    <s v="TICKET-INTELIGENTE"/>
    <x v="7"/>
    <s v="GESTION TI"/>
    <s v="SEBASTIAN I ACUÑA GUZMAN"/>
    <s v="USR_TSIGHT"/>
    <s v="1-Extenso/Generalizado"/>
    <s v="4-Baja"/>
    <s v="Baja"/>
    <s v="Incidente de Cliente"/>
    <s v="GPS CHILE SPA"/>
    <s v="gpschi01 - lnprap_gps01 TICKET AUTOMATICO"/>
    <s v="13/02/2024 9:42:57"/>
    <s v="13/02/2024 9:42:57"/>
    <x v="0"/>
    <s v="TI"/>
    <s v="SISTEMAS OPERATIVOS"/>
    <s v="13/02/2024 11:12:49"/>
    <s v="13/02/2024 23:50:00"/>
    <s v="PREVENTIVO=SI_x000a_CODIGO DE SERVICIO=LNPRAP_GPS01_x000a_DIRECCION=NULL_x000a_CIUDAD=NULL_x000a_COMUNA LOCAL=Santiago_x000a_REGION=NULL_x000a_QUIEN REPORTA=Ticket automático_x000a_CONTACTO EN TERRENO=_x000a_PROBLEMA=Node GPSCHI01 - LNPRAP_GPS01 CPU Load at 100 % Exceeds Threshold_x000a_REQUERIMIENTO=_x000a_EQUIP"/>
    <s v="Se revisa el servidor alarmado, encontrando un alto consumo de CPU producida por el proceso Java, ejecutado con el usuario root, como se ve a continuación._x000a__x000a_Pongo en copia a @Pablo Meza, a quien solicito una revisión del servidor y el proceso en particul"/>
    <d v="1899-12-30T00:35:52"/>
    <d v="1899-12-30T01:29:52"/>
    <d v="1899-12-30T00:54:00"/>
    <s v="Cumplido"/>
    <x v="0"/>
  </r>
  <r>
    <s v="INC000002612472"/>
    <s v="VPN IP - MPLS"/>
    <x v="6"/>
    <s v="GESTION HD"/>
    <s v="RICARDO R GALLEGOS OYANEDER"/>
    <s v="frp_pcamay"/>
    <s v="3-Moderado/Limitado"/>
    <s v="3-Medio"/>
    <s v="Media"/>
    <s v="Requerimiento de Cliente"/>
    <s v="TELEFONICA GLOBAL TECHNOLOGY S.A.AGENCIA EN CHILE"/>
    <s v="HD/RE: duoccl0.onmicrosoft.com: Synchronization has stopped for at least 24 hours."/>
    <s v="13/02/2024 10:29:35"/>
    <s v="13/02/2024 10:31:15"/>
    <x v="0"/>
    <s v="CDP ANTIGUO 1"/>
    <s v="CDP ANTIGUO 2"/>
    <s v="13/02/2024 11:59:06"/>
    <s v="13/02/2024 23:50:00"/>
    <s v="PREVENTIVO: NO_x000a_CODIGO DE SERVICIO:_x000a_DIRECCION:_x000a_QUIEN REPORTA:+56 9 9535 4350 Javier Andres Cuevas Flores_x000a_CONTACTO EN TERRENO:_x000a_PROBLEMA:_x000a_REQUERIMIENTO:Synchronization to Microsoft Entra ID appears to have been stopped for at least 24 hours. As a result, da"/>
    <s v="Se sincroniza ADConnect y valida sincronización en O365"/>
    <d v="1899-12-30T00:00:00"/>
    <d v="1899-12-30T01:29:31"/>
    <d v="1899-12-30T01:29:31"/>
    <s v=""/>
    <x v="1"/>
  </r>
  <r>
    <s v="INC000002612501"/>
    <s v="VPN IP - MPLS"/>
    <x v="3"/>
    <s v="GESTION HD"/>
    <s v="DEIBY Y SANTOYO MONTEROLA"/>
    <s v="frp_pcamay"/>
    <s v="4-Menor/Localizado"/>
    <s v="3-Medio"/>
    <s v="Media"/>
    <s v="Incidente de Cliente"/>
    <s v="TELEFONICA GLOBAL TECHNOLOGY S.A.AGENCIA EN CHILE"/>
    <s v="HD/Problemas Vshield Transbank APQ"/>
    <s v="13/02/2024 10:41:07"/>
    <s v="13/02/2024 10:43:38"/>
    <x v="0"/>
    <s v="CDP ANTIGUO 1"/>
    <s v="CDP ANTIGUO 2"/>
    <s v="13/02/2024 11:12:45"/>
    <s v="13/02/2024 23:50:00"/>
    <s v="PREVENTIVO: NO_x000a_CODIGO DE SERVICIO:_x000a_DIRECCION:_x000a_QUIEN REPORTA:+56 9 5382 2565 Jorge Romero Romero_x000a_CONTACTO EN TERRENO:_x000a_PROBLEMA:_x000a_REQUERIMIENTO:Solicito generar folio al área de virtualización con el siguiente reporte_x000a_de error_x000a_Al intentar crear una nueva re"/>
    <s v="FASE RESOLUCIÓN Y RECUPERACIÓN_x000a__x000a_Se efectúa contacto con cliente: Jorge Romero_x000a__x000a_Teléfono de contacto: +56944897456_x000a__x000a_Acciones realizadas: Se realiza un reconnect al vCenter y se logra crear la red solicitada._x000a__x000a_Solución paliativa o definitiva:N/A_x000a__x000a_Acciones"/>
    <d v="1899-12-30T00:00:00"/>
    <d v="1899-12-30T00:31:38"/>
    <d v="1899-12-30T00:31:38"/>
    <s v="Cumplido"/>
    <x v="0"/>
  </r>
  <r>
    <s v="INC000002612554"/>
    <s v="RED INTERNA"/>
    <x v="10"/>
    <s v="APQ ACCESOS"/>
    <s v="CRISTOPHER MALDONADO ROMERO"/>
    <s v="tct_cmaldo"/>
    <s v="4-Menor/Localizado"/>
    <s v="4-Baja"/>
    <s v="Baja"/>
    <s v="Requerimiento de Red"/>
    <s v="TELEFONICA EMPRESAS DE CHILE SA"/>
    <s v="RONDA TOMA DE TEMPERATURAS SALAS TIC"/>
    <s v="13/02/2024 11:40:37"/>
    <s v="13/02/2024 11:41:28"/>
    <x v="0"/>
    <s v="CDP ANTIGUO 1"/>
    <s v="CDP ANTIGUO 2"/>
    <s v="13/02/2024 12:40:30"/>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s v=""/>
    <x v="0"/>
  </r>
  <r>
    <s v="INC000002612566"/>
    <s v="HOSTING VIRTUAL"/>
    <x v="18"/>
    <s v="DUOC TICKET AUTOMATICO"/>
    <s v="CLAUDIO A GAJARDO GARRIDO"/>
    <s v="frp_eavend"/>
    <s v="3-Moderado/Limitado"/>
    <s v="4-Baja"/>
    <s v="Baja"/>
    <s v="Requerimiento de Cliente"/>
    <s v="FUNDACION INSTITUTO PROFESIONAL DUOC UC"/>
    <s v="DUOC|REQ| Homologar BDD desde PRD a DEV"/>
    <s v="13/02/2024 12:14:27"/>
    <s v="13/02/2024 12:18:14"/>
    <x v="0"/>
    <s v="APLICACION"/>
    <s v="BASES DE DATOS"/>
    <s v="15/02/2024 18:18:19"/>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Homologacion realizada con exito"/>
    <d v="1900-01-01T05:07:07"/>
    <d v="1900-01-01T06:03:52"/>
    <d v="1899-12-30T00:56:45"/>
    <s v=""/>
    <x v="1"/>
  </r>
  <r>
    <s v="INC000002612571"/>
    <s v="HOSTING VIRTUAL"/>
    <x v="18"/>
    <s v="DUOC TICKET AUTOMATICO"/>
    <s v="DAVID MATELUNA"/>
    <s v="frp_eavend"/>
    <s v="3-Moderado/Limitado"/>
    <s v="4-Baja"/>
    <s v="Baja"/>
    <s v="Requerimiento de Cliente"/>
    <s v="FUNDACION INSTITUTO PROFESIONAL DUOC UC"/>
    <s v="DUOC|REQ| Coordinar actividad programada OCI Ocpu a Ecpu"/>
    <s v="13/02/2024 12:30:13"/>
    <s v="13/02/2024 12:32:01"/>
    <x v="0"/>
    <s v="APLICACION"/>
    <s v="BASES DE DATOS"/>
    <s v="14/02/2024 18:13:07"/>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n los cambios en DEVB y QAS"/>
    <d v="1899-12-30T02:33:47"/>
    <d v="1899-12-31T05:42:54"/>
    <d v="1899-12-31T03:09:07"/>
    <s v=""/>
    <x v="1"/>
  </r>
  <r>
    <s v="INC000002612587"/>
    <s v="HOSTING VIRTUAL"/>
    <x v="1"/>
    <s v="DUOC TICKET AUTOMATICO"/>
    <s v="JAVIERA A UMAÑA YEVENES"/>
    <s v="frp_eavend"/>
    <s v="3-Moderado/Limitado"/>
    <s v="4-Baja"/>
    <s v="Baja"/>
    <s v="Requerimiento de Cliente"/>
    <s v="FUNDACION INSTITUTO PROFESIONAL DUOC UC"/>
    <s v="DUOC|REQ|DESCARGA DE BHE DESDE CASILLA PKRAMM A SAPVIM"/>
    <s v="13/02/2024 13:12:42"/>
    <s v="13/02/2024 13:14:28"/>
    <x v="0"/>
    <s v="CDP ANTIGUO 1"/>
    <s v="CDP ANTIGUO 2"/>
    <s v="14/02/2024 9:47:24"/>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0T18:17:45"/>
    <d v="1899-12-30T20:34:42"/>
    <d v="1899-12-30T02:16:57"/>
    <s v=""/>
    <x v="1"/>
  </r>
  <r>
    <s v="INC000002612594"/>
    <s v="HOSTING VIRTUAL"/>
    <x v="6"/>
    <s v="DUOC TICKET AUTOMATICO"/>
    <s v="RICARDO R GALLEGOS OYANEDER"/>
    <s v="frp_eavend"/>
    <s v="3-Moderado/Limitado"/>
    <s v="4-Baja"/>
    <s v="Baja"/>
    <s v="Requerimiento de Cliente"/>
    <s v="FUNDACION INSTITUTO PROFESIONAL DUOC UC"/>
    <s v="DUOC|REQ|Clientes RADIUS WIFI 6"/>
    <s v="13/02/2024 13:27:26"/>
    <s v="13/02/2024 13:30:39"/>
    <x v="0"/>
    <s v="CDP ANTIGUO 1"/>
    <s v="CDP ANTIGUO 2"/>
    <s v="14/02/2024 11:09:01"/>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n clientes radius según solicitud."/>
    <d v="1899-12-30T16:03:50"/>
    <d v="1899-12-30T21:41:35"/>
    <d v="1899-12-30T05:37:45"/>
    <s v=""/>
    <x v="1"/>
  </r>
  <r>
    <s v="INC000002612624"/>
    <s v="VPN IP - MPLS"/>
    <x v="1"/>
    <s v="GESTION HD"/>
    <s v="JAVIERA A UMAÑA YEVENES"/>
    <s v="frp_kefern"/>
    <s v="3-Moderado/Limitado"/>
    <s v="3-Medio"/>
    <s v="Media"/>
    <s v="Incidente de Cliente"/>
    <s v="TELEFONICA GLOBAL TECHNOLOGY S.A.AGENCIA EN CHILE"/>
    <s v="HD |  Soporte Correo dominio loteria.cl Office365"/>
    <s v="13/02/2024 10:39:28"/>
    <s v="13/02/2024 10:43:08"/>
    <x v="0"/>
    <s v="CDP ANTIGUO 1"/>
    <s v="CDP ANTIGUO 2"/>
    <s v="19/02/2024 13:04:30"/>
    <s v="19/02/2024 23:50:00"/>
    <s v="PREVENTIVO: NO_x000a_CODIGO DE SERVICIO:_x000a_DIRECCION:_x000a_QUIEN REPORTA:CRISTIAN PABLO NASER SALAZAR 26913231 /  99097593_x000a_CONTACTO EN TERRENO:_x000a_PROBLEMA:cliente se mantiene con problema de entrega de Google._x000a_REQUERIMIENTO:_x000a_EQUIPOS ENERGIZADO/REINICIADO:_x000a_HORARIO DE AT"/>
    <s v="FASE RESOLUCIÓN Y RECUPERACIÓN_x000a__x000a_Se efectúa contacto con cliente: David Araya_x000a__x000a_Teléfono de contacto: +56412266354_x000a__x000a_Acciones realizadas: _x000a_Espero se encuentre bien, a nivel de Microsoft identificamos que todo esta bien, hay un proceso que puedes realizar a"/>
    <d v="1900-01-05T01:44:39"/>
    <d v="1900-01-05T02:25:02"/>
    <d v="1899-12-30T00:40:23"/>
    <s v="Cumplido"/>
    <x v="0"/>
  </r>
  <r>
    <s v="INC000002612630"/>
    <s v="CORREO"/>
    <x v="1"/>
    <s v="O365"/>
    <s v="JAVIERA A UMAÑA YEVENES"/>
    <s v="tct_jumana"/>
    <s v="2-Significativo/Amplio"/>
    <s v="2-Alta"/>
    <s v="Alta"/>
    <s v="Requerimiento de Cliente"/>
    <s v="TELEFONICA GLOBAL TECHNOLOGY S.A.AGENCIA EN CHILE"/>
    <s v="Apoyo INC000002606524 REVISIÓN DE CORREO, NO RECIBE CORREOS"/>
    <s v="13/02/2024 10:41:19"/>
    <s v="13/02/2024 10:42:21"/>
    <x v="0"/>
    <s v="TI"/>
    <s v="APLICATIVOS"/>
    <s v="13/02/2024 10:45:48"/>
    <s v="13/02/2024 23:50:00"/>
    <s v="PROBLEMA: PROBLEMAS EN LA RECEPCION DE CORREO, DOMINIO @TELEFONICA.COM, Y ALGUNOS DOMINIOS  @tic.cl CORREOS REBOTAN_x000a__x000a_ _x000a__x000a_!Su mensaje no fue entregado porque el proveedor de correo electrónico del destinatario lo rechazó.!_x000a__x000a_ _x000a__x000a_- SE MANDA CORREO A DOMINIO E"/>
    <m/>
    <d v="1899-12-30T00:03:27"/>
    <d v="1899-12-30T00:04:29"/>
    <d v="1899-12-30T00:01:02"/>
    <s v=""/>
    <x v="1"/>
  </r>
  <r>
    <s v="INC000002612633"/>
    <s v="CORREO"/>
    <x v="1"/>
    <s v="O365"/>
    <s v="JAVIERA A UMAÑA YEVENES"/>
    <s v="tct_jumana"/>
    <s v="4-Menor/Localizado"/>
    <s v="4-Baja"/>
    <s v="Baja"/>
    <s v="Requerimiento de Cliente"/>
    <s v="TELEFONICA GLOBAL TECHNOLOGY S.A.AGENCIA EN CHILE"/>
    <s v="Apoyo Test de correo fallido en Duoc  | Folio N° INC000002611290 | Apertura"/>
    <s v="13/02/2024 10:44:24"/>
    <s v="13/02/2024 10:44:26"/>
    <x v="0"/>
    <s v="TI"/>
    <s v="APLICATIVOS"/>
    <s v="14/02/2024 10:09:22"/>
    <s v="14/02/2024 23:50:00"/>
    <s v="El Test Falla debido a que la casilla de correo Duoc TCCT TEST TestN2@duoc.cl  no logra recibir correos , falla la entrada del Exchange._x000a__x000a_ _x000a__x000a_LA salida de esta no tiene inconveniente debido a que logran salir los correos de pruebas a sus destinatarios."/>
    <m/>
    <d v="1899-12-30T19:19:10"/>
    <d v="1899-12-30T23:24:58"/>
    <d v="1899-12-30T04:05:48"/>
    <s v=""/>
    <x v="1"/>
  </r>
  <r>
    <s v="INC000002612649"/>
    <s v="VPN IP - MPLS"/>
    <x v="3"/>
    <s v="GESTION HD"/>
    <s v="JUAN CARLOS UZCATEGUI FUGUETT"/>
    <s v="frp_fpetro"/>
    <s v="3-Moderado/Limitado"/>
    <s v="3-Medio"/>
    <s v="Media"/>
    <s v="Requerimiento de Cliente"/>
    <s v="MEGASALUD SPA"/>
    <s v="HD/_x000a_RE: [REDSALUD] Usuarios VDC"/>
    <s v="13/02/2024 11:20:04"/>
    <s v="13/02/2024 11:24:23"/>
    <x v="0"/>
    <s v="TI"/>
    <s v="SISTEMAS OPERATIVOS"/>
    <s v="13/02/2024 13:19:56"/>
    <s v="13/02/2024 23:50:00"/>
    <s v="PREVENTIVO: NO_x000a_CODIGO DE SERVICIO:_x000a_DIRECCION:_x000a_QUIEN REPORTA: Alberto Bezares Ovalle  9 71268048_x000a_CONTACTO EN TERRENO: Alberto Bezares Ovalle   9 71268048_x000a__x000a_REQUERIMIENTO:_x000a__x000a__x000a_Junto con saludar, agradeceré su apoyo generando folio como requerimiento_x000a_para obte"/>
    <s v="Requerimiento gestionado de acuerdo a lo solicitado , se adjunta evidencia."/>
    <d v="1899-12-30T01:36:51"/>
    <d v="1899-12-30T02:59:52"/>
    <d v="1899-12-30T00:23:01"/>
    <s v=""/>
    <x v="1"/>
  </r>
  <r>
    <s v="INC000002612710"/>
    <s v="INFRAESTRUCTURA DC"/>
    <x v="2"/>
    <s v="APQ ACCESOS"/>
    <s v="JONATHAN A MARQUEZ ASTENGO"/>
    <s v="tct_jmarqu"/>
    <s v="4-Menor/Localizado"/>
    <s v="4-Baja"/>
    <s v="Baja"/>
    <s v="Requerimiento de Red"/>
    <s v="TELEFONICA CYBERSECURITY TECH CHILE SPA"/>
    <s v="RONDA INSPECTIVA DATA CENTER"/>
    <s v="13/02/2024 10:36:08"/>
    <s v="13/02/2024 10:37:58"/>
    <x v="0"/>
    <s v="CDP ANTIGUO 1"/>
    <s v="CDP ANTIGUO 2"/>
    <s v="13/02/2024 12:26:08"/>
    <s v="13/02/2024 23:50:00"/>
    <s v="PREVENTIVO: SI_x000a_CÓDIGO DE SERVICIO:_x000a_DIRECCIÓN:  DCSM_x000a_QUIEN REPORTA: KATHERINE DIAZ_x000a_CONTACTO EN TERRENO: DC OPERADOR N1_x000a_PROBLEMA: RONDA INSPECCION_x000a_REQUERIMIENTO: RONDA INSPECTIVA PARA TODO EL DATA CENTER"/>
    <s v="PREVENTIVO: SI_x000a_CÓDIGO DE SERVICIO:_x000a_DIRECCIÓN:  DCSM_x000a_QUIEN REPORTA: RENE VILLEGAS_x000a_CONTACTO EN TERRENO: DC OPERADOR N1_x000a_PROBLEMA: INSPECCION_x000a_REQUERIMIENTO: RONDA INSPECTIVA DC"/>
    <d v="1899-12-30T00:00:00"/>
    <d v="1899-12-30T00:00:00"/>
    <d v="1899-12-30T00:00:00"/>
    <s v=""/>
    <x v="0"/>
  </r>
  <r>
    <s v="INC000002612730"/>
    <s v="HOUSING"/>
    <x v="14"/>
    <s v="BELIEVE"/>
    <s v="SEBASTIAN A JARA VIDAL"/>
    <s v="frp_xgambo"/>
    <s v="3-Moderado/Limitado"/>
    <s v="3-Medio"/>
    <s v="Media"/>
    <s v="Requerimiento de Cliente"/>
    <s v="TELEFONICA CYBERSECURITY TECH CHILE SPA"/>
    <s v="GESTION DATACENTER/ ACCESOS / TELEFONICA CYBERSECURITY TECH CHILE SPA"/>
    <s v="13/02/2024 11:10:24"/>
    <s v="13/02/2024 11:11:54"/>
    <x v="0"/>
    <s v="COMUNICACIONES"/>
    <s v="VPN IP - MPLS"/>
    <s v="13/02/2024 11:59:29"/>
    <s v="13/02/2024 23:50:00"/>
    <s v="EMPRESA: TELEFONICA CYBERSECURITY TECH CHILE SPA CÓDIGO DE SERVICIO: _x000a_DIRECCIÓN:Calle San Martin #50, Santiago Centro, Santiago_x000a_NOMBRE DE QUIEN REPORTA:Gonzalo Mendoza_x000a_TELÉFONO DE QUIEN REPORTA:  56992435694_x000a_NOMBRE DE CONTACTO EN TERRENO: _x000a_REQUERIMIENTO"/>
    <m/>
    <d v="1899-12-30T00:40:19"/>
    <d v="1899-12-30T00:49:05"/>
    <d v="1899-12-30T00:08:46"/>
    <s v=""/>
    <x v="1"/>
  </r>
  <r>
    <s v="INC000002612731"/>
    <s v="HOUSING"/>
    <x v="11"/>
    <s v="APQ ACCESOS"/>
    <s v="LUIS O MORALES ARENAS"/>
    <s v="tct_luimoa"/>
    <s v="4-Menor/Localizado"/>
    <s v="4-Baja"/>
    <s v="Baja"/>
    <s v="Requerimiento de Red"/>
    <s v="TELEFONICA EMPRESAS DE CHILE SA"/>
    <s v="SE GENERA TICKET POR REVISION Y TOMA DE ALARMA DE CLIENTES"/>
    <s v="13/02/2024 11:11:44"/>
    <s v="13/02/2024 11:13:30"/>
    <x v="0"/>
    <s v="CDP ANTIGUO 1"/>
    <s v="CDP ANTIGUO 2"/>
    <s v="13/02/2024 11:20:30"/>
    <s v="1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s v=""/>
    <x v="0"/>
  </r>
  <r>
    <s v="INC000002612735"/>
    <s v="HOSTING VIRTUAL"/>
    <x v="6"/>
    <s v="SISTEMA OPERATIVO MICROSOFT"/>
    <s v="JAVIER CUEVAS"/>
    <s v="tct_jacuev"/>
    <s v="4-Menor/Localizado"/>
    <s v="4-Baja"/>
    <s v="Baja"/>
    <s v="Requerimiento de Cliente"/>
    <s v="TELEFONICA GLOBAL TECHNOLOGY S.A.AGENCIA EN CHILE"/>
    <s v="REUNION COORDINACION INTERNA"/>
    <s v="13/02/2024 11:14:04"/>
    <s v="13/02/2024 11:14:47"/>
    <x v="0"/>
    <s v="TI"/>
    <s v="SISTEMAS OPERATIVOS"/>
    <s v="13/02/2024 11:16:03"/>
    <s v="13/02/2024 23:50:00"/>
    <s v="Folio generado automáticamente para atender requerimiento del cliente. La solicitud fue realizada directamente al área resolutoria sin pasar por el flujo de mesa de ayuda"/>
    <s v="OK"/>
    <d v="1899-12-30T00:00:00"/>
    <d v="1899-12-30T00:01:59"/>
    <d v="1899-12-30T00:01:59"/>
    <s v=""/>
    <x v="1"/>
  </r>
  <r>
    <s v="INC000002612738"/>
    <s v="HOUSING"/>
    <x v="14"/>
    <s v="BELIEVE"/>
    <s v="SEBASTIAN A JARA VIDAL"/>
    <s v="frp_xgambo"/>
    <s v="3-Moderado/Limitado"/>
    <s v="3-Medio"/>
    <s v="Media"/>
    <s v="Requerimiento de Cliente"/>
    <s v="IDOM INGENIERIA Y CONSULTORIA S.A. AGENCIA EN CHILE"/>
    <s v="GESTION DATACENTER/ ACCESOS / Nabiax"/>
    <s v="13/02/2024 11:52:21"/>
    <s v="13/02/2024 11:54:24"/>
    <x v="0"/>
    <s v="COMUNICACIONES"/>
    <s v="VPN IP - MPLS"/>
    <s v="13/02/2024 12:02:02"/>
    <s v="13/02/2024 23:50:00"/>
    <s v="EMPRESA: Nabiax_x000a_CÓDIGO DE SERVICIO: _x000a_DIRECCIÓN:Calle San Martin #50, Santiago Centro, Santiago_x000a_NOMBRE DE QUIEN REPORTA:Daniel Rodriguez_x000a_TELÉFONO DE QUIEN REPORTA:  5697829 7978_x000a_NOMBRE DE CONTACTO EN TERRENO: _x000a_REQUERIMIENTO : Levantamiento de grifería sen"/>
    <m/>
    <d v="1899-12-30T00:02:18"/>
    <d v="1899-12-30T00:09:41"/>
    <d v="1899-12-30T00:07:23"/>
    <s v=""/>
    <x v="1"/>
  </r>
  <r>
    <s v="INC000002612769"/>
    <s v="CORREO"/>
    <x v="19"/>
    <s v="GOOGLE WORKSPACE"/>
    <s v="JAVIERA A UMAÑA YEVENES"/>
    <s v="tct_jumana"/>
    <s v="4-Menor/Localizado"/>
    <s v="4-Baja"/>
    <s v="Baja"/>
    <s v="Requerimiento de Cliente"/>
    <s v="TELEFONICA GLOBAL TECHNOLOGY S.A.AGENCIA EN CHILE"/>
    <s v="Reseller order - Google Workspace for dev.tic.cl"/>
    <s v="13/02/2024 12:53:15"/>
    <s v="13/02/2024 12:54:05"/>
    <x v="0"/>
    <s v="TI"/>
    <s v="APLICATIVOS"/>
    <s v="14/02/2024 10:07:03"/>
    <s v="14/02/2024 23:50:00"/>
    <m/>
    <m/>
    <d v="1899-12-30T21:12:58"/>
    <d v="1899-12-30T21:13:48"/>
    <d v="1899-12-30T00:00:50"/>
    <s v=""/>
    <x v="1"/>
  </r>
  <r>
    <s v="INC000002612859"/>
    <s v="VPN IP - MPLS"/>
    <x v="3"/>
    <s v="GESTION HD"/>
    <s v="ANGEL CASTRO CABRERA"/>
    <s v="frp_pcamay"/>
    <s v="3-Moderado/Limitado"/>
    <s v="3-Medio"/>
    <s v="Media"/>
    <s v="Requerimiento de Cliente"/>
    <s v="INSTITUTO PROFESIONAL DE CHILE SA"/>
    <s v="HD/Importar a VDC de CLIENTE IPCHILE vm restauradas"/>
    <s v="13/02/2024 11:22:36"/>
    <s v="13/02/2024 11:23:43"/>
    <x v="0"/>
    <s v="CDP ANTIGUO 1"/>
    <s v="CDP ANTIGUO 2"/>
    <s v="13/02/2024 19:01:38"/>
    <s v="13/02/2024 23:50:00"/>
    <s v="PREVENTIVO: NO_x000a_CODIGO DE SERVICIO:_x000a_DIRECCION:_x000a_QUIEN REPORTA:+56 97411 3060 Rodrigo Vásquez Muñoz_x000a_CONTACTO EN TERRENO:+56 97411 3060 Rodrigo Vásquez Muñoz_x000a_PROBLEMA:_x000a_REQUERIMIENTO: Solicito de vuestro apoyo para crear ticket como REQUERIMIENTO y en estado"/>
    <s v="Se efectúa contacto con cliente: Rodrigo Vasquez_x000a_Teléfono de contacto: Via correo_x000a_Acciones realizadas: Se importan maquinas virtuales solicitadas_x000a_Acciones de Mejora, Recomendaciones: N/A_x000a_Causa Raíz: N/A"/>
    <d v="1899-12-30T00:00:00"/>
    <d v="1899-12-30T07:39:02"/>
    <d v="1899-12-30T07:39:02"/>
    <s v=""/>
    <x v="1"/>
  </r>
  <r>
    <s v="INC000002612952"/>
    <s v="HOUSING"/>
    <x v="14"/>
    <s v="BELIEVE"/>
    <s v="SEBASTIAN A JARA VIDAL"/>
    <s v="frp_jcarri"/>
    <s v="3-Moderado/Limitado"/>
    <s v="3-Medio"/>
    <s v="Media"/>
    <s v="Requerimiento de Cliente"/>
    <s v="MASISA S.A. 1"/>
    <s v="GESTION DATACENTER/ ACCESOS /MASISA S.A. 1"/>
    <s v="13/02/2024 12:37:44"/>
    <s v="13/02/2024 12:38:56"/>
    <x v="0"/>
    <s v="COMUNICACIONES"/>
    <s v="VPN IP - MPLS"/>
    <s v="13/02/2024 17:38:39"/>
    <s v="13/02/2024 23:50:00"/>
    <s v="EMPRESA:MASISA S.A. 1_x000a_CÓDIGO DE SERVICIO: _x000a_DIRECCIÓN:Calle San Martin #50, Santiago Centro, Santiago_x000a_NOMBRE DE QUIEN REPORTA:Diego Palacios_x000a_TELÉFONO DE QUIEN REPORTA:56 9 53971265_x000a_NOMBRE DE CONTACTO EN TERRENO: _x000a_REQUERIMIENTO:CRUZADA ENTRE SALA 1 RACK A1"/>
    <m/>
    <d v="1899-12-30T04:58:53"/>
    <d v="1899-12-30T05:00:55"/>
    <d v="1899-12-30T00:02:02"/>
    <s v=""/>
    <x v="1"/>
  </r>
  <r>
    <s v="INC000002613020"/>
    <s v="HOUSING"/>
    <x v="8"/>
    <s v="BELIEVE"/>
    <s v="FERNEY D GARZON PEÑA"/>
    <s v="frp_xgambo"/>
    <s v="3-Moderado/Limitado"/>
    <s v="3-Medio"/>
    <s v="Media"/>
    <s v="Requerimiento de Cliente"/>
    <s v="TELEFONICA EMPRESAS DE CHILE SA"/>
    <s v="GESTION DATACENTER/ ACCESOS / Rom-mayer"/>
    <s v="13/02/2024 13:14:15"/>
    <s v="13/02/2024 13:15:18"/>
    <x v="0"/>
    <s v="COMUNICACIONES"/>
    <s v="VPN IP - MPLS"/>
    <s v="13/02/2024 17:29:47"/>
    <s v="13/02/2024 23:50:00"/>
    <s v="EMPRESA: Rom-mayer_x000a_CÓDIGO DE SERVICIO: _x000a_DIRECCIÓN: AV. Presidente Prieto #226, Paine, Santiago_x000a_NOMBRE DE QUIEN REPORTA:Bastian Gauna_x000a_TELÉFONO DE QUIEN REPORTA:  56 9 8954 5018_x000a_NOMBRE DE CONTACTO EN TERRENO: _x000a_REQUERIMIENTO : Visita de ing. revision de cru"/>
    <m/>
    <d v="1899-12-30T03:18:23"/>
    <d v="1899-12-30T04:15:32"/>
    <d v="1899-12-30T00:57:09"/>
    <s v=""/>
    <x v="1"/>
  </r>
  <r>
    <s v="INC000002613127"/>
    <s v="VPN IP - MPLS"/>
    <x v="2"/>
    <s v="GESTION HD"/>
    <s v="JONATHAN A MARQUEZ ASTENGO"/>
    <s v="frp_fpetro"/>
    <s v="3-Moderado/Limitado"/>
    <s v="3-Medio"/>
    <s v="Media"/>
    <s v="Requerimiento de Cliente"/>
    <s v="TELEFONICA GLOBAL TECHNOLOGY S.A.AGENCIA EN CHILE"/>
    <s v="HD/_x000a_RE: Creación de Folio/"/>
    <s v="13/02/2024 13:30:29"/>
    <s v="13/02/2024 13:31:35"/>
    <x v="0"/>
    <s v="CDP ANTIGUO 1"/>
    <s v="CDP ANTIGUO 2"/>
    <s v="13/02/2024 13:59:43"/>
    <s v="13/02/2024 23:50:00"/>
    <s v="PREVENTIVO: NO_x000a_CODIGO DE SERVICIO:_x000a_DIRECCION:_x000a_QUIEN REPORTA: _x000a_CONTACTO EN TERRENO:_x000a__x000a_REQUERIMIENTO:_x000a__x000a_e requiere de su acostumbrado apoyo para la creación de folio el mismo_x000a_consiste en facilitar seriales de switches Aruba 6200M almacenados en_x000a_Bodega del da"/>
    <s v="PREVENTIVO: NO_x000a_CÓDIGO DE SERVICIO:_x000a_DIRECCIÓN:  DCSM_x000a_QUIEN REPORTA: MANUEL MAITA_x000a_CONTACTO EN TERRENO: DC OPERADOR N1_x000a_PROBLEMA: SOLICITUD DE INFORMACION_x000a_REQUERIMIENTO: VERIFICAR Y ENVIAR INFORMACION SERIES EQUIPOS ARUBA"/>
    <d v="1899-12-30T00:19:48"/>
    <d v="1899-12-30T00:29:14"/>
    <d v="1899-12-30T00:09:26"/>
    <s v=""/>
    <x v="1"/>
  </r>
  <r>
    <s v="INC000002613133"/>
    <s v="VPN IP - MPLS"/>
    <x v="3"/>
    <s v="GESTION HD"/>
    <s v="JUAN CARLOS UZCATEGUI FUGUETT"/>
    <s v="frp_kefern"/>
    <s v="3-Moderado/Limitado"/>
    <s v="3-Medio"/>
    <s v="Media"/>
    <s v="Requerimiento de Cliente"/>
    <s v="PRIMER SINDICATO NACIONAL DE TRABAJADORES REDSALUD"/>
    <s v="HD | [REDSALUD] Nuevo usuario vdc"/>
    <s v="13/02/2024 13:39:00"/>
    <s v="13/02/2024 13:42:01"/>
    <x v="0"/>
    <s v="TI"/>
    <s v="SISTEMAS OPERATIVOS"/>
    <s v="15/02/2024 10:22:28"/>
    <s v="15/02/2024 23:50:00"/>
    <s v="PREVENTIVO: NO_x000a_CODIGO DE SERVICIO:_x000a_DIRECCION:_x000a_QUIEN REPORTA:Alberto Bezares Ovalle  +56 9 71268048_x000a_CONTACTO EN TERRENO:_x000a_PROBLEMA:_x000a_REQUERIMIENTO:_x000a__x000a_Junto con saludar, agradeceré generar folio como requerimiento para crear_x000a_nueva cuenta en vdc para usuario J"/>
    <s v="Requerimiento gestionado con exito, se adjunta evidencia."/>
    <d v="1899-12-31T09:25:10"/>
    <d v="1899-12-31T20:43:28"/>
    <d v="1899-12-30T11:18:18"/>
    <s v=""/>
    <x v="1"/>
  </r>
  <r>
    <s v="INC000002613144"/>
    <s v="VPN IP - MPLS"/>
    <x v="6"/>
    <s v="GESTION HD"/>
    <s v="SEBASTIAN I ACUÑA GUZMAN"/>
    <s v="frp_kefern"/>
    <s v="3-Moderado/Limitado"/>
    <s v="3-Medio"/>
    <s v="Media"/>
    <s v="Requerimiento de Cliente"/>
    <s v="TELEFONICA GLOBAL TECHNOLOGY S.A.AGENCIA EN CHILE"/>
    <s v="HD | solicitud."/>
    <s v="13/02/2024 14:26:49"/>
    <s v="13/02/2024 14:30:44"/>
    <x v="0"/>
    <s v="TI"/>
    <s v="SISTEMAS OPERATIVOS"/>
    <s v="13/02/2024 16:24:22"/>
    <s v="13/02/2024 23:50:00"/>
    <s v="PREVENTIVO: NO_x000a_CODIGO DE SERVICIO:_x000a_DIRECCION:_x000a_QUIEN REPORTA:Sebastián Acuña Guzmán  +56 97257 1796 _x000a_CONTACTO EN TERRENO:_x000a_PROBLEMA:_x000a_REQUERIMIENTO:_x000a__x000a_Junto con saludar, por favor su apoyo para generar un folio de_x000a_requerimiento con la finalidad de cursar lo"/>
    <s v="Se cierra folio por error.  Se mantiene respuesta de cliente._x000a__x000a_Por otra parte, dominio es administrado por redip. dominio no administrado por nuestra área."/>
    <d v="1899-12-30T00:00:00"/>
    <d v="1899-12-30T01:57:33"/>
    <d v="1899-12-30T01:57:33"/>
    <s v=""/>
    <x v="1"/>
  </r>
  <r>
    <s v="INC000002613147"/>
    <s v="VPN IP - MPLS"/>
    <x v="17"/>
    <s v="GESTION HD"/>
    <s v="SEBASTIAN VILLENA"/>
    <s v="frp_fpetro"/>
    <s v="3-Moderado/Limitado"/>
    <s v="3-Medio"/>
    <s v="Media"/>
    <s v="Requerimiento de Cliente"/>
    <s v="XINERGIA LABORAL S A"/>
    <s v="HD/Backup Snapshot Xinergia Laboral // Faltantes 13-02-2024"/>
    <s v="13/02/2024 14:08:34"/>
    <s v="13/02/2024 14:10:56"/>
    <x v="0"/>
    <s v="CDP ANTIGUO 1"/>
    <s v="CDP ANTIGUO 2"/>
    <s v="14/02/2024 18:13:41"/>
    <s v="14/02/2024 23:50:00"/>
    <s v="PREVENTIVO: NO_x000a_CODIGO DE SERVICIO: _x000a_DIRECCION: _x000a_QUIEN REPORTA: Jorge Romero Romero +56 9 5382 2565_x000a_CONTACTO EN TERRENO: Jorge Romero Romero +56 9 5382 2565_x000a_PROBLEMA:_x000a_REQUERIMIENTO:_x000a__x000a_Asignar ticket al área de Backup, con el siguiente requerimiento._x000a__x000a_Subir"/>
    <s v="FASE RESOLUCIÓN Y RECUPERACIÓN_x000a__x000a_Se efectúa contacto con cliente: N/A_x000a__x000a_Teléfono de contacto: N/A_x000a__x000a_Acciones realizadas: Altas de respaldo ejecutadas correctamente_x000a__x000a_Solución paliativa o definitiva: N/A_x000a__x000a_Acciones de Mejora, Recomendaciones: N/A_x000a__x000a_Causa Raíz:"/>
    <d v="1899-12-30T17:16:07"/>
    <d v="1899-12-31T04:05:07"/>
    <d v="1899-12-30T10:49:00"/>
    <s v=""/>
    <x v="1"/>
  </r>
  <r>
    <s v="INC000002613162"/>
    <s v="VPN IP - MPLS"/>
    <x v="3"/>
    <s v="GESTION HD"/>
    <s v="DEIBY Y SANTOYO MONTEROLA"/>
    <s v="frp_kefern"/>
    <s v="3-Moderado/Limitado"/>
    <s v="3-Medio"/>
    <s v="Media"/>
    <s v="Requerimiento de Cliente"/>
    <s v="XINERGIA LABORAL S A"/>
    <s v="HD | Problemas VM 192.168.190.3"/>
    <s v="13/02/2024 15:04:35"/>
    <s v="13/02/2024 15:07:54"/>
    <x v="0"/>
    <s v="CDP ANTIGUO 1"/>
    <s v="CDP ANTIGUO 2"/>
    <s v="13/02/2024 17:05:33"/>
    <s v="13/02/2024 23:50:00"/>
    <s v="PREVENTIVO: NO_x000a_CODIGO DE SERVICIO:VPF1878084_x000a_DIRECCION:San Martin 50, TIC,Santiago,Santiago,Santiago_x000a_QUIEN REPORTA:Camilo Manriquez +56 971661219 / camilo.manriquez@xinerlink.cl_x000a_CONTACTO EN TERRENO:Camilo Manriquez +56 971661219 / camilo.manriquez@xinerl"/>
    <s v="FASE RESOLUCIÓN Y RECUPERACIÓN_x000a__x000a_Se efectúa contacto con cliente: Camilo Manriquez_x000a__x000a_Teléfono de contacto: +56 971661219 _x000a__x000a_Acciones realizadas: Se reconecta el vCenter de H30APQ y se valida que la maquina esta operativa, debido a que no se tiene acceso por"/>
    <d v="1899-12-30T00:00:00"/>
    <d v="1899-12-30T02:00:58"/>
    <d v="1899-12-30T02:00:58"/>
    <s v=""/>
    <x v="1"/>
  </r>
  <r>
    <s v="INC000002613172"/>
    <s v="VPN IP - MPLS"/>
    <x v="7"/>
    <s v="BELIEVE"/>
    <s v="SEBASTIAN I ACUÑA GUZMAN"/>
    <s v="frp_fpetro"/>
    <s v="3-Moderado/Limitado"/>
    <s v="3-Medio"/>
    <s v="Media"/>
    <s v="Requerimiento de Cliente"/>
    <s v="SOC PRO AYUDA DEL NINO LISIADO"/>
    <s v="HD/Agregar Registro DNS"/>
    <s v="13/02/2024 15:31:45"/>
    <s v="13/02/2024 15:40:52"/>
    <x v="0"/>
    <s v="TI"/>
    <s v="SISTEMAS OPERATIVOS"/>
    <s v="13/02/2024 16:26:33"/>
    <s v="13/02/2024 23:50:00"/>
    <s v="PREVENTIVO: NO_x000a_CODIGO DE SERVICIO: _x000a_DIRECCION:_x000a_QUIEN REPORTA: Claudio Pulquillanca +56 2 2677 1902_x000a_CONTACTO EN TERRENO: Claudio Pulquillanca  +56 2 2677 1902_x000a__x000a_REQUERIMIENTO:_x000a__x000a_Código de servicio: no aplica es un servicio datacenter, derivar a bandeja Cont"/>
    <s v="Se crean los registros dns solicitados, como se ve a continuación._x000a_ _x000a_En los dns autoritativos ya se ve el cambio reflejado, para el resto de los servidores se debe esperar el tiempo/propagación correspondiente."/>
    <d v="1899-12-30T00:00:00"/>
    <d v="1899-12-30T00:54:48"/>
    <d v="1899-12-30T00:54:48"/>
    <s v=""/>
    <x v="1"/>
  </r>
  <r>
    <s v="INC000002613230"/>
    <s v="HOSTING VIRTUAL"/>
    <x v="6"/>
    <s v="DUOC TICKET AUTOMATICO"/>
    <s v="ALEJANDRO ACEVEDO VALENZUELA"/>
    <s v="frp_eavend"/>
    <s v="3-Moderado/Limitado"/>
    <s v="4-Baja"/>
    <s v="Baja"/>
    <s v="Requerimiento de Cliente"/>
    <s v="FUNDACION INSTITUTO PROFESIONAL DUOC UC"/>
    <s v="DUOC|REQ|Problemas de sincronización azure"/>
    <s v="13/02/2024 15:39:25"/>
    <s v="13/02/2024 15:47:45"/>
    <x v="0"/>
    <s v="CDP ANTIGUO 1"/>
    <s v="CDP ANTIGUO 2"/>
    <s v="14/02/2024 10:13:46"/>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ejú lo reunion sostenido vía teams con cliente DUOC, los errores se presentaron y fueron solucionados los 3 errores, en cuanto al 4 corresponde a un warning no es un error es una advertencia. Además informo que todos los usuarios se realizó verificación"/>
    <d v="1899-12-30T09:09:41"/>
    <d v="1899-12-30T18:34:21"/>
    <d v="1899-12-30T09:24:40"/>
    <s v=""/>
    <x v="1"/>
  </r>
  <r>
    <s v="INC000002613236"/>
    <s v="HOSTING VIRTUAL"/>
    <x v="18"/>
    <s v="DUOC TICKET AUTOMATICO"/>
    <s v="CLAUDIO A GAJARDO GARRIDO"/>
    <s v="frp_eavend"/>
    <s v="3-Moderado/Limitado"/>
    <s v="4-Baja"/>
    <s v="Baja"/>
    <s v="Requerimiento de Cliente"/>
    <s v="FUNDACION INSTITUTO PROFESIONAL DUOC UC"/>
    <s v="DUOC|REQ| Homologación de base de datos PROD a QA"/>
    <s v="13/02/2024 15:58:46"/>
    <s v="13/02/2024 16:00:17"/>
    <x v="0"/>
    <s v="CDP ANTIGUO 1"/>
    <s v="CDP ANTIGUO 2"/>
    <s v="16/02/2024 9:48:40"/>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finaliza homologación solicitada."/>
    <d v="1900-01-01T15:38:01"/>
    <d v="1900-01-01T17:49:54"/>
    <d v="1899-12-30T02:11:53"/>
    <s v=""/>
    <x v="1"/>
  </r>
  <r>
    <s v="INC000002613238"/>
    <s v="RED INTERNA"/>
    <x v="10"/>
    <s v="APQ ACCESOS"/>
    <s v="CRISTOPHER MALDONADO ROMERO"/>
    <s v="tct_cmaldo"/>
    <s v="4-Menor/Localizado"/>
    <s v="4-Baja"/>
    <s v="Baja"/>
    <s v="Requerimiento de Red"/>
    <s v="TELEFONICA EMPRESAS DE CHILE SA"/>
    <s v="RONDA TOMA DE TEMPERATURAS SALAS TIC"/>
    <s v="13/02/2024 16:01:05"/>
    <s v="13/02/2024 16:03:48"/>
    <x v="0"/>
    <s v="CDP ANTIGUO 1"/>
    <s v="CDP ANTIGUO 2"/>
    <s v="13/02/2024 18:43:24"/>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s v=""/>
    <x v="0"/>
  </r>
  <r>
    <s v="INC000002613245"/>
    <s v="INFRAESTRUCTURA DC"/>
    <x v="2"/>
    <s v="APQ ACCESOS"/>
    <s v="JONATHAN A MARQUEZ ASTENGO"/>
    <s v="tct_jmarqu"/>
    <s v="4-Menor/Localizado"/>
    <s v="4-Baja"/>
    <s v="Baja"/>
    <s v="Requerimiento de Red"/>
    <s v="TELEFONICA CYBERSECURITY TECH CHILE SPA"/>
    <s v="FACTIBILIDAD TECH (MIA)/CRQ 82409"/>
    <s v="13/02/2024 16:39:09"/>
    <s v="13/02/2024 16:39:12"/>
    <x v="0"/>
    <s v="CDP ANTIGUO 1"/>
    <s v="CDP ANTIGUO 2"/>
    <s v="13/02/2024 17:08:25"/>
    <s v="13/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s v=""/>
    <x v="0"/>
  </r>
  <r>
    <s v="INC000002613253"/>
    <s v="INFRAESTRUCTURA DC"/>
    <x v="2"/>
    <s v="APQ ACCESOS"/>
    <s v="JONATHAN A MARQUEZ ASTENGO"/>
    <s v="tct_jmarqu"/>
    <s v="4-Menor/Localizado"/>
    <s v="4-Baja"/>
    <s v="Baja"/>
    <s v="Requerimiento de Red"/>
    <s v="TELEFONICA CYBERSECURITY TECH CHILE SPA"/>
    <s v="FACTIBILIDAD ARTIKOS/CRQ 82501"/>
    <s v="13/02/2024 16:55:19"/>
    <s v="13/02/2024 16:55:21"/>
    <x v="0"/>
    <s v="CDP ANTIGUO 1"/>
    <s v="CDP ANTIGUO 2"/>
    <s v="13/02/2024 17:09:07"/>
    <s v="13/02/2024 23:50:00"/>
    <s v="PREVENTIVO: SI_x000a_CÓDIGO DE SERVICIO:_x000a_DIRECCIÓN:  DCSM_x000a_QUIEN REPORTA: KATHERINE DIAZ_x000a_CONTACTO EN TERRENO: DC OPERADOR N1_x000a_PROBLEMA: FACTIBILIDAD_x000a_REQUERIMIENTO: CAMBIO DE COMPONENTE"/>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s v=""/>
    <x v="0"/>
  </r>
  <r>
    <s v="INC000002613260"/>
    <s v="INFRAESTRUCTURA DC"/>
    <x v="2"/>
    <s v="APQ ACCESOS"/>
    <s v="JONATHAN A MARQUEZ ASTENGO"/>
    <s v="tct_jmarqu"/>
    <s v="4-Menor/Localizado"/>
    <s v="4-Baja"/>
    <s v="Baja"/>
    <s v="Requerimiento de Red"/>
    <s v="TELEFONICA CYBERSECURITY TECH CHILE SPA"/>
    <s v="FACTIBILIDAD TECH (MIA)/CRQ 82701"/>
    <s v="13/02/2024 17:13:56"/>
    <s v="13/02/2024 17:13:58"/>
    <x v="0"/>
    <s v="CDP ANTIGUO 1"/>
    <s v="CDP ANTIGUO 2"/>
    <s v="13/02/2024 17:38:20"/>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s v=""/>
    <x v="0"/>
  </r>
  <r>
    <s v="INC000002613274"/>
    <s v="HOUSING"/>
    <x v="14"/>
    <s v="BELIEVE"/>
    <s v="PATRICIO A CASTILLO GONZALEZ"/>
    <s v="frp_jolsso"/>
    <s v="3-Moderado/Limitado"/>
    <s v="3-Medio"/>
    <s v="Media"/>
    <s v="Requerimiento de Cliente"/>
    <s v="ARTIKOS CHILE S A"/>
    <s v="GESTION DATACENTER/ ACCESOS /ARTIKOS CHILE S A"/>
    <s v="13/02/2024 18:08:04"/>
    <s v="13/02/2024 18:09:41"/>
    <x v="0"/>
    <s v="CDP ANTIGUO 1"/>
    <s v="CDP ANTIGUO 2"/>
    <s v="13/02/2024 18:48:22"/>
    <s v="13/02/2024 23:50:00"/>
    <s v="EMPRESA:ARTIKOS CHILE S A_x000a_CÓDIGO DE SERVICIO: _x000a_DIRECCIÓN: Calle San Martin #50, Santiago Centro, Santiago_x000a_NOMBRE DE QUIEN REPORTA:Marco Paulete_x000a_TELÉFONO DE QUIEN REPORTA:56995492219_x000a_NOMBRE DE CONTACTO EN TERRENO: _x000a_REQUERIMIENTO: _x000a_EQUIPOS ENERGIZADO/REINI"/>
    <s v="ACCESOS AUTORIZADOS"/>
    <d v="1899-12-30T00:05:15"/>
    <d v="1899-12-30T00:40:18"/>
    <d v="1899-12-30T00:35:03"/>
    <s v=""/>
    <x v="1"/>
  </r>
  <r>
    <s v="INC000002613278"/>
    <s v="VPN IP - MPLS"/>
    <x v="9"/>
    <s v="GESTION HD"/>
    <s v="NICOLAS A SAAVEDRA EGUILUZ"/>
    <s v="frp_kefern"/>
    <s v="3-Moderado/Limitado"/>
    <s v="3-Medio"/>
    <s v="Media"/>
    <s v="Requerimiento de Cliente"/>
    <s v="COAGRA S A"/>
    <s v="HD | Sow Automatización Posición de Cambio DEEK952968"/>
    <s v="13/02/2024 18:21:18"/>
    <s v="13/02/2024 18:24:24"/>
    <x v="0"/>
    <s v="CDP ANTIGUO 1"/>
    <s v="CDP ANTIGUO 2"/>
    <s v="14/02/2024 11:58:10"/>
    <s v="14/02/2024 23:50:00"/>
    <s v="PREVENTIVO: NO_x000a_CODIGO DE SERVICIO:_x000a_DIRECCION:_x000a_QUIEN REPORTA:Nicolás Saavedra Eguiluz +56 9 6187 5469 _x000a_CONTACTO EN TERRENO:_x000a_PROBLEMA:_x000a_REQUERIMIENTO:_x000a__x000a_Favor generar ticket en base a requerimiento de cliente COAGRA_x000a__x000a_Dejar en bandeja CLOUD SAP HANA y asignar"/>
    <s v="La orden DEEK952968 fue importada exitosamente en PRD"/>
    <d v="1899-12-30T09:27:28"/>
    <d v="1899-12-30T17:36:52"/>
    <d v="1899-12-30T08:09:24"/>
    <s v=""/>
    <x v="1"/>
  </r>
  <r>
    <s v="INC000002613314"/>
    <s v="HOUSING"/>
    <x v="14"/>
    <s v="BELIEVE"/>
    <s v="SEBASTIAN A JARA VIDAL"/>
    <s v="frp_jcarri"/>
    <s v="3-Moderado/Limitado"/>
    <s v="3-Medio"/>
    <s v="Media"/>
    <s v="Requerimiento de Cliente"/>
    <s v="TELEFONICA EMPRESAS DE CHILE SA"/>
    <s v="GESTION DATACENTER/ ACCESOS /EYC"/>
    <s v="13/02/2024 14:37:30"/>
    <s v="13/02/2024 14:39:28"/>
    <x v="0"/>
    <s v="COMUNICACIONES"/>
    <s v="VPN IP - MPLS"/>
    <s v="13/02/2024 14:56:24"/>
    <s v="13/02/2024 23:50:00"/>
    <s v="EMPRESA:EYC_x000a_CÓDIGO DE SERVICIO: _x000a_DIRECCIÓN:Calle San Martin #50, Santiago Centro, Santiago_x000a_NOMBRE DE QUIEN REPORTA:Ariel Mendez_x000a_TELÉFONO DE QUIEN REPORTA:56989295514_x000a_NOMBRE DE CONTACTO EN TERRENO: _x000a_REQUERIMIENTO:Ingreso de expansión de storage por falla"/>
    <m/>
    <d v="1899-12-30T00:15:41"/>
    <d v="1899-12-30T00:18:54"/>
    <d v="1899-12-30T00:03:13"/>
    <s v=""/>
    <x v="1"/>
  </r>
  <r>
    <s v="INC000002613380"/>
    <s v="SEGURIDAD"/>
    <x v="5"/>
    <s v="MANAGEMENT"/>
    <s v="JUAN PABLO PAZ GOMPERTZ"/>
    <s v="tct_evilla"/>
    <s v="4-Menor/Localizado"/>
    <s v="4-Baja"/>
    <s v="Baja"/>
    <s v="Requerimiento de Cliente"/>
    <s v="TELEFONICA CYBERSECURITY TECH CHILE SPA"/>
    <s v="SOC/Actualización de agentes en DSM San Martin"/>
    <s v="13/02/2024 15:58:54"/>
    <s v="13/02/2024 15:59:58"/>
    <x v="0"/>
    <s v="SOC Empresas"/>
    <s v="Marca"/>
    <s v="15/02/2024 10:45:16"/>
    <s v="15/02/2024 23:50:00"/>
    <m/>
    <s v="Problema aun no se soluciona, se realizan pruebas a nivel de Firewall, detectando que a nivel LAN tampoco existe conectividad al puerto deseado, por lo que se le solicita a Miguel Lopez que revise a nivel de servidor si existe algun bloqueo local, en esp"/>
    <d v="1899-12-31T13:11:07"/>
    <d v="1899-12-31T18:46:22"/>
    <d v="1899-12-30T05:35:15"/>
    <s v=""/>
    <x v="1"/>
  </r>
  <r>
    <s v="INC000002613449"/>
    <s v="HOUSING"/>
    <x v="11"/>
    <s v="APQ ACCESOS"/>
    <s v="LUIS O MORALES ARENAS"/>
    <s v="tct_luimoa"/>
    <s v="4-Menor/Localizado"/>
    <s v="4-Baja"/>
    <s v="Baja"/>
    <s v="Requerimiento de Red"/>
    <s v="TELEFONICA EMPRESAS DE CHILE SA"/>
    <s v="SE GENERA TICKET DE SUPERVISION PARA CLIENTE DERCO"/>
    <s v="13/02/2024 16:58:06"/>
    <s v="13/02/2024 16:59:31"/>
    <x v="0"/>
    <s v="CDP ANTIGUO 1"/>
    <s v="CDP ANTIGUO 2"/>
    <s v="13/02/2024 17:25:17"/>
    <s v="13/02/2024 23:50:00"/>
    <s v="*Estimados:*_x0009__x0009_Actividad realizada_x000a__x0009__x000a_*Cliente:*_x0009__x0009_DERCO_x000a_*Proveedor:*_x0009__x0009_ROM MAYER_x000a_*Tipo Requerimiento:*_x0009_TRABAJO CON CRQ_x000a_*N° Ticket Acceso:*_x0009_2613020_x000a_*N° CRQ:*_x0009__x0009_82204_x000a_*Estado CRQ:*_x0009__x0009_APROBADO_x000a_*TKT:*_x0009__x0009__x0009_TKT-006101_x000a_*Actividad a realizar:*_x0009_Se requiere revisión de c"/>
    <s v="SUPERVISION CRQ, OK"/>
    <d v="1899-12-30T00:00:00"/>
    <d v="1899-12-30T00:00:00"/>
    <d v="1899-12-30T00:00:00"/>
    <s v=""/>
    <x v="0"/>
  </r>
  <r>
    <s v="INC000002613478"/>
    <s v="HOSTING VIRTUAL"/>
    <x v="6"/>
    <s v="SISTEMA OPERATIVO MICROSOFT"/>
    <s v="JAVIER CUEVAS"/>
    <s v="tct_jacuev"/>
    <s v="4-Menor/Localizado"/>
    <s v="4-Baja"/>
    <s v="Baja"/>
    <s v="Requerimiento de Cliente"/>
    <s v="TELEFONICA GLOBAL TECHNOLOGY S.A.AGENCIA EN CHILE"/>
    <s v="V: Proyecto Empresa: CHI-004158419-1 DE LA FUENTE Y CARPANETTI LIMITADA"/>
    <s v="13/02/2024 18:31:28"/>
    <s v="13/02/2024 18:31:54"/>
    <x v="0"/>
    <s v="TI"/>
    <s v="SISTEMAS OPERATIVOS"/>
    <s v="13/02/2024 18:47:56"/>
    <s v="13/02/2024 23:50:00"/>
    <s v="Folio generado automáticamente para atender requerimiento del cliente. La solicitud fue realizada directamente al área resolutoria sin pasar por el flujo de mesa de ayuda"/>
    <s v="OK"/>
    <d v="1899-12-30T00:00:00"/>
    <d v="1899-12-30T00:16:28"/>
    <d v="1899-12-30T00:16:28"/>
    <s v=""/>
    <x v="1"/>
  </r>
  <r>
    <s v="INC000002613513"/>
    <s v="HOUSING"/>
    <x v="14"/>
    <s v="BELIEVE"/>
    <s v="PATRICIO A CASTILLO GONZALEZ"/>
    <s v="frp_dvilca"/>
    <s v="3-Moderado/Limitado"/>
    <s v="3-Medio"/>
    <s v="Media"/>
    <s v="Requerimiento de Cliente"/>
    <s v="NCG SERVICIOS S.A."/>
    <s v="GESTION DATACENTER/ ACCESOS /NCG Servicios"/>
    <s v="13/02/2024 16:30:32"/>
    <s v="13/02/2024 16:48:49"/>
    <x v="0"/>
    <s v="CDP ANTIGUO 1"/>
    <s v="CDP ANTIGUO 2"/>
    <s v="13/02/2024 19:48:17"/>
    <s v="13/02/2024 23:50:00"/>
    <s v="EMPRESA:NCG Servicios_x000a_CÓDIGO DE SERVICIO: _x000a_DIRECCIÓN:Calle San Martin #50, Santiago Centro, Santiago_x000a_NOMBRE DE QUIEN REPORTA:Alfredo Naranjo_x000a_TELÉFONO DE QUIEN REPORTA:994479877_x000a_NOMBRE DE CONTACTO EN TERRENO: _x000a_PROBLEMA:_x000a_Retiro Servidores Rack NCG Servicio"/>
    <s v="ACCESOS AUTORIZADOS"/>
    <d v="1899-12-30T01:58:36"/>
    <d v="1899-12-30T03:17:45"/>
    <d v="1899-12-30T01:19:09"/>
    <s v=""/>
    <x v="1"/>
  </r>
  <r>
    <s v="INC000002613558"/>
    <s v="HOSTING VIRTUAL"/>
    <x v="6"/>
    <s v="SISTEMA OPERATIVO MICROSOFT"/>
    <s v="JAVIER CUEVAS"/>
    <s v="tct_jacuev"/>
    <s v="4-Menor/Localizado"/>
    <s v="4-Baja"/>
    <s v="Baja"/>
    <s v="Requerimiento de Cliente"/>
    <s v="TELEFONICA GLOBAL TECHNOLOGY S.A.AGENCIA EN CHILE"/>
    <s v="RV: Bajas de licencias OF365//Fwd: Enviar facturación Movistar - Camanchaca 2024"/>
    <s v="13/02/2024 16:54:59"/>
    <s v="13/02/2024 16:55:50"/>
    <x v="0"/>
    <s v="TI"/>
    <s v="SISTEMAS OPERATIVOS"/>
    <s v="13/02/2024 18:48:45"/>
    <s v="13/02/2024 23:50:00"/>
    <s v="Folio generado automáticamente para atender requerimiento del cliente. La solicitud fue realizada directamente al área resolutoria sin pasar por el flujo de mesa de ayuda"/>
    <s v="BAJA LICENCIA 365"/>
    <d v="1899-12-30T00:00:00"/>
    <d v="1899-12-30T01:53:46"/>
    <d v="1899-12-30T01:53:46"/>
    <s v=""/>
    <x v="1"/>
  </r>
  <r>
    <s v="INC000002613559"/>
    <s v="HOSTING VIRTUAL"/>
    <x v="6"/>
    <s v="SISTEMA OPERATIVO MICROSOFT"/>
    <s v="JAVIER CUEVAS"/>
    <s v="tct_jacuev"/>
    <s v="4-Menor/Localizado"/>
    <s v="4-Baja"/>
    <s v="Baja"/>
    <s v="Requerimiento de Cliente"/>
    <s v="TELEFONICA GLOBAL TECHNOLOGY S.A.AGENCIA EN CHILE"/>
    <s v="RV: MALTEXCO // CHI-004166394 - CC-CHI-0000147480 // 10+4 ADICIONALES"/>
    <s v="13/02/2024 16:56:54"/>
    <s v="13/02/2024 16:57:28"/>
    <x v="0"/>
    <s v="TI"/>
    <s v="SISTEMAS OPERATIVOS"/>
    <s v="13/02/2024 18:38:00"/>
    <s v="13/02/2024 23:50:00"/>
    <s v="Folio generado automáticamente para atender requerimiento del cliente. La solicitud fue realizada directamente al área resolutoria sin pasar por el flujo de mesa de ayuda"/>
    <s v="PASO A PRD OK"/>
    <d v="1899-12-30T00:00:00"/>
    <d v="1899-12-30T01:41:06"/>
    <d v="1899-12-30T01:41:06"/>
    <s v=""/>
    <x v="1"/>
  </r>
  <r>
    <s v="INC000002613561"/>
    <s v="HOSTING VIRTUAL"/>
    <x v="6"/>
    <s v="SISTEMA OPERATIVO MICROSOFT"/>
    <s v="JAVIER CUEVAS"/>
    <s v="tct_jacuev"/>
    <s v="4-Menor/Localizado"/>
    <s v="4-Baja"/>
    <s v="Baja"/>
    <s v="Requerimiento de Cliente"/>
    <s v="TELEFONICA GLOBAL TECHNOLOGY S.A.AGENCIA EN CHILE"/>
    <s v="RV: GRANDE - PARES Y ALVAREZ CHI OB CHI-OB 004189620/"/>
    <s v="13/02/2024 16:57:53"/>
    <s v="13/02/2024 16:58:20"/>
    <x v="0"/>
    <s v="TI"/>
    <s v="SISTEMAS OPERATIVOS"/>
    <s v="13/02/2024 18:37:22"/>
    <s v="13/02/2024 23:50:00"/>
    <s v="Folio generado automáticamente para atender requerimiento del cliente. La solicitud fue realizada directamente al área resolutoria sin pasar por el flujo de mesa de ayuda"/>
    <m/>
    <d v="1899-12-30T00:00:00"/>
    <d v="1899-12-30T01:39:29"/>
    <d v="1899-12-30T01:39:29"/>
    <s v=""/>
    <x v="1"/>
  </r>
  <r>
    <s v="INC000002613631"/>
    <s v="HOUSING"/>
    <x v="14"/>
    <s v="BELIEVE"/>
    <s v="PATRICIO A CASTILLO GONZALEZ"/>
    <s v="frp_jcarri"/>
    <s v="3-Moderado/Limitado"/>
    <s v="3-Medio"/>
    <s v="Media"/>
    <s v="Requerimiento de Cliente"/>
    <s v="UNIVERSIDAD SAN SEBASTIAN"/>
    <s v="GESTION DATACENTER/ ACCESOS /UNIVERSIDAD SAN SEBASTIAN"/>
    <s v="13/02/2024 18:02:29"/>
    <s v="13/02/2024 18:04:55"/>
    <x v="0"/>
    <s v="CDP ANTIGUO 1"/>
    <s v="CDP ANTIGUO 2"/>
    <s v="13/02/2024 18:53:18"/>
    <s v="13/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Host Fisico"/>
    <s v="ACCESOS AUTORIZADOS"/>
    <d v="1899-12-30T00:09:53"/>
    <d v="1899-12-30T00:50:49"/>
    <d v="1899-12-30T00:40:56"/>
    <s v=""/>
    <x v="1"/>
  </r>
  <r>
    <s v="INC000002613642"/>
    <s v="HOSTING VIRTUAL"/>
    <x v="18"/>
    <s v="OPERACION N1"/>
    <s v="CLAUDIO A GAJARDO GARRIDO"/>
    <s v="tct_cgajar"/>
    <s v="2-Significativo/Amplio"/>
    <s v="3-Medio"/>
    <s v="Media"/>
    <s v="Incidente de Cliente"/>
    <s v="FUNDACION INSTITUTO PROFESIONAL DUOC UC"/>
    <s v="Incidencia de bases de datos reportada sin el flujo correspondiente."/>
    <s v="13/02/2024 18:16:45"/>
    <s v="13/02/2024 18:16:46"/>
    <x v="0"/>
    <s v="APLICACION"/>
    <s v="BASES DE DATOS"/>
    <s v="13/02/2024 18:21:56"/>
    <s v="13/02/2024 23:50:00"/>
    <s v="Folio generado automáticamente para atender incidencia del cliente. El reporte fue notificado directamente al área resolutoria sin pasar por el flujo de mesa de ayuda._x000a__x000a_Por llamado de SyA a las 06:16 hrs se solicita revision de job que no se ha ejecutado"/>
    <s v="Se realiza revisión de job no iniciado y se envía evidencia que de job no partio debido a otro job con estado abortado. Job abortado no deja iniciar job siguiente."/>
    <d v="1899-12-30T00:05:10"/>
    <d v="1899-12-30T00:05:11"/>
    <d v="1899-12-30T00:00:01"/>
    <s v="Cumplido"/>
    <x v="0"/>
  </r>
  <r>
    <s v="INC000002613757"/>
    <s v="VPN IP - MPLS"/>
    <x v="3"/>
    <s v="GESTION HD"/>
    <s v="MOISES E MONTERO RAMOS"/>
    <s v="frp_rreyes"/>
    <s v="3-Moderado/Limitado"/>
    <s v="3-Medio"/>
    <s v="Media"/>
    <s v="Requerimiento de Cliente"/>
    <s v="SONACOL SA"/>
    <s v="HD / Estado incoherente del servidor CYXAPPM"/>
    <s v="13/02/2024 20:56:24"/>
    <s v="13/02/2024 21:07:25"/>
    <x v="0"/>
    <s v="CDP ANTIGUO 1"/>
    <s v="CDP ANTIGUO 2"/>
    <s v="14/02/2024 13:22:13"/>
    <s v="14/02/2024 23:50:00"/>
    <s v="PREVENTIVO: NO_x000a_CODIGO DE SERVICIO:_x000a_DIRECCION:_x000a_QUIEN REPORTA: Sebastián Rudloff +56 9 9934 7748_x000a_CONTACTO EN TERRENO:_x000a_PROBLEMA:_x000a_REQUERIMIENTO:_x000a__x000a_Para tenant SONACOL, la MV CTXAPPM me aparece como “Estado Incoherente” y no la puedo encender._x000a__x000a_SE ADJUNTA FOTO"/>
    <s v="Se efectúa contacto con cliente: N/A_x000a_Teléfono de contacto:  N/A_x000a_Acciones realizadas:Estimados, en relación a lo conversado con cliente, se realiza el encendido del servidor de manera correcta y validada por el cliente_x000a_Solución paliativa o definitiva: Def"/>
    <d v="1899-12-30T11:51:14"/>
    <d v="1899-12-30T16:25:49"/>
    <d v="1899-12-30T04:34:35"/>
    <s v=""/>
    <x v="1"/>
  </r>
  <r>
    <s v="INC000002613805"/>
    <s v="HOUSING"/>
    <x v="8"/>
    <s v="BELIEVE"/>
    <s v="JOSE G MARQUEZ MARCANO"/>
    <s v="frp_jolsso"/>
    <s v="3-Moderado/Limitado"/>
    <s v="3-Medio"/>
    <s v="Media"/>
    <s v="Requerimiento de Cliente"/>
    <s v="SONDA S A"/>
    <s v="GESTION DATACENTER/ ACCESOS /SONDA S A"/>
    <s v="13/02/2024 19:25:31"/>
    <s v="13/02/2024 19:26:41"/>
    <x v="0"/>
    <s v="COMUNICACIONES"/>
    <s v="VPN IP - MPLS"/>
    <s v="13/02/2024 23:43:44"/>
    <s v="13/02/2024 23:50:00"/>
    <s v="EMPRESA:SONDA S A_x000a_CÓDIGO DE SERVICIO: _x000a_DIRECCIÓN: AV. Presidente Prieto #226, Paine, Santiago_x000a_NOMBRE DE QUIEN REPORTA: Victor Herrera_x000a_TELÉFONO DE QUIEN REPORTA: 57 318 3535535_x000a_NOMBRE DE CONTACTO EN TERRENO: _x000a_REQUERIMIENTO: Problemas con acceso a Service"/>
    <s v="ACCESOS AUTORIZADOS"/>
    <d v="1899-12-30T03:46:05"/>
    <d v="1899-12-30T04:18:13"/>
    <d v="1899-12-30T00:32:08"/>
    <s v=""/>
    <x v="1"/>
  </r>
  <r>
    <s v="INC000002614159"/>
    <s v="HOSTING VIRTUAL"/>
    <x v="7"/>
    <s v="GESTION PLATAFORMA CLIENTES"/>
    <s v="SEBASTIAN I ACUÑA GUZMAN"/>
    <s v="vos_eperez"/>
    <s v="4-Menor/Localizado"/>
    <s v="4-Baja"/>
    <s v="Baja"/>
    <s v="Requerimiento de Cliente"/>
    <s v="TELEFONICA EMPRESAS DE CHILE SA"/>
    <s v="Revisión redireccionamiento anomalo en monitorizacion.tic.cl"/>
    <s v="14/02/2024 9:56:32"/>
    <s v="14/02/2024 10:06:08"/>
    <x v="0"/>
    <s v="TI"/>
    <s v="SISTEMAS OPERATIVOS"/>
    <s v="14/02/2024 17:24:16"/>
    <s v="14/02/2024 23:50:00"/>
    <s v="Señores_x000a_Favor su colaboración en revisión de caso de direccionamiento anonalo presente en enlace monitorizacion.tic.cl, en especifico el siguiente enlace:_x000a__x000a_https://monitorizacion.tic.cl:10443/remote/login?lang=en_x000a__x000a_Cabe señalar que monitorizacion.tic.cl e"/>
    <s v="Se elimina registro según lo solicitado."/>
    <d v="1899-12-30T06:20:18"/>
    <d v="1899-12-30T07:27:44"/>
    <d v="1899-12-30T01:07:26"/>
    <s v=""/>
    <x v="1"/>
  </r>
  <r>
    <s v="INC000002614185"/>
    <s v="HOSTING VIRTUAL"/>
    <x v="6"/>
    <s v="SISTEMA OPERATIVO MICROSOFT"/>
    <s v="JAVIER CUEVAS"/>
    <s v="tct_jacuev"/>
    <s v="4-Menor/Localizado"/>
    <s v="4-Baja"/>
    <s v="Baja"/>
    <s v="Requerimiento de Cliente"/>
    <s v="TELEFONICA GLOBAL TECHNOLOGY S.A.AGENCIA EN CHILE"/>
    <s v="Nuevos desarrollos para control de planta Gestionada/Administrada"/>
    <s v="14/02/2024 10:59:49"/>
    <s v="14/02/2024 11:00:29"/>
    <x v="0"/>
    <s v="TI"/>
    <s v="SISTEMAS OPERATIVOS"/>
    <s v="14/02/2024 11:04:53"/>
    <s v="14/02/2024 23:50:00"/>
    <s v="Folio generado automáticamente para atender requerimiento del cliente. La solicitud fue realizada directamente al área resolutoria sin pasar por el flujo de mesa de ayuda"/>
    <s v="OK"/>
    <d v="1899-12-30T00:00:00"/>
    <d v="1899-12-30T00:05:04"/>
    <d v="1899-12-30T00:05:04"/>
    <s v=""/>
    <x v="1"/>
  </r>
  <r>
    <s v="INC000002614187"/>
    <s v="HOSTING VIRTUAL"/>
    <x v="6"/>
    <s v="SISTEMA OPERATIVO MICROSOFT"/>
    <s v="JAVIER CUEVAS"/>
    <s v="tct_jacuev"/>
    <s v="4-Menor/Localizado"/>
    <s v="4-Baja"/>
    <s v="Baja"/>
    <s v="Requerimiento de Cliente"/>
    <s v="TELEFONICA GLOBAL TECHNOLOGY S.A.AGENCIA EN CHILE"/>
    <s v="[JORQUERA TRANSPORTE S.A] Solicitud de Paso a Producción CHI-003857572 / C-19872300156"/>
    <s v="14/02/2024 11:01:36"/>
    <s v="14/02/2024 11:03:08"/>
    <x v="0"/>
    <s v="TI"/>
    <s v="SISTEMAS OPERATIVOS"/>
    <s v="14/02/2024 11:05:22"/>
    <s v="14/02/2024 23:50:00"/>
    <s v="Folio generado automáticamente para atender requerimiento del cliente. La solicitud fue realizada directamente al área resolutoria sin pasar por el flujo de mesa de ayuda"/>
    <s v="OK"/>
    <d v="1899-12-30T00:00:00"/>
    <d v="1899-12-30T00:03:46"/>
    <d v="1899-12-30T00:03:46"/>
    <s v=""/>
    <x v="1"/>
  </r>
  <r>
    <s v="INC000002614188"/>
    <s v="HOSTING VIRTUAL"/>
    <x v="6"/>
    <s v="SISTEMA OPERATIVO MICROSOFT"/>
    <s v="JAVIER CUEVAS"/>
    <s v="tct_jacuev"/>
    <s v="4-Menor/Localizado"/>
    <s v="4-Baja"/>
    <s v="Baja"/>
    <s v="Requerimiento de Cliente"/>
    <s v="TELEFONICA GLOBAL TECHNOLOGY S.A.AGENCIA EN CHILE"/>
    <s v="o CC-CHI-0000137866 // CHI-004061000 // - AGUAS ANTOFAGASTA - Licitación O365"/>
    <s v="14/02/2024 11:03:16"/>
    <s v="14/02/2024 11:03:40"/>
    <x v="0"/>
    <s v="TI"/>
    <s v="SISTEMAS OPERATIVOS"/>
    <s v="14/02/2024 11:04:29"/>
    <s v="14/02/2024 23:50:00"/>
    <s v="Folio generado automáticamente para atender requerimiento del cliente. La solicitud fue realizada directamente al área resolutoria sin pasar por el flujo de mesa de ayuda"/>
    <s v="OK"/>
    <d v="1899-12-30T00:00:00"/>
    <d v="1899-12-30T00:01:13"/>
    <d v="1899-12-30T00:01:13"/>
    <s v=""/>
    <x v="1"/>
  </r>
  <r>
    <s v="INC000002614197"/>
    <s v="CORREO"/>
    <x v="1"/>
    <s v="O365"/>
    <s v="JAVIERA A UMAÑA YEVENES"/>
    <s v="tct_jumana"/>
    <s v="4-Menor/Localizado"/>
    <s v="4-Baja"/>
    <s v="Baja"/>
    <s v="Requerimiento de Cliente"/>
    <s v="TELEFONICA GLOBAL TECHNOLOGY S.A.AGENCIA EN CHILE"/>
    <s v="‎Caso DUOC - Validar configuración conector correo Exchange &gt; Microsoft 365‎"/>
    <s v="14/02/2024 11:25:48"/>
    <s v="14/02/2024 11:26:53"/>
    <x v="0"/>
    <s v="TI"/>
    <s v="APLICATIVOS"/>
    <s v="16/02/2024 12:24:01"/>
    <s v="16/02/2024 23:50:00"/>
    <m/>
    <m/>
    <d v="1900-01-01T00:57:08"/>
    <d v="1900-01-01T00:58:13"/>
    <d v="1899-12-30T00:01:05"/>
    <s v=""/>
    <x v="1"/>
  </r>
  <r>
    <s v="INC000002614231"/>
    <s v="VPN IP - MPLS"/>
    <x v="17"/>
    <s v="GESTION HD"/>
    <s v="RODRIGO VÁSQUEZ MUÑOZ"/>
    <s v="frp_pcamay"/>
    <s v="3-Moderado/Limitado"/>
    <s v="3-Medio"/>
    <s v="Media"/>
    <s v="Requerimiento de Cliente"/>
    <s v="XINERGIA LABORAL S A"/>
    <s v="HD/Restaurar VM 192.168.190.20."/>
    <s v="14/02/2024 9:09:37"/>
    <s v="14/02/2024 9:10:39"/>
    <x v="0"/>
    <s v="CDP ANTIGUO 1"/>
    <s v="CDP ANTIGUO 2"/>
    <s v="17/02/2024 12:17:11"/>
    <s v="17/02/2024 23:50:00"/>
    <s v="PREVENTIVO: NO_x000a_CODIGO DE SERVICIO:_x000a_DIRECCION:_x000a_QUIEN REPORTA:600 588 6000  Rafael Cristian Henriquez Bazaes_x000a_CONTACTO EN TERRENO:600 588 6000  Rafael Cristian Henriquez Bazaes_x000a_PROBLEMA:_x000a_REQUERIMIENTO:Solicito restaurar VM 192.168.190.20, con respaldo del d"/>
    <s v="FASE RESOLUCIÓN Y RECUPERACIÓN_x000a__x000a_Se efectúa contacto con cliente: correo_x000a__x000a_Teléfono de contacto: N/A_x000a__x000a_Acciones realizadas: se restaura servidor solicitado_x000a__x000a_Solución paliativa o definitiva: se restaura servidor solicitado_x000a__x000a_Acciones de Mejora, Recomendacione"/>
    <d v="1900-01-02T02:53:29"/>
    <d v="1900-01-02T03:07:34"/>
    <d v="1899-12-30T00:14:05"/>
    <s v=""/>
    <x v="1"/>
  </r>
  <r>
    <s v="INC000002614409"/>
    <s v="HOUSING"/>
    <x v="11"/>
    <s v="APQ ACCESOS"/>
    <s v="JOSE G MARQUEZ MARCANO"/>
    <s v="tct_josmam"/>
    <s v="4-Menor/Localizado"/>
    <s v="4-Baja"/>
    <s v="Baja"/>
    <s v="Requerimiento de Cliente"/>
    <s v="TELEFONICA EMPRESAS DE CHILE SA"/>
    <s v="SUPERVISION: Problema con Service Processor"/>
    <s v="14/02/2024 3:49:22"/>
    <s v="14/02/2024 3:50:25"/>
    <x v="0"/>
    <s v="CDP ANTIGUO 1"/>
    <s v="CDP ANTIGUO 2"/>
    <s v="14/02/2024 3:53:37"/>
    <s v="14/02/2024 23:50:00"/>
    <s v="Problema con Service Processor que impide administración de Storage 3Par Paine"/>
    <s v="Incidencia restablecida."/>
    <d v="1899-12-30T00:02:45"/>
    <d v="1899-12-30T00:04:15"/>
    <d v="1899-12-30T00:01:30"/>
    <s v=""/>
    <x v="1"/>
  </r>
  <r>
    <s v="INC000002614411"/>
    <s v="HOUSING"/>
    <x v="11"/>
    <s v="APQ ACCESOS"/>
    <s v="JOSE G MARQUEZ MARCANO"/>
    <s v="tct_josmam"/>
    <s v="4-Menor/Localizado"/>
    <s v="4-Baja"/>
    <s v="Baja"/>
    <s v="Requerimiento de Cliente"/>
    <s v="TELEFONICA EMPRESAS DE CHILE SA"/>
    <s v="RONDA Y REVISION DE SALAS"/>
    <s v="14/02/2024 3:55:12"/>
    <s v="14/02/2024 3:55:56"/>
    <x v="0"/>
    <s v="CDP ANTIGUO 1"/>
    <s v="CDP ANTIGUO 2"/>
    <s v="14/02/2024 3:57:19"/>
    <s v="14/02/2024 23:50:00"/>
    <s v="RONDA Y REVISION DE SALAS"/>
    <s v="RONDAS REALIZADAS"/>
    <d v="1899-12-30T00:01:07"/>
    <d v="1899-12-30T00:02:07"/>
    <d v="1899-12-30T00:01:00"/>
    <s v=""/>
    <x v="1"/>
  </r>
  <r>
    <s v="INC000002614413"/>
    <s v="HOUSING"/>
    <x v="11"/>
    <s v="APQ ACCESOS"/>
    <s v="JOSE G MARQUEZ MARCANO"/>
    <s v="tct_josmam"/>
    <s v="4-Menor/Localizado"/>
    <s v="4-Baja"/>
    <s v="Baja"/>
    <s v="Requerimiento de Cliente"/>
    <s v="TELEFONICA EMPRESAS DE CHILE SA"/>
    <s v="TOMA DE ALARMAS DE CLIENTES"/>
    <s v="14/02/2024 3:57:40"/>
    <s v="14/02/2024 3:58:19"/>
    <x v="0"/>
    <s v="CDP ANTIGUO 1"/>
    <s v="CDP ANTIGUO 2"/>
    <s v="14/02/2024 3:59:32"/>
    <s v="14/02/2024 23:50:00"/>
    <s v="TOMA DE ALARMAS DE CLIENTES"/>
    <s v="TOMA DE ALARMAS REALIZADAS"/>
    <d v="1899-12-30T00:00:57"/>
    <d v="1899-12-30T00:01:52"/>
    <d v="1899-12-30T00:00:55"/>
    <s v=""/>
    <x v="1"/>
  </r>
  <r>
    <s v="INC000002614429"/>
    <s v="HOUSING"/>
    <x v="14"/>
    <s v="BELIEVE"/>
    <s v="SEBASTIAN A JARA VIDAL"/>
    <s v="frp_xgambo"/>
    <s v="3-Moderado/Limitado"/>
    <s v="3-Medio"/>
    <s v="Media"/>
    <s v="Requerimiento de Cliente"/>
    <s v="BARRICK SERVICIOS MINEROS LTDA."/>
    <s v="GESTION DATACENTER/ ACCESOS / BARRICK SERVICIOS MINEROS LTDA."/>
    <s v="14/02/2024 8:46:33"/>
    <s v="14/02/2024 8:48:16"/>
    <x v="0"/>
    <s v="COMUNICACIONES"/>
    <s v="VPN IP - MPLS"/>
    <s v="14/02/2024 8:58:40"/>
    <s v="14/02/2024 23:50:00"/>
    <s v="EMPRESA: BARRICK SERVICIOS MINEROS LTDA._x000a_CÓDIGO DE SERVICIO: _x000a_DIRECCIÓN:Calle San Martin #50, Santiago Centro, Santiago_x000a_NOMBRE DE QUIEN REPORTA:Vratislav Kostak_x000a_TELÉFONO DE QUIEN REPORTA:  981570521_x000a_NOMBRE DE CONTACTO EN TERRENO: _x000a_REQUERIMIENTO : Revisio"/>
    <m/>
    <d v="1899-12-30T00:04:48"/>
    <d v="1899-12-30T00:12:07"/>
    <d v="1899-12-30T00:07:19"/>
    <s v=""/>
    <x v="1"/>
  </r>
  <r>
    <s v="INC000002614450"/>
    <s v="HOUSING"/>
    <x v="13"/>
    <s v="BELIEVE"/>
    <s v="CRISTOPHER MALDONADO ROMERO"/>
    <s v="frp_xgambo"/>
    <s v="3-Moderado/Limitado"/>
    <s v="3-Medio"/>
    <s v="Media"/>
    <s v="Requerimiento de Cliente"/>
    <s v="TELEFONICA CYBERSECURITY TECH CHILE SPA"/>
    <s v="GESTION DATACENTER/ ACCESOS / TELEFONICA CYBERSECURITY TECH CHILE SPA"/>
    <s v="14/02/2024 10:12:34"/>
    <s v="14/02/2024 10:13:57"/>
    <x v="0"/>
    <s v="COMUNICACIONES"/>
    <s v="VPN IP - MPLS"/>
    <s v="14/02/2024 12:06:31"/>
    <s v="14/02/2024 23:50:00"/>
    <s v="MPRESA: TELEFONICA CYBERSECURITY TECH CHILE SPA_x000a_CÓDIGO DE SERVICIO: _x000a_DIRECCIÓN:Av. Apoquindo #7071, Las Condes, Santiago_x000a_NOMBRE DE QUIEN REPORTA:José Ñanculef Contreras_x000a_TELÉFONO DE QUIEN REPORTA:  56968466938_x000a_NOMBRE DE CONTACTO EN TERRENO: _x000a_REQUERIMIENT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1:41:05"/>
    <d v="1899-12-30T01:53:57"/>
    <d v="1899-12-30T00:12:52"/>
    <s v=""/>
    <x v="1"/>
  </r>
  <r>
    <s v="INC000002614462"/>
    <s v="HOUSING"/>
    <x v="14"/>
    <s v="BELIEVE"/>
    <s v="SEBASTIAN A JARA VIDAL"/>
    <s v="frp_xgambo"/>
    <s v="3-Moderado/Limitado"/>
    <s v="3-Medio"/>
    <s v="Media"/>
    <s v="Requerimiento de Cliente"/>
    <s v="TELEFONICA EMPRESAS DE CHILE SA"/>
    <s v="GESTION DATACENTER/ ACCESOS / TELEFONICA EMPRESAS DE CHILE SA"/>
    <s v="14/02/2024 10:27:36"/>
    <s v="14/02/2024 10:29:00"/>
    <x v="0"/>
    <s v="COMUNICACIONES"/>
    <s v="VPN IP - MPLS"/>
    <s v="14/02/2024 10:38:13"/>
    <s v="14/02/2024 23:50:00"/>
    <s v="EMPRESA: TELEFONICA EMPRESAS DE CHILE SA_x000a_CÓDIGO DE SERVICIO: _x000a_DIRECCIÓN:Calle San Martin #50, Santiago Centro, Santiago_x000a_NOMBRE DE QUIEN REPORTA:RENE VILLEGAS_x000a_TELÉFONO DE QUIEN REPORTA:  56995442858_x000a_NOMBRE DE CONTACTO EN TERRENO: _x000a_REQUERIMIENTO : personal"/>
    <m/>
    <d v="1899-12-30T00:05:06"/>
    <d v="1899-12-30T00:10:37"/>
    <d v="1899-12-30T00:05:31"/>
    <s v=""/>
    <x v="1"/>
  </r>
  <r>
    <s v="INC000002614466"/>
    <s v="BACKUP ON DEMAND"/>
    <x v="17"/>
    <s v="SM OPERACIONES"/>
    <s v="SEBASTIAN VILLENA"/>
    <s v="tct_decruz"/>
    <s v="4-Menor/Localizado"/>
    <s v="4-Baja"/>
    <s v="Baja"/>
    <s v="Requerimiento de Cliente"/>
    <s v="SERVIEX S A"/>
    <s v="BAJA DE RESPALDO"/>
    <s v="14/02/2024 10:32:56"/>
    <s v="14/02/2024 10:34:36"/>
    <x v="0"/>
    <s v="TI"/>
    <s v="ALMACENAMIENTO y RESPALDO"/>
    <s v="14/02/2024 18:15:33"/>
    <s v="14/02/2024 23:50:00"/>
    <s v="Fueron eliminadas 2 máquinas,WWKS20021P y Serviex_App_02"/>
    <s v="FASE RESOLUCIÓN Y RECUPERACIÓN_x000a__x000a_Se efectúa contacto con cliente: N/A_x000a__x000a_Teléfono de contacto: N/A_x000a__x000a_Acciones realizadas:  Bajas de respaldo son ejecutadas correctamente, se envia detalle a cliente via mail, adjunto mail._x000a__x000a_Solución paliativa o definitiva: N/"/>
    <d v="1899-12-30T00:27:10"/>
    <d v="1899-12-30T07:42:37"/>
    <d v="1899-12-30T07:15:27"/>
    <s v=""/>
    <x v="1"/>
  </r>
  <r>
    <s v="INC000002614484"/>
    <s v="VPN IP - MPLS"/>
    <x v="3"/>
    <s v="GESTION HD"/>
    <s v="DEIBY Y SANTOYO MONTEROLA"/>
    <s v="frp_pcamay"/>
    <s v="3-Moderado/Limitado"/>
    <s v="3-Medio"/>
    <s v="Media"/>
    <s v="Requerimiento de Cliente"/>
    <s v="TELEFONICA GLOBAL TECHNOLOGY S.A.AGENCIA EN CHILE"/>
    <s v="HD/Revisión Servidor Calipso"/>
    <s v="14/02/2024 10:59:18"/>
    <s v="14/02/2024 11:00:34"/>
    <x v="0"/>
    <s v="CDP ANTIGUO 1"/>
    <s v="CDP ANTIGUO 2"/>
    <s v="16/02/2024 12:30:18"/>
    <s v="16/02/2024 23:50:00"/>
    <s v="PREVENTIVO: NO_x000a_CODIGO DE SERVICIO:_x000a_DIRECCION:_x000a_QUIEN REPORTA:+56 9 9343 3681 Deiby Yoel Santoyo Monterola_x000a_CONTACTO EN TERRENO:+56 9 9343 3681 Deiby Yoel Santoyo Monterola_x000a_PROBLEMA:_x000a_REQUERIMIENTO:Por favor su acostumbrado apoyo en generar folio de requerim"/>
    <s v="FASE RESOLUCIÓN Y RECUPERACIÓN_x000a__x000a_Se efectúa contacto con cliente:N/A_x000a__x000a_Teléfono de contacto:N/A_x000a__x000a_Acciones realizadas: Se genera requerimiento de cambio de pieza a Evernex con el ticket 01559804 por lo que se espera que llegue la pieza, por lo tanto se cier"/>
    <d v="1899-12-31T07:30:28"/>
    <d v="1900-01-01T01:31:00"/>
    <d v="1899-12-30T18:00:32"/>
    <s v=""/>
    <x v="1"/>
  </r>
  <r>
    <s v="INC000002614497"/>
    <s v="VPN IP - MPLS"/>
    <x v="7"/>
    <s v="GESTION HD"/>
    <s v="SEBASTIAN I ACUÑA GUZMAN"/>
    <s v="frp_pcamay"/>
    <s v="3-Moderado/Limitado"/>
    <s v="3-Medio"/>
    <s v="Media"/>
    <s v="Requerimiento de Cliente"/>
    <s v="MARITIMA VALPARAISO CHILE"/>
    <s v="HD/Agregar registros en Servidor DNS"/>
    <s v="14/02/2024 11:22:41"/>
    <s v="14/02/2024 11:22:49"/>
    <x v="0"/>
    <s v="TI"/>
    <s v="SISTEMAS OPERATIVOS"/>
    <s v="14/02/2024 11:58:32"/>
    <s v="14/02/2024 23:50:00"/>
    <s v="PREVENTIVO: NO_x000a_CODIGO DE SERVICIO:_x000a_DIRECCION:_x000a_QUIEN REPORTA: +56 (32) 260 7124   -   Anexo 7124 Héctor Sandoval_x000a_CONTACTO EN TERRENO:+56 (32) 260 7124   -   Anexo 7124 Héctor Sandoval_x000a_PROBLEMA:_x000a_REQUERIMIENTO:buenas tardes,_x000a_Nos podrían ayudar para agregar"/>
    <s v="Se envía requerimiento a administradores de redip.cl._x000a__x000a_Dominio no administrado, se procede con el cierre del folio."/>
    <d v="1899-12-30T00:00:00"/>
    <d v="1899-12-30T00:35:51"/>
    <d v="1899-12-30T00:35:51"/>
    <s v=""/>
    <x v="1"/>
  </r>
  <r>
    <s v="INC000002614501"/>
    <s v="HOUSING"/>
    <x v="13"/>
    <s v="BELIEVE"/>
    <s v="CRISTOPHER MALDONADO ROMERO"/>
    <s v="frp_xgambo"/>
    <s v="3-Moderado/Limitado"/>
    <s v="3-Medio"/>
    <s v="Media"/>
    <s v="Requerimiento de Cliente"/>
    <s v="TELEFONICA EMPRESAS DE CHILE SA"/>
    <s v="GESTION DATACENTER/ ACCESOS / TELEFONICA EMPRESAS DE CHILE SA"/>
    <s v="14/02/2024 11:29:10"/>
    <s v="14/02/2024 11:30:21"/>
    <x v="0"/>
    <s v="COMUNICACIONES"/>
    <s v="VPN IP - MPLS"/>
    <s v="14/02/2024 11:44:35"/>
    <s v="14/02/2024 23:50:00"/>
    <s v="EMPRESA: TELEFONICA EMPRESAS DE CHILE SA_x000a_CÓDIGO DE SERVICIO: _x000a_DIRECCIÓN:Av. Apoquindo #7071, Las Condes, Santiago_x000a_NOMBRE DE QUIEN REPORTA:RENE VILLEGAS_x000a_TELÉFONO DE QUIEN REPORTA:  56995442858_x000a_NOMBRE DE CONTACTO EN TERRENO: _x000a_REQUERIMIENTO : personal de in"/>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7:44"/>
    <d v="1899-12-30T00:15:25"/>
    <d v="1899-12-30T00:07:41"/>
    <s v=""/>
    <x v="1"/>
  </r>
  <r>
    <s v="INC000002614563"/>
    <s v="VPN IP - MPLS"/>
    <x v="5"/>
    <s v="GESTION HD"/>
    <s v="LUIS RODRIGO ACEVEDO COLLIPAL"/>
    <s v="frp_dalcap"/>
    <s v="4-Menor/Localizado"/>
    <s v="4-Baja"/>
    <s v="Baja"/>
    <s v="Requerimiento de Cliente"/>
    <s v="TELEFONICA GLOBAL TECHNOLOGY S.A.AGENCIA EN CHILE"/>
    <s v="problemas al conectar mi VPN"/>
    <s v="14/02/2024 0:57:03"/>
    <s v="14/02/2024 1:00:24"/>
    <x v="0"/>
    <s v="CDP ANTIGUO 1"/>
    <s v="CDP ANTIGUO 2"/>
    <s v="14/02/2024 1:08:49"/>
    <s v="14/02/2024 23:50:00"/>
    <s v="PREVENTIVO: _x000a_CODIGO DE SERVICIO: NN_x000a_DIRECCION:  _x000a__x000a_NOMBRE QUIEN REPORTA:  wVictor Bravo Orrego  | 56 9 89787201_x000a__x000a_PROBLEMA: _x000a_REQUERIMIENTO:   Junto con saludar, solicito de vuestro apoyo para crear ticket como Requerimiento y en estado PENDIENTE._x000a__x000a_ _x000a__x000a_Bande"/>
    <s v="Se realizan pruebas de conexión vpn asociada a usuario Victor.bravo  la cual conecta sin problemas, después de varios intentos  y  reinicio del pc del usuario se restablece conexión vpn Ok por lo cual se procede al cierre del caso, validado con Victor Br"/>
    <d v="1899-12-30T00:05:38"/>
    <d v="1899-12-30T00:11:46"/>
    <d v="1899-12-30T00:06:08"/>
    <s v=""/>
    <x v="1"/>
  </r>
  <r>
    <s v="INC000002614782"/>
    <s v="SAP"/>
    <x v="9"/>
    <s v="CLOUD SAP HANA"/>
    <s v="NICOLAS A SAAVEDRA EGUILUZ"/>
    <s v="tct_nsaave"/>
    <s v="4-Menor/Localizado"/>
    <s v="4-Baja"/>
    <s v="Baja"/>
    <s v="Requerimiento de Cliente"/>
    <s v="TELEFONICA EMPRESAS DE CHILE SA"/>
    <s v="Checklist Diario Clientes 10.02.24"/>
    <s v="14/02/2024 7:32:15"/>
    <s v="14/02/2024 7:33:29"/>
    <x v="0"/>
    <s v="Service"/>
    <s v="Internal"/>
    <s v="14/02/2024 7:34:10"/>
    <s v="14/02/2024 23:50:00"/>
    <s v="Se realiza Checklist Diario de los clientes; _x000a_HDC_x000a_NUTRISCO_x000a_FRUSAN"/>
    <s v="Se realiza Checklist Diario de los clientes; _x000a_HDC_x000a_NUTRISCO_x000a_FRUSAN"/>
    <d v="1899-12-30T00:00:00"/>
    <d v="1899-12-30T00:01:55"/>
    <d v="1899-12-30T00:01:55"/>
    <s v=""/>
    <x v="1"/>
  </r>
  <r>
    <s v="INC000002614867"/>
    <s v="TICKET-INTELIGENTE"/>
    <x v="7"/>
    <s v="GESTION TI"/>
    <s v="SEBASTIAN I ACUÑA GUZMAN"/>
    <s v="USR_TSIGHT"/>
    <s v="1-Extenso/Generalizado"/>
    <s v="4-Baja"/>
    <s v="Baja"/>
    <s v="Incidente de Cliente"/>
    <s v="CAMARA DE COMERCIO DE SANTIAGO A G"/>
    <s v="cacost01 - testosbweb TICKET AUTOMATICO"/>
    <s v="14/02/2024 9:11:58"/>
    <s v="14/02/2024 9:11:58"/>
    <x v="0"/>
    <s v="TI"/>
    <s v="SISTEMAS OPERATIVOS"/>
    <s v="14/02/2024 10:49:27"/>
    <s v="14/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Node"/>
    <s v="Se revisa el servidor alarmado, encontrando que el alto consumo de CPU corresponde a proceso Java, ejecutado por el usuario wls12214 (Oracle Weblogic 12.2.1.4)._x000a__x000a_Por lo mencionado, es que pongo en copia a @Rene Oyarzun, para que, en caso de ser necesario"/>
    <d v="1899-12-30T00:32:40"/>
    <d v="1899-12-30T01:37:29"/>
    <d v="1899-12-30T01:04:49"/>
    <s v="Cumplido"/>
    <x v="0"/>
  </r>
  <r>
    <s v="INC000002615015"/>
    <s v="VPN IP - MPLS"/>
    <x v="5"/>
    <s v="GESTION HD"/>
    <s v="LUIS A VILLASMIL CASTILLO"/>
    <s v="frp_fpetro"/>
    <s v="3-Moderado/Limitado"/>
    <s v="3-Medio"/>
    <s v="Media"/>
    <s v="Requerimiento de Cliente"/>
    <s v="HORTIFRUT S.A"/>
    <s v="HD/_x000a_RE: Creación cuenta VPN ST-104219"/>
    <s v="14/02/2024 11:01:38"/>
    <s v="14/02/2024 11:04:12"/>
    <x v="0"/>
    <s v="CDP ANTIGUO 1"/>
    <s v="CDP ANTIGUO 2"/>
    <s v="14/02/2024 11:42:01"/>
    <s v="14/02/2024 23:50:00"/>
    <s v="PREVENTIVO: NO_x000a_CODIGO DE SERVICIO:_x000a_DIRECCION:_x000a_QUIEN REPORTA:  rodrigo von hausen +56 957139471_x000a_CONTACTO EN TERRENO:  rodrigo von hausen +56 957139471_x000a__x000a_REQUERIMIENTO:_x000a__x000a_Solicito su ayuda para crear una nueva cuenta VPN para el usuario Ismael_x000a_Abachra (iabra"/>
    <m/>
    <d v="1899-12-30T00:00:00"/>
    <d v="1899-12-30T00:40:23"/>
    <d v="1899-12-30T00:40:23"/>
    <s v=""/>
    <x v="1"/>
  </r>
  <r>
    <s v="INC000002615023"/>
    <s v="VPN IP - MPLS"/>
    <x v="15"/>
    <s v="GESTION HD"/>
    <s v="MOISES E MONTERO RAMOS"/>
    <s v="frp_fpetro"/>
    <s v="3-Moderado/Limitado"/>
    <s v="3-Medio"/>
    <s v="Media"/>
    <s v="Requerimiento de Cliente"/>
    <s v="FUNDACION INSTITUTO PROFESIONAL DUOC UC"/>
    <s v="HD/C-19872300193 // FUND INSTITUTO PROFESIONAL DUOC UC // Migracion de maquinas"/>
    <s v="14/02/2024 11:17:21"/>
    <s v="14/02/2024 11:23:02"/>
    <x v="0"/>
    <s v="CDP ANTIGUO 1"/>
    <s v="CDP ANTIGUO 2"/>
    <s v="15/02/2024 18:40:29"/>
    <s v="15/02/2024 23:50:00"/>
    <s v="PREVENTIVO: NO_x000a_CODIGO DE SERVICIO:_x000a_DIRECCION:_x000a_QUIEN REPORTA: Jefe de Proyecto_x000a_CONTACTO EN TERRENO: Jefe de Proyecto_x000a__x000a_REQUERIMIENTO:_x000a__x000a_Estimados, buenos días._x000a_Junto con saludar, favor de su ayuda generar un folio para la revisión y_x000a_replicación de recursos"/>
    <s v="Se efectúa contacto con cliente:  N/A_x000a_Teléfono de contacto:  N/A_x000a_Acciones realizadas:Se valida los recursos requeridos para la migración de las máquinas de DUOC hacia VDC y se procede a crear los nuevos VPG en Zerto._x000a_ Solución paliativa o definitiva: Def"/>
    <d v="1899-12-31T05:07:30"/>
    <d v="1899-12-31T07:23:08"/>
    <d v="1899-12-30T02:15:38"/>
    <s v=""/>
    <x v="1"/>
  </r>
  <r>
    <s v="INC000002615035"/>
    <s v="VPN IP - MPLS"/>
    <x v="9"/>
    <s v="GESTION HD"/>
    <s v="NICOLAS A SAAVEDRA EGUILUZ"/>
    <s v="frp_fpetro"/>
    <s v="3-Moderado/Limitado"/>
    <s v="3-Medio"/>
    <s v="Media"/>
    <s v="Requerimiento de Cliente"/>
    <s v="NUTRISCO CHILE SA"/>
    <s v="HD/_x000a_RV: Creación Usuario SAP PRD y QAS// LCORTEZ"/>
    <s v="14/02/2024 11:44:00"/>
    <s v="14/02/2024 11:46:32"/>
    <x v="0"/>
    <s v="CDP ANTIGUO 1"/>
    <s v="CDP ANTIGUO 2"/>
    <s v="14/02/2024 12:21:04"/>
    <s v="14/02/2024 23:50:00"/>
    <s v="PREVENTIVO: NO_x000a_CODIGO DE SERVICIO:_x000a_DIRECCION:_x000a_QUIEN REPORTA:_x000a_CONTACTO EN TERRENO:_x000a_PROBLEMA:_x000a_REQUERIMIENTO:He creado el usuario LCORTEZ en PRD y QAS según lo indicado._x000a__x000a_Clave: Inicio01. (I mayúscula y finaliza en punto)._x000a__x000a_A modo informativo, tuve que desc"/>
    <s v="He creado el usuario LCORTEZ en PRD y QAS según lo indicado._x000a_La orden OEDK925522 fue importada exitosamente en PRD"/>
    <d v="1899-12-30T00:00:00"/>
    <d v="1899-12-30T00:37:04"/>
    <d v="1899-12-30T00:37:04"/>
    <s v=""/>
    <x v="1"/>
  </r>
  <r>
    <s v="INC000002615075"/>
    <s v="VPN IP - MPLS"/>
    <x v="5"/>
    <s v="GESTION HD"/>
    <s v="OSCAR A RAMIREZ SOTO"/>
    <s v="frp_fpetro"/>
    <s v="3-Moderado/Limitado"/>
    <s v="3-Medio"/>
    <s v="Media"/>
    <s v="Requerimiento de Cliente"/>
    <s v="TELEFONICA GLOBAL TECHNOLOGY S.A.AGENCIA EN CHILE"/>
    <s v="HD/_x000a_TCCT - CLOUD - Requerimiento extensión PVLAN 1460"/>
    <s v="14/02/2024 13:05:01"/>
    <s v="14/02/2024 13:06:55"/>
    <x v="0"/>
    <s v="CDP ANTIGUO 1"/>
    <s v="CDP ANTIGUO 2"/>
    <s v="16/02/2024 16:38:53"/>
    <s v="16/02/2024 23:50:00"/>
    <s v="PREVENTIVO: NO_x000a_CODIGO DE SERVICIO:_x000a_DIRECCION:_x000a_QUIEN REPORTA: Jesús José Nelo Petaquero 56 9 9229 020_x000a_CONTACTO EN TERRENO: Jesús José Nelo Petaquero 56 9 9229 020_x000a_REQUERIMIENTO:_x000a__x000a_Estimado equipo de Comunicaciones DC, por favor su acostumbrado apoyo en_x000a_val"/>
    <s v="Se realiza extensión bajo RFC aprobado por gestion del cambio, extendiendo PVLAN 1460 del SOC desde San Martin a Paine de manera éxitosa, se cierra ticket."/>
    <d v="1899-12-31T23:10:01"/>
    <d v="1900-01-01T03:33:52"/>
    <d v="1899-12-30T04:23:51"/>
    <s v=""/>
    <x v="1"/>
  </r>
  <r>
    <s v="INC000002615079"/>
    <s v="HOUSING"/>
    <x v="14"/>
    <s v="BELIEVE"/>
    <s v="SEBASTIAN A JARA VIDAL"/>
    <s v="frp_jcarri"/>
    <s v="3-Moderado/Limitado"/>
    <s v="3-Medio"/>
    <s v="Media"/>
    <s v="Requerimiento de Cliente"/>
    <s v="TELEFONICA EMPRESAS DE CHILE SA"/>
    <s v="GESTION DATACENTER/ ACCESOS /TELEFONICA EMPRESAS DE CHILE SA"/>
    <s v="14/02/2024 12:57:37"/>
    <s v="14/02/2024 12:58:59"/>
    <x v="0"/>
    <s v="COMUNICACIONES"/>
    <s v="VPN IP - MPLS"/>
    <s v="14/02/2024 13:16:14"/>
    <s v="14/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Revisión Serv"/>
    <m/>
    <d v="1899-12-30T00:08:01"/>
    <d v="1899-12-30T00:18:37"/>
    <d v="1899-12-30T00:10:36"/>
    <s v=""/>
    <x v="1"/>
  </r>
  <r>
    <s v="INC000002615092"/>
    <s v="HOSTING VIRTUAL"/>
    <x v="18"/>
    <s v="DUOC TICKET AUTOMATICO"/>
    <s v="DAVID MATELUNA"/>
    <s v="frp_lmosqu"/>
    <s v="4-Menor/Localizado"/>
    <s v="4-Baja"/>
    <s v="Baja"/>
    <s v="Requerimiento de Cliente"/>
    <s v="FUNDACION INSTITUTO PROFESIONAL DUOC UC"/>
    <s v="DUOC  | REQ |  Urgencia: Media | Perdida de conexión Azure-OCI DEV y QA"/>
    <s v="14/02/2024 13:13:42"/>
    <s v="14/02/2024 13:16:19"/>
    <x v="0"/>
    <s v="APLICACION"/>
    <s v="BASES DE DATOS"/>
    <s v="14/02/2024 15:43:32"/>
    <s v="14/02/2024 23:50:00"/>
    <s v="De: Antonio Martinez Diaz &lt;amartinezdi@duoc.cl&gt; _x000a_Enviado el: miércoles, 14 de febrero de 2024 13:02_x000a_Para: Mesa TI &lt;mesa.ti@movistar.cl&gt;_x000a_CC: GERMÁN IGNACIO BAEZA GONZÁLEZ &lt;german.baeza@fractalia.es&gt;; Victor Sepulveda G &lt;victor.sepulvedag@telefonica.com&gt;_x000a_A"/>
    <m/>
    <d v="1899-12-30T00:00:13"/>
    <d v="1899-12-30T02:29:50"/>
    <d v="1899-12-30T02:29:37"/>
    <s v=""/>
    <x v="1"/>
  </r>
  <r>
    <s v="INC000002615230"/>
    <s v="VPN IP - MPLS"/>
    <x v="9"/>
    <s v="GESTION HD"/>
    <s v="NICOLAS A SAAVEDRA EGUILUZ"/>
    <s v="frp_pcamay"/>
    <s v="3-Moderado/Limitado"/>
    <s v="3-Medio"/>
    <s v="Media"/>
    <s v="Requerimiento de Cliente"/>
    <s v="COAGRA S A"/>
    <s v="HD/RV: MM/FI: Mejoras reporte posicion de cambio ~ GTY"/>
    <s v="14/02/2024 12:57:16"/>
    <s v="14/02/2024 12:59:29"/>
    <x v="0"/>
    <s v="CDP ANTIGUO 1"/>
    <s v="CDP ANTIGUO 2"/>
    <s v="14/02/2024 14:23:34"/>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s v="La orden DEEK952988 fue importada exitosamente en PRD"/>
    <d v="1899-12-30T00:00:00"/>
    <d v="1899-12-30T01:26:18"/>
    <d v="1899-12-30T01:26:18"/>
    <s v=""/>
    <x v="1"/>
  </r>
  <r>
    <s v="INC000002615231"/>
    <s v="HOSTING VIRTUAL"/>
    <x v="6"/>
    <s v="SM OPERACIONES"/>
    <s v="RICARDO R GALLEGOS OYANEDER"/>
    <s v="tct_rgalle"/>
    <s v="4-Menor/Localizado"/>
    <s v="4-Baja"/>
    <s v="Baja"/>
    <s v="Requerimiento de Cliente"/>
    <s v="TELEFONICA GLOBAL TECHNOLOGY S.A.AGENCIA EN CHILE"/>
    <s v="Reunión coordinación interna MS"/>
    <s v="14/02/2024 12:53:20"/>
    <s v="14/02/2024 12:53:32"/>
    <x v="0"/>
    <s v="TI"/>
    <s v="SISTEMAS OPERATIVOS"/>
    <s v="14/02/2024 12:55:36"/>
    <s v="14/02/2024 23:50:00"/>
    <s v="Reunión coordinación interna MS"/>
    <s v="Reunión coordinación interna MS"/>
    <d v="1899-12-30T00:00:00"/>
    <d v="1899-12-30T00:02:16"/>
    <d v="1899-12-30T00:02:16"/>
    <s v=""/>
    <x v="1"/>
  </r>
  <r>
    <s v="INC000002615232"/>
    <s v="HOSTING VIRTUAL"/>
    <x v="6"/>
    <s v="SM OPERACIONES"/>
    <s v="RICARDO R GALLEGOS OYANEDER"/>
    <s v="tct_rgalle"/>
    <s v="4-Menor/Localizado"/>
    <s v="4-Baja"/>
    <s v="Baja"/>
    <s v="Requerimiento de Cliente"/>
    <s v="TELEFONICA GLOBAL TECHNOLOGY S.A.AGENCIA EN CHILE"/>
    <s v="Extracción RvTools PAI y APQ cliente Duoc, Formateo de información y entrega a are solicitante."/>
    <s v="14/02/2024 12:53:38"/>
    <s v="14/02/2024 12:53:47"/>
    <x v="0"/>
    <s v="TI"/>
    <s v="SISTEMAS OPERATIVOS"/>
    <s v="14/02/2024 12:56:19"/>
    <s v="14/02/2024 23:50:00"/>
    <s v="Extracción RvTools PAI y APQ cliente Duoc, Formateo de información y entrega a are solicitante."/>
    <s v="Extracción RvTools PAI y APQ cliente Duoc, Formateo de información y entrega a are solicitante."/>
    <d v="1899-12-30T00:00:00"/>
    <d v="1899-12-30T00:02:41"/>
    <d v="1899-12-30T00:02:41"/>
    <s v=""/>
    <x v="1"/>
  </r>
  <r>
    <s v="INC000002615233"/>
    <s v="HOSTING VIRTUAL"/>
    <x v="6"/>
    <s v="SM OPERACIONES"/>
    <s v="RICARDO R GALLEGOS OYANEDER"/>
    <s v="tct_rgalle"/>
    <s v="4-Menor/Localizado"/>
    <s v="4-Baja"/>
    <s v="Baja"/>
    <s v="Requerimiento de Cliente"/>
    <s v="TELEFONICA GLOBAL TECHNOLOGY S.A.AGENCIA EN CHILE"/>
    <s v="15:00 - Reu grupo MS con TeamLeader"/>
    <s v="14/02/2024 12:53:54"/>
    <s v="14/02/2024 12:54:13"/>
    <x v="0"/>
    <s v="TI"/>
    <s v="SISTEMAS OPERATIVOS"/>
    <s v="14/02/2024 12:57:12"/>
    <s v="14/02/2024 23:50:00"/>
    <s v="15:00 - Reu grupo MS con TeamLeader"/>
    <s v="15:00 - Reu grupo MS con TeamLeader"/>
    <d v="1899-12-30T00:00:00"/>
    <d v="1899-12-30T00:03:18"/>
    <d v="1899-12-30T00:03:18"/>
    <s v=""/>
    <x v="1"/>
  </r>
  <r>
    <s v="INC000002615234"/>
    <s v="HOSTING VIRTUAL"/>
    <x v="6"/>
    <s v="SM OPERACIONES"/>
    <s v="RICARDO R GALLEGOS OYANEDER"/>
    <s v="tct_rgalle"/>
    <s v="4-Menor/Localizado"/>
    <s v="4-Baja"/>
    <s v="Baja"/>
    <s v="Requerimiento de Cliente"/>
    <s v="TELEFONICA GLOBAL TECHNOLOGY S.A.AGENCIA EN CHILE"/>
    <s v="Gestión con área de virtualización por extracción RvTools C4 Duoc"/>
    <s v="14/02/2024 12:54:19"/>
    <s v="14/02/2024 12:54:32"/>
    <x v="0"/>
    <s v="TI"/>
    <s v="SISTEMAS OPERATIVOS"/>
    <s v="14/02/2024 12:57:48"/>
    <s v="14/02/2024 23:50:00"/>
    <s v="Gestión con área de virtualización por extracción RvTools C4 Duoc"/>
    <s v="Gestión con área de virtualización por extracción RvTools C4 Duoc"/>
    <d v="1899-12-30T00:00:00"/>
    <d v="1899-12-30T00:03:29"/>
    <d v="1899-12-30T00:03:29"/>
    <s v=""/>
    <x v="1"/>
  </r>
  <r>
    <s v="INC000002615235"/>
    <s v="HOSTING VIRTUAL"/>
    <x v="6"/>
    <s v="SM OPERACIONES"/>
    <s v="RICARDO R GALLEGOS OYANEDER"/>
    <s v="tct_rgalle"/>
    <s v="4-Menor/Localizado"/>
    <s v="4-Baja"/>
    <s v="Baja"/>
    <s v="Requerimiento de Cliente"/>
    <s v="TELEFONICA GLOBAL TECHNOLOGY S.A.AGENCIA EN CHILE"/>
    <s v="Revisión de servidores win marcados como lnx en vdc con area de virtualizacion"/>
    <s v="14/02/2024 12:54:38"/>
    <s v="14/02/2024 12:54:51"/>
    <x v="0"/>
    <s v="TI"/>
    <s v="SISTEMAS OPERATIVOS"/>
    <s v="14/02/2024 12:58:28"/>
    <s v="14/02/2024 23:50:00"/>
    <s v="Revisión de servidores win marcados como lnx en vdc con area de virtualizacion"/>
    <s v="Revisión de servidores win marcados como lnx en vdc con area de virtualizacion"/>
    <d v="1899-12-30T00:00:00"/>
    <d v="1899-12-30T00:03:50"/>
    <d v="1899-12-30T00:03:50"/>
    <s v=""/>
    <x v="1"/>
  </r>
  <r>
    <s v="INC000002615236"/>
    <s v="HOSTING VIRTUAL"/>
    <x v="6"/>
    <s v="SM OPERACIONES"/>
    <s v="RICARDO R GALLEGOS OYANEDER"/>
    <s v="tct_rgalle"/>
    <s v="4-Menor/Localizado"/>
    <s v="4-Baja"/>
    <s v="Baja"/>
    <s v="Requerimiento de Cliente"/>
    <s v="TELEFONICA GLOBAL TECHNOLOGY S.A.AGENCIA EN CHILE"/>
    <s v="Revisión incidente desarrollo pagina mira con ingeniero residente duoc"/>
    <s v="14/02/2024 12:54:57"/>
    <s v="14/02/2024 12:55:08"/>
    <x v="0"/>
    <s v="TI"/>
    <s v="SISTEMAS OPERATIVOS"/>
    <s v="14/02/2024 12:59:14"/>
    <s v="14/02/2024 23:50:00"/>
    <s v="Revisión incidente desarrollo pagina mira con ingeniero residente duoc"/>
    <s v="Revisión incidente desarrollo pagina mira con ingeniero residente duoc"/>
    <d v="1899-12-30T00:00:00"/>
    <d v="1899-12-30T00:04:17"/>
    <d v="1899-12-30T00:04:17"/>
    <s v=""/>
    <x v="1"/>
  </r>
  <r>
    <s v="INC000002615246"/>
    <s v="VPN IP - MPLS"/>
    <x v="10"/>
    <s v="GESTION HD"/>
    <s v="CRISTOPHER MALDONADO ROMERO"/>
    <s v="frp_pcamay"/>
    <s v="3-Moderado/Limitado"/>
    <s v="3-Medio"/>
    <s v="Media"/>
    <s v="Requerimiento de Cliente"/>
    <s v="TELEFONICA GLOBAL TECHNOLOGY S.A.AGENCIA EN CHILE"/>
    <s v="HD/Cruzadas FO DC Apoquindo en Sala 7"/>
    <s v="14/02/2024 13:13:44"/>
    <s v="14/02/2024 13:15:57"/>
    <x v="0"/>
    <s v="CDP ANTIGUO 1"/>
    <s v="CDP ANTIGUO 2"/>
    <s v="14/02/2024 15:41:10"/>
    <s v="14/02/2024 23:50:00"/>
    <s v="PREVENTIVO: NO_x000a_CODIGO DE SERVICIO:_x000a_DIRECCION:_x000a_QUIEN REPORTA:+56 9 41786904 Oscar Ramirez Soto _x000a_CONTACTO EN TERRENO:_x000a_PROBLEMA:_x000a_REQUERIMIENTO:Favor de su ayuda en la creación de ticket para OPERACIONES APOQUINDO, con el objetivo de solicitar las siguientes"/>
    <s v="Se efectúa contacto con cliente: N/A_x000a__x000a_Teléfono de contacto: N/A_x000a__x000a_Acciones realizadas: Mano Remota no se realiza por falta de info, además actividad no cuenta con RFC y CRQ aprobado_x000a__x000a_Solución paliativa o definitiva: N/A_x000a__x000a_Acciones de Mejora, Recomendacione"/>
    <d v="1899-12-30T01:45:13"/>
    <d v="1899-12-30T02:27:26"/>
    <d v="1899-12-30T00:42:13"/>
    <s v=""/>
    <x v="1"/>
  </r>
  <r>
    <s v="INC000002615262"/>
    <s v="VPN IP - MPLS"/>
    <x v="10"/>
    <s v="GESTION HD"/>
    <s v="CRISTOPHER MALDONADO ROMERO"/>
    <s v="frp_pcamay"/>
    <s v="3-Moderado/Limitado"/>
    <s v="3-Medio"/>
    <s v="Media"/>
    <s v="Requerimiento de Cliente"/>
    <s v="TELEFONICA GLOBAL TECHNOLOGY S.A.AGENCIA EN CHILE"/>
    <s v="HD/Solicitud Toma Fotografías Rack E7-E8 Tic 7 DC Apoquindo"/>
    <s v="14/02/2024 14:07:15"/>
    <s v="14/02/2024 14:12:36"/>
    <x v="0"/>
    <s v="CDP ANTIGUO 1"/>
    <s v="CDP ANTIGUO 2"/>
    <s v="14/02/2024 18:42:30"/>
    <s v="14/02/2024 23:50:00"/>
    <s v="PREVENTIVO: NO_x000a_CODIGO DE SERVICIO:_x000a_DIRECCION:_x000a_QUIEN REPORTA:Operador DataCenter Sites_x000a_CONTACTO EN TERRENO:Contacto Data Center Apoquindo: +56 2 22025776 / +56 9 81290517_x000a_PROBLEMA:_x000a_REQUERIMIENTO:Se solicita ayuda para crear ticket de requerimiento  para t"/>
    <s v="Se efectúa contacto con cliente: N/A_x000a__x000a_Teléfono de contacto: N/A_x000a__x000a_Acciones realizadas: Mano remotta realizada según indicaciones de cliente_x000a__x000a_Solución paliativa o definitiva: N/A_x000a__x000a_Acciones de Mejora, Recomendaciones: N/A_x000a__x000a_Causa Raíz: N/A"/>
    <d v="1899-12-30T04:28:14"/>
    <d v="1899-12-30T04:35:15"/>
    <d v="1899-12-30T00:07:01"/>
    <s v=""/>
    <x v="1"/>
  </r>
  <r>
    <s v="INC000002615285"/>
    <s v="VPN IP - MPLS"/>
    <x v="9"/>
    <s v="GESTION HD"/>
    <s v="NICOLAS A SAAVEDRA EGUILUZ"/>
    <s v="frp_pcamay"/>
    <s v="3-Moderado/Limitado"/>
    <s v="3-Medio"/>
    <s v="Media"/>
    <s v="Requerimiento de Cliente"/>
    <s v="COAGRA S A"/>
    <s v="HD/RV: SD: Código de responsable QC DEEK952991"/>
    <s v="14/02/2024 14:52:42"/>
    <s v="14/02/2024 14:54:59"/>
    <x v="0"/>
    <s v="CDP ANTIGUO 1"/>
    <s v="CDP ANTIGUO 2"/>
    <s v="14/02/2024 22:59:53"/>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a"/>
    <s v="La orden DEEK952991 fue importada exitosamente en PRD"/>
    <d v="1899-12-30T00:00:00"/>
    <d v="1899-12-30T08:07:11"/>
    <d v="1899-12-30T08:07:11"/>
    <s v=""/>
    <x v="1"/>
  </r>
  <r>
    <s v="INC000002615287"/>
    <s v="HOUSING"/>
    <x v="14"/>
    <s v="BELIEVE"/>
    <s v="SEBASTIAN A JARA VIDAL"/>
    <s v="frp_jolsso"/>
    <s v="3-Moderado/Limitado"/>
    <s v="3-Medio"/>
    <s v="Media"/>
    <s v="Requerimiento de Cliente"/>
    <s v="CEMENTOS BIO BIO S.A."/>
    <s v="GESTION DATACENTER/ ACCESOS /CEMENTOS BIO BIO S.A."/>
    <s v="14/02/2024 14:53:13"/>
    <s v="14/02/2024 14:54:35"/>
    <x v="0"/>
    <s v="COMUNICACIONES"/>
    <s v="VPN IP - MPLS"/>
    <s v="14/02/2024 16:58:48"/>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quot;Se solicita apoyo par"/>
    <m/>
    <d v="1899-12-30T02:00:52"/>
    <d v="1899-12-30T02:05:35"/>
    <d v="1899-12-30T00:04:43"/>
    <s v=""/>
    <x v="1"/>
  </r>
  <r>
    <s v="INC000002615299"/>
    <s v="HOUSING"/>
    <x v="13"/>
    <s v="BELIEVE"/>
    <s v="CRISTOPHER MALDONADO ROMERO"/>
    <s v="frp_xgambo"/>
    <s v="3-Moderado/Limitado"/>
    <s v="3-Medio"/>
    <s v="Media"/>
    <s v="Requerimiento de Cliente"/>
    <s v="BANCO SANTANDER CHILE"/>
    <s v="GESTION DATACENTER/ ACCESOS / BANCO SANTANDER CHILE"/>
    <s v="14/02/2024 15:31:23"/>
    <s v="14/02/2024 15:36:17"/>
    <x v="0"/>
    <s v="COMUNICACIONES"/>
    <s v="VPN IP - MPLS"/>
    <s v="14/02/2024 19:08:07"/>
    <s v="14/02/2024 23:50:00"/>
    <s v="EMPRESA: BANCO SANTANDER CHILE_x000a_CÓDIGO DE SERVICIO: _x000a_DIRECCIÓN:Av. Apoquindo #7071, Las Condes, Santiago_x000a_NOMBRE DE QUIEN REPORTA:Christian Tapia_x000a_TELÉFONO DE QUIEN REPORTA:  56981568202_x000a_NOMBRE DE CONTACTO EN TERRENO: _x000a_REQUERIMIENTO : Instalacion Equipo Ro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3:25:21"/>
    <d v="1899-12-30T03:36:44"/>
    <d v="1899-12-30T00:11:23"/>
    <s v=""/>
    <x v="1"/>
  </r>
  <r>
    <s v="INC000002615318"/>
    <s v="HOUSING"/>
    <x v="0"/>
    <s v="APQ ACCESOS"/>
    <s v="CARLOS F ARAYA RAMIREZ"/>
    <s v="tct_cararr"/>
    <s v="4-Menor/Localizado"/>
    <s v="4-Baja"/>
    <s v="Baja"/>
    <s v="Requerimiento de Cliente"/>
    <s v="TELEFONICA CYBERSECURITY TECH CHILE SPA"/>
    <s v="FACTIBILIDAD 81839"/>
    <s v="14/02/2024 12:01:26"/>
    <s v="14/02/2024 12:03:56"/>
    <x v="0"/>
    <s v="CDP ANTIGUO 1"/>
    <s v="CDP ANTIGUO 2"/>
    <s v="14/02/2024 12:59:54"/>
    <s v="14/02/2024 23:50:00"/>
    <m/>
    <s v="factibilidad enviada"/>
    <d v="1899-12-30T00:00:00"/>
    <d v="1899-12-30T00:58:28"/>
    <d v="1899-12-30T00:58:28"/>
    <s v=""/>
    <x v="1"/>
  </r>
  <r>
    <s v="INC000002615331"/>
    <s v="HOSTING VIRTUAL"/>
    <x v="6"/>
    <s v="SISTEMA OPERATIVO MICROSOFT"/>
    <s v="JAVIER CUEVAS"/>
    <s v="tct_jacuev"/>
    <s v="4-Menor/Localizado"/>
    <s v="4-Baja"/>
    <s v="Baja"/>
    <s v="Requerimiento de Cliente"/>
    <s v="TELEFONICA GLOBAL TECHNOLOGY S.A.AGENCIA EN CHILE"/>
    <s v="Solicitud lista de usuarios sin inicio de sesión"/>
    <s v="14/02/2024 12:39:20"/>
    <s v="14/02/2024 12:39:49"/>
    <x v="0"/>
    <s v="TI"/>
    <s v="SISTEMAS OPERATIVOS"/>
    <s v="14/02/2024 12:40:20"/>
    <s v="14/02/2024 23:50:00"/>
    <s v="Folio generado automáticamente para atender requerimiento del cliente. La solicitud fue realizada directamente al área resolutoria sin pasar por el flujo de mesa de ayuda"/>
    <s v="OK"/>
    <d v="1899-12-30T00:00:00"/>
    <d v="1899-12-30T00:01:00"/>
    <d v="1899-12-30T00:01:00"/>
    <s v=""/>
    <x v="1"/>
  </r>
  <r>
    <s v="INC000002615341"/>
    <s v="VPN IP - MPLS"/>
    <x v="6"/>
    <s v="GESTION HD"/>
    <s v="ALEJANDRO ACEVEDO VALENZUELA"/>
    <s v="frp_kefern"/>
    <s v="3-Moderado/Limitado"/>
    <s v="3-Medio"/>
    <s v="Media"/>
    <s v="Requerimiento de Cliente"/>
    <s v="EMPRESA NACIONAL DE CERTIFICACIONES"/>
    <s v="HD | Activar OS"/>
    <s v="14/02/2024 13:29:07"/>
    <s v="14/02/2024 13:31:12"/>
    <x v="0"/>
    <s v="CDP ANTIGUO 1"/>
    <s v="CDP ANTIGUO 2"/>
    <s v="19/02/2024 11:51:40"/>
    <s v="19/02/2024 23:50:00"/>
    <s v="PREVENTIVO: NO_x000a_CODIGO DE SERVICIO:_x000a_DIRECCION:_x000a_QUIEN REPORTA:Manuel Benítez Román (+56 9) 62975459_x000a_CONTACTO EN TERRENO:_x000a_PROBLEMA:_x000a_REQUERIMIENTO:_x000a__x000a_Estimados_x000a__x000a_Buenas tardes, favor su ayuda para activar el OS de los siguientes_x000a_servidores_x000a__x000a_VM: ECERT-ST6_x000a_IP: 1"/>
    <s v="corresponde a equipos nuevos los cuales yo no están en nuestro VDC.  No es viable técnica y comercialmente instalación de licencias. Se procede a cierre de ticket."/>
    <d v="1900-01-03T10:39:41"/>
    <d v="1900-01-03T22:22:33"/>
    <d v="1899-12-30T11:42:52"/>
    <s v=""/>
    <x v="1"/>
  </r>
  <r>
    <s v="INC000002615356"/>
    <s v="VPN IP - MPLS"/>
    <x v="2"/>
    <s v="GESTION HD"/>
    <s v="SEBASTIAN A JARA VIDAL"/>
    <s v="frp_kefern"/>
    <s v="3-Moderado/Limitado"/>
    <s v="3-Medio"/>
    <s v="Media"/>
    <s v="Requerimiento de Cliente"/>
    <s v="EMPRESA NACIONAL DE CERTIFICACIONES"/>
    <s v="HD | Entrega de Clon Ecert: Enero 2024"/>
    <s v="14/02/2024 14:21:37"/>
    <s v="14/02/2024 14:25:27"/>
    <x v="0"/>
    <s v="CDP ANTIGUO 1"/>
    <s v="CDP ANTIGUO 2"/>
    <s v="14/02/2024 15:34:48"/>
    <s v="14/02/2024 23:50:00"/>
    <s v="PREVENTIVO: NO_x000a_CODIGO DE SERVICIO:_x000a_DIRECCION:_x000a_QUIEN REPORTA:Rodrigo Vásquez Muñoz +56 97411 3060_x000a_CONTACTO EN TERRENO:_x000a_PROBLEMA:_x000a_REQUERIMIENTO:_x000a__x000a_Estimados,_x000a__x000a_Junto con saludar, adjunto planilla correspondiente a entrega de Clon_x000a_ECERT &amp;#8211; enero 2024, So"/>
    <m/>
    <d v="1899-12-30T01:00:38"/>
    <d v="1899-12-30T01:13:11"/>
    <d v="1899-12-30T00:12:33"/>
    <s v=""/>
    <x v="1"/>
  </r>
  <r>
    <s v="INC000002615548"/>
    <s v="HOSTING VIRTUAL"/>
    <x v="6"/>
    <s v="DUOC TICKET AUTOMATICO"/>
    <s v="ALEJANDRO ACEVEDO VALENZUELA"/>
    <s v="frp_lmosqu"/>
    <s v="4-Menor/Localizado"/>
    <s v="4-Baja"/>
    <s v="Baja"/>
    <s v="Requerimiento de Cliente"/>
    <s v="FUNDACION INSTITUTO PROFESIONAL DUOC UC"/>
    <s v="DUOC  | REQ |  RE: DUOC | Solicitud de ventana de reinicio servidor DC-ACDSNBDOWS2022"/>
    <s v="14/02/2024 16:59:36"/>
    <s v="14/02/2024 17:01:30"/>
    <x v="0"/>
    <s v="CDP ANTIGUO 1"/>
    <s v="CDP ANTIGUO 2"/>
    <s v="15/02/2024 6:58:07"/>
    <s v="1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Realizado reinicio Exitosamente."/>
    <d v="1899-12-30T05:26:24"/>
    <d v="1899-12-30T13:58:31"/>
    <d v="1899-12-30T08:32:07"/>
    <s v=""/>
    <x v="1"/>
  </r>
  <r>
    <s v="INC000002615554"/>
    <s v="HOUSING"/>
    <x v="14"/>
    <s v="BELIEVE"/>
    <s v="SEBASTIAN A JARA VIDAL"/>
    <s v="frp_xgambo"/>
    <s v="3-Moderado/Limitado"/>
    <s v="3-Medio"/>
    <s v="Media"/>
    <s v="Requerimiento de Cliente"/>
    <s v="ARTIKOS CHILE S A"/>
    <s v="GESTION DATACENTER/ ACCESOS / ARTIKOS CHILE S A"/>
    <s v="14/02/2024 17:12:09"/>
    <s v="14/02/2024 17:13:52"/>
    <x v="0"/>
    <s v="COMUNICACIONES"/>
    <s v="VPN IP - MPLS"/>
    <s v="14/02/2024 17:22:23"/>
    <s v="14/02/2024 23:50:00"/>
    <s v="EMPRESA: ARTIKOS CHILE S A_x000a_CÓDIGO DE SERVICIO: _x000a_DIRECCIÓN:Calle San Martin #50, Santiago Centro, Santiago_x000a_NOMBRE DE QUIEN REPORTA:Sebastian Poblete_x000a_TELÉFONO DE QUIEN REPORTA:  56992171974_x000a_NOMBRE DE CONTACTO EN TERRENO: _x000a_REQUERIMIENTO : Acceso para revisi"/>
    <m/>
    <d v="1899-12-30T00:04:59"/>
    <d v="1899-12-30T00:10:14"/>
    <d v="1899-12-30T00:05:15"/>
    <s v=""/>
    <x v="1"/>
  </r>
  <r>
    <s v="INC000002615560"/>
    <s v="HOUSING"/>
    <x v="8"/>
    <s v="BELIEVE"/>
    <s v="FERNEY D GARZON PEÑA"/>
    <s v="frp_xgambo"/>
    <s v="3-Moderado/Limitado"/>
    <s v="3-Medio"/>
    <s v="Media"/>
    <s v="Requerimiento de Cliente"/>
    <s v="TELEFONICA EMPRESAS DE CHILE SA"/>
    <s v="GESTION DATACENTER/ ACCESOS / dxc"/>
    <s v="14/02/2024 17:52:37"/>
    <s v="14/02/2024 17:53:42"/>
    <x v="0"/>
    <s v="COMUNICACIONES"/>
    <s v="VPN IP - MPLS"/>
    <s v="15/02/2024 9:43:25"/>
    <s v="15/02/2024 23:50:00"/>
    <s v="EMPRESA: dxc_x000a_CÓDIGO DE SERVICIO: _x000a_DIRECCIÓN:AV. Presidente Prieto #226, Paine, Santiago_x000a_NOMBRE DE QUIEN REPORTA:Ferney Garzon_x000a_TELÉFONO DE QUIEN REPORTA:  56 2 25774418_x000a_NOMBRE DE CONTACTO EN TERRENO: _x000a_REQUERIMIENTO : Cambio de disco Storeonce 5200 _x000a_EQUIPO"/>
    <m/>
    <d v="1899-12-30T15:37:59"/>
    <d v="1899-12-30T15:50:48"/>
    <d v="1899-12-30T00:12:49"/>
    <s v=""/>
    <x v="1"/>
  </r>
  <r>
    <s v="INC000002615569"/>
    <s v="VPN IP - MPLS"/>
    <x v="6"/>
    <s v="GESTION HD"/>
    <s v="RICARDO R GALLEGOS OYANEDER"/>
    <s v="frp_pcamay"/>
    <s v="3-Moderado/Limitado"/>
    <s v="3-Medio"/>
    <s v="Media"/>
    <s v="Requerimiento de Cliente"/>
    <s v="TELEFONICA GLOBAL TECHNOLOGY S.A.AGENCIA EN CHILE"/>
    <s v="HD/Reset cuentas gestor documental."/>
    <s v="14/02/2024 17:56:39"/>
    <s v="14/02/2024 17:57:47"/>
    <x v="0"/>
    <s v="CDP ANTIGUO 1"/>
    <s v="CDP ANTIGUO 2"/>
    <s v="15/02/2024 13:00:55"/>
    <s v="15/02/2024 23:50:00"/>
    <s v="PREVENTIVO: NO_x000a_CODIGO DE SERVICIO:_x000a_DIRECCION:_x000a_QUIEN REPORTA:Móvil: +56 9 65732414 Rene Villegas Carreño_x000a_CONTACTO EN TERRENO:_x000a_PROBLEMA:_x000a_REQUERIMIENTO:Estimados @Help Desk,_x000a_Junto con saludar, favor de su ayuda para la creación de folio y asignarlo a contro"/>
    <s v="Se resetean claves segun solicitud y envía a usuarios."/>
    <d v="1899-12-30T18:25:38"/>
    <d v="1899-12-30T19:04:16"/>
    <d v="1899-12-30T00:38:38"/>
    <s v=""/>
    <x v="1"/>
  </r>
  <r>
    <s v="INC000002615598"/>
    <s v="VPN IP - MPLS"/>
    <x v="3"/>
    <s v="BELIEVE"/>
    <s v="DEIBY Y SANTOYO MONTEROLA"/>
    <s v="frp_kaldor"/>
    <s v="3-Moderado/Limitado"/>
    <s v="3-Medio"/>
    <s v="Media"/>
    <s v="Requerimiento de Cliente"/>
    <s v="TELEFONICA GLOBAL TECHNOLOGY S.A.AGENCIA EN CHILE"/>
    <s v="HD / Revisión H30APQ"/>
    <s v="14/02/2024 20:39:21"/>
    <s v="14/02/2024 20:43:06"/>
    <x v="0"/>
    <s v="CDP ANTIGUO 1"/>
    <s v="CDP ANTIGUO 2"/>
    <s v="15/02/2024 11:46:09"/>
    <s v="15/02/2024 23:50:00"/>
    <s v="PREVENTIVO: NO_x000a_CODIGO DE SERVICIO:-_x000a_DIRECCION:-_x000a_QUIEN REPORTA: Deiby Yoel Santoyo Monterola / +56 9 9343 3681_x000a_CONTACTO EN TERRENO:-_x000a_PROBLEMA:-_x000a__x000a_REQUERIMIENTO:_x000a_Por favor su acostumbrado apoyo en generar ticket de requerimiento y asignar a mi bandeja TELEF"/>
    <s v="FASE RESOLUCIÓN Y RECUPERACIÓN_x000a__x000a_Se efectúa contacto con cliente:N/A_x000a__x000a_Teléfono de contacto:N/A_x000a__x000a_Acciones realizadas: Se realiza evacuación de las maquinas del resto de los clientes y se deja host aislado, se procede a abrir caso con vmware pero debido a q"/>
    <d v="1899-12-30T05:39:01"/>
    <d v="1899-12-30T15:06:48"/>
    <d v="1899-12-30T09:27:47"/>
    <s v=""/>
    <x v="1"/>
  </r>
  <r>
    <s v="INC000002615673"/>
    <s v="VPN IP - MPLS"/>
    <x v="5"/>
    <s v="BELIEVE"/>
    <s v="LUIS A VILLASMIL CASTILLO"/>
    <s v="frp_cnavar"/>
    <s v="3-Moderado/Limitado"/>
    <s v="3-Medio"/>
    <s v="Media"/>
    <s v="Requerimiento de Cliente"/>
    <s v="INSTITUTO PROFESIONAL DE CHILE SA"/>
    <s v="GAMA/ Requerimiento Acceso VPN Servidores VDC CEPECH."/>
    <s v="14/02/2024 16:51:35"/>
    <s v="14/02/2024 16:54:14"/>
    <x v="0"/>
    <s v="CDP ANTIGUO 1"/>
    <s v="CDP ANTIGUO 2"/>
    <s v="15/02/2024 10:57:59"/>
    <s v="15/02/2024 23:50:00"/>
    <s v="PREVENTIVO: NO_x000a_CODIGO DE SERVICIO:  CEPECH _x000a_DIRECCION:_x000a_QUIEN REPORTA: Juan Carlos Dupuy_x000a_CONTACTO EN TERRENO:_x000a_PROBLEMA:_x000a_REQUERIMIENTO:_x000a__x000a_Estimados_x000a__x000a_Buenas tardes, junto con saludar, solicito agregar acceso VPN hacia el VDC  de CEPECH (Fortinet) a Cristian"/>
    <m/>
    <d v="1899-12-30T05:57:06"/>
    <d v="1899-12-30T18:06:24"/>
    <d v="1899-12-30T12:09:18"/>
    <s v=""/>
    <x v="1"/>
  </r>
  <r>
    <s v="INC000002615735"/>
    <s v="HOUSING"/>
    <x v="13"/>
    <s v="BELIEVE"/>
    <s v="CRISTOPHER MALDONADO ROMERO"/>
    <s v="frp_jcarri"/>
    <s v="3-Moderado/Limitado"/>
    <s v="3-Medio"/>
    <s v="Media"/>
    <s v="Requerimiento de Cliente"/>
    <s v="TELEFONICA EMPRESAS DE CHILE SA"/>
    <s v="GESTION DATACENTER/ ACCESOS /TELEFONICA EMPRESAS DE CHILE SA"/>
    <s v="14/02/2024 16:36:51"/>
    <s v="14/02/2024 16:38:34"/>
    <x v="0"/>
    <s v="COMUNICACIONES"/>
    <s v="VPN IP - MPLS"/>
    <s v="14/02/2024 17:00:48"/>
    <s v="14/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7:50"/>
    <d v="1899-12-30T00:23:57"/>
    <d v="1899-12-30T00:06:07"/>
    <s v=""/>
    <x v="1"/>
  </r>
  <r>
    <s v="INC000002615790"/>
    <s v="HOUSING"/>
    <x v="8"/>
    <s v="BELIEVE"/>
    <s v="FERNEY D GARZON PEÑA"/>
    <s v="frp_jcarri"/>
    <s v="3-Moderado/Limitado"/>
    <s v="3-Medio"/>
    <s v="Media"/>
    <s v="Requerimiento de Cliente"/>
    <s v="TELEFONICA EMPRESAS DE CHILE SA"/>
    <s v="GESTION DATACENTER/ ACCESOS /DXC"/>
    <s v="14/02/2024 18:09:11"/>
    <s v="14/02/2024 18:11:09"/>
    <x v="0"/>
    <s v="COMUNICACIONES"/>
    <s v="VPN IP - MPLS"/>
    <s v="15/02/2024 9:43:51"/>
    <s v="15/02/2024 23:50:00"/>
    <s v="EMPRESA:DXC_x000a_CÓDIGO DE SERVICIO: _x000a_DIRECCIÓN:AV. Presidente Prieto #226, Paine, Santiago_x000a_NOMBRE DE QUIEN REPORTA:Ferney Garzon_x000a_TELÉFONO DE QUIEN REPORTA:56 2 25774418_x000a_NOMBRE DE CONTACTO EN TERRENO: _x000a_REQUERIMIENTO:Reinicio por consola de equipo ASR 920, deb"/>
    <m/>
    <d v="1899-12-30T05:55:33"/>
    <d v="1899-12-30T15:34:40"/>
    <d v="1899-12-30T09:39:07"/>
    <s v=""/>
    <x v="1"/>
  </r>
  <r>
    <s v="INC000002615796"/>
    <s v="HOUSING"/>
    <x v="8"/>
    <s v="BELIEVE"/>
    <s v="JAIRO A SALINAS GARAY"/>
    <s v="frp_jcarri"/>
    <s v="3-Moderado/Limitado"/>
    <s v="3-Medio"/>
    <s v="Media"/>
    <s v="Requerimiento de Cliente"/>
    <s v="TELEFONICA EMPRESAS DE CHILE SA"/>
    <s v="GESTION DATACENTER/ ACCESOS /TELEFONICA EMPRESAS DE CHILE SA"/>
    <s v="14/02/2024 18:44:45"/>
    <s v="14/02/2024 18:46:24"/>
    <x v="0"/>
    <s v="COMUNICACIONES"/>
    <s v="VPN IP - MPLS"/>
    <s v="15/02/2024 0:37:11"/>
    <s v="15/02/2024 23:50:00"/>
    <s v="EMPRESA: TELEFONICA EMPRESAS DE CHILE SA_x000a_CÓDIGO DE SERVICIO: _x000a_DIRECCIÓN:AV. Presidente Prieto #226, Paine, Santiago_x000a_NOMBRE DE QUIEN REPORTA:Ramón Garcés_x000a_TELÉFONO DE QUIEN REPORTA:56992239270_x000a_NOMBRE DE CONTACTO EN TERRENO: _x000a_REQUERIMIENTO:&quot; identify server"/>
    <s v="ACCESO RECHAZADO   _x000a_Personal y empresa consignados no se encuentran acreditados para el ingreso."/>
    <d v="1899-12-30T05:45:01"/>
    <d v="1899-12-30T05:52:26"/>
    <d v="1899-12-30T00:07:25"/>
    <s v=""/>
    <x v="1"/>
  </r>
  <r>
    <s v="INC000002615802"/>
    <s v="RED INTERNA"/>
    <x v="10"/>
    <s v="APQ ACCESOS"/>
    <s v="DANIEL A MUÑOZ BUSTOS"/>
    <s v="tct_cmaldo"/>
    <s v="3-Moderado/Limitado"/>
    <s v="3-Medio"/>
    <s v="Media"/>
    <s v="Requerimiento de Red"/>
    <s v="TELEFONICA EMPRESAS DE CHILE SA"/>
    <s v="DC Apoquindo SIN AGUA"/>
    <s v="14/02/2024 19:17:33"/>
    <s v="14/02/2024 19:30:47"/>
    <x v="0"/>
    <s v="CDP ANTIGUO 1"/>
    <s v="CDP ANTIGUO 2"/>
    <s v="14/02/2024 21:57:39"/>
    <s v="14/02/2024 23:50:00"/>
    <s v="Se detecta a las 16:45 que el agua esta cortada en gran parte de las dependencias del DC"/>
    <s v="se restablece agua en DC APOQUINDO"/>
    <d v="1899-12-30T00:00:00"/>
    <d v="1899-12-30T00:00:00"/>
    <d v="1899-12-30T00:00:00"/>
    <s v=""/>
    <x v="0"/>
  </r>
  <r>
    <s v="INC000002615810"/>
    <s v="HOUSING"/>
    <x v="8"/>
    <s v="BELIEVE"/>
    <s v="FERNEY D GARZON PEÑA"/>
    <s v="frp_jolsso"/>
    <s v="3-Moderado/Limitado"/>
    <s v="3-Medio"/>
    <s v="Media"/>
    <s v="Requerimiento de Cliente"/>
    <s v="TELEFONICA EMPRESAS DE CHILE SA"/>
    <s v="GESTION DATACENTER/ ACCESOS /TELEFONICA EMPRESAS DE CHILE SA"/>
    <s v="14/02/2024 16:21:07"/>
    <s v="14/02/2024 16:22:40"/>
    <x v="0"/>
    <s v="COMUNICACIONES"/>
    <s v="VPN IP - MPLS"/>
    <s v="14/02/2024 17:25:55"/>
    <s v="14/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_x000a_EQUIPOS E"/>
    <m/>
    <d v="1899-12-30T00:00:00"/>
    <d v="1899-12-30T01:04:48"/>
    <d v="1899-12-30T01:04:48"/>
    <s v=""/>
    <x v="1"/>
  </r>
  <r>
    <s v="INC000002615832"/>
    <s v="HOSTING VIRTUAL"/>
    <x v="6"/>
    <s v="SISTEMA OPERATIVO MICROSOFT"/>
    <s v="JAVIER CUEVAS"/>
    <s v="tct_jacuev"/>
    <s v="4-Menor/Localizado"/>
    <s v="4-Baja"/>
    <s v="Baja"/>
    <s v="Requerimiento de Cliente"/>
    <s v="TELEFONICA GLOBAL TECHNOLOGY S.A.AGENCIA EN CHILE"/>
    <s v="] Publicada PoC del fallo de seguridad en Bluetooth"/>
    <s v="14/02/2024 16:39:00"/>
    <s v="14/02/2024 16:50:30"/>
    <x v="0"/>
    <s v="TI"/>
    <s v="SISTEMAS OPERATIVOS"/>
    <s v="14/02/2024 16:54:30"/>
    <s v="14/02/2024 23:50:00"/>
    <s v="Folio generado automáticamente para atender requerimiento del cliente. La solicitud fue realizada directamente al área resolutoria sin pasar por el flujo de mesa de ayuda"/>
    <s v="ok"/>
    <d v="1899-12-30T00:00:00"/>
    <d v="1899-12-30T00:15:30"/>
    <d v="1899-12-30T00:15:30"/>
    <s v=""/>
    <x v="1"/>
  </r>
  <r>
    <s v="INC000002615846"/>
    <s v="HOSTING VIRTUAL"/>
    <x v="6"/>
    <s v="SISTEMA OPERATIVO MICROSOFT"/>
    <s v="JAVIER CUEVAS"/>
    <s v="tct_jacuev"/>
    <s v="4-Menor/Localizado"/>
    <s v="4-Baja"/>
    <s v="Baja"/>
    <s v="Requerimiento de Cliente"/>
    <s v="TELEFONICA GLOBAL TECHNOLOGY S.A.AGENCIA EN CHILE"/>
    <s v="Oracle linux empresas."/>
    <s v="14/02/2024 16:50:39"/>
    <s v="14/02/2024 16:51:27"/>
    <x v="0"/>
    <s v="TI"/>
    <s v="SISTEMAS OPERATIVOS"/>
    <s v="14/02/2024 16:54:14"/>
    <s v="14/02/2024 23:50:00"/>
    <s v="Folio generado automáticamente para atender requerimiento del cliente. La solicitud fue realizada directamente al área resolutoria sin pasar por el flujo de mesa de ayuda"/>
    <s v="ok"/>
    <d v="1899-12-30T00:00:00"/>
    <d v="1899-12-30T00:03:35"/>
    <d v="1899-12-30T00:03:35"/>
    <s v=""/>
    <x v="1"/>
  </r>
  <r>
    <s v="INC000002615925"/>
    <s v="CORREO"/>
    <x v="1"/>
    <s v="O365"/>
    <s v="JAVIERA A UMAÑA YEVENES"/>
    <s v="tct_jumana"/>
    <s v="4-Menor/Localizado"/>
    <s v="4-Baja"/>
    <s v="Baja"/>
    <s v="Requerimiento de Cliente"/>
    <s v="TELEFONICA GLOBAL TECHNOLOGY S.A.AGENCIA EN CHILE"/>
    <s v="Reporte correos 09-02-2024 dominio tic.cl"/>
    <s v="14/02/2024 17:19:46"/>
    <s v="14/02/2024 17:20:54"/>
    <x v="0"/>
    <s v="TI"/>
    <s v="APLICATIVOS"/>
    <s v="21/02/2024 17:43:21"/>
    <s v="21/02/2024 23:50:00"/>
    <m/>
    <m/>
    <d v="1900-01-04T01:52:57"/>
    <d v="1900-01-06T00:23:35"/>
    <d v="1899-12-31T22:30:38"/>
    <s v=""/>
    <x v="1"/>
  </r>
  <r>
    <s v="INC000002615936"/>
    <s v="HOSTING VIRTUAL"/>
    <x v="1"/>
    <s v="DUOC TICKET PENDIENTES"/>
    <s v="JAVIERA A UMAÑA YEVENES"/>
    <s v="frp_disilv"/>
    <s v="3-Moderado/Limitado"/>
    <s v="4-Baja"/>
    <s v="Baja"/>
    <s v="Requerimiento de Cliente"/>
    <s v="FUNDACION INSTITUTO PROFESIONAL DUOC UC"/>
    <s v="REQ | DUOC | DESCARGA DE BHE DESDE CASILLA PKRAMM A SAPVIM"/>
    <s v="14/02/2024 18:00:24"/>
    <s v="14/02/2024 18:01:33"/>
    <x v="0"/>
    <s v="CDP ANTIGUO 1"/>
    <s v="CDP ANTIGUO 2"/>
    <s v="21/02/2024 15:43:09"/>
    <s v="21/02/2024 23:50:00"/>
    <s v="Enviado el: miércoles, 14 de febrero de 2024 17:46_x000a_Para: Mesa TI &lt;mesa.ti@movistar.cl&gt;_x000a_CC: Victor Sepulveda G &lt;victor.sepulvedag@telefonica.com&gt;_x000a_Asunto: DESCARGA DE BHE DESDE CASILLA PKRAMM A SAPVIM_x000a__x000a_Estimados,_x000a__x000a_Solicito nuevamente su apoyo, ya que al ig"/>
    <m/>
    <d v="1900-01-05T10:42:03"/>
    <d v="1900-01-05T21:42:45"/>
    <d v="1899-12-30T11:00:42"/>
    <s v=""/>
    <x v="1"/>
  </r>
  <r>
    <s v="INC000002615952"/>
    <s v="HOUSING"/>
    <x v="11"/>
    <s v="APQ ACCESOS"/>
    <s v="JAIRO A SALINAS GARAY"/>
    <s v="tct_jsalin"/>
    <s v="3-Moderado/Limitado"/>
    <s v="3-Medio"/>
    <s v="Media"/>
    <s v="Requerimiento de Cliente"/>
    <s v="TELEFONICA EMPRESAS DE CHILE SA"/>
    <s v="RONDA Y REVISION DE SALAS TECNICAS"/>
    <s v="14/02/2024 19:42:39"/>
    <s v="14/02/2024 19:44:16"/>
    <x v="0"/>
    <s v="CDP ANTIGUO 1"/>
    <s v="CDP ANTIGUO 2"/>
    <s v="14/02/2024 19:44:16"/>
    <s v="14/02/2024 23:50:00"/>
    <s v="RONDA Y REVISION DE SALAS TECNICAS"/>
    <s v="RONDA REALIZADA."/>
    <d v="1899-12-30T00:00:00"/>
    <d v="1899-12-30T00:01:37"/>
    <d v="1899-12-30T00:01:37"/>
    <s v=""/>
    <x v="1"/>
  </r>
  <r>
    <s v="INC000002615954"/>
    <s v="HOUSING"/>
    <x v="11"/>
    <s v="APQ ACCESOS"/>
    <s v="JAIRO A SALINAS GARAY"/>
    <s v="tct_jsalin"/>
    <s v="3-Moderado/Limitado"/>
    <s v="3-Medio"/>
    <s v="Media"/>
    <s v="Requerimiento de Cliente"/>
    <s v="TELEFONICA EMPRESAS DE CHILE SA"/>
    <s v="TOMA DE ALARMAS DE CLIENTE"/>
    <s v="14/02/2024 19:45:25"/>
    <s v="14/02/2024 19:46:37"/>
    <x v="0"/>
    <s v="CDP ANTIGUO 1"/>
    <s v="CDP ANTIGUO 2"/>
    <s v="14/02/2024 19:46:37"/>
    <s v="14/02/2024 23:50:00"/>
    <s v="TOMA DE ALARMAS DE CLIENTE"/>
    <s v="TOMA DE ALARMAS REALIZADA."/>
    <d v="1899-12-30T00:00:00"/>
    <d v="1899-12-30T00:01:12"/>
    <d v="1899-12-30T00:01:12"/>
    <s v=""/>
    <x v="1"/>
  </r>
  <r>
    <s v="INC000002615967"/>
    <s v="VPN IP - MPLS"/>
    <x v="9"/>
    <s v="GESTION HD"/>
    <s v="NICOLAS A SAAVEDRA EGUILUZ"/>
    <s v="frp_jesanc"/>
    <s v="4-Menor/Localizado"/>
    <s v="4-Baja"/>
    <s v="Baja"/>
    <s v="Requerimiento de Cliente"/>
    <s v="NUTRISCO CHILE SA"/>
    <s v="REQ / RV: OT a transportar PRD // 14 de Febrero // 23 horas"/>
    <s v="14/02/2024 23:06:46"/>
    <s v="14/02/2024 23:08:36"/>
    <x v="0"/>
    <s v="CDP ANTIGUO 1"/>
    <s v="CDP ANTIGUO 2"/>
    <s v="15/02/2024 7:37:43"/>
    <s v="15/02/2024 23:50:00"/>
    <s v="PREVENTIVO: si_x000a__x000a_CODIGO DE SERVICIO:_x000a__x000a_DIRECCION:      _x000a__x000a_CIUDAD:             _x000a__x000a_COMUNA:_x000a__x000a_NOMBRE QUIEN REPORTA : Nicolás Saavedra Eguiluz_x000a__x000a_TELEFONO QUIEN REPORTA: +56 9 6187 5469_x000a__x000a_NOMBRE CONTACTO EN TERRENO:        _x000a__x000a_TELEFONO 1 CONTACTO EN TERRENO:_x000a__x000a_TELEFONO"/>
    <s v="La orden OEDK925311 fue importada exitosamente en PRD"/>
    <d v="1899-12-30T02:35:49"/>
    <d v="1899-12-30T08:30:57"/>
    <d v="1899-12-30T05:55:08"/>
    <s v=""/>
    <x v="1"/>
  </r>
  <r>
    <s v="INC000002616054"/>
    <s v="HOUSING"/>
    <x v="13"/>
    <s v="BELIEVE"/>
    <s v="CRISTOPHER MALDONADO ROMERO"/>
    <s v="frp_jolsso"/>
    <s v="3-Moderado/Limitado"/>
    <s v="3-Medio"/>
    <s v="Media"/>
    <s v="Requerimiento de Cliente"/>
    <s v="CAJA DE COMPENSACION DE ASIGNACION FAMILIAR LOS HEROES"/>
    <s v="GESTION DATACENTER/ ACCESOS /CAJA DE COMPENSACION DE ASIGNACION FAMILIAR LOS HEROES"/>
    <s v="14/02/2024 18:12:20"/>
    <s v="14/02/2024 18:14:04"/>
    <x v="0"/>
    <s v="COMUNICACIONES"/>
    <s v="VPN IP - MPLS"/>
    <s v="14/02/2024 19:02:19"/>
    <s v="14/02/2024 23:50:00"/>
    <s v="EMPRESA:CAJA DE COMPENSACION DE ASIGNACION FAMILIAR LOS HEROES_x000a_CÓDIGO DE SERVICIO: _x000a_DIRECCIÓN: Av. Apoquindo #7071, Las Condes, Santiago_x000a_NOMBRE DE QUIEN REPORTA: José Monteverde_x000a_TELÉFONO DE QUIEN REPORTA: 569 9236 7859_x000a_NOMBRE DE CONTACTO EN TERRENO: _x000a_REQ"/>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38:34"/>
    <d v="1899-12-30T00:49:59"/>
    <d v="1899-12-30T00:11:25"/>
    <s v=""/>
    <x v="1"/>
  </r>
  <r>
    <s v="INC000002616060"/>
    <s v="HOUSING"/>
    <x v="14"/>
    <s v="BELIEVE"/>
    <s v="SEBASTIAN A JARA VIDAL"/>
    <s v="frp_jolsso"/>
    <s v="3-Moderado/Limitado"/>
    <s v="3-Medio"/>
    <s v="Media"/>
    <s v="Requerimiento de Cliente"/>
    <s v="CEMENTOS BIO BIO S.A."/>
    <s v="GESTION DATACENTER/ ACCESOS /CEMENTOS BIO BIO S.A."/>
    <s v="14/02/2024 18:24:43"/>
    <s v="14/02/2024 18:30:23"/>
    <x v="0"/>
    <s v="CDP ANTIGUO 1"/>
    <s v="CDP ANTIGUO 2"/>
    <s v="14/02/2024 20:03:30"/>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Movimiento de cruzadas"/>
    <s v="ACCESOS AUTORIZADOS"/>
    <d v="1899-12-30T01:30:29"/>
    <d v="1899-12-30T01:38:47"/>
    <d v="1899-12-30T00:08:18"/>
    <s v=""/>
    <x v="1"/>
  </r>
  <r>
    <s v="INC000002616093"/>
    <s v="HOUSING"/>
    <x v="14"/>
    <s v="BELIEVE"/>
    <s v="SEBASTIAN A JARA VIDAL"/>
    <s v="frp_jolsso"/>
    <s v="3-Moderado/Limitado"/>
    <s v="3-Medio"/>
    <s v="Media"/>
    <s v="Requerimiento de Cliente"/>
    <s v="CAJA DE COMPENSACION DE ASIGNACION FAMILIAR LOS HEROES"/>
    <s v="GESTION DATACENTER/ ACCESOS /CAJA DE COMPENSACION DE ASIGNACION FAMILIAR LOS HEROES"/>
    <s v="14/02/2024 18:43:53"/>
    <s v="14/02/2024 18:45:18"/>
    <x v="0"/>
    <s v="CDP ANTIGUO 1"/>
    <s v="CDP ANTIGUO 2"/>
    <s v="14/02/2024 20:00:45"/>
    <s v="14/02/2024 23:50:00"/>
    <s v="EMPRESA:CAJA DE COMPENSACION DE ASIGNACION FAMILIAR LOS HEROES_x000a_CÓDIGO DE SERVICIO: _x000a_DIRECCIÓN: Calle San Martin #50, Santiago Centro, Santiago_x000a_NOMBRE DE QUIEN REPORTA: Jose Monteverde_x000a_TELÉFONO DE QUIEN REPORTA: 56992367859_x000a_NOMBRE DE CONTACTO EN TERRENO:"/>
    <s v="ACCESOS RECHAZADOS"/>
    <d v="1899-12-30T01:12:36"/>
    <d v="1899-12-30T01:16:52"/>
    <d v="1899-12-30T00:04:16"/>
    <s v=""/>
    <x v="1"/>
  </r>
  <r>
    <s v="INC000002616106"/>
    <s v="HOUSING"/>
    <x v="8"/>
    <s v="BELIEVE"/>
    <s v="JAIRO A SALINAS GARAY"/>
    <s v="frp_jolsso"/>
    <s v="3-Moderado/Limitado"/>
    <s v="3-Medio"/>
    <s v="Media"/>
    <s v="Requerimiento de Cliente"/>
    <s v="TELEFONICA EMPRESAS DE CHILE SA"/>
    <s v="GESTION DATACENTER/ ACCESOS /TELEFONICA EMPRESAS DE CHILE SA"/>
    <s v="14/02/2024 19:20:49"/>
    <s v="14/02/2024 19:22:26"/>
    <x v="0"/>
    <s v="COMUNICACIONES"/>
    <s v="VPN IP - MPLS"/>
    <s v="14/02/2024 19:30:09"/>
    <s v="14/02/2024 23:50:00"/>
    <s v="EMPRESA:TELEFONICA EMPRESAS DE CHILE SA_x000a_CÓDIGO DE SERVICIO: _x000a_DIRECCIÓN: AV. Presidente Prieto #226, Paine, Santiago_x000a_NOMBRE DE QUIEN REPORTA:Esteban Garrido _x000a_TELÉFONO DE QUIEN REPORTA: 987685102_x000a_NOMBRE DE CONTACTO EN TERRENO: _x000a_REQUERIMIENTO: Reemplazo de"/>
    <s v="ACCESOS AUTORIZADOS."/>
    <d v="1899-12-30T00:00:00"/>
    <d v="1899-12-30T00:09:20"/>
    <d v="1899-12-30T00:09:20"/>
    <s v=""/>
    <x v="1"/>
  </r>
  <r>
    <s v="INC000002616111"/>
    <s v="HOUSING"/>
    <x v="8"/>
    <s v="BELIEVE"/>
    <s v="JAIRO A SALINAS GARAY"/>
    <s v="frp_jolsso"/>
    <s v="3-Moderado/Limitado"/>
    <s v="3-Medio"/>
    <s v="Media"/>
    <s v="Requerimiento de Cliente"/>
    <s v="TELEFONICA EMPRESAS DE CHILE SA"/>
    <s v="GESTION DATACENTER/ ACCESOS /TELEFONICA EMPRESAS DE CHILE SA"/>
    <s v="14/02/2024 19:29:41"/>
    <s v="14/02/2024 19:31:01"/>
    <x v="0"/>
    <s v="COMUNICACIONES"/>
    <s v="VPN IP - MPLS"/>
    <s v="15/02/2024 0:07:08"/>
    <s v="15/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_x000a_&quot;1.- Identific"/>
    <s v="RECHAZADO FALTA RFC"/>
    <d v="1899-12-30T04:33:22"/>
    <d v="1899-12-30T04:37:27"/>
    <d v="1899-12-30T00:04:05"/>
    <s v=""/>
    <x v="1"/>
  </r>
  <r>
    <s v="INC000002616161"/>
    <s v="HOUSING"/>
    <x v="14"/>
    <s v="BELIEVE"/>
    <s v="PATRICIO A CASTILLO GONZALEZ"/>
    <s v="frp_jolsso"/>
    <s v="3-Moderado/Limitado"/>
    <s v="3-Medio"/>
    <s v="Media"/>
    <s v="Requerimiento de Cliente"/>
    <s v="CAJA DE COMPENSACION DE ASIGNACION FAMILIAR LOS HEROES"/>
    <s v="GESTION DATACENTER/ ACCESOS /CAJA DE COMPENSACION DE ASIGNACION FAMILIAR LOS HEROES"/>
    <s v="14/02/2024 20:34:12"/>
    <s v="14/02/2024 20:35:47"/>
    <x v="0"/>
    <s v="CDP ANTIGUO 1"/>
    <s v="CDP ANTIGUO 2"/>
    <s v="14/02/2024 21:33:39"/>
    <s v="14/02/2024 23:50:00"/>
    <s v="EMPRESA:CAJA DE COMPENSACION DE ASIGNACION FAMILIAR LOS HEROES_x000a_CÓDIGO DE SERVICIO: _x000a_DIRECCIÓN:Calle San Martin #50, Santiago Centro, Santiago_x000a_NOMBRE DE QUIEN REPORTA:Jose Monteverde_x000a_TELÉFONO DE QUIEN REPORTA: 56992367859_x000a_NOMBRE DE CONTACTO EN TERRENO: _x000a_R"/>
    <s v="ACCESOS AUTORIZADOS"/>
    <d v="1899-12-30T00:49:12"/>
    <d v="1899-12-30T00:59:27"/>
    <d v="1899-12-30T00:10:15"/>
    <s v=""/>
    <x v="1"/>
  </r>
  <r>
    <s v="INC000002616236"/>
    <s v="SAP"/>
    <x v="9"/>
    <s v="CLOUD SAP HANA"/>
    <s v="NICOLAS A SAAVEDRA EGUILUZ"/>
    <s v="tct_nsaave"/>
    <s v="4-Menor/Localizado"/>
    <s v="4-Baja"/>
    <s v="Baja"/>
    <s v="Requerimiento de Cliente"/>
    <s v="TELEFONICA EMPRESAS DE CHILE SA"/>
    <s v="Checklist Diario Clientes 15.02.24"/>
    <s v="15/02/2024 7:38:16"/>
    <s v="15/02/2024 7:40:01"/>
    <x v="0"/>
    <s v="Service"/>
    <s v="Internal"/>
    <s v="15/02/2024 7:40:27"/>
    <s v="15/02/2024 23:50:00"/>
    <s v="Se realiza Checklist Diario de los clientes; _x000a_HDC_x000a_NUTRISCO_x000a_FRUSAN"/>
    <s v="Se realiza Checklist Diario de los clientes; _x000a_HDC_x000a_NUTRISCO_x000a_FRUSAN"/>
    <d v="1899-12-30T00:00:00"/>
    <d v="1899-12-30T00:02:11"/>
    <d v="1899-12-30T00:02:11"/>
    <s v=""/>
    <x v="1"/>
  </r>
  <r>
    <s v="INC000002616260"/>
    <s v="VPN IP - MPLS"/>
    <x v="15"/>
    <s v="ADMINISTRADORES RESIDENTES"/>
    <s v="MOISES E MONTERO RAMOS"/>
    <s v="frp_joflor"/>
    <s v="3-Moderado/Limitado"/>
    <s v="3-Medio"/>
    <s v="Media"/>
    <s v="Requerimiento de Cliente"/>
    <s v="INSTITUTO PROFESIONAL DE CHILE SA"/>
    <s v="GAMA | Requerimiento Restauración Replicas Servidores IPCHILE"/>
    <s v="15/02/2024 10:10:22"/>
    <s v="15/02/2024 10:17:16"/>
    <x v="0"/>
    <s v="CDP ANTIGUO 1"/>
    <s v="CDP ANTIGUO 2"/>
    <s v="15/02/2024 18:42:08"/>
    <s v="15/02/2024 23:50:00"/>
    <s v="PREVENTIVO: NO_x000a_CODIGO DE SERVICIO: SERVIDORES _x000a_DIRECCION: - _x000a_QUIEN REPORTA: Juan Carlos Dupuy |  +56 979778332_x000a_CONTACTO EN TERRENO: Juan Carlos Dupuy |  +56 979778332_x000a_PROBLEMA:_x000a_REQUERIMIENTO:_x000a__x000a_Buenos días, junto con saludar, solicito ejecutar la restaura"/>
    <s v="Se efectúa contacto con cliente:  N/A_x000a_Teléfono de contacto: N/A_x000a_Acciones realizadas: Se realiza los test failover indicados y quedan validados por el cliente._x000a_Solución paliativa o definitiva: definitiva_x000a_Acciones de Mejora, Recomendaciones:  N/A_x000a_Causa Raí"/>
    <d v="1899-12-30T01:52:41"/>
    <d v="1899-12-30T08:31:46"/>
    <d v="1899-12-30T06:39:05"/>
    <s v=""/>
    <x v="1"/>
  </r>
  <r>
    <s v="INC000002616276"/>
    <s v="HOUSING"/>
    <x v="14"/>
    <s v="BELIEVE"/>
    <s v="FRANCISCO J FELIU ABARCA"/>
    <s v="frp_dvilca"/>
    <s v="3-Moderado/Limitado"/>
    <s v="3-Medio"/>
    <s v="Media"/>
    <s v="Requerimiento de Cliente"/>
    <s v="MASISA S.A. 1"/>
    <s v="GESTION DATACENTER/ ACCESOS /MASISA S.A. 1"/>
    <s v="15/02/2024 10:26:51"/>
    <s v="15/02/2024 10:32:44"/>
    <x v="0"/>
    <s v="COMUNICACIONES"/>
    <s v="OTROS ENLACES"/>
    <s v="15/02/2024 10:43:42"/>
    <s v="15/02/2024 23:50:00"/>
    <s v="EMPRESA:MASISA S.A. 1_x000a_CÓDIGO DE SERVICIO: _x000a_DIRECCIÓN:Calle San Martin #50, Santiago Centro, Santiago_x000a_NOMBRE DE QUIEN REPORTA:Claudina Tardon_x000a_TELÉFONO DE QUIEN REPORTA:56 9 57503585_x000a_NOMBRE DE CONTACTO EN TERRENO: _x000a_PROBLEMA:_x000a_REVISION DE CPE ENTEL, SALA 1 R"/>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9:35"/>
    <d v="1899-12-30T00:16:51"/>
    <d v="1899-12-30T00:07:16"/>
    <s v=""/>
    <x v="1"/>
  </r>
  <r>
    <s v="INC000002616290"/>
    <s v="HOSTING VIRTUAL"/>
    <x v="6"/>
    <s v="SISTEMA OPERATIVO MICROSOFT"/>
    <s v="JAVIER CUEVAS"/>
    <s v="tct_jacuev"/>
    <s v="4-Menor/Localizado"/>
    <s v="4-Baja"/>
    <s v="Baja"/>
    <s v="Requerimiento de Cliente"/>
    <s v="TELEFONICA GLOBAL TECHNOLOGY S.A.AGENCIA EN CHILE"/>
    <s v="GRANDE - LOTERIA DE CONCEPCION CHI-004134205-1 // CC-CHI-0000143403"/>
    <s v="15/02/2024 10:44:19"/>
    <s v="15/02/2024 10:45:52"/>
    <x v="0"/>
    <s v="TI"/>
    <s v="SISTEMAS OPERATIVOS"/>
    <s v="15/02/2024 11:08:45"/>
    <s v="15/02/2024 23:50:00"/>
    <s v="Folio generado automáticamente para atender requerimiento del cliente. La solicitud fue realizada directamente al área resolutoria sin pasar por el flujo de mesa de ayuda"/>
    <s v="OK"/>
    <d v="1899-12-30T00:00:00"/>
    <d v="1899-12-30T00:24:26"/>
    <d v="1899-12-30T00:24:26"/>
    <s v=""/>
    <x v="1"/>
  </r>
  <r>
    <s v="INC000002616293"/>
    <s v="HOSTING VIRTUAL"/>
    <x v="6"/>
    <s v="SISTEMA OPERATIVO MICROSOFT"/>
    <s v="JAVIER CUEVAS"/>
    <s v="tct_jacuev"/>
    <s v="4-Menor/Localizado"/>
    <s v="4-Baja"/>
    <s v="Baja"/>
    <s v="Requerimiento de Cliente"/>
    <s v="TELEFONICA GLOBAL TECHNOLOGY S.A.AGENCIA EN CHILE"/>
    <s v="RV: Cliente PACIFICBLU SPA CHI-004158236-1;CC-CHI-0000149948"/>
    <s v="15/02/2024 11:06:19"/>
    <s v="15/02/2024 11:06:59"/>
    <x v="0"/>
    <s v="TI"/>
    <s v="SISTEMAS OPERATIVOS"/>
    <s v="15/02/2024 11:08:02"/>
    <s v="15/02/2024 23:50:00"/>
    <s v="Folio generado automáticamente para atender requerimiento del cliente. La solicitud fue realizada directamente al área resolutoria sin pasar por el flujo de mesa de ayuda"/>
    <s v="OK"/>
    <d v="1899-12-30T00:00:00"/>
    <d v="1899-12-30T00:01:43"/>
    <d v="1899-12-30T00:01:43"/>
    <s v=""/>
    <x v="1"/>
  </r>
  <r>
    <s v="INC000002616587"/>
    <s v="HOUSING"/>
    <x v="11"/>
    <s v="APQ ACCESOS"/>
    <s v="ALDO P VALENZUELA MUJICA"/>
    <s v="tct_avalen"/>
    <s v="2-Significativo/Amplio"/>
    <s v="2-Alta"/>
    <s v="Alta"/>
    <s v="Requerimiento de Cliente"/>
    <s v="TELEFONICA EMPRESAS DE CHILE SA"/>
    <s v="SUPERVISION limpieza de Rack"/>
    <s v="15/02/2024 2:31:51"/>
    <s v="15/02/2024 2:34:18"/>
    <x v="0"/>
    <s v="CDP ANTIGUO 1"/>
    <s v="CDP ANTIGUO 2"/>
    <s v="15/02/2024 2:37:27"/>
    <s v="15/02/2024 23:50:00"/>
    <s v="SUPERVISION limpieza involucra la eliminacion de restos de materiales y polvo que tienen algunos rack , equipamientos, frotal y trasera."/>
    <s v="SE REALIZA SUPERVISION"/>
    <d v="1899-12-30T00:02:43"/>
    <d v="1899-12-30T00:05:36"/>
    <d v="1899-12-30T00:02:53"/>
    <s v=""/>
    <x v="1"/>
  </r>
  <r>
    <s v="INC000002616590"/>
    <s v="HOUSING"/>
    <x v="11"/>
    <s v="APQ ACCESOS"/>
    <s v="ALDO P VALENZUELA MUJICA"/>
    <s v="tct_avalen"/>
    <s v="2-Significativo/Amplio"/>
    <s v="2-Alta"/>
    <s v="Alta"/>
    <s v="Requerimiento de Cliente"/>
    <s v="TELEFONICA EMPRESAS DE CHILE SA"/>
    <s v="SUPERVISION CAMBIO DE DISCO POR ROTURA"/>
    <s v="15/02/2024 2:38:09"/>
    <s v="15/02/2024 2:40:18"/>
    <x v="0"/>
    <s v="CDP ANTIGUO 1"/>
    <s v="CDP ANTIGUO 2"/>
    <s v="15/02/2024 2:42:52"/>
    <s v="15/02/2024 23:50:00"/>
    <s v="SUPERVISION CAMBIO DE DISCO POR ROTURA"/>
    <s v="SE REALIZA SUPERVISION"/>
    <d v="1899-12-30T00:02:10"/>
    <d v="1899-12-30T00:04:43"/>
    <d v="1899-12-30T00:02:33"/>
    <s v=""/>
    <x v="1"/>
  </r>
  <r>
    <s v="INC000002616594"/>
    <s v="HOUSING"/>
    <x v="11"/>
    <s v="APQ ACCESOS"/>
    <s v="ALDO P VALENZUELA MUJICA"/>
    <s v="tct_avalen"/>
    <s v="2-Significativo/Amplio"/>
    <s v="2-Alta"/>
    <s v="Alta"/>
    <s v="Requerimiento de Cliente"/>
    <s v="TELEFONICA EMPRESAS DE CHILE SA"/>
    <s v="RONDA Y REVISION DE SALAS TECNICAS"/>
    <s v="15/02/2024 2:44:02"/>
    <s v="15/02/2024 2:47:40"/>
    <x v="0"/>
    <s v="CDP ANTIGUO 1"/>
    <s v="CDP ANTIGUO 2"/>
    <s v="15/02/2024 2:49:12"/>
    <s v="15/02/2024 23:50:00"/>
    <s v="RONDA Y REVISION DE SALAS TECNICAS"/>
    <s v="SE REALIZA SUPERVISION"/>
    <d v="1899-12-30T00:01:32"/>
    <d v="1899-12-30T00:05:10"/>
    <d v="1899-12-30T00:03:38"/>
    <s v=""/>
    <x v="1"/>
  </r>
  <r>
    <s v="INC000002616600"/>
    <s v="HOUSING"/>
    <x v="11"/>
    <s v="APQ ACCESOS"/>
    <s v="ALDO P VALENZUELA MUJICA"/>
    <s v="tct_avalen"/>
    <s v="2-Significativo/Amplio"/>
    <s v="2-Alta"/>
    <s v="Alta"/>
    <s v="Requerimiento de Cliente"/>
    <s v="TELEFONICA EMPRESAS DE CHILE SA"/>
    <s v="TOMA DE ALARMAS DE CLIENTE"/>
    <s v="15/02/2024 2:51:26"/>
    <s v="15/02/2024 2:53:23"/>
    <x v="0"/>
    <s v="CDP ANTIGUO 1"/>
    <s v="CDP ANTIGUO 2"/>
    <s v="15/02/2024 2:55:13"/>
    <s v="15/02/2024 23:50:00"/>
    <s v="TOMA DE ALARMAS DE CLIENTE"/>
    <s v="SE REALIZA SUPERVISION"/>
    <d v="1899-12-30T00:01:20"/>
    <d v="1899-12-30T00:03:47"/>
    <d v="1899-12-30T00:02:27"/>
    <s v=""/>
    <x v="1"/>
  </r>
  <r>
    <s v="INC000002616604"/>
    <s v="HOUSING"/>
    <x v="11"/>
    <s v="APQ ACCESOS"/>
    <s v="ALDO P VALENZUELA MUJICA"/>
    <s v="tct_avalen"/>
    <s v="2-Significativo/Amplio"/>
    <s v="2-Alta"/>
    <s v="Alta"/>
    <s v="Requerimiento de Cliente"/>
    <s v="TELEFONICA EMPRESAS DE CHILE SA"/>
    <s v="SUPERVISION Decomiso de equipos Servidores Blade DXC"/>
    <s v="15/02/2024 2:55:55"/>
    <s v="15/02/2024 2:57:18"/>
    <x v="0"/>
    <s v="CDP ANTIGUO 1"/>
    <s v="CDP ANTIGUO 2"/>
    <s v="15/02/2024 2:58:50"/>
    <s v="15/02/2024 23:50:00"/>
    <s v="SUPERVISION Decomiso de equipos Servidores Blade DXC"/>
    <s v="SE REALIZA SUPERVISION"/>
    <d v="1899-12-30T00:01:07"/>
    <d v="1899-12-30T00:02:55"/>
    <d v="1899-12-30T00:01:48"/>
    <s v=""/>
    <x v="1"/>
  </r>
  <r>
    <s v="INC000002616649"/>
    <s v="TICKET-INTELIGENTE"/>
    <x v="6"/>
    <s v="GESTION TI"/>
    <s v="ALEJANDRO ACEVEDO VALENZUELA"/>
    <s v="USR_TSIGHT"/>
    <s v="1-Extenso/Generalizado"/>
    <s v="4-Baja"/>
    <s v="Baja"/>
    <s v="Incidente de Cliente"/>
    <s v="FUNDACION INSTITUTO PROFESIONAL DUOC UC"/>
    <s v="fiprdu01 - srvfs01_vm TICKET AUTOMATICO"/>
    <s v="15/02/2024 4:57:42"/>
    <s v="15/02/2024 4:57:42"/>
    <x v="0"/>
    <s v="TRUESIGHT"/>
    <s v="TRUESIGHT"/>
    <s v="15/02/2024 6:59:32"/>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residual quedando con 47%. alarma superada."/>
    <d v="1899-12-30T01:59:31"/>
    <d v="1899-12-30T02:01:50"/>
    <d v="1899-12-30T00:02:19"/>
    <s v="Cumplido"/>
    <x v="0"/>
  </r>
  <r>
    <s v="INC000002616788"/>
    <s v="HOUSING"/>
    <x v="13"/>
    <s v="ADMINISTRADORES RESIDENTES"/>
    <s v="CRISTOPHER MALDONADO ROMERO"/>
    <s v="frp_jugonz"/>
    <s v="3-Moderado/Limitado"/>
    <s v="3-Medio"/>
    <s v="Media"/>
    <s v="Requerimiento de Cliente"/>
    <s v="BANCO SANTANDER CHILE 1"/>
    <s v="GESTION DATACENTER/ ACCESOS / BANCO SANTANDER CHILE 1"/>
    <s v="15/02/2024 9:09:12"/>
    <s v="15/02/2024 9:11:09"/>
    <x v="0"/>
    <s v="COMUNICACIONES"/>
    <s v="VPN IP - MPLS"/>
    <s v="15/02/2024 9:37:20"/>
    <s v="15/02/2024 23:50:00"/>
    <s v="EMPRESA: BANCO SANTANDER CHILE 1_x000a_CÓDIGO DE SERVICIO: _x000a_DIRECCIÓN: Av. Apoquindo #7071, Las Condes, Santiago_x000a_NOMBRE DE QUIEN REPORTA: Christian Tapia Torres_x000a_TELÉFONO DE QUIEN REPORTA: 56-9-81568202_x000a_NOMBRE DE CONTACTO EN TERRENO: Marcelo Aravena Boza 569815"/>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9:58"/>
    <d v="1899-12-30T00:28:08"/>
    <d v="1899-12-30T00:08:10"/>
    <s v=""/>
    <x v="1"/>
  </r>
  <r>
    <s v="INC000002616907"/>
    <s v="VPN IP - MPLS"/>
    <x v="3"/>
    <s v="GESTION HD"/>
    <s v="JUAN CARLOS UZCATEGUI FUGUETT"/>
    <s v="frp_pcamay"/>
    <s v="3-Moderado/Limitado"/>
    <s v="3-Medio"/>
    <s v="Media"/>
    <s v="Requerimiento de Cliente"/>
    <s v="AUTOSUMMIT CHILE S.A."/>
    <s v="HD/Proyecto: C-19872400075; AUTO SUMMIT CHILE S A"/>
    <s v="15/02/2024 9:44:58"/>
    <s v="15/02/2024 9:47:25"/>
    <x v="0"/>
    <s v="TI"/>
    <s v="SISTEMAS OPERATIVOS"/>
    <s v="15/02/2024 15:35:13"/>
    <s v="15/02/2024 23:50:00"/>
    <s v="PREVENTIVO: NO_x000a_CODIGO DE SERVICIO:_x000a_DIRECCION:_x000a_QUIEN REPORTA:+56 9 9343 3824 Willians José Arenas Zarraga_x000a_CONTACTO EN TERRENO:_x000a_PROBLEMA:_x000a_REQUERIMIENTO:informo que proyecto consiste_x000a_en una auto renovación de servicio, para esto solicito de su apoyo_x000a_enviand"/>
    <s v="Se realiza requerimiento de acuerdo a lo solicitado"/>
    <d v="1899-12-30T05:12:16"/>
    <d v="1899-12-30T05:50:15"/>
    <d v="1899-12-30T00:37:59"/>
    <s v=""/>
    <x v="1"/>
  </r>
  <r>
    <s v="INC000002616913"/>
    <s v="VPN IP - MPLS"/>
    <x v="3"/>
    <s v="GESTION HD"/>
    <s v="JUAN CARLOS UZCATEGUI FUGUETT"/>
    <s v="frp_pcamay"/>
    <s v="3-Moderado/Limitado"/>
    <s v="3-Medio"/>
    <s v="Media"/>
    <s v="Requerimiento de Cliente"/>
    <s v="ARTIKOS CHILE S A"/>
    <s v="HD/Proyecto C-19872400072; ARTIKOS CHILE S A"/>
    <s v="15/02/2024 9:58:43"/>
    <s v="15/02/2024 10:00:19"/>
    <x v="0"/>
    <s v="TI"/>
    <s v="SISTEMAS OPERATIVOS"/>
    <s v="15/02/2024 15:34:40"/>
    <s v="15/02/2024 23:50:00"/>
    <s v="PREVENTIVO: NO_x000a_CODIGO DE SERVICIO:_x000a_DIRECCION:_x000a_QUIEN REPORTA:+56 9 9343 3824 Willians José Arenas Zarraga _x000a_CONTACTO EN TERRENO:_x000a_PROBLEMA:_x000a_REQUERIMIENTO:junto con saludar, informo que proyecto consiste_x000a_en una auto renovación de servicio, para esto solicito"/>
    <s v="Se realiza requerimiento de acuerdo a lo solicitado"/>
    <d v="1899-12-30T05:11:30"/>
    <d v="1899-12-30T05:35:57"/>
    <d v="1899-12-30T00:24:27"/>
    <s v=""/>
    <x v="1"/>
  </r>
  <r>
    <s v="INC000002616923"/>
    <s v="VPN IP - MPLS"/>
    <x v="3"/>
    <s v="GESTION HD"/>
    <s v="ANGEL CASTRO CABRERA"/>
    <s v="frp_pcamay"/>
    <s v="3-Moderado/Limitado"/>
    <s v="3-Medio"/>
    <s v="Media"/>
    <s v="Requerimiento de Cliente"/>
    <s v="INSTITUTO PROFESIONAL DE CHILE SA"/>
    <s v="HD/RV: C-19872400077 // RV: URGENTE: CLOUD // CC-CHI-0000133"/>
    <s v="15/02/2024 10:20:28"/>
    <s v="15/02/2024 10:21:40"/>
    <x v="0"/>
    <s v="CDP ANTIGUO 1"/>
    <s v="CDP ANTIGUO 2"/>
    <s v="16/02/2024 9:58:13"/>
    <s v="16/02/2024 23:50:00"/>
    <s v="PREVENTIVO: NO_x000a_CODIGO DE SERVICIO:_x000a_DIRECCION:_x000a_QUIEN REPORTA:+56 9 9343 3824Willians José Arenas Zarraga_x000a_CONTACTO EN TERRENO:_x000a_PROBLEMA:_x000a_REQUERIMIENTO: junto con saludar, informo que proyecto consiste_x000a_en una auto renovación de servicio, para esto solicito"/>
    <s v="Se efectúa contacto con cliente: Williams Arenas_x000a_Teléfono de contacto: Via correo _x000a_Acciones realizadas: Se envía información vía correo. Se escala a nivel comercial._x000a_Acciones de Mejora, Recomendaciones: N/A_x000a_Causa Raíz: N/A"/>
    <d v="1899-12-30T20:42:20"/>
    <d v="1899-12-30T23:37:45"/>
    <d v="1899-12-30T02:55:25"/>
    <s v=""/>
    <x v="1"/>
  </r>
  <r>
    <s v="INC000002617030"/>
    <s v="TICKET-INTELIGENTE"/>
    <x v="6"/>
    <s v="GESTION TI"/>
    <s v="RICARDO R GALLEGOS OYANEDER"/>
    <s v="USR_TSIGHT"/>
    <s v="1-Extenso/Generalizado"/>
    <s v="4-Baja"/>
    <s v="Baja"/>
    <s v="Incidente de Cliente"/>
    <s v="RABIE HNOSLTDA"/>
    <s v="rabie001 - aranda_app01 TICKET AUTOMATICO"/>
    <s v="15/02/2024 10:32:03"/>
    <s v="15/02/2024 10:32:03"/>
    <x v="0"/>
    <s v="TRUESIGHT"/>
    <s v="TRUESIGHT"/>
    <s v="15/02/2024 13:03:38"/>
    <s v="15/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Teléfono de contacto: N/A_x000a_Acciones realizadas: Alarma por alto uso de recursos, alarma liberada, servidor responde correctamente._x000a_Solución paliativa o definitiva: Comportamiento normal._x000a_Acciones de Mejora, Recomendaciones: N/A_x000a_Causa Raíz: N/A"/>
    <d v="1899-12-30T01:09:08"/>
    <d v="1899-12-30T02:31:35"/>
    <d v="1899-12-30T01:22:27"/>
    <s v="Cumplido"/>
    <x v="0"/>
  </r>
  <r>
    <s v="INC000002617179"/>
    <s v="HOSTING VIRTUAL"/>
    <x v="6"/>
    <s v="SM OPERACIONES"/>
    <s v="RICARDO R GALLEGOS OYANEDER"/>
    <s v="tct_rgalle"/>
    <s v="4-Menor/Localizado"/>
    <s v="4-Baja"/>
    <s v="Baja"/>
    <s v="Requerimiento de Cliente"/>
    <s v="TELEFONICA GLOBAL TECHNOLOGY S.A.AGENCIA EN CHILE"/>
    <s v="Revisión en conjunto a grupo MS por desincronización AdConnect"/>
    <s v="15/02/2024 12:58:23"/>
    <s v="15/02/2024 13:00:02"/>
    <x v="0"/>
    <s v="TI"/>
    <s v="SISTEMAS OPERATIVOS"/>
    <s v="15/02/2024 17:31:20"/>
    <s v="15/02/2024 23:50:00"/>
    <s v="Revisión en conjunto a grupo MS por desincronización AdConnect"/>
    <s v="Revisión en conjunto a grupo MS por desincronización AdConnect"/>
    <d v="1899-12-30T00:00:00"/>
    <d v="1899-12-30T04:32:57"/>
    <d v="1899-12-30T04:32:57"/>
    <s v=""/>
    <x v="1"/>
  </r>
  <r>
    <s v="INC000002617182"/>
    <s v="HOSTING VIRTUAL"/>
    <x v="6"/>
    <s v="SM OPERACIONES"/>
    <s v="RICARDO R GALLEGOS OYANEDER"/>
    <s v="tct_rgalle"/>
    <s v="4-Menor/Localizado"/>
    <s v="4-Baja"/>
    <s v="Baja"/>
    <s v="Requerimiento de Cliente"/>
    <s v="TELEFONICA GLOBAL TECHNOLOGY S.A.AGENCIA EN CHILE"/>
    <s v="Reunión interna de area MS"/>
    <s v="15/02/2024 13:05:37"/>
    <s v="15/02/2024 13:06:00"/>
    <x v="0"/>
    <s v="TI"/>
    <s v="SISTEMAS OPERATIVOS"/>
    <s v="15/02/2024 17:32:52"/>
    <s v="15/02/2024 23:50:00"/>
    <s v="Reunión interna de area MS"/>
    <s v="Reunión interna de area MS"/>
    <d v="1899-12-30T00:00:00"/>
    <d v="1899-12-30T04:27:15"/>
    <d v="1899-12-30T04:27:15"/>
    <s v=""/>
    <x v="1"/>
  </r>
  <r>
    <s v="INC000002617185"/>
    <s v="HOSTING VIRTUAL"/>
    <x v="6"/>
    <s v="SM OPERACIONES"/>
    <s v="RICARDO R GALLEGOS OYANEDER"/>
    <s v="tct_rgalle"/>
    <s v="4-Menor/Localizado"/>
    <s v="4-Baja"/>
    <s v="Baja"/>
    <s v="Requerimiento de Cliente"/>
    <s v="TELEFONICA GLOBAL TECHNOLOGY S.A.AGENCIA EN CHILE"/>
    <s v="Sesión de trabajo por error recepción correos exchange on premise"/>
    <s v="15/02/2024 13:06:09"/>
    <s v="15/02/2024 13:07:02"/>
    <x v="0"/>
    <s v="TI"/>
    <s v="SISTEMAS OPERATIVOS"/>
    <s v="15/02/2024 17:34:19"/>
    <s v="15/02/2024 23:50:00"/>
    <s v="Sesión de trabajo por error recepción correos exchange on premise"/>
    <s v="Sesión de trabajo por error recepción correos exchange on premise"/>
    <d v="1899-12-30T00:00:00"/>
    <d v="1899-12-30T04:28:10"/>
    <d v="1899-12-30T04:28:10"/>
    <s v=""/>
    <x v="1"/>
  </r>
  <r>
    <s v="INC000002617273"/>
    <s v="HOUSING"/>
    <x v="8"/>
    <s v="ADMINISTRADORES RESIDENTES"/>
    <s v="FERNEY D GARZON PEÑA"/>
    <s v="frp_jugonz"/>
    <s v="3-Moderado/Limitado"/>
    <s v="3-Medio"/>
    <s v="Media"/>
    <s v="Requerimiento de Cliente"/>
    <s v="CENTRO DE COMPENSACION AUTOMATIZADO S A"/>
    <s v="GESTION DATACENTER/ ACCESOS / CENTRO DE COMPENSACION AUTOMATIZADO S A"/>
    <s v="15/02/2024 12:38:40"/>
    <s v="15/02/2024 12:40:27"/>
    <x v="0"/>
    <s v="COMUNICACIONES"/>
    <s v="VPN IP - MPLS"/>
    <s v="15/02/2024 16:42:35"/>
    <s v="15/02/2024 23:50:00"/>
    <s v="EMPRESA: CENTRO DE COMPENSACION AUTOMATIZADO S A_x000a_CÓDIGO DE SERVICIO: _x000a_DIRECCIÓN: AV. Presidente Prieto #226, Paine, Santiago_x000a_NOMBRE DE QUIEN REPORTA: José Cartes M_x000a_TELÉFONO DE QUIEN REPORTA: 939363411_x000a_NOMBRE DE CONTACTO EN TERRENO: José Cartes M 93936341"/>
    <m/>
    <d v="1899-12-30T03:33:54"/>
    <d v="1899-12-30T04:03:55"/>
    <d v="1899-12-30T00:30:01"/>
    <s v=""/>
    <x v="1"/>
  </r>
  <r>
    <s v="INC000002617328"/>
    <s v="SEGURIDAD"/>
    <x v="6"/>
    <s v="SSO"/>
    <s v="RICARDO R GALLEGOS OYANEDER"/>
    <s v="tct_didala"/>
    <s v="2-Significativo/Amplio"/>
    <s v="2-Alta"/>
    <s v="Alta"/>
    <s v="Requerimiento de Cliente"/>
    <s v="TELEFONICA CYBERSECURITY TECH CHILE SPA"/>
    <s v="Alta Usuario AD nuevo colaborador SOC"/>
    <s v="15/02/2024 14:30:23"/>
    <s v="15/02/2024 14:31:46"/>
    <x v="0"/>
    <s v="SOC Empresas"/>
    <s v="Marca"/>
    <s v="15/02/2024 17:21:27"/>
    <s v="15/02/2024 23:50:00"/>
    <s v="Nos solicita apoyo con : Alta Usuario AD nuevo colaborador SOC_x000a__x000a_Se notifica el ingreso de nuevo personal con los siguientes datos:_x000a_•_x0009_Rut: 19.431.096-K_x000a_•_x0009_Nombres: Mario Angel_x000a_•_x0009_Aprellidos: Fernandez Gonzalez_x000a_•_x0009_Cargo: Pentester_x000a_•_x0009_Telefono: +56996944338_x000a_•_x0009_I"/>
    <s v="Se crea usuario según solicitud."/>
    <d v="1899-12-30T00:31:44"/>
    <d v="1899-12-30T02:51:04"/>
    <d v="1899-12-30T02:19:20"/>
    <s v=""/>
    <x v="1"/>
  </r>
  <r>
    <s v="INC000002617482"/>
    <s v="HOUSING"/>
    <x v="14"/>
    <s v="ADMINISTRADORES RESIDENTES"/>
    <s v="FRANCISCO J FELIU ABARCA"/>
    <s v="frp_jugonz"/>
    <s v="3-Moderado/Limitado"/>
    <s v="3-Medio"/>
    <s v="Media"/>
    <s v="Requerimiento de Cliente"/>
    <s v="CAJA DE COMPENSACION DE ASIGNACION FAMILIAR LOS HEROES"/>
    <s v="GESTION DATACENTER/ ACCESOS / CAJA DE COMPENSACION DE ASIGNACION FAMILIAR LOS HEROES"/>
    <s v="15/02/2024 14:30:11"/>
    <s v="15/02/2024 14:33:03"/>
    <x v="0"/>
    <s v="CDP ANTIGUO 1"/>
    <s v="CDP ANTIGUO 2"/>
    <s v="15/02/2024 14:45:40"/>
    <s v="15/02/2024 23:50:00"/>
    <s v="EMPRESA: CAJA DE COMPENSACION DE ASIGNACION FAMILIAR LOS HEROES_x000a_CÓDIGO DE SERVICIO: _x000a_DIRECCIÓN: Calle San Martin #50, Santiago Centro, Santiago_x000a_NOMBRE DE QUIEN REPORTA: Jose Monteverde_x000a_TELÉFONO DE QUIEN REPORTA: 56992367859_x000a_NOMBRE DE CONTACTO EN TERRENO:"/>
    <s v="Fase de resolución y recuperación: INFORMACION_x000a_Se efectúa contacto con cliente: N/A_x000a_Teléfono de contacto: N/A_x000a_Acciones realizadas: ACCESOS RECHAZADOS / EXTENSION HORARIA NO APROBADA_x000a_Solución paliativa o definitiva: N/A_x000a_Acciones de Mejora, Recomendaciones"/>
    <d v="1899-12-30T00:07:28"/>
    <d v="1899-12-30T00:15:29"/>
    <d v="1899-12-30T00:08:01"/>
    <s v=""/>
    <x v="1"/>
  </r>
  <r>
    <s v="INC000002617495"/>
    <s v="HOUSING"/>
    <x v="14"/>
    <s v="ADMINISTRADORES RESIDENTES"/>
    <s v="FRANCISCO J FELIU ABARCA"/>
    <s v="frp_jugonz"/>
    <s v="3-Moderado/Limitado"/>
    <s v="3-Medio"/>
    <s v="Media"/>
    <s v="Requerimiento de Cliente"/>
    <s v="TELEFONICA EMPRESAS DE CHILE SA"/>
    <s v="GESTION DATACENTER/ ACCESOS / TELEFONICA EMPRESAS DE CHILE SA"/>
    <s v="15/02/2024 14:41:28"/>
    <s v="15/02/2024 14:43:59"/>
    <x v="0"/>
    <s v="PLATAFORMAS INTERNAS"/>
    <s v="ALMACENAMIENTO"/>
    <s v="15/02/2024 15:46:16"/>
    <s v="15/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 56974138322"/>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9:20"/>
    <d v="1899-12-30T01:04:48"/>
    <d v="1899-12-30T00:05:28"/>
    <s v=""/>
    <x v="1"/>
  </r>
  <r>
    <s v="INC000002617502"/>
    <s v="HOSTING VIRTUAL"/>
    <x v="6"/>
    <s v="SISTEMA OPERATIVO MICROSOFT"/>
    <s v="JAVIER CUEVAS"/>
    <s v="tct_jacuev"/>
    <s v="4-Menor/Localizado"/>
    <s v="4-Baja"/>
    <s v="Baja"/>
    <s v="Requerimiento de Cliente"/>
    <s v="TELEFONICA GLOBAL TECHNOLOGY S.A.AGENCIA EN CHILE"/>
    <s v="config hibrido"/>
    <s v="15/02/2024 14:45:56"/>
    <s v="15/02/2024 14:46:30"/>
    <x v="0"/>
    <s v="TI"/>
    <s v="SISTEMAS OPERATIVOS"/>
    <s v="15/02/2024 14:46:30"/>
    <s v="15/02/2024 23:50:00"/>
    <s v="Folio generado automáticamente para atender requerimiento del cliente. La solicitud fue realizada directamente al área resolutoria sin pasar por el flujo de mesa de ayuda"/>
    <s v="OK"/>
    <d v="1899-12-30T00:00:00"/>
    <d v="1899-12-30T00:00:34"/>
    <d v="1899-12-30T00:00:34"/>
    <s v=""/>
    <x v="1"/>
  </r>
  <r>
    <s v="INC000002617509"/>
    <s v="VPN IP - MPLS"/>
    <x v="17"/>
    <s v="GESTION HD"/>
    <s v="RODRIGO VÁSQUEZ MUÑOZ"/>
    <s v="frp_pcamay"/>
    <s v="3-Moderado/Limitado"/>
    <s v="3-Medio"/>
    <s v="Media"/>
    <s v="Requerimiento de Cliente"/>
    <s v="ACMA S.A."/>
    <s v="HD/ACMA - Respaldo de Transaction Log servidor ACP"/>
    <s v="15/02/2024 13:30:07"/>
    <s v="15/02/2024 13:32:06"/>
    <x v="0"/>
    <s v="CDP ANTIGUO 1"/>
    <s v="CDP ANTIGUO 2"/>
    <s v="17/02/2024 12:21:22"/>
    <s v="17/02/2024 23:50:00"/>
    <s v="PREVENTIVO: NO_x000a_CODIGO DE SERVICIO:_x000a_DIRECCION:_x000a_QUIEN REPORTA:+56 9 8510 0702 Ewald Galaz Millaleo_x000a_CONTACTO EN TERRENO:_x000a_PROBLEMA:_x000a_REQUERIMIENTO:Favor generar ticket en base a requerimiento de cliente ACMA._x000a__x000a_Por favor indicar, si está configurado el respald"/>
    <s v="FASE RESOLUCIÓN Y RECUPERACIÓN_x000a__x000a_Se efectúa contacto con cliente: N/A_x000a__x000a_Teléfono de contacto: N/A_x000a__x000a_Acciones realizadas: trxlog estaba habilitado la bd debia no estar en modo simple_x000a__x000a_Solución paliativa o definitiva: trxlog estaba habilitado la bd debia no e"/>
    <d v="1899-12-31T21:54:39"/>
    <d v="1899-12-31T22:51:15"/>
    <d v="1899-12-30T00:56:36"/>
    <s v=""/>
    <x v="1"/>
  </r>
  <r>
    <s v="INC000002617556"/>
    <s v="HOSTING VIRTUAL"/>
    <x v="18"/>
    <s v="DUOC TICKET AUTOMATICO"/>
    <s v="CRISTOBAL I REYES DELGADO"/>
    <s v="frp_eavend"/>
    <s v="3-Moderado/Limitado"/>
    <s v="4-Baja"/>
    <s v="Baja"/>
    <s v="Requerimiento de Cliente"/>
    <s v="FUNDACION INSTITUTO PROFESIONAL DUOC UC"/>
    <s v="DUOC|REQ| Añadir segmentos nuevos a OCI"/>
    <s v="15/02/2024 15:23:26"/>
    <s v="15/02/2024 15:26:21"/>
    <x v="0"/>
    <s v="TI"/>
    <s v="BASES DE DATOS"/>
    <s v="15/02/2024 17:56:20"/>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solicitad. Se envia correo con evidencia de los trabajos."/>
    <d v="1899-12-30T02:12:42"/>
    <d v="1899-12-30T02:32:54"/>
    <d v="1899-12-30T00:20:12"/>
    <s v=""/>
    <x v="1"/>
  </r>
  <r>
    <s v="INC000002617558"/>
    <s v="HOUSING"/>
    <x v="18"/>
    <s v="DUOC TICKET AUTOMATICO"/>
    <s v="CLAUDIO A GAJARDO GARRIDO"/>
    <s v="frp_eavend"/>
    <s v="3-Moderado/Limitado"/>
    <s v="4-Baja"/>
    <s v="Baja"/>
    <s v="Requerimiento de Cliente"/>
    <s v="FUNDACION INSTITUTO PROFESIONAL DUOC UC"/>
    <s v="DUOC|REQ| Homologar BDD de PRD a QA"/>
    <s v="15/02/2024 15:31:28"/>
    <s v="15/02/2024 15:35:00"/>
    <x v="0"/>
    <s v="CDP ANTIGUO 1"/>
    <s v="CDP ANTIGUO 2"/>
    <s v="16/02/2024 17:19:15"/>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ancela ticket, en espera de validaciones por parte de cliente antes de proceder a su ejecución... Realizadas las válidacione se abrira un nueco ticket para proceder."/>
    <d v="1899-12-31T01:04:03"/>
    <d v="1899-12-31T01:47:47"/>
    <d v="1899-12-30T00:43:44"/>
    <s v=""/>
    <x v="1"/>
  </r>
  <r>
    <s v="INC000002617592"/>
    <s v="HOUSING"/>
    <x v="13"/>
    <s v="ADMINISTRADORES RESIDENTES"/>
    <s v="CRISTOPHER MALDONADO ROMERO"/>
    <s v="frp_jugonz"/>
    <s v="3-Moderado/Limitado"/>
    <s v="3-Medio"/>
    <s v="Media"/>
    <s v="Requerimiento de Cliente"/>
    <s v="CAJA DE COMPENSACION DE ASIGNACION FAMILIAR LOS HEROES"/>
    <s v="GESTION DATACENTER/ ACCESOS / CAJA DE COMPENSACION DE ASIGNACION FAMILIAR LOS HEROES"/>
    <s v="15/02/2024 17:34:01"/>
    <s v="15/02/2024 17:35:54"/>
    <x v="0"/>
    <s v="COMUNICACIONES"/>
    <s v="VPN IP - MPLS"/>
    <s v="15/02/2024 17:46:01"/>
    <s v="15/02/2024 23:50:00"/>
    <s v="EMPRESA: CAJA DE COMPENSACION DE ASIGNACION FAMILIAR LOS HEROES_x000a_CÓDIGO DE SERVICIO: _x000a_DIRECCIÓN: Av. Apoquindo #7071, Las Condes, Santiago_x000a_NOMBRE DE QUIEN REPORTA: José Monteverde_x000a_TELÉFONO DE QUIEN REPORTA: 569 9236 7859_x000a_NOMBRE DE CONTACTO EN TERRENO: Jo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4:54"/>
    <d v="1899-12-30T00:12:00"/>
    <d v="1899-12-30T00:07:06"/>
    <s v=""/>
    <x v="1"/>
  </r>
  <r>
    <s v="INC000002617598"/>
    <s v="VPN IP - MPLS"/>
    <x v="9"/>
    <s v="GESTION HD"/>
    <s v="EWALD R GALAZ MILLALEO"/>
    <s v="frp_pcamay"/>
    <s v="3-Moderado/Limitado"/>
    <s v="3-Medio"/>
    <s v="Media"/>
    <s v="Requerimiento de Cliente"/>
    <s v="TELEFONICA GLOBAL TECHNOLOGY S.A.AGENCIA EN CHILE"/>
    <s v="HD/RE: Actualizacion de Certificado"/>
    <s v="15/02/2024 18:22:02"/>
    <s v="15/02/2024 18:26:06"/>
    <x v="0"/>
    <s v="Service"/>
    <s v="Internal"/>
    <s v="16/02/2024 9:09:21"/>
    <s v="16/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s v="Estimados,_x000a__x000a_Se adjunta correo de respuesta enviado al cliente._x000a__x000a_Saludos."/>
    <d v="1899-12-30T10:46:49"/>
    <d v="1899-12-30T14:47:19"/>
    <d v="1899-12-30T04:00:30"/>
    <s v=""/>
    <x v="1"/>
  </r>
  <r>
    <s v="INC000002617616"/>
    <s v="VPN IP - MPLS"/>
    <x v="3"/>
    <s v="ADMINISTRADORES RESIDENTES"/>
    <s v="DEIBY Y SANTOYO MONTEROLA"/>
    <s v="frp_joflor"/>
    <s v="4-Menor/Localizado"/>
    <s v="4-Baja"/>
    <s v="Baja"/>
    <s v="Requerimiento de Cliente"/>
    <s v="TELEFONICA CHILE S.A."/>
    <s v="GAMA | RE: Solarwinds TTECH - Eventos actuales."/>
    <s v="15/02/2024 14:05:46"/>
    <s v="15/02/2024 14:08:47"/>
    <x v="0"/>
    <s v="CDP ANTIGUO 1"/>
    <s v="CDP ANTIGUO 2"/>
    <s v="15/02/2024 18:23:31"/>
    <s v="15/02/2024 23:50:00"/>
    <s v="PREVENTIVO: NO_x000a_CODIGO DE SERVICIO: SW-DB01-V3_x000a_DIRECCION: - _x000a_QUIEN REPORTA: Cristobal Reyes Delgado | +56 9 6664 3831_x000a_CONTACTO EN TERRENO: Cristobal Reyes Delgado |  +56 9 6664 3831_x000a_PROBLEMA:_x000a_REQUERIMIENTO:_x000a__x000a_Actualmente presenta problemas de espacio el di"/>
    <s v="FASE RESOLUCIÓN Y RECUPERACIÓN_x000a__x000a_Se efectúa contacto con cliente:N/A_x000a__x000a_Teléfono de contacto:N/A_x000a__x000a_Acciones realizadas: Se realiza la expansion del disco de 32GB a 52GB segun lo solicitado. el Disco asociado es el SCSI 2:9_x000a__x000a_Solución paliativa o definitiva: N"/>
    <d v="1899-12-30T01:33:30"/>
    <d v="1899-12-30T04:17:45"/>
    <d v="1899-12-30T02:44:15"/>
    <s v=""/>
    <x v="1"/>
  </r>
  <r>
    <s v="INC000002617660"/>
    <s v="HOSTING VIRTUAL"/>
    <x v="6"/>
    <s v="SISTEMA OPERATIVO MICROSOFT"/>
    <s v="JAVIER CUEVAS"/>
    <s v="tct_jacuev"/>
    <s v="4-Menor/Localizado"/>
    <s v="4-Baja"/>
    <s v="Baja"/>
    <s v="Requerimiento de Cliente"/>
    <s v="TELEFONICA GLOBAL TECHNOLOGY S.A.AGENCIA EN CHILE"/>
    <s v="REPORTE DUOC EXCHANGE"/>
    <s v="15/02/2024 16:37:03"/>
    <s v="15/02/2024 16:38:04"/>
    <x v="0"/>
    <s v="TI"/>
    <s v="SISTEMAS OPERATIVOS"/>
    <s v="15/02/2024 16:38:04"/>
    <s v="15/02/2024 23:50:00"/>
    <s v="Folio generado automáticamente para atender requerimiento del cliente. La solicitud fue realizada directamente al área resolutoria sin pasar por el flujo de mesa de ayuda"/>
    <s v="OK"/>
    <d v="1899-12-30T00:00:00"/>
    <d v="1899-12-30T00:01:01"/>
    <d v="1899-12-30T00:01:01"/>
    <s v=""/>
    <x v="1"/>
  </r>
  <r>
    <s v="INC000002617787"/>
    <s v="TICKET-INTELIGENTE"/>
    <x v="4"/>
    <s v="GESTION TI"/>
    <s v="JUAN P SEGURA VARGAS"/>
    <s v="USR_TSIGHT"/>
    <s v="1-Extenso/Generalizado"/>
    <s v="4-Baja"/>
    <s v="Baja"/>
    <s v="Incidente de Cliente"/>
    <s v="FUNDACION INSTITUTO PROFESIONAL DUOC UC"/>
    <s v="fiprdu01 - srvfs01_vm TICKET AUTOMATICO"/>
    <s v="15/02/2024 15:36:43"/>
    <s v="15/02/2024 15:36:43"/>
    <x v="0"/>
    <s v="TI"/>
    <s v="SISTEMAS OPERATIVOS"/>
    <s v="15/02/2024 22:27:25"/>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6:06:33"/>
    <d v="1899-12-30T06:50:42"/>
    <d v="1899-12-30T00:44:09"/>
    <s v="Cumplido"/>
    <x v="0"/>
  </r>
  <r>
    <s v="INC000002617817"/>
    <s v="TICKET-INTELIGENTE"/>
    <x v="7"/>
    <s v="DUOC TICKET AUTOMATICO"/>
    <s v="VICTOR SEPULVEDA GAMARRA"/>
    <s v="USR_TSIGHT"/>
    <s v="1-Extenso/Generalizado"/>
    <s v="4-Baja"/>
    <s v="Baja"/>
    <s v="Incidente de Cliente"/>
    <s v="FUNDACION INSTITUTO PROFESIONAL DUOC UC"/>
    <s v="fiprdu01 - srvctcasino-2k23 TICKET AUTOMATICO"/>
    <s v="15/02/2024 16:11:23"/>
    <s v="15/02/2024 16:11:23"/>
    <x v="0"/>
    <s v="TI"/>
    <s v="SISTEMAS OPERATIVOS"/>
    <s v="15/02/2024 16:44:42"/>
    <s v="15/02/2024 23:50:00"/>
    <s v="PREVENTIVO=SI_x000a_CODIGO DE SERVICIO=FIPRDU01 - SRVCTCASINO-2K23_x000a_DIRECCION=NULL_x000a_CIUDAD=NULL_x000a_COMUNA LOCAL=_x000a_REGION=NULL_x000a_QUIEN REPORTA=Ticket automático_x000a_CONTACTO EN TERRENO=_x000a_PROBLEMA=Down for node FIPRDU01 - SRVCTCASINO-2K23_x000a_REQUERIMIENTO=_x000a_EQUIPOS ENERGIZADO O"/>
    <s v="El servidor SRVCTCASINO-2k23 fue apagado y eliminado, ya que este se utilizó solo para una migración. Se solicitar la baja de monitoreo."/>
    <d v="1899-12-30T00:12:49"/>
    <d v="1899-12-30T00:33:19"/>
    <d v="1899-12-30T00:20:30"/>
    <s v="Cumplido"/>
    <x v="0"/>
  </r>
  <r>
    <s v="INC000002617928"/>
    <s v="VPN IP - MPLS"/>
    <x v="17"/>
    <s v="ADMINISTRADORES RESIDENTES"/>
    <s v="SEBASTIAN VILLENA"/>
    <s v="frp_joflor"/>
    <s v="3-Moderado/Limitado"/>
    <s v="3-Medio"/>
    <s v="Media"/>
    <s v="Requerimiento de Cliente"/>
    <s v="INSTITUTO PROFESIONAL DE CHILE SA"/>
    <s v="GAMA | E: Información de respaldos"/>
    <s v="15/02/2024 17:37:07"/>
    <s v="15/02/2024 17:41:13"/>
    <x v="0"/>
    <s v="CDP ANTIGUO 1"/>
    <s v="CDP ANTIGUO 2"/>
    <s v="16/02/2024 20:09:53"/>
    <s v="16/02/2024 23:50:00"/>
    <s v="PREVENTIVO: NO_x000a_CODIGO DE SERVICIO: Respaldos _x000a_DIRECCION: - _x000a_QUIEN REPORTA: Cristian Bahamondes Miranda_x000a_CONTACTO EN TERRENO:  Cristian Bahamondes Miranda_x000a_PROBLEMA:_x000a_REQUERIMIENTO:_x000a__x000a__x000a_Buenos días, junto con saludar, mucho agradeceré puedas enviarnos la sigui"/>
    <s v="FASE RESOLUCIÓN Y RECUPERACIÓN_x000a__x000a_Se efectúa contacto con cliente: cristian bahamondes_x000a__x000a_Teléfono de contacto: N/A_x000a__x000a_Acciones realizadas: Se envia informacion de respaldos solicitada_x000a__x000a_Solución paliativa o definitiva: N/A_x000a__x000a_Acciones de Mejora, Recomendaciones:"/>
    <d v="1899-12-30T21:49:15"/>
    <d v="1899-12-31T02:32:46"/>
    <d v="1899-12-30T04:43:31"/>
    <s v=""/>
    <x v="1"/>
  </r>
  <r>
    <s v="INC000002617990"/>
    <s v="HOUSING"/>
    <x v="11"/>
    <s v="APQ ACCESOS"/>
    <s v="JAIRO A SALINAS GARAY"/>
    <s v="tct_jsalin"/>
    <s v="3-Moderado/Limitado"/>
    <s v="3-Medio"/>
    <s v="Media"/>
    <s v="Requerimiento de Cliente"/>
    <s v="TELEFONICA EMPRESAS DE CHILE SA"/>
    <s v="Revisión y reinicio de equipo DXC-ARAUCO"/>
    <s v="15/02/2024 19:12:55"/>
    <s v="15/02/2024 19:14:34"/>
    <x v="0"/>
    <s v="CDP ANTIGUO 1"/>
    <s v="CDP ANTIGUO 2"/>
    <s v="15/02/2024 19:14:34"/>
    <s v="15/02/2024 23:50:00"/>
    <s v="Revisión y reinicio de equipo DXC-ARAUCO"/>
    <s v="SUPERVISION CRQ/OK."/>
    <d v="1899-12-30T00:00:00"/>
    <d v="1899-12-30T00:01:39"/>
    <d v="1899-12-30T00:01:39"/>
    <s v=""/>
    <x v="1"/>
  </r>
  <r>
    <s v="INC000002617991"/>
    <s v="HOUSING"/>
    <x v="11"/>
    <s v="APQ ACCESOS"/>
    <s v="JAIRO A SALINAS GARAY"/>
    <s v="tct_jsalin"/>
    <s v="3-Moderado/Limitado"/>
    <s v="3-Medio"/>
    <s v="Media"/>
    <s v="Requerimiento de Cliente"/>
    <s v="TELEFONICA EMPRESAS DE CHILE SA"/>
    <s v="Cambio de disco DXC"/>
    <s v="15/02/2024 19:14:43"/>
    <s v="15/02/2024 19:16:08"/>
    <x v="0"/>
    <s v="CDP ANTIGUO 1"/>
    <s v="CDP ANTIGUO 2"/>
    <s v="15/02/2024 19:16:08"/>
    <s v="15/02/2024 23:50:00"/>
    <s v="Cambio de disco DXC"/>
    <s v="SUPERVISION CRQ/OK."/>
    <d v="1899-12-30T00:00:00"/>
    <d v="1899-12-30T00:01:25"/>
    <d v="1899-12-30T00:01:25"/>
    <s v=""/>
    <x v="1"/>
  </r>
  <r>
    <s v="INC000002617992"/>
    <s v="HOUSING"/>
    <x v="11"/>
    <s v="APQ ACCESOS"/>
    <s v="JAIRO A SALINAS GARAY"/>
    <s v="tct_jsalin"/>
    <s v="3-Moderado/Limitado"/>
    <s v="3-Medio"/>
    <s v="Media"/>
    <s v="Requerimiento de Cliente"/>
    <s v="TELEFONICA EMPRESAS DE CHILE SA"/>
    <s v="RONDA Y REVISION DE SALAS TECNICAS"/>
    <s v="15/02/2024 19:16:16"/>
    <s v="15/02/2024 19:18:30"/>
    <x v="0"/>
    <s v="CDP ANTIGUO 1"/>
    <s v="CDP ANTIGUO 2"/>
    <s v="15/02/2024 19:18:30"/>
    <s v="15/02/2024 23:50:00"/>
    <s v="RONDA Y REVISION DE SALAS TECNICAS"/>
    <s v="RONDA REALIZADA."/>
    <d v="1899-12-30T00:00:00"/>
    <d v="1899-12-30T00:02:14"/>
    <d v="1899-12-30T00:02:14"/>
    <s v=""/>
    <x v="1"/>
  </r>
  <r>
    <s v="INC000002617993"/>
    <s v="HOUSING"/>
    <x v="11"/>
    <s v="APQ ACCESOS"/>
    <s v="JAIRO A SALINAS GARAY"/>
    <s v="tct_jsalin"/>
    <s v="3-Moderado/Limitado"/>
    <s v="3-Medio"/>
    <s v="Media"/>
    <s v="Requerimiento de Cliente"/>
    <s v="TELEFONICA EMPRESAS DE CHILE SA"/>
    <s v="TOMA DE ALARMAS DE CLIENTE"/>
    <s v="15/02/2024 19:18:37"/>
    <s v="15/02/2024 19:19:28"/>
    <x v="0"/>
    <s v="CDP ANTIGUO 1"/>
    <s v="CDP ANTIGUO 2"/>
    <s v="15/02/2024 19:19:28"/>
    <s v="15/02/2024 23:50:00"/>
    <s v="TOMA DE ALARMAS DE CLIENTE"/>
    <s v="TOMA DE ALARMAS REALIZADA."/>
    <d v="1899-12-30T00:00:00"/>
    <d v="1899-12-30T00:00:51"/>
    <d v="1899-12-30T00:00:51"/>
    <s v=""/>
    <x v="1"/>
  </r>
  <r>
    <s v="INC000002617997"/>
    <s v="TICKET-INTELIGENTE"/>
    <x v="6"/>
    <s v="GESTION TI"/>
    <s v="ALEJANDRO ACEVEDO VALENZUELA"/>
    <s v="USR_TSIGHT"/>
    <s v="1-Extenso/Generalizado"/>
    <s v="4-Baja"/>
    <s v="Baja"/>
    <s v="Incidente de Cliente"/>
    <s v="FUNDACION INSTITUTO PROFESIONAL DUOC UC"/>
    <s v="fiprdu01 - srvsharepro1_vm TICKET AUTOMATICO"/>
    <s v="15/02/2024 19:29:07"/>
    <s v="15/02/2024 19:29:07"/>
    <x v="0"/>
    <s v="TRUESIGHT"/>
    <s v="TRUESIGHT"/>
    <s v="16/02/2024 21:40:18"/>
    <s v="16/02/2024 23:50:00"/>
    <s v="PREVENTIVO=SI_x000a_CODIGO DE SERVICIO=SRVSHAREPRO1_VM_x000a_DIRECCION=NULL_x000a_CIUDAD=NULL_x000a_COMUNA LOCAL=_x000a_REGION=NULL_x000a_QUIEN REPORTA=Ticket automático_x000a_CONTACTO EN TERRENO=_x000a_PROBLEMA=High RAM Usage Alert for Node FIPRDU01 - SRVSHAREPRO1_VM_x000a_REQUERIMIENTO=_x000a_EQUIPOS ENERGIZADO"/>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02:06:21"/>
    <d v="1899-12-31T02:11:11"/>
    <d v="1899-12-30T00:04:50"/>
    <s v="Cumplido"/>
    <x v="0"/>
  </r>
  <r>
    <s v="INC000002618052"/>
    <s v="RED INTERNA"/>
    <x v="2"/>
    <s v="APQ ACCESOS"/>
    <s v="YORDI M HURTADO ARAYA"/>
    <s v="tct_yorhua"/>
    <s v="4-Menor/Localizado"/>
    <s v="4-Baja"/>
    <s v="Baja"/>
    <s v="Requerimiento de Cliente"/>
    <s v="TELEFONICA CYBERSECURITY TECH CHILE SPA"/>
    <s v="RONDA SALAS TIC POR ENTREGA DE TURNO"/>
    <s v="15/02/2024 20:17:19"/>
    <s v="15/02/2024 20:17:48"/>
    <x v="0"/>
    <s v="CDP ANTIGUO 1"/>
    <s v="CDP ANTIGUO 2"/>
    <s v="15/02/2024 21:52:54"/>
    <s v="15/02/2024 23:50:00"/>
    <s v="RONDA SALAS TIC POR ENTREGA DE TURNO"/>
    <s v="RONDA REALIZADA"/>
    <d v="1899-12-30T00:00:00"/>
    <d v="1899-12-30T01:35:35"/>
    <d v="1899-12-30T01:35:35"/>
    <s v=""/>
    <x v="1"/>
  </r>
  <r>
    <s v="INC000002618053"/>
    <s v="RED INTERNA"/>
    <x v="2"/>
    <s v="APQ ACCESOS"/>
    <s v="YORDI M HURTADO ARAYA"/>
    <s v="tct_yorhua"/>
    <s v="4-Menor/Localizado"/>
    <s v="4-Baja"/>
    <s v="Baja"/>
    <s v="Requerimiento de Cliente"/>
    <s v="TELEFONICA CYBERSECURITY TECH CHILE SPA"/>
    <s v="RONDA TOMA DE TEMPERATURAS SALAS TIC 20:30"/>
    <s v="15/02/2024 20:18:06"/>
    <s v="15/02/2024 20:18:32"/>
    <x v="0"/>
    <s v="CDP ANTIGUO 1"/>
    <s v="CDP ANTIGUO 2"/>
    <s v="15/02/2024 21:52:37"/>
    <s v="15/02/2024 23:50:00"/>
    <s v="RONDA TOMA DE TEMPERATURAS SALAS TIC 20:30"/>
    <s v="RONDA REALIZADA"/>
    <d v="1899-12-30T00:00:00"/>
    <d v="1899-12-30T01:34:31"/>
    <d v="1899-12-30T01:34:31"/>
    <s v=""/>
    <x v="1"/>
  </r>
  <r>
    <s v="INC000002618054"/>
    <s v="RED INTERNA"/>
    <x v="2"/>
    <s v="APQ ACCESOS"/>
    <s v="YORDI M HURTADO ARAYA"/>
    <s v="tct_yorhua"/>
    <s v="4-Menor/Localizado"/>
    <s v="4-Baja"/>
    <s v="Baja"/>
    <s v="Requerimiento de Cliente"/>
    <s v="TELEFONICA CYBERSECURITY TECH CHILE SPA"/>
    <s v="RONDA TOMA DE TEMPERATURAS SALAS TIC 00:30"/>
    <s v="15/02/2024 20:19:21"/>
    <s v="15/02/2024 20:20:34"/>
    <x v="0"/>
    <s v="CDP ANTIGUO 1"/>
    <s v="CDP ANTIGUO 2"/>
    <s v="15/02/2024 21:52:21"/>
    <s v="15/02/2024 23:50:00"/>
    <s v="RONDA TOMA DE TEMPERATURAS SALAS TIC 00:30"/>
    <s v="RONDA REALIZADA"/>
    <d v="1899-12-30T00:00:00"/>
    <d v="1899-12-30T01:33:00"/>
    <d v="1899-12-30T01:33:00"/>
    <s v=""/>
    <x v="1"/>
  </r>
  <r>
    <s v="INC000002618055"/>
    <s v="RED INTERNA"/>
    <x v="2"/>
    <s v="APQ ACCESOS"/>
    <s v="YORDI M HURTADO ARAYA"/>
    <s v="tct_yorhua"/>
    <s v="4-Menor/Localizado"/>
    <s v="4-Baja"/>
    <s v="Baja"/>
    <s v="Requerimiento de Cliente"/>
    <s v="TELEFONICA CYBERSECURITY TECH CHILE SPA"/>
    <s v="RONDA TOMA DE TEMPERATURAS SALAS TIC 04:30"/>
    <s v="15/02/2024 20:20:55"/>
    <s v="15/02/2024 20:21:23"/>
    <x v="0"/>
    <s v="CDP ANTIGUO 1"/>
    <s v="CDP ANTIGUO 2"/>
    <s v="15/02/2024 21:52:04"/>
    <s v="15/02/2024 23:50:00"/>
    <s v="RONDA TOMA DE TEMPERATURAS SALAS TIC 04:30"/>
    <s v="RONDA REALIZADA"/>
    <d v="1899-12-30T00:00:00"/>
    <d v="1899-12-30T01:31:09"/>
    <d v="1899-12-30T01:31:09"/>
    <s v=""/>
    <x v="1"/>
  </r>
  <r>
    <s v="INC000002618068"/>
    <s v="HOUSING"/>
    <x v="14"/>
    <s v="BELIEVE"/>
    <s v="YORDI M HURTADO ARAYA"/>
    <s v="frp_jcarri"/>
    <s v="3-Moderado/Limitado"/>
    <s v="3-Medio"/>
    <s v="Media"/>
    <s v="Requerimiento de Cliente"/>
    <s v="CEMENTOS BIO BIO S.A.C.I."/>
    <s v="GESTION DATACENTER/ ACCESOS /CEMENTOS BIO BIO S.A."/>
    <s v="15/02/2024 22:32:42"/>
    <s v="15/02/2024 22:34:54"/>
    <x v="0"/>
    <s v="COMUNICACIONES"/>
    <s v="VPN IP - MPLS"/>
    <s v="15/02/2024 22:54:52"/>
    <s v="15/02/2024 23:50:00"/>
    <s v="EMPRESA:CEMENTOS BIO BIO S.A._x000a_CÓDIGO DE SERVICIO: _x000a_DIRECCIÓN:Calle San Martin #50, Santiago Centro, Santiago_x000a_NOMBRE DE QUIEN REPORTA:Angelo Lagos_x000a_TELÉFONO DE QUIEN REPORTA:989030860_x000a_NOMBRE DE CONTACTO EN TERRENO: _x000a_REQUERIMIENTO:Movimiento de cruzadas ent"/>
    <s v="ACCESOS AUTORIZADOS"/>
    <d v="1899-12-30T00:09:18"/>
    <d v="1899-12-30T00:22:10"/>
    <d v="1899-12-30T00:12:52"/>
    <s v=""/>
    <x v="1"/>
  </r>
  <r>
    <s v="INC000002618092"/>
    <s v="SAP"/>
    <x v="9"/>
    <s v="CLOUD SAP HANA"/>
    <s v="NICOLAS A SAAVEDRA EGUILUZ"/>
    <s v="tct_nsaave"/>
    <s v="4-Menor/Localizado"/>
    <s v="4-Baja"/>
    <s v="Baja"/>
    <s v="Requerimiento de Cliente"/>
    <s v="TELEFONICA EMPRESAS DE CHILE SA"/>
    <s v="Checklist Diario Clientes 16.02.24"/>
    <s v="16/02/2024 7:36:19"/>
    <s v="16/02/2024 7:37:18"/>
    <x v="0"/>
    <s v="Service"/>
    <s v="Internal"/>
    <s v="16/02/2024 7:37:48"/>
    <s v="16/02/2024 23:50:00"/>
    <s v="Se realiza Checklist Diario de los clientes; _x000a_HDC_x000a_NUTRISCO_x000a_FRUSAN"/>
    <s v="Se realiza Checklist Diario de los clientes; _x000a_HDC_x000a_NUTRISCO_x000a_FRUSAN"/>
    <d v="1899-12-30T00:00:00"/>
    <d v="1899-12-30T00:01:29"/>
    <d v="1899-12-30T00:01:29"/>
    <s v=""/>
    <x v="1"/>
  </r>
  <r>
    <s v="INC000002618099"/>
    <s v="VPN IP - MPLS"/>
    <x v="7"/>
    <s v="GESTION HD"/>
    <s v="SEBASTIAN I ACUÑA GUZMAN"/>
    <s v="frp_dalcap"/>
    <s v="4-Menor/Localizado"/>
    <s v="4-Baja"/>
    <s v="Baja"/>
    <s v="Requerimiento de Cliente"/>
    <s v="INGENIERIA SERVICIOS Y COMUNICACIONES S A"/>
    <s v="Generar registros TXT dominio jeria.cl"/>
    <s v="16/02/2024 7:57:26"/>
    <s v="16/02/2024 8:42:54"/>
    <x v="0"/>
    <s v="TI"/>
    <s v="SISTEMAS OPERATIVOS"/>
    <s v="16/02/2024 12:40:32"/>
    <s v="16/02/2024 23:50:00"/>
    <s v="PREVENTIVO: NO_x000a_CODIGO DE SERVICIO:_x000a_DIRECCION:_x000a_QUIEN REPORTA:Miguel Bolivar  (+56) 2 2236 2306_x000a_CONTACTO EN TERRENO:_x000a_PROBLEMA:_x000a_REQUERIMIENTO_x000a_Estimados, favor realizar el siguiente ajuste para el dominio jeria.cl:_x000a__x000a_ _x000a__x000a_Crear el siguiente registro TXT:_x000a__x000a_ _x000a__x000a_je"/>
    <s v="Se crea registro solicitado, el cual responde correctamente desde los dns autoritativos e internet. Para el resto de DNS's es necesario esperar el tiempo de propagación/refresco correspondiente."/>
    <d v="1899-12-30T00:00:00"/>
    <d v="1899-12-30T04:43:06"/>
    <d v="1899-12-30T04:43:06"/>
    <s v=""/>
    <x v="1"/>
  </r>
  <r>
    <s v="INC000002618142"/>
    <s v="HOUSING"/>
    <x v="11"/>
    <s v="APQ ACCESOS"/>
    <s v="ALDO P VALENZUELA MUJICA"/>
    <s v="tct_avalen"/>
    <s v="2-Significativo/Amplio"/>
    <s v="2-Alta"/>
    <s v="Alta"/>
    <s v="Requerimiento de Cliente"/>
    <s v="TELEFONICA EMPRESAS DE CHILE SA"/>
    <s v="RONDA Y REVISION DE SALAS TECNICAS"/>
    <s v="16/02/2024 3:57:34"/>
    <s v="16/02/2024 3:59:09"/>
    <x v="0"/>
    <s v="CDP ANTIGUO 1"/>
    <s v="CDP ANTIGUO 2"/>
    <s v="16/02/2024 4:01:13"/>
    <s v="16/02/2024 23:50:00"/>
    <s v="RONDA Y REVISION DE SALAS TECNICAS"/>
    <s v="SE REALIZA RONDA"/>
    <d v="1899-12-30T00:01:41"/>
    <d v="1899-12-30T00:03:39"/>
    <d v="1899-12-30T00:01:58"/>
    <s v=""/>
    <x v="1"/>
  </r>
  <r>
    <s v="INC000002618144"/>
    <s v="HOUSING"/>
    <x v="11"/>
    <s v="APQ ACCESOS"/>
    <s v="ALDO P VALENZUELA MUJICA"/>
    <s v="tct_avalen"/>
    <s v="2-Significativo/Amplio"/>
    <s v="2-Alta"/>
    <s v="Alta"/>
    <s v="Requerimiento de Cliente"/>
    <s v="TELEFONICA EMPRESAS DE CHILE SA"/>
    <s v="TOMA DE ALARMAS DE CLIENTE"/>
    <s v="16/02/2024 4:02:32"/>
    <s v="16/02/2024 4:03:42"/>
    <x v="0"/>
    <s v="CDP ANTIGUO 1"/>
    <s v="CDP ANTIGUO 2"/>
    <s v="16/02/2024 4:05:24"/>
    <s v="16/02/2024 23:50:00"/>
    <s v="TOMA DE ALARMAS DE CLIENTE"/>
    <s v="SE REALIZA TOMA DE ALARMAS"/>
    <d v="1899-12-30T00:01:10"/>
    <d v="1899-12-30T00:02:52"/>
    <d v="1899-12-30T00:01:42"/>
    <s v=""/>
    <x v="1"/>
  </r>
  <r>
    <s v="INC000002618154"/>
    <s v="SAP"/>
    <x v="9"/>
    <s v="CLOUD SAP HANA"/>
    <s v="EWALD R GALAZ MILLALEO"/>
    <s v="tct_egalaz"/>
    <s v="4-Menor/Localizado"/>
    <s v="4-Baja"/>
    <s v="Baja"/>
    <s v="Requerimiento de Cliente"/>
    <s v="TELEFONICA GLOBAL TECHNOLOGY S.A.AGENCIA EN CHILE"/>
    <s v="Checklist diario clientes 12.02.2024"/>
    <s v="16/02/2024 9:34:16"/>
    <s v="16/02/2024 9:38:23"/>
    <x v="0"/>
    <s v="Service"/>
    <s v="Internal"/>
    <s v="16/02/2024 9:55:22"/>
    <s v="16/02/2024 23:50:00"/>
    <s v="Se adjunta Checklist Diario de los clientes;_x000a_- HCUA ECC_x000a_- Sugal ECC"/>
    <s v="Se adjunta Checklist Diario de los clientes;_x000a_- HCUA ECC_x000a_- Sugal ECC"/>
    <d v="1899-12-30T00:00:00"/>
    <d v="1899-12-30T00:21:06"/>
    <d v="1899-12-30T00:21:06"/>
    <s v=""/>
    <x v="1"/>
  </r>
  <r>
    <s v="INC000002618159"/>
    <s v="SAP"/>
    <x v="9"/>
    <s v="CLOUD SAP HANA"/>
    <s v="EWALD R GALAZ MILLALEO"/>
    <s v="tct_egalaz"/>
    <s v="4-Menor/Localizado"/>
    <s v="4-Baja"/>
    <s v="Baja"/>
    <s v="Requerimiento de Cliente"/>
    <s v="TELEFONICA GLOBAL TECHNOLOGY S.A.AGENCIA EN CHILE"/>
    <s v="Checklist diario clientes 13.02.2024"/>
    <s v="16/02/2024 9:55:43"/>
    <s v="16/02/2024 9:56:55"/>
    <x v="0"/>
    <s v="Service"/>
    <s v="Internal"/>
    <s v="16/02/2024 10:57:37"/>
    <s v="16/02/2024 23:50:00"/>
    <s v="Se adjunta Checklist Diario de los clientes;_x000a_- HCUA ECC_x000a_- Sugal ECC"/>
    <s v="Se adjunta Checklist Diario de los clientes;_x000a_- HCUA ECC_x000a_- Sugal ECC"/>
    <d v="1899-12-30T00:00:00"/>
    <d v="1899-12-30T01:01:54"/>
    <d v="1899-12-30T01:01:54"/>
    <s v=""/>
    <x v="1"/>
  </r>
  <r>
    <s v="INC000002618173"/>
    <s v="BACKUP ON DEMAND"/>
    <x v="17"/>
    <s v="SM OPERACIONES"/>
    <s v="RODRIGO VÁSQUEZ MUÑOZ"/>
    <s v="tct_decruz"/>
    <s v="4-Menor/Localizado"/>
    <s v="4-Baja"/>
    <s v="Baja"/>
    <s v="Requerimiento de Cliente"/>
    <s v="MOSAICO SA"/>
    <s v="ELIMINAR REPORTE DE RESPALDO"/>
    <s v="16/02/2024 10:48:16"/>
    <s v="16/02/2024 10:50:12"/>
    <x v="0"/>
    <s v="TI"/>
    <s v="SERVIDORES VIRTUALES"/>
    <s v="17/02/2024 12:19:16"/>
    <s v="17/02/2024 23:50:00"/>
    <s v="Reporte de respaldo Cliente Mosaico"/>
    <s v="FASE RESOLUCIÓN Y RECUPERACIÓN_x000a__x000a_Se efectúa contacto con cliente: N/A_x000a__x000a_Teléfono de contacto: N/A_x000a__x000a_Acciones realizadas: se elimina reporte de cliente mosaico_x000a__x000a_Solución paliativa o definitiva: se elimina reporte de cliente mosaico_x000a__x000a__x000a_Acciones de Mejora, Reco"/>
    <d v="1899-12-31T00:54:05"/>
    <d v="1899-12-31T01:31:00"/>
    <d v="1899-12-30T00:36:55"/>
    <s v=""/>
    <x v="1"/>
  </r>
  <r>
    <s v="INC000002618539"/>
    <s v="INFRAESTRUCTURA DC"/>
    <x v="2"/>
    <s v="APQ ACCESOS"/>
    <s v="RENE E VILLEGAS CARREÑO"/>
    <s v="tct_frafea"/>
    <s v="4-Menor/Localizado"/>
    <s v="4-Baja"/>
    <s v="Baja"/>
    <s v="Requerimiento de Red"/>
    <s v="TELEFONICA CYBERSECURITY TECH CHILE SPA"/>
    <s v="INCIDENTE - DATACENTER SAN MARTIN  - PANEL SISTEMA CONTRA INCENDIOS CON ALARMA CON FALLA DE BATERIA"/>
    <s v="16/02/2024 9:30:09"/>
    <s v="16/02/2024 9:35:06"/>
    <x v="0"/>
    <s v="CDP ANTIGUO 1"/>
    <s v="CDP ANTIGUO 2"/>
    <s v="16/02/2024 12:19:29"/>
    <s v="16/02/2024 23:50:00"/>
    <s v="PREVENTIVO: SI_x000a_CODIGO DE SERVICIO: N/A_x000a_DIRECCION:  SAN MARTIN 50_x000a_QUIEN REPORTA: FRANCISCO FELIU_x000a_CONTACTO EN TERRENO: OPERACIONES DC SM / 995442858_x000a_PROBLEMA: INCIDENTE - DATACENTER SAN MARTIN  - PANEL SISTEMA CONTRA INCENDIOS CON ALARMA CON FALLA DE BATER"/>
    <s v="Fase de resolución y recuperación: INFORMACION_x000a_Se efectúa contacto con cliente: N/A_x000a_Teléfono de contacto: N/A_x000a_Acciones realizadas: INCIDENCIA RESTABLECIDA_x000a_Solución paliativa o definitiva: N/A_x000a_Acciones de Mejora, Recomendaciones: N/A_x000a_Causa Raíz: (si aplic"/>
    <d v="1899-12-30T00:00:00"/>
    <d v="1899-12-30T00:00:00"/>
    <d v="1899-12-30T00:00:00"/>
    <s v=""/>
    <x v="0"/>
  </r>
  <r>
    <s v="INC000002618572"/>
    <s v="SAP"/>
    <x v="9"/>
    <s v="CLOUD SAP HANA"/>
    <s v="EWALD R GALAZ MILLALEO"/>
    <s v="tct_egalaz"/>
    <s v="4-Menor/Localizado"/>
    <s v="4-Baja"/>
    <s v="Baja"/>
    <s v="Requerimiento de Cliente"/>
    <s v="TELEFONICA GLOBAL TECHNOLOGY S.A.AGENCIA EN CHILE"/>
    <s v="Checklist diario clientes 14.02.2024"/>
    <s v="16/02/2024 10:53:23"/>
    <s v="16/02/2024 10:54:32"/>
    <x v="0"/>
    <s v="Service"/>
    <s v="Internal"/>
    <s v="16/02/2024 10:59:24"/>
    <s v="16/02/2024 23:50:00"/>
    <s v="Se adjunta Checklist Diario de los clientes;_x000a_- HCUA ECC_x000a_- Sugal ECC"/>
    <s v="Se adjunta Checklist Diario de los clientes;_x000a_- HCUA ECC_x000a_- Sugal ECC"/>
    <d v="1899-12-30T00:00:00"/>
    <d v="1899-12-30T00:06:01"/>
    <d v="1899-12-30T00:06:01"/>
    <s v=""/>
    <x v="1"/>
  </r>
  <r>
    <s v="INC000002618574"/>
    <s v="SAP"/>
    <x v="9"/>
    <s v="CLOUD SAP HANA"/>
    <s v="EWALD R GALAZ MILLALEO"/>
    <s v="tct_egalaz"/>
    <s v="4-Menor/Localizado"/>
    <s v="4-Baja"/>
    <s v="Baja"/>
    <s v="Requerimiento de Cliente"/>
    <s v="TELEFONICA GLOBAL TECHNOLOGY S.A.AGENCIA EN CHILE"/>
    <s v="Checklist diario clientes 15.02.2024"/>
    <s v="16/02/2024 11:02:24"/>
    <s v="16/02/2024 11:05:29"/>
    <x v="0"/>
    <s v="Service"/>
    <s v="Internal"/>
    <s v="16/02/2024 11:06:19"/>
    <s v="16/02/2024 23:50:00"/>
    <s v="Se adjunta Checklist Diario de los clientes;_x000a_- HCUA ECC_x000a_- Sugal ECC"/>
    <s v="Se adjunta Checklist Diario de los clientes;_x000a_- HCUA ECC_x000a_- Sugal ECC"/>
    <d v="1899-12-30T00:00:00"/>
    <d v="1899-12-30T00:03:55"/>
    <d v="1899-12-30T00:03:55"/>
    <s v=""/>
    <x v="1"/>
  </r>
  <r>
    <s v="INC000002618579"/>
    <s v="SAP"/>
    <x v="9"/>
    <s v="CLOUD SAP HANA"/>
    <s v="EWALD R GALAZ MILLALEO"/>
    <s v="tct_egalaz"/>
    <s v="4-Menor/Localizado"/>
    <s v="4-Baja"/>
    <s v="Baja"/>
    <s v="Requerimiento de Cliente"/>
    <s v="TELEFONICA GLOBAL TECHNOLOGY S.A.AGENCIA EN CHILE"/>
    <s v="Checklist diario clientes 16.02.2024"/>
    <s v="16/02/2024 11:25:43"/>
    <s v="16/02/2024 11:27:12"/>
    <x v="0"/>
    <s v="Service"/>
    <s v="Internal"/>
    <s v="19/02/2024 7:20:45"/>
    <s v="19/02/2024 23:50:00"/>
    <s v="Se adjunta Checklist Diario de los clientes;_x000a_- HCUA ECC_x000a_- Sugal ECC"/>
    <s v="Se adjunta Checklist Diario de los clientes;_x000a_- HCUA ECC_x000a_- Sugal ECC"/>
    <d v="1900-01-01T14:19:38"/>
    <d v="1900-01-01T19:55:02"/>
    <d v="1899-12-30T05:35:24"/>
    <s v=""/>
    <x v="1"/>
  </r>
  <r>
    <s v="INC000002618635"/>
    <s v="TICKET-INTELIGENTE"/>
    <x v="6"/>
    <s v="GESTION TI"/>
    <s v="ALEJANDRO ACEVEDO VALENZUELA"/>
    <s v="USR_TSIGHT"/>
    <s v="1-Extenso/Generalizado"/>
    <s v="4-Baja"/>
    <s v="Baja"/>
    <s v="Incidente de Cliente"/>
    <s v="FUNDACION INSTITUTO PROFESIONAL DUOC UC"/>
    <s v="fiprdu01 - srvfs01_vm TICKET AUTOMATICO"/>
    <s v="16/02/2024 7:39:41"/>
    <s v="16/02/2024 7:39:41"/>
    <x v="0"/>
    <s v="TRUESIGHT"/>
    <s v="TRUESIGHT"/>
    <s v="16/02/2024 8:56:39"/>
    <s v="16/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FASE RESOLUCIÓN Y RECUPERACIÓN_x000a__x000a_Se efectúa contacto con cliente: gama.duoc@movistar.cl_x000a__x000a_Teléfono de contacto: No aplica._x000a__x000a_Acciones realizadas: Se revisa caso a nivel SOLARWINDS, informo que la alarma se restablece sin intervención.  Se resuelve folio._x000a__x000a_S"/>
    <d v="1899-12-30T01:15:43"/>
    <d v="1899-12-30T01:16:58"/>
    <d v="1899-12-30T00:01:15"/>
    <s v="Cumplido"/>
    <x v="0"/>
  </r>
  <r>
    <s v="INC000002618760"/>
    <s v="VPN IP - MPLS"/>
    <x v="12"/>
    <s v="GESTION CALL CENTER"/>
    <s v="DENISE CRUZAT ETCHEBERRY"/>
    <s v="frp_jserna"/>
    <s v="3-Moderado/Limitado"/>
    <s v="3-Medio"/>
    <s v="Media"/>
    <s v="Requerimiento de Cliente"/>
    <s v="I MUNICIPALIDAD DE GRANEROS"/>
    <s v="SSPP/ACCESO A HOSTING"/>
    <s v="16/02/2024 11:11:33"/>
    <s v="16/02/2024 11:21:32"/>
    <x v="0"/>
    <s v="COMUNICACIONES"/>
    <s v="VPN IP - MPLS"/>
    <s v="19/02/2024 13:21:23"/>
    <s v="19/02/2024 23:50:00"/>
    <s v="PREVENTIVO: NO_x000a_CODIGO DE SERVICIO:VPF2296927-L3_x000a_DIRECCION:Plaza de Armas S/N,Graneros,Rancagua_x000a_QUIEN REPORTA:Luis Retamal  932966299_x000a_CONTACTO EN TERRENO:Luis Retamal   932966299_x000a_PROBLEMA:_x000a_REQUERIMIENTO:ACCESO A HOSTING_x000a_EQUIPOS ENERGIZADO/REINICIADO:SI_x000a_HO"/>
    <s v="TEL-25032 RE: TEL-25027 INC000002618760 PERMISO DE ADMIN_x000a_Miguel Bolivar comentó\: Estimada,_x000a_Según se pudo verificar, el caso fue atendido el día 16/02/24 en el ticket de atención interno 41233 en el cual se dio el nuevo acceso a la administración del cpa"/>
    <d v="1900-01-02T01:14:51"/>
    <d v="1900-01-02T02:09:50"/>
    <d v="1899-12-30T00:54:59"/>
    <s v=""/>
    <x v="1"/>
  </r>
  <r>
    <s v="INC000002618844"/>
    <s v="VPN IP - MPLS"/>
    <x v="17"/>
    <s v="GESTION HD"/>
    <s v="RODRIGO VÁSQUEZ MUÑOZ"/>
    <s v="frp_fpetro"/>
    <s v="3-Moderado/Limitado"/>
    <s v="3-Medio"/>
    <s v="Media"/>
    <s v="Requerimiento de Cliente"/>
    <s v="ARTIKOS CHILE S A"/>
    <s v="HD/Solicitud de creación de ticket / baja de respaldo /Artikos Chile S.A. varias bases"/>
    <s v="16/02/2024 9:45:48"/>
    <s v="16/02/2024 9:50:51"/>
    <x v="0"/>
    <s v="CDP ANTIGUO 1"/>
    <s v="CDP ANTIGUO 2"/>
    <s v="17/02/2024 12:22:52"/>
    <s v="17/02/2024 23:50:00"/>
    <s v="PREVENTIVO: NO_x000a_CODIGO DE SERVICIO:_x000a_DIRECCION:_x000a_QUIEN REPORTA: Raúl Ahumada Z.   +56223955448_x000a_CONTACTO EN TERRENO: Raúl Ahumada Z.   +56223955448_x000a__x000a_REQUERIMIENTO:_x000a__x000a_Estimados por favor crear ticket para baja de respaldos de las siguientes_x000a_bases según informa"/>
    <s v="FASE RESOLUCIÓN Y RECUPERACIÓN_x000a__x000a_Se efectúa contacto con cliente: N/A_x000a__x000a_Teléfono de contacto: N/A_x000a__x000a_Acciones realizadas: bd solicitadas dadas de baja en respaldo_x000a__x000a_Solución paliativa o definitiva: bd solicitadas dadas de baja en respaldo_x000a__x000a_Acciones de Mejora,"/>
    <d v="1899-12-31T02:09:18"/>
    <d v="1899-12-31T02:37:04"/>
    <d v="1899-12-30T00:27:46"/>
    <s v=""/>
    <x v="1"/>
  </r>
  <r>
    <s v="INC000002618867"/>
    <s v="VPN IP - MPLS"/>
    <x v="5"/>
    <s v="GESTION HD"/>
    <s v="JUAN PABLO PAZ GOMPERTZ"/>
    <s v="frp_fpetro"/>
    <s v="3-Moderado/Limitado"/>
    <s v="3-Medio"/>
    <s v="Media"/>
    <s v="Requerimiento de Cliente"/>
    <s v="INSTITUTO PROFESIONAL DE CHILE SA"/>
    <s v="HD/_x000a_Formulario de Solicitud de IPvlan 2.0 ipchile"/>
    <s v="16/02/2024 10:06:49"/>
    <s v="16/02/2024 10:09:06"/>
    <x v="0"/>
    <s v="CDP ANTIGUO 1"/>
    <s v="CDP ANTIGUO 2"/>
    <s v="16/02/2024 11:23:29"/>
    <s v="16/02/2024 23:50:00"/>
    <s v="PREVENTIVO: NO_x000a_CODIGO DE SERVICIO:_x000a_DIRECCION:_x000a_QUIEN REPORTA: Juan Carlos Uzcategui Fuguett 56 9 9742 0921_x000a_CONTACTO EN TERRENO: Juan Carlos Uzcategui Fuguett 56 9 9742 0921_x000a_ _x000a_REQUERIMIENTO:_x000a__x000a_Junto con saludar, favor crear ticket y derivar a controller par"/>
    <s v="Se asigna IP PVLAN y se notifica a los solicitantes."/>
    <d v="1899-12-30T00:00:00"/>
    <d v="1899-12-30T01:16:40"/>
    <d v="1899-12-30T01:16:40"/>
    <s v=""/>
    <x v="1"/>
  </r>
  <r>
    <s v="INC000002618935"/>
    <s v="VPN IP - MPLS"/>
    <x v="9"/>
    <s v="GESTION HD"/>
    <s v="NICOLAS A SAAVEDRA EGUILUZ"/>
    <s v="frp_kefern"/>
    <s v="3-Moderado/Limitado"/>
    <s v="3-Medio"/>
    <s v="Media"/>
    <s v="Requerimiento de Cliente"/>
    <s v="NUTRISCO CHILE SA"/>
    <s v="HD |  DUMP QAS // 16 de febrero de 2024 // Acción creación usuario SAP"/>
    <s v="16/02/2024 11:37:10"/>
    <s v="16/02/2024 11:40:26"/>
    <x v="0"/>
    <s v="CDP ANTIGUO 1"/>
    <s v="CDP ANTIGUO 2"/>
    <s v="16/02/2024 11:59:22"/>
    <s v="16/02/2024 23:50:00"/>
    <s v="PREVENTIVO: NO_x000a_CODIGO DE SERVICIO:_x000a_DIRECCION:_x000a_QUIEN REPORTA:Nicolás Saavedra Eguiluz +56 9 6187 5469_x000a_CONTACTO EN TERRENO:_x000a_PROBLEMA:_x000a_REQUERIMIENTO:_x000a__x000a_Mesa de ayuda de Estimados_x000a__x000a_Favor generar ticket en base a requerimiento de cliente NUTRISCO_x000a__x000a_Dejar en ban"/>
    <s v="Este error se produce debido al borrado de usuarios que se realiza en el_x000a_sistema SAP. La recomendación entregada por SAP es copiar el usuario sin_x000a_marcar la opción_x000a_Los datos asociados al tab comenzaran a ser creados a medida que el_x000a_nuevo usuario utilice e"/>
    <d v="1899-12-30T00:00:00"/>
    <d v="1899-12-30T00:22:12"/>
    <d v="1899-12-30T00:22:12"/>
    <s v=""/>
    <x v="1"/>
  </r>
  <r>
    <s v="INC000002619038"/>
    <s v="HOUSING"/>
    <x v="8"/>
    <s v="BELIEVE"/>
    <s v="JORGE S LORCA LEIVA"/>
    <s v="frp_dvilca"/>
    <s v="3-Moderado/Limitado"/>
    <s v="3-Medio"/>
    <s v="Media"/>
    <s v="Requerimiento de Cliente"/>
    <s v="HUAWEI CHILE S A"/>
    <s v="GESTION DATACENTER/ ACCESOS /HUAWEI CHILE S A"/>
    <s v="16/02/2024 11:46:18"/>
    <s v="16/02/2024 11:48:47"/>
    <x v="0"/>
    <s v="COMUNICACIONES"/>
    <s v="VPN IP - MPLS"/>
    <s v="16/02/2024 13:26:4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42"/>
    <d v="1899-12-30T01:40:27"/>
    <d v="1899-12-30T00:32:45"/>
    <s v=""/>
    <x v="1"/>
  </r>
  <r>
    <s v="INC000002619039"/>
    <s v="HOUSING"/>
    <x v="8"/>
    <s v="BELIEVE"/>
    <s v="JORGE S LORCA LEIVA"/>
    <s v="frp_dvilca"/>
    <s v="3-Moderado/Limitado"/>
    <s v="3-Medio"/>
    <s v="Media"/>
    <s v="Requerimiento de Cliente"/>
    <s v="HUAWEI CHILE S A"/>
    <s v="GESTION DATACENTER/ ACCESOS /HUAWEI CHILE S A"/>
    <s v="16/02/2024 11:46:38"/>
    <s v="16/02/2024 11:50:24"/>
    <x v="0"/>
    <s v="COMUNICACIONES"/>
    <s v="VPN IP - MPLS"/>
    <s v="16/02/2024 13:27:0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12"/>
    <d v="1899-12-30T01:40:27"/>
    <d v="1899-12-30T00:33:15"/>
    <s v=""/>
    <x v="1"/>
  </r>
  <r>
    <s v="INC000002619040"/>
    <s v="HOUSING"/>
    <x v="8"/>
    <s v="BELIEVE"/>
    <s v="JORGE S LORCA LEIVA"/>
    <s v="frp_dvilca"/>
    <s v="3-Moderado/Limitado"/>
    <s v="3-Medio"/>
    <s v="Media"/>
    <s v="Requerimiento de Cliente"/>
    <s v="HUAWEI CHILE S A"/>
    <s v="GESTION DATACENTER/ ACCESOS /HUAWEI CHILE S A"/>
    <s v="16/02/2024 11:46:54"/>
    <s v="16/02/2024 11:51:55"/>
    <x v="0"/>
    <s v="COMUNICACIONES"/>
    <s v="VPN IP - MPLS"/>
    <s v="16/02/2024 13:27:29"/>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5:56"/>
    <d v="1899-12-30T01:40:35"/>
    <d v="1899-12-30T00:34:39"/>
    <s v=""/>
    <x v="1"/>
  </r>
  <r>
    <s v="INC000002619051"/>
    <s v="HOUSING"/>
    <x v="8"/>
    <s v="BELIEVE"/>
    <s v="FERNEY D GARZON PEÑA"/>
    <s v="frp_dvilca"/>
    <s v="3-Moderado/Limitado"/>
    <s v="3-Medio"/>
    <s v="Media"/>
    <s v="Requerimiento de Cliente"/>
    <s v="HUAWEI CHILE S A"/>
    <s v="GESTION DATACENTER/ ACCESOS /HUAWEI CHILE S A"/>
    <s v="16/02/2024 11:52:33"/>
    <s v="16/02/2024 11:55:09"/>
    <x v="0"/>
    <s v="COMUNICACIONES"/>
    <s v="VPN IP - MPLS"/>
    <s v="16/02/2024 13:27:56"/>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36"/>
    <d v="1899-12-30T01:35:23"/>
    <d v="1899-12-30T00:30:47"/>
    <s v=""/>
    <x v="1"/>
  </r>
  <r>
    <s v="INC000002619053"/>
    <s v="HOUSING"/>
    <x v="8"/>
    <s v="BELIEVE"/>
    <s v="FERNEY D GARZON PEÑA"/>
    <s v="frp_dvilca"/>
    <s v="3-Moderado/Limitado"/>
    <s v="3-Medio"/>
    <s v="Media"/>
    <s v="Requerimiento de Cliente"/>
    <s v="HUAWEI CHILE S A"/>
    <s v="GESTION DATACENTER/ ACCESOS /HUAWEI CHILE S A"/>
    <s v="16/02/2024 11:53:17"/>
    <s v="16/02/2024 11:55:29"/>
    <x v="0"/>
    <s v="COMUNICACIONES"/>
    <s v="VPN IP - MPLS"/>
    <s v="16/02/2024 13:28:22"/>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13"/>
    <d v="1899-12-30T01:35:05"/>
    <d v="1899-12-30T00:30:52"/>
    <s v=""/>
    <x v="1"/>
  </r>
  <r>
    <s v="INC000002619059"/>
    <s v="HOUSING"/>
    <x v="8"/>
    <s v="ADMINISTRADORES RESIDENTES"/>
    <s v="FERNEY D GARZON PEÑA"/>
    <s v="frp_jugonz"/>
    <s v="3-Moderado/Limitado"/>
    <s v="3-Medio"/>
    <s v="Media"/>
    <s v="Requerimiento de Cliente"/>
    <s v="CENTRO DE COMPENSACION AUTOMATIZADO S A"/>
    <s v="GESTION DATACENTER/ ACCESOS / CENTRO DE COMPENSACION AUTOMATIZADO S A"/>
    <s v="16/02/2024 11:56:48"/>
    <s v="16/02/2024 12:00:44"/>
    <x v="0"/>
    <s v="COMUNICACIONES"/>
    <s v="VPN IP - MPLS"/>
    <s v="16/02/2024 18:01:19"/>
    <s v="16/02/2024 23:50:00"/>
    <s v="EMPRESA: CENTRO DE COMPENSACION AUTOMATIZADO S A_x000a_CÓDIGO DE SERVICIO: _x000a_DIRECCIÓN: AV. Presidente Prieto #226, Paine, Santiago_x000a_NOMBRE DE QUIEN REPORTA: Mario Ruiz_x000a_TELÉFONO DE QUIEN REPORTA: 983200696_x000a_NOMBRE DE CONTACTO EN TERRENO: Mario Ruiz 983200696_x000a_PROB"/>
    <m/>
    <d v="1899-12-30T05:44:38"/>
    <d v="1899-12-30T06:04:31"/>
    <d v="1899-12-30T00:19:53"/>
    <s v=""/>
    <x v="1"/>
  </r>
  <r>
    <s v="INC000002619121"/>
    <s v="HOUSING"/>
    <x v="8"/>
    <s v="BELIEVE"/>
    <s v="FERNEY D GARZON PEÑA"/>
    <s v="frp_jolsso"/>
    <s v="3-Moderado/Limitado"/>
    <s v="3-Medio"/>
    <s v="Media"/>
    <s v="Requerimiento de Cliente"/>
    <s v="HUAWEI CHILE S A"/>
    <s v="GESTION DATACENTER/ ACCESOS /HUAWEI CHILE S A"/>
    <s v="16/02/2024 13:06:02"/>
    <s v="16/02/2024 13:06:50"/>
    <x v="0"/>
    <s v="COMUNICACIONES"/>
    <s v="VPN IP - MPLS"/>
    <s v="16/02/2024 17:33:1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4:06"/>
    <d v="1899-12-30T04:27:09"/>
    <d v="1899-12-30T00:23:03"/>
    <s v=""/>
    <x v="1"/>
  </r>
  <r>
    <s v="INC000002619122"/>
    <s v="HOUSING"/>
    <x v="8"/>
    <s v="BELIEVE"/>
    <s v="FERNEY D GARZON PEÑA"/>
    <s v="frp_jolsso"/>
    <s v="3-Moderado/Limitado"/>
    <s v="3-Medio"/>
    <s v="Media"/>
    <s v="Requerimiento de Cliente"/>
    <s v="HUAWEI CHILE S A"/>
    <s v="GESTION DATACENTER/ ACCESOS /HUAWEI CHILE S A"/>
    <s v="16/02/2024 13:10:35"/>
    <s v="16/02/2024 13:12:04"/>
    <x v="0"/>
    <s v="COMUNICACIONES"/>
    <s v="VPN IP - MPLS"/>
    <s v="16/02/2024 17:33:32"/>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42"/>
    <d v="1899-12-30T04:22:57"/>
    <d v="1899-12-30T00:19:15"/>
    <s v=""/>
    <x v="1"/>
  </r>
  <r>
    <s v="INC000002619123"/>
    <s v="HOUSING"/>
    <x v="8"/>
    <s v="BELIEVE"/>
    <s v="FERNEY D GARZON PEÑA"/>
    <s v="frp_jolsso"/>
    <s v="3-Moderado/Limitado"/>
    <s v="3-Medio"/>
    <s v="Media"/>
    <s v="Requerimiento de Cliente"/>
    <s v="HUAWEI CHILE S A"/>
    <s v="GESTION DATACENTER/ ACCESOS /HUAWEI CHILE S A"/>
    <s v="16/02/2024 13:12:37"/>
    <s v="16/02/2024 13:14:09"/>
    <x v="0"/>
    <s v="COMUNICACIONES"/>
    <s v="VPN IP - MPLS"/>
    <s v="16/02/2024 17:33:54"/>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27"/>
    <d v="1899-12-30T04:21:17"/>
    <d v="1899-12-30T00:17:50"/>
    <s v=""/>
    <x v="1"/>
  </r>
  <r>
    <s v="INC000002619124"/>
    <s v="HOUSING"/>
    <x v="8"/>
    <s v="BELIEVE"/>
    <s v="FERNEY D GARZON PEÑA"/>
    <s v="frp_jolsso"/>
    <s v="3-Moderado/Limitado"/>
    <s v="3-Medio"/>
    <s v="Media"/>
    <s v="Requerimiento de Cliente"/>
    <s v="HUAWEI CHILE S A"/>
    <s v="GESTION DATACENTER/ ACCESOS /HUAWEI CHILE S A"/>
    <s v="16/02/2024 13:14:46"/>
    <s v="16/02/2024 13:16:15"/>
    <x v="0"/>
    <s v="COMUNICACIONES"/>
    <s v="VPN IP - MPLS"/>
    <s v="16/02/2024 17:34:2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6"/>
    <d v="1899-12-30T04:19:35"/>
    <d v="1899-12-30T00:16:39"/>
    <s v=""/>
    <x v="1"/>
  </r>
  <r>
    <s v="INC000002619125"/>
    <s v="HOUSING"/>
    <x v="8"/>
    <s v="BELIEVE"/>
    <s v="FERNEY D GARZON PEÑA"/>
    <s v="frp_jolsso"/>
    <s v="3-Moderado/Limitado"/>
    <s v="3-Medio"/>
    <s v="Media"/>
    <s v="Requerimiento de Cliente"/>
    <s v="HUAWEI CHILE S A"/>
    <s v="GESTION DATACENTER/ ACCESOS /HUAWEI CHILE S A"/>
    <s v="16/02/2024 13:17:12"/>
    <s v="16/02/2024 13:18:49"/>
    <x v="0"/>
    <s v="COMUNICACIONES"/>
    <s v="VPN IP - MPLS"/>
    <s v="16/02/2024 17:35:03"/>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7"/>
    <d v="1899-12-30T04:17:51"/>
    <d v="1899-12-30T00:14:54"/>
    <s v=""/>
    <x v="1"/>
  </r>
  <r>
    <s v="INC000002619206"/>
    <s v="VPN IP - MPLS"/>
    <x v="5"/>
    <s v="GESTION HD"/>
    <s v="OSCAR A RAMIREZ SOTO"/>
    <s v="frp_fpetro"/>
    <s v="3-Moderado/Limitado"/>
    <s v="3-Medio"/>
    <s v="Media"/>
    <s v="Requerimiento de Cliente"/>
    <s v="HORTIFRUT S.A"/>
    <s v="HD/_x000a_Solicitud de cuentas VPN XMS"/>
    <s v="16/02/2024 12:25:49"/>
    <s v="16/02/2024 12:27:33"/>
    <x v="0"/>
    <s v="CDP ANTIGUO 1"/>
    <s v="CDP ANTIGUO 2"/>
    <s v="19/02/2024 9:55:16"/>
    <s v="19/02/2024 23:50:00"/>
    <s v="PREVENTIVO: NO_x000a_CODIGO DE SERVICIO:_x000a_DIRECCION:_x000a_QUIEN REPORTA:  rodrigo von hausen 957139471_x000a_CONTACTO EN TERRENO:  rodrigo von hausen 957139471_x000a__x000a_REQUERIMIENTO:_x000a__x000a_Favor su ayuda para crear cuenta VPN para los siguientes usuarios y_x000a_accesos._x000a__x000a_Usuarios:_x000a_bboza_x"/>
    <s v="Se genera usuario vpn ssl con los accesos solicitados, se envían ususarios por correo de manera privda se cierra ticket."/>
    <d v="1900-01-01T16:54:45"/>
    <d v="1900-01-01T21:29:27"/>
    <d v="1899-12-30T04:34:42"/>
    <s v=""/>
    <x v="1"/>
  </r>
  <r>
    <s v="INC000002619246"/>
    <s v="TICKET-INTELIGENTE"/>
    <x v="7"/>
    <s v="DUOC TICKET AUTOMATICO"/>
    <s v="VICTOR SEPULVEDA GAMARRA"/>
    <s v="USR_TSIGHT"/>
    <s v="1-Extenso/Generalizado"/>
    <s v="4-Baja"/>
    <s v="Baja"/>
    <s v="Incidente de Cliente"/>
    <s v="FUNDACION INSTITUTO PROFESIONAL DUOC UC"/>
    <s v="fiprdu01 - liceo_andes TICKET AUTOMATICO"/>
    <s v="16/02/2024 12:50:02"/>
    <s v="16/02/2024 12:50:02"/>
    <x v="0"/>
    <s v="TI"/>
    <s v="SISTEMAS OPERATIVOS"/>
    <s v="16/02/2024 16:42:21"/>
    <s v="16/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 sitio reportado y este se encuentra operativo y redireccionando a sitio final. Se adjunta evidencia."/>
    <d v="1899-12-30T02:58:48"/>
    <d v="1899-12-30T03:52:19"/>
    <d v="1899-12-30T00:53:31"/>
    <s v="Cumplido"/>
    <x v="0"/>
  </r>
  <r>
    <s v="INC000002619404"/>
    <s v="HOUSING"/>
    <x v="13"/>
    <s v="BELIEVE"/>
    <s v="CRISTOPHER MALDONADO ROMERO"/>
    <s v="frp_jolsso"/>
    <s v="3-Moderado/Limitado"/>
    <s v="3-Medio"/>
    <s v="Media"/>
    <s v="Requerimiento de Cliente"/>
    <s v="CAJA DE COMPENSACION DE ASIGNACION FAMILIAR LOS HEROES"/>
    <s v="GESTION DATACENTER/ ACCESOS /CAJA DE COMPENSACION DE ASIGNACION FAMILIAR LOS HEROES"/>
    <s v="16/02/2024 19:06:14"/>
    <s v="16/02/2024 19:07:35"/>
    <x v="0"/>
    <s v="COMUNICACIONES"/>
    <s v="VPN IP - MPLS"/>
    <s v="16/02/2024 19:24:16"/>
    <s v="16/02/2024 23:50:00"/>
    <s v="EMPRESA:CAJA DE COMPENSACION DE ASIGNACION FAMILIAR LOS HEROES_x000a_CÓDIGO DE SERVICIO: _x000a_DIRECCIÓN:Av. Apoquindo #7071, Las Condes, Santiago_x000a_NOMBRE DE QUIEN REPORTA: José Monteverde_x000a_TELÉFONO DE QUIEN REPORTA: 569 9236 7859_x000a_NOMBRE DE CONTACTO EN TERRENO: _x000a_REQ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9:43"/>
    <d v="1899-12-30T00:18:02"/>
    <d v="1899-12-30T00:08:19"/>
    <s v=""/>
    <x v="1"/>
  </r>
  <r>
    <s v="INC000002619609"/>
    <s v="VPN IP - MPLS"/>
    <x v="2"/>
    <s v="GESTION HD"/>
    <s v="YORDI M HURTADO ARAYA"/>
    <s v="frp_jancha"/>
    <s v="4-Menor/Localizado"/>
    <s v="4-Baja"/>
    <s v="Baja"/>
    <s v="Requerimiento de Cliente"/>
    <s v="BANCO DEL ESTADO DE CHILE"/>
    <s v="HD/CAMBIO DE MEDIOS MAGNETICOS"/>
    <s v="16/02/2024 15:01:35"/>
    <s v="16/02/2024 15:02:33"/>
    <x v="0"/>
    <s v="CDP ANTIGUO 1"/>
    <s v="CDP ANTIGUO 2"/>
    <s v="16/02/2024 19:59:03"/>
    <s v="16/02/2024 23:50:00"/>
    <s v="PREVENTIVO: NO_x000a_CODIGO DE SERVICIO:No tiene _x000a_DIRECCION:SAN MARTIN 50, 2DO PISO SANTIAGO_x000a_QUIEN REPORTA:Victor Altamirano_x000a_CONTACTO EN TERRENO:Victor Altamirano - 958191881_x000a_PROBLEMA:_x000a_REQUERIMIENTO:CAMBIO DE MEDIOS MAGNETICOS_x000a_EQUIPOS ENERGIZADO/REINICIADO:no"/>
    <s v="CAMBIÓ DE CINTA OK"/>
    <d v="1899-12-30T04:25:04"/>
    <d v="1899-12-30T04:57:28"/>
    <d v="1899-12-30T00:32:24"/>
    <s v=""/>
    <x v="1"/>
  </r>
  <r>
    <s v="INC000002619635"/>
    <s v="HOUSING"/>
    <x v="14"/>
    <s v="BELIEVE"/>
    <s v="FRANCISCO J FELIU ABARCA"/>
    <s v="frp_jolsso"/>
    <s v="3-Moderado/Limitado"/>
    <s v="3-Medio"/>
    <s v="Media"/>
    <s v="Requerimiento de Cliente"/>
    <s v="BRINK S CHILE S A"/>
    <s v="GESTION DATACENTER/ ACCESOS /BRINK S CHILE S A"/>
    <s v="16/02/2024 15:59:58"/>
    <s v="16/02/2024 16:01:53"/>
    <x v="0"/>
    <s v="TI"/>
    <s v="INFRAESTRUCTURA"/>
    <s v="16/02/2024 16:54:46"/>
    <s v="16/02/2024 23:50:00"/>
    <s v="EMPRESA:BRINK S CHILE S A_x000a_CÓDIGO DE SERVICIO: _x000a_DIRECCIÓN:Calle San Martin #50, Santiago Centro, Santiago_x000a_NOMBRE DE QUIEN REPORTA: Guillermo Henríquez González_x000a_TELÉFONO DE QUIEN REPORTA: 956670632_x000a_NOMBRE DE CONTACTO EN TERRENO: _x000a_REQUERIMIENTO:  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1:55"/>
    <d v="1899-12-30T00:54:48"/>
    <d v="1899-12-30T00:02:53"/>
    <s v=""/>
    <x v="1"/>
  </r>
  <r>
    <s v="INC000002619658"/>
    <s v="HOUSING"/>
    <x v="13"/>
    <s v="BELIEVE"/>
    <s v="JAVIER J BRAVO CARVAJAL"/>
    <s v="frp_jolsso"/>
    <s v="3-Moderado/Limitado"/>
    <s v="3-Medio"/>
    <s v="Media"/>
    <s v="Requerimiento de Cliente"/>
    <s v="BANCO SANTANDER CHILE"/>
    <s v="GESTION DATACENTER/ ACCESOS /BANCO SANTANDER CHILE"/>
    <s v="16/02/2024 20:11:09"/>
    <s v="16/02/2024 20:12:20"/>
    <x v="0"/>
    <s v="COMUNICACIONES"/>
    <s v="VPN IP - MPLS"/>
    <s v="16/02/2024 21:33:49"/>
    <s v="16/02/2024 23:50:00"/>
    <s v="EMPRESA:BANCO SANTANDER CHILE_x000a_CÓDIGO DE SERVICIO: _x000a_DIRECCIÓN:Av. Apoquindo #7071, Las Condes, Santiago_x000a_NOMBRE DE QUIEN REPORTA: Christian Tapia_x000a_TELÉFONO DE QUIEN REPORTA: 56981568202_x000a_NOMBRE DE CONTACTO EN TERRENO: _x000a_REQUERIMIENTO:Reemplazo Dimm Rack 1 en"/>
    <s v="accesos autorizados"/>
    <d v="1899-12-30T00:00:00"/>
    <d v="1899-12-30T01:22:40"/>
    <d v="1899-12-30T01:22:40"/>
    <s v=""/>
    <x v="1"/>
  </r>
  <r>
    <s v="INC000002619681"/>
    <s v="HOUSING"/>
    <x v="11"/>
    <s v="APQ ACCESOS"/>
    <s v="ALDO P VALENZUELA MUJICA"/>
    <s v="tct_avalen"/>
    <s v="2-Significativo/Amplio"/>
    <s v="2-Alta"/>
    <s v="Alta"/>
    <s v="Requerimiento de Cliente"/>
    <s v="TELEFONICA EMPRESAS DE CHILE SA"/>
    <s v="RONDA Y REVISION DE SALAS TECNICAS"/>
    <s v="17/02/2024 4:57:13"/>
    <s v="17/02/2024 4:58:19"/>
    <x v="0"/>
    <s v="CDP ANTIGUO 1"/>
    <s v="CDP ANTIGUO 2"/>
    <s v="17/02/2024 5:00:58"/>
    <s v="17/02/2024 23:50:00"/>
    <s v="RONDA Y REVISION DE SALAS TECNICAS"/>
    <s v="SE REALIZA RONDA"/>
    <d v="1899-12-30T00:02:11"/>
    <d v="1899-12-30T00:03:45"/>
    <d v="1899-12-30T00:01:34"/>
    <s v=""/>
    <x v="1"/>
  </r>
  <r>
    <s v="INC000002619683"/>
    <s v="HOUSING"/>
    <x v="11"/>
    <s v="APQ ACCESOS"/>
    <s v="ALDO P VALENZUELA MUJICA"/>
    <s v="tct_avalen"/>
    <s v="2-Significativo/Amplio"/>
    <s v="2-Alta"/>
    <s v="Alta"/>
    <s v="Requerimiento de Cliente"/>
    <s v="TELEFONICA EMPRESAS DE CHILE SA"/>
    <s v="TOMA DE ALARMAS DE CLIENTE"/>
    <s v="17/02/2024 5:01:23"/>
    <s v="17/02/2024 5:02:23"/>
    <x v="0"/>
    <s v="CDP ANTIGUO 1"/>
    <s v="CDP ANTIGUO 2"/>
    <s v="17/02/2024 5:04:31"/>
    <s v="17/02/2024 23:50:00"/>
    <s v="TOMA DE ALARMAS DE CLIENTE"/>
    <s v="SE REALIZA TOMA DE ALARMAS"/>
    <d v="1899-12-30T00:01:36"/>
    <d v="1899-12-30T00:03:08"/>
    <d v="1899-12-30T00:01:32"/>
    <s v=""/>
    <x v="1"/>
  </r>
  <r>
    <s v="INC000002619866"/>
    <s v="HOSTING VIRTUAL"/>
    <x v="6"/>
    <s v="SM OPERACIONES"/>
    <s v="RICARDO R GALLEGOS OYANEDER"/>
    <s v="tct_rgalle"/>
    <s v="4-Menor/Localizado"/>
    <s v="4-Baja"/>
    <s v="Baja"/>
    <s v="Requerimiento de Cliente"/>
    <s v="TELEFONICA GLOBAL TECHNOLOGY S.A.AGENCIA EN CHILE"/>
    <s v="sesión de trabajo por error recepción correos exchange apremiase"/>
    <s v="16/02/2024 17:21:31"/>
    <s v="16/02/2024 17:21:44"/>
    <x v="0"/>
    <s v="TI"/>
    <s v="SISTEMAS OPERATIVOS"/>
    <s v="16/02/2024 17:23:32"/>
    <s v="16/02/2024 23:50:00"/>
    <s v="sesión de trabajo por error recepción correos exchange apremiase"/>
    <s v="sesión de trabajo por error recepción correos exchange apremiase"/>
    <d v="1899-12-30T00:00:00"/>
    <d v="1899-12-30T00:02:01"/>
    <d v="1899-12-30T00:02:01"/>
    <s v=""/>
    <x v="1"/>
  </r>
  <r>
    <s v="INC000002619867"/>
    <s v="HOSTING VIRTUAL"/>
    <x v="6"/>
    <s v="SM OPERACIONES"/>
    <s v="RICARDO R GALLEGOS OYANEDER"/>
    <s v="tct_rgalle"/>
    <s v="4-Menor/Localizado"/>
    <s v="4-Baja"/>
    <s v="Baja"/>
    <s v="Requerimiento de Cliente"/>
    <s v="TELEFONICA GLOBAL TECHNOLOGY S.A.AGENCIA EN CHILE"/>
    <s v="Reunión de coordinación en conjunto a JP proyecto migración servidores Duoc a VDC."/>
    <s v="16/02/2024 17:21:49"/>
    <s v="16/02/2024 17:22:00"/>
    <x v="0"/>
    <s v="TI"/>
    <s v="SISTEMAS OPERATIVOS"/>
    <s v="16/02/2024 17:38:45"/>
    <s v="16/02/2024 23:50:00"/>
    <s v="Reunión de coordinación en conjunto a JP proyecto migración servidores Duoc a VDC."/>
    <s v="Reunión de coordinación en conjunto a JP proyecto migración servidores Duoc a VDC."/>
    <d v="1899-12-30T00:00:00"/>
    <d v="1899-12-30T00:16:56"/>
    <d v="1899-12-30T00:16:56"/>
    <s v=""/>
    <x v="1"/>
  </r>
  <r>
    <s v="INC000002619868"/>
    <s v="HOSTING VIRTUAL"/>
    <x v="6"/>
    <s v="SM OPERACIONES"/>
    <s v="RICARDO R GALLEGOS OYANEDER"/>
    <s v="tct_rgalle"/>
    <s v="4-Menor/Localizado"/>
    <s v="4-Baja"/>
    <s v="Baja"/>
    <s v="Requerimiento de Cliente"/>
    <s v="TELEFONICA GLOBAL TECHNOLOGY S.A.AGENCIA EN CHILE"/>
    <s v="Levantamiento y revisión servidores a migrar a VDC en conjunto a ingeniero residente DUOC"/>
    <s v="16/02/2024 17:22:06"/>
    <s v="16/02/2024 17:22:20"/>
    <x v="0"/>
    <s v="TI"/>
    <s v="SISTEMAS OPERATIVOS"/>
    <s v="16/02/2024 17:39:22"/>
    <s v="16/02/2024 23:50:00"/>
    <s v="Levantamiento y revisión servidores a migrar a VDC en conjunto a ingeniero residente DUOC"/>
    <s v="Levantamiento y revisión servidores a migrar a VDC en conjunto a ingeniero residente DUOC"/>
    <d v="1899-12-30T00:00:00"/>
    <d v="1899-12-30T00:17:16"/>
    <d v="1899-12-30T00:17:16"/>
    <s v=""/>
    <x v="1"/>
  </r>
  <r>
    <s v="INC000002619894"/>
    <s v="TICKET-INTELIGENTE"/>
    <x v="6"/>
    <s v="GESTION TI"/>
    <s v="RICARDO R GALLEGOS OYANEDER"/>
    <s v="USR_TSIGHT"/>
    <s v="1-Extenso/Generalizado"/>
    <s v="4-Baja"/>
    <s v="Baja"/>
    <s v="Incidente de Cliente"/>
    <s v="FUNDACION INSTITUTO PROFESIONAL DUOC UC"/>
    <s v="fiprdu01 - srvfs01_vm TICKET AUTOMATICO"/>
    <s v="16/02/2024 18:05:37"/>
    <s v="16/02/2024 18:05:37"/>
    <x v="0"/>
    <s v="TRUESIGHT"/>
    <s v="TRUESIGHT"/>
    <s v="18/02/2024 16:03:50"/>
    <s v="18/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21:56:09"/>
    <d v="1899-12-31T21:58:13"/>
    <d v="1899-12-30T00:02:04"/>
    <s v="Cumplido"/>
    <x v="0"/>
  </r>
  <r>
    <s v="INC000002619943"/>
    <s v="RED INTERNA"/>
    <x v="2"/>
    <s v="APQ ACCESOS"/>
    <s v="YORDI M HURTADO ARAYA"/>
    <s v="tct_yorhua"/>
    <s v="4-Menor/Localizado"/>
    <s v="4-Baja"/>
    <s v="Baja"/>
    <s v="Requerimiento de Cliente"/>
    <s v="TELEFONICA CYBERSECURITY TECH CHILE SPA"/>
    <s v="RONDA SALAS TIC POR ENTREGA DE TURNO"/>
    <s v="16/02/2024 19:57:03"/>
    <s v="16/02/2024 19:57:32"/>
    <x v="0"/>
    <s v="CDP ANTIGUO 1"/>
    <s v="CDP ANTIGUO 2"/>
    <s v="16/02/2024 21:28:47"/>
    <s v="16/02/2024 23:50:00"/>
    <s v="RONDA SALAS TIC POR ENTREGA DE TURNO"/>
    <s v="RONDA REALIZADA"/>
    <d v="1899-12-30T00:00:00"/>
    <d v="1899-12-30T01:31:44"/>
    <d v="1899-12-30T01:31:44"/>
    <s v=""/>
    <x v="1"/>
  </r>
  <r>
    <s v="INC000002619944"/>
    <s v="RED INTERNA"/>
    <x v="2"/>
    <s v="APQ ACCESOS"/>
    <s v="YORDI M HURTADO ARAYA"/>
    <s v="tct_yorhua"/>
    <s v="4-Menor/Localizado"/>
    <s v="4-Baja"/>
    <s v="Baja"/>
    <s v="Requerimiento de Cliente"/>
    <s v="TELEFONICA CYBERSECURITY TECH CHILE SPA"/>
    <s v="RONDA TOMA DE TEMPERATURAS SALAS TIC 20:30"/>
    <s v="16/02/2024 19:57:50"/>
    <s v="16/02/2024 19:58:29"/>
    <x v="0"/>
    <s v="CDP ANTIGUO 1"/>
    <s v="CDP ANTIGUO 2"/>
    <s v="16/02/2024 21:28:31"/>
    <s v="16/02/2024 23:50:00"/>
    <s v="RONDA TOMA DE TEMPERATURAS SALAS TIC 20:30"/>
    <s v="RONDA REALIZADA"/>
    <d v="1899-12-30T00:00:00"/>
    <d v="1899-12-30T01:30:41"/>
    <d v="1899-12-30T01:30:41"/>
    <s v=""/>
    <x v="1"/>
  </r>
  <r>
    <s v="INC000002619946"/>
    <s v="RED INTERNA"/>
    <x v="2"/>
    <s v="APQ ACCESOS"/>
    <s v="YORDI M HURTADO ARAYA"/>
    <s v="tct_yorhua"/>
    <s v="4-Menor/Localizado"/>
    <s v="4-Baja"/>
    <s v="Baja"/>
    <s v="Requerimiento de Cliente"/>
    <s v="TELEFONICA CYBERSECURITY TECH CHILE SPA"/>
    <s v="RONDA TOMA DE TEMPERATURAS SALAS TIC 00:30"/>
    <s v="16/02/2024 19:59:30"/>
    <s v="16/02/2024 19:59:59"/>
    <x v="0"/>
    <s v="CDP ANTIGUO 1"/>
    <s v="CDP ANTIGUO 2"/>
    <s v="16/02/2024 21:28:16"/>
    <s v="16/02/2024 23:50:00"/>
    <s v="RONDA TOMA DE TEMPERATURAS SALAS TIC 00:30"/>
    <s v="RONDA REALIZADA"/>
    <d v="1899-12-30T00:00:00"/>
    <d v="1899-12-30T01:28:46"/>
    <d v="1899-12-30T01:28:46"/>
    <s v=""/>
    <x v="1"/>
  </r>
  <r>
    <s v="INC000002619947"/>
    <s v="RED INTERNA"/>
    <x v="2"/>
    <s v="APQ ACCESOS"/>
    <s v="YORDI M HURTADO ARAYA"/>
    <s v="tct_yorhua"/>
    <s v="4-Menor/Localizado"/>
    <s v="4-Baja"/>
    <s v="Baja"/>
    <s v="Requerimiento de Cliente"/>
    <s v="TELEFONICA CYBERSECURITY TECH CHILE SPA"/>
    <s v="RONDA TOMA DE TEMPERATURAS SALAS TIC 04:30"/>
    <s v="16/02/2024 20:00:12"/>
    <s v="16/02/2024 20:00:44"/>
    <x v="0"/>
    <s v="CDP ANTIGUO 1"/>
    <s v="CDP ANTIGUO 2"/>
    <s v="16/02/2024 21:27:59"/>
    <s v="16/02/2024 23:50:00"/>
    <s v="RONDA TOMA DE TEMPERATURAS SALAS TIC 04:30"/>
    <s v="RONDA REALIZADA"/>
    <d v="1899-12-30T00:00:00"/>
    <d v="1899-12-30T01:27:47"/>
    <d v="1899-12-30T01:27:47"/>
    <s v=""/>
    <x v="1"/>
  </r>
  <r>
    <s v="INC000002619980"/>
    <s v="BACKUP ON DEMAND"/>
    <x v="17"/>
    <s v="BACK UP DATA CENTER (BACKUP ON DEMAND)"/>
    <s v="RODRIGO VÁSQUEZ MUÑOZ"/>
    <s v="tct_rvasqu"/>
    <s v="4-Menor/Localizado"/>
    <s v="4-Baja"/>
    <s v="Baja"/>
    <s v="Requerimiento de Cliente"/>
    <s v="TELEFONICA GLOBAL TECHNOLOGY S.A.AGENCIA EN CHILE"/>
    <s v="revision estado de plataformas veritas"/>
    <s v="17/02/2024 8:41:46"/>
    <s v="17/02/2024 8:43:28"/>
    <x v="0"/>
    <s v="CDP ANTIGUO 1"/>
    <s v="CDP ANTIGUO 2"/>
    <s v="19/02/2024 12:58:32"/>
    <s v="19/02/2024 23:50:00"/>
    <s v="revision estado de plataformas veritas, fin de semana, gestion respaldos fallidos, estado discos, espacios, revision procesos"/>
    <s v="FASE RESOLUCIÓN Y RECUPERACIÓN_x000a__x000a_Se efectúa contacto con cliente: N/A_x000a__x000a_Teléfono de contacto: N/A_x000a__x000a_Acciones realizadas: plataformas revisadas en su totalidad los dias sabado y domingo para asegurar continuidad operativa 24/7_x000a__x000a_Solución paliativa o definitiv"/>
    <d v="1900-01-01T04:15:04"/>
    <d v="1900-01-01T04:16:46"/>
    <d v="1899-12-30T00:01:42"/>
    <s v=""/>
    <x v="1"/>
  </r>
  <r>
    <s v="INC000002620015"/>
    <s v="VPN IP - MPLS"/>
    <x v="5"/>
    <s v="GESTION HD"/>
    <s v="OSCAR A RAMIREZ SOTO"/>
    <s v="frp_cnavar"/>
    <s v="4-Menor/Localizado"/>
    <s v="4-Baja"/>
    <s v="Baja"/>
    <s v="Requerimiento de Cliente"/>
    <s v="HORTIFRUT S.A"/>
    <s v="Pdte Horario hábil HD/  Creación VPN site to Site Telefónica AWS UK |"/>
    <s v="16/02/2024 19:18:04"/>
    <s v="16/02/2024 19:21:08"/>
    <x v="0"/>
    <s v="CDP ANTIGUO 1"/>
    <s v="CDP ANTIGUO 2"/>
    <s v="21/02/2024 16:36:39"/>
    <s v="21/02/2024 23:50:00"/>
    <s v="PREVENTIVO: NO_x000a_CODIGO DE SERVICIO: VPN_x000a_DIRECCION: _x000a_NOMBRE QUIEN REPORTA: Tech Corporate Lead IT +56 957139471_x000a_NOMBRE CONTACTO EN TERRENO:  _x000a_PROBLEMA: _x000a_REQUERIMIENTO:_x000a__x000a_Junto con saludar, solicito de su ayuda dado que es necesario establecer_x000a_una VPN site t"/>
    <s v="Estimados, se resuelve ticket sin acción, ya que se le solicitó a cliente en más de una ocasión por correo corregir archivo word y información para poder realizar la configuración por el lado de TCCT."/>
    <d v="1900-01-03T19:42:12"/>
    <d v="1900-01-03T21:18:35"/>
    <d v="1899-12-30T01:36:23"/>
    <s v=""/>
    <x v="1"/>
  </r>
  <r>
    <s v="INC000002620106"/>
    <s v="HOUSING"/>
    <x v="11"/>
    <s v="APQ ACCESOS"/>
    <s v="JAIRO A SALINAS GARAY"/>
    <s v="tct_jsalin"/>
    <s v="3-Moderado/Limitado"/>
    <s v="3-Medio"/>
    <s v="Media"/>
    <s v="Requerimiento de Cliente"/>
    <s v="TELEFONICA EMPRESAS DE CHILE SA"/>
    <s v="RONDA Y REVISION DE SALAS TECNICAS"/>
    <s v="16/02/2024 19:24:05"/>
    <s v="16/02/2024 19:25:20"/>
    <x v="0"/>
    <s v="CDP ANTIGUO 1"/>
    <s v="CDP ANTIGUO 2"/>
    <s v="16/02/2024 19:25:20"/>
    <s v="16/02/2024 23:50:00"/>
    <s v="RONDA Y REVISION DE SALAS TECNICAS"/>
    <s v="RONDA REALIZADA."/>
    <d v="1899-12-30T00:00:00"/>
    <d v="1899-12-30T00:01:15"/>
    <d v="1899-12-30T00:01:15"/>
    <s v=""/>
    <x v="1"/>
  </r>
  <r>
    <s v="INC000002620107"/>
    <s v="HOUSING"/>
    <x v="11"/>
    <s v="APQ ACCESOS"/>
    <s v="JAIRO A SALINAS GARAY"/>
    <s v="tct_jsalin"/>
    <s v="3-Moderado/Limitado"/>
    <s v="3-Medio"/>
    <s v="Media"/>
    <s v="Requerimiento de Cliente"/>
    <s v="TELEFONICA EMPRESAS DE CHILE SA"/>
    <s v="TOMA DE ALARMAS DE CLIENTE"/>
    <s v="16/02/2024 19:25:29"/>
    <s v="16/02/2024 19:26:54"/>
    <x v="0"/>
    <s v="CDP ANTIGUO 1"/>
    <s v="CDP ANTIGUO 2"/>
    <s v="16/02/2024 19:26:54"/>
    <s v="16/02/2024 23:50:00"/>
    <s v="TOMA DE ALARMAS DE CLIENTE"/>
    <s v="TOMA DE ALARMAS REALIZADA."/>
    <d v="1899-12-30T00:00:00"/>
    <d v="1899-12-30T00:01:25"/>
    <d v="1899-12-30T00:01:25"/>
    <s v=""/>
    <x v="1"/>
  </r>
  <r>
    <s v="INC000002620286"/>
    <s v="TICKET-INTELIGENTE"/>
    <x v="6"/>
    <s v="GESTION TI"/>
    <s v="RICARDO R GALLEGOS OYANEDER"/>
    <s v="USR_TSIGHT"/>
    <s v="1-Extenso/Generalizado"/>
    <s v="4-Baja"/>
    <s v="Baja"/>
    <s v="Incidente de Cliente"/>
    <s v="COAGRA S A"/>
    <s v="coagra01 - sap_prod_e_vm TICKET AUTOMATICO"/>
    <s v="16/02/2024 22:22:10"/>
    <s v="16/02/2024 22:22:10"/>
    <x v="0"/>
    <s v="TRUESIGHT"/>
    <s v="TRUESIGHT"/>
    <s v="18/02/2024 16:01:50"/>
    <s v="1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17:38:36"/>
    <d v="1899-12-31T17:39:40"/>
    <d v="1899-12-30T00:01:04"/>
    <s v="Cumplido"/>
    <x v="0"/>
  </r>
  <r>
    <s v="INC000002620739"/>
    <s v="HOUSING"/>
    <x v="8"/>
    <s v="ADMINISTRADORES RESIDENTES"/>
    <s v="JAIRO A SALINAS GARAY"/>
    <s v="frp_jugonz"/>
    <s v="3-Moderado/Limitado"/>
    <s v="3-Medio"/>
    <s v="Media"/>
    <s v="Requerimiento de Cliente"/>
    <s v="TELEFONICA EMPRESAS DE CHILE SA"/>
    <s v="GESTION DATACENTER/ ACCESOS / REDBANC-DXC"/>
    <s v="17/02/2024 17:48:19"/>
    <s v="17/02/2024 17:50:50"/>
    <x v="0"/>
    <s v="COMUNICACIONES"/>
    <s v="VPN IP - MPLS"/>
    <s v="17/02/2024 18:26:22"/>
    <s v="17/02/2024 23:50:00"/>
    <s v="EMPRESA: REDBANC-DXC_x000a_CÓDIGO DE SERVICIO: _x000a_DIRECCIÓN: Av. Presidente Prieto #226, Paine, Santiago_x000a_NOMBRE DE QUIEN REPORTA: Operador Data Center Sites_x000a_TELÉFONO DE QUIEN REPORTA: Dcpaine.operaciones@tic.cl_x000a_NOMBRE DE CONTACTO EN TERRENO: Luis Miguel Sierra 9"/>
    <s v="ACCESOS AUTORIZADOS."/>
    <d v="1899-12-30T00:31:43"/>
    <d v="1899-12-30T00:38:03"/>
    <d v="1899-12-30T00:06:20"/>
    <s v=""/>
    <x v="1"/>
  </r>
  <r>
    <s v="INC000002620740"/>
    <s v="VPN IP - MPLS"/>
    <x v="18"/>
    <s v="GESTION HD"/>
    <s v="CRISTOBAL I REYES DELGADO"/>
    <s v="frp_fpetro"/>
    <s v="3-Moderado/Limitado"/>
    <s v="3-Medio"/>
    <s v="Media"/>
    <s v="Requerimiento de Cliente"/>
    <s v="FUNDACION INSTITUTO PROFESIONAL DUOC UC"/>
    <s v="HD/RV: Procesos DATASTAGE Director 17/02/2024"/>
    <s v="17/02/2024 17:50:29"/>
    <s v="17/02/2024 17:51:44"/>
    <x v="0"/>
    <s v="TI"/>
    <s v="BASES DE DATOS"/>
    <s v="17/02/2024 21:47:50"/>
    <s v="17/02/2024 23:50:00"/>
    <s v="PREVENTIVO: NO_x000a_CODIGO DE SERVICIO:_x000a_DIRECCION:_x000a_QUIEN REPORTA: Cristobal Reyes Delgado  9 6664 3831_x000a_CONTACTO EN TERRENO: Cristobal Reyes Delgado  9 6664 3831_x000a__x000a_REQUERIMIENTO:_x000a__x000a_Buenas tardes. Favor su apoyo en la creación de un ticket por la revisión_x000a_realiza"/>
    <s v="Buenos dias. Se informa que las tareas informadas han finalizado. Se adjunta evidencia."/>
    <d v="1899-12-30T00:01:15"/>
    <d v="1899-12-30T03:57:21"/>
    <d v="1899-12-30T03:56:06"/>
    <s v=""/>
    <x v="1"/>
  </r>
  <r>
    <s v="INC000002620913"/>
    <s v="VPN IP - MPLS"/>
    <x v="5"/>
    <s v="GESTION HD"/>
    <s v="LUIS A VILLASMIL CASTILLO"/>
    <s v="frp_fpetro"/>
    <s v="3-Moderado/Limitado"/>
    <s v="3-Medio"/>
    <s v="Media"/>
    <s v="Requerimiento de Cliente"/>
    <s v="HORTIFRUT S.A"/>
    <s v="HD/_x000a_Creacion cuenta VPN"/>
    <s v="17/02/2024 11:32:16"/>
    <s v="17/02/2024 11:33:43"/>
    <x v="0"/>
    <s v="CDP ANTIGUO 1"/>
    <s v="CDP ANTIGUO 2"/>
    <s v="19/02/2024 11:59:14"/>
    <s v="19/02/2024 23:50:00"/>
    <s v="PREVENTIVO: NO_x000a_CODIGO DE SERVICIO:_x000a_DIRECCION:_x000a_QUIEN REPORTA:_x000a_CONTACTO EN TERRENO:_x000a_PROBLEMA:_x000a_REQUERIMIENTO:_x000a__x000a__x000a_Favor su ayuda para activar cuenta VPN de usuario isecurion con los mismos_x000a_accesos por un periodo de 1 mes, quedo atento a su pronta respuesta."/>
    <m/>
    <d v="1899-12-31T18:49:25"/>
    <d v="1900-01-01T00:26:58"/>
    <d v="1899-12-30T05:37:33"/>
    <s v=""/>
    <x v="1"/>
  </r>
  <r>
    <s v="INC000002620978"/>
    <s v="RED INTERNA"/>
    <x v="10"/>
    <s v="APOQUINDO TI"/>
    <s v="RICARDO F ORELLANA MARDONES"/>
    <s v="tct_rorell"/>
    <s v="4-Menor/Localizado"/>
    <s v="4-Baja"/>
    <s v="Baja"/>
    <s v="Requerimiento de Red"/>
    <s v="TELEFONICA EMPRESAS DE CHILE SA"/>
    <s v="RONDA  Y MEDICIÓN DE TEMPERATURAS EN SALAS TIC 07:30"/>
    <s v="18/02/2024 0:18:38"/>
    <s v="18/02/2024 0:19:52"/>
    <x v="0"/>
    <s v="TI"/>
    <s v="CLIMA"/>
    <s v="18/02/2024 7:34:30"/>
    <s v="18/02/2024 23:50:00"/>
    <m/>
    <s v="ACT REALIZADA SIN NOVEDAD"/>
    <d v="1899-12-30T00:00:00"/>
    <d v="1899-12-30T00:00:00"/>
    <d v="1899-12-30T00:00:00"/>
    <s v=""/>
    <x v="0"/>
  </r>
  <r>
    <s v="INC000002621216"/>
    <s v="HOUSING"/>
    <x v="11"/>
    <s v="APQ ACCESOS"/>
    <s v="JAIRO A SALINAS GARAY"/>
    <s v="tct_jsalin"/>
    <s v="3-Moderado/Limitado"/>
    <s v="3-Medio"/>
    <s v="Media"/>
    <s v="Requerimiento de Cliente"/>
    <s v="TELEFONICA EMPRESAS DE CHILE SA"/>
    <s v="RONDA Y REVISION DE SALAS TECNICAS"/>
    <s v="17/02/2024 19:19:20"/>
    <s v="17/02/2024 19:21:00"/>
    <x v="0"/>
    <s v="CDP ANTIGUO 1"/>
    <s v="CDP ANTIGUO 2"/>
    <s v="17/02/2024 19:21:00"/>
    <s v="17/02/2024 23:50:00"/>
    <s v="RONDA Y REVISION DE SALAS TECNICAS"/>
    <s v="RONDA REALIZADA."/>
    <d v="1899-12-30T00:00:00"/>
    <d v="1899-12-30T00:01:40"/>
    <d v="1899-12-30T00:01:40"/>
    <s v=""/>
    <x v="1"/>
  </r>
  <r>
    <s v="INC000002621217"/>
    <s v="HOUSING"/>
    <x v="11"/>
    <s v="APQ ACCESOS"/>
    <s v="JAIRO A SALINAS GARAY"/>
    <s v="tct_jsalin"/>
    <s v="3-Moderado/Limitado"/>
    <s v="3-Medio"/>
    <s v="Media"/>
    <s v="Requerimiento de Cliente"/>
    <s v="TELEFONICA EMPRESAS DE CHILE SA"/>
    <s v="TOMA DE ALARMAS DE CLIENTE"/>
    <s v="17/02/2024 19:21:06"/>
    <s v="17/02/2024 19:22:20"/>
    <x v="0"/>
    <s v="CDP ANTIGUO 1"/>
    <s v="CDP ANTIGUO 2"/>
    <s v="17/02/2024 19:22:20"/>
    <s v="17/02/2024 23:50:00"/>
    <s v="TOMA DE ALARMAS DE CLIENTE"/>
    <s v="TOMA DE ALARMAS REALIZADA."/>
    <d v="1899-12-30T00:00:00"/>
    <d v="1899-12-30T00:01:14"/>
    <d v="1899-12-30T00:01:14"/>
    <s v=""/>
    <x v="1"/>
  </r>
  <r>
    <s v="INC000002621232"/>
    <s v="HOUSING"/>
    <x v="11"/>
    <s v="APQ ACCESOS"/>
    <s v="ALDO P VALENZUELA MUJICA"/>
    <s v="tct_avalen"/>
    <s v="2-Significativo/Amplio"/>
    <s v="2-Alta"/>
    <s v="Alta"/>
    <s v="Requerimiento de Cliente"/>
    <s v="TELEFONICA EMPRESAS DE CHILE SA"/>
    <s v="RONDA Y REVISION DE SALAS TECNICAS"/>
    <s v="18/02/2024 3:39:31"/>
    <s v="18/02/2024 3:41:04"/>
    <x v="0"/>
    <s v="CDP ANTIGUO 1"/>
    <s v="CDP ANTIGUO 2"/>
    <s v="18/02/2024 3:42:38"/>
    <s v="18/02/2024 23:50:00"/>
    <s v="RONDA Y REVISION DE SALAS TECNICAS"/>
    <s v="SE REALIZA RONDA"/>
    <d v="1899-12-30T00:01:12"/>
    <d v="1899-12-30T00:03:07"/>
    <d v="1899-12-30T00:01:55"/>
    <s v=""/>
    <x v="1"/>
  </r>
  <r>
    <s v="INC000002621234"/>
    <s v="HOUSING"/>
    <x v="11"/>
    <s v="APQ ACCESOS"/>
    <s v="ALDO P VALENZUELA MUJICA"/>
    <s v="tct_avalen"/>
    <s v="2-Significativo/Amplio"/>
    <s v="2-Alta"/>
    <s v="Alta"/>
    <s v="Requerimiento de Cliente"/>
    <s v="TELEFONICA EMPRESAS DE CHILE SA"/>
    <s v="TOMA DE ALARMAS DE CLIENTE"/>
    <s v="18/02/2024 3:42:59"/>
    <s v="18/02/2024 3:44:01"/>
    <x v="0"/>
    <s v="CDP ANTIGUO 1"/>
    <s v="CDP ANTIGUO 2"/>
    <s v="18/02/2024 3:45:29"/>
    <s v="18/02/2024 23:50:00"/>
    <s v="TOMA DE ALARMAS DE CLIENTE"/>
    <s v="SE REALIZA TOMA DE ALARMAS"/>
    <d v="1899-12-30T00:00:54"/>
    <d v="1899-12-30T00:02:30"/>
    <d v="1899-12-30T00:01:36"/>
    <s v=""/>
    <x v="1"/>
  </r>
  <r>
    <s v="INC000002621476"/>
    <s v="TICKET-INTELIGENTE"/>
    <x v="6"/>
    <s v="GESTION TI"/>
    <s v="RICARDO R GALLEGOS OYANEDER"/>
    <s v="USR_TSIGHT"/>
    <s v="1-Extenso/Generalizado"/>
    <s v="4-Baja"/>
    <s v="Baja"/>
    <s v="Incidente de Cliente"/>
    <s v="FUNDACION INSTITUTO PROFESIONAL DUOC UC"/>
    <s v="fiprdu01 - srvfs02_vm TICKET AUTOMATICO"/>
    <s v="18/02/2024 0:10:29"/>
    <s v="18/02/2024 0:10:29"/>
    <x v="0"/>
    <s v="TRUESIGHT"/>
    <s v="TRUESIGHT"/>
    <s v="18/02/2024 16:05:59"/>
    <s v="18/02/2024 23:50:00"/>
    <s v="PREVENTIVO=SI_x000a_CODIGO DE SERVICIO=SRVFS02_VM_x000a_DIRECCION=NULL_x000a_CIUDAD=NULL_x000a_COMUNA LOCAL=_x000a_REGION=NULL_x000a_QUIEN REPORTA=Ticket automático_x000a_CONTACTO EN TERRENO=_x000a_PROBLEMA=High RAM Usage Alert for Node FIPRDU01 - SRVFS02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51:51"/>
    <d v="1899-12-30T15:55:30"/>
    <d v="1899-12-30T00:03:39"/>
    <s v="Cumplido"/>
    <x v="0"/>
  </r>
  <r>
    <s v="INC000002621484"/>
    <s v="HOUSING"/>
    <x v="13"/>
    <s v="BELIEVE"/>
    <s v="RICARDO F ORELLANA MARDONES"/>
    <s v="frp_jreyna"/>
    <s v="3-Moderado/Limitado"/>
    <s v="3-Medio"/>
    <s v="Media"/>
    <s v="Requerimiento de Cliente"/>
    <s v="TELEFONICA EMPRESAS DE CHILE SA"/>
    <s v="GESTION DATACENTER/ ACCESOS  / ICETEL"/>
    <s v="18/02/2024 0:22:49"/>
    <s v="18/02/2024 0:24:39"/>
    <x v="0"/>
    <s v="CDP ANTIGUO 1"/>
    <s v="CDP ANTIGUO 2"/>
    <s v="18/02/2024 0:53:37"/>
    <s v="18/02/2024 23:50:00"/>
    <s v="EMPRESA:    _x0009_ICETEL_x000a_CÓDIGO DE SERVICIO:_x000a_DIRECCIÓN_x000a_NOMBRE DE QUIEN REPORTA:  Caroline Aróstica Q._x000a_TELÉFONO DE QUIEN REPORTA:  +56 9 8187 2715_x000a_NOMBRE DE CONTACTO EN TERRENO: Francisco Chávez / 972802533_x000a_REQUERIMIENTO:  _x000a__x000a_Rondas por salas equipos de clima"/>
    <s v="ACCESOS AUTORIZADOS"/>
    <d v="1899-12-30T00:16:00"/>
    <d v="1899-12-30T00:30:48"/>
    <d v="1899-12-30T00:14:48"/>
    <s v=""/>
    <x v="1"/>
  </r>
  <r>
    <s v="INC000002621780"/>
    <s v="TICKET-INTELIGENTE"/>
    <x v="6"/>
    <s v="GESTION TI"/>
    <s v="RICARDO R GALLEGOS OYANEDER"/>
    <s v="USR_TSIGHT"/>
    <s v="1-Extenso/Generalizado"/>
    <s v="4-Baja"/>
    <s v="Baja"/>
    <s v="Incidente de Cliente"/>
    <s v="FUNDACION INSTITUTO PROFESIONAL DUOC UC"/>
    <s v="fiprdu01 - ilo_ptealto TICKET AUTOMATICO"/>
    <s v="18/02/2024 9:46:33"/>
    <s v="18/02/2024 9:46:33"/>
    <x v="0"/>
    <s v="TRUESIGHT"/>
    <s v="TRUESIGHT"/>
    <s v="18/02/2024 15:56:29"/>
    <s v="18/02/2024 23:50:00"/>
    <s v="PREVENTIVO=SI_x000a_CODIGO DE SERVICIO=ILO_PTEALTO_x000a_DIRECCION=NULL_x000a_CIUDAD=NULL_x000a_COMUNA LOCAL=_x000a_REGION=NULL_x000a_QUIEN REPORTA=Ticket automático_x000a_CONTACTO EN TERRENO=_x000a_PROBLEMA=Node FIPRDU01 - ILO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5:17"/>
    <d v="1899-12-30T06:09:56"/>
    <d v="1899-12-30T00:04:39"/>
    <s v="Cumplido"/>
    <x v="0"/>
  </r>
  <r>
    <s v="INC000002621781"/>
    <s v="TICKET-INTELIGENTE"/>
    <x v="6"/>
    <s v="GESTION TI"/>
    <s v="RICARDO R GALLEGOS OYANEDER"/>
    <s v="USR_TSIGHT"/>
    <s v="1-Extenso/Generalizado"/>
    <s v="4-Baja"/>
    <s v="Baja"/>
    <s v="Incidente de Cliente"/>
    <s v="FUNDACION INSTITUTO PROFESIONAL DUOC UC"/>
    <s v="fiprdu01 - dcadmptealto TICKET AUTOMATICO"/>
    <s v="18/02/2024 9:46:33"/>
    <s v="18/02/2024 9:46:33"/>
    <x v="0"/>
    <s v="TRUESIGHT"/>
    <s v="TRUESIGHT"/>
    <s v="18/02/2024 15:55:26"/>
    <s v="18/02/2024 23:50:00"/>
    <s v="PREVENTIVO=SI_x000a_CODIGO DE SERVICIO=DCADMPTEALTO_x000a_DIRECCION=NULL_x000a_CIUDAD=NULL_x000a_COMUNA LOCAL=_x000a_REGION=NULL_x000a_QUIEN REPORTA=Ticket automático_x000a_CONTACTO EN TERRENO=_x000a_PROBLEMA=Node FIPRDU01 - DCADM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55"/>
    <d v="1899-12-30T06:08:53"/>
    <d v="1899-12-30T00:07:58"/>
    <s v="Cumplido"/>
    <x v="0"/>
  </r>
  <r>
    <s v="INC000002621782"/>
    <s v="TICKET-INTELIGENTE"/>
    <x v="6"/>
    <s v="GESTION TI"/>
    <s v="RICARDO R GALLEGOS OYANEDER"/>
    <s v="USR_TSIGHT"/>
    <s v="1-Extenso/Generalizado"/>
    <s v="4-Baja"/>
    <s v="Baja"/>
    <s v="Incidente de Cliente"/>
    <s v="FUNDACION INSTITUTO PROFESIONAL DUOC UC"/>
    <s v="fiprdu01 - hyp_ptealto TICKET AUTOMATICO"/>
    <s v="18/02/2024 9:46:33"/>
    <s v="18/02/2024 9:46:33"/>
    <x v="0"/>
    <s v="TRUESIGHT"/>
    <s v="TRUESIGHT"/>
    <s v="18/02/2024 15:55:52"/>
    <s v="18/02/2024 23:50:00"/>
    <s v="PREVENTIVO=SI_x000a_CODIGO DE SERVICIO=HYP_PTEALTO_x000a_DIRECCION=NULL_x000a_CIUDAD=NULL_x000a_COMUNA LOCAL=_x000a_REGION=NULL_x000a_QUIEN REPORTA=Ticket automático_x000a_CONTACTO EN TERRENO=_x000a_PROBLEMA=Node FIPRDU01 - HYP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1:06"/>
    <d v="1899-12-30T06:09:19"/>
    <d v="1899-12-30T00:08:13"/>
    <s v="Cumplido"/>
    <x v="0"/>
  </r>
  <r>
    <s v="INC000002621783"/>
    <s v="TICKET-INTELIGENTE"/>
    <x v="6"/>
    <s v="GESTION TI"/>
    <s v="RICARDO R GALLEGOS OYANEDER"/>
    <s v="USR_TSIGHT"/>
    <s v="1-Extenso/Generalizado"/>
    <s v="4-Baja"/>
    <s v="Baja"/>
    <s v="Incidente de Cliente"/>
    <s v="FUNDACION INSTITUTO PROFESIONAL DUOC UC"/>
    <s v="fiprdu01 - dcacdptealto TICKET AUTOMATICO"/>
    <s v="18/02/2024 9:46:34"/>
    <s v="18/02/2024 9:46:34"/>
    <x v="0"/>
    <s v="TRUESIGHT"/>
    <s v="TRUESIGHT"/>
    <s v="18/02/2024 15:54:58"/>
    <s v="18/02/2024 23:50:00"/>
    <s v="PREVENTIVO=SI_x000a_CODIGO DE SERVICIO=DCACDPTEALTO_x000a_DIRECCION=NULL_x000a_CIUDAD=NULL_x000a_COMUNA LOCAL=_x000a_REGION=NULL_x000a_QUIEN REPORTA=Ticket automático_x000a_CONTACTO EN TERRENO=_x000a_PROBLEMA=Node FIPRDU01 - DCACD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31"/>
    <d v="1899-12-30T06:08:24"/>
    <d v="1899-12-30T00:07:53"/>
    <s v="Cumplido"/>
    <x v="0"/>
  </r>
  <r>
    <s v="INC000002621829"/>
    <s v="HOUSING"/>
    <x v="11"/>
    <s v="APQ ACCESOS"/>
    <s v="JOSE G MARQUEZ MARCANO"/>
    <s v="tct_josmam"/>
    <s v="4-Menor/Localizado"/>
    <s v="4-Baja"/>
    <s v="Baja"/>
    <s v="Requerimiento de Cliente"/>
    <s v="TELEFONICA EMPRESAS DE CHILE SA"/>
    <s v="RONDA Y REVISION DE SALAS"/>
    <s v="18/02/2024 14:44:27"/>
    <s v="18/02/2024 14:45:14"/>
    <x v="0"/>
    <s v="CDP ANTIGUO 1"/>
    <s v="CDP ANTIGUO 2"/>
    <s v="18/02/2024 14:47:03"/>
    <s v="18/02/2024 23:50:00"/>
    <s v="RONDA Y REVISION DE SALAS"/>
    <s v="RONDAS REALIZADAS"/>
    <d v="1899-12-30T00:01:32"/>
    <d v="1899-12-30T00:02:36"/>
    <d v="1899-12-30T00:01:04"/>
    <s v=""/>
    <x v="1"/>
  </r>
  <r>
    <s v="INC000002621831"/>
    <s v="HOUSING"/>
    <x v="11"/>
    <s v="APQ ACCESOS"/>
    <s v="JOSE G MARQUEZ MARCANO"/>
    <s v="tct_josmam"/>
    <s v="4-Menor/Localizado"/>
    <s v="4-Baja"/>
    <s v="Baja"/>
    <s v="Requerimiento de Cliente"/>
    <s v="TELEFONICA EMPRESAS DE CHILE SA"/>
    <s v="TOMA DE ALARMAS DE CLIENTES"/>
    <s v="18/02/2024 14:48:36"/>
    <s v="18/02/2024 14:49:17"/>
    <x v="0"/>
    <s v="CDP ANTIGUO 1"/>
    <s v="CDP ANTIGUO 2"/>
    <s v="18/02/2024 14:50:35"/>
    <s v="18/02/2024 23:50:00"/>
    <s v="TOMA DE ALARMAS DE CLIENTES"/>
    <s v="TOMA DE ALARMAS REALIZADAS"/>
    <d v="1899-12-30T00:00:55"/>
    <d v="1899-12-30T00:01:59"/>
    <d v="1899-12-30T00:01:04"/>
    <s v=""/>
    <x v="1"/>
  </r>
  <r>
    <s v="INC000002621855"/>
    <s v="RED INTERNA"/>
    <x v="10"/>
    <s v="APOQUINDO TI"/>
    <s v="RICARDO F ORELLANA MARDONES"/>
    <s v="tct_rorell"/>
    <s v="4-Menor/Localizado"/>
    <s v="4-Baja"/>
    <s v="Baja"/>
    <s v="Requerimiento de Red"/>
    <s v="TELEFONICA EMPRESAS DE CHILE SA"/>
    <s v="RONDA Y MEDICIÓN DE TEMPERATURAS EN SALAS TIC 07:30"/>
    <s v="19/02/2024 0:40:23"/>
    <s v="19/02/2024 0:41:35"/>
    <x v="0"/>
    <s v="TI"/>
    <s v="CLIMA"/>
    <s v="19/02/2024 7:43:19"/>
    <s v="19/02/2024 23:50:00"/>
    <m/>
    <s v="ACT REALIZADA SIN NOVEDAD"/>
    <d v="1899-12-30T00:00:00"/>
    <d v="1899-12-30T00:00:00"/>
    <d v="1899-12-30T00:00:00"/>
    <s v=""/>
    <x v="0"/>
  </r>
  <r>
    <s v="INC000002621873"/>
    <s v="HOUSING"/>
    <x v="11"/>
    <s v="APQ ACCESOS"/>
    <s v="JAIRO A SALINAS GARAY"/>
    <s v="tct_jsalin"/>
    <s v="3-Moderado/Limitado"/>
    <s v="3-Medio"/>
    <s v="Media"/>
    <s v="Requerimiento de Cliente"/>
    <s v="TELEFONICA EMPRESAS DE CHILE SA"/>
    <s v="INCIDENTE Cambio Tarjeta"/>
    <s v="19/02/2024 7:01:04"/>
    <s v="19/02/2024 7:21:00"/>
    <x v="0"/>
    <s v="CDP ANTIGUO 1"/>
    <s v="CDP ANTIGUO 2"/>
    <s v="19/02/2024 7:21:00"/>
    <s v="19/02/2024 23:50:00"/>
    <s v="INCIDENTE Cambio Tarjeta"/>
    <s v="SUPERVISION CRQ/OK."/>
    <d v="1899-12-30T00:00:00"/>
    <d v="1899-12-30T00:19:56"/>
    <d v="1899-12-30T00:19:56"/>
    <s v=""/>
    <x v="1"/>
  </r>
  <r>
    <s v="INC000002621879"/>
    <s v="HOUSING"/>
    <x v="11"/>
    <s v="APQ ACCESOS"/>
    <s v="JAIRO A SALINAS GARAY"/>
    <s v="tct_jsalin"/>
    <s v="3-Moderado/Limitado"/>
    <s v="3-Medio"/>
    <s v="Media"/>
    <s v="Requerimiento de Cliente"/>
    <s v="TELEFONICA EMPRESAS DE CHILE SA"/>
    <s v="RONDA Y REVISION DE SALAS TECNICAS"/>
    <s v="19/02/2024 7:21:12"/>
    <s v="19/02/2024 7:22:29"/>
    <x v="0"/>
    <s v="CDP ANTIGUO 1"/>
    <s v="CDP ANTIGUO 2"/>
    <s v="19/02/2024 7:22:29"/>
    <s v="19/02/2024 23:50:00"/>
    <s v="RONDA Y REVISION DE SALAS TECNICAS"/>
    <s v="RONDA REALIZADA."/>
    <d v="1899-12-30T00:00:00"/>
    <d v="1899-12-30T00:01:17"/>
    <d v="1899-12-30T00:01:17"/>
    <s v=""/>
    <x v="1"/>
  </r>
  <r>
    <s v="INC000002621880"/>
    <s v="HOUSING"/>
    <x v="11"/>
    <s v="APQ ACCESOS"/>
    <s v="JAIRO A SALINAS GARAY"/>
    <s v="tct_jsalin"/>
    <s v="3-Moderado/Limitado"/>
    <s v="3-Medio"/>
    <s v="Media"/>
    <s v="Requerimiento de Cliente"/>
    <s v="TELEFONICA EMPRESAS DE CHILE SA"/>
    <s v="TOMA DE ALARMAS DE CLIENTE"/>
    <s v="19/02/2024 7:22:36"/>
    <s v="19/02/2024 7:23:44"/>
    <x v="0"/>
    <s v="CDP ANTIGUO 1"/>
    <s v="CDP ANTIGUO 2"/>
    <s v="19/02/2024 7:23:44"/>
    <s v="19/02/2024 23:50:00"/>
    <s v="TOMA DE ALARMAS DE CLIENTE"/>
    <s v="TOMA DE ALARMAS REALIZADA."/>
    <d v="1899-12-30T00:00:00"/>
    <d v="1899-12-30T00:01:08"/>
    <d v="1899-12-30T00:01:08"/>
    <s v=""/>
    <x v="1"/>
  </r>
  <r>
    <s v="INC000002622028"/>
    <s v="HOUSING"/>
    <x v="2"/>
    <s v="APQ ACCESOS"/>
    <s v="FRANCISCO J FELIU ABARCA"/>
    <s v="tct_frafea"/>
    <s v="4-Menor/Localizado"/>
    <s v="4-Baja"/>
    <s v="Baja"/>
    <s v="Requerimiento de Red"/>
    <s v="TELEFONICA CYBERSECURITY TECH CHILE SPA"/>
    <s v="TOMA DE ALARMAS CLIENTE EN SALAS TIC"/>
    <s v="18/02/2024 15:40:58"/>
    <s v="18/02/2024 15:43:25"/>
    <x v="0"/>
    <s v="TI"/>
    <s v="INFRAESTRUCTURA"/>
    <s v="18/02/2024 16:32:31"/>
    <s v="18/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s v=""/>
    <x v="0"/>
  </r>
  <r>
    <s v="INC000002622060"/>
    <s v="HOUSING"/>
    <x v="14"/>
    <s v="BELIEVE"/>
    <s v="FRANCISCO J FELIU ABARCA"/>
    <s v="frp_dvilca"/>
    <s v="3-Moderado/Limitado"/>
    <s v="3-Medio"/>
    <s v="Media"/>
    <s v="Requerimiento de Cliente"/>
    <s v="TRANSUNION SOLUCIONES DE INFORMACION CHILE S.A."/>
    <s v="GESTION DATACENTER/ ACCESOS /TRANSUNION SOLUCIONES DE INFORMACION CHILE S.A."/>
    <s v="18/02/2024 18:03:43"/>
    <s v="18/02/2024 18:08:43"/>
    <x v="0"/>
    <s v="HARDWARE"/>
    <s v="DATACENTER"/>
    <s v="18/02/2024 18:24:32"/>
    <s v="18/02/2024 23:50:00"/>
    <s v="EMPRESA:TRANSUNION SOLUCIONES DE INFORMACION CHILE S.A._x000a_CÓDIGO DE SERVICIO: _x000a_DIRECCIÓN:Calle San Martin #50, Santiago Centro, Santiago_x000a_NOMBRE DE QUIEN REPORTA:Claudio Villalobos_x000a_TELÉFONO DE QUIEN REPORTA:56994694355_x000a_NOMBRE DE CONTACTO EN TERRENO: _x000a_PROBL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0:21"/>
    <d v="1899-12-30T00:20:49"/>
    <d v="1899-12-30T00:10:28"/>
    <s v=""/>
    <x v="1"/>
  </r>
  <r>
    <s v="INC000002622064"/>
    <s v="HOUSING"/>
    <x v="8"/>
    <s v="BELIEVE"/>
    <s v="JOSE G MARQUEZ MARCANO"/>
    <s v="frp_dvilca"/>
    <s v="3-Moderado/Limitado"/>
    <s v="3-Medio"/>
    <s v="Media"/>
    <s v="Requerimiento de Cliente"/>
    <s v="TELEFONICA EMPRESAS DE CHILE SA"/>
    <s v="GESTION DATACENTER/ ACCESOS /TELEFONICA EMPRESAS DE CHILE SA"/>
    <s v="18/02/2024 18:25:47"/>
    <s v="18/02/2024 18:29:38"/>
    <x v="0"/>
    <s v="COMUNICACIONES"/>
    <s v="VPN IP - MPLS"/>
    <s v="18/02/2024 18:37:33"/>
    <s v="18/02/2024 23:50:00"/>
    <s v="EMPRESA:TELEFONICA EMPRESAS DE CHILE SA_x000a_CÓDIGO DE SERVICIO: _x000a_DIRECCIÓN:AV. Presidente Prieto #226, Paine, Santiago_x000a_NOMBRE DE QUIEN REPORTA:Luis Sierra _x000a_TELÉFONO DE QUIEN REPORTA:987685102_x000a_NOMBRE DE CONTACTO EN TERRENO: _x000a_PROBLEMA:_x000a_Cambio Tarjeta 52SCC Pai"/>
    <s v="ACCESOS AUTORIZADOS"/>
    <d v="1899-12-30T00:00:54"/>
    <d v="1899-12-30T00:11:46"/>
    <d v="1899-12-30T00:10:52"/>
    <s v=""/>
    <x v="1"/>
  </r>
  <r>
    <s v="INC000002622144"/>
    <s v="TICKET-INTELIGENTE"/>
    <x v="6"/>
    <s v="GESTION TI"/>
    <s v="RICARDO R GALLEGOS OYANEDER"/>
    <s v="USR_TSIGHT"/>
    <s v="1-Extenso/Generalizado"/>
    <s v="4-Baja"/>
    <s v="Baja"/>
    <s v="Incidente de Cliente"/>
    <s v="COMERCIAL E IMPORTADORA AUDIOMUSICA SPA"/>
    <s v="ciausp01 - retailproweb TICKET AUTOMATICO"/>
    <s v="18/02/2024 14:27:53"/>
    <s v="18/02/2024 14:27:53"/>
    <x v="0"/>
    <s v="TRUESIGHT"/>
    <s v="TRUESIGHT"/>
    <s v="18/02/2024 16:16:51"/>
    <s v="18/02/2024 23:50:00"/>
    <s v="PREVENTIVO=SI_x000a_CODIGO DE SERVICIO=RetailProWeb_x000a_DIRECCION=NULL_x000a_CIUDAD=NULL_x000a_COMUNA LOCAL=_x000a_REGION=REGIÃ“N METROPOLITANA DE SANTIAGO_x000a_QUIEN REPORTA=Ticket automático_x000a_CONTACTO EN TERRENO=_x000a_PROBLEMA=High RAM Usage Alert for Node CIAUSP01 - RetailProWeb_x000a_REQUERIMIE"/>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48:07"/>
    <d v="1899-12-30T01:48:58"/>
    <d v="1899-12-30T00:00:51"/>
    <s v="Cumplido"/>
    <x v="0"/>
  </r>
  <r>
    <s v="INC000002622154"/>
    <s v="OFFICE365"/>
    <x v="1"/>
    <s v="GESTION CALL CENTER"/>
    <s v="JAVIERA A UMAÑA YEVENES"/>
    <s v="frp_yynfan"/>
    <s v="4-Menor/Localizado"/>
    <s v="4-Baja"/>
    <s v="Baja"/>
    <s v="Incidente de Cliente"/>
    <s v="HOTELERA MIRADOR DEL CERRO LIMITADA"/>
    <s v="CALLCENTER/NO PUEDE INGRESAR AL CORREO"/>
    <s v="18/02/2024 14:48:06"/>
    <s v="18/02/2024 14:48:58"/>
    <x v="0"/>
    <s v="COMUNICACIONES"/>
    <s v="VPN IP - MPLS"/>
    <s v="20/02/2024 18:50:01"/>
    <s v="20/02/2024 23:50:00"/>
    <s v="PREVENTIVO: NO_x000a_CODIGO DE SERVICIO:PSITIE23567_x000a_DIRECCION:Av Libertador Bernardo Hoggins 136 _x000a_QUIEN REPORTA:MANUEL BOBADILLA 996269595_x000a_CONTACTO EN TERRENO:MANUEL BOBADILLA 996269595_x000a_PROBLEMA: NO PUEDE INGRESAR AL CORREO_x000a_REQUERIMIENTO:_x000a_EQUIPOS ENERGIZADO/RE"/>
    <s v="FASE RESOLUCIÓN Y RECUPERACIÓN_x000a__x000a_Se efectúa contacto con cliente: Manuel Bobadilla_x000a__x000a_Teléfono de contacto: 996269595_x000a__x000a_Acciones realizadas:_x000a__x000a_Se verifica que el problema ocurre porque las licencias fueron canceladas automáticamente, por lo que se derivó al á"/>
    <d v="1900-01-01T03:36:52"/>
    <d v="1900-01-01T04:01:55"/>
    <d v="1899-12-30T00:25:03"/>
    <s v="Cumplido"/>
    <x v="0"/>
  </r>
  <r>
    <s v="INC000002622171"/>
    <s v="TICKET-INTELIGENTE"/>
    <x v="18"/>
    <s v="GESTION TI"/>
    <s v="CRISTOBAL I REYES DELGADO"/>
    <s v="USR_TSIGHT"/>
    <s v="1-Extenso/Generalizado"/>
    <s v="4-Baja"/>
    <s v="Baja"/>
    <s v="Incidente de Cliente"/>
    <s v="RABIE HNOSLTDA"/>
    <s v="rabie001 - lonquimay TICKET AUTOMATICO"/>
    <s v="18/02/2024 15:07:02"/>
    <s v="18/02/2024 15:07:02"/>
    <x v="0"/>
    <s v="TRUESIGHT"/>
    <s v="TRUESIGHT"/>
    <s v="18/02/2024 18:09:47"/>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Buenas tardes. Se informa que la alarma de espacio en disco F ya no se encuentra activa."/>
    <d v="1899-12-30T02:58:26"/>
    <d v="1899-12-30T03:02:45"/>
    <d v="1899-12-30T00:04:19"/>
    <s v="Cumplido"/>
    <x v="0"/>
  </r>
  <r>
    <s v="INC000002622314"/>
    <s v="TICKET-INTELIGENTE"/>
    <x v="18"/>
    <s v="GESTION TI"/>
    <s v="CRISTOBAL I REYES DELGADO"/>
    <s v="USR_TSIGHT"/>
    <s v="1-Extenso/Generalizado"/>
    <s v="4-Baja"/>
    <s v="Baja"/>
    <s v="Incidente de Cliente"/>
    <s v="RABIE HNOSLTDA"/>
    <s v="rabie001 - lonquimay TICKET AUTOMATICO"/>
    <s v="18/02/2024 18:51:52"/>
    <s v="18/02/2024 18:51:52"/>
    <x v="0"/>
    <s v="TRUESIGHT"/>
    <s v="TRUESIGHT"/>
    <s v="18/02/2024 22:44:25"/>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Se normaliza alarma reportada, luego de realizar shrink al segmento de datos y logs."/>
    <d v="1899-12-30T03:51:27"/>
    <d v="1899-12-30T03:52:33"/>
    <d v="1899-12-30T00:01:06"/>
    <s v="Cumplido"/>
    <x v="0"/>
  </r>
  <r>
    <s v="INC000002622412"/>
    <s v="TICKET-INTELIGENTE"/>
    <x v="6"/>
    <s v="GESTION TI"/>
    <s v="RICARDO R GALLEGOS OYANEDER"/>
    <s v="USR_TSIGHT"/>
    <s v="1-Extenso/Generalizado"/>
    <s v="4-Baja"/>
    <s v="Baja"/>
    <s v="Incidente de Cliente"/>
    <s v="COAGRA S A"/>
    <s v="coagra01 - sap_prod_e_vm TICKET AUTOMATICO"/>
    <s v="18/02/2024 22:15:06"/>
    <s v="18/02/2024 22:15:06"/>
    <x v="0"/>
    <s v="TRUESIGHT"/>
    <s v="TRUESIGHT"/>
    <s v="19/02/2024 13:30:51"/>
    <s v="1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09:46"/>
    <d v="1899-12-30T15:15:45"/>
    <d v="1899-12-30T00:05:59"/>
    <s v="Cumplido"/>
    <x v="0"/>
  </r>
  <r>
    <s v="INC000002622451"/>
    <s v="TICKET-INTELIGENTE"/>
    <x v="7"/>
    <s v="GESTION TI"/>
    <s v="SEBASTIAN I ACUÑA GUZMAN"/>
    <s v="USR_TSIGHT"/>
    <s v="1-Extenso/Generalizado"/>
    <s v="4-Baja"/>
    <s v="Baja"/>
    <s v="Incidente de Cliente"/>
    <s v="TELEFONICA EMPRESAS DE CHILE SA"/>
    <s v="telefonica - lnxq003_localhost.vm TICKET AUTOMATICO"/>
    <s v="18/02/2024 23:45:58"/>
    <s v="18/02/2024 23:45:58"/>
    <x v="0"/>
    <s v="TI"/>
    <s v="SISTEMAS OPERATIVOS"/>
    <s v="19/02/2024 1:13:55"/>
    <s v="19/02/2024 23:50:00"/>
    <s v="PREVENTIVO=SI_x000a_CODIGO DE SERVICIO=LNXQ003_localhost.VM_x000a_DIRECCION=NULL_x000a_CIUDAD=SANTIAGO_x000a_COMUNA LOCAL=_x000a_REGION=REGIÃ“N METROPOLITANA DE SANTIAGO_x000a_QUIEN REPORTA=Ticket automático_x000a_CONTACTO EN TERRENO=_x000a_PROBLEMA=High RAM Usage Alert for Node TELEFONICA - LNXQ003_l"/>
    <s v="Se revisa el servidor sin encontrar la alarma reportada._x000a__x000a_El servidor tiene 1.5GB disponibles. Al revisar las gráficas, se ve que es un comportamiento normal del servidor en el transcurso del mes en curso."/>
    <d v="1899-12-30T01:24:22"/>
    <d v="1899-12-30T01:27:57"/>
    <d v="1899-12-30T00:03:35"/>
    <s v="Cumplido"/>
    <x v="0"/>
  </r>
  <r>
    <s v="INC000002622620"/>
    <s v="HOSTING VIRTUAL"/>
    <x v="7"/>
    <s v="DUOC TICKET AUTOMATICO"/>
    <s v="VICTOR SEPULVEDA GAMARRA"/>
    <s v="frp_lmosqu"/>
    <s v="4-Menor/Localizado"/>
    <s v="4-Baja"/>
    <s v="Baja"/>
    <s v="Requerimiento de Cliente"/>
    <s v="FUNDACION INSTITUTO PROFESIONAL DUOC UC"/>
    <s v="DUOC | REQ |  Permisos Nuevo Integrante Operaciones"/>
    <s v="19/02/2024 9:02:32"/>
    <s v="19/02/2024 9:06:26"/>
    <x v="0"/>
    <s v="TI"/>
    <s v="SISTEMAS OPERATIVOS"/>
    <s v="19/02/2024 12:03:24"/>
    <s v="19/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gestionará agregar a usuario a L"/>
    <d v="1899-12-30T02:26:29"/>
    <d v="1899-12-30T03:00:52"/>
    <d v="1899-12-30T00:34:23"/>
    <s v=""/>
    <x v="1"/>
  </r>
  <r>
    <s v="INC000002622809"/>
    <s v="VPN IP - MPLS"/>
    <x v="9"/>
    <s v="GESTION HD"/>
    <s v="EWALD R GALAZ MILLALEO"/>
    <s v="frp_jesanc"/>
    <s v="4-Menor/Localizado"/>
    <s v="4-Baja"/>
    <s v="Baja"/>
    <s v="Requerimiento de Cliente"/>
    <s v="NUTRISCO CHILE SA"/>
    <s v="REQ /  Transporte OT // OEDK925461 // OEDK925513"/>
    <s v="19/02/2024 7:30:28"/>
    <s v="19/02/2024 7:33:10"/>
    <x v="0"/>
    <s v="Service"/>
    <s v="Internal"/>
    <s v="19/02/2024 10:21:54"/>
    <s v="19/02/2024 23:50:00"/>
    <s v="PREVENTIVO: si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
    <s v="Estimados,_x000a__x000a_Se adjunta correo de respuesta enviado al cliente._x000a__x000a_Saludos."/>
    <d v="1899-12-30T02:43:56"/>
    <d v="1899-12-30T02:51:26"/>
    <d v="1899-12-30T00:07:30"/>
    <s v=""/>
    <x v="1"/>
  </r>
  <r>
    <s v="INC000002622815"/>
    <s v="HOUSING"/>
    <x v="14"/>
    <s v="BELIEVE"/>
    <s v="RENE E VILLEGAS CARREÑO"/>
    <s v="frp_xgambo"/>
    <s v="3-Moderado/Limitado"/>
    <s v="3-Medio"/>
    <s v="Media"/>
    <s v="Requerimiento de Cliente"/>
    <s v="TELEFONICA EMPRESAS DE CHILE SA"/>
    <s v="GESTION DATACENTER/ ACCESOS / TELEFONICA EMPRESAS DE CHILE SA"/>
    <s v="19/02/2024 8:27:53"/>
    <s v="19/02/2024 8:29:58"/>
    <x v="0"/>
    <s v="CDP ANTIGUO 1"/>
    <s v="CDP ANTIGUO 2"/>
    <s v="19/02/2024 9:23:52"/>
    <s v="19/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evision"/>
    <s v="ACCESOS AUTORIZADOS"/>
    <d v="1899-12-30T00:45:03"/>
    <d v="1899-12-30T00:55:59"/>
    <d v="1899-12-30T00:10:56"/>
    <s v=""/>
    <x v="1"/>
  </r>
  <r>
    <s v="INC000002622903"/>
    <s v="VPN IP - MPLS"/>
    <x v="1"/>
    <s v="BELIEVE"/>
    <s v="JAVIERA A UMAÑA YEVENES"/>
    <s v="frp_jcarri"/>
    <s v="4-Menor/Localizado"/>
    <s v="4-Baja"/>
    <s v="Baja"/>
    <s v="Requerimiento de Cliente"/>
    <s v="TELEFONICA CYBERSECURITY TECH CHILE SPA"/>
    <s v="REQ / SOC/SOC/ INC000002615057 / Notificación Nuevo Personal"/>
    <s v="19/02/2024 11:35:18"/>
    <s v="19/02/2024 11:36:23"/>
    <x v="0"/>
    <s v="CDP ANTIGUO 1"/>
    <s v="CDP ANTIGUO 2"/>
    <s v="20/02/2024 15:42:50"/>
    <s v="20/02/2024 23:50:00"/>
    <s v="PREVENTIVO: NO_x000a_CODIGO DE SERVICIO:  _x000a_DIRECCION:      _x000a_CIUDAD:             _x000a_COMUNA:_x000a_NOMBRE QUIEN REPORTA:LEONARDO ALBERTO GUERRA LAWRY_x000a_TELEFONO QUIEN REPORTA:+56 9 49209782 _x000a_NOMBRE CONTACTO EN TERRENO:        _x000a_TELEFONO 1 CONTACTO EN TERRENO:_x000a_TELEFONO 2 CO"/>
    <m/>
    <d v="1899-12-31T02:43:26"/>
    <d v="1899-12-31T04:07:32"/>
    <d v="1899-12-30T01:24:06"/>
    <s v=""/>
    <x v="1"/>
  </r>
  <r>
    <s v="INC000002622968"/>
    <s v="HOUSING"/>
    <x v="11"/>
    <s v="APQ ACCESOS"/>
    <s v="JOSE G MARQUEZ MARCANO"/>
    <s v="tct_josmam"/>
    <s v="4-Menor/Localizado"/>
    <s v="4-Baja"/>
    <s v="Baja"/>
    <s v="Requerimiento de Cliente"/>
    <s v="TELEFONICA EMPRESAS DE CHILE SA"/>
    <s v="RONDA Y REVISION DE SALAS"/>
    <s v="19/02/2024 9:29:04"/>
    <s v="19/02/2024 9:29:41"/>
    <x v="0"/>
    <s v="CDP ANTIGUO 1"/>
    <s v="CDP ANTIGUO 2"/>
    <s v="19/02/2024 9:31:21"/>
    <s v="19/02/2024 23:50:00"/>
    <s v="RONDA Y REVISION DE SALAS"/>
    <s v="RONDAS REALIZADAS"/>
    <d v="1899-12-30T00:01:22"/>
    <d v="1899-12-30T00:02:17"/>
    <d v="1899-12-30T00:00:55"/>
    <s v=""/>
    <x v="1"/>
  </r>
  <r>
    <s v="INC000002623018"/>
    <s v="VPN IP - MPLS"/>
    <x v="3"/>
    <s v="GESTION HD"/>
    <s v="JUAN CARLOS UZCATEGUI FUGUETT"/>
    <s v="frp_fpetro"/>
    <s v="3-Moderado/Limitado"/>
    <s v="3-Medio"/>
    <s v="Media"/>
    <s v="Requerimiento de Cliente"/>
    <s v="EMPRESA NACIONAL DE CERTIFICACIONES"/>
    <s v="HD/VM VDC APOQUINDO"/>
    <s v="19/02/2024 9:06:21"/>
    <s v="19/02/2024 9:09:34"/>
    <x v="0"/>
    <s v="TI"/>
    <s v="SISTEMAS OPERATIVOS"/>
    <s v="20/02/2024 11:23:13"/>
    <s v="20/02/2024 23:50:00"/>
    <s v="PREVENTIVO: NO_x000a_CODIGO DE SERVICIO:_x000a_DIRECCION:_x000a_QUIEN REPORTA: Manuel Benítez Román (+56 9) 62975459_x000a_CONTACTO EN TERRENO: Manuel Benítez Román (+56 9) 62975459_x000a__x000a_REQUERIMIENTO:_x000a__x000a_Buenos días, favor su ayuda para identificar las VM que se encuentran en_x000a_VDC Ap"/>
    <s v="Se entrega informacion solicitada por cliente."/>
    <d v="1899-12-31T01:06:07"/>
    <d v="1899-12-31T02:16:52"/>
    <d v="1899-12-30T01:10:45"/>
    <s v=""/>
    <x v="1"/>
  </r>
  <r>
    <s v="INC000002623032"/>
    <s v="VPN IP - MPLS"/>
    <x v="3"/>
    <s v="GESTION HD"/>
    <s v="JOSE A SANTIS SERRANO"/>
    <s v="frp_fpetro"/>
    <s v="3-Moderado/Limitado"/>
    <s v="3-Medio"/>
    <s v="Media"/>
    <s v="Requerimiento de Cliente"/>
    <s v="TELEFONICA GLOBAL TECHNOLOGY S.A.AGENCIA EN CHILE"/>
    <s v="HD/ // CC-CHI-0000136324 // CELMEDIA S A: Paso a implantación //CHI-004033804"/>
    <s v="19/02/2024 9:56:53"/>
    <s v="19/02/2024 9:59:53"/>
    <x v="0"/>
    <s v="CDP ANTIGUO 1"/>
    <s v="CDP ANTIGUO 2"/>
    <s v="20/02/2024 16:51:39"/>
    <s v="20/02/2024 23:50:00"/>
    <s v="PREVENTIVO: NO_x000a_CODIGO DE SERVICIO:_x000a_DIRECCION:_x000a_QUIEN REPORTA: Willians José Arenas Zarraga 56 9 9343 3824_x000a_CONTACTO EN TERRENO: Willians José Arenas Zarraga 56 9 9343 3824_x000a_PROBLEMA:_x000a_REQUERIMIENTO:_x000a__x000a_ Buenos dias junto con saludar, proyecto consiste en una_x000a_r"/>
    <s v="Se efectúa contacto con cliente:  N/A _x000a_Teléfono de contacto: N/A_x000a_Acciones realizadas: Se envia informacion solicitada segun los recursos que mantiene cliente celmedia en plataforma VDC_x000a_Solución paliativa o definitiva:  N/A_x000a_Acciones de Mejora, Recomendaci"/>
    <d v="1899-12-31T06:10:38"/>
    <d v="1899-12-31T06:54:46"/>
    <d v="1899-12-30T00:44:08"/>
    <s v=""/>
    <x v="1"/>
  </r>
  <r>
    <s v="INC000002623064"/>
    <s v="HOUSING"/>
    <x v="8"/>
    <s v="BELIEVE"/>
    <s v="FERNEY D GARZON PEÑA"/>
    <s v="frp_xgambo"/>
    <s v="3-Moderado/Limitado"/>
    <s v="3-Medio"/>
    <s v="Media"/>
    <s v="Requerimiento de Cliente"/>
    <s v="TIWS CHILE II SPA"/>
    <s v="GESTION DATACENTER/ ACCESOS / TIWS CHILE II SPA"/>
    <s v="19/02/2024 10:01:44"/>
    <s v="19/02/2024 10:03:26"/>
    <x v="0"/>
    <s v="COMUNICACIONES"/>
    <s v="VPN IP - MPLS"/>
    <s v="20/02/2024 12:07:38"/>
    <s v="20/02/2024 23:50:00"/>
    <s v="EMPRESA: TIWS CHILE II SPA_x000a_CÓDIGO DE SERVICIO: _x000a_DIRECCIÓN:AV. Presidente Prieto #226, Paine, Santiago_x000a_NOMBRE DE QUIEN REPORTA:Roxana Mateluna_x000a_TELÉFONO DE QUIEN REPORTA:  961887911_x000a_NOMBRE DE CONTACTO EN TERRENO: _x000a_REQUERIMIENTO : Se requiere realizar cruza"/>
    <m/>
    <d v="1899-12-31T01:53:28"/>
    <d v="1899-12-31T02:05:54"/>
    <d v="1899-12-30T00:12:26"/>
    <s v=""/>
    <x v="1"/>
  </r>
  <r>
    <s v="INC000002623127"/>
    <s v="HOSTING VIRTUAL"/>
    <x v="6"/>
    <s v="SISTEMA OPERATIVO MICROSOFT"/>
    <s v="JAVIER CUEVAS"/>
    <s v="tct_jacuev"/>
    <s v="4-Menor/Localizado"/>
    <s v="4-Baja"/>
    <s v="Baja"/>
    <s v="Requerimiento de Cliente"/>
    <s v="TELEFONICA GLOBAL TECHNOLOGY S.A.AGENCIA EN CHILE"/>
    <s v="Requerimiento solicitado sin el flujo correspondiente"/>
    <s v="19/02/2024 10:09:11"/>
    <s v="19/02/2024 10:10:19"/>
    <x v="0"/>
    <s v="TI"/>
    <s v="SISTEMAS OPERATIVOS"/>
    <s v="19/02/2024 10:23:14"/>
    <s v="19/02/2024 23:50:00"/>
    <s v="PASO A PRD"/>
    <s v="ok"/>
    <d v="1899-12-30T00:00:00"/>
    <d v="1899-12-30T00:14:03"/>
    <d v="1899-12-30T00:14:03"/>
    <s v=""/>
    <x v="1"/>
  </r>
  <r>
    <s v="INC000002623129"/>
    <s v="HOSTING VIRTUAL"/>
    <x v="6"/>
    <s v="SISTEMA OPERATIVO MICROSOFT"/>
    <s v="JAVIER CUEVAS"/>
    <s v="tct_jacuev"/>
    <s v="4-Menor/Localizado"/>
    <s v="4-Baja"/>
    <s v="Baja"/>
    <s v="Requerimiento de Cliente"/>
    <s v="TELEFONICA GLOBAL TECHNOLOGY S.A.AGENCIA EN CHILE"/>
    <s v="FERROVIAL // M365 // CHI-004158307 / CC-CHI-0000146495"/>
    <s v="19/02/2024 10:10:49"/>
    <s v="19/02/2024 10:11:19"/>
    <x v="0"/>
    <s v="TI"/>
    <s v="SISTEMAS OPERATIVOS"/>
    <s v="19/02/2024 10:23:41"/>
    <s v="19/02/2024 23:50:00"/>
    <s v="PASO A PRD"/>
    <s v="ok"/>
    <d v="1899-12-30T00:00:00"/>
    <d v="1899-12-30T00:12:52"/>
    <d v="1899-12-30T00:12:52"/>
    <s v=""/>
    <x v="1"/>
  </r>
  <r>
    <s v="INC000002623131"/>
    <s v="HOSTING VIRTUAL"/>
    <x v="6"/>
    <s v="SISTEMA OPERATIVO MICROSOFT"/>
    <s v="JAVIER CUEVAS"/>
    <s v="tct_jacuev"/>
    <s v="4-Menor/Localizado"/>
    <s v="4-Baja"/>
    <s v="Baja"/>
    <s v="Requerimiento de Cliente"/>
    <s v="TELEFONICA GLOBAL TECHNOLOGY S.A.AGENCIA EN CHILE"/>
    <s v="rmulario aceptación licencias offioce365 // CHI-004189587"/>
    <s v="19/02/2024 10:11:43"/>
    <s v="19/02/2024 10:12:11"/>
    <x v="0"/>
    <s v="TI"/>
    <s v="SISTEMAS OPERATIVOS"/>
    <s v="19/02/2024 10:24:11"/>
    <s v="19/02/2024 23:50:00"/>
    <s v="PASO A PRD"/>
    <s v="ok"/>
    <d v="1899-12-30T00:00:00"/>
    <d v="1899-12-30T00:12:28"/>
    <d v="1899-12-30T00:12:28"/>
    <s v=""/>
    <x v="1"/>
  </r>
  <r>
    <s v="INC000002623133"/>
    <s v="HOSTING VIRTUAL"/>
    <x v="6"/>
    <s v="SISTEMA OPERATIVO MICROSOFT"/>
    <s v="JAVIER CUEVAS"/>
    <s v="tct_jacuev"/>
    <s v="4-Menor/Localizado"/>
    <s v="4-Baja"/>
    <s v="Baja"/>
    <s v="Requerimiento de Cliente"/>
    <s v="TELEFONICA GLOBAL TECHNOLOGY S.A.AGENCIA EN CHILE"/>
    <s v="renovación licencias// SAPAG Y GONZALEZ ABOGADOS SPA"/>
    <s v="19/02/2024 10:13:26"/>
    <s v="19/02/2024 10:13:54"/>
    <x v="0"/>
    <s v="TI"/>
    <s v="SISTEMAS OPERATIVOS"/>
    <s v="19/02/2024 10:24:39"/>
    <s v="19/02/2024 23:50:00"/>
    <s v="PASO A PRD"/>
    <s v="ok"/>
    <d v="1899-12-30T00:00:00"/>
    <d v="1899-12-30T00:11:13"/>
    <d v="1899-12-30T00:11:13"/>
    <s v=""/>
    <x v="1"/>
  </r>
  <r>
    <s v="INC000002623134"/>
    <s v="SAP"/>
    <x v="9"/>
    <s v="CLOUD SAP HANA"/>
    <s v="NICOLAS A SAAVEDRA EGUILUZ"/>
    <s v="tct_nsaave"/>
    <s v="4-Menor/Localizado"/>
    <s v="4-Baja"/>
    <s v="Baja"/>
    <s v="Requerimiento de Cliente"/>
    <s v="TELEFONICA EMPRESAS DE CHILE SA"/>
    <s v="checklist Diario Clientes 19.02.24"/>
    <s v="19/02/2024 10:12:51"/>
    <s v="19/02/2024 10:13:53"/>
    <x v="0"/>
    <s v="Service"/>
    <s v="Internal"/>
    <s v="19/02/2024 10:14:18"/>
    <s v="19/02/2024 23:50:00"/>
    <s v="Se realiza Checklist Diario de los clientes; _x000a_HDC_x000a_NUTRISCO"/>
    <s v="Se realiza Checklist Diario de los clientes; _x000a_HDC_x000a_NUTRISCO"/>
    <d v="1899-12-30T00:00:00"/>
    <d v="1899-12-30T00:01:27"/>
    <d v="1899-12-30T00:01:27"/>
    <s v=""/>
    <x v="1"/>
  </r>
  <r>
    <s v="INC000002623205"/>
    <s v="VPN IP - MPLS"/>
    <x v="5"/>
    <s v="GESTION HD"/>
    <s v="LUIS A VILLASMIL CASTILLO"/>
    <s v="frp_kefern"/>
    <s v="3-Moderado/Limitado"/>
    <s v="3-Medio"/>
    <s v="Media"/>
    <s v="Requerimiento de Cliente"/>
    <s v="HORTIFRUT S.A"/>
    <s v="HD | Acceder a una VPN IP"/>
    <s v="19/02/2024 10:17:26"/>
    <s v="19/02/2024 10:18:48"/>
    <x v="0"/>
    <s v="CDP ANTIGUO 1"/>
    <s v="CDP ANTIGUO 2"/>
    <s v="19/02/2024 11:27:55"/>
    <s v="19/02/2024 23:50:00"/>
    <s v="PREVENTIVO: NO_x000a_CODIGO DE SERVICIO:192.168.250.111_x000a_DIRECCION:_x000a_QUIEN REPORTA: Bryan santander  +56 993352975_x000a_CONTACTO EN TERRENO:_x000a_PROBLEMA:_x000a_REQUERIMIENTO:_x000a__x000a_Estimados,_x000a_Buenos días, solicita su ayuda para ampliar los accesos del_x000a_usuario gestrada a la IP 192."/>
    <m/>
    <d v="1899-12-30T00:00:00"/>
    <d v="1899-12-30T01:10:29"/>
    <d v="1899-12-30T01:10:29"/>
    <s v=""/>
    <x v="1"/>
  </r>
  <r>
    <s v="INC000002623206"/>
    <s v="VPN IP - MPLS"/>
    <x v="5"/>
    <s v="GESTION HD"/>
    <s v="LUIS A VILLASMIL CASTILLO"/>
    <s v="frp_kefern"/>
    <s v="3-Moderado/Limitado"/>
    <s v="3-Medio"/>
    <s v="Media"/>
    <s v="Requerimiento de Cliente"/>
    <s v="NS AGRO S.A."/>
    <s v="HD | REQUERIMIENTO // ELIMINAR VLANS 3014 - 3015 DE CLUSTER ENDEAVOUR // BAJA DE CLIENTE NS AGRO"/>
    <s v="19/02/2024 10:33:01"/>
    <s v="19/02/2024 10:35:25"/>
    <x v="0"/>
    <s v="CDP ANTIGUO 1"/>
    <s v="CDP ANTIGUO 2"/>
    <s v="20/02/2024 13:53:40"/>
    <s v="20/02/2024 23:50:00"/>
    <s v="PREVENTIVO: NO_x000a_CODIGO DE SERVICIO:_x000a_DIRECCION:_x000a_QUIEN REPORTA:Angel Castro Cabrera  + 56 9 9538 2013_x000a_CONTACTO EN TERRENO:_x000a_PROBLEMA:_x000a_REQUERIMIENTO:_x000a__x000a_Estimado equipo @Help Desk,_x000a__x000a_Junto con saludar solicito de su apoyo para crear ticket de requerimiento_x000a_y asi"/>
    <m/>
    <d v="1899-12-31T02:23:50"/>
    <d v="1899-12-31T03:20:39"/>
    <d v="1899-12-30T00:56:49"/>
    <s v=""/>
    <x v="1"/>
  </r>
  <r>
    <s v="INC000002623253"/>
    <s v="VPN IP - MPLS"/>
    <x v="9"/>
    <s v="GESTION HD"/>
    <s v="NICOLAS A SAAVEDRA EGUILUZ"/>
    <s v="frp_kefern"/>
    <s v="3-Moderado/Limitado"/>
    <s v="3-Medio"/>
    <s v="Media"/>
    <s v="Requerimiento de Cliente"/>
    <s v="COAGRA S A"/>
    <s v="HD |  Programa de borrado de comisiones ~ GTY DEEK953006"/>
    <s v="19/02/2024 12:01:18"/>
    <s v="19/02/2024 12:03:55"/>
    <x v="0"/>
    <s v="CDP ANTIGUO 1"/>
    <s v="CDP ANTIGUO 2"/>
    <s v="19/02/2024 15:16:40"/>
    <s v="19/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3006 fue importada en PRD exitosamente."/>
    <d v="1899-12-30T00:00:00"/>
    <d v="1899-12-30T03:15:22"/>
    <d v="1899-12-30T03:15:22"/>
    <s v=""/>
    <x v="1"/>
  </r>
  <r>
    <s v="INC000002623313"/>
    <s v="VPN IP - MPLS"/>
    <x v="5"/>
    <s v="GESTION CALL CENTER"/>
    <s v="LUIS RODRIGO ACEVEDO COLLIPAL"/>
    <s v="frp_rvilel"/>
    <s v="4-Menor/Localizado"/>
    <s v="4-Baja"/>
    <s v="Baja"/>
    <s v="Requerimiento de Cliente"/>
    <s v="CELMEDIA S A"/>
    <s v="CALL CENTER / REQUERIMIENTO"/>
    <s v="19/02/2024 10:42:21"/>
    <s v="19/02/2024 10:43:44"/>
    <x v="0"/>
    <s v="COMUNICACIONES"/>
    <s v="EQUIPOS DATOS"/>
    <s v="19/02/2024 14:51:46"/>
    <s v="19/02/2024 23:50:00"/>
    <s v="PREVENTIVO: NO_x000a_CODIGO DE SERVICIO: VPF1563316_x000a_DIRECCION: San Martin # 50 datacenter TIC,Santiago,Santiago_x000a_QUIEN REPORTA: FELIPE - 939204559_x000a_CONTACTO EN TERRENO: FELIPE - 939204559_x000a_PROBLEMA: _x000a_REQUERIMIENTO: CONFIGURACION DE ROUTER _x000a_EQUIPOS ENERGIZADO/REIN"/>
    <s v="Se trabajó con cliente en linea Felipe Acevedo en sesion Teams, recuperando comunición de tunel mencionado, (Claro) se revisó  y según las pruebas realizadas sniffer y debug, se determinó que la comunicación estaba bloqueada por política ID799  se proced"/>
    <d v="1899-12-30T00:35:45"/>
    <d v="1899-12-30T04:09:25"/>
    <d v="1899-12-30T03:33:40"/>
    <s v=""/>
    <x v="1"/>
  </r>
  <r>
    <s v="INC000002623333"/>
    <s v="HOSTING VIRTUAL"/>
    <x v="18"/>
    <s v="OPERACION N1"/>
    <s v="CLAUDIO A GAJARDO GARRIDO"/>
    <s v="tct_cgajar"/>
    <s v="2-Significativo/Amplio"/>
    <s v="3-Medio"/>
    <s v="Media"/>
    <s v="Requerimiento de Cliente"/>
    <s v="FUNDACION INSTITUTO PROFESIONAL DUOC UC"/>
    <s v="Requerimiento de bases de datos solicitado sin el flujo correspondiente."/>
    <s v="19/02/2024 11:22:29"/>
    <s v="19/02/2024 11:26:33"/>
    <x v="0"/>
    <s v="APLICACION"/>
    <s v="BASES DE DATOS"/>
    <s v="19/02/2024 11:27:17"/>
    <s v="19/02/2024 23:50:00"/>
    <s v="Folio generado automáticamente para atender requerimiento del cliente. La solicitud fue realizada directamente al área resolutoria sin pasar por el flujo de mesa de ayuda._x000a__x000a_Por solicitud de Cliente DUOC Antonio Martinez, se realiza vuelta atrás de homolo"/>
    <s v="Se realiza vuelta atrás de Homologación de schema CORPORATIVO solicitada en ticket INC000002612566"/>
    <d v="1899-12-30T00:00:44"/>
    <d v="1899-12-30T00:04:48"/>
    <d v="1899-12-30T00:04:04"/>
    <s v=""/>
    <x v="1"/>
  </r>
  <r>
    <s v="INC000002623342"/>
    <s v="VPN IP - MPLS"/>
    <x v="9"/>
    <s v="GESTION HD"/>
    <s v="NICOLAS A SAAVEDRA EGUILUZ"/>
    <s v="frp_fpetro"/>
    <s v="3-Moderado/Limitado"/>
    <s v="3-Medio"/>
    <s v="Media"/>
    <s v="Requerimiento de Cliente"/>
    <s v="COAGRA S A"/>
    <s v="HD/_x000a_RV: FI: Posición de cambio - Mejoras ~ GTY DEEK952997"/>
    <s v="19/02/2024 12:01:08"/>
    <s v="19/02/2024 12:02:50"/>
    <x v="0"/>
    <s v="CDP ANTIGUO 1"/>
    <s v="CDP ANTIGUO 2"/>
    <s v="19/02/2024 15:17:16"/>
    <s v="19/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2997_x000a_Descripción"/>
    <s v="La orden DEEK952997 fue importada exitosamente en PRD"/>
    <d v="1899-12-30T00:00:00"/>
    <d v="1899-12-30T03:16:08"/>
    <d v="1899-12-30T03:16:08"/>
    <s v=""/>
    <x v="1"/>
  </r>
  <r>
    <s v="INC000002623360"/>
    <s v="VPN IP - MPLS"/>
    <x v="12"/>
    <s v="GESTION HD"/>
    <s v="DENISE CRUZAT ETCHEBERRY"/>
    <s v="frp_fpetro"/>
    <s v="3-Moderado/Limitado"/>
    <s v="3-Medio"/>
    <s v="Media"/>
    <s v="Requerimiento de Cliente"/>
    <s v="TELEFONICA GLOBAL TECHNOLOGY S.A.AGENCIA EN CHILE"/>
    <s v="HD/_x000a_RE: TCCT - SOC - Requerimiento extension de PVLAN RE: [Solicitud] Toma de Control Zabbix SOC"/>
    <s v="19/02/2024 12:18:01"/>
    <s v="19/02/2024 12:19:33"/>
    <x v="1"/>
    <s v="CDP ANTIGUO 1"/>
    <s v="CDP ANTIGUO 2"/>
    <s v="19/02/2024 12:36:51"/>
    <s v="19/02/2024 12:36:51"/>
    <s v="PREVENTIVO: NO_x000a_CODIGO DE SERVICIO:_x000a_DIRECCION:_x000a_QUIEN REPORTA:_x000a_CONTACTO EN TERRENO:_x000a__x000a_REQUERIMIENTO:_x000a__x000a_Estimado equipo Cloud, por favor su acostumbrado apoyo en extender la_x000a_PVLAN 1460 a la plataforma MSSP Paine, por contexto OOB._x000a_PVLAN_x000a_1460 Primary_x000a_1461 Isol"/>
    <s v="se trabaja con INC000002623706"/>
    <d v="1899-12-30T00:00:00"/>
    <d v="1899-12-30T00:18:50"/>
    <d v="1899-12-30T00:18:50"/>
    <s v=""/>
    <x v="1"/>
  </r>
  <r>
    <s v="INC000002623367"/>
    <s v="VPN IP - MPLS"/>
    <x v="5"/>
    <s v="GESTION HD"/>
    <s v="JUAN PABLO PAZ GOMPERTZ"/>
    <s v="frp_pcamay"/>
    <s v="3-Moderado/Limitado"/>
    <s v="3-Medio"/>
    <s v="Media"/>
    <s v="Requerimiento de Cliente"/>
    <s v="HORTIFRUT S.A"/>
    <s v="HD/Solicitud de creación VPN"/>
    <s v="19/02/2024 12:31:20"/>
    <s v="19/02/2024 12:32:54"/>
    <x v="0"/>
    <s v="CDP ANTIGUO 1"/>
    <s v="CDP ANTIGUO 2"/>
    <s v="19/02/2024 13:33:33"/>
    <s v="19/02/2024 23:50:00"/>
    <s v="PREVENTIVO: NO_x000a_CODIGO DE SERVICIO:_x000a_DIRECCION:_x000a_QUIEN REPORTA:+56 956688004 Benjamin Baier Aguirre_x000a_CONTACTO EN TERRENO:_x000a_PROBLEMA:_x000a_REQUERIMIENTO:avor su ayuda con la creación de usuario VPN para &quot;Maria Jose Gonzalez&quot; / &quot;mjgonzalez@hortifrut.com&quot;_x000a_Acceso a la"/>
    <s v="Se generan credenciales solicitadas"/>
    <d v="1899-12-30T00:00:00"/>
    <d v="1899-12-30T01:02:13"/>
    <d v="1899-12-30T01:02:13"/>
    <s v=""/>
    <x v="1"/>
  </r>
  <r>
    <s v="INC000002623397"/>
    <s v="HOUSING"/>
    <x v="13"/>
    <s v="BELIEVE"/>
    <s v="MARIO A BARRIENTOS RUIZ"/>
    <s v="frp_dvilca"/>
    <s v="3-Moderado/Limitado"/>
    <s v="3-Medio"/>
    <s v="Media"/>
    <s v="Requerimiento de Cliente"/>
    <s v="FARMACIAS AHUMADA S.A."/>
    <s v="GESTION DATACENTER/ ACCESOS /FARMACIAS AHUMADA S.A."/>
    <s v="19/02/2024 13:05:42"/>
    <s v="19/02/2024 13:11:09"/>
    <x v="0"/>
    <s v="COMUNICACIONES"/>
    <s v="VPN IP - MPLS"/>
    <s v="19/02/2024 13:19:01"/>
    <s v="19/02/2024 23:50:00"/>
    <s v="EMPRESA:FARMACIAS AHUMADA S.A._x000a_CÓDIGO DE SERVICIO: _x000a_DIRECCIÓN:Av. Apoquindo #7071, Las Condes, Santiago_x000a_NOMBRE DE QUIEN REPORTA:Farmacias Ahumada_x000a_TELÉFONO DE QUIEN REPORTA:569 85608952_x000a_NOMBRE DE CONTACTO EN TERRENO: _x000a_PROBLEMA:_x000a_Visita inspectiva para revi"/>
    <s v="ACCESOS AUTORIZADOS"/>
    <d v="1899-12-30T00:03:13"/>
    <d v="1899-12-30T00:13:19"/>
    <d v="1899-12-30T00:10:06"/>
    <s v=""/>
    <x v="1"/>
  </r>
  <r>
    <s v="INC000002623492"/>
    <s v="HOUSING"/>
    <x v="11"/>
    <s v="APQ ACCESOS"/>
    <s v="JOSE G MARQUEZ MARCANO"/>
    <s v="tct_josmam"/>
    <s v="4-Menor/Localizado"/>
    <s v="4-Baja"/>
    <s v="Baja"/>
    <s v="Requerimiento de Cliente"/>
    <s v="TELEFONICA EMPRESAS DE CHILE SA"/>
    <s v="TOMA DE ALARMAS DE CLIENTES"/>
    <s v="19/02/2024 11:48:15"/>
    <s v="19/02/2024 11:49:08"/>
    <x v="0"/>
    <s v="CDP ANTIGUO 1"/>
    <s v="CDP ANTIGUO 2"/>
    <s v="19/02/2024 11:50:31"/>
    <s v="19/02/2024 23:50:00"/>
    <s v="TOMA DE ALARMAS DE CLIENTES"/>
    <s v="TOMA DE ALARMAS REALIZADAS"/>
    <d v="1899-12-30T00:01:08"/>
    <d v="1899-12-30T00:02:16"/>
    <d v="1899-12-30T00:01:08"/>
    <s v=""/>
    <x v="1"/>
  </r>
  <r>
    <s v="INC000002623522"/>
    <s v="HOUSING"/>
    <x v="14"/>
    <s v="BELIEVE"/>
    <s v="PATRICIO A CASTILLO GONZALEZ"/>
    <s v="frp_jcarri"/>
    <s v="3-Moderado/Limitado"/>
    <s v="3-Medio"/>
    <s v="Media"/>
    <s v="Requerimiento de Cliente"/>
    <s v="EMPRESA NACIONAL DE CERTIFICACIONES"/>
    <s v="GESTION DATACENTER/ ACCESOS /EMPRESA NACIONAL DE CERTIFICACIONES"/>
    <s v="19/02/2024 12:33:14"/>
    <s v="19/02/2024 12:34:36"/>
    <x v="0"/>
    <s v="CDP ANTIGUO 1"/>
    <s v="CDP ANTIGUO 2"/>
    <s v="19/02/2024 12:41:59"/>
    <s v="19/02/2024 23:50:00"/>
    <s v="EMPRESA:ECERT_x000a_CÓDIGO DE SERVICIO: _x000a_DIRECCIÓN:Calle San Martin #50, Santiago Centro, Santiago_x000a_NOMBRE DE QUIEN REPORTA:Ignacio Vásquez_x000a_TELÉFONO DE QUIEN REPORTA:56996115447_x000a_NOMBRE DE CONTACTO EN TERRENO: _x000a_REQUERIMIENTO:Levantemiento Servers_x000a_EQUIPOS ENERGIZ"/>
    <s v="ACCESOS AUTORIZADOS"/>
    <d v="1899-12-30T00:01:34"/>
    <d v="1899-12-30T00:08:45"/>
    <d v="1899-12-30T00:07:11"/>
    <s v=""/>
    <x v="1"/>
  </r>
  <r>
    <s v="INC000002623543"/>
    <s v="RED INTERNA"/>
    <x v="12"/>
    <s v="SM OPERACIONES"/>
    <s v="DENISE CRUZAT ETCHEBERRY"/>
    <s v="tct_decruz"/>
    <s v="4-Menor/Localizado"/>
    <s v="4-Baja"/>
    <s v="Baja"/>
    <s v="Incidente de Cliente"/>
    <s v="TELEFONICA GLOBAL TECHNOLOGY S.A.AGENCIA EN CHILE"/>
    <s v="TEST"/>
    <s v="19/02/2024 13:38:20"/>
    <s v="19/02/2024 13:39:08"/>
    <x v="1"/>
    <s v="ACCESO"/>
    <s v="CLIENTE"/>
    <s v="19/02/2024 13:39:30"/>
    <s v="19/02/2024 13:39:30"/>
    <m/>
    <s v="TEST"/>
    <d v="1899-12-30T00:00:00"/>
    <d v="1899-12-30T00:00:00"/>
    <d v="1899-12-30T00:00:00"/>
    <s v="Cumplido"/>
    <x v="0"/>
  </r>
  <r>
    <s v="INC000002623554"/>
    <s v="VPN IP - MPLS"/>
    <x v="19"/>
    <s v="GESTION CALL CENTER"/>
    <s v="JAVIERA A UMAÑA YEVENES"/>
    <s v="frp_lcurit"/>
    <s v="4-Menor/Localizado"/>
    <s v="4-Baja"/>
    <s v="Baja"/>
    <s v="Requerimiento de Cliente"/>
    <s v="SOC DE INGENIERIA ELECTRICA DEL SUR LIMITADA"/>
    <s v="MESA/CALLCENTER/ACCESO AL TENANT DE GOOGLE PARA PODER  ADMINISTRAR SUS LICENCIAS"/>
    <s v="19/02/2024 14:48:36"/>
    <s v="19/02/2024 14:50:28"/>
    <x v="0"/>
    <s v="COMUNICACIONES"/>
    <s v="VPN IP - MPLS"/>
    <s v="20/02/2024 15:42:25"/>
    <s v="20/02/2024 23:50:00"/>
    <s v="PREVENTIVO:NO _x000a_CODIGO DE SERVICIO:PSITIE16670_x000a_DIRECCION:LORD COKRANNE centro 1108,,Osorno,Osorno_x000a_QUIEN REPORTA:ANA DUERTO 932812966_x000a_CONTACTO EN TERRENO:MARCELA KIEFER 974708765_x000a_PROBLEMA:_x000a_REQUERIMIENTO:ACCESO AL TENANT DE GOOGLE PARA PODER  ADMINISTRAR SU"/>
    <m/>
    <d v="1899-12-31T00:05:42"/>
    <d v="1899-12-31T00:53:49"/>
    <d v="1899-12-30T00:48:07"/>
    <s v=""/>
    <x v="1"/>
  </r>
  <r>
    <s v="INC000002623592"/>
    <s v="HOSTING VIRTUAL"/>
    <x v="6"/>
    <s v="SISTEMA OPERATIVO MICROSOFT"/>
    <s v="JAVIER CUEVAS"/>
    <s v="tct_jacuev"/>
    <s v="4-Menor/Localizado"/>
    <s v="4-Baja"/>
    <s v="Baja"/>
    <s v="Requerimiento de Cliente"/>
    <s v="TELEFONICA GLOBAL TECHNOLOGY S.A.AGENCIA EN CHILE"/>
    <s v="INC0000430888][EDR][TCCT_SERVERS][CL-VL-AD-02]PowershellCommandsDecodedDesofusRule Critical"/>
    <s v="19/02/2024 17:42:34"/>
    <s v="19/02/2024 17:43:22"/>
    <x v="0"/>
    <s v="TI"/>
    <s v="SISTEMAS OPERATIVOS"/>
    <s v="19/02/2024 17:43:22"/>
    <s v="19/02/2024 23:50:00"/>
    <s v="ALERTA SEG"/>
    <m/>
    <d v="1899-12-30T00:00:00"/>
    <d v="1899-12-30T00:00:48"/>
    <d v="1899-12-30T00:00:48"/>
    <s v=""/>
    <x v="1"/>
  </r>
  <r>
    <s v="INC000002623595"/>
    <s v="HOSTING VIRTUAL"/>
    <x v="18"/>
    <s v="DUOC TICKET PENDIENTES"/>
    <s v="CLAUDIO A GAJARDO GARRIDO"/>
    <s v="frp_lmosqu"/>
    <s v="4-Menor/Localizado"/>
    <s v="4-Baja"/>
    <s v="Baja"/>
    <s v="Requerimiento de Cliente"/>
    <s v="FUNDACION INSTITUTO PROFESIONAL DUOC UC"/>
    <s v="PDTE HORARIO HÁBIL 20/2/2024 | DUOC | REQ |  Urgencia: Alta | Homologación BDD PRD hacia DEV"/>
    <s v="19/02/2024 17:50:06"/>
    <s v="19/02/2024 17:53:01"/>
    <x v="0"/>
    <s v="CDP ANTIGUO 1"/>
    <s v="CDP ANTIGUO 2"/>
    <s v="22/02/2024 14:19:07"/>
    <s v="2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finaliza homlogación, realizando carga de tablas restantes, habilitacion de FK's, recreacion de SEQUENCES. Se informa a cliente Homologacion finalizada."/>
    <d v="1900-01-01T17:53:06"/>
    <d v="1900-01-01T20:29:01"/>
    <d v="1899-12-30T02:35:55"/>
    <s v=""/>
    <x v="1"/>
  </r>
  <r>
    <s v="INC000002623706"/>
    <s v="VPN IP - MPLS"/>
    <x v="3"/>
    <s v="GESTION HD"/>
    <s v="ANGEL CASTRO CABRERA"/>
    <s v="frp_kefern"/>
    <s v="3-Moderado/Limitado"/>
    <s v="3-Medio"/>
    <s v="Media"/>
    <s v="Requerimiento de Cliente"/>
    <s v="TELEFONICA GLOBAL TECHNOLOGY S.A.AGENCIA EN CHILE"/>
    <s v="HD | CCT - SOC - Requerimiento extension de PVLAN RE: [Solicitud] Toma de Control Zabbix SOC"/>
    <s v="19/02/2024 12:11:29"/>
    <s v="19/02/2024 12:13:47"/>
    <x v="0"/>
    <s v="CDP ANTIGUO 1"/>
    <s v="CDP ANTIGUO 2"/>
    <s v="20/02/2024 12:25:00"/>
    <s v="20/02/2024 23:50:00"/>
    <s v="PREVENTIVO: NO_x000a_CODIGO DE SERVICIO:_x000a_DIRECCION:_x000a_QUIEN REPORTA:Jesús José Nelo Petaquero +56 9 9229 0203_x000a_CONTACTO EN TERRENO:_x000a_PROBLEMA:_x000a_REQUERIMIENTO:_x000a__x000a__x000a_Buenas tardes estimado equipo @Help Desk, por favor su acostumbrado apoyo_x000a_en generar ticket de requerimi"/>
    <s v="Se efectúa contacto con cliente: Jesus Nelo_x000a_Teléfono de contacto: Via correo_x000a_Acciones realizadas: Se configuran las VLANs 1460, 1461 y 1462 en vCenter MSSP._x000a_Acciones de Mejora, Recomendaciones: N/A_x000a_Causa Raíz: N/A"/>
    <d v="1899-12-30T18:10:03"/>
    <d v="1899-12-31T00:13:31"/>
    <d v="1899-12-30T06:03:28"/>
    <s v=""/>
    <x v="1"/>
  </r>
  <r>
    <s v="INC000002623720"/>
    <s v="VPN IP - MPLS"/>
    <x v="5"/>
    <s v="GESTION HD"/>
    <s v="OSCAR A RAMIREZ SOTO"/>
    <s v="frp_kefern"/>
    <s v="3-Moderado/Limitado"/>
    <s v="3-Medio"/>
    <s v="Media"/>
    <s v="Requerimiento de Cliente"/>
    <s v="TELEFONICA GLOBAL TECHNOLOGY S.A.AGENCIA EN CHILE"/>
    <s v="HD | SOLICITUD PVLAN SOC"/>
    <s v="19/02/2024 12:18:22"/>
    <s v="19/02/2024 12:20:55"/>
    <x v="0"/>
    <s v="CDP ANTIGUO 1"/>
    <s v="CDP ANTIGUO 2"/>
    <s v="19/02/2024 17:42:28"/>
    <s v="19/02/2024 23:50:00"/>
    <s v="PREVENTIVO: NO_x000a_CODIGO DE SERVICIO:_x000a_DIRECCION:_x000a_QUIEN REPORTA:Eduardo José Camacho Urdaneta +56 9 4135 5459_x000a_CONTACTO EN TERRENO:_x000a_PROBLEMA:_x000a_REQUERIMIENTO:_x000a__x000a_Estimado @Help Desk,_x000a__x000a_Por favor su apoyo en crear un folio de requerimiento para asignación de_x000a_dos IP"/>
    <s v="Se asignan las siguientes IP PVLAN, según lo solicitado._x000a__x000a_10.69.131.154_x000a_10.69.131.155"/>
    <d v="1899-12-30T01:13:24"/>
    <d v="1899-12-30T05:24:06"/>
    <d v="1899-12-30T04:10:42"/>
    <s v=""/>
    <x v="1"/>
  </r>
  <r>
    <s v="INC000002623728"/>
    <s v="VPN IP - MPLS"/>
    <x v="6"/>
    <s v="GESTION HD"/>
    <s v="PAUL A SEPULVEDA ALVAREZ"/>
    <s v="frp_kefern"/>
    <s v="3-Moderado/Limitado"/>
    <s v="3-Medio"/>
    <s v="Media"/>
    <s v="Requerimiento de Cliente"/>
    <s v="TELEFONICA GLOBAL TECHNOLOGY S.A.AGENCIA EN CHILE"/>
    <s v="HD | cambio contraseña VPN"/>
    <s v="19/02/2024 12:41:15"/>
    <s v="19/02/2024 12:43:09"/>
    <x v="0"/>
    <s v="CDP ANTIGUO 1"/>
    <s v="CDP ANTIGUO 2"/>
    <s v="19/02/2024 14:55:09"/>
    <s v="19/02/2024 23:50:00"/>
    <s v="PREVENTIVO: NO_x000a_CODIGO DE SERVICIO:_x000a_DIRECCION:_x000a_QUIEN REPORTA:Denny Antonio Gonzalez Olivares +56 9 8509 9149_x000a_CONTACTO EN TERRENO:_x000a_PROBLEMA:_x000a_REQUERIMIENTO:_x000a__x000a_Estimados,_x000a_Favor necesito resetear y enviar nueva contraseña para VPN Fortinet para_x000a_el usuario im.d"/>
    <s v="Se envia nueva credencial a usuario"/>
    <d v="1899-12-30T01:40:14"/>
    <d v="1899-12-30T02:13:54"/>
    <d v="1899-12-30T00:33:40"/>
    <s v=""/>
    <x v="1"/>
  </r>
  <r>
    <s v="INC000002623752"/>
    <s v="CORREO"/>
    <x v="1"/>
    <s v="O365"/>
    <s v="JAVIERA A UMAÑA YEVENES"/>
    <s v="tct_jumana"/>
    <s v="4-Menor/Localizado"/>
    <s v="4-Baja"/>
    <s v="Baja"/>
    <s v="Requerimiento de Cliente"/>
    <s v="ENCARE INGENIERIA Y GESTION EMPRESARIAL LIMITADA"/>
    <s v="Gestión baja de licencias cliente ENCARE INGENIERÍA Y GESTIÓN EMPRESARIAL LIMITADA"/>
    <s v="19/02/2024 12:58:08"/>
    <s v="19/02/2024 12:58:15"/>
    <x v="0"/>
    <s v="TI"/>
    <s v="APLICATIVOS"/>
    <s v="22/02/2024 10:25:08"/>
    <s v="22/02/2024 23:50:00"/>
    <s v="SISON 202400158_x000a__x000a_Favor gestionar bajas O365._x000a_ _x000a_RRCC 278327 solicita baja del servicio_x000a_ _x000a_Servicio: 7 LICENCIAS PLAN OFFICE 365 BUSINESS_x000a_Proyecto: CHI-003281563_x000a_FA: 802354353_x000a_OOFF: 7597(50)_x000a_Renta a bajar: 1,26 UF_x000a_ENCARE INGENIERIA Y GESTION EMPRESARIAL LIM"/>
    <m/>
    <d v="1900-01-01T21:26:53"/>
    <d v="1900-01-01T21:27:00"/>
    <d v="1899-12-30T00:00:07"/>
    <s v=""/>
    <x v="1"/>
  </r>
  <r>
    <s v="INC000002623794"/>
    <s v="HOSTING VIRTUAL"/>
    <x v="6"/>
    <s v="SM OPERACIONES"/>
    <s v="RICARDO R GALLEGOS OYANEDER"/>
    <s v="tct_rgalle"/>
    <s v="4-Menor/Localizado"/>
    <s v="4-Baja"/>
    <s v="Baja"/>
    <s v="Requerimiento de Cliente"/>
    <s v="TELEFONICA GLOBAL TECHNOLOGY S.A.AGENCIA EN CHILE"/>
    <s v="Modificacion descripcion usuario SOC a SG_RESEARCH_LAB por solicitud Diego Labarca"/>
    <s v="19/02/2024 14:50:10"/>
    <s v="19/02/2024 14:50:22"/>
    <x v="0"/>
    <s v="TI"/>
    <s v="SISTEMAS OPERATIVOS"/>
    <s v="19/02/2024 14:52:38"/>
    <s v="19/02/2024 23:50:00"/>
    <s v="Modificacion descripcion usuario SOC a SG_RESEARCH_LAB por solicitud Diego Labarca"/>
    <s v="Modificacion descripcion usuario SOC a SG_RESEARCH_LAB por solicitud Diego Labarca"/>
    <d v="1899-12-30T00:00:00"/>
    <d v="1899-12-30T00:02:28"/>
    <d v="1899-12-30T00:02:28"/>
    <s v=""/>
    <x v="1"/>
  </r>
  <r>
    <s v="INC000002623796"/>
    <s v="HOSTING VIRTUAL"/>
    <x v="6"/>
    <s v="SM OPERACIONES"/>
    <s v="RICARDO R GALLEGOS OYANEDER"/>
    <s v="tct_rgalle"/>
    <s v="4-Menor/Localizado"/>
    <s v="4-Baja"/>
    <s v="Baja"/>
    <s v="Requerimiento de Cliente"/>
    <s v="TELEFONICA GLOBAL TECHNOLOGY S.A.AGENCIA EN CHILE"/>
    <s v="Modificacion nombre cuenta usuario SOC  a mfernandez por solicitud Diego Labarca"/>
    <s v="19/02/2024 14:50:28"/>
    <s v="19/02/2024 14:50:49"/>
    <x v="0"/>
    <s v="TI"/>
    <s v="SISTEMAS OPERATIVOS"/>
    <s v="19/02/2024 14:53:48"/>
    <s v="19/02/2024 23:50:00"/>
    <s v="Modificacion nombre cuenta usuario SOC  a mfernandez por solicitud Diego Labarca"/>
    <s v="Modificacion nombre cuenta usuario SOC  a mfernandez por solicitud Diego Labarca"/>
    <d v="1899-12-30T00:00:00"/>
    <d v="1899-12-30T00:03:20"/>
    <d v="1899-12-30T00:03:20"/>
    <s v=""/>
    <x v="1"/>
  </r>
  <r>
    <s v="INC000002623798"/>
    <s v="HOSTING VIRTUAL"/>
    <x v="6"/>
    <s v="SM OPERACIONES"/>
    <s v="RICARDO R GALLEGOS OYANEDER"/>
    <s v="tct_rgalle"/>
    <s v="4-Menor/Localizado"/>
    <s v="4-Baja"/>
    <s v="Baja"/>
    <s v="Requerimiento de Cliente"/>
    <s v="TELEFONICA GLOBAL TECHNOLOGY S.A.AGENCIA EN CHILE"/>
    <s v="Revisión cuenta jose santis en dominio CloudCO por acceso a VPN"/>
    <s v="19/02/2024 14:50:54"/>
    <s v="19/02/2024 14:51:04"/>
    <x v="0"/>
    <s v="TI"/>
    <s v="SISTEMAS OPERATIVOS"/>
    <s v="19/02/2024 14:55:37"/>
    <s v="19/02/2024 23:50:00"/>
    <s v="Revisión cuenta jose santis en dominio CloudCO por acceso a VPN"/>
    <s v="Revisión cuenta jose santis en dominio CloudCO por acceso a VPN"/>
    <d v="1899-12-30T00:00:00"/>
    <d v="1899-12-30T00:04:43"/>
    <d v="1899-12-30T00:04:43"/>
    <s v=""/>
    <x v="1"/>
  </r>
  <r>
    <s v="INC000002623804"/>
    <s v="HOSTING VIRTUAL"/>
    <x v="6"/>
    <s v="SM OPERACIONES"/>
    <s v="RICARDO R GALLEGOS OYANEDER"/>
    <s v="tct_rgalle"/>
    <s v="4-Menor/Localizado"/>
    <s v="4-Baja"/>
    <s v="Baja"/>
    <s v="Requerimiento de Cliente"/>
    <s v="TELEFONICA GLOBAL TECHNOLOGY S.A.AGENCIA EN CHILE"/>
    <s v="Bloqueo cuentas VPN en dominio CloudCo por procedimiento de seguridad."/>
    <s v="19/02/2024 15:03:29"/>
    <s v="19/02/2024 15:03:39"/>
    <x v="0"/>
    <s v="TI"/>
    <s v="SISTEMAS OPERATIVOS"/>
    <s v="19/02/2024 15:06:07"/>
    <s v="19/02/2024 23:50:00"/>
    <s v="Bloqueo cuentas VPN en dominio CloudCo por procedimiento de seguridad."/>
    <s v="Bloqueo cuentas VPN en dominio CloudCo por procedimiento de seguridad."/>
    <d v="1899-12-30T00:00:00"/>
    <d v="1899-12-30T00:02:38"/>
    <d v="1899-12-30T00:02:38"/>
    <s v=""/>
    <x v="1"/>
  </r>
  <r>
    <s v="INC000002623841"/>
    <s v="MONITOREO"/>
    <x v="4"/>
    <s v="SM OPERACIONES"/>
    <s v="JUAN P SEGURA VARGAS"/>
    <s v="tct_decruz"/>
    <s v="4-Menor/Localizado"/>
    <s v="4-Baja"/>
    <s v="Baja"/>
    <s v="Requerimiento de Cliente"/>
    <s v="TELEFONICA GLOBAL TECHNOLOGY S.A.AGENCIA EN CHILE"/>
    <s v="ALARMAS DE MONITOREO"/>
    <s v="19/02/2024 15:08:37"/>
    <s v="19/02/2024 15:10:29"/>
    <x v="0"/>
    <s v="TI"/>
    <s v="SISTEMAS OPERATIVOS"/>
    <s v="19/02/2024 19:12:24"/>
    <s v="19/02/2024 23:50:00"/>
    <s v="GestionEventos_AlertaRAM_max_Principal_x0009_FIPRDU01- qa_services_01_x0009_FIPRDU01- qa_services_01_x0009_Node_x0009_172.16.207.53_x0009_Grupo Linux"/>
    <m/>
    <d v="1899-12-30T00:00:00"/>
    <d v="1899-12-30T00:00:00"/>
    <d v="1899-12-30T00:00:00"/>
    <s v=""/>
    <x v="1"/>
  </r>
  <r>
    <s v="INC000002623855"/>
    <s v="HOSTING VIRTUAL"/>
    <x v="6"/>
    <s v="SISTEMA OPERATIVO MICROSOFT"/>
    <s v="JAVIER CUEVAS"/>
    <s v="tct_jacuev"/>
    <s v="4-Menor/Localizado"/>
    <s v="4-Baja"/>
    <s v="Baja"/>
    <s v="Requerimiento de Cliente"/>
    <s v="TELEFONICA GLOBAL TECHNOLOGY S.A.AGENCIA EN CHILE"/>
    <s v="Apertura - [TCCT-CHILE-CLOUD][AC]TCCT-CHILE-CLOUD-EX-AD-003-T1059.001 Scripts en Pow"/>
    <s v="19/02/2024 16:11:48"/>
    <s v="19/02/2024 16:12:37"/>
    <x v="0"/>
    <s v="TI"/>
    <s v="SISTEMAS OPERATIVOS"/>
    <s v="19/02/2024 16:13:24"/>
    <s v="19/02/2024 23:50:00"/>
    <s v="ALERTA SEGURIDAD"/>
    <s v="OK"/>
    <d v="1899-12-30T00:00:00"/>
    <d v="1899-12-30T00:01:36"/>
    <d v="1899-12-30T00:01:36"/>
    <s v=""/>
    <x v="1"/>
  </r>
  <r>
    <s v="INC000002623983"/>
    <s v="HOUSING"/>
    <x v="13"/>
    <s v="BELIEVE"/>
    <s v="MARIO A BARRIENTOS RUIZ"/>
    <s v="frp_jolsso"/>
    <s v="3-Moderado/Limitado"/>
    <s v="3-Medio"/>
    <s v="Media"/>
    <s v="Requerimiento de Cliente"/>
    <s v="TELEFONICA EMPRESAS DE CHILE SA"/>
    <s v="GESTION DATACENTER/ ACCESOS /TELEFONICA EMPRESAS DE CHILE SA"/>
    <s v="19/02/2024 15:13:30"/>
    <s v="19/02/2024 15:14:55"/>
    <x v="0"/>
    <s v="COMUNICACIONES"/>
    <s v="VPN IP - MPLS"/>
    <s v="19/02/2024 16:25:44"/>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CRQ492117"/>
    <s v="ACCESOS AUTORIZADOS"/>
    <d v="1899-12-30T00:49:34"/>
    <d v="1899-12-30T01:12:14"/>
    <d v="1899-12-30T00:22:40"/>
    <s v=""/>
    <x v="1"/>
  </r>
  <r>
    <s v="INC000002623984"/>
    <s v="HOUSING"/>
    <x v="13"/>
    <s v="BELIEVE"/>
    <s v="MARIO A BARRIENTOS RUIZ"/>
    <s v="frp_jolsso"/>
    <s v="3-Moderado/Limitado"/>
    <s v="3-Medio"/>
    <s v="Media"/>
    <s v="Requerimiento de Cliente"/>
    <s v="TELEFONICA EMPRESAS DE CHILE SA"/>
    <s v="GESTION DATACENTER/ ACCESOS /TELEFONICA EMPRESAS DE CHILE SA"/>
    <s v="19/02/2024 15:15:54"/>
    <s v="19/02/2024 15:17:13"/>
    <x v="0"/>
    <s v="COMUNICACIONES"/>
    <s v="VPN IP - MPLS"/>
    <s v="19/02/2024 16:24:53"/>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REUNION D"/>
    <s v="ACCESOS AUTORIZADOS"/>
    <d v="1899-12-30T00:48:29"/>
    <d v="1899-12-30T01:08:59"/>
    <d v="1899-12-30T00:20:30"/>
    <s v=""/>
    <x v="1"/>
  </r>
  <r>
    <s v="INC000002624002"/>
    <s v="TICKET-INTELIGENTE"/>
    <x v="4"/>
    <s v="GESTION TI"/>
    <s v="JUAN P SEGURA VARGAS"/>
    <s v="USR_TSIGHT"/>
    <s v="1-Extenso/Generalizado"/>
    <s v="4-Baja"/>
    <s v="Baja"/>
    <s v="Incidente de Cliente"/>
    <s v="CAMARA DE COMERCIO DE SANTIAGO A G"/>
    <s v="cacost01 - testbatbic TICKET AUTOMATICO"/>
    <s v="19/02/2024 15:28:17"/>
    <s v="19/02/2024 15:28:17"/>
    <x v="0"/>
    <s v="TI"/>
    <s v="SISTEMAS OPERATIVOS"/>
    <s v="19/02/2024 19:22:23"/>
    <s v="19/02/2024 23:50:00"/>
    <s v="PREVENTIVO=SI_x000a_CODIGO DE SERVICIO=testbatbic_x000a_DIRECCION=SAN MARTÃ�N 50, SANTIAGO, REGIÃ“N METROPOLITANA, CHILE_x000a_CIUDAD=SANTIAGO_x000a_COMUNA LOCAL=Santiago_x000a_REGION=REGIÃ“N METROPOLITANA DE SANTIAGO_x000a_QUIEN REPORTA=Ticket automático_x000a_CONTACTO EN TERRENO=_x000a_PROBLEMA=Node"/>
    <m/>
    <d v="1899-12-30T03:30:17"/>
    <d v="1899-12-30T03:54:06"/>
    <d v="1899-12-30T00:23:49"/>
    <s v="Cumplido"/>
    <x v="0"/>
  </r>
  <r>
    <s v="INC000002624008"/>
    <s v="HOSTING VIRTUAL"/>
    <x v="6"/>
    <s v="SM OPERACIONES"/>
    <s v="RICARDO R GALLEGOS OYANEDER"/>
    <s v="tct_rgalle"/>
    <s v="4-Menor/Localizado"/>
    <s v="4-Baja"/>
    <s v="Baja"/>
    <s v="Requerimiento de Cliente"/>
    <s v="TELEFONICA GLOBAL TECHNOLOGY S.A.AGENCIA EN CHILE"/>
    <s v="Habilitacion cuentas VPN en dominio CloudCo por procedimiento de seguridad."/>
    <s v="19/02/2024 15:03:46"/>
    <s v="19/02/2024 15:04:00"/>
    <x v="0"/>
    <s v="TI"/>
    <s v="SISTEMAS OPERATIVOS"/>
    <s v="19/02/2024 15:07:20"/>
    <s v="19/02/2024 23:50:00"/>
    <s v="Habilitacion cuentas VPN en dominio CloudCo por procedimiento de seguridad."/>
    <s v="Habilitacion cuentas VPN en dominio CloudCo por procedimiento de seguridad."/>
    <d v="1899-12-30T00:00:00"/>
    <d v="1899-12-30T00:03:34"/>
    <d v="1899-12-30T00:03:34"/>
    <s v=""/>
    <x v="1"/>
  </r>
  <r>
    <s v="INC000002624009"/>
    <s v="HOSTING VIRTUAL"/>
    <x v="6"/>
    <s v="SM OPERACIONES"/>
    <s v="RICARDO R GALLEGOS OYANEDER"/>
    <s v="tct_rgalle"/>
    <s v="4-Menor/Localizado"/>
    <s v="4-Baja"/>
    <s v="Baja"/>
    <s v="Requerimiento de Cliente"/>
    <s v="TELEFONICA GLOBAL TECHNOLOGY S.A.AGENCIA EN CHILE"/>
    <s v="Operador escala error en recepción de correos.reinicia plataforma y soluciona incidente."/>
    <s v="19/02/2024 15:04:06"/>
    <s v="19/02/2024 15:04:30"/>
    <x v="0"/>
    <s v="TI"/>
    <s v="SISTEMAS OPERATIVOS"/>
    <s v="19/02/2024 15:13:52"/>
    <s v="19/02/2024 23:50:00"/>
    <s v="Operador Victor escala error en recepcion de correos Exchange. Se reinicia plataforma y soluciona incidente."/>
    <s v="Operador Victor escala error en recepcion de correos Exchange. Se reinicia plataforma y soluciona incidente."/>
    <d v="1899-12-30T00:00:00"/>
    <d v="1899-12-30T00:09:46"/>
    <d v="1899-12-30T00:09:46"/>
    <s v=""/>
    <x v="1"/>
  </r>
  <r>
    <s v="INC000002624027"/>
    <s v="HOUSING"/>
    <x v="13"/>
    <s v="BELIEVE"/>
    <s v="MARIO A BARRIENTOS RUIZ"/>
    <s v="frp_xgambo"/>
    <s v="3-Moderado/Limitado"/>
    <s v="3-Medio"/>
    <s v="Media"/>
    <s v="Requerimiento de Cliente"/>
    <s v="TELEFONICA EMPRESAS DE CHILE SA"/>
    <s v="GESTION DATACENTER/ ACCESOS / TELEFONICA EMPRESAS DE CHILE SA"/>
    <s v="19/02/2024 15:22:17"/>
    <s v="19/02/2024 15:26:37"/>
    <x v="0"/>
    <s v="COMUNICACIONES"/>
    <s v="VPN IP - MPLS"/>
    <s v="19/02/2024 15:50:44"/>
    <s v="19/02/2024 23:50:00"/>
    <s v="EMPRESA: TELEFONICA EMPRESAS DE CHILE SA_x000a_CÓDIGO DE SERVICIO: _x000a_DIRECCIÓN: Av. Apoquindo #7071, Las Condes, Santiago_x000a_NOMBRE DE QUIEN REPORTA:Eduardo Farías (Nabiax)_x000a_TELÉFONO DE QUIEN REPORTA:  992982563_x000a_NOMBRE DE CONTACTO EN TERRENO: _x000a_REQUERIMIENTO : REUNI"/>
    <s v="ACCESOS AUTORIZADOS"/>
    <d v="1899-12-30T00:14:03"/>
    <d v="1899-12-30T00:28:27"/>
    <d v="1899-12-30T00:14:24"/>
    <s v=""/>
    <x v="1"/>
  </r>
  <r>
    <s v="INC000002624036"/>
    <s v="HOUSING"/>
    <x v="13"/>
    <s v="ADMINISTRADORES RESIDENTES"/>
    <s v="MARIO A BARRIENTOS RUIZ"/>
    <s v="frp_jugonz"/>
    <s v="3-Moderado/Limitado"/>
    <s v="3-Medio"/>
    <s v="Media"/>
    <s v="Requerimiento de Cliente"/>
    <s v="BANCO SANTANDER CHILE"/>
    <s v="GESTION DATACENTER/ ACCESOS / BANCO SANTANDER CHILE"/>
    <s v="19/02/2024 15:33:17"/>
    <s v="19/02/2024 15:35:47"/>
    <x v="0"/>
    <s v="COMUNICACIONES"/>
    <s v="VPN IP - MPLS"/>
    <s v="19/02/2024 16:31:37"/>
    <s v="19/02/2024 23:50:00"/>
    <s v="EMPRESA: BANCO SANTANDER CHILE_x000a_CÓDIGO DE SERVICIO: _x000a_DIRECCIÓN: Av. Apoquindo #7071, Las Condes, Santiago_x000a_NOMBRE DE QUIEN REPORTA: Jose Luis Cordero Quiroga_x000a_TELÉFONO DE QUIEN REPORTA: 56 974827580_x000a_NOMBRE DE CONTACTO EN TERRENO: Christian Tapia 56981568202"/>
    <s v="ACCESOS AUTORIZADOS"/>
    <d v="1899-12-30T00:45:35"/>
    <d v="1899-12-30T00:58:20"/>
    <d v="1899-12-30T00:12:45"/>
    <s v=""/>
    <x v="1"/>
  </r>
  <r>
    <s v="INC000002624061"/>
    <s v="HOSTING VIRTUAL"/>
    <x v="7"/>
    <s v="DUOC TICKET PENDIENTES"/>
    <s v="SEBASTIAN I ACUÑA GUZMAN"/>
    <s v="frp_disilv"/>
    <s v="3-Moderado/Limitado"/>
    <s v="4-Baja"/>
    <s v="Baja"/>
    <s v="Requerimiento de Cliente"/>
    <s v="FUNDACION INSTITUTO PROFESIONAL DUOC UC"/>
    <s v="REQ | DUOC | Reinicio Sanidad Servidores QA-SERVICES-01 // SRVJENKINSLAB"/>
    <s v="19/02/2024 16:33:20"/>
    <s v="19/02/2024 16:36:00"/>
    <x v="0"/>
    <s v="TI"/>
    <s v="SISTEMAS OPERATIVOS"/>
    <s v="20/02/2024 8:20:44"/>
    <s v="20/02/2024 23:50:00"/>
    <s v="Estimados @Mesa TI, buenas tardes._x000a_Junto con saludar, favor su apoyo para generar folio de requerimiento._x000a__x000a_•_x0009_Se solicita reinicio de sanidad de los siguientes servidores hoy a las 23 hrs._x000a_o_x0009_QA-SERVICES-01 (10.10.100.37 // 172.16.207.53)._x000a_o_x0009_SRVJENKINSLAB"/>
    <s v="Se finaliza actividad correctamente. Finalizado 00:00 20-02"/>
    <d v="1899-12-30T15:04:19"/>
    <d v="1899-12-30T15:47:24"/>
    <d v="1899-12-30T00:43:05"/>
    <s v=""/>
    <x v="1"/>
  </r>
  <r>
    <s v="INC000002624068"/>
    <s v="SAP"/>
    <x v="9"/>
    <s v="GESTION HD"/>
    <s v="FREDDY O CORTES DIAZ"/>
    <s v="frp_kefern"/>
    <s v="3-Moderado/Limitado"/>
    <s v="3-Medio"/>
    <s v="Media"/>
    <s v="Requerimiento de Cliente"/>
    <s v="INDUSTRIAS CHILENAS DE ALAMBRE INCHALAM S.A."/>
    <s v="HD | Transporte de Órdenes a PRD - INCHALAM - COPA"/>
    <s v="19/02/2024 16:46:27"/>
    <s v="19/02/2024 16:48:51"/>
    <x v="0"/>
    <s v="TI"/>
    <s v="APLICATIVOS"/>
    <s v="19/02/2024 17:01:22"/>
    <s v="19/02/2024 23:50:00"/>
    <s v="PREVENTIVO: NO_x000a_CODIGO DE SERVICIO:_x000a_DIRECCION:_x000a_QUIEN REPORTA:Freddy Cortés Díaz +56 9 6605 6481 _x000a_CONTACTO EN TERRENO:_x000a_PROBLEMA:_x000a_REQUERIMIENTO:_x000a_Estimados Help Desk_x000a__x000a_Favor generar ticket en base a requerimiento de cliente INCHALAM según_x000a_correo de más abajo"/>
    <s v="Se ejecuta con éxito el transporte solicitado. Se informa a cliente vía mail"/>
    <d v="1899-12-30T00:00:00"/>
    <d v="1899-12-30T00:14:55"/>
    <d v="1899-12-30T00:14:55"/>
    <s v=""/>
    <x v="1"/>
  </r>
  <r>
    <s v="INC000002624086"/>
    <s v="HOUSING"/>
    <x v="11"/>
    <s v="APQ ACCESOS"/>
    <s v="ESTEBAN O BUSTOS CORNEJO"/>
    <s v="tct_ebusto"/>
    <s v="4-Menor/Localizado"/>
    <s v="4-Baja"/>
    <s v="Baja"/>
    <s v="Requerimiento de Cliente"/>
    <s v="TELEFONICA EMPRESAS DE CHILE SA"/>
    <s v="SUPERVISION PROYECTO HUAWEI"/>
    <s v="19/02/2024 17:12:15"/>
    <s v="19/02/2024 17:13:42"/>
    <x v="0"/>
    <s v="CDP ANTIGUO 1"/>
    <s v="CDP ANTIGUO 2"/>
    <s v="19/02/2024 17:16:31"/>
    <s v="19/02/2024 23:50:00"/>
    <s v="SUPERVISION PROYECTO HUAWEI"/>
    <s v="SUPERVISION CRQ/OK"/>
    <d v="1899-12-30T00:02:49"/>
    <d v="1899-12-30T00:04:16"/>
    <d v="1899-12-30T00:01:27"/>
    <s v=""/>
    <x v="1"/>
  </r>
  <r>
    <s v="INC000002624092"/>
    <s v="HOSTING VIRTUAL"/>
    <x v="6"/>
    <s v="SISTEMA OPERATIVO MICROSOFT"/>
    <s v="PAUL A SEPULVEDA ALVAREZ"/>
    <s v="tct_psepul"/>
    <s v="4-Menor/Localizado"/>
    <s v="4-Baja"/>
    <s v="Baja"/>
    <s v="Requerimiento de Cliente"/>
    <s v="TELEFONICA GLOBAL TECHNOLOGY S.A.AGENCIA EN CHILE"/>
    <s v="Gustavo avila cambio de contraseña"/>
    <s v="19/02/2024 17:18:04"/>
    <s v="19/02/2024 17:18:47"/>
    <x v="0"/>
    <s v="TI"/>
    <s v="SISTEMAS OPERATIVOS"/>
    <s v="19/02/2024 17:31:06"/>
    <s v="19/02/2024 23:50:00"/>
    <s v="Gustavo avila cambio de contraseña cuenta vpn"/>
    <s v="Gustavo avila cambio de contraseña cuenta vpn"/>
    <d v="1899-12-30T00:00:00"/>
    <d v="1899-12-30T00:13:02"/>
    <d v="1899-12-30T00:13:02"/>
    <s v=""/>
    <x v="1"/>
  </r>
  <r>
    <s v="INC000002624093"/>
    <s v="HOSTING VIRTUAL"/>
    <x v="6"/>
    <s v="SISTEMA OPERATIVO MICROSOFT"/>
    <s v="PAUL A SEPULVEDA ALVAREZ"/>
    <s v="tct_psepul"/>
    <s v="4-Menor/Localizado"/>
    <s v="4-Baja"/>
    <s v="Baja"/>
    <s v="Requerimiento de Cliente"/>
    <s v="TELEFONICA GLOBAL TECHNOLOGY S.A.AGENCIA EN CHILE"/>
    <s v="LDAP vcenter paine - revision de caso"/>
    <s v="19/02/2024 17:19:05"/>
    <s v="19/02/2024 17:19:40"/>
    <x v="0"/>
    <s v="TI"/>
    <s v="SISTEMAS OPERATIVOS"/>
    <s v="19/02/2024 17:32:52"/>
    <s v="19/02/2024 23:50:00"/>
    <s v="LDAP vcenter paine - revision de caso"/>
    <s v="se validan configuraciones en dc01 antiguo, se evidencia cambios en certificados y se prepara plan de accion para mitigacion"/>
    <d v="1899-12-30T00:00:00"/>
    <d v="1899-12-30T00:13:47"/>
    <d v="1899-12-30T00:13:47"/>
    <s v=""/>
    <x v="1"/>
  </r>
  <r>
    <s v="INC000002624095"/>
    <s v="HOSTING VIRTUAL"/>
    <x v="6"/>
    <s v="SISTEMA OPERATIVO MICROSOFT"/>
    <s v="PAUL A SEPULVEDA ALVAREZ"/>
    <s v="tct_psepul"/>
    <s v="4-Menor/Localizado"/>
    <s v="4-Baja"/>
    <s v="Baja"/>
    <s v="Requerimiento de Cliente"/>
    <s v="TELEFONICA GLOBAL TECHNOLOGY S.A.AGENCIA EN CHILE"/>
    <s v="zabbix toma control CSERVERPRD"/>
    <s v="19/02/2024 17:20:02"/>
    <s v="19/02/2024 17:21:09"/>
    <x v="0"/>
    <s v="TI"/>
    <s v="SISTEMAS OPERATIVOS"/>
    <s v="19/02/2024 17:29:59"/>
    <s v="19/02/2024 23:50:00"/>
    <s v="zabbix toma control CSERVERPRD _x000a_GRUPO-BEKAERT, PRODINSA, SO-WINDOWS_x0009_CSERVERPRD_x0009__x0009_Windows CSERVERPRD 6.1.7601 Microsoft Windows Server 2008 R2 Enterprise Service Pack 1 x64"/>
    <s v="se agrega servidor en zabbix y se actualizan contrraseñas de ingreso"/>
    <d v="1899-12-30T00:00:00"/>
    <d v="1899-12-30T00:09:57"/>
    <d v="1899-12-30T00:09:57"/>
    <s v=""/>
    <x v="1"/>
  </r>
  <r>
    <s v="INC000002624100"/>
    <s v="HOSTING VIRTUAL"/>
    <x v="6"/>
    <s v="SISTEMA OPERATIVO MICROSOFT"/>
    <s v="PAUL A SEPULVEDA ALVAREZ"/>
    <s v="tct_psepul"/>
    <s v="4-Menor/Localizado"/>
    <s v="4-Baja"/>
    <s v="Baja"/>
    <s v="Requerimiento de Cliente"/>
    <s v="TELEFONICA GLOBAL TECHNOLOGY S.A.AGENCIA EN CHILE"/>
    <s v="zabbix toma control CSERVERQAS"/>
    <s v="19/02/2024 17:21:21"/>
    <s v="19/02/2024 17:22:00"/>
    <x v="0"/>
    <s v="TI"/>
    <s v="SISTEMAS OPERATIVOS"/>
    <s v="19/02/2024 17:30:18"/>
    <s v="19/02/2024 23:50:00"/>
    <s v="zabbix toma control CSERVERQAS_x000a_GRUPO-BEKAERT, PRODINSA, SO-WINDOWS_x0009_CSERVERQAS_x0009__x0009_Windows CSERVERQAS 6.1.7601 Microsoft Windows Server 2008 R2 Enterprise Service Pack 1 x64"/>
    <s v="se agrega servidor en zabbix y se actualizan contrraseñas de ingreso"/>
    <d v="1899-12-30T00:00:00"/>
    <d v="1899-12-30T00:08:57"/>
    <d v="1899-12-30T00:08:57"/>
    <s v=""/>
    <x v="1"/>
  </r>
  <r>
    <s v="INC000002624101"/>
    <s v="HOSTING VIRTUAL"/>
    <x v="6"/>
    <s v="SISTEMA OPERATIVO MICROSOFT"/>
    <s v="PAUL A SEPULVEDA ALVAREZ"/>
    <s v="tct_psepul"/>
    <s v="4-Menor/Localizado"/>
    <s v="4-Baja"/>
    <s v="Baja"/>
    <s v="Requerimiento de Cliente"/>
    <s v="TELEFONICA GLOBAL TECHNOLOGY S.A.AGENCIA EN CHILE"/>
    <s v="zabbix toma control WEBINCHALAM"/>
    <s v="19/02/2024 17:22:14"/>
    <s v="19/02/2024 17:22:49"/>
    <x v="0"/>
    <s v="TI"/>
    <s v="SISTEMAS OPERATIVOS"/>
    <s v="19/02/2024 17:30:38"/>
    <s v="19/02/2024 23:50:00"/>
    <s v="zabbix toma control WEBINCHALAM_x000a_GRUPO-BEKAERT, INCHALAM, SO-WINDOWS_x0009_WEBINCHALAM_x0009__x0009_Windows WEBINCHALAM 6.1.7601 Microsoft Windows Server 2008 R2 Enterprise Service Pack 1 x64"/>
    <s v="se agrega servidor en zabbix y se actualizan contrraseñas de ingreso"/>
    <d v="1899-12-30T00:00:00"/>
    <d v="1899-12-30T00:08:24"/>
    <d v="1899-12-30T00:08:24"/>
    <s v=""/>
    <x v="1"/>
  </r>
  <r>
    <s v="INC000002624102"/>
    <s v="HOSTING VIRTUAL"/>
    <x v="6"/>
    <s v="SISTEMA OPERATIVO MICROSOFT"/>
    <s v="PAUL A SEPULVEDA ALVAREZ"/>
    <s v="tct_psepul"/>
    <s v="4-Menor/Localizado"/>
    <s v="4-Baja"/>
    <s v="Baja"/>
    <s v="Requerimiento de Cliente"/>
    <s v="TELEFONICA GLOBAL TECHNOLOGY S.A.AGENCIA EN CHILE"/>
    <s v="ANSIBLE creacion y pruebas playbook cambio clave"/>
    <s v="19/02/2024 17:24:08"/>
    <s v="19/02/2024 17:24:48"/>
    <x v="0"/>
    <s v="TI"/>
    <s v="SISTEMAS OPERATIVOS"/>
    <s v="19/02/2024 17:33:37"/>
    <s v="19/02/2024 23:50:00"/>
    <s v="ANSIBLE creacion y pruebas playbook cambio clave"/>
    <s v="se realiza creacion de playbook en ansible y pruebas de ejecucion correcta para cambio de clavbe 2024"/>
    <d v="1899-12-30T00:00:00"/>
    <d v="1899-12-30T00:09:29"/>
    <d v="1899-12-30T00:09:29"/>
    <s v=""/>
    <x v="1"/>
  </r>
  <r>
    <s v="INC000002624104"/>
    <s v="HOSTING VIRTUAL"/>
    <x v="6"/>
    <s v="SISTEMA OPERATIVO MICROSOFT"/>
    <s v="PAUL A SEPULVEDA ALVAREZ"/>
    <s v="tct_psepul"/>
    <s v="4-Menor/Localizado"/>
    <s v="4-Baja"/>
    <s v="Baja"/>
    <s v="Requerimiento de Cliente"/>
    <s v="TELEFONICA GLOBAL TECHNOLOGY S.A.AGENCIA EN CHILE"/>
    <s v="SMU - cambio de clave ADM en servidores"/>
    <s v="19/02/2024 17:25:02"/>
    <s v="19/02/2024 17:25:41"/>
    <x v="0"/>
    <s v="TI"/>
    <s v="SISTEMAS OPERATIVOS"/>
    <s v="19/02/2024 17:34:12"/>
    <s v="19/02/2024 23:50:00"/>
    <s v="SMU - cambio de clave ADM en servidores"/>
    <s v="se ejecuta cambio de clave en servidor, se valida acceso"/>
    <d v="1899-12-30T00:00:00"/>
    <d v="1899-12-30T00:09:10"/>
    <d v="1899-12-30T00:09:10"/>
    <s v=""/>
    <x v="1"/>
  </r>
  <r>
    <s v="INC000002624105"/>
    <s v="HOSTING VIRTUAL"/>
    <x v="6"/>
    <s v="GESTION PLATAFORMA CLIENTES"/>
    <s v="RICARDO R GALLEGOS OYANEDER"/>
    <s v="lmolcont"/>
    <s v="3-Moderado/Limitado"/>
    <s v="3-Medio"/>
    <s v="Media"/>
    <s v="Requerimiento de Cliente"/>
    <s v="TELEFONICA EMPRESAS DE CHILE SA"/>
    <s v="Descarga e instalación de parches de SO en servidores de TrueSight (Febrero 2024)"/>
    <s v="19/02/2024 15:20:54"/>
    <s v="19/02/2024 15:20:54"/>
    <x v="0"/>
    <s v="PLATAFORMAS"/>
    <s v="TRUESIGHT"/>
    <s v="21/02/2024 9:50:27"/>
    <s v="21/02/2024 23:50:00"/>
    <s v="Se requiere del apoyo correspondiente del equipo de MS, para realizar las coordinaciones necesarias para ejecutar las descargar e instalación de parches de SO correspondientes al mes de Febrero en los servidores de la plataforma TrueSight en sus ambiente"/>
    <s v="Se crea y gestiona trabajo mediante CRQ000000083310"/>
    <d v="1899-12-31T17:36:25"/>
    <d v="1899-12-31T18:29:33"/>
    <d v="1899-12-30T00:53:08"/>
    <s v=""/>
    <x v="1"/>
  </r>
  <r>
    <s v="INC000002624234"/>
    <s v="TICKET-INTELIGENTE"/>
    <x v="6"/>
    <s v="GESTION TI"/>
    <s v="RICARDO R GALLEGOS OYANEDER"/>
    <s v="USR_TSIGHT"/>
    <s v="1-Extenso/Generalizado"/>
    <s v="4-Baja"/>
    <s v="Baja"/>
    <s v="Incidente de Cliente"/>
    <s v="FUNDACION INSTITUTO PROFESIONAL DUOC UC"/>
    <s v="fiprdu01 - srvsharepro1_vm TICKET AUTOMATICO"/>
    <s v="19/02/2024 15:56:32"/>
    <s v="19/02/2024 15:56:32"/>
    <x v="0"/>
    <s v="TRUESIGHT"/>
    <s v="TRUESIGHT"/>
    <s v="19/02/2024 20:05:20"/>
    <s v="19/02/2024 23:50:00"/>
    <s v="PREVENTIVO=SI_x000a_CODIGO DE SERVICIO=SRVSHAREPRO1_VM_x000a_DIRECCION=NULL_x000a_CIUDAD=NULL_x000a_COMUNA LOCAL=_x000a_REGION=NULL_x000a_QUIEN REPORTA=Ticket automático_x000a_CONTACTO EN TERRENO=_x000a_PROBLEMA=Critical Hard Drive Space Alert for Node FIPRDU01 - SRVSHAREPRO1_VM_x000a_REQUERIMIENTO=_x000a_EQUIPOS"/>
    <s v="Se efectúa contacto con cliente: N/A_x000a_Teléfono de contacto: N/A_x000a_Acciones realizadas: Se libera espacio en disco, alarma ya no esta presente en plataforma de monitoreo, servidor opera normalmente._x000a_Solución paliativa o definitiva: Comportamiento normal._x000a_Acc"/>
    <d v="1899-12-30T02:18:28"/>
    <d v="1899-12-30T04:08:48"/>
    <d v="1899-12-30T01:50:20"/>
    <s v="Cumplido"/>
    <x v="0"/>
  </r>
  <r>
    <s v="INC000002624250"/>
    <s v="TICKET-INTELIGENTE"/>
    <x v="4"/>
    <s v="GESTION TI"/>
    <s v="JUAN P SEGURA VARGAS"/>
    <s v="USR_TSIGHT"/>
    <s v="1-Extenso/Generalizado"/>
    <s v="4-Baja"/>
    <s v="Baja"/>
    <s v="Incidente de Cliente"/>
    <s v="FUNDACION INSTITUTO PROFESIONAL DUOC UC"/>
    <s v="fiprdu01 - srvshp13qasql_vm TICKET AUTOMATICO"/>
    <s v="19/02/2024 16:11:32"/>
    <s v="19/02/2024 16:11:32"/>
    <x v="0"/>
    <s v="TI"/>
    <s v="SISTEMAS OPERATIVOS"/>
    <s v="19/02/2024 19:24:44"/>
    <s v="19/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m/>
    <d v="1899-12-30T03:05:30"/>
    <d v="1899-12-30T03:13:12"/>
    <d v="1899-12-30T00:07:42"/>
    <s v="Cumplido"/>
    <x v="0"/>
  </r>
  <r>
    <s v="INC000002624338"/>
    <s v="VPN IP - MPLS"/>
    <x v="3"/>
    <s v="GESTION HD"/>
    <s v="DEIBY Y SANTOYO MONTEROLA"/>
    <s v="frp_fpetro"/>
    <s v="3-Moderado/Limitado"/>
    <s v="3-Medio"/>
    <s v="Media"/>
    <s v="Requerimiento de Cliente"/>
    <s v="TELEFONICA GLOBAL TECHNOLOGY S.A.AGENCIA EN CHILE"/>
    <s v="HD/_x000a_RE: Electrica Puente Alto//Recursos VDC|| FOLIO INC000002576883 || APERTURA"/>
    <s v="19/02/2024 17:23:43"/>
    <s v="19/02/2024 17:25:23"/>
    <x v="0"/>
    <s v="CDP ANTIGUO 1"/>
    <s v="CDP ANTIGUO 2"/>
    <s v="20/02/2024 9:29:46"/>
    <s v="20/02/2024 23:50:00"/>
    <s v="PREVENTIVO: NO_x000a_CODIGO DE SERVICIO:_x000a_DIRECCION:_x000a_QUIEN REPORTA: Deiby Yoel Santoyo Monterola 56 9 9343 3681_x000a_CONTACTO EN TERRENO: Deiby Yoel Santoyo Monterola 56 9 9343 3681_x000a__x000a_REQUERIMIENTO:_x000a__x000a_Junto con saludar, informo que cliente asigna el siguiente segmento"/>
    <s v="FASE RESOLUCIÓN Y RECUPERACIÓN_x000a__x000a_Se efectúa contacto con cliente:N/A_x000a__x000a_Teléfono de contacto:N/A_x000a__x000a_Acciones realizadas:Se configura la VLAN en el Enterprise, posterior a eso se configura en el vCenter y se configura en el VDC con la red 20.20.1.0/24_x000a__x000a_Solució"/>
    <d v="1899-12-30T15:14:39"/>
    <d v="1899-12-30T16:06:03"/>
    <d v="1899-12-30T00:51:24"/>
    <s v=""/>
    <x v="1"/>
  </r>
  <r>
    <s v="INC000002624342"/>
    <s v="VPN IP - MPLS"/>
    <x v="7"/>
    <s v="GESTION HD"/>
    <s v="GUSTAVO AVILA VERA"/>
    <s v="frp_fpetro"/>
    <s v="3-Moderado/Limitado"/>
    <s v="3-Medio"/>
    <s v="Media"/>
    <s v="Requerimiento de Cliente"/>
    <s v="BLUMAR S.A."/>
    <s v="HD/_x000a_Validar licencias Suse"/>
    <s v="19/02/2024 17:27:45"/>
    <s v="19/02/2024 17:29:20"/>
    <x v="0"/>
    <s v="CDP ANTIGUO 1"/>
    <s v="CDP ANTIGUO 2"/>
    <s v="20/02/2024 10:09:12"/>
    <s v="20/02/2024 23:50:00"/>
    <s v="PREVENTIVO: NO_x000a_CODIGO DE SERVICIO:_x000a_DIRECCION:_x000a_QUIEN REPORTA:  Freddy Cortés Díaz 56 9 6605 6481_x000a_CONTACTO EN TERRENO: Freddy Cortés Díaz 56 9 6605 6481_x000a__x000a_REQUERIMIENTO:_x000a__x000a_Dejar en bandeja de Telefonica Global Technology &amp;#8211; Cloud &amp;#8211;_x000a_Controller y as"/>
    <s v="Se valida la información solicitada"/>
    <d v="1899-12-30T15:53:53"/>
    <d v="1899-12-30T16:41:27"/>
    <d v="1899-12-30T00:47:34"/>
    <s v=""/>
    <x v="1"/>
  </r>
  <r>
    <s v="INC000002624386"/>
    <s v="TICKET-INTELIGENTE"/>
    <x v="7"/>
    <s v="GESTION TI"/>
    <s v="SEBASTIAN I ACUÑA GUZMAN"/>
    <s v="USR_TSIGHT"/>
    <s v="1-Extenso/Generalizado"/>
    <s v="4-Baja"/>
    <s v="Baja"/>
    <s v="Incidente de Cliente"/>
    <s v="CAMARA DE COMERCIO DE SANTIAGO A G"/>
    <s v="cacost01 - prodtuxmoluno TICKET AUTOMATICO"/>
    <s v="19/02/2024 18:05:13"/>
    <s v="19/02/2024 18:05:13"/>
    <x v="0"/>
    <s v="TI"/>
    <s v="SISTEMAS OPERATIVOS"/>
    <s v="19/02/2024 20:45:35"/>
    <s v="19/02/2024 23:50:00"/>
    <s v="PREVENTIVO=SI_x000a_CODIGO DE SERVICIO=prodtuxmoluno_x000a_DIRECCION=SAN MARTÃ�N 50, SANTIAGO, REGIÃ“N METROPOLITANA, CHILE_x000a_CIUDAD=SANTIAGO_x000a_COMUNA LOCAL=Santiago_x000a_REGION=REGIÃ“N METROPOLITANA DE SANTIAGO_x000a_QUIEN REPORTA=Ticket automático_x000a_CONTACTO EN TERRENO=_x000a_PROBLEMA=N"/>
    <s v="Se revisa el servidor según lo solicitado, encontrando en el momento de la revisión que el proceso con más uso de CPU corresponde a sqr, ejecutado por el usuario molprod._x000a__x000a_Como se ve en la gráfica de más adelante, el consumo de CPU tuvo un alza al moment"/>
    <d v="1899-12-30T02:38:56"/>
    <d v="1899-12-30T02:40:22"/>
    <d v="1899-12-30T00:01:26"/>
    <s v="Cumplido"/>
    <x v="0"/>
  </r>
  <r>
    <s v="INC000002624406"/>
    <s v="HOSTING VIRTUAL"/>
    <x v="6"/>
    <s v="SISTEMA OPERATIVO MICROSOFT"/>
    <s v="PAUL A SEPULVEDA ALVAREZ"/>
    <s v="tct_psepul"/>
    <s v="4-Menor/Localizado"/>
    <s v="4-Baja"/>
    <s v="Baja"/>
    <s v="Requerimiento de Cliente"/>
    <s v="TELEFONICA GLOBAL TECHNOLOGY S.A.AGENCIA EN CHILE"/>
    <s v="SOC - cambio de clave ADM en servidores"/>
    <s v="19/02/2024 17:25:52"/>
    <s v="19/02/2024 17:26:18"/>
    <x v="0"/>
    <s v="TI"/>
    <s v="SISTEMAS OPERATIVOS"/>
    <s v="19/02/2024 17:34:31"/>
    <s v="19/02/2024 23:50:00"/>
    <s v="SOC - cambio de clave ADM en servidores"/>
    <s v="se ejecuta cambio de clave en servidor, se valida acceso"/>
    <d v="1899-12-30T00:00:00"/>
    <d v="1899-12-30T00:08:39"/>
    <d v="1899-12-30T00:08:39"/>
    <s v=""/>
    <x v="1"/>
  </r>
  <r>
    <s v="INC000002624407"/>
    <s v="HOSTING VIRTUAL"/>
    <x v="6"/>
    <s v="SISTEMA OPERATIVO MICROSOFT"/>
    <s v="PAUL A SEPULVEDA ALVAREZ"/>
    <s v="tct_psepul"/>
    <s v="4-Menor/Localizado"/>
    <s v="4-Baja"/>
    <s v="Baja"/>
    <s v="Requerimiento de Cliente"/>
    <s v="TELEFONICA GLOBAL TECHNOLOGY S.A.AGENCIA EN CHILE"/>
    <s v="TCCT ADMINISTRACION - cambio de clave ADM en servidores"/>
    <s v="19/02/2024 17:26:46"/>
    <s v="19/02/2024 17:27:16"/>
    <x v="0"/>
    <s v="TI"/>
    <s v="SISTEMAS OPERATIVOS"/>
    <s v="19/02/2024 17:34:50"/>
    <s v="19/02/2024 23:50:00"/>
    <s v="TCCT ADMINISTRACION - cambio de clave ADM en servidores"/>
    <s v="se ejecuta cambio de clave en servidor, se valida acceso"/>
    <d v="1899-12-30T00:00:00"/>
    <d v="1899-12-30T00:08:04"/>
    <d v="1899-12-30T00:08:04"/>
    <s v=""/>
    <x v="1"/>
  </r>
  <r>
    <s v="INC000002624408"/>
    <s v="HOUSING"/>
    <x v="11"/>
    <s v="APQ ACCESOS"/>
    <s v="ESTEBAN O BUSTOS CORNEJO"/>
    <s v="tct_ebusto"/>
    <s v="2-Significativo/Amplio"/>
    <s v="2-Alta"/>
    <s v="Alta"/>
    <s v="Requerimiento de Cliente"/>
    <s v="TELEFONICA EMPRESAS DE CHILE SA"/>
    <s v="SUPERVISION INCIDENTE HUAWEI-CAMBIO DE FUENTE DE PODER"/>
    <s v="19/02/2024 17:26:56"/>
    <s v="19/02/2024 17:28:29"/>
    <x v="0"/>
    <s v="CDP ANTIGUO 1"/>
    <s v="CDP ANTIGUO 2"/>
    <s v="19/02/2024 17:48:15"/>
    <s v="19/02/2024 23:50:00"/>
    <s v="SUPERVISION INCIDENTE HUAWEI"/>
    <s v="INCIDENCIA RESTABLECIDA"/>
    <d v="1899-12-30T00:19:46"/>
    <d v="1899-12-30T00:21:19"/>
    <d v="1899-12-30T00:01:33"/>
    <s v=""/>
    <x v="1"/>
  </r>
  <r>
    <s v="INC000002624410"/>
    <s v="HOSTING VIRTUAL"/>
    <x v="6"/>
    <s v="SISTEMA OPERATIVO MICROSOFT"/>
    <s v="PAUL A SEPULVEDA ALVAREZ"/>
    <s v="tct_psepul"/>
    <s v="4-Menor/Localizado"/>
    <s v="4-Baja"/>
    <s v="Baja"/>
    <s v="Requerimiento de Cliente"/>
    <s v="TELEFONICA GLOBAL TECHNOLOGY S.A.AGENCIA EN CHILE"/>
    <s v="Planilla. actualizacion de datos desde inventario"/>
    <s v="19/02/2024 17:27:41"/>
    <s v="19/02/2024 17:28:12"/>
    <x v="0"/>
    <s v="TI"/>
    <s v="SISTEMAS OPERATIVOS"/>
    <s v="19/02/2024 17:32:06"/>
    <s v="19/02/2024 23:50:00"/>
    <s v="Planilla. actualizacion de datos desde inventario"/>
    <s v="se realiza actualizacion de dns name y estado de vm (apagada-encendida) en planilla"/>
    <d v="1899-12-30T00:00:00"/>
    <d v="1899-12-30T00:04:25"/>
    <d v="1899-12-30T00:04:25"/>
    <s v=""/>
    <x v="1"/>
  </r>
  <r>
    <s v="INC000002624412"/>
    <s v="HOSTING VIRTUAL"/>
    <x v="6"/>
    <s v="SISTEMA OPERATIVO MICROSOFT"/>
    <s v="PAUL A SEPULVEDA ALVAREZ"/>
    <s v="tct_psepul"/>
    <s v="4-Menor/Localizado"/>
    <s v="4-Baja"/>
    <s v="Baja"/>
    <s v="Requerimiento de Cliente"/>
    <s v="TELEFONICA GLOBAL TECHNOLOGY S.A.AGENCIA EN CHILE"/>
    <s v="TRUESIGHT - cambio clave servidores"/>
    <s v="19/02/2024 17:28:36"/>
    <s v="19/02/2024 17:29:05"/>
    <x v="0"/>
    <s v="TI"/>
    <s v="SISTEMAS OPERATIVOS"/>
    <s v="19/02/2024 17:35:10"/>
    <s v="19/02/2024 23:50:00"/>
    <s v="TRUESIGHT - cambio clave servidores"/>
    <s v="se ejecuta cambio de clave en servidor, se valida acceso"/>
    <d v="1899-12-30T00:00:00"/>
    <d v="1899-12-30T00:06:34"/>
    <d v="1899-12-30T00:06:34"/>
    <s v=""/>
    <x v="1"/>
  </r>
  <r>
    <s v="INC000002624416"/>
    <s v="HOUSING"/>
    <x v="11"/>
    <s v="APQ ACCESOS"/>
    <s v="ESTEBAN O BUSTOS CORNEJO"/>
    <s v="tct_ebusto"/>
    <s v="2-Significativo/Amplio"/>
    <s v="2-Alta"/>
    <s v="Alta"/>
    <s v="Requerimiento de Cliente"/>
    <s v="TELEFONICA EMPRESAS DE CHILE SA"/>
    <s v="SUPERVISION INCIDENTE HUAWEI-CAMBIO DE MEMORIA RAM"/>
    <s v="19/02/2024 17:29:44"/>
    <s v="19/02/2024 17:31:23"/>
    <x v="0"/>
    <s v="CDP ANTIGUO 1"/>
    <s v="CDP ANTIGUO 2"/>
    <s v="19/02/2024 18:11:31"/>
    <s v="19/02/2024 23:50:00"/>
    <s v="SUPERVISION INCIDENTE HUAWEI-CAMBIO DE MEMORIA RAM"/>
    <s v="INCIDENCIA RESTABLECIDA"/>
    <d v="1899-12-30T00:40:08"/>
    <d v="1899-12-30T00:41:47"/>
    <d v="1899-12-30T00:01:39"/>
    <s v=""/>
    <x v="1"/>
  </r>
  <r>
    <s v="INC000002624422"/>
    <s v="HOSTING VIRTUAL"/>
    <x v="6"/>
    <s v="SISTEMA OPERATIVO MICROSOFT"/>
    <s v="PAUL A SEPULVEDA ALVAREZ"/>
    <s v="tct_psepul"/>
    <s v="4-Menor/Localizado"/>
    <s v="4-Baja"/>
    <s v="Baja"/>
    <s v="Requerimiento de Cliente"/>
    <s v="TELEFONICA GLOBAL TECHNOLOGY S.A.AGENCIA EN CHILE"/>
    <s v="Revision alerta seguridad por ejecucion de comandos"/>
    <s v="19/02/2024 17:35:28"/>
    <s v="19/02/2024 17:36:05"/>
    <x v="0"/>
    <s v="TI"/>
    <s v="SISTEMAS OPERATIVOS"/>
    <s v="19/02/2024 17:36:42"/>
    <s v="19/02/2024 23:50:00"/>
    <s v="Revision alerta seguridad por ejecucion de comandos en servidores debido a acciones de cambio de clave"/>
    <s v="comportamiento esperado por ejecucion de cambios de clave en varias cuentas"/>
    <d v="1899-12-30T00:00:00"/>
    <d v="1899-12-30T00:01:14"/>
    <d v="1899-12-30T00:01:14"/>
    <s v=""/>
    <x v="1"/>
  </r>
  <r>
    <s v="INC000002624436"/>
    <s v="HOSTING VIRTUAL"/>
    <x v="6"/>
    <s v="SISTEMA OPERATIVO MICROSOFT"/>
    <s v="PAUL A SEPULVEDA ALVAREZ"/>
    <s v="tct_psepul"/>
    <s v="4-Menor/Localizado"/>
    <s v="4-Baja"/>
    <s v="Baja"/>
    <s v="Requerimiento de Cliente"/>
    <s v="TELEFONICA GLOBAL TECHNOLOGY S.A.AGENCIA EN CHILE"/>
    <s v="WAZUH - configuracion de politica en servidor"/>
    <s v="19/02/2024 18:05:31"/>
    <s v="19/02/2024 18:06:30"/>
    <x v="0"/>
    <s v="TI"/>
    <s v="SISTEMAS OPERATIVOS"/>
    <s v="19/02/2024 18:06:50"/>
    <s v="19/02/2024 23:50:00"/>
    <s v="WAZUH - configuracion de politica en servidor para registrar comandos de powershell"/>
    <s v="WAZUH - configuracion de politica en servidor para registrar comandos de powershell"/>
    <d v="1899-12-30T00:00:00"/>
    <d v="1899-12-30T00:01:19"/>
    <d v="1899-12-30T00:01:19"/>
    <s v=""/>
    <x v="1"/>
  </r>
  <r>
    <s v="INC000002624454"/>
    <s v="HOUSING"/>
    <x v="13"/>
    <s v="BELIEVE"/>
    <s v="MARIO A BARRIENTOS RUIZ"/>
    <s v="frp_jolsso"/>
    <s v="3-Moderado/Limitado"/>
    <s v="3-Medio"/>
    <s v="Media"/>
    <s v="Requerimiento de Cliente"/>
    <s v="HDI SEGUROS S.A."/>
    <s v="GESTION DATACENTER/ ACCESOS /HDI SEGUROS S.A."/>
    <s v="19/02/2024 18:36:10"/>
    <s v="19/02/2024 18:37:16"/>
    <x v="0"/>
    <s v="COMUNICACIONES"/>
    <s v="VPN IP - MPLS"/>
    <s v="19/02/2024 18:56:42"/>
    <s v="19/02/2024 23:50:00"/>
    <s v="EMPRESA:HDI SEGUROS S.A._x000a_CÓDIGO DE SERVICIO: _x000a_DIRECCIÓN:Av. Apoquindo #7071, Las Condes, Santiago_x000a_NOMBRE DE QUIEN REPORTA: Álvaro Ulloa Figueroa_x000a_TELÉFONO DE QUIEN REPORTA: 962464224_x000a_NOMBRE DE CONTACTO EN TERRENO: _x000a_REQUERIMIENTO:Cambio de cintas_x000a_EQUIPOS E"/>
    <s v="ACCESOS AUTORIZADOS"/>
    <d v="1899-12-30T00:02:45"/>
    <d v="1899-12-30T00:20:32"/>
    <d v="1899-12-30T00:17:47"/>
    <s v=""/>
    <x v="1"/>
  </r>
  <r>
    <s v="INC000002624611"/>
    <s v="BACKUP ON DEMAND"/>
    <x v="6"/>
    <s v="SM OPERACIONES"/>
    <s v="RICARDO R GALLEGOS OYANEDER"/>
    <s v="tct_jsegur"/>
    <s v="4-Menor/Localizado"/>
    <s v="4-Baja"/>
    <s v="Baja"/>
    <s v="Incidente de Cliente"/>
    <s v="TELEFONICA GLOBAL TECHNOLOGY S.A.AGENCIA EN CHILE"/>
    <s v="Problemas de conexion con servidor telefonicam04 -10.68.131.252"/>
    <s v="19/02/2024 22:28:56"/>
    <s v="19/02/2024 22:31:26"/>
    <x v="0"/>
    <s v="TI"/>
    <s v="SISTEMAS OPERATIVOS"/>
    <s v="19/02/2024 23:09:23"/>
    <s v="19/02/2024 23:50:00"/>
    <s v="Problemas de conexion con servidor telefonicam04 -10.68.131.252"/>
    <s v="Se efectúa contacto con cliente: Operador N1_x000a_Teléfono de contacto: N/A_x000a_Acciones realizadas: Reinicio de servidor._x000a_Solución paliativa o definitiva: N/A_x000a_Acciones de Mejora, Recomendaciones: N/A_x000a_Causa Raíz: N/A"/>
    <d v="1899-12-30T00:00:00"/>
    <d v="1899-12-30T00:40:27"/>
    <d v="1899-12-30T00:40:27"/>
    <s v="Cumplido"/>
    <x v="0"/>
  </r>
  <r>
    <s v="INC000002624623"/>
    <s v="SAP"/>
    <x v="9"/>
    <s v="CLOUD SAP HANA"/>
    <s v="NICOLAS A SAAVEDRA EGUILUZ"/>
    <s v="tct_nsaave"/>
    <s v="4-Menor/Localizado"/>
    <s v="4-Baja"/>
    <s v="Baja"/>
    <s v="Requerimiento de Cliente"/>
    <s v="TELEFONICA EMPRESAS DE CHILE SA"/>
    <s v="Checklist Diario Clientes 20.02.24"/>
    <s v="20/02/2024 7:35:12"/>
    <s v="20/02/2024 7:36:16"/>
    <x v="0"/>
    <s v="Service"/>
    <s v="Internal"/>
    <s v="20/02/2024 7:36:40"/>
    <s v="20/02/2024 23:50:00"/>
    <s v="Se realiza Checklist Diario de los clientes; _x000a_HDC_x000a_NUTRISCO"/>
    <s v="Se realiza Checklist Diario de los clientes; _x000a_HDC_x000a_NUTRISCO"/>
    <d v="1899-12-30T00:00:00"/>
    <d v="1899-12-30T00:01:28"/>
    <d v="1899-12-30T00:01:28"/>
    <s v=""/>
    <x v="1"/>
  </r>
  <r>
    <s v="INC000002624652"/>
    <s v="HOUSING"/>
    <x v="11"/>
    <s v="APQ ACCESOS"/>
    <s v="JOSE G MARQUEZ MARCANO"/>
    <s v="tct_josmam"/>
    <s v="4-Menor/Localizado"/>
    <s v="4-Baja"/>
    <s v="Baja"/>
    <s v="Requerimiento de Cliente"/>
    <s v="TELEFONICA EMPRESAS DE CHILE SA"/>
    <s v="RONDA Y REVISION DE SALAS 08:30"/>
    <s v="20/02/2024 9:39:39"/>
    <s v="20/02/2024 9:40:37"/>
    <x v="0"/>
    <s v="CDP ANTIGUO 1"/>
    <s v="CDP ANTIGUO 2"/>
    <s v="20/02/2024 9:44:18"/>
    <s v="20/02/2024 23:50:00"/>
    <s v="RONDA Y REVISION DE SALAS 08:30"/>
    <s v="RONDAS REALIZADAS"/>
    <d v="1899-12-30T00:02:46"/>
    <d v="1899-12-30T00:04:39"/>
    <d v="1899-12-30T00:01:53"/>
    <s v=""/>
    <x v="1"/>
  </r>
  <r>
    <s v="INC000002624704"/>
    <s v="HOUSING"/>
    <x v="13"/>
    <s v="BELIEVE"/>
    <s v="MARIO A BARRIENTOS RUIZ"/>
    <s v="frp_jcarri"/>
    <s v="3-Moderado/Limitado"/>
    <s v="3-Medio"/>
    <s v="Media"/>
    <s v="Requerimiento de Cliente"/>
    <s v="FARMACIAS AHUMADA S.A."/>
    <s v="GESTION DATACENTER/ ACCESOS /FARMACIAS AHUMADA S.A."/>
    <s v="20/02/2024 10:51:10"/>
    <s v="20/02/2024 10:52:33"/>
    <x v="0"/>
    <s v="COMUNICACIONES"/>
    <s v="VPN IP - MPLS"/>
    <s v="20/02/2024 11:12:05"/>
    <s v="20/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ACCESOS AUTORIZADOS"/>
    <d v="1899-12-30T00:12:43"/>
    <d v="1899-12-30T00:20:55"/>
    <d v="1899-12-30T00:08:12"/>
    <s v=""/>
    <x v="1"/>
  </r>
  <r>
    <s v="INC000002624779"/>
    <s v="TICKET-INTELIGENTE"/>
    <x v="6"/>
    <s v="GESTION TI"/>
    <s v="RICARDO R GALLEGOS OYANEDER"/>
    <s v="USR_TSIGHT"/>
    <s v="1-Extenso/Generalizado"/>
    <s v="4-Baja"/>
    <s v="Baja"/>
    <s v="Incidente de Cliente"/>
    <s v="COAGRA S A"/>
    <s v="coagra01 - sap_prod_e_vm TICKET AUTOMATICO"/>
    <s v="19/02/2024 22:30:55"/>
    <s v="19/02/2024 22:30:55"/>
    <x v="0"/>
    <s v="TRUESIGHT"/>
    <s v="TRUESIGHT"/>
    <s v="20/02/2024 10:11:24"/>
    <s v="20/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5:30"/>
    <d v="1899-12-30T11:40:29"/>
    <d v="1899-12-30T00:04:59"/>
    <s v="Cumplido"/>
    <x v="0"/>
  </r>
  <r>
    <s v="INC000002624919"/>
    <s v="HOUSING"/>
    <x v="11"/>
    <s v="APQ ACCESOS"/>
    <s v="JAIRO A SALINAS GARAY"/>
    <s v="tct_jsalin"/>
    <s v="3-Moderado/Limitado"/>
    <s v="3-Medio"/>
    <s v="Media"/>
    <s v="Requerimiento de Cliente"/>
    <s v="TELEFONICA EMPRESAS DE CHILE SA"/>
    <s v="RONDA Y REVISION DE SALAS TECNICAS"/>
    <s v="20/02/2024 7:07:34"/>
    <s v="20/02/2024 7:13:32"/>
    <x v="0"/>
    <s v="CDP ANTIGUO 1"/>
    <s v="CDP ANTIGUO 2"/>
    <s v="20/02/2024 7:13:32"/>
    <s v="20/02/2024 23:50:00"/>
    <s v="RONDA Y REVISION DE SALAS TECNICAS"/>
    <s v="RONDA REALIZADO."/>
    <d v="1899-12-30T00:00:00"/>
    <d v="1899-12-30T00:05:58"/>
    <d v="1899-12-30T00:05:58"/>
    <s v=""/>
    <x v="1"/>
  </r>
  <r>
    <s v="INC000002624920"/>
    <s v="HOUSING"/>
    <x v="11"/>
    <s v="APQ ACCESOS"/>
    <s v="JAIRO A SALINAS GARAY"/>
    <s v="tct_jsalin"/>
    <s v="3-Moderado/Limitado"/>
    <s v="3-Medio"/>
    <s v="Media"/>
    <s v="Requerimiento de Cliente"/>
    <s v="TELEFONICA EMPRESAS DE CHILE SA"/>
    <s v="TOMA DE ALARMAS DE CLIENTE"/>
    <s v="20/02/2024 7:13:41"/>
    <s v="20/02/2024 7:15:05"/>
    <x v="0"/>
    <s v="CDP ANTIGUO 1"/>
    <s v="CDP ANTIGUO 2"/>
    <s v="20/02/2024 7:15:05"/>
    <s v="20/02/2024 23:50:00"/>
    <s v="TOMA DE ALARMAS DE CLIENTE"/>
    <s v="TOMA DE ALARMAS REALIZADA."/>
    <d v="1899-12-30T00:00:00"/>
    <d v="1899-12-30T00:01:24"/>
    <d v="1899-12-30T00:01:24"/>
    <s v=""/>
    <x v="1"/>
  </r>
  <r>
    <s v="INC000002624939"/>
    <s v="VPN IP - MPLS"/>
    <x v="5"/>
    <s v="GESTION CALL CENTER"/>
    <s v="JUAN PABLO PAZ GOMPERTZ"/>
    <s v="frp_lmosqu"/>
    <s v="3-Moderado/Limitado"/>
    <s v="3-Medio"/>
    <s v="Media"/>
    <s v="Incidente de Cliente"/>
    <s v="JANSSEN S.A."/>
    <s v="CALL CENTER/CONFIGUARACION IP (INC) | INC000002623552"/>
    <s v="20/02/2024 10:00:29"/>
    <s v="20/02/2024 10:06:00"/>
    <x v="0"/>
    <s v="CDP ANTIGUO 1"/>
    <s v="CDP ANTIGUO 2"/>
    <s v="20/02/2024 12:29:02"/>
    <s v="20/02/2024 23:50:00"/>
    <s v="PREVENTIVO: NO_x000a_CODIGO DE SERVICIO: F040380 / L-37838_x000a_DIRECCION: Panamericana Norte 5353, Conchali, Santiago_x000a_QUIEN REPORTA: Sebastian Morales - 988866599_x000a_CONTACTO EN TERRENO: Sebastian Morales - 988866599 _x000a__x000a_PROBLEMA: Cliente no tiene conectividad con una"/>
    <s v="FASE RESOLUCIÓN Y RECUPERACIÓN_x000a__x000a_Se efectúa contacto con cliente: Sebastian Morales _x000a__x000a_Teléfono de contacto: 988866599_x000a__x000a_Acciones realizadas: Se detecta fallas de conectividad entre GW e IP 10.1.100.6, se modifica la IP del GW y se recupera la conectividad."/>
    <d v="1899-12-30T01:31:45"/>
    <d v="1899-12-30T02:28:33"/>
    <d v="1899-12-30T00:56:48"/>
    <s v="Cumplido"/>
    <x v="0"/>
  </r>
  <r>
    <s v="INC000002624982"/>
    <s v="CORREO"/>
    <x v="1"/>
    <s v="O365"/>
    <s v="JAVIERA A UMAÑA YEVENES"/>
    <s v="tct_jumana"/>
    <s v="4-Menor/Localizado"/>
    <s v="4-Baja"/>
    <s v="Baja"/>
    <s v="Requerimiento de Cliente"/>
    <s v="TELEFONICA GLOBAL TECHNOLOGY S.A.AGENCIA EN CHILE"/>
    <s v="Planificación MS y apoyo acceso VDC"/>
    <s v="20/02/2024 11:53:26"/>
    <s v="20/02/2024 11:54:56"/>
    <x v="0"/>
    <s v="CDP ANTIGUO 1"/>
    <s v="CDP ANTIGUO 2"/>
    <s v="20/02/2024 15:44:18"/>
    <s v="20/02/2024 23:50:00"/>
    <m/>
    <m/>
    <d v="1899-12-30T03:49:22"/>
    <d v="1899-12-30T03:50:52"/>
    <d v="1899-12-30T00:01:30"/>
    <s v=""/>
    <x v="1"/>
  </r>
  <r>
    <s v="INC000002625213"/>
    <s v="HOUSING"/>
    <x v="14"/>
    <s v="BELIEVE"/>
    <s v="FRANCISCO J FELIU ABARCA"/>
    <s v="frp_xgambo"/>
    <s v="3-Moderado/Limitado"/>
    <s v="3-Medio"/>
    <s v="Media"/>
    <s v="Requerimiento de Cliente"/>
    <s v="TELEFONICA EMPRESAS DE CHILE SA"/>
    <s v="GESTION DATACENTER/ ACCESOS / TELEFONICA EMPRESAS DE CHILE SA"/>
    <s v="20/02/2024 8:45:51"/>
    <s v="20/02/2024 8:47:01"/>
    <x v="0"/>
    <s v="CDP ANTIGUO 1"/>
    <s v="CDP ANTIGUO 2"/>
    <s v="20/02/2024 9:43:49"/>
    <s v="20/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ackeo Sw"/>
    <s v="Fase de resolución y recuperación: INFORMACION_x000a_Se efectúa contacto con cliente: N/A_x000a_Teléfono de contacto: N/A_x000a_Acciones realizadas: ACCESOS RECHAZADOS / CRQ NOI APROBADO_x000a_Solución paliativa o definitiva: N/A_x000a_Acciones de Mejora, Recomendaciones: N/A_x000a_Causa R"/>
    <d v="1899-12-30T00:44:43"/>
    <d v="1899-12-30T00:57:58"/>
    <d v="1899-12-30T00:13:15"/>
    <s v=""/>
    <x v="1"/>
  </r>
  <r>
    <s v="INC000002625260"/>
    <s v="MONITOREO"/>
    <x v="6"/>
    <s v="GESTION CALL CENTER"/>
    <s v="PAUL A SEPULVEDA ALVAREZ"/>
    <s v="asc_fgonza"/>
    <s v="4-Menor/Localizado"/>
    <s v="2-Alta"/>
    <s v="Media"/>
    <s v="Requerimiento de Cliente"/>
    <s v="TELEFONICA EMPRESAS DE CHILE SA"/>
    <s v="[PANDA] - ALERTA THREAT HUNTING SEVERIDAD MEDIA"/>
    <s v="20/02/2024 9:29:13"/>
    <s v="20/02/2024 9:33:00"/>
    <x v="0"/>
    <s v="CDP ANTIGUO 1"/>
    <s v="CDP ANTIGUO 2"/>
    <s v="20/02/2024 18:02:51"/>
    <s v="20/02/2024 23:50:00"/>
    <s v="Hola buenas tardes Denise;_x000a__x000a_Por favor me ayuda a validar si alguien del equipo de Cloud recientemente realizó lo indicado por CSIRT en el equipo INFORMESGES02, no tengo mayor detalle:_x000a__x000a_ _x000a_Quedo atento,_x000a__x000a_Jonathan Tochon Reyes_x000a_J. Centro Control | Ingeniero"/>
    <s v="se realiza revisión de servidor. El aplicativo involucrado en la alerta es parte de la suite de office instalada en el servidor. Se realiza análisis sobre el fichero alertado y no se encontró código malicioso._x000a_Por otro lado, se valido que no existan méto"/>
    <d v="1899-12-30T07:52:40"/>
    <d v="1899-12-30T08:33:38"/>
    <d v="1899-12-30T00:40:58"/>
    <s v=""/>
    <x v="1"/>
  </r>
  <r>
    <s v="INC000002625270"/>
    <s v="BACKUP ON DEMAND"/>
    <x v="17"/>
    <s v="SM OPERACIONES"/>
    <s v="RODRIGO VÁSQUEZ MUÑOZ"/>
    <s v="tct_decruz"/>
    <s v="4-Menor/Localizado"/>
    <s v="4-Baja"/>
    <s v="Baja"/>
    <s v="Requerimiento de Cliente"/>
    <s v="TELEFONICA GLOBAL TECHNOLOGY S.A.AGENCIA EN CHILE"/>
    <s v="Restauración de máquina virtual de plataforma MGMT-VDC - Evidencias Certificación SOC1 y SOC2"/>
    <s v="20/02/2024 9:57:50"/>
    <s v="20/02/2024 10:00:26"/>
    <x v="0"/>
    <s v="TI"/>
    <s v="ALMACENAMIENTO y RESPALDO"/>
    <s v="26/02/2024 17:40:51"/>
    <s v="26/02/2024 23:50:00"/>
    <s v="Estimado equipo Operaciones Backups, se requiere de su acostumbrado apoyo en restaurar el ultimo respaldo, de cualquier de las VM listadas a continuación, las maquinas se encuentran en la plataforma SM c3-vcsmgmt.cloudtic.cl"/>
    <s v="FASE RESOLUCIÓN Y RECUPERACIÓN_x000a__x000a_Se efectúa contacto con cliente: N/A_x000a__x000a_Teléfono de contacto: N/A_x000a__x000a_Acciones realizadas: restauracion  y proceso todo ok, se cierra folio_x000a__x000a_Solución paliativa o definitiva: restauracion  y proceso todo ok, se cierra folio_x000a__x000a_Acc"/>
    <d v="1899-12-30T00:00:00"/>
    <d v="1899-12-30T00:00:00"/>
    <d v="1899-12-30T00:00:00"/>
    <s v=""/>
    <x v="1"/>
  </r>
  <r>
    <s v="INC000002625413"/>
    <s v="VPN IP - MPLS"/>
    <x v="17"/>
    <s v="ADMINISTRADORES RESIDENTES"/>
    <s v="RODRIGO VÁSQUEZ MUÑOZ"/>
    <s v="frp_joflor"/>
    <s v="3-Moderado/Limitado"/>
    <s v="3-Medio"/>
    <s v="Media"/>
    <s v="Requerimiento de Cliente"/>
    <s v="CEPECH S.A."/>
    <s v="RV: solicitud restauración - Shanghai y Melipilla"/>
    <s v="20/02/2024 9:11:13"/>
    <s v="20/02/2024 9:15:00"/>
    <x v="0"/>
    <s v="CDP ANTIGUO 1"/>
    <s v="CDP ANTIGUO 2"/>
    <s v="21/02/2024 15:43:19"/>
    <s v="21/02/2024 23:50:00"/>
    <s v="PREVENTIVO: NO_x000a_CODIGO DE SERVICIO: Restauraciones _x000a_DIRECCIÓN: Alameda N° 2150 piso 2 · Santiago_x000a_QUIEN REPORTA: Cristian Bustos Rivas _x000a_CONTACTO EN TERRENO: Cristian Bustos Rivas _x000a_PROBLEMA:_x000a_REQUERIMIENTO:_x000a__x000a_Estimados, junto con saludar les solicito por favo"/>
    <s v="FASE RESOLUCIÓN Y RECUPERACIÓN_x000a__x000a_Se efectúa contacto con cliente: N/A_x000a__x000a_Teléfono de contacto: N/A_x000a__x000a_Acciones realizadas: se restauran ambos servidores solicitados_x000a__x000a_Solución paliativa o definitiva: se restauran ambos servidores solicitados_x000a__x000a_Acciones de Mejor"/>
    <d v="1899-12-31T03:54:45"/>
    <d v="1899-12-31T06:32:06"/>
    <d v="1899-12-30T02:37:21"/>
    <s v=""/>
    <x v="1"/>
  </r>
  <r>
    <s v="INC000002625415"/>
    <s v="VPN IP - MPLS"/>
    <x v="7"/>
    <s v="GESTION HD"/>
    <s v="SEBASTIAN I ACUÑA GUZMAN"/>
    <s v="frp_fpetro"/>
    <s v="3-Moderado/Limitado"/>
    <s v="3-Medio"/>
    <s v="Media"/>
    <s v="Requerimiento de Cliente"/>
    <s v="ARTIKOS CHILE S A"/>
    <s v="HD/_x000a_Solicitud Artikos Chile // Eliminar y agregar registros DNS"/>
    <s v="20/02/2024 9:12:02"/>
    <s v="20/02/2024 9:14:12"/>
    <x v="0"/>
    <s v="TI"/>
    <s v="SISTEMAS OPERATIVOS"/>
    <s v="20/02/2024 11:16:11"/>
    <s v="20/02/2024 23:50:00"/>
    <s v="PREVENTIVO: NO_x000a_CODIGO DE SERVICIO:_x000a_DIRECCION:_x000a_QUIEN REPORTA: Sebastian Poblete C.  +56 992171974_x000a_CONTACTO EN TERRENO: Sebastian Poblete C.  +56 992171974_x000a__x000a_REQUERIMIENTO:_x000a__x000a_Junto con saludar, solicito eliminar el siguiente registro:_x000a__x000a__dmarc.artikos.cl. IN"/>
    <s v="Se crea registro solicitado, el cual responde correctamente desde los dns autoritativos e internet. Para el resto de DNS's es necesario esperar el tiempo de propagación/refresco correspondiente."/>
    <d v="1899-12-30T00:00:00"/>
    <d v="1899-12-30T02:04:09"/>
    <d v="1899-12-30T02:04:09"/>
    <s v=""/>
    <x v="1"/>
  </r>
  <r>
    <s v="INC000002625423"/>
    <s v="VPN IP - MPLS"/>
    <x v="17"/>
    <s v="GESTION HD"/>
    <s v="RODRIGO VÁSQUEZ MUÑOZ"/>
    <s v="frp_fpetro"/>
    <s v="3-Moderado/Limitado"/>
    <s v="3-Medio"/>
    <s v="Media"/>
    <s v="Requerimiento de Cliente"/>
    <s v="SOC PUNTA DEL COBRE S A"/>
    <s v="HD/ Restablecer copia DB SCO-PBC_Dev"/>
    <s v="20/02/2024 9:20:30"/>
    <s v="20/02/2024 9:22:34"/>
    <x v="0"/>
    <s v="CDP ANTIGUO 1"/>
    <s v="CDP ANTIGUO 2"/>
    <s v="22/02/2024 10:43:29"/>
    <s v="22/02/2024 23:50:00"/>
    <s v="PREVENTIVO: NO_x000a_CODIGO DE SERVICIO:_x000a_DIRECCION:_x000a_QUIEN REPORTA:_x000a_CONTACTO EN TERRENO:_x000a_PROBLEMA:_x000a_REQUERIMIENTO:_x000a__x000a_Favor su apoyo en restablecer copia de base de datos con nombre_x000a_SCO-PBC_Dev en el servidor PUC-DB-01-02 IP 172.16.162.93, esta debe de_x000a_quedar con"/>
    <s v="FASE RESOLUCIÓN Y RECUPERACIÓN_x000a__x000a_Se efectúa contacto con cliente: N/A_x000a__x000a_Teléfono de contacto: N/A_x000a__x000a_Acciones realizadas: restauracion realizada correctamente_x000a__x000a_Solución paliativa o definitiva: restauracion realizada correctamente_x000a__x000a_Acciones de Mejora, Recomen"/>
    <d v="1900-01-01T00:59:31"/>
    <d v="1900-01-01T01:22:59"/>
    <d v="1899-12-30T00:23:28"/>
    <s v=""/>
    <x v="1"/>
  </r>
  <r>
    <s v="INC000002625465"/>
    <s v="TICKET-INTELIGENTE"/>
    <x v="7"/>
    <s v="GESTION TI"/>
    <s v="VICTOR SEPULVEDA GAMARRA"/>
    <s v="USR_TSIGHT"/>
    <s v="1-Extenso/Generalizado"/>
    <s v="4-Baja"/>
    <s v="Baja"/>
    <s v="Incidente de Cliente"/>
    <s v="FUNDACION INSTITUTO PROFESIONAL DUOC UC"/>
    <s v="fiprdu01 - srvshp13qasql_vm TICKET AUTOMATICO"/>
    <s v="20/02/2024 9:57:15"/>
    <s v="20/02/2024 9:57:15"/>
    <x v="0"/>
    <s v="TI"/>
    <s v="SISTEMAS OPERATIVOS"/>
    <s v="20/02/2024 15:23:53"/>
    <s v="20/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s v="Se desconectaron las tarjetas de red del servidor SRVSHP13QASQL (10.10.100.59 // 172.16.206.170), ya que será dado de baja. Se gestionará que se deje en mantención, mientras se gestiona el CRQ de baja."/>
    <d v="1899-12-30T00:31:33"/>
    <d v="1899-12-30T05:26:38"/>
    <d v="1899-12-30T04:55:05"/>
    <s v="Incumplido"/>
    <x v="0"/>
  </r>
  <r>
    <s v="INC000002625499"/>
    <s v="VPN IP - MPLS"/>
    <x v="5"/>
    <s v="GESTION HD"/>
    <s v="LUIS RODRIGO ACEVEDO COLLIPAL"/>
    <s v="frp_fpetro"/>
    <s v="3-Moderado/Limitado"/>
    <s v="3-Medio"/>
    <s v="Media"/>
    <s v="Requerimiento de Cliente"/>
    <s v="TELEFONICA GLOBAL TECHNOLOGY S.A.AGENCIA EN CHILE"/>
    <s v="HD/_x000a_Comunicación entre MV"/>
    <s v="20/02/2024 10:11:48"/>
    <s v="20/02/2024 10:16:06"/>
    <x v="0"/>
    <s v="CDP ANTIGUO 1"/>
    <s v="CDP ANTIGUO 2"/>
    <s v="21/02/2024 15:33:27"/>
    <s v="21/02/2024 23:50:00"/>
    <s v="PREVENTIVO: NO_x000a_CODIGO DE SERVICIO:_x000a_DIRECCION:_x000a_QUIEN REPORTA: Freddy Asenjo Ramírez +56 9 8969 3164_x000a_CONTACTO EN TERRENO: Freddy Asenjo Ramírez +56 9 8969 3164_x000a__x000a_REQUERIMIENTO:_x000a__x000a_Se requiere que la máquina virtual SOC-SISTEMA-INFORMES-QA_x000a_(192.168.129.14) pue"/>
    <s v="se habilita nueva comunicación para lo requerido, se configuró  nueva política ID 176 en FW-SM-DC_TCCT_x000a__x000a_Rodrigo Acevedo"/>
    <d v="1899-12-30T23:43:47"/>
    <d v="1899-12-31T05:21:39"/>
    <d v="1899-12-30T05:37:52"/>
    <s v=""/>
    <x v="1"/>
  </r>
  <r>
    <s v="INC000002625544"/>
    <s v="VPN IP - MPLS"/>
    <x v="7"/>
    <s v="GESTION HD"/>
    <s v="GUSTAVO AVILA VERA"/>
    <s v="frp_fpetro"/>
    <s v="3-Moderado/Limitado"/>
    <s v="3-Medio"/>
    <s v="Media"/>
    <s v="Requerimiento de Cliente"/>
    <s v="TELEFONICA GLOBAL TECHNOLOGY S.A.AGENCIA EN CHILE"/>
    <s v="HD/_x000a_[RENTOKIL] Entrega de servidores RHEL"/>
    <s v="20/02/2024 10:49:05"/>
    <s v="20/02/2024 10:54:14"/>
    <x v="0"/>
    <s v="CDP ANTIGUO 1"/>
    <s v="CDP ANTIGUO 2"/>
    <s v="20/02/2024 11:02:24"/>
    <s v="20/02/2024 23:50:00"/>
    <s v="PREVENTIVO: NO_x000a_CODIGO DE SERVICIO:_x000a_DIRECCION:_x000a_QUIEN REPORTA: Eduardo José Camacho Urdaneta 56 9 4135 5459 _x000a_CONTACTO EN TERRENO: Eduardo José Camacho Urdaneta 56 9 4135 5459 _x000a_PROBLEMA:_x000a_REQUERIMIENTO:_x000a__x000a_Quien nos puede ayudar debido a que Jorge se encuentra"/>
    <s v="Los servidores ya cuentan con salida a internet"/>
    <d v="1899-12-30T00:00:00"/>
    <d v="1899-12-30T00:13:19"/>
    <d v="1899-12-30T00:13:19"/>
    <s v=""/>
    <x v="1"/>
  </r>
  <r>
    <s v="INC000002625547"/>
    <s v="VPN IP - MPLS"/>
    <x v="9"/>
    <s v="GESTION HD"/>
    <s v="NICOLAS A SAAVEDRA EGUILUZ"/>
    <s v="frp_kefern"/>
    <s v="3-Moderado/Limitado"/>
    <s v="3-Medio"/>
    <s v="Media"/>
    <s v="Requerimiento de Cliente"/>
    <s v="COAGRA S A"/>
    <s v="HD | Redondeo en orden centralizada, por cantidad STD registro info. DEEK952788"/>
    <s v="20/02/2024 11:19:43"/>
    <s v="20/02/2024 11:21:41"/>
    <x v="0"/>
    <s v="CDP ANTIGUO 1"/>
    <s v="CDP ANTIGUO 2"/>
    <s v="20/02/2024 15:26:12"/>
    <s v="20/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2788 fue importada en PRD exitosamente."/>
    <d v="1899-12-30T00:00:00"/>
    <d v="1899-12-30T04:06:29"/>
    <d v="1899-12-30T04:06:29"/>
    <s v=""/>
    <x v="1"/>
  </r>
  <r>
    <s v="INC000002625556"/>
    <s v="HOUSING"/>
    <x v="14"/>
    <s v="BELIEVE"/>
    <s v="FRANCISCO J FELIU ABARCA"/>
    <s v="frp_dvilca"/>
    <s v="3-Moderado/Limitado"/>
    <s v="3-Medio"/>
    <s v="Media"/>
    <s v="Requerimiento de Cliente"/>
    <s v="FARMACIA AHUMADA S.A."/>
    <s v="GESTION DATACENTER/ ACCESOS /FARMACIAS AHUMADA S.A."/>
    <s v="20/02/2024 10:53:13"/>
    <s v="20/02/2024 10:57:47"/>
    <x v="0"/>
    <s v="TI"/>
    <s v="INFRAESTRUCTURA"/>
    <s v="20/02/2024 11:13:03"/>
    <s v="20/02/2024 23:50:00"/>
    <s v="EMPRESA:FARMACIA AHUMADA S.A._x000a_CÓDIGO DE SERVICIO: _x000a_DIRECCIÓN:Calle San Martin #50, Santiago Centro, Santiago_x000a_NOMBRE DE QUIEN REPORTA:Farmacias Ahumada / Silica_x000a_TELÉFONO DE QUIEN REPORTA:569 42495256_x000a_NOMBRE DE CONTACTO EN TERRENO: _x000a_PROBLEMA:_x000a_Visita inspe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2:33"/>
    <d v="1899-12-30T00:19:50"/>
    <d v="1899-12-30T00:07:17"/>
    <s v=""/>
    <x v="1"/>
  </r>
  <r>
    <s v="INC000002625618"/>
    <s v="INFRAESTRUCTURA DC"/>
    <x v="2"/>
    <s v="APQ ACCESOS"/>
    <s v="JONATHAN A MARQUEZ ASTENGO"/>
    <s v="tct_jmarqu"/>
    <s v="4-Menor/Localizado"/>
    <s v="4-Baja"/>
    <s v="Baja"/>
    <s v="Requerimiento de Red"/>
    <s v="TELEFONICA CYBERSECURITY TECH CHILE SPA"/>
    <s v="INSTALACION F.O. TECH/CRQ 82701"/>
    <s v="20/02/2024 11:14:45"/>
    <s v="20/02/2024 11:15:11"/>
    <x v="0"/>
    <s v="CDP ANTIGUO 1"/>
    <s v="CDP ANTIGUO 2"/>
    <s v="21/02/2024 16:08:37"/>
    <s v="21/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TRABAJO REALIZADO_x000a_SOLUCIÓN PALIATIVA O DEFINITIVA: NO APLICA_x000a_ACCIONES DE MEJORA, RECOMENDACIONES: NO APLICA_x000a_CAUSA RAÍZ: INSTALACION DE NUEVA CRUZADA DE FIBRA"/>
    <d v="1899-12-30T00:00:00"/>
    <d v="1899-12-30T00:00:00"/>
    <d v="1899-12-30T00:00:00"/>
    <s v=""/>
    <x v="0"/>
  </r>
  <r>
    <s v="INC000002625631"/>
    <s v="HOUSING"/>
    <x v="11"/>
    <s v="APQ ACCESOS"/>
    <s v="JOSE G MARQUEZ MARCANO"/>
    <s v="tct_josmam"/>
    <s v="4-Menor/Localizado"/>
    <s v="4-Baja"/>
    <s v="Baja"/>
    <s v="Requerimiento de Cliente"/>
    <s v="TELEFONICA EMPRESAS DE CHILE SA"/>
    <s v="TOMA DE ALARMAS DE CLIENTES"/>
    <s v="20/02/2024 11:41:23"/>
    <s v="20/02/2024 11:42:03"/>
    <x v="0"/>
    <s v="CDP ANTIGUO 1"/>
    <s v="CDP ANTIGUO 2"/>
    <s v="20/02/2024 11:43:23"/>
    <s v="20/02/2024 23:50:00"/>
    <s v="TOMA DE ALARMAS DE CLIENTES"/>
    <s v="TOMA DE ALARMAS REALIZADAS"/>
    <d v="1899-12-30T00:00:56"/>
    <d v="1899-12-30T00:02:00"/>
    <d v="1899-12-30T00:01:04"/>
    <s v=""/>
    <x v="1"/>
  </r>
  <r>
    <s v="INC000002625656"/>
    <s v="INFRAESTRUCTURA DC"/>
    <x v="2"/>
    <s v="APQ ACCESOS"/>
    <s v="JONATHAN A MARQUEZ ASTENGO"/>
    <s v="tct_jmarqu"/>
    <s v="4-Menor/Localizado"/>
    <s v="4-Baja"/>
    <s v="Baja"/>
    <s v="Requerimiento de Red"/>
    <s v="TELEFONICA CYBERSECURITY TECH CHILE SPA"/>
    <s v="SUPERVISION MASISA/CRQ 82150"/>
    <s v="20/02/2024 13:20:11"/>
    <s v="20/02/2024 13:20:12"/>
    <x v="0"/>
    <s v="CDP ANTIGUO 1"/>
    <s v="CDP ANTIGUO 2"/>
    <s v="20/02/2024 15:27:20"/>
    <s v="20/02/2024 23:50:00"/>
    <s v="PREVENTIVO: NO_x000a_CÓDIGO DE SERVICIO:_x000a_DIRECCIÓN:  DCSM_x000a_QUIEN REPORTA: RENE VILLEGAS_x000a_CONTACTO EN TERRENO: DC OPERADOR N1_x000a_PROBLEMA: CRUZADA_x000a_REQUERIMIENTO: TENDIDO DE UTP"/>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UT"/>
    <d v="1899-12-30T00:00:00"/>
    <d v="1899-12-30T00:00:00"/>
    <d v="1899-12-30T00:00:00"/>
    <s v=""/>
    <x v="0"/>
  </r>
  <r>
    <s v="INC000002625729"/>
    <s v="HOUSING"/>
    <x v="8"/>
    <s v="BELIEVE"/>
    <s v="FERNEY D GARZON PEÑA"/>
    <s v="frp_jcarri"/>
    <s v="3-Moderado/Limitado"/>
    <s v="3-Medio"/>
    <s v="Media"/>
    <s v="Requerimiento de Cliente"/>
    <s v="DERCO S.A."/>
    <s v="GESTION DATACENTER/ ACCESOS /DERCO S.A."/>
    <s v="20/02/2024 11:47:08"/>
    <s v="20/02/2024 11:49:33"/>
    <x v="0"/>
    <s v="COMUNICACIONES"/>
    <s v="VPN IP - MPLS"/>
    <s v="20/02/2024 17:00:12"/>
    <s v="20/02/2024 23:50:00"/>
    <s v="EMPRESA:DERCO S.A._x000a_CÓDIGO DE SERVICIO: _x000a_DIRECCIÓN:AV. Presidente Prieto #226, Paine, Santiago_x000a_NOMBRE DE QUIEN REPORTA:Luis Núñez / John Benavides_x000a_TELÉFONO DE QUIEN REPORTA:56 991733418_x000a_NOMBRE DE CONTACTO EN TERRENO: _x000a_REQUERIMIENTO:Instalación de SFPs en"/>
    <m/>
    <d v="1899-12-30T04:51:30"/>
    <d v="1899-12-30T05:13:04"/>
    <d v="1899-12-30T00:21:34"/>
    <s v=""/>
    <x v="1"/>
  </r>
  <r>
    <s v="INC000002625781"/>
    <s v="OFFICE365"/>
    <x v="1"/>
    <s v="GESTION CALL CENTER"/>
    <s v="JAVIERA A UMAÑA YEVENES"/>
    <s v="frp_driosr"/>
    <s v="4-Menor/Localizado"/>
    <s v="4-Baja"/>
    <s v="Baja"/>
    <s v="Requerimiento de Cliente"/>
    <s v="CONSULTORES DE PROYECTOS EMPRESARIALES S A"/>
    <s v="MESA/CALL CENTER/PROBLEMA OFFICE 365"/>
    <s v="20/02/2024 13:19:28"/>
    <s v="20/02/2024 13:21:58"/>
    <x v="0"/>
    <s v="COMUNICACIONES"/>
    <s v="INTERNET"/>
    <s v="21/02/2024 17:42:45"/>
    <s v="21/02/2024 23:50:00"/>
    <s v="PREVENTIVO: NO_x000a_CODIGO DE SERVICIO:OFFICE 365_x000a_DIRECCION:ROSAL 331,PISO4 _x000a_QUIEN REPORTA:CLAUDIA CORNEJO-992364698_x000a_CONTACTO EN TERRENO:CLAUDIA CORNEJO-992364698_x000a_PROBLEMA:_x000a_REQUERIMIENTO:PROBLEMA DE OFFICE 365_x000a_EQUIPOS ENERGIZADO/REINICIADO:NO APLICA_x000a_HORARIO D"/>
    <s v="FASE RESOLUCIÓN Y RECUPERACIÓN_x000a__x000a_Se efectúa contacto con cliente: Claudia Cornejo_x000a__x000a_Teléfono de contacto: 992364698_x000a__x000a_Acciones realizadas:_x000a_-Detectamos que la cuenta afectada había sido modificada/recreada y no estaba actualziada en el sitio privado afectado"/>
    <d v="1899-12-31T02:38:04"/>
    <d v="1899-12-31T04:23:17"/>
    <d v="1899-12-30T01:45:13"/>
    <s v=""/>
    <x v="1"/>
  </r>
  <r>
    <s v="INC000002625823"/>
    <s v="HOUSING"/>
    <x v="14"/>
    <s v="BELIEVE"/>
    <s v="FRANCISCO J FELIU ABARCA"/>
    <s v="frp_dvilca"/>
    <s v="3-Moderado/Limitado"/>
    <s v="3-Medio"/>
    <s v="Media"/>
    <s v="Requerimiento de Cliente"/>
    <s v="CLUB HIPICO DE SANTIAGO S.A."/>
    <s v="GESTION DATACENTER/ ACCESOS /CLUB HIPICO DE SANTIAGO S.A."/>
    <s v="20/02/2024 11:43:19"/>
    <s v="20/02/2024 11:45:17"/>
    <x v="0"/>
    <s v="HARDWARE"/>
    <s v="DATACENTER"/>
    <s v="20/02/2024 11:54:50"/>
    <s v="20/02/2024 23:50:00"/>
    <s v="EMPRESA:CLUB HIPICO DE SANTIAGO S.A._x000a_CÓDIGO DE SERVICIO: _x000a_DIRECCIÓN:Calle San Martin #50, Santiago Centro, Santiago _x000a_NOMBRE DE QUIEN REPORTA:Salvador Romero _x000a_TELÉFONO DE QUIEN REPORTA:968462059_x000a_NOMBRE DE CONTACTO EN TERRENO: _x000a_PROBLEMA:_x000a_Inspección visual"/>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27"/>
    <d v="1899-12-30T00:11:31"/>
    <d v="1899-12-30T00:07:04"/>
    <s v=""/>
    <x v="1"/>
  </r>
  <r>
    <s v="INC000002625826"/>
    <s v="TICKET-INTELIGENTE"/>
    <x v="6"/>
    <s v="GESTION TI"/>
    <s v="ALEJANDRO ACEVEDO VALENZUELA"/>
    <s v="USR_TSIGHT"/>
    <s v="1-Extenso/Generalizado"/>
    <s v="4-Baja"/>
    <s v="Baja"/>
    <s v="Incidente de Cliente"/>
    <s v="GPS CHILE SPA"/>
    <s v="gpschi01 - wnprws_gps02 TICKET AUTOMATICO"/>
    <s v="20/02/2024 11:44:07"/>
    <s v="20/02/2024 11:44:07"/>
    <x v="0"/>
    <s v="TRUESIGHT"/>
    <s v="TRUESIGHT"/>
    <s v="20/02/2024 15:04:14"/>
    <s v="20/02/2024 23:50:00"/>
    <s v="PREVENTIVO=SI_x000a_CODIGO DE SERVICIO=WNPRWS_GPS02_x000a_DIRECCION=NULL_x000a_CIUDAD=NULL_x000a_COMUNA LOCAL=Santiago_x000a_REGION=NULL_x000a_QUIEN REPORTA=Ticket automático_x000a_CONTACTO EN TERRENO=_x000a_PROBLEMA=High RAM Usage Alert for Node GPSCHI01 - WNPRWS_GPS02_x000a_REQUERIMIENTO=_x000a_EQUIPOS ENERGIZA"/>
    <s v="Estimados_x000a__x000a_Buenas tardes. Se realiza limpieza de memoria residual, quedando un 47% de consumó de memoria Ram."/>
    <d v="1899-12-30T00:40:30"/>
    <d v="1899-12-30T03:20:07"/>
    <d v="1899-12-30T02:39:37"/>
    <s v="Cumplido"/>
    <x v="0"/>
  </r>
  <r>
    <s v="INC000002625845"/>
    <s v="HOUSING"/>
    <x v="14"/>
    <s v="BELIEVE"/>
    <s v="FRANCISCO J FELIU ABARCA"/>
    <s v="frp_dvilca"/>
    <s v="3-Moderado/Limitado"/>
    <s v="3-Medio"/>
    <s v="Media"/>
    <s v="Requerimiento de Cliente"/>
    <s v="MASISA S.A. 1"/>
    <s v="GESTION DATACENTER/ ACCESOS /MASISA S.A. 1"/>
    <s v="20/02/2024 11:58:30"/>
    <s v="20/02/2024 12:02:58"/>
    <x v="0"/>
    <s v="COMUNICACIONES"/>
    <s v="OTROS ENLACES"/>
    <s v="20/02/2024 12:40:38"/>
    <s v="20/02/2024 23:50:00"/>
    <s v="EMPRESA:MASISA S.A. 1_x000a_CÓDIGO DE SERVICIO: _x000a_DIRECCIÓN:Calle San Martin #50, Santiago Centro, Santiago _x000a_NOMBRE DE QUIEN REPORTA:Diego Palacios_x000a_TELÉFONO DE QUIEN REPORTA:56 9 53971265_x000a_NOMBRE DE CONTACTO EN TERRENO: _x000a_PROBLEMA:_x000a_CRUZADA ENTRE SALA 1 RACK A11 Y"/>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9:42"/>
    <d v="1899-12-30T00:42:08"/>
    <d v="1899-12-30T00:12:26"/>
    <s v=""/>
    <x v="1"/>
  </r>
  <r>
    <s v="INC000002625848"/>
    <s v="VPN IP - MPLS"/>
    <x v="3"/>
    <s v="GESTION HD"/>
    <s v="MOISES E MONTERO RAMOS"/>
    <s v="frp_kefern"/>
    <s v="3-Moderado/Limitado"/>
    <s v="3-Medio"/>
    <s v="Media"/>
    <s v="Requerimiento de Cliente"/>
    <s v="MEGASALUD SPA"/>
    <s v="HD | [MEGASALUD] Induccion portal vdc"/>
    <s v="20/02/2024 12:04:39"/>
    <s v="20/02/2024 12:07:28"/>
    <x v="0"/>
    <s v="CDP ANTIGUO 1"/>
    <s v="CDP ANTIGUO 2"/>
    <s v="22/02/2024 10:10:13"/>
    <s v="22/02/2024 23:50:00"/>
    <s v="PREVENTIVO: NO_x000a_CODIGO DE SERVICIO:_x000a_DIRECCION:_x000a_QUIEN REPORTA:Alberto Bezares Ovalle +56 9 71268048 _x000a_CONTACTO EN TERRENO:_x000a_PROBLEMA:_x000a_REQUERIMIENTO:_x000a__x000a_Junto con saludar, agradceré generar folio como requerimiento con area_x000a_cloud, para inducción del portal vdc"/>
    <s v="Se efectúa contacto con cliente:  N/A_x000a_Teléfono de contacto: N/A_x000a_Acciones realizadas: Se informa que se realiza la inducción a cliente al Cloud Portal, donde se le detalla cómo administrar sus recursos que tiene en su virtual data center, así como también"/>
    <d v="1899-12-31T16:23:35"/>
    <d v="1899-12-31T22:05:34"/>
    <d v="1899-12-30T05:41:59"/>
    <s v=""/>
    <x v="1"/>
  </r>
  <r>
    <s v="INC000002625875"/>
    <s v="VPN IP - MPLS"/>
    <x v="7"/>
    <s v="GESTION HD"/>
    <s v="GUSTAVO AVILA VERA"/>
    <s v="frp_fpetro"/>
    <s v="3-Moderado/Limitado"/>
    <s v="3-Medio"/>
    <s v="Media"/>
    <s v="Requerimiento de Cliente"/>
    <s v="SERVICIOS E INVERSIONES FRANCISCO JAVIER GUIDI MOGGIA E.I.R.L."/>
    <s v="HD/_x000a_Solicitud paara reverso DNS"/>
    <s v="20/02/2024 12:13:18"/>
    <s v="20/02/2024 12:15:31"/>
    <x v="0"/>
    <s v="CDP ANTIGUO 1"/>
    <s v="CDP ANTIGUO 2"/>
    <s v="20/02/2024 20:27:07"/>
    <s v="20/02/2024 23:50:00"/>
    <s v="PREVENTIVO: NO_x000a_CODIGO DE SERVICIO:_x000a_DIRECCION:_x000a_QUIEN REPORTA:  Diego Vergara.  +56 9 3231 4955_x000a_CONTACTO EN TERRENO: Diego Vergara.  +56 9 3231 4955_x000a__x000a_REQUERIMIENTO:_x000a__x000a_ Mi nombre es Diego Vergara rut 17.354.112-0. Los contacto a nombre de_x000a_Servicios e inversi"/>
    <s v="El area encargada realizo el reverso"/>
    <d v="1899-12-30T05:47:32"/>
    <d v="1899-12-30T08:13:49"/>
    <d v="1899-12-30T02:26:17"/>
    <s v=""/>
    <x v="1"/>
  </r>
  <r>
    <s v="INC000002625881"/>
    <s v="HOSTING VIRTUAL"/>
    <x v="6"/>
    <s v="SISTEMA OPERATIVO MICROSOFT"/>
    <s v="JAVIER CUEVAS"/>
    <s v="tct_jacuev"/>
    <s v="4-Menor/Localizado"/>
    <s v="4-Baja"/>
    <s v="Baja"/>
    <s v="Requerimiento de Cliente"/>
    <s v="TELEFONICA GLOBAL TECHNOLOGY S.A.AGENCIA EN CHILE"/>
    <s v="COORDINACIÓN INTERNA EQUIPO"/>
    <s v="20/02/2024 12:17:06"/>
    <s v="20/02/2024 12:17:47"/>
    <x v="0"/>
    <s v="TI"/>
    <s v="SISTEMAS OPERATIVOS"/>
    <s v="20/02/2024 12:21:55"/>
    <s v="20/02/2024 23:50:00"/>
    <s v="SD MS"/>
    <s v="OK"/>
    <d v="1899-12-30T00:00:00"/>
    <d v="1899-12-30T00:04:49"/>
    <d v="1899-12-30T00:04:49"/>
    <s v=""/>
    <x v="1"/>
  </r>
  <r>
    <s v="INC000002625882"/>
    <s v="VPN IP - MPLS"/>
    <x v="3"/>
    <s v="GESTION HD"/>
    <s v="ANGEL CASTRO CABRERA"/>
    <s v="frp_fpetro"/>
    <s v="3-Moderado/Limitado"/>
    <s v="3-Medio"/>
    <s v="Media"/>
    <s v="Requerimiento de Cliente"/>
    <s v="CEPECH S.A."/>
    <s v="HD/_x000a_Importar a VDC de CLIENTE Cpech vm restauradas"/>
    <s v="20/02/2024 12:17:40"/>
    <s v="20/02/2024 12:23:04"/>
    <x v="0"/>
    <s v="CDP ANTIGUO 1"/>
    <s v="CDP ANTIGUO 2"/>
    <s v="20/02/2024 15:43:11"/>
    <s v="20/02/2024 23:50:00"/>
    <s v="PREVENTIVO: NO_x000a_CODIGO DE SERVICIO:_x000a_DIRECCION:_x000a_QUIEN REPORTA:_x000a_CONTACTO EN TERRENO:_x000a__x000a_REQUERIMIENTO:_x000a__x000a_Junto con saludar, Solicito de vuestro apoyo para crear ticket como_x000a_REQUERIMIENTO y en estado PENDIENTE._x000a__x000a_BANDEJA: TELEFONICA GLOBAL TECNOLOGY S.A. AGENCIA"/>
    <s v="Se efectúa contacto con cliente: Sebastian Villena_x000a_Teléfono de contacto: Via correo_x000a_Acciones realizadas: Se importan maquinas virtuales en tenant CEPECH PAINE_x000a_Acciones de Mejora, Recomendaciones: N/A_x000a_Causa Raíz: N/A"/>
    <d v="1899-12-30T00:00:00"/>
    <d v="1899-12-30T03:25:31"/>
    <d v="1899-12-30T03:25:31"/>
    <s v=""/>
    <x v="1"/>
  </r>
  <r>
    <s v="INC000002625883"/>
    <s v="HOSTING VIRTUAL"/>
    <x v="6"/>
    <s v="SISTEMA OPERATIVO MICROSOFT"/>
    <s v="JAVIER CUEVAS"/>
    <s v="tct_jacuev"/>
    <s v="4-Menor/Localizado"/>
    <s v="4-Baja"/>
    <s v="Baja"/>
    <s v="Requerimiento de Cliente"/>
    <s v="TELEFONICA GLOBAL TECHNOLOGY S.A.AGENCIA EN CHILE"/>
    <s v="LISTADO USER"/>
    <s v="20/02/2024 12:17:55"/>
    <s v="20/02/2024 12:18:33"/>
    <x v="0"/>
    <s v="TI"/>
    <s v="SISTEMAS OPERATIVOS"/>
    <s v="20/02/2024 12:21:30"/>
    <s v="20/02/2024 23:50:00"/>
    <s v="INV REQ DUOC"/>
    <s v="OK"/>
    <d v="1899-12-30T00:00:00"/>
    <d v="1899-12-30T00:03:35"/>
    <d v="1899-12-30T00:03:35"/>
    <s v=""/>
    <x v="1"/>
  </r>
  <r>
    <s v="INC000002625884"/>
    <s v="HOSTING VIRTUAL"/>
    <x v="1"/>
    <s v="SISTEMA OPERATIVO MICROSOFT"/>
    <s v="JAVIER CUEVAS"/>
    <s v="tct_jacuev"/>
    <s v="4-Menor/Localizado"/>
    <s v="4-Baja"/>
    <s v="Baja"/>
    <s v="Requerimiento de Cliente"/>
    <s v="TELEFONICA GLOBAL TECHNOLOGY S.A.AGENCIA EN CHILE"/>
    <s v="365 LICENCIAS"/>
    <s v="20/02/2024 12:18:43"/>
    <s v="20/02/2024 12:19:18"/>
    <x v="0"/>
    <s v="TI"/>
    <s v="SISTEMAS OPERATIVOS"/>
    <s v="20/02/2024 12:21:04"/>
    <s v="20/02/2024 23:50:00"/>
    <s v="CADUCADAS"/>
    <s v="OK"/>
    <d v="1899-12-30T00:00:00"/>
    <d v="1899-12-30T00:02:21"/>
    <d v="1899-12-30T00:02:21"/>
    <s v=""/>
    <x v="1"/>
  </r>
  <r>
    <s v="INC000002625887"/>
    <s v="HOSTING VIRTUAL"/>
    <x v="6"/>
    <s v="SISTEMA OPERATIVO MICROSOFT"/>
    <s v="JAVIER CUEVAS"/>
    <s v="tct_jacuev"/>
    <s v="4-Menor/Localizado"/>
    <s v="4-Baja"/>
    <s v="Baja"/>
    <s v="Requerimiento de Cliente"/>
    <s v="TELEFONICA GLOBAL TECHNOLOGY S.A.AGENCIA EN CHILE"/>
    <s v="INTERNO HE"/>
    <s v="20/02/2024 12:19:27"/>
    <s v="20/02/2024 12:20:04"/>
    <x v="0"/>
    <s v="TI"/>
    <s v="SISTEMAS OPERATIVOS"/>
    <s v="20/02/2024 12:20:36"/>
    <s v="20/02/2024 23:50:00"/>
    <s v="SD MS"/>
    <s v="OK"/>
    <d v="1899-12-30T00:00:00"/>
    <d v="1899-12-30T00:01:09"/>
    <d v="1899-12-30T00:01:09"/>
    <s v=""/>
    <x v="1"/>
  </r>
  <r>
    <s v="INC000002625940"/>
    <s v="HOUSING"/>
    <x v="18"/>
    <s v="DUOC TICKET AUTOMATICO"/>
    <s v="CLAUDIO A GAJARDO GARRIDO"/>
    <s v="frp_eavend"/>
    <s v="3-Moderado/Limitado"/>
    <s v="4-Baja"/>
    <s v="Baja"/>
    <s v="Requerimiento de Cliente"/>
    <s v="FUNDACION INSTITUTO PROFESIONAL DUOC UC"/>
    <s v="DUOC|REQ| Obtener credenciales Consulta"/>
    <s v="20/02/2024 12:40:18"/>
    <s v="20/02/2024 12:41:37"/>
    <x v="0"/>
    <s v="CDP ANTIGUO 1"/>
    <s v="CDP ANTIGUO 2"/>
    <s v="20/02/2024 15:35:17"/>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liente confirma que credenciales entregadas son las correctas, se resuelve ticket."/>
    <d v="1899-12-30T01:55:53"/>
    <d v="1899-12-30T02:54:59"/>
    <d v="1899-12-30T00:59:06"/>
    <s v=""/>
    <x v="1"/>
  </r>
  <r>
    <s v="INC000002625948"/>
    <s v="HOSTING VIRTUAL"/>
    <x v="18"/>
    <s v="DUOC TICKET AUTOMATICO"/>
    <s v="DAVID MATELUNA"/>
    <s v="frp_eavend"/>
    <s v="3-Moderado/Limitado"/>
    <s v="4-Baja"/>
    <s v="Baja"/>
    <s v="Requerimiento de Cliente"/>
    <s v="FUNDACION INSTITUTO PROFESIONAL DUOC UC"/>
    <s v="DUOC|REQ| Cambio BBD PRD"/>
    <s v="20/02/2024 12:45:12"/>
    <s v="20/02/2024 12:47:18"/>
    <x v="0"/>
    <s v="APLICACION"/>
    <s v="BASES DE DATOS"/>
    <s v="20/02/2024 18:55:09"/>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de OCPU a ECPU con exito"/>
    <d v="1899-12-30T03:00:37"/>
    <d v="1899-12-30T06:09:57"/>
    <d v="1899-12-30T03:09:20"/>
    <s v=""/>
    <x v="1"/>
  </r>
  <r>
    <s v="INC000002626052"/>
    <s v="HOUSING"/>
    <x v="13"/>
    <s v="ADMINISTRADORES RESIDENTES"/>
    <s v="MARIO A BARRIENTOS RUIZ"/>
    <s v="frp_jugonz"/>
    <s v="3-Moderado/Limitado"/>
    <s v="3-Medio"/>
    <s v="Media"/>
    <s v="Requerimiento de Cliente"/>
    <s v="FARMACIAS AHUMADA S.A."/>
    <s v="GESTION DATACENTER/ ACCESOS / FARMACIAS AHUMADA S.A."/>
    <s v="20/02/2024 15:00:15"/>
    <s v="20/02/2024 15:03:53"/>
    <x v="0"/>
    <s v="COMUNICACIONES"/>
    <s v="VPN IP - MPLS"/>
    <s v="20/02/2024 15:21:37"/>
    <s v="20/02/2024 23:50:00"/>
    <s v="EMPRESA: FARMACIAS AHUMADA S.A._x000a_CÓDIGO DE SERVICIO: _x000a_DIRECCIÓN: Av. Apoquindo #7071, Las Condes, Santiago_x000a_NOMBRE DE QUIEN REPORTA: Nelson Báez_x000a_TELÉFONO DE QUIEN REPORTA: 942099097_x000a_NOMBRE DE CONTACTO EN TERRENO: Nelson Báez 942099097_x000a_REQUERIMIENTO: montad"/>
    <s v="ACCESOS AUTORIZADOS"/>
    <d v="1899-12-30T00:11:26"/>
    <d v="1899-12-30T00:21:22"/>
    <d v="1899-12-30T00:09:56"/>
    <s v=""/>
    <x v="1"/>
  </r>
  <r>
    <s v="INC000002626189"/>
    <s v="HOUSING"/>
    <x v="11"/>
    <s v="APQ ACCESOS"/>
    <s v="JOSE G MARQUEZ MARCANO"/>
    <s v="tct_josmam"/>
    <s v="4-Menor/Localizado"/>
    <s v="4-Baja"/>
    <s v="Baja"/>
    <s v="Requerimiento de Cliente"/>
    <s v="TELEFONICA EMPRESAS DE CHILE SA"/>
    <s v="RONDA Y REVISION DE SALAS 12:30"/>
    <s v="20/02/2024 14:32:36"/>
    <s v="20/02/2024 14:33:30"/>
    <x v="0"/>
    <s v="CDP ANTIGUO 1"/>
    <s v="CDP ANTIGUO 2"/>
    <s v="20/02/2024 14:34:39"/>
    <s v="20/02/2024 23:50:00"/>
    <s v="RONDA Y REVISION DE SALAS"/>
    <s v="RONDAS REALIZADAS"/>
    <d v="1899-12-30T00:00:55"/>
    <d v="1899-12-30T00:02:03"/>
    <d v="1899-12-30T00:01:08"/>
    <s v=""/>
    <x v="1"/>
  </r>
  <r>
    <s v="INC000002626219"/>
    <s v="VPN IP - MPLS"/>
    <x v="18"/>
    <s v="GESTION HD"/>
    <s v="CRISTOBAL I REYES DELGADO"/>
    <s v="frp_fpetro"/>
    <s v="3-Moderado/Limitado"/>
    <s v="3-Medio"/>
    <s v="Media"/>
    <s v="Requerimiento de Cliente"/>
    <s v="TELEFONICA GLOBAL TECHNOLOGY S.A.AGENCIA EN CHILE"/>
    <s v="HD/_x000a_RE: SOLARWINDS - Solicitud ventana mantenimiento BD"/>
    <s v="20/02/2024 15:27:54"/>
    <s v="20/02/2024 15:31:12"/>
    <x v="0"/>
    <s v="TI"/>
    <s v="BASES DE DATOS"/>
    <s v="20/02/2024 22:48:26"/>
    <s v="20/02/2024 23:50:00"/>
    <s v="PREVENTIVO: NO_x000a_CODIGO DE SERVICIO:_x000a_DIRECCION:_x000a_QUIEN REPORTA:_x000a_CONTACTO EN TERRENO:_x000a_PROBLEMA:_x000a_REQUERIMIENTO:_x000a__x000a__x000a_Favor su apoyo en la creación de un ticket como requerimiento, para hoy a_x000a_las 20:00, por lo siguiente:_x000a__x000a_Realizar el mantenimiento de índices y es"/>
    <s v="Buenas noches. Se informa que ha terminado el proceso de mantenimiento. Adjunto evidencia respectiva."/>
    <d v="1899-12-30T06:21:04"/>
    <d v="1899-12-30T07:20:32"/>
    <d v="1899-12-30T00:59:28"/>
    <s v=""/>
    <x v="1"/>
  </r>
  <r>
    <s v="INC000002626224"/>
    <s v="HOSTING VIRTUAL"/>
    <x v="6"/>
    <s v="SISTEMA OPERATIVO MICROSOFT"/>
    <s v="JAVIER CUEVAS"/>
    <s v="tct_jacuev"/>
    <s v="4-Menor/Localizado"/>
    <s v="4-Baja"/>
    <s v="Baja"/>
    <s v="Requerimiento de Cliente"/>
    <s v="TELEFONICA GLOBAL TECHNOLOGY S.A.AGENCIA EN CHILE"/>
    <s v="TCCT-CHILE-CLOUD-IA-VPN-002-T1078.002 Viaje Imposible de luis.villasmil"/>
    <s v="20/02/2024 15:43:19"/>
    <s v="20/02/2024 15:43:55"/>
    <x v="0"/>
    <s v="TI"/>
    <s v="SISTEMAS OPERATIVOS"/>
    <s v="20/02/2024 15:58:36"/>
    <s v="20/02/2024 23:50:00"/>
    <s v="ANALISIS"/>
    <s v="OK"/>
    <d v="1899-12-30T00:00:00"/>
    <d v="1899-12-30T00:15:17"/>
    <d v="1899-12-30T00:15:17"/>
    <s v=""/>
    <x v="1"/>
  </r>
  <r>
    <s v="INC000002626243"/>
    <s v="VPN IP - MPLS"/>
    <x v="6"/>
    <s v="GESTION PLATAFORMA CLIENTES"/>
    <s v="RICARDO R GALLEGOS OYANEDER"/>
    <s v="vos_eperez"/>
    <s v="4-Menor/Localizado"/>
    <s v="4-Baja"/>
    <s v="Baja"/>
    <s v="Requerimiento de Cliente"/>
    <s v="TELEFONICA EMPRESAS DE CHILE SA"/>
    <s v="Reset contraseña VPN Usuario p.wsuazo en dominio vpndc.tic.cl"/>
    <s v="20/02/2024 16:57:58"/>
    <s v="20/02/2024 16:59:59"/>
    <x v="0"/>
    <s v="PLATAFORMAS"/>
    <s v="SOLARWINDS"/>
    <s v="21/02/2024 10:07:03"/>
    <s v="21/02/2024 23:50:00"/>
    <s v="Señores,_x000a_Junto con saludarles hoy, les escribo para solicitar de su colaboración en la reactivación de la cuenta de VPN indicada en el asunto de este correo (p.wsuazo) que pertenece a nuestro proveedor de plataforma SolarWinds @'William Suazo'  hacia la"/>
    <s v="Se resetea clave según solicitud."/>
    <d v="1899-12-30T12:35:29"/>
    <d v="1899-12-30T17:09:05"/>
    <d v="1899-12-30T04:33:36"/>
    <s v=""/>
    <x v="1"/>
  </r>
  <r>
    <s v="INC000002626247"/>
    <s v="VPN IP - MPLS"/>
    <x v="9"/>
    <s v="GESTION HD"/>
    <s v="NICOLAS A SAAVEDRA EGUILUZ"/>
    <s v="frp_jancha"/>
    <s v="3-Moderado/Limitado"/>
    <s v="3-Medio"/>
    <s v="Media"/>
    <s v="Requerimiento de Cliente"/>
    <s v="NUTRISCO CHILE SA"/>
    <s v="HD/ RV: NUTRISCO: JOB CANCELADOS EN PRD"/>
    <s v="20/02/2024 17:50:25"/>
    <s v="20/02/2024 17:54:12"/>
    <x v="0"/>
    <s v="CDP ANTIGUO 1"/>
    <s v="CDP ANTIGUO 2"/>
    <s v="21/02/2024 8:21:33"/>
    <s v="21/02/2024 23:50:00"/>
    <s v="PREVENTIVO: NO_x000a_CODIGO DE SERVICIO:_x000a_DIRECCION:_x000a_QUIEN REPORTA:Nicolás Saavedra Eguiluz_x000a_CONTACTO EN TERRENO:Nicolás Saavedra Eguiluz  +56 9 6187 5469 _x000a_PROBLEMA:_x000a_REQUERIMIENTO: _x000a_Hola Jorge buenas tardes,_x000a__x000a_El Job RBDAPP01 aún se sigue cancelando por el mismo"/>
    <s v="El Job RBDAPP01 aún se sigue cancelando por el mismo motivo, usuario ejecutor ALIBERONA se encuentra bloqueado._x000a__x000a_ _x000a__x000a_El job ZHCM_ENVIO_PORTAL_1 no se ha vuelto a cancelar ni ejecutar, pero igualmente el usuario ejecutor JVILLAVICENC también se encuentra b"/>
    <d v="1899-12-30T10:49:46"/>
    <d v="1899-12-30T14:31:08"/>
    <d v="1899-12-30T03:41:22"/>
    <s v=""/>
    <x v="1"/>
  </r>
  <r>
    <s v="INC000002626280"/>
    <s v="HOUSING"/>
    <x v="11"/>
    <s v="APQ ACCESOS"/>
    <s v="JAIRO A SALINAS GARAY"/>
    <s v="tct_jsalin"/>
    <s v="3-Moderado/Limitado"/>
    <s v="3-Medio"/>
    <s v="Media"/>
    <s v="Requerimiento de Cliente"/>
    <s v="TELEFONICA EMPRESAS DE CHILE SA"/>
    <s v="Informe interno Maniobra en sistema de MT transferencia abierta a GPS1-M"/>
    <s v="20/02/2024 21:46:25"/>
    <s v="20/02/2024 21:50:09"/>
    <x v="0"/>
    <s v="CDP ANTIGUO 1"/>
    <s v="CDP ANTIGUO 2"/>
    <s v="21/02/2024 3:15:45"/>
    <s v="21/02/2024 23:50:00"/>
    <s v="Informe interno Maniobra en sistema de MT transferencia abierta a GPS1-M"/>
    <s v="SUPERVISION CRQ/OK."/>
    <d v="1899-12-30T05:25:36"/>
    <d v="1899-12-30T05:29:20"/>
    <d v="1899-12-30T00:03:44"/>
    <s v=""/>
    <x v="1"/>
  </r>
  <r>
    <s v="INC000002626284"/>
    <s v="HOUSING"/>
    <x v="11"/>
    <s v="APQ ACCESOS"/>
    <s v="JAIRO A SALINAS GARAY"/>
    <s v="tct_jsalin"/>
    <s v="3-Moderado/Limitado"/>
    <s v="3-Medio"/>
    <s v="Media"/>
    <s v="Requerimiento de Cliente"/>
    <s v="TELEFONICA EMPRESAS DE CHILE SA"/>
    <s v="RONDA Y REVISION DE SALAS TECNICAS 20:30"/>
    <s v="20/02/2024 21:55:14"/>
    <s v="20/02/2024 21:57:55"/>
    <x v="0"/>
    <s v="CDP ANTIGUO 1"/>
    <s v="CDP ANTIGUO 2"/>
    <s v="20/02/2024 21:58:45"/>
    <s v="20/02/2024 23:50:00"/>
    <s v="RONDA Y REVISION DE SALAS TECNICAS 20:30"/>
    <s v="RONDA REALIZADA."/>
    <d v="1899-12-30T00:00:50"/>
    <d v="1899-12-30T00:03:31"/>
    <d v="1899-12-30T00:02:41"/>
    <s v=""/>
    <x v="1"/>
  </r>
  <r>
    <s v="INC000002626298"/>
    <s v="VPN IP - MPLS"/>
    <x v="9"/>
    <s v="GESTION HD"/>
    <s v="EWALD R GALAZ MILLALEO"/>
    <s v="frp_dalcap"/>
    <s v="4-Menor/Localizado"/>
    <s v="4-Baja"/>
    <s v="Baja"/>
    <s v="Requerimiento de Cliente"/>
    <s v="NUTRISCO CHILE SA"/>
    <s v="REQ / RE: Transporte OT a PRD // 20 Febrero 23 horas"/>
    <s v="20/02/2024 23:33:38"/>
    <s v="20/02/2024 23:36:20"/>
    <x v="0"/>
    <s v="Service"/>
    <s v="Internal"/>
    <s v="21/02/2024 1:09:32"/>
    <s v="21/02/2024 23:50:00"/>
    <s v="PREVENTIVO:  NO_x000a_CODIGO DE SERVICIO: NN_x000a_DIRECCION: _x000a_COMUNA:_x000a_CIUDAD: _x000a_NOMBRE QUIEN REPORTA:    Ewald Galaz Millaleo |+56 9 8510 0702 | ewald.galazmillaleo@telefonica.com_x000a__x000a_NOMBRE CONTACTO EN TERRENO:  _x000a_PROBLEMA: _x000a_REQUERIMIENTO:  _x000a__x000a__x000a_Favor generar ticket en b"/>
    <s v="Estimados,_x000a__x000a_Se adjunta correo de respuesta enviado al cliente._x000a__x000a_Saludos."/>
    <d v="1899-12-30T01:25:07"/>
    <d v="1899-12-30T01:35:54"/>
    <d v="1899-12-30T00:10:47"/>
    <s v=""/>
    <x v="1"/>
  </r>
  <r>
    <s v="INC000002626347"/>
    <s v="HOSTING VIRTUAL"/>
    <x v="18"/>
    <s v="OPERACION N1"/>
    <s v="CLAUDIO A GAJARDO GARRIDO"/>
    <s v="tct_cgajar"/>
    <s v="2-Significativo/Amplio"/>
    <s v="3-Medio"/>
    <s v="Media"/>
    <s v="Requerimiento de Cliente"/>
    <s v="FUNDACION INSTITUTO PROFESIONAL DUOC UC"/>
    <s v="Requerimiento de bases de datos solicitado sin el flujo correspondiente."/>
    <s v="20/02/2024 15:37:17"/>
    <s v="20/02/2024 15:38:51"/>
    <x v="0"/>
    <s v="APLICACION"/>
    <s v="BASES DE DATOS"/>
    <s v="20/02/2024 15:40:12"/>
    <s v="20/02/2024 23:50:00"/>
    <s v="Folio generado automáticamente para atender requerimiento del cliente. La solicitud fue realizada directamente al área resolutoria sin pasar por el flujo de mesa de ayuda._x000a__x000a__x000a_Cliente solicita Vuelta atrás de homologación de schema CORPORATIVO en Base de D"/>
    <s v="Se realiza vuelta atrás de homologación de schema CORPORATIVO en Base de Datos ADBQAS solicitado anteriormente en ticket INC000002613236"/>
    <d v="1899-12-30T00:00:00"/>
    <d v="1899-12-30T00:02:55"/>
    <d v="1899-12-30T00:02:55"/>
    <s v=""/>
    <x v="1"/>
  </r>
  <r>
    <s v="INC000002626371"/>
    <s v="VPN IP - MPLS"/>
    <x v="17"/>
    <s v="ADMINISTRADORES RESIDENTES"/>
    <s v="RODRIGO VÁSQUEZ MUÑOZ"/>
    <s v="frp_rreyes"/>
    <s v="3-Moderado/Limitado"/>
    <s v="3-Medio"/>
    <s v="Media"/>
    <s v="Requerimiento de Cliente"/>
    <s v="CEPECH S.A."/>
    <s v="GAMA / Requerimiento Respaldo VM Completo Servidor Taltal CPECH"/>
    <s v="20/02/2024 15:53:36"/>
    <s v="20/02/2024 15:55:32"/>
    <x v="0"/>
    <s v="CDP ANTIGUO 1"/>
    <s v="CDP ANTIGUO 2"/>
    <s v="22/02/2024 10:41:54"/>
    <s v="22/02/2024 23:50:00"/>
    <s v="PREVENTIVO: NO_x000a_CODIGO DE SERVICIO:_x000a_DIRECCION: _x000a_QUIEN REPORTA:  Cristian Bustos Rivas_x000a_CONTACTO EN TERRENO:_x000a_PROBLEMA:_x000a_REQUERIMIENTO:_x000a__x000a_Estimados, junto con saludar les solicito el respaldo de VM completa para servidor Taltal CPECH, la máquina actualmente se"/>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
    <d v="1899-12-31T18:12:50"/>
    <d v="1899-12-31T18:48:18"/>
    <d v="1899-12-30T00:35:28"/>
    <s v=""/>
    <x v="1"/>
  </r>
  <r>
    <s v="INC000002626379"/>
    <s v="VPN IP - MPLS"/>
    <x v="17"/>
    <s v="ADMINISTRADORES RESIDENTES"/>
    <s v="RODRIGO VÁSQUEZ MUÑOZ"/>
    <s v="frp_joflor"/>
    <s v="4-Menor/Localizado"/>
    <s v="4-Baja"/>
    <s v="Baja"/>
    <s v="Requerimiento de Cliente"/>
    <s v="CEPECH S.A."/>
    <s v="Requerimiento Respaldo VM Completo Servidor Guayacán CPECH | Folio: INC000002626379 | Apertura"/>
    <s v="20/02/2024 16:04:34"/>
    <s v="20/02/2024 16:04:57"/>
    <x v="0"/>
    <s v="CDP ANTIGUO 1"/>
    <s v="CDP ANTIGUO 2"/>
    <s v="22/02/2024 10:40:45"/>
    <s v="22/02/2024 23:50:00"/>
    <s v="PREVENTIVO: NO_x000a_CODIGO DE SERVICIO: Servidor _x000a_DIRECCION: Alameda N° 2150 piso 2 · Santiago_x000a_QUIEN REPORTA: Cristian Bustos Rivas_x000a_CONTACTO EN TERRENO: Cristian Bustos Rivas_x000a_PROBLEMA:_x000a_REQUERIMIENTO:_x000a__x000a_Estimados, junto con saludar les solicito el respaldo de V"/>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es"/>
    <d v="1899-12-31T18:11:27"/>
    <d v="1899-12-31T18:36:11"/>
    <d v="1899-12-30T00:24:44"/>
    <s v=""/>
    <x v="1"/>
  </r>
  <r>
    <s v="INC000002626419"/>
    <s v="HOUSING"/>
    <x v="11"/>
    <s v="APQ ACCESOS"/>
    <s v="JOSE G MARQUEZ MARCANO"/>
    <s v="tct_josmam"/>
    <s v="4-Menor/Localizado"/>
    <s v="4-Baja"/>
    <s v="Baja"/>
    <s v="Requerimiento de Cliente"/>
    <s v="TELEFONICA EMPRESAS DE CHILE SA"/>
    <s v="RONDA Y REVISION DE SALAS 15:30"/>
    <s v="20/02/2024 15:37:43"/>
    <s v="20/02/2024 15:38:23"/>
    <x v="0"/>
    <s v="CDP ANTIGUO 1"/>
    <s v="CDP ANTIGUO 2"/>
    <s v="20/02/2024 15:39:38"/>
    <s v="20/02/2024 23:50:00"/>
    <s v="RONDA Y REVISION DE SALAS"/>
    <s v="RONDAS REALIZADAS"/>
    <d v="1899-12-30T00:01:01"/>
    <d v="1899-12-30T00:01:55"/>
    <d v="1899-12-30T00:00:54"/>
    <s v=""/>
    <x v="1"/>
  </r>
  <r>
    <s v="INC000002626443"/>
    <s v="HOUSING"/>
    <x v="8"/>
    <s v="BELIEVE"/>
    <s v="JOSE G MARQUEZ MARCANO"/>
    <s v="frp_dvilca"/>
    <s v="3-Moderado/Limitado"/>
    <s v="3-Medio"/>
    <s v="Media"/>
    <s v="Requerimiento de Cliente"/>
    <s v="TELEFONICA GLOBAL TECHNOLOGY S.A.AGENCIA EN CHILE"/>
    <s v="GESTION DATACENTER/ ACCESOS /TELEFONICA GLOBAL TECHNOLOGY S.A.AGENCIA EN CHILE"/>
    <s v="20/02/2024 16:26:33"/>
    <s v="20/02/2024 16:30:07"/>
    <x v="0"/>
    <s v="COMUNICACIONES"/>
    <s v="VPN IP - MPLS"/>
    <s v="20/02/2024 18:15:14"/>
    <s v="20/02/2024 23:50:00"/>
    <s v="EMPRESA:TELEFONICA GLOBAL TECHNOLOGY S.A.AGENCIA EN CHILE_x000a_CÓDIGO DE SERVICIO: _x000a_DIRECCIÓN:AV. Presidente Prieto #226, Paine, Santiago_x000a_NOMBRE DE QUIEN REPORTA:Roberto Campillay_x000a_TELÉFONO DE QUIEN REPORTA:56974761635_x000a_NOMBRE DE CONTACTO EN TERRENO: _x000a_PROBLEMA:"/>
    <s v="ACCESOS AUTORIZADOS"/>
    <d v="1899-12-30T01:34:44"/>
    <d v="1899-12-30T01:48:41"/>
    <d v="1899-12-30T00:13:57"/>
    <s v=""/>
    <x v="1"/>
  </r>
  <r>
    <s v="INC000002626457"/>
    <s v="HOUSING"/>
    <x v="14"/>
    <s v="BELIEVE"/>
    <s v="FRANCISCO J FELIU ABARCA"/>
    <s v="frp_dvilca"/>
    <s v="3-Moderado/Limitado"/>
    <s v="3-Medio"/>
    <s v="Media"/>
    <s v="Requerimiento de Cliente"/>
    <s v="COMPANIA AGROPECUARIA COPEVAL S A"/>
    <s v="GESTION DATACENTER/ ACCESOS /COMPANIA AGROPECUARIA COPEVAL S A"/>
    <s v="20/02/2024 16:50:57"/>
    <s v="20/02/2024 16:53:40"/>
    <x v="0"/>
    <s v="TI"/>
    <s v="INFRAESTRUCTURA"/>
    <s v="20/02/2024 17:04:15"/>
    <s v="20/02/2024 23:50:00"/>
    <s v="EMPRESA:COMPANIA AGROPECUARIA COPEVAL S A_x000a_CÓDIGO DE SERVICIO: _x000a_DIRECCIÓN:Calle San Martin #50, Santiago Centro, Santiago_x000a_NOMBRE DE QUIEN REPORTA:Diego Garay_x000a_TELÉFONO DE QUIEN REPORTA:56989679216_x000a_NOMBRE DE CONTACTO EN TERRENO: _x000a_PROBLEMA:_x000a_Ordamiento Rack 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25"/>
    <d v="1899-12-30T00:13:18"/>
    <d v="1899-12-30T00:06:53"/>
    <s v=""/>
    <x v="1"/>
  </r>
  <r>
    <s v="INC000002626469"/>
    <s v="GDA"/>
    <x v="6"/>
    <s v="GESTION DE ACCESO"/>
    <s v="PAUL A SEPULVEDA ALVAREZ"/>
    <s v="asc_atoled"/>
    <s v="3-Moderado/Limitado"/>
    <s v="2-Alta"/>
    <s v="Alta"/>
    <s v="Requerimiento de Cliente"/>
    <s v="FRACTALIA"/>
    <s v="Consulta servidor GDA"/>
    <s v="20/02/2024 17:16:16"/>
    <s v="20/02/2024 17:23:32"/>
    <x v="0"/>
    <s v="PLATAFORMAS"/>
    <s v="E-HEALTH"/>
    <s v="20/02/2024 18:08:06"/>
    <s v="20/02/2024 23:50:00"/>
    <s v="Estimados,_x000a__x000a_necesitamos validar si hay alguno de los servidores de GDA que tenga asociada la ip pública 200.68.7.122 debido a que estamos realizando pruebas y vemos que el backend no carga, al hacer ping nos resuelve esa ip_x000a__x000a_contacto: Oscar Villarrolel_x000a_t"/>
    <s v="Adjunto información encontrada con respecto a la IP._x000a__x000a_10.68.132.87_x0009_172.20.80.50_x0009_10.66.23.250_x0009_200.68.7.122_x0009_10.6.246.7_x0009_1_x0009_GDA_CIC_01.gda.local_x0009_VIRTUAL_x0009_2_x0009_vcs-sm60.local&gt;San Martin H1.0&gt;vm_x0009_GDA_CIC_01_x0009_Microsoft Windows Server 2008 R2 (64-bit)"/>
    <d v="1899-12-30T00:05:52"/>
    <d v="1899-12-30T00:51:50"/>
    <d v="1899-12-30T00:45:58"/>
    <s v=""/>
    <x v="1"/>
  </r>
  <r>
    <s v="INC000002626490"/>
    <s v="HOUSING"/>
    <x v="8"/>
    <s v="BELIEVE"/>
    <s v="JOSE G MARQUEZ MARCANO"/>
    <s v="frp_jolsso"/>
    <s v="3-Moderado/Limitado"/>
    <s v="3-Medio"/>
    <s v="Media"/>
    <s v="Requerimiento de Cliente"/>
    <s v="TELEFONICA EMPRESAS DE CHILE SA"/>
    <s v="GESTION DATACENTER/ ACCESOS /TELEFONICA EMPRESAS DE CHILE SA"/>
    <s v="20/02/2024 18:02:44"/>
    <s v="20/02/2024 18:03:27"/>
    <x v="0"/>
    <s v="COMUNICACIONES"/>
    <s v="VPN IP - MPLS"/>
    <s v="20/02/2024 19:45:02"/>
    <s v="20/02/2024 23:50:00"/>
    <s v="EMPRESA:TELEFONICA EMPRESAS DE CHILE SA_x000a_CÓDIGO DE SERVICIO: _x000a_DIRECCIÓN:AV. Presidente Prieto #226, Paine, Santiago_x000a_NOMBRE DE QUIEN REPORTA: Fernando Sepulveda_x000a_TELÉFONO DE QUIEN REPORTA: 993211880_x000a_NOMBRE DE CONTACTO EN TERRENO: _x000a_REQUERIMIENTO:Tendido y co"/>
    <s v="ACCESOS AUTORIZADOS"/>
    <d v="1899-12-30T01:36:09"/>
    <d v="1899-12-30T01:42:18"/>
    <d v="1899-12-30T00:06:09"/>
    <s v=""/>
    <x v="1"/>
  </r>
  <r>
    <s v="INC000002626497"/>
    <s v="HOUSING"/>
    <x v="14"/>
    <s v="BELIEVE"/>
    <s v="FRANCISCO J FELIU ABARCA"/>
    <s v="frp_dvilca"/>
    <s v="3-Moderado/Limitado"/>
    <s v="3-Medio"/>
    <s v="Media"/>
    <s v="Requerimiento de Cliente"/>
    <s v="CELULOSA ARAUCO Y CONSTITUCION S A"/>
    <s v="GESTION DATACENTER/ ACCESOS /CELULOSA ARAUCO Y CONSTITUCION S A"/>
    <s v="20/02/2024 18:32:23"/>
    <s v="20/02/2024 18:34:26"/>
    <x v="0"/>
    <s v="HARDWARE"/>
    <s v="DATACENTER"/>
    <s v="20/02/2024 19:01:10"/>
    <s v="20/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vis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2:01"/>
    <d v="1899-12-30T00:28:47"/>
    <d v="1899-12-30T00:06:46"/>
    <s v=""/>
    <x v="1"/>
  </r>
  <r>
    <s v="INC000002626500"/>
    <s v="VPN IP - MPLS"/>
    <x v="3"/>
    <s v="ADMINISTRADORES RESIDENTES"/>
    <s v="JUAN CARLOS UZCATEGUI FUGUETT"/>
    <s v="frp_joflor"/>
    <s v="3-Moderado/Limitado"/>
    <s v="3-Medio"/>
    <s v="Media"/>
    <s v="Requerimiento de Cliente"/>
    <s v="INSTITUTO PROFESIONAL DE CHILE SA"/>
    <s v="GAMA | Requerimiento Problemas de Acceso Servidor TUMBES03 - IPCHILE"/>
    <s v="20/02/2024 18:40:11"/>
    <s v="20/02/2024 18:43:33"/>
    <x v="0"/>
    <s v="TI"/>
    <s v="SISTEMAS OPERATIVOS"/>
    <s v="21/02/2024 14:53:20"/>
    <s v="21/02/2024 23:50:00"/>
    <s v="PREVENTIVO: NO_x000a_CÓDIGO DE SERVICIO:  TUMBES03_x000a_DIRECCIÓN: - _x000a_QUIEN REPORTA: _x0009_Juan Carlos Dupuy | +56 979778332_x000a_CONTACTO EN TERRENO: _x0009_Juan Carlos Dupuy |  +56 979778332_x000a_PROBLEMA:_x000a_REQUERIMIENTO:_x000a__x000a__x000a_Buenas tardes, junto con saludar, solicito revisar el servido"/>
    <s v="Se realizaron validaciones y se confirma acceso al servidor, juan carlos dupuy valida con exito."/>
    <d v="1899-12-30T19:19:41"/>
    <d v="1899-12-30T20:13:09"/>
    <d v="1899-12-30T00:53:28"/>
    <s v=""/>
    <x v="1"/>
  </r>
  <r>
    <s v="INC000002626515"/>
    <s v="VPN IP - MPLS"/>
    <x v="9"/>
    <s v="GESTION HD"/>
    <s v="NICOLAS A SAAVEDRA EGUILUZ"/>
    <s v="frp_fpetro"/>
    <s v="3-Moderado/Limitado"/>
    <s v="3-Medio"/>
    <s v="Media"/>
    <s v="Requerimiento de Cliente"/>
    <s v="COAGRA S A"/>
    <s v="HD/_x000a_RV: Descripción: Asigna cuentas a Balance. DEEK953024"/>
    <s v="20/02/2024 16:23:28"/>
    <s v="20/02/2024 16:27:55"/>
    <x v="0"/>
    <s v="CDP ANTIGUO 1"/>
    <s v="CDP ANTIGUO 2"/>
    <s v="20/02/2024 17:48:43"/>
    <s v="20/02/2024 23:50:00"/>
    <s v="PREVENTIVO: NO_x000a_CODIGO DE SERVICIO:_x000a_DIRECCION:_x000a_QUIEN REPORTA:_x000a_CONTACTO EN TERRENO:_x000a_PROBLEMA:_x000a_REQUERIMIENTO:_x000a__x000a_Corrigo información de encabezado del correo_x000a__x000a_Estimados buenas tardes._x000a__x000a_Por favor pasar a productivo las siguientes ordenes, DEEK953024._x000a_Descripci"/>
    <s v="La orden DEEK953024 se importo exitosamente en PRD"/>
    <d v="1899-12-30T00:00:00"/>
    <d v="1899-12-30T01:25:15"/>
    <d v="1899-12-30T01:25:15"/>
    <s v=""/>
    <x v="1"/>
  </r>
  <r>
    <s v="INC000002626522"/>
    <s v="VPN IP - MPLS"/>
    <x v="3"/>
    <s v="GESTION HD"/>
    <s v="JOSE A SANTIS SERRANO"/>
    <s v="frp_fpetro"/>
    <s v="3-Moderado/Limitado"/>
    <s v="3-Medio"/>
    <s v="Media"/>
    <s v="Requerimiento de Cliente"/>
    <s v="TELEFONICA GLOBAL TECHNOLOGY S.A.AGENCIA EN CHILE"/>
    <s v="HD/_x000a_Revisión de alarma en cluster de recursos C4-PAINE host esxr04."/>
    <s v="20/02/2024 16:33:21"/>
    <s v="20/02/2024 16:35:19"/>
    <x v="0"/>
    <s v="CDP ANTIGUO 1"/>
    <s v="CDP ANTIGUO 2"/>
    <s v="20/02/2024 17:37:33"/>
    <s v="20/02/2024 23:50:00"/>
    <s v="PREVENTIVO: NO_x000a_CODIGO DE SERVICIO:_x000a_DIRECCION: _x000a_QUIEN REPORTA:  José Andrés Santis Serrano  56 9 9221 4664_x000a_CONTACTO EN TERRENO:  José Andrés Santis Serrano  56 9 9221 4664_x000a_PROBLEMA:_x000a_REQUERIMIENTO:_x000a__x000a_Requerimiento: Revisión de alarma (Host hardware system b"/>
    <s v="Se efectúa contacto con cliente:  N/A _x000a_Teléfono de contacto: N/A_x000a_Acciones realizadas: Se revisa alarma en host exsi04 de recursos paine donde presenta una alarma de sensor la cual quedo activa desde la actualizacion del host se procede a solventar alarma"/>
    <d v="1899-12-30T00:00:00"/>
    <d v="1899-12-30T01:04:12"/>
    <d v="1899-12-30T01:04:12"/>
    <s v=""/>
    <x v="1"/>
  </r>
  <r>
    <s v="INC000002626566"/>
    <s v="HOUSING"/>
    <x v="11"/>
    <s v="APQ ACCESOS"/>
    <s v="ESTEBAN O BUSTOS CORNEJO"/>
    <s v="tct_ebusto"/>
    <s v="4-Menor/Localizado"/>
    <s v="2-Alta"/>
    <s v="Media"/>
    <s v="Requerimiento de Cliente"/>
    <s v="TELEFONICA EMPRESAS DE CHILE SA"/>
    <s v="SUPERVISION PROYECTO HUAWEI"/>
    <s v="20/02/2024 18:10:56"/>
    <s v="20/02/2024 18:13:24"/>
    <x v="0"/>
    <s v="CDP ANTIGUO 1"/>
    <s v="CDP ANTIGUO 2"/>
    <s v="20/02/2024 18:15:15"/>
    <s v="20/02/2024 23:50:00"/>
    <s v="SUPERVISION PROYECTO HUAWEI"/>
    <s v="SUPERVISION CRQ/OK"/>
    <d v="1899-12-30T00:01:51"/>
    <d v="1899-12-30T00:04:19"/>
    <d v="1899-12-30T00:02:28"/>
    <s v=""/>
    <x v="1"/>
  </r>
  <r>
    <s v="INC000002626584"/>
    <s v="MONITOREO"/>
    <x v="5"/>
    <s v="ANALISTAS NSM N1"/>
    <s v="LUIS A VILLASMIL CASTILLO"/>
    <s v="tct_vnavea"/>
    <s v="2-Significativo/Amplio"/>
    <s v="2-Alta"/>
    <s v="Alta"/>
    <s v="Incidente de Cliente"/>
    <s v="TELEFONICA CYBERSECURITY TECH CHILE SPA"/>
    <s v="L1 - RE: Apertura - [TCCT-CHILE-CLOUD][AC]TCCT-CHILE-CLOUD-DS-FW-001-T1046"/>
    <s v="20/02/2024 19:09:46"/>
    <s v="20/02/2024 19:12:03"/>
    <x v="0"/>
    <s v="SOC Empresas"/>
    <s v="Marca"/>
    <s v="20/02/2024 19:40:57"/>
    <s v="20/02/2024 23:50:00"/>
    <s v="TCCT-CHILE-CLOUD-DS-FW-001-T1046 Escaneo local mediante protocolo RDP desde 10.212.51.10"/>
    <s v="FASE RESOLUCIÓN Y RECUPERACIÓN_x000a__x000a_Se efectúa contacto con cliente: Se revisa internamente y se escala con Jefatura Jose Angelo Fuentes_x000a__x000a_Teléfono de contacto: 940753516_x000a__x000a_Acciones realizadas: Se analiza usuarios creados en el FW según los log enviados y este"/>
    <d v="1899-12-30T00:00:00"/>
    <d v="1899-12-30T00:31:11"/>
    <d v="1899-12-30T00:31:11"/>
    <s v="Cumplido"/>
    <x v="0"/>
  </r>
  <r>
    <s v="INC000002626722"/>
    <s v="VPN IP - MPLS"/>
    <x v="3"/>
    <s v="GESTION HD"/>
    <s v="MOISES E MONTERO RAMOS"/>
    <s v="frp_kefern"/>
    <s v="3-Moderado/Limitado"/>
    <s v="3-Medio"/>
    <s v="Media"/>
    <s v="Requerimiento de Cliente"/>
    <s v="TELEFONICA GLOBAL TECHNOLOGY S.A.AGENCIA EN CHILE"/>
    <s v="HD | Eliminar vApp en estatus desconocido cliente DUOC DC DUOCUCPA"/>
    <s v="20/02/2024 17:35:09"/>
    <s v="20/02/2024 17:37:15"/>
    <x v="0"/>
    <s v="CDP ANTIGUO 1"/>
    <s v="CDP ANTIGUO 2"/>
    <s v="22/02/2024 10:26:44"/>
    <s v="22/02/2024 23:50:00"/>
    <s v="PREVENTIVO: NO_x000a_CODIGO DE SERVICIO:_x000a_DIRECCION:_x000a_QUIEN REPORTA: Moisés Eduardo Montero Ramos +56 9 4273 2135_x000a_CONTACTO EN TERRENO:_x000a_PROBLEMA:_x000a_REQUERIMIENTO:_x000a__x000a_Buenas tardes equipo @Help Desk, por favor su acostumbrado apoyo en_x000a_generar ticket de requerimiento y"/>
    <s v="Se efectúa contacto con cliente:  N/A_x000a_Teléfono de contacto:  N/A_x000a_Acciones realizadas: se realiza la eliminacion de 2 vApp en estatus desconocidos para cliente DUOC de manera correcta._x000a_Solución paliativa o definitiva: definitiva_x000a_Acciones de Mejora, Recome"/>
    <d v="1899-12-31T16:42:04"/>
    <d v="1899-12-31T16:51:35"/>
    <d v="1899-12-30T00:09:31"/>
    <s v=""/>
    <x v="1"/>
  </r>
  <r>
    <s v="INC000002626800"/>
    <s v="HOUSING"/>
    <x v="11"/>
    <s v="APQ ACCESOS"/>
    <s v="JOSE G MARQUEZ MARCANO"/>
    <s v="tct_josmam"/>
    <s v="4-Menor/Localizado"/>
    <s v="4-Baja"/>
    <s v="Baja"/>
    <s v="Requerimiento de Cliente"/>
    <s v="TELEFONICA EMPRESAS DE CHILE SA"/>
    <s v="RONDA Y REVISION DE SALAS"/>
    <s v="20/02/2024 19:00:44"/>
    <s v="20/02/2024 19:01:22"/>
    <x v="0"/>
    <s v="CDP ANTIGUO 1"/>
    <s v="CDP ANTIGUO 2"/>
    <s v="20/02/2024 19:02:31"/>
    <s v="20/02/2024 23:50:00"/>
    <s v="RONDA Y REVISION DE SALAS"/>
    <s v="RONDAS REALIZADAS"/>
    <d v="1899-12-30T00:00:55"/>
    <d v="1899-12-30T00:01:47"/>
    <d v="1899-12-30T00:00:52"/>
    <s v=""/>
    <x v="1"/>
  </r>
  <r>
    <s v="INC000002626813"/>
    <s v="HOUSING"/>
    <x v="14"/>
    <s v="BELIEVE"/>
    <s v="FRANCISCO J FELIU ABARCA"/>
    <s v="frp_jolsso"/>
    <s v="3-Moderado/Limitado"/>
    <s v="3-Medio"/>
    <s v="Media"/>
    <s v="Requerimiento de Cliente"/>
    <s v="CELULOSA ARAUCO Y CONSTITUCION S A"/>
    <s v="GESTION DATACENTER/ ACCESOS /CELULOSA ARAUCO Y CONSTITUCION S A"/>
    <s v="20/02/2024 19:38:08"/>
    <s v="20/02/2024 19:40:27"/>
    <x v="0"/>
    <s v="HARDWARE"/>
    <s v="DATACENTER"/>
    <s v="20/02/2024 19:45:57"/>
    <s v="20/02/2024 23:50:00"/>
    <s v="EMPRESA:CELULOSA ARAUCO Y CONSTITUCION S A_x000a_CÓDIGO DE SERVICIO: _x000a_DIRECCIÓN: Calle San Martin #50, Santiago Centro, Santiago_x000a_NOMBRE DE QUIEN REPORTA: 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07"/>
    <d v="1899-12-30T00:07:49"/>
    <d v="1899-12-30T00:03:42"/>
    <s v=""/>
    <x v="1"/>
  </r>
  <r>
    <s v="INC000002626842"/>
    <s v="HOUSING"/>
    <x v="11"/>
    <s v="APQ ACCESOS"/>
    <s v="JAIRO A SALINAS GARAY"/>
    <s v="tct_jsalin"/>
    <s v="3-Moderado/Limitado"/>
    <s v="3-Medio"/>
    <s v="Media"/>
    <s v="Requerimiento de Cliente"/>
    <s v="TELEFONICA EMPRESAS DE CHILE SA"/>
    <s v="RONDA Y REVISION DE SALAS TECNICAS 06:30"/>
    <s v="21/02/2024 7:33:27"/>
    <s v="21/02/2024 7:35:11"/>
    <x v="0"/>
    <s v="CDP ANTIGUO 1"/>
    <s v="CDP ANTIGUO 2"/>
    <s v="21/02/2024 7:35:11"/>
    <s v="21/02/2024 23:50:00"/>
    <s v="RONDA Y REVISION DE SALAS TECNICAS 06:30"/>
    <s v="RONDA REALIZADA."/>
    <d v="1899-12-30T00:00:00"/>
    <d v="1899-12-30T00:01:44"/>
    <d v="1899-12-30T00:01:44"/>
    <s v=""/>
    <x v="1"/>
  </r>
  <r>
    <s v="INC000002626864"/>
    <s v="HOUSING"/>
    <x v="14"/>
    <s v="BELIEVE"/>
    <s v="FRANCISCO J FELIU ABARCA"/>
    <s v="frp_jreyna"/>
    <s v="3-Moderado/Limitado"/>
    <s v="3-Medio"/>
    <s v="Media"/>
    <s v="Requerimiento de Cliente"/>
    <s v="INELCOM CHILE SA"/>
    <s v="GESTION DATACENTER/ ACCESOS  / INELCOM CHILE SA"/>
    <s v="21/02/2024 8:53:42"/>
    <s v="21/02/2024 8:54:58"/>
    <x v="0"/>
    <s v="CDP ANTIGUO 1"/>
    <s v="CDP ANTIGUO 2"/>
    <s v="21/02/2024 9:08:20"/>
    <s v="21/02/2024 23:50:00"/>
    <s v="EMPRESA:    _x0009_INELCOM CHILE SA_x000a_CÓDIGO DE SERVICIO:_x000a_DIRECCIÓN_x000a_NOMBRE DE QUIEN REPORTA:  Operador DataCenter Sites_x000a_TELÉFONO DE QUIEN REPORTA:  +56 995442858  / +56 981290517 _x000a_NOMBRE DE CONTACTO EN TERRENO:RENE VILLEGAS / 56965732414_x000a_REQUERIMIENTO:  _x000a__x000a_APOY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05"/>
    <d v="1899-12-30T00:14:38"/>
    <d v="1899-12-30T00:08:33"/>
    <s v=""/>
    <x v="1"/>
  </r>
  <r>
    <s v="INC000002626880"/>
    <s v="VPN IP - MPLS"/>
    <x v="7"/>
    <s v="GESTION HD"/>
    <s v="GUSTAVO AVILA VERA"/>
    <s v="frp_pcamay"/>
    <s v="3-Moderado/Limitado"/>
    <s v="3-Medio"/>
    <s v="Media"/>
    <s v="Requerimiento de Cliente"/>
    <s v="CONSTRUCTORA DE PAVIMENTOS ASFALTICOS BITUMIX S.A"/>
    <s v="HD/Agregar registros DNS"/>
    <s v="21/02/2024 9:13:39"/>
    <s v="21/02/2024 9:14:28"/>
    <x v="0"/>
    <s v="CDP ANTIGUO 1"/>
    <s v="CDP ANTIGUO 2"/>
    <s v="21/02/2024 10:53:36"/>
    <s v="21/02/2024 23:50:00"/>
    <s v="PREVENTIVO: NO_x000a_CODIGO DE SERVICIO:_x000a_DIRECCION:_x000a_QUIEN REPORTA:+56932669715 Felipe Ardiles_x000a_CONTACTO EN TERRENO:_x000a_PROBLEMA:_x000a_REQUERIMIENTO:Favor agregar los siguientes registros DNS a nuestras zonas:_x000a_Domain : bitumix.cl_x000a__9823255C9781609CCD1F42A7B228B734.bitumi"/>
    <s v="Se configuran los registros DNS"/>
    <d v="1899-12-30T00:00:00"/>
    <d v="1899-12-30T01:39:57"/>
    <d v="1899-12-30T01:39:57"/>
    <s v=""/>
    <x v="1"/>
  </r>
  <r>
    <s v="INC000002626989"/>
    <s v="TICKET-INTELIGENTE"/>
    <x v="7"/>
    <s v="GESTION TI"/>
    <s v="SEBASTIAN I ACUÑA GUZMAN"/>
    <s v="USR_TSIGHT"/>
    <s v="1-Extenso/Generalizado"/>
    <s v="4-Baja"/>
    <s v="Baja"/>
    <s v="Incidente de Cliente"/>
    <s v="CAMARA DE COMERCIO DE SANTIAGO A G"/>
    <s v="cacost01 - contbatbic TICKET AUTOMATICO"/>
    <s v="20/02/2024 20:07:15"/>
    <s v="20/02/2024 20:07:15"/>
    <x v="0"/>
    <s v="TI"/>
    <s v="SISTEMAS OPERATIVOS"/>
    <s v="21/02/2024 9:52:3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Se presenta alarma en el servidor 'CONTBATBIC,172.29.160.32' alarmado por filesystem /u01 al 96% de uso._x000a__x000a_Al revisar los archivos, pertenecen a aplicativo. Se solicita a cliente revisión del servidor."/>
    <d v="1899-12-30T13:43:28"/>
    <d v="1899-12-30T13:45:19"/>
    <d v="1899-12-30T00:01:51"/>
    <s v="Cumplido"/>
    <x v="0"/>
  </r>
  <r>
    <s v="INC000002627049"/>
    <s v="TICKET-INTELIGENTE"/>
    <x v="6"/>
    <s v="GESTION TI"/>
    <s v="RICARDO R GALLEGOS OYANEDER"/>
    <s v="USR_TSIGHT"/>
    <s v="1-Extenso/Generalizado"/>
    <s v="4-Baja"/>
    <s v="Baja"/>
    <s v="Incidente de Cliente"/>
    <s v="COAGRA S A"/>
    <s v="coagra01 - sap_prod_e_vm TICKET AUTOMATICO"/>
    <s v="20/02/2024 22:08:04"/>
    <s v="20/02/2024 22:08:04"/>
    <x v="0"/>
    <s v="TRUESIGHT"/>
    <s v="TRUESIGHT"/>
    <s v="21/02/2024 9:48:36"/>
    <s v="2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9:19"/>
    <d v="1899-12-30T11:40:32"/>
    <d v="1899-12-30T00:01:13"/>
    <s v="Cumplido"/>
    <x v="0"/>
  </r>
  <r>
    <s v="INC000002627072"/>
    <s v="BACKUP ON DEMAND"/>
    <x v="17"/>
    <s v="SM OPERACIONES"/>
    <s v="RODRIGO VÁSQUEZ MUÑOZ"/>
    <s v="tct_jsegur"/>
    <s v="4-Menor/Localizado"/>
    <s v="4-Baja"/>
    <s v="Baja"/>
    <s v="Requerimiento de Cliente"/>
    <s v="TELEFONICA GLOBAL TECHNOLOGY S.A.AGENCIA EN CHILE"/>
    <s v="Buenas noches._x000a_Junto con saludar informo problemas para ingresar a veritas. Contraseña expirada."/>
    <s v="20/02/2024 22:59:29"/>
    <s v="20/02/2024 23:01:09"/>
    <x v="0"/>
    <s v="TI"/>
    <s v="ALMACENAMIENTO y RESPALDO"/>
    <s v="21/02/2024 12:35:24"/>
    <s v="21/02/2024 23:50:00"/>
    <s v="Buenas noches._x000a_Junto con saludar informo problemas para ingresar a veritas. Contraseña expirada."/>
    <s v="FASE RESOLUCIÓN Y RECUPERACIÓN_x000a__x000a_Se efectúa contacto con cliente: N/A_x000a__x000a_Teléfono de contacto: N/A_x000a__x000a_Acciones realizadas: credenciales renovadas, acceso a plataformas validado_x000a__x000a_Solución paliativa o definitiva: credenciales renovadas, acceso a plataformas val"/>
    <d v="1899-12-30T13:27:50"/>
    <d v="1899-12-30T13:35:55"/>
    <d v="1899-12-30T00:08:05"/>
    <s v=""/>
    <x v="1"/>
  </r>
  <r>
    <s v="INC000002627403"/>
    <s v="HOUSING"/>
    <x v="11"/>
    <s v="APQ ACCESOS"/>
    <s v="JAIRO A SALINAS GARAY"/>
    <s v="tct_jsalin"/>
    <s v="3-Moderado/Limitado"/>
    <s v="3-Medio"/>
    <s v="Media"/>
    <s v="Requerimiento de Cliente"/>
    <s v="TELEFONICA EMPRESAS DE CHILE SA"/>
    <s v="RONDA Y REVISION DE SALAS TECNICAS 04:30"/>
    <s v="21/02/2024 5:49:26"/>
    <s v="21/02/2024 6:05:11"/>
    <x v="0"/>
    <s v="CDP ANTIGUO 1"/>
    <s v="CDP ANTIGUO 2"/>
    <s v="21/02/2024 6:05:11"/>
    <s v="21/02/2024 23:50:00"/>
    <s v="RONDA Y REVISION DE SALAS TECNICAS 04:30"/>
    <s v="RONDA REALIZADA."/>
    <d v="1899-12-30T00:00:00"/>
    <d v="1899-12-30T00:15:45"/>
    <d v="1899-12-30T00:15:45"/>
    <s v=""/>
    <x v="1"/>
  </r>
  <r>
    <s v="INC000002627408"/>
    <s v="HOUSING"/>
    <x v="11"/>
    <s v="APQ ACCESOS"/>
    <s v="JAIRO A SALINAS GARAY"/>
    <s v="tct_jsalin"/>
    <s v="3-Moderado/Limitado"/>
    <s v="3-Medio"/>
    <s v="Media"/>
    <s v="Requerimiento de Cliente"/>
    <s v="TELEFONICA EMPRESAS DE CHILE SA"/>
    <s v="TOMA DE ALARMAS DE CLIENTE"/>
    <s v="21/02/2024 6:05:30"/>
    <s v="21/02/2024 6:06:52"/>
    <x v="0"/>
    <s v="CDP ANTIGUO 1"/>
    <s v="CDP ANTIGUO 2"/>
    <s v="21/02/2024 6:06:52"/>
    <s v="21/02/2024 23:50:00"/>
    <s v="TOMA DE ALARMAS DE CLIENTE"/>
    <s v="TOMA DE ALARMAS REALIZADA."/>
    <d v="1899-12-30T00:00:00"/>
    <d v="1899-12-30T00:01:22"/>
    <d v="1899-12-30T00:01:22"/>
    <s v=""/>
    <x v="1"/>
  </r>
  <r>
    <s v="INC000002627410"/>
    <s v="HOUSING"/>
    <x v="11"/>
    <s v="APQ ACCESOS"/>
    <s v="JAIRO A SALINAS GARAY"/>
    <s v="tct_jsalin"/>
    <s v="3-Moderado/Limitado"/>
    <s v="3-Medio"/>
    <s v="Media"/>
    <s v="Requerimiento de Cliente"/>
    <s v="TELEFONICA EMPRESAS DE CHILE SA"/>
    <s v="SUPERVISION Tendido de cables y conexión"/>
    <s v="21/02/2024 6:07:03"/>
    <s v="21/02/2024 6:10:53"/>
    <x v="0"/>
    <s v="CDP ANTIGUO 1"/>
    <s v="CDP ANTIGUO 2"/>
    <s v="21/02/2024 6:10:53"/>
    <s v="21/02/2024 23:50:00"/>
    <s v="SUPERVISION Tendido de cables y conexión"/>
    <s v="SUPERVISION CRQ/OK."/>
    <d v="1899-12-30T00:00:00"/>
    <d v="1899-12-30T00:03:50"/>
    <d v="1899-12-30T00:03:50"/>
    <s v=""/>
    <x v="1"/>
  </r>
  <r>
    <s v="INC000002627505"/>
    <s v="SAP"/>
    <x v="9"/>
    <s v="CLOUD SAP HANA"/>
    <s v="NICOLAS A SAAVEDRA EGUILUZ"/>
    <s v="tct_nsaave"/>
    <s v="4-Menor/Localizado"/>
    <s v="4-Baja"/>
    <s v="Baja"/>
    <s v="Requerimiento de Cliente"/>
    <s v="TELEFONICA EMPRESAS DE CHILE SA"/>
    <s v="Checklist Diario Clientes 21.02.24"/>
    <s v="21/02/2024 8:18:31"/>
    <s v="21/02/2024 8:19:52"/>
    <x v="0"/>
    <s v="Service"/>
    <s v="Internal"/>
    <s v="21/02/2024 8:20:13"/>
    <s v="21/02/2024 23:50:00"/>
    <s v="Se realiza Checklist Diario de los clientes; _x000a_HDC_x000a_NUTRISCO"/>
    <s v="Se realiza Checklist Diario de los clientes; _x000a_HDC_x000a_NUTRISCO"/>
    <d v="1899-12-30T00:00:00"/>
    <d v="1899-12-30T00:01:42"/>
    <d v="1899-12-30T00:01:42"/>
    <s v=""/>
    <x v="1"/>
  </r>
  <r>
    <s v="INC000002627559"/>
    <s v="HOSTING VIRTUAL"/>
    <x v="6"/>
    <s v="SISTEMA OPERATIVO MICROSOFT"/>
    <s v="JAVIER CUEVAS"/>
    <s v="tct_jacuev"/>
    <s v="4-Menor/Localizado"/>
    <s v="4-Baja"/>
    <s v="Baja"/>
    <s v="Requerimiento de Cliente"/>
    <s v="TELEFONICA GLOBAL TECHNOLOGY S.A.AGENCIA EN CHILE"/>
    <s v="CONSOLA certificados de Entrust"/>
    <s v="21/02/2024 11:03:07"/>
    <s v="21/02/2024 11:04:19"/>
    <x v="0"/>
    <s v="TI"/>
    <s v="SISTEMAS OPERATIVOS"/>
    <s v="21/02/2024 11:06:17"/>
    <s v="21/02/2024 23:50:00"/>
    <s v="CONSULTAS CONSOLA"/>
    <s v="OK"/>
    <d v="1899-12-30T00:00:00"/>
    <d v="1899-12-30T00:03:10"/>
    <d v="1899-12-30T00:03:10"/>
    <s v=""/>
    <x v="1"/>
  </r>
  <r>
    <s v="INC000002627560"/>
    <s v="HOSTING VIRTUAL"/>
    <x v="6"/>
    <s v="SISTEMA OPERATIVO MICROSOFT"/>
    <s v="JAVIER CUEVAS"/>
    <s v="tct_jacuev"/>
    <s v="4-Menor/Localizado"/>
    <s v="4-Baja"/>
    <s v="Baja"/>
    <s v="Requerimiento de Cliente"/>
    <s v="TELEFONICA GLOBAL TECHNOLOGY S.A.AGENCIA EN CHILE"/>
    <s v="RE: Av Offline Deep Security"/>
    <s v="21/02/2024 11:04:27"/>
    <s v="21/02/2024 11:05:03"/>
    <x v="0"/>
    <s v="TI"/>
    <s v="SISTEMAS OPERATIVOS"/>
    <s v="21/02/2024 11:05:47"/>
    <s v="21/02/2024 23:50:00"/>
    <s v="RE: Av Offline Deep Security"/>
    <s v="OK"/>
    <d v="1899-12-30T00:00:00"/>
    <d v="1899-12-30T00:01:20"/>
    <d v="1899-12-30T00:01:20"/>
    <s v=""/>
    <x v="1"/>
  </r>
  <r>
    <s v="INC000002627588"/>
    <s v="BACKUP ON DEMAND"/>
    <x v="17"/>
    <s v="GESTION PLATAFORMA CLIENTES"/>
    <s v="RODRIGO VÁSQUEZ MUÑOZ"/>
    <s v="lmolcont"/>
    <s v="4-Menor/Localizado"/>
    <s v="4-Baja"/>
    <s v="Baja"/>
    <s v="Requerimiento de Cliente"/>
    <s v="TELEFONICA EMPRESAS DE CHILE SA"/>
    <s v="Información sobre respaldo de servidores del servicio Portal de Fallas Masivas."/>
    <s v="21/02/2024 12:14:20"/>
    <s v="21/02/2024 12:17:53"/>
    <x v="0"/>
    <s v="CDP ANTIGUO 1"/>
    <s v="CDP ANTIGUO 2"/>
    <s v="22/02/2024 10:38:49"/>
    <s v="22/02/2024 23:50:00"/>
    <s v="Por temas de auditoria de la OB, se requiere contar con información de respaldo de los servidores indicados a continuación:_x000a__x000a_Front-end = 172.25.184.143_x000a_BD = 172.25.184.140_x000a__x000a_Quedo atento a sus comentarios._x000a__x000a_Slds.,_x000a__x000a_Luis Molina."/>
    <s v="FASE RESOLUCIÓN Y RECUPERACIÓN_x000a__x000a_Se efectúa contacto con cliente: N/A_x000a__x000a_Teléfono de contacto: N/A_x000a__x000a_Acciones realizadas: servidores  no estan en regimen de respaldo, se envia correo informando_x000a__x000a_Solución paliativa o definitiva: servidores  no estan en regime"/>
    <d v="1899-12-30T22:06:14"/>
    <d v="1899-12-30T22:24:29"/>
    <d v="1899-12-30T00:18:15"/>
    <s v=""/>
    <x v="1"/>
  </r>
  <r>
    <s v="INC000002627589"/>
    <s v="VPN IP - MPLS"/>
    <x v="6"/>
    <s v="GESTION HD"/>
    <s v="PAUL A SEPULVEDA ALVAREZ"/>
    <s v="frp_fpetro"/>
    <s v="3-Moderado/Limitado"/>
    <s v="3-Medio"/>
    <s v="Media"/>
    <s v="Requerimiento de Cliente"/>
    <s v="FUNDACION INSTITUTO PROFESIONAL DUOC UC"/>
    <s v="HD/RE: Exchange Server Health Report - 02/21/2024 12:00:02 DuocN7"/>
    <s v="21/02/2024 12:16:27"/>
    <s v="21/02/2024 12:18:43"/>
    <x v="0"/>
    <s v="CDP ANTIGUO 1"/>
    <s v="CDP ANTIGUO 2"/>
    <s v="21/02/2024 18:32:52"/>
    <s v="21/02/2024 23:50:00"/>
    <s v="PREVENTIVO: NO_x000a_CODIGO DE SERVICIO:_x000a_DIRECCION: _x000a_QUIEN REPORTA:  Javier Andres Cuevas Flores 56 9 9535 4350 _x000a_CONTACTO EN TERRENO:  Javier Andres Cuevas Flores 56 9 9535 4350 _x000a_PROBLEMA:_x000a_REQUERIMIENTO: Help Desk favor crear folio a Grupo Ms_x000a_EQUIPOS ENERGIZAD"/>
    <s v="sin problemas en cola. ultimo reporte llega sin inconvenientes"/>
    <d v="1899-12-30T00:03:13"/>
    <d v="1899-12-30T06:16:25"/>
    <d v="1899-12-30T06:13:12"/>
    <s v=""/>
    <x v="1"/>
  </r>
  <r>
    <s v="INC000002627622"/>
    <s v="HOSTING VIRTUAL"/>
    <x v="6"/>
    <s v="GESTION PLATAFORMA CLIENTES"/>
    <s v="PAUL A SEPULVEDA ALVAREZ"/>
    <s v="lmolcont"/>
    <s v="3-Moderado/Limitado"/>
    <s v="3-Medio"/>
    <s v="Media"/>
    <s v="Requerimiento de Cliente"/>
    <s v="TELEFONICA EMPRESAS DE CHILE SA"/>
    <s v="Actualización de parche de AV-Panda en servidores productivos TrueSight"/>
    <s v="26/02/2024 17:29:41"/>
    <s v="26/02/2024 17:35:37"/>
    <x v="0"/>
    <s v="PLATAFORMAS"/>
    <s v="TRUESIGHT"/>
    <s v="27/02/2024 10:41:09"/>
    <s v="27/02/2024 23:50:00"/>
    <s v="Según información de CSIRT, se requiere actualizar la versión del AV-Panda de los siguiente servidores productivos de TrueSight:_x000a__x000a_TRUE-PRD-TSPS01_x000a_TRUES-TSIM01_x000a_TRUES-PROD-EMAIL_REP_x000a_TRUES-PROD-CR01_x000a__x000a_Favor coordinar con Luis Molina la fecha/hora de la activ"/>
    <s v="según conversado los servidores mencionados ya se encuentran actualizados. Estos fueron parchados el día de ayer en la actividad realizada con Ricardo._x000a_CSIRT nos solicitaba las actualizaciones de febrero, te adjunto las evidencias de su instalación"/>
    <d v="1899-12-30T16:51:03"/>
    <d v="1899-12-30T17:11:28"/>
    <d v="1899-12-30T00:20:25"/>
    <s v=""/>
    <x v="1"/>
  </r>
  <r>
    <s v="INC000002627626"/>
    <s v="HOSTING VIRTUAL"/>
    <x v="6"/>
    <s v="GESTION PLATAFORMA CLIENTES"/>
    <s v="PAUL A SEPULVEDA ALVAREZ"/>
    <s v="lmolcont"/>
    <s v="3-Moderado/Limitado"/>
    <s v="3-Medio"/>
    <s v="Media"/>
    <s v="Requerimiento de Cliente"/>
    <s v="TELEFONICA EMPRESAS DE CHILE SA"/>
    <s v="(ASIGNAR A PAUL SEPULVEDA) Actualización de parche de SO en servidores productivos del app Alfresco"/>
    <s v="27/02/2024 12:04:51"/>
    <s v="27/02/2024 12:11:38"/>
    <x v="0"/>
    <s v="SOFTWARE"/>
    <s v="DATACENTER"/>
    <s v="29/02/2024 0:06:17"/>
    <s v="29/02/2024 23:50:00"/>
    <s v="Según información de CSIRT, se requiere actualizar parches de SO de los siguiente servidores productivos del app Alfresco:_x000a__x000a_ALFRESCO - 172.25.184.149_x000a_ALFRESCO-BD - 172.25.184.150_x000a_ALFRESCO-CONT - 172.25.184.152_x000a__x000a_Se requiere que la actividad se lleve a cab"/>
    <s v="actualizacion realizada con folio de cambio CRQ000000083476"/>
    <d v="1899-12-31T11:52:01"/>
    <d v="1899-12-31T12:01:26"/>
    <d v="1899-12-30T00:09:25"/>
    <s v=""/>
    <x v="1"/>
  </r>
  <r>
    <s v="INC000002627797"/>
    <s v="HOSTING VIRTUAL"/>
    <x v="6"/>
    <s v="SISTEMA OPERATIVO MICROSOFT"/>
    <s v="PAUL A SEPULVEDA ALVAREZ"/>
    <s v="tct_psepul"/>
    <s v="4-Menor/Localizado"/>
    <s v="4-Baja"/>
    <s v="Baja"/>
    <s v="Requerimiento de Cliente"/>
    <s v="TELEFONICA GLOBAL TECHNOLOGY S.A.AGENCIA EN CHILE"/>
    <s v="Creacion nuevo usuario deiby santoyo"/>
    <s v="21/02/2024 10:02:49"/>
    <s v="21/02/2024 10:03:58"/>
    <x v="0"/>
    <s v="TI"/>
    <s v="SISTEMAS OPERATIVOS"/>
    <s v="21/02/2024 18:30:09"/>
    <s v="21/02/2024 23:50:00"/>
    <s v="Buenas Tardes @PAUL ALEXANDER SEPULVEDA ALVAREZ,_x000a__x000a_Según lo conversado te hago llegar mi usuario zf701431 para la creación en cloudtic.cl, tic.cl APQ y Paine"/>
    <s v="usuario creado y enviado a usuario"/>
    <d v="1899-12-30T08:23:17"/>
    <d v="1899-12-30T08:27:20"/>
    <d v="1899-12-30T00:04:03"/>
    <s v=""/>
    <x v="1"/>
  </r>
  <r>
    <s v="INC000002627799"/>
    <s v="HOSTING VIRTUAL"/>
    <x v="6"/>
    <s v="SISTEMA OPERATIVO MICROSOFT"/>
    <s v="PAUL A SEPULVEDA ALVAREZ"/>
    <s v="tct_psepul"/>
    <s v="4-Menor/Localizado"/>
    <s v="4-Baja"/>
    <s v="Baja"/>
    <s v="Requerimiento de Cliente"/>
    <s v="TELEFONICA GLOBAL TECHNOLOGY S.A.AGENCIA EN CHILE"/>
    <s v="c4-pivote-apq usuarios nuevos RDP"/>
    <s v="21/02/2024 10:04:14"/>
    <s v="21/02/2024 10:05:13"/>
    <x v="0"/>
    <s v="TI"/>
    <s v="SISTEMAS OPERATIVOS"/>
    <s v="21/02/2024 18:30:41"/>
    <s v="21/02/2024 23:50:00"/>
    <s v="Agregar nuevos usuarios en pivote apq para conecion remota_x000a__x000a_172.20.198.194 c4-pivote-apq"/>
    <s v="se dan permisos a nuevos usuarios"/>
    <d v="1899-12-30T08:23:39"/>
    <d v="1899-12-30T08:26:27"/>
    <d v="1899-12-30T00:02:48"/>
    <s v=""/>
    <x v="1"/>
  </r>
  <r>
    <s v="INC000002627803"/>
    <s v="HOSTING VIRTUAL"/>
    <x v="6"/>
    <s v="SISTEMA OPERATIVO MICROSOFT"/>
    <s v="PAUL A SEPULVEDA ALVAREZ"/>
    <s v="tct_psepul"/>
    <s v="4-Menor/Localizado"/>
    <s v="4-Baja"/>
    <s v="Baja"/>
    <s v="Requerimiento de Cliente"/>
    <s v="TELEFONICA GLOBAL TECHNOLOGY S.A.AGENCIA EN CHILE"/>
    <s v="c4-pivote-pa regularizar nuevos usuarios RDP"/>
    <s v="21/02/2024 10:05:30"/>
    <s v="21/02/2024 10:06:40"/>
    <x v="0"/>
    <s v="TI"/>
    <s v="SISTEMAS OPERATIVOS"/>
    <s v="21/02/2024 18:31:06"/>
    <s v="21/02/2024 23:50:00"/>
    <s v="Regularizar nuevos usuarios de dominio tic.cl en pivote paine._x000a_RDP_x000a__x000a_172.20.200.70 c4-pivote-pa"/>
    <s v="se dan permisos a nuevos usuarios"/>
    <d v="1899-12-30T08:23:55"/>
    <d v="1899-12-30T08:25:36"/>
    <d v="1899-12-30T00:01:41"/>
    <s v=""/>
    <x v="1"/>
  </r>
  <r>
    <s v="INC000002627806"/>
    <s v="HOUSING"/>
    <x v="14"/>
    <s v="BELIEVE"/>
    <s v="FRANCISCO J FELIU ABARCA"/>
    <s v="frp_dvilca"/>
    <s v="3-Moderado/Limitado"/>
    <s v="3-Medio"/>
    <s v="Media"/>
    <s v="Requerimiento de Cliente"/>
    <s v="EMPRESA NACIONAL DE CERTIFICACIONES"/>
    <s v="GESTION DATACENTER/ ACCESOS /EMPRESA NACIONAL DE CERTIFICACIONES"/>
    <s v="21/02/2024 9:44:08"/>
    <s v="21/02/2024 9:46:00"/>
    <x v="0"/>
    <s v="TI"/>
    <s v="ALMACENAMIENTO y RESPALDO"/>
    <s v="21/02/2024 9:58:39"/>
    <s v="21/02/2024 23:50:00"/>
    <s v="EMPRESA:EMPRESA NACIONAL DE CERTIFICACIONES_x000a_CÓDIGO DE SERVICIO: _x000a_DIRECCIÓN:Calle San Martin #50, Santiago Centro, Santiago_x000a_NOMBRE DE QUIEN REPORTA:Juan Carlos Isla Rodriguez_x000a_TELÉFONO DE QUIEN REPORTA:945912923_x000a_NOMBRE DE CONTACTO EN TERRENO: _x000a_PROBLEMA:_x000a_r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15"/>
    <d v="1899-12-30T00:14:31"/>
    <d v="1899-12-30T00:08:16"/>
    <s v=""/>
    <x v="1"/>
  </r>
  <r>
    <s v="INC000002627823"/>
    <s v="HOUSING"/>
    <x v="11"/>
    <s v="APQ ACCESOS"/>
    <s v="JOSE G MARQUEZ MARCANO"/>
    <s v="tct_josmam"/>
    <s v="4-Menor/Localizado"/>
    <s v="4-Baja"/>
    <s v="Baja"/>
    <s v="Requerimiento de Cliente"/>
    <s v="TELEFONICA EMPRESAS DE CHILE SA"/>
    <s v="RONDA Y REVISION DE SALAS 8:30"/>
    <s v="21/02/2024 10:07:41"/>
    <s v="21/02/2024 10:08:20"/>
    <x v="0"/>
    <s v="CDP ANTIGUO 1"/>
    <s v="CDP ANTIGUO 2"/>
    <s v="21/02/2024 10:09:24"/>
    <s v="21/02/2024 23:50:00"/>
    <s v="RONDA Y REVISION DE SALAS 8:30"/>
    <s v="RONDAS REALIZADAS"/>
    <d v="1899-12-30T00:00:48"/>
    <d v="1899-12-30T00:01:43"/>
    <d v="1899-12-30T00:00:55"/>
    <s v=""/>
    <x v="1"/>
  </r>
  <r>
    <s v="INC000002627850"/>
    <s v="HOUSING"/>
    <x v="14"/>
    <s v="BELIEVE"/>
    <s v="FRANCISCO J FELIU ABARCA"/>
    <s v="frp_dvilca"/>
    <s v="3-Moderado/Limitado"/>
    <s v="3-Medio"/>
    <s v="Media"/>
    <s v="Requerimiento de Cliente"/>
    <s v="CELULOSA ARAUCO Y CONSTITUCION S A"/>
    <s v="GESTION DATACENTER/ ACCESOS /CELULOSA ARAUCO Y CONSTITUCION S A"/>
    <s v="21/02/2024 10:35:00"/>
    <s v="21/02/2024 10:37:08"/>
    <x v="0"/>
    <s v="CDP ANTIGUO 1"/>
    <s v="CDP ANTIGUO 2"/>
    <s v="21/02/2024 10:58:25"/>
    <s v="21/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empla"/>
    <s v="Fase de resolución y recuperación: INFORMACION_x000a_Se efectúa contacto con cliente: N/A_x000a_Teléfono de contacto: N/A_x000a_Acciones realizadas: TICKET DUPLICADO_x000a_Solución paliativa o definitiva: N/A_x000a_Acciones de Mejora, Recomendaciones: N/A_x000a_Causa Raíz: (si aplica) N/A"/>
    <d v="1899-12-30T00:14:34"/>
    <d v="1899-12-30T00:23:25"/>
    <d v="1899-12-30T00:08:51"/>
    <s v=""/>
    <x v="1"/>
  </r>
  <r>
    <s v="INC000002627928"/>
    <s v="HOUSING"/>
    <x v="8"/>
    <s v="BELIEVE"/>
    <s v="FERNEY D GARZON PEÑA"/>
    <s v="frp_xgambo"/>
    <s v="3-Moderado/Limitado"/>
    <s v="3-Medio"/>
    <s v="Media"/>
    <s v="Requerimiento de Cliente"/>
    <s v="CENTRO DE COMPENSACION AUTOMATIZADO S A"/>
    <s v="GESTION DATACENTER/ ACCESOS / CENTRO DE COMPENSACION AUTOMATIZADO S A"/>
    <s v="21/02/2024 10:29:22"/>
    <s v="21/02/2024 10:30:46"/>
    <x v="0"/>
    <s v="COMUNICACIONES"/>
    <s v="VPN IP - MPLS"/>
    <s v="21/02/2024 17:35:07"/>
    <s v="21/02/2024 23:50:00"/>
    <s v="EMPRESA: CENTRO DE COMPENSACION AUTOMATIZADO S A_x000a_CÓDIGO DE SERVICIO: _x000a_DIRECCIÓN:AV. Presidente Prieto #226, Paine, Santiago_x000a_NOMBRE DE QUIEN REPORTA:José Cartes M_x000a_TELÉFONO DE QUIEN REPORTA:  939363411_x000a_NOMBRE DE CONTACTO EN TERRENO: _x000a_REQUERIMIENTO : Ingres"/>
    <m/>
    <d v="1899-12-30T06:48:50"/>
    <d v="1899-12-30T07:05:45"/>
    <d v="1899-12-30T00:16:55"/>
    <s v=""/>
    <x v="1"/>
  </r>
  <r>
    <s v="INC000002627941"/>
    <s v="HOSTING VIRTUAL"/>
    <x v="6"/>
    <s v="SISTEMA OPERATIVO MICROSOFT"/>
    <s v="PAUL A SEPULVEDA ALVAREZ"/>
    <s v="tct_psepul"/>
    <s v="4-Menor/Localizado"/>
    <s v="4-Baja"/>
    <s v="Baja"/>
    <s v="Requerimiento de Cliente"/>
    <s v="TELEFONICA GLOBAL TECHNOLOGY S.A.AGENCIA EN CHILE"/>
    <s v="Cambio claves adm server respaldo"/>
    <s v="21/02/2024 10:31:19"/>
    <s v="21/02/2024 10:33:06"/>
    <x v="0"/>
    <s v="TI"/>
    <s v="SISTEMAS OPERATIVOS"/>
    <s v="21/02/2024 18:31:43"/>
    <s v="21/02/2024 23:50:00"/>
    <s v="Cambio claves adm server respaldo_x000a_172.20.71.34_x0009_#¡VALOR!_x0009_MORRISON_x000a_172.20.71.5_x0009_#¡VALOR!_x0009_PAUL_x000a_172.31.250.100_x0009_1_x0009_WIN-NCB2EJ7LJ6J (Pivote_ITBroker)"/>
    <s v="Se realiza cambio de claves en servidores en cuentas de administracion"/>
    <d v="1899-12-30T07:58:00"/>
    <d v="1899-12-30T08:00:24"/>
    <d v="1899-12-30T00:02:24"/>
    <s v=""/>
    <x v="1"/>
  </r>
  <r>
    <s v="INC000002627949"/>
    <s v="HOSTING VIRTUAL"/>
    <x v="6"/>
    <s v="BASE DE DATOS"/>
    <s v="ALEJANDRO ACEVEDO VALENZUELA"/>
    <s v="tct_rmelar"/>
    <s v="4-Menor/Localizado"/>
    <s v="4-Baja"/>
    <s v="Baja"/>
    <s v="Requerimiento de Cliente"/>
    <s v="TELEFONICA GLOBAL TECHNOLOGY S.A.AGENCIA EN CHILE"/>
    <s v="Acceso ronald.melaraserrano@telefonica.com"/>
    <s v="21/02/2024 10:45:39"/>
    <s v="21/02/2024 10:47:22"/>
    <x v="0"/>
    <s v="TI"/>
    <s v="SISTEMAS OPERATIVOS"/>
    <s v="21/02/2024 11:26:44"/>
    <s v="21/02/2024 23:50:00"/>
    <s v="Acceso  como admin a Server Tools IP 172.31.235.100 para mi usuario ronald.melaraserrano@telefonica.com. Actualmente no me permite conectarme."/>
    <s v="Acceso a servidor ST_ext08B habilitado recordar que ingreso es con cuente @cloudco.cl"/>
    <d v="1899-12-30T00:00:00"/>
    <d v="1899-12-30T00:41:05"/>
    <d v="1899-12-30T00:41:05"/>
    <s v=""/>
    <x v="1"/>
  </r>
  <r>
    <s v="INC000002628033"/>
    <s v="VPN IP - MPLS"/>
    <x v="7"/>
    <s v="GESTION HD"/>
    <s v="SEBASTIAN I ACUÑA GUZMAN"/>
    <s v="frp_pcamay"/>
    <s v="3-Moderado/Limitado"/>
    <s v="3-Medio"/>
    <s v="Media"/>
    <s v="Requerimiento de Cliente"/>
    <s v="AGRICOLA ARIZTIA LIMITADA"/>
    <s v="HD/MODIFICAR ZONA DNS VENTAS-ARIZTIA.CL"/>
    <s v="21/02/2024 11:50:06"/>
    <s v="21/02/2024 11:51:13"/>
    <x v="0"/>
    <s v="TI"/>
    <s v="SISTEMAS OPERATIVOS"/>
    <s v="21/02/2024 12:34:06"/>
    <s v="21/02/2024 23:50:00"/>
    <s v="PREVENTIVO: NO_x000a_CODIGO DE SERVICIO:_x000a_DIRECCION:_x000a_QUIEN REPORTA:Tel: +56 2 2637 8108  Cel: +56 9 7499 2449 Osvaldo Mardones_x000a_CONTACTO EN TERRENO:_x000a_PROBLEMA:_x000a_REQUERIMIENTO:agregar el siguiente registro a Zona Dns ventas-ariztia.cl  . Desde ya gracias._x000a_ventas-ar"/>
    <s v="se realiza requerimiento. Los cambios se ven reflejados desde los dns autoritativos e internet."/>
    <d v="1899-12-30T00:00:00"/>
    <d v="1899-12-30T00:44:00"/>
    <d v="1899-12-30T00:44:00"/>
    <s v=""/>
    <x v="1"/>
  </r>
  <r>
    <s v="INC000002628064"/>
    <s v="SAP"/>
    <x v="9"/>
    <s v="GESTION HD"/>
    <s v="FREDDY O CORTES DIAZ"/>
    <s v="frp_pcamay"/>
    <s v="3-Moderado/Limitado"/>
    <s v="3-Medio"/>
    <s v="Media"/>
    <s v="Requerimiento de Cliente"/>
    <s v="INDUSTRIAS CHILENAS DE ALAMBRE INCHALAM S.A."/>
    <s v="HD/RV: JOB ERRONEOS SAP ECC PRD"/>
    <s v="21/02/2024 12:50:03"/>
    <s v="21/02/2024 12:53:07"/>
    <x v="0"/>
    <s v="TI"/>
    <s v="APLICATIVOS"/>
    <s v="21/02/2024 16:39:37"/>
    <s v="21/02/2024 23:50:00"/>
    <s v="PREVENTIVO: NO_x000a_CODIGO DE SERVICIO:_x000a_DIRECCION:_x000a_QUIEN REPORTA:+56 9 6605 6481  Freddy Cortés Díaz_x000a_CONTACTO EN TERRENO:_x000a_PROBLEMA:_x000a_REQUERIMIENTO:Favor generar ticket en base a requerimiento de cliente INCHALAM según correo de más abajo_x000a_Dejar en bandeja CLOUD"/>
    <s v="Se procede a detener los jobs solicitados. Se informa a cliente vía mail"/>
    <d v="1899-12-30T00:00:00"/>
    <d v="1899-12-30T03:49:34"/>
    <d v="1899-12-30T03:49:34"/>
    <s v=""/>
    <x v="1"/>
  </r>
  <r>
    <s v="INC000002628088"/>
    <s v="VPN IP - MPLS"/>
    <x v="9"/>
    <s v="GESTION HD"/>
    <s v="NICOLAS A SAAVEDRA EGUILUZ"/>
    <s v="frp_pcamay"/>
    <s v="3-Moderado/Limitado"/>
    <s v="3-Medio"/>
    <s v="Media"/>
    <s v="Requerimiento de Cliente"/>
    <s v="NUTRISCO CHILE SA"/>
    <s v="HD/RV: Transporte OT - ROL // OEDK925572 // 21 Febrero // Inmediatamente"/>
    <s v="21/02/2024 14:23:12"/>
    <s v="21/02/2024 14:24:17"/>
    <x v="0"/>
    <s v="CDP ANTIGUO 1"/>
    <s v="CDP ANTIGUO 2"/>
    <s v="21/02/2024 16:53:22"/>
    <s v="21/02/2024 23:50:00"/>
    <s v="PREVENTIVO: NO_x000a_CODIGO DE SERVICIO:_x000a_DIRECCION:_x000a_QUIEN REPORTA:+56 9 6187 5469 Nicolás Saavedra Eguiluz_x000a_CONTACTO EN TERRENO:_x000a_PROBLEMA:_x000a_REQUERIMIENTO:Favor generar ticket en base a requerimiento de cliente NUTRISCO_x000a_Dejar en bandeja CLOUD SAP HANA y asignar a"/>
    <s v="La orden OEDK925572 se importó exitosamente en PRD"/>
    <d v="1899-12-30T00:00:00"/>
    <d v="1899-12-30T02:30:10"/>
    <d v="1899-12-30T02:30:10"/>
    <s v=""/>
    <x v="1"/>
  </r>
  <r>
    <s v="INC000002628100"/>
    <s v="VPN IP - MPLS"/>
    <x v="7"/>
    <s v="GESTION HD"/>
    <s v="GUSTAVO AVILA VERA"/>
    <s v="frp_pcamay"/>
    <s v="3-Moderado/Limitado"/>
    <s v="3-Medio"/>
    <s v="Media"/>
    <s v="Requerimiento de Cliente"/>
    <s v="TELEFONICA GLOBAL TECHNOLOGY S.A.AGENCIA EN CHILE"/>
    <s v="HD/RE: URGENTE_CARGA FOLIOS TIPO DOC 33 EN PRODUCTIVO"/>
    <s v="21/02/2024 15:02:34"/>
    <s v="21/02/2024 15:03:26"/>
    <x v="0"/>
    <s v="CDP ANTIGUO 1"/>
    <s v="CDP ANTIGUO 2"/>
    <s v="21/02/2024 15:59:50"/>
    <s v="21/02/2024 23:50:00"/>
    <s v="PREVENTIVO: NO_x000a_CODIGO DE SERVICIO:_x000a_DIRECCION:_x000a_QUIEN REPORTA:+56 9 9243 5706  Geraldy Chámara Lázaro_x000a_CONTACTO EN TERRENO:_x000a_PROBLEMA:_x000a_REQUERIMIENTO:Por favor subir archivo adjunto a la bandeja_x000a__x000a_ _x000a__x000a_TELEFONICA GLOBAL TECNOLOGY S.A. AGENCIA EN CHILE &gt;&gt; CLOUD &gt;"/>
    <s v="Se carga el archivo en el directorio indicado"/>
    <d v="1899-12-30T00:00:00"/>
    <d v="1899-12-30T00:57:16"/>
    <d v="1899-12-30T00:57:16"/>
    <s v=""/>
    <x v="1"/>
  </r>
  <r>
    <s v="INC000002628164"/>
    <s v="VPN IP - MPLS"/>
    <x v="12"/>
    <s v="ADMINISTRADORES RESIDENTES"/>
    <s v="DENISE CRUZAT ETCHEBERRY"/>
    <s v="frp_kefern"/>
    <s v="3-Moderado/Limitado"/>
    <s v="3-Medio"/>
    <s v="Media"/>
    <s v="Requerimiento de Cliente"/>
    <s v="CEPECH S.A."/>
    <s v="HD | Requerimiento Baja de servicios servidor Guayacan - CPECH"/>
    <s v="21/02/2024 12:14:04"/>
    <s v="21/02/2024 12:16:41"/>
    <x v="1"/>
    <s v="CDP ANTIGUO 1"/>
    <s v="CDP ANTIGUO 2"/>
    <s v="21/02/2024 12:45:41"/>
    <s v="21/02/2024 12:45:41"/>
    <s v="PREVENTIVO: NO_x000a_CODIGO DE SERVICIO:_x000a_DIRECCION:_x000a_QUIEN REPORTA:Cristian Bustos Rivas_x000a_CONTACTO EN TERRENO:_x000a_PROBLEMA:_x000a_REQUERIMIENTO:Estimados, junto con saludar les solicito por favor la baja de los Servicios asociados al servidor Guayacan – CPECH, los servic"/>
    <s v="ticket incorrecto para gestionar baja de servidor"/>
    <d v="1899-12-30T00:00:00"/>
    <d v="1899-12-30T00:31:37"/>
    <d v="1899-12-30T00:31:37"/>
    <s v=""/>
    <x v="1"/>
  </r>
  <r>
    <s v="INC000002628181"/>
    <s v="HOUSING"/>
    <x v="14"/>
    <s v="BELIEVE"/>
    <s v="FRANCISCO J FELIU ABARCA"/>
    <s v="frp_xgambo"/>
    <s v="3-Moderado/Limitado"/>
    <s v="3-Medio"/>
    <s v="Media"/>
    <s v="Requerimiento de Cliente"/>
    <s v="TELEFONICA GLOBAL TECHNOLOGY S.A.AGENCIA EN CHILE"/>
    <s v="GESTION DATACENTER/ ACCESOS / TELEFONICA GLOBAL TECHNOLOGY S.A.AGENCIA EN CHILE"/>
    <s v="21/02/2024 12:30:29"/>
    <s v="21/02/2024 12:32:04"/>
    <x v="0"/>
    <s v="CDP ANTIGUO 1"/>
    <s v="CDP ANTIGUO 2"/>
    <s v="21/02/2024 12:57:56"/>
    <s v="21/02/2024 23:50:00"/>
    <s v="EMPRESA: TELEFONICA GLOBAL TECHNOLOGY S.A.AGENCIA EN CHILE_x000a_CÓDIGO DE SERVICIO: _x000a_DIRECCIÓN:Calle San Martin #50, Santiago Centro, Santiago_x000a_NOMBRE DE QUIEN REPORTA:Luis Villasmil Castillo_x000a_TELÉFONO DE QUIEN REPORTA:  56993970486_x000a_NOMBRE DE CONTACTO EN TERREN"/>
    <s v="Fase de resolución y recuperación: INFORMACION_x000a_Se efectúa contacto con cliente: N/A_x000a_Teléfono de contacto: N/A_x000a_Acciones realizadas: ACCESO RECHAZADO / CRQ NO APROBADO_x000a_Solución paliativa o definitiva: N/A_x000a_Acciones de Mejora, Recomendaciones: N/A_x000a_Causa Raíz"/>
    <d v="1899-12-30T00:19:15"/>
    <d v="1899-12-30T00:27:27"/>
    <d v="1899-12-30T00:08:12"/>
    <s v=""/>
    <x v="1"/>
  </r>
  <r>
    <s v="INC000002628241"/>
    <s v="HOUSING"/>
    <x v="14"/>
    <s v="BELIEVE"/>
    <s v="FRANCISCO J FELIU ABARCA"/>
    <s v="frp_dvilca"/>
    <s v="3-Moderado/Limitado"/>
    <s v="3-Medio"/>
    <s v="Media"/>
    <s v="Requerimiento de Cliente"/>
    <s v="CELMEDIA S A"/>
    <s v="GESTION DATACENTER/ ACCESOS /CELMEDIA S A"/>
    <s v="21/02/2024 13:40:39"/>
    <s v="21/02/2024 13:45:08"/>
    <x v="0"/>
    <s v="HARDWARE"/>
    <s v="DATACENTER"/>
    <s v="21/02/2024 13:54:41"/>
    <s v="21/02/2024 23:50:00"/>
    <s v="EMPRESA:CELMEDIA S A_x000a_CÓDIGO DE SERVICIO: _x000a_DIRECCIÓN:Calle San Martin #50, Santiago Centro, Santiago_x000a_NOMBRE DE QUIEN REPORTA:Felipe Acevedo_x000a_TELÉFONO DE QUIEN REPORTA:966520119_x000a_NOMBRE DE CONTACTO EN TERRENO: _x000a_PROBLEMA:_x000a_Inspección RACK D40, Sala 4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29"/>
    <d v="1899-12-30T00:14:02"/>
    <d v="1899-12-30T00:08:33"/>
    <s v=""/>
    <x v="1"/>
  </r>
  <r>
    <s v="INC000002628320"/>
    <s v="SAP"/>
    <x v="9"/>
    <s v="GESTION HD"/>
    <s v="FREDDY O CORTES DIAZ"/>
    <s v="frp_fpetro"/>
    <s v="3-Moderado/Limitado"/>
    <s v="3-Medio"/>
    <s v="Media"/>
    <s v="Requerimiento de Cliente"/>
    <s v="INDUSTRIAS CHILENAS DE ALAMBRE INCHALAM S.A."/>
    <s v="HD/_x000a_RV: Ticket #19018 - Embalaje facilitado a proveedor"/>
    <s v="21/02/2024 12:45:57"/>
    <s v="21/02/2024 12:54:29"/>
    <x v="0"/>
    <s v="TI"/>
    <s v="APLICATIVOS"/>
    <s v="21/02/2024 16:37:58"/>
    <s v="21/02/2024 23:50:00"/>
    <s v="PREVENTIVO: NO_x000a_CODIGO DE SERVICIO:_x000a_DIRECCION: _x000a_QUIEN REPORTA: Freddy Cortés Díaz +56 9 6605 6481_x000a_CONTACTO EN TERRENO: Freddy Cortés Díaz +56 9 6605 6481_x000a__x000a_REQUERIMIENTO:_x000a__x000a__x000a_Favor llevar a PRD orden indicada em archivo adjunto._x000a_Quedo atenta_x000a_Johanna García R"/>
    <s v="Se ejecuta con éxito el transporte solicitado. Se informa a cliente vía mail"/>
    <d v="1899-12-30T00:00:00"/>
    <d v="1899-12-30T03:52:01"/>
    <d v="1899-12-30T03:52:01"/>
    <s v=""/>
    <x v="1"/>
  </r>
  <r>
    <s v="INC000002628352"/>
    <s v="VPN IP - MPLS"/>
    <x v="9"/>
    <s v="GESTION HD"/>
    <s v="NICOLAS A SAAVEDRA EGUILUZ"/>
    <s v="frp_fpetro"/>
    <s v="3-Moderado/Limitado"/>
    <s v="3-Medio"/>
    <s v="Media"/>
    <s v="Requerimiento de Cliente"/>
    <s v="NUTRISCO CHILE SA"/>
    <s v="HD/_x000a_RV: NUTRISCO: Presentación Informe Mensual"/>
    <s v="21/02/2024 14:12:41"/>
    <s v="21/02/2024 14:14:54"/>
    <x v="0"/>
    <s v="CDP ANTIGUO 1"/>
    <s v="CDP ANTIGUO 2"/>
    <s v="21/02/2024 16:54:08"/>
    <s v="21/02/2024 23:50:00"/>
    <s v="PREVENTIVO: NO_x000a_CODIGO DE SERVICIO:_x000a_DIRECCION:_x000a_QUIEN REPORTA: Nicolás Saavedra Eguiluz  56 9 6187 5469_x000a_CONTACTO EN TERRENO: Nicolás Saavedra Eguiluz  56 9 6187 5469_x000a__x000a_REQUERIMIENTO:_x000a__x000a_Hola Jorge,_x000a__x000a_Según lo conversado, adjunto presentación e informe mensual"/>
    <s v="Según lo conversado, adjunto presentación e informe mensual correspondiente al mes de enero 2024"/>
    <d v="1899-12-30T00:00:00"/>
    <d v="1899-12-30T02:41:27"/>
    <d v="1899-12-30T02:41:27"/>
    <s v=""/>
    <x v="1"/>
  </r>
  <r>
    <s v="INC000002628366"/>
    <s v="SAP"/>
    <x v="9"/>
    <s v="GESTION HD"/>
    <s v="FREDDY O CORTES DIAZ"/>
    <s v="frp_fpetro"/>
    <s v="3-Moderado/Limitado"/>
    <s v="3-Medio"/>
    <s v="Media"/>
    <s v="Requerimiento de Cliente"/>
    <s v="INDUSTRIAS CHILENAS DE ALAMBRE INCHALAM S.A."/>
    <s v="HD/RV: Agregar a un rol las tx asociadas a la exclusión de materiales por clienteFavio P."/>
    <s v="21/02/2024 15:34:05"/>
    <s v="21/02/2024 15:35:32"/>
    <x v="0"/>
    <s v="TI"/>
    <s v="APLICATIVOS"/>
    <s v="21/02/2024 16:42:51"/>
    <s v="21/02/2024 23:50:00"/>
    <s v="PREVENTIVO: NO_x000a_CODIGO DE SERVICIO:_x000a_DIRECCION:_x000a_QUIEN REPORTA:_x000a_CONTACTO EN TERRENO:_x000a_PROBLEMA:_x000a_REQUERIMIENTO:_x000a__x000a_Hola Johanna,_x000a__x000a_La OT que contienen el nuevo rol de autorizaciones ZERP_SD_ADMLISEXCMAT (SD - Administrador Listas Exclusión de Materiales) es:_x000a__x000a_DE"/>
    <s v="Se ejecuta con éxito el transporte solicitado. Se informa a cliente vía mail"/>
    <d v="1899-12-30T00:00:00"/>
    <d v="1899-12-30T01:08:46"/>
    <d v="1899-12-30T01:08:46"/>
    <s v=""/>
    <x v="1"/>
  </r>
  <r>
    <s v="INC000002628383"/>
    <s v="HOUSING"/>
    <x v="11"/>
    <s v="APQ ACCESOS"/>
    <s v="ESTEBAN O BUSTOS CORNEJO"/>
    <s v="tct_ebusto"/>
    <s v="4-Menor/Localizado"/>
    <s v="4-Baja"/>
    <s v="Baja"/>
    <s v="Requerimiento de Cliente"/>
    <s v="TELEFONICA EMPRESAS DE CHILE SA"/>
    <s v="SUPERVISION PROYECTO HUAWEI"/>
    <s v="21/02/2024 16:13:14"/>
    <s v="21/02/2024 16:15:44"/>
    <x v="0"/>
    <s v="CDP ANTIGUO 1"/>
    <s v="CDP ANTIGUO 2"/>
    <s v="21/02/2024 18:10:39"/>
    <s v="21/02/2024 23:50:00"/>
    <s v="SUPERVISION PROYECTO HUAWEI"/>
    <s v="SUPERVISION CRQ/OK"/>
    <d v="1899-12-30T01:54:55"/>
    <d v="1899-12-30T01:57:25"/>
    <d v="1899-12-30T00:02:30"/>
    <s v=""/>
    <x v="1"/>
  </r>
  <r>
    <s v="INC000002628396"/>
    <s v="HOSTING VIRTUAL"/>
    <x v="6"/>
    <s v="SISTEMA OPERATIVO MICROSOFT"/>
    <s v="JAVIER CUEVAS"/>
    <s v="tct_jacuev"/>
    <s v="4-Menor/Localizado"/>
    <s v="4-Baja"/>
    <s v="Baja"/>
    <s v="Requerimiento de Cliente"/>
    <s v="TELEFONICA GLOBAL TECHNOLOGY S.A.AGENCIA EN CHILE"/>
    <s v="ELIMINACION EXCHANGE DEPRECADOS"/>
    <s v="21/02/2024 16:50:32"/>
    <s v="21/02/2024 16:52:23"/>
    <x v="0"/>
    <s v="TI"/>
    <s v="SISTEMAS OPERATIVOS"/>
    <s v="21/02/2024 16:52:23"/>
    <s v="21/02/2024 23:50:00"/>
    <s v="REU COORDINACION"/>
    <s v="OK"/>
    <d v="1899-12-30T00:00:00"/>
    <d v="1899-12-30T00:01:51"/>
    <d v="1899-12-30T00:01:51"/>
    <s v=""/>
    <x v="1"/>
  </r>
  <r>
    <s v="INC000002628423"/>
    <s v="HOUSING"/>
    <x v="11"/>
    <s v="APQ ACCESOS"/>
    <s v="JOSE G MARQUEZ MARCANO"/>
    <s v="tct_josmam"/>
    <s v="4-Menor/Localizado"/>
    <s v="4-Baja"/>
    <s v="Baja"/>
    <s v="Requerimiento de Cliente"/>
    <s v="TELEFONICA EMPRESAS DE CHILE SA"/>
    <s v="TOMA DE ALARMAS DE CLIENTES"/>
    <s v="21/02/2024 12:54:07"/>
    <s v="21/02/2024 12:55:29"/>
    <x v="0"/>
    <s v="CDP ANTIGUO 1"/>
    <s v="CDP ANTIGUO 2"/>
    <s v="21/02/2024 12:57:00"/>
    <s v="21/02/2024 23:50:00"/>
    <s v="TOMA DE ALARMAS DE CLIENTES"/>
    <s v="TOMA DE ALARMAS REALIZADAS"/>
    <d v="1899-12-30T00:01:16"/>
    <d v="1899-12-30T00:02:53"/>
    <d v="1899-12-30T00:01:37"/>
    <s v=""/>
    <x v="1"/>
  </r>
  <r>
    <s v="INC000002628439"/>
    <s v="HOUSING"/>
    <x v="11"/>
    <s v="APQ ACCESOS"/>
    <s v="JOSE G MARQUEZ MARCANO"/>
    <s v="tct_josmam"/>
    <s v="4-Menor/Localizado"/>
    <s v="4-Baja"/>
    <s v="Baja"/>
    <s v="Requerimiento de Cliente"/>
    <s v="TELEFONICA EMPRESAS DE CHILE SA"/>
    <s v="RONDA Y REVISION DE SALAS 12:30"/>
    <s v="21/02/2024 13:06:05"/>
    <s v="21/02/2024 13:07:47"/>
    <x v="0"/>
    <s v="CDP ANTIGUO 1"/>
    <s v="CDP ANTIGUO 2"/>
    <s v="21/02/2024 13:09:00"/>
    <s v="21/02/2024 23:50:00"/>
    <s v="RONDA Y REVISION DE SALAS 12:30"/>
    <s v="RONDAS REALIZADAS"/>
    <d v="1899-12-30T00:00:54"/>
    <d v="1899-12-30T00:02:55"/>
    <d v="1899-12-30T00:02:01"/>
    <s v=""/>
    <x v="1"/>
  </r>
  <r>
    <s v="INC000002628671"/>
    <s v="CORREO"/>
    <x v="19"/>
    <s v="GOOGLE WORKSPACE"/>
    <s v="JAVIERA A UMAÑA YEVENES"/>
    <s v="tct_jumana"/>
    <s v="4-Menor/Localizado"/>
    <s v="4-Baja"/>
    <s v="Baja"/>
    <s v="Requerimiento de Cliente"/>
    <s v="TELEFONICA GLOBAL TECHNOLOGY S.A.AGENCIA EN CHILE"/>
    <s v="Solicitud de Paso a Producción CHI-003685378-1/C-19872300191"/>
    <s v="21/02/2024 17:44:41"/>
    <s v="21/02/2024 17:44:43"/>
    <x v="0"/>
    <s v="TI"/>
    <s v="APLICATIVOS"/>
    <s v="21/02/2024 17:46:27"/>
    <s v="21/02/2024 23:50:00"/>
    <s v="@JAVIERA ANGELICA UMAÑA YEVENES favor tu apoyo para revisar este proyecto referente a google workspace y darnos el feedback si es acepto en continuidad operacional."/>
    <m/>
    <d v="1899-12-30T00:00:00"/>
    <d v="1899-12-30T00:01:46"/>
    <d v="1899-12-30T00:01:46"/>
    <s v=""/>
    <x v="1"/>
  </r>
  <r>
    <s v="INC000002628703"/>
    <s v="VPN IP - MPLS"/>
    <x v="17"/>
    <s v="GESTION HD"/>
    <s v="RODRIGO VÁSQUEZ MUÑOZ"/>
    <s v="frp_pcamay"/>
    <s v="3-Moderado/Limitado"/>
    <s v="3-Medio"/>
    <s v="Media"/>
    <s v="Requerimiento de Cliente"/>
    <s v="ACMA S.A."/>
    <s v="HD/ACMA - Ejecutar respaldo FULL servidor ACP"/>
    <s v="21/02/2024 20:07:41"/>
    <s v="21/02/2024 20:11:50"/>
    <x v="0"/>
    <s v="CDP ANTIGUO 1"/>
    <s v="CDP ANTIGUO 2"/>
    <s v="24/02/2024 8:34:22"/>
    <s v="24/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Acciones de"/>
    <d v="1900-01-01T01:27:18"/>
    <d v="1900-01-01T12:26:41"/>
    <d v="1899-12-30T10:59:23"/>
    <s v=""/>
    <x v="1"/>
  </r>
  <r>
    <s v="INC000002628938"/>
    <s v="TICKET-INTELIGENTE"/>
    <x v="4"/>
    <s v="GESTION TI"/>
    <s v="MICHAEL H GONZALEZ OLIVARES"/>
    <s v="USR_TSIGHT"/>
    <s v="1-Extenso/Generalizado"/>
    <s v="4-Baja"/>
    <s v="Baja"/>
    <s v="Incidente de Cliente"/>
    <s v="CAMARA DE COMERCIO DE SANTIAGO A G"/>
    <s v="cacost01 - contbatbic TICKET AUTOMATICO"/>
    <s v="21/02/2024 17:09:04"/>
    <s v="21/02/2024 17:09:04"/>
    <x v="0"/>
    <s v="TRUESIGHT"/>
    <s v="TRUESIGHT"/>
    <s v="21/02/2024 18:33:4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trabajo remoto, sin intervención._x000a_Se efectúa contacto con cliente:  Se envía correo a cliente para revisión._x000a_Teléfono de contacto: N/A_x000a_Acciones realizadas: Ingreso ssh a servidor afectado, problema de espacio en filesystem /u01 debe ser resuelto por clie"/>
    <d v="1899-12-30T00:22:21"/>
    <d v="1899-12-30T01:24:40"/>
    <d v="1899-12-30T01:02:19"/>
    <s v="Cumplido"/>
    <x v="0"/>
  </r>
  <r>
    <s v="INC000002628949"/>
    <s v="VPN IP - MPLS"/>
    <x v="5"/>
    <s v="GESTION HD"/>
    <s v="LUIS A VILLASMIL CASTILLO"/>
    <s v="frp_pcamay"/>
    <s v="3-Moderado/Limitado"/>
    <s v="3-Medio"/>
    <s v="Media"/>
    <s v="Requerimiento de Cliente"/>
    <s v="TELEFONICA GLOBAL TECHNOLOGY S.A.AGENCIA EN CHILE"/>
    <s v="HD/RE: C-19872400085 // RV: CLOUD  //  CC-CHI-0000136324  //"/>
    <s v="21/02/2024 17:15:29"/>
    <s v="21/02/2024 17:18:24"/>
    <x v="0"/>
    <s v="CDP ANTIGUO 1"/>
    <s v="CDP ANTIGUO 2"/>
    <s v="22/02/2024 12:51:12"/>
    <s v="22/02/2024 23:50:00"/>
    <s v="PREVENTIVO: NO_x000a_CODIGO DE SERVICIO:_x000a_DIRECCION:_x000a_QUIEN REPORTA:+56 9 9343 3824 Willians José Arenas Zarraga _x000a_CONTACTO EN TERRENO:_x000a_PROBLEMA:_x000a_REQUERIMIENTO:@Help Desk favor su apoyo asignando un especialista de comunicaciones de acuerdo lo indicado por @ONIAS"/>
    <m/>
    <d v="1899-12-30T18:51:38"/>
    <d v="1899-12-30T19:35:43"/>
    <d v="1899-12-30T00:44:05"/>
    <s v=""/>
    <x v="1"/>
  </r>
  <r>
    <s v="INC000002628971"/>
    <s v="VPN IP - MPLS"/>
    <x v="3"/>
    <s v="GESTION HD"/>
    <s v="PABLO N OLIVA ALARCON"/>
    <s v="frp_pcamay"/>
    <s v="3-Moderado/Limitado"/>
    <s v="3-Medio"/>
    <s v="Media"/>
    <s v="Requerimiento de Cliente"/>
    <s v="EMPRESA NACIONAL DE CERTIFICACIONES"/>
    <s v="HD/Aumento RAM VM"/>
    <s v="21/02/2024 17:38:02"/>
    <s v="21/02/2024 17:38:56"/>
    <x v="0"/>
    <s v="CDP ANTIGUO 1"/>
    <s v="CDP ANTIGUO 2"/>
    <s v="22/02/2024 0:10:04"/>
    <s v="22/02/2024 23:50:00"/>
    <s v="PREVENTIVO: NO_x000a_CODIGO DE SERVICIO:_x000a_DIRECCION:_x000a_QUIEN REPORTA:(+56 9) 62975459 Manuel Benítez Román_x000a_CONTACTO EN TERRENO:_x000a_PROBLEMA:_x000a_REQUERIMIENTO: favor tu ayuda urgente para gestionar el aumento de ram a 80GB del siguiente servidor_x000a_VM: s4d34ecertdb3_x000a_IP: 19"/>
    <s v="FASE RESOLUCIÓN Y RECUPERACIÓN_x000a__x000a_Se efectúa contacto con cliente: Manuel Benitez_x000a__x000a_Teléfono de contacto:NA_x000a__x000a_Acciones realizadas: Aumento de ram a 80Gb y habiltiacion de cambio en caliente_x000a__x000a_Solución paliativa o definitiva: Definitiva_x000a__x000a_Acciones de Mejora, Re"/>
    <d v="1899-12-30T00:00:00"/>
    <d v="1899-12-30T06:32:02"/>
    <d v="1899-12-30T06:32:02"/>
    <s v=""/>
    <x v="1"/>
  </r>
  <r>
    <s v="INC000002629027"/>
    <s v="HOUSING"/>
    <x v="14"/>
    <s v="BELIEVE"/>
    <s v="FRANCISCO J FELIU ABARCA"/>
    <s v="frp_xgambo"/>
    <s v="3-Moderado/Limitado"/>
    <s v="3-Medio"/>
    <s v="Media"/>
    <s v="Requerimiento de Cliente"/>
    <s v="CELULOSA ARAUCO Y CONSTITUCION S A"/>
    <s v="GESTION DATACENTER/ ACCESOS / CELULOSA ARAUCO Y CONSTITUCION S A"/>
    <s v="21/02/2024 18:03:29"/>
    <s v="21/02/2024 18:04:34"/>
    <x v="0"/>
    <s v="HARDWARE"/>
    <s v="DATACENTER"/>
    <s v="21/02/2024 18:23:41"/>
    <s v="21/02/2024 23:50:00"/>
    <s v="EMPRESA: CELULOSA ARAUCO Y CONSTITUCION S A_x000a_CÓDIGO DE SERVICIO: _x000a_DIRECCIÓN:Calle San Martin #50, Santiago Centro, Santiago_x000a_NOMBRE DE QUIEN REPORTA: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53"/>
    <d v="1899-12-30T00:20:12"/>
    <d v="1899-12-30T00:13:19"/>
    <s v=""/>
    <x v="1"/>
  </r>
  <r>
    <s v="INC000002629032"/>
    <s v="GDA"/>
    <x v="5"/>
    <s v="GESTION DE ACCESO"/>
    <s v="LUIS RODRIGO ACEVEDO COLLIPAL"/>
    <s v="asc_atoled"/>
    <s v="2-Significativo/Amplio"/>
    <s v="2-Alta"/>
    <s v="Alta"/>
    <s v="Requerimiento de Cliente"/>
    <s v="FRACTALIA"/>
    <s v="Acceso a Servidor GDA"/>
    <s v="21/02/2024 18:12:36"/>
    <s v="21/02/2024 18:16:26"/>
    <x v="0"/>
    <s v="PLATAFORMAS"/>
    <s v="E-HEALTH"/>
    <s v="22/02/2024 12:27:11"/>
    <s v="22/02/2024 23:50:00"/>
    <s v="Necesitamos validar los servicios montados en el servidor “webserver” (10.68.132.69), el cual se encuentra en la infraestructura interna de Telefonica, tratamos de acceder con la vpn que tenemos pero sin éxito, por lo cual necesitamos de Su apoyo para po"/>
    <s v="Se revisa caso en sesión teams junto a Oscar Villaroel (Sixbell) y Rocardo Gallegos (especialista MS) quien revisa la configuración a nivel de SO, proveedor indicaba que no podía tener conexión con servidor 10.68.132.69, pero al revisar servidor Ricardo"/>
    <d v="1899-12-30T16:15:47"/>
    <d v="1899-12-30T18:14:35"/>
    <d v="1899-12-30T01:58:48"/>
    <s v=""/>
    <x v="1"/>
  </r>
  <r>
    <s v="INC000002629052"/>
    <s v="HOUSING"/>
    <x v="11"/>
    <s v="APQ ACCESOS"/>
    <s v="JOSE G MARQUEZ MARCANO"/>
    <s v="tct_josmam"/>
    <s v="4-Menor/Localizado"/>
    <s v="4-Baja"/>
    <s v="Baja"/>
    <s v="Requerimiento de Cliente"/>
    <s v="TELEFONICA EMPRESAS DE CHILE SA"/>
    <s v="RONDA Y REVISION DE SALAS 15:30"/>
    <s v="21/02/2024 19:04:08"/>
    <s v="21/02/2024 19:04:56"/>
    <x v="0"/>
    <s v="CDP ANTIGUO 1"/>
    <s v="CDP ANTIGUO 2"/>
    <s v="21/02/2024 19:06:10"/>
    <s v="21/02/2024 23:50:00"/>
    <s v="RONDA Y REVISION DE SALAS"/>
    <s v="RONDAS REALIZADAS"/>
    <d v="1899-12-30T00:00:58"/>
    <d v="1899-12-30T00:02:02"/>
    <d v="1899-12-30T00:01:04"/>
    <s v=""/>
    <x v="1"/>
  </r>
  <r>
    <s v="INC000002629054"/>
    <s v="HOUSING"/>
    <x v="11"/>
    <s v="APQ ACCESOS"/>
    <s v="JOSE G MARQUEZ MARCANO"/>
    <s v="tct_josmam"/>
    <s v="4-Menor/Localizado"/>
    <s v="4-Baja"/>
    <s v="Baja"/>
    <s v="Requerimiento de Cliente"/>
    <s v="TELEFONICA EMPRESAS DE CHILE SA"/>
    <s v="RONDA Y REVISION DE SALAS 18:30"/>
    <s v="21/02/2024 19:06:28"/>
    <s v="21/02/2024 19:07:11"/>
    <x v="0"/>
    <s v="CDP ANTIGUO 1"/>
    <s v="CDP ANTIGUO 2"/>
    <s v="21/02/2024 19:08:20"/>
    <s v="21/02/2024 23:50:00"/>
    <s v="RONDA Y REVISION DE SALAS 18:30"/>
    <s v="RONDAS REALIZADAS"/>
    <d v="1899-12-30T00:00:55"/>
    <d v="1899-12-30T00:01:52"/>
    <d v="1899-12-30T00:00:57"/>
    <s v=""/>
    <x v="1"/>
  </r>
  <r>
    <s v="INC000002629114"/>
    <s v="VPN IP - MPLS"/>
    <x v="5"/>
    <s v="GESTION HD"/>
    <s v="MARIO PARADA DUARTE"/>
    <s v="frp_pcamay"/>
    <s v="3-Moderado/Limitado"/>
    <s v="3-Medio"/>
    <s v="Media"/>
    <s v="Requerimiento de Cliente"/>
    <s v="ELECTRICIDAD GOBANTES S.A."/>
    <s v="HD/NUEVO REQUERIMIENTO PRUEBAS DE ENLACES HACIA DATA CENTER"/>
    <s v="21/02/2024 18:09:35"/>
    <s v="21/02/2024 18:10:52"/>
    <x v="0"/>
    <s v="COMUNICACIONES"/>
    <s v="EQUIPOS DATOS"/>
    <s v="28/02/2024 10:06:55"/>
    <s v="28/02/2024 23:50:00"/>
    <s v="PREVENTIVO: NO_x000a_CODIGO DE SERVICIO:_x000a_DIRECCION:_x000a_QUIEN REPORTA:Fono   226900063  Cel.    991296870 Marco Valdivia Pastén_x000a_CONTACTO EN TERRENO:_x000a_PROBLEMA:_x000a_REQUERIMIENTO:ecesitamos nuevamente realizar pruebas de enlace._x000a_Favor si es posible reabrir el folio o ap"/>
    <s v="Pruebas realizadas entre cliente y proveedores Huawei  y Entel terminar"/>
    <d v="1900-01-05T07:33:10"/>
    <d v="1900-01-05T15:57:20"/>
    <d v="1899-12-30T08:24:10"/>
    <s v=""/>
    <x v="1"/>
  </r>
  <r>
    <s v="INC000002629136"/>
    <s v="TICKET-INTELIGENTE"/>
    <x v="6"/>
    <s v="GESTION TI"/>
    <s v="RICARDO R GALLEGOS OYANEDER"/>
    <s v="USR_TSIGHT"/>
    <s v="1-Extenso/Generalizado"/>
    <s v="4-Baja"/>
    <s v="Baja"/>
    <s v="Incidente de Cliente"/>
    <s v="TELEFONICA EMPRESAS DE CHILE SA"/>
    <s v="telefonicainf - telefonicam04 TICKET AUTOMATICO"/>
    <s v="21/02/2024 18:39:53"/>
    <s v="21/02/2024 18:39:53"/>
    <x v="0"/>
    <s v="TRUESIGHT"/>
    <s v="TRUESIGHT"/>
    <s v="22/02/2024 0:25:00"/>
    <s v="22/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5:44:16"/>
    <d v="1899-12-30T05:45:07"/>
    <d v="1899-12-30T00:00:51"/>
    <s v="Cumplido"/>
    <x v="0"/>
  </r>
  <r>
    <s v="INC000002629179"/>
    <s v="TICKET-INTELIGENTE"/>
    <x v="6"/>
    <s v="GESTION TI"/>
    <s v="RICARDO R GALLEGOS OYANEDER"/>
    <s v="USR_TSIGHT"/>
    <s v="1-Extenso/Generalizado"/>
    <s v="4-Baja"/>
    <s v="Baja"/>
    <s v="Incidente de Cliente"/>
    <s v="GPS CHILE SPA"/>
    <s v="gpschi01 - wnprdb_gps10 TICKET AUTOMATICO"/>
    <s v="21/02/2024 19:51:56"/>
    <s v="21/02/2024 19:51:56"/>
    <x v="0"/>
    <s v="TRUESIGHT"/>
    <s v="TRUESIGHT"/>
    <s v="22/02/2024 0:22:48"/>
    <s v="22/02/2024 23:50:00"/>
    <s v="PREVENTIVO=SI_x000a_CODIGO DE SERVICIO=WNPRDB_GPS10_x000a_DIRECCION=NULL_x000a_CIUDAD=NULL_x000a_COMUNA LOCAL=Santiago_x000a_REGION=NULL_x000a_QUIEN REPORTA=Ticket automático_x000a_CONTACTO EN TERRENO=_x000a_PROBLEMA=High RAM Usage Alert for Node GPSCHI01 - WNPRDB_GPS10_x000a_REQUERIMIENTO=_x000a_EQUIPOS ENERGIZA"/>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29:27"/>
    <d v="1899-12-30T04:30:52"/>
    <d v="1899-12-30T00:01:25"/>
    <s v="Cumplido"/>
    <x v="0"/>
  </r>
  <r>
    <s v="INC000002629255"/>
    <s v="HOUSING"/>
    <x v="11"/>
    <s v="APQ ACCESOS"/>
    <s v="JAIRO A SALINAS GARAY"/>
    <s v="tct_jsalin"/>
    <s v="3-Moderado/Limitado"/>
    <s v="3-Medio"/>
    <s v="Media"/>
    <s v="Requerimiento de Cliente"/>
    <s v="TELEFONICA EMPRESAS DE CHILE SA"/>
    <s v="Tendido de cableado para cliente RBC-DXC"/>
    <s v="22/02/2024 6:47:13"/>
    <s v="22/02/2024 6:57:31"/>
    <x v="0"/>
    <s v="CDP ANTIGUO 1"/>
    <s v="CDP ANTIGUO 2"/>
    <s v="22/02/2024 6:57:31"/>
    <s v="22/02/2024 23:50:00"/>
    <s v="Tendido de cableado para cliente RBC-DXC"/>
    <s v="SUPERVISION CRQ/OK."/>
    <d v="1899-12-30T00:00:00"/>
    <d v="1899-12-30T00:10:18"/>
    <d v="1899-12-30T00:10:18"/>
    <s v=""/>
    <x v="1"/>
  </r>
  <r>
    <s v="INC000002629256"/>
    <s v="HOUSING"/>
    <x v="11"/>
    <s v="APQ ACCESOS"/>
    <s v="JAIRO A SALINAS GARAY"/>
    <s v="tct_jsalin"/>
    <s v="3-Moderado/Limitado"/>
    <s v="3-Medio"/>
    <s v="Media"/>
    <s v="Requerimiento de Cliente"/>
    <s v="TELEFONICA EMPRESAS DE CHILE SA"/>
    <s v="PROYECTOS INTERNOS HUAWEI"/>
    <s v="22/02/2024 6:57:37"/>
    <s v="22/02/2024 7:01:01"/>
    <x v="0"/>
    <s v="CDP ANTIGUO 1"/>
    <s v="CDP ANTIGUO 2"/>
    <s v="22/02/2024 7:01:01"/>
    <s v="22/02/2024 23:50:00"/>
    <s v="PROYECTOS INTERNOS HUAWEI"/>
    <s v="SUPERVISION CRQ/OK."/>
    <d v="1899-12-30T00:00:00"/>
    <d v="1899-12-30T00:03:24"/>
    <d v="1899-12-30T00:03:24"/>
    <s v=""/>
    <x v="1"/>
  </r>
  <r>
    <s v="INC000002629257"/>
    <s v="HOUSING"/>
    <x v="11"/>
    <s v="APQ ACCESOS"/>
    <s v="JAIRO A SALINAS GARAY"/>
    <s v="tct_jsalin"/>
    <s v="3-Moderado/Limitado"/>
    <s v="3-Medio"/>
    <s v="Media"/>
    <s v="Requerimiento de Cliente"/>
    <s v="TELEFONICA EMPRESAS DE CHILE SA"/>
    <s v="RONDA Y REVISION DE SALAS TECNICAS 20:30"/>
    <s v="22/02/2024 7:01:12"/>
    <s v="22/02/2024 7:06:12"/>
    <x v="0"/>
    <s v="CDP ANTIGUO 1"/>
    <s v="CDP ANTIGUO 2"/>
    <s v="22/02/2024 7:06:12"/>
    <s v="22/02/2024 23:50:00"/>
    <s v="RONDA Y REVISION DE SALAS TECNICAS 20:30"/>
    <s v="RONDA REALIZADA"/>
    <d v="1899-12-30T00:00:00"/>
    <d v="1899-12-30T00:05:00"/>
    <d v="1899-12-30T00:05:00"/>
    <s v=""/>
    <x v="1"/>
  </r>
  <r>
    <s v="INC000002629258"/>
    <s v="HOUSING"/>
    <x v="11"/>
    <s v="APQ ACCESOS"/>
    <s v="JAIRO A SALINAS GARAY"/>
    <s v="tct_jsalin"/>
    <s v="3-Moderado/Limitado"/>
    <s v="3-Medio"/>
    <s v="Media"/>
    <s v="Requerimiento de Cliente"/>
    <s v="TELEFONICA EMPRESAS DE CHILE SA"/>
    <s v="TOMA DE ALARMAS DE CLIENTE"/>
    <s v="22/02/2024 7:06:24"/>
    <s v="22/02/2024 7:09:30"/>
    <x v="0"/>
    <s v="CDP ANTIGUO 1"/>
    <s v="CDP ANTIGUO 2"/>
    <s v="22/02/2024 7:09:30"/>
    <s v="22/02/2024 23:50:00"/>
    <s v="TOMA DE ALARMAS DE CLIENTE"/>
    <s v="TOMA DE ALARMAS REALIZADA."/>
    <d v="1899-12-30T00:00:00"/>
    <d v="1899-12-30T00:03:06"/>
    <d v="1899-12-30T00:03:06"/>
    <s v=""/>
    <x v="1"/>
  </r>
  <r>
    <s v="INC000002629260"/>
    <s v="HOUSING"/>
    <x v="11"/>
    <s v="APQ ACCESOS"/>
    <s v="JAIRO A SALINAS GARAY"/>
    <s v="tct_jsalin"/>
    <s v="3-Moderado/Limitado"/>
    <s v="3-Medio"/>
    <s v="Media"/>
    <s v="Requerimiento de Cliente"/>
    <s v="TELEFONICA EMPRESAS DE CHILE SA"/>
    <s v="RONDA Y REVISION DE SALAS TECNICAS 06:30"/>
    <s v="22/02/2024 7:30:47"/>
    <s v="22/02/2024 7:32:41"/>
    <x v="0"/>
    <s v="CDP ANTIGUO 1"/>
    <s v="CDP ANTIGUO 2"/>
    <s v="22/02/2024 7:32:41"/>
    <s v="22/02/2024 23:50:00"/>
    <s v="RONDA Y REVISION DE SALAS TECNICAS 06:30"/>
    <s v="RONDA REALIZADA."/>
    <d v="1899-12-30T00:00:00"/>
    <d v="1899-12-30T00:01:54"/>
    <d v="1899-12-30T00:01:54"/>
    <s v=""/>
    <x v="1"/>
  </r>
  <r>
    <s v="INC000002629299"/>
    <s v="HOUSING"/>
    <x v="11"/>
    <s v="APQ ACCESOS"/>
    <s v="JOSE G MARQUEZ MARCANO"/>
    <s v="tct_josmam"/>
    <s v="4-Menor/Localizado"/>
    <s v="4-Baja"/>
    <s v="Baja"/>
    <s v="Requerimiento de Cliente"/>
    <s v="TELEFONICA EMPRESAS DE CHILE SA"/>
    <s v="RONDA Y REVISION DE SALAS 8:30"/>
    <s v="22/02/2024 9:46:04"/>
    <s v="22/02/2024 9:46:52"/>
    <x v="0"/>
    <s v="CDP ANTIGUO 1"/>
    <s v="CDP ANTIGUO 2"/>
    <s v="22/02/2024 9:48:03"/>
    <s v="22/02/2024 23:50:00"/>
    <s v="RONDA Y REVISION DE SALAS"/>
    <s v="RONDAS REALIZADAS"/>
    <d v="1899-12-30T00:00:55"/>
    <d v="1899-12-30T00:01:59"/>
    <d v="1899-12-30T00:01:04"/>
    <s v=""/>
    <x v="1"/>
  </r>
  <r>
    <s v="INC000002629371"/>
    <s v="TICKET-INTELIGENTE"/>
    <x v="6"/>
    <s v="GESTION TI"/>
    <s v="RICARDO R GALLEGOS OYANEDER"/>
    <s v="USR_TSIGHT"/>
    <s v="1-Extenso/Generalizado"/>
    <s v="4-Baja"/>
    <s v="Baja"/>
    <s v="Incidente de Cliente"/>
    <s v="COAGRA S A"/>
    <s v="coagra01 - sap_prod_e_vm TICKET AUTOMATICO"/>
    <s v="21/02/2024 22:11:48"/>
    <s v="21/02/2024 22:11:48"/>
    <x v="0"/>
    <s v="TRUESIGHT"/>
    <s v="TRUESIGHT"/>
    <s v="22/02/2024 0:16:32"/>
    <s v="22/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55:42"/>
    <d v="1899-12-30T02:04:44"/>
    <d v="1899-12-30T00:09:02"/>
    <s v="Cumplido"/>
    <x v="0"/>
  </r>
  <r>
    <s v="INC000002629406"/>
    <s v="TICKET-INTELIGENTE"/>
    <x v="6"/>
    <s v="GESTION TI"/>
    <s v="RICARDO R GALLEGOS OYANEDER"/>
    <s v="USR_TSIGHT"/>
    <s v="1-Extenso/Generalizado"/>
    <s v="4-Baja"/>
    <s v="Baja"/>
    <s v="Incidente de Cliente"/>
    <s v="FUNDACION INSTITUTO PROFESIONAL DUOC UC"/>
    <s v="fiprdu01 - srvinfra_vm TICKET AUTOMATICO"/>
    <s v="21/02/2024 23:41:09"/>
    <s v="21/02/2024 23:41:09"/>
    <x v="0"/>
    <s v="TRUESIGHT"/>
    <s v="TRUESIGHT"/>
    <s v="22/02/2024 11:56:59"/>
    <s v="22/02/2024 23:50:00"/>
    <s v="PREVENTIVO=SI_x000a_CODIGO DE SERVICIO=SRVINFRA_VM_x000a_DIRECCION=NULL_x000a_CIUDAD=NULL_x000a_COMUNA LOCAL=_x000a_REGION=NULL_x000a_QUIEN REPORTA=Ticket automático_x000a_CONTACTO EN TERRENO=_x000a_PROBLEMA=Node FIPRDU01 - SRVINFRA_VM CPU Load at 100 % Exceeds Threshold_x000a_REQUERIMIENTO=_x000a_EQUIPOS ENERGIZ"/>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2:14:30"/>
    <d v="1899-12-30T12:15:50"/>
    <d v="1899-12-30T00:01:20"/>
    <s v="Cumplido"/>
    <x v="0"/>
  </r>
  <r>
    <s v="INC000002629520"/>
    <s v="SAP"/>
    <x v="9"/>
    <s v="CLOUD SAP HANA"/>
    <s v="NICOLAS A SAAVEDRA EGUILUZ"/>
    <s v="tct_nsaave"/>
    <s v="4-Menor/Localizado"/>
    <s v="4-Baja"/>
    <s v="Baja"/>
    <s v="Requerimiento de Cliente"/>
    <s v="TELEFONICA EMPRESAS DE CHILE SA"/>
    <s v="Checklist Diario clientes 22.02.24"/>
    <s v="22/02/2024 7:49:03"/>
    <s v="22/02/2024 7:50:12"/>
    <x v="0"/>
    <s v="Service"/>
    <s v="Internal"/>
    <s v="22/02/2024 7:50:36"/>
    <s v="22/02/2024 23:50:00"/>
    <s v="Se realiza Checklist Diario de los clientes; _x000a_HDC_x000a_NUTRISCO"/>
    <s v="Se realiza Checklist Diario de los clientes; _x000a_HDC_x000a_NUTRISCO"/>
    <d v="1899-12-30T00:00:00"/>
    <d v="1899-12-30T00:01:33"/>
    <d v="1899-12-30T00:01:33"/>
    <s v=""/>
    <x v="1"/>
  </r>
  <r>
    <s v="INC000002629769"/>
    <s v="HOUSING"/>
    <x v="8"/>
    <s v="BELIEVE"/>
    <s v="JOSE G MARQUEZ MARCANO"/>
    <s v="frp_jcruzy"/>
    <s v="3-Moderado/Limitado"/>
    <s v="3-Medio"/>
    <s v="Media"/>
    <s v="Requerimiento de Cliente"/>
    <s v="TELEFONICA EMPRESAS DE CHILE SA"/>
    <s v="GESTION DATACENTER/ ACCESOS  / TELEFONICA EMPRESAS DE CHILE SA"/>
    <s v="22/02/2024 7:53:51"/>
    <s v="22/02/2024 8:20:06"/>
    <x v="0"/>
    <s v="COMUNICACIONES"/>
    <s v="VPN IP - MPLS"/>
    <s v="22/02/2024 8:37:57"/>
    <s v="22/02/2024 23:50:00"/>
    <s v="EMPRESA:    _x0009_TELEFONICA EMPRESAS DE CHILE SA_x000a_CÓDIGO DE SERVICIO:_x000a_DIRECCIÓN: Av. presidente Prieto #226, Paine, Santiago_x000a_NOMBRE DE QUIEN REPORTA:  Sebastian Contreras_x000a_TELÉFONO DE QUIEN REPORTA:  987685102_x000a_NOMBRE DE CONTACTO EN TERRENO: **_x000a_REQUERIMIENTO:"/>
    <s v="ACCESOS AUTORIZADOS"/>
    <d v="1899-12-30T00:00:58"/>
    <d v="1899-12-30T00:44:06"/>
    <d v="1899-12-30T00:43:08"/>
    <s v=""/>
    <x v="1"/>
  </r>
  <r>
    <s v="INC000002629915"/>
    <s v="HOUSING"/>
    <x v="13"/>
    <s v="BELIEVE"/>
    <s v="RENE E VILLEGAS CARREÑO"/>
    <s v="frp_jcarri"/>
    <s v="3-Moderado/Limitado"/>
    <s v="3-Medio"/>
    <s v="Media"/>
    <s v="Requerimiento de Cliente"/>
    <s v="BANCO SANTANDER CHILE"/>
    <s v="GESTION DATACENTER/ ACCESOS /BANCO SANTANDER CHILE"/>
    <s v="22/02/2024 10:03:27"/>
    <s v="22/02/2024 10:04:47"/>
    <x v="0"/>
    <s v="COMUNICACIONES"/>
    <s v="VPN IP - MPLS"/>
    <s v="22/02/2024 10:20:50"/>
    <s v="22/02/2024 23:50:00"/>
    <s v="EMPRESA:BANCO SANTANDER CHILE_x000a_CÓDIGO DE SERVICIO: _x000a_DIRECCIÓN:Av. Apoquindo #7071, Las Condes, Santiago_x000a_NOMBRE DE QUIEN REPORTA:Christian Tapia_x000a_TELÉFONO DE QUIEN REPORTA:56981568202_x000a_NOMBRE DE CONTACTO EN TERRENO: _x000a_REQUERIMIENTO:configuracion equipo datap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1:58"/>
    <d v="1899-12-30T00:17:23"/>
    <d v="1899-12-30T00:05:25"/>
    <s v=""/>
    <x v="1"/>
  </r>
  <r>
    <s v="INC000002629922"/>
    <s v="HOSTING VIRTUAL"/>
    <x v="6"/>
    <s v="DUOC TICKET AUTOMATICO"/>
    <s v="RICARDO R GALLEGOS OYANEDER"/>
    <s v="frp_lmosqu"/>
    <s v="4-Menor/Localizado"/>
    <s v="4-Baja"/>
    <s v="Baja"/>
    <s v="Requerimiento de Cliente"/>
    <s v="FUNDACION INSTITUTO PROFESIONAL DUOC UC"/>
    <s v="DUOC | REQ |  Levantamiento Exchange 2007"/>
    <s v="22/02/2024 10:27:04"/>
    <s v="22/02/2024 10:28:59"/>
    <x v="0"/>
    <s v="CDP ANTIGUO 1"/>
    <s v="CDP ANTIGUO 2"/>
    <s v="27/02/2024 17:54:13"/>
    <s v="27/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Levantamiento"/>
    <s v="Actividad en ejecución junto a cliente."/>
    <d v="1900-01-04T01:45:36"/>
    <d v="1900-01-04T07:27:09"/>
    <d v="1899-12-30T05:41:33"/>
    <s v=""/>
    <x v="1"/>
  </r>
  <r>
    <s v="INC000002629926"/>
    <s v="HOSTING VIRTUAL"/>
    <x v="6"/>
    <s v="DUOC TICKET PENDIENTES"/>
    <s v="JAVIER CUEVAS"/>
    <s v="frp_lmosqu"/>
    <s v="4-Menor/Localizado"/>
    <s v="4-Baja"/>
    <s v="Baja"/>
    <s v="Requerimiento de Cliente"/>
    <s v="FUNDACION INSTITUTO PROFESIONAL DUOC UC"/>
    <s v="DUOC | REQ | Conector Exchange 2016"/>
    <s v="22/02/2024 10:30:49"/>
    <s v="22/02/2024 10:32:14"/>
    <x v="0"/>
    <s v="CDP ANTIGUO 1"/>
    <s v="CDP ANTIGUO 2"/>
    <s v="23/02/2024 11:58:27"/>
    <s v="23/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Conector Exch"/>
    <m/>
    <d v="1899-12-31T01:10:33"/>
    <d v="1899-12-31T01:27:38"/>
    <d v="1899-12-30T00:17:05"/>
    <s v=""/>
    <x v="1"/>
  </r>
  <r>
    <s v="INC000002629947"/>
    <s v="HOUSING"/>
    <x v="13"/>
    <s v="BELIEVE"/>
    <s v="RENE E VILLEGAS CARREÑO"/>
    <s v="frp_dvilca"/>
    <s v="3-Moderado/Limitado"/>
    <s v="3-Medio"/>
    <s v="Media"/>
    <s v="Requerimiento de Cliente"/>
    <s v="FARMACIAS AHUMADA S.A."/>
    <s v="GESTION DATACENTER/ ACCESOS /FARMACIAS AHUMADA S.A."/>
    <s v="22/02/2024 11:18:36"/>
    <s v="22/02/2024 11:21:37"/>
    <x v="0"/>
    <s v="COMUNICACIONES"/>
    <s v="VPN IP - MPLS"/>
    <s v="22/02/2024 11:40:33"/>
    <s v="22/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13:03"/>
    <d v="1899-12-30T00:21:57"/>
    <d v="1899-12-30T00:08:54"/>
    <s v=""/>
    <x v="1"/>
  </r>
  <r>
    <s v="INC000002630013"/>
    <s v="VPN IP - MPLS"/>
    <x v="7"/>
    <s v="GESTION HD"/>
    <s v="SEBASTIAN I ACUÑA GUZMAN"/>
    <s v="frp_pcamay"/>
    <s v="3-Moderado/Limitado"/>
    <s v="3-Medio"/>
    <s v="Media"/>
    <s v="Requerimiento de Cliente"/>
    <s v="TELEFONICA GLOBAL TECHNOLOGY S.A.AGENCIA EN CHILE"/>
    <s v="HD/servidor testbatbic no permite comunicación de agente de respaldo veritas a través de firewall"/>
    <s v="22/02/2024 10:02:06"/>
    <s v="22/02/2024 10:03:56"/>
    <x v="0"/>
    <s v="TI"/>
    <s v="SISTEMAS OPERATIVOS"/>
    <s v="22/02/2024 16:01:54"/>
    <s v="22/02/2024 23:50:00"/>
    <s v="PREVENTIVO: NO_x000a_CODIGO DE SERVICIO:_x000a_DIRECCION:_x000a_QUIEN REPORTA:+56 97411 3060 | Rodrigo Vásquez Muñoz_x000a_CONTACTO EN TERRENO:_x000a_PROBLEMA:_x000a_REQUERIMIENTO:Solicito de vuestro apoyo para crear ticket como_x000a_REQUERIMIENTO y en estado PENDIENTE asignarlo a Sebastian Acu"/>
    <s v="Se permite en el firewall de sistema operativo los puertos 1556, 13724. Se valida funcionamiento con solicitante."/>
    <d v="1899-12-30T00:00:00"/>
    <d v="1899-12-30T06:59:48"/>
    <d v="1899-12-30T06:59:48"/>
    <s v=""/>
    <x v="1"/>
  </r>
  <r>
    <s v="INC000002630021"/>
    <s v="VPN IP - MPLS"/>
    <x v="5"/>
    <s v="GESTION HD"/>
    <s v="JUAN PABLO PAZ GOMPERTZ"/>
    <s v="frp_pcamay"/>
    <s v="3-Moderado/Limitado"/>
    <s v="3-Medio"/>
    <s v="Media"/>
    <s v="Requerimiento de Cliente"/>
    <s v="HORTIFRUT S.A"/>
    <s v="HD/RE: Hortifrut - Software de IPS/IDS utilizado"/>
    <s v="22/02/2024 10:20:15"/>
    <s v="22/02/2024 10:22:41"/>
    <x v="0"/>
    <s v="CDP ANTIGUO 1"/>
    <s v="CDP ANTIGUO 2"/>
    <s v="22/02/2024 15:08:17"/>
    <s v="22/02/2024 23:50:00"/>
    <s v="PREVENTIVO: NO_x000a_CODIGO DE SERVICIO:_x000a_DIRECCION:_x000a_QUIEN REPORTA:Carlos Bahamonde Reyes_x000a_CONTACTO EN TERRENO:_x000a_PROBLEMA:_x000a_REQUERIMIENTO:Por auditorías nos solicitando evidencia del software de_x000a_detección/prevención de intrusos que tiene Hortifrut en Telefonica."/>
    <s v="Cliente no cuenta con servicio IPS/IDS y debe ser solicitado a nivel comercial entre cliente y Service Manager. se da cierre al folio posterior a la entrega de esta informacion solicitada."/>
    <d v="1899-12-30T03:50:08"/>
    <d v="1899-12-30T04:48:02"/>
    <d v="1899-12-30T00:57:54"/>
    <s v=""/>
    <x v="1"/>
  </r>
  <r>
    <s v="INC000002630053"/>
    <s v="VPN IP - MPLS"/>
    <x v="7"/>
    <s v="GESTION HD"/>
    <s v="SEBASTIAN I ACUÑA GUZMAN"/>
    <s v="frp_pcamay"/>
    <s v="3-Moderado/Limitado"/>
    <s v="3-Medio"/>
    <s v="Media"/>
    <s v="Requerimiento de Cliente"/>
    <s v="TELEFONICA GLOBAL TECHNOLOGY S.A.AGENCIA EN CHILE"/>
    <s v="HD/RE: REPORTE OPENSCAP -CCS- SEGURIDAD DE SISTEMA OPERATIVO BASE."/>
    <s v="22/02/2024 11:22:23"/>
    <s v="22/02/2024 11:24:57"/>
    <x v="0"/>
    <s v="TI"/>
    <s v="SISTEMAS OPERATIVOS"/>
    <s v="23/02/2024 11:08:50"/>
    <s v="23/02/2024 23:50:00"/>
    <s v="PREVENTIVO: NO_x000a_CODIGO DE SERVICIO:_x000a_DIRECCION:_x000a_QUIEN REPORTA:Sebastián Acuña Guzmán +56 97257 1796_x000a_CONTACTO EN TERRENO:_x000a_PROBLEMA:_x000a_REQUERIMIENTO:Estoy tratando de levantar weblogic en el servidor TESTOSBWEB y da un_x000a_error._x000a__x000a_om.oracle.classloader.weblogic.La"/>
    <s v="Se procederá a dejar sin efecto las revisiones futuras sobre este servidor, esto debido a que se levantará por parte de cliente un servidor nuevo, con Oracle Linux 9 en su última versión, al igual que weblogic 14."/>
    <d v="1899-12-30T18:57:58"/>
    <d v="1899-12-30T23:46:27"/>
    <d v="1899-12-30T04:48:29"/>
    <s v=""/>
    <x v="1"/>
  </r>
  <r>
    <s v="INC000002630070"/>
    <s v="VPN IP - MPLS"/>
    <x v="3"/>
    <s v="GESTION HD"/>
    <s v="MOISES E MONTERO RAMOS"/>
    <s v="frp_pcamay"/>
    <s v="3-Moderado/Limitado"/>
    <s v="3-Medio"/>
    <s v="Media"/>
    <s v="Requerimiento de Cliente"/>
    <s v="FARMACIA AHUMADA S.A."/>
    <s v="HD/Proyecto C-19872300047; FARMACIA AHUMADA S.A."/>
    <s v="22/02/2024 12:01:15"/>
    <s v="22/02/2024 12:02:33"/>
    <x v="0"/>
    <s v="CDP ANTIGUO 1"/>
    <s v="CDP ANTIGUO 2"/>
    <s v="26/02/2024 16:21:04"/>
    <s v="26/02/2024 23:50:00"/>
    <s v="PREVENTIVO: NO_x000a_CODIGO DE SERVICIO:_x000a_DIRECCION:_x000a_QUIEN REPORTA:+56 9 9343 3824 Willians José Arenas Zarraga_x000a_CONTACTO EN TERRENO:_x000a_PROBLEMA:_x000a_REQUERIMIENTO:Favor enviar informacion_x000a_con respecto a los recursos actuales en VDC San Martin y VDC Apoquindo,_x000a_proyect"/>
    <s v="Se efectúa contacto con cliente: N/A_x000a_Teléfono de contacto: N/A_x000a_Acciones realizadas: , adjunto los recursos que tiene el cliente Farmacia Ahumada en el VDC._x000a__x000a__x000a_•_x0009_Recursos VDC:_x000a_•_x0009_Organización: Ahumada-DCSM_x000a_•_x0009_Virtual Data Center: fasa_sm_vdc , fasa_apq_vdc_"/>
    <d v="1900-01-02T23:20:14"/>
    <d v="1900-01-03T04:19:49"/>
    <d v="1899-12-30T04:59:35"/>
    <s v=""/>
    <x v="1"/>
  </r>
  <r>
    <s v="INC000002630077"/>
    <s v="VPN IP - MPLS"/>
    <x v="3"/>
    <s v="GESTION HD"/>
    <s v="ANGEL CASTRO CABRERA"/>
    <s v="frp_pcamay"/>
    <s v="3-Moderado/Limitado"/>
    <s v="3-Medio"/>
    <s v="Media"/>
    <s v="Requerimiento de Cliente"/>
    <s v="INDUSTRIAS CHILENAS DE ALAMBRE INCHALAM S.A."/>
    <s v="HD/INDUSTRIAS CHILENAS DE ALAMBRE INCHALAM S."/>
    <s v="22/02/2024 12:18:01"/>
    <s v="22/02/2024 12:27:33"/>
    <x v="0"/>
    <s v="CDP ANTIGUO 1"/>
    <s v="CDP ANTIGUO 2"/>
    <s v="23/02/2024 10:19:04"/>
    <s v="23/02/2024 23:50:00"/>
    <s v="PREVENTIVO: NO_x000a_CODIGO DE SERVICIO:_x000a_DIRECCION:_x000a_QUIEN REPORTA:56 9 9040 2570 Andres Gudiño_x000a_CONTACTO EN TERRENO:_x000a_PROBLEMA:_x000a_REQUERIMIENTO:favor de su ayuda en generar un ticket de requerimiento_x000a_para poder eliminar dos maquinas que se encuentran en el tennat"/>
    <s v="Se efectúa contacto con cliente: Andres Gudiño_x000a_Teléfono de contacto: Via correo _x000a_Acciones realizadas: Se crea actividad CRQ000000083525 para realizar baja de servidor APP-OSV (Servicio de telefonía IP) - 10.67.133.62. Servidor SBXINCHALAM fue eliminado c"/>
    <d v="1899-12-30T19:09:34"/>
    <d v="1899-12-30T22:01:03"/>
    <d v="1899-12-30T02:51:29"/>
    <s v=""/>
    <x v="1"/>
  </r>
  <r>
    <s v="INC000002630498"/>
    <s v="HOUSING"/>
    <x v="14"/>
    <s v="BELIEVE"/>
    <s v="FRANCISCO J FELIU ABARCA"/>
    <s v="frp_dvilca"/>
    <s v="3-Moderado/Limitado"/>
    <s v="3-Medio"/>
    <s v="Media"/>
    <s v="Requerimiento de Cliente"/>
    <s v="COCA COLA EMBONOR S A"/>
    <s v="GESTION DATACENTER/ ACCESOS / COCA COLA EMBONOR S A"/>
    <s v="22/02/2024 16:42:20"/>
    <s v="22/02/2024 16:44:03"/>
    <x v="0"/>
    <s v="CDP ANTIGUO 1"/>
    <s v="CDP ANTIGUO 2"/>
    <s v="22/02/2024 19:01:52"/>
    <s v="22/02/2024 23:50:00"/>
    <s v="EMPRESA: COCA COLA EMBONOR S A_x000a_CÓDIGO DE SERVICIO: _x000a_DIRECCIÓN:Calle San Martin #50, Santiago Centro, Santiago_x000a_NOMBRE DE QUIEN REPORTA:Alvaro Tobar_x000a_TELÉFONO DE QUIEN REPORTA: 995487433 _x000a_NOMBRE DE CONTACTO EN TERRENO: _x000a_REQUERIMIENTO :  contruccion f.o_x000a_EQUI"/>
    <s v="Fase de resolución y recuperación: INFORMACION_x000a_Se efectúa contacto con cliente:N/A_x000a_Teléfono de contacto: N/A_x000a_Acciones realizadas: ACCESOS RECHAZADOS / INFORMACION ENTREGADA AMBIGUA_x000a_Solución paliativa o definitiva: N/A_x000a_Acciones de Mejora, Recomendaciones:"/>
    <d v="1899-12-30T02:14:07"/>
    <d v="1899-12-30T02:19:32"/>
    <d v="1899-12-30T00:05:25"/>
    <s v=""/>
    <x v="1"/>
  </r>
  <r>
    <s v="INC000002630085"/>
    <s v="VPN IP - MPLS"/>
    <x v="5"/>
    <s v="GESTION HD"/>
    <s v="JUAN PABLO PAZ GOMPERTZ"/>
    <s v="frp_pcamay"/>
    <s v="3-Moderado/Limitado"/>
    <s v="3-Medio"/>
    <s v="Media"/>
    <s v="Requerimiento de Cliente"/>
    <s v="INSTITUTO PROFESIONAL DE CHILE SA"/>
    <s v="HD/RE: SOC/REQ INSTITUTO PROFESIONAL DE CHILE SA/INC000002626216/Albacete // AV - IPCHILE/ APERTURA"/>
    <s v="22/02/2024 12:55:38"/>
    <s v="22/02/2024 13:02:05"/>
    <x v="0"/>
    <s v="CDP ANTIGUO 1"/>
    <s v="CDP ANTIGUO 2"/>
    <s v="22/02/2024 13:55:53"/>
    <s v="22/02/2024 23:50:00"/>
    <s v="PREVENTIVO: NO_x000a_CODIGO DE SERVICIO:_x000a_DIRECCION:_x000a_QUIEN REPORTA:+56 9 9742 0921 Juan Carlos Uzcategui Fuguett_x000a_CONTACTO EN TERRENO:_x000a_PROBLEMA:_x000a_REQUERIMIENTO:_x000a_@Help Desk,_x000a__x000a_Favor crear ticket y asignar a controller, de acuerdo a correo precedente_x000a_para que sea as"/>
    <s v="Se corrige IP de acceso ya que se estaba apuntando a DeepSecurity San Martin y no a Paine, por lo que se solicita a Juan Carlos cambiar el enrutamiento y se reestablece la comunicacion a nivel de capa 3 con el servicio."/>
    <d v="1899-12-30T00:00:00"/>
    <d v="1899-12-30T01:00:15"/>
    <d v="1899-12-30T01:00:15"/>
    <s v=""/>
    <x v="1"/>
  </r>
  <r>
    <s v="INC000002630291"/>
    <s v="HOUSING"/>
    <x v="14"/>
    <s v="BELIEVE"/>
    <s v="FRANCISCO J FELIU ABARCA"/>
    <s v="frp_jolsso"/>
    <s v="3-Moderado/Limitado"/>
    <s v="3-Medio"/>
    <s v="Media"/>
    <s v="Requerimiento de Cliente"/>
    <s v="RIPLEY CHILE S.A."/>
    <s v="GESTION DATACENTER/ ACCESOS /RIPLEY CHILE S.A."/>
    <s v="22/02/2024 15:15:29"/>
    <s v="22/02/2024 15:18:06"/>
    <x v="0"/>
    <s v="TI"/>
    <s v="INFRAESTRUCTURA"/>
    <s v="22/02/2024 15:50:38"/>
    <s v="22/02/2024 23:50:00"/>
    <s v="EMPRESA:RIPLEY CHILE S.A._x000a_CÓDIGO DE SERVICIO: _x000a_DIRECCIÓN: Calle San Martin #50, Santiago Centro, Santiago_x000a_NOMBRE DE QUIEN REPORTA: Marco Gutierrez_x000a_TELÉFONO DE QUIEN REPORTA: 56 9 47309040_x000a_NOMBRE DE CONTACTO EN TERRENO: _x000a_REQUERIMIENTO:Auditoria de Certifi"/>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31:15"/>
    <d v="1899-12-30T00:35:09"/>
    <d v="1899-12-30T00:03:54"/>
    <s v=""/>
    <x v="1"/>
  </r>
  <r>
    <s v="INC000002630405"/>
    <s v="HOUSING"/>
    <x v="13"/>
    <s v="BELIEVE"/>
    <s v="RENE E VILLEGAS CARREÑO"/>
    <s v="frp_dvilca"/>
    <s v="3-Moderado/Limitado"/>
    <s v="3-Medio"/>
    <s v="Media"/>
    <s v="Requerimiento de Cliente"/>
    <s v="TELEFONICA EMPRESAS DE CHILE SA"/>
    <s v="GESTION DATACENTER/ ACCESOS / TELEFONICA EMPRESAS DE CHILE SA"/>
    <s v="22/02/2024 12:29:45"/>
    <s v="22/02/2024 12:34:05"/>
    <x v="0"/>
    <s v="COMUNICACIONES"/>
    <s v="VPN IP - MPLS"/>
    <s v="22/02/2024 13:28:36"/>
    <s v="22/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_x000a_REUN"/>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46:20"/>
    <d v="1899-12-30T00:58:51"/>
    <d v="1899-12-30T00:12:31"/>
    <s v=""/>
    <x v="1"/>
  </r>
  <r>
    <s v="INC000002630412"/>
    <s v="HOUSING"/>
    <x v="8"/>
    <s v="BELIEVE"/>
    <s v="JOSE G MARQUEZ MARCANO"/>
    <s v="frp_dvilca"/>
    <s v="3-Moderado/Limitado"/>
    <s v="3-Medio"/>
    <s v="Media"/>
    <s v="Requerimiento de Cliente"/>
    <s v="TELEFONICA GLOBAL TECHNOLOGY S.A.AGENCIA EN CHILE"/>
    <s v="GESTION DATACENTER/ ACCESOS / TELEFONICA GLOBAL TECHNOLOGY S.A.AGENCIA EN CHILE"/>
    <s v="22/02/2024 12:43:26"/>
    <s v="22/02/2024 12:45:01"/>
    <x v="0"/>
    <s v="COMUNICACIONES"/>
    <s v="VPN IP - MPLS"/>
    <s v="22/02/2024 17:14:44"/>
    <s v="22/02/2024 23:50:00"/>
    <s v="EMPRESA: TELEFONICA GLOBAL TECHNOLOGY S.A.AGENCIA EN CHILE_x000a_CÓDIGO DE SERVICIO: _x000a_DIRECCIÓN:AV. Presidente Prieto #226, Paine, Santiago_x000a_NOMBRE DE QUIEN REPORTA:Roberto Campillay_x000a_TELÉFONO DE QUIEN REPORTA:  56974761635_x000a_NOMBRE DE CONTACTO EN TERRENO: _x000a_REQUER"/>
    <s v="ACCESOS AUTORIZADOS"/>
    <d v="1899-12-30T04:14:41"/>
    <d v="1899-12-30T04:31:18"/>
    <d v="1899-12-30T00:16:37"/>
    <s v=""/>
    <x v="1"/>
  </r>
  <r>
    <s v="INC000002630420"/>
    <s v="HOUSING"/>
    <x v="14"/>
    <s v="BELIEVE"/>
    <s v="FRANCISCO J FELIU ABARCA"/>
    <s v="frp_dvilca"/>
    <s v="3-Moderado/Limitado"/>
    <s v="3-Medio"/>
    <s v="Media"/>
    <s v="Requerimiento de Cliente"/>
    <s v="EQUIPOS ELECTRONICOS Y COMPUTACION SA"/>
    <s v="GESTION DATACENTER/ ACCESOS / EQUIPOS ELECTRONICOS Y COMPUTACION SA"/>
    <s v="22/02/2024 12:56:32"/>
    <s v="22/02/2024 12:57:56"/>
    <x v="0"/>
    <s v="HARDWARE"/>
    <s v="DATACENTER"/>
    <s v="22/02/2024 13:06:41"/>
    <s v="22/02/2024 23:50:00"/>
    <s v="EMPRESA: EQUIPOS ELECTRONICOS Y COMPUTACION SA_x000a_CÓDIGO DE SERVICIO: _x000a_DIRECCIÓN:Calle San Martin #50, Santiago Centro, Santiago_x000a_NOMBRE DE QUIEN REPORTA:JESUS FERNANDEZ_x000a_TELÉFONO DE QUIEN REPORTA:  +56 95249757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46"/>
    <d v="1899-12-30T00:10:09"/>
    <d v="1899-12-30T00:04:23"/>
    <s v=""/>
    <x v="1"/>
  </r>
  <r>
    <s v="INC000002630605"/>
    <s v="VPN IP - MPLS"/>
    <x v="6"/>
    <s v="GESTION HD"/>
    <s v="RICARDO R GALLEGOS OYANEDER"/>
    <s v="frp_pcamay"/>
    <s v="3-Moderado/Limitado"/>
    <s v="3-Medio"/>
    <s v="Media"/>
    <s v="Requerimiento de Cliente"/>
    <s v="EMPRESA NACIONAL DE CERTIFICACIONES"/>
    <s v="HD/Server Cluster DB"/>
    <s v="22/02/2024 13:44:28"/>
    <s v="22/02/2024 13:47:09"/>
    <x v="0"/>
    <s v="CDP ANTIGUO 1"/>
    <s v="CDP ANTIGUO 2"/>
    <s v="23/02/2024 11:40:07"/>
    <s v="23/02/2024 23:50:00"/>
    <s v="PREVENTIVO: NO_x000a_CODIGO DE SERVICIO:_x000a_DIRECCION:_x000a_QUIEN REPORTA:(+56 9) 62975459 Manuel Benítez Román_x000a_CONTACTO EN TERRENO:_x000a_PROBLEMA:_x000a_REQUERIMIENTO:hoy a partir de las 17:00 tenemos una actividad en los nodos_x000a_físicos del cluster DB, en dicha actividad necesit"/>
    <s v="Cliente informa trabajos finalizados correctamente."/>
    <d v="1899-12-30T19:30:56"/>
    <d v="1899-12-30T21:55:39"/>
    <d v="1899-12-30T02:24:43"/>
    <s v=""/>
    <x v="1"/>
  </r>
  <r>
    <s v="INC000002630638"/>
    <s v="VPN IP - MPLS"/>
    <x v="5"/>
    <s v="GESTION HD"/>
    <s v="LUIS RODRIGO ACEVEDO COLLIPAL"/>
    <s v="frp_pcamay"/>
    <s v="3-Moderado/Limitado"/>
    <s v="3-Medio"/>
    <s v="Media"/>
    <s v="Requerimiento de Cliente"/>
    <s v="TELEFONICA GLOBAL TECHNOLOGY S.A.AGENCIA EN CHILE"/>
    <s v="HD/SOLICITUD PVLAN - SERVER_LIMA // CEPECH"/>
    <s v="22/02/2024 14:27:42"/>
    <s v="22/02/2024 14:28:40"/>
    <x v="0"/>
    <s v="CDP ANTIGUO 1"/>
    <s v="CDP ANTIGUO 2"/>
    <s v="22/02/2024 16:33:22"/>
    <s v="22/02/2024 23:50:00"/>
    <s v="PREVENTIVO: NO_x000a_CODIGO DE SERVICIO:_x000a_DIRECCION:_x000a_QUIEN REPORTA:+56 9 9742 0921 Juan Carlos Uzcategui Fuguett_x000a_CONTACTO EN TERRENO:_x000a_PROBLEMA:_x000a_REQUERIMIENTO:@Help Desk,_x000a_Favor crear ticket y asignar a controller con el objetivo de gestionar_x000a_según carga._x000a_EQUIPOS"/>
    <s v="se realiza asignación de IP pvlan-PAINE para cliente CPECH; se envió evidencia por correo electrónico._x000a__x000a_Rodrigo Acevedo"/>
    <d v="1899-12-30T00:00:00"/>
    <d v="1899-12-30T02:05:40"/>
    <d v="1899-12-30T02:05:40"/>
    <s v=""/>
    <x v="1"/>
  </r>
  <r>
    <s v="INC000002630655"/>
    <s v="SAP"/>
    <x v="9"/>
    <s v="GESTION HD"/>
    <s v="FREDDY O CORTES DIAZ"/>
    <s v="frp_pcamay"/>
    <s v="3-Moderado/Limitado"/>
    <s v="3-Medio"/>
    <s v="Media"/>
    <s v="Requerimiento de Cliente"/>
    <s v="INDUSTRIAS CHILENAS DE ALAMBRE INCHALAM S.A."/>
    <s v="HD/RV: creación impresora"/>
    <s v="22/02/2024 15:06:14"/>
    <s v="22/02/2024 15:11:29"/>
    <x v="0"/>
    <s v="TI"/>
    <s v="APLICATIVOS"/>
    <s v="22/02/2024 16:13:57"/>
    <s v="22/02/2024 23:50:00"/>
    <s v="PREVENTIVO: NO_x000a_CODIGO DE SERVICIO:_x000a_DIRECCION:_x000a_QUIEN REPORTA:+56 9 6605 6481 Freddy Cortés Díaz_x000a_CONTACTO EN TERRENO:_x000a_PROBLEMA:_x000a_REQUERIMIENTO:Favor generar ticket en base a requerimiento de cliente INCHALAM según_x000a_correo de más abajo_x000a_Dejar en bandeja CLOUD"/>
    <s v="Se crea con éxito la impresora solicitada. Se informa a cliente vía mail"/>
    <d v="1899-12-30T00:00:00"/>
    <d v="1899-12-30T01:07:43"/>
    <d v="1899-12-30T01:07:43"/>
    <s v=""/>
    <x v="1"/>
  </r>
  <r>
    <s v="INC000002630661"/>
    <s v="HOUSING"/>
    <x v="14"/>
    <s v="BELIEVE"/>
    <s v="FRANCISCO J FELIU ABARCA"/>
    <s v="frp_jcarri"/>
    <s v="3-Moderado/Limitado"/>
    <s v="3-Medio"/>
    <s v="Media"/>
    <s v="Requerimiento de Cliente"/>
    <s v="TELEFONICA GLOBAL TECHNOLOGY S.A.AGENCIA EN CHILE"/>
    <s v="GESTION DATACENTER/ ACCESOS /TCCT"/>
    <s v="22/02/2024 15:18:25"/>
    <s v="22/02/2024 15:19:52"/>
    <x v="0"/>
    <s v="HARDWARE"/>
    <s v="DATACENTER"/>
    <s v="22/02/2024 15:37:04"/>
    <s v="22/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4:14"/>
    <d v="1899-12-30T00:18:39"/>
    <d v="1899-12-30T00:04:25"/>
    <s v=""/>
    <x v="1"/>
  </r>
  <r>
    <s v="INC000002630877"/>
    <s v="VPN IP - MPLS"/>
    <x v="6"/>
    <s v="GESTION HD"/>
    <s v="RICARDO R GALLEGOS OYANEDER"/>
    <s v="frp_rreyes"/>
    <s v="3-Moderado/Limitado"/>
    <s v="3-Medio"/>
    <s v="Media"/>
    <s v="Requerimiento de Cliente"/>
    <s v="FUNDACION INSTITUTO PROFESIONAL DUOC UC"/>
    <s v="HD / DUOC | Solicitud de ventana de reinicio HYP-RENCA -&gt; ADM-DCRENCA"/>
    <s v="22/02/2024 16:19:46"/>
    <s v="22/02/2024 16:22:28"/>
    <x v="0"/>
    <s v="CDP ANTIGUO 1"/>
    <s v="CDP ANTIGUO 2"/>
    <s v="23/02/2024 8:57:07"/>
    <s v="23/02/2024 23:50:00"/>
    <s v="PREVENTIVO: NO_x000a_CODIGO DE SERVICIO:_x000a_DIRECCION:_x000a_QUIEN REPORTA: Víctor Sepúlveda Gamarra +56 9 4351 0688_x000a_CONTACTO EN TERRENO:_x000a_PROBLEMA:_x000a_REQUERIMIENTO:_x000a__x000a_Junto con saludar, les comento que presentamos error en respaldo de Hyper-V sede Renca detalladas con el"/>
    <s v="Estimados, buenas noches._x000a__x000a_Se reinician y valida funcionamiento servidores sede renca, favor retomar respaldos._x000a__x000a_Saludos."/>
    <d v="1899-12-30T15:55:22"/>
    <d v="1899-12-30T16:37:21"/>
    <d v="1899-12-30T00:41:59"/>
    <s v=""/>
    <x v="1"/>
  </r>
  <r>
    <s v="INC000002630884"/>
    <s v="VPN IP - MPLS"/>
    <x v="17"/>
    <s v="GESTION HD"/>
    <s v="RODRIGO VÁSQUEZ MUÑOZ"/>
    <s v="frp_rreyes"/>
    <s v="3-Moderado/Limitado"/>
    <s v="3-Medio"/>
    <s v="Media"/>
    <s v="Requerimiento de Cliente"/>
    <s v="COCA COLA EMBONOR S A"/>
    <s v="HD / Recuperación de maquina virtual - Cliente COCA COLA EMBONOR S A."/>
    <s v="22/02/2024 16:27:21"/>
    <s v="22/02/2024 16:29:05"/>
    <x v="0"/>
    <s v="CDP ANTIGUO 1"/>
    <s v="CDP ANTIGUO 2"/>
    <s v="27/02/2024 12:25:02"/>
    <s v="27/02/2024 23:50:00"/>
    <s v="PREVENTIVO: NO_x000a_CODIGO DE SERVICIO: RESPALDOS_x000a_DIRECCION:_x000a_QUIEN REPORTA: Rodrigo Quiroz Silva +56 9 4110 7479_x000a_CONTACTO EN TERRENO:_x000a_PROBLEMA:_x000a_REQUERIMIENTO:_x000a__x000a_Favor derivar requerimiento al área de respaldo para recuperar maquina virtual, es muy importante q"/>
    <s v="FASE RESOLUCIÓN Y RECUPERACIÓN_x000a__x000a_Se efectúa contacto con cliente: N/A_x000a__x000a_Teléfono de contacto: N/A_x000a__x000a_Acciones realizadas: se restaura VM de acuerdo con solicitud_x000a__x000a_Solución paliativa o definitiva:  se restaura VM de acuerdo con solicitud_x000a__x000a__x000a_Acciones de Mejora,"/>
    <d v="1900-01-03T19:23:17"/>
    <d v="1900-01-03T19:57:41"/>
    <d v="1899-12-30T00:34:24"/>
    <s v=""/>
    <x v="1"/>
  </r>
  <r>
    <s v="INC000002630895"/>
    <s v="VPN IP - MPLS"/>
    <x v="17"/>
    <s v="GESTION HD"/>
    <s v="RODRIGO VÁSQUEZ MUÑOZ"/>
    <s v="frp_rreyes"/>
    <s v="3-Moderado/Limitado"/>
    <s v="3-Medio"/>
    <s v="Media"/>
    <s v="Requerimiento de Cliente"/>
    <s v="ACMA S.A."/>
    <s v="HD / ACMA - Ejecutar respaldo FULL servidor ACQ"/>
    <s v="22/02/2024 16:33:20"/>
    <s v="22/02/2024 16:37:50"/>
    <x v="0"/>
    <s v="CDP ANTIGUO 1"/>
    <s v="CDP ANTIGUO 2"/>
    <s v="24/02/2024 8:35:53"/>
    <s v="24/02/2024 23:50:00"/>
    <s v="PREVENTIVO: NO_x000a_CODIGO DE SERVICIO: respaldos_x000a_DIRECCION:_x000a_QUIEN REPORTA: Ewald Galaz Millaleo_x000a_CONTACTO EN TERRENO:_x000a_PROBLEMA:_x000a_REQUERIMIENTO:_x000a__x000a_Favor generar ticket en base a requerimiento de cliente Acma._x000a__x000a_ _x000a__x000a_Dejar en bandeja de Telefónica Global Technology"/>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1T15:33:54"/>
    <d v="1899-12-31T16:02:33"/>
    <d v="1899-12-30T00:28:39"/>
    <s v=""/>
    <x v="1"/>
  </r>
  <r>
    <s v="INC000002630908"/>
    <s v="HOUSING"/>
    <x v="8"/>
    <s v="BELIEVE"/>
    <s v="FERNEY D GARZON PEÑA"/>
    <s v="frp_jolsso"/>
    <s v="3-Moderado/Limitado"/>
    <s v="3-Medio"/>
    <s v="Media"/>
    <s v="Requerimiento de Cliente"/>
    <s v="CENTRO DE COMPENSACION AUTOMATIZADO S A"/>
    <s v="GESTION DATACENTER/ ACCESOS /CENTRO DE COMPENSACION AUTOMATIZADO S A"/>
    <s v="22/02/2024 16:20:36"/>
    <s v="22/02/2024 16:23:20"/>
    <x v="0"/>
    <s v="COMUNICACIONES"/>
    <s v="VPN IP - MPLS"/>
    <s v="22/02/2024 17:30:28"/>
    <s v="22/02/2024 23:50:00"/>
    <s v="EMPRESA:CENTRO DE COMPENSACION AUTOMATIZADO S A_x000a_CÓDIGO DE SERVICIO: _x000a_DIRECCIÓN: AV. Presidente Prieto #226, Paine, Santiago_x000a_NOMBRE DE QUIEN REPORTA: José Cartes M_x000a_TELÉFONO DE QUIEN REPORTA: 939363411_x000a_NOMBRE DE CONTACTO EN TERRENO: _x000a_REQUERIMIENTO:Ingreso"/>
    <m/>
    <d v="1899-12-30T00:43:27"/>
    <d v="1899-12-30T01:09:52"/>
    <d v="1899-12-30T00:26:25"/>
    <s v=""/>
    <x v="1"/>
  </r>
  <r>
    <s v="INC000002630934"/>
    <s v="VPN IP - MPLS"/>
    <x v="6"/>
    <s v="BELIEVE"/>
    <s v="JAVIER CUEVAS"/>
    <s v="frp_jcarri"/>
    <s v="4-Menor/Localizado"/>
    <s v="4-Baja"/>
    <s v="Baja"/>
    <s v="Requerimiento de Cliente"/>
    <s v="TELEFONICA CYBERSECURITY TECH CHILE SPA"/>
    <s v="REQ / SOC/ IMPORTANTE: Baja de Servidor MDM"/>
    <s v="22/02/2024 18:11:00"/>
    <s v="22/02/2024 18:11:47"/>
    <x v="0"/>
    <s v="CDP ANTIGUO 1"/>
    <s v="CDP ANTIGUO 2"/>
    <s v="23/02/2024 11:40:34"/>
    <s v="23/02/2024 23:50:00"/>
    <s v="PREVENTIVO: NO_x000a_CODIGO DE SERVICIO:  _x000a_DIRECCION:      _x000a_CIUDAD:             _x000a_COMUNA:_x000a_NOMBRE QUIEN REPORTA:SAMANTHA MICHELLE MARTINEZ NUÑEZ_x000a_TELEFONO QUIEN REPORTA:+56 9 7242 3694_x000a_NOMBRE CONTACTO EN TERRENO:        _x000a_TELEFONO 1 CONTACTO EN TERRENO:_x000a_TELEFONO 2"/>
    <s v="detalle enviado a solicitante"/>
    <d v="1899-12-30T17:20:18"/>
    <d v="1899-12-30T17:29:34"/>
    <d v="1899-12-30T00:09:16"/>
    <s v=""/>
    <x v="1"/>
  </r>
  <r>
    <s v="INC000002630941"/>
    <s v="HOUSING"/>
    <x v="13"/>
    <s v="BELIEVE"/>
    <s v="RENE E VILLEGAS CARREÑO"/>
    <s v="frp_jcarri"/>
    <s v="3-Moderado/Limitado"/>
    <s v="3-Medio"/>
    <s v="Media"/>
    <s v="Requerimiento de Cliente"/>
    <s v="BANCO SANTANDER CHILE"/>
    <s v="GESTION DATACENTER/ ACCESOS /BANCO SANTANDER CHILE"/>
    <s v="22/02/2024 18:45:42"/>
    <s v="22/02/2024 18:47:07"/>
    <x v="0"/>
    <s v="COMUNICACIONES"/>
    <s v="VPN IP - MPLS"/>
    <s v="22/02/2024 19:04:22"/>
    <s v="22/02/2024 23:50:00"/>
    <s v="EMPRESA:BANCO SANTANDER CHILE_x000a_CÓDIGO DE SERVICIO: _x000a_DIRECCIÓN:Av. Apoquindo #7071, Las Condes, Santiago_x000a_NOMBRE DE QUIEN REPORTA:Christian Tapia_x000a_TELÉFONO DE QUIEN REPORTA:56981568202_x000a_NOMBRE DE CONTACTO EN TERRENO: _x000a_REQUERIMIENTO:Upgrade de equipos switches"/>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8:36"/>
    <d v="1899-12-30T00:18:40"/>
    <d v="1899-12-30T00:10:04"/>
    <s v=""/>
    <x v="1"/>
  </r>
  <r>
    <s v="INC000002630971"/>
    <s v="VPN IP - MPLS"/>
    <x v="9"/>
    <s v="GESTION HD"/>
    <s v="NICOLAS A SAAVEDRA EGUILUZ"/>
    <s v="frp_kefern"/>
    <s v="3-Moderado/Limitado"/>
    <s v="3-Medio"/>
    <s v="Media"/>
    <s v="Requerimiento de Cliente"/>
    <s v="NUTRISCO CHILE SA"/>
    <s v="HD | Creación Usuario SAP PRD"/>
    <s v="23/02/2024 9:31:40"/>
    <s v="23/02/2024 9:34:02"/>
    <x v="0"/>
    <s v="CDP ANTIGUO 1"/>
    <s v="CDP ANTIGUO 2"/>
    <s v="23/02/2024 9:41:10"/>
    <s v="23/02/2024 23:50:00"/>
    <s v="PREVENTIVO: NO_x000a_CODIGO DE SERVICIO:_x000a_DIRECCION:_x000a_QUIEN REPORTA:Nicolás Saavedra Eguiluz +56 9 6187 5469_x000a_CONTACTO EN TERRENO:_x000a_PROBLEMA:_x000a_REQUERIMIENTO:_x000a__x000a_Favor generar ticket en base a requerimiento de cliente NUTRISCO_x000a__x000a_Dejar en bandeja CONTROLLER_x000a__x000a_Desde ya me"/>
    <s v="He creado ambos usuarios según lo indicado."/>
    <d v="1899-12-30T00:00:00"/>
    <d v="1899-12-30T00:09:30"/>
    <d v="1899-12-30T00:09:30"/>
    <s v=""/>
    <x v="1"/>
  </r>
  <r>
    <s v="INC000002630978"/>
    <s v="HOUSING"/>
    <x v="13"/>
    <s v="GESTION CALL CENTER"/>
    <s v="RENE E VILLEGAS CARREÑO"/>
    <s v="frp_jugonz"/>
    <s v="3-Moderado/Limitado"/>
    <s v="3-Medio"/>
    <s v="Media"/>
    <s v="Requerimiento de Cliente"/>
    <s v="BANCO SANTANDER CHILE 1"/>
    <s v="GESTION DATACENTER/ ACCESOS / BANCO SANTANDER CHILE 1"/>
    <s v="23/02/2024 8:48:52"/>
    <s v="23/02/2024 8:51:44"/>
    <x v="0"/>
    <s v="COMUNICACIONES"/>
    <s v="VPN IP - MPLS"/>
    <s v="23/02/2024 9:10:07"/>
    <s v="23/02/2024 23:50:00"/>
    <s v="EMPRESA: BANCO SANTANDER CHILE 1_x000a_CÓDIGO DE SERVICIO: _x000a_DIRECCIÓN: Av. Apoquindo #7071, Las Condes, Santiago_x000a_NOMBRE DE QUIEN REPORTA: Christian Tapia Torres_x000a_TELÉFONO DE QUIEN REPORTA: 56981568202_x000a_NOMBRE DE CONTACTO EN TERRENO: Christian Tapia 56981568202_x000a_R"/>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6:39"/>
    <d v="1899-12-30T00:21:15"/>
    <d v="1899-12-30T00:14:36"/>
    <s v=""/>
    <x v="1"/>
  </r>
  <r>
    <s v="INC000002630992"/>
    <s v="VPN IP - MPLS"/>
    <x v="3"/>
    <s v="GESTION HD"/>
    <s v="JOSE A SANTIS SERRANO"/>
    <s v="frp_kefern"/>
    <s v="3-Moderado/Limitado"/>
    <s v="3-Medio"/>
    <s v="Media"/>
    <s v="Requerimiento de Cliente"/>
    <s v="ZAMBONI INGENIEROS ASOCIADOS LIMITADA"/>
    <s v="HD | Cliente ZAMBONI y ASOCIADOS LTDA - Plataforma VDC - Regularizar cuenta ERUIZ a la brevedad."/>
    <s v="23/02/2024 10:01:15"/>
    <s v="23/02/2024 10:04:47"/>
    <x v="0"/>
    <s v="CDP ANTIGUO 1"/>
    <s v="CDP ANTIGUO 2"/>
    <s v="23/02/2024 17:10:29"/>
    <s v="23/02/2024 23:50:00"/>
    <s v="PREVENTIVO: NO_x000a_CODIGO DE SERVICIO:_x000a_DIRECCION:_x000a_QUIEN REPORTA:Denise Cruzat Etcheberry +56 9 93378009_x000a_CONTACTO EN TERRENO:_x000a_PROBLEMA:_x000a_REQUERIMIENTO:_x000a__x000a__x000a_Del requerimiento creación de cuentas de administración solicitado, faltó_x000a_la creación de la cuenta para Em"/>
    <s v="Buenas tardes estimado Emmnauel Ruiz, _x000a__x000a_Informo que fue creado nuevamente su usuario para el ingreso a la plataforma VDC, a su correo fueron enviados los pasos para realizar el cambio de clave._x000a__x000a_Favor de informar si logro el correcto ingreso._x000a__x000a_Saludos,"/>
    <d v="1899-12-30T05:21:19"/>
    <d v="1899-12-30T07:09:14"/>
    <d v="1899-12-30T01:47:55"/>
    <s v=""/>
    <x v="1"/>
  </r>
  <r>
    <s v="INC000002631002"/>
    <s v="VPN IP - MPLS"/>
    <x v="2"/>
    <s v="GESTION HD"/>
    <s v="PATRICIO A CASTILLO GONZALEZ"/>
    <s v="frp_kefern"/>
    <s v="3-Moderado/Limitado"/>
    <s v="3-Medio"/>
    <s v="Media"/>
    <s v="Requerimiento de Cliente"/>
    <s v="CHAMPION S.A."/>
    <s v="HD | DISPONIBILIDAD DE UNIDADES DE RACK"/>
    <s v="23/02/2024 10:19:55"/>
    <s v="23/02/2024 10:25:14"/>
    <x v="0"/>
    <s v="CDP ANTIGUO 1"/>
    <s v="CDP ANTIGUO 2"/>
    <s v="23/02/2024 11:14:11"/>
    <s v="23/02/2024 23:50:00"/>
    <s v="PREVENTIVO: NO_x000a_CODIGO DE SERVICIO:_x000a_DIRECCION:_x000a_QUIEN REPORTA:Angel Mavares +56 9 5410 3153_x000a_CONTACTO EN TERRENO:_x000a_PROBLEMA:_x000a_REQUERIMIENTO:Buenos dias @Help Desk, se requiere confirmar/reservar 4 U de Rack para_x000a_equipos de comunicaciones: FW, Router, Swicht y"/>
    <s v="INFORMATIVO ENVIADO"/>
    <d v="1899-12-30T00:17:29"/>
    <d v="1899-12-30T00:54:16"/>
    <d v="1899-12-30T00:36:47"/>
    <s v=""/>
    <x v="1"/>
  </r>
  <r>
    <s v="INC000002631114"/>
    <s v="VPN IP - MPLS"/>
    <x v="6"/>
    <s v="BELIEVE"/>
    <s v="JAVIER CUEVAS"/>
    <s v="frp_dvilca"/>
    <s v="4-Menor/Localizado"/>
    <s v="4-Baja"/>
    <s v="Baja"/>
    <s v="Requerimiento de Cliente"/>
    <s v="TELEFONICA CYBERSECURITY TECH CHILE SPA"/>
    <s v="REQ / SOC/RV: IMPORTANTE: Baja de Servidores"/>
    <s v="22/02/2024 17:40:00"/>
    <s v="22/02/2024 17:41:15"/>
    <x v="0"/>
    <s v="CDP ANTIGUO 1"/>
    <s v="CDP ANTIGUO 2"/>
    <s v="23/02/2024 11:40:08"/>
    <s v="23/02/2024 23:50:00"/>
    <s v="PREVENTIVO: NO_x000a_CODIGO DE SERVICIO:_x000a_DIRECCION:      _x000a_CIUDAD:             _x000a_COMUNA:_x000a_NOMBRE QUIEN REPORTA:SAMANTHA MICHELLE MARTINEZ NUÑEZ_x000a_TELEFONO QUIEN REPORTA: +56 9 7242 3694_x000a_NOMBRE CONTACTO EN TERRENO:        _x000a_REQUERIMIENTO: _x000a_Estimados @SOC Empresas bue"/>
    <s v="detalle enviado a solicitante"/>
    <d v="1899-12-30T14:39:30"/>
    <d v="1899-12-30T18:00:08"/>
    <d v="1899-12-30T03:20:38"/>
    <s v=""/>
    <x v="1"/>
  </r>
  <r>
    <s v="INC000002631176"/>
    <s v="HOUSING"/>
    <x v="11"/>
    <s v="APQ ACCESOS"/>
    <s v="JOSE G MARQUEZ MARCANO"/>
    <s v="tct_josmam"/>
    <s v="4-Menor/Localizado"/>
    <s v="4-Baja"/>
    <s v="Baja"/>
    <s v="Requerimiento de Cliente"/>
    <s v="TELEFONICA EMPRESAS DE CHILE SA"/>
    <s v="RONDA Y REVISION DE SALAS"/>
    <s v="23/02/2024 9:27:09"/>
    <s v="23/02/2024 9:28:01"/>
    <x v="0"/>
    <s v="CDP ANTIGUO 1"/>
    <s v="CDP ANTIGUO 2"/>
    <s v="23/02/2024 9:31:47"/>
    <s v="23/02/2024 23:50:00"/>
    <s v="RONDA Y REVISION DE SALAS"/>
    <s v="RONDAS REALIZADAS"/>
    <d v="1899-12-30T00:03:26"/>
    <d v="1899-12-30T00:04:38"/>
    <d v="1899-12-30T00:01:12"/>
    <s v=""/>
    <x v="1"/>
  </r>
  <r>
    <s v="INC000002631209"/>
    <s v="HOUSING"/>
    <x v="11"/>
    <s v="APQ ACCESOS"/>
    <s v="ESTEBAN O BUSTOS CORNEJO"/>
    <s v="tct_ebusto"/>
    <s v="4-Menor/Localizado"/>
    <s v="4-Baja"/>
    <s v="Baja"/>
    <s v="Requerimiento de Cliente"/>
    <s v="TELEFONICA EMPRESAS DE CHILE SA"/>
    <s v="SUPERVISION PROYECTO HUAWEI"/>
    <s v="22/02/2024 17:13:35"/>
    <s v="22/02/2024 17:15:50"/>
    <x v="0"/>
    <s v="CDP ANTIGUO 1"/>
    <s v="CDP ANTIGUO 2"/>
    <s v="22/02/2024 17:52:30"/>
    <s v="22/02/2024 23:50:00"/>
    <s v="SUPERVISION PROYECTO HUAWEI"/>
    <s v="SUPERVISION CRQ/OK"/>
    <d v="1899-12-30T00:36:40"/>
    <d v="1899-12-30T00:38:55"/>
    <d v="1899-12-30T00:02:15"/>
    <s v=""/>
    <x v="1"/>
  </r>
  <r>
    <s v="INC000002631227"/>
    <s v="HOSTING VIRTUAL"/>
    <x v="6"/>
    <s v="SISTEMA OPERATIVO MICROSOFT"/>
    <s v="JAVIER CUEVAS"/>
    <s v="tct_jacuev"/>
    <s v="4-Menor/Localizado"/>
    <s v="4-Baja"/>
    <s v="Baja"/>
    <s v="Requerimiento de Cliente"/>
    <s v="TELEFONICA GLOBAL TECHNOLOGY S.A.AGENCIA EN CHILE"/>
    <s v="rEUNION COORDINACION OOB"/>
    <s v="22/02/2024 18:19:51"/>
    <s v="22/02/2024 18:20:41"/>
    <x v="0"/>
    <s v="TI"/>
    <s v="SISTEMAS OPERATIVOS"/>
    <s v="22/02/2024 18:22:37"/>
    <s v="22/02/2024 23:50:00"/>
    <s v="AUDITORIA"/>
    <s v="OK"/>
    <d v="1899-12-30T00:00:00"/>
    <d v="1899-12-30T00:02:46"/>
    <d v="1899-12-30T00:02:46"/>
    <s v=""/>
    <x v="1"/>
  </r>
  <r>
    <s v="INC000002631231"/>
    <s v="HOSTING VIRTUAL"/>
    <x v="6"/>
    <s v="SISTEMA OPERATIVO MICROSOFT"/>
    <s v="JAVIER CUEVAS"/>
    <s v="tct_jacuev"/>
    <s v="4-Menor/Localizado"/>
    <s v="4-Baja"/>
    <s v="Baja"/>
    <s v="Requerimiento de Cliente"/>
    <s v="TELEFONICA GLOBAL TECHNOLOGY S.A.AGENCIA EN CHILE"/>
    <s v="REUNION SD MS"/>
    <s v="22/02/2024 18:20:55"/>
    <s v="22/02/2024 18:21:48"/>
    <x v="0"/>
    <s v="TI"/>
    <s v="SISTEMAS OPERATIVOS"/>
    <s v="22/02/2024 18:21:48"/>
    <s v="22/02/2024 23:50:00"/>
    <s v="COORDINACION"/>
    <s v="OK"/>
    <d v="1899-12-30T00:00:00"/>
    <d v="1899-12-30T00:00:53"/>
    <d v="1899-12-30T00:00:53"/>
    <s v=""/>
    <x v="1"/>
  </r>
  <r>
    <s v="INC000002631235"/>
    <s v="HOSTING VIRTUAL"/>
    <x v="6"/>
    <s v="SISTEMA OPERATIVO MICROSOFT"/>
    <s v="JAVIER CUEVAS"/>
    <s v="tct_jacuev"/>
    <s v="4-Menor/Localizado"/>
    <s v="4-Baja"/>
    <s v="Baja"/>
    <s v="Requerimiento de Cliente"/>
    <s v="TELEFONICA GLOBAL TECHNOLOGY S.A.AGENCIA EN CHILE"/>
    <s v="MAQUINAS SOC"/>
    <s v="22/02/2024 18:23:16"/>
    <s v="22/02/2024 18:24:04"/>
    <x v="0"/>
    <s v="TI"/>
    <s v="SISTEMAS OPERATIVOS"/>
    <s v="22/02/2024 18:24:04"/>
    <s v="22/02/2024 23:50:00"/>
    <s v="ESTADO PARA APAGAR"/>
    <m/>
    <d v="1899-12-30T00:00:00"/>
    <d v="1899-12-30T00:00:48"/>
    <d v="1899-12-30T00:00:48"/>
    <s v=""/>
    <x v="1"/>
  </r>
  <r>
    <s v="INC000002631244"/>
    <s v="HOUSING"/>
    <x v="11"/>
    <s v="APQ ACCESOS"/>
    <s v="JOSE G MARQUEZ MARCANO"/>
    <s v="tct_josmam"/>
    <s v="4-Menor/Localizado"/>
    <s v="4-Baja"/>
    <s v="Baja"/>
    <s v="Requerimiento de Cliente"/>
    <s v="TELEFONICA EMPRESAS DE CHILE SA"/>
    <s v="TOMA DE ALARMAS DE CLIENTES"/>
    <s v="22/02/2024 19:11:47"/>
    <s v="22/02/2024 19:12:28"/>
    <x v="0"/>
    <s v="CDP ANTIGUO 1"/>
    <s v="CDP ANTIGUO 2"/>
    <s v="22/02/2024 19:13:28"/>
    <s v="22/02/2024 23:50:00"/>
    <s v="TOMA DE ALARMAS DE CLIENTES"/>
    <s v="TOMA DE ALARMAS REALIZADAS"/>
    <d v="1899-12-30T00:00:45"/>
    <d v="1899-12-30T00:01:41"/>
    <d v="1899-12-30T00:00:56"/>
    <s v=""/>
    <x v="1"/>
  </r>
  <r>
    <s v="INC000002631246"/>
    <s v="HOUSING"/>
    <x v="11"/>
    <s v="APQ ACCESOS"/>
    <s v="JOSE G MARQUEZ MARCANO"/>
    <s v="tct_josmam"/>
    <s v="4-Menor/Localizado"/>
    <s v="4-Baja"/>
    <s v="Baja"/>
    <s v="Requerimiento de Cliente"/>
    <s v="TELEFONICA EMPRESAS DE CHILE SA"/>
    <s v="RONDA Y REVISION DE SALAS 12:00"/>
    <s v="22/02/2024 19:16:03"/>
    <s v="22/02/2024 19:16:42"/>
    <x v="0"/>
    <s v="CDP ANTIGUO 1"/>
    <s v="CDP ANTIGUO 2"/>
    <s v="22/02/2024 19:17:58"/>
    <s v="22/02/2024 23:50:00"/>
    <s v="RONDA Y REVISION DE SALAS 12:00"/>
    <s v="RONDAS REALIZADAS"/>
    <d v="1899-12-30T00:00:58"/>
    <d v="1899-12-30T00:01:55"/>
    <d v="1899-12-30T00:00:57"/>
    <s v=""/>
    <x v="1"/>
  </r>
  <r>
    <s v="INC000002631248"/>
    <s v="HOUSING"/>
    <x v="11"/>
    <s v="APQ ACCESOS"/>
    <s v="JOSE G MARQUEZ MARCANO"/>
    <s v="tct_josmam"/>
    <s v="4-Menor/Localizado"/>
    <s v="4-Baja"/>
    <s v="Baja"/>
    <s v="Requerimiento de Cliente"/>
    <s v="TELEFONICA EMPRESAS DE CHILE SA"/>
    <s v="RONDA Y REVISION DE SALAS 15:30"/>
    <s v="22/02/2024 19:18:24"/>
    <s v="22/02/2024 19:19:09"/>
    <x v="0"/>
    <s v="CDP ANTIGUO 1"/>
    <s v="CDP ANTIGUO 2"/>
    <s v="22/02/2024 19:20:16"/>
    <s v="22/02/2024 23:50:00"/>
    <s v="RONDA Y REVISION DE SALAS 15:30"/>
    <s v="RONDAS REALIZADAS"/>
    <d v="1899-12-30T00:00:52"/>
    <d v="1899-12-30T00:01:52"/>
    <d v="1899-12-30T00:01:00"/>
    <s v=""/>
    <x v="1"/>
  </r>
  <r>
    <s v="INC000002631250"/>
    <s v="HOUSING"/>
    <x v="11"/>
    <s v="APQ ACCESOS"/>
    <s v="JOSE G MARQUEZ MARCANO"/>
    <s v="tct_josmam"/>
    <s v="4-Menor/Localizado"/>
    <s v="4-Baja"/>
    <s v="Baja"/>
    <s v="Requerimiento de Cliente"/>
    <s v="TELEFONICA EMPRESAS DE CHILE SA"/>
    <s v="RONDA Y REVISION DE SALAS 18:30"/>
    <s v="22/02/2024 19:20:32"/>
    <s v="22/02/2024 19:21:29"/>
    <x v="0"/>
    <s v="CDP ANTIGUO 1"/>
    <s v="CDP ANTIGUO 2"/>
    <s v="22/02/2024 19:22:32"/>
    <s v="22/02/2024 23:50:00"/>
    <s v="RONDA Y REVISION DE SALAS"/>
    <s v="RONDAS REALIZADAS"/>
    <d v="1899-12-30T00:00:50"/>
    <d v="1899-12-30T00:02:00"/>
    <d v="1899-12-30T00:01:10"/>
    <s v=""/>
    <x v="1"/>
  </r>
  <r>
    <s v="INC000002631264"/>
    <s v="HOUSING"/>
    <x v="11"/>
    <s v="APQ ACCESOS"/>
    <s v="ALDO P VALENZUELA MUJICA"/>
    <s v="tct_avalen"/>
    <s v="2-Significativo/Amplio"/>
    <s v="2-Alta"/>
    <s v="Alta"/>
    <s v="Requerimiento de Cliente"/>
    <s v="TELEFONICA EMPRESAS DE CHILE SA"/>
    <s v="SUPERVISION Ingreso de nuevo HSM - CCA"/>
    <s v="23/02/2024 0:36:06"/>
    <s v="23/02/2024 0:36:08"/>
    <x v="0"/>
    <s v="CDP ANTIGUO 1"/>
    <s v="CDP ANTIGUO 2"/>
    <s v="23/02/2024 0:37:45"/>
    <s v="23/02/2024 23:50:00"/>
    <s v="SUPERVISION Ingreso de nuevo HSM - CCA"/>
    <s v="SE REALIZA SUPERVISION"/>
    <d v="1899-12-30T00:01:09"/>
    <d v="1899-12-30T00:01:39"/>
    <d v="1899-12-30T00:00:30"/>
    <s v=""/>
    <x v="1"/>
  </r>
  <r>
    <s v="INC000002631266"/>
    <s v="HOUSING"/>
    <x v="11"/>
    <s v="APQ ACCESOS"/>
    <s v="ALDO P VALENZUELA MUJICA"/>
    <s v="tct_avalen"/>
    <s v="2-Significativo/Amplio"/>
    <s v="2-Alta"/>
    <s v="Alta"/>
    <s v="Requerimiento de Cliente"/>
    <s v="TELEFONICA EMPRESAS DE CHILE SA"/>
    <s v="SUPERVISION INCIDENTE /Movimiento de servidores Stand alone / NXS"/>
    <s v="23/02/2024 0:39:05"/>
    <s v="23/02/2024 0:40:41"/>
    <x v="0"/>
    <s v="CDP ANTIGUO 1"/>
    <s v="CDP ANTIGUO 2"/>
    <s v="23/02/2024 0:42:32"/>
    <s v="23/02/2024 23:50:00"/>
    <s v="SUPERVISION INCIDENTE /Movimiento de servidores Stand alone / NXS"/>
    <s v="SE REALIZA SUPERVISION"/>
    <d v="1899-12-30T00:01:29"/>
    <d v="1899-12-30T00:03:27"/>
    <d v="1899-12-30T00:01:58"/>
    <s v=""/>
    <x v="1"/>
  </r>
  <r>
    <s v="INC000002631268"/>
    <s v="HOUSING"/>
    <x v="11"/>
    <s v="APQ ACCESOS"/>
    <s v="ALDO P VALENZUELA MUJICA"/>
    <s v="tct_avalen"/>
    <s v="2-Significativo/Amplio"/>
    <s v="2-Alta"/>
    <s v="Alta"/>
    <s v="Requerimiento de Cliente"/>
    <s v="TELEFONICA EMPRESAS DE CHILE SA"/>
    <s v="RONDA Y REVISION DE SALAS TECNICAS"/>
    <s v="23/02/2024 0:48:51"/>
    <s v="23/02/2024 0:51:31"/>
    <x v="0"/>
    <s v="CDP ANTIGUO 1"/>
    <s v="CDP ANTIGUO 2"/>
    <s v="23/02/2024 0:53:36"/>
    <s v="23/02/2024 23:50:00"/>
    <s v="RONDA Y REVISION DE SALAS TECNICAS"/>
    <s v="SE REALIZA RONDA"/>
    <d v="1899-12-30T00:01:34"/>
    <d v="1899-12-30T00:04:45"/>
    <d v="1899-12-30T00:03:11"/>
    <s v=""/>
    <x v="1"/>
  </r>
  <r>
    <s v="INC000002631270"/>
    <s v="HOUSING"/>
    <x v="11"/>
    <s v="APQ ACCESOS"/>
    <s v="ALDO P VALENZUELA MUJICA"/>
    <s v="tct_avalen"/>
    <s v="2-Significativo/Amplio"/>
    <s v="2-Alta"/>
    <s v="Alta"/>
    <s v="Requerimiento de Cliente"/>
    <s v="TELEFONICA EMPRESAS DE CHILE SA"/>
    <s v="TOMA DE ALARMAS DE CLIENTE"/>
    <s v="23/02/2024 0:54:02"/>
    <s v="23/02/2024 0:55:03"/>
    <x v="0"/>
    <s v="CDP ANTIGUO 1"/>
    <s v="CDP ANTIGUO 2"/>
    <s v="23/02/2024 0:56:28"/>
    <s v="23/02/2024 23:50:00"/>
    <s v="TOMA DE ALARMAS DE CLIENTE"/>
    <s v="SE REALIZA TOMA DE ALARMAS"/>
    <d v="1899-12-30T00:00:56"/>
    <d v="1899-12-30T00:02:26"/>
    <d v="1899-12-30T00:01:30"/>
    <s v=""/>
    <x v="1"/>
  </r>
  <r>
    <s v="INC000002631289"/>
    <s v="SAP"/>
    <x v="9"/>
    <s v="CLOUD SAP HANA"/>
    <s v="NICOLAS A SAAVEDRA EGUILUZ"/>
    <s v="tct_nsaave"/>
    <s v="4-Menor/Localizado"/>
    <s v="4-Baja"/>
    <s v="Baja"/>
    <s v="Requerimiento de Cliente"/>
    <s v="TELEFONICA EMPRESAS DE CHILE SA"/>
    <s v="Checklist Diario Clientes 23.02.24"/>
    <s v="23/02/2024 8:18:28"/>
    <s v="23/02/2024 8:19:34"/>
    <x v="0"/>
    <s v="Service"/>
    <s v="Internal"/>
    <s v="23/02/2024 8:20:49"/>
    <s v="23/02/2024 23:50:00"/>
    <s v="Se realiza Checklist Diario de los clientes; _x000a_HDC_x000a_NUTRISCO"/>
    <s v="Se realiza Checklist Diario de los clientes; _x000a_HDC_x000a_NUTRISCO"/>
    <d v="1899-12-30T00:00:00"/>
    <d v="1899-12-30T00:02:21"/>
    <d v="1899-12-30T00:02:21"/>
    <s v=""/>
    <x v="1"/>
  </r>
  <r>
    <s v="INC000002631322"/>
    <s v="MONITOREO"/>
    <x v="6"/>
    <s v="SM OPERACIONES"/>
    <s v="ALEJANDRO ACEVEDO VALENZUELA"/>
    <s v="tct_decruz"/>
    <s v="4-Menor/Localizado"/>
    <s v="3-Medio"/>
    <s v="Media"/>
    <s v="Requerimiento de Cliente"/>
    <s v="FUNDACION INSTITUTO PROFESIONAL DUOC UC"/>
    <s v="ERROR EN REPORTE Exchange Server Health Report - 02/22/2024 17:10:02 DuocN7"/>
    <s v="22/02/2024 17:23:52"/>
    <s v="22/02/2024 17:27:11"/>
    <x v="0"/>
    <s v="TI"/>
    <s v="SISTEMAS OPERATIVOS"/>
    <s v="22/02/2024 22:02:01"/>
    <s v="22/02/2024 23:50:00"/>
    <s v="PRO-EXCH-07_x0009_CasaCentral_x0009_Mailbox_x0009_Exchange 2016_x0009_Pass_x0009_Pass_x0009_101_x0009_Could not test service health. _x0009_Could not test service health. _x0009_Could not test service health. _x0009_Could not test service health."/>
    <s v=". Se realiza verificación nodo7 realizándose reinicio de servicios  Exchange quedando operativo. Informe Exchange server Health Report exitoso."/>
    <d v="1899-12-30T03:24:55"/>
    <d v="1899-12-30T04:38:09"/>
    <d v="1899-12-30T01:13:14"/>
    <s v=""/>
    <x v="1"/>
  </r>
  <r>
    <s v="INC000002631355"/>
    <s v="VPN IP - MPLS"/>
    <x v="3"/>
    <s v="GESTION HD"/>
    <s v="DEIBY Y SANTOYO MONTEROLA"/>
    <s v="frp_rreyes"/>
    <s v="3-Moderado/Limitado"/>
    <s v="3-Medio"/>
    <s v="Media"/>
    <s v="Requerimiento de Cliente"/>
    <s v="CELMEDIA S A"/>
    <s v="HD / Celmedia//drp 3 vms"/>
    <s v="22/02/2024 17:28:34"/>
    <s v="22/02/2024 17:30:33"/>
    <x v="0"/>
    <s v="CDP ANTIGUO 1"/>
    <s v="CDP ANTIGUO 2"/>
    <s v="23/02/2024 16:32:12"/>
    <s v="23/02/2024 23:50:00"/>
    <s v="PREVENTIVO: NO_x000a_CODIGO DE SERVICIO:_x000a_DIRECCION:_x000a_QUIEN REPORTA: ONIAS DEL CARMEN_x000a_CONTACTO EN TERRENO:_x000a_PROBLEMA:_x000a_REQUERIMIENTO:_x000a__x000a_Buenas tardes favor crear ticket para cliente Celmedia a fin de aprovisionar organización para 3 virtual machine que serán replic"/>
    <s v="FASE RESOLUCIÓN Y RECUPERACIÓN_x000a__x000a_Se efectúa contacto con cliente:N/A_x000a__x000a_Teléfono de contacto:N/A_x000a__x000a_Acciones realizadas: Se realiza la carga del contrato en el cliente y se valida los recursos solicitados._x000a__x000a_Solución paliativa o definitiva:N/A_x000a__x000a_Acciones de Mej"/>
    <d v="1899-12-30T21:59:38"/>
    <d v="1899-12-30T23:03:38"/>
    <d v="1899-12-30T01:04:00"/>
    <s v=""/>
    <x v="1"/>
  </r>
  <r>
    <s v="INC000002631416"/>
    <s v="VPN IP - MPLS"/>
    <x v="3"/>
    <s v="GESTION HD"/>
    <s v="ANGEL CASTRO CABRERA"/>
    <s v="frp_pcamay"/>
    <s v="3-Moderado/Limitado"/>
    <s v="3-Medio"/>
    <s v="Media"/>
    <s v="Requerimiento de Cliente"/>
    <s v="TELEFONICA GLOBAL TECHNOLOGY S.A.AGENCIA EN CHILE"/>
    <s v="HD/Importar a VDC de CLIENTE embonor vm restaurada"/>
    <s v="22/02/2024 17:55:59"/>
    <s v="22/02/2024 17:56:53"/>
    <x v="0"/>
    <s v="CDP ANTIGUO 1"/>
    <s v="CDP ANTIGUO 2"/>
    <s v="26/02/2024 18:30:25"/>
    <s v="26/02/2024 23:50:00"/>
    <s v="PREVENTIVO: NO_x000a_CODIGO DE SERVICIO:_x000a_DIRECCION:_x000a_QUIEN REPORTA:_x000a_Rodrigo Vásquez Muñoz +56 97411 3060 _x000a_CONTACTO EN TERRENO:_x000a_PROBLEMA:_x000a_REQUERIMIENTO: Solicito de vuestro apoyo para crear ticket como REQUERIMIENTO y en estado PENDIENTE._x000a__x000a_ _x000a__x000a_BANDEJA:  TELEFONIC"/>
    <s v="Se efectúa contacto con cliente: Rodrigo Vasquez - Rodrigo Quiroz_x000a_Teléfono de contacto: Via correo_x000a_Acciones realizadas: Se configuran 8 CPU y  8 GB RAM para importar servidor, ya se encuentra en tenant de cliente. Se destaca que servidor restaurado no pr"/>
    <d v="1900-01-02T21:35:16"/>
    <d v="1900-01-03T00:34:26"/>
    <d v="1899-12-30T02:59:10"/>
    <s v=""/>
    <x v="1"/>
  </r>
  <r>
    <s v="INC000002631418"/>
    <s v="TICKET-INTELIGENTE"/>
    <x v="6"/>
    <s v="GESTION TI"/>
    <s v="RICARDO R GALLEGOS OYANEDER"/>
    <s v="USR_TSIGHT"/>
    <s v="1-Extenso/Generalizado"/>
    <s v="4-Baja"/>
    <s v="Baja"/>
    <s v="Incidente de Cliente"/>
    <s v="PRODINSA 2"/>
    <s v="prodin01 - apposv_vm TICKET AUTOMATICO"/>
    <s v="22/02/2024 17:56:33"/>
    <s v="22/02/2024 17:56:33"/>
    <x v="0"/>
    <s v="TRUESIGHT"/>
    <s v="TRUESIGHT"/>
    <s v="23/02/2024 14:33:57"/>
    <s v="23/02/2024 23:50:00"/>
    <s v="PREVENTIVO=SI_x000a_CODIGO DE SERVICIO=apposv_VM_x000a_DIRECCION=NULL_x000a_CIUDAD=NULL_x000a_COMUNA LOCAL=_x000a_REGION=NULL_x000a_QUIEN REPORTA=Ticket automático_x000a_CONTACTO EN TERRENO=_x000a_PROBLEMA=Node PRODIN01 - apposv_VM is Down_x000a_REQUERIMIENTO=_x000a_EQUIPOS ENERGIZADO O REINICIADO=_x000a_HORARIO DE ATE"/>
    <s v="Se efectúa contacto con cliente: N/A_x000a_Teléfono de contacto: N/A_x000a_Acciones realizadas: Apagado controlado y ejecutado area de Virtualización a solicitud de TAM por baja de servicios._x000a_Solución paliativa o definitiva: N/A_x000a_Acciones de Mejora, Recomendaciones:"/>
    <d v="1899-12-30T20:33:01"/>
    <d v="1899-12-30T20:37:24"/>
    <d v="1899-12-30T00:04:23"/>
    <s v="Cumplido"/>
    <x v="0"/>
  </r>
  <r>
    <s v="INC000002631779"/>
    <s v="TICKET-INTELIGENTE"/>
    <x v="6"/>
    <s v="GESTION TI"/>
    <s v="RICARDO R GALLEGOS OYANEDER"/>
    <s v="USR_TSIGHT"/>
    <s v="1-Extenso/Generalizado"/>
    <s v="4-Baja"/>
    <s v="Baja"/>
    <s v="Incidente de Cliente"/>
    <s v="COAGRA S A"/>
    <s v="coagra01 - sap_prod_e_vm TICKET AUTOMATICO"/>
    <s v="22/02/2024 22:14:09"/>
    <s v="22/02/2024 22:14:09"/>
    <x v="0"/>
    <s v="TRUESIGHT"/>
    <s v="TRUESIGHT"/>
    <s v="23/02/2024 2:26:45"/>
    <s v="23/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07:28"/>
    <d v="1899-12-30T04:12:36"/>
    <d v="1899-12-30T00:05:08"/>
    <s v="Cumplido"/>
    <x v="0"/>
  </r>
  <r>
    <s v="INC000002631819"/>
    <s v="TICKET-INTELIGENTE"/>
    <x v="6"/>
    <s v="GESTION TI"/>
    <s v="SEBASTIAN I ACUÑA GUZMAN"/>
    <s v="USR_TSIGHT"/>
    <s v="1-Extenso/Generalizado"/>
    <s v="4-Baja"/>
    <s v="Baja"/>
    <s v="Incidente de Cliente"/>
    <s v="TELEFONICA EMPRESAS DE CHILE SA"/>
    <s v="cmdb - aii_soc_01_clone TICKET AUTOMATICO"/>
    <s v="22/02/2024 22:26:12"/>
    <s v="22/02/2024 22:26:12"/>
    <x v="0"/>
    <s v="TI"/>
    <s v="SISTEMAS OPERATIVOS"/>
    <s v="22/02/2024 23:48:26"/>
    <s v="22/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alarmado, encontrando que el proceso con más uso de ram corresponde a uwsgi._x000a__x000a_Se ve un alto consumo de ram sostenido en el tiempo, pero este no supera el 90% según la gráfica adjunta._x000a__x000a_No se ven problemas de rendimiento en el servid"/>
    <d v="1899-12-30T01:15:55"/>
    <d v="1899-12-30T01:22:14"/>
    <d v="1899-12-30T00:06:19"/>
    <s v="Cumplido"/>
    <x v="0"/>
  </r>
  <r>
    <s v="INC000002632109"/>
    <s v="TICKET-INTELIGENTE"/>
    <x v="6"/>
    <s v="GESTION TI"/>
    <s v="RICARDO R GALLEGOS OYANEDER"/>
    <s v="USR_TSIGHT"/>
    <s v="1-Extenso/Generalizado"/>
    <s v="4-Baja"/>
    <s v="Baja"/>
    <s v="Incidente de Cliente"/>
    <s v="FUNDACION INSTITUTO PROFESIONAL DUOC UC"/>
    <s v="fiprdu01 - controlver01-2k23 TICKET AUTOMATICO"/>
    <s v="23/02/2024 4:06:31"/>
    <s v="23/02/2024 4:06:31"/>
    <x v="0"/>
    <s v="TRUESIGHT"/>
    <s v="TRUESIGHT"/>
    <s v="23/02/2024 11:31:26"/>
    <s v="23/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efectúa contacto con cliente: N/A_x000a_Teléfono de contacto: N/A_x000a_Acciones realizadas: Reinicio de servidor controlado, servidor responde correctamente, alarma liberada._x000a_Solución paliativa o definitiva: Comportamiento normal._x000a_Acciones de Mejora, Recomendaci"/>
    <d v="1899-12-30T07:22:36"/>
    <d v="1899-12-30T07:24:55"/>
    <d v="1899-12-30T00:02:19"/>
    <s v="Cumplido"/>
    <x v="0"/>
  </r>
  <r>
    <s v="INC000002632320"/>
    <s v="VPN IP - MPLS"/>
    <x v="1"/>
    <s v="GESTION CALL CENTER"/>
    <s v="JAVIERA A UMAÑA YEVENES"/>
    <s v="frp_rvilel"/>
    <s v="4-Menor/Localizado"/>
    <s v="4-Baja"/>
    <s v="Baja"/>
    <s v="Requerimiento de Cliente"/>
    <s v="EXPORTADORES DEL AGRO S A"/>
    <s v="CALL CENTER / REQUERIMIENTO"/>
    <s v="23/02/2024 9:21:33"/>
    <s v="23/02/2024 9:22:58"/>
    <x v="0"/>
    <s v="COMUNICACIONES"/>
    <s v="EQUIPOS DATOS"/>
    <s v="26/02/2024 16:07:46"/>
    <s v="26/02/2024 23:50:00"/>
    <s v="PREVENTIVO: NO_x000a_CODIGO DE SERVICIO: VPF1879080_x000a_DIRECCION: Senador Jaime Guzmán Errazuriz 3180,Renca,Santiago_x0009__x000a_QUIEN REPORTA: MOISES GONZALEZ - 954237769_x000a_CONTACTO EN TERRENO: MOISES GONZALEZ - 954237769_x000a_PROBLEMA: _x000a_REQUERIMIENTO: OFFICE 365_x000a_EQUIPOS ENERGIZA"/>
    <s v="FASE RESOLUCIÓN Y RECUPERACIÓN_x000a__x000a_Se efectúa contacto con cliente: Patricio Aranibar_x000a__x000a_Teléfono de contacto: (56 2) 25307700 - Anexo 715_x000a__x000a_Acciones realizadas: sin acciones realizadas, normalizado sin intervención_x000a__x000a_Solución paliativa o definitiva: definitiva"/>
    <d v="1900-01-02T05:49:27"/>
    <d v="1900-01-02T06:46:13"/>
    <d v="1899-12-30T00:56:46"/>
    <s v=""/>
    <x v="1"/>
  </r>
  <r>
    <s v="INC000002632325"/>
    <s v="HOUSING"/>
    <x v="14"/>
    <s v="BELIEVE"/>
    <s v="RENE E VILLEGAS CARREÑO"/>
    <s v="frp_xgambo"/>
    <s v="3-Moderado/Limitado"/>
    <s v="3-Medio"/>
    <s v="Media"/>
    <s v="Requerimiento de Cliente"/>
    <s v="IDOM INGENIERIA Y CONSULTORIA S.A. AGENCIA EN CHILE"/>
    <s v="GESTION DATACENTER/ ACCESOS / Nabiax"/>
    <s v="23/02/2024 10:16:38"/>
    <s v="23/02/2024 10:22:08"/>
    <x v="0"/>
    <s v="CDP ANTIGUO 1"/>
    <s v="CDP ANTIGUO 2"/>
    <s v="23/02/2024 11:15:53"/>
    <s v="23/02/2024 23:50:00"/>
    <s v="EMPRESA: Nabiax_x000a_CÓDIGO DE SERVICIO: _x000a_DIRECCIÓN: Calle San Martin #50, Santiago Centro, Santiago_x000a_NOMBRE DE QUIEN REPORTA: Daniel Rodriguez_x000a_TELÉFONO DE QUIEN REPORTA:   5697829 7978_x000a_NOMBRE DE CONTACTO EN TERRENO: _x000a_REQUERIMIENTO :   Arreglo de palmeta piso"/>
    <s v="ACCESOS AUTORIZADOS"/>
    <d v="1899-12-30T00:47:38"/>
    <d v="1899-12-30T00:59:15"/>
    <d v="1899-12-30T00:11:37"/>
    <s v=""/>
    <x v="1"/>
  </r>
  <r>
    <s v="INC000002632434"/>
    <s v="HOUSING"/>
    <x v="8"/>
    <s v="BELIEVE"/>
    <s v="FERNEY D GARZON PEÑA"/>
    <s v="frp_jcarri"/>
    <s v="3-Moderado/Limitado"/>
    <s v="3-Medio"/>
    <s v="Media"/>
    <s v="Requerimiento de Cliente"/>
    <s v="TELEFONICA EMPRESAS DE CHILE SA"/>
    <s v="GESTION DATACENTER/ ACCESOS /DXC"/>
    <s v="23/02/2024 9:45:51"/>
    <s v="23/02/2024 9:47:44"/>
    <x v="0"/>
    <s v="COMUNICACIONES"/>
    <s v="VPN IP - MPLS"/>
    <s v="23/02/2024 10:07:01"/>
    <s v="23/02/2024 23:50:00"/>
    <s v="EMPRESA:DXC_x000a_CÓDIGO DE SERVICIO: _x000a_DIRECCIÓN:AV. Presidente Prieto #226, Paine, Santiago_x000a_NOMBRE DE QUIEN REPORTA:Ferney Garzon_x000a_TELÉFONO DE QUIEN REPORTA:56 2 25774418_x000a_NOMBRE DE CONTACTO EN TERRENO: _x000a_REQUERIMIENTO:Ingreso de FW Internet DC Paine _x000a_EQUIPOS EN"/>
    <m/>
    <d v="1899-12-30T00:00:00"/>
    <d v="1899-12-30T00:21:10"/>
    <d v="1899-12-30T00:21:10"/>
    <s v=""/>
    <x v="1"/>
  </r>
  <r>
    <s v="INC000002632456"/>
    <s v="HOUSING"/>
    <x v="13"/>
    <s v="BELIEVE"/>
    <s v="RENE E VILLEGAS CARREÑO"/>
    <s v="frp_jcarri"/>
    <s v="3-Moderado/Limitado"/>
    <s v="3-Medio"/>
    <s v="Media"/>
    <s v="Requerimiento de Cliente"/>
    <s v="FARMACIAS AHUMADA S.A."/>
    <s v="GESTION DATACENTER/ ACCESOS /FARMACIAS AHUMADA S.A."/>
    <s v="23/02/2024 10:10:05"/>
    <s v="23/02/2024 10:11:24"/>
    <x v="0"/>
    <s v="COMUNICACIONES"/>
    <s v="VPN IP - MPLS"/>
    <s v="23/02/2024 10:34:46"/>
    <s v="23/02/2024 23:50:00"/>
    <s v="EMPRESA:FARMACIA AHUMADA S.A._x000a_CÓDIGO DE SERVICIO: _x000a_DIRECCIÓN:Av. Apoquindo #7071, Las Condes, Santiago_x000a_NOMBRE DE QUIEN REPORTA:Farmacias Ahumada_x000a_TELÉFONO DE QUIEN REPORTA:569 8560 8952_x000a_NOMBRE DE CONTACTO EN TERRENO: _x000a_REQUERIMIENTO:Reinicio controlador de"/>
    <s v="Estimados. _x000a__x000a_Accesos se encuentran gestionados y autorizados para personal descrito en planilla adjunta. _x000a__x000a_Nota: Favor de asistir con sus elementos de seguridad según aplique. _x000a__x000a_Nota 2: Recordar que el acceso a salas MULTIPORTADOR, SDH o M8 estan fuera d"/>
    <d v="1899-12-30T00:17:13"/>
    <d v="1899-12-30T00:24:41"/>
    <d v="1899-12-30T00:07:28"/>
    <s v=""/>
    <x v="1"/>
  </r>
  <r>
    <s v="INC000002632590"/>
    <s v="TICKET-INTELIGENTE"/>
    <x v="6"/>
    <s v="GESTION TI"/>
    <s v="PAUL A SEPULVEDA ALVAREZ"/>
    <s v="USR_TSIGHT"/>
    <s v="1-Extenso/Generalizado"/>
    <s v="4-Baja"/>
    <s v="Baja"/>
    <s v="Incidente de Cliente"/>
    <s v="TELEFONICA EMPRESAS DE CHILE SA"/>
    <s v="mdm - mdm_sql_srss TICKET AUTOMATICO"/>
    <s v="23/02/2024 11:52:48"/>
    <s v="23/02/2024 11:52:48"/>
    <x v="0"/>
    <s v="TRUESIGHT"/>
    <s v="TRUESIGHT"/>
    <s v="23/02/2024 15:09:33"/>
    <s v="23/02/2024 23:50:00"/>
    <s v="PREVENTIVO=SI_x000a_CODIGO DE SERVICIO=MDM_SQL_SRSS_x000a_DIRECCION=NULL_x000a_CIUDAD=NULL_x000a_COMUNA LOCAL=_x000a_REGION=NULL_x000a_QUIEN REPORTA=Ticket automático_x000a_CONTACTO EN TERRENO=_x000a_PROBLEMA=Node MDM - MDM_SQL_SRSS is Down_x000a_REQUERIMIENTO=_x000a_EQUIPOS ENERGIZADO O REINICIADO=_x000a_HORARIO DE AT"/>
    <s v="Cliente solicita apagado de equipo._x000a_se solicita mantencion del punto en monitoreo con folio INC000002633217"/>
    <d v="1899-12-30T03:03:08"/>
    <d v="1899-12-30T03:16:45"/>
    <d v="1899-12-30T00:13:37"/>
    <s v="Cumplido"/>
    <x v="0"/>
  </r>
  <r>
    <s v="INC000002632608"/>
    <s v="VPN IP - MPLS"/>
    <x v="9"/>
    <s v="GESTION HD"/>
    <s v="NICOLAS A SAAVEDRA EGUILUZ"/>
    <s v="frp_fpetro"/>
    <s v="3-Moderado/Limitado"/>
    <s v="3-Medio"/>
    <s v="Media"/>
    <s v="Requerimiento de Cliente"/>
    <s v="COAGRA S A"/>
    <s v="HD/_x000a_RV: SAP intermitente"/>
    <s v="23/02/2024 10:35:53"/>
    <s v="23/02/2024 10:37:46"/>
    <x v="0"/>
    <s v="CDP ANTIGUO 1"/>
    <s v="CDP ANTIGUO 2"/>
    <s v="23/02/2024 11:13:11"/>
    <s v="23/02/2024 23:50:00"/>
    <s v="PREVENTIVO: NO_x000a_CODIGO DE SERVICIO: _x000a_DIRECCION:_x000a_QUIEN REPORTA: Nicolás Saavedra Eguiluz  56 9 6187 5469_x000a_CONTACTO EN TERRENO: Nicolás Saavedra Eguiluz  56 9 6187 5469_x000a__x000a_REQUERIMIENTO:_x000a__x000a_Tenemos problemas para acceder al ambiente desarrollo de Sap._x000a__x000a_Si nos pu"/>
    <s v="Te cuento que ya fue corregido este dump."/>
    <d v="1899-12-30T00:00:00"/>
    <d v="1899-12-30T00:37:18"/>
    <d v="1899-12-30T00:37:18"/>
    <s v=""/>
    <x v="1"/>
  </r>
  <r>
    <s v="INC000002632617"/>
    <s v="SAP"/>
    <x v="9"/>
    <s v="GESTION HD"/>
    <s v="NICOLAS A SAAVEDRA EGUILUZ"/>
    <s v="frp_kefern"/>
    <s v="3-Moderado/Limitado"/>
    <s v="3-Medio"/>
    <s v="Media"/>
    <s v="Requerimiento de Cliente"/>
    <s v="TELEFONICA GLOBAL TECHNOLOGY S.A.AGENCIA EN CHILE"/>
    <s v="HD | Mensaje de SAP"/>
    <s v="23/02/2024 11:01:37"/>
    <s v="23/02/2024 11:03:29"/>
    <x v="0"/>
    <s v="Service"/>
    <s v="Internal"/>
    <s v="23/02/2024 11:42:14"/>
    <s v="23/02/2024 23:50:00"/>
    <s v="PREVENTIVO: NO_x000a_CODIGO DE SERVICIO:_x000a_DIRECCION:_x000a_QUIEN REPORTA:Nicolás Saavedra Eguiluz +56 9 6187 5469_x000a_CONTACTO EN TERRENO:_x000a_PROBLEMA:_x000a_REQUERIMIENTO:Estimados Help Desk_x000a__x000a_Favor generar ticket en base a requerimiento de cliente HOGAR DE CRISTYO_x000a__x000a_Dejar en band"/>
    <s v="Ya corregí este error, esto se debía a que próximamente caducaría un certificado, el cual ya actualice."/>
    <d v="1899-12-30T00:00:00"/>
    <d v="1899-12-30T00:40:37"/>
    <d v="1899-12-30T00:40:37"/>
    <s v=""/>
    <x v="1"/>
  </r>
  <r>
    <s v="INC000002632619"/>
    <s v="SAP"/>
    <x v="9"/>
    <s v="GESTION HD"/>
    <s v="NICOLAS A SAAVEDRA EGUILUZ"/>
    <s v="frp_fpetro"/>
    <s v="3-Moderado/Limitado"/>
    <s v="3-Medio"/>
    <s v="Media"/>
    <s v="Requerimiento de Cliente"/>
    <s v="COAGRA S A"/>
    <s v="HD/_x000a_RV: Descripción: Asigna cuentas a Balance. DEEK953022"/>
    <s v="23/02/2024 11:04:21"/>
    <s v="23/02/2024 11:06:04"/>
    <x v="0"/>
    <s v="Service"/>
    <s v="Internal"/>
    <s v="23/02/2024 11:40:46"/>
    <s v="23/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3022_x000a_Descripci"/>
    <s v="La orden DEEK953022 fue importada exitosamente en PRD"/>
    <d v="1899-12-30T00:00:00"/>
    <d v="1899-12-30T00:36:25"/>
    <d v="1899-12-30T00:36:25"/>
    <s v=""/>
    <x v="1"/>
  </r>
  <r>
    <s v="INC000002632622"/>
    <s v="VPN IP - MPLS"/>
    <x v="2"/>
    <s v="GESTION HD"/>
    <s v="PATRICIO A CASTILLO GONZALEZ"/>
    <s v="frp_jceval"/>
    <s v="4-Menor/Localizado"/>
    <s v="4-Baja"/>
    <s v="Baja"/>
    <s v="Requerimiento de Cliente"/>
    <s v="BANCO DEL ESTADO DE CHILE"/>
    <s v="MESA/"/>
    <s v="23/02/2024 11:08:02"/>
    <s v="23/02/2024 11:10:35"/>
    <x v="0"/>
    <s v="CDP ANTIGUO 1"/>
    <s v="CDP ANTIGUO 2"/>
    <s v="23/02/2024 11:51:48"/>
    <s v="23/02/2024 23:50:00"/>
    <s v="PREVENTIVO: NO_x000a_CODIGO DE SERVICIO: -_x000a_DIRECCION:SAN MARTIN 50, 2DO PISO SANTIAGO_x000a_QUIEN REPORTA: Roberto Aton - 979487645_x000a_CONTACTO EN TERRENO: Roberto Aton - 979487645_x000a_PROBLEMA:_x000a_REQUERIMIENTO:CAMBIO DE MEDIOS MAGNETICOS_x000a_EQUIPOS ENERGIZADO/REINICIADO:no apl"/>
    <m/>
    <d v="1899-12-30T00:00:22"/>
    <d v="1899-12-30T00:43:46"/>
    <d v="1899-12-30T00:43:24"/>
    <s v=""/>
    <x v="1"/>
  </r>
  <r>
    <s v="INC000002632628"/>
    <s v="VPN IP - MPLS"/>
    <x v="7"/>
    <s v="GESTION HD"/>
    <s v="GUSTAVO AVILA VERA"/>
    <s v="frp_kefern"/>
    <s v="3-Moderado/Limitado"/>
    <s v="3-Medio"/>
    <s v="Media"/>
    <s v="Requerimiento de Cliente"/>
    <s v="MARITIMA VALPARAISO CHILE"/>
    <s v="HD | Agregar registro a servidor DNS"/>
    <s v="23/02/2024 11:25:08"/>
    <s v="23/02/2024 11:27:04"/>
    <x v="0"/>
    <s v="CDP ANTIGUO 1"/>
    <s v="CDP ANTIGUO 2"/>
    <s v="23/02/2024 14:36:22"/>
    <s v="23/02/2024 23:50:00"/>
    <s v="PREVENTIVO: NO_x000a_CODIGO DE SERVICIO:_x000a_DIRECCION:_x000a_QUIEN REPORTA:Héctor Sandoval  +56 (32) 260 7124 - Anexo 7124_x000a_CONTACTO EN TERRENO:_x000a_PROBLEMA:_x000a_REQUERIMIENTO:Estimados(as) buenos días,_x000a_Por favor su ayuda para agregar los siguientes registros al servidor DNS"/>
    <s v="Se configura los registros DNS"/>
    <d v="1899-12-30T01:34:52"/>
    <d v="1899-12-30T03:11:14"/>
    <d v="1899-12-30T01:36:22"/>
    <s v=""/>
    <x v="1"/>
  </r>
  <r>
    <s v="INC000002632636"/>
    <s v="VPN IP - MPLS"/>
    <x v="7"/>
    <s v="GESTION HD"/>
    <s v="SEBASTIAN I ACUÑA GUZMAN"/>
    <s v="frp_fpetro"/>
    <s v="3-Moderado/Limitado"/>
    <s v="3-Medio"/>
    <s v="Media"/>
    <s v="Requerimiento de Cliente"/>
    <s v="CAMARA DE COMERCIO DE SANTIAGO A G"/>
    <s v="HD/RE: REPORTE OPENSCAP -CCS- SEGURIDAD DE SISTEMA OPERATIVO BASE."/>
    <s v="23/02/2024 11:29:17"/>
    <s v="23/02/2024 11:31:26"/>
    <x v="0"/>
    <s v="TI"/>
    <s v="SISTEMAS OPERATIVOS"/>
    <s v="23/02/2024 16:47:46"/>
    <s v="23/02/2024 23:50:00"/>
    <s v="PREVENTIVO: NO_x000a_CODIGO DE SERVICIO:_x000a_DIRECCION:_x000a_QUIEN REPORTA:_x000a_CONTACTO EN TERRENO:_x000a__x000a_REQUERIMIENTO:_x000a__x000a_Favor realzar las configuraciones Openscan en el nuevo servidor de_x000a_pruebas weblogic._x000a_Se configuró una VM con Oracle Linux 9.3 y se instaló weblogic 14.1.1."/>
    <s v="Se responden todas las consultas realizadas por cliente. Se adjunta correo con toda la información."/>
    <d v="1899-12-30T00:00:00"/>
    <d v="1899-12-30T05:18:29"/>
    <d v="1899-12-30T05:18:29"/>
    <s v=""/>
    <x v="1"/>
  </r>
  <r>
    <s v="INC000002632644"/>
    <s v="VPN IP - MPLS"/>
    <x v="17"/>
    <s v="GESTION HD"/>
    <s v="RODRIGO VÁSQUEZ MUÑOZ"/>
    <s v="frp_kefern"/>
    <s v="3-Moderado/Limitado"/>
    <s v="3-Medio"/>
    <s v="Media"/>
    <s v="Requerimiento de Cliente"/>
    <s v="ACMA S.A."/>
    <s v="HD | Ejecutar respaldo FULL servidor ACP"/>
    <s v="23/02/2024 11:42:48"/>
    <s v="23/02/2024 11:44:49"/>
    <x v="0"/>
    <s v="CDP ANTIGUO 1"/>
    <s v="CDP ANTIGUO 2"/>
    <s v="24/02/2024 8:37:26"/>
    <s v="24/02/2024 23:50:00"/>
    <s v="PREVENTIVO: NO_x000a_CODIGO DE SERVICIO:10.68.133.174_x000a_DIRECCION:_x000a_QUIEN REPORTA:Ewald Galaz Millaleo +56 9 8510 0702 _x000a_CONTACTO EN TERRENO:_x000a_PROBLEMA:_x000a_REQUERIMIENTO:Estimados Help Desk_x000a__x000a_Favor generar ticket en base a requerimiento de cliente Acma._x000a__x000a_Dejar en bande"/>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0T16:40:32"/>
    <d v="1899-12-30T20:54:38"/>
    <d v="1899-12-30T04:14:06"/>
    <s v=""/>
    <x v="1"/>
  </r>
  <r>
    <s v="INC000002632661"/>
    <s v="HOSTING VIRTUAL"/>
    <x v="6"/>
    <s v="SECURITY MANAGER"/>
    <s v="ALEJANDRO ACEVEDO VALENZUELA"/>
    <s v="tct_smmart"/>
    <s v="4-Menor/Localizado"/>
    <s v="4-Baja"/>
    <s v="Baja"/>
    <s v="Requerimiento de Cliente"/>
    <s v="TELEFONICA CYBERSECURITY TECH CHILE SPA"/>
    <s v="Validar Servidores SOC Windows - INC000002632661"/>
    <s v="23/02/2024 12:30:05"/>
    <s v="23/02/2024 12:31:38"/>
    <x v="0"/>
    <s v="Hardware de Redes"/>
    <s v="Cable"/>
    <s v="26/02/2024 12:27:13"/>
    <s v="26/02/2024 23:50:00"/>
    <s v="Estimada @DENISE CRUZAT ETCHEBERRY buena tarde, _x000a__x000a_Favor requiero de tu ayuda para que nos puedan entregar el listado completo de servidores Windows que nos administran a SOC con la siguiente informacion:_x000a__x000a_-_x0009_Nombre de equipo_x000a_-_x0009_S.O_x000a_-_x0009_Ip´s Configuradas"/>
    <s v="Se adjunta información solicitada información de servidores administrados SOC."/>
    <d v="1900-01-01T19:31:17"/>
    <d v="1900-01-01T23:57:08"/>
    <d v="1899-12-30T04:25:51"/>
    <s v=""/>
    <x v="1"/>
  </r>
  <r>
    <s v="INC000002632663"/>
    <s v="VPN IP - MPLS"/>
    <x v="6"/>
    <s v="GESTION HD"/>
    <s v="RICARDO R GALLEGOS OYANEDER"/>
    <s v="frp_fpetro"/>
    <s v="3-Moderado/Limitado"/>
    <s v="3-Medio"/>
    <s v="Media"/>
    <s v="Requerimiento de Cliente"/>
    <s v="TELEFONICA GLOBAL TECHNOLOGY S.A.AGENCIA EN CHILE"/>
    <s v="HD/_x000a_RE: SOLICITUD DE REESTABLECIMIENTO DE CLAVE VPN"/>
    <s v="23/02/2024 12:32:26"/>
    <s v="23/02/2024 12:35:30"/>
    <x v="0"/>
    <s v="CDP ANTIGUO 1"/>
    <s v="CDP ANTIGUO 2"/>
    <s v="23/02/2024 14:30:24"/>
    <s v="23/02/2024 23:50:00"/>
    <s v="PREVENTIVO: NO_x000a_CODIGO DE SERVICIO:_x000a_DIRECCION:_x000a_QUIEN REPORTA: Denise Cruzat Etcheberry 56 9 9337800_x000a_CONTACTO EN TERRENO: Denise Cruzat Etcheberry 56 9 9337800_x000a__x000a_REQUERIMIENTO:_x000a__x000a_Requerimiento_x000a__x000a_Restablecer contraseña VPN_x000a__x000a_No aplica código de servicio._x000a__x000a_Se de"/>
    <s v="Se resetea cave y envía a usuario según solicitud."/>
    <d v="1899-12-30T00:12:44"/>
    <d v="1899-12-30T01:57:58"/>
    <d v="1899-12-30T01:45:14"/>
    <s v=""/>
    <x v="1"/>
  </r>
  <r>
    <s v="INC000002632664"/>
    <s v="SEGURIDAD"/>
    <x v="7"/>
    <s v="SECURITY MANAGER"/>
    <s v="GUSTAVO AVILA VERA"/>
    <s v="tct_smmart"/>
    <s v="2-Significativo/Amplio"/>
    <s v="2-Alta"/>
    <s v="Alta"/>
    <s v="Requerimiento de Cliente"/>
    <s v="TELEFONICA CYBERSECURITY TECH CHILE SPA"/>
    <s v="Validar Servidores SOC Linux - INC000002632664"/>
    <s v="23/02/2024 12:33:27"/>
    <s v="23/02/2024 12:34:14"/>
    <x v="0"/>
    <s v="SOC Empresas"/>
    <s v="Marca"/>
    <s v="23/02/2024 12:57:47"/>
    <s v="23/02/2024 23:50:00"/>
    <s v="Nos solicita apoyo con :"/>
    <s v="Se envia la informacion solicitada"/>
    <d v="1899-12-30T00:00:00"/>
    <d v="1899-12-30T00:24:20"/>
    <d v="1899-12-30T00:24:20"/>
    <s v=""/>
    <x v="1"/>
  </r>
  <r>
    <s v="INC000002632719"/>
    <s v="HOUSING"/>
    <x v="11"/>
    <s v="APQ ACCESOS"/>
    <s v="JOSE G MARQUEZ MARCANO"/>
    <s v="tct_josmam"/>
    <s v="4-Menor/Localizado"/>
    <s v="4-Baja"/>
    <s v="Baja"/>
    <s v="Requerimiento de Cliente"/>
    <s v="TELEFONICA EMPRESAS DE CHILE SA"/>
    <s v="TOMA DE ALARMAS DE CLIENTES"/>
    <s v="23/02/2024 11:17:50"/>
    <s v="23/02/2024 11:18:50"/>
    <x v="0"/>
    <s v="CDP ANTIGUO 1"/>
    <s v="CDP ANTIGUO 2"/>
    <s v="23/02/2024 11:20:34"/>
    <s v="23/02/2024 23:50:00"/>
    <s v="TOMA DE ALARMAS DE CLIENTES"/>
    <s v="TOMA DE ALARMAS REALIZADAS"/>
    <d v="1899-12-30T00:01:25"/>
    <d v="1899-12-30T00:02:44"/>
    <d v="1899-12-30T00:01:19"/>
    <s v=""/>
    <x v="1"/>
  </r>
  <r>
    <s v="INC000002632725"/>
    <s v="CORREO"/>
    <x v="19"/>
    <s v="GOOGLE WORKSPACE"/>
    <s v="JAVIERA A UMAÑA YEVENES"/>
    <s v="tct_jumana"/>
    <s v="4-Menor/Localizado"/>
    <s v="4-Baja"/>
    <s v="Baja"/>
    <s v="Requerimiento de Cliente"/>
    <s v="TELEFONICA GLOBAL TECHNOLOGY S.A.AGENCIA EN CHILE"/>
    <s v="Re: CHI-003784374 // TRANSCOM WORLDWIDE CHILE LIMITADA // Licencias Google"/>
    <s v="23/02/2024 11:44:00"/>
    <s v="23/02/2024 11:44:10"/>
    <x v="0"/>
    <s v="TI"/>
    <s v="APLICATIVOS"/>
    <s v="23/02/2024 14:22:42"/>
    <s v="23/02/2024 23:50:00"/>
    <s v="Apoyo implantación reunión de coordinación para migración de cuentas Google Workspace"/>
    <m/>
    <d v="1899-12-30T02:38:32"/>
    <d v="1899-12-30T02:38:42"/>
    <d v="1899-12-30T00:00:10"/>
    <s v=""/>
    <x v="1"/>
  </r>
  <r>
    <s v="INC000002632747"/>
    <s v="HOUSING"/>
    <x v="8"/>
    <s v="BELIEVE"/>
    <s v="FERNEY D GARZON PEÑA"/>
    <s v="frp_xgambo"/>
    <s v="3-Moderado/Limitado"/>
    <s v="3-Medio"/>
    <s v="Media"/>
    <s v="Requerimiento de Cliente"/>
    <s v="TELEFONICA EMPRESAS DE CHILE SA"/>
    <s v="GESTION DATACENTER/ ACCESOS / TELEFONICA EMPRESAS DE CHILE SA"/>
    <s v="23/02/2024 12:26:29"/>
    <s v="23/02/2024 12:28:05"/>
    <x v="0"/>
    <s v="COMUNICACIONES"/>
    <s v="VPN IP - MPLS"/>
    <s v="23/02/2024 15:59:02"/>
    <s v="23/02/2024 23:50:00"/>
    <s v="EMPRESA: TELEFONICA EMPRESAS DE CHILE SA_x000a_CÓDIGO DE SERVICIO: _x000a_DIRECCIÓN: AV. Presidente Prieto #226, Paine, Santiago_x000a_NOMBRE DE QUIEN REPORTA:Ramón Garcés _x000a_TELÉFONO DE QUIEN REPORTA:  56992239270_x000a_NOMBRE DE CONTACTO EN TERRENO: _x000a_REQUERIMIENTO :  Revision S"/>
    <m/>
    <d v="1899-12-30T02:35:40"/>
    <d v="1899-12-30T03:32:33"/>
    <d v="1899-12-30T00:56:53"/>
    <s v=""/>
    <x v="1"/>
  </r>
  <r>
    <s v="INC000002632770"/>
    <s v="HOUSING"/>
    <x v="14"/>
    <s v="BELIEVE"/>
    <s v="PATRICIO A CASTILLO GONZALEZ"/>
    <s v="frp_xgambo"/>
    <s v="3-Moderado/Limitado"/>
    <s v="3-Medio"/>
    <s v="Media"/>
    <s v="Requerimiento de Cliente"/>
    <s v="AGUAS DEL VALLE S A"/>
    <s v="GESTION DATACENTER/ ACCESOS / AGUAS DEL VALLE S A"/>
    <s v="23/02/2024 14:14:19"/>
    <s v="23/02/2024 14:15:48"/>
    <x v="0"/>
    <s v="CDP ANTIGUO 1"/>
    <s v="CDP ANTIGUO 2"/>
    <s v="23/02/2024 14:28:42"/>
    <s v="23/02/2024 23:50:00"/>
    <s v="EMPRESA: AGUAS DEL VALLE S A_x000a_CÓDIGO DE SERVICIO: _x000a_DIRECCIÓN:Calle San Martin #50, Santiago Centro, Santiago_x000a_NOMBRE DE QUIEN REPORTA:Roberto Vera_x000a_TELÉFONO DE QUIEN REPORTA:  995291707_x000a_NOMBRE DE CONTACTO EN TERRENO: _x000a_REQUERIMIENTO :  Levantamiento de IDD_x000a_E"/>
    <s v="accesos autorizados"/>
    <d v="1899-12-30T00:02:25"/>
    <d v="1899-12-30T00:14:23"/>
    <d v="1899-12-30T00:11:58"/>
    <s v=""/>
    <x v="1"/>
  </r>
  <r>
    <s v="INC000002632953"/>
    <s v="CORREO"/>
    <x v="19"/>
    <s v="GOOGLE WORKSPACE"/>
    <s v="JAVIERA A UMAÑA YEVENES"/>
    <s v="tct_jumana"/>
    <s v="4-Menor/Localizado"/>
    <s v="4-Baja"/>
    <s v="Baja"/>
    <s v="Requerimiento de Cliente"/>
    <s v="TELEFONICA GLOBAL TECHNOLOGY S.A.AGENCIA EN CHILE"/>
    <s v="Creación cuentas de usuario // Proyecto GW // CHI-003784374  TRANSCOM WORLDWIDE CHILE LIMITADA"/>
    <s v="23/02/2024 14:23:24"/>
    <s v="23/02/2024 14:24:15"/>
    <x v="0"/>
    <s v="TI"/>
    <s v="APLICATIVOS"/>
    <s v="26/02/2024 16:11:38"/>
    <s v="26/02/2024 23:50:00"/>
    <s v="Apoyo implantación: creación de cuentas de usuario"/>
    <m/>
    <d v="1900-01-02T01:47:23"/>
    <d v="1900-01-02T01:48:14"/>
    <d v="1899-12-30T00:00:51"/>
    <s v=""/>
    <x v="1"/>
  </r>
  <r>
    <s v="INC000002632964"/>
    <s v="HOUSING"/>
    <x v="14"/>
    <s v="BELIEVE"/>
    <s v="PATRICIO A CASTILLO GONZALEZ"/>
    <s v="frp_jolsso"/>
    <s v="3-Moderado/Limitado"/>
    <s v="3-Medio"/>
    <s v="Media"/>
    <s v="Requerimiento de Cliente"/>
    <s v="TELEFONICA EMPRESAS DE CHILE SA"/>
    <s v="GESTION DATACENTER/ ACCESOS /TELEFONICA EMPRESAS DE CHILE SA"/>
    <s v="23/02/2024 14:57:54"/>
    <s v="23/02/2024 15:01:41"/>
    <x v="0"/>
    <s v="CDP ANTIGUO 1"/>
    <s v="CDP ANTIGUO 2"/>
    <s v="23/02/2024 15:08:20"/>
    <s v="23/02/2024 23:50:00"/>
    <s v="EMPRESA:TELEFONICA EMPRESAS DE CHILE SA_x000a_CÓDIGO DE SERVICIO: _x000a_DIRECCIÓN: Calle San Martin #50, Santiago Centro, Santiago_x000a_NOMBRE DE QUIEN REPORTA: Rene Villegas_x000a_TELÉFONO DE QUIEN REPORTA: 995291707_x000a_NOMBRE DE CONTACTO EN TERRENO: _x000a_REQUERIMIENTO: Reemplazo G"/>
    <s v="accesos autorizados"/>
    <d v="1899-12-30T00:02:42"/>
    <d v="1899-12-30T00:10:26"/>
    <d v="1899-12-30T00:07:44"/>
    <s v=""/>
    <x v="1"/>
  </r>
  <r>
    <s v="INC000002632998"/>
    <s v="HOSTING VIRTUAL"/>
    <x v="6"/>
    <s v="SISTEMA OPERATIVO MICROSOFT"/>
    <s v="PAUL A SEPULVEDA ALVAREZ"/>
    <s v="tct_psepul"/>
    <s v="4-Menor/Localizado"/>
    <s v="4-Baja"/>
    <s v="Baja"/>
    <s v="Requerimiento de Cliente"/>
    <s v="TELEFONICA GLOBAL TECHNOLOGY S.A.AGENCIA EN CHILE"/>
    <s v="Desbloquear cuentas VPN"/>
    <s v="23/02/2024 20:47:37"/>
    <s v="23/02/2024 20:49:04"/>
    <x v="0"/>
    <s v="TI"/>
    <s v="SISTEMAS OPERATIVOS"/>
    <s v="23/02/2024 20:58:41"/>
    <s v="23/02/2024 23:50:00"/>
    <s v="Hola Paul,_x000a__x000a_Olvidé pedir desbloquear las VPN.  _x000a__x000a_Por favor, necesito desbloquear las VPN de:_x000a__x000a_ewald.galaz_x000a_nicolas.saavedra_x000a_oscar.guzman_x000a__x000a_Desde ya, muchas gracias."/>
    <s v="se confirma ingreso de las cuentas"/>
    <d v="1899-12-30T00:00:00"/>
    <d v="1899-12-30T00:11:04"/>
    <d v="1899-12-30T00:11:04"/>
    <s v=""/>
    <x v="1"/>
  </r>
  <r>
    <s v="INC000002633063"/>
    <s v="HOUSING"/>
    <x v="11"/>
    <s v="APQ ACCESOS"/>
    <s v="JOSE G MARQUEZ MARCANO"/>
    <s v="tct_josmam"/>
    <s v="4-Menor/Localizado"/>
    <s v="4-Baja"/>
    <s v="Baja"/>
    <s v="Requerimiento de Cliente"/>
    <s v="TELEFONICA EMPRESAS DE CHILE SA"/>
    <s v="RONDA Y REVISION DE SALAS 12:30"/>
    <s v="23/02/2024 13:31:15"/>
    <s v="23/02/2024 13:32:02"/>
    <x v="0"/>
    <s v="CDP ANTIGUO 1"/>
    <s v="CDP ANTIGUO 2"/>
    <s v="23/02/2024 13:33:24"/>
    <s v="23/02/2024 23:50:00"/>
    <s v="RONDA Y REVISION DE SALAS 12:30"/>
    <s v="RONDAS REALIZADAS"/>
    <d v="1899-12-30T00:01:08"/>
    <d v="1899-12-30T00:02:09"/>
    <d v="1899-12-30T00:01:01"/>
    <s v=""/>
    <x v="1"/>
  </r>
  <r>
    <s v="INC000002633208"/>
    <s v="VPN IP - MPLS"/>
    <x v="3"/>
    <s v="GESTION HD"/>
    <s v="JUAN CARLOS UZCATEGUI FUGUETT"/>
    <s v="frp_kefern"/>
    <s v="3-Moderado/Limitado"/>
    <s v="3-Medio"/>
    <s v="Media"/>
    <s v="Requerimiento de Cliente"/>
    <s v="TELEFONICA GLOBAL TECHNOLOGY S.A.AGENCIA EN CHILE"/>
    <s v="HD | TCCT - VDC- Accesso a tenant PRESALE"/>
    <s v="23/02/2024 14:54:21"/>
    <s v="23/02/2024 14:56:37"/>
    <x v="0"/>
    <s v="TI"/>
    <s v="SISTEMAS OPERATIVOS"/>
    <s v="26/02/2024 10:18:50"/>
    <s v="26/02/2024 23:50:00"/>
    <s v="PREVENTIVO: NO_x000a_CODIGO DE SERVICIO:_x000a_DIRECCION:_x000a_QUIEN REPORTA:Jesús José Nelo Petaquero +56 9 9229 0203 _x000a_CONTACTO EN TERRENO:_x000a_PROBLEMA:_x000a_REQUERIMIENTO:Buenas tardes estimado equipo @Help Desk, por favor su acostumbrado apoyo_x000a_en generar ticket de requerimien"/>
    <s v="Requerimiento gestionado de acuerdo a lo solicitado.  Se adj8nta evidencia."/>
    <d v="1900-01-01T17:47:54"/>
    <d v="1900-01-01T19:24:29"/>
    <d v="1899-12-30T01:36:35"/>
    <s v=""/>
    <x v="1"/>
  </r>
  <r>
    <s v="INC000002633238"/>
    <s v="VPN IP - MPLS"/>
    <x v="3"/>
    <s v="GESTION HD"/>
    <s v="JOSE A SANTIS SERRANO"/>
    <s v="frp_kefern"/>
    <s v="3-Moderado/Limitado"/>
    <s v="3-Medio"/>
    <s v="Media"/>
    <s v="Requerimiento de Cliente"/>
    <s v="TELEFONICA GLOBAL TECHNOLOGY S.A.AGENCIA EN CHILE"/>
    <s v="HD | Celmedia//drp 3 vms | FOLIO: INC000002631355 | APERTURA"/>
    <s v="23/02/2024 16:32:40"/>
    <s v="23/02/2024 16:34:39"/>
    <x v="0"/>
    <s v="CDP ANTIGUO 1"/>
    <s v="CDP ANTIGUO 2"/>
    <s v="26/02/2024 18:03:39"/>
    <s v="26/02/2024 23:50:00"/>
    <s v="PREVENTIVO: NO_x000a_CODIGO DE SERVICIO:_x000a_DIRECCION:_x000a_QUIEN REPORTA:Deiby Yoel Santoyo Monterola +56 9 9343 3681 _x000a_CONTACTO EN TERRENO:_x000a_PROBLEMA:_x000a_REQUERIMIENTO:Se agrega el contrato al cliente según lo solicitado. Estimado @ONIAS DEL_x000a_CARMEN HERRERA AYALA los resp"/>
    <s v="Se efectúa contacto con cliente: N/A_x000a_Teléfono de contacto: N/A _x000a_Acciones realizadas: Se crea nueva OrgVdc de contingencia en DC de APQ segun propuesta entregada _x000a_Solución paliativa o definitiva: Definitiva_x000a_Acciones de Mejora, Recomendaciones: N/A_x000a_Causa R"/>
    <d v="1900-01-02T01:07:33"/>
    <d v="1900-01-02T01:30:59"/>
    <d v="1899-12-30T00:23:26"/>
    <s v=""/>
    <x v="1"/>
  </r>
  <r>
    <s v="INC000002633242"/>
    <s v="HOUSING"/>
    <x v="11"/>
    <s v="APQ ACCESOS"/>
    <s v="JOSE G MARQUEZ MARCANO"/>
    <s v="tct_josmam"/>
    <s v="4-Menor/Localizado"/>
    <s v="4-Baja"/>
    <s v="Baja"/>
    <s v="Requerimiento de Cliente"/>
    <s v="TELEFONICA EMPRESAS DE CHILE SA"/>
    <s v="SUPERVISION: CRUZADA DE FIBRA OPTICA TIWS CHILE"/>
    <s v="23/02/2024 16:33:24"/>
    <s v="23/02/2024 16:34:52"/>
    <x v="0"/>
    <s v="CDP ANTIGUO 1"/>
    <s v="CDP ANTIGUO 2"/>
    <s v="23/02/2024 16:38:21"/>
    <s v="23/02/2024 23:50:00"/>
    <s v="CRUZADA DE FIBRA OPTICA TIWS CHILE"/>
    <s v="TRABAJO REALIZADO"/>
    <d v="1899-12-30T00:03:14"/>
    <d v="1899-12-30T00:04:57"/>
    <d v="1899-12-30T00:01:43"/>
    <s v=""/>
    <x v="1"/>
  </r>
  <r>
    <s v="INC000002633249"/>
    <s v="VPN IP - MPLS"/>
    <x v="9"/>
    <s v="GESTION HD"/>
    <s v="NICOLAS A SAAVEDRA EGUILUZ"/>
    <s v="frp_kefern"/>
    <s v="3-Moderado/Limitado"/>
    <s v="3-Medio"/>
    <s v="Media"/>
    <s v="Requerimiento de Cliente"/>
    <s v="NUTRISCO CHILE SA"/>
    <s v="HD | Creación Usuario Comunicacion SAP PRD y QAS"/>
    <s v="23/02/2024 16:52:19"/>
    <s v="23/02/2024 16:53:59"/>
    <x v="0"/>
    <s v="CDP ANTIGUO 1"/>
    <s v="CDP ANTIGUO 2"/>
    <s v="24/02/2024 15:38:14"/>
    <s v="24/02/2024 23:50:00"/>
    <s v="PREVENTIVO: NO_x000a_CODIGO DE SERVICIO:_x000a_DIRECCION:_x000a_QUIEN REPORTA:Nicolás Saavedra Eguiluz +56 9 6187 5469 _x000a_CONTACTO EN TERRENO:_x000a_PROBLEMA:_x000a_REQUERIMIENTO:Creación Usuario Comunicacion SAP PRD y QAS_x000a_Estimados Help Desk_x000a__x000a_Favor generar ticket en base a requerimien"/>
    <s v="He creado los usuarios según lo indicado,"/>
    <d v="1899-12-30T09:14:30"/>
    <d v="1899-12-30T22:45:55"/>
    <d v="1899-12-30T13:31:25"/>
    <s v=""/>
    <x v="1"/>
  </r>
  <r>
    <s v="INC000002633263"/>
    <s v="HOUSING"/>
    <x v="11"/>
    <s v="APQ ACCESOS"/>
    <s v="JOSE G MARQUEZ MARCANO"/>
    <s v="tct_josmam"/>
    <s v="4-Menor/Localizado"/>
    <s v="4-Baja"/>
    <s v="Baja"/>
    <s v="Requerimiento de Cliente"/>
    <s v="TELEFONICA EMPRESAS DE CHILE SA"/>
    <s v="RONDA Y REVISION DE SALAS 15:30"/>
    <s v="23/02/2024 17:28:23"/>
    <s v="23/02/2024 17:29:14"/>
    <x v="0"/>
    <s v="CDP ANTIGUO 1"/>
    <s v="CDP ANTIGUO 2"/>
    <s v="23/02/2024 17:30:23"/>
    <s v="23/02/2024 23:50:00"/>
    <s v="RONDA Y REVISION DE SALAS 15:30"/>
    <s v="RONDAS REALIZADAS"/>
    <d v="1899-12-30T00:00:54"/>
    <d v="1899-12-30T00:02:00"/>
    <d v="1899-12-30T00:01:06"/>
    <s v=""/>
    <x v="1"/>
  </r>
  <r>
    <s v="INC000002633287"/>
    <s v="VPN IP - MPLS"/>
    <x v="17"/>
    <s v="GESTION HD"/>
    <s v="SEBASTIAN VILLENA"/>
    <s v="frp_kefern"/>
    <s v="3-Moderado/Limitado"/>
    <s v="3-Medio"/>
    <s v="Media"/>
    <s v="Requerimiento de Cliente"/>
    <s v="TELEFONICA GLOBAL TECHNOLOGY S.A.AGENCIA EN CHILE"/>
    <s v="HD |  FRUTERA SAN FERNANDO SOCIEDAD ANONIMA Backup"/>
    <s v="23/02/2024 18:32:11"/>
    <s v="23/02/2024 18:34:21"/>
    <x v="0"/>
    <s v="CDP ANTIGUO 1"/>
    <s v="CDP ANTIGUO 2"/>
    <s v="29/02/2024 19:35:25"/>
    <s v="29/02/2024 23:50:00"/>
    <s v="PREVENTIVO: NO_x000a_CODIGO DE SERVICIO:_x000a_DIRECCION:_x000a_QUIEN REPORTA:Jesús José Nelo Petaquero +56 9 9229 0203_x000a_CONTACTO EN TERRENO:_x000a_PROBLEMA:_x000a_REQUERIMIENTO:Buenas tardes estimado equipo @Help Desk, por favor su acostumbrado apoyo_x000a_en generar ticket de requerimient"/>
    <s v="FASE RESOLUCIÓN Y RECUPERACIÓN_x000a__x000a_Se efectúa contacto con cliente: N/A_x000a__x000a_Teléfono de contacto: N/A_x000a__x000a_Acciones realizadas: se entregan politicas de respaldo para cliente frusan_x000a__x000a_Solución paliativa o definitiva: N/A_x000a__x000a_Acciones de Mejora, Recomendaciones: N/A_x000a__x000a_C"/>
    <d v="1900-01-04T05:54:46"/>
    <d v="1900-01-05T01:03:14"/>
    <d v="1899-12-30T19:08:28"/>
    <s v=""/>
    <x v="1"/>
  </r>
  <r>
    <s v="INC000002633356"/>
    <s v="HOUSING"/>
    <x v="8"/>
    <s v="BELIEVE"/>
    <s v="FERNEY D GARZON PEÑA"/>
    <s v="frp_jcarri"/>
    <s v="3-Moderado/Limitado"/>
    <s v="3-Medio"/>
    <s v="Media"/>
    <s v="Requerimiento de Cliente"/>
    <s v="TELEFONICA EMPRESAS DE CHILE SA"/>
    <s v="GESTION DATACENTER/ ACCESOS /DXC"/>
    <s v="23/02/2024 16:08:11"/>
    <s v="23/02/2024 16:09:32"/>
    <x v="0"/>
    <s v="COMUNICACIONES"/>
    <s v="VPN IP - MPLS"/>
    <s v="23/02/2024 16:17:26"/>
    <s v="23/02/2024 23:50:00"/>
    <s v="EMPRESA:DXC_x000a_CÓDIGO DE SERVICIO: _x000a_DIRECCIÓN:AV. Presidente Prieto #226, Paine, Santiago_x000a_NOMBRE DE QUIEN REPORTA:Josue Salinas_x000a_TELÉFONO DE QUIEN REPORTA:987685102_x000a_NOMBRE DE CONTACTO EN TERRENO: _x000a_REQUERIMIENTO:&quot;Salida Internet para Servicios -RBC / Reemplaz"/>
    <m/>
    <d v="1899-12-30T00:00:00"/>
    <d v="1899-12-30T00:09:15"/>
    <d v="1899-12-30T00:09:15"/>
    <s v=""/>
    <x v="1"/>
  </r>
  <r>
    <s v="INC000002633529"/>
    <s v="HOUSING"/>
    <x v="11"/>
    <s v="APQ ACCESOS"/>
    <s v="JOSE G MARQUEZ MARCANO"/>
    <s v="tct_josmam"/>
    <s v="4-Menor/Localizado"/>
    <s v="4-Baja"/>
    <s v="Baja"/>
    <s v="Requerimiento de Cliente"/>
    <s v="TELEFONICA EMPRESAS DE CHILE SA"/>
    <s v="RONDA Y REVISION DE SALAS 18:30"/>
    <s v="23/02/2024 19:21:01"/>
    <s v="23/02/2024 19:21:57"/>
    <x v="0"/>
    <s v="CDP ANTIGUO 1"/>
    <s v="CDP ANTIGUO 2"/>
    <s v="23/02/2024 19:23:16"/>
    <s v="23/02/2024 23:50:00"/>
    <s v="RONDA Y REVISION DE SALAS 18:30"/>
    <s v="RONDAS REALIZADAS"/>
    <d v="1899-12-30T00:00:59"/>
    <d v="1899-12-30T00:02:15"/>
    <d v="1899-12-30T00:01:16"/>
    <s v=""/>
    <x v="1"/>
  </r>
  <r>
    <s v="INC000002633624"/>
    <s v="HOUSING"/>
    <x v="8"/>
    <s v="BELIEVE"/>
    <s v="JOSE G MARQUEZ MARCANO"/>
    <s v="frp_jolsso"/>
    <s v="3-Moderado/Limitado"/>
    <s v="3-Medio"/>
    <s v="Media"/>
    <s v="Requerimiento de Cliente"/>
    <s v="HUAWEI CHILE S A"/>
    <s v="GESTION DATACENTER/ ACCESOS /HUAWEI CHILE S A"/>
    <s v="23/02/2024 18:34:57"/>
    <s v="23/02/2024 18:35:48"/>
    <x v="0"/>
    <s v="COMUNICACIONES"/>
    <s v="VPN IP - MPLS"/>
    <s v="23/02/2024 20:51:2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8:20"/>
    <d v="1899-12-30T02:16:23"/>
    <d v="1899-12-30T00:28:03"/>
    <s v=""/>
    <x v="1"/>
  </r>
  <r>
    <s v="INC000002633625"/>
    <s v="HOUSING"/>
    <x v="8"/>
    <s v="BELIEVE"/>
    <s v="JOSE G MARQUEZ MARCANO"/>
    <s v="frp_jolsso"/>
    <s v="3-Moderado/Limitado"/>
    <s v="3-Medio"/>
    <s v="Media"/>
    <s v="Requerimiento de Cliente"/>
    <s v="HUAWEI CHILE S A"/>
    <s v="GESTION DATACENTER/ ACCESOS /HUAWEI CHILE S A"/>
    <s v="23/02/2024 18:35:58"/>
    <s v="23/02/2024 18:37:43"/>
    <x v="0"/>
    <s v="COMUNICACIONES"/>
    <s v="VPN IP - MPLS"/>
    <s v="23/02/2024 20:52:2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06"/>
    <d v="1899-12-30T02:16:24"/>
    <d v="1899-12-30T00:27:18"/>
    <s v=""/>
    <x v="1"/>
  </r>
  <r>
    <s v="INC000002633627"/>
    <s v="HOUSING"/>
    <x v="8"/>
    <s v="BELIEVE"/>
    <s v="JOSE G MARQUEZ MARCANO"/>
    <s v="frp_jolsso"/>
    <s v="3-Moderado/Limitado"/>
    <s v="3-Medio"/>
    <s v="Media"/>
    <s v="Requerimiento de Cliente"/>
    <s v="HUAWEI CHILE S A"/>
    <s v="GESTION DATACENTER/ ACCESOS /HUAWEI CHILE S A"/>
    <s v="23/02/2024 18:38:05"/>
    <s v="23/02/2024 18:39:19"/>
    <x v="0"/>
    <s v="COMUNICACIONES"/>
    <s v="VPN IP - MPLS"/>
    <s v="23/02/2024 20:53:0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36"/>
    <d v="1899-12-30T02:15:03"/>
    <d v="1899-12-30T00:25:27"/>
    <s v=""/>
    <x v="1"/>
  </r>
  <r>
    <s v="INC000002633628"/>
    <s v="HOUSING"/>
    <x v="8"/>
    <s v="BELIEVE"/>
    <s v="JOSE G MARQUEZ MARCANO"/>
    <s v="frp_jolsso"/>
    <s v="3-Moderado/Limitado"/>
    <s v="3-Medio"/>
    <s v="Media"/>
    <s v="Requerimiento de Cliente"/>
    <s v="HUAWEI CHILE S A"/>
    <s v="GESTION DATACENTER/ ACCESOS /HUAWEI CHILE S A"/>
    <s v="23/02/2024 18:39:29"/>
    <s v="23/02/2024 18:40:12"/>
    <x v="0"/>
    <s v="COMUNICACIONES"/>
    <s v="VPN IP - MPLS"/>
    <s v="23/02/2024 20:54:1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0:26"/>
    <d v="1899-12-30T02:14:41"/>
    <d v="1899-12-30T00:24:15"/>
    <s v=""/>
    <x v="1"/>
  </r>
  <r>
    <s v="INC000002633629"/>
    <s v="HOUSING"/>
    <x v="8"/>
    <s v="BELIEVE"/>
    <s v="JOSE G MARQUEZ MARCANO"/>
    <s v="frp_jolsso"/>
    <s v="3-Moderado/Limitado"/>
    <s v="3-Medio"/>
    <s v="Media"/>
    <s v="Requerimiento de Cliente"/>
    <s v="HUAWEI CHILE S A"/>
    <s v="GESTION DATACENTER/ ACCESOS /HUAWEI CHILE S A"/>
    <s v="23/02/2024 18:40:23"/>
    <s v="23/02/2024 18:41:02"/>
    <x v="0"/>
    <s v="COMUNICACIONES"/>
    <s v="VPN IP - MPLS"/>
    <s v="23/02/2024 20:55:0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04"/>
    <d v="1899-12-30T02:14:39"/>
    <d v="1899-12-30T00:23:35"/>
    <s v=""/>
    <x v="1"/>
  </r>
  <r>
    <s v="INC000002633630"/>
    <s v="HOUSING"/>
    <x v="8"/>
    <s v="BELIEVE"/>
    <s v="JOSE G MARQUEZ MARCANO"/>
    <s v="frp_jolsso"/>
    <s v="3-Moderado/Limitado"/>
    <s v="3-Medio"/>
    <s v="Media"/>
    <s v="Requerimiento de Cliente"/>
    <s v="HUAWEI CHILE S A"/>
    <s v="GESTION DATACENTER/ ACCESOS /HUAWEI CHILE S A"/>
    <s v="23/02/2024 18:41:14"/>
    <s v="23/02/2024 18:42:00"/>
    <x v="0"/>
    <s v="COMUNICACIONES"/>
    <s v="VPN IP - MPLS"/>
    <s v="23/02/2024 20:55:57"/>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43"/>
    <d v="1899-12-30T02:14:43"/>
    <d v="1899-12-30T00:23:00"/>
    <s v=""/>
    <x v="1"/>
  </r>
  <r>
    <s v="INC000002633631"/>
    <s v="HOUSING"/>
    <x v="8"/>
    <s v="BELIEVE"/>
    <s v="JOSE G MARQUEZ MARCANO"/>
    <s v="frp_jolsso"/>
    <s v="3-Moderado/Limitado"/>
    <s v="3-Medio"/>
    <s v="Media"/>
    <s v="Requerimiento de Cliente"/>
    <s v="HUAWEI CHILE S A"/>
    <s v="GESTION DATACENTER/ ACCESOS /HUAWEI CHILE S A"/>
    <s v="23/02/2024 18:42:08"/>
    <s v="23/02/2024 18:42:53"/>
    <x v="0"/>
    <s v="COMUNICACIONES"/>
    <s v="VPN IP - MPLS"/>
    <s v="23/02/2024 20:56:4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2:21"/>
    <d v="1899-12-30T02:14:40"/>
    <d v="1899-12-30T00:22:19"/>
    <s v=""/>
    <x v="1"/>
  </r>
  <r>
    <s v="INC000002633710"/>
    <s v="HOSTING VIRTUAL"/>
    <x v="6"/>
    <s v="SISTEMA OPERATIVO MICROSOFT"/>
    <s v="PAUL A SEPULVEDA ALVAREZ"/>
    <s v="tct_psepul"/>
    <s v="4-Menor/Localizado"/>
    <s v="4-Baja"/>
    <s v="Baja"/>
    <s v="Requerimiento de Cliente"/>
    <s v="TELEFONICA GLOBAL TECHNOLOGY S.A.AGENCIA EN CHILE"/>
    <s v="bloqueo usuarios VPN"/>
    <s v="23/02/2024 19:25:54"/>
    <s v="23/02/2024 19:26:44"/>
    <x v="0"/>
    <s v="TI"/>
    <s v="SISTEMAS OPERATIVOS"/>
    <s v="23/02/2024 19:28:23"/>
    <s v="23/02/2024 23:50:00"/>
    <s v="bloqueo usuarios VPN"/>
    <s v="se realiza bloqueo de usuarios VPN"/>
    <d v="1899-12-30T00:00:00"/>
    <d v="1899-12-30T00:02:29"/>
    <d v="1899-12-30T00:02:29"/>
    <s v=""/>
    <x v="1"/>
  </r>
  <r>
    <s v="INC000002633718"/>
    <s v="HOUSING"/>
    <x v="8"/>
    <s v="BELIEVE"/>
    <s v="JOSE G MARQUEZ MARCANO"/>
    <s v="frp_jolsso"/>
    <s v="3-Moderado/Limitado"/>
    <s v="3-Medio"/>
    <s v="Media"/>
    <s v="Requerimiento de Cliente"/>
    <s v="TELEFONICA EMPRESAS DE CHILE SA"/>
    <s v="GESTION DATACENTER/ ACCESOS /TELEFONICA EMPRESAS DE CHILE SA"/>
    <s v="23/02/2024 19:36:50"/>
    <s v="23/02/2024 19:38:55"/>
    <x v="0"/>
    <s v="COMUNICACIONES"/>
    <s v="VPN IP - MPLS"/>
    <s v="23/02/2024 21:34:54"/>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Falla prd7164"/>
    <s v="ACCESOS AUTORIZADOS"/>
    <d v="1899-12-30T01:52:11"/>
    <d v="1899-12-30T01:58:04"/>
    <d v="1899-12-30T00:05:53"/>
    <s v=""/>
    <x v="1"/>
  </r>
  <r>
    <s v="INC000002633739"/>
    <s v="HOUSING"/>
    <x v="8"/>
    <s v="BELIEVE"/>
    <s v="ALDO P VALENZUELA MUJICA"/>
    <s v="frp_jolsso"/>
    <s v="3-Moderado/Limitado"/>
    <s v="3-Medio"/>
    <s v="Media"/>
    <s v="Requerimiento de Cliente"/>
    <s v="TELEFONICA EMPRESAS DE CHILE SA"/>
    <s v="GESTION DATACENTER/ ACCESOS /TELEFONICA EMPRESAS DE CHILE SA"/>
    <s v="23/02/2024 20:09:48"/>
    <s v="23/02/2024 20:12:22"/>
    <x v="0"/>
    <s v="COMUNICACIONES"/>
    <s v="VPN IP - MPLS"/>
    <s v="23/02/2024 23:11:28"/>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actualización"/>
    <s v="ACCESOS AUTORIZADOS"/>
    <d v="1899-12-30T02:51:51"/>
    <d v="1899-12-30T03:01:40"/>
    <d v="1899-12-30T00:09:49"/>
    <s v=""/>
    <x v="1"/>
  </r>
  <r>
    <s v="INC000002633944"/>
    <s v="TICKET-INTELIGENTE"/>
    <x v="6"/>
    <s v="GESTION TI"/>
    <s v="PAUL A SEPULVEDA ALVAREZ"/>
    <s v="USR_TSIGHT"/>
    <s v="1-Extenso/Generalizado"/>
    <s v="4-Baja"/>
    <s v="Baja"/>
    <s v="Incidente de Cliente"/>
    <s v="FUND DE BENEFICENCIA HOGAR DE CRISTO"/>
    <s v="fbhocr01 - nw-v-test-hdc TICKET AUTOMATICO"/>
    <s v="23/02/2024 22:22:39"/>
    <s v="23/02/2024 22:22:39"/>
    <x v="0"/>
    <s v="TRUESIGHT"/>
    <s v="TRUESIGHT"/>
    <s v="24/02/2024 22:55:14"/>
    <s v="24/02/2024 23:50:00"/>
    <s v="PREVENTIVO=SI_x000a_CODIGO DE SERVICIO=nw-v-test-hdc_x000a_DIRECCION=NULL_x000a_CIUDAD=NULL_x000a_COMUNA LOCAL=_x000a_REGION=NULL_x000a_QUIEN REPORTA=Ticket automático_x000a_CONTACTO EN TERRENO=_x000a_PROBLEMA=Node FBHOCR01 - nw-v-test-hdc CPU Load at 94 % Exceeds Threshold_x000a_REQUERIMIENTO=_x000a_EQUIPOS ENER"/>
    <s v="alza de recursos en servidor debido a uso de procesos sap. se mantiene en observacion servidor"/>
    <d v="1899-12-31T00:31:41"/>
    <d v="1899-12-31T00:32:35"/>
    <d v="1899-12-30T00:00:54"/>
    <s v="Cumplido"/>
    <x v="0"/>
  </r>
  <r>
    <s v="INC000002634108"/>
    <s v="HOUSING"/>
    <x v="11"/>
    <s v="APQ ACCESOS"/>
    <s v="ALDO P VALENZUELA MUJICA"/>
    <s v="tct_avalen"/>
    <s v="2-Significativo/Amplio"/>
    <s v="2-Alta"/>
    <s v="Alta"/>
    <s v="Requerimiento de Cliente"/>
    <s v="TELEFONICA EMPRESAS DE CHILE SA"/>
    <s v="SUPERVISION realizar upgrade de router Cisco,"/>
    <s v="24/02/2024 2:57:46"/>
    <s v="24/02/2024 2:59:27"/>
    <x v="0"/>
    <s v="CDP ANTIGUO 1"/>
    <s v="CDP ANTIGUO 2"/>
    <s v="24/02/2024 3:00:54"/>
    <s v="24/02/2024 23:50:00"/>
    <s v="SUPERVISION realizar upgrade de router Cisco,"/>
    <s v="SE REALIZA SUPERVISION"/>
    <d v="1899-12-30T00:00:40"/>
    <d v="1899-12-30T00:03:08"/>
    <d v="1899-12-30T00:02:28"/>
    <s v=""/>
    <x v="1"/>
  </r>
  <r>
    <s v="INC000002634111"/>
    <s v="HOUSING"/>
    <x v="11"/>
    <s v="APQ ACCESOS"/>
    <s v="ALDO P VALENZUELA MUJICA"/>
    <s v="tct_avalen"/>
    <s v="2-Significativo/Amplio"/>
    <s v="2-Alta"/>
    <s v="Alta"/>
    <s v="Requerimiento de Cliente"/>
    <s v="TELEFONICA EMPRESAS DE CHILE SA"/>
    <s v="SUPERVISION WBS 6.1589007 Salida Internet para Servicios"/>
    <s v="24/02/2024 3:09:49"/>
    <s v="24/02/2024 3:11:43"/>
    <x v="0"/>
    <s v="CDP ANTIGUO 1"/>
    <s v="CDP ANTIGUO 2"/>
    <s v="24/02/2024 3:14:00"/>
    <s v="24/02/2024 23:50:00"/>
    <s v="SUPERVISION WBS 6.1589007 Salida Internet para Servicios -RBC / Reemplazo equipos"/>
    <s v="SE REALIZA SUPERVISION"/>
    <d v="1899-12-30T00:01:41"/>
    <d v="1899-12-30T00:04:11"/>
    <d v="1899-12-30T00:02:30"/>
    <s v=""/>
    <x v="1"/>
  </r>
  <r>
    <s v="INC000002634113"/>
    <s v="HOUSING"/>
    <x v="11"/>
    <s v="APQ ACCESOS"/>
    <s v="ALDO P VALENZUELA MUJICA"/>
    <s v="tct_avalen"/>
    <s v="2-Significativo/Amplio"/>
    <s v="2-Alta"/>
    <s v="Alta"/>
    <s v="Requerimiento de Cliente"/>
    <s v="TELEFONICA EMPRESAS DE CHILE SA"/>
    <s v="SUPERVISION INCIDENTE actualización de NAS ISILON PAINE"/>
    <s v="24/02/2024 3:30:09"/>
    <s v="24/02/2024 3:31:38"/>
    <x v="0"/>
    <s v="CDP ANTIGUO 1"/>
    <s v="CDP ANTIGUO 2"/>
    <s v="24/02/2024 3:33:18"/>
    <s v="24/02/2024 23:50:00"/>
    <s v="SUPERVISION INCIDENTE actualización de NAS ISILON PAINE"/>
    <s v="SE REALIZA SUPERVISION"/>
    <d v="1899-12-30T00:00:55"/>
    <d v="1899-12-30T00:03:09"/>
    <d v="1899-12-30T00:02:14"/>
    <s v=""/>
    <x v="1"/>
  </r>
  <r>
    <s v="INC000002634116"/>
    <s v="HOUSING"/>
    <x v="11"/>
    <s v="APQ ACCESOS"/>
    <s v="ALDO P VALENZUELA MUJICA"/>
    <s v="tct_avalen"/>
    <s v="2-Significativo/Amplio"/>
    <s v="2-Alta"/>
    <s v="Alta"/>
    <s v="Requerimiento de Cliente"/>
    <s v="TELEFONICA EMPRESAS DE CHILE SA"/>
    <s v="SUPERVISION Revisión Switch HP 5900 SN:CN65FZL0F2"/>
    <s v="24/02/2024 3:47:58"/>
    <s v="24/02/2024 3:49:32"/>
    <x v="0"/>
    <s v="CDP ANTIGUO 1"/>
    <s v="CDP ANTIGUO 2"/>
    <s v="24/02/2024 3:52:04"/>
    <s v="24/02/2024 23:50:00"/>
    <s v="SUPERVISION Revisión Switch HP 5900 SN:CN65FZL0F2"/>
    <s v="SE REALIZA SUPERVISION"/>
    <d v="1899-12-30T00:00:59"/>
    <d v="1899-12-30T00:04:06"/>
    <d v="1899-12-30T00:03:07"/>
    <s v=""/>
    <x v="1"/>
  </r>
  <r>
    <s v="INC000002634118"/>
    <s v="HOUSING"/>
    <x v="11"/>
    <s v="APQ ACCESOS"/>
    <s v="ALDO P VALENZUELA MUJICA"/>
    <s v="tct_avalen"/>
    <s v="2-Significativo/Amplio"/>
    <s v="2-Alta"/>
    <s v="Alta"/>
    <s v="Requerimiento de Cliente"/>
    <s v="TELEFONICA EMPRESAS DE CHILE SA"/>
    <s v="SUPERVISION INCIDENTE  Falla prd7164"/>
    <s v="24/02/2024 3:53:44"/>
    <s v="24/02/2024 3:55:12"/>
    <x v="0"/>
    <s v="CDP ANTIGUO 1"/>
    <s v="CDP ANTIGUO 2"/>
    <s v="24/02/2024 3:55:59"/>
    <s v="24/02/2024 23:50:00"/>
    <s v="SUPERVISION INCIDENTE  Falla prd7164"/>
    <s v="SE REALIZA SUPERVISION"/>
    <d v="1899-12-30T00:00:26"/>
    <d v="1899-12-30T00:02:15"/>
    <d v="1899-12-30T00:01:49"/>
    <s v=""/>
    <x v="1"/>
  </r>
  <r>
    <s v="INC000002634120"/>
    <s v="HOUSING"/>
    <x v="11"/>
    <s v="APQ ACCESOS"/>
    <s v="ALDO P VALENZUELA MUJICA"/>
    <s v="tct_avalen"/>
    <s v="2-Significativo/Amplio"/>
    <s v="2-Alta"/>
    <s v="Alta"/>
    <s v="Requerimiento de Cliente"/>
    <s v="TELEFONICA EMPRESAS DE CHILE SA"/>
    <s v="RONDA Y REVISION DE SALAS TECNICAS"/>
    <s v="24/02/2024 4:02:19"/>
    <s v="24/02/2024 4:02:21"/>
    <x v="0"/>
    <s v="CDP ANTIGUO 1"/>
    <s v="CDP ANTIGUO 2"/>
    <s v="24/02/2024 4:04:04"/>
    <s v="24/02/2024 23:50:00"/>
    <s v="RONDA Y REVISION DE SALAS TECNICAS"/>
    <s v="SE REALIZA RONDA"/>
    <d v="1899-12-30T00:01:17"/>
    <d v="1899-12-30T00:01:45"/>
    <d v="1899-12-30T00:00:28"/>
    <s v=""/>
    <x v="1"/>
  </r>
  <r>
    <s v="INC000002634122"/>
    <s v="HOUSING"/>
    <x v="11"/>
    <s v="APQ ACCESOS"/>
    <s v="ALDO P VALENZUELA MUJICA"/>
    <s v="tct_avalen"/>
    <s v="2-Significativo/Amplio"/>
    <s v="2-Alta"/>
    <s v="Alta"/>
    <s v="Requerimiento de Cliente"/>
    <s v="TELEFONICA EMPRESAS DE CHILE SA"/>
    <s v="TOMA D ALARMAS DE CLIENTE"/>
    <s v="24/02/2024 4:04:20"/>
    <s v="24/02/2024 4:05:59"/>
    <x v="0"/>
    <s v="CDP ANTIGUO 1"/>
    <s v="CDP ANTIGUO 2"/>
    <s v="24/02/2024 4:06:51"/>
    <s v="24/02/2024 23:50:00"/>
    <s v="TOMA DE ALARMAS DE CLIENTE"/>
    <s v="SE REALIZA TOMA DE ALARMAS"/>
    <d v="1899-12-30T00:00:33"/>
    <d v="1899-12-30T00:02:31"/>
    <d v="1899-12-30T00:01:58"/>
    <s v=""/>
    <x v="1"/>
  </r>
  <r>
    <s v="INC000002634130"/>
    <s v="BACKUP ON DEMAND"/>
    <x v="17"/>
    <s v="BACK UP DATA CENTER (BACKUP ON DEMAND)"/>
    <s v="RODRIGO VÁSQUEZ MUÑOZ"/>
    <s v="tct_rvasqu"/>
    <s v="4-Menor/Localizado"/>
    <s v="4-Baja"/>
    <s v="Baja"/>
    <s v="Requerimiento de Cliente"/>
    <s v="TELEFONICA GLOBAL TECHNOLOGY S.A.AGENCIA EN CHILE"/>
    <s v="revision estado de plataformas veritas"/>
    <s v="24/02/2024 8:38:17"/>
    <s v="24/02/2024 8:40:08"/>
    <x v="0"/>
    <s v="CDP ANTIGUO 1"/>
    <s v="CDP ANTIGUO 2"/>
    <s v="28/02/2024 10:50:43"/>
    <s v="28/02/2024 23:50:00"/>
    <s v="revision estado de plataformas veritas, fin de semana"/>
    <s v="FASE RESOLUCIÓN Y RECUPERACIÓN_x000a__x000a_Se efectúa contacto con cliente: N/A_x000a__x000a_Teléfono de contacto: N/A_x000a__x000a_Acciones realizadas: plataformas, revisadas y en funcionamiento OK_x000a__x000a_Solución paliativa o definitiva: plataformas, revisadas y en funcionamiento OK_x000a__x000a_Acciones"/>
    <d v="1900-01-03T02:10:35"/>
    <d v="1900-01-03T02:12:26"/>
    <d v="1899-12-30T00:01:51"/>
    <s v=""/>
    <x v="1"/>
  </r>
  <r>
    <s v="INC000002634179"/>
    <s v="HOUSING"/>
    <x v="11"/>
    <s v="APQ ACCESOS"/>
    <s v="JOSE G MARQUEZ MARCANO"/>
    <s v="tct_josmam"/>
    <s v="4-Menor/Localizado"/>
    <s v="4-Baja"/>
    <s v="Baja"/>
    <s v="Requerimiento de Cliente"/>
    <s v="TELEFONICA EMPRESAS DE CHILE SA"/>
    <s v="RONDA Y REVISION DE SALAS"/>
    <s v="24/02/2024 17:18:05"/>
    <s v="24/02/2024 17:18:57"/>
    <x v="0"/>
    <s v="CDP ANTIGUO 1"/>
    <s v="CDP ANTIGUO 2"/>
    <s v="24/02/2024 17:20:25"/>
    <s v="24/02/2024 23:50:00"/>
    <s v="RONDA Y REVISION DE SALAS"/>
    <s v="RONDAS REALIZADAS"/>
    <d v="1899-12-30T00:01:15"/>
    <d v="1899-12-30T00:02:20"/>
    <d v="1899-12-30T00:01:05"/>
    <s v=""/>
    <x v="1"/>
  </r>
  <r>
    <s v="INC000002634181"/>
    <s v="HOUSING"/>
    <x v="11"/>
    <s v="APQ ACCESOS"/>
    <s v="JOSE G MARQUEZ MARCANO"/>
    <s v="tct_josmam"/>
    <s v="4-Menor/Localizado"/>
    <s v="4-Baja"/>
    <s v="Baja"/>
    <s v="Requerimiento de Cliente"/>
    <s v="TELEFONICA EMPRESAS DE CHILE SA"/>
    <s v="TOMA DE ALARMAS DE CLIENTES"/>
    <s v="24/02/2024 17:20:43"/>
    <s v="24/02/2024 17:21:32"/>
    <x v="0"/>
    <s v="CDP ANTIGUO 1"/>
    <s v="CDP ANTIGUO 2"/>
    <s v="24/02/2024 17:22:37"/>
    <s v="24/02/2024 23:50:00"/>
    <s v="TOMA DE ALARMAS DE CLIENTES"/>
    <s v="TOMA DE ALARMAS REALIZADAS"/>
    <d v="1899-12-30T00:00:51"/>
    <d v="1899-12-30T00:01:54"/>
    <d v="1899-12-30T00:01:03"/>
    <s v=""/>
    <x v="1"/>
  </r>
  <r>
    <s v="INC000002634183"/>
    <s v="HOUSING"/>
    <x v="11"/>
    <s v="APQ ACCESOS"/>
    <s v="JOSE G MARQUEZ MARCANO"/>
    <s v="tct_josmam"/>
    <s v="4-Menor/Localizado"/>
    <s v="4-Baja"/>
    <s v="Baja"/>
    <s v="Requerimiento de Cliente"/>
    <s v="TELEFONICA EMPRESAS DE CHILE SA"/>
    <s v="RONDA Y REVISION DE SALAS 12:30"/>
    <s v="24/02/2024 17:22:52"/>
    <s v="24/02/2024 17:23:43"/>
    <x v="0"/>
    <s v="CDP ANTIGUO 1"/>
    <s v="CDP ANTIGUO 2"/>
    <s v="24/02/2024 17:25:05"/>
    <s v="24/02/2024 23:50:00"/>
    <s v="RONDA Y REVISION DE SALAS 12:30"/>
    <s v="RONDAS REALIZADAS"/>
    <d v="1899-12-30T00:01:07"/>
    <d v="1899-12-30T00:02:13"/>
    <d v="1899-12-30T00:01:06"/>
    <s v=""/>
    <x v="1"/>
  </r>
  <r>
    <s v="INC000002634185"/>
    <s v="HOUSING"/>
    <x v="11"/>
    <s v="APQ ACCESOS"/>
    <s v="JOSE G MARQUEZ MARCANO"/>
    <s v="tct_josmam"/>
    <s v="4-Menor/Localizado"/>
    <s v="4-Baja"/>
    <s v="Baja"/>
    <s v="Requerimiento de Cliente"/>
    <s v="TELEFONICA EMPRESAS DE CHILE SA"/>
    <s v="RONDA Y REVISION DE SALAS 15:30"/>
    <s v="24/02/2024 17:25:38"/>
    <s v="24/02/2024 17:26:34"/>
    <x v="0"/>
    <s v="CDP ANTIGUO 1"/>
    <s v="CDP ANTIGUO 2"/>
    <s v="24/02/2024 17:27:28"/>
    <s v="24/02/2024 23:50:00"/>
    <s v="RONDA Y REVISION DE SALAS 15:30"/>
    <s v="RONDAS REALIZADAS"/>
    <d v="1899-12-30T00:00:40"/>
    <d v="1899-12-30T00:01:50"/>
    <d v="1899-12-30T00:01:10"/>
    <s v=""/>
    <x v="1"/>
  </r>
  <r>
    <s v="INC000002634425"/>
    <s v="TICKET-INTELIGENTE"/>
    <x v="7"/>
    <s v="GESTION TI"/>
    <s v="GUSTAVO AVILA VERA"/>
    <s v="USR_TSIGHT"/>
    <s v="1-Extenso/Generalizado"/>
    <s v="4-Baja"/>
    <s v="Baja"/>
    <s v="Incidente de Cliente"/>
    <s v="FUNDACION INSTITUTO PROFESIONAL DUOC UC"/>
    <s v="fiprdu01 - noedesa TICKET AUTOMATICO"/>
    <s v="24/02/2024 2:41:48"/>
    <s v="24/02/2024 2:41:48"/>
    <x v="0"/>
    <s v="TRUESIGHT"/>
    <s v="TRUESIGHT"/>
    <s v="24/02/2024 4:36:48"/>
    <s v="24/02/2024 23:50:00"/>
    <s v="PREVENTIVO=SI_x000a_CODIGO DE SERVICIO=noedesa_x000a_DIRECCION=NULL_x000a_CIUDAD=NULL_x000a_COMUNA LOCAL=_x000a_REGION=NULL_x000a_QUIEN REPORTA=Ticket automático_x000a_CONTACTO EN TERRENO=_x000a_PROBLEMA=Node FIPRDU01 - noedesa is Down_x000a_REQUERIMIENTO=_x000a_EQUIPOS ENERGIZADO O REINICIADO=_x000a_HORARIO DE ATENCIO"/>
    <s v="Se efectúa contacto con cliente: Si, por correo_x000a_Teléfono de contacto:N/A_x000a_Acciones realizadas:Se revisa el servidor y se observa que no se tiene conexión ssh por la red de administracion ni por la red productiva del cliente, se procedió a verificar el ser"/>
    <d v="1899-12-30T01:54:17"/>
    <d v="1899-12-30T01:55:00"/>
    <d v="1899-12-30T00:00:43"/>
    <s v="Cumplido"/>
    <x v="0"/>
  </r>
  <r>
    <s v="INC000002634452"/>
    <s v="TICKET-INTELIGENTE"/>
    <x v="6"/>
    <s v="GESTION TI"/>
    <s v="PAUL A SEPULVEDA ALVAREZ"/>
    <s v="USR_TSIGHT"/>
    <s v="1-Extenso/Generalizado"/>
    <s v="4-Baja"/>
    <s v="Baja"/>
    <s v="Incidente de Cliente"/>
    <s v="FUNDACION INSTITUTO PROFESIONAL DUOC UC"/>
    <s v="fiprdu01 - controlver01-2k23 TICKET AUTOMATICO"/>
    <s v="24/02/2024 3:03:27"/>
    <s v="24/02/2024 3:03:27"/>
    <x v="0"/>
    <s v="TRUESIGHT"/>
    <s v="TRUESIGHT"/>
    <s v="24/02/2024 10:41:00"/>
    <s v="24/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mantiene observacion sobre servidor. Memoria ram liberada desde sesiones descoenctadas y memoria cache._x000a_Alerta superada"/>
    <d v="1899-12-30T07:36:09"/>
    <d v="1899-12-30T07:37:33"/>
    <d v="1899-12-30T00:01:24"/>
    <s v="Cumplido"/>
    <x v="0"/>
  </r>
  <r>
    <s v="INC000002634925"/>
    <s v="HOUSING"/>
    <x v="11"/>
    <s v="APQ ACCESOS"/>
    <s v="JOSE G MARQUEZ MARCANO"/>
    <s v="tct_josmam"/>
    <s v="4-Menor/Localizado"/>
    <s v="4-Baja"/>
    <s v="Baja"/>
    <s v="Requerimiento de Cliente"/>
    <s v="TELEFONICA EMPRESAS DE CHILE SA"/>
    <s v="RONDA Y REVISION DE SALAS 18:30"/>
    <s v="24/02/2024 19:14:29"/>
    <s v="24/02/2024 19:15:19"/>
    <x v="0"/>
    <s v="CDP ANTIGUO 1"/>
    <s v="CDP ANTIGUO 2"/>
    <s v="24/02/2024 19:16:18"/>
    <s v="24/02/2024 23:50:00"/>
    <s v="RONDA Y REVISION DE SALAS 18:30"/>
    <s v="RONDAS REALIZADAS"/>
    <d v="1899-12-30T00:00:45"/>
    <d v="1899-12-30T00:01:49"/>
    <d v="1899-12-30T00:01:04"/>
    <s v=""/>
    <x v="1"/>
  </r>
  <r>
    <s v="INC000002634977"/>
    <s v="HOSTING VIRTUAL"/>
    <x v="6"/>
    <s v="SISTEMA OPERATIVO MICROSOFT"/>
    <s v="PAUL A SEPULVEDA ALVAREZ"/>
    <s v="tct_psepul"/>
    <s v="4-Menor/Localizado"/>
    <s v="4-Baja"/>
    <s v="Baja"/>
    <s v="Requerimiento de Cliente"/>
    <s v="TELEFONICA GLOBAL TECHNOLOGY S.A.AGENCIA EN CHILE"/>
    <s v="activar cuentas vpn"/>
    <s v="26/02/2024 8:58:20"/>
    <s v="26/02/2024 8:58:50"/>
    <x v="0"/>
    <s v="TI"/>
    <s v="SISTEMAS OPERATIVOS"/>
    <s v="26/02/2024 8:59:36"/>
    <s v="26/02/2024 23:50:00"/>
    <s v="activar cuentas vpn"/>
    <s v="Cuentas VPN activadas"/>
    <d v="1899-12-30T00:00:00"/>
    <d v="1899-12-30T00:01:16"/>
    <d v="1899-12-30T00:01:16"/>
    <s v=""/>
    <x v="1"/>
  </r>
  <r>
    <s v="INC000002635001"/>
    <s v="VPN IP - MPLS"/>
    <x v="3"/>
    <s v="GESTION HD"/>
    <s v="DEIBY Y SANTOYO MONTEROLA"/>
    <s v="frp_kefern"/>
    <s v="3-Moderado/Limitado"/>
    <s v="3-Medio"/>
    <s v="Media"/>
    <s v="Requerimiento de Cliente"/>
    <s v="TELEFONICA GLOBAL TECHNOLOGY S.A.AGENCIA EN CHILE"/>
    <s v="HD |  Acceso Cloud Portal"/>
    <s v="26/02/2024 9:57:28"/>
    <s v="26/02/2024 9:59:43"/>
    <x v="0"/>
    <s v="CDP ANTIGUO 1"/>
    <s v="CDP ANTIGUO 2"/>
    <s v="26/02/2024 10:45:58"/>
    <s v="26/02/2024 23:50:00"/>
    <s v="PREVENTIVO: NO_x000a_CODIGO DE SERVICIO:_x000a_DIRECCION:_x000a_QUIEN REPORTA:Deiby Yoel Santoyo Monterola +56 9 9343 3681 _x000a_CONTACTO EN TERRENO:_x000a_PROBLEMA:_x000a_REQUERIMIENTO:@Help Desk para generar el folio de requerimiento a mi bandeja_x000a_TELEFONICA GLOBAL &amp;#8211; CLOUD &amp;#8211;"/>
    <s v="FASE RESOLUCIÓN Y RECUPERACIÓN_x000a__x000a_Se efectúa contacto con cliente:N/A_x000a__x000a_Teléfono de contacto:N/A_x000a__x000a_Acciones realizadas: Se crea el usuario de Perfecto Mariño y se envia por correo sus credenciales..._x000a__x000a_Solución paliativa o definitiva:N/A_x000a__x000a_Acciones de Mejora,"/>
    <d v="1899-12-30T00:00:00"/>
    <d v="1899-12-30T00:48:30"/>
    <d v="1899-12-30T00:48:30"/>
    <s v=""/>
    <x v="1"/>
  </r>
  <r>
    <s v="INC000002635551"/>
    <s v="TICKET-INTELIGENTE"/>
    <x v="6"/>
    <s v="GESTION TI"/>
    <s v="PAUL A SEPULVEDA ALVAREZ"/>
    <s v="USR_TSIGHT"/>
    <s v="1-Extenso/Generalizado"/>
    <s v="4-Baja"/>
    <s v="Baja"/>
    <s v="Incidente de Cliente"/>
    <s v="COAGRA S A"/>
    <s v="coagra01 - sap_prod_e_vm TICKET AUTOMATICO"/>
    <s v="24/02/2024 22:08:08"/>
    <s v="24/02/2024 22:08:08"/>
    <x v="0"/>
    <s v="TRUESIGHT"/>
    <s v="TRUESIGHT"/>
    <s v="26/02/2024 8:56:55"/>
    <s v="26/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utilizacion de ram por utilizacion de procesos SAP en servidor. _x000a_Comportamiento esperado"/>
    <d v="1899-12-31T10:47:30"/>
    <d v="1899-12-31T10:48:47"/>
    <d v="1899-12-30T00:01:17"/>
    <s v="Cumplido"/>
    <x v="0"/>
  </r>
  <r>
    <s v="INC000002635562"/>
    <s v="TICKET-INTELIGENTE"/>
    <x v="6"/>
    <s v="GESTION TI"/>
    <s v="PAUL A SEPULVEDA ALVAREZ"/>
    <s v="USR_TSIGHT"/>
    <s v="1-Extenso/Generalizado"/>
    <s v="4-Baja"/>
    <s v="Baja"/>
    <s v="Incidente de Cliente"/>
    <s v="GPS CHILE SPA"/>
    <s v="gpschi01 - wnprws_med04 TICKET AUTOMATICO"/>
    <s v="24/02/2024 22:18:41"/>
    <s v="24/02/2024 22:18:41"/>
    <x v="0"/>
    <s v="TRUESIGHT"/>
    <s v="TRUESIGHT"/>
    <s v="26/02/2024 8:57:09"/>
    <s v="26/02/2024 23:50:00"/>
    <s v="PREVENTIVO=SI_x000a_CODIGO DE SERVICIO=WNPRWS_MED04_x000a_DIRECCION=NULL_x000a_CIUDAD=NULL_x000a_COMUNA LOCAL=Santiago_x000a_REGION=NULL_x000a_QUIEN REPORTA=Ticket automático_x000a_CONTACTO EN TERRENO=_x000a_PROBLEMA=Node GPSCHI01 - WNPRWS_MED04 CPU Load at 100 % Exceeds Threshold_x000a_REQUERIMIENTO=_x000a_EQUIP"/>
    <s v="utilizacion de recursos en servidor normalizada. se mantiene en monitoreo._x000a_Servidor operativo"/>
    <d v="1899-12-31T10:33:42"/>
    <d v="1899-12-31T10:38:28"/>
    <d v="1899-12-30T00:04:46"/>
    <s v="Cumplido"/>
    <x v="0"/>
  </r>
  <r>
    <s v="INC000002635563"/>
    <s v="TICKET-INTELIGENTE"/>
    <x v="6"/>
    <s v="GESTION TI"/>
    <s v="PAUL A SEPULVEDA ALVAREZ"/>
    <s v="USR_TSIGHT"/>
    <s v="1-Extenso/Generalizado"/>
    <s v="4-Baja"/>
    <s v="Baja"/>
    <s v="Incidente de Cliente"/>
    <s v="GPS CHILE SPA"/>
    <s v="gpschi01 - wnprdb_gps04 TICKET AUTOMATICO"/>
    <s v="24/02/2024 22:19:45"/>
    <s v="24/02/2024 22:19:45"/>
    <x v="0"/>
    <s v="TRUESIGHT"/>
    <s v="TRUESIGHT"/>
    <s v="26/02/2024 8:57:26"/>
    <s v="26/02/2024 23:50:00"/>
    <s v="PREVENTIVO=SI_x000a_CODIGO DE SERVICIO=WNPRDB_GPS04_x000a_DIRECCION=NULL_x000a_CIUDAD=NULL_x000a_COMUNA LOCAL=Santiago_x000a_REGION=NULL_x000a_QUIEN REPORTA=Ticket automático_x000a_CONTACTO EN TERRENO=_x000a_PROBLEMA=Node GPSCHI01 - WNPRDB_GPS04 CPU Load at 99 % Exceeds Threshold_x000a_REQUERIMIENTO=_x000a_EQUIPO"/>
    <s v="alza de cpu temporal en proceso de base de datos SQL SERVER. _x000a_Alerta superada en servidor"/>
    <d v="1899-12-31T10:32:41"/>
    <d v="1899-12-31T10:37:41"/>
    <d v="1899-12-30T00:05:00"/>
    <s v="Cumplido"/>
    <x v="0"/>
  </r>
  <r>
    <s v="INC000002635564"/>
    <s v="TICKET-INTELIGENTE"/>
    <x v="6"/>
    <s v="GESTION TI"/>
    <s v="PAUL A SEPULVEDA ALVAREZ"/>
    <s v="USR_TSIGHT"/>
    <s v="1-Extenso/Generalizado"/>
    <s v="4-Baja"/>
    <s v="Baja"/>
    <s v="Incidente de Cliente"/>
    <s v="GPS CHILE SPA"/>
    <s v="gpschi01 - wnprap_cap06 TICKET AUTOMATICO"/>
    <s v="24/02/2024 22:19:47"/>
    <s v="24/02/2024 22:19:47"/>
    <x v="0"/>
    <s v="TRUESIGHT"/>
    <s v="TRUESIGHT"/>
    <s v="26/02/2024 8:57:42"/>
    <s v="26/02/2024 23:50:00"/>
    <s v="PREVENTIVO=SI_x000a_CODIGO DE SERVICIO=WNPRAP_CAP06_x000a_DIRECCION=NULL_x000a_CIUDAD=NULL_x000a_COMUNA LOCAL=Santiago_x000a_REGION=NULL_x000a_QUIEN REPORTA=Ticket automático_x000a_CONTACTO EN TERRENO=_x000a_PROBLEMA=Node GPSCHI01 - WNPRAP_CAP06 CPU Load at 95 % Exceeds Threshold_x000a_REQUERIMIENTO=_x000a_EQUIPO"/>
    <s v="alza de cpu en proceso de antivirus. _x000a_Alerta superada en servidor"/>
    <d v="1899-12-31T10:35:39"/>
    <d v="1899-12-31T10:37:55"/>
    <d v="1899-12-30T00:02:16"/>
    <s v="Cumplido"/>
    <x v="0"/>
  </r>
  <r>
    <s v="INC000002635565"/>
    <s v="TICKET-INTELIGENTE"/>
    <x v="6"/>
    <s v="GESTION TI"/>
    <s v="PAUL A SEPULVEDA ALVAREZ"/>
    <s v="USR_TSIGHT"/>
    <s v="1-Extenso/Generalizado"/>
    <s v="4-Baja"/>
    <s v="Baja"/>
    <s v="Incidente de Cliente"/>
    <s v="GPS CHILE SPA"/>
    <s v="gpschi01 - wnprap_cap02 TICKET AUTOMATICO"/>
    <s v="24/02/2024 22:19:47"/>
    <s v="24/02/2024 22:19:47"/>
    <x v="0"/>
    <s v="TRUESIGHT"/>
    <s v="TRUESIGHT"/>
    <s v="24/02/2024 23:06:05"/>
    <s v="24/02/2024 23:50:00"/>
    <s v="PREVENTIVO=SI_x000a_CODIGO DE SERVICIO=WNPRAP_CAP02_x000a_DIRECCION=NULL_x000a_CIUDAD=NULL_x000a_COMUNA LOCAL=Santiago_x000a_REGION=NULL_x000a_QUIEN REPORTA=Ticket automático_x000a_CONTACTO EN TERRENO=_x000a_PROBLEMA=Node GPSCHI01 - WNPRAP_CAP02 CPU Load at 95 % Exceeds Threshold_x000a_REQUERIMIENTO=_x000a_EQUIPO"/>
    <s v="alerta de cpu superada en servidor. se mantendra en monitoreo. _x000a_se realiza liberacion de memoria desde sesiones desconectadas"/>
    <d v="1899-12-30T00:44:10"/>
    <d v="1899-12-30T00:46:18"/>
    <d v="1899-12-30T00:02:08"/>
    <s v="Cumplido"/>
    <x v="0"/>
  </r>
  <r>
    <s v="INC000002635595"/>
    <s v="TICKET-INTELIGENTE"/>
    <x v="6"/>
    <s v="GESTION TI"/>
    <s v="PAUL A SEPULVEDA ALVAREZ"/>
    <s v="USR_TSIGHT"/>
    <s v="1-Extenso/Generalizado"/>
    <s v="4-Baja"/>
    <s v="Baja"/>
    <s v="Incidente de Cliente"/>
    <s v="GPS CHILE SPA"/>
    <s v="gpschi01 - wnprdb_int01 TICKET AUTOMATICO"/>
    <s v="24/02/2024 22:59:26"/>
    <s v="24/02/2024 22:59:26"/>
    <x v="0"/>
    <s v="TRUESIGHT"/>
    <s v="TRUESIGHT"/>
    <s v="26/02/2024 8:57:58"/>
    <s v="26/02/2024 23:50:00"/>
    <s v="PREVENTIVO=SI_x000a_CODIGO DE SERVICIO=WNPRDB_INT01_x000a_DIRECCION=NULL_x000a_CIUDAD=NULL_x000a_COMUNA LOCAL=Santiago_x000a_REGION=NULL_x000a_QUIEN REPORTA=Ticket automático_x000a_CONTACTO EN TERRENO=_x000a_PROBLEMA=High RAM Usage Alert for Node GPSCHI01 - WNPRDB_INT01_x000a_REQUERIMIENTO=_x000a_EQUIPOS ENERGIZA"/>
    <s v="servidor con alza de utilizacion en recursos debido a procesos SQL server en ejecucion. comportamiento esperado en servidor, se mantendra en monitoreo"/>
    <d v="1899-12-31T09:57:43"/>
    <d v="1899-12-31T09:58:32"/>
    <d v="1899-12-30T00:00:49"/>
    <s v="Cumplido"/>
    <x v="0"/>
  </r>
  <r>
    <s v="INC000002635887"/>
    <s v="HOUSING"/>
    <x v="11"/>
    <s v="APQ ACCESOS"/>
    <s v="ALDO P VALENZUELA MUJICA"/>
    <s v="tct_avalen"/>
    <s v="2-Significativo/Amplio"/>
    <s v="2-Alta"/>
    <s v="Alta"/>
    <s v="Requerimiento de Cliente"/>
    <s v="TELEFONICA EMPRESAS DE CHILE SA"/>
    <s v="SUPERVISION Ingreso de equipo FW + Migracion de 2 servicios."/>
    <s v="25/02/2024 3:52:36"/>
    <s v="25/02/2024 3:52:38"/>
    <x v="0"/>
    <s v="CDP ANTIGUO 1"/>
    <s v="CDP ANTIGUO 2"/>
    <s v="25/02/2024 3:54:40"/>
    <s v="25/02/2024 23:50:00"/>
    <s v="SUPERVISION Ingreso de equipo FW + Migracion de 2 servicios."/>
    <s v="SE REALIZA SUPERVISION"/>
    <d v="1899-12-30T00:01:45"/>
    <d v="1899-12-30T00:02:04"/>
    <d v="1899-12-30T00:00:19"/>
    <s v=""/>
    <x v="1"/>
  </r>
  <r>
    <s v="INC000002635894"/>
    <s v="HOUSING"/>
    <x v="11"/>
    <s v="APQ ACCESOS"/>
    <s v="ALDO P VALENZUELA MUJICA"/>
    <s v="tct_avalen"/>
    <s v="2-Significativo/Amplio"/>
    <s v="2-Alta"/>
    <s v="Alta"/>
    <s v="Requerimiento de Cliente"/>
    <s v="TELEFONICA EMPRESAS DE CHILE SA"/>
    <s v="RONDA Y REVISION DE SALAS TECNICAS 20:30"/>
    <s v="25/02/2024 3:57:09"/>
    <s v="25/02/2024 3:58:40"/>
    <x v="0"/>
    <s v="CDP ANTIGUO 1"/>
    <s v="CDP ANTIGUO 2"/>
    <s v="25/02/2024 4:01:01"/>
    <s v="25/02/2024 23:50:00"/>
    <s v="ONDA Y REVISION DE SALAS TECNICAS 20:30"/>
    <s v="SE REALIZA RONDA"/>
    <d v="1899-12-30T00:02:00"/>
    <d v="1899-12-30T00:03:52"/>
    <d v="1899-12-30T00:01:52"/>
    <s v=""/>
    <x v="1"/>
  </r>
  <r>
    <s v="INC000002635899"/>
    <s v="HOUSING"/>
    <x v="11"/>
    <s v="APQ ACCESOS"/>
    <s v="ALDO P VALENZUELA MUJICA"/>
    <s v="tct_avalen"/>
    <s v="2-Significativo/Amplio"/>
    <s v="2-Alta"/>
    <s v="Alta"/>
    <s v="Requerimiento de Cliente"/>
    <s v="TELEFONICA EMPRESAS DE CHILE SA"/>
    <s v="TOMA DE ALARMAS DE CLIENTE"/>
    <s v="25/02/2024 4:02:35"/>
    <s v="25/02/2024 4:03:39"/>
    <x v="0"/>
    <s v="CDP ANTIGUO 1"/>
    <s v="CDP ANTIGUO 2"/>
    <s v="25/02/2024 4:05:08"/>
    <s v="25/02/2024 23:50:00"/>
    <s v="TOMA DE ALARMAS DE CLIENTE"/>
    <s v="SE REALIZA TOMA DE ALARMAS"/>
    <d v="1899-12-30T00:01:10"/>
    <d v="1899-12-30T00:02:33"/>
    <d v="1899-12-30T00:01:23"/>
    <s v=""/>
    <x v="1"/>
  </r>
  <r>
    <s v="INC000002635902"/>
    <s v="HOUSING"/>
    <x v="11"/>
    <s v="APQ ACCESOS"/>
    <s v="ALDO P VALENZUELA MUJICA"/>
    <s v="tct_avalen"/>
    <s v="2-Significativo/Amplio"/>
    <s v="2-Alta"/>
    <s v="Alta"/>
    <s v="Requerimiento de Cliente"/>
    <s v="TELEFONICA EMPRESAS DE CHILE SA"/>
    <s v="RONDA Y REVISION DE SALAS TECNICAS 0:30"/>
    <s v="25/02/2024 4:05:34"/>
    <s v="25/02/2024 4:07:32"/>
    <x v="0"/>
    <s v="CDP ANTIGUO 1"/>
    <s v="CDP ANTIGUO 2"/>
    <s v="25/02/2024 4:09:31"/>
    <s v="25/02/2024 23:50:00"/>
    <s v="RONDA Y REVISION DE SALAS TECNICAS 0:30"/>
    <s v="SE REALIZA RONDA"/>
    <d v="1899-12-30T00:01:32"/>
    <d v="1899-12-30T00:03:57"/>
    <d v="1899-12-30T00:02:25"/>
    <s v=""/>
    <x v="1"/>
  </r>
  <r>
    <s v="INC000002635907"/>
    <s v="HOUSING"/>
    <x v="11"/>
    <s v="APQ ACCESOS"/>
    <s v="ALDO P VALENZUELA MUJICA"/>
    <s v="tct_avalen"/>
    <s v="2-Significativo/Amplio"/>
    <s v="2-Alta"/>
    <s v="Alta"/>
    <s v="Requerimiento de Cliente"/>
    <s v="TELEFONICA EMPRESAS DE CHILE SA"/>
    <s v="RONDA Y REVISION DE SALAS TECNICAS 04:30"/>
    <s v="25/02/2024 4:09:56"/>
    <s v="25/02/2024 4:11:35"/>
    <x v="0"/>
    <s v="CDP ANTIGUO 1"/>
    <s v="CDP ANTIGUO 2"/>
    <s v="25/02/2024 4:13:29"/>
    <s v="25/02/2024 23:50:00"/>
    <s v="RONDA Y REVISION DE SALAS TECNICAS 04:30"/>
    <s v="SE REALIZA RONDA"/>
    <d v="1899-12-30T00:00:00"/>
    <d v="1899-12-30T00:03:33"/>
    <d v="1899-12-30T00:03:33"/>
    <s v=""/>
    <x v="1"/>
  </r>
  <r>
    <s v="INC000002635912"/>
    <s v="HOUSING"/>
    <x v="11"/>
    <s v="APQ ACCESOS"/>
    <s v="ALDO P VALENZUELA MUJICA"/>
    <s v="tct_avalen"/>
    <s v="2-Significativo/Amplio"/>
    <s v="2-Alta"/>
    <s v="Alta"/>
    <s v="Requerimiento de Cliente"/>
    <s v="TELEFONICA EMPRESAS DE CHILE SA"/>
    <s v="RONDA Y REVISION DE SALAS TECNICAS 6:30"/>
    <s v="25/02/2024 4:16:43"/>
    <s v="25/02/2024 4:18:27"/>
    <x v="0"/>
    <s v="CDP ANTIGUO 1"/>
    <s v="CDP ANTIGUO 2"/>
    <s v="25/02/2024 4:20:20"/>
    <s v="25/02/2024 23:50:00"/>
    <s v="RONDA Y REVISION DE SALAS TECNICAS 6:30"/>
    <s v="SE REALIZA RONDA"/>
    <d v="1899-12-30T00:01:31"/>
    <d v="1899-12-30T00:03:37"/>
    <d v="1899-12-30T00:02:06"/>
    <s v=""/>
    <x v="1"/>
  </r>
  <r>
    <s v="INC000002636132"/>
    <s v="HOUSING"/>
    <x v="11"/>
    <s v="APQ ACCESOS"/>
    <s v="JOSE G MARQUEZ MARCANO"/>
    <s v="tct_josmam"/>
    <s v="4-Menor/Localizado"/>
    <s v="4-Baja"/>
    <s v="Baja"/>
    <s v="Requerimiento de Cliente"/>
    <s v="TELEFONICA EMPRESAS DE CHILE SA"/>
    <s v="RONDA Y REVISION DE SALAS"/>
    <s v="25/02/2024 17:12:54"/>
    <s v="25/02/2024 17:13:42"/>
    <x v="0"/>
    <s v="CDP ANTIGUO 1"/>
    <s v="CDP ANTIGUO 2"/>
    <s v="25/02/2024 17:14:37"/>
    <s v="25/02/2024 23:50:00"/>
    <s v="RONDA Y REVISION DE SALAS"/>
    <s v="RONDAS REALIZADAS"/>
    <d v="1899-12-30T00:00:41"/>
    <d v="1899-12-30T00:01:43"/>
    <d v="1899-12-30T00:01:02"/>
    <s v=""/>
    <x v="1"/>
  </r>
  <r>
    <s v="INC000002636135"/>
    <s v="HOUSING"/>
    <x v="11"/>
    <s v="APQ ACCESOS"/>
    <s v="JOSE G MARQUEZ MARCANO"/>
    <s v="tct_josmam"/>
    <s v="4-Menor/Localizado"/>
    <s v="4-Baja"/>
    <s v="Baja"/>
    <s v="Requerimiento de Cliente"/>
    <s v="TELEFONICA EMPRESAS DE CHILE SA"/>
    <s v="TOMA DE ALARMAS DE CLIENTES"/>
    <s v="25/02/2024 17:15:08"/>
    <s v="25/02/2024 17:16:11"/>
    <x v="0"/>
    <s v="CDP ANTIGUO 1"/>
    <s v="CDP ANTIGUO 2"/>
    <s v="25/02/2024 17:17:19"/>
    <s v="25/02/2024 23:50:00"/>
    <s v="TOMA DE ALARMAS DE CLIENTES"/>
    <s v="TOMA DE ALARMAS REALIZADAS"/>
    <d v="1899-12-30T00:00:54"/>
    <d v="1899-12-30T00:02:11"/>
    <d v="1899-12-30T00:01:17"/>
    <s v=""/>
    <x v="1"/>
  </r>
  <r>
    <s v="INC000002636138"/>
    <s v="HOUSING"/>
    <x v="11"/>
    <s v="APQ ACCESOS"/>
    <s v="JOSE G MARQUEZ MARCANO"/>
    <s v="tct_josmam"/>
    <s v="4-Menor/Localizado"/>
    <s v="4-Baja"/>
    <s v="Baja"/>
    <s v="Requerimiento de Cliente"/>
    <s v="TELEFONICA EMPRESAS DE CHILE SA"/>
    <s v="RONDA Y REVISION DE SALAS"/>
    <s v="25/02/2024 17:17:34"/>
    <s v="25/02/2024 17:18:24"/>
    <x v="0"/>
    <s v="CDP ANTIGUO 1"/>
    <s v="CDP ANTIGUO 2"/>
    <s v="25/02/2024 17:19:17"/>
    <s v="25/02/2024 23:50:00"/>
    <s v="RONDA Y REVISION DE SALAS"/>
    <s v="RONDAS REALIZADAS"/>
    <d v="1899-12-30T00:00:41"/>
    <d v="1899-12-30T00:01:43"/>
    <d v="1899-12-30T00:01:02"/>
    <s v=""/>
    <x v="1"/>
  </r>
  <r>
    <s v="INC000002636143"/>
    <s v="HOUSING"/>
    <x v="11"/>
    <s v="APQ ACCESOS"/>
    <s v="JOSE G MARQUEZ MARCANO"/>
    <s v="tct_josmam"/>
    <s v="4-Menor/Localizado"/>
    <s v="4-Baja"/>
    <s v="Baja"/>
    <s v="Requerimiento de Cliente"/>
    <s v="TELEFONICA EMPRESAS DE CHILE SA"/>
    <s v="RONDA Y REVISION DE SALAS 15:30"/>
    <s v="25/02/2024 17:19:38"/>
    <s v="25/02/2024 17:20:22"/>
    <x v="0"/>
    <s v="CDP ANTIGUO 1"/>
    <s v="CDP ANTIGUO 2"/>
    <s v="25/02/2024 17:21:26"/>
    <s v="25/02/2024 23:50:00"/>
    <s v="RONDA Y REVISION DE SALAS 15:30"/>
    <s v="RONDAS REALIZADAS"/>
    <d v="1899-12-30T00:00:44"/>
    <d v="1899-12-30T00:01:48"/>
    <d v="1899-12-30T00:01:04"/>
    <s v=""/>
    <x v="1"/>
  </r>
  <r>
    <s v="INC000002636150"/>
    <s v="HOUSING"/>
    <x v="11"/>
    <s v="APQ ACCESOS"/>
    <s v="JOSE G MARQUEZ MARCANO"/>
    <s v="tct_josmam"/>
    <s v="4-Menor/Localizado"/>
    <s v="4-Baja"/>
    <s v="Baja"/>
    <s v="Requerimiento de Cliente"/>
    <s v="TELEFONICA EMPRESAS DE CHILE SA"/>
    <s v="RONDA Y REVISION DE SALAS 18:30"/>
    <s v="25/02/2024 19:11:14"/>
    <s v="25/02/2024 19:12:22"/>
    <x v="0"/>
    <s v="CDP ANTIGUO 1"/>
    <s v="CDP ANTIGUO 2"/>
    <s v="25/02/2024 19:13:36"/>
    <s v="25/02/2024 23:50:00"/>
    <s v="RONDA Y REVISION DE SALAS 18:30"/>
    <s v="RONDAS REALIZADAS"/>
    <d v="1899-12-30T00:01:00"/>
    <d v="1899-12-30T00:02:22"/>
    <d v="1899-12-30T00:01:22"/>
    <s v=""/>
    <x v="1"/>
  </r>
  <r>
    <s v="INC000002636185"/>
    <s v="HOUSING"/>
    <x v="13"/>
    <s v="BELIEVE"/>
    <s v="RICARDO F ORELLANA MARDONES"/>
    <s v="frp_xgambo"/>
    <s v="3-Moderado/Limitado"/>
    <s v="3-Medio"/>
    <s v="Media"/>
    <s v="Requerimiento de Cliente"/>
    <s v="TELEFONICA EMPRESAS DE CHILE SA"/>
    <s v="GESTION DATACENTER/ ACCESOS / TELEFONICA EMPRESAS DE CHILE SA"/>
    <s v="26/02/2024 9:28:53"/>
    <s v="26/02/2024 9:31:24"/>
    <x v="0"/>
    <s v="CDP ANTIGUO 1"/>
    <s v="CDP ANTIGUO 2"/>
    <s v="26/02/2024 9:49:06"/>
    <s v="26/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REUNI"/>
    <s v="ACCESOS AUTORIZADOS"/>
    <d v="1899-12-30T00:06:58"/>
    <d v="1899-12-30T00:20:13"/>
    <d v="1899-12-30T00:13:15"/>
    <s v=""/>
    <x v="1"/>
  </r>
  <r>
    <s v="INC000002636190"/>
    <s v="HOUSING"/>
    <x v="2"/>
    <s v="GESTION HD"/>
    <s v="PATRICIO A CASTILLO GONZALEZ"/>
    <s v="frp_pcamay"/>
    <s v="3-Moderado/Limitado"/>
    <s v="3-Medio"/>
    <s v="Media"/>
    <s v="Requerimiento de Cliente"/>
    <s v="SITRANS SERVICIOS INTEGRADOS DE TRANSPORTES LIMITADA"/>
    <s v="HD/RE:  Housing Data center  San Martin  48  Cliente SITRANS // Proyecto CHI-004050624-1"/>
    <s v="26/02/2024 9:40:20"/>
    <s v="26/02/2024 9:45:46"/>
    <x v="0"/>
    <s v="CDP ANTIGUO 1"/>
    <s v="CDP ANTIGUO 2"/>
    <s v="26/02/2024 17:11:06"/>
    <s v="26/02/2024 23:50:00"/>
    <s v="PREVENTIVO: NO_x000a_CODIGO DE SERVICIO:_x000a_DIRECCION:_x000a_QUIEN REPORTA:+569 6843 8102 Ariel Pereira Catalán_x000a_CONTACTO EN TERRENO:Cesar Avalos_x000a_Número telefónico contacto cliente:  959307033_x000a_PROBLEMA:_x000a_REQUERIMIENTO:agradeceré su ayuda para procesar la solicitud de asi"/>
    <s v="Informativo enviado"/>
    <d v="1899-12-30T07:23:25"/>
    <d v="1899-12-30T07:30:46"/>
    <d v="1899-12-30T00:07:21"/>
    <s v=""/>
    <x v="1"/>
  </r>
  <r>
    <s v="INC000002636201"/>
    <s v="HOUSING"/>
    <x v="14"/>
    <s v="BELIEVE"/>
    <s v="JAVIER J BRAVO CARVAJAL"/>
    <s v="frp_xgambo"/>
    <s v="3-Moderado/Limitado"/>
    <s v="3-Medio"/>
    <s v="Media"/>
    <s v="Requerimiento de Cliente"/>
    <s v="TELEFONICA EMPRESAS DE CHILE SA"/>
    <s v="GESTION DATACENTER/ ACCESOS / Nabiax"/>
    <s v="26/02/2024 9:47:52"/>
    <s v="26/02/2024 9:49:43"/>
    <x v="0"/>
    <s v="CDP ANTIGUO 1"/>
    <s v="CDP ANTIGUO 2"/>
    <s v="26/02/2024 10:17:22"/>
    <s v="26/02/2024 23:50:00"/>
    <s v="EMPRESA: Nabiax_x000a_CÓDIGO DE SERVICIO: _x000a_DIRECCIÓN:Calle San Martin #50, Santiago Centro, Santiago_x000a_NOMBRE DE QUIEN REPORTA:Felipe Torres_x000a_TELÉFONO DE QUIEN REPORTA:  +56 9 7381 7726_x000a_NOMBRE DE CONTACTO EN TERRENO: _x000a_REQUERIMIENTO :  Revisión de equipamiento de"/>
    <s v="accesos autorizados"/>
    <d v="1899-12-30T00:00:00"/>
    <d v="1899-12-30T00:29:30"/>
    <d v="1899-12-30T00:29:30"/>
    <s v=""/>
    <x v="1"/>
  </r>
  <r>
    <s v="INC000002636338"/>
    <s v="HOUSING"/>
    <x v="11"/>
    <s v="APQ ACCESOS"/>
    <s v="ALDO P VALENZUELA MUJICA"/>
    <s v="tct_avalen"/>
    <s v="2-Significativo/Amplio"/>
    <s v="2-Alta"/>
    <s v="Alta"/>
    <s v="Requerimiento de Cliente"/>
    <s v="TELEFONICA EMPRESAS DE CHILE SA"/>
    <s v="RONDA Y REVISION DE SALAS TECNICAS  20:30"/>
    <s v="26/02/2024 2:28:30"/>
    <s v="26/02/2024 2:30:57"/>
    <x v="0"/>
    <s v="CDP ANTIGUO 1"/>
    <s v="CDP ANTIGUO 2"/>
    <s v="26/02/2024 2:32:41"/>
    <s v="26/02/2024 23:50:00"/>
    <s v="RONDA Y REVISION DE SALAS TECNICAS  20:30"/>
    <s v="SE REALIZA RONDA"/>
    <d v="1899-12-30T00:00:40"/>
    <d v="1899-12-30T00:04:11"/>
    <d v="1899-12-30T00:03:31"/>
    <s v=""/>
    <x v="1"/>
  </r>
  <r>
    <s v="INC000002636340"/>
    <s v="HOUSING"/>
    <x v="11"/>
    <s v="APQ ACCESOS"/>
    <s v="ALDO P VALENZUELA MUJICA"/>
    <s v="tct_avalen"/>
    <s v="2-Significativo/Amplio"/>
    <s v="2-Alta"/>
    <s v="Alta"/>
    <s v="Requerimiento de Cliente"/>
    <s v="TELEFONICA EMPRESAS DE CHILE SA"/>
    <s v="TOMA DE ALARMAS DE CLIENTE"/>
    <s v="26/02/2024 2:33:13"/>
    <s v="26/02/2024 2:34:22"/>
    <x v="0"/>
    <s v="CDP ANTIGUO 1"/>
    <s v="CDP ANTIGUO 2"/>
    <s v="26/02/2024 2:35:48"/>
    <s v="26/02/2024 23:50:00"/>
    <s v="TOMA DE ALARMAS DE CLIENTE"/>
    <s v="SE REALIZA TOMA DE ALARMAS"/>
    <d v="1899-12-30T00:00:39"/>
    <d v="1899-12-30T00:02:35"/>
    <d v="1899-12-30T00:01:56"/>
    <s v=""/>
    <x v="1"/>
  </r>
  <r>
    <s v="INC000002636342"/>
    <s v="HOUSING"/>
    <x v="11"/>
    <s v="APQ ACCESOS"/>
    <s v="ALDO P VALENZUELA MUJICA"/>
    <s v="tct_avalen"/>
    <s v="2-Significativo/Amplio"/>
    <s v="2-Alta"/>
    <s v="Alta"/>
    <s v="Requerimiento de Cliente"/>
    <s v="TELEFONICA EMPRESAS DE CHILE SA"/>
    <s v="RONDA Y REVISION DE SALAS TECNICAS 0:30"/>
    <s v="26/02/2024 2:36:04"/>
    <s v="26/02/2024 2:37:26"/>
    <x v="0"/>
    <s v="CDP ANTIGUO 1"/>
    <s v="CDP ANTIGUO 2"/>
    <s v="26/02/2024 2:40:15"/>
    <s v="26/02/2024 23:50:00"/>
    <s v="RONDA Y REVISION DE SALAS TECNICAS 0:30"/>
    <s v="SE REALIZA RONDA"/>
    <d v="1899-12-30T00:02:29"/>
    <d v="1899-12-30T00:04:11"/>
    <d v="1899-12-30T00:01:42"/>
    <s v=""/>
    <x v="1"/>
  </r>
  <r>
    <s v="INC000002636344"/>
    <s v="HOUSING"/>
    <x v="11"/>
    <s v="APQ ACCESOS"/>
    <s v="ALDO P VALENZUELA MUJICA"/>
    <s v="tct_avalen"/>
    <s v="2-Significativo/Amplio"/>
    <s v="2-Alta"/>
    <s v="Alta"/>
    <s v="Requerimiento de Cliente"/>
    <s v="TELEFONICA EMPRESAS DE CHILE SA"/>
    <s v="RONDA Y REVISION DE SALAS TECNICAS 4:30"/>
    <s v="26/02/2024 2:41:02"/>
    <s v="26/02/2024 2:44:01"/>
    <x v="0"/>
    <s v="CDP ANTIGUO 1"/>
    <s v="CDP ANTIGUO 2"/>
    <s v="26/02/2024 2:45:16"/>
    <s v="26/02/2024 23:50:00"/>
    <s v="RONDA Y REVISION DE SALAS TECNICAS 4:30"/>
    <s v="SE REALIZA RONDA"/>
    <d v="1899-12-30T00:00:55"/>
    <d v="1899-12-30T00:04:14"/>
    <d v="1899-12-30T00:03:19"/>
    <s v=""/>
    <x v="1"/>
  </r>
  <r>
    <s v="INC000002636346"/>
    <s v="HOUSING"/>
    <x v="11"/>
    <s v="APQ ACCESOS"/>
    <s v="ALDO P VALENZUELA MUJICA"/>
    <s v="tct_avalen"/>
    <s v="2-Significativo/Amplio"/>
    <s v="2-Alta"/>
    <s v="Alta"/>
    <s v="Requerimiento de Cliente"/>
    <s v="TELEFONICA EMPRESAS DE CHILE SA"/>
    <s v="RONDA Y REVISION DE SALAS TECNICAS 6:30"/>
    <s v="26/02/2024 2:46:31"/>
    <s v="26/02/2024 2:48:00"/>
    <x v="0"/>
    <s v="CDP ANTIGUO 1"/>
    <s v="CDP ANTIGUO 2"/>
    <s v="26/02/2024 2:49:51"/>
    <s v="26/02/2024 23:50:00"/>
    <s v="RONDA Y REVISION DE SALAS TECNICAS 6:30"/>
    <s v="SE REALIZA RONDA"/>
    <d v="1899-12-30T00:01:27"/>
    <d v="1899-12-30T00:03:20"/>
    <d v="1899-12-30T00:01:53"/>
    <s v=""/>
    <x v="1"/>
  </r>
  <r>
    <s v="INC000002636349"/>
    <s v="HOUSING"/>
    <x v="11"/>
    <s v="APQ ACCESOS"/>
    <s v="LUIS O MORALES ARENAS"/>
    <s v="tct_luimoa"/>
    <s v="4-Menor/Localizado"/>
    <s v="4-Baja"/>
    <s v="Baja"/>
    <s v="Requerimiento de Red"/>
    <s v="TELEFONICA EMPRESAS DE CHILE SA"/>
    <s v="RONDA Y REVISION DE SALAS TECNICAS 08:30"/>
    <s v="26/02/2024 8:16:59"/>
    <s v="26/02/2024 8:18:17"/>
    <x v="0"/>
    <s v="CDP ANTIGUO 1"/>
    <s v="CDP ANTIGUO 2"/>
    <s v="26/02/2024 9:20:06"/>
    <s v="26/02/2024 23:50:00"/>
    <s v="RONDA Y REVISION DE SALAS TECNICAS 08:30"/>
    <s v="RONDA REALIZADA"/>
    <d v="1899-12-30T00:00:00"/>
    <d v="1899-12-30T00:00:00"/>
    <d v="1899-12-30T00:00:00"/>
    <s v=""/>
    <x v="0"/>
  </r>
  <r>
    <s v="INC000002637153"/>
    <s v="SAP"/>
    <x v="9"/>
    <s v="CLOUD SAP HANA"/>
    <s v="NICOLAS A SAAVEDRA EGUILUZ"/>
    <s v="tct_nsaave"/>
    <s v="4-Menor/Localizado"/>
    <s v="4-Baja"/>
    <s v="Baja"/>
    <s v="Requerimiento de Cliente"/>
    <s v="TELEFONICA EMPRESAS DE CHILE SA"/>
    <s v="Checklist Diario Clientes 26.02.24"/>
    <s v="26/02/2024 7:44:24"/>
    <s v="26/02/2024 7:46:27"/>
    <x v="0"/>
    <s v="Service"/>
    <s v="Internal"/>
    <s v="26/02/2024 7:46:49"/>
    <s v="26/02/2024 23:50:00"/>
    <s v="Se realiza Checklist Diario de los clientes; _x000a_HDC_x000a_NUTRISCO"/>
    <s v="Se realiza Checklist Diario de los clientes; _x000a_HDC_x000a_NUTRISCO"/>
    <d v="1899-12-30T00:00:00"/>
    <d v="1899-12-30T00:02:25"/>
    <d v="1899-12-30T00:02:25"/>
    <s v=""/>
    <x v="1"/>
  </r>
  <r>
    <s v="INC000002637306"/>
    <s v="VPN IP - MPLS"/>
    <x v="17"/>
    <s v="GESTION HD"/>
    <s v="SEBASTIAN VILLENA"/>
    <s v="frp_pcamay"/>
    <s v="3-Moderado/Limitado"/>
    <s v="3-Medio"/>
    <s v="Media"/>
    <s v="Requerimiento de Cliente"/>
    <s v="GASMAR S A"/>
    <s v="HD/Cliente GASMAR - Servidor GASMARNAS2 IP 10.67.130.2 - Recuperación de arch"/>
    <s v="26/02/2024 9:55:54"/>
    <s v="26/02/2024 9:58:52"/>
    <x v="0"/>
    <s v="CDP ANTIGUO 1"/>
    <s v="CDP ANTIGUO 2"/>
    <s v="27/02/2024 11:36:06"/>
    <s v="27/02/2024 23:50:00"/>
    <s v="PREVENTIVO: NO_x000a_CODIGO DE SERVICIO:_x000a_DIRECCION:_x000a_QUIEN REPORTA: Celular:  +56 9 83852252      Anexo:    +56 22 3283227 Antonino Zambelli Corral_x000a_CONTACTO EN TERRENO:Antonino Zambelli Teléfono: +569 8385 2252_x000a_PROBLEMA:_x000a_REQUERIMIENTO:Favor vuestra ayuda con re"/>
    <s v="FASE RESOLUCIÓN Y RECUPERACIÓN_x000a__x000a_Se efectúa contacto con cliente: antonino zambelli_x000a__x000a_Teléfono de contacto: N/A_x000a__x000a_Acciones realizadas: Recuperacion ejecutada correctamente_x000a__x000a_Solución paliativa o definitiva: N/A_x000a__x000a_Acciones de Mejora, Recomendaciones: N/A_x000a__x000a_Caus"/>
    <d v="1899-12-30T19:11:21"/>
    <d v="1899-12-31T01:40:12"/>
    <d v="1899-12-30T06:28:51"/>
    <s v=""/>
    <x v="1"/>
  </r>
  <r>
    <s v="INC000002637347"/>
    <s v="HOSTING VIRTUAL"/>
    <x v="6"/>
    <s v="SISTEMA OPERATIVO MICROSOFT"/>
    <s v="PAUL A SEPULVEDA ALVAREZ"/>
    <s v="tct_psepul"/>
    <s v="4-Menor/Localizado"/>
    <s v="4-Baja"/>
    <s v="Baja"/>
    <s v="Requerimiento de Cliente"/>
    <s v="TELEFONICA GLOBAL TECHNOLOGY S.A.AGENCIA EN CHILE"/>
    <s v="Gestionar actualizaciones servidor TEMPRESAS"/>
    <s v="26/02/2024 10:44:28"/>
    <s v="26/02/2024 10:45:08"/>
    <x v="0"/>
    <s v="TI"/>
    <s v="SISTEMAS OPERATIVOS"/>
    <s v="26/02/2024 18:16:09"/>
    <s v="26/02/2024 23:50:00"/>
    <s v="Gestionar actualizaciones servidor TEMPRESAS_x000a_febrero 2024"/>
    <s v="actividad aprobada con crq CRQ000000083542"/>
    <d v="1899-12-30T07:30:46"/>
    <d v="1899-12-30T07:31:41"/>
    <d v="1899-12-30T00:00:55"/>
    <s v=""/>
    <x v="1"/>
  </r>
  <r>
    <s v="INC000002637351"/>
    <s v="VPN IP - MPLS"/>
    <x v="6"/>
    <s v="BELIEVE"/>
    <s v="GIOVANNI D ROCCO VALENZUELA"/>
    <s v="frp_dvilca"/>
    <s v="4-Menor/Localizado"/>
    <s v="4-Baja"/>
    <s v="Baja"/>
    <s v="Requerimiento de Cliente"/>
    <s v="TELEFONICA CYBERSECURITY TECH CHILE SPA"/>
    <s v="REQ / SOC/Restauración clave VPN"/>
    <s v="26/02/2024 10:48:15"/>
    <s v="26/02/2024 10:49:26"/>
    <x v="0"/>
    <s v="CDP ANTIGUO 1"/>
    <s v="CDP ANTIGUO 2"/>
    <s v="26/02/2024 13:41:00"/>
    <s v="26/02/2024 23:50:00"/>
    <s v="PREVENTIVO: NO_x000a_CODIGO DE SERVICIO:_x000a_DIRECCION:      _x000a_CIUDAD:             _x000a_COMUNA:_x000a_NOMBRE QUIEN REPORTA:ANDRES RODRIGO PEZO ESTAY_x000a_TELEFONO QUIEN REPORTA: +56 9 61212688_x000a_NOMBRE CONTACTO EN TERRENO:        _x000a_REQUERIMIENTO:_x000a_Buenos días, estimados @SOC Empresas"/>
    <s v="se realiza reset de password y se reliza envio via teams"/>
    <d v="1899-12-30T00:00:00"/>
    <d v="1899-12-30T02:52:45"/>
    <d v="1899-12-30T02:52:45"/>
    <s v=""/>
    <x v="1"/>
  </r>
  <r>
    <s v="INC000002637352"/>
    <s v="HOUSING"/>
    <x v="11"/>
    <s v="APQ ACCESOS"/>
    <s v="LUIS O MORALES ARENAS"/>
    <s v="tct_luimoa"/>
    <s v="4-Menor/Localizado"/>
    <s v="4-Baja"/>
    <s v="Baja"/>
    <s v="Requerimiento de Red"/>
    <s v="TELEFONICA EMPRESAS DE CHILE SA"/>
    <s v="TOMA DE ALARMA DE CLIENTES 10:30"/>
    <s v="26/02/2024 10:49:17"/>
    <s v="26/02/2024 10:51:27"/>
    <x v="0"/>
    <s v="CDP ANTIGUO 1"/>
    <s v="CDP ANTIGUO 2"/>
    <s v="26/02/2024 11:34:28"/>
    <s v="26/02/2024 23:50:00"/>
    <s v="TOMA DE ALARMA DE CLIENTES 10:30"/>
    <s v="TOMA DE ALARMA REALIZADA"/>
    <d v="1899-12-30T00:00:00"/>
    <d v="1899-12-30T00:00:00"/>
    <d v="1899-12-30T00:00:00"/>
    <s v=""/>
    <x v="0"/>
  </r>
  <r>
    <s v="INC000002637474"/>
    <s v="HOUSING"/>
    <x v="14"/>
    <s v="BELIEVE"/>
    <s v="JAVIER J BRAVO CARVAJAL"/>
    <s v="frp_jcarri"/>
    <s v="3-Moderado/Limitado"/>
    <s v="3-Medio"/>
    <s v="Media"/>
    <s v="Requerimiento de Cliente"/>
    <s v="TELEFONICA EMPRESAS DE CHILE SA"/>
    <s v="GESTION DATACENTER/ ACCESOS /TELEFONICA EMPRESAS DE CHILE SA"/>
    <s v="26/02/2024 10:41:01"/>
    <s v="26/02/2024 10:42:53"/>
    <x v="0"/>
    <s v="CDP ANTIGUO 1"/>
    <s v="CDP ANTIGUO 2"/>
    <s v="26/02/2024 12:38:48"/>
    <s v="26/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Cambio de OnB"/>
    <s v="accesos autorizados"/>
    <d v="1899-12-30T00:00:00"/>
    <d v="1899-12-30T01:57:47"/>
    <d v="1899-12-30T01:57:47"/>
    <s v=""/>
    <x v="1"/>
  </r>
  <r>
    <s v="INC000002637503"/>
    <s v="HOUSING"/>
    <x v="14"/>
    <s v="BELIEVE"/>
    <s v="JAVIER J BRAVO CARVAJAL"/>
    <s v="frp_jcarri"/>
    <s v="3-Moderado/Limitado"/>
    <s v="3-Medio"/>
    <s v="Media"/>
    <s v="Requerimiento de Cliente"/>
    <s v="NCG SERVICIOS S.A."/>
    <s v="GESTION DATACENTER/ ACCESOS /NCG SERVICIOS S.A."/>
    <s v="26/02/2024 10:51:47"/>
    <s v="26/02/2024 10:53:45"/>
    <x v="0"/>
    <s v="CDP ANTIGUO 1"/>
    <s v="CDP ANTIGUO 2"/>
    <s v="26/02/2024 17:43:27"/>
    <s v="26/02/2024 23:50:00"/>
    <s v="EMPRESA:NCG SERVICIOS S.A._x000a_CÓDIGO DE SERVICIO: _x000a_DIRECCIÓN:Calle San Martin #50, Santiago Centro, Santiago_x000a_NOMBRE DE QUIEN REPORTA:Alfredo Naranjo_x000a_TELÉFONO DE QUIEN REPORTA:994479877_x000a_NOMBRE DE CONTACTO EN TERRENO: _x000a_REQUERIMIENTO:Revisión Servidores sin Us"/>
    <s v="accesos autorizados"/>
    <d v="1899-12-30T00:00:00"/>
    <d v="1899-12-30T06:51:40"/>
    <d v="1899-12-30T06:51:40"/>
    <s v=""/>
    <x v="1"/>
  </r>
  <r>
    <s v="INC000002637529"/>
    <s v="HOSTING VIRTUAL"/>
    <x v="6"/>
    <s v="SM OPERACIONES"/>
    <s v="RICARDO R GALLEGOS OYANEDER"/>
    <s v="tct_rgalle"/>
    <s v="4-Menor/Localizado"/>
    <s v="4-Baja"/>
    <s v="Baja"/>
    <s v="Requerimiento de Cliente"/>
    <s v="TELEFONICA GLOBAL TECHNOLOGY S.A.AGENCIA EN CHILE"/>
    <s v="Gestión y coordinación para instalación actualizaciones S.O. plataforma TrueSight"/>
    <s v="26/02/2024 11:26:26"/>
    <s v="26/02/2024 11:26:41"/>
    <x v="0"/>
    <s v="TI"/>
    <s v="SISTEMAS OPERATIVOS"/>
    <s v="26/02/2024 11:30:05"/>
    <s v="26/02/2024 23:50:00"/>
    <s v="Gestión y coordinación para instalación actualizaciones S.O. plataforma TrueSight"/>
    <s v="Gestión y coordinación para instalación actualizaciones S.O. plataforma TrueSight"/>
    <d v="1899-12-30T00:00:00"/>
    <d v="1899-12-30T00:03:39"/>
    <d v="1899-12-30T00:03:39"/>
    <s v=""/>
    <x v="1"/>
  </r>
  <r>
    <s v="INC000002637530"/>
    <s v="HOSTING VIRTUAL"/>
    <x v="6"/>
    <s v="SM OPERACIONES"/>
    <s v="RICARDO R GALLEGOS OYANEDER"/>
    <s v="tct_rgalle"/>
    <s v="4-Menor/Localizado"/>
    <s v="4-Baja"/>
    <s v="Baja"/>
    <s v="Requerimiento de Cliente"/>
    <s v="TELEFONICA GLOBAL TECHNOLOGY S.A.AGENCIA EN CHILE"/>
    <s v="Revision, analisis y correccion información parque MS cliente DUOC"/>
    <s v="26/02/2024 11:26:47"/>
    <s v="26/02/2024 11:26:57"/>
    <x v="0"/>
    <s v="TI"/>
    <s v="SISTEMAS OPERATIVOS"/>
    <s v="26/02/2024 11:30:55"/>
    <s v="26/02/2024 23:50:00"/>
    <s v="Revision, analisis y correccion información parque MS cliente DUOC"/>
    <s v="Revision, analisis y correccion información parque MS cliente DUOC"/>
    <d v="1899-12-30T00:00:00"/>
    <d v="1899-12-30T00:04:08"/>
    <d v="1899-12-30T00:04:08"/>
    <s v=""/>
    <x v="1"/>
  </r>
  <r>
    <s v="INC000002637531"/>
    <s v="HOSTING VIRTUAL"/>
    <x v="6"/>
    <s v="SM OPERACIONES"/>
    <s v="RICARDO R GALLEGOS OYANEDER"/>
    <s v="tct_rgalle"/>
    <s v="4-Menor/Localizado"/>
    <s v="4-Baja"/>
    <s v="Baja"/>
    <s v="Requerimiento de Cliente"/>
    <s v="TELEFONICA GLOBAL TECHNOLOGY S.A.AGENCIA EN CHILE"/>
    <s v="Gestion CRQ y confeccion RFC para instalación actualizaciones plataforma TrueSight"/>
    <s v="26/02/2024 11:27:04"/>
    <s v="26/02/2024 11:27:28"/>
    <x v="0"/>
    <s v="TI"/>
    <s v="SISTEMAS OPERATIVOS"/>
    <s v="26/02/2024 11:31:31"/>
    <s v="26/02/2024 23:50:00"/>
    <s v="Gestion CRQ y confeccion RFC para instalación actualizaciones plataforma TrueSight"/>
    <s v="Gestion CRQ y confeccion RFC para instalación actualizaciones plataforma TrueSight"/>
    <d v="1899-12-30T00:00:00"/>
    <d v="1899-12-30T00:04:27"/>
    <d v="1899-12-30T00:04:27"/>
    <s v=""/>
    <x v="1"/>
  </r>
  <r>
    <s v="INC000002637532"/>
    <s v="HOSTING VIRTUAL"/>
    <x v="6"/>
    <s v="SM OPERACIONES"/>
    <s v="RICARDO R GALLEGOS OYANEDER"/>
    <s v="tct_rgalle"/>
    <s v="4-Menor/Localizado"/>
    <s v="4-Baja"/>
    <s v="Baja"/>
    <s v="Requerimiento de Cliente"/>
    <s v="TELEFONICA GLOBAL TECHNOLOGY S.A.AGENCIA EN CHILE"/>
    <s v="Reu interna MS: Revisión parque Duoc, HHEE y vacaciones."/>
    <s v="26/02/2024 11:27:35"/>
    <s v="26/02/2024 11:27:46"/>
    <x v="0"/>
    <s v="TI"/>
    <s v="SISTEMAS OPERATIVOS"/>
    <s v="26/02/2024 11:32:37"/>
    <s v="26/02/2024 23:50:00"/>
    <s v="Reu interna MS: Revisión parque Duoc, HHEE y vacaciones."/>
    <s v="Reu interna MS: Revisión parque Duoc, HHEE y vacaciones."/>
    <d v="1899-12-30T00:00:00"/>
    <d v="1899-12-30T00:05:02"/>
    <d v="1899-12-30T00:05:02"/>
    <s v=""/>
    <x v="1"/>
  </r>
  <r>
    <s v="INC000002637534"/>
    <s v="HOSTING VIRTUAL"/>
    <x v="6"/>
    <s v="SM OPERACIONES"/>
    <s v="RICARDO R GALLEGOS OYANEDER"/>
    <s v="tct_rgalle"/>
    <s v="4-Menor/Localizado"/>
    <s v="4-Baja"/>
    <s v="Baja"/>
    <s v="Requerimiento de Cliente"/>
    <s v="TELEFONICA GLOBAL TECHNOLOGY S.A.AGENCIA EN CHILE"/>
    <s v="Reunión de coordinación con cliente Duoc por proyecto baja servidores plataforma Exchange 2007"/>
    <s v="26/02/2024 11:28:00"/>
    <s v="26/02/2024 11:28:10"/>
    <x v="0"/>
    <s v="TI"/>
    <s v="SISTEMAS OPERATIVOS"/>
    <s v="26/02/2024 11:33:39"/>
    <s v="26/02/2024 23:50:00"/>
    <s v="16:00 - reunión de coordinación con cliente Duoc por proyecto baja servidores plataforma Exchange 2007"/>
    <s v="16:00 - reunión de coordinación con cliente Duoc por proyecto baja servidores plataforma Exchange 2007"/>
    <d v="1899-12-30T00:00:00"/>
    <d v="1899-12-30T00:05:39"/>
    <d v="1899-12-30T00:05:39"/>
    <s v=""/>
    <x v="1"/>
  </r>
  <r>
    <s v="INC000002637535"/>
    <s v="HOSTING VIRTUAL"/>
    <x v="6"/>
    <s v="SM OPERACIONES"/>
    <s v="RICARDO R GALLEGOS OYANEDER"/>
    <s v="tct_rgalle"/>
    <s v="4-Menor/Localizado"/>
    <s v="4-Baja"/>
    <s v="Baja"/>
    <s v="Requerimiento de Cliente"/>
    <s v="TELEFONICA GLOBAL TECHNOLOGY S.A.AGENCIA EN CHILE"/>
    <s v="Reunión semanal de coordinación grupo MS junto Team Leader"/>
    <s v="26/02/2024 11:28:15"/>
    <s v="26/02/2024 11:28:25"/>
    <x v="0"/>
    <s v="TI"/>
    <s v="SISTEMAS OPERATIVOS"/>
    <s v="26/02/2024 11:34:50"/>
    <s v="26/02/2024 23:50:00"/>
    <s v="Reunión semanal de coordinación grupo MS junto Team Leader"/>
    <s v="Reunión semanal de coordinación grupo MS junto Team Leader"/>
    <d v="1899-12-30T00:00:00"/>
    <d v="1899-12-30T00:06:35"/>
    <d v="1899-12-30T00:06:35"/>
    <s v=""/>
    <x v="1"/>
  </r>
  <r>
    <s v="INC000002637537"/>
    <s v="HOSTING VIRTUAL"/>
    <x v="6"/>
    <s v="SM OPERACIONES"/>
    <s v="RICARDO R GALLEGOS OYANEDER"/>
    <s v="tct_rgalle"/>
    <s v="4-Menor/Localizado"/>
    <s v="4-Baja"/>
    <s v="Baja"/>
    <s v="Requerimiento de Cliente"/>
    <s v="TELEFONICA GLOBAL TECHNOLOGY S.A.AGENCIA EN CHILE"/>
    <s v="Reunión con Sixbell y comunicación por información de IP publica  servidor GDA-Portales-Web"/>
    <s v="26/02/2024 11:28:30"/>
    <s v="26/02/2024 11:28:41"/>
    <x v="0"/>
    <s v="TI"/>
    <s v="SISTEMAS OPERATIVOS"/>
    <s v="26/02/2024 11:36:07"/>
    <s v="26/02/2024 23:50:00"/>
    <s v="12:00 - Reunión con proveedor Sixbell y área de comunicación por información de IP publica  servidor GDA-Portales-Web"/>
    <s v="12:00 - Reunión con proveedor Sixbell y área de comunicación por información de IP publica  servidor GDA-Portales-Web"/>
    <d v="1899-12-30T00:00:00"/>
    <d v="1899-12-30T00:07:37"/>
    <d v="1899-12-30T00:07:37"/>
    <s v=""/>
    <x v="1"/>
  </r>
  <r>
    <s v="INC000002637538"/>
    <s v="HOSTING VIRTUAL"/>
    <x v="6"/>
    <s v="SM OPERACIONES"/>
    <s v="RICARDO R GALLEGOS OYANEDER"/>
    <s v="tct_rgalle"/>
    <s v="4-Menor/Localizado"/>
    <s v="4-Baja"/>
    <s v="Baja"/>
    <s v="Requerimiento de Cliente"/>
    <s v="TELEFONICA GLOBAL TECHNOLOGY S.A.AGENCIA EN CHILE"/>
    <s v="Revisión servidor GDA-Portales-Web de GDA con especialista comunicaciones Rodrigo Acevedo"/>
    <s v="26/02/2024 11:28:46"/>
    <s v="26/02/2024 11:28:59"/>
    <x v="0"/>
    <s v="TI"/>
    <s v="SISTEMAS OPERATIVOS"/>
    <s v="26/02/2024 11:36:49"/>
    <s v="26/02/2024 23:50:00"/>
    <s v="Revisión servidor GDA-Portales-Web de GDA con especialista comunicaciones Rodrigo Acevedo"/>
    <s v="Revisión servidor GDA-Portales-Web de GDA con especialista comunicaciones Rodrigo Acevedo"/>
    <d v="1899-12-30T00:00:00"/>
    <d v="1899-12-30T00:08:03"/>
    <d v="1899-12-30T00:08:03"/>
    <s v=""/>
    <x v="1"/>
  </r>
  <r>
    <s v="INC000002637539"/>
    <s v="HOSTING VIRTUAL"/>
    <x v="6"/>
    <s v="SM OPERACIONES"/>
    <s v="RICARDO R GALLEGOS OYANEDER"/>
    <s v="tct_rgalle"/>
    <s v="4-Menor/Localizado"/>
    <s v="4-Baja"/>
    <s v="Baja"/>
    <s v="Requerimiento de Cliente"/>
    <s v="TELEFONICA GLOBAL TECHNOLOGY S.A.AGENCIA EN CHILE"/>
    <s v="Asistencia técnica a ingeniera Javiera Umaña por configuraciones de red en VDC"/>
    <s v="26/02/2024 11:29:06"/>
    <s v="26/02/2024 11:29:15"/>
    <x v="0"/>
    <s v="TI"/>
    <s v="SISTEMAS OPERATIVOS"/>
    <s v="26/02/2024 11:37:44"/>
    <s v="26/02/2024 23:50:00"/>
    <s v="Asistencia técnica a ingeniera Javiera Umaña por configuraciones de red en VDC"/>
    <s v="Asistencia técnica a ingeniera Javiera Umaña por configuraciones de red en VDC"/>
    <d v="1899-12-30T00:00:00"/>
    <d v="1899-12-30T00:08:38"/>
    <d v="1899-12-30T00:08:38"/>
    <s v=""/>
    <x v="1"/>
  </r>
  <r>
    <s v="INC000002637581"/>
    <s v="HOUSING"/>
    <x v="11"/>
    <s v="APQ ACCESOS"/>
    <s v="LUIS O MORALES ARENAS"/>
    <s v="tct_luimoa"/>
    <s v="4-Menor/Localizado"/>
    <s v="4-Baja"/>
    <s v="Baja"/>
    <s v="Requerimiento de Cliente"/>
    <s v="TELEFONICA EMPRESAS DE CHILE SA"/>
    <s v="RONDA Y REVISION DE SALAS TECNICAS 12:30"/>
    <s v="26/02/2024 12:37:00"/>
    <s v="26/02/2024 12:38:51"/>
    <x v="0"/>
    <s v="CDP ANTIGUO 1"/>
    <s v="CDP ANTIGUO 2"/>
    <s v="26/02/2024 14:14:19"/>
    <s v="26/02/2024 23:50:00"/>
    <s v="RONDA Y REVISION DE SALAS TECNICAS 12:30"/>
    <s v="RONDA REALIZADA"/>
    <d v="1899-12-30T01:35:28"/>
    <d v="1899-12-30T01:37:19"/>
    <d v="1899-12-30T00:01:51"/>
    <s v=""/>
    <x v="1"/>
  </r>
  <r>
    <s v="INC000002637680"/>
    <s v="VPN IP - MPLS"/>
    <x v="8"/>
    <s v="GESTION HD"/>
    <s v="FERNEY D GARZON PEÑA"/>
    <s v="frp_kefern"/>
    <s v="3-Moderado/Limitado"/>
    <s v="3-Medio"/>
    <s v="Media"/>
    <s v="Requerimiento de Cliente"/>
    <s v="TELEFONICA GLOBAL TECHNOLOGY S.A.AGENCIA EN CHILE"/>
    <s v="HD | Baja Personal Permanente DXC"/>
    <s v="26/02/2024 12:11:25"/>
    <s v="26/02/2024 12:14:09"/>
    <x v="0"/>
    <s v="CDP ANTIGUO 1"/>
    <s v="CDP ANTIGUO 2"/>
    <s v="26/02/2024 15:49:53"/>
    <s v="26/02/2024 23:50:00"/>
    <s v="PREVENTIVO: NO_x000a_CODIGO DE SERVICIO:_x000a_DIRECCION:_x000a_QUIEN REPORTA:Sergio Marsiglia Rodríguez. T +56 2 2581 8560 /8561  M +56 9 42657806_x000a_CONTACTO EN TERRENO:Sergio Marsiglia Rodríguez. T +56 2 2581 8560 /8561  M +56 942657806_x000a_PROBLEMA:_x000a_REQUERIMIENTO:Baja Person"/>
    <m/>
    <d v="1899-12-30T00:00:00"/>
    <d v="1899-12-30T03:38:28"/>
    <d v="1899-12-30T03:38:28"/>
    <s v=""/>
    <x v="1"/>
  </r>
  <r>
    <s v="INC000002637681"/>
    <s v="VPN IP - MPLS"/>
    <x v="7"/>
    <s v="GESTION HD"/>
    <s v="SEBASTIAN I ACUÑA GUZMAN"/>
    <s v="frp_fpetro"/>
    <s v="3-Moderado/Limitado"/>
    <s v="3-Medio"/>
    <s v="Media"/>
    <s v="Requerimiento de Cliente"/>
    <s v="TELEFONICA GLOBAL TECHNOLOGY S.A.AGENCIA EN CHILE"/>
    <s v="HD/RV: Solicitud de configuración de DNS en San Martin . Zurich: Requerimiento subdominio externo."/>
    <s v="26/02/2024 12:32:00"/>
    <s v="26/02/2024 12:36:50"/>
    <x v="0"/>
    <s v="TI"/>
    <s v="SISTEMAS OPERATIVOS"/>
    <s v="26/02/2024 17:19:03"/>
    <s v="26/02/2024 23:50:00"/>
    <s v="PREVENTIVO: NO_x000a_CODIGO DE SERVICIO:_x000a_DIRECCION:_x000a_QUIEN REPORTA:  Eduardo José Camacho Urdaneta +56 9 4135 5459_x000a_CONTACTO EN TERRENO: Eduardo José Camacho Urdaneta +56 9 4135 5459_x000a__x000a_REQUERIMIENTO:_x000a__x000a_INFORMACIÓN PARA ESPECIALISTA_x000a_* Crear subdominio zurich.tempre"/>
    <s v="se crea la zona zurich.tempresas.cl junto con los registros A PTR y SRV según solicitud, los cuales responden correctamente desde sus dns autoritativos e internet. Para el resto de DNS's es necesario esperar el tiempo de propagación/refresco correspondie"/>
    <d v="1899-12-30T03:34:26"/>
    <d v="1899-12-30T04:47:03"/>
    <d v="1899-12-30T01:12:37"/>
    <s v=""/>
    <x v="1"/>
  </r>
  <r>
    <s v="INC000002637699"/>
    <s v="VPN IP - MPLS"/>
    <x v="9"/>
    <s v="GESTION HD"/>
    <s v="NICOLAS A SAAVEDRA EGUILUZ"/>
    <s v="frp_fpetro"/>
    <s v="3-Moderado/Limitado"/>
    <s v="3-Medio"/>
    <s v="Media"/>
    <s v="Requerimiento de Cliente"/>
    <s v="NUTRISCO CHILE SA"/>
    <s v="HD/RV: Verificación Acceso cuenta TIPER a BD"/>
    <s v="26/02/2024 12:59:32"/>
    <s v="26/02/2024 13:05:42"/>
    <x v="0"/>
    <s v="CDP ANTIGUO 1"/>
    <s v="CDP ANTIGUO 2"/>
    <s v="26/02/2024 17:12:39"/>
    <s v="26/02/2024 23:50:00"/>
    <s v="PREVENTIVO: NO_x000a_CODIGO DE SERVICIO:_x000a_DIRECCION:_x000a_QUIEN REPORTA: Nicolás Saavedra Eguiluz  +56 9 6187 5469_x000a_CONTACTO EN TERRENO: Nicolás Saavedra Eguiluz  +56 9 6187 5469_x000a__x000a_REQUERIMIENTO:_x000a__x000a_He creado el usuario TIPER_DB en la Base de Datos OEP según lo indicado"/>
    <s v="He creado el usuario TIPER_DB en la Base de Datos OEP según lo indicado"/>
    <d v="1899-12-30T00:00:00"/>
    <d v="1899-12-30T04:13:07"/>
    <d v="1899-12-30T04:13:07"/>
    <s v=""/>
    <x v="1"/>
  </r>
  <r>
    <s v="INC000002637711"/>
    <s v="HOUSING"/>
    <x v="13"/>
    <s v="BELIEVE"/>
    <s v="RICARDO F ORELLANA MARDONES"/>
    <s v="frp_jcarri"/>
    <s v="3-Moderado/Limitado"/>
    <s v="3-Medio"/>
    <s v="Media"/>
    <s v="Requerimiento de Cliente"/>
    <s v="TELEFONICA EMPRESAS DE CHILE SA"/>
    <s v="GESTION DATACENTER/ ACCESOS /TELEFONICA EMPRESAS DE CHILE SA"/>
    <s v="26/02/2024 11:10:37"/>
    <s v="26/02/2024 11:14:56"/>
    <x v="0"/>
    <s v="CDP ANTIGUO 1"/>
    <s v="CDP ANTIGUO 2"/>
    <s v="26/02/2024 11:45:07"/>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15:12"/>
    <d v="1899-12-30T00:34:30"/>
    <d v="1899-12-30T00:19:18"/>
    <s v=""/>
    <x v="1"/>
  </r>
  <r>
    <s v="INC000002637736"/>
    <s v="HOUSING"/>
    <x v="13"/>
    <s v="BELIEVE"/>
    <s v="RICARDO F ORELLANA MARDONES"/>
    <s v="frp_jcarri"/>
    <s v="3-Moderado/Limitado"/>
    <s v="3-Medio"/>
    <s v="Media"/>
    <s v="Requerimiento de Cliente"/>
    <s v="TELEFONICA EMPRESAS DE CHILE SA"/>
    <s v="GESTION DATACENTER/ ACCESOS /TELEFONICA EMPRESAS DE CHILE SA"/>
    <s v="26/02/2024 11:17:50"/>
    <s v="26/02/2024 11:19:10"/>
    <x v="0"/>
    <s v="CDP ANTIGUO 1"/>
    <s v="CDP ANTIGUO 2"/>
    <s v="26/02/2024 11:48:28"/>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18:14"/>
    <d v="1899-12-30T00:30:38"/>
    <d v="1899-12-30T00:12:24"/>
    <s v=""/>
    <x v="1"/>
  </r>
  <r>
    <s v="INC000002637745"/>
    <s v="HOUSING"/>
    <x v="13"/>
    <s v="BELIEVE"/>
    <s v="RICARDO F ORELLANA MARDONES"/>
    <s v="frp_jcarri"/>
    <s v="3-Moderado/Limitado"/>
    <s v="3-Medio"/>
    <s v="Media"/>
    <s v="Requerimiento de Cliente"/>
    <s v="TELEFONICA EMPRESAS DE CHILE SA"/>
    <s v="GESTION DATACENTER/ ACCESOS /soisa"/>
    <s v="26/02/2024 11:21:06"/>
    <s v="26/02/2024 11:23:49"/>
    <x v="0"/>
    <s v="CDP ANTIGUO 1"/>
    <s v="CDP ANTIGUO 2"/>
    <s v="26/02/2024 11:49:21"/>
    <s v="26/02/2024 23:50:00"/>
    <s v="EMPRESA:soisa_x000a_CÓDIGO DE SERVICIO: _x000a_DIRECCIÓN:Av. Apoquindo #7071, Las Condes, Santiago_x000a_NOMBRE DE QUIEN REPORTA:Eduardo Farías (Nabiax)_x000a_TELÉFONO DE QUIEN REPORTA:992982563_x000a_NOMBRE DE CONTACTO EN TERRENO: _x000a_REQUERIMIENTO:REUNION DE OBRA, INSPECCION VISUAL EN"/>
    <s v="ACCESOS AUTORIZADOS"/>
    <d v="1899-12-30T00:18:49"/>
    <d v="1899-12-30T00:28:15"/>
    <d v="1899-12-30T00:09:26"/>
    <s v=""/>
    <x v="1"/>
  </r>
  <r>
    <s v="INC000002637779"/>
    <s v="HOSTING VIRTUAL"/>
    <x v="6"/>
    <s v="SISTEMA OPERATIVO MICROSOFT"/>
    <s v="PAUL A SEPULVEDA ALVAREZ"/>
    <s v="tct_psepul"/>
    <s v="4-Menor/Localizado"/>
    <s v="4-Baja"/>
    <s v="Baja"/>
    <s v="Requerimiento de Cliente"/>
    <s v="TELEFONICA GLOBAL TECHNOLOGY S.A.AGENCIA EN CHILE"/>
    <s v="Cambio contraseña usuarios microsoft TCCT-CLOUDTIC"/>
    <s v="26/02/2024 11:58:05"/>
    <s v="26/02/2024 11:58:57"/>
    <x v="0"/>
    <s v="TI"/>
    <s v="SISTEMAS OPERATIVOS"/>
    <s v="26/02/2024 18:16:39"/>
    <s v="26/02/2024 23:50:00"/>
    <s v="Cambio contraseña usuarios microsoft TCCT-CLOUDTIC"/>
    <s v="Cambio realizado en servidores, se actualiza planilla"/>
    <d v="1899-12-30T06:16:53"/>
    <d v="1899-12-30T06:18:34"/>
    <d v="1899-12-30T00:01:41"/>
    <s v=""/>
    <x v="1"/>
  </r>
  <r>
    <s v="INC000002637786"/>
    <s v="HOSTING VIRTUAL"/>
    <x v="6"/>
    <s v="SISTEMA OPERATIVO MICROSOFT"/>
    <s v="PAUL A SEPULVEDA ALVAREZ"/>
    <s v="tct_psepul"/>
    <s v="4-Menor/Localizado"/>
    <s v="4-Baja"/>
    <s v="Baja"/>
    <s v="Requerimiento de Cliente"/>
    <s v="TELEFONICA GLOBAL TECHNOLOGY S.A.AGENCIA EN CHILE"/>
    <s v="Cambio contraseña usuarios microsoft TCCT-VDC-CL"/>
    <s v="26/02/2024 11:59:11"/>
    <s v="26/02/2024 11:59:33"/>
    <x v="0"/>
    <s v="TI"/>
    <s v="SISTEMAS OPERATIVOS"/>
    <s v="26/02/2024 18:16:55"/>
    <s v="26/02/2024 23:50:00"/>
    <s v="Cambio contraseña usuarios microsoft TCCT-VDC-CL"/>
    <s v="Cambio realizado en servidores, se actualiza planilla"/>
    <d v="1899-12-30T06:17:01"/>
    <d v="1899-12-30T06:17:44"/>
    <d v="1899-12-30T00:00:43"/>
    <s v=""/>
    <x v="1"/>
  </r>
  <r>
    <s v="INC000002637833"/>
    <s v="VPN IP - MPLS"/>
    <x v="7"/>
    <s v="GESTION HD"/>
    <s v="GUSTAVO AVILA VERA"/>
    <s v="frp_pcamay"/>
    <s v="3-Moderado/Limitado"/>
    <s v="3-Medio"/>
    <s v="Media"/>
    <s v="Requerimiento de Cliente"/>
    <s v="ARTIKOS CHILE S A"/>
    <s v="HD/Solicitud Artikos Chile // Agregar registros DNS"/>
    <s v="26/02/2024 13:54:07"/>
    <s v="26/02/2024 13:57:13"/>
    <x v="0"/>
    <s v="CDP ANTIGUO 1"/>
    <s v="CDP ANTIGUO 2"/>
    <s v="26/02/2024 16:16:56"/>
    <s v="26/02/2024 23:50:00"/>
    <s v="PREVENTIVO: NO_x000a_CODIGO DE SERVICIO:_x000a_DIRECCION:_x000a_QUIEN REPORTA:+56.2.2.395 5474 Celular: +56 992171974 Sebastian Poblete C_x000a_CONTACTO EN TERRENO:_x000a_PROBLEMA:_x000a_REQUERIMIENTO:solicito agregar el siguiente registro DNS para artikos.cl:_x000a_mail.artikos.cl"/>
    <s v="Se configura el registro DNS"/>
    <d v="1899-12-30T00:00:00"/>
    <d v="1899-12-30T02:22:49"/>
    <d v="1899-12-30T02:22:49"/>
    <s v=""/>
    <x v="1"/>
  </r>
  <r>
    <s v="INC000002638012"/>
    <s v="HOUSING"/>
    <x v="14"/>
    <s v="BELIEVE"/>
    <s v="JAVIER J BRAVO CARVAJAL"/>
    <s v="frp_jolsso"/>
    <s v="3-Moderado/Limitado"/>
    <s v="3-Medio"/>
    <s v="Media"/>
    <s v="Requerimiento de Cliente"/>
    <s v="UNIVERSIDAD SAN SEBASTIAN"/>
    <s v="GESTION DATACENTER/ ACCESOS /UNIVERSIDAD SAN SEBASTIAN"/>
    <s v="26/02/2024 14:13:52"/>
    <s v="26/02/2024 14:16:48"/>
    <x v="0"/>
    <s v="CDP ANTIGUO 1"/>
    <s v="CDP ANTIGUO 2"/>
    <s v="26/02/2024 14:28:41"/>
    <s v="26/02/2024 23:50:00"/>
    <s v="EMPRESA:UNIVERSIDAD SAN SEBASTIAN_x000a_CÓDIGO DE SERVICIO: _x000a_DIRECCIÓN: Calle San Martin #50, Santiago Centro, Santiago_x000a_NOMBRE DE QUIEN REPORTA: José Nuñez_x000a_TELÉFONO DE QUIEN REPORTA: 56_9_62198631_x000a_NOMBRE DE CONTACTO EN TERRENO: _x000a_REQUERIMIENTO: Retiro de equipo"/>
    <s v="accesos autorizados"/>
    <d v="1899-12-30T00:00:00"/>
    <d v="1899-12-30T00:14:49"/>
    <d v="1899-12-30T00:14:49"/>
    <s v=""/>
    <x v="1"/>
  </r>
  <r>
    <s v="INC000002638028"/>
    <s v="HOSTING VIRTUAL"/>
    <x v="6"/>
    <s v="SISTEMA OPERATIVO MICROSOFT"/>
    <s v="JAVIER CUEVAS"/>
    <s v="tct_jacuev"/>
    <s v="4-Menor/Localizado"/>
    <s v="4-Baja"/>
    <s v="Baja"/>
    <s v="Requerimiento de Cliente"/>
    <s v="TELEFONICA GLOBAL TECHNOLOGY S.A.AGENCIA EN CHILE"/>
    <s v="RE: Apertura - [TCCT-CHILE-CLOUD][AC]TCCT-CHILE-CLOUD-EX-AD-003-T1059.001 Scri"/>
    <s v="26/02/2024 15:27:40"/>
    <s v="26/02/2024 15:28:14"/>
    <x v="0"/>
    <s v="TI"/>
    <s v="SISTEMAS OPERATIVOS"/>
    <s v="26/02/2024 15:28:41"/>
    <s v="26/02/2024 23:50:00"/>
    <s v="Folio generado automáticamente para atender requerimiento del cliente. La solicitud fue realizada directamente al área resolutoria sin pasar por el flujo de mesa de ayuda"/>
    <s v="OK"/>
    <d v="1899-12-30T00:00:00"/>
    <d v="1899-12-30T00:01:01"/>
    <d v="1899-12-30T00:01:01"/>
    <s v=""/>
    <x v="1"/>
  </r>
  <r>
    <s v="INC000002638080"/>
    <s v="HOUSING"/>
    <x v="13"/>
    <s v="BELIEVE"/>
    <s v="RICARDO F ORELLANA MARDONES"/>
    <s v="frp_xgambo"/>
    <s v="3-Moderado/Limitado"/>
    <s v="3-Medio"/>
    <s v="Media"/>
    <s v="Requerimiento de Cliente"/>
    <s v="CEMENTOS BIO BIO S.A.C.I."/>
    <s v="GESTION DATACENTER/ ACCESOS / CEMENTOS BIO BIO S.A.C.I."/>
    <s v="26/02/2024 17:50:16"/>
    <s v="26/02/2024 17:52:18"/>
    <x v="0"/>
    <s v="CDP ANTIGUO 1"/>
    <s v="CDP ANTIGUO 2"/>
    <s v="26/02/2024 18:07:21"/>
    <s v="26/02/2024 23:50:00"/>
    <s v="EMPRESA: CEMENTOS BIO BIO S.A.C.I._x000a_CÓDIGO DE SERVICIO: _x000a_DIRECCIÓN:Av. Apoquindo #7071, Las Condes, Santiago_x000a_NOMBRE DE QUIEN REPORTA:Angelo Lagos_x000a_TELÉFONO DE QUIEN REPORTA:  989030860_x000a_NOMBRE DE CONTACTO EN TERRENO: _x000a_REQUERIMIENTO :  actividad de visita in"/>
    <s v="ACCESOS AUTORIZADOS"/>
    <d v="1899-12-30T00:06:33"/>
    <d v="1899-12-30T00:17:05"/>
    <d v="1899-12-30T00:10:32"/>
    <s v=""/>
    <x v="1"/>
  </r>
  <r>
    <s v="INC000002638083"/>
    <s v="HOSTING VIRTUAL"/>
    <x v="6"/>
    <s v="GESTION PLATAFORMA CLIENTES"/>
    <s v="PAUL A SEPULVEDA ALVAREZ"/>
    <s v="vos_eperez"/>
    <s v="4-Menor/Localizado"/>
    <s v="2-Alta"/>
    <s v="Media"/>
    <s v="Requerimiento de Cliente"/>
    <s v="TELEFONICA EMPRESAS DE CHILE SA"/>
    <s v="Solicitud de actualización de antivirus panda sobre equipos de parque SolarWinds"/>
    <s v="26/02/2024 17:37:28"/>
    <s v="26/02/2024 17:41:51"/>
    <x v="0"/>
    <s v="PLATAFORMAS"/>
    <s v="SOLARWINDS"/>
    <s v="29/02/2024 0:07:09"/>
    <s v="29/02/2024 23:50:00"/>
    <s v="Señores,_x000a_Junto con saludarles hoy, se requiere de su colaboración para solicitar la actualización de antivirus panda debido a solicitud de CSIRT indicando:_x000a__x000a_&quot;Servidores posiblemente expuestos a malware, ya que no cuentan con las últimas firmas de virus i"/>
    <s v="actualizaciones se gestionan con folio de cambio CRQ000000083478"/>
    <d v="1900-01-01T05:49:47"/>
    <d v="1900-01-01T06:29:41"/>
    <d v="1899-12-30T00:39:54"/>
    <s v=""/>
    <x v="1"/>
  </r>
  <r>
    <s v="INC000002638141"/>
    <s v="VPN IP - MPLS"/>
    <x v="12"/>
    <s v="GESTION CALL CENTER"/>
    <s v="DENISE CRUZAT ETCHEBERRY"/>
    <s v="frp_driosr"/>
    <s v="4-Menor/Localizado"/>
    <s v="4-Baja"/>
    <s v="Baja"/>
    <s v="Requerimiento de Cliente"/>
    <s v="COOPERATIVA AGRICOLA LECHERA SANTIAGO LTDA"/>
    <s v="MESA/HD/ACTUALIZACIÓN DE HOSTING"/>
    <s v="26/02/2024 15:47:04"/>
    <s v="26/02/2024 15:50:03"/>
    <x v="0"/>
    <s v="COMUNICACIONES"/>
    <s v="VPN IP - MPLS"/>
    <s v="28/02/2024 14:49:48"/>
    <s v="28/02/2024 23:50:00"/>
    <s v="PREVENTIVO: NO_x000a_CODIGO DE SERVICIO:VPF23101593_x000a_DIRECCION:San Borja 1305,Estacion Central,Santiago_x000a_QUIEN REPORTA:NICOLAS LISANA-989389090_x000a_CONTACTO EN TERRENO:NICOLAS LISANA-989389090_x000a_PROBLEMA:_x000a_REQUERIMIENTO:ACTUALIZACIÓN DE HOSTING_x000a_EQUIPOS ENERGIZADO/REINI"/>
    <s v="por el caso del cliente con dominio cals.cl que requiere tener disponible la versión PHP 7.4 o superior en el servicio de Webhosting Plesk que tiene IP pública (200.91.27.166), éste no permite la instalación de dichas versiones producto que el producto P"/>
    <d v="1899-12-31T16:18:42"/>
    <d v="1899-12-31T23:02:44"/>
    <d v="1899-12-30T06:44:02"/>
    <s v=""/>
    <x v="1"/>
  </r>
  <r>
    <s v="INC000002638183"/>
    <s v="VPN IP - MPLS"/>
    <x v="7"/>
    <s v="GESTION HD"/>
    <s v="SEBASTIAN I ACUÑA GUZMAN"/>
    <s v="frp_pcamay"/>
    <s v="3-Moderado/Limitado"/>
    <s v="3-Medio"/>
    <s v="Media"/>
    <s v="Requerimiento de Cliente"/>
    <s v="TRANSBANK S.A."/>
    <s v="HD/Generación de nombre de dominio DNS - Transbank - SBC"/>
    <s v="26/02/2024 18:02:47"/>
    <s v="26/02/2024 18:04:16"/>
    <x v="0"/>
    <s v="TI"/>
    <s v="SISTEMAS OPERATIVOS"/>
    <s v="27/02/2024 11:10:29"/>
    <s v="27/02/2024 23:50:00"/>
    <s v="PREVENTIVO: NO_x000a_CODIGO DE SERVICIO:_x000a_DIRECCION:_x000a_QUIEN REPORTA:+56 9 4110 7479  Rodrigo Quiroz Silva_x000a_CONTACTO EN TERRENO:_x000a_PROBLEMA:_x000a_REQUERIMIENTO:Favor su ayuda en generar nuevos registros DNS, según proveedor switch.cl._x000a__x000a_IP publica SMT: 181.118.174.165 &amp;#8"/>
    <s v="Se crean registros solicitados, los cuales responden correctamente desde los dns autoritativos e internet. Para el resto de DNS's es necesario esperar el tiempo de propagación/refresco correspondiente."/>
    <d v="1899-12-30T14:40:51"/>
    <d v="1899-12-30T17:07:42"/>
    <d v="1899-12-30T02:26:51"/>
    <s v=""/>
    <x v="1"/>
  </r>
  <r>
    <s v="INC000002638185"/>
    <s v="HOSTING VIRTUAL"/>
    <x v="6"/>
    <s v="SISTEMA OPERATIVO MICROSOFT"/>
    <s v="JAVIER CUEVAS"/>
    <s v="tct_jacuev"/>
    <s v="4-Menor/Localizado"/>
    <s v="4-Baja"/>
    <s v="Baja"/>
    <s v="Requerimiento de Cliente"/>
    <s v="TELEFONICA GLOBAL TECHNOLOGY S.A.AGENCIA EN CHILE"/>
    <s v="SERVIDORES EMPRESAS CON PARCHES CRÍTICOS PENDIENTE"/>
    <s v="26/02/2024 18:02:05"/>
    <s v="26/02/2024 18:02:45"/>
    <x v="0"/>
    <s v="TI"/>
    <s v="SISTEMAS OPERATIVOS"/>
    <s v="26/02/2024 18:03:17"/>
    <s v="26/02/2024 23:50:00"/>
    <s v="Folio generado automáticamente para atender requerimiento del cliente. La solicitud fue realizada directamente al área resolutoria sin pasar por el flujo de mesa de ayuda"/>
    <s v="OK"/>
    <d v="1899-12-30T00:00:00"/>
    <d v="1899-12-30T00:01:12"/>
    <d v="1899-12-30T00:01:12"/>
    <s v=""/>
    <x v="1"/>
  </r>
  <r>
    <s v="INC000002638197"/>
    <s v="VPN IP - MPLS"/>
    <x v="15"/>
    <s v="GESTION HD"/>
    <s v="MOISES E MONTERO RAMOS"/>
    <s v="frp_pcamay"/>
    <s v="3-Moderado/Limitado"/>
    <s v="3-Medio"/>
    <s v="Media"/>
    <s v="Requerimiento de Cliente"/>
    <s v="FUNDACION INSTITUTO PROFESIONAL DUOC UC"/>
    <s v="HD/C-19872300193 // FUND INSTITUTO PROFESIONAL DUOC UC // migracion de maquinas"/>
    <s v="26/02/2024 18:41:37"/>
    <s v="26/02/2024 18:44:30"/>
    <x v="0"/>
    <s v="CDP ANTIGUO 1"/>
    <s v="CDP ANTIGUO 2"/>
    <s v="27/02/2024 17:49:39"/>
    <s v="27/02/2024 23:50:00"/>
    <s v="PREVENTIVO: NO_x000a_CODIGO DE SERVICIO:_x000a_DIRECCION:_x000a_QUIEN REPORTA:l +56 9 9040 2570   Andres Gudiño_x000a_CONTACTO EN TERRENO:_x000a_PROBLEMA:_x000a_REQUERIMIENTO:favor de su ayuda generar un folio para la revisión y replicación de recursos de la siguiente maquina. Esta máquina"/>
    <s v="Se efectúa contacto con cliente:  N/A_x000a_Teléfono de contacto:  N/A_x000a_Acciones realizadas: Se valida los recursos requeridos para la migración del servidor SRVBACKHOMEQA01_25032023 IP: 10.10.1.164 172.16.207.30 desde dedicada DUOC hacia VDC y se procede a cre"/>
    <d v="1899-12-30T13:40:38"/>
    <d v="1899-12-30T23:08:02"/>
    <d v="1899-12-30T09:27:24"/>
    <s v=""/>
    <x v="1"/>
  </r>
  <r>
    <s v="INC000002638397"/>
    <s v="MONITOREO"/>
    <x v="4"/>
    <s v="SM OPERACIONES"/>
    <s v="SERGIO ORELLANA"/>
    <s v="tct_decruz"/>
    <s v="4-Menor/Localizado"/>
    <s v="4-Baja"/>
    <s v="Baja"/>
    <s v="Requerimiento de Cliente"/>
    <s v="TELEFONICA GLOBAL TECHNOLOGY S.A.AGENCIA EN CHILE"/>
    <s v="ALERTAS DE MONITOREO"/>
    <s v="26/02/2024 15:50:25"/>
    <s v="26/02/2024 15:53:25"/>
    <x v="0"/>
    <s v="TI"/>
    <s v="ALMACENAMIENTO y RESPALDO"/>
    <s v="29/02/2024 19:54:21"/>
    <s v="29/02/2024 23:50:00"/>
    <s v="GestionEventos_AlertaUPDOWN_Server_Principal_x0009_RICHSP01 - TEST-FRANCO_x0009_RICHSP01 - TEST-FRANCO_x0009_Node_x0009_10.68.136.81_x000a__x000a_GestionEventos_AlertaUPDOWN_Server_Principal_x0009_RICHSP01 - FRANCO_x0009_RICHSP01 - FRANCO_x0009_Node_x0009_10.68.136.80_x000a__x000a_GestionEventos_AlertaCPU_max_Principal_x0009_GPSCH"/>
    <s v="Alertas gestionadas."/>
    <d v="1900-01-01T21:25:26"/>
    <d v="1900-01-02T04:03:56"/>
    <d v="1899-12-30T06:38:30"/>
    <s v=""/>
    <x v="1"/>
  </r>
  <r>
    <s v="INC000002638456"/>
    <s v="SAP"/>
    <x v="9"/>
    <s v="CLOUD SAP HANA"/>
    <s v="FREDDY O CORTES DIAZ"/>
    <s v="tct_fcorte"/>
    <s v="4-Menor/Localizado"/>
    <s v="4-Baja"/>
    <s v="Baja"/>
    <s v="Requerimiento de Cliente"/>
    <s v="TELEFONICA EMPRESAS DE CHILE SA"/>
    <s v="CHECKLIST SAP ECC PRD 05.02.2024"/>
    <s v="26/02/2024 17:05:56"/>
    <s v="26/02/2024 17:07:02"/>
    <x v="0"/>
    <s v="TI"/>
    <s v="APLICATIVOS"/>
    <s v="26/02/2024 17:25:11"/>
    <s v="26/02/2024 23:50:00"/>
    <s v="CHECKLIST SAP ECC PRD 05.02.2024 BLUMAR - INCHALAM - FRUSAN"/>
    <s v="Se ejecuta con éxito checklist diario con fecha 05.02.2024"/>
    <d v="1899-12-30T00:00:00"/>
    <d v="1899-12-30T00:00:00"/>
    <d v="1899-12-30T00:00:00"/>
    <s v=""/>
    <x v="1"/>
  </r>
  <r>
    <s v="INC000002638459"/>
    <s v="SAP"/>
    <x v="9"/>
    <s v="CLOUD SAP HANA"/>
    <s v="FREDDY O CORTES DIAZ"/>
    <s v="tct_fcorte"/>
    <s v="4-Menor/Localizado"/>
    <s v="4-Baja"/>
    <s v="Baja"/>
    <s v="Requerimiento de Cliente"/>
    <s v="TELEFONICA EMPRESAS DE CHILE SA"/>
    <s v="CHECKLIST SAP ECC PRD 06.02.2024"/>
    <s v="26/02/2024 17:08:08"/>
    <s v="26/02/2024 17:09:12"/>
    <x v="0"/>
    <s v="TI"/>
    <s v="APLICATIVOS"/>
    <s v="26/02/2024 17:23:34"/>
    <s v="26/02/2024 23:50:00"/>
    <s v="CHECKLIST SAP ECC PRD 06.02.2024 BLUMAR - INCHALAM - FRUSAN"/>
    <s v="Se ejecuta con éxito checklist diario con fecha 06.02.2024"/>
    <d v="1899-12-30T00:00:00"/>
    <d v="1899-12-30T00:00:00"/>
    <d v="1899-12-30T00:00:00"/>
    <s v=""/>
    <x v="1"/>
  </r>
  <r>
    <s v="INC000002638463"/>
    <s v="SAP"/>
    <x v="9"/>
    <s v="CLOUD SAP HANA"/>
    <s v="FREDDY O CORTES DIAZ"/>
    <s v="tct_fcorte"/>
    <s v="4-Menor/Localizado"/>
    <s v="4-Baja"/>
    <s v="Baja"/>
    <s v="Requerimiento de Cliente"/>
    <s v="TELEFONICA EMPRESAS DE CHILE SA"/>
    <s v="CHECKLIST SAP ECC PRD 07.02.2024"/>
    <s v="26/02/2024 17:10:09"/>
    <s v="26/02/2024 17:11:05"/>
    <x v="0"/>
    <s v="TI"/>
    <s v="APLICATIVOS"/>
    <s v="26/02/2024 17:20:20"/>
    <s v="26/02/2024 23:50:00"/>
    <s v="CHECKLIST SAP ECC PRD 07.02.2024 BLUMAR - INCHALAM - FRUSAN"/>
    <s v="Se ejecuta con éxito checklist diario con fecha 07.02.2024"/>
    <d v="1899-12-30T00:00:00"/>
    <d v="1899-12-30T00:00:00"/>
    <d v="1899-12-30T00:00:00"/>
    <s v=""/>
    <x v="1"/>
  </r>
  <r>
    <s v="INC000002638468"/>
    <s v="SAP"/>
    <x v="9"/>
    <s v="CLOUD SAP HANA"/>
    <s v="FREDDY O CORTES DIAZ"/>
    <s v="tct_fcorte"/>
    <s v="4-Menor/Localizado"/>
    <s v="4-Baja"/>
    <s v="Baja"/>
    <s v="Requerimiento de Cliente"/>
    <s v="TELEFONICA EMPRESAS DE CHILE SA"/>
    <s v="CHECKLIST SAP ECC PRD 08.02.2024"/>
    <s v="26/02/2024 17:12:12"/>
    <s v="26/02/2024 17:13:20"/>
    <x v="0"/>
    <s v="TI"/>
    <s v="APLICATIVOS"/>
    <s v="26/02/2024 17:18:50"/>
    <s v="26/02/2024 23:50:00"/>
    <s v="CHECKLIST SAP ECC PRD 08.02.2024 BLUMAR - INCHALAM - FRUSAN"/>
    <s v="Se ejecuta con éxito checklist diario con fecha 08.02.2024"/>
    <d v="1899-12-30T00:00:00"/>
    <d v="1899-12-30T00:00:00"/>
    <d v="1899-12-30T00:00:00"/>
    <s v=""/>
    <x v="1"/>
  </r>
  <r>
    <s v="INC000002638473"/>
    <s v="SAP"/>
    <x v="9"/>
    <s v="CLOUD SAP HANA"/>
    <s v="FREDDY O CORTES DIAZ"/>
    <s v="tct_fcorte"/>
    <s v="4-Menor/Localizado"/>
    <s v="4-Baja"/>
    <s v="Baja"/>
    <s v="Requerimiento de Cliente"/>
    <s v="TELEFONICA EMPRESAS DE CHILE SA"/>
    <s v="CHECKLIST SAP ECC PRD 09.02.2024"/>
    <s v="26/02/2024 17:14:23"/>
    <s v="26/02/2024 17:15:27"/>
    <x v="0"/>
    <s v="TI"/>
    <s v="APLICATIVOS"/>
    <s v="26/02/2024 17:27:45"/>
    <s v="26/02/2024 23:50:00"/>
    <s v="CHECKLIST SAP ECC PRD 09.02.2024 BLUMAR - INCHALAM - FRUSAN"/>
    <s v="Se ejecuta con éxito checklist diario con fecha 09.02.2024"/>
    <d v="1899-12-30T00:00:00"/>
    <d v="1899-12-30T00:00:00"/>
    <d v="1899-12-30T00:00:00"/>
    <s v=""/>
    <x v="1"/>
  </r>
  <r>
    <s v="INC000002638475"/>
    <s v="HOUSING"/>
    <x v="11"/>
    <s v="APQ ACCESOS"/>
    <s v="LUIS O MORALES ARENAS"/>
    <s v="tct_luimoa"/>
    <s v="4-Menor/Localizado"/>
    <s v="4-Baja"/>
    <s v="Baja"/>
    <s v="Requerimiento de Cliente"/>
    <s v="TELEFONICA EMPRESAS DE CHILE SA"/>
    <s v="RONDA Y REVISION DE SALAS TECNICAS 16:30"/>
    <s v="26/02/2024 17:15:59"/>
    <s v="26/02/2024 17:17:27"/>
    <x v="0"/>
    <s v="CDP ANTIGUO 1"/>
    <s v="CDP ANTIGUO 2"/>
    <s v="26/02/2024 17:27:36"/>
    <s v="26/02/2024 23:50:00"/>
    <s v="RONDA Y REVISION DE SALAS TECNICAS 16:30"/>
    <s v="RONDA REALIZADA"/>
    <d v="1899-12-30T00:10:09"/>
    <d v="1899-12-30T00:11:37"/>
    <d v="1899-12-30T00:01:28"/>
    <s v=""/>
    <x v="1"/>
  </r>
  <r>
    <s v="INC000002638484"/>
    <s v="SAP"/>
    <x v="9"/>
    <s v="CLOUD SAP HANA"/>
    <s v="FREDDY O CORTES DIAZ"/>
    <s v="tct_fcorte"/>
    <s v="4-Menor/Localizado"/>
    <s v="4-Baja"/>
    <s v="Baja"/>
    <s v="Requerimiento de Cliente"/>
    <s v="TELEFONICA EMPRESAS DE CHILE SA"/>
    <s v="CHECKLIST SAP ECC PRD 21.02.2024"/>
    <s v="26/02/2024 17:28:48"/>
    <s v="26/02/2024 17:43:39"/>
    <x v="0"/>
    <s v="TI"/>
    <s v="APLICATIVOS"/>
    <s v="26/02/2024 17:52:43"/>
    <s v="26/02/2024 23:50:00"/>
    <s v="CHECKLIST SAP ECC PRD 21.02.2024 BLUMAR - INCHALAM"/>
    <s v="Se ejecuta con éxito checklist diario con fecha 21.02.2024"/>
    <d v="1899-12-30T00:00:00"/>
    <d v="1899-12-30T00:00:00"/>
    <d v="1899-12-30T00:00:00"/>
    <s v=""/>
    <x v="1"/>
  </r>
  <r>
    <s v="INC000002638488"/>
    <s v="SAP"/>
    <x v="9"/>
    <s v="CLOUD SAP HANA"/>
    <s v="FREDDY O CORTES DIAZ"/>
    <s v="tct_fcorte"/>
    <s v="4-Menor/Localizado"/>
    <s v="4-Baja"/>
    <s v="Baja"/>
    <s v="Requerimiento de Cliente"/>
    <s v="TELEFONICA EMPRESAS DE CHILE SA"/>
    <s v="CHECKLIST SAP ECC PRD 22.02.2024"/>
    <s v="26/02/2024 17:45:05"/>
    <s v="26/02/2024 17:45:07"/>
    <x v="0"/>
    <s v="TI"/>
    <s v="APLICATIVOS"/>
    <s v="26/02/2024 17:50:44"/>
    <s v="26/02/2024 23:50:00"/>
    <s v="CHECKLIST SAP ECC PRD 22.02.2024 BLUMAR - INCHALAM"/>
    <s v="Se ejecuta con éxito checklist diario con fecha 22.02.2024"/>
    <d v="1899-12-30T00:00:00"/>
    <d v="1899-12-30T00:00:00"/>
    <d v="1899-12-30T00:00:00"/>
    <s v=""/>
    <x v="1"/>
  </r>
  <r>
    <s v="INC000002638491"/>
    <s v="SAP"/>
    <x v="9"/>
    <s v="CLOUD SAP HANA"/>
    <s v="FREDDY O CORTES DIAZ"/>
    <s v="tct_fcorte"/>
    <s v="4-Menor/Localizado"/>
    <s v="4-Baja"/>
    <s v="Baja"/>
    <s v="Requerimiento de Cliente"/>
    <s v="TELEFONICA EMPRESAS DE CHILE SA"/>
    <s v="CHECKLIST SAP ECC PRD 23.02.2024"/>
    <s v="26/02/2024 17:45:36"/>
    <s v="26/02/2024 17:46:32"/>
    <x v="0"/>
    <s v="TI"/>
    <s v="APLICATIVOS"/>
    <s v="26/02/2024 17:49:02"/>
    <s v="26/02/2024 23:50:00"/>
    <s v="CHECKLIST SAP ECC PRD 23.02.2024 BLUMAR - INCHALAM"/>
    <s v="Se ejecuta con éxito checklist diario con fecha 23.02.2024"/>
    <d v="1899-12-30T00:00:00"/>
    <d v="1899-12-30T00:00:00"/>
    <d v="1899-12-30T00:00:00"/>
    <s v=""/>
    <x v="1"/>
  </r>
  <r>
    <s v="INC000002638539"/>
    <s v="HOUSING"/>
    <x v="8"/>
    <s v="ADMINISTRADORES RESIDENTES"/>
    <s v="FERNEY D GARZON PEÑA"/>
    <s v="frp_jugonz"/>
    <s v="3-Moderado/Limitado"/>
    <s v="3-Medio"/>
    <s v="Media"/>
    <s v="Requerimiento de Cliente"/>
    <s v="CENTRO DE COMPENSACION AUTOMATIZADO S A"/>
    <s v="GESTION DATACENTER/ ACCESOS / CENTRO DE COMPENSACION AUTOMATIZADO S A"/>
    <s v="26/02/2024 16:13:42"/>
    <s v="26/02/2024 16:16:08"/>
    <x v="0"/>
    <s v="COMUNICACIONES"/>
    <s v="VPN IP - MPLS"/>
    <s v="26/02/2024 17:46:00"/>
    <s v="26/02/2024 23:50:00"/>
    <s v="EMPRESA: CENTRO DE COMPENSACION AUTOMATIZADO S A_x000a_CÓDIGO DE SERVICIO: _x000a_DIRECCIÓN: Av. Presidente Prieto #226, Paine, Santiago_x000a_NOMBRE DE QUIEN REPORTA: Gonzalo Quijada _x000a_TELÉFONO DE QUIEN REPORTA: 934580228_x000a_NOMBRE DE CONTACTO EN TERRENO: Gonzalo Quijada  93"/>
    <m/>
    <d v="1899-12-30T00:46:45"/>
    <d v="1899-12-30T01:32:18"/>
    <d v="1899-12-30T00:45:33"/>
    <s v=""/>
    <x v="1"/>
  </r>
  <r>
    <s v="INC000002638581"/>
    <s v="HOUSING"/>
    <x v="11"/>
    <s v="APQ ACCESOS"/>
    <s v="ESTEBAN O BUSTOS CORNEJO"/>
    <s v="tct_ebusto"/>
    <s v="4-Menor/Localizado"/>
    <s v="4-Baja"/>
    <s v="Baja"/>
    <s v="Requerimiento de Cliente"/>
    <s v="TELEFONICA EMPRESAS DE CHILE SA"/>
    <s v="SUPERVISION REALIZACION TICKETS INTERNOS HUAWEI"/>
    <s v="26/02/2024 16:45:08"/>
    <s v="26/02/2024 16:46:28"/>
    <x v="0"/>
    <s v="CDP ANTIGUO 1"/>
    <s v="CDP ANTIGUO 2"/>
    <s v="26/02/2024 16:56:23"/>
    <s v="26/02/2024 23:50:00"/>
    <s v="SUPERVISION REALIZACION TICKETS INTERNOS HUAWEI"/>
    <s v="SUPERVISION OK"/>
    <d v="1899-12-30T00:09:55"/>
    <d v="1899-12-30T00:11:15"/>
    <d v="1899-12-30T00:01:20"/>
    <s v=""/>
    <x v="1"/>
  </r>
  <r>
    <s v="INC000002638668"/>
    <s v="SAP"/>
    <x v="9"/>
    <s v="CLOUD SAP HANA"/>
    <s v="OSCAR A GUZMAN MEDIC"/>
    <s v="tct_oguzma"/>
    <s v="3-Moderado/Limitado"/>
    <s v="4-Baja"/>
    <s v="Baja"/>
    <s v="Requerimiento de Cliente"/>
    <s v="TELEFONICA GLOBAL TECHNOLOGY S.A.AGENCIA EN CHILE"/>
    <s v="Checklist Diarios 01.02.2024"/>
    <s v="26/02/2024 17:56:54"/>
    <s v="26/02/2024 17:56:57"/>
    <x v="0"/>
    <s v="TI"/>
    <s v="SERVICIOS DE HOSTING"/>
    <s v="26/02/2024 18:16:51"/>
    <s v="26/02/2024 23:50:00"/>
    <s v="ACMA-COAGRA"/>
    <s v="Checklist enviados"/>
    <d v="1899-12-30T00:00:00"/>
    <d v="1899-12-30T00:19:57"/>
    <d v="1899-12-30T00:19:57"/>
    <s v=""/>
    <x v="1"/>
  </r>
  <r>
    <s v="INC000002638670"/>
    <s v="SAP"/>
    <x v="9"/>
    <s v="CLOUD SAP HANA"/>
    <s v="OSCAR A GUZMAN MEDIC"/>
    <s v="tct_oguzma"/>
    <s v="3-Moderado/Limitado"/>
    <s v="4-Baja"/>
    <s v="Baja"/>
    <s v="Requerimiento de Cliente"/>
    <s v="TELEFONICA GLOBAL TECHNOLOGY S.A.AGENCIA EN CHILE"/>
    <s v="Checklist Diarios 02.02.2024"/>
    <s v="26/02/2024 17:57:17"/>
    <s v="26/02/2024 17:58:21"/>
    <x v="0"/>
    <s v="TI"/>
    <s v="SERVICIOS DE HOSTING"/>
    <s v="26/02/2024 18:19:10"/>
    <s v="26/02/2024 23:50:00"/>
    <s v="ACMA-COAGRA-FRUSAN"/>
    <s v="Checklist enviados"/>
    <d v="1899-12-30T00:00:00"/>
    <d v="1899-12-30T00:21:53"/>
    <d v="1899-12-30T00:21:53"/>
    <s v=""/>
    <x v="1"/>
  </r>
  <r>
    <s v="INC000002638671"/>
    <s v="SAP"/>
    <x v="9"/>
    <s v="CLOUD SAP HANA"/>
    <s v="OSCAR A GUZMAN MEDIC"/>
    <s v="tct_oguzma"/>
    <s v="3-Moderado/Limitado"/>
    <s v="4-Baja"/>
    <s v="Baja"/>
    <s v="Requerimiento de Cliente"/>
    <s v="TELEFONICA GLOBAL TECHNOLOGY S.A.AGENCIA EN CHILE"/>
    <s v="Checklist Diarios 05.02.2024"/>
    <s v="26/02/2024 17:58:54"/>
    <s v="26/02/2024 18:00:03"/>
    <x v="0"/>
    <s v="TI"/>
    <s v="SERVICIOS DE HOSTING"/>
    <s v="26/02/2024 18:21:10"/>
    <s v="26/02/2024 23:50:00"/>
    <s v="ACMA-COAGRA"/>
    <s v="Checklist enviados"/>
    <d v="1899-12-30T00:00:00"/>
    <d v="1899-12-30T00:22:16"/>
    <d v="1899-12-30T00:22:16"/>
    <s v=""/>
    <x v="1"/>
  </r>
  <r>
    <s v="INC000002638712"/>
    <s v="HOUSING"/>
    <x v="14"/>
    <s v="BELIEVE"/>
    <s v="RENE E VILLEGAS CARREÑO"/>
    <s v="frp_xgambo"/>
    <s v="3-Moderado/Limitado"/>
    <s v="3-Medio"/>
    <s v="Media"/>
    <s v="Requerimiento de Cliente"/>
    <s v="CEMENTOS BIO BIO S.A."/>
    <s v="GESTION DATACENTER/ ACCESOS / CEMENTOS BIO BIO S.A.C.I."/>
    <s v="26/02/2024 18:07:15"/>
    <s v="26/02/2024 18:11:40"/>
    <x v="0"/>
    <s v="ACCESO"/>
    <s v="CLIENTE"/>
    <s v="26/02/2024 18:26:13"/>
    <s v="26/02/2024 23:50:00"/>
    <s v="EMPRESA: CEMENTOS BIO BIO S.A.C.I._x000a_CÓDIGO DE SERVICIO: _x000a_DIRECCIÓN: Calle San Martin #50, Santiago Centro, Santiago_x000a_NOMBRE DE QUIEN REPORTA:Angelo Lagos_x000a_TELÉFONO DE QUIEN REPORTA:  989030860_x000a_NOMBRE DE CONTACTO EN TERRENO: _x000a_REQUERIMIENTO :  actividad de vi"/>
    <s v="Se efectúa contacto con cliente:no aplica_x000a_Teléfono de contacto:no aplica_x000a_Acciones realizadas: accesos autorizados_x000a_Solución paliativa o definitiva:no aplica_x000a_Acciones de Mejora, Recomendaciones: no aplica_x000a_Causa Raíz: (si aplica)"/>
    <d v="1899-12-30T00:12:58"/>
    <d v="1899-12-30T00:18:58"/>
    <d v="1899-12-30T00:06:00"/>
    <s v=""/>
    <x v="1"/>
  </r>
  <r>
    <s v="INC000002638739"/>
    <s v="HOUSING"/>
    <x v="11"/>
    <s v="APQ ACCESOS"/>
    <s v="JOSE G MARQUEZ MARCANO"/>
    <s v="tct_josmam"/>
    <s v="4-Menor/Localizado"/>
    <s v="4-Baja"/>
    <s v="Baja"/>
    <s v="Requerimiento de Cliente"/>
    <s v="TELEFONICA EMPRESAS DE CHILE SA"/>
    <s v="SUPERVISION: INCIDENTE REVISIÓN Y RESET DE FUENTE DE PODER"/>
    <s v="26/02/2024 23:50:36"/>
    <s v="26/02/2024 23:51:51"/>
    <x v="0"/>
    <s v="CDP ANTIGUO 1"/>
    <s v="CDP ANTIGUO 2"/>
    <s v="26/02/2024 23:53:22"/>
    <s v="27/02/2024 23:50:00"/>
    <s v="INCIDENTE REVISIÓN Y RESET DE FUENTE DE PODER POR FALLA DXC"/>
    <s v="INCIDENCIA NO RESTABLECIDA."/>
    <d v="1899-12-30T00:01:16"/>
    <d v="1899-12-30T00:02:46"/>
    <d v="1899-12-30T00:01:30"/>
    <s v=""/>
    <x v="1"/>
  </r>
  <r>
    <s v="INC000002638741"/>
    <s v="HOUSING"/>
    <x v="11"/>
    <s v="APQ ACCESOS"/>
    <s v="JOSE G MARQUEZ MARCANO"/>
    <s v="tct_josmam"/>
    <s v="4-Menor/Localizado"/>
    <s v="4-Baja"/>
    <s v="Baja"/>
    <s v="Requerimiento de Cliente"/>
    <s v="TELEFONICA EMPRESAS DE CHILE SA"/>
    <s v="SUPERVISION: Instalación PDU en rack AH20"/>
    <s v="26/02/2024 23:53:59"/>
    <s v="26/02/2024 23:54:40"/>
    <x v="0"/>
    <s v="CDP ANTIGUO 1"/>
    <s v="CDP ANTIGUO 2"/>
    <s v="26/02/2024 23:55:50"/>
    <s v="27/02/2024 23:50:00"/>
    <s v="Instalación PDU en rack AH20"/>
    <s v="trabajo realizado"/>
    <d v="1899-12-30T00:00:57"/>
    <d v="1899-12-30T00:01:51"/>
    <d v="1899-12-30T00:00:54"/>
    <s v=""/>
    <x v="1"/>
  </r>
  <r>
    <s v="INC000002638743"/>
    <s v="HOUSING"/>
    <x v="11"/>
    <s v="APQ ACCESOS"/>
    <s v="JOSE G MARQUEZ MARCANO"/>
    <s v="tct_josmam"/>
    <s v="4-Menor/Localizado"/>
    <s v="4-Baja"/>
    <s v="Baja"/>
    <s v="Requerimiento de Cliente"/>
    <s v="TELEFONICA EMPRESAS DE CHILE SA"/>
    <s v="TOMA DE ALARMAS DE CLIENTES"/>
    <s v="27/02/2024 0:05:40"/>
    <s v="27/02/2024 0:06:27"/>
    <x v="0"/>
    <s v="CDP ANTIGUO 1"/>
    <s v="CDP ANTIGUO 2"/>
    <s v="27/02/2024 0:07:42"/>
    <s v="27/02/2024 23:50:00"/>
    <s v="TOMA DE ALARMAS DE CLIENTES"/>
    <s v="TOMA DE ALARMAS REALIZADAS"/>
    <d v="1899-12-30T00:01:03"/>
    <d v="1899-12-30T00:02:02"/>
    <d v="1899-12-30T00:00:59"/>
    <s v=""/>
    <x v="1"/>
  </r>
  <r>
    <s v="INC000002638745"/>
    <s v="HOUSING"/>
    <x v="11"/>
    <s v="APQ ACCESOS"/>
    <s v="JOSE G MARQUEZ MARCANO"/>
    <s v="tct_josmam"/>
    <s v="4-Menor/Localizado"/>
    <s v="4-Baja"/>
    <s v="Baja"/>
    <s v="Requerimiento de Cliente"/>
    <s v="TELEFONICA EMPRESAS DE CHILE SA"/>
    <s v="RONDA Y REVISION DE SALAS"/>
    <s v="27/02/2024 0:09:58"/>
    <s v="27/02/2024 0:11:38"/>
    <x v="0"/>
    <s v="CDP ANTIGUO 1"/>
    <s v="CDP ANTIGUO 2"/>
    <s v="27/02/2024 0:12:43"/>
    <s v="27/02/2024 23:50:00"/>
    <s v="RONDA Y REVISION DE SALAS"/>
    <s v="RONDAS REALIZADAS"/>
    <d v="1899-12-30T00:00:51"/>
    <d v="1899-12-30T00:02:45"/>
    <d v="1899-12-30T00:01:54"/>
    <s v=""/>
    <x v="1"/>
  </r>
  <r>
    <s v="INC000002638753"/>
    <s v="HOUSING"/>
    <x v="11"/>
    <s v="APQ ACCESOS"/>
    <s v="JOSE G MARQUEZ MARCANO"/>
    <s v="tct_josmam"/>
    <s v="4-Menor/Localizado"/>
    <s v="4-Baja"/>
    <s v="Baja"/>
    <s v="Requerimiento de Cliente"/>
    <s v="TELEFONICA EMPRESAS DE CHILE SA"/>
    <s v="RONDA Y REVISION DE SALAS"/>
    <s v="27/02/2024 7:09:53"/>
    <s v="27/02/2024 7:10:48"/>
    <x v="0"/>
    <s v="CDP ANTIGUO 1"/>
    <s v="CDP ANTIGUO 2"/>
    <s v="27/02/2024 7:12:00"/>
    <s v="27/02/2024 23:50:00"/>
    <s v="RONDA Y REVISION DE SALAS"/>
    <s v="RONDAS REALIZADAS"/>
    <d v="1899-12-30T00:00:57"/>
    <d v="1899-12-30T00:02:07"/>
    <d v="1899-12-30T00:01:10"/>
    <s v=""/>
    <x v="1"/>
  </r>
  <r>
    <s v="INC000002638755"/>
    <s v="HOUSING"/>
    <x v="11"/>
    <s v="APQ ACCESOS"/>
    <s v="JOSE G MARQUEZ MARCANO"/>
    <s v="tct_josmam"/>
    <s v="4-Menor/Localizado"/>
    <s v="4-Baja"/>
    <s v="Baja"/>
    <s v="Incidente de Cliente"/>
    <s v="TELEFONICA EMPRESAS DE CHILE SA"/>
    <s v="RONDA Y REVISION DE SALAS"/>
    <s v="27/02/2024 7:12:37"/>
    <s v="27/02/2024 7:13:26"/>
    <x v="0"/>
    <s v="CDP ANTIGUO 1"/>
    <s v="CDP ANTIGUO 2"/>
    <s v="27/02/2024 7:14:29"/>
    <s v="27/02/2024 23:50:00"/>
    <s v="RONDA Y REVISION DE SALAS"/>
    <s v="RONDAS REALIZADAS"/>
    <d v="1899-12-30T00:00:48"/>
    <d v="1899-12-30T00:01:52"/>
    <d v="1899-12-30T00:01:04"/>
    <s v="Cumplido"/>
    <x v="0"/>
  </r>
  <r>
    <s v="INC000002638762"/>
    <s v="HOUSING"/>
    <x v="11"/>
    <s v="APQ ACCESOS"/>
    <s v="LUIS O MORALES ARENAS"/>
    <s v="tct_luimoa"/>
    <s v="4-Menor/Localizado"/>
    <s v="4-Baja"/>
    <s v="Baja"/>
    <s v="Requerimiento de Cliente"/>
    <s v="TELEFONICA EMPRESAS DE CHILE SA"/>
    <s v="RONDA Y REVISION DE SALAS TECNICAS 08:30"/>
    <s v="27/02/2024 8:32:38"/>
    <s v="27/02/2024 8:34:07"/>
    <x v="0"/>
    <s v="CDP ANTIGUO 1"/>
    <s v="CDP ANTIGUO 2"/>
    <s v="27/02/2024 9:32:40"/>
    <s v="27/02/2024 23:50:00"/>
    <s v="RONDA Y REVISION DE SALAS TECNICAS 08:30"/>
    <s v="RONDA REALIZADA"/>
    <d v="1899-12-30T00:58:33"/>
    <d v="1899-12-30T01:00:02"/>
    <d v="1899-12-30T00:01:29"/>
    <s v=""/>
    <x v="1"/>
  </r>
  <r>
    <s v="INC000002638791"/>
    <s v="VPN IP - MPLS"/>
    <x v="7"/>
    <s v="GESTION HD"/>
    <s v="GUSTAVO AVILA VERA"/>
    <s v="frp_pcamay"/>
    <s v="3-Moderado/Limitado"/>
    <s v="3-Medio"/>
    <s v="Media"/>
    <s v="Requerimiento de Cliente"/>
    <s v="ACADEMIA POLITECNICA NAVAL"/>
    <s v="HD/Solicitud de folio: Crear zonas DNS"/>
    <s v="27/02/2024 10:04:46"/>
    <s v="27/02/2024 10:06:20"/>
    <x v="0"/>
    <s v="CDP ANTIGUO 1"/>
    <s v="CDP ANTIGUO 2"/>
    <s v="27/02/2024 18:16:34"/>
    <s v="27/02/2024 23:50:00"/>
    <s v="PREVENTIVO: NO_x000a_CODIGO DE SERVICIO: VPF2190727_x000a_DIRECCION:Jorge Montt 2400, Viña del Mar, Valparaiso,Valparaiso,Valparaiso_x000a_QUIEN REPORTA:Informática APOLINAV_x000a_CONTACTO EN TERRENO:_x000a_PROBLEMA:_x000a_REQUERIMIENTO:Se solicita la CREACIÓN DE ZONAS DNS_x000a_Actualmente toda"/>
    <s v="Se configuran los registros DNS"/>
    <d v="1899-12-30T06:43:53"/>
    <d v="1899-12-30T08:11:48"/>
    <d v="1899-12-30T01:27:55"/>
    <s v=""/>
    <x v="1"/>
  </r>
  <r>
    <s v="INC000002638874"/>
    <s v="HOUSING"/>
    <x v="13"/>
    <s v="BELIEVE"/>
    <s v="RICARDO F ORELLANA MARDONES"/>
    <s v="frp_xgambo"/>
    <s v="3-Moderado/Limitado"/>
    <s v="3-Medio"/>
    <s v="Media"/>
    <s v="Requerimiento de Cliente"/>
    <s v="CONSEJO DE DEFENSA DEL ESTADO"/>
    <s v="GESTION DATACENTER/ ACCESOS / CONSEJO DE DEFENSA DEL ESTADO"/>
    <s v="27/02/2024 9:23:41"/>
    <s v="27/02/2024 9:25:12"/>
    <x v="0"/>
    <s v="CDP ANTIGUO 1"/>
    <s v="CDP ANTIGUO 2"/>
    <s v="27/02/2024 10:15:56"/>
    <s v="27/02/2024 23:50:00"/>
    <s v="EMPRESA: CONSEJO DE DEFENSA DEL ESTADO_x000a_CÓDIGO DE SERVICIO: _x000a_DIRECCIÓN: Av. Apoquindo #7071, Las Condes, Santiago_x000a_NOMBRE DE QUIEN REPORTA:Juan Pablo Adaro_x000a_TELÉFONO DE QUIEN REPORTA:  56994780387_x000a_NOMBRE DE CONTACTO EN TERRENO: _x000a_REQUERIMIENTO :  Cambio de d"/>
    <s v="ACCESOS AUTORIZADOS"/>
    <d v="1899-12-30T00:44:32"/>
    <d v="1899-12-30T00:52:15"/>
    <d v="1899-12-30T00:07:43"/>
    <s v=""/>
    <x v="1"/>
  </r>
  <r>
    <s v="INC000002638882"/>
    <s v="HOUSING"/>
    <x v="13"/>
    <s v="BELIEVE"/>
    <s v="RICARDO F ORELLANA MARDONES"/>
    <s v="frp_xgambo"/>
    <s v="3-Moderado/Limitado"/>
    <s v="3-Medio"/>
    <s v="Media"/>
    <s v="Requerimiento de Cliente"/>
    <s v="TELEFONICA EMPRESAS DE CHILE SA"/>
    <s v="GESTION DATACENTER/ ACCESOS / TELEFONICA EMPRESAS DE CHILE SA"/>
    <s v="27/02/2024 9:35:41"/>
    <s v="27/02/2024 9:37:11"/>
    <x v="0"/>
    <s v="CDP ANTIGUO 1"/>
    <s v="CDP ANTIGUO 2"/>
    <s v="27/02/2024 10:20:29"/>
    <s v="27/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emplazo Disc"/>
    <s v="ACCESOS AUTORIZADOS"/>
    <d v="1899-12-30T00:35:23"/>
    <d v="1899-12-30T00:44:48"/>
    <d v="1899-12-30T00:09:25"/>
    <s v=""/>
    <x v="1"/>
  </r>
  <r>
    <s v="INC000002638886"/>
    <s v="VPN IP - MPLS"/>
    <x v="6"/>
    <s v="ADMINISTRADORES RESIDENTES"/>
    <s v="ALEJANDRO ACEVEDO VALENZUELA"/>
    <s v="frp_jugonz"/>
    <s v="4-Menor/Localizado"/>
    <s v="4-Baja"/>
    <s v="Baja"/>
    <s v="Requerimiento de Cliente"/>
    <s v="TELEFONICA CYBERSECURITY TECH CHILE SPA"/>
    <s v="REQ / SOC / Reactivar Acceso VPN"/>
    <s v="27/02/2024 10:00:44"/>
    <s v="27/02/2024 10:02:15"/>
    <x v="0"/>
    <s v="CDP ANTIGUO 1"/>
    <s v="CDP ANTIGUO 2"/>
    <s v="27/02/2024 12:49:40"/>
    <s v="27/02/2024 23:50:00"/>
    <s v="PREVENTIVO: NO_x000a_CODIGO DE SERVICIO:_x000a_DIRECCION:     _x000a_CIUDAD:     _x000a_COMUNA:_x000a_NOMBRE QUIEN REPORTA: Catherine A. Carvajal Aguayo_x000a_TELEFONO QUIEN REPORTA: +56 9 9332 7533_x000a_NOMBRE CONTACTO EN TERRENO:        _x000a_TELEFONO 1 CONTACTO EN TERRENO:_x000a_TELEFONO 2 CONTACTO EN"/>
    <s v="cuenta habilitada y verificada por usuario."/>
    <d v="1899-12-30T00:24:38"/>
    <d v="1899-12-30T02:48:56"/>
    <d v="1899-12-30T02:24:18"/>
    <s v=""/>
    <x v="1"/>
  </r>
  <r>
    <s v="INC000002638903"/>
    <s v="HOSTING VIRTUAL"/>
    <x v="6"/>
    <s v="SISTEMA OPERATIVO MICROSOFT"/>
    <s v="PAUL A SEPULVEDA ALVAREZ"/>
    <s v="tct_psepul"/>
    <s v="4-Menor/Localizado"/>
    <s v="4-Baja"/>
    <s v="Baja"/>
    <s v="Requerimiento de Cliente"/>
    <s v="TELEFONICA GLOBAL TECHNOLOGY S.A.AGENCIA EN CHILE"/>
    <s v="ANSIBLE c3-fileserver.cloudtic.cl"/>
    <s v="27/02/2024 10:17:10"/>
    <s v="27/02/2024 10:18:29"/>
    <x v="0"/>
    <s v="TI"/>
    <s v="SISTEMAS OPERATIVOS"/>
    <s v="28/02/2024 1:42:35"/>
    <s v="28/02/2024 23:50:00"/>
    <s v="ANSIBLE regularizar conexion c3-fileserver.cloudtic.cl"/>
    <s v="servidor conectado y operativo"/>
    <d v="1899-12-30T15:22:39"/>
    <d v="1899-12-30T15:25:25"/>
    <d v="1899-12-30T00:02:46"/>
    <s v=""/>
    <x v="1"/>
  </r>
  <r>
    <s v="INC000002638904"/>
    <s v="HOSTING VIRTUAL"/>
    <x v="6"/>
    <s v="SISTEMA OPERATIVO MICROSOFT"/>
    <s v="PAUL A SEPULVEDA ALVAREZ"/>
    <s v="tct_psepul"/>
    <s v="4-Menor/Localizado"/>
    <s v="4-Baja"/>
    <s v="Baja"/>
    <s v="Requerimiento de Cliente"/>
    <s v="TELEFONICA GLOBAL TECHNOLOGY S.A.AGENCIA EN CHILE"/>
    <s v="ANSIBLE regularizar c3-camicrosoft.vdc-cl.cloud.telefonica"/>
    <s v="27/02/2024 10:18:40"/>
    <s v="27/02/2024 10:19:45"/>
    <x v="0"/>
    <s v="TI"/>
    <s v="SISTEMAS OPERATIVOS"/>
    <s v="28/02/2024 1:43:00"/>
    <s v="28/02/2024 23:50:00"/>
    <s v="ANSIBLE regularizar c3-camicrosoft.vdc-cl.cloud.telefonica, DC-VeeamOne-App.cloudtic.cl"/>
    <s v="servidor conectado y operativo"/>
    <d v="1899-12-30T15:22:57"/>
    <d v="1899-12-30T15:24:20"/>
    <d v="1899-12-30T00:01:23"/>
    <s v=""/>
    <x v="1"/>
  </r>
  <r>
    <s v="INC000002638908"/>
    <s v="HOUSING"/>
    <x v="8"/>
    <s v="BELIEVE"/>
    <s v="LUIS O MORALES ARENAS"/>
    <s v="frp_jolsso"/>
    <s v="3-Moderado/Limitado"/>
    <s v="3-Medio"/>
    <s v="Media"/>
    <s v="Requerimiento de Cliente"/>
    <s v="TELEFONICA EMPRESAS DE CHILE SA"/>
    <s v="GESTION DATACENTER/ ACCESOS /TELEFONICA EMPRESAS DE CHILE SA"/>
    <s v="26/02/2024 18:25:54"/>
    <s v="26/02/2024 18:28:34"/>
    <x v="0"/>
    <s v="COMUNICACIONES"/>
    <s v="VPN IP - MPLS"/>
    <s v="26/02/2024 19:55:10"/>
    <s v="26/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Instalació"/>
    <s v="ACCESO AUTORIZADO"/>
    <d v="1899-12-30T01:06:54"/>
    <d v="1899-12-30T01:29:16"/>
    <d v="1899-12-30T00:22:22"/>
    <s v=""/>
    <x v="1"/>
  </r>
  <r>
    <s v="INC000002638957"/>
    <s v="HOUSING"/>
    <x v="11"/>
    <s v="APQ ACCESOS"/>
    <s v="LUIS O MORALES ARENAS"/>
    <s v="tct_luimoa"/>
    <s v="4-Menor/Localizado"/>
    <s v="4-Baja"/>
    <s v="Baja"/>
    <s v="Requerimiento de Cliente"/>
    <s v="TELEFONICA EMPRESAS DE CHILE SA"/>
    <s v="RONDA Y REVISION DE SALAS TECNICAS 18:30"/>
    <s v="26/02/2024 19:38:44"/>
    <s v="26/02/2024 19:41:02"/>
    <x v="0"/>
    <s v="CDP ANTIGUO 1"/>
    <s v="CDP ANTIGUO 2"/>
    <s v="26/02/2024 19:52:22"/>
    <s v="26/02/2024 23:50:00"/>
    <s v="RONDA Y REVISION DE SALAS TECNICAS 18:30"/>
    <s v="RONDA REALIZADA"/>
    <d v="1899-12-30T00:11:20"/>
    <d v="1899-12-30T00:13:38"/>
    <d v="1899-12-30T00:02:18"/>
    <s v=""/>
    <x v="1"/>
  </r>
  <r>
    <s v="INC000002638985"/>
    <s v="TICKET-INTELIGENTE"/>
    <x v="6"/>
    <s v="GESTION TI"/>
    <s v="PAUL A SEPULVEDA ALVAREZ"/>
    <s v="USR_TSIGHT"/>
    <s v="1-Extenso/Generalizado"/>
    <s v="4-Baja"/>
    <s v="Baja"/>
    <s v="Incidente de Cliente"/>
    <s v="RABIE HNOSLTDA"/>
    <s v="rabie001 - lonquimay TICKET AUTOMATICO"/>
    <s v="26/02/2024 20:17:20"/>
    <s v="26/02/2024 20:17:20"/>
    <x v="0"/>
    <s v="TRUESIGHT"/>
    <s v="TRUESIGHT"/>
    <s v="27/02/2024 9:48:14"/>
    <s v="27/02/2024 23:50:00"/>
    <s v="PREVENTIVO=SI_x000a_CODIGO DE SERVICIO=LONQUIMAY_x000a_DIRECCION=NULL_x000a_CIUDAD=NULL_x000a_COMUNA LOCAL=_x000a_REGION=NULL_x000a_QUIEN REPORTA=Ticket automático_x000a_CONTACTO EN TERRENO=_x000a_PROBLEMA=Node RABIE001 - LONQUIMAY CPU Load at 100 % Exceeds Threshold_x000a_REQUERIMIENTO=_x000a_EQUIPOS ENERGIZADO"/>
    <s v="alza de cpu superada en servidor. utilizacion en 12%._x000a_Se mantiene en monitoreo servidor"/>
    <d v="1899-12-30T13:28:15"/>
    <d v="1899-12-30T13:30:54"/>
    <d v="1899-12-30T00:02:39"/>
    <s v="Cumplido"/>
    <x v="0"/>
  </r>
  <r>
    <s v="INC000002639026"/>
    <s v="SAP"/>
    <x v="9"/>
    <s v="CLOUD SAP HANA"/>
    <s v="NICOLAS A SAAVEDRA EGUILUZ"/>
    <s v="tct_nsaave"/>
    <s v="4-Menor/Localizado"/>
    <s v="3-Medio"/>
    <s v="Media"/>
    <s v="Requerimiento de Cliente"/>
    <s v="TELEFONICA EMPRESAS DE CHILE SA"/>
    <s v="Checklist Diario Clientes 27.02.24"/>
    <s v="27/02/2024 7:58:34"/>
    <s v="27/02/2024 7:59:50"/>
    <x v="0"/>
    <s v="Service"/>
    <s v="Internal"/>
    <s v="27/02/2024 8:00:15"/>
    <s v="27/02/2024 23:50:00"/>
    <s v="Se realiza Checklist Diario de los clientes; _x000a_HDC_x000a_NUTRISCO"/>
    <s v="Se realiza Checklist Diario de los clientes; _x000a_HDC_x000a_NUTRISCO"/>
    <d v="1899-12-30T00:00:00"/>
    <d v="1899-12-30T00:01:41"/>
    <d v="1899-12-30T00:01:41"/>
    <s v=""/>
    <x v="1"/>
  </r>
  <r>
    <s v="INC000002639062"/>
    <s v="VPN IP - MPLS"/>
    <x v="9"/>
    <s v="GESTION HD"/>
    <s v="NICOLAS A SAAVEDRA EGUILUZ"/>
    <s v="frp_fpetro"/>
    <s v="3-Moderado/Limitado"/>
    <s v="3-Medio"/>
    <s v="Media"/>
    <s v="Requerimiento de Cliente"/>
    <s v="NUTRISCO CHILE SA"/>
    <s v="HD/_x000a_RV: Verificación Acceso cuenta TIPER a BD"/>
    <s v="27/02/2024 11:43:16"/>
    <s v="27/02/2024 11:46:41"/>
    <x v="0"/>
    <s v="CDP ANTIGUO 1"/>
    <s v="CDP ANTIGUO 2"/>
    <s v="27/02/2024 12:04:09"/>
    <s v="27/02/2024 23:50:00"/>
    <s v="PREVENTIVO: NO_x000a_CODIGO DE SERVICIO:_x000a_DIRECCION:_x000a_QUIEN REPORTA:_x000a_CONTACTO EN TERRENO:_x000a_PROBLEMA:_x000a_REQUERIMIENTO:_x000a__x000a_Por favor revisar en en HANA Studio si para QAS existe el usuario_x000a_TIPER_DB, el cual accede a Server=10.251.35.107 mediante puerto 30015_x000a__x000a_Si el usu"/>
    <s v="He creado el usuario TIPER_DB en la Base de Datos OEP según lo indicado"/>
    <d v="1899-12-30T00:00:00"/>
    <d v="1899-12-30T00:20:53"/>
    <d v="1899-12-30T00:20:53"/>
    <s v=""/>
    <x v="1"/>
  </r>
  <r>
    <s v="INC000002639101"/>
    <s v="VPN IP - MPLS"/>
    <x v="1"/>
    <s v="GESTION CALL CENTER"/>
    <s v="JAVIERA A UMAÑA YEVENES"/>
    <s v="frp_lcurit"/>
    <s v="4-Menor/Localizado"/>
    <s v="4-Baja"/>
    <s v="Baja"/>
    <s v="Incidente de Cliente"/>
    <s v="I MUNICIPALIDAD DE YERBAS BUENAS"/>
    <s v="/CALLCENTER/PROBLEMAS CON LA CASILLA DE MICROSOFT OFFICE 365"/>
    <s v="27/02/2024 15:22:42"/>
    <s v="27/02/2024 15:28:22"/>
    <x v="0"/>
    <s v="COMUNICACIONES"/>
    <s v="VPN IP - MPLS"/>
    <s v="28/02/2024 16:02:30"/>
    <s v="28/02/2024 23:50:00"/>
    <s v="PREVENTIVO:NO _x000a_CODIGO DE SERVICIO:OFFICE 365_x000a_DIRECCION:AV. CENTENARIO 101 YERBAS BUENAS_x000a_QUIEN REPORTA:IGNACIO LOYOLA   732620503 / 996215779_x000a_CONTACTO EN TERRENO:IGNACIO LOYOLA   732620503 / 996215779_x000a_PROBLEMA:PROBLEMAS CON LA CASILLA DE MICROSOFT OFFICE"/>
    <s v="FASE RESOLUCIÓN Y RECUPERACIÓN_x000a__x000a_Se efectúa contacto con cliente: Ignacio Loyola_x000a__x000a_Teléfono de contacto: 732620503 / 996215779_x000a__x000a_Acciones realizadas: Se detectan problemas en el servicio DNS del cliente, se sugiere contactar al proveedor correspondiente_x000a__x000a_So"/>
    <d v="1899-12-30T23:52:06"/>
    <d v="1899-12-31T00:39:48"/>
    <d v="1899-12-30T00:47:42"/>
    <s v="Cumplido"/>
    <x v="0"/>
  </r>
  <r>
    <s v="INC000002639140"/>
    <s v="TICKET-INTELIGENTE"/>
    <x v="6"/>
    <s v="GESTION TI"/>
    <s v="PAUL A SEPULVEDA ALVAREZ"/>
    <s v="USR_TSIGHT"/>
    <s v="1-Extenso/Generalizado"/>
    <s v="4-Baja"/>
    <s v="Baja"/>
    <s v="Incidente de Cliente"/>
    <s v="GPS CHILE SPA"/>
    <s v="gpschi01 - wnprap_cap02 TICKET AUTOMATICO"/>
    <s v="26/02/2024 20:41:24"/>
    <s v="26/02/2024 20:41:24"/>
    <x v="0"/>
    <s v="TRUESIGHT"/>
    <s v="TRUESIGHT"/>
    <s v="27/02/2024 9:48:26"/>
    <s v="27/02/2024 23:50:00"/>
    <s v="PREVENTIVO=SI_x000a_CODIGO DE SERVICIO=WNPRAP_CAP02_x000a_DIRECCION=NULL_x000a_CIUDAD=NULL_x000a_COMUNA LOCAL=Santiago_x000a_REGION=NULL_x000a_QUIEN REPORTA=Ticket automático_x000a_CONTACTO EN TERRENO=_x000a_PROBLEMA=Node GPSCHI01 - WNPRAP_CAP02 CPU Load at 89 % Exceeds Threshold_x000a_REQUERIMIENTO=_x000a_EQUIPO"/>
    <s v="alza de cpu superada en servidor. utilizacion en 60%._x000a_Se mantiene en monitoreo servidor"/>
    <d v="1899-12-30T13:03:01"/>
    <d v="1899-12-30T13:07:02"/>
    <d v="1899-12-30T00:04:01"/>
    <s v="Cumplido"/>
    <x v="0"/>
  </r>
  <r>
    <s v="INC000002639223"/>
    <s v="HOUSING"/>
    <x v="11"/>
    <s v="APQ ACCESOS"/>
    <s v="JOSE G MARQUEZ MARCANO"/>
    <s v="tct_josmam"/>
    <s v="4-Menor/Localizado"/>
    <s v="4-Baja"/>
    <s v="Baja"/>
    <s v="Requerimiento de Cliente"/>
    <s v="TELEFONICA EMPRESAS DE CHILE SA"/>
    <s v="RONDA Y REVISION DE SALAS"/>
    <s v="26/02/2024 23:02:19"/>
    <s v="26/02/2024 23:03:05"/>
    <x v="0"/>
    <s v="CDP ANTIGUO 1"/>
    <s v="CDP ANTIGUO 2"/>
    <s v="26/02/2024 23:04:37"/>
    <s v="26/02/2024 23:50:00"/>
    <s v="RONDA Y REVISION DE SALAS"/>
    <s v="RONDAS REALIZADAS"/>
    <d v="1899-12-30T00:01:18"/>
    <d v="1899-12-30T00:02:18"/>
    <d v="1899-12-30T00:01:00"/>
    <s v=""/>
    <x v="1"/>
  </r>
  <r>
    <s v="INC000002639414"/>
    <s v="VPN IP - MPLS"/>
    <x v="18"/>
    <s v="GESTION HD"/>
    <s v="CRISTOBAL I REYES DELGADO"/>
    <s v="frp_kefern"/>
    <s v="3-Moderado/Limitado"/>
    <s v="3-Medio"/>
    <s v="Media"/>
    <s v="Requerimiento de Cliente"/>
    <s v="EMPRESA NACIONAL DE CERTIFICACIONES"/>
    <s v="HD | [ECERT] Cluster DB"/>
    <s v="27/02/2024 9:18:00"/>
    <s v="27/02/2024 9:21:01"/>
    <x v="0"/>
    <s v="TI"/>
    <s v="BASES DE DATOS"/>
    <s v="28/02/2024 9:43:49"/>
    <s v="28/02/2024 23:50:00"/>
    <s v="PREVENTIVO: NO_x000a_CODIGO DE SERVICIO:_x000a_DIRECCION:_x000a_QUIEN REPORTA:Fabián Aguilar +56 9 7128 9709_x000a_CONTACTO EN TERRENO:_x000a_PROBLEMA:_x000a_REQUERIMIENTO:Equipo @Help Desk_x000a__x000a_Buen dia, favor su apoyo para generar folio de requerimiento, para_x000a_gestionar lo indicado por client"/>
    <s v="Requerimiento será continuado en el ticket INC000002641014"/>
    <d v="1899-12-30T23:06:42"/>
    <d v="1899-12-31T00:25:49"/>
    <d v="1899-12-30T01:19:07"/>
    <s v=""/>
    <x v="1"/>
  </r>
  <r>
    <s v="INC000002639652"/>
    <s v="HOUSING"/>
    <x v="14"/>
    <s v="ADMINISTRADORES RESIDENTES"/>
    <s v="SEBASTIAN A JARA VIDAL"/>
    <s v="frp_jugonz"/>
    <s v="3-Moderado/Limitado"/>
    <s v="3-Medio"/>
    <s v="Media"/>
    <s v="Requerimiento de Cliente"/>
    <s v="CELULOSA ARAUCO Y CONSTITUCION S A"/>
    <s v="GESTION DATACENTER/ ACCESOS / CELULOSA ARAUCO Y CONSTITUCION S A"/>
    <s v="27/02/2024 11:43:01"/>
    <s v="27/02/2024 11:43:41"/>
    <x v="0"/>
    <s v="COMUNICACIONES"/>
    <s v="VPN IP - MPLS"/>
    <s v="27/02/2024 11:57:59"/>
    <s v="27/02/2024 23:50:00"/>
    <s v="EMPRESA: CELULOSA ARAUCO Y CONSTITUCION S A_x000a_CÓDIGO DE SERVICIO: _x000a_DIRECCIÓN: Calle San Martin #50, Santiago Centro, Santiago_x000a_NOMBRE DE QUIEN REPORTA: Diego Mora_x000a_TELÉFONO DE QUIEN REPORTA: 56971080075_x000a_NOMBRE DE CONTACTO EN TERRENO: Diego Mora 56971080075_x000a_R"/>
    <m/>
    <d v="1899-12-30T00:02:04"/>
    <d v="1899-12-30T00:14:58"/>
    <d v="1899-12-30T00:12:54"/>
    <s v=""/>
    <x v="1"/>
  </r>
  <r>
    <s v="INC000002639683"/>
    <s v="HOUSING"/>
    <x v="11"/>
    <s v="APQ ACCESOS"/>
    <s v="LUIS O MORALES ARENAS"/>
    <s v="tct_luimoa"/>
    <s v="4-Menor/Localizado"/>
    <s v="4-Baja"/>
    <s v="Baja"/>
    <s v="Requerimiento de Red"/>
    <s v="TELEFONICA EMPRESAS DE CHILE SA"/>
    <s v="REVISION Y TOMA DE ALARMA DE CLIENTES 10:30"/>
    <s v="27/02/2024 12:29:05"/>
    <s v="27/02/2024 12:31:27"/>
    <x v="0"/>
    <s v="CDP ANTIGUO 1"/>
    <s v="CDP ANTIGUO 2"/>
    <s v="27/02/2024 12:32:46"/>
    <s v="27/02/2024 23:50:00"/>
    <s v="REVISION Y TOMA DE ALARMA DE CLIENTES 10:30"/>
    <s v="TOMA DE ALARMA REALIZADA"/>
    <d v="1899-12-30T00:00:00"/>
    <d v="1899-12-30T00:00:00"/>
    <d v="1899-12-30T00:00:00"/>
    <s v=""/>
    <x v="0"/>
  </r>
  <r>
    <s v="INC000002639688"/>
    <s v="HOUSING"/>
    <x v="11"/>
    <s v="APQ ACCESOS"/>
    <s v="LUIS O MORALES ARENAS"/>
    <s v="tct_luimoa"/>
    <s v="4-Menor/Localizado"/>
    <s v="4-Baja"/>
    <s v="Baja"/>
    <s v="Requerimiento de Cliente"/>
    <s v="TELEFONICA EMPRESAS DE CHILE SA"/>
    <s v="RONDA Y REVISION DE SALAS TECNICAS 12:30"/>
    <s v="27/02/2024 12:33:41"/>
    <s v="27/02/2024 12:35:14"/>
    <x v="0"/>
    <s v="CDP ANTIGUO 1"/>
    <s v="CDP ANTIGUO 2"/>
    <s v="27/02/2024 16:59:04"/>
    <s v="27/02/2024 23:50:00"/>
    <s v="RONDA Y REVISION DE SALAS TECNICAS 12:30"/>
    <s v="RONDA REALIZADA"/>
    <d v="1899-12-30T04:23:50"/>
    <d v="1899-12-30T04:25:23"/>
    <d v="1899-12-30T00:01:33"/>
    <s v=""/>
    <x v="1"/>
  </r>
  <r>
    <s v="INC000002639689"/>
    <s v="HOUSING"/>
    <x v="14"/>
    <s v="BELIEVE"/>
    <s v="SEBASTIAN A JARA VIDAL"/>
    <s v="frp_jolsso"/>
    <s v="3-Moderado/Limitado"/>
    <s v="3-Medio"/>
    <s v="Media"/>
    <s v="Requerimiento de Cliente"/>
    <s v="TELEFONICA EMPRESAS DE CHILE SA"/>
    <s v="GESTION DATACENTER/ ACCESOS /Nabiax"/>
    <s v="27/02/2024 12:35:41"/>
    <s v="27/02/2024 12:37:48"/>
    <x v="0"/>
    <s v="COMUNICACIONES"/>
    <s v="VPN IP - MPLS"/>
    <s v="27/02/2024 12:54:10"/>
    <s v="27/02/2024 23:50:00"/>
    <s v="EMPRESA:TELEFONICA EMPRESAS DE CHILE SA_x000a_CÓDIGO DE SERVICIO: _x000a_DIRECCIÓN: Calle San Martin #50, Santiago Centro, Santiago_x000a_NOMBRE DE QUIEN REPORTA: Felipe Torres_x000a_TELÉFONO DE QUIEN REPORTA: +56 9 7381 7726_x000a_NOMBRE DE CONTACTO EN TERRENO: _x000a_REQUERIMIENTO: Revis"/>
    <m/>
    <d v="1899-12-30T00:15:39"/>
    <d v="1899-12-30T00:18:29"/>
    <d v="1899-12-30T00:02:50"/>
    <s v=""/>
    <x v="1"/>
  </r>
  <r>
    <s v="INC000002639731"/>
    <s v="HOUSING"/>
    <x v="14"/>
    <s v="BELIEVE"/>
    <s v="SEBASTIAN A JARA VIDAL"/>
    <s v="frp_xgambo"/>
    <s v="3-Moderado/Limitado"/>
    <s v="3-Medio"/>
    <s v="Media"/>
    <s v="Requerimiento de Cliente"/>
    <s v="TRANSUNION SOLUCIONES DE INFORMACION CHILE S.A."/>
    <s v="GESTION DATACENTER/ ACCESOS / TRANSUNION"/>
    <s v="27/02/2024 11:05:14"/>
    <s v="27/02/2024 11:07:41"/>
    <x v="0"/>
    <s v="COMUNICACIONES"/>
    <s v="VPN IP - MPLS"/>
    <s v="27/02/2024 11:13:23"/>
    <s v="27/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0:00"/>
    <d v="1899-12-30T00:08:09"/>
    <d v="1899-12-30T00:08:09"/>
    <s v=""/>
    <x v="1"/>
  </r>
  <r>
    <s v="INC000002639732"/>
    <s v="VPN IP - MPLS"/>
    <x v="6"/>
    <s v="ADMINISTRADORES RESIDENTES"/>
    <s v="GIOVANNI D ROCCO VALENZUELA"/>
    <s v="frp_rreyes"/>
    <s v="3-Moderado/Limitado"/>
    <s v="3-Medio"/>
    <s v="Media"/>
    <s v="Incidente de Cliente"/>
    <s v="INSTITUTO PROFESIONAL DE CHILE SA"/>
    <s v="GAMA /  Problemas de Acceso Servidor LOTA01 - IPCHILE"/>
    <s v="27/02/2024 11:04:18"/>
    <s v="27/02/2024 11:06:35"/>
    <x v="0"/>
    <s v="CDP ANTIGUO 1"/>
    <s v="CDP ANTIGUO 2"/>
    <s v="28/02/2024 9:58:56"/>
    <s v="28/02/2024 23:50:00"/>
    <s v="PREVENTIVO: NO_x000a_CODIGO DE SERVICIO: Lota01 de IPCHILE_x000a_DIRECCION:_x000a_QUIEN REPORTA: Juan Carlos Dupuy  +56 979778332_x000a_CONTACTO EN TERRENO:_x000a_PROBLEMA:_x000a__x000a_Buenos días, informo que presentamos problemas con el servidor Lota01 de IPCHILE, para restablecer la conexión"/>
    <s v="falto el banner FASE RESOLUCIÓN Y RECUPERACIÓN_x000a__x000a_Se efectúa contacto con cliente: NO, EQUIPO NO ADMINISTRADO_x000a__x000a_Teléfono de contacto: SIN CONTACTO CON CLIENTE_x000a__x000a_Acciones realizadas: SE VERIFICA SI PVLAN SE ENCUENTRA DUPLCIADA POR LO CUAL TENGA ALGUN INCONVEN"/>
    <d v="1899-12-30T19:16:06"/>
    <d v="1899-12-30T22:54:38"/>
    <d v="1899-12-30T03:38:32"/>
    <s v="Cumplido"/>
    <x v="0"/>
  </r>
  <r>
    <s v="INC000002639744"/>
    <s v="HOSTING VIRTUAL"/>
    <x v="6"/>
    <s v="SM OPERACIONES"/>
    <s v="RICARDO R GALLEGOS OYANEDER"/>
    <s v="tct_rgalle"/>
    <s v="4-Menor/Localizado"/>
    <s v="4-Baja"/>
    <s v="Baja"/>
    <s v="Requerimiento de Cliente"/>
    <s v="TELEFONICA GLOBAL TECHNOLOGY S.A.AGENCIA EN CHILE"/>
    <s v="Reunion de coordinacion interna MS"/>
    <s v="27/02/2024 11:31:20"/>
    <s v="27/02/2024 11:31:30"/>
    <x v="0"/>
    <s v="TI"/>
    <s v="SISTEMAS OPERATIVOS"/>
    <s v="27/02/2024 11:32:35"/>
    <s v="27/02/2024 23:50:00"/>
    <s v="Reunion de coordinacion interna MS"/>
    <s v="Reunion de coordinacion interna MS"/>
    <d v="1899-12-30T00:00:00"/>
    <d v="1899-12-30T00:01:15"/>
    <d v="1899-12-30T00:01:15"/>
    <s v=""/>
    <x v="1"/>
  </r>
  <r>
    <s v="INC000002639746"/>
    <s v="HOSTING VIRTUAL"/>
    <x v="6"/>
    <s v="SM OPERACIONES"/>
    <s v="RICARDO R GALLEGOS OYANEDER"/>
    <s v="tct_rgalle"/>
    <s v="4-Menor/Localizado"/>
    <s v="4-Baja"/>
    <s v="Baja"/>
    <s v="Requerimiento de Cliente"/>
    <s v="TELEFONICA GLOBAL TECHNOLOGY S.A.AGENCIA EN CHILE"/>
    <s v="Correo y ticket a Monitoreo para dejar en Mantención servidor apposv de Prodalam."/>
    <s v="27/02/2024 11:33:01"/>
    <s v="27/02/2024 11:33:21"/>
    <x v="0"/>
    <s v="TI"/>
    <s v="SISTEMAS OPERATIVOS"/>
    <s v="27/02/2024 17:48:07"/>
    <s v="27/02/2024 23:50:00"/>
    <s v="Correo y ticket a Monitoreo para dejar en Mantención servidor apposv de Prodalam."/>
    <s v="Correo y ticket a Monitoreo para dejar en Mantención servidor apposv de Prodalam."/>
    <d v="1899-12-30T00:00:00"/>
    <d v="1899-12-30T06:15:06"/>
    <d v="1899-12-30T06:15:06"/>
    <s v=""/>
    <x v="1"/>
  </r>
  <r>
    <s v="INC000002639747"/>
    <s v="HOSTING VIRTUAL"/>
    <x v="6"/>
    <s v="SM OPERACIONES"/>
    <s v="RICARDO R GALLEGOS OYANEDER"/>
    <s v="tct_rgalle"/>
    <s v="4-Menor/Localizado"/>
    <s v="4-Baja"/>
    <s v="Baja"/>
    <s v="Requerimiento de Cliente"/>
    <s v="TELEFONICA GLOBAL TECHNOLOGY S.A.AGENCIA EN CHILE"/>
    <s v="Apoyo técnico a Controler por error en proceso generación de informes mensuales."/>
    <s v="27/02/2024 11:33:26"/>
    <s v="27/02/2024 11:33:36"/>
    <x v="0"/>
    <s v="TI"/>
    <s v="SISTEMAS OPERATIVOS"/>
    <s v="27/02/2024 17:49:50"/>
    <s v="27/02/2024 23:50:00"/>
    <s v="Apoyo técnico en configuración aplicativo Excel a Controler por error en proceso generación de informes mensuales."/>
    <s v="Apoyo técnico en configuración aplicativo Excel a Controler por error en proceso generación de informes mensuales."/>
    <d v="1899-12-30T00:00:00"/>
    <d v="1899-12-30T06:16:24"/>
    <d v="1899-12-30T06:16:24"/>
    <s v=""/>
    <x v="1"/>
  </r>
  <r>
    <s v="INC000002639775"/>
    <s v="VPN IP - MPLS"/>
    <x v="6"/>
    <s v="GESTION HD"/>
    <s v="ALEJANDRO ACEVEDO VALENZUELA"/>
    <s v="frp_pcamay"/>
    <s v="3-Moderado/Limitado"/>
    <s v="3-Medio"/>
    <s v="Media"/>
    <s v="Requerimiento de Cliente"/>
    <s v="TELEFONICA GLOBAL TECHNOLOGY S.A.AGENCIA EN CHILE"/>
    <s v="HD/TTECH: Resetear password VPN TTECH usuario"/>
    <s v="27/02/2024 12:19:03"/>
    <s v="27/02/2024 12:20:05"/>
    <x v="0"/>
    <s v="CDP ANTIGUO 1"/>
    <s v="CDP ANTIGUO 2"/>
    <s v="27/02/2024 12:50:52"/>
    <s v="27/02/2024 23:50:00"/>
    <s v="PREVENTIVO: NO_x000a_CODIGO DE SERVICIO:_x000a_DIRECCION:_x000a_QUIEN REPORTA:+56 9 5817 0038 Oscar Guzmán Medic_x000a_CONTACTO EN TERRENO:_x000a_PROBLEMA:_x000a_REQUERIMIENTO:Por favor, solicito crear ticket para restear password del usuario_x000a_oscar.guzman en VPN TTECH y asignar a equipo es"/>
    <s v="cuenta vpn password reiniciada."/>
    <d v="1899-12-30T00:00:00"/>
    <d v="1899-12-30T00:31:49"/>
    <d v="1899-12-30T00:31:49"/>
    <s v=""/>
    <x v="1"/>
  </r>
  <r>
    <s v="INC000002639778"/>
    <s v="VPN IP - MPLS"/>
    <x v="5"/>
    <s v="GESTION HD"/>
    <s v="LUIS RODRIGO ACEVEDO COLLIPAL"/>
    <s v="frp_jancha"/>
    <s v="3-Moderado/Limitado"/>
    <s v="3-Medio"/>
    <s v="Media"/>
    <s v="Incidente de Cliente"/>
    <s v="HORTIFRUT CHILE S A"/>
    <s v="HD/Incidente comunicación VPN Site to Site Data Center y AWS"/>
    <s v="27/02/2024 12:30:13"/>
    <s v="27/02/2024 12:32:39"/>
    <x v="0"/>
    <s v="CDP ANTIGUO 1"/>
    <s v="CDP ANTIGUO 2"/>
    <s v="27/02/2024 18:45:47"/>
    <s v="27/02/2024 23:50:00"/>
    <s v="PREVENTIVO: NO_x000a_CODIGO DE SERVICIO:_x000a_DIRECCION:_x000a_QUIEN REPORTA:  rodrigo von hausen +56 957139471_x000a_CONTACTO EN TERRENO: rodrigo von hausen +56 957139471_x000a_PROBLEMA:_x000a_Equipo, buenas tardes:_x000a__x000a_Informo que estamos presentando problemas de comunicación entre AWS y D"/>
    <s v="****Fase de resolución *****_x000a__x000a_Se efectúa contacto con cliente:Rodrigo Von Hausen _x000a_Teléfono de contacto: +56 957139471_x000a_Acciones realizadas: trabajo remoto junto a cliente Rodrigo Von Hausen y soporte de AWS, logrando finalmente levantar conexión por tunel"/>
    <d v="1899-12-30T05:50:01"/>
    <d v="1899-12-30T06:15:34"/>
    <d v="1899-12-30T00:25:33"/>
    <s v="Cumplido"/>
    <x v="0"/>
  </r>
  <r>
    <s v="INC000002639787"/>
    <s v="VPN IP - MPLS"/>
    <x v="22"/>
    <s v="GESTION HD"/>
    <s v="CAROLINA MONCADA PIZARRO"/>
    <s v="frp_jancha"/>
    <s v="3-Moderado/Limitado"/>
    <s v="3-Medio"/>
    <s v="Media"/>
    <s v="Requerimiento de Cliente"/>
    <s v="BRITISH AMERICAN TOBACCO CHILE OPERACIONES S.A."/>
    <s v="HD/Informe de servicio BAT"/>
    <s v="27/02/2024 12:40:29"/>
    <s v="27/02/2024 12:47:21"/>
    <x v="0"/>
    <s v="CDP ANTIGUO 1"/>
    <s v="CDP ANTIGUO 2"/>
    <s v="28/02/2024 10:34:44"/>
    <s v="28/02/2024 23:50:00"/>
    <s v="PREVENTIVO: NO_x000a_CODIGO DE SERVICIO:_x000a_DIRECCION:_x000a_QUIEN REPORTA:Eleazar Garrido - 950089390_x000a_CONTACTO EN TERRENO: Eleazar Garrido - 950089390_x000a_PROBLEMA:_x000a_REQUERIMIENTO:_x000a_Favor enviar un informe con todas las caídas y consumo de BW de los_x000a_siguientes servicios que"/>
    <s v="Solicitud debe ser canalizada mediante SM"/>
    <d v="1899-12-30T11:59:58"/>
    <d v="1899-12-30T21:54:15"/>
    <d v="1899-12-30T10:54:17"/>
    <s v=""/>
    <x v="1"/>
  </r>
  <r>
    <s v="INC000002639826"/>
    <s v="VPN IP - MPLS"/>
    <x v="6"/>
    <s v="ADMINISTRADORES RESIDENTES"/>
    <s v="GIOVANNI D ROCCO VALENZUELA"/>
    <s v="frp_joflor"/>
    <s v="4-Menor/Localizado"/>
    <s v="4-Baja"/>
    <s v="Baja"/>
    <s v="Requerimiento de Cliente"/>
    <s v="INSTITUTO PROFESIONAL DE CHILE SA"/>
    <s v="GAMA | Aumento Disco - Servidor ATACAMA-Fkmp IPCHILE"/>
    <s v="27/02/2024 11:18:32"/>
    <s v="27/02/2024 11:20:58"/>
    <x v="0"/>
    <s v="CDP ANTIGUO 1"/>
    <s v="CDP ANTIGUO 2"/>
    <s v="27/02/2024 13:41:48"/>
    <s v="27/02/2024 23:50:00"/>
    <s v="PREVENTIVO: NO_x000a_CODIGO DE SERVICIO: Servidor ATACAMA_x000a_DIRECCION: - _x000a_QUIEN REPORTA: Jorge Sepúlveda Aguirre | +56-958804000_x000a_CONTACTO EN TERRENO: Jorge Sepúlveda Aguirre | +56-958804000_x000a_PROBLEMA:_x000a_REQUERIMIENTO:Junto con saludar, solicito aumento de Disco par"/>
    <m/>
    <d v="1899-12-30T00:00:00"/>
    <d v="1899-12-30T02:23:16"/>
    <d v="1899-12-30T02:23:16"/>
    <s v=""/>
    <x v="1"/>
  </r>
  <r>
    <s v="INC000002640036"/>
    <s v="HOUSING"/>
    <x v="14"/>
    <s v="ADMINISTRADORES RESIDENTES"/>
    <s v="SEBASTIAN A JARA VIDAL"/>
    <s v="frp_jugonz"/>
    <s v="3-Moderado/Limitado"/>
    <s v="3-Medio"/>
    <s v="Media"/>
    <s v="Incidente de Cliente"/>
    <s v="ACCIONA ENERGIA CHILE S.P.A."/>
    <s v="GESTION DATACENTER/ ACCESOS / ACCIONA ENERGIA CHILE S.P.A."/>
    <s v="27/02/2024 13:10:20"/>
    <s v="27/02/2024 13:13:38"/>
    <x v="0"/>
    <s v="COMUNICACIONES"/>
    <s v="VPN IP - MPLS"/>
    <s v="27/02/2024 13:20:58"/>
    <s v="27/02/2024 23:50:00"/>
    <s v="EMPRESA: ACCIONA ENERGIA CHILE S.P.A._x000a_CÓDIGO DE SERVICIO: _x000a_DIRECCIÓN: Calle San Martin #50, Santiago Centro, Santiago_x000a_NOMBRE DE QUIEN REPORTA: Nicolás Martínez_x000a_TELÉFONO DE QUIEN REPORTA: 569-89006253_x000a_NOMBRE DE CONTACTO EN TERRENO: Nicolas Martinez Fredes"/>
    <m/>
    <d v="1899-12-30T00:02:34"/>
    <d v="1899-12-30T00:10:38"/>
    <d v="1899-12-30T00:08:04"/>
    <s v="Cumplido"/>
    <x v="0"/>
  </r>
  <r>
    <s v="INC000002640040"/>
    <s v="HOUSING"/>
    <x v="14"/>
    <s v="BELIEVE"/>
    <s v="SEBASTIAN A JARA VIDAL"/>
    <s v="frp_dvilca"/>
    <s v="3-Moderado/Limitado"/>
    <s v="3-Medio"/>
    <s v="Media"/>
    <s v="Requerimiento de Cliente"/>
    <s v="BRUNO FRITSCH S.A."/>
    <s v="GESTION DATACENTER/ ACCESOS / BRUNO FRITSCH S.A."/>
    <s v="27/02/2024 13:12:55"/>
    <s v="27/02/2024 13:21:08"/>
    <x v="0"/>
    <s v="COMUNICACIONES"/>
    <s v="VPN IP - MPLS"/>
    <s v="27/02/2024 13:47:00"/>
    <s v="27/02/2024 23:50:00"/>
    <s v="EMPRESA: BRUNO FRITSCH S.A._x000a_CÓDIGO DE SERVICIO: _x000a_DIRECCIÓN:Calle San Martin #50, Santiago Centro, Santiago_x000a_NOMBRE DE QUIEN REPORTA:JORGE SIERRA_x000a_TELÉFONO DE QUIEN REPORTA:  982290888_x000a_NOMBRE DE CONTACTO EN TERRENO: _x000a_REQUERIMIENTO :  LEVANTAMIENTO EQUIPOS_x000a_E"/>
    <m/>
    <d v="1899-12-30T00:21:19"/>
    <d v="1899-12-30T00:34:05"/>
    <d v="1899-12-30T00:12:46"/>
    <s v=""/>
    <x v="1"/>
  </r>
  <r>
    <s v="INC000002640087"/>
    <s v="HOUSING"/>
    <x v="8"/>
    <s v="ADMINISTRADORES RESIDENTES"/>
    <s v="FERNEY D GARZON PEÑA"/>
    <s v="frp_jugonz"/>
    <s v="3-Moderado/Limitado"/>
    <s v="3-Medio"/>
    <s v="Media"/>
    <s v="Requerimiento de Cliente"/>
    <s v="CLARO CHILE SA"/>
    <s v="GESTION DATACENTER/ ACCESOS / CLARO - REDBANC"/>
    <s v="27/02/2024 15:29:47"/>
    <s v="27/02/2024 15:31:53"/>
    <x v="0"/>
    <s v="COMUNICACIONES"/>
    <s v="VPN IP - MPLS"/>
    <s v="27/02/2024 15:57:43"/>
    <s v="27/02/2024 23:50:00"/>
    <s v="EMPRESA: CLARO - REDBANC_x000a_CÓDIGO DE SERVICIO: _x000a_DIRECCIÓN: Av. Presidente Prieto #226, Paine, Santiago_x000a_NOMBRE DE QUIEN REPORTA: Roxana Mateluna Martínez_x000a_TELÉFONO DE QUIEN REPORTA: +56 961887911_x000a_NOMBRE DE CONTACTO EN TERRENO: Roxana Mateluna 961887911_x000a_REQUE"/>
    <m/>
    <d v="1899-12-30T00:13:41"/>
    <d v="1899-12-30T00:27:56"/>
    <d v="1899-12-30T00:14:15"/>
    <s v=""/>
    <x v="1"/>
  </r>
  <r>
    <s v="INC000002640241"/>
    <s v="SAP"/>
    <x v="9"/>
    <s v="CLOUD SAP HANA"/>
    <s v="OSCAR A GUZMAN MEDIC"/>
    <s v="tct_oguzma"/>
    <s v="3-Moderado/Limitado"/>
    <s v="4-Baja"/>
    <s v="Baja"/>
    <s v="Requerimiento de Cliente"/>
    <s v="TELEFONICA GLOBAL TECHNOLOGY S.A.AGENCIA EN CHILE"/>
    <s v="Checklist Diarios 06.02.2024"/>
    <s v="27/02/2024 15:02:37"/>
    <s v="27/02/2024 15:12:58"/>
    <x v="0"/>
    <s v="TI"/>
    <s v="SERVICIOS DE HOSTING"/>
    <s v="27/02/2024 17:00:33"/>
    <s v="27/02/2024 23:50:00"/>
    <s v="ACMA-COAGRA"/>
    <s v="Checklist enviados"/>
    <d v="1899-12-30T00:00:00"/>
    <d v="1899-12-30T01:57:56"/>
    <d v="1899-12-30T01:57:56"/>
    <s v=""/>
    <x v="1"/>
  </r>
  <r>
    <s v="INC000002640245"/>
    <s v="SAP"/>
    <x v="9"/>
    <s v="CLOUD SAP HANA"/>
    <s v="OSCAR A GUZMAN MEDIC"/>
    <s v="tct_oguzma"/>
    <s v="3-Moderado/Limitado"/>
    <s v="4-Baja"/>
    <s v="Baja"/>
    <s v="Requerimiento de Cliente"/>
    <s v="TELEFONICA GLOBAL TECHNOLOGY S.A.AGENCIA EN CHILE"/>
    <s v="Checklist Diarios 07.02.2024"/>
    <s v="27/02/2024 15:17:17"/>
    <s v="27/02/2024 15:17:29"/>
    <x v="0"/>
    <s v="TI"/>
    <s v="SERVICIOS DE HOSTING"/>
    <s v="27/02/2024 17:03:43"/>
    <s v="27/02/2024 23:50:00"/>
    <s v="ACMA-COAGRA"/>
    <s v="Checklist enviados"/>
    <d v="1899-12-30T00:00:00"/>
    <d v="1899-12-30T01:46:26"/>
    <d v="1899-12-30T01:46:26"/>
    <s v=""/>
    <x v="1"/>
  </r>
  <r>
    <s v="INC000002640249"/>
    <s v="SAP"/>
    <x v="9"/>
    <s v="CLOUD SAP HANA"/>
    <s v="OSCAR A GUZMAN MEDIC"/>
    <s v="tct_oguzma"/>
    <s v="3-Moderado/Limitado"/>
    <s v="4-Baja"/>
    <s v="Baja"/>
    <s v="Requerimiento de Cliente"/>
    <s v="TELEFONICA GLOBAL TECHNOLOGY S.A.AGENCIA EN CHILE"/>
    <s v="Checklist Diarios 08.02.2024"/>
    <s v="27/02/2024 15:20:42"/>
    <s v="27/02/2024 15:21:57"/>
    <x v="0"/>
    <s v="TI"/>
    <s v="SERVICIOS DE HOSTING"/>
    <s v="27/02/2024 17:07:33"/>
    <s v="27/02/2024 23:50:00"/>
    <s v="ACMA-COAGRA"/>
    <s v="Checklist enviados"/>
    <d v="1899-12-30T00:00:00"/>
    <d v="1899-12-30T01:46:51"/>
    <d v="1899-12-30T01:46:51"/>
    <s v=""/>
    <x v="1"/>
  </r>
  <r>
    <s v="INC000002640255"/>
    <s v="SAP"/>
    <x v="9"/>
    <s v="CLOUD SAP HANA"/>
    <s v="OSCAR A GUZMAN MEDIC"/>
    <s v="tct_oguzma"/>
    <s v="3-Moderado/Limitado"/>
    <s v="4-Baja"/>
    <s v="Baja"/>
    <s v="Requerimiento de Cliente"/>
    <s v="TELEFONICA GLOBAL TECHNOLOGY S.A.AGENCIA EN CHILE"/>
    <s v="Checklist Diarios 09.02.2024"/>
    <s v="27/02/2024 15:24:46"/>
    <s v="27/02/2024 15:25:49"/>
    <x v="0"/>
    <s v="TI"/>
    <s v="SERVICIOS DE HOSTING"/>
    <s v="27/02/2024 17:13:06"/>
    <s v="27/02/2024 23:50:00"/>
    <s v="ACMA-COAGRA"/>
    <s v="Checklist enviados"/>
    <d v="1899-12-30T00:00:00"/>
    <d v="1899-12-30T01:48:20"/>
    <d v="1899-12-30T01:48:20"/>
    <s v=""/>
    <x v="1"/>
  </r>
  <r>
    <s v="INC000002640263"/>
    <s v="HOSTING VIRTUAL"/>
    <x v="18"/>
    <s v="DUOC TICKET PENDIENTES"/>
    <s v="ALVARO ORTIZ"/>
    <s v="frp_lmosqu"/>
    <s v="4-Menor/Localizado"/>
    <s v="4-Baja"/>
    <s v="Baja"/>
    <s v="Requerimiento de Cliente"/>
    <s v="FUNDACION INSTITUTO PROFESIONAL DUOC UC"/>
    <s v="DUOC | REQ | Revisión Job pegado Datastage"/>
    <s v="27/02/2024 15:35:45"/>
    <s v="27/02/2024 15:39:35"/>
    <x v="0"/>
    <s v="CDP ANTIGUO 1"/>
    <s v="CDP ANTIGUO 2"/>
    <s v="27/02/2024 17:22:39"/>
    <s v="27/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_x000a_De: Eduardo M"/>
    <s v="Fase de resolución (trabajo remoto o terreno) y recuperación (sin intervencion): trabajo remoto_x000a_Se efectúa contacto con cliente: Eduardo Meza_x000a_Teléfono de contacto: +56 9 7609 5373_x000a_Acciones realizadas: se realiza tuning y se aplica manualmente indices con"/>
    <d v="1899-12-30T00:00:10"/>
    <d v="1899-12-30T01:46:54"/>
    <d v="1899-12-30T01:46:44"/>
    <s v=""/>
    <x v="1"/>
  </r>
  <r>
    <s v="INC000002640408"/>
    <s v="HOUSING"/>
    <x v="13"/>
    <s v="BELIEVE"/>
    <s v="RICARDO F ORELLANA MARDONES"/>
    <s v="frp_jolsso"/>
    <s v="3-Moderado/Limitado"/>
    <s v="3-Medio"/>
    <s v="Media"/>
    <s v="Requerimiento de Cliente"/>
    <s v="FARMACIAS AHUMADA S.A."/>
    <s v="GESTION DATACENTER/ ACCESOS /FARMACIAS AHUMADA S.A."/>
    <s v="27/02/2024 15:18:00"/>
    <s v="27/02/2024 15:20:07"/>
    <x v="0"/>
    <s v="CDP ANTIGUO 1"/>
    <s v="CDP ANTIGUO 2"/>
    <s v="27/02/2024 16:05:08"/>
    <s v="27/02/2024 23:50:00"/>
    <s v="EMPRESA:FARMACIAS AHUMADA S.A._x000a_CÓDIGO DE SERVICIO: _x000a_DIRECCIÓN: Av. Apoquindo #7071, Las Condes, Santiago_x000a_NOMBRE DE QUIEN REPORTA: Farmacias Ahumada_x000a_TELÉFONO DE QUIEN REPORTA:569 8560 8952_x000a_NOMBRE DE CONTACTO EN TERRENO: _x000a_REQUERIMIENTO: Revision de enlace"/>
    <s v="ACCESOS AUTORIZADOS"/>
    <d v="1899-12-30T00:09:46"/>
    <d v="1899-12-30T00:47:08"/>
    <d v="1899-12-30T00:37:22"/>
    <s v=""/>
    <x v="1"/>
  </r>
  <r>
    <s v="INC000002640409"/>
    <s v="VPN IP - MPLS"/>
    <x v="6"/>
    <s v="BELIEVE"/>
    <s v="ALEJANDRO ACEVEDO VALENZUELA"/>
    <s v="frp_xgambo"/>
    <s v="4-Menor/Localizado"/>
    <s v="4-Baja"/>
    <s v="Baja"/>
    <s v="Requerimiento de Cliente"/>
    <s v="TELEFONICA CYBERSECURITY TECH CHILE SPA"/>
    <s v="REQ / SOC / Restablecer credenciales VPN"/>
    <s v="27/02/2024 15:17:49"/>
    <s v="27/02/2024 15:19:46"/>
    <x v="0"/>
    <s v="CDP ANTIGUO 1"/>
    <s v="CDP ANTIGUO 2"/>
    <s v="27/02/2024 15:33:21"/>
    <s v="27/02/2024 23:50:00"/>
    <s v="PREVENTIVO: NO_x000a_CODIGO DE SERVICIO:_x000a_DIRECCION:      _x000a_CIUDAD:             _x000a_COMUNA:_x000a_NOMBRE QUIEN REPORTA:MARCO ANTONIO CABELLO CESPEDES_x000a_TELEFONO QUIEN REPORTA:+56 9 6136 9927_x000a_NOMBRE CONTACTO EN TERRENO:        _x000a_TELEFONO 1 CONTACTO EN TERRENO:_x000a_TELEFONO 2 CON"/>
    <s v="Buenas tardes. Password reiniciada. validada por usuario."/>
    <d v="1899-12-30T00:00:00"/>
    <d v="1899-12-30T00:15:32"/>
    <d v="1899-12-30T00:15:32"/>
    <s v=""/>
    <x v="1"/>
  </r>
  <r>
    <s v="INC000002640456"/>
    <s v="TICKET-INTELIGENTE"/>
    <x v="4"/>
    <s v="GESTION TI"/>
    <s v="SERGIO ORELLANA"/>
    <s v="USR_TSIGHT"/>
    <s v="1-Extenso/Generalizado"/>
    <s v="4-Baja"/>
    <s v="Baja"/>
    <s v="Incidente de Cliente"/>
    <s v="GPS CHILE SPA"/>
    <s v="gpschi01 - wnprap_cap02 TICKET AUTOMATICO"/>
    <s v="27/02/2024 15:46:06"/>
    <s v="27/02/2024 15:46:06"/>
    <x v="0"/>
    <s v="TI"/>
    <s v="ALMACENAMIENTO y RESPALDO"/>
    <s v="27/02/2024 17:12:05"/>
    <s v="27/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Buenas tardes estimados._x000a__x000a_Junto con saludar, al momento de realizar revisión del servidor wnprap_cap02, se detecta un 99% de consumo de CPU, _x000a_el proceso que consume mayor recurso corresponde a servicio capturador.exe_x000a_Se adjunta evidencia."/>
    <d v="1899-12-30T00:31:16"/>
    <d v="1899-12-30T01:25:59"/>
    <d v="1899-12-30T00:54:43"/>
    <s v="Cumplido"/>
    <x v="0"/>
  </r>
  <r>
    <s v="INC000002640510"/>
    <s v="SEGURIDAD"/>
    <x v="6"/>
    <s v="SSO"/>
    <s v="GIOVANNI D ROCCO VALENZUELA"/>
    <s v="tct_didala"/>
    <s v="2-Significativo/Amplio"/>
    <s v="2-Alta"/>
    <s v="Alta"/>
    <s v="Requerimiento de Cliente"/>
    <s v="TELEFONICA CYBERSECURITY TECH CHILE SPA"/>
    <s v="Revisión/Modificación cuenta validaciones@soc-chile.telefonica.com&gt;"/>
    <s v="27/02/2024 16:44:31"/>
    <s v="27/02/2024 16:45:24"/>
    <x v="0"/>
    <s v="SOC Empresas"/>
    <s v="Marca"/>
    <s v="27/02/2024 20:23:14"/>
    <s v="27/02/2024 23:50:00"/>
    <s v="Nos solicita apoyo con: Revisión/Modificación cuenta validaciones@soc-chile.telefonica.com_x000a__x000a_Favor su ayuda en revisar que dentro del grupo validaciones@soc-chile.telefonica.com no este como cuenta destinataria la cuenta jose.alonsob@telefonica.com._x000a__x000a_Si e"/>
    <s v="se indica que la casilla indicada correspondiente a Jose alonso, no se encuentra en la lista de distribicion"/>
    <d v="1899-12-30T00:00:00"/>
    <d v="1899-12-30T03:38:43"/>
    <d v="1899-12-30T03:38:43"/>
    <s v=""/>
    <x v="1"/>
  </r>
  <r>
    <s v="INC000002640520"/>
    <s v="SAP"/>
    <x v="9"/>
    <s v="CLOUD SAP HANA"/>
    <s v="OSCAR A GUZMAN MEDIC"/>
    <s v="tct_oguzma"/>
    <s v="3-Moderado/Limitado"/>
    <s v="4-Baja"/>
    <s v="Baja"/>
    <s v="Requerimiento de Cliente"/>
    <s v="TELEFONICA GLOBAL TECHNOLOGY S.A.AGENCIA EN CHILE"/>
    <s v="Checklist Diarios 12.02.2024"/>
    <s v="27/02/2024 17:18:28"/>
    <s v="27/02/2024 17:21:28"/>
    <x v="0"/>
    <s v="TI"/>
    <s v="SERVICIOS DE HOSTING"/>
    <s v="27/02/2024 17:27:42"/>
    <s v="27/02/2024 23:50:00"/>
    <s v="ACMA-COAGRA"/>
    <s v="Checklist enviados"/>
    <d v="1899-12-30T00:00:00"/>
    <d v="1899-12-30T00:09:14"/>
    <d v="1899-12-30T00:09:14"/>
    <s v=""/>
    <x v="1"/>
  </r>
  <r>
    <s v="INC000002640522"/>
    <s v="SAP"/>
    <x v="9"/>
    <s v="CLOUD SAP HANA"/>
    <s v="OSCAR A GUZMAN MEDIC"/>
    <s v="tct_oguzma"/>
    <s v="3-Moderado/Limitado"/>
    <s v="4-Baja"/>
    <s v="Baja"/>
    <s v="Requerimiento de Cliente"/>
    <s v="TELEFONICA GLOBAL TECHNOLOGY S.A.AGENCIA EN CHILE"/>
    <s v="Checklist Diarios 13.02.2024"/>
    <s v="27/02/2024 17:22:19"/>
    <s v="27/02/2024 17:26:33"/>
    <x v="0"/>
    <s v="TI"/>
    <s v="SERVICIOS DE HOSTING"/>
    <s v="27/02/2024 18:04:54"/>
    <s v="27/02/2024 23:50:00"/>
    <s v="ACMA-COAGRA"/>
    <s v="Checklist enviados"/>
    <d v="1899-12-30T00:00:00"/>
    <d v="1899-12-30T00:42:35"/>
    <d v="1899-12-30T00:42:35"/>
    <s v=""/>
    <x v="1"/>
  </r>
  <r>
    <s v="INC000002640524"/>
    <s v="SAP"/>
    <x v="9"/>
    <s v="CLOUD SAP HANA"/>
    <s v="OSCAR A GUZMAN MEDIC"/>
    <s v="tct_oguzma"/>
    <s v="3-Moderado/Limitado"/>
    <s v="4-Baja"/>
    <s v="Baja"/>
    <s v="Requerimiento de Cliente"/>
    <s v="TELEFONICA GLOBAL TECHNOLOGY S.A.AGENCIA EN CHILE"/>
    <s v="Checklist Diarios 14.02.2024"/>
    <s v="27/02/2024 17:29:11"/>
    <s v="27/02/2024 17:31:15"/>
    <x v="0"/>
    <s v="TI"/>
    <s v="SERVICIOS DE HOSTING"/>
    <s v="27/02/2024 18:08:42"/>
    <s v="27/02/2024 23:50:00"/>
    <s v="ACMA-COAGRA"/>
    <s v="Checklist enviados"/>
    <d v="1899-12-30T00:00:00"/>
    <d v="1899-12-30T00:39:31"/>
    <d v="1899-12-30T00:39:31"/>
    <s v=""/>
    <x v="1"/>
  </r>
  <r>
    <s v="INC000002640528"/>
    <s v="SAP"/>
    <x v="9"/>
    <s v="CLOUD SAP HANA"/>
    <s v="OSCAR A GUZMAN MEDIC"/>
    <s v="tct_oguzma"/>
    <s v="3-Moderado/Limitado"/>
    <s v="4-Baja"/>
    <s v="Baja"/>
    <s v="Requerimiento de Cliente"/>
    <s v="TELEFONICA GLOBAL TECHNOLOGY S.A.AGENCIA EN CHILE"/>
    <s v="Checklist Diarios 15.02.2024"/>
    <s v="27/02/2024 17:39:21"/>
    <s v="27/02/2024 17:42:20"/>
    <x v="0"/>
    <s v="TI"/>
    <s v="SERVICIOS DE HOSTING"/>
    <s v="27/02/2024 18:10:47"/>
    <s v="27/02/2024 23:50:00"/>
    <s v="ACMA-COAGRA"/>
    <s v="Checklist enviados"/>
    <d v="1899-12-30T00:00:00"/>
    <d v="1899-12-30T00:31:26"/>
    <d v="1899-12-30T00:31:26"/>
    <s v=""/>
    <x v="1"/>
  </r>
  <r>
    <s v="INC000002640529"/>
    <s v="SAP"/>
    <x v="9"/>
    <s v="CLOUD SAP HANA"/>
    <s v="OSCAR A GUZMAN MEDIC"/>
    <s v="tct_oguzma"/>
    <s v="3-Moderado/Limitado"/>
    <s v="4-Baja"/>
    <s v="Baja"/>
    <s v="Requerimiento de Cliente"/>
    <s v="TELEFONICA GLOBAL TECHNOLOGY S.A.AGENCIA EN CHILE"/>
    <s v="Checklist Diarios 16.02.2024"/>
    <s v="27/02/2024 17:44:43"/>
    <s v="27/02/2024 17:45:58"/>
    <x v="0"/>
    <s v="TI"/>
    <s v="SERVICIOS DE HOSTING"/>
    <s v="27/02/2024 18:14:44"/>
    <s v="27/02/2024 23:50:00"/>
    <s v="ACMA-COAGRA"/>
    <s v="Checklist enviados"/>
    <d v="1899-12-30T00:00:00"/>
    <d v="1899-12-30T00:30:01"/>
    <d v="1899-12-30T00:30:01"/>
    <s v=""/>
    <x v="1"/>
  </r>
  <r>
    <s v="INC000002640530"/>
    <s v="SAP"/>
    <x v="9"/>
    <s v="CLOUD SAP HANA"/>
    <s v="OSCAR A GUZMAN MEDIC"/>
    <s v="tct_oguzma"/>
    <s v="3-Moderado/Limitado"/>
    <s v="4-Baja"/>
    <s v="Baja"/>
    <s v="Requerimiento de Cliente"/>
    <s v="TELEFONICA GLOBAL TECHNOLOGY S.A.AGENCIA EN CHILE"/>
    <s v="Checklist Diarios 19.02.2024"/>
    <s v="27/02/2024 17:48:06"/>
    <s v="27/02/2024 17:48:09"/>
    <x v="0"/>
    <s v="TI"/>
    <s v="SERVICIOS DE HOSTING"/>
    <s v="27/02/2024 18:32:01"/>
    <s v="27/02/2024 23:50:00"/>
    <s v="ACMA-COAGRA"/>
    <s v="Checklist enviados"/>
    <d v="1899-12-30T00:00:00"/>
    <d v="1899-12-30T00:43:55"/>
    <d v="1899-12-30T00:43:55"/>
    <s v=""/>
    <x v="1"/>
  </r>
  <r>
    <s v="INC000002640531"/>
    <s v="SAP"/>
    <x v="9"/>
    <s v="CLOUD SAP HANA"/>
    <s v="OSCAR A GUZMAN MEDIC"/>
    <s v="tct_oguzma"/>
    <s v="3-Moderado/Limitado"/>
    <s v="4-Baja"/>
    <s v="Baja"/>
    <s v="Requerimiento de Cliente"/>
    <s v="TELEFONICA GLOBAL TECHNOLOGY S.A.AGENCIA EN CHILE"/>
    <s v="Checklist Diarios 20.02.2024"/>
    <s v="27/02/2024 17:49:25"/>
    <s v="27/02/2024 17:51:08"/>
    <x v="0"/>
    <s v="TI"/>
    <s v="SERVICIOS DE HOSTING"/>
    <s v="27/02/2024 18:54:58"/>
    <s v="27/02/2024 23:50:00"/>
    <s v="ACMA-COAGRA"/>
    <s v="Checklist enviados"/>
    <d v="1899-12-30T00:00:00"/>
    <d v="1899-12-30T01:05:33"/>
    <d v="1899-12-30T01:05:33"/>
    <s v=""/>
    <x v="1"/>
  </r>
  <r>
    <s v="INC000002640533"/>
    <s v="SAP"/>
    <x v="9"/>
    <s v="CLOUD SAP HANA"/>
    <s v="OSCAR A GUZMAN MEDIC"/>
    <s v="tct_oguzma"/>
    <s v="3-Moderado/Limitado"/>
    <s v="4-Baja"/>
    <s v="Baja"/>
    <s v="Requerimiento de Cliente"/>
    <s v="TELEFONICA GLOBAL TECHNOLOGY S.A.AGENCIA EN CHILE"/>
    <s v="Checklist Diarios 21.02.2024"/>
    <s v="27/02/2024 17:52:03"/>
    <s v="27/02/2024 17:56:31"/>
    <x v="0"/>
    <s v="TI"/>
    <s v="SERVICIOS DE HOSTING"/>
    <s v="27/02/2024 18:57:19"/>
    <s v="27/02/2024 23:50:00"/>
    <s v="ACMA-COAGRA"/>
    <s v="Checklist enviados"/>
    <d v="1899-12-30T00:00:00"/>
    <d v="1899-12-30T01:05:16"/>
    <d v="1899-12-30T01:05:16"/>
    <s v=""/>
    <x v="1"/>
  </r>
  <r>
    <s v="INC000002640534"/>
    <s v="SAP"/>
    <x v="9"/>
    <s v="CLOUD SAP HANA"/>
    <s v="OSCAR A GUZMAN MEDIC"/>
    <s v="tct_oguzma"/>
    <s v="3-Moderado/Limitado"/>
    <s v="4-Baja"/>
    <s v="Baja"/>
    <s v="Requerimiento de Cliente"/>
    <s v="TELEFONICA GLOBAL TECHNOLOGY S.A.AGENCIA EN CHILE"/>
    <s v="Checklist Diarios 22.02.2024"/>
    <s v="27/02/2024 17:59:47"/>
    <s v="27/02/2024 18:02:07"/>
    <x v="0"/>
    <s v="TI"/>
    <s v="SERVICIOS DE HOSTING"/>
    <s v="27/02/2024 18:59:17"/>
    <s v="27/02/2024 23:50:00"/>
    <s v="ACMA-COAGRA"/>
    <s v="Checklist enviados"/>
    <d v="1899-12-30T00:00:00"/>
    <d v="1899-12-30T00:59:30"/>
    <d v="1899-12-30T00:59:30"/>
    <s v=""/>
    <x v="1"/>
  </r>
  <r>
    <s v="INC000002640538"/>
    <s v="HOUSING"/>
    <x v="8"/>
    <s v="BELIEVE"/>
    <s v="JOSE G MARQUEZ MARCANO"/>
    <s v="frp_jolsso"/>
    <s v="3-Moderado/Limitado"/>
    <s v="3-Medio"/>
    <s v="Media"/>
    <s v="Requerimiento de Cliente"/>
    <s v="HUAWEI CHILE S A"/>
    <s v="GESTION DATACENTER/ ACCESOS /HUAWEI CHILE S A"/>
    <s v="27/02/2024 18:51:11"/>
    <s v="27/02/2024 18:53:41"/>
    <x v="0"/>
    <s v="COMUNICACIONES"/>
    <s v="VPN IP - MPLS"/>
    <s v="27/02/2024 19:51:23"/>
    <s v="27/02/2024 23:50:00"/>
    <s v="EMPRESA:HUAWEI CHILE S A_x000a_CÓDIGO DE SERVICIO: _x000a_DIRECCIÓN: AV. Presidente Prieto #226, Paine, Santiago_x000a_NOMBRE DE QUIEN REPORTA: Ronald Alayo_x000a_TELÉFONO DE QUIEN REPORTA:56935662382_x000a_NOMBRE DE CONTACTO EN TERRENO: _x000a_REQUERIMIENTO:  Entrega de materiales _x000a_EQUIPO"/>
    <s v="ACCESOS AUTORIZADOS"/>
    <d v="1899-12-30T00:55:55"/>
    <d v="1899-12-30T01:00:12"/>
    <d v="1899-12-30T00:04:17"/>
    <s v=""/>
    <x v="1"/>
  </r>
  <r>
    <s v="INC000002640540"/>
    <s v="HOUSING"/>
    <x v="14"/>
    <s v="BELIEVE"/>
    <s v="JAVIER J BRAVO CARVAJAL"/>
    <s v="frp_jolsso"/>
    <s v="3-Moderado/Limitado"/>
    <s v="3-Medio"/>
    <s v="Media"/>
    <s v="Requerimiento de Cliente"/>
    <s v="CEMENTOS BIO BIO S.A."/>
    <s v="GESTION DATACENTER/ ACCESOS /CEMENTOS BIO BIO S.A."/>
    <s v="27/02/2024 19:07:23"/>
    <s v="27/02/2024 19:09:57"/>
    <x v="0"/>
    <s v="COMUNICACIONES"/>
    <s v="VPN IP - MPLS"/>
    <s v="27/02/2024 20:42:56"/>
    <s v="27/02/2024 23:50:00"/>
    <s v="EMPRESA:CEMENTOS BIO BIO S.A._x000a_CÓDIGO DE SERVICIO: _x000a_DIRECCIÓN: Calle San Martin #50, Santiago Centro, Santiago_x000a_NOMBRE DE QUIEN REPORTA: Angelo Lagos_x000a_TELÉFONO DE QUIEN REPORTA:989030860_x000a_NOMBRE DE CONTACTO EN TERRENO: _x000a_REQUERIMIENTO: Instalación Fortinet 20"/>
    <s v="accesos autorizados"/>
    <d v="1899-12-30T01:13:14"/>
    <d v="1899-12-30T01:35:33"/>
    <d v="1899-12-30T00:22:19"/>
    <s v=""/>
    <x v="1"/>
  </r>
  <r>
    <s v="INC000002640550"/>
    <s v="HOUSING"/>
    <x v="11"/>
    <s v="APQ ACCESOS"/>
    <s v="JOSE G MARQUEZ MARCANO"/>
    <s v="tct_josmam"/>
    <s v="4-Menor/Localizado"/>
    <s v="4-Baja"/>
    <s v="Baja"/>
    <s v="Requerimiento de Cliente"/>
    <s v="TELEFONICA EMPRESAS DE CHILE SA"/>
    <s v="SUPERVISION: Apagado y retiro de equipos para cliente NXS-DXC"/>
    <s v="27/02/2024 23:30:07"/>
    <s v="27/02/2024 23:31:35"/>
    <x v="0"/>
    <s v="CDP ANTIGUO 1"/>
    <s v="CDP ANTIGUO 2"/>
    <s v="27/02/2024 23:33:22"/>
    <s v="27/02/2024 23:50:00"/>
    <s v="Apagado y retiro de equipos para cliente NXS-DXC"/>
    <s v="TRABAJO REALIZADO"/>
    <d v="1899-12-30T00:01:34"/>
    <d v="1899-12-30T00:03:15"/>
    <d v="1899-12-30T00:01:41"/>
    <s v=""/>
    <x v="1"/>
  </r>
  <r>
    <s v="INC000002640552"/>
    <s v="HOUSING"/>
    <x v="11"/>
    <s v="APQ ACCESOS"/>
    <s v="JOSE G MARQUEZ MARCANO"/>
    <s v="tct_josmam"/>
    <s v="4-Menor/Localizado"/>
    <s v="4-Baja"/>
    <s v="Baja"/>
    <s v="Requerimiento de Cliente"/>
    <s v="TELEFONICA EMPRESAS DE CHILE SA"/>
    <s v="RONDA Y REVISION DE SALAS"/>
    <s v="27/02/2024 23:40:24"/>
    <s v="27/02/2024 23:41:18"/>
    <x v="0"/>
    <s v="CDP ANTIGUO 1"/>
    <s v="CDP ANTIGUO 2"/>
    <s v="27/02/2024 23:51:46"/>
    <s v="28/02/2024 23:50:00"/>
    <s v="RONDA Y REVISION DE SALAS"/>
    <s v="RONDAS REALIZADAS"/>
    <d v="1899-12-30T00:00:52"/>
    <d v="1899-12-30T00:11:22"/>
    <d v="1899-12-30T00:10:30"/>
    <s v=""/>
    <x v="1"/>
  </r>
  <r>
    <s v="INC000002640554"/>
    <s v="HOUSING"/>
    <x v="11"/>
    <s v="APQ ACCESOS"/>
    <s v="JOSE G MARQUEZ MARCANO"/>
    <s v="tct_josmam"/>
    <s v="4-Menor/Localizado"/>
    <s v="4-Baja"/>
    <s v="Baja"/>
    <s v="Requerimiento de Cliente"/>
    <s v="TELEFONICA EMPRESAS DE CHILE SA"/>
    <s v="TOMA DE ALARMAS DE CLIENTES"/>
    <s v="27/02/2024 23:56:46"/>
    <s v="27/02/2024 23:58:25"/>
    <x v="0"/>
    <s v="CDP ANTIGUO 1"/>
    <s v="CDP ANTIGUO 2"/>
    <s v="28/02/2024 0:05:16"/>
    <s v="28/02/2024 23:50:00"/>
    <s v="TOMA DE ALARMAS DE CLIENTES"/>
    <s v="TOMA DE ALARMAS REALIZADAS"/>
    <d v="1899-12-30T00:06:05"/>
    <d v="1899-12-30T00:08:30"/>
    <d v="1899-12-30T00:02:25"/>
    <s v=""/>
    <x v="1"/>
  </r>
  <r>
    <s v="INC000002640595"/>
    <s v="SAP"/>
    <x v="9"/>
    <s v="CLOUD SAP HANA"/>
    <s v="OSCAR A GUZMAN MEDIC"/>
    <s v="tct_oguzma"/>
    <s v="3-Moderado/Limitado"/>
    <s v="4-Baja"/>
    <s v="Baja"/>
    <s v="Requerimiento de Cliente"/>
    <s v="TELEFONICA GLOBAL TECHNOLOGY S.A.AGENCIA EN CHILE"/>
    <s v="Checklist Diarios 23.02.2024"/>
    <s v="28/02/2024 10:34:01"/>
    <s v="28/02/2024 10:39:10"/>
    <x v="0"/>
    <s v="TI"/>
    <s v="SERVICIOS DE HOSTING"/>
    <s v="28/02/2024 11:41:02"/>
    <s v="28/02/2024 23:50:00"/>
    <s v="ACMA-COAGRA"/>
    <s v="Checklist enviados"/>
    <d v="1899-12-30T00:00:00"/>
    <d v="1899-12-30T01:07:01"/>
    <d v="1899-12-30T01:07:01"/>
    <s v=""/>
    <x v="1"/>
  </r>
  <r>
    <s v="INC000002640603"/>
    <s v="COMUNICACIONES"/>
    <x v="5"/>
    <s v="GESTION PLATAFORMA CLIENTES"/>
    <s v="LUIS RODRIGO ACEVEDO COLLIPAL"/>
    <s v="lmolcont"/>
    <s v="4-Menor/Localizado"/>
    <s v="4-Baja"/>
    <s v="Baja"/>
    <s v="Requerimiento de Cliente"/>
    <s v="TELEFONICA EMPRESAS DE CHILE SA"/>
    <s v="(ASIGNAR A LUIS R. ACEVEDO) Habilitar puerto específico en VPN IPSec - Proveedor 2080"/>
    <s v="28/02/2024 10:50:53"/>
    <s v="28/02/2024 10:53:09"/>
    <x v="0"/>
    <s v="PLATAFORMAS"/>
    <s v="REMEDY EMPRESAS"/>
    <s v="28/02/2024 17:29:35"/>
    <s v="28/02/2024 23:50:00"/>
    <s v="Se requiere habilitar puerto 8008 en VPN IPSec existente con proveedor 2080, para nuevo proyecto de integración entre la plataforma RDA y Remedy Empresas."/>
    <s v="Se procede con cierre de ticket según lo informado por Luis Molina._x000a__x000a_Rodrigo Acevedo"/>
    <d v="1899-12-30T02:48:21"/>
    <d v="1899-12-30T06:38:42"/>
    <d v="1899-12-30T03:50:21"/>
    <s v=""/>
    <x v="1"/>
  </r>
  <r>
    <s v="INC000002640632"/>
    <s v="HOUSING"/>
    <x v="11"/>
    <s v="APQ ACCESOS"/>
    <s v="ESTEBAN O BUSTOS CORNEJO"/>
    <s v="tct_ebusto"/>
    <s v="4-Menor/Localizado"/>
    <s v="4-Baja"/>
    <s v="Baja"/>
    <s v="Requerimiento de Cliente"/>
    <s v="TELEFONICA EMPRESAS DE CHILE SA"/>
    <s v="RONDA Y REVISION DE SALAS TECNICAS"/>
    <s v="27/02/2024 16:45:59"/>
    <s v="27/02/2024 16:47:10"/>
    <x v="0"/>
    <s v="CDP ANTIGUO 1"/>
    <s v="CDP ANTIGUO 2"/>
    <s v="27/02/2024 16:49:54"/>
    <s v="27/02/2024 23:50:00"/>
    <s v="RONDA Y REVISION DE SALAS TECNICAS"/>
    <s v="RONDA REALIZADA"/>
    <d v="1899-12-30T00:02:44"/>
    <d v="1899-12-30T00:03:55"/>
    <d v="1899-12-30T00:01:11"/>
    <s v=""/>
    <x v="1"/>
  </r>
  <r>
    <s v="INC000002640637"/>
    <s v="HOUSING"/>
    <x v="14"/>
    <s v="BELIEVE"/>
    <s v="JAVIER J BRAVO CARVAJAL"/>
    <s v="frp_jolsso"/>
    <s v="3-Moderado/Limitado"/>
    <s v="3-Medio"/>
    <s v="Media"/>
    <s v="Requerimiento de Cliente"/>
    <s v="TELEFONICA GLOBAL TECHNOLOGY S.A.AGENCIA EN CHILE"/>
    <s v="GESTION DATACENTER/ ACCESOS /TELEFONICA GLOBAL TECHNOLOGY S.A.AGENCIA EN CHILE"/>
    <s v="27/02/2024 16:50:28"/>
    <s v="27/02/2024 16:52:41"/>
    <x v="0"/>
    <s v="COMUNICACIONES"/>
    <s v="VPN IP - MPLS"/>
    <s v="27/02/2024 20:05:06"/>
    <s v="27/02/2024 23:50:00"/>
    <s v="EMPRESA:TELEFONICA GLOBAL TECHNOLOGY S.A.AGENCIA EN CHILE_x000a_CÓDIGO DE SERVICIO: _x000a_DIRECCIÓN: Calle San Martin #50, Santiago Centro, Santiago_x000a_NOMBRE DE QUIEN REPORTA: Luis Villasmil Castillo_x000a_TELÉFONO DE QUIEN REPORTA:56993970486_x000a_NOMBRE DE CONTACTO EN TERRENO"/>
    <s v="accesos autorizados"/>
    <d v="1899-12-30T03:03:47"/>
    <d v="1899-12-30T03:14:38"/>
    <d v="1899-12-30T00:10:51"/>
    <s v=""/>
    <x v="1"/>
  </r>
  <r>
    <s v="INC000002640688"/>
    <s v="HOUSING"/>
    <x v="11"/>
    <s v="APQ ACCESOS"/>
    <s v="ESTEBAN O BUSTOS CORNEJO"/>
    <s v="tct_ebusto"/>
    <s v="4-Menor/Localizado"/>
    <s v="4-Baja"/>
    <s v="Baja"/>
    <s v="Requerimiento de Cliente"/>
    <s v="TELEFONICA EMPRESAS DE CHILE SA"/>
    <s v="SUPERVISION LEVANTAMIENTO DE PUERTOS OBSOLETOS"/>
    <s v="27/02/2024 16:54:41"/>
    <s v="27/02/2024 16:56:02"/>
    <x v="0"/>
    <s v="CDP ANTIGUO 1"/>
    <s v="CDP ANTIGUO 2"/>
    <s v="27/02/2024 17:52:14"/>
    <s v="27/02/2024 23:50:00"/>
    <s v="SUPERVISION LEVANTAMIENTO DE PUERTOS OBSOLETOS"/>
    <s v="SUPERVISION CRQ/OK"/>
    <d v="1899-12-30T00:56:12"/>
    <d v="1899-12-30T00:57:33"/>
    <d v="1899-12-30T00:01:21"/>
    <s v=""/>
    <x v="1"/>
  </r>
  <r>
    <s v="INC000002640697"/>
    <s v="HOUSING"/>
    <x v="11"/>
    <s v="APQ ACCESOS"/>
    <s v="ESTEBAN O BUSTOS CORNEJO"/>
    <s v="tct_ebusto"/>
    <s v="4-Menor/Localizado"/>
    <s v="4-Baja"/>
    <s v="Baja"/>
    <s v="Requerimiento de Cliente"/>
    <s v="TELEFONICA EMPRESAS DE CHILE SA"/>
    <s v="RONDA Y REVISION DE SALAS"/>
    <s v="27/02/2024 17:02:37"/>
    <s v="27/02/2024 17:03:31"/>
    <x v="0"/>
    <s v="CDP ANTIGUO 1"/>
    <s v="CDP ANTIGUO 2"/>
    <s v="27/02/2024 17:35:06"/>
    <s v="27/02/2024 23:50:00"/>
    <s v="RONDA Y REVISION DE SALAS"/>
    <s v="RONDA REALIZADA"/>
    <d v="1899-12-30T00:31:35"/>
    <d v="1899-12-30T00:32:29"/>
    <d v="1899-12-30T00:00:54"/>
    <s v=""/>
    <x v="1"/>
  </r>
  <r>
    <s v="INC000002640733"/>
    <s v="VPN IP - MPLS"/>
    <x v="3"/>
    <s v="GESTION HD"/>
    <s v="ANGEL CASTRO CABRERA"/>
    <s v="frp_cnavar"/>
    <s v="3-Moderado/Limitado"/>
    <s v="3-Medio"/>
    <s v="Media"/>
    <s v="Requerimiento de Cliente"/>
    <s v="TELEFONICA GLOBAL TECHNOLOGY S.A.AGENCIA EN CHILE"/>
    <s v="HD/ RV: C-19872400079 // RV: CLOUD // CC-CHI-0000132488 // RENDIC HERMANOS S A: (SMU):"/>
    <s v="27/02/2024 19:23:56"/>
    <s v="27/02/2024 19:26:03"/>
    <x v="0"/>
    <s v="CDP ANTIGUO 1"/>
    <s v="CDP ANTIGUO 2"/>
    <s v="28/02/2024 12:50:47"/>
    <s v="28/02/2024 23:50:00"/>
    <s v="PREVENTIVO: NO_x000a_CODIGO DE SERVICIO: VDC _x000a_DIRECCION:_x000a_QUIEN REPORTA: Rodrigo Quiroz Silva +56 9 4110 7479 _x000a_CONTACTO EN TERRENO:_x000a_PROBLEMA:_x000a_REQUERIMIENTO:_x000a__x000a_Favor derivar a operaciones cloud TCCT aumento de recursos en VDC del_x000a_cliente en asunto. Favor abrir co"/>
    <s v="Se efectúa contacto con cliente: Rodrigo Quiroz_x000a_Teléfono de contacto: Via correo_x000a_Acciones realizadas: Se valida la asignación de los recursos solicitados._x000a_Acciones de Mejora, Recomendaciones: N/A_x000a_Causa Raíz: N/A"/>
    <d v="1899-12-30T10:50:01"/>
    <d v="1899-12-30T17:26:51"/>
    <d v="1899-12-30T06:36:50"/>
    <s v=""/>
    <x v="1"/>
  </r>
  <r>
    <s v="INC000002640740"/>
    <s v="VPN IP - MPLS"/>
    <x v="17"/>
    <s v="GESTION HD"/>
    <s v="RODRIGO VÁSQUEZ MUÑOZ"/>
    <s v="frp_cnavar"/>
    <s v="3-Moderado/Limitado"/>
    <s v="3-Medio"/>
    <s v="Media"/>
    <s v="Requerimiento de Cliente"/>
    <s v="RABIE HNOSLTDA"/>
    <s v="HD/ Respaldo bases de datos servidor LICANCABUR3"/>
    <s v="27/02/2024 20:41:22"/>
    <s v="27/02/2024 20:43:34"/>
    <x v="0"/>
    <s v="CDP ANTIGUO 1"/>
    <s v="CDP ANTIGUO 2"/>
    <s v="29/02/2024 19:09:23"/>
    <s v="29/02/2024 23:50:00"/>
    <s v="PREVENTIVO: NO_x000a_CODIGO DE SERVICIO: LICANCABUR3_x000a_DIRECCION:_x000a_QUIEN REPORTA: Rogelio Castillo_x000a_CONTACTO EN TERRENO:_x000a_PROBLEMA:_x000a_REQUERIMIENTO:_x000a__x000a_Favor realizar un respaldo de las bases de datos del servidor LICANCABUR3_x000a_hoy a las 01 am esto debido a un paso a pro"/>
    <s v="FASE RESOLUCIÓN Y RECUPERACIÓN_x000a__x000a_Se efectúa contacto con cliente: N/A_x000a__x000a_Teléfono de contacto: N/A_x000a__x000a_Acciones realizadas: respaldo de bd ejecutado correctamente_x000a__x000a_Solución paliativa o definitiva: respaldo de bd ejecutado correctamente_x000a_Acciones de Mejora, Reco"/>
    <d v="1899-12-31T20:29:17"/>
    <d v="1899-12-31T22:28:01"/>
    <d v="1899-12-30T01:58:44"/>
    <s v=""/>
    <x v="1"/>
  </r>
  <r>
    <s v="INC000002640784"/>
    <s v="HOUSING"/>
    <x v="11"/>
    <s v="APQ ACCESOS"/>
    <s v="JOSE G MARQUEZ MARCANO"/>
    <s v="tct_josmam"/>
    <s v="4-Menor/Localizado"/>
    <s v="4-Baja"/>
    <s v="Baja"/>
    <s v="Requerimiento de Cliente"/>
    <s v="TELEFONICA EMPRESAS DE CHILE SA"/>
    <s v="RONDA Y REVISION DE SALAS"/>
    <s v="28/02/2024 7:10:19"/>
    <s v="28/02/2024 7:11:10"/>
    <x v="0"/>
    <s v="CDP ANTIGUO 1"/>
    <s v="CDP ANTIGUO 2"/>
    <s v="28/02/2024 7:12:30"/>
    <s v="28/02/2024 23:50:00"/>
    <s v="RONDA Y REVISION DE SALAS"/>
    <s v="RONDAS REALIZADAS"/>
    <d v="1899-12-30T00:01:04"/>
    <d v="1899-12-30T00:02:11"/>
    <d v="1899-12-30T00:01:07"/>
    <s v=""/>
    <x v="1"/>
  </r>
  <r>
    <s v="INC000002640786"/>
    <s v="HOUSING"/>
    <x v="11"/>
    <s v="APQ ACCESOS"/>
    <s v="JOSE G MARQUEZ MARCANO"/>
    <s v="tct_josmam"/>
    <s v="4-Menor/Localizado"/>
    <s v="4-Baja"/>
    <s v="Baja"/>
    <s v="Requerimiento de Cliente"/>
    <s v="TELEFONICA EMPRESAS DE CHILE SA"/>
    <s v="RONDA Y REVISION DE SALAS"/>
    <s v="28/02/2024 7:12:53"/>
    <s v="28/02/2024 7:13:44"/>
    <x v="0"/>
    <s v="CDP ANTIGUO 1"/>
    <s v="CDP ANTIGUO 2"/>
    <s v="28/02/2024 7:15:06"/>
    <s v="28/02/2024 23:50:00"/>
    <s v="RONDA Y REVISION DE SALAS"/>
    <s v="RONDAS REALIZADAS"/>
    <d v="1899-12-30T00:00:27"/>
    <d v="1899-12-30T00:02:13"/>
    <d v="1899-12-30T00:01:46"/>
    <s v=""/>
    <x v="1"/>
  </r>
  <r>
    <s v="INC000002640788"/>
    <s v="HOUSING"/>
    <x v="11"/>
    <s v="APQ ACCESOS"/>
    <s v="JOSE G MARQUEZ MARCANO"/>
    <s v="tct_josmam"/>
    <s v="4-Menor/Localizado"/>
    <s v="4-Baja"/>
    <s v="Baja"/>
    <s v="Requerimiento de Cliente"/>
    <s v="TELEFONICA EMPRESAS DE CHILE SA"/>
    <s v="RONDA Y REVISION DE SALAS"/>
    <s v="28/02/2024 7:15:29"/>
    <s v="28/02/2024 7:16:20"/>
    <x v="0"/>
    <s v="CDP ANTIGUO 1"/>
    <s v="CDP ANTIGUO 2"/>
    <s v="28/02/2024 7:17:29"/>
    <s v="28/02/2024 23:50:00"/>
    <s v="RONDA Y REVISION DE SALAS"/>
    <s v="RONDAS REALIZADAS"/>
    <d v="1899-12-30T00:00:55"/>
    <d v="1899-12-30T00:02:00"/>
    <d v="1899-12-30T00:01:05"/>
    <s v=""/>
    <x v="1"/>
  </r>
  <r>
    <s v="INC000002640907"/>
    <s v="VPN IP - MPLS"/>
    <x v="7"/>
    <s v="GESTION HD"/>
    <s v="EDUARDO J CAMACHO URDANETA"/>
    <s v="frp_pcamay"/>
    <s v="3-Moderado/Limitado"/>
    <s v="3-Medio"/>
    <s v="Media"/>
    <s v="Requerimiento de Cliente"/>
    <s v="TELEFONICA GLOBAL TECHNOLOGY S.A.AGENCIA EN CHILE"/>
    <s v="HD/RE: [SOC] SERVIDORES PLATAFORMA ZABBIX"/>
    <s v="27/02/2024 17:32:13"/>
    <s v="27/02/2024 17:39:09"/>
    <x v="0"/>
    <s v="TI"/>
    <s v="SISTEMAS OPERATIVOS"/>
    <s v="27/02/2024 18:14:27"/>
    <s v="27/02/2024 23:50:00"/>
    <s v="PREVENTIVO: NO_x000a_CODIGO DE SERVICIO:_x000a_DIRECCION:_x000a_QUIEN REPORTA:+56 9 4135 5459 |  Eduardo José Camacho Urdaneta_x000a_CONTACTO EN TERRENO:_x000a_PROBLEMA:_x000a_REQUERIMIENTO:en crear folio de requerimiento para cursar lo descrito_x000a_en correo histórico. El folio de requerimien"/>
    <s v="SE REALIZAN LAS CONFIGURACIONES PROPUESTAS Y APROBADAS POR EL EL RESPONSABLE FUNCIONAL"/>
    <d v="1899-12-30T00:00:00"/>
    <d v="1899-12-30T00:42:14"/>
    <d v="1899-12-30T00:42:14"/>
    <s v=""/>
    <x v="1"/>
  </r>
  <r>
    <s v="INC000002640917"/>
    <s v="SAP"/>
    <x v="9"/>
    <s v="CLOUD SAP HANA"/>
    <s v="FREDDY O CORTES DIAZ"/>
    <s v="tct_fcorte"/>
    <s v="4-Menor/Localizado"/>
    <s v="4-Baja"/>
    <s v="Baja"/>
    <s v="Requerimiento de Cliente"/>
    <s v="TELEFONICA EMPRESAS DE CHILE SA"/>
    <s v="CHECKLIST SAP ECC PRD 12.02.2024"/>
    <s v="27/02/2024 17:45:05"/>
    <s v="27/02/2024 17:46:22"/>
    <x v="0"/>
    <s v="TI"/>
    <s v="APLICATIVOS"/>
    <s v="27/02/2024 18:02:01"/>
    <s v="27/02/2024 23:50:00"/>
    <s v="CHECKLIST SAP ECC PRD 12.02.2024 INCHALAM - BLUMAR"/>
    <s v="Se ejecuta con éxito checklist diario con fecha 12.02.2024"/>
    <d v="1899-12-30T00:00:00"/>
    <d v="1899-12-30T00:00:00"/>
    <d v="1899-12-30T00:00:00"/>
    <s v=""/>
    <x v="1"/>
  </r>
  <r>
    <s v="INC000002640922"/>
    <s v="SAP"/>
    <x v="9"/>
    <s v="CLOUD SAP HANA"/>
    <s v="FREDDY O CORTES DIAZ"/>
    <s v="tct_fcorte"/>
    <s v="4-Menor/Localizado"/>
    <s v="4-Baja"/>
    <s v="Baja"/>
    <s v="Requerimiento de Cliente"/>
    <s v="TELEFONICA EMPRESAS DE CHILE SA"/>
    <s v="CHECKLIST SAP ECC PRD 13.02.2024"/>
    <s v="27/02/2024 17:46:46"/>
    <s v="27/02/2024 17:47:46"/>
    <x v="0"/>
    <s v="TI"/>
    <s v="APLICATIVOS"/>
    <s v="27/02/2024 18:00:43"/>
    <s v="27/02/2024 23:50:00"/>
    <s v="CHECKLIST SAP ECC PRD 13.02.2024 INCHALAM - BLUMAR"/>
    <s v="Se ejecuta con éxito checklist diario con fecha 13.02.2024"/>
    <d v="1899-12-30T00:00:00"/>
    <d v="1899-12-30T00:00:00"/>
    <d v="1899-12-30T00:00:00"/>
    <s v=""/>
    <x v="1"/>
  </r>
  <r>
    <s v="INC000002640924"/>
    <s v="SAP"/>
    <x v="9"/>
    <s v="CLOUD SAP HANA"/>
    <s v="FREDDY O CORTES DIAZ"/>
    <s v="tct_fcorte"/>
    <s v="4-Menor/Localizado"/>
    <s v="4-Baja"/>
    <s v="Baja"/>
    <s v="Requerimiento de Cliente"/>
    <s v="TELEFONICA EMPRESAS DE CHILE SA"/>
    <s v="CHECKLIST SAP ECC PRD 14.02.2024"/>
    <s v="27/02/2024 17:48:12"/>
    <s v="27/02/2024 17:49:12"/>
    <x v="0"/>
    <s v="TI"/>
    <s v="APLICATIVOS"/>
    <s v="27/02/2024 18:04:00"/>
    <s v="27/02/2024 23:50:00"/>
    <s v="CHECKLIST SAP ECC PRD 14.02.2024 INCHALAM - BLUMAR"/>
    <s v="Se ejecuta con éxito checklist diario con fecha 14.02.2024"/>
    <d v="1899-12-30T00:00:00"/>
    <d v="1899-12-30T00:00:00"/>
    <d v="1899-12-30T00:00:00"/>
    <s v=""/>
    <x v="1"/>
  </r>
  <r>
    <s v="INC000002640926"/>
    <s v="SAP"/>
    <x v="9"/>
    <s v="CLOUD SAP HANA"/>
    <s v="FREDDY O CORTES DIAZ"/>
    <s v="tct_fcorte"/>
    <s v="4-Menor/Localizado"/>
    <s v="4-Baja"/>
    <s v="Baja"/>
    <s v="Requerimiento de Cliente"/>
    <s v="TELEFONICA EMPRESAS DE CHILE SA"/>
    <s v="CHECKLIST SAP ECC PRD 16.02.2024"/>
    <s v="27/02/2024 17:50:01"/>
    <s v="27/02/2024 17:50:57"/>
    <x v="0"/>
    <s v="TI"/>
    <s v="APLICATIVOS"/>
    <s v="27/02/2024 17:58:48"/>
    <s v="27/02/2024 23:50:00"/>
    <s v="CHECKLIST SAP ECC PRD 16.02.2024 INCHALAM - BLUMAR"/>
    <s v="Se ejecuta con éxito checklist diario con fecha 16.02.2024"/>
    <d v="1899-12-30T00:00:00"/>
    <d v="1899-12-30T00:00:00"/>
    <d v="1899-12-30T00:00:00"/>
    <s v=""/>
    <x v="1"/>
  </r>
  <r>
    <s v="INC000002640931"/>
    <s v="SAP"/>
    <x v="9"/>
    <s v="CLOUD SAP HANA"/>
    <s v="FREDDY O CORTES DIAZ"/>
    <s v="tct_fcorte"/>
    <s v="4-Menor/Localizado"/>
    <s v="4-Baja"/>
    <s v="Baja"/>
    <s v="Requerimiento de Cliente"/>
    <s v="TELEFONICA EMPRESAS DE CHILE SA"/>
    <s v="CHECKLIST SAP ECC PRD 15.02.2024"/>
    <s v="27/02/2024 17:52:01"/>
    <s v="27/02/2024 17:52:59"/>
    <x v="0"/>
    <s v="TI"/>
    <s v="APLICATIVOS"/>
    <s v="27/02/2024 17:56:38"/>
    <s v="27/02/2024 23:50:00"/>
    <s v="CHECKLIST SAP ECC PRD 15.02.2024 INCHALAM - BLUMAR"/>
    <s v="Se ejecuta con éxito checklist diario con fecha 15.02.2024"/>
    <d v="1899-12-30T00:00:00"/>
    <d v="1899-12-30T00:00:00"/>
    <d v="1899-12-30T00:00:00"/>
    <s v=""/>
    <x v="1"/>
  </r>
  <r>
    <s v="INC000002640936"/>
    <s v="SAP"/>
    <x v="9"/>
    <s v="CLOUD SAP HANA"/>
    <s v="FREDDY O CORTES DIAZ"/>
    <s v="tct_fcorte"/>
    <s v="4-Menor/Localizado"/>
    <s v="4-Baja"/>
    <s v="Baja"/>
    <s v="Requerimiento de Cliente"/>
    <s v="TELEFONICA EMPRESAS DE CHILE SA"/>
    <s v="CHECKLIST SAP ECC PRD 26.02.2024"/>
    <s v="27/02/2024 18:05:48"/>
    <s v="27/02/2024 18:07:00"/>
    <x v="0"/>
    <s v="TI"/>
    <s v="APLICATIVOS"/>
    <s v="27/02/2024 18:09:16"/>
    <s v="27/02/2024 23:50:00"/>
    <s v="CHECKLIST SAP ECC PRD 26.02.2024 INCHALAM - BLUMAR"/>
    <s v="Se ejecuta con éxito checklist diario con fecha 26.02.2024"/>
    <d v="1899-12-30T00:00:00"/>
    <d v="1899-12-30T00:00:00"/>
    <d v="1899-12-30T00:00:00"/>
    <s v=""/>
    <x v="1"/>
  </r>
  <r>
    <s v="INC000002640939"/>
    <s v="SAP"/>
    <x v="9"/>
    <s v="CLOUD SAP HANA"/>
    <s v="FREDDY O CORTES DIAZ"/>
    <s v="tct_fcorte"/>
    <s v="4-Menor/Localizado"/>
    <s v="4-Baja"/>
    <s v="Baja"/>
    <s v="Requerimiento de Cliente"/>
    <s v="TELEFONICA EMPRESAS DE CHILE SA"/>
    <s v="CHECKLIST SAP ECC PRD 20.02.2024"/>
    <s v="27/02/2024 18:10:04"/>
    <s v="27/02/2024 18:11:08"/>
    <x v="0"/>
    <s v="TI"/>
    <s v="APLICATIVOS"/>
    <s v="27/02/2024 18:13:58"/>
    <s v="27/02/2024 23:50:00"/>
    <s v="CHECKLIST SAP ECC PRD 20.02.2024 INCHALAM - BLUMAR"/>
    <s v="Se ejecuta con éxito checklist diario con fecha 20.02.2024"/>
    <d v="1899-12-30T00:00:00"/>
    <d v="1899-12-30T00:00:00"/>
    <d v="1899-12-30T00:00:00"/>
    <s v=""/>
    <x v="1"/>
  </r>
  <r>
    <s v="INC000002641014"/>
    <s v="VPN IP - MPLS"/>
    <x v="18"/>
    <s v="GESTION HD"/>
    <s v="CRISTOBAL I REYES DELGADO"/>
    <s v="frp_kefern"/>
    <s v="3-Moderado/Limitado"/>
    <s v="3-Medio"/>
    <s v="Media"/>
    <s v="Requerimiento de Cliente"/>
    <s v="EMPRESA NACIONAL DE CERTIFICACIONES"/>
    <s v="Pdte derivacion en horario hábil |HD | Nodo 3 Clúster DB"/>
    <s v="27/02/2024 18:26:13"/>
    <s v="27/02/2024 18:27:43"/>
    <x v="0"/>
    <s v="TI"/>
    <s v="BASES DE DATOS"/>
    <s v="28/02/2024 14:47:00"/>
    <s v="28/02/2024 23:50:00"/>
    <s v="PREVENTIVO: NO_x000a_CODIGO DE SERVICIO:192.168.1.124_x000a_DIRECCION:_x000a_QUIEN REPORTA:Manuel Benítez Román (+56 9) 62975459_x000a_CONTACTO EN TERRENO:_x000a_PROBLEMA:_x000a_REQUERIMIENTO:Estimados_x000a__x000a_Buenas tardes, favor su ayuda con levantamiento de la configuración del_x000a_nodo 3 del clus"/>
    <s v="Correo informativo enviado a cliente con los datos solicitados."/>
    <d v="1899-12-30T19:30:54"/>
    <d v="1899-12-30T20:20:47"/>
    <d v="1899-12-30T00:49:53"/>
    <s v=""/>
    <x v="1"/>
  </r>
  <r>
    <s v="INC000002641224"/>
    <s v="TICKET-INTELIGENTE"/>
    <x v="6"/>
    <s v="GESTION TI"/>
    <s v="PAUL A SEPULVEDA ALVAREZ"/>
    <s v="USR_TSIGHT"/>
    <s v="1-Extenso/Generalizado"/>
    <s v="4-Baja"/>
    <s v="Baja"/>
    <s v="Incidente de Cliente"/>
    <s v="COAGRA S A"/>
    <s v="coagra01 - sap_prod_e_vm TICKET AUTOMATICO"/>
    <s v="27/02/2024 22:15:25"/>
    <s v="27/02/2024 22:15:25"/>
    <x v="0"/>
    <s v="TRUESIGHT"/>
    <s v="TRUESIGHT"/>
    <s v="28/02/2024 9:24:06"/>
    <s v="2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utilizacion por procesos sap en ejecucion en servidor. se mantiene en observacion comportamiento"/>
    <d v="1899-12-30T11:07:13"/>
    <d v="1899-12-30T11:08:41"/>
    <d v="1899-12-30T00:01:28"/>
    <s v="Cumplido"/>
    <x v="0"/>
  </r>
  <r>
    <s v="INC000002641603"/>
    <s v="HOUSING"/>
    <x v="11"/>
    <s v="APQ ACCESOS"/>
    <s v="ESTEBAN O BUSTOS CORNEJO"/>
    <s v="tct_ebusto"/>
    <s v="4-Menor/Localizado"/>
    <s v="4-Baja"/>
    <s v="Baja"/>
    <s v="Requerimiento de Cliente"/>
    <s v="TELEFONICA EMPRESAS DE CHILE SA"/>
    <s v="RONDA Y REVISION DE SALAS TECNICAS"/>
    <s v="28/02/2024 8:03:55"/>
    <s v="28/02/2024 8:05:05"/>
    <x v="0"/>
    <s v="CDP ANTIGUO 1"/>
    <s v="CDP ANTIGUO 2"/>
    <s v="28/02/2024 9:10:53"/>
    <s v="28/02/2024 23:50:00"/>
    <s v="RONDA Y REVISION DE SALAS TECNICAS"/>
    <s v="RONDA REALIZADA"/>
    <d v="1899-12-30T01:05:48"/>
    <d v="1899-12-30T01:06:58"/>
    <d v="1899-12-30T00:01:10"/>
    <s v=""/>
    <x v="1"/>
  </r>
  <r>
    <s v="INC000002641609"/>
    <s v="SAP"/>
    <x v="9"/>
    <s v="CLOUD SAP HANA"/>
    <s v="NICOLAS A SAAVEDRA EGUILUZ"/>
    <s v="tct_nsaave"/>
    <s v="4-Menor/Localizado"/>
    <s v="4-Baja"/>
    <s v="Baja"/>
    <s v="Requerimiento de Cliente"/>
    <s v="TELEFONICA EMPRESAS DE CHILE SA"/>
    <s v="Checklist Diario Clientes 28.02.24"/>
    <s v="28/02/2024 7:33:04"/>
    <s v="28/02/2024 7:33:59"/>
    <x v="0"/>
    <s v="Service"/>
    <s v="Internal"/>
    <s v="28/02/2024 7:34:24"/>
    <s v="28/02/2024 23:50:00"/>
    <s v="Se realiza Checklist Diario de los clientes; _x000a_HDC_x000a_NUTRISCO"/>
    <s v="Se realiza Checklist Diario de los clientes; _x000a_HDC_x000a_NUTRISCO"/>
    <d v="1899-12-30T00:00:00"/>
    <d v="1899-12-30T00:01:20"/>
    <d v="1899-12-30T00:01:20"/>
    <s v=""/>
    <x v="1"/>
  </r>
  <r>
    <s v="INC000002641658"/>
    <s v="HOUSING"/>
    <x v="8"/>
    <s v="ADMINISTRADORES RESIDENTES"/>
    <s v="FERNEY D GARZON PEÑA"/>
    <s v="frp_jugonz"/>
    <s v="3-Moderado/Limitado"/>
    <s v="3-Medio"/>
    <s v="Media"/>
    <s v="Requerimiento de Cliente"/>
    <s v="TELEFONICA EMPRESAS DE CHILE SA"/>
    <s v="GESTION DATACENTER/ ACCESOS / TELEFONICA EMPRESAS DE CHILE SA"/>
    <s v="28/02/2024 10:30:14"/>
    <s v="28/02/2024 10:31:03"/>
    <x v="0"/>
    <s v="COMUNICACIONES"/>
    <s v="VPN IP - MPLS"/>
    <s v="28/02/2024 11:45:51"/>
    <s v="28/02/2024 23:50:00"/>
    <s v="EMPRESA: TELEFONICA EMPRESAS DE CHILE SA_x000a_CÓDIGO DE SERVICIO: _x000a_DIRECCIÓN: Av. Presidente Prieto #226, Paine, Santiago_x000a_NOMBRE DE QUIEN REPORTA: Larry Frank Peña Gonzalez_x000a_TELÉFONO DE QUIEN REPORTA: +569 9467 1976_x000a_NOMBRE DE CONTACTO EN TERRENO: Jorge Pozo P."/>
    <m/>
    <d v="1899-12-30T01:59:58"/>
    <d v="1899-12-30T01:15:37"/>
    <d v="1899-12-30T00:15:39"/>
    <s v=""/>
    <x v="1"/>
  </r>
  <r>
    <s v="INC000002641691"/>
    <s v="HOUSING"/>
    <x v="14"/>
    <s v="ADMINISTRADORES RESIDENTES"/>
    <s v="SEBASTIAN A JARA VIDAL"/>
    <s v="frp_jugonz"/>
    <s v="3-Moderado/Limitado"/>
    <s v="3-Medio"/>
    <s v="Media"/>
    <s v="Requerimiento de Cliente"/>
    <s v="VIRGIN MOBILE CHILE SPA"/>
    <s v="GESTION DATACENTER/ ACCESOS / VIRGIN MOBILE CHILE SPA"/>
    <s v="28/02/2024 11:59:26"/>
    <s v="28/02/2024 12:01:30"/>
    <x v="0"/>
    <s v="COMUNICACIONES"/>
    <s v="VPN IP - MPLS"/>
    <s v="28/02/2024 12:33:03"/>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46"/>
    <d v="1899-12-30T00:33:37"/>
    <d v="1899-12-30T00:23:51"/>
    <s v=""/>
    <x v="1"/>
  </r>
  <r>
    <s v="INC000002641693"/>
    <s v="INFRAESTRUCTURA DC"/>
    <x v="2"/>
    <s v="APQ ACCESOS"/>
    <s v="JONATHAN A MARQUEZ ASTENGO"/>
    <s v="tct_sjarav"/>
    <s v="4-Menor/Localizado"/>
    <s v="4-Baja"/>
    <s v="Baja"/>
    <s v="Requerimiento de Red"/>
    <s v="TELEFONICA CYBERSECURITY TECH CHILE SPA"/>
    <s v="SUPERVISION USS/CRQ 81791"/>
    <s v="28/02/2024 11:48:55"/>
    <s v="28/02/2024 11:50:54"/>
    <x v="0"/>
    <s v="CDP ANTIGUO 1"/>
    <s v="CDP ANTIGUO 2"/>
    <s v="28/02/2024 16:10:06"/>
    <s v="28/02/2024 23:50:00"/>
    <s v="PREVENTIVO: NO_x000a_CÓDIGO DE SERVICIO:_x000a_DIRECCIÓN:  DCSM_x000a_QUIEN REPORTA: RENE VILLEGAS_x000a_CONTACTO EN TERRENO: DC OPERADOR N1_x000a_PROBLEMA: RETIRO EQUIPO_x000a_REQUERIMIENTO: INGRESO DE EQUIPAMIENTO EN TIC 1 RACK USS2 - RETIRO DE EQUIPAMIENTO TIC 1 RACK USS1"/>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x v="0"/>
  </r>
  <r>
    <s v="INC000002641758"/>
    <s v="HOUSING"/>
    <x v="11"/>
    <s v="APQ ACCESOS"/>
    <s v="ESTEBAN O BUSTOS CORNEJO"/>
    <s v="tct_ebusto"/>
    <s v="4-Menor/Localizado"/>
    <s v="4-Baja"/>
    <s v="Baja"/>
    <s v="Requerimiento de Cliente"/>
    <s v="TELEFONICA EMPRESAS DE CHILE SA"/>
    <s v="TOMA DE ALARMAS DE CLIENTES"/>
    <s v="28/02/2024 9:29:08"/>
    <s v="28/02/2024 9:30:49"/>
    <x v="0"/>
    <s v="CDP ANTIGUO 1"/>
    <s v="CDP ANTIGUO 2"/>
    <s v="28/02/2024 10:18:58"/>
    <s v="28/02/2024 23:50:00"/>
    <s v="TOMA DE ALARMAS DE CLIENTES"/>
    <s v="TOMA DE ALARMAS REALIZADA"/>
    <d v="1899-12-30T00:48:09"/>
    <d v="1899-12-30T00:49:50"/>
    <d v="1899-12-30T00:01:41"/>
    <s v=""/>
    <x v="1"/>
  </r>
  <r>
    <s v="INC000002641821"/>
    <s v="VPN IP - MPLS"/>
    <x v="18"/>
    <s v="GESTION HD"/>
    <s v="CRISTOBAL I REYES DELGADO"/>
    <s v="frp_fpetro"/>
    <s v="3-Moderado/Limitado"/>
    <s v="3-Medio"/>
    <s v="Media"/>
    <s v="Requerimiento de Cliente"/>
    <s v="TELEFONICA GLOBAL TECHNOLOGY S.A.AGENCIA EN CHILE"/>
    <s v="HD/_x000a_Lentitud Motor BD 10.233.49.6"/>
    <s v="28/02/2024 9:34:39"/>
    <s v="28/02/2024 9:37:44"/>
    <x v="0"/>
    <s v="TI"/>
    <s v="BASES DE DATOS"/>
    <s v="28/02/2024 14:45:46"/>
    <s v="28/02/2024 23:50:00"/>
    <s v="PREVENTIVO: NO_x000a_CODIGO DE SERVICIO: _x000a_DIRECCION:_x000a_QUIEN REPORTA: Sergio Cáceres Zapata +569 9905 6794_x000a_CONTACTO EN TERRENO: Sergio Cáceres Zapata +569 9905 6794_x000a__x000a_REQUERIMIENTO:_x000a__x000a_Buen día, es posible que nos ayuden a revisar que proceso del SQL Server_x000a_tiene t"/>
    <s v="Se normaliza estado de la instancia BD afectada por lentitud. Esto se debió a sesiones que generaban bloqueos constantes, afectando la perfonmance. Se enviaron todos los antecedentes via correo."/>
    <d v="1899-12-30T03:39:07"/>
    <d v="1899-12-30T05:11:07"/>
    <d v="1899-12-30T01:32:00"/>
    <s v=""/>
    <x v="1"/>
  </r>
  <r>
    <s v="INC000002641871"/>
    <s v="VPN IP - MPLS"/>
    <x v="12"/>
    <s v="GESTION HD"/>
    <s v="DENISE CRUZAT ETCHEBERRY"/>
    <s v="frp_kefern"/>
    <s v="3-Moderado/Limitado"/>
    <s v="3-Medio"/>
    <s v="Media"/>
    <s v="Incidente de Cliente"/>
    <s v="TELEFONICA GLOBAL TECHNOLOGY S.A.AGENCIA EN CHILE"/>
    <s v="HD |  Lentitud Motor BD 10.233.49.6"/>
    <s v="28/02/2024 10:48:44"/>
    <s v="28/02/2024 10:51:48"/>
    <x v="1"/>
    <s v="CDP ANTIGUO 1"/>
    <s v="CDP ANTIGUO 2"/>
    <s v="28/02/2024 11:01:52"/>
    <s v="28/02/2024 11:01:52"/>
    <s v="PREVENTIVO: NO_x000a_CODIGO DE SERVICIO:_x000a_DIRECCION:_x000a_QUIEN REPORTA:Sergio Cáceres Zapata +569 9905 6794_x000a_CONTACTO EN TERRENO:_x000a_PROBLEMA:Lentitud Motor BD 10.233.49.6_x000a_Buen día, es posible que nos ayuden a revisar que proceso del SQL Server_x000a_tiene tomado el servidor"/>
    <s v="folio duplicado_x000a__x000a_se trabaja con  Lentitud Motor BD 10.233.49.6||FOLIO INC000002641821||APERTURA"/>
    <d v="1899-12-30T00:00:00"/>
    <d v="1899-12-30T00:13:08"/>
    <d v="1899-12-30T00:13:08"/>
    <s v="Cumplido"/>
    <x v="0"/>
  </r>
  <r>
    <s v="INC000002641890"/>
    <s v="VPN IP - MPLS"/>
    <x v="6"/>
    <s v="BELIEVE"/>
    <s v="GIOVANNI D ROCCO VALENZUELA"/>
    <s v="frp_dvilca"/>
    <s v="4-Menor/Localizado"/>
    <s v="4-Baja"/>
    <s v="Baja"/>
    <s v="Requerimiento de Cliente"/>
    <s v="TELEFONICA CYBERSECURITY TECH CHILE SPA"/>
    <s v="REQ / SOC/Reset Pass usuario Catherine"/>
    <s v="28/02/2024 11:02:10"/>
    <s v="28/02/2024 11:03:19"/>
    <x v="0"/>
    <s v="CDP ANTIGUO 1"/>
    <s v="CDP ANTIGUO 2"/>
    <s v="28/02/2024 13:48:22"/>
    <s v="28/02/2024 23:50:00"/>
    <s v="PREVENTIVO: NO_x000a_CODIGO DE SERVICIO:_x000a_DIRECCION:      _x000a_CIUDAD:             _x000a_COMUNA:_x000a_NOMBRE QUIEN REPORTA:SAMANTHA MICHELLE MARTINEZ NUÑEZ_x000a_TELEFONO QUIEN REPORTA: +56 9 7242 3694_x000a_NOMBRE CONTACTO EN TERRENO:        _x000a_REQUERIMIENTO:_x000a_@SOC Empresas_x000a__x000a_Favor generar"/>
    <s v="se realiza reseteo de password segun lo solicitado, se envia de forma interna y se valida correctamente"/>
    <d v="1899-12-30T00:00:00"/>
    <d v="1899-12-30T02:46:12"/>
    <d v="1899-12-30T02:46:12"/>
    <s v=""/>
    <x v="1"/>
  </r>
  <r>
    <s v="INC000002642005"/>
    <s v="SAP"/>
    <x v="9"/>
    <s v="CLOUD SAP HANA"/>
    <s v="OSCAR A GUZMAN MEDIC"/>
    <s v="tct_oguzma"/>
    <s v="3-Moderado/Limitado"/>
    <s v="4-Baja"/>
    <s v="Baja"/>
    <s v="Requerimiento de Cliente"/>
    <s v="TELEFONICA GLOBAL TECHNOLOGY S.A.AGENCIA EN CHILE"/>
    <s v="Checklist Diarios 24.02.2024"/>
    <s v="28/02/2024 10:55:16"/>
    <s v="28/02/2024 10:58:00"/>
    <x v="0"/>
    <s v="TI"/>
    <s v="SERVICIOS DE HOSTING"/>
    <s v="28/02/2024 11:53:46"/>
    <s v="28/02/2024 23:50:00"/>
    <s v="ACMA-COAGRA-NUTRISCO-FUSAN-SUGAL-HDC-BLUMAR-INCHALAM-HCUA"/>
    <s v="Checklist enviados"/>
    <d v="1899-12-30T00:00:00"/>
    <d v="1899-12-30T00:58:30"/>
    <d v="1899-12-30T00:58:30"/>
    <s v=""/>
    <x v="1"/>
  </r>
  <r>
    <s v="INC000002642007"/>
    <s v="SAP"/>
    <x v="9"/>
    <s v="CLOUD SAP HANA"/>
    <s v="OSCAR A GUZMAN MEDIC"/>
    <s v="tct_oguzma"/>
    <s v="3-Moderado/Limitado"/>
    <s v="4-Baja"/>
    <s v="Baja"/>
    <s v="Requerimiento de Cliente"/>
    <s v="TELEFONICA GLOBAL TECHNOLOGY S.A.AGENCIA EN CHILE"/>
    <s v="Checklist Diarios 25.02.2024"/>
    <s v="28/02/2024 10:59:53"/>
    <s v="28/02/2024 11:00:27"/>
    <x v="0"/>
    <s v="TI"/>
    <s v="SERVICIOS DE HOSTING"/>
    <s v="28/02/2024 12:29:20"/>
    <s v="28/02/2024 23:50:00"/>
    <s v="ACMA-COAGRA-NUTRISCO-FUSAN-SUGAL-HDC-BLUMAR-INCHALAM-HCUA"/>
    <s v="Checklist enviados"/>
    <d v="1899-12-30T00:00:00"/>
    <d v="1899-12-30T01:29:27"/>
    <d v="1899-12-30T01:29:27"/>
    <s v=""/>
    <x v="1"/>
  </r>
  <r>
    <s v="INC000002642011"/>
    <s v="SAP"/>
    <x v="9"/>
    <s v="CLOUD SAP HANA"/>
    <s v="OSCAR A GUZMAN MEDIC"/>
    <s v="tct_oguzma"/>
    <s v="3-Moderado/Limitado"/>
    <s v="4-Baja"/>
    <s v="Baja"/>
    <s v="Requerimiento de Cliente"/>
    <s v="TELEFONICA GLOBAL TECHNOLOGY S.A.AGENCIA EN CHILE"/>
    <s v="Transporte OT // Lunes 26 de Febrero a las 07 horas"/>
    <s v="28/02/2024 11:08:34"/>
    <s v="28/02/2024 11:10:40"/>
    <x v="0"/>
    <s v="TI"/>
    <s v="APLICATIVOS"/>
    <s v="28/02/2024 12:41:26"/>
    <s v="28/02/2024 23:50:00"/>
    <s v="NUTRISCO"/>
    <s v="Se informa que las OT han sido transportadas según solicitud de forma satisfactoria."/>
    <d v="1899-12-30T00:00:00"/>
    <d v="1899-12-30T01:32:52"/>
    <d v="1899-12-30T01:32:52"/>
    <s v=""/>
    <x v="1"/>
  </r>
  <r>
    <s v="INC000002642012"/>
    <s v="HOSTING VIRTUAL"/>
    <x v="6"/>
    <s v="SISTEMA OPERATIVO MICROSOFT"/>
    <s v="JAVIER CUEVAS"/>
    <s v="tct_jacuev"/>
    <s v="4-Menor/Localizado"/>
    <s v="4-Baja"/>
    <s v="Baja"/>
    <s v="Requerimiento de Cliente"/>
    <s v="TELEFONICA GLOBAL TECHNOLOGY S.A.AGENCIA EN CHILE"/>
    <s v="Problemas de Acceso Servidor"/>
    <s v="28/02/2024 11:02:34"/>
    <s v="28/02/2024 11:02:56"/>
    <x v="0"/>
    <s v="TI"/>
    <s v="SISTEMAS OPERATIVOS"/>
    <s v="28/02/2024 11:09:20"/>
    <s v="28/02/2024 23:50:00"/>
    <s v="Problemas de Acceso Servidor"/>
    <s v="Problemas de Acceso Servidor"/>
    <d v="1899-12-30T00:00:00"/>
    <d v="1899-12-30T00:06:46"/>
    <d v="1899-12-30T00:06:46"/>
    <s v=""/>
    <x v="1"/>
  </r>
  <r>
    <s v="INC000002642013"/>
    <s v="HOSTING VIRTUAL"/>
    <x v="6"/>
    <s v="SISTEMA OPERATIVO MICROSOFT"/>
    <s v="JAVIER CUEVAS"/>
    <s v="tct_jacuev"/>
    <s v="4-Menor/Localizado"/>
    <s v="4-Baja"/>
    <s v="Baja"/>
    <s v="Requerimiento de Cliente"/>
    <s v="TELEFONICA GLOBAL TECHNOLOGY S.A.AGENCIA EN CHILE"/>
    <s v="Lentitud Motor BD"/>
    <s v="28/02/2024 11:03:03"/>
    <s v="28/02/2024 11:03:17"/>
    <x v="0"/>
    <s v="TI"/>
    <s v="SISTEMAS OPERATIVOS"/>
    <s v="28/02/2024 11:08:14"/>
    <s v="28/02/2024 23:50:00"/>
    <s v="Lentitud Motor BD"/>
    <s v="Lentitud Motor BD FOLIO"/>
    <d v="1899-12-30T00:00:00"/>
    <d v="1899-12-30T00:05:11"/>
    <d v="1899-12-30T00:05:11"/>
    <s v=""/>
    <x v="1"/>
  </r>
  <r>
    <s v="INC000002642014"/>
    <s v="HOSTING VIRTUAL"/>
    <x v="6"/>
    <s v="SISTEMA OPERATIVO MICROSOFT"/>
    <s v="JAVIER CUEVAS"/>
    <s v="tct_jacuev"/>
    <s v="4-Menor/Localizado"/>
    <s v="4-Baja"/>
    <s v="Baja"/>
    <s v="Requerimiento de Cliente"/>
    <s v="TELEFONICA GLOBAL TECHNOLOGY S.A.AGENCIA EN CHILE"/>
    <s v="SEGUMIENTO VULNERAVILIDADES ESPAÑA"/>
    <s v="28/02/2024 11:03:25"/>
    <s v="28/02/2024 11:03:56"/>
    <x v="0"/>
    <s v="TI"/>
    <s v="SISTEMAS OPERATIVOS"/>
    <s v="28/02/2024 11:07:21"/>
    <s v="28/02/2024 23:50:00"/>
    <s v="SEGUMIENTO VULNERAVILIDADES ESPAÑA"/>
    <s v="SEGUMIENTO VULNERAVILIDADES ESPAÑA"/>
    <d v="1899-12-30T00:00:00"/>
    <d v="1899-12-30T00:03:56"/>
    <d v="1899-12-30T00:03:56"/>
    <s v=""/>
    <x v="1"/>
  </r>
  <r>
    <s v="INC000002642015"/>
    <s v="HOSTING VIRTUAL"/>
    <x v="6"/>
    <s v="SISTEMA OPERATIVO MICROSOFT"/>
    <s v="JAVIER CUEVAS"/>
    <s v="tct_jacuev"/>
    <s v="4-Menor/Localizado"/>
    <s v="4-Baja"/>
    <s v="Baja"/>
    <s v="Requerimiento de Cliente"/>
    <s v="TELEFONICA GLOBAL TECHNOLOGY S.A.AGENCIA EN CHILE"/>
    <s v="SD MS  SEGURIDADAD"/>
    <s v="28/02/2024 11:04:08"/>
    <s v="28/02/2024 11:04:34"/>
    <x v="0"/>
    <s v="TI"/>
    <s v="SISTEMAS OPERATIVOS"/>
    <s v="28/02/2024 11:06:29"/>
    <s v="28/02/2024 23:50:00"/>
    <s v="SD MS  SEGURIDADADatender requerimiento del cliente. La solicitud fue realizada directamente al área resolutoria sin pasar por el flujo de mesa de ayuda"/>
    <s v="SD MS  SEGURIDADAD"/>
    <d v="1899-12-30T00:00:00"/>
    <d v="1899-12-30T00:02:21"/>
    <d v="1899-12-30T00:02:21"/>
    <s v=""/>
    <x v="1"/>
  </r>
  <r>
    <s v="INC000002642016"/>
    <s v="HOSTING VIRTUAL"/>
    <x v="6"/>
    <s v="SISTEMA OPERATIVO MICROSOFT"/>
    <s v="JAVIER CUEVAS"/>
    <s v="tct_jacuev"/>
    <s v="4-Menor/Localizado"/>
    <s v="4-Baja"/>
    <s v="Baja"/>
    <s v="Requerimiento de Cliente"/>
    <s v="TELEFONICA GLOBAL TECHNOLOGY S.A.AGENCIA EN CHILE"/>
    <s v="REUNION COOORDINACION"/>
    <s v="28/02/2024 11:04:42"/>
    <s v="28/02/2024 11:04:54"/>
    <x v="0"/>
    <s v="TI"/>
    <s v="SISTEMAS OPERATIVOS"/>
    <s v="28/02/2024 11:05:42"/>
    <s v="28/02/2024 23:50:00"/>
    <s v="REUNION COOORDINACION"/>
    <s v="OK"/>
    <d v="1899-12-30T00:00:00"/>
    <d v="1899-12-30T00:01:00"/>
    <d v="1899-12-30T00:01:00"/>
    <s v=""/>
    <x v="1"/>
  </r>
  <r>
    <s v="INC000002642018"/>
    <s v="SAP"/>
    <x v="9"/>
    <s v="CLOUD SAP HANA"/>
    <s v="OSCAR A GUZMAN MEDIC"/>
    <s v="tct_oguzma"/>
    <s v="3-Moderado/Limitado"/>
    <s v="4-Baja"/>
    <s v="Baja"/>
    <s v="Requerimiento de Cliente"/>
    <s v="TELEFONICA GLOBAL TECHNOLOGY S.A.AGENCIA EN CHILE"/>
    <s v="Checklist Diarios 26.02.2024"/>
    <s v="28/02/2024 11:12:58"/>
    <s v="28/02/2024 11:13:00"/>
    <x v="0"/>
    <s v="TI"/>
    <s v="SERVICIOS DE HOSTING"/>
    <s v="28/02/2024 12:45:41"/>
    <s v="28/02/2024 23:50:00"/>
    <s v="ACMA-COAGRA-FRUSAN"/>
    <s v="Checklist enviados"/>
    <d v="1899-12-30T00:00:00"/>
    <d v="1899-12-30T01:32:43"/>
    <d v="1899-12-30T01:32:43"/>
    <s v=""/>
    <x v="1"/>
  </r>
  <r>
    <s v="INC000002642020"/>
    <s v="SAP"/>
    <x v="9"/>
    <s v="CLOUD SAP HANA"/>
    <s v="OSCAR A GUZMAN MEDIC"/>
    <s v="tct_oguzma"/>
    <s v="3-Moderado/Limitado"/>
    <s v="4-Baja"/>
    <s v="Baja"/>
    <s v="Requerimiento de Cliente"/>
    <s v="TELEFONICA GLOBAL TECHNOLOGY S.A.AGENCIA EN CHILE"/>
    <s v="Transporte OT // Lunes 26 de Febrero a las 23 horas"/>
    <s v="28/02/2024 11:13:48"/>
    <s v="28/02/2024 11:20:03"/>
    <x v="0"/>
    <s v="TI"/>
    <s v="APLICATIVOS"/>
    <s v="28/02/2024 13:01:03"/>
    <s v="28/02/2024 23:50:00"/>
    <s v="NUTRISCO"/>
    <s v="Se ejecuta el transporte de OT a productivo de forma correcta.  _x000a__x000a_Se observa la OT OEDK925140 con warning, al parecer solo advertencia, pero no se observan errores en el log.  _x000a__x000a_Por favor, verifiquen que los cambios de la OT hayan quedado ajustados corre"/>
    <d v="1899-12-30T00:00:00"/>
    <d v="1899-12-30T01:47:15"/>
    <d v="1899-12-30T01:47:15"/>
    <s v=""/>
    <x v="1"/>
  </r>
  <r>
    <s v="INC000002642022"/>
    <s v="SAP"/>
    <x v="9"/>
    <s v="CLOUD SAP HANA"/>
    <s v="OSCAR A GUZMAN MEDIC"/>
    <s v="tct_oguzma"/>
    <s v="3-Moderado/Limitado"/>
    <s v="4-Baja"/>
    <s v="Baja"/>
    <s v="Requerimiento de Cliente"/>
    <s v="TELEFONICA GLOBAL TECHNOLOGY S.A.AGENCIA EN CHILE"/>
    <s v="Checklist Diarios 27.02.2024"/>
    <s v="28/02/2024 11:31:01"/>
    <s v="28/02/2024 11:31:37"/>
    <x v="0"/>
    <s v="TI"/>
    <s v="SERVICIOS DE HOSTING"/>
    <s v="28/02/2024 14:36:33"/>
    <s v="28/02/2024 23:50:00"/>
    <s v="ACMA-COAGRA-FRUSAN"/>
    <s v="Checklist enviados"/>
    <d v="1899-12-30T00:00:00"/>
    <d v="1899-12-30T03:05:32"/>
    <d v="1899-12-30T03:05:32"/>
    <s v=""/>
    <x v="1"/>
  </r>
  <r>
    <s v="INC000002642027"/>
    <s v="SAP"/>
    <x v="9"/>
    <s v="CLOUD SAP HANA"/>
    <s v="OSCAR A GUZMAN MEDIC"/>
    <s v="tct_oguzma"/>
    <s v="3-Moderado/Limitado"/>
    <s v="4-Baja"/>
    <s v="Baja"/>
    <s v="Requerimiento de Cliente"/>
    <s v="TELEFONICA GLOBAL TECHNOLOGY S.A.AGENCIA EN CHILE"/>
    <s v="Transporte OT // Martes 27 de Febrero a las 23 horas"/>
    <s v="28/02/2024 11:36:56"/>
    <s v="28/02/2024 11:38:54"/>
    <x v="0"/>
    <s v="TI"/>
    <s v="APLICATIVOS"/>
    <s v="28/02/2024 14:39:41"/>
    <s v="28/02/2024 23:50:00"/>
    <s v="NUTRISCO"/>
    <s v="De acuerdo a lo solicitado solo fue importada la OT OEDK925497 Freesap - LO NU 016 ZSD014 - RO correctamente."/>
    <d v="1899-12-30T00:00:00"/>
    <d v="1899-12-30T03:02:45"/>
    <d v="1899-12-30T03:02:45"/>
    <s v=""/>
    <x v="1"/>
  </r>
  <r>
    <s v="INC000002642098"/>
    <s v="VPN IP - MPLS"/>
    <x v="9"/>
    <s v="GESTION HD"/>
    <s v="NICOLAS A SAAVEDRA EGUILUZ"/>
    <s v="frp_kefern"/>
    <s v="3-Moderado/Limitado"/>
    <s v="3-Medio"/>
    <s v="Media"/>
    <s v="Requerimiento de Cliente"/>
    <s v="NUTRISCO CHILE SA"/>
    <s v="HD | Creación Usuario SAP PRD"/>
    <s v="28/02/2024 16:21:33"/>
    <s v="28/02/2024 16:24:26"/>
    <x v="0"/>
    <s v="CDP ANTIGUO 1"/>
    <s v="CDP ANTIGUO 2"/>
    <s v="28/02/2024 16:40:44"/>
    <s v="28/02/2024 23:50:00"/>
    <s v="PREVENTIVO: NO_x000a_CODIGO DE SERVICIO:_x000a_DIRECCION:_x000a_QUIEN REPORTA:Nicolás Saavedra Eguiluz +56 9 6187 5469_x000a_CONTACTO EN TERRENO: _x000a_PROBLEMA:_x000a_REQUERIMIENTO:Creación Usuario SAP PRD _x000a_Estimados Help Desk_x000a__x000a_Favor generar ticket en base a requerimiento de cliente NUTR"/>
    <s v="He creado el usuario según lo indicado."/>
    <d v="1899-12-30T00:00:00"/>
    <d v="1899-12-30T00:19:11"/>
    <d v="1899-12-30T00:19:11"/>
    <s v=""/>
    <x v="1"/>
  </r>
  <r>
    <s v="INC000002642154"/>
    <s v="VPN IP - MPLS"/>
    <x v="5"/>
    <s v="GESTION HD"/>
    <s v="OSCAR A RAMIREZ SOTO"/>
    <s v="frp_kefern"/>
    <s v="3-Moderado/Limitado"/>
    <s v="3-Medio"/>
    <s v="Media"/>
    <s v="Requerimiento de Cliente"/>
    <s v="EMPRESA NACIONAL DE CERTIFICACIONES"/>
    <s v="HD | Eliminación de usuarios VPN SSL"/>
    <s v="28/02/2024 13:11:19"/>
    <s v="28/02/2024 13:16:12"/>
    <x v="0"/>
    <s v="CDP ANTIGUO 1"/>
    <s v="CDP ANTIGUO 2"/>
    <s v="28/02/2024 15:53:10"/>
    <s v="28/02/2024 23:50:00"/>
    <s v="PREVENTIVO: NO_x000a_CODIGO DE SERVICIO:_x000a_DIRECCION:_x000a_QUIEN REPORTA:Juan Carlos Isla Rodriguez (+56 9) 45912923_x000a_CONTACTO EN TERRENO:Juan Carlos Isla Rodriguez (+56 9) 45912923_x000a_REQUERIMIENTO:Favor, dar de baja los usuarios del siguiente listado._x000a__x000a_Usuario VPN_x000a__x000a_joh"/>
    <s v="Se realiza la eliminacion completa de los usuarios VPN SSL solicitados de nuestro FW perimetral."/>
    <d v="1899-12-30T00:00:00"/>
    <d v="1899-12-30T02:41:51"/>
    <d v="1899-12-30T02:41:51"/>
    <s v=""/>
    <x v="1"/>
  </r>
  <r>
    <s v="INC000002642161"/>
    <s v="VPN IP - MPLS"/>
    <x v="7"/>
    <s v="GESTION HD"/>
    <s v="GUSTAVO AVILA VERA"/>
    <s v="frp_fpetro"/>
    <s v="3-Moderado/Limitado"/>
    <s v="3-Medio"/>
    <s v="Media"/>
    <s v="Requerimiento de Cliente"/>
    <s v="TRANSBANK S.A."/>
    <s v="HD/_x000a_Actualización de nombre de dominio DNS - Transba"/>
    <s v="28/02/2024 12:32:14"/>
    <s v="28/02/2024 12:33:09"/>
    <x v="0"/>
    <s v="CDP ANTIGUO 1"/>
    <s v="CDP ANTIGUO 2"/>
    <s v="28/02/2024 15:20:52"/>
    <s v="28/02/2024 23:50:00"/>
    <s v="PREVENTIVO: NO_x000a_CODIGO DE SERVICIO:_x000a_DIRECCION:_x000a_QUIEN REPORTA: Rodrigo Quiroz Silva 56 9 4110 7479_x000a_CONTACTO EN TERRENO: Rodrigo Quiroz Silva 56 9 4110 7479_x000a__x000a_REQUERIMIENTO:_x000a__x000a_Estimado Help Desk, buenas tardes._x000a__x000a_Favor su ayuda en actualizar los registros DNS"/>
    <s v="Se configuran los registros DNS"/>
    <d v="1899-12-30T00:35:45"/>
    <d v="1899-12-30T02:48:38"/>
    <d v="1899-12-30T02:12:53"/>
    <s v=""/>
    <x v="1"/>
  </r>
  <r>
    <s v="INC000002642208"/>
    <s v="HOUSING"/>
    <x v="14"/>
    <s v="ADMINISTRADORES RESIDENTES"/>
    <s v="SEBASTIAN A JARA VIDAL"/>
    <s v="frp_jugonz"/>
    <s v="3-Moderado/Limitado"/>
    <s v="3-Medio"/>
    <s v="Media"/>
    <s v="Requerimiento de Cliente"/>
    <s v="VIRGIN MOBILE CHILE SPA"/>
    <s v="GESTION DATACENTER/ ACCESOS / VIRGIN MOBILE CHILE SPA"/>
    <s v="28/02/2024 12:14:39"/>
    <s v="28/02/2024 12:16:43"/>
    <x v="0"/>
    <s v="COMUNICACIONES"/>
    <s v="VPN IP - MPLS"/>
    <s v="28/02/2024 12:32:46"/>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08"/>
    <d v="1899-12-30T00:18:07"/>
    <d v="1899-12-30T00:08:59"/>
    <s v=""/>
    <x v="1"/>
  </r>
  <r>
    <s v="INC000002642239"/>
    <s v="SAP"/>
    <x v="9"/>
    <s v="CLOUD SAP HANA"/>
    <s v="OSCAR A GUZMAN MEDIC"/>
    <s v="tct_oguzma"/>
    <s v="3-Moderado/Limitado"/>
    <s v="4-Baja"/>
    <s v="Baja"/>
    <s v="Requerimiento de Cliente"/>
    <s v="TELEFONICA GLOBAL TECHNOLOGY S.A.AGENCIA EN CHILE"/>
    <s v="Checklist Diarios 28.02.2024"/>
    <s v="28/02/2024 14:41:12"/>
    <s v="28/02/2024 14:41:44"/>
    <x v="0"/>
    <s v="TI"/>
    <s v="SERVICIOS DE HOSTING"/>
    <s v="28/02/2024 15:18:17"/>
    <s v="28/02/2024 23:50:00"/>
    <s v="ACMA-COAGRA-FRUSAN"/>
    <s v="Checklist enviados"/>
    <d v="1899-12-30T00:00:00"/>
    <d v="1899-12-30T00:37:05"/>
    <d v="1899-12-30T00:37:05"/>
    <s v=""/>
    <x v="1"/>
  </r>
  <r>
    <s v="INC000002642259"/>
    <s v="HOUSING"/>
    <x v="14"/>
    <s v="BELIEVE"/>
    <s v="SEBASTIAN A JARA VIDAL"/>
    <s v="frp_dvilca"/>
    <s v="3-Moderado/Limitado"/>
    <s v="3-Medio"/>
    <s v="Media"/>
    <s v="Requerimiento de Cliente"/>
    <s v="TRANSUNION SOLUCIONES DE INFORMACION CHILE S.A."/>
    <s v="GESTION DATACENTER/ ACCESOS / TRANSUNION SOLUCIONES DE INFORMACION CHILE S.A."/>
    <s v="28/02/2024 15:54:58"/>
    <s v="28/02/2024 15:59:03"/>
    <x v="0"/>
    <s v="COMUNICACIONES"/>
    <s v="VPN IP - MPLS"/>
    <s v="28/02/2024 16:03:29"/>
    <s v="28/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2:36"/>
    <d v="1899-12-30T00:08:31"/>
    <d v="1899-12-30T00:05:55"/>
    <s v=""/>
    <x v="1"/>
  </r>
  <r>
    <s v="INC000002642274"/>
    <s v="HOSTING VIRTUAL"/>
    <x v="18"/>
    <s v="DUOC TICKET PENDIENTES"/>
    <s v="CLAUDIO A GAJARDO GARRIDO"/>
    <s v="frp_disilv"/>
    <s v="3-Moderado/Limitado"/>
    <s v="4-Baja"/>
    <s v="Baja"/>
    <s v="Requerimiento de Cliente"/>
    <s v="FUNDACION INSTITUTO PROFESIONAL DUOC UC"/>
    <s v="REQ | DUOC | Urgencia: Media | Homologar BDD desde PRD a DEV y QA"/>
    <s v="28/02/2024 17:08:29"/>
    <s v="28/02/2024 17:10:32"/>
    <x v="0"/>
    <s v="CDP ANTIGUO 1"/>
    <s v="CDP ANTIGUO 2"/>
    <s v="29/02/2024 15:58:21"/>
    <s v="29/02/2024 23:50:00"/>
    <s v="De: Antonio Martinez Diaz &lt;amartinezdi@duoc.cl&gt; _x000a_Enviado el: miércoles, 28 de febrero de 2024 17:07_x000a_Para: Mesa TI &lt;mesa.ti@movistar.cl&gt;_x000a_CC: GERMÁN IGNACIO BAEZA GONZÁLEZ &lt;german.baeza@fractalia.es&gt;; Victor Sepulveda G &lt;victor.sepulvedag@telefonica.com&gt;_x000a_A"/>
    <s v="Se realiza homologación de schema SAI_DWHBI desde ADBDWHBIPRD a  bases de datos ADBDWHBIDEV y ADBDWHBIQAS"/>
    <d v="1899-12-30T21:51:41"/>
    <d v="1899-12-30T22:49:52"/>
    <d v="1899-12-30T00:58:11"/>
    <s v=""/>
    <x v="1"/>
  </r>
  <r>
    <s v="INC000002642276"/>
    <s v="HOUSING"/>
    <x v="8"/>
    <s v="BELIEVE"/>
    <s v="JOSE G MARQUEZ MARCANO"/>
    <s v="frp_dvilca"/>
    <s v="3-Moderado/Limitado"/>
    <s v="3-Medio"/>
    <s v="Media"/>
    <s v="Requerimiento de Cliente"/>
    <s v="TELEFONICA EMPRESAS DE CHILE SA"/>
    <s v="GESTION DATACENTER/ ACCESOS / TELEFONICA EMPRESAS DE CHILE SA"/>
    <s v="28/02/2024 17:16:26"/>
    <s v="28/02/2024 17:17:41"/>
    <x v="0"/>
    <s v="COMUNICACIONES"/>
    <s v="VPN IP - MPLS"/>
    <s v="28/02/2024 20:45:47"/>
    <s v="28/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_x000a_ identificar"/>
    <s v="ACCESOS AUTORIZADOS"/>
    <d v="1899-12-30T03:13:42"/>
    <d v="1899-12-30T03:29:21"/>
    <d v="1899-12-30T00:15:39"/>
    <s v=""/>
    <x v="1"/>
  </r>
  <r>
    <s v="INC000002642496"/>
    <s v="TICKET-INTELIGENTE"/>
    <x v="6"/>
    <s v="GESTION TI"/>
    <s v="PAUL A SEPULVEDA ALVAREZ"/>
    <s v="USR_TSIGHT"/>
    <s v="1-Extenso/Generalizado"/>
    <s v="4-Baja"/>
    <s v="Baja"/>
    <s v="Incidente de Cliente"/>
    <s v="RABIE HNOSLTDA"/>
    <s v="rabie001 - aranda_app01 TICKET AUTOMATICO"/>
    <s v="28/02/2024 13:48:05"/>
    <s v="28/02/2024 13:48:05"/>
    <x v="0"/>
    <s v="TRUESIGHT"/>
    <s v="TRUESIGHT"/>
    <s v="29/02/2024 15:34:49"/>
    <s v="29/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se solicita liberacion por parte de cliente ya que archivos corresponden a aplicativo de cliente"/>
    <d v="1899-12-31T01:08:38"/>
    <d v="1899-12-31T01:46:44"/>
    <d v="1899-12-30T00:38:06"/>
    <s v="Cumplido"/>
    <x v="0"/>
  </r>
  <r>
    <s v="INC000002642543"/>
    <s v="HOUSING"/>
    <x v="13"/>
    <s v="BELIEVE"/>
    <s v="RICARDO F ORELLANA MARDONES"/>
    <s v="frp_jcarri"/>
    <s v="3-Moderado/Limitado"/>
    <s v="3-Medio"/>
    <s v="Media"/>
    <s v="Requerimiento de Cliente"/>
    <s v="HDI SEGUROS S.A."/>
    <s v="GESTION DATACENTER/ ACCESOS /HDI SEGUROS S.A."/>
    <s v="28/02/2024 15:05:52"/>
    <s v="28/02/2024 15:08:23"/>
    <x v="0"/>
    <s v="CDP ANTIGUO 1"/>
    <s v="CDP ANTIGUO 2"/>
    <s v="28/02/2024 17:07:03"/>
    <s v="28/02/2024 23:50:00"/>
    <s v="EMPRESA:HDI SEGUROS S.A._x000a_CÓDIGO DE SERVICIO: _x000a_DIRECCIÓN:Av. Apoquindo #7071, Las Condes, Santiago_x000a_NOMBRE DE QUIEN REPORTA:Álvaro Ulloa Figueroa_x000a_TELÉFONO DE QUIEN REPORTA:962464224_x000a_NOMBRE DE CONTACTO EN TERRENO: _x000a_REQUERIMIENTO:Cambio de cintas_x000a_EQUIPOS ENE"/>
    <s v="ACCESOS AUTORIZADOS"/>
    <d v="1899-12-30T01:56:28"/>
    <d v="1899-12-30T02:01:11"/>
    <d v="1899-12-30T00:04:43"/>
    <s v=""/>
    <x v="1"/>
  </r>
  <r>
    <s v="INC000002642562"/>
    <s v="TICKET-INTELIGENTE"/>
    <x v="4"/>
    <s v="GESTION TI"/>
    <s v="SERGIO ORELLANA"/>
    <s v="USR_TSIGHT"/>
    <s v="1-Extenso/Generalizado"/>
    <s v="4-Baja"/>
    <s v="Baja"/>
    <s v="Incidente de Cliente"/>
    <s v="TELEFONICA EMPRESAS DE CHILE SA"/>
    <s v="cmdb - aii_soc_01_clone TICKET AUTOMATICO"/>
    <s v="28/02/2024 14:57:33"/>
    <s v="28/02/2024 14:57:33"/>
    <x v="0"/>
    <s v="TI"/>
    <s v="ALMACENAMIENTO y RESPALDO"/>
    <s v="28/02/2024 16:37:13"/>
    <s v="28/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Buenas tardes estimados,_x000a__x000a_Junto con saludar, al momento de realizar revisión del servidor aii soc 01 clone, se detecta un 80.1% de consumo de RAM, _x000a_el proceso que consume mayor recurso corresponde a socdbad+, adjunto evidencia."/>
    <d v="1899-12-30T01:01:21"/>
    <d v="1899-12-30T01:39:40"/>
    <d v="1899-12-30T00:38:19"/>
    <s v="Cumplido"/>
    <x v="0"/>
  </r>
  <r>
    <s v="INC000002642602"/>
    <s v="HOUSING"/>
    <x v="14"/>
    <s v="BELIEVE"/>
    <s v="SEBASTIAN A JARA VIDAL"/>
    <s v="frp_jcarri"/>
    <s v="3-Moderado/Limitado"/>
    <s v="3-Medio"/>
    <s v="Media"/>
    <s v="Requerimiento de Cliente"/>
    <s v="TELEFONICA GLOBAL TECHNOLOGY S.A.AGENCIA EN CHILE"/>
    <s v="GESTION DATACENTER/ ACCESOS /TELEFONICA GLOBAL TECHNOLOGY S.A.AGENCIA EN CHILE"/>
    <s v="28/02/2024 15:41:40"/>
    <s v="28/02/2024 15:42:56"/>
    <x v="0"/>
    <s v="COMUNICACIONES"/>
    <s v="VPN IP - MPLS"/>
    <s v="28/02/2024 16:00:40"/>
    <s v="28/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4:24"/>
    <d v="1899-12-30T00:19:00"/>
    <d v="1899-12-30T00:14:36"/>
    <s v=""/>
    <x v="1"/>
  </r>
  <r>
    <s v="INC000002642642"/>
    <s v="COMUNICACIONES"/>
    <x v="5"/>
    <s v="COMUNICACIONES DC"/>
    <s v="OSCAR A RAMIREZ SOTO"/>
    <s v="tct_oramir"/>
    <s v="3-Moderado/Limitado"/>
    <s v="3-Medio"/>
    <s v="Media"/>
    <s v="Requerimiento de Cliente"/>
    <s v="TELEFONICA GLOBAL TECHNOLOGY S.A.AGENCIA EN CHILE"/>
    <s v="Creación VPN site to Site Telefónica AWS UK"/>
    <s v="28/02/2024 15:53:23"/>
    <s v="28/02/2024 15:55:15"/>
    <x v="0"/>
    <s v="COMUNICACIONES"/>
    <s v="INTERNET"/>
    <s v="28/02/2024 17:39:22"/>
    <s v="28/02/2024 23:50:00"/>
    <s v="Creación VPN site to Site Telefónica AWS UK"/>
    <s v="Se genera nuevo tunel IPSEC hacia AWS IRLANDA a ambas ips publicas solicitadas, se realizan pruebas en conjunto con cliente de manera éxitosa, se cierra ticket."/>
    <d v="1899-12-30T00:00:00"/>
    <d v="1899-12-30T01:45:59"/>
    <d v="1899-12-30T01:45:59"/>
    <s v=""/>
    <x v="1"/>
  </r>
  <r>
    <s v="INC000002642672"/>
    <s v="HOSTING VIRTUAL"/>
    <x v="6"/>
    <s v="SISTEMA OPERATIVO MICROSOFT"/>
    <s v="JAVIER CUEVAS"/>
    <s v="tct_jacuev"/>
    <s v="4-Menor/Localizado"/>
    <s v="4-Baja"/>
    <s v="Baja"/>
    <s v="Requerimiento de Cliente"/>
    <s v="TELEFONICA GLOBAL TECHNOLOGY S.A.AGENCIA EN CHILE"/>
    <s v="REPLICACIÓN AD PAINE"/>
    <s v="28/02/2024 17:22:23"/>
    <s v="28/02/2024 17:23:13"/>
    <x v="0"/>
    <s v="TI"/>
    <s v="SISTEMAS OPERATIVOS"/>
    <s v="28/02/2024 17:23:13"/>
    <s v="28/02/2024 23:50:00"/>
    <s v="REPLICACIÓN AD PAINE"/>
    <m/>
    <d v="1899-12-30T00:00:00"/>
    <d v="1899-12-30T00:00:50"/>
    <d v="1899-12-30T00:00:50"/>
    <s v=""/>
    <x v="1"/>
  </r>
  <r>
    <s v="INC000002642689"/>
    <s v="VPN IP - MPLS"/>
    <x v="17"/>
    <s v="ADMINISTRADORES RESIDENTES"/>
    <s v="SEBASTIAN VILLENA"/>
    <s v="frp_joflor"/>
    <s v="3-Moderado/Limitado"/>
    <s v="3-Medio"/>
    <s v="Media"/>
    <s v="Requerimiento de Cliente"/>
    <s v="CEPECH S.A."/>
    <s v="GAMA | Restauración Winper"/>
    <s v="28/02/2024 18:12:41"/>
    <s v="28/02/2024 18:15:07"/>
    <x v="0"/>
    <s v="CDP ANTIGUO 1"/>
    <s v="CDP ANTIGUO 2"/>
    <s v="29/02/2024 17:41:41"/>
    <s v="29/02/2024 23:50:00"/>
    <s v="PREVENTIVO: NO_x000a_CODIGO DE SERVICIO: RESTAURACIONES._x000a_DIRECCION: -_x000a_QUIEN REPORTA: Cristian Peña |  (56 2) 2722 4842 | 569 9744 9576_x000a_CONTACTO EN TERRENO: Cristian Peña |   (56 2) 2722 4842  | 569 9744 9576_x000a_PROBLEMA: _x000a_REQUERIMIENTO:_x000a__x000a_Buenas tardes, favor nece"/>
    <s v="FASE RESOLUCIÓN Y RECUPERACIÓN_x000a__x000a_Se efectúa contacto con cliente: Cristian Peña_x000a__x000a_Teléfono de contacto: N/A_x000a__x000a_Acciones realizadas: Se entrega infomacion de respaldos activos_x000a__x000a_Solución paliativa o definitiva: N/A_x000a__x000a_Acciones de Mejora, Recomendaciones: N/A_x000a__x000a_Ca"/>
    <d v="1899-12-30T22:44:02"/>
    <d v="1899-12-30T23:29:00"/>
    <d v="1899-12-30T00:44:58"/>
    <s v=""/>
    <x v="1"/>
  </r>
  <r>
    <s v="INC000002642696"/>
    <s v="HOUSING"/>
    <x v="14"/>
    <s v="BELIEVE"/>
    <s v="SEBASTIAN A JARA VIDAL"/>
    <s v="frp_jcarri"/>
    <s v="3-Moderado/Limitado"/>
    <s v="3-Medio"/>
    <s v="Media"/>
    <s v="Requerimiento de Cliente"/>
    <s v="TELEFONICA EMPRESAS DE CHILE SA"/>
    <s v="GESTION DATACENTER/ ACCESOS /TOD  Overtech"/>
    <s v="28/02/2024 18:49:00"/>
    <s v="28/02/2024 18:50:39"/>
    <x v="0"/>
    <s v="COMUNICACIONES"/>
    <s v="VPN IP - MPLS"/>
    <s v="28/02/2024 19:08:36"/>
    <s v="28/02/2024 23:50:00"/>
    <s v="EMPRESA:TOD  Overtech_x000a_CÓDIGO DE SERVICIO: _x000a_DIRECCIÓN:Calle San Martin #50, Santiago Centro, Santiago_x000a_NOMBRE DE QUIEN REPORTA:Roxana Gonzalez_x000a_TELÉFONO DE QUIEN REPORTA:961110921_x000a_NOMBRE DE CONTACTO EN TERRENO: _x000a_REQUERIMIENTO:revision de acceso Tarificador"/>
    <m/>
    <d v="1899-12-30T00:13:45"/>
    <d v="1899-12-30T00:19:36"/>
    <d v="1899-12-30T00:05:51"/>
    <s v=""/>
    <x v="1"/>
  </r>
  <r>
    <s v="INC000002642699"/>
    <s v="HOUSING"/>
    <x v="8"/>
    <s v="BELIEVE"/>
    <s v="JOSE G MARQUEZ MARCANO"/>
    <s v="frp_jcarri"/>
    <s v="3-Moderado/Limitado"/>
    <s v="3-Medio"/>
    <s v="Media"/>
    <s v="Requerimiento de Cliente"/>
    <s v="HUAWEI CHILE S A"/>
    <s v="GESTION DATACENTER/ ACCESOS /HUAWEI CHILE S A"/>
    <s v="28/02/2024 19:00:28"/>
    <s v="28/02/2024 19:02:43"/>
    <x v="0"/>
    <s v="COMUNICACIONES"/>
    <s v="VPN IP - MPLS"/>
    <s v="28/02/2024 20:45:12"/>
    <s v="28/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s v="ACCESOS AUTORIZADOS"/>
    <d v="1899-12-30T01:40:04"/>
    <d v="1899-12-30T01:44:44"/>
    <d v="1899-12-30T00:04:40"/>
    <s v=""/>
    <x v="1"/>
  </r>
  <r>
    <s v="INC000002642717"/>
    <s v="HOUSING"/>
    <x v="8"/>
    <s v="BELIEVE"/>
    <s v="FERNEY D GARZON PEÑA"/>
    <s v="frp_jcarri"/>
    <s v="3-Moderado/Limitado"/>
    <s v="3-Medio"/>
    <s v="Media"/>
    <s v="Requerimiento de Cliente"/>
    <s v="TELEFONICA EMPRESAS DE CHILE SA"/>
    <s v="GESTION DATACENTER/ ACCESOS /DXC"/>
    <s v="28/02/2024 15:53:20"/>
    <s v="28/02/2024 15:54:34"/>
    <x v="0"/>
    <s v="COMUNICACIONES"/>
    <s v="VPN IP - MPLS"/>
    <s v="28/02/2024 16:00:28"/>
    <s v="28/02/2024 23:50:00"/>
    <s v="EMPRESA:DXC_x000a_CÓDIGO DE SERVICIO: _x000a_DIRECCIÓN:AV. Presidente Prieto #226, Paine, Santiago_x000a_NOMBRE DE QUIEN REPORTA:Ferney Garzon_x000a_TELÉFONO DE QUIEN REPORTA:56 2 25774418_x000a_NOMBRE DE CONTACTO EN TERRENO: _x000a_REQUERIMIENTO:Traslado de caja con cintas _x000a_EQUIPOS ENERGI"/>
    <m/>
    <d v="1899-12-30T00:00:00"/>
    <d v="1899-12-30T00:07:08"/>
    <d v="1899-12-30T00:07:08"/>
    <s v=""/>
    <x v="1"/>
  </r>
  <r>
    <s v="INC000002642806"/>
    <s v="HOUSING"/>
    <x v="11"/>
    <s v="APQ ACCESOS"/>
    <s v="ESTEBAN O BUSTOS CORNEJO"/>
    <s v="tct_ebusto"/>
    <s v="4-Menor/Localizado"/>
    <s v="4-Baja"/>
    <s v="Baja"/>
    <s v="Requerimiento de Cliente"/>
    <s v="TELEFONICA EMPRESAS DE CHILE SA"/>
    <s v="SUPERVISION Cruzada y mediciones opticas"/>
    <s v="28/02/2024 16:16:33"/>
    <s v="28/02/2024 16:18:53"/>
    <x v="0"/>
    <s v="CDP ANTIGUO 1"/>
    <s v="CDP ANTIGUO 2"/>
    <s v="28/02/2024 16:20:09"/>
    <s v="28/02/2024 23:50:00"/>
    <s v="SUPERVISION Cruzada y mediciones opticas"/>
    <s v="SUPERVISION CRQ/OK"/>
    <d v="1899-12-30T00:01:16"/>
    <d v="1899-12-30T00:03:36"/>
    <d v="1899-12-30T00:02:20"/>
    <s v=""/>
    <x v="1"/>
  </r>
  <r>
    <s v="INC000002642808"/>
    <s v="HOUSING"/>
    <x v="11"/>
    <s v="APQ ACCESOS"/>
    <s v="ESTEBAN O BUSTOS CORNEJO"/>
    <s v="tct_ebusto"/>
    <s v="4-Menor/Localizado"/>
    <s v="4-Baja"/>
    <s v="Baja"/>
    <s v="Requerimiento de Cliente"/>
    <s v="TELEFONICA EMPRESAS DE CHILE SA"/>
    <s v="RONDA Y REVISION DE SALAS TECNICAS"/>
    <s v="28/02/2024 16:22:32"/>
    <s v="28/02/2024 16:23:38"/>
    <x v="0"/>
    <s v="CDP ANTIGUO 1"/>
    <s v="CDP ANTIGUO 2"/>
    <s v="28/02/2024 16:25:43"/>
    <s v="28/02/2024 23:50:00"/>
    <s v="RONDA Y REVISION DE SALAS TECNICAS"/>
    <s v="RONDA REALIZADA"/>
    <d v="1899-12-30T00:02:05"/>
    <d v="1899-12-30T00:03:11"/>
    <d v="1899-12-30T00:01:06"/>
    <s v=""/>
    <x v="1"/>
  </r>
  <r>
    <s v="INC000002642810"/>
    <s v="VPN IP - MPLS"/>
    <x v="5"/>
    <s v="GESTION HD"/>
    <s v="OSCAR A RAMIREZ SOTO"/>
    <s v="frp_kefern"/>
    <s v="3-Moderado/Limitado"/>
    <s v="3-Medio"/>
    <s v="Media"/>
    <s v="Requerimiento de Cliente"/>
    <s v="HORTIFRUT S.A"/>
    <s v="HD | Configuración permiso VPN site to Site"/>
    <s v="28/02/2024 18:10:25"/>
    <s v="28/02/2024 18:12:30"/>
    <x v="0"/>
    <s v="CDP ANTIGUO 1"/>
    <s v="CDP ANTIGUO 2"/>
    <s v="29/02/2024 10:31:51"/>
    <s v="29/02/2024 23:50:00"/>
    <s v="PREVENTIVO: NO_x000a_CODIGO DE SERVICIO:_x000a_DIRECCION:_x000a_QUIEN REPORTA:Rodrigo von hausen +56 957139471_x000a_CONTACTO EN TERRENO:_x000a_PROBLEMA:_x000a_REQUERIMIENTO:Equipo, buenas tardes:_x000a__x000a_Junto con saludar, solicito de su ayuda para agregar nueva política para_x000a_que los usuarios VP"/>
    <s v="Estimados se genera nueva politica para que usuarios VPN SSL puedan alcanzar servidor 172.31.21.12 desde Hortifrut hacia AWS en Irlanda."/>
    <d v="1899-12-30T16:12:04"/>
    <d v="1899-12-30T16:21:26"/>
    <d v="1899-12-30T00:09:22"/>
    <s v=""/>
    <x v="1"/>
  </r>
  <r>
    <s v="INC000002642812"/>
    <s v="HOUSING"/>
    <x v="11"/>
    <s v="APQ ACCESOS"/>
    <s v="ESTEBAN O BUSTOS CORNEJO"/>
    <s v="tct_ebusto"/>
    <s v="4-Menor/Localizado"/>
    <s v="4-Baja"/>
    <s v="Baja"/>
    <s v="Requerimiento de Cliente"/>
    <s v="TELEFONICA EMPRESAS DE CHILE SA"/>
    <s v="RONDA Y REVISION DE SALAS TECNICAS"/>
    <s v="28/02/2024 16:27:48"/>
    <s v="28/02/2024 16:29:42"/>
    <x v="0"/>
    <s v="CDP ANTIGUO 1"/>
    <s v="CDP ANTIGUO 2"/>
    <s v="28/02/2024 16:31:29"/>
    <s v="28/02/2024 23:50:00"/>
    <s v="RONDA Y REVISION DE SALAS TECNICAS"/>
    <s v="RONDA REALIZADA"/>
    <d v="1899-12-30T00:01:47"/>
    <d v="1899-12-30T00:03:41"/>
    <d v="1899-12-30T00:01:54"/>
    <s v=""/>
    <x v="1"/>
  </r>
  <r>
    <s v="INC000002642814"/>
    <s v="VPN IP - MPLS"/>
    <x v="12"/>
    <s v="GESTION HD"/>
    <s v="DENISE CRUZAT ETCHEBERRY"/>
    <s v="frp_fpetro"/>
    <s v="3-Moderado/Limitado"/>
    <s v="3-Medio"/>
    <s v="Media"/>
    <s v="Requerimiento de Cliente"/>
    <s v="TELEFONICA GLOBAL TECHNOLOGY S.A.AGENCIA EN CHILE"/>
    <s v="HD/_x000a_Crear folio - Accesos permanentes sitios Movistar / Febrero 2024"/>
    <s v="28/02/2024 16:40:59"/>
    <s v="28/02/2024 16:44:00"/>
    <x v="0"/>
    <s v="CDP ANTIGUO 1"/>
    <s v="CDP ANTIGUO 2"/>
    <s v="28/02/2024 17:57:36"/>
    <s v="28/02/2024 23:50:00"/>
    <s v="PREVENTIVO: NO_x000a_CODIGO DE SERVICIO:_x000a_DIRECCION:_x000a_QUIEN REPORTA: Dayana Leiva Valenzuela +56 9 9451 9024_x000a_CONTACTO EN TERRENO: Dayana Leiva Valenzuela  +56 9 9451 9024_x000a_PROBLEMA:_x000a_REQUERIMIENTO:_x000a__x000a_Por favor crear folio de requerimiento para el cliente Comercial"/>
    <s v="Desde el 01 de enero de 2023, la figura de accesos permanentes no se deberá actualizar mas para clientes, salvo caso particulares como clientes residentes como Santander o clientes de uso de oficinas como SINACOFI, pero acogiéndonos al nuevo modelo de ac"/>
    <d v="1899-12-30T00:50:35"/>
    <d v="1899-12-30T01:16:37"/>
    <d v="1899-12-30T00:26:02"/>
    <s v=""/>
    <x v="1"/>
  </r>
  <r>
    <s v="INC000002642823"/>
    <s v="HOUSING"/>
    <x v="11"/>
    <s v="APQ ACCESOS"/>
    <s v="ESTEBAN O BUSTOS CORNEJO"/>
    <s v="tct_ebusto"/>
    <s v="4-Menor/Localizado"/>
    <s v="4-Baja"/>
    <s v="Baja"/>
    <s v="Requerimiento de Cliente"/>
    <s v="TELEFONICA EMPRESAS DE CHILE SA"/>
    <s v="RONDA Y REVISION DE SALAS TECNICAS 17:00"/>
    <s v="28/02/2024 16:59:27"/>
    <s v="28/02/2024 17:00:52"/>
    <x v="0"/>
    <s v="CDP ANTIGUO 1"/>
    <s v="CDP ANTIGUO 2"/>
    <s v="28/02/2024 18:31:44"/>
    <s v="28/02/2024 23:50:00"/>
    <s v="RONDA Y REVISION DE SALAS TECNICAS 17:00"/>
    <s v="RONDA REALIZADA"/>
    <d v="1899-12-30T01:30:52"/>
    <d v="1899-12-30T01:32:17"/>
    <d v="1899-12-30T00:01:25"/>
    <s v=""/>
    <x v="1"/>
  </r>
  <r>
    <s v="INC000002642830"/>
    <s v="VPN IP - MPLS"/>
    <x v="7"/>
    <s v="GESTION HD"/>
    <s v="EDUARDO J CAMACHO URDANETA"/>
    <s v="frp_fpetro"/>
    <s v="3-Moderado/Limitado"/>
    <s v="3-Medio"/>
    <s v="Media"/>
    <s v="Requerimiento de Cliente"/>
    <s v="TELEFONICA GLOBAL TECHNOLOGY S.A.AGENCIA EN CHILE"/>
    <s v="HD/RV: Recursos Expedition // C-19872399999_PROYECTO INTERNO // Mesa Automatización"/>
    <s v="28/02/2024 17:10:15"/>
    <s v="28/02/2024 17:12:20"/>
    <x v="0"/>
    <s v="TI"/>
    <s v="SISTEMAS OPERATIVOS"/>
    <s v="29/02/2024 21:06:09"/>
    <s v="29/02/2024 23:50:00"/>
    <s v="PREVENTIVO: NO_x000a_CODIGO DE SERVICIO:_x000a_DIRECCION:_x000a_QUIEN REPORTA: Eduardo José Camacho Urdaneta 56 9 4135 5459_x000a_CONTACTO EN TERRENO: Eduardo José Camacho Urdaneta 56 9 4135 5459_x000a_PROBLEMA:_x000a_REQUERIMIENTO:_x000a__x000a_@EDUARDO JOSE CAMACHO URDANETA, según lo conversado en s"/>
    <s v="SERVIDOR FUE ENTREGADO EL DÍA DE HOY"/>
    <d v="1899-12-31T02:56:59"/>
    <d v="1899-12-31T03:55:54"/>
    <d v="1899-12-30T00:58:55"/>
    <s v=""/>
    <x v="1"/>
  </r>
  <r>
    <s v="INC000002642835"/>
    <s v="HOSTING VIRTUAL"/>
    <x v="18"/>
    <s v="DUOC TICKET AUTOMATICO"/>
    <s v="ALVARO ORTIZ"/>
    <s v="frp_eavend"/>
    <s v="3-Moderado/Limitado"/>
    <s v="4-Baja"/>
    <s v="Baja"/>
    <s v="Requerimiento de Cliente"/>
    <s v="FUNDACION INSTITUTO PROFESIONAL DUOC UC"/>
    <s v="DUOC|REQ|: Solicitud homologación tablas"/>
    <s v="28/02/2024 17:27:58"/>
    <s v="28/02/2024 17:33:08"/>
    <x v="0"/>
    <s v="CDP ANTIGUO 1"/>
    <s v="CDP ANTIGUO 2"/>
    <s v="28/02/2024 19:47:50"/>
    <s v="28/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la homologacion solicitada por cliente."/>
    <d v="1899-12-30T01:38:17"/>
    <d v="1899-12-30T02:19:52"/>
    <d v="1899-12-30T00:41:35"/>
    <s v=""/>
    <x v="1"/>
  </r>
  <r>
    <s v="INC000002642877"/>
    <s v="VPN IP - MPLS"/>
    <x v="6"/>
    <s v="BELIEVE"/>
    <s v="GIOVANNI D ROCCO VALENZUELA"/>
    <s v="frp_jcruzy"/>
    <s v="4-Menor/Localizado"/>
    <s v="4-Baja"/>
    <s v="Baja"/>
    <s v="Requerimiento de Cliente"/>
    <s v="TELEFONICA CYBERSECURITY TECH CHILE SPA"/>
    <s v="REQ / SOC / Alarma de inactividad"/>
    <s v="29/02/2024 3:46:41"/>
    <s v="29/02/2024 3:48:15"/>
    <x v="0"/>
    <s v="CDP ANTIGUO 1"/>
    <s v="CDP ANTIGUO 2"/>
    <s v="29/02/2024 10:50:42"/>
    <s v="29/02/2024 23:50:00"/>
    <s v="PREVENTIVO: NO_x000a_CODIGO DE SERVICIO_x000a_DIRECCION:_x000a_COMUNA:_x000a_NOMBRE QUIEN REPORTA: Luciano Orellana Caniuqueo_x000a_TELEFONO QUIEN REPORTA: 56 9 8477 3982|_x000a_NOMBRE CONTACTO EN TERRENO:_x000a_TEFEFONO 1 CONTACTO EN TERRENO:_x000a_TELEFONO 2 CONTACTO EN TERRENO:_x000a_REQUERIMIENTO:Estima"/>
    <s v="Buenos Días._x000a__x000a_Según lo verificado, el equipo cuenta con comunicación hacia QRADAR, ip 10.10.100.84, la poca eventualidad de este, es por lo cual se ve con pocos “eventos” hacia Qradar. Lo recomendado para próximas solicitudes es que al menos podamos ver"/>
    <d v="1899-12-30T01:42:57"/>
    <d v="1899-12-30T07:04:01"/>
    <d v="1899-12-30T05:21:04"/>
    <s v=""/>
    <x v="1"/>
  </r>
  <r>
    <s v="INC000002643013"/>
    <s v="HOUSING"/>
    <x v="14"/>
    <s v="BELIEVE"/>
    <s v="JAVIER J BRAVO CARVAJAL"/>
    <s v="frp_dvilca"/>
    <s v="3-Moderado/Limitado"/>
    <s v="3-Medio"/>
    <s v="Media"/>
    <s v="Requerimiento de Cliente"/>
    <s v="RIPLEY CHILE S.A."/>
    <s v="GESTION DATACENTER/ ACCESOS / RIPLEY CHILE S.A."/>
    <s v="28/02/2024 18:49:40"/>
    <s v="28/02/2024 18:52:31"/>
    <x v="0"/>
    <s v="COMUNICACIONES"/>
    <s v="VPN IP - MPLS"/>
    <s v="29/02/2024 1:12:05"/>
    <s v="29/02/2024 23:50:00"/>
    <s v="EMPRESA: RIPLEY CHILE S.A._x000a_CÓDIGO DE SERVICIO: _x000a_DIRECCIÓN:Calle San Martin #50, Santiago Centro, Santiago_x000a_NOMBRE DE QUIEN REPORTA:juan castro_x000a_TELÉFONO DE QUIEN REPORTA:994497727_x000a_NOMBRE DE CONTACTO EN TERRENO: _x000a_REQUERIMIENTO :  _x000a_Revision de equipo switch"/>
    <s v="accesos autorizados"/>
    <d v="1899-12-30T00:32:18"/>
    <d v="1899-12-30T06:22:25"/>
    <d v="1899-12-30T05:50:07"/>
    <s v=""/>
    <x v="1"/>
  </r>
  <r>
    <s v="INC000002643042"/>
    <s v="HOUSING"/>
    <x v="11"/>
    <s v="APQ ACCESOS"/>
    <s v="JOSE G MARQUEZ MARCANO"/>
    <s v="tct_josmam"/>
    <s v="4-Menor/Localizado"/>
    <s v="4-Baja"/>
    <s v="Baja"/>
    <s v="Requerimiento de Cliente"/>
    <s v="TELEFONICA EMPRESAS DE CHILE SA"/>
    <s v="SUPERVISION: Conectar cable de red de Atalla"/>
    <s v="28/02/2024 22:55:11"/>
    <s v="28/02/2024 22:56:50"/>
    <x v="0"/>
    <s v="CDP ANTIGUO 1"/>
    <s v="CDP ANTIGUO 2"/>
    <s v="29/02/2024 0:07:04"/>
    <s v="29/02/2024 23:50:00"/>
    <s v="Conectar cable de red de Atalla"/>
    <s v="trabajo realizado"/>
    <d v="1899-12-30T01:10:00"/>
    <d v="1899-12-30T01:11:53"/>
    <d v="1899-12-30T00:01:53"/>
    <s v=""/>
    <x v="1"/>
  </r>
  <r>
    <s v="INC000002643044"/>
    <s v="HOUSING"/>
    <x v="11"/>
    <s v="APQ ACCESOS"/>
    <s v="JOSE G MARQUEZ MARCANO"/>
    <s v="tct_josmam"/>
    <s v="4-Menor/Localizado"/>
    <s v="4-Baja"/>
    <s v="Baja"/>
    <s v="Requerimiento de Cliente"/>
    <s v="TELEFONICA EMPRESAS DE CHILE SA"/>
    <s v="SUPERVISION: REVISIÓN, DESCONEXIÓN Y CONEXIÓN DE CABLEADO UTP, FO, POR PÉRDIDA DE CONEXIÓN"/>
    <s v="28/02/2024 23:06:36"/>
    <s v="28/02/2024 23:07:24"/>
    <x v="0"/>
    <s v="CDP ANTIGUO 1"/>
    <s v="CDP ANTIGUO 2"/>
    <s v="29/02/2024 4:05:45"/>
    <s v="29/02/2024 23:50:00"/>
    <s v="REVISIÓN, DESCONEXIÓN Y CONEXIÓN DE CABLEADO UTP, FO, POR PÉRDIDA DE CONEXIÓN"/>
    <s v="INCIDENCIA RESTABLECIDA"/>
    <d v="1899-12-30T04:58:06"/>
    <d v="1899-12-30T04:59:09"/>
    <d v="1899-12-30T00:01:03"/>
    <s v=""/>
    <x v="1"/>
  </r>
  <r>
    <s v="INC000002643046"/>
    <s v="HOUSING"/>
    <x v="11"/>
    <s v="APQ ACCESOS"/>
    <s v="JOSE G MARQUEZ MARCANO"/>
    <s v="tct_josmam"/>
    <s v="4-Menor/Localizado"/>
    <s v="4-Baja"/>
    <s v="Baja"/>
    <s v="Requerimiento de Cliente"/>
    <s v="TELEFONICA EMPRESAS DE CHILE SA"/>
    <s v="RONDA Y REVISION DE SALAS"/>
    <s v="29/02/2024 0:27:06"/>
    <s v="29/02/2024 0:27:43"/>
    <x v="0"/>
    <s v="CDP ANTIGUO 1"/>
    <s v="CDP ANTIGUO 2"/>
    <s v="29/02/2024 0:28:49"/>
    <s v="29/02/2024 23:50:00"/>
    <s v="RONDA Y REVISION DE SALAS"/>
    <s v="RONDAS REALIZADAS"/>
    <d v="1899-12-30T00:00:52"/>
    <d v="1899-12-30T00:01:43"/>
    <d v="1899-12-30T00:00:51"/>
    <s v=""/>
    <x v="1"/>
  </r>
  <r>
    <s v="INC000002643051"/>
    <s v="HOUSING"/>
    <x v="11"/>
    <s v="APQ ACCESOS"/>
    <s v="JOSE G MARQUEZ MARCANO"/>
    <s v="tct_josmam"/>
    <s v="4-Menor/Localizado"/>
    <s v="4-Baja"/>
    <s v="Baja"/>
    <s v="Requerimiento de Cliente"/>
    <s v="TELEFONICA EMPRESAS DE CHILE SA"/>
    <s v="RONDA Y REVISION DE SALAS"/>
    <s v="29/02/2024 7:19:30"/>
    <s v="29/02/2024 7:20:30"/>
    <x v="0"/>
    <s v="CDP ANTIGUO 1"/>
    <s v="CDP ANTIGUO 2"/>
    <s v="29/02/2024 7:21:45"/>
    <s v="29/02/2024 23:50:00"/>
    <s v="RONDA Y REVISION DE SALAS"/>
    <s v="RONDAS REALIZADAS"/>
    <d v="1899-12-30T00:00:57"/>
    <d v="1899-12-30T00:02:15"/>
    <d v="1899-12-30T00:01:18"/>
    <s v=""/>
    <x v="1"/>
  </r>
  <r>
    <s v="INC000002643107"/>
    <s v="HOUSING"/>
    <x v="8"/>
    <s v="BELIEVE"/>
    <s v="JOSE G MARQUEZ MARCANO"/>
    <s v="frp_jcarri"/>
    <s v="3-Moderado/Limitado"/>
    <s v="3-Medio"/>
    <s v="Media"/>
    <s v="Requerimiento de Cliente"/>
    <s v="TELEFONICA EMPRESAS DE CHILE SA"/>
    <s v="GESTION DATACENTER/ ACCESOS /DXC"/>
    <s v="28/02/2024 19:19:16"/>
    <s v="28/02/2024 19:20:19"/>
    <x v="0"/>
    <s v="COMUNICACIONES"/>
    <s v="VPN IP - MPLS"/>
    <s v="28/02/2024 20:44:37"/>
    <s v="28/02/2024 23:50:00"/>
    <s v="EMPRESA:DXC_x000a_CÓDIGO DE SERVICIO: _x000a_DIRECCIÓN:AV. Presidente Prieto #226, Paine, Santiago_x000a_NOMBRE DE QUIEN REPORTA:Cristóbal Reyes_x000a_TELÉFONO DE QUIEN REPORTA:987685102_x000a_NOMBRE DE CONTACTO EN TERRENO: _x000a_REQUERIMIENTO:REVISIÓN, DESCONEXIÓN Y CONEXIÓN DE CABLEADO"/>
    <s v="ACCESOS AUTORIZADOS"/>
    <d v="1899-12-30T01:15:52"/>
    <d v="1899-12-30T01:25:21"/>
    <d v="1899-12-30T00:09:29"/>
    <s v=""/>
    <x v="1"/>
  </r>
  <r>
    <s v="INC000002643138"/>
    <s v="HOUSING"/>
    <x v="11"/>
    <s v="APQ ACCESOS"/>
    <s v="JOSE G MARQUEZ MARCANO"/>
    <s v="tct_josmam"/>
    <s v="4-Menor/Localizado"/>
    <s v="4-Baja"/>
    <s v="Baja"/>
    <s v="Requerimiento de Cliente"/>
    <s v="TELEFONICA EMPRESAS DE CHILE SA"/>
    <s v="SUPERVISION: Incidente Telefonica Chile-cambio de modulo cach"/>
    <s v="28/02/2024 22:12:38"/>
    <s v="28/02/2024 22:13:24"/>
    <x v="0"/>
    <s v="CDP ANTIGUO 1"/>
    <s v="CDP ANTIGUO 2"/>
    <s v="29/02/2024 0:18:37"/>
    <s v="29/02/2024 23:50:00"/>
    <s v="Incidente Telefonica Chile-cambio de modulo cach"/>
    <s v="INCIDENCIA RESTABLECIDA."/>
    <d v="1899-12-30T02:05:00"/>
    <d v="1899-12-30T02:05:59"/>
    <d v="1899-12-30T00:00:59"/>
    <s v=""/>
    <x v="1"/>
  </r>
  <r>
    <s v="INC000002643144"/>
    <s v="HOUSING"/>
    <x v="11"/>
    <s v="APQ ACCESOS"/>
    <s v="JOSE G MARQUEZ MARCANO"/>
    <s v="tct_josmam"/>
    <s v="4-Menor/Localizado"/>
    <s v="4-Baja"/>
    <s v="Baja"/>
    <s v="Requerimiento de Cliente"/>
    <s v="TELEFONICA EMPRESAS DE CHILE SA"/>
    <s v="TOMA DE ALARMAS DE CLIENTES"/>
    <s v="29/02/2024 4:08:09"/>
    <s v="29/02/2024 4:08:53"/>
    <x v="0"/>
    <s v="CDP ANTIGUO 1"/>
    <s v="CDP ANTIGUO 2"/>
    <s v="29/02/2024 4:10:08"/>
    <s v="29/02/2024 23:50:00"/>
    <s v="TOMA DE ALARMAS DE CLIENTES"/>
    <s v="TOMA DE ALARMAS REALIZADAS"/>
    <d v="1899-12-30T00:00:57"/>
    <d v="1899-12-30T00:01:59"/>
    <d v="1899-12-30T00:01:02"/>
    <s v=""/>
    <x v="1"/>
  </r>
  <r>
    <s v="INC000002643148"/>
    <s v="SAP"/>
    <x v="9"/>
    <s v="CLOUD SAP HANA"/>
    <s v="NICOLAS A SAAVEDRA EGUILUZ"/>
    <s v="tct_nsaave"/>
    <s v="4-Menor/Localizado"/>
    <s v="4-Baja"/>
    <s v="Baja"/>
    <s v="Requerimiento de Cliente"/>
    <s v="TELEFONICA EMPRESAS DE CHILE SA"/>
    <s v="Checklist Diario Clientes 29.02.24"/>
    <s v="29/02/2024 7:28:38"/>
    <s v="29/02/2024 7:30:00"/>
    <x v="0"/>
    <s v="Service"/>
    <s v="Internal"/>
    <s v="29/02/2024 7:30:32"/>
    <s v="29/02/2024 23:50:00"/>
    <s v="Se realiza Checklist Diario de los clientes; _x000a_HDC_x000a_NUTRISCO"/>
    <s v="Se realiza Checklist Diario de los clientes; _x000a_HDC_x000a_NUTRISCO"/>
    <d v="1899-12-30T00:00:00"/>
    <d v="1899-12-30T00:01:54"/>
    <d v="1899-12-30T00:01:54"/>
    <s v=""/>
    <x v="1"/>
  </r>
  <r>
    <s v="INC000002643150"/>
    <s v="HOUSING"/>
    <x v="11"/>
    <s v="APQ ACCESOS"/>
    <s v="ESTEBAN O BUSTOS CORNEJO"/>
    <s v="tct_ebusto"/>
    <s v="4-Menor/Localizado"/>
    <s v="4-Baja"/>
    <s v="Baja"/>
    <s v="Requerimiento de Cliente"/>
    <s v="TELEFONICA EMPRESAS DE CHILE SA"/>
    <s v="Ronda y revisión de salas técnicas 08:00"/>
    <s v="29/02/2024 8:05:46"/>
    <s v="29/02/2024 8:07:03"/>
    <x v="0"/>
    <s v="CDP ANTIGUO 1"/>
    <s v="CDP ANTIGUO 2"/>
    <s v="29/02/2024 9:10:09"/>
    <s v="29/02/2024 23:50:00"/>
    <s v="Ronda y revisión de salas técnicas 08:00"/>
    <s v="RONDA REALIZADA"/>
    <d v="1899-12-30T01:03:06"/>
    <d v="1899-12-30T01:04:23"/>
    <d v="1899-12-30T00:01:17"/>
    <s v=""/>
    <x v="1"/>
  </r>
  <r>
    <s v="INC000002643262"/>
    <s v="TICKET-INTELIGENTE"/>
    <x v="6"/>
    <s v="GESTION TI"/>
    <s v="PAUL A SEPULVEDA ALVAREZ"/>
    <s v="USR_TSIGHT"/>
    <s v="1-Extenso/Generalizado"/>
    <s v="4-Baja"/>
    <s v="Baja"/>
    <s v="Incidente de Cliente"/>
    <s v="COAGRA S A"/>
    <s v="coagra01 - sap_prod_e_vm TICKET AUTOMATICO"/>
    <s v="28/02/2024 22:06:37"/>
    <s v="28/02/2024 22:06:37"/>
    <x v="0"/>
    <s v="TRUESIGHT"/>
    <s v="TRUESIGHT"/>
    <s v="29/02/2024 11:54:02"/>
    <s v="2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recursos por ejecucion de procesos SAP en servidor. comportamiento esperado, se mantiene en observacion._x000a_se solicita modificacion de umbral a objetos de monitoreo con folio INC000002643771"/>
    <d v="1899-12-30T13:45:19"/>
    <d v="1899-12-30T13:47:25"/>
    <d v="1899-12-30T00:02:06"/>
    <s v="Cumplido"/>
    <x v="0"/>
  </r>
  <r>
    <s v="INC000002643507"/>
    <s v="HOUSING"/>
    <x v="14"/>
    <s v="BELIEVE"/>
    <s v="SEBASTIAN A JARA VIDAL"/>
    <s v="frp_xgambo"/>
    <s v="3-Moderado/Limitado"/>
    <s v="3-Medio"/>
    <s v="Media"/>
    <s v="Requerimiento de Cliente"/>
    <s v="TELEFONICA GLOBAL TECHNOLOGY S.A.AGENCIA EN CHILE"/>
    <s v="GESTION DATACENTER/ ACCESOS / TELEFONICA GLOBAL TECHNOLOGY S.A.AGENCIA EN CHILE"/>
    <s v="29/02/2024 8:45:46"/>
    <s v="29/02/2024 8:48:01"/>
    <x v="0"/>
    <s v="COMUNICACIONES"/>
    <s v="VPN IP - MPLS"/>
    <s v="29/02/2024 8:58:20"/>
    <s v="29/02/2024 23:50:00"/>
    <s v="EMPRESA: TELEFONICA GLOBAL TECHNOLOGY S.A.AGENCIA EN CHILE_x000a_CÓDIGO DE SERVICIO: _x000a_DIRECCIÓN:Calle San Martin #50, Santiago Centro, Santiago_x000a_NOMBRE DE QUIEN REPORTA:Manuel Maita_x000a_TELÉFONO DE QUIEN REPORTA:  56974138322_x000a_NOMBRE DE CONTACTO EN TERRENO: _x000a_REQUERI"/>
    <m/>
    <d v="1899-12-30T00:06:41"/>
    <d v="1899-12-30T00:12:34"/>
    <d v="1899-12-30T00:05:53"/>
    <s v=""/>
    <x v="1"/>
  </r>
  <r>
    <s v="INC000002643551"/>
    <s v="VPN IP - MPLS"/>
    <x v="18"/>
    <s v="GESTION HD"/>
    <s v="CRISTOBAL I REYES DELGADO"/>
    <s v="frp_pcamay"/>
    <s v="3-Moderado/Limitado"/>
    <s v="3-Medio"/>
    <s v="Media"/>
    <s v="Requerimiento de Cliente"/>
    <s v="TELEFONICA GLOBAL TECHNOLOGY S.A.AGENCIA EN CHILE"/>
    <s v="HD/Re: Lentitud Motor BD 10.233.49.6||FOLIO INC000002641821||APERTURA"/>
    <s v="29/02/2024 10:18:56"/>
    <s v="29/02/2024 10:20:13"/>
    <x v="0"/>
    <s v="TI"/>
    <s v="BASES DE DATOS"/>
    <s v="29/02/2024 17:03:32"/>
    <s v="29/02/2024 23:50:00"/>
    <s v="PREVENTIVO: NO_x000a_CODIGO DE SERVICIO:_x000a_DIRECCION:_x000a_QUIEN REPORTA: cristobal.reyes_x000a_CONTACTO EN TERRENO:_x000a_PROBLEMA:_x000a_REQUERIMIENTO:Favor su apoyo en la creación de un ticket por el siguiente_x000a_requerimiento:_x000a__x000a_“Necesitamos un nuevo estatus porque la máquina TGESTION"/>
    <s v="Se envió analisis durante la mañana con todo el detalle encontrado de la lentitud reportada y las recomendaciones que pueden ser aplicadas. A no obtener feedback, se cierra ticket."/>
    <d v="1899-12-30T06:30:53"/>
    <d v="1899-12-30T06:44:36"/>
    <d v="1899-12-30T00:13:43"/>
    <s v=""/>
    <x v="1"/>
  </r>
  <r>
    <s v="INC000002643564"/>
    <s v="HOUSING"/>
    <x v="13"/>
    <s v="BELIEVE"/>
    <s v="RENE E VILLEGAS CARREÑO"/>
    <s v="frp_jcarri"/>
    <s v="3-Moderado/Limitado"/>
    <s v="3-Medio"/>
    <s v="Media"/>
    <s v="Requerimiento de Cliente"/>
    <s v="BANCO SANTANDER CHILE 1"/>
    <s v="GESTION DATACENTER/ ACCESOS /BANCO SANTANDER CHILE 1"/>
    <s v="29/02/2024 10:39:37"/>
    <s v="29/02/2024 10:40:49"/>
    <x v="0"/>
    <s v="ACCESO"/>
    <s v="CLIENTE"/>
    <s v="29/02/2024 12:45:04"/>
    <s v="29/02/2024 23:50:00"/>
    <s v="EMPRESA:BANCO SANTANDER CHILE 1_x000a_CÓDIGO DE SERVICIO: _x000a_DIRECCIÓN:Av. Apoquindo #7071, Las Condes, Santiago_x000a_NOMBRE DE QUIEN REPORTA:Christian Tapia_x000a_TELÉFONO DE QUIEN REPORTA:56981568202_x000a_NOMBRE DE CONTACTO EN TERRENO: _x000a_REQUERIMIENTO:Decomiso equipo rack J2,H"/>
    <s v="Se efectúa contacto con cliente: no aplica_x000a_Teléfono de contacto:no aplica_x000a_Acciones realizadas: accesos autorizados_x000a_Solución paliativa o definitiva: no aplica_x000a_Acciones de Mejora, Recomendaciones:no aplica"/>
    <d v="1899-12-30T01:31:16"/>
    <d v="1899-12-30T02:05:27"/>
    <d v="1899-12-30T00:34:11"/>
    <s v=""/>
    <x v="1"/>
  </r>
  <r>
    <s v="INC000002643590"/>
    <s v="HOUSING"/>
    <x v="8"/>
    <s v="ADMINISTRADORES RESIDENTES"/>
    <s v="FERNEY D GARZON PEÑA"/>
    <s v="frp_jugonz"/>
    <s v="3-Moderado/Limitado"/>
    <s v="3-Medio"/>
    <s v="Media"/>
    <s v="Requerimiento de Cliente"/>
    <s v="CENTRO DE COMPENSACION AUTOMATIZADO S A"/>
    <s v="GESTION DATACENTER/ ACCESOS / CENTRO DE COMPENSACION AUTOMATIZADO S A"/>
    <s v="29/02/2024 11:09:18"/>
    <s v="29/02/2024 11:11:18"/>
    <x v="0"/>
    <s v="COMUNICACIONES"/>
    <s v="VPN IP - MPLS"/>
    <s v="29/02/2024 15:34:51"/>
    <s v="29/02/2024 23:50:00"/>
    <s v="EMPRESA: CENTRO DE COMPENSACION AUTOMATIZADO S A_x000a_CÓDIGO DE SERVICIO: _x000a_DIRECCIÓN: Av. Presidente Prieto #226, Paine, Santiago_x000a_NOMBRE DE QUIEN REPORTA: Jorge Mascaró V._x000a_TELÉFONO DE QUIEN REPORTA: 56 9 84182315_x000a_NOMBRE DE CONTACTO EN TERRENO: Jorge Mascaró V"/>
    <m/>
    <d v="1899-12-30T04:08:47"/>
    <d v="1899-12-30T04:25:33"/>
    <d v="1899-12-30T00:16:46"/>
    <s v=""/>
    <x v="1"/>
  </r>
  <r>
    <s v="INC000002643596"/>
    <s v="HOUSING"/>
    <x v="13"/>
    <s v="BELIEVE"/>
    <s v="RENE E VILLEGAS CARREÑO"/>
    <s v="frp_jcarri"/>
    <s v="3-Moderado/Limitado"/>
    <s v="3-Medio"/>
    <s v="Media"/>
    <s v="Requerimiento de Cliente"/>
    <s v="TELEFONICA EMPRESAS DE CHILE SA"/>
    <s v="GESTION DATACENTER/ ACCESOS /TELEFONICA EMPRESAS DE CHILE SA"/>
    <s v="29/02/2024 11:08:29"/>
    <s v="29/02/2024 11:09:41"/>
    <x v="0"/>
    <s v="ACCESO"/>
    <s v="CLIENTE"/>
    <s v="29/02/2024 12:44:28"/>
    <s v="29/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o aplica_x000a_Teléfono de contacto:no aplica_x000a_Acciones realizadas:accesos autorizados_x000a_Solución paliativa o definitiva:no aplica_x000a_Acciones de Mejora, Recomendaciones:no aplica"/>
    <d v="1899-12-30T01:30:05"/>
    <d v="1899-12-30T01:35:59"/>
    <d v="1899-12-30T00:05:54"/>
    <s v=""/>
    <x v="1"/>
  </r>
  <r>
    <s v="INC000002643600"/>
    <s v="VPN IP - MPLS"/>
    <x v="9"/>
    <s v="GESTION HD"/>
    <s v="EWALD R GALAZ MILLALEO"/>
    <s v="frp_fpetro"/>
    <s v="3-Moderado/Limitado"/>
    <s v="3-Medio"/>
    <s v="Media"/>
    <s v="Requerimiento de Cliente"/>
    <s v="ACMA S.A."/>
    <s v="HD/_x000a_RE: Requerimiento Basis SAP"/>
    <s v="29/02/2024 11:10:01"/>
    <s v="29/02/2024 11:13:00"/>
    <x v="0"/>
    <s v="Service"/>
    <s v="Internal"/>
    <s v="29/02/2024 15:28:33"/>
    <s v="29/02/2024 23:50:00"/>
    <s v="PREVENTIVO: NO_x000a_CODIGO DE SERVICIO:_x000a_DIRECCION:_x000a_QUIEN REPORTA: Ewald Galaz Millaleo  Ewald Galaz Millaleo _x000a_CONTACTO EN TERRENO: Ewald Galaz Millaleo  Ewald Galaz Millaleo _x000a_ _x000a_REQUERIMIENTO:_x000a__x000a__x000a_Solicito soporte para SAP. En DEV hay un desarrollo que no puedo"/>
    <s v="Estimados,_x000a__x000a_Se adjunta correo de respuesta enviado al cliente._x000a__x000a_Saludos."/>
    <d v="1899-12-30T00:01:07"/>
    <d v="1899-12-30T04:18:32"/>
    <d v="1899-12-30T04:17:25"/>
    <s v=""/>
    <x v="1"/>
  </r>
  <r>
    <s v="INC000002643604"/>
    <s v="HOUSING"/>
    <x v="14"/>
    <s v="BELIEVE"/>
    <s v="SEBASTIAN A JARA VIDAL"/>
    <s v="frp_jcarri"/>
    <s v="3-Moderado/Limitado"/>
    <s v="3-Medio"/>
    <s v="Media"/>
    <s v="Requerimiento de Cliente"/>
    <s v="TELEFONICA GLOBAL TECHNOLOGY S.A.AGENCIA EN CHILE"/>
    <s v="GESTION DATACENTER/ ACCESOS /TELEFONICA GLOBAL TECHNOLOGY S.A.AGENCIA EN CHILE"/>
    <s v="29/02/2024 11:18:02"/>
    <s v="29/02/2024 11:19:17"/>
    <x v="0"/>
    <s v="COMUNICACIONES"/>
    <s v="VPN IP - MPLS"/>
    <s v="29/02/2024 11:33:52"/>
    <s v="29/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7:01"/>
    <d v="1899-12-30T00:15:50"/>
    <d v="1899-12-30T00:08:49"/>
    <s v=""/>
    <x v="1"/>
  </r>
  <r>
    <s v="INC000002643609"/>
    <s v="HOUSING"/>
    <x v="11"/>
    <s v="APQ ACCESOS"/>
    <s v="ESTEBAN O BUSTOS CORNEJO"/>
    <s v="tct_ebusto"/>
    <s v="4-Menor/Localizado"/>
    <s v="4-Baja"/>
    <s v="Baja"/>
    <s v="Requerimiento de Cliente"/>
    <s v="TELEFONICA EMPRESAS DE CHILE SA"/>
    <s v="TOMDA DE ALARMAS DE CLIENTES 09:00"/>
    <s v="29/02/2024 9:10:21"/>
    <s v="29/02/2024 9:11:26"/>
    <x v="0"/>
    <s v="CDP ANTIGUO 1"/>
    <s v="CDP ANTIGUO 2"/>
    <s v="29/02/2024 11:11:09"/>
    <s v="29/02/2024 23:50:00"/>
    <s v="TOMDA DE ALARMAS DE CLIENTES 09:00"/>
    <s v="TOMA DE ALARMAS REALIZADA"/>
    <d v="1899-12-30T02:59:43"/>
    <d v="1899-12-30T02:00:48"/>
    <d v="1899-12-30T00:01:05"/>
    <s v=""/>
    <x v="1"/>
  </r>
  <r>
    <s v="INC000002643614"/>
    <s v="VPN IP - MPLS"/>
    <x v="6"/>
    <s v="BELIEVE"/>
    <s v="ALEJANDRO ACEVEDO VALENZUELA"/>
    <s v="frp_xgambo"/>
    <s v="4-Menor/Localizado"/>
    <s v="4-Baja"/>
    <s v="Baja"/>
    <s v="Requerimiento de Cliente"/>
    <s v="TELEFONICA CYBERSECURITY TECH CHILE SPA"/>
    <s v="REQ / SOC / Solicitud de cambio de clave d VPN"/>
    <s v="29/02/2024 10:07:14"/>
    <s v="29/02/2024 10:08:41"/>
    <x v="0"/>
    <s v="CDP ANTIGUO 1"/>
    <s v="CDP ANTIGUO 2"/>
    <s v="29/02/2024 12:48:08"/>
    <s v="29/02/2024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s v="realizado Reseteo de password usuario. se verifica con usuario el cual informa que se encuentra operativo. se procede a cierre de ticket."/>
    <d v="1899-12-30T02:25:25"/>
    <d v="1899-12-30T02:40:54"/>
    <d v="1899-12-30T00:15:29"/>
    <s v=""/>
    <x v="1"/>
  </r>
  <r>
    <s v="INC000002643617"/>
    <s v="VPN IP - MPLS"/>
    <x v="2"/>
    <s v="BELIEVE"/>
    <s v="SEBASTIAN A JARA VIDAL"/>
    <s v="frp_ylaraq"/>
    <s v="4-Menor/Localizado"/>
    <s v="4-Baja"/>
    <s v="Baja"/>
    <s v="Requerimiento de Cliente"/>
    <s v="CELULOSA ARAUCO Y CONSTITUCION S A"/>
    <s v="MESA/GAMA/RETIRO DE CINTAS MAGNETICA"/>
    <s v="29/02/2024 11:14:52"/>
    <s v="29/02/2024 11:16:59"/>
    <x v="0"/>
    <s v="COMUNICACIONES"/>
    <s v="VPN IP - MPLS"/>
    <s v="29/02/2024 17:18:30"/>
    <s v="29/02/2024 23:50:00"/>
    <s v="PREVENTIVO: _x000a_CODIGO DE SERVICIO:VPF1562656_x000a_DIRECCION: San Martin 50, Santiago, Santiago_x000a_QUIEN REPORTA:JOSE MALDONADO 995388913_x000a_CONTACTO EN TERRENO:JOSE MALDONADO 995388913_x000a_PROBLEMA:_x000a_REQUERIMIENTO:RETIRO DE CINTAS MAGNETICAS_x000a_EQUIPOS ENERGIZADO/REINICIADO:"/>
    <m/>
    <d v="1899-12-30T05:29:34"/>
    <d v="1899-12-30T06:03:38"/>
    <d v="1899-12-30T00:34:04"/>
    <s v=""/>
    <x v="1"/>
  </r>
  <r>
    <s v="INC000002643623"/>
    <s v="HOSTING VIRTUAL"/>
    <x v="18"/>
    <s v="DUOC TICKET AUTOMATICO"/>
    <s v="ALVARO ORTIZ"/>
    <s v="frp_eavend"/>
    <s v="3-Moderado/Limitado"/>
    <s v="4-Baja"/>
    <s v="Baja"/>
    <s v="Requerimiento de Cliente"/>
    <s v="FUNDACION INSTITUTO PROFESIONAL DUOC UC"/>
    <s v="DUOC|REQ|Eliminar sesión pegada en SEQUENCER_GENERAL_INTEGRACION"/>
    <s v="29/02/2024 10:31:39"/>
    <s v="29/02/2024 10:33:12"/>
    <x v="0"/>
    <s v="CDP ANTIGUO 1"/>
    <s v="CDP ANTIGUO 2"/>
    <s v="29/02/2024 13:40:55"/>
    <s v="29/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limina la session pegada."/>
    <d v="1899-12-30T03:01:46"/>
    <d v="1899-12-30T03:09:16"/>
    <d v="1899-12-30T00:07:30"/>
    <s v=""/>
    <x v="1"/>
  </r>
  <r>
    <s v="INC000002643691"/>
    <s v="HOUSING"/>
    <x v="11"/>
    <s v="APQ ACCESOS"/>
    <s v="ESTEBAN O BUSTOS CORNEJO"/>
    <s v="tct_ebusto"/>
    <s v="2-Significativo/Amplio"/>
    <s v="2-Alta"/>
    <s v="Alta"/>
    <s v="Requerimiento de Cliente"/>
    <s v="TELEFONICA EMPRESAS DE CHILE SA"/>
    <s v="SUPERVISION INCIDENTE HUAWEI 12:05"/>
    <s v="29/02/2024 13:43:30"/>
    <s v="29/02/2024 13:45:25"/>
    <x v="0"/>
    <s v="CDP ANTIGUO 1"/>
    <s v="CDP ANTIGUO 2"/>
    <s v="29/02/2024 13:47:17"/>
    <s v="29/02/2024 23:50:00"/>
    <s v="SUPERVISION INCIDENTE HUAWEI 12:05"/>
    <s v="INCIDENCIA RESTABLECIDA"/>
    <d v="1899-12-30T00:01:52"/>
    <d v="1899-12-30T00:03:47"/>
    <d v="1899-12-30T00:01:55"/>
    <s v=""/>
    <x v="1"/>
  </r>
  <r>
    <s v="INC000002643742"/>
    <s v="HOUSING"/>
    <x v="0"/>
    <s v="APQ ACCESOS"/>
    <s v="CARLOS F ARAYA RAMIREZ"/>
    <s v="tct_cararr"/>
    <s v="4-Menor/Localizado"/>
    <s v="4-Baja"/>
    <s v="Baja"/>
    <s v="Incidente de Cliente"/>
    <s v="TELEFONICA CYBERSECURITY TECH CHILE SPA"/>
    <s v="TOMA DE ALARMAS"/>
    <s v="29/02/2024 10:11:12"/>
    <s v="29/02/2024 10:22:40"/>
    <x v="0"/>
    <s v="CDP ANTIGUO 1"/>
    <s v="CDP ANTIGUO 2"/>
    <s v="29/02/2024 11:13:27"/>
    <s v="29/02/2024 23:50:00"/>
    <s v="TIC 7, 8 Y MDA"/>
    <s v="TICKET CREADO POR ERROR"/>
    <d v="1899-12-30T00:00:04"/>
    <d v="1899-12-30T01:02:15"/>
    <d v="1899-12-30T01:02:11"/>
    <s v="Cumplido"/>
    <x v="0"/>
  </r>
  <r>
    <s v="INC000002643746"/>
    <s v="INFRAESTRUCTURA DC"/>
    <x v="16"/>
    <s v="APQ ACCESOS"/>
    <s v="JONATHAN A MARQUEZ ASTENGO"/>
    <s v="tct_jmarqu"/>
    <s v="4-Menor/Localizado"/>
    <s v="4-Baja"/>
    <s v="Baja"/>
    <s v="Requerimiento de Red"/>
    <s v="TELEFONICA CYBERSECURITY TECH CHILE SPA"/>
    <s v="SUPERVISION TECH/CRQ 83435"/>
    <s v="29/02/2024 10:29:20"/>
    <s v="29/02/2024 10:30:03"/>
    <x v="0"/>
    <s v="CDP ANTIGUO 1"/>
    <s v="CDP ANTIGUO 2"/>
    <s v="29/02/2024 17:22:11"/>
    <s v="29/02/2024 23:50:00"/>
    <s v="PREVENTIVO: NO_x000a_CÓDIGO DE SERVICIO:_x000a_DIRECCIÓN:  DCSM_x000a_QUIEN REPORTA: RENE VILLEGAS_x000a_CONTACTO EN TERRENO: DC OPERADOR N1_x000a_PROBLEMA: INGRESO EQUIPO_x000a_REQUERIMIENTO: INGRESO DE EQUIPAMIENTO TIC 6 RACK F5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s v=""/>
    <x v="0"/>
  </r>
  <r>
    <s v="INC000002643777"/>
    <s v="BACKUP ON DEMAND"/>
    <x v="4"/>
    <s v="OPERACION N1"/>
    <s v="GONZALO MENDOZA MARTINEZ"/>
    <s v="tct_gmendo"/>
    <s v="4-Menor/Localizado"/>
    <s v="4-Baja"/>
    <s v="Baja"/>
    <s v="Incidente de Cliente"/>
    <s v="TELEFONICA GLOBAL TECHNOLOGY S.A.AGENCIA EN CHILE"/>
    <s v="Reemplazo de clientes en regimen de respaldo VDC"/>
    <s v="29/02/2024 12:21:24"/>
    <s v="29/02/2024 12:25:53"/>
    <x v="0"/>
    <s v="TRUESIGHT"/>
    <s v="TRUESIGHT"/>
    <s v="29/02/2024 14:10:22"/>
    <s v="29/02/2024 23:50:00"/>
    <s v="Debido a renombre de servidores virtuales, a petición de Ángel Castro, se añade nuevos clientes a respaldo c4-dc01-pa.tic.cl - c4-dc02-pa.tic.cl - c4-dc03-pa.tic.cl"/>
    <s v="FASE RESOLUCIÓN Y RECUPERACIÓN_x000a__x000a_Se efectúa contacto con cliente: NN_x000a__x000a_Teléfono de contacto: NN_x000a__x000a_Acciones realizadas: Eliminación y posterior adición de cliente a politica de respaldo, debido a renombramiento de cliente en regimen de respaldo_x000a__x000a_Solución pal"/>
    <d v="1899-12-30T00:00:00"/>
    <d v="1899-12-30T01:48:58"/>
    <d v="1899-12-30T01:48:58"/>
    <s v="Cumplido"/>
    <x v="0"/>
  </r>
  <r>
    <s v="INC000002643788"/>
    <s v="HOSTING VIRTUAL"/>
    <x v="6"/>
    <s v="SISTEMA OPERATIVO MICROSOFT"/>
    <s v="JAVIER CUEVAS"/>
    <s v="tct_jacuev"/>
    <s v="4-Menor/Localizado"/>
    <s v="4-Baja"/>
    <s v="Baja"/>
    <s v="Requerimiento de Cliente"/>
    <s v="TELEFONICA GLOBAL TECHNOLOGY S.A.AGENCIA EN CHILE"/>
    <s v="PROBLEMAS UPDATE"/>
    <s v="29/02/2024 12:59:03"/>
    <s v="29/02/2024 12:59:21"/>
    <x v="0"/>
    <s v="TI"/>
    <s v="SISTEMAS OPERATIVOS"/>
    <s v="29/02/2024 13:01:41"/>
    <s v="29/02/2024 23:50:00"/>
    <m/>
    <s v="OK"/>
    <d v="1899-12-30T00:00:00"/>
    <d v="1899-12-30T00:02:38"/>
    <d v="1899-12-30T00:02:38"/>
    <s v=""/>
    <x v="1"/>
  </r>
  <r>
    <s v="INC000002643789"/>
    <s v="HOSTING VIRTUAL"/>
    <x v="6"/>
    <s v="SISTEMA OPERATIVO MICROSOFT"/>
    <s v="JAVIER CUEVAS"/>
    <s v="tct_jacuev"/>
    <s v="2-Significativo/Amplio"/>
    <s v="2-Alta"/>
    <s v="Alta"/>
    <s v="Incidente de Cliente"/>
    <s v="TELEFONICA GLOBAL TECHNOLOGY S.A.AGENCIA EN CHILE"/>
    <s v=":ACTUALIZACIÓN DE HOSTING INC000002638141"/>
    <s v="29/02/2024 12:59:30"/>
    <s v="29/02/2024 12:59:45"/>
    <x v="0"/>
    <s v="TI"/>
    <s v="SISTEMAS OPERATIVOS"/>
    <s v="29/02/2024 13:02:46"/>
    <s v="29/02/2024 23:50:00"/>
    <s v=":ACTUALIZACIÓN DE HOSTING INC000002638141"/>
    <s v="OK"/>
    <d v="1899-12-30T00:00:00"/>
    <d v="1899-12-30T00:03:16"/>
    <d v="1899-12-30T00:03:16"/>
    <s v="Cumplido"/>
    <x v="0"/>
  </r>
  <r>
    <s v="INC000002643790"/>
    <s v="HOSTING VIRTUAL"/>
    <x v="6"/>
    <s v="SISTEMA OPERATIVO MICROSOFT"/>
    <s v="JAVIER CUEVAS"/>
    <s v="tct_jacuev"/>
    <s v="4-Menor/Localizado"/>
    <s v="4-Baja"/>
    <s v="Baja"/>
    <s v="Requerimiento de Cliente"/>
    <s v="TELEFONICA GLOBAL TECHNOLOGY S.A.AGENCIA EN CHILE"/>
    <s v="Server Health Report"/>
    <s v="29/02/2024 12:59:54"/>
    <s v="29/02/2024 13:00:20"/>
    <x v="0"/>
    <s v="TI"/>
    <s v="SISTEMAS OPERATIVOS"/>
    <s v="29/02/2024 13:04:59"/>
    <s v="29/02/2024 23:50:00"/>
    <s v="Server Health Report"/>
    <s v="OK"/>
    <d v="1899-12-30T00:00:00"/>
    <d v="1899-12-30T00:05:05"/>
    <d v="1899-12-30T00:05:05"/>
    <s v=""/>
    <x v="1"/>
  </r>
  <r>
    <s v="INC000002643791"/>
    <s v="HOSTING VIRTUAL"/>
    <x v="6"/>
    <s v="SISTEMA OPERATIVO MICROSOFT"/>
    <s v="JAVIER CUEVAS"/>
    <s v="tct_jacuev"/>
    <s v="4-Menor/Localizado"/>
    <s v="4-Baja"/>
    <s v="Baja"/>
    <s v="Requerimiento de Cliente"/>
    <s v="TELEFONICA GLOBAL TECHNOLOGY S.A.AGENCIA EN CHILE"/>
    <s v="Partnership g"/>
    <s v="29/02/2024 13:00:31"/>
    <s v="29/02/2024 13:00:54"/>
    <x v="0"/>
    <s v="TI"/>
    <s v="SISTEMAS OPERATIVOS"/>
    <s v="29/02/2024 13:04:08"/>
    <s v="29/02/2024 23:50:00"/>
    <s v="Partnership"/>
    <s v="OK"/>
    <d v="1899-12-30T00:00:00"/>
    <d v="1899-12-30T00:03:37"/>
    <d v="1899-12-30T00:03:37"/>
    <s v=""/>
    <x v="1"/>
  </r>
  <r>
    <s v="INC000002643870"/>
    <s v="TICKET-INTELIGENTE"/>
    <x v="7"/>
    <s v="GESTION TI"/>
    <s v="GUSTAVO AVILA VERA"/>
    <s v="USR_TSIGHT"/>
    <s v="1-Extenso/Generalizado"/>
    <s v="4-Baja"/>
    <s v="Baja"/>
    <s v="Incidente de Cliente"/>
    <s v="TELEFONICA EMPRESAS DE CHILE SA"/>
    <s v="cmdb - aii_soc_01_clone TICKET AUTOMATICO"/>
    <s v="29/02/2024 9:48:14"/>
    <s v="29/02/2024 9:48:14"/>
    <x v="0"/>
    <s v="TRUESIGHT"/>
    <s v="TRUESIGHT"/>
    <s v="29/02/2024 11:45:02"/>
    <s v="29/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sin problemas de performance, se libera memoria ram supernado la alarma"/>
    <d v="1899-12-30T01:08:01"/>
    <d v="1899-12-30T01:56:48"/>
    <d v="1899-12-30T00:48:47"/>
    <s v="Cumplido"/>
    <x v="0"/>
  </r>
  <r>
    <s v="INC000002643964"/>
    <s v="HOUSING"/>
    <x v="0"/>
    <s v="APQ ACCESOS"/>
    <s v="CARLOS F ARAYA RAMIREZ"/>
    <s v="tct_cararr"/>
    <s v="4-Menor/Localizado"/>
    <s v="4-Baja"/>
    <s v="Baja"/>
    <s v="Requerimiento de Red"/>
    <s v="TELEFONICA CYBERSECURITY TECH CHILE SPA"/>
    <s v="TOMA DE ALARMAS"/>
    <s v="29/02/2024 11:21:16"/>
    <s v="29/02/2024 11:23:27"/>
    <x v="0"/>
    <s v="CDP ANTIGUO 1"/>
    <s v="CDP ANTIGUO 2"/>
    <s v="29/02/2024 12:02:27"/>
    <s v="29/02/2024 23:50:00"/>
    <s v="TIC 7, 8 Y MDA"/>
    <s v="TELEFONO DE CONTACTO:_x000a_ACCIONES REALIZADAS:SE ACTUALIZAN ALARMAS REGISTRADAS EN SALAS, SE PROCEDE A SUBIR ARCHIVO A GESTOR DOCUMENTAL_x000a_SOLUCION PALIATIVA O DEFINITIVA:_x000a_ACCIONES DE MEJORA, RECOMENDACIONES:_x000a_CAUZA RAIZ:"/>
    <d v="1899-12-30T00:00:00"/>
    <d v="1899-12-30T00:00:00"/>
    <d v="1899-12-30T00:00:00"/>
    <s v=""/>
    <x v="0"/>
  </r>
  <r>
    <s v="INC000002644004"/>
    <s v="TICKET-INTELIGENTE"/>
    <x v="7"/>
    <s v="EVENTOS HD"/>
    <s v="SEBASTIAN I ACUÑA GUZMAN"/>
    <s v="USR_TSIGHT"/>
    <s v="1-Extenso/Generalizado"/>
    <s v="4-Baja"/>
    <s v="Baja"/>
    <s v="Incidente de Cliente"/>
    <s v="CAMARA DE COMERCIO DE SANTIAGO A G"/>
    <s v="cacost01 - testosbweb TICKET AUTOMATICO"/>
    <s v="29/02/2024 12:00:18"/>
    <s v="29/02/2024 12:00:18"/>
    <x v="0"/>
    <s v="TI"/>
    <s v="SISTEMAS OPERATIVOS"/>
    <s v="29/02/2024 15:49:42"/>
    <s v="29/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39:57"/>
    <d v="1899-12-30T03:49:24"/>
    <d v="1899-12-30T00:09:27"/>
    <s v="Cumplido"/>
    <x v="0"/>
  </r>
  <r>
    <s v="INC000002644012"/>
    <s v="HOUSING"/>
    <x v="14"/>
    <s v="BELIEVE"/>
    <s v="SEBASTIAN A JARA VIDAL"/>
    <s v="frp_jcarri"/>
    <s v="3-Moderado/Limitado"/>
    <s v="3-Medio"/>
    <s v="Media"/>
    <s v="Requerimiento de Cliente"/>
    <s v="CEMENTOS BIO BIO S.A."/>
    <s v="GESTION DATACENTER/ ACCESOS /CEMENTOS BIO BIO S.A."/>
    <s v="29/02/2024 11:44:47"/>
    <s v="29/02/2024 11:45:53"/>
    <x v="0"/>
    <s v="COMUNICACIONES"/>
    <s v="VPN IP - MPLS"/>
    <s v="29/02/2024 11:55:03"/>
    <s v="29/02/2024 23:50:00"/>
    <s v="EMPRESA:CEMENTOS BIO BIO S.A._x000a_CÓDIGO DE SERVICIO: _x000a_DIRECCIÓN:Calle San Martin #50, Santiago Centro, Santiago_x000a_NOMBRE DE QUIEN REPORTA:Angelo Lagos_x000a_TELÉFONO DE QUIEN REPORTA:989030860_x000a_NOMBRE DE CONTACTO EN TERRENO: _x000a_REQUERIMIENTO:instalación Fortinet 200F"/>
    <m/>
    <d v="1899-12-30T00:05:40"/>
    <d v="1899-12-30T00:10:16"/>
    <d v="1899-12-30T00:04:36"/>
    <s v=""/>
    <x v="1"/>
  </r>
  <r>
    <s v="INC000002644029"/>
    <s v="HOUSING"/>
    <x v="14"/>
    <s v="ADMINISTRADORES RESIDENTES"/>
    <s v="SEBASTIAN A JARA VIDAL"/>
    <s v="frp_jugonz"/>
    <s v="3-Moderado/Limitado"/>
    <s v="3-Medio"/>
    <s v="Media"/>
    <s v="Requerimiento de Cliente"/>
    <s v="TELEFONICA EMPRESAS DE CHILE SA"/>
    <s v="GESTION DATACENTER/ ACCESOS / NABIAX"/>
    <s v="29/02/2024 11:56:01"/>
    <s v="29/02/2024 11:58:01"/>
    <x v="0"/>
    <s v="COMUNICACIONES"/>
    <s v="VPN IP - MPLS"/>
    <s v="29/02/2024 12:14:42"/>
    <s v="29/02/2024 23:50:00"/>
    <s v="EMPRESA: NABIAX_x000a_CÓDIGO DE SERVICIO: _x000a_DIRECCIÓN: Calle San Martin #50, Santiago Centro, Santiago_x000a_NOMBRE DE QUIEN REPORTA: Javiera Rojas O._x000a_TELÉFONO DE QUIEN REPORTA: +56 9 8187 2715_x000a_NOMBRE DE CONTACTO EN TERRENO: Daniel Rodriguez 5697829 7978_x000a_REQUERIMIENT"/>
    <m/>
    <d v="1899-12-30T00:10:01"/>
    <d v="1899-12-30T00:18:41"/>
    <d v="1899-12-30T00:08:40"/>
    <s v=""/>
    <x v="1"/>
  </r>
  <r>
    <s v="INC000002644037"/>
    <s v="VPN IP - MPLS"/>
    <x v="5"/>
    <s v="GESTION HD"/>
    <s v="LUIS A VILLASMIL CASTILLO"/>
    <s v="frp_fpetro"/>
    <s v="3-Moderado/Limitado"/>
    <s v="3-Medio"/>
    <s v="Media"/>
    <s v="Requerimiento de Cliente"/>
    <s v="PALUMBO S.A."/>
    <s v="HD/Acceso VPN"/>
    <s v="29/02/2024 12:02:39"/>
    <s v="29/02/2024 12:06:23"/>
    <x v="0"/>
    <s v="CDP ANTIGUO 1"/>
    <s v="CDP ANTIGUO 2"/>
    <s v="29/02/2024 19:57:08"/>
    <s v="29/02/2024 23:50:00"/>
    <s v="PREVENTIVO: NO_x000a_CODIGO DE SERVICIO: VPF1775058_x000a_DIRECCION: Luis Thayer Ojeda 1955,Providencia,Santiago_x000a_QUIEN REPORTA: Patricio_x000a_CONTACTO EN TERRENO: Patricio_x000a__x000a_REQUERIMIENTO: Junto con saludar favor generar ticket para creación de cuenta VPN a_x000a_nombre de, Sop"/>
    <m/>
    <d v="1899-12-30T07:29:14"/>
    <d v="1899-12-30T07:54:29"/>
    <d v="1899-12-30T00:25:15"/>
    <s v=""/>
    <x v="1"/>
  </r>
  <r>
    <s v="INC000002644055"/>
    <s v="HOUSING"/>
    <x v="14"/>
    <s v="BELIEVE"/>
    <s v="SEBASTIAN A JARA VIDAL"/>
    <s v="frp_jcarri"/>
    <s v="3-Moderado/Limitado"/>
    <s v="3-Medio"/>
    <s v="Media"/>
    <s v="Requerimiento de Cliente"/>
    <s v="UNIVERSIDAD SAN SEBASTIAN"/>
    <s v="GESTION DATACENTER/ ACCESOS /UNIVERSIDAD SAN SEBASTIAN"/>
    <s v="29/02/2024 12:17:29"/>
    <s v="29/02/2024 12:18:30"/>
    <x v="0"/>
    <s v="COMUNICACIONES"/>
    <s v="VPN IP - MPLS"/>
    <s v="29/02/2024 12:24:44"/>
    <s v="29/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y reinicio"/>
    <m/>
    <d v="1899-12-30T00:02:38"/>
    <d v="1899-12-30T00:07:15"/>
    <d v="1899-12-30T00:04:37"/>
    <s v=""/>
    <x v="1"/>
  </r>
  <r>
    <s v="INC000002644076"/>
    <s v="VPN IP - MPLS"/>
    <x v="3"/>
    <s v="GESTION HD"/>
    <s v="DEIBY Y SANTOYO MONTEROLA"/>
    <s v="frp_fpetro"/>
    <s v="3-Moderado/Limitado"/>
    <s v="3-Medio"/>
    <s v="Media"/>
    <s v="Requerimiento de Cliente"/>
    <s v="TELEFONICA GLOBAL TECHNOLOGY S.A.AGENCIA EN CHILE"/>
    <s v="HD/: C-19872400084 // RV: CLOUD // CC-CHI-0000148360 // ELECNOR CHILE S"/>
    <s v="29/02/2024 12:43:32"/>
    <s v="29/02/2024 12:45:25"/>
    <x v="0"/>
    <s v="CDP ANTIGUO 1"/>
    <s v="CDP ANTIGUO 2"/>
    <s v="29/02/2024 14:07:01"/>
    <s v="29/02/2024 23:50:00"/>
    <s v="PREVENTIVO: NO_x000a_CODIGO DE SERVICIO:_x000a_DIRECCION: _x000a_QUIEN REPORTA: Rodrigo Quiroz Silva 56 9 4110 7479 _x000a_CONTACTO EN TERRENO: Rodrigo Quiroz Silva 56 9 4110 7479 _x000a_PROBLEMA:_x000a_REQUERIMIENTO:_x000a__x000a_RV: C-19872400084 // RV: CLOUD  //  CC-CHI-0000148360  //  ELECNOR CHIL"/>
    <s v="FASE RESOLUCIÓN Y RECUPERACIÓN_x000a__x000a_Se efectúa contacto con cliente:N/A_x000a__x000a_Teléfono de contacto:N/A_x000a__x000a_Acciones realizadas: Se crea el cliente en H30APQ y se aprovisionan los recursos solicitados:_x000a__x000a_vCPU:4_x000a_vRAM:32_x000a_SAN:500_x000a_Lic.WindowsServer:4_x000a_Lic.SQLStandard:2_x000a_vSh"/>
    <d v="1899-12-30T01:12:46"/>
    <d v="1899-12-30T01:23:29"/>
    <d v="1899-12-30T00:10:43"/>
    <s v=""/>
    <x v="1"/>
  </r>
  <r>
    <s v="INC000002644117"/>
    <s v="TICKET-INTELIGENTE"/>
    <x v="7"/>
    <s v="EVENTOS HD"/>
    <s v="SEBASTIAN I ACUÑA GUZMAN"/>
    <s v="USR_TSIGHT"/>
    <s v="1-Extenso/Generalizado"/>
    <s v="4-Baja"/>
    <s v="Baja"/>
    <s v="Incidente de Cliente"/>
    <s v="CAMARA DE COMERCIO DE SANTIAGO A G"/>
    <s v="cacost01 - desaosbweb TICKET AUTOMATICO"/>
    <s v="29/02/2024 12:12:21"/>
    <s v="29/02/2024 12:12:21"/>
    <x v="0"/>
    <s v="TI"/>
    <s v="SISTEMAS OPERATIVOS"/>
    <s v="29/02/2024 15:50:25"/>
    <s v="29/02/2024 23:50:00"/>
    <s v="PREVENTIVO=SI_x000a_CODIGO DE SERVICIO=desa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10:55"/>
    <d v="1899-12-30T03:38:04"/>
    <d v="1899-12-30T00:27:09"/>
    <s v="Cumplido"/>
    <x v="0"/>
  </r>
  <r>
    <s v="INC000002644194"/>
    <s v="RED INTERNA"/>
    <x v="11"/>
    <s v="APQ ACCESOS"/>
    <s v="ESTEBAN O BUSTOS CORNEJO"/>
    <s v="tct_pabmaf"/>
    <s v="2-Significativo/Amplio"/>
    <s v="2-Alta"/>
    <s v="Alta"/>
    <s v="Requerimiento de Cliente"/>
    <s v="TELEFONICA CYBERSECURITY TECH CHILE SPA"/>
    <s v="Cambio de SFP de cobre quemado."/>
    <s v="29/02/2024 13:03:07"/>
    <s v="29/02/2024 13:07:36"/>
    <x v="0"/>
    <s v="CDP ANTIGUO 1"/>
    <s v="CDP ANTIGUO 2"/>
    <s v="29/02/2024 13:42:47"/>
    <s v="29/02/2024 23:50:00"/>
    <s v="Cambio de SFP de cobre quemado"/>
    <s v="SUPERVISION OK"/>
    <d v="1899-12-30T00:34:34"/>
    <d v="1899-12-30T00:39:40"/>
    <d v="1899-12-30T00:05:06"/>
    <s v=""/>
    <x v="1"/>
  </r>
  <r>
    <s v="INC000002644202"/>
    <s v="RED INTERNA"/>
    <x v="11"/>
    <s v="APQ ACCESOS"/>
    <s v="ESTEBAN O BUSTOS CORNEJO"/>
    <s v="tct_pabmaf"/>
    <s v="2-Significativo/Amplio"/>
    <s v="2-Alta"/>
    <s v="Alta"/>
    <s v="Requerimiento de Cliente"/>
    <s v="TELEFONICA CYBERSECURITY TECH CHILE SPA"/>
    <s v="ENTREGA DE MATERIALES"/>
    <s v="29/02/2024 13:10:18"/>
    <s v="29/02/2024 13:12:37"/>
    <x v="0"/>
    <s v="CDP ANTIGUO 1"/>
    <s v="CDP ANTIGUO 2"/>
    <s v="29/02/2024 13:15:51"/>
    <s v="29/02/2024 23:50:00"/>
    <s v="ENTREGA DE MATERIALES"/>
    <s v="SUPERVISION OK"/>
    <d v="1899-12-30T00:02:25"/>
    <d v="1899-12-30T00:05:33"/>
    <d v="1899-12-30T00:03:08"/>
    <s v=""/>
    <x v="1"/>
  </r>
  <r>
    <s v="INC000002644211"/>
    <s v="TICKET-INTELIGENTE"/>
    <x v="6"/>
    <s v="GESTION TI"/>
    <s v="ALEJANDRO ACEVEDO VALENZUELA"/>
    <s v="USR_TSIGHT"/>
    <s v="1-Extenso/Generalizado"/>
    <s v="4-Baja"/>
    <s v="Baja"/>
    <s v="Incidente de Cliente"/>
    <s v="GPS CHILE SPA"/>
    <s v="gpschi01 - wnprap_cap02 TICKET AUTOMATICO"/>
    <s v="29/02/2024 13:16:20"/>
    <s v="29/02/2024 13:16:20"/>
    <x v="0"/>
    <s v="TRUESIGHT"/>
    <s v="TRUESIGHT"/>
    <s v="29/02/2024 15:21:36"/>
    <s v="29/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Alarma superada sin intervención. Se realiza verificación CPU en un 53%"/>
    <d v="1899-12-30T01:55:24"/>
    <d v="1899-12-30T02:05:16"/>
    <d v="1899-12-30T00:09:52"/>
    <s v="Cumplido"/>
    <x v="0"/>
  </r>
  <r>
    <s v="INC000002644286"/>
    <s v="TICKET-INTELIGENTE"/>
    <x v="6"/>
    <s v="GESTION TI"/>
    <s v="PAUL A SEPULVEDA ALVAREZ"/>
    <s v="USR_TSIGHT"/>
    <s v="1-Extenso/Generalizado"/>
    <s v="4-Baja"/>
    <s v="Baja"/>
    <s v="Incidente de Cliente"/>
    <s v="FUNDACION INSTITUTO PROFESIONAL DUOC UC"/>
    <s v="fiprdu01 - hyp_melipilla TICKET AUTOMATICO"/>
    <s v="29/02/2024 14:17:01"/>
    <s v="29/02/2024 14:17:01"/>
    <x v="0"/>
    <s v="TRUESIGHT"/>
    <s v="TRUESIGHT"/>
    <s v="29/02/2024 16:36:25"/>
    <s v="29/02/2024 23:50:00"/>
    <s v="PREVENTIVO=SI_x000a_CODIGO DE SERVICIO=HYP_MELIPILLA_x000a_DIRECCION=NULL_x000a_CIUDAD=NULL_x000a_COMUNA LOCAL=_x000a_REGION=NULL_x000a_QUIEN REPORTA=Ticket automático_x000a_CONTACTO EN TERRENO=_x000a_PROBLEMA=Node FIPRDU01 - HYP_MELIPILLA is Down_x000a_REQUERIMIENTO=_x000a_EQUIPOS ENERGIZADO O REINICIADO=_x000a_HORARI"/>
    <s v="Alerta reestablecidas en monitoreo y servidores operativos"/>
    <d v="1899-12-30T01:35:37"/>
    <d v="1899-12-30T02:19:24"/>
    <d v="1899-12-30T00:43:47"/>
    <s v="Cumplido"/>
    <x v="0"/>
  </r>
  <r>
    <s v="INC000002644287"/>
    <s v="TICKET-INTELIGENTE"/>
    <x v="6"/>
    <s v="GESTION TI"/>
    <s v="PAUL A SEPULVEDA ALVAREZ"/>
    <s v="USR_TSIGHT"/>
    <s v="1-Extenso/Generalizado"/>
    <s v="4-Baja"/>
    <s v="Baja"/>
    <s v="Incidente de Cliente"/>
    <s v="FUNDACION INSTITUTO PROFESIONAL DUOC UC"/>
    <s v="fiprdu01 - ilo_melipilla TICKET AUTOMATICO"/>
    <s v="29/02/2024 14:17:01"/>
    <s v="29/02/2024 14:17:01"/>
    <x v="0"/>
    <s v="TRUESIGHT"/>
    <s v="TRUESIGHT"/>
    <s v="29/02/2024 16:36:48"/>
    <s v="29/02/2024 23:50:00"/>
    <s v="PREVENTIVO=SI_x000a_CODIGO DE SERVICIO=ILO_MELIPILLA_x000a_DIRECCION=NULL_x000a_CIUDAD=NULL_x000a_COMUNA LOCAL=_x000a_REGION=NULL_x000a_QUIEN REPORTA=Ticket automático_x000a_CONTACTO EN TERRENO=_x000a_PROBLEMA=Node FIPRDU01 - ILO_MELIPILLA is Down_x000a_REQUERIMIENTO=_x000a_EQUIPOS ENERGIZADO O REINICIADO=_x000a_HORARI"/>
    <s v="Alerta reestablecidas en monitoreo y servidores operativos"/>
    <d v="1899-12-30T01:35:32"/>
    <d v="1899-12-30T02:19:47"/>
    <d v="1899-12-30T00:44:15"/>
    <s v="Cumplido"/>
    <x v="0"/>
  </r>
  <r>
    <s v="INC000002644288"/>
    <s v="TICKET-INTELIGENTE"/>
    <x v="6"/>
    <s v="GESTION TI"/>
    <s v="PAUL A SEPULVEDA ALVAREZ"/>
    <s v="USR_TSIGHT"/>
    <s v="1-Extenso/Generalizado"/>
    <s v="4-Baja"/>
    <s v="Baja"/>
    <s v="Incidente de Cliente"/>
    <s v="FUNDACION INSTITUTO PROFESIONAL DUOC UC"/>
    <s v="fiprdu01 - dcadmmelipilla TICKET AUTOMATICO"/>
    <s v="29/02/2024 14:17:02"/>
    <s v="29/02/2024 14:17:02"/>
    <x v="0"/>
    <s v="TRUESIGHT"/>
    <s v="TRUESIGHT"/>
    <s v="29/02/2024 16:37:11"/>
    <s v="29/02/2024 23:50:00"/>
    <s v="PREVENTIVO=SI_x000a_CODIGO DE SERVICIO=DCADMMELIPILLA_x000a_DIRECCION=NULL_x000a_CIUDAD=NULL_x000a_COMUNA LOCAL=_x000a_REGION=NULL_x000a_QUIEN REPORTA=Ticket automático_x000a_CONTACTO EN TERRENO=_x000a_PROBLEMA=Node FIPRDU01 - DCADMMELIPILLA is Down_x000a_REQUERIMIENTO=_x000a_EQUIPOS ENERGIZADO O REINICIADO=_x000a_HORA"/>
    <s v="Alerta reestablecidas en monitoreo y servidores operativos"/>
    <d v="1899-12-30T01:34:01"/>
    <d v="1899-12-30T02:20:09"/>
    <d v="1899-12-30T00:46:08"/>
    <s v="Cumplido"/>
    <x v="0"/>
  </r>
  <r>
    <s v="INC000002644289"/>
    <s v="TICKET-INTELIGENTE"/>
    <x v="6"/>
    <s v="GESTION TI"/>
    <s v="PAUL A SEPULVEDA ALVAREZ"/>
    <s v="USR_TSIGHT"/>
    <s v="1-Extenso/Generalizado"/>
    <s v="4-Baja"/>
    <s v="Baja"/>
    <s v="Incidente de Cliente"/>
    <s v="FUNDACION INSTITUTO PROFESIONAL DUOC UC"/>
    <s v="fiprdu01 - dcacdmelipilla TICKET AUTOMATICO"/>
    <s v="29/02/2024 14:17:03"/>
    <s v="29/02/2024 14:17:03"/>
    <x v="0"/>
    <s v="TRUESIGHT"/>
    <s v="TRUESIGHT"/>
    <s v="29/02/2024 16:37:29"/>
    <s v="29/02/2024 23:50:00"/>
    <s v="PREVENTIVO=SI_x000a_CODIGO DE SERVICIO=DCACDMELIPILLA_x000a_DIRECCION=NULL_x000a_CIUDAD=NULL_x000a_COMUNA LOCAL=_x000a_REGION=NULL_x000a_QUIEN REPORTA=Ticket automático_x000a_CONTACTO EN TERRENO=_x000a_PROBLEMA=Node FIPRDU01 - DCACDMELIPILLA is Down_x000a_REQUERIMIENTO=_x000a_EQUIPOS ENERGIZADO O REINICIADO=_x000a_HORA"/>
    <s v="Alerta reestablecidas en monitoreo y servidores operativos"/>
    <d v="1899-12-30T01:33:18"/>
    <d v="1899-12-30T02:20:26"/>
    <d v="1899-12-30T00:47:08"/>
    <s v="Cumplido"/>
    <x v="0"/>
  </r>
  <r>
    <s v="INC000002644355"/>
    <s v="HOUSING"/>
    <x v="8"/>
    <s v="BELIEVE"/>
    <s v="FERNEY D GARZON PEÑA"/>
    <s v="frp_jolsso"/>
    <s v="3-Moderado/Limitado"/>
    <s v="3-Medio"/>
    <s v="Media"/>
    <s v="Requerimiento de Cliente"/>
    <s v="TELEFONICA EMPRESAS DE CHILE SA"/>
    <s v="GESTION DATACENTER/ ACCESOS /DXC"/>
    <s v="29/02/2024 16:09:08"/>
    <s v="29/02/2024 16:11:31"/>
    <x v="0"/>
    <s v="COMUNICACIONES"/>
    <s v="VPN IP - MPLS"/>
    <s v="29/02/2024 16:15:27"/>
    <s v="29/02/2024 23:50:00"/>
    <s v="EMPRESA:TELEFONICA EMPRESAS DE CHILE SA_x000a_CÓDIGO DE SERVICIO: _x000a_DIRECCIÓN: AV. Presidente Prieto #226, Paine, Santiago_x000a_NOMBRE DE QUIEN REPORTA: Ferney Garzon_x000a_TELÉFONO DE QUIEN REPORTA:56 2 25774418_x000a_NOMBRE DE CONTACTO EN TERRENO: _x000a_REQUERIMIENTO: Traslado de"/>
    <m/>
    <d v="1899-12-30T00:00:00"/>
    <d v="1899-12-30T00:06:19"/>
    <d v="1899-12-30T00:06:19"/>
    <s v=""/>
    <x v="1"/>
  </r>
  <r>
    <s v="INC000002644365"/>
    <s v="HOUSING"/>
    <x v="11"/>
    <s v="APQ ACCESOS"/>
    <s v="ESTEBAN O BUSTOS CORNEJO"/>
    <s v="tct_ebusto"/>
    <s v="4-Menor/Localizado"/>
    <s v="4-Baja"/>
    <s v="Baja"/>
    <s v="Requerimiento de Cliente"/>
    <s v="TELEFONICA EMPRESAS DE CHILE SA"/>
    <s v="RONDA Y REVISION DE SALAS TECNICAS 15:00"/>
    <s v="29/02/2024 16:32:46"/>
    <s v="29/02/2024 16:34:20"/>
    <x v="0"/>
    <s v="CDP ANTIGUO 1"/>
    <s v="CDP ANTIGUO 2"/>
    <s v="29/02/2024 16:36:14"/>
    <s v="29/02/2024 23:50:00"/>
    <s v="RONDA Y REVISION DE SALAS TECNICAS 15:00"/>
    <s v="RONDA REALIZADA"/>
    <d v="1899-12-30T00:01:54"/>
    <d v="1899-12-30T00:03:28"/>
    <d v="1899-12-30T00:01:34"/>
    <s v=""/>
    <x v="1"/>
  </r>
  <r>
    <s v="INC000002644378"/>
    <s v="HOUSING"/>
    <x v="11"/>
    <s v="APQ ACCESOS"/>
    <s v="ESTEBAN O BUSTOS CORNEJO"/>
    <s v="tct_ebusto"/>
    <s v="4-Menor/Localizado"/>
    <s v="4-Baja"/>
    <s v="Baja"/>
    <s v="Requerimiento de Cliente"/>
    <s v="TELEFONICA EMPRESAS DE CHILE SA"/>
    <s v="ronda y revisión de salas tecnicas 17:00"/>
    <s v="29/02/2024 16:58:12"/>
    <s v="29/02/2024 17:00:32"/>
    <x v="0"/>
    <s v="CDP ANTIGUO 1"/>
    <s v="CDP ANTIGUO 2"/>
    <s v="29/02/2024 18:20:17"/>
    <s v="29/02/2024 23:50:00"/>
    <s v="ronda y revisión de salas tecnicas 17:00"/>
    <s v="RONDA REALIZADA"/>
    <d v="1899-12-30T01:19:45"/>
    <d v="1899-12-30T01:22:05"/>
    <d v="1899-12-30T00:02:20"/>
    <s v=""/>
    <x v="1"/>
  </r>
  <r>
    <s v="INC000002644552"/>
    <s v="HOUSING"/>
    <x v="11"/>
    <s v="APQ ACCESOS"/>
    <s v="ESTEBAN O BUSTOS CORNEJO"/>
    <s v="tct_ebusto"/>
    <s v="4-Menor/Localizado"/>
    <s v="4-Baja"/>
    <s v="Baja"/>
    <s v="Requerimiento de Cliente"/>
    <s v="TELEFONICA EMPRESAS DE CHILE SA"/>
    <s v="SUPERVISION LEVANTAMIENTO DE PUERTOS OBSOLETOS DXC 15:40"/>
    <s v="29/02/2024 15:41:15"/>
    <s v="29/02/2024 15:42:41"/>
    <x v="0"/>
    <s v="CDP ANTIGUO 1"/>
    <s v="CDP ANTIGUO 2"/>
    <s v="29/02/2024 17:24:47"/>
    <s v="29/02/2024 23:50:00"/>
    <s v="SUPERVISION LEVANTAMIENTO DE PUERTOS OBSOLETOS DXC 15:40"/>
    <s v="SUPERVISION CRQ/OK"/>
    <d v="1899-12-30T01:42:06"/>
    <d v="1899-12-30T01:43:32"/>
    <d v="1899-12-30T00:01:26"/>
    <s v=""/>
    <x v="1"/>
  </r>
  <r>
    <s v="INC000002644601"/>
    <s v="HOUSING"/>
    <x v="13"/>
    <s v="BELIEVE"/>
    <s v="RENE E VILLEGAS CARREÑO"/>
    <s v="frp_jcarri"/>
    <s v="3-Moderado/Limitado"/>
    <s v="3-Medio"/>
    <s v="Media"/>
    <s v="Requerimiento de Cliente"/>
    <s v="FORUM SERVICIOS FINANCIEROS SA"/>
    <s v="GESTION DATACENTER/ ACCESOS /FORUM SERVICIOS FINANCIEROS SA"/>
    <s v="29/02/2024 17:04:26"/>
    <s v="29/02/2024 17:07:51"/>
    <x v="0"/>
    <s v="ACCESO"/>
    <s v="CLIENTE"/>
    <s v="29/02/2024 17:42:21"/>
    <s v="29/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Se efectúa contacto con cliente: no aplica_x000a_Teléfono de contacto:no aplica_x000a_Acciones realizadas:accesos autorizados_x000a_Solución paliativa o definitiva:no aplica_x000a_Acciones de Mejora, Recomendaciones:no aplica"/>
    <d v="1899-12-30T00:17:01"/>
    <d v="1899-12-30T00:37:55"/>
    <d v="1899-12-30T00:20:54"/>
    <s v=""/>
    <x v="1"/>
  </r>
  <r>
    <s v="INC000002644652"/>
    <s v="HOUSING"/>
    <x v="11"/>
    <s v="APQ ACCESOS"/>
    <s v="ESTEBAN O BUSTOS CORNEJO"/>
    <s v="tct_ebusto"/>
    <s v="4-Menor/Localizado"/>
    <s v="4-Baja"/>
    <s v="Baja"/>
    <s v="Requerimiento de Cliente"/>
    <s v="TELEFONICA EMPRESAS DE CHILE SA"/>
    <s v="RONDA Y REVISION DE SALAS TECNICAS 12:00"/>
    <s v="29/02/2024 14:49:01"/>
    <s v="29/02/2024 14:50:42"/>
    <x v="0"/>
    <s v="CDP ANTIGUO 1"/>
    <s v="CDP ANTIGUO 2"/>
    <s v="29/02/2024 14:53:36"/>
    <s v="29/02/2024 23:50:00"/>
    <s v="RONDA Y REVISION DE SALAS TECNICAS 12:00"/>
    <s v="RONDA REALIZADA"/>
    <d v="1899-12-30T00:02:54"/>
    <d v="1899-12-30T00:04:35"/>
    <d v="1899-12-30T00:01:41"/>
    <s v=""/>
    <x v="1"/>
  </r>
  <r>
    <s v="INC000002644911"/>
    <s v="VPN IP - MPLS"/>
    <x v="7"/>
    <s v="BELIEVE"/>
    <s v="GUSTAVO AVILA VERA"/>
    <s v="frp_xgambo"/>
    <s v="4-Menor/Localizado"/>
    <s v="4-Baja"/>
    <s v="Baja"/>
    <s v="Requerimiento de Cliente"/>
    <s v="FUNDACION INSTITUTO PROFESIONAL DUOC UC"/>
    <s v="REQ / SOC / RE: Alarma de inactividad Equipos DUOC 1 hora Fired"/>
    <s v="29/02/2024 15:58:06"/>
    <s v="29/02/2024 16:00:42"/>
    <x v="0"/>
    <s v="CDP ANTIGUO 1"/>
    <s v="CDP ANTIGUO 2"/>
    <s v="29/02/2024 16:46:13"/>
    <s v="29/02/2024 23:50:00"/>
    <s v="PREVENTIVO: NO_x000a_CODIGO DE SERVICIO:_x000a_DIRECCION:      _x000a_CIUDAD:             _x000a_COMUNA:_x000a_NOMBRE QUIEN REPORTA:Sebastián Castillo Pérez_x000a_TELEFONO QUIEN REPORTA: sebastian.castillo@telefonica.coml_x000a_NOMBRE CONTACTO EN TERRENO:        _x000a_TELEFONO 1 CONTACTO EN TERRENO:"/>
    <s v="El Servidor se encuentra en proceso de dar de baja"/>
    <d v="1899-12-30T00:30:28"/>
    <d v="1899-12-30T00:48:07"/>
    <d v="1899-12-30T00:17:39"/>
    <s v=""/>
    <x v="1"/>
  </r>
  <r>
    <s v="INC000002644954"/>
    <s v="COMUNICACIONES"/>
    <x v="5"/>
    <s v="COMUNICACIONES DC"/>
    <s v="OSCAR A RAMIREZ SOTO"/>
    <s v="tct_oramir"/>
    <s v="3-Moderado/Limitado"/>
    <s v="3-Medio"/>
    <s v="Media"/>
    <s v="Requerimiento de Cliente"/>
    <s v="TELEFONICA GLOBAL TECHNOLOGY S.A.AGENCIA EN CHILE"/>
    <s v="Eduardo camacho solicita nueva IP PVLAN del SOC 1460"/>
    <s v="29/02/2024 16:38:38"/>
    <s v="29/02/2024 16:40:12"/>
    <x v="0"/>
    <s v="COMUNICACIONES"/>
    <s v="INTERNET"/>
    <s v="29/02/2024 16:40:45"/>
    <s v="29/02/2024 23:50:00"/>
    <s v="Eduardo camacho solicita nueva IP PVLAN del SOC 1460"/>
    <s v="Se asigna IP PVLAN 10.37.240.114 para el uso que estime conveniente, se cierra ticket."/>
    <d v="1899-12-30T00:00:00"/>
    <d v="1899-12-30T00:02:07"/>
    <d v="1899-12-30T00:02:07"/>
    <s v=""/>
    <x v="1"/>
  </r>
  <r>
    <s v="INC000002645007"/>
    <s v="HOUSING"/>
    <x v="8"/>
    <s v="BELIEVE"/>
    <s v="FERNEY D GARZON PEÑA"/>
    <s v="frp_xgambo"/>
    <s v="3-Moderado/Limitado"/>
    <s v="3-Medio"/>
    <s v="Media"/>
    <s v="Requerimiento de Cliente"/>
    <s v="HUAWEI CHILE S A"/>
    <s v="GESTION DATACENTER/ ACCESOS / HUAWEI CHILE S A"/>
    <s v="29/02/2024 17:08:56"/>
    <s v="29/02/2024 17:10:24"/>
    <x v="0"/>
    <s v="COMUNICACIONES"/>
    <s v="VPN IP - MPLS"/>
    <s v="29/02/2024 17:54:04"/>
    <s v="29/02/2024 23:50:00"/>
    <s v="EMPRESA: HUAWEI CHILE S A_x000a_CÓDIGO DE SERVICIO: _x000a_DIRECCIÓN:AV. Presidente Prieto #226, Paine, Santiago_x000a_NOMBRE DE QUIEN REPORTA:Ronald Alayo_x000a_TELÉFONO DE QUIEN REPORTA:  56935662382_x000a_NOMBRE DE CONTACTO EN TERRENO: _x000a_REQUERIMIENTO :  Entrega de materiales _x000a_EQUI"/>
    <m/>
    <d v="1899-12-30T00:27:03"/>
    <d v="1899-12-30T00:45:08"/>
    <d v="1899-12-30T00:18:05"/>
    <s v=""/>
    <x v="1"/>
  </r>
  <r>
    <s v="INC000002645009"/>
    <s v="HOUSING"/>
    <x v="8"/>
    <s v="BELIEVE"/>
    <s v="FERNEY D GARZON PEÑA"/>
    <s v="frp_jcarri"/>
    <s v="3-Moderado/Limitado"/>
    <s v="3-Medio"/>
    <s v="Media"/>
    <s v="Requerimiento de Cliente"/>
    <s v="FORUM SERVICIOS FINANCIEROS SA"/>
    <s v="GESTION DATACENTER/ ACCESOS /FORUM SERVICIOS FINANCIEROS SA"/>
    <s v="29/02/2024 17:10:31"/>
    <s v="29/02/2024 17:11:52"/>
    <x v="0"/>
    <s v="COMUNICACIONES"/>
    <s v="VPN IP - MPLS"/>
    <s v="29/02/2024 17:54:35"/>
    <s v="29/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m/>
    <d v="1899-12-30T00:26:26"/>
    <d v="1899-12-30T00:44:04"/>
    <d v="1899-12-30T00:17:38"/>
    <s v=""/>
    <x v="1"/>
  </r>
  <r>
    <s v="INC000002645350"/>
    <s v="HOSTING VIRTUAL"/>
    <x v="7"/>
    <s v="DUOC TICKET PENDIENTES"/>
    <s v="GUSTAVO AVILA VERA"/>
    <s v="frp_disilv"/>
    <s v="3-Moderado/Limitado"/>
    <s v="4-Baja"/>
    <s v="Baja"/>
    <s v="Requerimiento de Cliente"/>
    <s v="FUNDACION INSTITUTO PROFESIONAL DUOC UC"/>
    <s v="REQ | DUOC | RV: [DUOC] INC000002568481 - Publicación 10.10.100.27 - 181.118.166.223"/>
    <s v="29/02/2024 19:24:07"/>
    <s v="29/02/2024 19:25:50"/>
    <x v="0"/>
    <s v="CDP ANTIGUO 1"/>
    <s v="CDP ANTIGUO 2"/>
    <s v="29/02/2024 23:37:36"/>
    <s v="29/02/2024 23:50:00"/>
    <s v="De: GERMAN IGNACIO BAEZA GONZALEZ &lt;german.baeza@fractalia.es&gt; _x000a_Enviado el: jueves, 29 de febrero de 2024 19:23_x000a_Para: Mesa ti &lt;mesa.ti@movistar.cl&gt;; DENISE CRUZAT ETCHEBERRY &lt;denise.cruzat@telefonica.com&gt;_x000a_CC: Victor Sepulveda G &lt;victor.sepulvedag@telefoni"/>
    <s v="Se realizan cambios a nivel de puertos de servicio de SSO y a nivel de F5 en los nodos PRD-SSO-03/04"/>
    <d v="1899-12-30T03:57:40"/>
    <d v="1899-12-30T04:13:29"/>
    <d v="1899-12-30T00:15:49"/>
    <s v=""/>
    <x v="1"/>
  </r>
  <r>
    <s v="INC000002645658"/>
    <s v="TICKET-INTELIGENTE"/>
    <x v="7"/>
    <s v="GESTION TI"/>
    <s v="GUSTAVO AVILA VERA"/>
    <s v="USR_TSIGHT"/>
    <s v="1-Extenso/Generalizado"/>
    <s v="4-Baja"/>
    <s v="Baja"/>
    <s v="Incidente de Cliente"/>
    <s v="FUNDACION INSTITUTO PROFESIONAL DUOC UC"/>
    <s v="fiprdu01 - prd_sso_03 TICKET AUTOMATICO"/>
    <s v="29/02/2024 21:52:17"/>
    <s v="29/02/2024 21:52:17"/>
    <x v="0"/>
    <s v="TRUESIGHT"/>
    <s v="TRUESIGHT"/>
    <s v="29/02/2024 22:46:06"/>
    <s v="29/02/2024 23:50:00"/>
    <s v="PREVENTIVO=SI_x000a_CODIGO DE SERVICIO=PRD_SSO_03_x000a_DIRECCION=NULL_x000a_CIUDAD=NULL_x000a_COMUNA LOCAL=_x000a_REGION=NULL_x000a_QUIEN REPORTA=Ticket automático_x000a_CONTACTO EN TERRENO=_x000a_PROBLEMA=Process launch.sh(Down), standalone.sh(Down), java (1)(Down) on Node FIPRDU01 - PRD_SSO_03_x000a_REQU"/>
    <s v="Buenas estimados, esta alarma se debe a los trabajos que estamos realizando con el cliente, todos los servicios que involucra son los servidores de SSO"/>
    <d v="1899-12-30T00:48:21"/>
    <d v="1899-12-30T00:53:49"/>
    <d v="1899-12-30T00:05:28"/>
    <s v="Cumplido"/>
    <x v="0"/>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02">
  <r>
    <s v="INC000002545053"/>
    <s v="RED INTERNA"/>
    <x v="0"/>
    <s v="APOQUINDO TI"/>
    <s v="RAMON DIAZ CASTILLO"/>
    <s v="tct_rorell"/>
    <s v="4-Menor/Localizado"/>
    <s v="4-Baja"/>
    <s v="Baja"/>
    <x v="0"/>
    <s v="TELEFONICA EMPRESAS DE CHILE SA"/>
    <s v="TICKET DE INCIDENCIA POR CORTE DE ENERGÍA EN RED DE ILUMINACIÓN Y BIOMETRICOS DE PASILLO"/>
    <s v="11/01/2024 13:57:33"/>
    <s v="11/01/2024 14:00:18"/>
    <x v="0"/>
    <s v="TI"/>
    <s v="ENERGIA"/>
    <s v="03/02/2024 9:51:22"/>
    <s v="03/02/2024 23:50:00"/>
    <m/>
    <s v="EN OBSERVACION, sin avances solo a fecto luminarias"/>
    <d v="1899-12-30T00:00:00"/>
    <d v="1899-12-30T00:00:00"/>
    <d v="1899-12-30T00:00:00"/>
    <x v="0"/>
    <x v="0"/>
    <m/>
    <m/>
    <m/>
    <m/>
    <m/>
    <d v="2024-02-03T00:00:00"/>
    <s v="CUMPLE"/>
    <s v="NO CUMPLE"/>
    <s v="NO CUMPLE"/>
    <s v="NO CUMPLE"/>
    <s v="NO CUMPLE"/>
    <x v="0"/>
    <x v="0"/>
    <x v="0"/>
    <x v="0"/>
    <x v="0"/>
  </r>
  <r>
    <s v="INC000002547121"/>
    <s v="INFRAESTRUCTURA DC"/>
    <x v="0"/>
    <s v="APQ ACCESOS"/>
    <s v="RAMON DIAZ CASTILLO"/>
    <s v="MBARRIENTOS"/>
    <s v="3-Moderado/Limitado"/>
    <s v="3-Medio"/>
    <s v="Media"/>
    <x v="0"/>
    <s v="TELEFONICA GLOBAL TECHNOLOGY S.A.AGENCIA EN CHILE"/>
    <s v="EQUIPO AIRE ACONDICIONADO SALA OPERACIONES CON FILTRACION DE AGUA"/>
    <s v="12/01/2024 2:29:17"/>
    <s v="12/01/2024 2:31:52"/>
    <x v="0"/>
    <s v="TI"/>
    <s v="CLIMA"/>
    <s v="03/02/2024 9:52:57"/>
    <s v="03/02/2024 23:50:00"/>
    <s v="EQUIPO AIRE ACONDICIONADO SALA OPERACIONES CON FILTRACION DE AGUA"/>
    <s v="se realizará mantención"/>
    <d v="1899-12-30T00:00:00"/>
    <d v="1899-12-30T00:00:00"/>
    <d v="1899-12-30T00:00:00"/>
    <x v="0"/>
    <x v="0"/>
    <m/>
    <m/>
    <m/>
    <m/>
    <m/>
    <d v="2024-02-03T00:00:00"/>
    <s v="CUMPLE"/>
    <s v="NO CUMPLE"/>
    <s v="NO CUMPLE"/>
    <s v="NO CUMPLE"/>
    <s v="NO CUMPLE"/>
    <x v="0"/>
    <x v="0"/>
    <x v="0"/>
    <x v="0"/>
    <x v="0"/>
  </r>
  <r>
    <s v="INC000002547886"/>
    <s v="OFFICE365"/>
    <x v="1"/>
    <s v="GESTION CALL CENTER"/>
    <s v="JAVIERA A UMAÑA YEVENES"/>
    <s v="frp_driosr"/>
    <s v="4-Menor/Localizado"/>
    <s v="4-Baja"/>
    <s v="Baja"/>
    <x v="1"/>
    <s v="FERRER Y ASOCIADOS INGENIEROS CONSULTORES S.A"/>
    <s v="MESA/CALL CENTER7CONFIGURACION DE MICROSOFT 365"/>
    <s v="12/01/2024 12:23:16"/>
    <s v="12/01/2024 12:25:57"/>
    <x v="0"/>
    <s v="COMUNICACIONES"/>
    <s v="VPN IP - MPLS"/>
    <s v="02/02/2024 19:04:23"/>
    <s v="02/02/2024 23:50:00"/>
    <s v="PREVENTIVO: NO_x000a_CODIGO DE SERVICIO:PSITIE29815_x000a_DIRECCION:Carlos Antunez #245_x000a_QUIEN REPORTA:FRANCISCO CHAVEZ-998106765 _x000a_CONTACTO EN TERRENO:FRANCISCO CHAVEZ-998106765 _x000a_PROBLEMA:_x000a_REQUERIMIENTO:CONFIGURACIÓN DE MICROSSOFT 365_x000a_EQUIPOS ENERGIZADO/REINICIADO:_x000a_H"/>
    <s v="FASE RESOLUCIÓN Y RECUPERACIÓN_x000a__x000a_Se efectúa contacto con cliente: FRANCISCO CHAVEZ_x000a__x000a_Teléfono de contacto: 998106765 _x000a__x000a_Acciones realizadas:_x000a_-Se indicó como modificar el tipo de link para compartir de un sitio de grupo en el Centro de administración de Shar"/>
    <d v="1900-01-20T05:04:33"/>
    <d v="1900-01-20T06:41:07"/>
    <d v="1899-12-30T01:36:34"/>
    <x v="0"/>
    <x v="1"/>
    <m/>
    <m/>
    <m/>
    <m/>
    <m/>
    <d v="2024-02-02T00:00:00"/>
    <s v="NO CUMPLE"/>
    <s v="CUMPLE"/>
    <s v="NO CUMPLE"/>
    <s v="NO CUMPLE"/>
    <s v="NO CUMPLE"/>
    <x v="1"/>
    <x v="0"/>
    <x v="0"/>
    <x v="0"/>
    <x v="1"/>
  </r>
  <r>
    <s v="INC000002556949"/>
    <s v="RED INTERNA"/>
    <x v="0"/>
    <s v="APOQUINDO TI"/>
    <s v="RAMON DIAZ CASTILLO"/>
    <s v="tct_rorell"/>
    <s v="4-Menor/Localizado"/>
    <s v="4-Baja"/>
    <s v="Baja"/>
    <x v="2"/>
    <s v="TELEFONICA EMPRESAS DE CHILE SA"/>
    <s v="INCIDENCIA CLIENTE TELEFONICA RACK A-3 TIC 7"/>
    <s v="18/01/2024 1:36:24"/>
    <s v="18/01/2024 1:38:15"/>
    <x v="0"/>
    <s v="TI"/>
    <s v="RED INTERNA"/>
    <s v="03/02/2024 9:56:18"/>
    <s v="03/02/2024 23:50:00"/>
    <m/>
    <s v="EN OBSERVACIÓN, estado normalizado"/>
    <d v="1899-12-30T00:00:00"/>
    <d v="1899-12-30T00:00:00"/>
    <d v="1899-12-30T00:00:00"/>
    <x v="0"/>
    <x v="0"/>
    <m/>
    <m/>
    <m/>
    <m/>
    <m/>
    <d v="2024-02-03T00:00:00"/>
    <s v="CUMPLE"/>
    <s v="NO CUMPLE"/>
    <s v="NO CUMPLE"/>
    <s v="NO CUMPLE"/>
    <s v="NO CUMPLE"/>
    <x v="0"/>
    <x v="0"/>
    <x v="0"/>
    <x v="0"/>
    <x v="0"/>
  </r>
  <r>
    <s v="INC000002557726"/>
    <s v="INFRAESTRUCTURA DC"/>
    <x v="0"/>
    <s v="APQ ACCESOS"/>
    <s v="RAMON DIAZ CASTILLO"/>
    <s v="MBARRIENTOS"/>
    <s v="3-Moderado/Limitado"/>
    <s v="3-Medio"/>
    <s v="Media"/>
    <x v="2"/>
    <s v="TELEFONICA GLOBAL TECHNOLOGY S.A.AGENCIA EN CHILE"/>
    <s v="PDU A CAIDA RACK G-9 SALA 07 BANCO SANTANDER"/>
    <s v="18/01/2024 9:01:15"/>
    <s v="18/01/2024 9:03:23"/>
    <x v="0"/>
    <s v="TI"/>
    <s v="ENERGIA"/>
    <s v="03/02/2024 9:57:51"/>
    <s v="03/02/2024 23:50:00"/>
    <s v="PDU A CAIDA RACK G-9 SALA 07 BANCO SA"/>
    <s v="cambio de pdu con exito"/>
    <d v="1899-12-30T00:00:00"/>
    <d v="1899-12-30T00:00:00"/>
    <d v="1899-12-30T00:00:00"/>
    <x v="0"/>
    <x v="0"/>
    <m/>
    <m/>
    <m/>
    <m/>
    <m/>
    <d v="2024-02-03T00:00:00"/>
    <s v="CUMPLE"/>
    <s v="NO CUMPLE"/>
    <s v="NO CUMPLE"/>
    <s v="NO CUMPLE"/>
    <s v="NO CUMPLE"/>
    <x v="0"/>
    <x v="0"/>
    <x v="0"/>
    <x v="0"/>
    <x v="0"/>
  </r>
  <r>
    <s v="INC000002557736"/>
    <s v="INFRAESTRUCTURA DC"/>
    <x v="0"/>
    <s v="APQ ACCESOS"/>
    <s v="RAMON DIAZ CASTILLO"/>
    <s v="tct_jmarqu"/>
    <s v="3-Moderado/Limitado"/>
    <s v="3-Medio"/>
    <s v="Media"/>
    <x v="2"/>
    <s v="TELEFONICA CYBERSECURITY TECH CHILE SPA"/>
    <s v="CAIDA PDU A CLIENTE ULTRAMAR RACK D11"/>
    <s v="18/01/2024 9:46:50"/>
    <s v="18/01/2024 9:49:24"/>
    <x v="0"/>
    <s v="TI"/>
    <s v="ENERGIA"/>
    <s v="03/02/2024 9:59:26"/>
    <s v="03/02/2024 23:50:00"/>
    <s v="PREVENTIVO: NO_x000a_CODIGO DE SERVICIO: INC000002557736_x000a_DIRECCION:  DCAPO_x000a_QUIEN REPORTA: OPERADOR N1_x000a_CONTACTO EN TERRENO: OPERADOR N1_x000a_PROBLEMA: CAIDA PDU TIC 7 RACK D11_x000a_REQUERIMIENTO: LEVANTAR PDU CAIDA Y REVISAR CONDICIONES DE ESTA"/>
    <s v="ejecutado con éxito"/>
    <d v="1899-12-30T00:00:00"/>
    <d v="1899-12-30T00:00:00"/>
    <d v="1899-12-30T00:00:00"/>
    <x v="0"/>
    <x v="0"/>
    <m/>
    <m/>
    <m/>
    <m/>
    <m/>
    <d v="2024-02-03T00:00:00"/>
    <s v="CUMPLE"/>
    <s v="NO CUMPLE"/>
    <s v="NO CUMPLE"/>
    <s v="NO CUMPLE"/>
    <s v="NO CUMPLE"/>
    <x v="0"/>
    <x v="0"/>
    <x v="0"/>
    <x v="0"/>
    <x v="0"/>
  </r>
  <r>
    <s v="INC000002557739"/>
    <s v="INFRAESTRUCTURA DC"/>
    <x v="0"/>
    <s v="APQ ACCESOS"/>
    <s v="RAMON DIAZ CASTILLO"/>
    <s v="tct_jmarqu"/>
    <s v="3-Moderado/Limitado"/>
    <s v="3-Medio"/>
    <s v="Media"/>
    <x v="2"/>
    <s v="TELEFONICA CYBERSECURITY TECH CHILE SPA"/>
    <s v="CAIDA PDU B CLIENTE TECH RACK C04"/>
    <s v="18/01/2024 9:55:05"/>
    <s v="18/01/2024 10:01:55"/>
    <x v="0"/>
    <s v="TI"/>
    <s v="ENERGIA"/>
    <s v="03/02/2024 10:00:51"/>
    <s v="03/02/2024 23:50:00"/>
    <s v="PREVENTIVO: NO_x000a_CODIGO DE SERVICIO: INC000002557739_x000a_DIRECCION:  DCAPO_x000a_QUIEN REPORTA: OPERADOR N1_x000a_CONTACTO EN TERRENO: OPERADOR N1_x000a_PROBLEMA: CAIDA PDU TIC 7 RACK C04_x000a_REQUERIMIENTO: LEVANTAR PDU CAIDA Y REVISAR CONDICIONES DE ESTA"/>
    <s v="ejecutado con exito"/>
    <d v="1899-12-30T00:00:00"/>
    <d v="1899-12-30T00:00:00"/>
    <d v="1899-12-30T00:00:00"/>
    <x v="0"/>
    <x v="0"/>
    <m/>
    <m/>
    <m/>
    <m/>
    <m/>
    <d v="2024-02-03T00:00:00"/>
    <s v="CUMPLE"/>
    <s v="NO CUMPLE"/>
    <s v="NO CUMPLE"/>
    <s v="NO CUMPLE"/>
    <s v="NO CUMPLE"/>
    <x v="0"/>
    <x v="0"/>
    <x v="0"/>
    <x v="0"/>
    <x v="0"/>
  </r>
  <r>
    <s v="INC000002557756"/>
    <s v="INFRAESTRUCTURA DC"/>
    <x v="0"/>
    <s v="APQ ACCESOS"/>
    <s v="DANIEL A MUÑOZ BUSTOS"/>
    <s v="tct_jmarqu"/>
    <s v="4-Menor/Localizado"/>
    <s v="4-Baja"/>
    <s v="Baja"/>
    <x v="2"/>
    <s v="TELEFONICA CYBERSECURITY TECH CHILE SPA"/>
    <s v="ALARMAS SONORA ENERGIA RACK B05 Y E05"/>
    <s v="18/01/2024 10:15:02"/>
    <s v="18/01/2024 10:18:04"/>
    <x v="0"/>
    <s v="CDP ANTIGUO 1"/>
    <s v="CDP ANTIGUO 2"/>
    <s v="03/02/2024 10:02:38"/>
    <s v="03/02/2024 23:50:00"/>
    <s v="PREVENTIVO: NO_x000a_CODIGO DE SERVICIO: INC000002557756_x000a_DIRECCION:  DCAPO_x000a_QUIEN REPORTA: OPERADOR N1_x000a_CONTACTO EN TERRENO: OPERADOR N1_x000a_PROBLEMA: ALARMA SONORA ENERGIA_x000a_REQUERIMIENTO: RACKS B05 Y E05 PRESENTAN ALARMAS SONORAS DE ENERGIA, PERO PDUS ESTAN ENECENDI"/>
    <s v="equipos ya normalizados"/>
    <d v="1899-12-30T00:00:00"/>
    <d v="1899-12-30T00:00:00"/>
    <d v="1899-12-30T00:00:00"/>
    <x v="0"/>
    <x v="0"/>
    <m/>
    <m/>
    <m/>
    <m/>
    <m/>
    <d v="2024-02-03T00:00:00"/>
    <s v="CUMPLE"/>
    <s v="NO CUMPLE"/>
    <s v="NO CUMPLE"/>
    <s v="NO CUMPLE"/>
    <s v="NO CUMPLE"/>
    <x v="0"/>
    <x v="0"/>
    <x v="0"/>
    <x v="0"/>
    <x v="0"/>
  </r>
  <r>
    <s v="INC000002572152"/>
    <s v="OFFICE365"/>
    <x v="1"/>
    <s v="GESTION HD"/>
    <s v="JAVIERA A UMAÑA YEVENES"/>
    <s v="frp_jserna"/>
    <s v="3-Moderado/Limitado"/>
    <s v="3-Medio"/>
    <s v="Media"/>
    <x v="3"/>
    <s v="LOUISIANA PACIFIC CHILE S A"/>
    <s v="HD/PROBLEMAS CON OFFICE 365"/>
    <s v="25/01/2024 12:01:46"/>
    <s v="25/01/2024 12:09:45"/>
    <x v="0"/>
    <s v="TI"/>
    <s v="APLICATIVOS"/>
    <s v="08/02/2024 10:22:52"/>
    <s v="08/02/2024 23:50:00"/>
    <s v="PREVENTIVO: NO_x000a_CODIGO DE SERVICIO:VPF1879680_x000a_DIRECCION:Santa Clara N° 085, piso 8, edificio City Park II, Huechuraba, ciudad Empresarial, Region Metropolit,Huechuraba,Santiago_x000a_QUIEN REPORTA:Kevin Alarcon 966446868_x000a_CONTACTO EN TERRENO:Kevin Alarcon   2241"/>
    <s v="FASE RESOLUCIÓN Y RECUPERACIÓN_x000a__x000a_Se efectúa contacto con cliente: Kevin Alarcon_x000a__x000a_Teléfono de contacto: 966446868_x000a__x000a_Acciones realizadas: _x000a__x000a_Como hablamos hoy a través de equipos, después de analizar todos los detalles del problema, comprobando que no hay nin"/>
    <d v="1900-01-12T20:54:18"/>
    <d v="1900-01-12T22:21:06"/>
    <d v="1899-12-30T01:26:48"/>
    <x v="1"/>
    <x v="0"/>
    <m/>
    <m/>
    <m/>
    <m/>
    <m/>
    <d v="2024-02-08T00:00:00"/>
    <s v="NO CUMPLE"/>
    <s v="CUMPLE"/>
    <s v="NO CUMPLE"/>
    <s v="NO CUMPLE"/>
    <s v="NO CUMPLE"/>
    <x v="1"/>
    <x v="0"/>
    <x v="0"/>
    <x v="0"/>
    <x v="1"/>
  </r>
  <r>
    <s v="INC000002572158"/>
    <s v="VPN IP - MPLS"/>
    <x v="2"/>
    <s v="GESTION HD"/>
    <s v="RENE E VILLEGAS CARREÑO"/>
    <s v="frp_pcamay"/>
    <s v="3-Moderado/Limitado"/>
    <s v="3-Medio"/>
    <s v="Media"/>
    <x v="1"/>
    <s v="TELEFONICA GLOBAL TECHNOLOGY S.A.AGENCIA EN CHILE"/>
    <s v="HD/Cruzadas faltantes en Sala4 hacia Firewall OOB San Martin (Activación HA)"/>
    <s v="25/01/2024 12:14:43"/>
    <s v="25/01/2024 12:16:06"/>
    <x v="0"/>
    <s v="CDP ANTIGUO 1"/>
    <s v="CDP ANTIGUO 2"/>
    <s v="01/02/2024 13:31:35"/>
    <s v="01/02/2024 23:50:00"/>
    <s v="PREVENTIVO: NO_x000a_CODIGO DE SERVICIO:_x000a_DIRECCION:_x000a_QUIEN REPORTA:Luis Alberto Villasmil Castillo +56 9 93970486_x000a_CONTACTO EN TERRENO:Luis Alberto Villasmil Castillo +56 9 93970486_x000a_PROBLEMA:_x000a_REQUERIMIENTO:quería solicitar su ayuda con la creación de un ticket y"/>
    <s v="no procede falta rfc"/>
    <d v="1900-01-06T01:12:20"/>
    <d v="1900-01-06T01:16:52"/>
    <d v="1899-12-30T00:04:32"/>
    <x v="0"/>
    <x v="1"/>
    <m/>
    <m/>
    <m/>
    <m/>
    <m/>
    <d v="2024-02-01T00:00:00"/>
    <s v="CUMPLE"/>
    <s v="NO CUMPLE"/>
    <s v="NO CUMPLE"/>
    <s v="NO CUMPLE"/>
    <s v="NO CUMPLE"/>
    <x v="1"/>
    <x v="0"/>
    <x v="0"/>
    <x v="0"/>
    <x v="1"/>
  </r>
  <r>
    <s v="INC000002574572"/>
    <s v="HOUSING"/>
    <x v="2"/>
    <s v="APQ ACCESOS"/>
    <s v="RAMON DIAZ CASTILLO"/>
    <s v="tct_rdiazc"/>
    <s v="4-Menor/Localizado"/>
    <s v="4-Baja"/>
    <s v="Baja"/>
    <x v="1"/>
    <s v="TELEFONICA CYBERSECURITY TECH CHILE SPA"/>
    <s v="recepción cajas en all piso 1"/>
    <s v="26/01/2024 13:33:25"/>
    <s v="26/01/2024 13:36:34"/>
    <x v="0"/>
    <s v="HARDWARE"/>
    <s v="CLIENTE"/>
    <s v="02/02/2024 12:42:58"/>
    <s v="02/02/2024 23:50:00"/>
    <m/>
    <s v="recepción exitosa"/>
    <d v="1900-01-05T23:05:44"/>
    <d v="1900-01-05T23:09:33"/>
    <d v="1899-12-30T00:03:49"/>
    <x v="0"/>
    <x v="1"/>
    <m/>
    <m/>
    <m/>
    <m/>
    <m/>
    <d v="2024-02-02T00:00:00"/>
    <s v="CUMPLE"/>
    <s v="NO CUMPLE"/>
    <s v="NO CUMPLE"/>
    <s v="NO CUMPLE"/>
    <s v="NO CUMPLE"/>
    <x v="1"/>
    <x v="0"/>
    <x v="0"/>
    <x v="0"/>
    <x v="1"/>
  </r>
  <r>
    <s v="INC000002576883"/>
    <s v="VPN IP - MPLS"/>
    <x v="3"/>
    <s v="GESTION HD"/>
    <s v="DEIBY Y SANTOYO MONTEROLA"/>
    <s v="frp_fpetro"/>
    <s v="3-Moderado/Limitado"/>
    <s v="3-Medio"/>
    <s v="Media"/>
    <x v="1"/>
    <s v="EMPRESA ELECTRICA PUENTE ALTO"/>
    <s v="HD/Electrica Puente Alto//Recursos VDC"/>
    <s v="29/01/2024 10:42:37"/>
    <s v="29/01/2024 10:45:33"/>
    <x v="0"/>
    <s v="CDP ANTIGUO 1"/>
    <s v="CDP ANTIGUO 2"/>
    <s v="02/02/2024 17:08:11"/>
    <s v="02/02/2024 23:50:00"/>
    <s v="PREVENTIVO: NO_x000a_CODIGO DE SERVICIO:_x000a_DIRECCION:_x000a_QUIEN REPORTA:_x000a_CONTACTO EN TERRENO:_x000a__x000a_REQUERIMIENTO:_x000a__x000a_En nuestra plataforma VDC provisionar los recursos que se indican en resumen a continuación:_x000a__x000a_ _x000a__x000a_Habilitación del tenant del cliente en VDC. • Distribución"/>
    <s v="FASE RESOLUCIÓN Y RECUPERACIÓN_x000a__x000a_Se efectúa contacto con cliente:N/A_x000a__x000a_Teléfono de contacto:N/A_x000a__x000a_Acciones realizadas:Se genera el tenant al cliente y queda pendiente gestionar la baja del OrgVDC de POC que tiene el cliente actualmente_x000a__x000a_Solución paliativa o"/>
    <d v="1900-01-03T04:14:31"/>
    <d v="1900-01-03T06:25:34"/>
    <d v="1899-12-30T02:11:03"/>
    <x v="0"/>
    <x v="1"/>
    <m/>
    <m/>
    <m/>
    <m/>
    <m/>
    <d v="2024-02-02T00:00:00"/>
    <s v="NO CUMPLE"/>
    <s v="CUMPLE"/>
    <s v="NO CUMPLE"/>
    <s v="NO CUMPLE"/>
    <s v="NO CUMPLE"/>
    <x v="1"/>
    <x v="0"/>
    <x v="0"/>
    <x v="0"/>
    <x v="1"/>
  </r>
  <r>
    <s v="INC000002577650"/>
    <s v="VPN IP - MPLS"/>
    <x v="3"/>
    <s v="GESTION HD"/>
    <s v="ANGEL CASTRO CABRERA"/>
    <s v="frp_fpetro"/>
    <s v="3-Moderado/Limitado"/>
    <s v="3-Medio"/>
    <s v="Media"/>
    <x v="1"/>
    <s v="TELEFONICA GLOBAL TECHNOLOGY S.A.AGENCIA EN CHILE"/>
    <s v="REQ/Problemas con relay de correo C4-SMTP, uso de dominio tic.cl."/>
    <s v="29/01/2024 12:25:51"/>
    <s v="29/01/2024 12:27:50"/>
    <x v="0"/>
    <s v="CDP ANTIGUO 1"/>
    <s v="CDP ANTIGUO 2"/>
    <s v="02/02/2024 11:11:47"/>
    <s v="02/02/2024 23:50:00"/>
    <s v="PREVENTIVO: NO_x000a_CODIGO DE SERVICIO:_x000a_DIRECCION:_x000a_QUIEN REPORTA: Sebastián Acuña Guzmán +56 97257 1796 _x000a_CONTACTO EN TERRENO: Sebastián Acuña Guzmán +56 97257 1796 _x000a__x000a_REQUERIMIENTO:_x000a__x000a_Es por esto que requiero de su apoyo para definir un subdominio para tic.cl ("/>
    <s v="Se efectúa contacto con cliente: Sebastian Acuña_x000a_Teléfono de contacto: Via correo_x000a_Acciones realizadas: Se define subdominio cloud.tic.cl Se sigue gestion via correo con Sebastian Acuña._x000a_Acciones de Mejora, Recomendaciones: N/A_x000a_Causa Raíz: N/A"/>
    <d v="1900-01-02T18:12:38"/>
    <d v="1900-01-02T22:45:56"/>
    <d v="1899-12-30T04:33:18"/>
    <x v="0"/>
    <x v="1"/>
    <m/>
    <m/>
    <m/>
    <m/>
    <m/>
    <d v="2024-02-02T00:00:00"/>
    <s v="NO CUMPLE"/>
    <s v="NO CUMPLE"/>
    <s v="CUMPLE"/>
    <s v="NO CUMPLE"/>
    <s v="NO CUMPLE"/>
    <x v="1"/>
    <x v="0"/>
    <x v="0"/>
    <x v="0"/>
    <x v="1"/>
  </r>
  <r>
    <s v="INC000002577681"/>
    <s v="OFFICE365"/>
    <x v="1"/>
    <s v="GESTION CALL CENTER"/>
    <s v="JAVIERA A UMAÑA YEVENES"/>
    <s v="frp_mdomin"/>
    <s v="4-Menor/Localizado"/>
    <s v="4-Baja"/>
    <s v="Baja"/>
    <x v="3"/>
    <s v="AGRICOLA LAS VERTIENTES LIMITADA"/>
    <s v="MESA/CALL CENTER/PROBLEMA CON CORREO OFFICE365"/>
    <s v="29/01/2024 13:24:28"/>
    <s v="29/01/2024 13:29:49"/>
    <x v="0"/>
    <s v="COMUNICACIONES"/>
    <s v="VPN IP - MPLS"/>
    <s v="02/02/2024 19:10:00"/>
    <s v="02/02/2024 23:50:00"/>
    <s v="PREVENTIVO: NO_x000a_CODIGO DE SERVICIO:OFFICE365_x000a_DIRECCION:FUNDOS SAN LEON LOS NICHES S/N, CURICO,MAULE_x000a_QUIEN REPORTA:MAGDALENA SALGADO -993265727_x000a_CONTACTO EN TERRENO:MAGDALENA SALGADO -993265727_x000a_PROBLEMA:PROBLEMA CON CORREO OFFICE365_x000a_REQUERIMIENTO:_x000a_EQUIPOS E"/>
    <s v="FASE RESOLUCIÓN Y RECUPERACIÓN_x000a__x000a_Se efectúa contacto con cliente: Magdalena Salgado_x000a__x000a_Teléfono de contacto: 993265727_x000a__x000a_Acciones realizadas:_x000a_- Se realiza el análisis del problema identificando que la cuenta no presenta problemas_x000a_- Se realiza la instalación"/>
    <d v="1900-01-03T04:48:22"/>
    <d v="1900-01-03T05:45:32"/>
    <d v="1899-12-30T00:57:10"/>
    <x v="1"/>
    <x v="0"/>
    <m/>
    <m/>
    <m/>
    <m/>
    <m/>
    <d v="2024-02-02T00:00:00"/>
    <s v="CUMPLE"/>
    <s v="NO CUMPLE"/>
    <s v="NO CUMPLE"/>
    <s v="NO CUMPLE"/>
    <s v="NO CUMPLE"/>
    <x v="1"/>
    <x v="0"/>
    <x v="0"/>
    <x v="0"/>
    <x v="1"/>
  </r>
  <r>
    <s v="INC000002578148"/>
    <s v="OFFICE365"/>
    <x v="1"/>
    <s v="GESTION CALL CENTER"/>
    <s v="JAVIERA A UMAÑA YEVENES"/>
    <s v="frp_mdomin"/>
    <s v="4-Menor/Localizado"/>
    <s v="4-Baja"/>
    <s v="Baja"/>
    <x v="3"/>
    <s v="INVERSIONES Y RENTAS SENDERO LIMITADA"/>
    <s v="MESA/CALL CENTER/ PROBLEMA CON OFFICE 365"/>
    <s v="29/01/2024 16:20:40"/>
    <s v="29/01/2024 16:21:16"/>
    <x v="0"/>
    <s v="COMUNICACIONES"/>
    <s v="VPN IP - MPLS"/>
    <s v="06/02/2024 17:49:32"/>
    <s v="06/02/2024 23:50:00"/>
    <s v="PREVENTIVO: NO_x000a_CODIGO DE SERVICIO:OFFICE365_x000a_DIRECCION:Isidora Goyenechea 2800,Las Condes,Santiago_x000a_QUIEN REPORTA:CLAUDIO OLIVARES - 956672558_x000a_CONTACTO EN TERRENO:CLAUDIO OLIVARES - 956672558_x000a_PROBLEMA:PROBLEMA CON OFFICE 365_x000a_REQUERIMIENTO:_x000a_EQUIPOS ENERGIZA"/>
    <s v="FASE RESOLUCIÓN Y RECUPERACIÓN_x000a__x000a_Se efectúa contacto con cliente: Claudio Olivares_x000a__x000a_Teléfono de contacto: 956672558_x000a__x000a_Acciones realizadas:_x000a_Referente a este incidente, le comento que desafortunadamente desde mediados de enero hemos tenido varios incidentes"/>
    <d v="1900-01-07T00:24:45"/>
    <d v="1900-01-07T01:28:52"/>
    <d v="1899-12-30T01:04:07"/>
    <x v="1"/>
    <x v="0"/>
    <m/>
    <m/>
    <m/>
    <m/>
    <m/>
    <d v="2024-02-06T00:00:00"/>
    <s v="NO CUMPLE"/>
    <s v="CUMPLE"/>
    <s v="NO CUMPLE"/>
    <s v="NO CUMPLE"/>
    <s v="NO CUMPLE"/>
    <x v="1"/>
    <x v="0"/>
    <x v="0"/>
    <x v="0"/>
    <x v="1"/>
  </r>
  <r>
    <s v="INC000002578154"/>
    <s v="SERVICIOS DIGITALES"/>
    <x v="4"/>
    <s v="SM OPERACIONES"/>
    <s v="VICTOR BRAVO ORREGO"/>
    <s v="tct_decruz"/>
    <s v="4-Menor/Localizado"/>
    <s v="4-Baja"/>
    <s v="Baja"/>
    <x v="1"/>
    <s v="TELEFONICA GLOBAL TECHNOLOGY S.A.AGENCIA EN CHILE"/>
    <s v="ALERTAS DE MONITOREO"/>
    <s v="29/01/2024 16:29:06"/>
    <s v="29/01/2024 16:30:16"/>
    <x v="0"/>
    <s v="CDP ANTIGUO 1"/>
    <s v="CDP ANTIGUO 2"/>
    <s v="05/02/2024 11:14:39"/>
    <s v="05/02/2024 23:50:00"/>
    <s v="Nombre Alerta_x0009_Nodo Afectado_x0009_Objeto Afectado_x0009_Tipo de Objeto_x0009_ Direccion IP_x000a_GestionEventos_AlertaHDD_max_Principal_x0009_TCTCSP01 - soc-splunk-sh-03_x0009_Shared memory_x0009_Volume_x0009_10.37.240.66_x000a_GestionEventos_AlertaHDD_max_Principal_x0009_TCTCSP01 - soc-splunk-sh-03_x0009_Cached memory"/>
    <s v="alertas gestionadas y en revisión"/>
    <d v="1899-12-30T00:00:00"/>
    <d v="1899-12-30T00:00:00"/>
    <d v="1899-12-30T00:00:00"/>
    <x v="0"/>
    <x v="1"/>
    <m/>
    <m/>
    <m/>
    <m/>
    <m/>
    <d v="2024-02-05T00:00:00"/>
    <s v="CUMPLE"/>
    <s v="NO CUMPLE"/>
    <s v="NO CUMPLE"/>
    <s v="NO CUMPLE"/>
    <s v="NO CUMPLE"/>
    <x v="0"/>
    <x v="0"/>
    <x v="0"/>
    <x v="0"/>
    <x v="0"/>
  </r>
  <r>
    <s v="INC000002578636"/>
    <s v="VPN IP - MPLS"/>
    <x v="5"/>
    <s v="GESTION HD"/>
    <s v="MARIO PARADA DUARTE"/>
    <s v="frp_pcamay"/>
    <s v="3-Moderado/Limitado"/>
    <s v="3-Medio"/>
    <s v="Media"/>
    <x v="1"/>
    <s v="ELECTRICIDAD GOBANTES S.A."/>
    <s v="HD/RE: REQUERIMIENTO SOLICITU DE REUNION ENTRE ESPECIALISTAS DE MOVISTAR ENTEL"/>
    <s v="29/01/2024 18:28:12"/>
    <s v="29/01/2024 18:29:23"/>
    <x v="0"/>
    <s v="COMUNICACIONES"/>
    <s v="VPN IP - MPLS"/>
    <s v="06/02/2024 11:46:19"/>
    <s v="06/02/2024 23:50:00"/>
    <s v="PREVENTIVO: NO_x000a_CODIGO DE SERVICIO:_x000a_DIRECCION:_x000a_QUIEN REPORTA:Verónica Morales Aguilera_x000a_+ 56 9 7797 8314_x000a_CONTACTO EN TERRENO:Marco Valdivia Pastén--Jefe Informática--Electricidad Gobantes S.A.-Fono 226900063-Cel. 991296870_x000a_PROBLEMA:_x000a_REQUERIMIENTO:necesito"/>
    <s v="Cliente requiere HA entre proveedores pero indica que no le afectaría que el proceso en caso de caida del proveedor principal sea manual, para ello solictará un nuevo ticket para pruebas."/>
    <d v="1900-01-05T15:01:10"/>
    <d v="1900-01-06T17:18:07"/>
    <d v="1899-12-31T02:16:57"/>
    <x v="0"/>
    <x v="1"/>
    <m/>
    <m/>
    <m/>
    <m/>
    <m/>
    <d v="2024-02-06T00:00:00"/>
    <s v="NO CUMPLE"/>
    <s v="NO CUMPLE"/>
    <s v="NO CUMPLE"/>
    <s v="NO CUMPLE"/>
    <s v="CUMPLE"/>
    <x v="1"/>
    <x v="0"/>
    <x v="0"/>
    <x v="0"/>
    <x v="1"/>
  </r>
  <r>
    <s v="INC000002579819"/>
    <s v="VPN IP - MPLS"/>
    <x v="6"/>
    <s v="GESTION HD"/>
    <s v="RICARDO R GALLEGOS OYANEDER"/>
    <s v="frp_pcamay"/>
    <s v="3-Moderado/Limitado"/>
    <s v="3-Medio"/>
    <s v="Media"/>
    <x v="1"/>
    <s v="TELEFONICA EMPRESAS DE CHILE SA"/>
    <s v="HD/Auditoría Procesos y Sistemas B2B"/>
    <s v="30/01/2024 11:03:26"/>
    <s v="30/01/2024 11:04:36"/>
    <x v="0"/>
    <s v="CDP ANTIGUO 1"/>
    <s v="CDP ANTIGUO 2"/>
    <s v="01/02/2024 11:13:10"/>
    <s v="01/02/2024 23:50:00"/>
    <s v="PREVENTIVO: NO_x000a_CODIGO DE SERVICIO:--_x000a_DIRECCION:_x000a_QUIEN REPORTADenise Cruzat Etcheberry   :+56 9 93378009_x000a_CONTACTO EN TERRENO:_x000a_PROBLEMA:_x000a_REQUERIMIENTO:favor crear ticket de requerimiento a nombre de Telefónica Empresas y derivar a Controller_x000a_No aplica códi"/>
    <s v="Se aplican configuraciones según solicitud."/>
    <d v="1899-12-31T22:50:26"/>
    <d v="1900-01-01T00:09:44"/>
    <d v="1899-12-30T01:19:18"/>
    <x v="0"/>
    <x v="1"/>
    <m/>
    <m/>
    <m/>
    <m/>
    <m/>
    <d v="2024-02-01T00:00:00"/>
    <s v="NO CUMPLE"/>
    <s v="CUMPLE"/>
    <s v="NO CUMPLE"/>
    <s v="NO CUMPLE"/>
    <s v="NO CUMPLE"/>
    <x v="1"/>
    <x v="0"/>
    <x v="0"/>
    <x v="0"/>
    <x v="1"/>
  </r>
  <r>
    <s v="INC000002580259"/>
    <s v="VPN IP - MPLS"/>
    <x v="6"/>
    <s v="GESTION HD"/>
    <s v="ALEJANDRO ACEVEDO VALENZUELA"/>
    <s v="frp_pcamay"/>
    <s v="3-Moderado/Limitado"/>
    <s v="3-Medio"/>
    <s v="Media"/>
    <x v="1"/>
    <s v="INDUSTRIAS CHILENAS DE ALAMBRE INCHALAM S.A."/>
    <s v="HD/Sin acceso a url en el servidor pivote A"/>
    <s v="30/01/2024 15:45:56"/>
    <s v="30/01/2024 15:47:53"/>
    <x v="0"/>
    <s v="CDP ANTIGUO 1"/>
    <s v="CDP ANTIGUO 2"/>
    <s v="02/02/2024 6:39:37"/>
    <s v="02/02/2024 23:50:00"/>
    <s v="PREVENTIVO: NO_x000a_CODIGO DE SERVICIO:_x000a_DIRECCION:_x000a_QUIEN REPORTA:Ewald Galaz Millaleo 56 9 8510 0702_x000a_CONTACTO EN TERRENO:Ewald Galaz Millaleo 56 9 8510 0702_x000a_PROBLEMA:_x000a_REQUERIMIENTO:Favor generar ticket en base a requerimiento de cliente Inchalam._x000a_Dejar en ban"/>
    <m/>
    <d v="1900-01-01T13:26:13"/>
    <d v="1900-01-01T14:53:41"/>
    <d v="1899-12-30T01:27:28"/>
    <x v="0"/>
    <x v="1"/>
    <m/>
    <m/>
    <m/>
    <m/>
    <m/>
    <d v="2024-02-02T00:00:00"/>
    <s v="NO CUMPLE"/>
    <s v="CUMPLE"/>
    <s v="NO CUMPLE"/>
    <s v="NO CUMPLE"/>
    <s v="NO CUMPLE"/>
    <x v="1"/>
    <x v="0"/>
    <x v="0"/>
    <x v="0"/>
    <x v="1"/>
  </r>
  <r>
    <s v="INC000002580715"/>
    <s v="SEGURIDAD"/>
    <x v="3"/>
    <s v="SSO"/>
    <s v="DEIBY Y SANTOYO MONTEROLA"/>
    <s v="tct_lfrome"/>
    <s v="2-Significativo/Amplio"/>
    <s v="2-Alta"/>
    <s v="Alta"/>
    <x v="1"/>
    <s v="TELEFONICA CYBERSECURITY TECH CHILE SPA"/>
    <s v="Solicitud Nuevo Servidor"/>
    <s v="30/01/2024 16:51:35"/>
    <s v="30/01/2024 16:51:49"/>
    <x v="0"/>
    <s v="SOC Empresas"/>
    <s v="Marca"/>
    <s v="02/02/2024 13:12:25"/>
    <s v="02/02/2024 23:50:00"/>
    <s v="Nos solicita apoyo con :"/>
    <s v="FASE RESOLUCIÓN Y RECUPERACIÓN_x000a__x000a_Se efectúa contacto con cliente:Luis Romero_x000a__x000a_Teléfono de contacto:N/A_x000a__x000a_Acciones realizadas: Se crea el servidor solicitado y se realiza la entrega al cliente_x000a__x000a_Solución paliativa o definitiva:N/A_x000a__x000a_Acciones de Mejora, Recome"/>
    <d v="1900-01-01T18:53:06"/>
    <d v="1900-01-01T20:20:50"/>
    <d v="1899-12-30T01:27:44"/>
    <x v="0"/>
    <x v="1"/>
    <d v="1899-12-30T00:00:00"/>
    <s v=""/>
    <s v="Cumplido"/>
    <s v=""/>
    <s v=""/>
    <d v="2024-02-02T00:00:00"/>
    <s v="NO CUMPLE"/>
    <s v="CUMPLE"/>
    <s v="NO CUMPLE"/>
    <s v="NO CUMPLE"/>
    <s v="NO CUMPLE"/>
    <x v="1"/>
    <x v="0"/>
    <x v="0"/>
    <x v="0"/>
    <x v="1"/>
  </r>
  <r>
    <s v="INC000002582094"/>
    <s v="VPN IP - MPLS"/>
    <x v="6"/>
    <s v="GESTION HD"/>
    <s v="PAUL A SEPULVEDA ALVAREZ"/>
    <s v="frp_fpetro"/>
    <s v="3-Moderado/Limitado"/>
    <s v="3-Medio"/>
    <s v="Media"/>
    <x v="1"/>
    <s v="FUND DE BENEFICENCIA HOGAR DE CRISTO"/>
    <s v="REQ/HOGAR DE CRISTO: Dar salida internet y telnet"/>
    <s v="31/01/2024 12:52:14"/>
    <s v="31/01/2024 12:57:35"/>
    <x v="0"/>
    <s v="CDP ANTIGUO 1"/>
    <s v="CDP ANTIGUO 2"/>
    <s v="01/02/2024 11:00:29"/>
    <s v="01/02/2024 23:50:00"/>
    <s v="PREVENTIVO: NO_x000a_CODIGO DE SERVICIO:_x000a_DIRECCION:_x000a_QUIEN REPORTA: Nicolás Saavedra Eguiluz  +56 9 6187 5469_x000a_CONTACTO EN TERRENO: Nicolás Saavedra Eguiluz  +56 9 6187 5469_x000a_PROBLEMA:_x000a_REQUERIMIENTO:_x000a__x000a_ Favor configurar la salida de internet y habilitar telnet a l"/>
    <s v="se habilita telnet. confirmado por Nicolas._x000a_Acceso a internet debe ser revisado con personal de comunicaciones"/>
    <d v="1899-12-30T20:39:43"/>
    <d v="1899-12-30T22:08:15"/>
    <d v="1899-12-30T01:28:32"/>
    <x v="0"/>
    <x v="1"/>
    <m/>
    <m/>
    <m/>
    <m/>
    <m/>
    <d v="2024-02-01T00:00:00"/>
    <s v="NO CUMPLE"/>
    <s v="CUMPLE"/>
    <s v="NO CUMPLE"/>
    <s v="NO CUMPLE"/>
    <s v="NO CUMPLE"/>
    <x v="1"/>
    <x v="0"/>
    <x v="0"/>
    <x v="1"/>
    <x v="0"/>
  </r>
  <r>
    <s v="INC000002582140"/>
    <s v="SERVICIOS DIGITALES"/>
    <x v="7"/>
    <s v="SM OPERACIONES"/>
    <s v="SEBASTIAN I ACUÑA GUZMAN"/>
    <s v="tct_decruz"/>
    <s v="4-Menor/Localizado"/>
    <s v="2-Alta"/>
    <s v="Media"/>
    <x v="1"/>
    <s v="UNION AEREA LTDA"/>
    <s v="modificar registro SPF"/>
    <s v="31/01/2024 11:52:32"/>
    <s v="31/01/2024 11:53:32"/>
    <x v="0"/>
    <s v="TI"/>
    <s v="SISTEMAS OPERATIVOS"/>
    <s v="01/02/2024 12:19:44"/>
    <s v="01/02/2024 23:50:00"/>
    <s v="modificar registro SPF_x000a_Para el SPF, hoy esta asi:_x000a__x000a_v=spf1 ip4:212.1.214.93 ip4:200.68.4.250 ip4:200.68.4.251 ip4:200.75.30.33/27 ip6:2a02:4780:1:1::1:7f07 include:spf.masterbase.com include:_spf.google.com include:mailgun.org ~all_x000a__x000a_Por favor dejarlo asi:"/>
    <s v="Se creó registro DNS por los administradores._x000a_Se cierra folio."/>
    <d v="1899-12-30T23:12:29"/>
    <d v="1899-12-31T00:27:12"/>
    <d v="1899-12-30T01:14:43"/>
    <x v="0"/>
    <x v="1"/>
    <m/>
    <m/>
    <m/>
    <m/>
    <m/>
    <d v="2024-02-01T00:00:00"/>
    <s v="NO CUMPLE"/>
    <s v="CUMPLE"/>
    <s v="NO CUMPLE"/>
    <s v="NO CUMPLE"/>
    <s v="NO CUMPLE"/>
    <x v="1"/>
    <x v="0"/>
    <x v="0"/>
    <x v="0"/>
    <x v="1"/>
  </r>
  <r>
    <s v="INC000002582521"/>
    <s v="HOSTING VIRTUAL"/>
    <x v="3"/>
    <s v="DUOC TICKET AUTOMATICO"/>
    <s v="PABLO N OLIVA ALARCON"/>
    <s v="frp_lmosqu"/>
    <s v="4-Menor/Localizado"/>
    <s v="4-Baja"/>
    <s v="Baja"/>
    <x v="1"/>
    <s v="FUNDACION INSTITUTO PROFESIONAL DUOC UC"/>
    <s v="DUOC / REQ /  RE: Solicitud de maquinas en VDC"/>
    <s v="31/01/2024 16:04:38"/>
    <s v="31/01/2024 16:07:05"/>
    <x v="0"/>
    <s v="CDP ANTIGUO 1"/>
    <s v="CDP ANTIGUO 2"/>
    <s v="01/02/2024 18:29:33"/>
    <s v="01/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FASE RESOLUCIÓN Y RECUPERACIÓN_x000a__x000a_Se efectúa contacto con cliente: NA_x000a__x000a_Teléfono de contacto: NA_x000a__x000a_Acciones realizadas: Se realiza reunion interna para corroborar recursos disponibles en tenant, mas el flujo a seguir en consideracion con el proyecto en curso"/>
    <d v="1899-12-30T22:52:40"/>
    <d v="1899-12-31T02:24:55"/>
    <d v="1899-12-30T03:32:15"/>
    <x v="0"/>
    <x v="1"/>
    <m/>
    <m/>
    <m/>
    <m/>
    <m/>
    <d v="2024-02-01T00:00:00"/>
    <s v="NO CUMPLE"/>
    <s v="CUMPLE"/>
    <s v="NO CUMPLE"/>
    <s v="NO CUMPLE"/>
    <s v="NO CUMPLE"/>
    <x v="1"/>
    <x v="0"/>
    <x v="0"/>
    <x v="0"/>
    <x v="1"/>
  </r>
  <r>
    <s v="INC000002582580"/>
    <s v="HOUSING"/>
    <x v="8"/>
    <s v="BELIEVE"/>
    <s v="JAIRO A SALINAS GARAY"/>
    <s v="frp_xgambo"/>
    <s v="3-Moderado/Limitado"/>
    <s v="3-Medio"/>
    <s v="Media"/>
    <x v="1"/>
    <s v="TELEFONICA EMPRESAS DE CHILE SA"/>
    <s v="GESTION DATACENTER/ ACCESOS / TELEFONICA EMPRESAS DE CHILE SA"/>
    <s v="31/01/2024 17:58:05"/>
    <s v="31/01/2024 18:01:00"/>
    <x v="0"/>
    <s v="COMUNICACIONES"/>
    <s v="VPN IP - MPLS"/>
    <s v="01/02/2024 8:06:41"/>
    <s v="01/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ableado nu"/>
    <s v="ACCESOS AUTORIZADOS."/>
    <d v="1899-12-30T10:17:36"/>
    <d v="1899-12-30T14:08:36"/>
    <d v="1899-12-30T03:51:00"/>
    <x v="0"/>
    <x v="1"/>
    <m/>
    <m/>
    <m/>
    <m/>
    <m/>
    <d v="2024-02-01T00:00:00"/>
    <s v="NO CUMPLE"/>
    <s v="CUMPLE"/>
    <s v="NO CUMPLE"/>
    <s v="NO CUMPLE"/>
    <s v="NO CUMPLE"/>
    <x v="1"/>
    <x v="0"/>
    <x v="0"/>
    <x v="1"/>
    <x v="0"/>
  </r>
  <r>
    <s v="INC000002582598"/>
    <s v="SAP"/>
    <x v="9"/>
    <s v="CLOUD SAP HANA"/>
    <s v="EWALD R GALAZ MILLALEO"/>
    <s v="tct_oguzma"/>
    <s v="3-Moderado/Limitado"/>
    <s v="4-Baja"/>
    <s v="Baja"/>
    <x v="1"/>
    <s v="ACMA S.A."/>
    <s v="Bloqueo masivo de usuarios fin de mes"/>
    <s v="31/01/2024 18:14:20"/>
    <s v="31/01/2024 18:16:40"/>
    <x v="0"/>
    <s v="TI"/>
    <s v="APLICATIVOS"/>
    <s v="01/02/2024 9:17:18"/>
    <s v="01/02/2024 23:50:00"/>
    <s v="Estimados,_x000a_ _x000a_Por favor establecer de forma fija el bloqueo de usuarios SAP el último día de cada mes, entre las 23:30 y las 01:00hrs_x000a__x000a_A excepción de las siguientes cuentas:_x000a__x000a_NVEJAR_x000a_VFARIAS_x000a_UGONZALEZ_x000a_JHENRIQUEZ_x000a__x000a__x000a_Saludos Cordiales,_x000a__x000a_Javier Henríquez"/>
    <s v="Se ejecuta actividad en coordinación con el cliente de forma satisfactoria."/>
    <d v="1899-12-30T13:39:07"/>
    <d v="1899-12-30T15:02:58"/>
    <d v="1899-12-30T01:23:51"/>
    <x v="0"/>
    <x v="1"/>
    <m/>
    <m/>
    <m/>
    <m/>
    <m/>
    <d v="2024-02-01T00:00:00"/>
    <s v="NO CUMPLE"/>
    <s v="CUMPLE"/>
    <s v="NO CUMPLE"/>
    <s v="NO CUMPLE"/>
    <s v="NO CUMPLE"/>
    <x v="1"/>
    <x v="0"/>
    <x v="0"/>
    <x v="1"/>
    <x v="0"/>
  </r>
  <r>
    <s v="INC000002583141"/>
    <s v="VPN IP - MPLS"/>
    <x v="6"/>
    <s v="BELIEVE"/>
    <s v="GIOVANNI D ROCCO VALENZUELA"/>
    <s v="frp_jcarri"/>
    <s v="4-Menor/Localizado"/>
    <s v="4-Baja"/>
    <s v="Baja"/>
    <x v="1"/>
    <s v="TELEFONICA CYBERSECURITY TECH CHILE SPA"/>
    <s v="REQ / SOC/Notificación Desvinculación de Personal en Curso"/>
    <s v="31/01/2024 18:14:13"/>
    <s v="31/01/2024 18:17:51"/>
    <x v="0"/>
    <s v="CDP ANTIGUO 1"/>
    <s v="CDP ANTIGUO 2"/>
    <s v="01/02/2024 11:28:25"/>
    <s v="01/02/2024 23:50:00"/>
    <s v="PREVENTIVO: NO_x000a_CODIGO DE SERVICIO:_x000a_DIRECCION:      _x000a_CIUDAD:             _x000a_COMUNA:_x000a_NOMBRE QUIEN REPORTA:SAMANTHA MICHELLE MARTINEZ NUÑEZ_x000a_TELEFONO QUIEN REPORTA:+56 9 7242 3694_x000a_NOMBRE CONTACTO EN TERRENO:        _x000a_TELEFONO 1 CONTACTO EN TERRENO:_x000a_TELEFONO 2 C"/>
    <m/>
    <d v="1899-12-30T13:54:33"/>
    <d v="1899-12-30T17:14:12"/>
    <d v="1899-12-30T03:19:39"/>
    <x v="0"/>
    <x v="1"/>
    <m/>
    <m/>
    <m/>
    <m/>
    <m/>
    <d v="2024-02-01T00:00:00"/>
    <s v="NO CUMPLE"/>
    <s v="CUMPLE"/>
    <s v="NO CUMPLE"/>
    <s v="NO CUMPLE"/>
    <s v="NO CUMPLE"/>
    <x v="1"/>
    <x v="0"/>
    <x v="0"/>
    <x v="1"/>
    <x v="0"/>
  </r>
  <r>
    <s v="INC000002583154"/>
    <s v="VPN IP - MPLS"/>
    <x v="3"/>
    <s v="GESTION HD"/>
    <s v="ANGEL CASTRO CABRERA"/>
    <s v="frp_disilv"/>
    <s v="4-Menor/Localizado"/>
    <s v="4-Baja"/>
    <s v="Baja"/>
    <x v="1"/>
    <s v="TELEFONICA GLOBAL TECHNOLOGY S.A.AGENCIA EN CHILE"/>
    <s v="REQ | Deploy OVA transbank APQ"/>
    <s v="31/01/2024 19:05:33"/>
    <s v="31/01/2024 19:07:24"/>
    <x v="0"/>
    <s v="CDP ANTIGUO 1"/>
    <s v="CDP ANTIGUO 2"/>
    <s v="02/02/2024 11:14:13"/>
    <s v="02/02/2024 23:50:00"/>
    <s v="PREVENTIVO: NO_x000a_CODIGO DE SERVICIO:_x000a_DIRECCION:_x000a_QUIEN REPORTA: JORGE DOMINGO ROMERO ROMERO_x000a_CONTACTO EN TERRENO:_x000a_PROBLEMA:_x000a_REQUERIMIENTO: Por favor generar ticket al área de operaciones à virtualización à Angel Castro, con el siguiente requerimiento_x000a__x000a_ _x000a__x000a_Dep"/>
    <s v="Se efectúa contacto con cliente: Jorge Romero_x000a_Teléfono de contacto: Via correo _x000a_Acciones realizadas: Se deploya OVA ramdonANI en organización STD_CAJALOSANDESCL_RP_APQ_01_x000a_Acciones de Mejora, Recomendaciones: N/A_x000a_Causa Raíz: N/A"/>
    <d v="1899-12-31T15:35:20"/>
    <d v="1899-12-31T16:08:40"/>
    <d v="1899-12-30T00:33:20"/>
    <x v="0"/>
    <x v="1"/>
    <m/>
    <m/>
    <m/>
    <m/>
    <m/>
    <d v="2024-02-02T00:00:00"/>
    <s v="CUMPLE"/>
    <s v="NO CUMPLE"/>
    <s v="NO CUMPLE"/>
    <s v="NO CUMPLE"/>
    <s v="NO CUMPLE"/>
    <x v="1"/>
    <x v="0"/>
    <x v="0"/>
    <x v="0"/>
    <x v="1"/>
  </r>
  <r>
    <s v="INC000002583195"/>
    <s v="VPN IP - MPLS"/>
    <x v="7"/>
    <s v="GESTION HD"/>
    <s v="SEBASTIAN I ACUÑA GUZMAN"/>
    <s v="frp_jesanc"/>
    <s v="4-Menor/Localizado"/>
    <s v="2-Alta"/>
    <s v="Media"/>
    <x v="1"/>
    <s v="AGRICOLA ARIZTIA LIMITADA"/>
    <s v="HD/URGENTE - AGREGAR REGISTROS A 3 ZONAS DNS DISTINTAS"/>
    <s v="01/02/2024 8:24:14"/>
    <s v="01/02/2024 8:26:14"/>
    <x v="0"/>
    <s v="TI"/>
    <s v="SISTEMAS OPERATIVOS"/>
    <s v="01/02/2024 11:35:26"/>
    <s v="01/02/2024 23:50:00"/>
    <s v="PREVENTIVO: NO_x000a_CODIGO DE SERVICIO:_x000a_DIRECCION:_x000a_QUIEN REPORTA:Osvaldo Mardones G. Tel: +56 2 2637 8108 // Cel: +56 9 7499 2449_x000a_CONTACTO EN TERRENO:_x000a_PROBLEMA:_x000a_REQUERIMIENTO:Necesitamos agregar registros a las zonas Dns_x000a_ventas-ariztia.cl , ariztiaatucasa.cl"/>
    <s v="Se crean los registros solicitados los cuales responden correctamente desde sus dns’s autoritativos e internet. Para el resto de servidores se debe esperar el tiempo de propagación/refresco correspondiente."/>
    <d v="1899-12-30T00:00:00"/>
    <d v="1899-12-30T03:11:12"/>
    <d v="1899-12-30T03:11:12"/>
    <x v="0"/>
    <x v="1"/>
    <m/>
    <m/>
    <m/>
    <m/>
    <m/>
    <d v="2024-02-01T00:00:00"/>
    <s v="NO CUMPLE"/>
    <s v="CUMPLE"/>
    <s v="NO CUMPLE"/>
    <s v="NO CUMPLE"/>
    <s v="NO CUMPLE"/>
    <x v="1"/>
    <x v="1"/>
    <x v="0"/>
    <x v="0"/>
    <x v="0"/>
  </r>
  <r>
    <s v="INC000002583394"/>
    <s v="INFRAESTRUCTURA DC"/>
    <x v="10"/>
    <s v="APQ ACCESOS"/>
    <s v="BASTIAN A ROA CHIARLEONI"/>
    <s v="tct_broach"/>
    <s v="4-Menor/Localizado"/>
    <s v="4-Baja"/>
    <s v="Baja"/>
    <x v="0"/>
    <s v="TELEFONICA CYBERSECURITY TECH CHILE SPA"/>
    <s v="RONDA DE INSPECCIÓN DE SALAS Y TOMA DE TEMPERATURAS DC APOQUINDO"/>
    <s v="01/02/2024 7:34:45"/>
    <s v="01/02/2024 7:37:17"/>
    <x v="0"/>
    <s v="TI"/>
    <s v="INFRAESTRUCTURA"/>
    <s v="01/02/2024 7:38:43"/>
    <s v="01/02/2024 23:50:00"/>
    <s v="RONDA DE INSPECCIÓN DE SALAS Y TOMA DE TEMPERATURAS DC APOQUINDO"/>
    <s v="RONDA REALIZADA"/>
    <d v="1899-12-30T00:00:00"/>
    <d v="1899-12-30T00:00:00"/>
    <d v="1899-12-30T00:00:00"/>
    <x v="0"/>
    <x v="0"/>
    <m/>
    <m/>
    <m/>
    <m/>
    <m/>
    <d v="2024-02-01T00:00:00"/>
    <s v="CUMPLE"/>
    <s v="NO CUMPLE"/>
    <s v="NO CUMPLE"/>
    <s v="NO CUMPLE"/>
    <s v="NO CUMPLE"/>
    <x v="0"/>
    <x v="0"/>
    <x v="0"/>
    <x v="0"/>
    <x v="0"/>
  </r>
  <r>
    <s v="INC000002583396"/>
    <s v="INFRAESTRUCTURA DC"/>
    <x v="10"/>
    <s v="APQ ACCESOS"/>
    <s v="RENE E VILLEGAS CARREÑO"/>
    <s v="tct_broach"/>
    <s v="4-Menor/Localizado"/>
    <s v="4-Baja"/>
    <s v="Baja"/>
    <x v="0"/>
    <s v="TELEFONICA CYBERSECURITY TECH CHILE SPA"/>
    <s v="RONDA DE INSPECCIÓN DE SALAS Y TOMA DE TEMPERATURAS DC APOQUINDO"/>
    <s v="01/02/2024 7:41:07"/>
    <s v="01/02/2024 7:43:46"/>
    <x v="0"/>
    <s v="TI"/>
    <s v="INFRAESTRUCTURA"/>
    <s v="01/02/2024 19:15:34"/>
    <s v="01/02/2024 23:50:00"/>
    <m/>
    <s v="rondas realizadas"/>
    <d v="1899-12-30T00:00:00"/>
    <d v="1899-12-30T00:00:00"/>
    <d v="1899-12-30T00:00:00"/>
    <x v="0"/>
    <x v="0"/>
    <m/>
    <m/>
    <m/>
    <m/>
    <m/>
    <d v="2024-02-01T00:00:00"/>
    <s v="CUMPLE"/>
    <s v="NO CUMPLE"/>
    <s v="NO CUMPLE"/>
    <s v="NO CUMPLE"/>
    <s v="NO CUMPLE"/>
    <x v="0"/>
    <x v="0"/>
    <x v="0"/>
    <x v="0"/>
    <x v="0"/>
  </r>
  <r>
    <s v="INC000002583509"/>
    <s v="HOUSING"/>
    <x v="11"/>
    <s v="APQ ACCESOS"/>
    <s v="JAIRO A SALINAS GARAY"/>
    <s v="tct_jsalin"/>
    <s v="3-Moderado/Limitado"/>
    <s v="3-Medio"/>
    <s v="Media"/>
    <x v="1"/>
    <s v="TELEFONICA EMPRESAS DE CHILE SA"/>
    <s v="Decomiso de equipo y retiro de cableado DXC /"/>
    <s v="01/02/2024 7:01:24"/>
    <s v="01/02/2024 7:03:27"/>
    <x v="0"/>
    <s v="CDP ANTIGUO 1"/>
    <s v="CDP ANTIGUO 2"/>
    <s v="01/02/2024 7:03:27"/>
    <s v="01/02/2024 23:50:00"/>
    <s v="Decomiso de equipo y retiro de cableado DXC /"/>
    <s v="SUPERVISION CRQ/OK."/>
    <d v="1899-12-30T00:00:00"/>
    <d v="1899-12-30T00:02:03"/>
    <d v="1899-12-30T00:02:03"/>
    <x v="0"/>
    <x v="1"/>
    <m/>
    <m/>
    <m/>
    <m/>
    <m/>
    <d v="2024-02-01T00:00:00"/>
    <s v="CUMPLE"/>
    <s v="NO CUMPLE"/>
    <s v="NO CUMPLE"/>
    <s v="NO CUMPLE"/>
    <s v="NO CUMPLE"/>
    <x v="0"/>
    <x v="0"/>
    <x v="0"/>
    <x v="0"/>
    <x v="0"/>
  </r>
  <r>
    <s v="INC000002583510"/>
    <s v="HOUSING"/>
    <x v="11"/>
    <s v="APQ ACCESOS"/>
    <s v="JAIRO A SALINAS GARAY"/>
    <s v="tct_jsalin"/>
    <s v="3-Moderado/Limitado"/>
    <s v="3-Medio"/>
    <s v="Media"/>
    <x v="1"/>
    <s v="TELEFONICA EMPRESAS DE CHILE SA"/>
    <s v="Incidente cambio de disco"/>
    <s v="01/02/2024 7:03:36"/>
    <s v="01/02/2024 7:05:03"/>
    <x v="0"/>
    <s v="CDP ANTIGUO 1"/>
    <s v="CDP ANTIGUO 2"/>
    <s v="01/02/2024 7:05:03"/>
    <s v="01/02/2024 23:50:00"/>
    <s v="Incidente cambio de disco"/>
    <s v="SUPERVISION CRQ/OK."/>
    <d v="1899-12-30T00:00:00"/>
    <d v="1899-12-30T00:01:27"/>
    <d v="1899-12-30T00:01:27"/>
    <x v="0"/>
    <x v="1"/>
    <m/>
    <m/>
    <m/>
    <m/>
    <m/>
    <d v="2024-02-01T00:00:00"/>
    <s v="CUMPLE"/>
    <s v="NO CUMPLE"/>
    <s v="NO CUMPLE"/>
    <s v="NO CUMPLE"/>
    <s v="NO CUMPLE"/>
    <x v="0"/>
    <x v="0"/>
    <x v="0"/>
    <x v="0"/>
    <x v="0"/>
  </r>
  <r>
    <s v="INC000002583511"/>
    <s v="HOUSING"/>
    <x v="11"/>
    <s v="APQ ACCESOS"/>
    <s v="JAIRO A SALINAS GARAY"/>
    <s v="tct_jsalin"/>
    <s v="3-Moderado/Limitado"/>
    <s v="3-Medio"/>
    <s v="Media"/>
    <x v="1"/>
    <s v="TELEFONICA EMPRESAS DE CHILE SA"/>
    <s v="RONDA Y REVISION DE SALAS TECNICAS"/>
    <s v="01/02/2024 7:05:10"/>
    <s v="01/02/2024 7:07:29"/>
    <x v="0"/>
    <s v="CDP ANTIGUO 1"/>
    <s v="CDP ANTIGUO 2"/>
    <s v="01/02/2024 7:07:29"/>
    <s v="01/02/2024 23:50:00"/>
    <s v="RONDA Y REVISION DE SALAS TECNICAS"/>
    <s v="RONDA REALIZADA."/>
    <d v="1899-12-30T00:00:00"/>
    <d v="1899-12-30T00:02:19"/>
    <d v="1899-12-30T00:02:19"/>
    <x v="0"/>
    <x v="1"/>
    <m/>
    <m/>
    <m/>
    <m/>
    <m/>
    <d v="2024-02-01T00:00:00"/>
    <s v="CUMPLE"/>
    <s v="NO CUMPLE"/>
    <s v="NO CUMPLE"/>
    <s v="NO CUMPLE"/>
    <s v="NO CUMPLE"/>
    <x v="0"/>
    <x v="0"/>
    <x v="0"/>
    <x v="0"/>
    <x v="0"/>
  </r>
  <r>
    <s v="INC000002583512"/>
    <s v="HOUSING"/>
    <x v="11"/>
    <s v="APQ ACCESOS"/>
    <s v="JAIRO A SALINAS GARAY"/>
    <s v="tct_jsalin"/>
    <s v="3-Moderado/Limitado"/>
    <s v="3-Medio"/>
    <s v="Media"/>
    <x v="1"/>
    <s v="TELEFONICA EMPRESAS DE CHILE SA"/>
    <s v="TOMA DE ALARMAS DE CLIENTE"/>
    <s v="01/02/2024 7:07:35"/>
    <s v="01/02/2024 7:09:05"/>
    <x v="0"/>
    <s v="CDP ANTIGUO 1"/>
    <s v="CDP ANTIGUO 2"/>
    <s v="01/02/2024 7:09:05"/>
    <s v="01/02/2024 23:50:00"/>
    <s v="TOMA DE ALARMAS DE CLIENTE"/>
    <s v="TOMA DE ALARMAS REALIZADA."/>
    <d v="1899-12-30T00:00:00"/>
    <d v="1899-12-30T00:01:30"/>
    <d v="1899-12-30T00:01:30"/>
    <x v="0"/>
    <x v="1"/>
    <m/>
    <m/>
    <m/>
    <m/>
    <m/>
    <d v="2024-02-01T00:00:00"/>
    <s v="CUMPLE"/>
    <s v="NO CUMPLE"/>
    <s v="NO CUMPLE"/>
    <s v="NO CUMPLE"/>
    <s v="NO CUMPLE"/>
    <x v="0"/>
    <x v="0"/>
    <x v="0"/>
    <x v="0"/>
    <x v="0"/>
  </r>
  <r>
    <s v="INC000002583517"/>
    <s v="INFRAESTRUCTURA DC"/>
    <x v="2"/>
    <s v="APQ ACCESOS"/>
    <s v="FRANCISCO J FELIU ABARCA"/>
    <s v="tct_frafea"/>
    <s v="4-Menor/Localizado"/>
    <s v="4-Baja"/>
    <s v="Baja"/>
    <x v="0"/>
    <s v="TELEFONICA CYBERSECURITY TECH CHILE SPA"/>
    <s v="TICKET DIARIO RONDA PREVENTIVAS Y LECTURAS DE TEMPERATURAS SALAS TIC DCSM"/>
    <s v="01/02/2024 8:30:46"/>
    <s v="01/02/2024 8:33:06"/>
    <x v="0"/>
    <s v="TI"/>
    <s v="CLIMA"/>
    <s v="01/02/2024 18:53:11"/>
    <s v="01/02/2024 23:50:00"/>
    <s v="PREVENTIVO: SI_x000a_CODIGO DE SERVICIO: N/A_x000a_DIRECCION:  DCSM_x000a_QUIEN REPORTA: FRANCISCO FELIU_x000a_CONTACTO EN TERRENO: FRANCISCO FELIU_x000a_PROBLEMA: N/A_x000a_REQUERIMIENTO: TICKET DIARIO RONDA PREVENTIVAS Y LECTURAS DE TEMPERATURAS SALAS TIC DCSM"/>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x v="0"/>
    <x v="0"/>
    <m/>
    <m/>
    <m/>
    <m/>
    <m/>
    <d v="2024-02-01T00:00:00"/>
    <s v="CUMPLE"/>
    <s v="NO CUMPLE"/>
    <s v="NO CUMPLE"/>
    <s v="NO CUMPLE"/>
    <s v="NO CUMPLE"/>
    <x v="0"/>
    <x v="0"/>
    <x v="0"/>
    <x v="0"/>
    <x v="0"/>
  </r>
  <r>
    <s v="INC000002583524"/>
    <s v="RED INTERNA"/>
    <x v="0"/>
    <s v="APQ ACCESOS"/>
    <s v="CARLOS F ARAYA RAMIREZ"/>
    <s v="tct_cararr"/>
    <s v="4-Menor/Localizado"/>
    <s v="4-Baja"/>
    <s v="Baja"/>
    <x v="0"/>
    <s v="TELEFONICA CYBERSECURITY TECH CHILE SPA"/>
    <s v="RONDA INSPECTIVA"/>
    <s v="01/02/2024 8:58:32"/>
    <s v="01/02/2024 8:59:19"/>
    <x v="0"/>
    <s v="CDP ANTIGUO 1"/>
    <s v="CDP ANTIGUO 2"/>
    <s v="01/02/2024 9:23:17"/>
    <s v="01/02/2024 23:50:00"/>
    <m/>
    <s v="ronda realizada"/>
    <d v="1899-12-30T00:00:00"/>
    <d v="1899-12-30T00:00:00"/>
    <d v="1899-12-30T00:00:00"/>
    <x v="0"/>
    <x v="0"/>
    <m/>
    <m/>
    <m/>
    <m/>
    <m/>
    <d v="2024-02-01T00:00:00"/>
    <s v="CUMPLE"/>
    <s v="NO CUMPLE"/>
    <s v="NO CUMPLE"/>
    <s v="NO CUMPLE"/>
    <s v="NO CUMPLE"/>
    <x v="0"/>
    <x v="0"/>
    <x v="0"/>
    <x v="0"/>
    <x v="0"/>
  </r>
  <r>
    <s v="INC000002583571"/>
    <s v="HOSTING VIRTUAL"/>
    <x v="12"/>
    <s v="SM OPERACIONES"/>
    <s v="DENISE CRUZAT ETCHEBERRY"/>
    <s v="tct_decruz"/>
    <s v="4-Menor/Localizado"/>
    <s v="4-Baja"/>
    <s v="Baja"/>
    <x v="1"/>
    <s v="GPS CHILE SPA"/>
    <s v="COMPLETAR PLANILLA POR ACTUALIZACIÓN DE DATOS"/>
    <s v="01/02/2024 11:30:56"/>
    <s v="01/02/2024 11:32:04"/>
    <x v="0"/>
    <s v="TI"/>
    <s v="SERVIDORES VIRTUALES"/>
    <s v="07/02/2024 9:54:26"/>
    <s v="07/02/2024 23:50:00"/>
    <m/>
    <s v="Información actualizada fue enviada y compartida con Sebastián"/>
    <d v="1900-01-04T19:22:16"/>
    <d v="1900-01-04T22:23:30"/>
    <d v="1899-12-30T03:01:14"/>
    <x v="0"/>
    <x v="1"/>
    <m/>
    <m/>
    <m/>
    <m/>
    <m/>
    <d v="2024-02-07T00:00:00"/>
    <s v="NO CUMPLE"/>
    <s v="CUMPLE"/>
    <s v="NO CUMPLE"/>
    <s v="NO CUMPLE"/>
    <s v="NO CUMPLE"/>
    <x v="1"/>
    <x v="0"/>
    <x v="0"/>
    <x v="0"/>
    <x v="1"/>
  </r>
  <r>
    <s v="INC000002583573"/>
    <s v="HOUSING"/>
    <x v="13"/>
    <s v="BELIEVE"/>
    <s v="RENE E VILLEGAS CARREÑO"/>
    <s v="frp_jcarri"/>
    <s v="3-Moderado/Limitado"/>
    <s v="3-Medio"/>
    <s v="Media"/>
    <x v="1"/>
    <s v="TELEFONICA EMPRESAS DE CHILE SA"/>
    <s v="GESTION DATACENTER/ ACCESOS /TELEFONICA EMPRESAS DE CHILE SA"/>
    <s v="01/02/2024 11:30:02"/>
    <s v="01/02/2024 11:32:14"/>
    <x v="0"/>
    <s v="CDP ANTIGUO 1"/>
    <s v="CDP ANTIGUO 2"/>
    <s v="01/02/2024 12:35:49"/>
    <s v="01/02/2024 23:50:00"/>
    <s v="EMPRESA:TELEFONICA EMPRESAS DE CHILE SA_x000a_CÓDIGO DE SERVICIO: _x000a_DIRECCIÓN:Av. Apoquindo #7071, Las Condes, Santiago_x000a_NOMBRE DE QUIEN REPORTA:Manuel Maita_x000a_TELÉFONO DE QUIEN REPORTA:56974138322_x000a_NOMBRE DE CONTACTO EN TERRENO: _x000a_REQUERIMIENTO:Revision Switch _x000a_EQU"/>
    <s v="accesos autorizados"/>
    <d v="1899-12-30T00:52:19"/>
    <d v="1899-12-30T01:05:47"/>
    <d v="1899-12-30T00:13:28"/>
    <x v="0"/>
    <x v="1"/>
    <m/>
    <m/>
    <m/>
    <m/>
    <m/>
    <d v="2024-02-01T00:00:00"/>
    <s v="CUMPLE"/>
    <s v="NO CUMPLE"/>
    <s v="NO CUMPLE"/>
    <s v="NO CUMPLE"/>
    <s v="NO CUMPLE"/>
    <x v="1"/>
    <x v="1"/>
    <x v="0"/>
    <x v="0"/>
    <x v="0"/>
  </r>
  <r>
    <s v="INC000002583579"/>
    <s v="HOUSING"/>
    <x v="14"/>
    <s v="BELIEVE"/>
    <s v="FRANCISCO J FELIU ABARCA"/>
    <s v="frp_jcarri"/>
    <s v="3-Moderado/Limitado"/>
    <s v="3-Medio"/>
    <s v="Media"/>
    <x v="1"/>
    <s v="FUNDACION EDUCACIONAL PARA EL DESARROLLO INTEGRAL DEL MENOR"/>
    <s v="GESTION DATACENTER/ ACCESOS /FUNDACION EDUCACIONAL PARA EL DESARROLLO INTEGRAL DEL MENOR"/>
    <s v="01/02/2024 11:50:39"/>
    <s v="01/02/2024 11:53:44"/>
    <x v="0"/>
    <s v="HARDWARE"/>
    <s v="DATACENTER"/>
    <s v="01/02/2024 12:06:30"/>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12"/>
    <d v="1899-12-30T00:15:51"/>
    <d v="1899-12-30T00:11:39"/>
    <x v="0"/>
    <x v="1"/>
    <m/>
    <m/>
    <m/>
    <m/>
    <m/>
    <d v="2024-02-01T00:00:00"/>
    <s v="CUMPLE"/>
    <s v="NO CUMPLE"/>
    <s v="NO CUMPLE"/>
    <s v="NO CUMPLE"/>
    <s v="NO CUMPLE"/>
    <x v="0"/>
    <x v="0"/>
    <x v="0"/>
    <x v="0"/>
    <x v="0"/>
  </r>
  <r>
    <s v="INC000002583588"/>
    <s v="HOUSING"/>
    <x v="14"/>
    <s v="BELIEVE"/>
    <s v="FRANCISCO J FELIU ABARCA"/>
    <s v="frp_jcarri"/>
    <s v="3-Moderado/Limitado"/>
    <s v="3-Medio"/>
    <s v="Media"/>
    <x v="1"/>
    <s v="FUNDACION EDUCACIONAL PARA EL DESARROLLO INTEGRAL DEL MENOR"/>
    <s v="GESTION DATACENTER/ ACCESOS /FUNDACION EDUCACIONAL PARA EL DESARROLLO INTEGRAL DEL MENOR"/>
    <s v="01/02/2024 12:13:12"/>
    <s v="01/02/2024 12:15:16"/>
    <x v="0"/>
    <s v="HARDWARE"/>
    <s v="DATACENTER"/>
    <s v="01/02/2024 12:24:53"/>
    <s v="01/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1:32"/>
    <d v="1899-12-30T00:11:41"/>
    <d v="1899-12-30T00:10:09"/>
    <x v="0"/>
    <x v="1"/>
    <m/>
    <m/>
    <m/>
    <m/>
    <m/>
    <d v="2024-02-01T00:00:00"/>
    <s v="CUMPLE"/>
    <s v="NO CUMPLE"/>
    <s v="NO CUMPLE"/>
    <s v="NO CUMPLE"/>
    <s v="NO CUMPLE"/>
    <x v="0"/>
    <x v="0"/>
    <x v="0"/>
    <x v="0"/>
    <x v="0"/>
  </r>
  <r>
    <s v="INC000002583595"/>
    <s v="HOUSING"/>
    <x v="13"/>
    <s v="BELIEVE"/>
    <s v="RENE E VILLEGAS CARREÑO"/>
    <s v="frp_jcarri"/>
    <s v="3-Moderado/Limitado"/>
    <s v="3-Medio"/>
    <s v="Media"/>
    <x v="1"/>
    <s v="IDOM INGENIERIA Y CONSULTORIA S.A. AGENCIA EN CHILE"/>
    <s v="GESTION DATACENTER/ ACCESOS /NBX"/>
    <s v="01/02/2024 12:40:51"/>
    <s v="01/02/2024 12:43:28"/>
    <x v="0"/>
    <s v="CDP ANTIGUO 1"/>
    <s v="CDP ANTIGUO 2"/>
    <s v="01/02/2024 13:10:12"/>
    <s v="01/02/2024 23:50:00"/>
    <s v="EMPRESA:NBX_x000a_CÓDIGO DE SERVICIO: _x000a_DIRECCIÓN:Av. Apoquindo #7071, Las Condes, Santiago_x000a_NOMBRE DE QUIEN REPORTA:Eduardo Farías (Nabiax)_x000a_TELÉFONO DE QUIEN REPORTA:992982563_x000a_NOMBRE DE CONTACTO EN TERRENO: _x000a_REQUERIMIENTO: visita inspectiva salas TIC proyecto T"/>
    <s v="accesos autorizados"/>
    <d v="1899-12-30T00:17:58"/>
    <d v="1899-12-30T00:29:21"/>
    <d v="1899-12-30T00:11:23"/>
    <x v="0"/>
    <x v="1"/>
    <m/>
    <m/>
    <m/>
    <m/>
    <m/>
    <d v="2024-02-01T00:00:00"/>
    <s v="CUMPLE"/>
    <s v="NO CUMPLE"/>
    <s v="NO CUMPLE"/>
    <s v="NO CUMPLE"/>
    <s v="NO CUMPLE"/>
    <x v="0"/>
    <x v="0"/>
    <x v="0"/>
    <x v="0"/>
    <x v="0"/>
  </r>
  <r>
    <s v="INC000002583601"/>
    <s v="HOUSING"/>
    <x v="14"/>
    <s v="BELIEVE"/>
    <s v="FRANCISCO J FELIU ABARCA"/>
    <s v="frp_jcarri"/>
    <s v="3-Moderado/Limitado"/>
    <s v="3-Medio"/>
    <s v="Media"/>
    <x v="1"/>
    <s v="COCA COLA EMBONOR S A"/>
    <s v="GESTION DATACENTER/ ACCESOS /COCA COLA EMBONOR S A"/>
    <s v="01/02/2024 13:01:13"/>
    <s v="01/02/2024 13:02:53"/>
    <x v="0"/>
    <s v="CDP ANTIGUO 1"/>
    <s v="CDP ANTIGUO 2"/>
    <s v="01/02/2024 13:11:47"/>
    <s v="01/02/2024 23:50:00"/>
    <s v="EMPRESA:COCA COLA EMBONOR S A_x000a_CÓDIGO DE SERVICIO: _x000a_DIRECCIÓN:Calle San Martin #50, Santiago Centro, Santiago_x000a_NOMBRE DE QUIEN REPORTA:Alvaro Tobar_x000a_TELÉFONO DE QUIEN REPORTA:995487433_x000a_NOMBRE DE CONTACTO EN TERRENO: _x000a_REQUERIMIENTO: contruccion f.o_x000a_EQUIPOS E"/>
    <s v="Fase de resolución y recuperación: INFORMACION_x000a_Se efectúa contacto con cliente: N/A_x000a_Teléfono de contacto: N/A_x000a_Acciones realizadas: ACCESOS RECHAZADOS / CRQ NO CREADO_x000a_Solución paliativa o definitiva: N/A_x000a_Acciones de Mejora, Recomendaciones: N/A_x000a_Causa Raíz"/>
    <d v="1899-12-30T00:04:57"/>
    <d v="1899-12-30T00:10:34"/>
    <d v="1899-12-30T00:05:37"/>
    <x v="0"/>
    <x v="1"/>
    <m/>
    <m/>
    <m/>
    <m/>
    <m/>
    <d v="2024-02-01T00:00:00"/>
    <s v="CUMPLE"/>
    <s v="NO CUMPLE"/>
    <s v="NO CUMPLE"/>
    <s v="NO CUMPLE"/>
    <s v="NO CUMPLE"/>
    <x v="0"/>
    <x v="0"/>
    <x v="0"/>
    <x v="0"/>
    <x v="0"/>
  </r>
  <r>
    <s v="INC000002583658"/>
    <s v="TICKET-INTELIGENTE"/>
    <x v="6"/>
    <s v="GESTION TI"/>
    <s v="PAUL A SEPULVEDA ALVAREZ"/>
    <s v="USR_TSIGHT"/>
    <s v="1-Extenso/Generalizado"/>
    <s v="4-Baja"/>
    <s v="Baja"/>
    <x v="3"/>
    <s v="COAGRA S A"/>
    <s v="coagra01 - sap_prod_e_vm TICKET AUTOMATICO"/>
    <s v="31/01/2024 22:08:57"/>
    <s v="31/01/2024 22:08:57"/>
    <x v="0"/>
    <s v="TRUESIGHT"/>
    <s v="TRUESIGHT"/>
    <s v="01/02/2024 11:00:04"/>
    <s v="0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informa que alza de memoria ram en servidor se debe a la ejecución de procesos SAP en el servidor._x000a_Se realiza liberación de memoria disponible en sesiones desconectadas._x000a_Se mantendrá en observación su comportamiento"/>
    <d v="1899-12-30T12:49:59"/>
    <d v="1899-12-30T12:51:07"/>
    <d v="1899-12-30T00:01:08"/>
    <x v="1"/>
    <x v="0"/>
    <d v="1899-12-30T00:00:00"/>
    <s v=""/>
    <s v=""/>
    <s v=""/>
    <s v="Cumplido"/>
    <d v="2024-02-01T00:00:00"/>
    <s v="CUMPLE"/>
    <s v="NO CUMPLE"/>
    <s v="NO CUMPLE"/>
    <s v="NO CUMPLE"/>
    <s v="NO CUMPLE"/>
    <x v="1"/>
    <x v="0"/>
    <x v="0"/>
    <x v="1"/>
    <x v="0"/>
  </r>
  <r>
    <s v="INC000002583967"/>
    <s v="SAP"/>
    <x v="9"/>
    <s v="CLOUD SAP HANA"/>
    <s v="NICOLAS A SAAVEDRA EGUILUZ"/>
    <s v="tct_nsaave"/>
    <s v="4-Menor/Localizado"/>
    <s v="4-Baja"/>
    <s v="Baja"/>
    <x v="1"/>
    <s v="TELEFONICA EMPRESAS DE CHILE SA"/>
    <s v="Checklist Diario clientes 01.02.24"/>
    <s v="01/02/2024 7:42:24"/>
    <s v="01/02/2024 7:43:50"/>
    <x v="0"/>
    <s v="Service"/>
    <s v="Internal"/>
    <s v="01/02/2024 7:44:17"/>
    <s v="01/02/2024 23:50:00"/>
    <s v="Se realiza Checklist Diario de los clientes; _x000a_HDC_x000a_NUTRISCO"/>
    <s v="Se realiza Checklist Diario de los clientes; _x000a_HDC_x000a_NUTRISCO"/>
    <d v="1899-12-30T00:00:00"/>
    <d v="1899-12-30T00:01:53"/>
    <d v="1899-12-30T00:01:53"/>
    <x v="0"/>
    <x v="1"/>
    <m/>
    <m/>
    <m/>
    <m/>
    <m/>
    <d v="2024-02-01T00:00:00"/>
    <s v="CUMPLE"/>
    <s v="NO CUMPLE"/>
    <s v="NO CUMPLE"/>
    <s v="NO CUMPLE"/>
    <s v="NO CUMPLE"/>
    <x v="0"/>
    <x v="0"/>
    <x v="0"/>
    <x v="0"/>
    <x v="0"/>
  </r>
  <r>
    <s v="INC000002584009"/>
    <s v="HOUSING"/>
    <x v="11"/>
    <s v="APQ ACCESOS"/>
    <s v="LUIS O MORALES ARENAS"/>
    <s v="tct_luimoa"/>
    <s v="4-Menor/Localizado"/>
    <s v="4-Baja"/>
    <s v="Baja"/>
    <x v="0"/>
    <s v="TELEFONICA EMPRESAS DE CHILE SA"/>
    <s v="SE CREA TICKET POR RONDA Y REVICION DE SALAS TECNICAS"/>
    <s v="01/02/2024 8:34:43"/>
    <s v="01/02/2024 8:41:29"/>
    <x v="0"/>
    <s v="CDP ANTIGUO 1"/>
    <s v="CDP ANTIGUO 2"/>
    <s v="01/02/2024 9:32:01"/>
    <s v="0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m/>
    <m/>
    <m/>
    <m/>
    <d v="2024-02-01T00:00:00"/>
    <s v="CUMPLE"/>
    <s v="NO CUMPLE"/>
    <s v="NO CUMPLE"/>
    <s v="NO CUMPLE"/>
    <s v="NO CUMPLE"/>
    <x v="0"/>
    <x v="0"/>
    <x v="0"/>
    <x v="0"/>
    <x v="0"/>
  </r>
  <r>
    <s v="INC000002584035"/>
    <s v="SAP"/>
    <x v="9"/>
    <s v="CLOUD SAP HANA"/>
    <s v="OSCAR A GUZMAN MEDIC"/>
    <s v="tct_oguzma"/>
    <s v="3-Moderado/Limitado"/>
    <s v="4-Baja"/>
    <s v="Baja"/>
    <x v="1"/>
    <s v="TELEFONICA GLOBAL TECHNOLOGY S.A.AGENCIA EN CHILE"/>
    <s v="Transporte OT PRD - 29 enero - 7 horas"/>
    <s v="01/02/2024 10:15:15"/>
    <s v="01/02/2024 10:17:41"/>
    <x v="0"/>
    <s v="TI"/>
    <s v="APLICATIVOS"/>
    <s v="01/02/2024 14:44:00"/>
    <s v="01/02/2024 23:50:00"/>
    <m/>
    <s v="OT fueron transportadas de forma correcta."/>
    <d v="1899-12-30T00:00:00"/>
    <d v="1899-12-30T04:28:45"/>
    <d v="1899-12-30T04:28:45"/>
    <x v="0"/>
    <x v="1"/>
    <m/>
    <m/>
    <m/>
    <m/>
    <m/>
    <d v="2024-02-01T00:00:00"/>
    <s v="NO CUMPLE"/>
    <s v="NO CUMPLE"/>
    <s v="CUMPLE"/>
    <s v="NO CUMPLE"/>
    <s v="NO CUMPLE"/>
    <x v="1"/>
    <x v="0"/>
    <x v="1"/>
    <x v="0"/>
    <x v="0"/>
  </r>
  <r>
    <s v="INC000002584058"/>
    <s v="VPN IP - MPLS"/>
    <x v="15"/>
    <s v="ADMINISTRADORES RESIDENTES"/>
    <s v="MOISES E MONTERO RAMOS"/>
    <s v="frp_joflor"/>
    <s v="4-Menor/Localizado"/>
    <s v="4-Baja"/>
    <s v="Baja"/>
    <x v="1"/>
    <s v="INSTITUTO PROFESIONAL DE CHILE SA"/>
    <s v="GAMA | Requerimiento Restauración Replicas Servidores IPCHILE | INC000002544195 | Apertura"/>
    <s v="01/02/2024 11:20:34"/>
    <s v="01/02/2024 11:24:41"/>
    <x v="0"/>
    <s v="CDP ANTIGUO 1"/>
    <s v="CDP ANTIGUO 2"/>
    <s v="01/02/2024 19:19:02"/>
    <s v="01/02/2024 23:50:00"/>
    <s v="PREVENTIVO: NO_x000a_CÓDIGO DE SERVICIO:VDC_x000a_DIRECCIÓN:-_x000a_QUIEN REPORTA: Juan Carlos Dupuy |  +56 979778332_x000a_CONTACTO EN TERRENO:Juan Carlos Dupuy |  +56 979778332_x000a_PROBLEMA:_x000a_REQUERIMIENTO:_x000a__x000a_Buenos días, junto con saludar, solicito ejecutar la restauración de las"/>
    <s v="Se efectúa contacto con cliente:N/A_x000a_Teléfono de contacto: N/A_x000a_Acciones realizadas: se realiza los 8 test failover con las fechas indicadas al site de contingencia DC APQ. Queda validado por el cliente_x000a_Solución paliativa o definitiva: Definitiva_x000a_Acciones"/>
    <d v="1899-12-30T02:56:34"/>
    <d v="1899-12-30T07:58:28"/>
    <d v="1899-12-30T05:01:54"/>
    <x v="0"/>
    <x v="1"/>
    <m/>
    <m/>
    <m/>
    <m/>
    <m/>
    <d v="2024-02-01T00:00:00"/>
    <s v="NO CUMPLE"/>
    <s v="NO CUMPLE"/>
    <s v="CUMPLE"/>
    <s v="NO CUMPLE"/>
    <s v="NO CUMPLE"/>
    <x v="1"/>
    <x v="0"/>
    <x v="1"/>
    <x v="0"/>
    <x v="0"/>
  </r>
  <r>
    <s v="INC000002584063"/>
    <s v="INFRAESTRUCTURA DC"/>
    <x v="16"/>
    <s v="COMUNICACIONES DC"/>
    <s v="JONATHAN A MARQUEZ ASTENGO"/>
    <s v="tct_mparad"/>
    <s v="4-Menor/Localizado"/>
    <s v="2-Alta"/>
    <s v="Media"/>
    <x v="0"/>
    <s v="TELEFONICA GLOBAL TECHNOLOGY S.A.AGENCIA EN CHILE"/>
    <s v="Modificar cruzada solicitada para cliente Chilena consolidada"/>
    <s v="01/02/2024 11:32:13"/>
    <s v="01/02/2024 11:33:28"/>
    <x v="0"/>
    <s v="HARDWARE"/>
    <s v="DATACENTER"/>
    <s v="01/02/2024 13:57:42"/>
    <s v="01/02/2024 23:50:00"/>
    <s v="Modificar cruzada solicitada para cliente Chilena consolidada"/>
    <s v="PREVENTIVO: NO_x000a_CÓDIGO DE SERVICIO: NO APLICA_x000a_DIRECCIÓN:  DCSM_x000a_QUIEN REPORTA: MARIO PARADA_x000a_CONTACTO EN TERRENO: DC OPERADOR N1_x000a_PROBLEMA: CAMBIO DE PUERTO SWITCH_x000a_REQUERIMIENTO: CAMBIO DE CONEXION A OTRO SWITCH PARA ENLACE"/>
    <d v="1899-12-30T00:00:00"/>
    <d v="1899-12-30T00:00:00"/>
    <d v="1899-12-30T00:00:00"/>
    <x v="0"/>
    <x v="0"/>
    <m/>
    <s v=""/>
    <s v="Cumplido"/>
    <s v=""/>
    <s v=""/>
    <d v="2024-02-01T00:00:00"/>
    <s v="CUMPLE"/>
    <s v="NO CUMPLE"/>
    <s v="NO CUMPLE"/>
    <s v="NO CUMPLE"/>
    <s v="NO CUMPLE"/>
    <x v="0"/>
    <x v="0"/>
    <x v="0"/>
    <x v="0"/>
    <x v="0"/>
  </r>
  <r>
    <s v="INC000002584161"/>
    <s v="TICKET-INTELIGENTE"/>
    <x v="6"/>
    <s v="GESTION TI"/>
    <s v="ALEJANDRO ACEVEDO VALENZUELA"/>
    <s v="USR_TSIGHT"/>
    <s v="1-Extenso/Generalizado"/>
    <s v="4-Baja"/>
    <s v="Baja"/>
    <x v="3"/>
    <s v="TELEFONICA EMPRESAS DE CHILE SA"/>
    <s v="gda - bda_gda50 TICKET AUTOMATICO"/>
    <s v="01/02/2024 9:38:23"/>
    <s v="01/02/2024 9:38:23"/>
    <x v="0"/>
    <s v="TRUESIGHT"/>
    <s v="TRUESIGHT"/>
    <s v="01/02/2024 11:06:51"/>
    <s v="01/02/2024 23:50:00"/>
    <s v="PREVENTIVO=SI_x000a_CODIGO DE SERVICIO=GDA-BDA.GDA50.local_x000a_DIRECCION=NULL_x000a_CIUDAD=NULL_x000a_COMUNA LOCAL=_x000a_REGION=NULL_x000a_QUIEN REPORTA=Ticket automático_x000a_CONTACTO EN TERRENO=_x000a_PROBLEMA=High RAM Usage Alert for Node GDA - BDA_GDA50_x000a_REQUERIMIENTO=_x000a_EQUIPOS ENERGIZADO O REIN"/>
    <s v="Buen día. Alarma superada peak se presento por servicio normales de SQL Server. Nivel de consumo RAM 76%."/>
    <d v="1899-12-30T00:46:59"/>
    <d v="1899-12-30T01:28:28"/>
    <d v="1899-12-30T00:41:29"/>
    <x v="1"/>
    <x v="0"/>
    <m/>
    <s v=""/>
    <s v=""/>
    <s v=""/>
    <s v="Cumplido"/>
    <d v="2024-02-01T00:00:00"/>
    <s v="CUMPLE"/>
    <s v="NO CUMPLE"/>
    <s v="NO CUMPLE"/>
    <s v="NO CUMPLE"/>
    <s v="NO CUMPLE"/>
    <x v="1"/>
    <x v="1"/>
    <x v="0"/>
    <x v="0"/>
    <x v="0"/>
  </r>
  <r>
    <s v="INC000002584220"/>
    <s v="SAP"/>
    <x v="9"/>
    <s v="CLOUD SAP HANA"/>
    <s v="EWALD R GALAZ MILLALEO"/>
    <s v="tct_egalaz"/>
    <s v="4-Menor/Localizado"/>
    <s v="4-Baja"/>
    <s v="Baja"/>
    <x v="1"/>
    <s v="TELEFONICA GLOBAL TECHNOLOGY S.A.AGENCIA EN CHILE"/>
    <s v="Checklist diario clientes 23.01.2024"/>
    <s v="01/02/2024 9:23:47"/>
    <s v="01/02/2024 9:25:24"/>
    <x v="0"/>
    <s v="Service"/>
    <s v="Internal"/>
    <s v="01/02/2024 9:26:27"/>
    <s v="01/02/2024 23:50:00"/>
    <s v="Se adjunta Checklist Diario de los clientes;_x000a_- HCUA ECC_x000a_- Sugal ECC"/>
    <s v="Se adjunta Checklist Diario de los clientes;_x000a_- HCUA ECC_x000a_- Sugal ECC"/>
    <d v="1899-12-30T00:00:00"/>
    <d v="1899-12-30T00:02:40"/>
    <d v="1899-12-30T00:02:40"/>
    <x v="0"/>
    <x v="1"/>
    <m/>
    <s v=""/>
    <s v=""/>
    <s v=""/>
    <s v="Cumplido"/>
    <d v="2024-02-01T00:00:00"/>
    <s v="CUMPLE"/>
    <s v="NO CUMPLE"/>
    <s v="NO CUMPLE"/>
    <s v="NO CUMPLE"/>
    <s v="NO CUMPLE"/>
    <x v="0"/>
    <x v="0"/>
    <x v="0"/>
    <x v="0"/>
    <x v="0"/>
  </r>
  <r>
    <s v="INC000002584222"/>
    <s v="SAP"/>
    <x v="9"/>
    <s v="CLOUD SAP HANA"/>
    <s v="EWALD R GALAZ MILLALEO"/>
    <s v="tct_egalaz"/>
    <s v="4-Menor/Localizado"/>
    <s v="4-Baja"/>
    <s v="Baja"/>
    <x v="1"/>
    <s v="TELEFONICA GLOBAL TECHNOLOGY S.A.AGENCIA EN CHILE"/>
    <s v="Checklist diario clientes 24.01.2024"/>
    <s v="01/02/2024 9:26:53"/>
    <s v="01/02/2024 9:27:36"/>
    <x v="0"/>
    <s v="Service"/>
    <s v="Internal"/>
    <s v="01/02/2024 9:28:55"/>
    <s v="01/02/2024 23:50:00"/>
    <s v="Se adjunta Checklist Diario de los clientes;_x000a_- HCUA ECC_x000a_- Sugal ECC"/>
    <s v="Se adjunta Checklist Diario de los clientes;_x000a_- HCUA ECC_x000a_- Sugal ECC"/>
    <d v="1899-12-30T00:00:00"/>
    <d v="1899-12-30T00:02:02"/>
    <d v="1899-12-30T00:02:02"/>
    <x v="0"/>
    <x v="1"/>
    <m/>
    <m/>
    <m/>
    <m/>
    <m/>
    <d v="2024-02-01T00:00:00"/>
    <s v="CUMPLE"/>
    <s v="NO CUMPLE"/>
    <s v="NO CUMPLE"/>
    <s v="NO CUMPLE"/>
    <s v="NO CUMPLE"/>
    <x v="0"/>
    <x v="0"/>
    <x v="0"/>
    <x v="0"/>
    <x v="0"/>
  </r>
  <r>
    <s v="INC000002584225"/>
    <s v="SAP"/>
    <x v="9"/>
    <s v="CLOUD SAP HANA"/>
    <s v="EWALD R GALAZ MILLALEO"/>
    <s v="tct_egalaz"/>
    <s v="4-Menor/Localizado"/>
    <s v="4-Baja"/>
    <s v="Baja"/>
    <x v="1"/>
    <s v="TELEFONICA GLOBAL TECHNOLOGY S.A.AGENCIA EN CHILE"/>
    <s v="Checklist diario clientes 25.01.2024"/>
    <s v="01/02/2024 9:29:12"/>
    <s v="01/02/2024 9:30:02"/>
    <x v="0"/>
    <s v="Service"/>
    <s v="Internal"/>
    <s v="01/02/2024 9:31:01"/>
    <s v="01/02/2024 23:50:00"/>
    <s v="Se adjunta Checklist Diario de los clientes;_x000a_- HCUA ECC_x000a_- Sugal ECC"/>
    <s v="Se adjunta Checklist Diario de los clientes;_x000a_- HCUA ECC_x000a_- Sugal ECC"/>
    <d v="1899-12-30T00:00:00"/>
    <d v="1899-12-30T00:01:49"/>
    <d v="1899-12-30T00:01:49"/>
    <x v="0"/>
    <x v="1"/>
    <m/>
    <m/>
    <m/>
    <m/>
    <m/>
    <d v="2024-02-01T00:00:00"/>
    <s v="CUMPLE"/>
    <s v="NO CUMPLE"/>
    <s v="NO CUMPLE"/>
    <s v="NO CUMPLE"/>
    <s v="NO CUMPLE"/>
    <x v="0"/>
    <x v="0"/>
    <x v="0"/>
    <x v="0"/>
    <x v="0"/>
  </r>
  <r>
    <s v="INC000002584228"/>
    <s v="SAP"/>
    <x v="9"/>
    <s v="CLOUD SAP HANA"/>
    <s v="EWALD R GALAZ MILLALEO"/>
    <s v="tct_egalaz"/>
    <s v="4-Menor/Localizado"/>
    <s v="4-Baja"/>
    <s v="Baja"/>
    <x v="1"/>
    <s v="TELEFONICA GLOBAL TECHNOLOGY S.A.AGENCIA EN CHILE"/>
    <s v="Checklist diario clientes 26.01.2024"/>
    <s v="01/02/2024 9:31:47"/>
    <s v="01/02/2024 9:32:43"/>
    <x v="0"/>
    <s v="Service"/>
    <s v="Internal"/>
    <s v="01/02/2024 9:33:46"/>
    <s v="01/02/2024 23:50:00"/>
    <s v="Se adjunta Checklist Diario de los clientes;_x000a_- HCUA ECC_x000a_- Sugal ECC"/>
    <s v="Se adjunta Checklist Diario de los clientes;_x000a_- HCUA ECC_x000a_- Sugal ECC"/>
    <d v="1899-12-30T00:00:00"/>
    <d v="1899-12-30T00:01:59"/>
    <d v="1899-12-30T00:01:59"/>
    <x v="0"/>
    <x v="1"/>
    <m/>
    <m/>
    <m/>
    <m/>
    <m/>
    <d v="2024-02-01T00:00:00"/>
    <s v="CUMPLE"/>
    <s v="NO CUMPLE"/>
    <s v="NO CUMPLE"/>
    <s v="NO CUMPLE"/>
    <s v="NO CUMPLE"/>
    <x v="0"/>
    <x v="0"/>
    <x v="0"/>
    <x v="0"/>
    <x v="0"/>
  </r>
  <r>
    <s v="INC000002584235"/>
    <s v="VPN IP - MPLS"/>
    <x v="17"/>
    <s v="GESTION HD"/>
    <s v="AXEL ANDRADE"/>
    <s v="frp_pcamay"/>
    <s v="3-Moderado/Limitado"/>
    <s v="3-Medio"/>
    <s v="Media"/>
    <x v="1"/>
    <s v="ARTIKOS CHILE S A"/>
    <s v="HD/Solicitud de creación de ticket / alta de respaldo /Artikos Chile S.A. base: VerticalSalud"/>
    <s v="01/02/2024 9:48:00"/>
    <s v="01/02/2024 9:50:24"/>
    <x v="0"/>
    <s v="TI"/>
    <s v="ALMACENAMIENTO y RESPALDO"/>
    <s v="01/02/2024 18:11:29"/>
    <s v="01/02/2024 23:50:00"/>
    <s v="PREVENTIVO: NO_x000a_CODIGO DE SERVICIO:_x000a_DIRECCION:_x000a_QUIEN REPORTA: Raúl Ahumada Z.+56223955448_x000a_CONTACTO EN TERRENO:Raúl Ahumada Z.+56223955448_x000a_PROBLEMA:_x000a_REQUERIMIENTO:por favor crear ticket para alta de respaldos según información_x000a_de archivo adjunto._x000a_EQUIPOS E"/>
    <s v="FASE RESOLUCIÓN Y RECUPERACIÓN_x000a__x000a_Se efectúa contacto con cliente: N/A_x000a__x000a_Teléfono de contacto: N/A_x000a_ _x000a_Acciones realizadas: se ingresa bd a respaldo. se envia correo a cliente._x000a__x000a_Solución paliativa o definitiva: definitiva_x000a__x000a_Acciones de Mejora, Recomendaciones:"/>
    <d v="1899-12-30T02:12:21"/>
    <d v="1899-12-30T08:23:29"/>
    <d v="1899-12-30T06:11:08"/>
    <x v="0"/>
    <x v="1"/>
    <d v="1899-12-30T00:00:00"/>
    <s v=""/>
    <s v=""/>
    <s v="Cumplido"/>
    <s v=""/>
    <d v="2024-02-01T00:00:00"/>
    <s v="NO CUMPLE"/>
    <s v="NO CUMPLE"/>
    <s v="CUMPLE"/>
    <s v="NO CUMPLE"/>
    <s v="NO CUMPLE"/>
    <x v="1"/>
    <x v="0"/>
    <x v="0"/>
    <x v="1"/>
    <x v="0"/>
  </r>
  <r>
    <s v="INC000002584259"/>
    <s v="VPN IP - MPLS"/>
    <x v="9"/>
    <s v="GESTION HD"/>
    <s v="NICOLAS A SAAVEDRA EGUILUZ"/>
    <s v="frp_pcamay"/>
    <s v="3-Moderado/Limitado"/>
    <s v="3-Medio"/>
    <s v="Media"/>
    <x v="1"/>
    <s v="INDUSTRIAS CHILENAS DE ALAMBRE INCHALAM S.A."/>
    <s v="HD/Transacción ZESD_0113"/>
    <s v="01/02/2024 10:24:46"/>
    <s v="01/02/2024 10:26:09"/>
    <x v="0"/>
    <s v="CDP ANTIGUO 1"/>
    <s v="CDP ANTIGUO 2"/>
    <s v="01/02/2024 13:06:46"/>
    <s v="01/02/2024 23:50:00"/>
    <s v="PREVENTIVO: NO_x000a_CODIGO DE SERVICIO:_x000a_DIRECCION:_x000a_QUIEN REPORTA:Nicolás Saavedra Eguiluz +56 9 6187 5469 |_x000a_CONTACTO EN TERRENO:Nicolás Saavedra Eguiluz +56 9 6187 5469 |_x000a_PROBLEMA:_x000a_REQUERIMIENTO:Favor generar ticket en base a requerimiento de cliente INCHALAM"/>
    <s v="La orden se transportó correctamente en PRD."/>
    <d v="1899-12-30T00:00:00"/>
    <d v="1899-12-30T02:42:00"/>
    <d v="1899-12-30T02:42:00"/>
    <x v="0"/>
    <x v="1"/>
    <m/>
    <m/>
    <m/>
    <m/>
    <m/>
    <d v="2024-02-01T00:00:00"/>
    <s v="NO CUMPLE"/>
    <s v="CUMPLE"/>
    <s v="NO CUMPLE"/>
    <s v="NO CUMPLE"/>
    <s v="NO CUMPLE"/>
    <x v="1"/>
    <x v="1"/>
    <x v="0"/>
    <x v="0"/>
    <x v="0"/>
  </r>
  <r>
    <s v="INC000002584261"/>
    <s v="VPN IP - MPLS"/>
    <x v="6"/>
    <s v="GESTION HD"/>
    <s v="ALEJANDRO ACEVEDO VALENZUELA"/>
    <s v="frp_pcamay"/>
    <s v="3-Moderado/Limitado"/>
    <s v="3-Medio"/>
    <s v="Media"/>
    <x v="1"/>
    <s v="GPS CHILE SPA"/>
    <s v="HD/Alta y Baja de Servicios"/>
    <s v="01/02/2024 10:31:46"/>
    <s v="01/02/2024 10:35:15"/>
    <x v="0"/>
    <s v="CDP ANTIGUO 1"/>
    <s v="CDP ANTIGUO 2"/>
    <s v="08/02/2024 12:37:01"/>
    <s v="08/02/2024 23:50:00"/>
    <s v="PREVENTIVO: NO_x000a_CODIGO DE SERVICIO:_x000a_DIRECCION:_x000a_QUIEN REPORTA:Pablo Enrique Meza Fuentes  pmeza@gpschile.com_x000a_CONTACTO EN TERRENO:_x000a_PROBLEMA:_x000a_REQUERIMIENTO:Estos días hemos estado realizando cambios en algunos servidores por lo_x000a_que solicitamos su ayudar para"/>
    <s v="Se realiza CRQ000000082123 \ Alta y Baja de Servicios AV GPS. incluye RFC. se procede a cerra ticket. Alta y baja de servidores por área de respaldo realizada."/>
    <d v="1900-01-06T00:14:39"/>
    <d v="1900-01-06T02:05:15"/>
    <d v="1899-12-30T01:50:36"/>
    <x v="0"/>
    <x v="1"/>
    <m/>
    <m/>
    <m/>
    <m/>
    <m/>
    <d v="2024-02-08T00:00:00"/>
    <s v="NO CUMPLE"/>
    <s v="CUMPLE"/>
    <s v="NO CUMPLE"/>
    <s v="NO CUMPLE"/>
    <s v="NO CUMPLE"/>
    <x v="1"/>
    <x v="0"/>
    <x v="0"/>
    <x v="0"/>
    <x v="1"/>
  </r>
  <r>
    <s v="INC000002584322"/>
    <s v="VPN IP - MPLS"/>
    <x v="9"/>
    <s v="GESTION HD"/>
    <s v="EWALD R GALAZ MILLALEO"/>
    <s v="frp_rreyes"/>
    <s v="3-Moderado/Limitado"/>
    <s v="3-Medio"/>
    <s v="Media"/>
    <x v="1"/>
    <s v="INDUSTRIAS CHILENAS DE ALAMBRE INCHALAM S.A."/>
    <s v="HD / RE: Permisos Sap"/>
    <s v="01/02/2024 10:13:00"/>
    <s v="01/02/2024 10:15:20"/>
    <x v="0"/>
    <s v="Service"/>
    <s v="Internal"/>
    <s v="02/02/2024 12:07:48"/>
    <s v="02/02/2024 23:50:00"/>
    <s v="PREVENTIVO: NO_x000a_CODIGO DE SERVICIO:_x000a_DIRECCION:_x000a_QUIEN REPORTA: Ewald Galaz Millaleo_x000a_CONTACTO EN TERRENO:_x000a_PROBLEMA:_x000a_REQUERIMIENTO:_x000a__x000a_Favor generar ticket en base a requerimiento de cliente Inchalam._x000a__x000a_ _x000a__x000a_Dejar en bandeja de Telefónica Global Technology – CLOU"/>
    <s v="Estimados,_x000a__x000a_Se adjunta correo de respuesta enviado al cliente._x000a__x000a_Saludos."/>
    <d v="1899-12-30T17:44:59"/>
    <d v="1899-12-31T01:54:48"/>
    <d v="1899-12-30T08:09:49"/>
    <x v="0"/>
    <x v="1"/>
    <m/>
    <s v=""/>
    <s v=""/>
    <s v="Cumplido"/>
    <s v=""/>
    <d v="2024-02-02T00:00:00"/>
    <s v="NO CUMPLE"/>
    <s v="NO CUMPLE"/>
    <s v="NO CUMPLE"/>
    <s v="CUMPLE"/>
    <s v="NO CUMPLE"/>
    <x v="1"/>
    <x v="0"/>
    <x v="0"/>
    <x v="0"/>
    <x v="1"/>
  </r>
  <r>
    <s v="INC000002584343"/>
    <s v="VPN IP - MPLS"/>
    <x v="3"/>
    <s v="GESTION HD"/>
    <s v="PABLO N OLIVA ALARCON"/>
    <s v="frp_rreyes"/>
    <s v="3-Moderado/Limitado"/>
    <s v="3-Medio"/>
    <s v="Media"/>
    <x v="1"/>
    <s v="TRANSBANK S.A."/>
    <s v="HD / Deploy OVA Transbank // CHI-0000134105"/>
    <s v="01/02/2024 10:26:52"/>
    <s v="01/02/2024 10:28:45"/>
    <x v="0"/>
    <s v="CDP ANTIGUO 1"/>
    <s v="CDP ANTIGUO 2"/>
    <s v="01/02/2024 18:27:08"/>
    <s v="01/02/2024 23:50:00"/>
    <s v="PREVENTIVO: NO_x000a_CODIGO DE SERVICIO:_x000a_DIRECCION:_x000a_QUIEN REPORTA: Jorge Romero Romero_x000a_CONTACTO EN TERRENO:_x000a_PROBLEMA:_x000a_REQUERIMIENTO:_x000a__x000a_Estimados,_x000a__x000a_ _x000a__x000a_Por favor generar ticket al área de operaciones à virtualización à con el siguiente requerimiento_x000a__x000a_ _x000a__x000a_Deployar"/>
    <s v="FASE RESOLUCIÓN Y RECUPERACIÓN_x000a__x000a_Se efectúa contacto con cliente: Jorge Romero_x000a__x000a_Teléfono de contacto: NA_x000a__x000a_Acciones realizadas: Se revisan OVAS encontrando que si son importables desde VDC, pero no desde Vcenter. Se probaron opciones y cliente indica que c"/>
    <d v="1899-12-30T00:05:43"/>
    <d v="1899-12-30T08:00:16"/>
    <d v="1899-12-30T07:54:33"/>
    <x v="0"/>
    <x v="1"/>
    <m/>
    <m/>
    <m/>
    <m/>
    <m/>
    <d v="2024-02-01T00:00:00"/>
    <s v="NO CUMPLE"/>
    <s v="NO CUMPLE"/>
    <s v="CUMPLE"/>
    <s v="NO CUMPLE"/>
    <s v="NO CUMPLE"/>
    <x v="1"/>
    <x v="0"/>
    <x v="0"/>
    <x v="1"/>
    <x v="0"/>
  </r>
  <r>
    <s v="INC000002584355"/>
    <s v="VPN IP - MPLS"/>
    <x v="3"/>
    <s v="GESTION HD"/>
    <s v="ANGEL CASTRO CABRERA"/>
    <s v="frp_rreyes"/>
    <s v="3-Moderado/Limitado"/>
    <s v="3-Medio"/>
    <s v="Media"/>
    <x v="1"/>
    <s v="TELEFONICA GLOBAL TECHNOLOGY S.A.AGENCIA EN CHILE"/>
    <s v="HD / TCCT - ToD - Caida Comunicación Apoquindo - Revision de Logs"/>
    <s v="01/02/2024 10:43:36"/>
    <s v="01/02/2024 10:44:37"/>
    <x v="0"/>
    <s v="CDP ANTIGUO 1"/>
    <s v="CDP ANTIGUO 2"/>
    <s v="02/02/2024 11:24:33"/>
    <s v="02/02/2024 23:50:00"/>
    <s v="PREVENTIVO: NO_x000a_CODIGO DE SERVICIO:_x000a_DIRECCION:_x000a_QUIEN REPORTA: Jesús José Nelo Petaquero_x000a_CONTACTO EN TERRENO:_x000a_PROBLEMA:_x000a_REQUERIMIENTO:_x000a__x000a_Estimado equipo Cloud, por favor su apoyo en la revisión de logs o eventos del siguiente servidor.  _x000a__x000a_ _x000a__x000a__x000a_Sitio:Apoquind"/>
    <s v="Se efectúa contacto con cliente: Jesus Nelo - Bastian Cuevas_x000a__x000a__x000a_Teléfono de contacto: Via correo_x000a__x000a_Acciones realizadas: Luego de la revision por parte del area Cloud y ATOS se observa que inconveniente esta relacionado a actualizaciones automaticas a nivel"/>
    <d v="1899-12-30T22:26:53"/>
    <d v="1899-12-31T00:40:57"/>
    <d v="1899-12-30T02:14:04"/>
    <x v="0"/>
    <x v="1"/>
    <m/>
    <m/>
    <m/>
    <m/>
    <m/>
    <d v="2024-02-02T00:00:00"/>
    <s v="NO CUMPLE"/>
    <s v="CUMPLE"/>
    <s v="NO CUMPLE"/>
    <s v="NO CUMPLE"/>
    <s v="NO CUMPLE"/>
    <x v="1"/>
    <x v="0"/>
    <x v="0"/>
    <x v="0"/>
    <x v="1"/>
  </r>
  <r>
    <s v="INC000002584356"/>
    <s v="HOUSING"/>
    <x v="11"/>
    <s v="APQ ACCESOS"/>
    <s v="LUIS O MORALES ARENAS"/>
    <s v="tct_luimoa"/>
    <s v="4-Menor/Localizado"/>
    <s v="4-Baja"/>
    <s v="Baja"/>
    <x v="0"/>
    <s v="TELEFONICA EMPRESAS DE CHILE SA"/>
    <s v="SE GENERA TICKET POR REVICION Y TOMA DE ALARMA DE CLIENTES"/>
    <s v="01/02/2024 10:34:51"/>
    <s v="01/02/2024 10:37:32"/>
    <x v="0"/>
    <s v="CDP ANTIGUO 1"/>
    <s v="CDP ANTIGUO 2"/>
    <s v="01/02/2024 10:38:34"/>
    <s v="01/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S REALIZADA"/>
    <d v="1899-12-30T00:00:00"/>
    <d v="1899-12-30T00:00:00"/>
    <d v="1899-12-30T00:00:00"/>
    <x v="0"/>
    <x v="0"/>
    <m/>
    <m/>
    <m/>
    <m/>
    <m/>
    <d v="2024-02-01T00:00:00"/>
    <s v="CUMPLE"/>
    <s v="NO CUMPLE"/>
    <s v="NO CUMPLE"/>
    <s v="NO CUMPLE"/>
    <s v="NO CUMPLE"/>
    <x v="0"/>
    <x v="0"/>
    <x v="0"/>
    <x v="0"/>
    <x v="0"/>
  </r>
  <r>
    <s v="INC000002584380"/>
    <s v="VPN IP - MPLS"/>
    <x v="6"/>
    <s v="GESTION HD"/>
    <s v="RICARDO R GALLEGOS OYANEDER"/>
    <s v="frp_rreyes"/>
    <s v="3-Moderado/Limitado"/>
    <s v="3-Medio"/>
    <s v="Media"/>
    <x v="1"/>
    <s v="INDUSTRIAS CHILENAS DE ALAMBRE INCHALAM S.A."/>
    <s v="HD / Validación Windows Servidor webinchalam.inchalam.cl"/>
    <s v="01/02/2024 10:50:43"/>
    <s v="01/02/2024 10:52:40"/>
    <x v="0"/>
    <s v="CDP ANTIGUO 1"/>
    <s v="CDP ANTIGUO 2"/>
    <s v="01/02/2024 12:44:56"/>
    <s v="01/02/2024 23:50:00"/>
    <s v="PREVENTIVO: NO_x000a_CODIGO DE SERVICIO:_x000a_DIRECCION:_x000a_QUIEN REPORTA: Eduardo Mella Chassin-Trubert​_x000a_CONTACTO EN TERRENO:_x000a_PROBLEMA:_x000a_REQUERIMIENTO:_x000a__x000a_Estimados,_x000a__x000a_ _x000a__x000a_Al servidor webinchalam.inchalam.cl IP: 172.16.32.178 que está en sus instalaciones le falta validar"/>
    <s v="Se ejecuta requerimiento según solicitud."/>
    <d v="1899-12-30T00:00:00"/>
    <d v="1899-12-30T01:54:13"/>
    <d v="1899-12-30T01:54:13"/>
    <x v="0"/>
    <x v="1"/>
    <m/>
    <m/>
    <m/>
    <m/>
    <m/>
    <d v="2024-02-01T00:00:00"/>
    <s v="NO CUMPLE"/>
    <s v="CUMPLE"/>
    <s v="NO CUMPLE"/>
    <s v="NO CUMPLE"/>
    <s v="NO CUMPLE"/>
    <x v="1"/>
    <x v="1"/>
    <x v="0"/>
    <x v="0"/>
    <x v="0"/>
  </r>
  <r>
    <s v="INC000002584497"/>
    <s v="VPN IP - MPLS"/>
    <x v="11"/>
    <s v="GESTION HD"/>
    <s v="ESTEBAN O BUSTOS CORNEJO"/>
    <s v="frp_rreyes"/>
    <s v="3-Moderado/Limitado"/>
    <s v="3-Medio"/>
    <s v="Media"/>
    <x v="1"/>
    <s v="TELEFONICA GLOBAL TECHNOLOGY S.A.AGENCIA EN CHILE"/>
    <s v="HD / TCCT - Solicitud Distancias entre Racks - Paine - Sala Blanca"/>
    <s v="01/02/2024 12:08:26"/>
    <s v="01/02/2024 12:10:45"/>
    <x v="0"/>
    <s v="CDP ANTIGUO 1"/>
    <s v="CDP ANTIGUO 2"/>
    <s v="01/02/2024 16:47:26"/>
    <s v="01/02/2024 23:50:00"/>
    <s v="PREVENTIVO: NO_x000a_CODIGO DE SERVICIO:_x000a_DIRECCION:_x000a_QUIEN REPORTA: Juan Pablo Berrios Stuardo    +56 9 95328251_x000a_CONTACTO EN TERRENO:_x000a_PROBLEMA:_x000a_REQUERIMIENTO:_x000a__x000a_Buen día estimado @Help Desk, por favor su acostumbrado apoyo en generar ticket de requerimiento y as"/>
    <s v="MANOS REMOTA REALIZADA"/>
    <d v="1899-12-30T00:28:58"/>
    <d v="1899-12-30T04:39:00"/>
    <d v="1899-12-30T04:10:02"/>
    <x v="0"/>
    <x v="1"/>
    <m/>
    <m/>
    <m/>
    <m/>
    <m/>
    <d v="2024-02-01T00:00:00"/>
    <s v="NO CUMPLE"/>
    <s v="NO CUMPLE"/>
    <s v="CUMPLE"/>
    <s v="NO CUMPLE"/>
    <s v="NO CUMPLE"/>
    <x v="1"/>
    <x v="0"/>
    <x v="1"/>
    <x v="0"/>
    <x v="0"/>
  </r>
  <r>
    <s v="INC000002584509"/>
    <s v="VPN IP - MPLS"/>
    <x v="9"/>
    <s v="GESTION HD"/>
    <s v="NICOLAS A SAAVEDRA EGUILUZ"/>
    <s v="frp_pcamay"/>
    <s v="3-Moderado/Limitado"/>
    <s v="3-Medio"/>
    <s v="Media"/>
    <x v="1"/>
    <s v="INDUSTRIAS CHILENAS DE ALAMBRE INCHALAM S.A."/>
    <s v="HD/RV: solicitud desarrollo RFC"/>
    <s v="01/02/2024 12:02:01"/>
    <s v="01/02/2024 12:02:54"/>
    <x v="0"/>
    <s v="CDP ANTIGUO 1"/>
    <s v="CDP ANTIGUO 2"/>
    <s v="01/02/2024 13:07:30"/>
    <s v="01/02/2024 23:50:00"/>
    <s v="PREVENTIVO: NO_x000a_CODIGO DE SERVICIO:_x000a_DIRECCION:_x000a_QUIEN REPORTA: Nicolás Saavedra Eguiluz :+56 9 6187 5469_x000a_CONTACTO EN TERRENO: Nicolás Saavedra Eguiluz :+56 9 6187 5469_x000a_PROBLEMA:_x000a_REQUERIMIENTO:Favor generar ticket en base a requerimiento de cliente INCHALAM"/>
    <s v="La orden DEVK946263 fue importada correctamente en PRD"/>
    <d v="1899-12-30T00:00:00"/>
    <d v="1899-12-30T01:05:29"/>
    <d v="1899-12-30T01:05:29"/>
    <x v="0"/>
    <x v="1"/>
    <m/>
    <m/>
    <m/>
    <m/>
    <m/>
    <d v="2024-02-01T00:00:00"/>
    <s v="NO CUMPLE"/>
    <s v="CUMPLE"/>
    <s v="NO CUMPLE"/>
    <s v="NO CUMPLE"/>
    <s v="NO CUMPLE"/>
    <x v="1"/>
    <x v="1"/>
    <x v="0"/>
    <x v="0"/>
    <x v="0"/>
  </r>
  <r>
    <s v="INC000002584531"/>
    <s v="HOUSING"/>
    <x v="0"/>
    <s v="APQ ACCESOS"/>
    <s v="CARLOS F ARAYA RAMIREZ"/>
    <s v="tct_cararr"/>
    <s v="4-Menor/Localizado"/>
    <s v="4-Baja"/>
    <s v="Baja"/>
    <x v="1"/>
    <s v="TELEFONICA CYBERSECURITY TECH CHILE SPA"/>
    <s v="FACTIBILIDAD 81733"/>
    <s v="01/02/2024 13:11:04"/>
    <s v="01/02/2024 13:11:51"/>
    <x v="0"/>
    <s v="CDP ANTIGUO 1"/>
    <s v="CDP ANTIGUO 2"/>
    <s v="01/02/2024 13:38:07"/>
    <s v="01/02/2024 23:50:00"/>
    <m/>
    <s v="FACTIBILIDAD ENVIADA"/>
    <d v="1899-12-30T00:25:46"/>
    <d v="1899-12-30T00:27:03"/>
    <d v="1899-12-30T00:01:17"/>
    <x v="0"/>
    <x v="1"/>
    <m/>
    <m/>
    <m/>
    <m/>
    <m/>
    <d v="2024-02-01T00:00:00"/>
    <s v="CUMPLE"/>
    <s v="NO CUMPLE"/>
    <s v="NO CUMPLE"/>
    <s v="NO CUMPLE"/>
    <s v="NO CUMPLE"/>
    <x v="0"/>
    <x v="0"/>
    <x v="0"/>
    <x v="0"/>
    <x v="0"/>
  </r>
  <r>
    <s v="INC000002584536"/>
    <s v="VPN IP - MPLS"/>
    <x v="5"/>
    <s v="GESTION HD"/>
    <s v="MARIO PARADA DUARTE"/>
    <s v="frp_pcamay"/>
    <s v="3-Moderado/Limitado"/>
    <s v="3-Medio"/>
    <s v="Media"/>
    <x v="1"/>
    <s v="EMPRESA ELECTRICA PUENTE ALTO"/>
    <s v="HD/Electrica Puente Alta //Firewall virtual"/>
    <s v="01/02/2024 13:19:16"/>
    <s v="01/02/2024 13:20:53"/>
    <x v="0"/>
    <s v="COMUNICACIONES"/>
    <s v="INTERNET"/>
    <s v="01/02/2024 16:34:26"/>
    <s v="01/02/2024 23:50:00"/>
    <s v="PREVENTIVO: NO_x000a_CODIGO DE SERVICIO:_x000a_DIRECCION:_x000a_QUIEN REPORTA:onias.herrera@telefonica.com_x000a_CONTACTO EN TERRENO:onias.herrera@telefonica.com_x000a_PROBLEMA:_x000a_REQUERIMIENTO:Puedes crear un ticket para nuestro cliente Eléctrica Puente Alto para_x000a_datacenter si código"/>
    <s v="Se sigue por el flujo de altas"/>
    <d v="1899-12-30T00:00:00"/>
    <d v="1899-12-30T03:15:10"/>
    <d v="1899-12-30T03:15:10"/>
    <x v="0"/>
    <x v="1"/>
    <m/>
    <m/>
    <m/>
    <m/>
    <m/>
    <d v="2024-02-01T00:00:00"/>
    <s v="NO CUMPLE"/>
    <s v="CUMPLE"/>
    <s v="NO CUMPLE"/>
    <s v="NO CUMPLE"/>
    <s v="NO CUMPLE"/>
    <x v="1"/>
    <x v="1"/>
    <x v="0"/>
    <x v="0"/>
    <x v="0"/>
  </r>
  <r>
    <s v="INC000002584572"/>
    <s v="VPN IP - MPLS"/>
    <x v="3"/>
    <s v="GESTION HD"/>
    <s v="DEIBY Y SANTOYO MONTEROLA"/>
    <s v="frp_pcamay"/>
    <s v="3-Moderado/Limitado"/>
    <s v="3-Medio"/>
    <s v="Media"/>
    <x v="1"/>
    <s v="TELEFONICA GLOBAL TECHNOLOGY S.A.AGENCIA EN CHILE"/>
    <s v="HD/Regularizar Catálogos VDC"/>
    <s v="01/02/2024 15:00:51"/>
    <s v="01/02/2024 15:03:28"/>
    <x v="0"/>
    <s v="CDP ANTIGUO 1"/>
    <s v="CDP ANTIGUO 2"/>
    <s v="02/02/2024 14:34:22"/>
    <s v="02/02/2024 23:50:00"/>
    <s v="PREVENTIVO: NO_x000a_CODIGO DE SERVICIO:_x000a_DIRECCION: _x000a_QUIEN REPORTA:Deiby Yoel Santoyo Monterola 56 9 9343 3681_x000a_CONTACTO EN TERRENO:Deiby Yoel Santoyo Monterola 56 9 9343 3681_x000a_PROBLEMA:_x000a_REQUERIMIENTO:Regularizar Catálogos VDC_x000a_EQUIPOS ENERGIZADO/REINICIADO:_x000a_HORA"/>
    <s v="FASE RESOLUCIÓN Y RECUPERACIÓN_x000a__x000a_Se efectúa contacto con cliente:N/A_x000a__x000a_Teléfono de contacto:N/A_x000a__x000a_Acciones realizadas:Se eliminan los antiguos templates de los catálogos y se dejan sincronizados los nuevos templates en el IaaS Principal, Apoquindo y Paine c"/>
    <d v="1899-12-30T20:12:26"/>
    <d v="1899-12-30T23:33:31"/>
    <d v="1899-12-30T03:21:05"/>
    <x v="0"/>
    <x v="1"/>
    <m/>
    <m/>
    <m/>
    <m/>
    <m/>
    <d v="2024-02-02T00:00:00"/>
    <s v="NO CUMPLE"/>
    <s v="CUMPLE"/>
    <s v="NO CUMPLE"/>
    <s v="NO CUMPLE"/>
    <s v="NO CUMPLE"/>
    <x v="1"/>
    <x v="0"/>
    <x v="0"/>
    <x v="1"/>
    <x v="0"/>
  </r>
  <r>
    <s v="INC000002584589"/>
    <s v="RED INTERNA"/>
    <x v="0"/>
    <s v="APQ ACCESOS"/>
    <s v="CARLOS F ARAYA RAMIREZ"/>
    <s v="tct_cararr"/>
    <s v="4-Menor/Localizado"/>
    <s v="4-Baja"/>
    <s v="Baja"/>
    <x v="0"/>
    <s v="TELEFONICA CYBERSECURITY TECH CHILE SPA"/>
    <s v="TOMA DE ALARMAS"/>
    <s v="01/02/2024 15:29:59"/>
    <s v="01/02/2024 15:30:46"/>
    <x v="0"/>
    <s v="CDP ANTIGUO 1"/>
    <s v="CDP ANTIGUO 2"/>
    <s v="01/02/2024 15:50:45"/>
    <s v="01/02/2024 23:50:00"/>
    <m/>
    <s v="toma de alarmas realizada"/>
    <d v="1899-12-30T00:00:00"/>
    <d v="1899-12-30T00:00:00"/>
    <d v="1899-12-30T00:00:00"/>
    <x v="0"/>
    <x v="0"/>
    <m/>
    <m/>
    <m/>
    <m/>
    <m/>
    <d v="2024-02-01T00:00:00"/>
    <s v="CUMPLE"/>
    <s v="NO CUMPLE"/>
    <s v="NO CUMPLE"/>
    <s v="NO CUMPLE"/>
    <s v="NO CUMPLE"/>
    <x v="0"/>
    <x v="0"/>
    <x v="0"/>
    <x v="0"/>
    <x v="0"/>
  </r>
  <r>
    <s v="INC000002584615"/>
    <s v="HOSTING VIRTUAL"/>
    <x v="18"/>
    <s v="OPERACION N1"/>
    <s v="DAVID MATELUNA"/>
    <s v="tct_lumate"/>
    <s v="2-Significativo/Amplio"/>
    <s v="3-Medio"/>
    <s v="Media"/>
    <x v="1"/>
    <s v="FUNDACION INSTITUTO PROFESIONAL DUOC UC"/>
    <s v="[DUOC] OCI - Baja de VPN Site to Site SIN USO : VPN_DUOC_OCI03"/>
    <s v="01/02/2024 12:29:00"/>
    <s v="01/02/2024 12:33:16"/>
    <x v="0"/>
    <s v="APLICACION"/>
    <s v="BASES DE DATOS"/>
    <s v="01/02/2024 12:39:36"/>
    <s v="01/02/2024 23:50:00"/>
    <s v="Cliente solicita dar de baja VPN site to site de OCI VPN_DUOC_OCI03 pues esta sin uso desde hace tiempo."/>
    <s v="Recurso eliminado"/>
    <d v="1899-12-30T00:00:00"/>
    <d v="1899-12-30T00:10:36"/>
    <d v="1899-12-30T00:10:36"/>
    <x v="0"/>
    <x v="1"/>
    <m/>
    <m/>
    <m/>
    <m/>
    <m/>
    <d v="2024-02-01T00:00:00"/>
    <s v="CUMPLE"/>
    <s v="NO CUMPLE"/>
    <s v="NO CUMPLE"/>
    <s v="NO CUMPLE"/>
    <s v="NO CUMPLE"/>
    <x v="0"/>
    <x v="0"/>
    <x v="0"/>
    <x v="0"/>
    <x v="0"/>
  </r>
  <r>
    <s v="INC000002584664"/>
    <s v="VPN IP - MPLS"/>
    <x v="3"/>
    <s v="GESTION HD"/>
    <s v="PABLO N OLIVA ALARCON"/>
    <s v="frp_rreyes"/>
    <s v="3-Moderado/Limitado"/>
    <s v="3-Medio"/>
    <s v="Media"/>
    <x v="1"/>
    <s v="MOSAICO SA"/>
    <s v="HD / CONFIRMACIÓN BAJA VDC CONTRATO CLIENTE 780305002 - CLTE: MOSAICO S A"/>
    <s v="01/02/2024 13:12:47"/>
    <s v="01/02/2024 13:16:12"/>
    <x v="0"/>
    <s v="CDP ANTIGUO 1"/>
    <s v="CDP ANTIGUO 2"/>
    <s v="05/02/2024 10:48:06"/>
    <s v="05/02/2024 23:50:00"/>
    <s v="PREVENTIVO: NO_x000a_CODIGO DE SERVICIO:_x000a_DIRECCION:_x000a_QUIEN REPORTA: Angel Mavares +56 9 5410 3153_x000a_CONTACTO EN TERRENO:_x000a_PROBLEMA:_x000a_REQUERIMIENTO:_x000a__x000a_Estimados, por favor derivar a operaciones cloud, cliente en asunto requiere documento soporte que confirme la baja"/>
    <s v="ASE RESOLUCIÓN Y RECUPERACIÓN_x000a__x000a_Se efectúa contacto con cliente: NA_x000a__x000a_Teléfono de contacto: Na_x000a__x000a_Acciones realizadas: Se adjutna evidencia_x000a__x000a_Solución paliativa o definitiva: Definitiva_x000a__x000a_Acciones de Mejora, Recomendaciones: NA_x000a__x000a_Causa Raíz: baja cliente"/>
    <d v="1900-01-02T16:25:47"/>
    <d v="1900-01-02T21:35:19"/>
    <d v="1899-12-30T05:09:32"/>
    <x v="0"/>
    <x v="1"/>
    <m/>
    <m/>
    <m/>
    <m/>
    <m/>
    <d v="2024-02-05T00:00:00"/>
    <s v="NO CUMPLE"/>
    <s v="NO CUMPLE"/>
    <s v="CUMPLE"/>
    <s v="NO CUMPLE"/>
    <s v="NO CUMPLE"/>
    <x v="1"/>
    <x v="0"/>
    <x v="0"/>
    <x v="0"/>
    <x v="1"/>
  </r>
  <r>
    <s v="INC000002584676"/>
    <s v="TICKET-INTELIGENTE"/>
    <x v="6"/>
    <s v="GESTION TI"/>
    <s v="GIOVANNI D ROCCO VALENZUELA"/>
    <s v="USR_TSIGHT"/>
    <s v="1-Extenso/Generalizado"/>
    <s v="4-Baja"/>
    <s v="Baja"/>
    <x v="3"/>
    <s v="RABIE HNOSLTDA"/>
    <s v="rabie001 - tocorpuri_vm TICKET AUTOMATICO"/>
    <s v="01/02/2024 13:21:47"/>
    <s v="01/02/2024 13:21:47"/>
    <x v="0"/>
    <s v="TRUESIGHT"/>
    <s v="TRUESIGHT"/>
    <s v="01/02/2024 15:55:26"/>
    <s v="01/02/2024 23:50:00"/>
    <s v="PREVENTIVO=SI_x000a_CODIGO DE SERVICIO=TOCORPURI_VM_x000a_DIRECCION=NULL_x000a_CIUDAD=NULL_x000a_COMUNA LOCAL=_x000a_REGION=NULL_x000a_QUIEN REPORTA=Ticket automático_x000a_CONTACTO EN TERRENO=_x000a_PROBLEMA=Critical Hard Drive Space Alert for Node RABIE001 - TOCORPURI_VM_x000a_REQUERIMIENTO=_x000a_EQUIPOS ENERG"/>
    <s v="Se realiza limpieza de memoria residual quedando equipo operativo"/>
    <d v="1899-12-30T00:42:32"/>
    <d v="1899-12-30T02:33:39"/>
    <d v="1899-12-30T01:51:07"/>
    <x v="1"/>
    <x v="0"/>
    <m/>
    <m/>
    <m/>
    <m/>
    <m/>
    <d v="2024-02-01T00:00:00"/>
    <s v="NO CUMPLE"/>
    <s v="CUMPLE"/>
    <s v="NO CUMPLE"/>
    <s v="NO CUMPLE"/>
    <s v="NO CUMPLE"/>
    <x v="1"/>
    <x v="1"/>
    <x v="0"/>
    <x v="0"/>
    <x v="0"/>
  </r>
  <r>
    <s v="INC000002584745"/>
    <s v="VPN IP - MPLS"/>
    <x v="6"/>
    <s v="BELIEVE"/>
    <s v="PAUL A SEPULVEDA ALVAREZ"/>
    <s v="frp_jcarri"/>
    <s v="4-Menor/Localizado"/>
    <s v="4-Baja"/>
    <s v="Baja"/>
    <x v="1"/>
    <s v="TELEFONICA CYBERSECURITY TECH CHILE SPA"/>
    <s v="REQ / SOC /Problemas casilla analistas-nsm@soc-chile.telefonica.com"/>
    <s v="01/02/2024 15:07:36"/>
    <s v="01/02/2024 15:10:20"/>
    <x v="0"/>
    <s v="CDP ANTIGUO 1"/>
    <s v="CDP ANTIGUO 2"/>
    <s v="02/02/2024 10:15:56"/>
    <s v="02/02/2024 23:50:00"/>
    <s v="PREVENTIVO: NO_x000a_CODIGO DE SERVICIO:  _x000a_DIRECCION:      _x000a_CIUDAD:             _x000a_COMUNA:_x000a_NOMBRE QUIEN REPORTA:SEBASTIAN DIEGO CASTILLO PEREZ_x000a_TELEFONO QUIEN REPORTA:+56 9 87440620_x000a_NOMBRE CONTACTO EN TERRENO:        _x000a_TELEFONO 1 CONTACTO EN TERRENO:_x000a_TELEFONO 2 CO"/>
    <s v="de lo conversado con cliente, la web ya se ve disponible y pudiste validar el acceso/recepción de correos de forma normal._x000a_Aun no tenemos confirmación oficial por parte del proveedor sobre el origen de la indisponibilidad de la web, te comentare noticias"/>
    <d v="1899-12-30T18:46:39"/>
    <d v="1899-12-30T19:08:20"/>
    <d v="1899-12-30T00:21:41"/>
    <x v="0"/>
    <x v="1"/>
    <m/>
    <m/>
    <m/>
    <m/>
    <m/>
    <d v="2024-02-02T00:00:00"/>
    <s v="CUMPLE"/>
    <s v="NO CUMPLE"/>
    <s v="NO CUMPLE"/>
    <s v="NO CUMPLE"/>
    <s v="NO CUMPLE"/>
    <x v="1"/>
    <x v="0"/>
    <x v="0"/>
    <x v="1"/>
    <x v="0"/>
  </r>
  <r>
    <s v="INC000002584765"/>
    <s v="HOSTING VIRTUAL"/>
    <x v="6"/>
    <s v="DUOC TICKET AUTOMATICO"/>
    <s v="RICARDO R GALLEGOS OYANEDER"/>
    <s v="frp_lmosqu"/>
    <s v="4-Menor/Localizado"/>
    <s v="4-Baja"/>
    <s v="Baja"/>
    <x v="1"/>
    <s v="FUNDACION INSTITUTO PROFESIONAL DUOC UC"/>
    <s v="DUOC | REQ | Urgencia: Media | Errores de sincronización entre AD y Entra ID"/>
    <s v="01/02/2024 17:17:39"/>
    <s v="01/02/2024 17:19:34"/>
    <x v="0"/>
    <s v="CDP ANTIGUO 1"/>
    <s v="CDP ANTIGUO 2"/>
    <s v="02/02/2024 12:26:43"/>
    <s v="0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visa requerimiento y entrega información a cliente."/>
    <d v="1899-12-30T18:05:34"/>
    <d v="1899-12-30T19:09:04"/>
    <d v="1899-12-30T01:03:30"/>
    <x v="0"/>
    <x v="1"/>
    <m/>
    <m/>
    <m/>
    <m/>
    <m/>
    <d v="2024-02-02T00:00:00"/>
    <s v="NO CUMPLE"/>
    <s v="CUMPLE"/>
    <s v="NO CUMPLE"/>
    <s v="NO CUMPLE"/>
    <s v="NO CUMPLE"/>
    <x v="1"/>
    <x v="0"/>
    <x v="0"/>
    <x v="1"/>
    <x v="0"/>
  </r>
  <r>
    <s v="INC000002584800"/>
    <s v="RED INTERNA"/>
    <x v="10"/>
    <s v="APOQUINDO TI"/>
    <s v="RICARDO F ORELLANA MARDONES"/>
    <s v="tct_rorell"/>
    <s v="4-Menor/Localizado"/>
    <s v="4-Baja"/>
    <s v="Baja"/>
    <x v="0"/>
    <s v="TELEFONICA EMPRESAS DE CHILE SA"/>
    <s v="RONDA Y MEDICIÓN DE TEMPERATURAS EN SALAS TIC"/>
    <s v="02/02/2024 4:23:33"/>
    <s v="02/02/2024 4:24:36"/>
    <x v="0"/>
    <s v="TI"/>
    <s v="CLIMA"/>
    <s v="02/02/2024 4:35:56"/>
    <s v="02/02/2024 23:50:00"/>
    <m/>
    <s v="ACT REALIZADA SIN NOVEDAD"/>
    <d v="1899-12-30T00:00:00"/>
    <d v="1899-12-30T00:00:00"/>
    <d v="1899-12-30T00:00:00"/>
    <x v="0"/>
    <x v="0"/>
    <m/>
    <m/>
    <m/>
    <m/>
    <m/>
    <d v="2024-02-02T00:00:00"/>
    <s v="CUMPLE"/>
    <s v="NO CUMPLE"/>
    <s v="NO CUMPLE"/>
    <s v="NO CUMPLE"/>
    <s v="NO CUMPLE"/>
    <x v="0"/>
    <x v="0"/>
    <x v="0"/>
    <x v="0"/>
    <x v="0"/>
  </r>
  <r>
    <s v="INC000002584819"/>
    <s v="HOUSING"/>
    <x v="13"/>
    <s v="BELIEVE"/>
    <s v="RENE E VILLEGAS CARREÑO"/>
    <s v="frp_jcarri"/>
    <s v="3-Moderado/Limitado"/>
    <s v="3-Medio"/>
    <s v="Media"/>
    <x v="1"/>
    <s v="BANCO SANTANDER CHILE"/>
    <s v="GESTION DATACENTER/ ACCESOS /BANCO SANTANDER CHILE"/>
    <s v="01/02/2024 13:25:01"/>
    <s v="01/02/2024 13:26:18"/>
    <x v="0"/>
    <s v="CDP ANTIGUO 1"/>
    <s v="CDP ANTIGUO 2"/>
    <s v="01/02/2024 13:52:53"/>
    <s v="01/02/2024 23:50:00"/>
    <s v="EMPRESA:BANCO SANTANDER CHILE_x000a_CÓDIGO DE SERVICIO: _x000a_DIRECCIÓN:Av. Apoquindo #7071, Las Condes, Santiago_x000a_NOMBRE DE QUIEN REPORTA:Christian Tapia_x000a_TELÉFONO DE QUIEN REPORTA:56981568202_x000a_NOMBRE DE CONTACTO EN TERRENO: _x000a_REQUERIMIENTO: Decomiso de servidores dad"/>
    <s v="accesos autorizados"/>
    <d v="1899-12-30T00:17:48"/>
    <d v="1899-12-30T00:27:52"/>
    <d v="1899-12-30T00:10:04"/>
    <x v="0"/>
    <x v="1"/>
    <m/>
    <m/>
    <m/>
    <m/>
    <m/>
    <d v="2024-02-01T00:00:00"/>
    <s v="CUMPLE"/>
    <s v="NO CUMPLE"/>
    <s v="NO CUMPLE"/>
    <s v="NO CUMPLE"/>
    <s v="NO CUMPLE"/>
    <x v="0"/>
    <x v="0"/>
    <x v="0"/>
    <x v="0"/>
    <x v="0"/>
  </r>
  <r>
    <s v="INC000002584854"/>
    <s v="COMUNICACIONES"/>
    <x v="5"/>
    <s v="COMUNICACIONES DC"/>
    <s v="OSCAR A RAMIREZ SOTO"/>
    <s v="tct_oramir"/>
    <s v="3-Moderado/Limitado"/>
    <s v="3-Medio"/>
    <s v="Media"/>
    <x v="1"/>
    <s v="TELEFONICA GLOBAL TECHNOLOGY S.A.AGENCIA EN CHILE"/>
    <s v="Luis molina de la OB y cliente SMU, solicitan realizar la migración de tunel vpn s2s"/>
    <s v="01/02/2024 16:04:02"/>
    <s v="01/02/2024 16:06:07"/>
    <x v="0"/>
    <s v="COMUNICACIONES"/>
    <s v="INTERNET"/>
    <s v="01/02/2024 16:17:30"/>
    <s v="01/02/2024 23:50:00"/>
    <s v="Luis molina de la OB y cliente SMU, solicitan realizar la migración de tunel vpn s2s"/>
    <s v="Por el lado de comunicaciones dc en el fw de apoquindo vdom plat monitor, se genera la migracion de la vpn s2s hacia SMU para permitir el tráfico desde mid server smu hacia remedy y viceversa, se generan cambios tanto a nivel de tunel, como de politicas"/>
    <d v="1899-12-30T00:00:00"/>
    <d v="1899-12-30T00:13:28"/>
    <d v="1899-12-30T00:13:28"/>
    <x v="0"/>
    <x v="1"/>
    <m/>
    <s v=""/>
    <s v=""/>
    <s v="Cumplido"/>
    <s v=""/>
    <d v="2024-02-01T00:00:00"/>
    <s v="CUMPLE"/>
    <s v="NO CUMPLE"/>
    <s v="NO CUMPLE"/>
    <s v="NO CUMPLE"/>
    <s v="NO CUMPLE"/>
    <x v="0"/>
    <x v="0"/>
    <x v="0"/>
    <x v="0"/>
    <x v="0"/>
  </r>
  <r>
    <s v="INC000002584890"/>
    <s v="SAP"/>
    <x v="9"/>
    <s v="ADMINISTRADORES RESIDENTES"/>
    <s v="FREDDY O CORTES DIAZ"/>
    <s v="frp_rreyes"/>
    <s v="3-Moderado/Limitado"/>
    <s v="3-Medio"/>
    <s v="Media"/>
    <x v="1"/>
    <s v="INDUSTRIAS CHILENAS DE ALAMBRE INCHALAM S.A."/>
    <s v="HD / Renovación Certificado SSL"/>
    <s v="01/02/2024 16:42:34"/>
    <s v="01/02/2024 16:44:21"/>
    <x v="0"/>
    <s v="TI"/>
    <s v="APLICATIVOS"/>
    <s v="03/02/2024 23:11:10"/>
    <s v="03/02/2024 23:50:00"/>
    <s v="PREVENTIVO: NO_x000a_CODIGO DE SERVICIO:_x000a_DIRECCION:_x000a_QUIEN REPORTA: Freddy Cortés Díaz_x000a_CONTACTO EN TERRENO:_x000a_PROBLEMA:_x000a_REQUERIMIENTO:_x000a__x000a_Favor generar ticket en base a requerimiento de cliente INCHALAM según correo de más abajo_x000a__x000a_ _x000a__x000a_Dejar en bandeja CLOUD SAP HANA"/>
    <s v="Se realiza con éxito la aplicación y validación por parte de cliente de los certificados SSL en los sistemas SAP ECC QAS y PRD. Se envía correo a cliente"/>
    <d v="1900-01-01T05:06:15"/>
    <d v="1900-01-01T06:28:36"/>
    <d v="1899-12-30T01:22:21"/>
    <x v="0"/>
    <x v="1"/>
    <m/>
    <m/>
    <m/>
    <m/>
    <m/>
    <d v="2024-02-03T00:00:00"/>
    <s v="NO CUMPLE"/>
    <s v="CUMPLE"/>
    <s v="NO CUMPLE"/>
    <s v="NO CUMPLE"/>
    <s v="NO CUMPLE"/>
    <x v="1"/>
    <x v="0"/>
    <x v="0"/>
    <x v="0"/>
    <x v="1"/>
  </r>
  <r>
    <s v="INC000002584895"/>
    <s v="SAP"/>
    <x v="9"/>
    <s v="GESTION HD"/>
    <s v="FREDDY O CORTES DIAZ"/>
    <s v="frp_rreyes"/>
    <s v="3-Moderado/Limitado"/>
    <s v="3-Medio"/>
    <s v="Media"/>
    <x v="1"/>
    <s v="ACMA S.A."/>
    <s v="HD / RV: Renovación Certificado SSL"/>
    <s v="01/02/2024 16:48:29"/>
    <s v="01/02/2024 16:50:29"/>
    <x v="0"/>
    <s v="TI"/>
    <s v="APLICATIVOS"/>
    <s v="03/02/2024 23:44:04"/>
    <s v="03/02/2024 23:50:00"/>
    <s v="PREVENTIVO: NO_x000a_CODIGO DE SERVICIO:_x000a_DIRECCION:_x000a_QUIEN REPORTA: Freddy Cortés Díaz_x000a_CONTACTO EN TERRENO:_x000a_PROBLEMA:_x000a_REQUERIMIENTO:_x000a__x000a_Estimados Help Desk_x000a__x000a_ _x000a__x000a_Favor generar ticket en base a requerimiento de cliente ACMA según correo de más abajo_x000a__x000a_ _x000a__x000a_Dejar en ban"/>
    <s v="Se realiza con éxito la aplicación de certificados SSL en los sistemas SAP ECC QAS y PRD. Se informa a cliente vía mail"/>
    <d v="1900-01-01T04:54:56"/>
    <d v="1900-01-01T06:55:35"/>
    <d v="1899-12-30T02:00:39"/>
    <x v="0"/>
    <x v="1"/>
    <m/>
    <m/>
    <m/>
    <m/>
    <m/>
    <d v="2024-02-03T00:00:00"/>
    <s v="NO CUMPLE"/>
    <s v="CUMPLE"/>
    <s v="NO CUMPLE"/>
    <s v="NO CUMPLE"/>
    <s v="NO CUMPLE"/>
    <x v="1"/>
    <x v="0"/>
    <x v="0"/>
    <x v="0"/>
    <x v="1"/>
  </r>
  <r>
    <s v="INC000002584915"/>
    <s v="HOUSING"/>
    <x v="14"/>
    <s v="BELIEVE"/>
    <s v="FRANCISCO J FELIU ABARCA"/>
    <s v="frp_jolsso"/>
    <s v="3-Moderado/Limitado"/>
    <s v="3-Medio"/>
    <s v="Media"/>
    <x v="1"/>
    <s v="COCA COLA EMBONOR S A"/>
    <s v="GESTION DATACENTER/ ACCESOS /COCA COLA EMBONOR S A"/>
    <s v="01/02/2024 14:05:32"/>
    <s v="01/02/2024 14:06:54"/>
    <x v="0"/>
    <s v="CDP ANTIGUO 1"/>
    <s v="CDP ANTIGUO 2"/>
    <s v="01/02/2024 14:44:17"/>
    <s v="01/02/2024 23:50:00"/>
    <s v="EMPRESA:COCA COLA EMBONOR S A_x000a_CÓDIGO DE SERVICIO: _x000a_DIRECCIÓN: Calle San Martin #50, Santiago Centro, Santiago_x000a_NOMBRE DE QUIEN REPORTA: Alvaro Tobar_x000a_TELÉFONO DE QUIEN REPORTA: 995487433_x000a_NOMBRE DE CONTACTO EN TERRENO: _x000a_REQUERIMIENTO:contruccion f.o_x000a_EQUIPOS"/>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29:17"/>
    <d v="1899-12-30T00:38:45"/>
    <d v="1899-12-30T00:09:28"/>
    <x v="0"/>
    <x v="1"/>
    <m/>
    <m/>
    <m/>
    <m/>
    <m/>
    <d v="2024-02-01T00:00:00"/>
    <s v="CUMPLE"/>
    <s v="NO CUMPLE"/>
    <s v="NO CUMPLE"/>
    <s v="NO CUMPLE"/>
    <s v="NO CUMPLE"/>
    <x v="0"/>
    <x v="0"/>
    <x v="0"/>
    <x v="0"/>
    <x v="0"/>
  </r>
  <r>
    <s v="INC000002584929"/>
    <s v="VPN IP - MPLS"/>
    <x v="3"/>
    <s v="GESTION HD"/>
    <s v="MOISES E MONTERO RAMOS"/>
    <s v="frp_rreyes"/>
    <s v="3-Moderado/Limitado"/>
    <s v="3-Medio"/>
    <s v="Media"/>
    <x v="1"/>
    <s v="ITALMOD S A"/>
    <s v="GAMA / Italmod//recursos VDC"/>
    <s v="01/02/2024 14:15:43"/>
    <s v="01/02/2024 14:17:39"/>
    <x v="0"/>
    <s v="CDP ANTIGUO 1"/>
    <s v="CDP ANTIGUO 2"/>
    <s v="08/02/2024 9:28:46"/>
    <s v="08/02/2024 23:50:00"/>
    <s v="PREVENTIVO: NO_x000a_CODIGO DE SERVICIO:_x000a_DIRECCION:_x000a_QUIEN REPORTA: ONIAS DEL CARMEN HERRERA AYALA_x000a_CONTACTO EN TERRENO:_x000a_PROBLEMA:_x000a_REQUERIMIENTO:_x000a__x000a_Buena tarde favor generar ticket para nuestro cliente Italmod Rut_x000a_96.577.470-K para datacenter sin código de servic"/>
    <s v="Junto con saludar, informo que se crear la organización para cliente ITALMOD con los requisitos indicados, donde se crearon 2 data center en el Provider: C30H10SM_PVDC_AMD01 y HANA Provider: SAP-HANA-SM01."/>
    <d v="1900-01-05T15:05:59"/>
    <d v="1900-01-05T19:13:03"/>
    <d v="1899-12-30T04:07:04"/>
    <x v="0"/>
    <x v="1"/>
    <m/>
    <m/>
    <m/>
    <m/>
    <m/>
    <d v="2024-02-08T00:00:00"/>
    <s v="NO CUMPLE"/>
    <s v="NO CUMPLE"/>
    <s v="CUMPLE"/>
    <s v="NO CUMPLE"/>
    <s v="NO CUMPLE"/>
    <x v="1"/>
    <x v="0"/>
    <x v="0"/>
    <x v="0"/>
    <x v="1"/>
  </r>
  <r>
    <s v="INC000002584932"/>
    <s v="HOUSING"/>
    <x v="13"/>
    <s v="BELIEVE"/>
    <s v="RENE E VILLEGAS CARREÑO"/>
    <s v="frp_jolsso"/>
    <s v="3-Moderado/Limitado"/>
    <s v="3-Medio"/>
    <s v="Media"/>
    <x v="1"/>
    <s v="BANCO SANTANDER CHILE"/>
    <s v="GESTION DATACENTER/ ACCESOS /BANCO SANTANDER CHILE"/>
    <s v="01/02/2024 14:17:39"/>
    <s v="01/02/2024 14:18:59"/>
    <x v="0"/>
    <s v="COMUNICACIONES"/>
    <s v="VPN IP - MPLS"/>
    <s v="01/02/2024 16:19:09"/>
    <s v="01/02/2024 23:50:00"/>
    <s v="EMPRESA:BANCO SANTANDER CHILE_x000a_CÓDIGO DE SERVICIO: _x000a_DIRECCIÓN: Av. Apoquindo #7071, Las Condes, Santiago_x000a_NOMBRE DE QUIEN REPORTA: Christian Tapia_x000a_TELÉFONO DE QUIEN REPORTA: 56981568202_x000a_NOMBRE DE CONTACTO EN TERRENO: _x000a_REQUERIMIENTO:Decomiso de servidores d"/>
    <s v="ticket duplicado favor dar cierre."/>
    <d v="1899-12-30T01:59:22"/>
    <d v="1899-12-30T02:01:30"/>
    <d v="1899-12-30T00:02:08"/>
    <x v="0"/>
    <x v="1"/>
    <m/>
    <m/>
    <m/>
    <m/>
    <m/>
    <d v="2024-02-01T00:00:00"/>
    <s v="CUMPLE"/>
    <s v="NO CUMPLE"/>
    <s v="NO CUMPLE"/>
    <s v="NO CUMPLE"/>
    <s v="NO CUMPLE"/>
    <x v="1"/>
    <x v="1"/>
    <x v="0"/>
    <x v="0"/>
    <x v="0"/>
  </r>
  <r>
    <s v="INC000002584933"/>
    <s v="VPN IP - MPLS"/>
    <x v="6"/>
    <s v="ADMINISTRADORES RESIDENTES"/>
    <s v="GIOVANNI D ROCCO VALENZUELA"/>
    <s v="frp_jugonz"/>
    <s v="4-Menor/Localizado"/>
    <s v="4-Baja"/>
    <s v="Baja"/>
    <x v="1"/>
    <s v="TELEFONICA CYBERSECURITY TECH CHILE SPA"/>
    <s v="REQ / SOC / [DUOC] - Alarma de indisponibilidad"/>
    <s v="01/02/2024 14:21:09"/>
    <s v="01/02/2024 14:24:28"/>
    <x v="0"/>
    <s v="CDP ANTIGUO 1"/>
    <s v="CDP ANTIGUO 2"/>
    <s v="01/02/2024 18:25:44"/>
    <s v="01/02/2024 23:50:00"/>
    <s v="PREVENTIVO: NO_x000a_CODIGO DE SERVICIO:_x000a_DIRECCION:      _x000a_CIUDAD:             _x000a_COMUNA:_x000a_NOMBRE QUIEN REPORTA:MIGUEL OSCAR DIAZ BUSTOS_x000a_TELEFONO QUIEN REPORTA: + 569 66379050_x000a_NOMBRE CONTACTO EN TERRENO:        _x000a_TELEFONO 1 CONTACTO EN TERRENO:_x000a_TELEFONO 2 CONTACTO"/>
    <s v="se vrifican equipos los cuales se encuentran operativos, se solicita favor indicar ip y si necesitan agente, ya que no se ve agente alguno instalado, se procede a seguir interaccion por correo"/>
    <d v="1899-12-30T00:39:20"/>
    <d v="1899-12-30T04:04:35"/>
    <d v="1899-12-30T03:25:15"/>
    <x v="0"/>
    <x v="1"/>
    <m/>
    <m/>
    <m/>
    <m/>
    <m/>
    <d v="2024-02-01T00:00:00"/>
    <s v="NO CUMPLE"/>
    <s v="CUMPLE"/>
    <s v="NO CUMPLE"/>
    <s v="NO CUMPLE"/>
    <s v="NO CUMPLE"/>
    <x v="1"/>
    <x v="0"/>
    <x v="1"/>
    <x v="0"/>
    <x v="0"/>
  </r>
  <r>
    <s v="INC000002585145"/>
    <s v="HOUSING"/>
    <x v="14"/>
    <s v="ADMINISTRADORES RESIDENTES"/>
    <s v="FRANCISCO J FELIU ABARCA"/>
    <s v="frp_jugonz"/>
    <s v="3-Moderado/Limitado"/>
    <s v="3-Medio"/>
    <s v="Media"/>
    <x v="1"/>
    <s v="EMPRESA NACIONAL DE CERTIFICACIONES"/>
    <s v="GESTION DATACENTER/ ACCESOS / EMPRESA NACIONAL DE CERTIFICACIONES"/>
    <s v="01/02/2024 17:17:03"/>
    <s v="01/02/2024 17:18:52"/>
    <x v="0"/>
    <s v="HARDWARE"/>
    <s v="DATACENTER"/>
    <s v="01/02/2024 17:30:37"/>
    <s v="01/02/2024 23:50:00"/>
    <s v="EMPRESA: EMPRESA NACIONAL DE CERTIFICACIONES_x000a_CÓDIGO DE SERVICIO: _x000a_DIRECCIÓN:  Calle San Martin #50, Santiago Centro, Santiago_x000a_NOMBRE DE QUIEN REPORTA: Daniza Díaz Lagunas_x000a_TELÉFONO DE QUIEN REPORTA: +56 9 85951947_x000a_NOMBRE DE CONTACTO EN TERRENO: _x000a_PROBLEMA:"/>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05:44"/>
    <d v="1899-12-30T00:13:34"/>
    <d v="1899-12-30T00:07:50"/>
    <x v="0"/>
    <x v="1"/>
    <m/>
    <m/>
    <m/>
    <m/>
    <m/>
    <d v="2024-02-01T00:00:00"/>
    <s v="CUMPLE"/>
    <s v="NO CUMPLE"/>
    <s v="NO CUMPLE"/>
    <s v="NO CUMPLE"/>
    <s v="NO CUMPLE"/>
    <x v="0"/>
    <x v="0"/>
    <x v="0"/>
    <x v="0"/>
    <x v="0"/>
  </r>
  <r>
    <s v="INC000002585151"/>
    <s v="HOUSING"/>
    <x v="14"/>
    <s v="ADMINISTRADORES RESIDENTES"/>
    <s v="FRANCISCO J FELIU ABARCA"/>
    <s v="frp_jugonz"/>
    <s v="3-Moderado/Limitado"/>
    <s v="3-Medio"/>
    <s v="Media"/>
    <x v="1"/>
    <s v="CIBERGESTION CHILE S.A."/>
    <s v="GESTION DATACENTER/ ACCESOS / CIBERGESTION CHILE S.A."/>
    <s v="01/02/2024 17:55:03"/>
    <s v="01/02/2024 17:56:35"/>
    <x v="0"/>
    <s v="HARDWARE"/>
    <s v="CLIENTE"/>
    <s v="01/02/2024 18:21:52"/>
    <s v="01/02/2024 23:50:00"/>
    <s v="EMPRESA: CIBERGESTION CHILE S.A._x000a_CÓDIGO DE SERVICIO: _x000a_DIRECCIÓN: Calle San Martin #50, Santiago Centro, Santiago_x000a_NOMBRE DE QUIEN REPORTA: Bryan Pereira Diaz _x000a_TELÉFONO DE QUIEN REPORTA: 56945643002_x000a_NOMBRE DE CONTACTO EN TERRENO: _x000a_PROBLEMA: Inspección Visu"/>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7:00"/>
    <d v="1899-12-30T00:26:49"/>
    <d v="1899-12-30T00:09:49"/>
    <x v="0"/>
    <x v="1"/>
    <m/>
    <m/>
    <m/>
    <m/>
    <m/>
    <d v="2024-02-01T00:00:00"/>
    <s v="CUMPLE"/>
    <s v="NO CUMPLE"/>
    <s v="NO CUMPLE"/>
    <s v="NO CUMPLE"/>
    <s v="NO CUMPLE"/>
    <x v="0"/>
    <x v="0"/>
    <x v="0"/>
    <x v="0"/>
    <x v="0"/>
  </r>
  <r>
    <s v="INC000002585152"/>
    <s v="HOSTING VIRTUAL"/>
    <x v="18"/>
    <s v="OPERACION N1"/>
    <s v="DAVID MATELUNA"/>
    <s v="tct_lumate"/>
    <s v="2-Significativo/Amplio"/>
    <s v="3-Medio"/>
    <s v="Media"/>
    <x v="1"/>
    <s v="FUNDACION INSTITUTO PROFESIONAL DUOC UC"/>
    <s v="Crear usuario de bd en ADB_QAS"/>
    <s v="01/02/2024 17:39:29"/>
    <s v="01/02/2024 17:43:29"/>
    <x v="0"/>
    <s v="APLICACION"/>
    <s v="BASES DE DATOS"/>
    <s v="01/02/2024 17:51:38"/>
    <s v="01/02/2024 23:50:00"/>
    <s v="Crear usuario de bd CONSULTA_FSO  con las siguientes caracteristicas_x000a__x000a_-- 25 Object Privileges for CONSULTA_FSO _x000a_GRANT SELECT ON SYS.CDB_DATA_FILES TO CONSULTA_FSO;_x000a_GRANT SELECT ON SYS.CDB_PDBS TO CONSULTA_FSO;_x000a_GRANT SELECT ON SYS.CDB_USERS TO CONSULTA_FS"/>
    <s v="Cuenta creada con exito"/>
    <d v="1899-12-30T00:00:00"/>
    <d v="1899-12-30T00:12:09"/>
    <d v="1899-12-30T00:12:09"/>
    <x v="0"/>
    <x v="1"/>
    <m/>
    <m/>
    <m/>
    <m/>
    <m/>
    <d v="2024-02-01T00:00:00"/>
    <s v="CUMPLE"/>
    <s v="NO CUMPLE"/>
    <s v="NO CUMPLE"/>
    <s v="NO CUMPLE"/>
    <s v="NO CUMPLE"/>
    <x v="0"/>
    <x v="0"/>
    <x v="0"/>
    <x v="0"/>
    <x v="0"/>
  </r>
  <r>
    <s v="INC000002585157"/>
    <s v="HOUSING"/>
    <x v="14"/>
    <s v="ADMINISTRADORES RESIDENTES"/>
    <s v="FRANCISCO J FELIU ABARCA"/>
    <s v="frp_jugonz"/>
    <s v="3-Moderado/Limitado"/>
    <s v="3-Medio"/>
    <s v="Media"/>
    <x v="1"/>
    <s v="TELEFONICA EMPRESAS DE CHILE SA"/>
    <s v="GESTION DATACENTER/ ACCESOS / NABIAX"/>
    <s v="01/02/2024 18:12:37"/>
    <s v="01/02/2024 18:15:04"/>
    <x v="0"/>
    <s v="TI"/>
    <s v="INFRAESTRUCTURA"/>
    <s v="01/02/2024 18:29:08"/>
    <s v="01/02/2024 23:50:00"/>
    <s v="EMPRESA: NABIAX_x000a_CÓDIGO DE SERVICIO: _x000a_DIRECCIÓN: Calle San Martin #50, Santiago Centro, Santiago_x000a_NOMBRE DE QUIEN REPORTA: Diego Valencia_x000a_TELÉFONO DE QUIEN REPORTA: +56 9 8187 2715_x000a_NOMBRE DE CONTACTO EN TERRENO: Daniel Rodriguez 5697829 7978_x000a_PROBLEMA: Insp"/>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10:25"/>
    <d v="1899-12-30T00:16:31"/>
    <d v="1899-12-30T00:06:06"/>
    <x v="0"/>
    <x v="1"/>
    <m/>
    <m/>
    <m/>
    <m/>
    <m/>
    <d v="2024-02-01T00:00:00"/>
    <s v="CUMPLE"/>
    <s v="NO CUMPLE"/>
    <s v="NO CUMPLE"/>
    <s v="NO CUMPLE"/>
    <s v="NO CUMPLE"/>
    <x v="0"/>
    <x v="0"/>
    <x v="0"/>
    <x v="0"/>
    <x v="0"/>
  </r>
  <r>
    <s v="INC000002585167"/>
    <s v="HOUSING"/>
    <x v="8"/>
    <s v="ADMINISTRADORES RESIDENTES"/>
    <s v="JOSE G MARQUEZ MARCANO"/>
    <s v="frp_jugonz"/>
    <s v="3-Moderado/Limitado"/>
    <s v="3-Medio"/>
    <s v="Media"/>
    <x v="1"/>
    <s v="HUAWEI CHILE S A"/>
    <s v="GESTION DATACENTER/ ACCESOS / HUAWEI CHILE S A"/>
    <s v="01/02/2024 18:28:28"/>
    <s v="01/02/2024 18:31:01"/>
    <x v="0"/>
    <s v="COMUNICACIONES"/>
    <s v="VPN IP - MPLS"/>
    <s v="02/02/2024 8:45:33"/>
    <s v="02/02/2024 23:50:00"/>
    <s v="EMPRESA: HUAWEI CHILE S A_x000a_CÓDIGO DE SERVICIO: _x000a_DIRECCIÓN: Av. Presidente Prieto #226, Paine, Santiago_x000a_NOMBRE DE QUIEN REPORTA: Ronald Alayo_x000a_TELÉFONO DE QUIEN REPORTA: 56935662382_x000a_NOMBRE DE CONTACTO EN TERRENO: Ronald Alayo 56935662382_x000a_PROBLEMA: Entrega d"/>
    <s v="ACCESOS AUTORIZADOS"/>
    <d v="1899-12-30T12:46:00"/>
    <d v="1899-12-30T14:17:05"/>
    <d v="1899-12-30T01:31:05"/>
    <x v="0"/>
    <x v="1"/>
    <m/>
    <m/>
    <m/>
    <m/>
    <m/>
    <d v="2024-02-02T00:00:00"/>
    <s v="NO CUMPLE"/>
    <s v="CUMPLE"/>
    <s v="NO CUMPLE"/>
    <s v="NO CUMPLE"/>
    <s v="NO CUMPLE"/>
    <x v="1"/>
    <x v="0"/>
    <x v="0"/>
    <x v="1"/>
    <x v="0"/>
  </r>
  <r>
    <s v="INC000002585177"/>
    <s v="VPN IP - MPLS"/>
    <x v="7"/>
    <s v="GESTION HD"/>
    <s v="SEBASTIAN I ACUÑA GUZMAN"/>
    <s v="frp_pcamay"/>
    <s v="3-Moderado/Limitado"/>
    <s v="3-Medio"/>
    <s v="Media"/>
    <x v="1"/>
    <s v="INGENIERIA SERVICIOS Y COMUNICACIONES S A"/>
    <s v="HD/Creación de registro SPF - jeria.cl"/>
    <s v="01/02/2024 18:41:46"/>
    <s v="01/02/2024 18:43:12"/>
    <x v="0"/>
    <s v="TI"/>
    <s v="SISTEMAS OPERATIVOS"/>
    <s v="02/02/2024 10:52:52"/>
    <s v="02/02/2024 23:50:00"/>
    <s v="PREVENTIVO: NO_x000a_CODIGO DE SERVICIO:_x000a_DIRECCION:_x000a_QUIEN REPORTA:Ross Teao +56 2 2236 2306_x000a_CONTACTO EN TERRENO:Ross Teao +56 2 2236 2306_x000a_PROBLEMA:_x000a_REQUERIMIENTO:favor generar registro SPF para el dominio:_x000a_jeria.cl. IN TXT &amp;quot;v=spf1 include:spf.isc.cl_x000a_~all&amp;"/>
    <s v="Se crea registro DNS según lo solicitado. Se envía correo a cliente."/>
    <d v="1899-12-30T11:39:11"/>
    <d v="1899-12-30T16:11:06"/>
    <d v="1899-12-30T04:31:55"/>
    <x v="0"/>
    <x v="1"/>
    <m/>
    <m/>
    <m/>
    <m/>
    <m/>
    <d v="2024-02-02T00:00:00"/>
    <s v="NO CUMPLE"/>
    <s v="NO CUMPLE"/>
    <s v="CUMPLE"/>
    <s v="NO CUMPLE"/>
    <s v="NO CUMPLE"/>
    <x v="1"/>
    <x v="0"/>
    <x v="0"/>
    <x v="1"/>
    <x v="0"/>
  </r>
  <r>
    <s v="INC000002585192"/>
    <s v="VPN IP - MPLS"/>
    <x v="5"/>
    <s v="GESTION HD"/>
    <s v="LUIS A VILLASMIL CASTILLO"/>
    <s v="frp_kaldor"/>
    <s v="3-Moderado/Limitado"/>
    <s v="3-Medio"/>
    <s v="Media"/>
    <x v="1"/>
    <s v="PALUMBO S.A."/>
    <s v="GAMA / Deshabilitar usuario de VPN / VPF0920319"/>
    <s v="01/02/2024 21:06:53"/>
    <s v="01/02/2024 21:11:44"/>
    <x v="0"/>
    <s v="CDP ANTIGUO 1"/>
    <s v="CDP ANTIGUO 2"/>
    <s v="02/02/2024 10:36:31"/>
    <s v="02/02/2024 23:50:00"/>
    <s v="PREVENTIVO: NO_x000a_CODIGO DE SERVICIO:VPF0920319_x000a_DIRECCION: San Martin 50 SALA 4 - H68,Santiago_x000a_QUIEN REPORTA: MATIAS SANDOVAL_x000a_CONTACTO EN TERRENO:-_x000a_PROBLEMA:-_x000a__x000a_REQUERIMIENTO:_x000a_Estimado Help Desk, por favor deshabilitar la siguiente cuenta VPN:_x000a_* juan.cardena"/>
    <m/>
    <d v="1899-12-30T11:40:37"/>
    <d v="1899-12-30T13:29:38"/>
    <d v="1899-12-30T01:49:01"/>
    <x v="0"/>
    <x v="1"/>
    <m/>
    <m/>
    <m/>
    <m/>
    <m/>
    <d v="2024-02-02T00:00:00"/>
    <s v="NO CUMPLE"/>
    <s v="CUMPLE"/>
    <s v="NO CUMPLE"/>
    <s v="NO CUMPLE"/>
    <s v="NO CUMPLE"/>
    <x v="1"/>
    <x v="0"/>
    <x v="0"/>
    <x v="1"/>
    <x v="0"/>
  </r>
  <r>
    <s v="INC000002585603"/>
    <s v="HOUSING"/>
    <x v="11"/>
    <s v="APQ ACCESOS"/>
    <s v="ESTEBAN O BUSTOS CORNEJO"/>
    <s v="tct_ebusto"/>
    <s v="4-Menor/Localizado"/>
    <s v="4-Baja"/>
    <s v="Baja"/>
    <x v="1"/>
    <s v="TELEFONICA EMPRESAS DE CHILE SA"/>
    <s v="SUPERVISION CAMBIO DE DISCOS"/>
    <s v="01/02/2024 18:10:47"/>
    <s v="01/02/2024 18:12:22"/>
    <x v="0"/>
    <s v="CDP ANTIGUO 1"/>
    <s v="CDP ANTIGUO 2"/>
    <s v="01/02/2024 18:13:21"/>
    <s v="01/02/2024 23:50:00"/>
    <s v="SUPERVISION CAMBIO DE DISCOS"/>
    <s v="SUPERVISION OK"/>
    <d v="1899-12-30T00:00:59"/>
    <d v="1899-12-30T00:02:34"/>
    <d v="1899-12-30T00:01:35"/>
    <x v="0"/>
    <x v="1"/>
    <m/>
    <m/>
    <m/>
    <m/>
    <m/>
    <d v="2024-02-01T00:00:00"/>
    <s v="CUMPLE"/>
    <s v="NO CUMPLE"/>
    <s v="NO CUMPLE"/>
    <s v="NO CUMPLE"/>
    <s v="NO CUMPLE"/>
    <x v="0"/>
    <x v="0"/>
    <x v="0"/>
    <x v="0"/>
    <x v="0"/>
  </r>
  <r>
    <s v="INC000002586111"/>
    <s v="SAP"/>
    <x v="9"/>
    <s v="GESTION HD"/>
    <s v="FREDDY O CORTES DIAZ"/>
    <s v="frp_rreyes"/>
    <s v="3-Moderado/Limitado"/>
    <s v="3-Medio"/>
    <s v="Media"/>
    <x v="1"/>
    <s v="BLUMAR S.A."/>
    <s v="HD / A priority 'Very High' SAP Note/KBA has just been released on component BC-XI-CON-SFT"/>
    <s v="01/02/2024 17:07:08"/>
    <s v="01/02/2024 17:09:25"/>
    <x v="0"/>
    <s v="TI"/>
    <s v="APLICATIVOS"/>
    <s v="01/02/2024 17:25:59"/>
    <s v="01/02/2024 23:50:00"/>
    <s v="PREVENTIVO: NO_x000a_CODIGO DE SERVICIO:_x000a_DIRECCION:_x000a_QUIEN REPORTA: Freddy Cortés Díaz_x000a_CONTACTO EN TERRENO:_x000a_PROBLEMA:_x000a_REQUERIMIENTO:_x000a__x000a_Favor generar ticket en base a requerimiento de cliente BLUMAR según correo de más abajo_x000a__x000a_ _x000a__x000a_Dejar en bandeja CLOUD SAP HANA y"/>
    <s v="Se revisa nota indicada y no es aplicable al sistema SAP de cliente BLUMAR. Se adjunta correo enviado"/>
    <d v="1899-12-30T00:00:00"/>
    <d v="1899-12-30T00:18:51"/>
    <d v="1899-12-30T00:18:51"/>
    <x v="0"/>
    <x v="1"/>
    <m/>
    <m/>
    <m/>
    <m/>
    <m/>
    <d v="2024-02-01T00:00:00"/>
    <s v="CUMPLE"/>
    <s v="NO CUMPLE"/>
    <s v="NO CUMPLE"/>
    <s v="NO CUMPLE"/>
    <s v="NO CUMPLE"/>
    <x v="0"/>
    <x v="0"/>
    <x v="0"/>
    <x v="0"/>
    <x v="0"/>
  </r>
  <r>
    <s v="INC000002586127"/>
    <s v="VPN IP - MPLS"/>
    <x v="17"/>
    <s v="GESTION HD"/>
    <s v="AXEL ANDRADE"/>
    <s v="frp_rreyes"/>
    <s v="3-Moderado/Limitado"/>
    <s v="3-Medio"/>
    <s v="Media"/>
    <x v="1"/>
    <s v="TELEFONICA GLOBAL TECHNOLOGY S.A.AGENCIA EN CHILE"/>
    <s v="HD / CONFIGURAR RESPALDO EN SERVIDORES"/>
    <s v="01/02/2024 17:28:06"/>
    <s v="01/02/2024 17:29:59"/>
    <x v="0"/>
    <s v="TI"/>
    <s v="ALMACENAMIENTO y RESPALDO"/>
    <s v="01/02/2024 18:04:33"/>
    <s v="01/02/2024 23:50:00"/>
    <s v="PREVENTIVO: NO_x000a_CODIGO DE SERVICIO:_x000a_DIRECCION:_x000a_QUIEN REPORTA: Eduardo José Camacho Urdaneta_x000a_CONTACTO EN TERRENO:_x000a_PROBLEMA:_x000a_REQUERIMIENTO:_x000a__x000a_Estimado @Help Desk,_x000a__x000a_ _x000a__x000a_Por favor su apoyo en crear folio de requerimiento para cursar configuración de respaldo de"/>
    <s v="FASE RESOLUCIÓN Y RECUPERACIÓN_x000a__x000a_Se efectúa contacto con cliente: N/A_x000a__x000a_Teléfono de contacto: N/A_x000a__x000a_Acciones realizadas: se ingresa servidores a respaldo de maquina virtual._x000a__x000a_Solución paliativa o definitiva:definitiva_x000a__x000a_Acciones de Mejora, Recomendaciones: N"/>
    <d v="1899-12-30T00:00:00"/>
    <d v="1899-12-30T00:36:27"/>
    <d v="1899-12-30T00:36:27"/>
    <x v="0"/>
    <x v="1"/>
    <m/>
    <m/>
    <m/>
    <m/>
    <m/>
    <d v="2024-02-01T00:00:00"/>
    <s v="CUMPLE"/>
    <s v="NO CUMPLE"/>
    <s v="NO CUMPLE"/>
    <s v="NO CUMPLE"/>
    <s v="NO CUMPLE"/>
    <x v="0"/>
    <x v="0"/>
    <x v="0"/>
    <x v="0"/>
    <x v="0"/>
  </r>
  <r>
    <s v="INC000002586138"/>
    <s v="VPN IP - MPLS"/>
    <x v="17"/>
    <s v="ADMINISTRADORES RESIDENTES"/>
    <s v="AXEL ANDRADE"/>
    <s v="frp_joflor"/>
    <s v="4-Menor/Localizado"/>
    <s v="4-Baja"/>
    <s v="Baja"/>
    <x v="1"/>
    <s v="CEPECH S.A."/>
    <s v="GAMA | solicitud de restauración carpeta"/>
    <s v="01/02/2024 17:43:26"/>
    <s v="01/02/2024 17:47:39"/>
    <x v="0"/>
    <s v="TI"/>
    <s v="ALMACENAMIENTO y RESPALDO"/>
    <s v="01/02/2024 18:13:53"/>
    <s v="01/02/2024 23:50:00"/>
    <s v="PREVENTIVO: NO_x000a_CÓDIGO DE SERVICIO: Osaka_x000a_DIRECCIÓN: Alameda N° 2150 piso 2 · Santiago_x000a_QUIEN REPORTA: Cristian Bustos Rivas_x000a_CONTACTO EN TERRENO: Cristian Bustos Rivas_x000a_PROBLEMA:_x000a_REQUERIMIENTO: _x000a__x000a_Estimados, junto con saludar les solicito por favor restaurac"/>
    <s v="FASE RESOLUCIÓN Y RECUPERACIÓN_x000a__x000a_Se efectúa contacto con cliente: N/A_x000a__x000a_Teléfono de contacto: N/A_x000a__x000a_Acciones realizadas: se ejecuta restauración solicitada._x000a__x000a_Solución paliativa o definitiva: definitiva_x000a__x000a_Acciones de Mejora, Recomendaciones: N/A_x000a__x000a_Causa Raíz:"/>
    <d v="1899-12-30T00:00:00"/>
    <d v="1899-12-30T00:30:27"/>
    <d v="1899-12-30T00:30:27"/>
    <x v="0"/>
    <x v="1"/>
    <m/>
    <m/>
    <m/>
    <m/>
    <m/>
    <d v="2024-02-01T00:00:00"/>
    <s v="CUMPLE"/>
    <s v="NO CUMPLE"/>
    <s v="NO CUMPLE"/>
    <s v="NO CUMPLE"/>
    <s v="NO CUMPLE"/>
    <x v="0"/>
    <x v="0"/>
    <x v="0"/>
    <x v="0"/>
    <x v="0"/>
  </r>
  <r>
    <s v="INC000002586193"/>
    <s v="RED INTERNA"/>
    <x v="10"/>
    <s v="APOQUINDO TI"/>
    <s v="RICARDO F ORELLANA MARDONES"/>
    <s v="tct_rorell"/>
    <s v="4-Menor/Localizado"/>
    <s v="4-Baja"/>
    <s v="Baja"/>
    <x v="0"/>
    <s v="TELEFONICA EMPRESAS DE CHILE SA"/>
    <s v="RONDA Y MEDICIÓN DE TEMPERATURAS EN SALAS TIC"/>
    <s v="02/02/2024 0:11:55"/>
    <s v="02/02/2024 0:12:52"/>
    <x v="0"/>
    <s v="TI"/>
    <s v="CLIMA"/>
    <s v="02/02/2024 0:42:29"/>
    <s v="02/02/2024 23:50:00"/>
    <m/>
    <s v="ACT REALIZADA SIN NOVEDAD"/>
    <d v="1899-12-30T00:00:00"/>
    <d v="1899-12-30T00:00:00"/>
    <d v="1899-12-30T00:00:00"/>
    <x v="0"/>
    <x v="0"/>
    <m/>
    <m/>
    <m/>
    <m/>
    <m/>
    <d v="2024-02-02T00:00:00"/>
    <s v="CUMPLE"/>
    <s v="NO CUMPLE"/>
    <s v="NO CUMPLE"/>
    <s v="NO CUMPLE"/>
    <s v="NO CUMPLE"/>
    <x v="0"/>
    <x v="0"/>
    <x v="0"/>
    <x v="0"/>
    <x v="0"/>
  </r>
  <r>
    <s v="INC000002586203"/>
    <s v="RED INTERNA"/>
    <x v="10"/>
    <s v="APOQUINDO TI"/>
    <s v="RICARDO F ORELLANA MARDONES"/>
    <s v="tct_rorell"/>
    <s v="4-Menor/Localizado"/>
    <s v="4-Baja"/>
    <s v="Baja"/>
    <x v="0"/>
    <s v="TELEFONICA EMPRESAS DE CHILE SA"/>
    <s v="RONDA Y MEDICIÓN DE TEMPERATURAS EN SALAS TIC"/>
    <s v="02/02/2024 2:34:36"/>
    <s v="02/02/2024 2:35:44"/>
    <x v="0"/>
    <s v="TI"/>
    <s v="CLIMA"/>
    <s v="02/02/2024 2:50:01"/>
    <s v="02/02/2024 23:50:00"/>
    <m/>
    <s v="ACT REALIZADA SIN NOVEDAD"/>
    <d v="1899-12-30T00:00:00"/>
    <d v="1899-12-30T00:00:00"/>
    <d v="1899-12-30T00:00:00"/>
    <x v="0"/>
    <x v="0"/>
    <m/>
    <m/>
    <m/>
    <m/>
    <m/>
    <d v="2024-02-02T00:00:00"/>
    <s v="CUMPLE"/>
    <s v="NO CUMPLE"/>
    <s v="NO CUMPLE"/>
    <s v="NO CUMPLE"/>
    <s v="NO CUMPLE"/>
    <x v="0"/>
    <x v="0"/>
    <x v="0"/>
    <x v="0"/>
    <x v="0"/>
  </r>
  <r>
    <s v="INC000002588464"/>
    <s v="HELP DESK TICKETING"/>
    <x v="18"/>
    <s v="GESTION PLATAFORMA CLIENTES"/>
    <s v="ALVARO ORTIZ"/>
    <s v="lmolcont"/>
    <s v="3-Moderado/Limitado"/>
    <s v="3-Medio"/>
    <s v="Media"/>
    <x v="1"/>
    <s v="FRACTALIA"/>
    <s v="Validación de BD de ambiente de DEV/QA de Remedy v20 (WIRIN)"/>
    <s v="02/02/2024 9:45:02"/>
    <s v="02/02/2024 9:48:07"/>
    <x v="0"/>
    <s v="PLATAFORMAS"/>
    <s v="REMEDY EMPRESAS"/>
    <s v="02/02/2024 12:01:56"/>
    <s v="02/02/2024 23:50:00"/>
    <s v="Se requiere del apoyo del personal pertinente para validar la operatividad de la BD del ambiente de DEV/QA de Remedy v20, el cual presenta problemas de desconexion. Se adjunta imagen del app donde ocurren los problemas._x000a__x000a_Cualquier prueba funcional, apoyo"/>
    <s v="se reinicia el servidor, posteriormente no se aprecia el error"/>
    <d v="1899-12-30T00:19:12"/>
    <d v="1899-12-30T02:16:54"/>
    <d v="1899-12-30T01:57:42"/>
    <x v="0"/>
    <x v="1"/>
    <m/>
    <m/>
    <m/>
    <m/>
    <m/>
    <d v="2024-02-02T00:00:00"/>
    <s v="NO CUMPLE"/>
    <s v="CUMPLE"/>
    <s v="NO CUMPLE"/>
    <s v="NO CUMPLE"/>
    <s v="NO CUMPLE"/>
    <x v="1"/>
    <x v="1"/>
    <x v="0"/>
    <x v="0"/>
    <x v="0"/>
  </r>
  <r>
    <s v="INC000002588535"/>
    <s v="INFRAESTRUCTURA DC"/>
    <x v="5"/>
    <s v="COMUNICACIONES DC"/>
    <s v="LUIS A VILLASMIL CASTILLO"/>
    <s v="tct_lvilla"/>
    <s v="2-Significativo/Amplio"/>
    <s v="2-Alta"/>
    <s v="Alta"/>
    <x v="3"/>
    <s v="TELEFONICA GLOBAL TECHNOLOGY S.A.AGENCIA EN CHILE"/>
    <s v="Falla en equipo secundario de Firewall OOB San Martin"/>
    <s v="01/02/2024 18:43:00"/>
    <s v="01/02/2024 18:52:54"/>
    <x v="0"/>
    <s v="COMUNICACIONES"/>
    <s v="EQUIPOS DATOS"/>
    <s v="01/02/2024 19:02:29"/>
    <s v="01/02/2024 23:50:00"/>
    <s v="Equipo no cuenta con alta disponibilidad y actualmente solo esta operando la caja primaria de Firewall OOB San Martin y este tiene alojados todo los servicios relacionados a OOB"/>
    <s v="FASE RESOLUCIÓN Y RECUPERACIÓN_x000a__x000a_Se efectúa contacto con cliente: Luis Villasmil_x000a__x000a_Teléfono de contacto: 993970486_x000a__x000a_Acciones realizadas: Validación fisica en DataCenter San Martin y se observa caja secundaria no operativa, se solicita nueva Caja a Marca a"/>
    <d v="1899-12-30T00:00:00"/>
    <d v="1899-12-30T00:19:29"/>
    <d v="1899-12-30T00:19:29"/>
    <x v="1"/>
    <x v="0"/>
    <m/>
    <m/>
    <m/>
    <m/>
    <m/>
    <d v="2024-02-01T00:00:00"/>
    <s v="CUMPLE"/>
    <s v="NO CUMPLE"/>
    <s v="NO CUMPLE"/>
    <s v="NO CUMPLE"/>
    <s v="NO CUMPLE"/>
    <x v="0"/>
    <x v="0"/>
    <x v="0"/>
    <x v="0"/>
    <x v="0"/>
  </r>
  <r>
    <s v="INC000002588576"/>
    <s v="HOUSING"/>
    <x v="8"/>
    <s v="BELIEVE"/>
    <s v="JAIRO A SALINAS GARAY"/>
    <s v="frp_jolsso"/>
    <s v="3-Moderado/Limitado"/>
    <s v="3-Medio"/>
    <s v="Media"/>
    <x v="1"/>
    <s v="TELEFONICA EMPRESAS DE CHILE SA"/>
    <s v="GESTION DATACENTER/ ACCESOS /TELEFONICA EMPRESAS DE CHILE SA"/>
    <s v="01/02/2024 19:30:40"/>
    <s v="01/02/2024 19:33:15"/>
    <x v="0"/>
    <s v="COMUNICACIONES"/>
    <s v="VPN IP - MPLS"/>
    <s v="01/02/2024 22:50:18"/>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Replace the"/>
    <s v="ACCESOS AUTORIZADOS."/>
    <d v="1899-12-30T02:42:51"/>
    <d v="1899-12-30T03:19:38"/>
    <d v="1899-12-30T00:36:47"/>
    <x v="0"/>
    <x v="1"/>
    <m/>
    <m/>
    <m/>
    <m/>
    <m/>
    <d v="2024-02-01T00:00:00"/>
    <s v="CUMPLE"/>
    <s v="NO CUMPLE"/>
    <s v="NO CUMPLE"/>
    <s v="NO CUMPLE"/>
    <s v="NO CUMPLE"/>
    <x v="1"/>
    <x v="1"/>
    <x v="0"/>
    <x v="0"/>
    <x v="0"/>
  </r>
  <r>
    <s v="INC000002588589"/>
    <s v="HOUSING"/>
    <x v="8"/>
    <s v="BELIEVE"/>
    <s v="JAIRO A SALINAS GARAY"/>
    <s v="frp_jolsso"/>
    <s v="3-Moderado/Limitado"/>
    <s v="3-Medio"/>
    <s v="Media"/>
    <x v="1"/>
    <s v="TELEFONICA EMPRESAS DE CHILE SA"/>
    <s v="GESTION DATACENTER/ ACCESOS /TELEFONICA EMPRESAS DE CHILE SA"/>
    <s v="01/02/2024 19:40:25"/>
    <s v="01/02/2024 19:41:44"/>
    <x v="0"/>
    <s v="COMUNICACIONES"/>
    <s v="VPN IP - MPLS"/>
    <s v="01/02/2024 22:17:54"/>
    <s v="01/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1.- Inspección"/>
    <s v="ACCESOS AUTORIZADOS."/>
    <d v="1899-12-30T02:10:14"/>
    <d v="1899-12-30T02:37:29"/>
    <d v="1899-12-30T00:27:15"/>
    <x v="0"/>
    <x v="1"/>
    <m/>
    <m/>
    <m/>
    <m/>
    <m/>
    <d v="2024-02-01T00:00:00"/>
    <s v="CUMPLE"/>
    <s v="NO CUMPLE"/>
    <s v="NO CUMPLE"/>
    <s v="NO CUMPLE"/>
    <s v="NO CUMPLE"/>
    <x v="1"/>
    <x v="1"/>
    <x v="0"/>
    <x v="0"/>
    <x v="0"/>
  </r>
  <r>
    <s v="INC000002588920"/>
    <s v="INFRAESTRUCTURA DC"/>
    <x v="2"/>
    <s v="APQ ACCESOS"/>
    <s v="FRANCISCO J FELIU ABARCA"/>
    <s v="tct_frafea"/>
    <s v="4-Menor/Localizado"/>
    <s v="4-Baja"/>
    <s v="Baja"/>
    <x v="0"/>
    <s v="TELEFONICA CYBERSECURITY TECH CHILE SPA"/>
    <s v="TICKET DIARIO RONDAS PREVENTIVAS Y TOMA DE TEMPERATURAS"/>
    <s v="02/02/2024 8:39:44"/>
    <s v="02/02/2024 8:43:07"/>
    <x v="0"/>
    <s v="TI"/>
    <s v="CLIMA"/>
    <s v="02/02/2024 18:54:38"/>
    <s v="02/02/2024 23:50:00"/>
    <s v="PREVENTIVO: SI_x000a_CODIGO DE SERVICIO: N/A_x000a_DIRECCION:  DCSM_x000a_QUIEN REPORTA: FRANCISCO FELIU_x000a_CONTACTO EN TERRENO: FRANCISCO FELIU_x000a_PROBLEMA: N/A_x000a_REQUERIMIENTO: TICKET DIARIO RONDAS PREVENTIVAS Y TOMA DE TEMPERATURAS"/>
    <s v="Fase de resolución y recuperación: N/A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x v="0"/>
    <x v="0"/>
    <m/>
    <m/>
    <m/>
    <m/>
    <m/>
    <d v="2024-02-02T00:00:00"/>
    <s v="CUMPLE"/>
    <s v="NO CUMPLE"/>
    <s v="NO CUMPLE"/>
    <s v="NO CUMPLE"/>
    <s v="NO CUMPLE"/>
    <x v="0"/>
    <x v="0"/>
    <x v="0"/>
    <x v="0"/>
    <x v="0"/>
  </r>
  <r>
    <s v="INC000002588921"/>
    <s v="HOUSING"/>
    <x v="13"/>
    <s v="BELIEVE"/>
    <s v="RENE E VILLEGAS CARREÑO"/>
    <s v="frp_xgambo"/>
    <s v="3-Moderado/Limitado"/>
    <s v="3-Medio"/>
    <s v="Media"/>
    <x v="1"/>
    <s v="BANCO SANTANDER CHILE"/>
    <s v="GESTION DATACENTER/ ACCESOS / BANCO SANTANDER CHILE"/>
    <s v="02/02/2024 9:11:07"/>
    <s v="02/02/2024 9:12:47"/>
    <x v="0"/>
    <s v="CDP ANTIGUO 1"/>
    <s v="CDP ANTIGUO 2"/>
    <s v="02/02/2024 10:02:35"/>
    <s v="02/02/2024 23:50:00"/>
    <s v="EMPRESA: BANCO SANTANDER CHILE_x000a_CÓDIGO DE SERVICIO: _x000a_DIRECCIÓN:Av. Apoquindo #7071, Las Condes, Santiago_x000a_NOMBRE DE QUIEN REPORTA: Christian Tapia_x000a_TELÉFONO DE QUIEN REPORTA:  56981568202_x000a_NOMBRE DE CONTACTO EN TERRENO: _x000a_REQUERIMIENTO : Decomiso de servidore"/>
    <s v="accesos autorizados"/>
    <d v="1899-12-30T00:36:39"/>
    <d v="1899-12-30T00:51:28"/>
    <d v="1899-12-30T00:14:49"/>
    <x v="0"/>
    <x v="1"/>
    <m/>
    <m/>
    <m/>
    <m/>
    <m/>
    <d v="2024-02-02T00:00:00"/>
    <s v="CUMPLE"/>
    <s v="NO CUMPLE"/>
    <s v="NO CUMPLE"/>
    <s v="NO CUMPLE"/>
    <s v="NO CUMPLE"/>
    <x v="0"/>
    <x v="0"/>
    <x v="0"/>
    <x v="0"/>
    <x v="0"/>
  </r>
  <r>
    <s v="INC000002588930"/>
    <s v="HOUSING"/>
    <x v="8"/>
    <s v="BELIEVE"/>
    <s v="FERNEY D GARZON PEÑA"/>
    <s v="frp_xgambo"/>
    <s v="3-Moderado/Limitado"/>
    <s v="3-Medio"/>
    <s v="Media"/>
    <x v="1"/>
    <s v="HUAWEI CHILE S A"/>
    <s v="GESTION DATACENTER/ ACCESOS / HUAWEI CHILE S A"/>
    <s v="02/02/2024 9:29:37"/>
    <s v="02/02/2024 9:30:38"/>
    <x v="0"/>
    <s v="COMUNICACIONES"/>
    <s v="VPN IP - MPLS"/>
    <s v="02/02/2024 10:15:50"/>
    <s v="02/02/2024 23:50:00"/>
    <s v="EMPRESA: HUAWEI CHILE S A_x000a_CÓDIGO DE SERVICIO: _x000a_DIRECCIÓN:AV. Presidente Prieto #226, Paine, Santiago_x000a_NOMBRE DE QUIEN REPORTA:Ronald Alayo_x000a_TELÉFONO DE QUIEN REPORTA:  56935662382_x000a_NOMBRE DE CONTACTO EN TERRENO: _x000a_REQUERIMIENTO : Incidente por cambio de fibr"/>
    <m/>
    <d v="1899-12-30T00:25:52"/>
    <d v="1899-12-30T00:46:13"/>
    <d v="1899-12-30T00:20:21"/>
    <x v="0"/>
    <x v="1"/>
    <m/>
    <m/>
    <m/>
    <m/>
    <m/>
    <d v="2024-02-02T00:00:00"/>
    <s v="CUMPLE"/>
    <s v="NO CUMPLE"/>
    <s v="NO CUMPLE"/>
    <s v="NO CUMPLE"/>
    <s v="NO CUMPLE"/>
    <x v="0"/>
    <x v="0"/>
    <x v="0"/>
    <x v="0"/>
    <x v="0"/>
  </r>
  <r>
    <s v="INC000002588940"/>
    <s v="VPN IP - MPLS"/>
    <x v="6"/>
    <s v="GESTION HD"/>
    <s v="GIOVANNI D ROCCO VALENZUELA"/>
    <s v="frp_pcamay"/>
    <s v="3-Moderado/Limitado"/>
    <s v="3-Medio"/>
    <s v="Media"/>
    <x v="1"/>
    <s v="INDUSTRIAS CHILENAS DE ALAMBRE INCHALAM S.A."/>
    <s v="HD/Crear Nueva Unidad TEMPLOG (S:\) en Servidor URSUS-DVQA cliente INCHALAM"/>
    <s v="02/02/2024 9:43:37"/>
    <s v="02/02/2024 9:46:18"/>
    <x v="0"/>
    <s v="CDP ANTIGUO 1"/>
    <s v="CDP ANTIGUO 2"/>
    <s v="02/02/2024 12:58:15"/>
    <s v="02/02/2024 23:50:00"/>
    <s v="PREVENTIVO: NO_x000a_CODIGO DE SERVICIO:_x000a_DIRECCION:_x000a_QUIEN REPORTA:Freddy Cortés Díaz  56 9 6605 648_x000a_CONTACTO EN TERRENO:Cortés Díaz  56 9 6605 648_x000a_PROBLEMA:_x000a_REQUERIMIENTO:Favor generar ticket en base a requerimiento para cliente INCHALAM_x000a_Dejar en bandeja SISTE"/>
    <m/>
    <d v="1899-12-30T00:00:00"/>
    <d v="1899-12-30T03:14:38"/>
    <d v="1899-12-30T03:14:38"/>
    <x v="0"/>
    <x v="1"/>
    <m/>
    <m/>
    <m/>
    <m/>
    <m/>
    <d v="2024-02-02T00:00:00"/>
    <s v="NO CUMPLE"/>
    <s v="CUMPLE"/>
    <s v="NO CUMPLE"/>
    <s v="NO CUMPLE"/>
    <s v="NO CUMPLE"/>
    <x v="1"/>
    <x v="1"/>
    <x v="0"/>
    <x v="0"/>
    <x v="0"/>
  </r>
  <r>
    <s v="INC000002588983"/>
    <s v="VPN IP - MPLS"/>
    <x v="5"/>
    <s v="GESTION HD"/>
    <s v="OSCAR A RAMIREZ SOTO"/>
    <s v="frp_pcamay"/>
    <s v="3-Moderado/Limitado"/>
    <s v="3-Medio"/>
    <s v="Media"/>
    <x v="1"/>
    <s v="XINERGIA LABORAL S A"/>
    <s v="HD/Nueva cuenta admin en el Firewall"/>
    <s v="02/02/2024 11:33:29"/>
    <s v="02/02/2024 11:34:51"/>
    <x v="0"/>
    <s v="CDP ANTIGUO 1"/>
    <s v="CDP ANTIGUO 2"/>
    <s v="02/02/2024 14:37:07"/>
    <s v="02/02/2024 23:50:00"/>
    <s v="PREVENTIVO: NO_x000a_CODIGO DE SERVICIO:_x000a_DIRECCION:_x000a_QUIEN REPORTA:Carlos Garate Echegaray  +56 9 9069 6011_x000a_CONTACTO EN TERRENO:Carlos Garate Echegaray  +56 9 9069 6011_x000a_PROBLEMA:_x000a_REQUERIMIENTO:Necesito crear una cuenta admin en el firewall con nombre carlos.gar"/>
    <s v="se genera cuenta de administrador en el fw de apoquindo."/>
    <d v="1899-12-30T00:00:00"/>
    <d v="1899-12-30T03:03:38"/>
    <d v="1899-12-30T03:03:38"/>
    <x v="0"/>
    <x v="1"/>
    <m/>
    <m/>
    <m/>
    <m/>
    <m/>
    <d v="2024-02-02T00:00:00"/>
    <s v="NO CUMPLE"/>
    <s v="CUMPLE"/>
    <s v="NO CUMPLE"/>
    <s v="NO CUMPLE"/>
    <s v="NO CUMPLE"/>
    <x v="1"/>
    <x v="1"/>
    <x v="0"/>
    <x v="0"/>
    <x v="0"/>
  </r>
  <r>
    <s v="INC000002588991"/>
    <s v="SAP"/>
    <x v="9"/>
    <s v="GESTION HD"/>
    <s v="FREDDY O CORTES DIAZ"/>
    <s v="frp_pcamay"/>
    <s v="3-Moderado/Limitado"/>
    <s v="3-Medio"/>
    <s v="Media"/>
    <x v="1"/>
    <s v="INDUSTRIAS CHILENAS DE ALAMBRE INCHALAM S.A."/>
    <s v="HD/RV: Consumo con error Urgente"/>
    <s v="02/02/2024 11:48:10"/>
    <s v="02/02/2024 11:50:39"/>
    <x v="0"/>
    <s v="TI"/>
    <s v="APLICATIVOS"/>
    <s v="02/02/2024 13:49:33"/>
    <s v="02/02/2024 23:50:00"/>
    <s v="PREVENTIVO: NO_x000a_CODIGO DE SERVICIO:_x000a_DIRECCION:_x000a_QUIEN REPORTA:Freddy Cortés Díaz +56 9 6605 6481_x000a_CONTACTO EN TERRENO:Freddy Cortés Díaz +56 9 6605 6481_x000a_PROBLEMA:_x000a_REQUERIMIENTO:Favor generar ticket en base a requerimiento de cliente INCHALAM según_x000a_correo de"/>
    <s v="Se ejecuta con éxito el transporte solicitado. Se informa a cliente vía mail"/>
    <d v="1899-12-30T00:00:00"/>
    <d v="1899-12-30T02:01:23"/>
    <d v="1899-12-30T02:01:23"/>
    <x v="0"/>
    <x v="1"/>
    <m/>
    <m/>
    <m/>
    <m/>
    <m/>
    <d v="2024-02-02T00:00:00"/>
    <s v="NO CUMPLE"/>
    <s v="CUMPLE"/>
    <s v="NO CUMPLE"/>
    <s v="NO CUMPLE"/>
    <s v="NO CUMPLE"/>
    <x v="1"/>
    <x v="1"/>
    <x v="0"/>
    <x v="0"/>
    <x v="0"/>
  </r>
  <r>
    <s v="INC000002588995"/>
    <s v="VPN IP - MPLS"/>
    <x v="6"/>
    <s v="GESTION HD"/>
    <s v="PAUL A SEPULVEDA ALVAREZ"/>
    <s v="frp_pcamay"/>
    <s v="3-Moderado/Limitado"/>
    <s v="3-Medio"/>
    <s v="Media"/>
    <x v="1"/>
    <s v="INDUSTRIAS CHILENAS DE ALAMBRE INCHALAM S.A."/>
    <s v="HD/Extender a 100 GB disco SWAP (O:\) de Servidor URSUS-DVQA cliente INCHALAM"/>
    <s v="02/02/2024 11:56:45"/>
    <s v="02/02/2024 11:58:17"/>
    <x v="0"/>
    <s v="CDP ANTIGUO 1"/>
    <s v="CDP ANTIGUO 2"/>
    <s v="02/02/2024 16:32:33"/>
    <s v="02/02/2024 23:50:00"/>
    <s v="PREVENTIVO: NO_x000a_CODIGO DE SERVICIO:_x000a_DIRECCION:_x000a_QUIEN REPORTA:Freddy Cortés Díaz +56 9 6605 6481_x000a_CONTACTO EN TERRENO:Freddy Cortés Díaz +56 9 6605 6481_x000a_PROBLEMA:_x000a_REQUERIMIENTO:Favor generar ticket en base a requerimiento para cliente INCHALAM_x000a__x000a_Dejar en ban"/>
    <s v="Se extiende disco O a 100GB segun lo requerido. se envia evidencia"/>
    <d v="1899-12-30T01:05:33"/>
    <d v="1899-12-30T04:35:48"/>
    <d v="1899-12-30T03:30:15"/>
    <x v="0"/>
    <x v="1"/>
    <m/>
    <m/>
    <m/>
    <m/>
    <m/>
    <d v="2024-02-02T00:00:00"/>
    <s v="NO CUMPLE"/>
    <s v="CUMPLE"/>
    <s v="NO CUMPLE"/>
    <s v="NO CUMPLE"/>
    <s v="NO CUMPLE"/>
    <x v="1"/>
    <x v="0"/>
    <x v="1"/>
    <x v="0"/>
    <x v="0"/>
  </r>
  <r>
    <s v="INC000002589004"/>
    <s v="HOUSING"/>
    <x v="14"/>
    <s v="BELIEVE"/>
    <s v="FRANCISCO J FELIU ABARCA"/>
    <s v="frp_xgambo"/>
    <s v="3-Moderado/Limitado"/>
    <s v="3-Medio"/>
    <s v="Media"/>
    <x v="1"/>
    <s v="CELULOSA ARAUCO Y CONSTITUCION S A"/>
    <s v="GESTION DATACENTER/ ACCESOS / CELULOSA ARAUCO Y CONSTITUCION S A"/>
    <s v="02/02/2024 12:22:34"/>
    <s v="02/02/2024 12:24:39"/>
    <x v="0"/>
    <s v="HARDWARE"/>
    <s v="DATACENTER"/>
    <s v="02/02/2024 13:24:55"/>
    <s v="02/02/2024 23:50:00"/>
    <s v="EMPRESA: CELULOSA ARAUCO Y CONSTITUCION S A_x000a_CÓDIGO DE SERVICIO: _x000a_DIRECCIÓN:Calle San Martin #50, Santiago Centro, Santiago_x000a_NOMBRE DE QUIEN REPORTA:Boris Zamora_x000a_TELÉFONO DE QUIEN REPORTA:  961411346_x000a_NOMBRE DE CONTACTO EN TERRENO: _x000a_REQUERIMIENTO : Ingreso"/>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51:23"/>
    <d v="1899-12-30T01:02:21"/>
    <d v="1899-12-30T00:10:58"/>
    <x v="0"/>
    <x v="1"/>
    <m/>
    <m/>
    <m/>
    <m/>
    <m/>
    <d v="2024-02-02T00:00:00"/>
    <s v="CUMPLE"/>
    <s v="NO CUMPLE"/>
    <s v="NO CUMPLE"/>
    <s v="NO CUMPLE"/>
    <s v="NO CUMPLE"/>
    <x v="1"/>
    <x v="1"/>
    <x v="0"/>
    <x v="0"/>
    <x v="0"/>
  </r>
  <r>
    <s v="INC000002589060"/>
    <s v="TICKET-INTELIGENTE"/>
    <x v="6"/>
    <s v="GESTION TI"/>
    <s v="PAUL A SEPULVEDA ALVAREZ"/>
    <s v="USR_TSIGHT"/>
    <s v="1-Extenso/Generalizado"/>
    <s v="4-Baja"/>
    <s v="Baja"/>
    <x v="3"/>
    <s v="FUNDACION INSTITUTO PROFESIONAL DUOC UC"/>
    <s v="fiprdu01 - srvfs01_vm TICKET AUTOMATICO"/>
    <s v="02/02/2024 4:53:59"/>
    <s v="02/02/2024 4:53:59"/>
    <x v="0"/>
    <s v="TRUESIGHT"/>
    <s v="TRUESIGHT"/>
    <s v="02/02/2024 10:28:09"/>
    <s v="02/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beracion de memoria desde memoria cache. alerta superada en servidor"/>
    <d v="1899-12-30T05:33:07"/>
    <d v="1899-12-30T05:34:10"/>
    <d v="1899-12-30T00:01:03"/>
    <x v="1"/>
    <x v="0"/>
    <m/>
    <m/>
    <m/>
    <m/>
    <m/>
    <d v="2024-02-02T00:00:00"/>
    <s v="CUMPLE"/>
    <s v="NO CUMPLE"/>
    <s v="NO CUMPLE"/>
    <s v="NO CUMPLE"/>
    <s v="NO CUMPLE"/>
    <x v="1"/>
    <x v="0"/>
    <x v="1"/>
    <x v="0"/>
    <x v="0"/>
  </r>
  <r>
    <s v="INC000002589108"/>
    <s v="SAP"/>
    <x v="9"/>
    <s v="CLOUD SAP HANA"/>
    <s v="NICOLAS A SAAVEDRA EGUILUZ"/>
    <s v="tct_nsaave"/>
    <s v="4-Menor/Localizado"/>
    <s v="4-Baja"/>
    <s v="Baja"/>
    <x v="1"/>
    <s v="TELEFONICA EMPRESAS DE CHILE SA"/>
    <s v="Checklist Diario Clientes 02.02.24"/>
    <s v="02/02/2024 6:33:10"/>
    <s v="02/02/2024 6:36:11"/>
    <x v="0"/>
    <s v="Service"/>
    <s v="Internal"/>
    <s v="02/02/2024 6:36:35"/>
    <s v="02/02/2024 23:50:00"/>
    <s v="Se realiza Checklist Diario de los clientes; _x000a_HDC_x000a_NUTRISCO"/>
    <s v="Se realiza Checklist Diario de los clientes; _x000a_HDC_x000a_NUTRISCO"/>
    <d v="1899-12-30T00:00:00"/>
    <d v="1899-12-30T00:03:25"/>
    <d v="1899-12-30T00:03:25"/>
    <x v="0"/>
    <x v="1"/>
    <m/>
    <m/>
    <m/>
    <m/>
    <m/>
    <d v="2024-02-02T00:00:00"/>
    <s v="CUMPLE"/>
    <s v="NO CUMPLE"/>
    <s v="NO CUMPLE"/>
    <s v="NO CUMPLE"/>
    <s v="NO CUMPLE"/>
    <x v="0"/>
    <x v="0"/>
    <x v="0"/>
    <x v="0"/>
    <x v="0"/>
  </r>
  <r>
    <s v="INC000002589125"/>
    <s v="VPN IP - MPLS"/>
    <x v="2"/>
    <s v="GESTION HD"/>
    <s v="FRANCISCO J FELIU ABARCA"/>
    <s v="frp_fpetro"/>
    <s v="3-Moderado/Limitado"/>
    <s v="3-Medio"/>
    <s v="Media"/>
    <x v="1"/>
    <s v="EMPRESA NACIONAL DE CERTIFICACIONES"/>
    <s v="REQ/_x000a_[ECERT] Solicito Inventario Equipo SM"/>
    <s v="02/02/2024 9:06:32"/>
    <s v="02/02/2024 9:08:29"/>
    <x v="0"/>
    <s v="HARDWARE"/>
    <s v="DATACENTER"/>
    <s v="02/02/2024 12:01:49"/>
    <s v="02/02/2024 23:50:00"/>
    <s v="PREVENTIVO: NO_x000a_CODIGO DE SERVICIO: _x000a_DIRECCION:_x000a_QUIEN REPORTA: Juan José Fuentealba  (+56 9) 61627267_x000a_CONTACTO EN TERRENO: Juan José Fuentealba  (+56 9) 61627267_x000a__x000a_REQUERIMIENTO:_x000a__x000a_Espero tengan muy buen día, por el presente solicito inventario de equipos_x000a_f"/>
    <s v="Fase de resolución y recuperación: N/A_x000a_Se efectúa contacto con cliente: N/A_x000a_Teléfono de contacto: N/A_x000a_Acciones realizadas: MANO REMOTA / INVENTARIA RACK_x000a_Solución paliativa o definitiva: N/A_x000a_Acciones de Mejora, Recomendaciones: N/A_x000a_Causa Raíz: (si aplica)"/>
    <d v="1899-12-30T02:48:51"/>
    <d v="1899-12-30T02:55:17"/>
    <d v="1899-12-30T00:06:26"/>
    <x v="0"/>
    <x v="1"/>
    <m/>
    <m/>
    <m/>
    <m/>
    <m/>
    <d v="2024-02-02T00:00:00"/>
    <s v="CUMPLE"/>
    <s v="NO CUMPLE"/>
    <s v="NO CUMPLE"/>
    <s v="NO CUMPLE"/>
    <s v="NO CUMPLE"/>
    <x v="1"/>
    <x v="1"/>
    <x v="0"/>
    <x v="0"/>
    <x v="0"/>
  </r>
  <r>
    <s v="INC000002589158"/>
    <s v="VPN IP - MPLS"/>
    <x v="15"/>
    <s v="ADMINISTRADORES RESIDENTES"/>
    <s v="MOISES E MONTERO RAMOS"/>
    <s v="frp_joflor"/>
    <s v="4-Menor/Localizado"/>
    <s v="4-Baja"/>
    <s v="Baja"/>
    <x v="1"/>
    <s v="INSTITUTO PROFESIONAL DE CHILE SA"/>
    <s v="GAMA | Requerimiento Políticas de Replicas Febrero 2024"/>
    <s v="02/02/2024 11:18:20"/>
    <s v="02/02/2024 11:20:38"/>
    <x v="0"/>
    <s v="CDP ANTIGUO 1"/>
    <s v="CDP ANTIGUO 2"/>
    <s v="02/02/2024 17:31:54"/>
    <s v="02/02/2024 23:50:00"/>
    <s v="PREVENTIVO: NO_x000a_CODIGO DE SERVICIO: POLITICAS_x000a_DIRECCION: -_x000a_QUIEN REPORTA: Juan Carlos Dupuy | +56 979778332_x000a_CONTACTO EN TERRENO: Juan Carlos Dupuy | +56 979778332_x000a_PROBLEMA:_x000a_REQUERIMIENTO:_x000a__x000a_Buenos días, junto con saludar, solicito nos envíen planilla con l"/>
    <s v="Se efectúa contacto con cliente:  N/A_x000a_Teléfono de contacto: N/A_x000a_Acciones realizadas: se envia listado de maquinas que se encuentran en politica de replicas con Zerto_x000a_Solución paliativa o definitiva: definitrivas_x000a_Acciones de Mejora, Recomendaciones:  N/A"/>
    <d v="1899-12-30T05:22:33"/>
    <d v="1899-12-30T06:13:34"/>
    <d v="1899-12-30T00:51:01"/>
    <x v="0"/>
    <x v="1"/>
    <m/>
    <s v=""/>
    <s v=""/>
    <s v=""/>
    <s v="Cumplido"/>
    <d v="2024-02-02T00:00:00"/>
    <s v="CUMPLE"/>
    <s v="NO CUMPLE"/>
    <s v="NO CUMPLE"/>
    <s v="NO CUMPLE"/>
    <s v="NO CUMPLE"/>
    <x v="1"/>
    <x v="0"/>
    <x v="1"/>
    <x v="0"/>
    <x v="0"/>
  </r>
  <r>
    <s v="INC000002589175"/>
    <s v="VPN IP - MPLS"/>
    <x v="6"/>
    <s v="GESTION HD"/>
    <s v="JAVIER CUEVAS"/>
    <s v="frp_fpetro"/>
    <s v="3-Moderado/Limitado"/>
    <s v="3-Medio"/>
    <s v="Media"/>
    <x v="1"/>
    <s v="TELEFONICA GLOBAL TECHNOLOGY S.A.AGENCIA EN CHILE"/>
    <s v="REQ/_x000a_Requerimiento - TCCT - Chile - Estudio de los directorios activos del VDC Global"/>
    <s v="02/02/2024 12:03:56"/>
    <s v="02/02/2024 12:08:15"/>
    <x v="0"/>
    <s v="CDP ANTIGUO 1"/>
    <s v="CDP ANTIGUO 2"/>
    <s v="02/02/2024 15:58:31"/>
    <s v="02/02/2024 23:50:00"/>
    <s v="PREVENTIVO: NO_x000a_CODIGO DE SERVICIO:_x000a_DIRECCION: _x000a_QUIEN REPORTA:Jesús José Nelo Petaquero +56 9 9229 0203_x000a_CONTACTO EN TERRENO: Jesús José Nelo Petaquero +56 9 9229 0203_x000a__x000a_REQUERIMIENTO:_x000a__x000a_Requerimiento: Estimado @JAVIER ANDRES CUEVAS FLORES, según lo_x000a_conversa"/>
    <s v="Se asigna permiso según requerimiento"/>
    <d v="1899-12-30T00:00:00"/>
    <d v="1899-12-30T03:54:35"/>
    <d v="1899-12-30T03:54:35"/>
    <x v="0"/>
    <x v="1"/>
    <m/>
    <m/>
    <m/>
    <m/>
    <m/>
    <d v="2024-02-02T00:00:00"/>
    <s v="NO CUMPLE"/>
    <s v="CUMPLE"/>
    <s v="NO CUMPLE"/>
    <s v="NO CUMPLE"/>
    <s v="NO CUMPLE"/>
    <x v="1"/>
    <x v="1"/>
    <x v="0"/>
    <x v="0"/>
    <x v="0"/>
  </r>
  <r>
    <s v="INC000002589186"/>
    <s v="VPN IP - MPLS"/>
    <x v="17"/>
    <s v="ADMINISTRADORES RESIDENTES"/>
    <s v="AXEL ANDRADE"/>
    <s v="frp_joflor"/>
    <s v="4-Menor/Localizado"/>
    <s v="4-Baja"/>
    <s v="Baja"/>
    <x v="1"/>
    <s v="CEPECH S.A."/>
    <s v="GAMA | Requerimiento Respaldo VM Completo Servidor Melipilla CPECH"/>
    <s v="02/02/2024 12:29:34"/>
    <s v="02/02/2024 12:33:06"/>
    <x v="0"/>
    <s v="TI"/>
    <s v="ALMACENAMIENTO y RESPALDO"/>
    <s v="05/02/2024 13:56:29"/>
    <s v="05/02/2024 23:50:00"/>
    <s v="PREVENTIVO: NO_x000a_CÓDIGO DE SERVICIO: Servidor Melipilla_x000a_DIRECCIÓN: -_x000a_QUIEN REPORTA: Cristian Bustos Rivas_x000a_CONTACTO EN TERRENO: Cristian Bustos Rivas_x000a_PROBLEMA:_x000a_REQUERIMIENTO:_x000a__x000a_Estimados, junto con saludar les solicito el respaldo de VM completa para servido"/>
    <s v="FASE RESOLUCIÓN Y RECUPERACIÓN_x000a__x000a_Se efectúa contacto con cliente: N/A_x000a__x000a_Teléfono de contacto: N/A_x000a__x000a_Acciones realizadas: se ejecuta respaldo solicitado, se envia correo a cliente_x000a__x000a_Solución paliativa o definitiva: definitiva_x000a__x000a_Acciones de Mejora, Recomendacio"/>
    <d v="1900-01-01T21:57:08"/>
    <d v="1900-01-02T01:26:55"/>
    <d v="1899-12-30T03:29:47"/>
    <x v="0"/>
    <x v="1"/>
    <m/>
    <m/>
    <m/>
    <m/>
    <m/>
    <d v="2024-02-05T00:00:00"/>
    <s v="NO CUMPLE"/>
    <s v="CUMPLE"/>
    <s v="NO CUMPLE"/>
    <s v="NO CUMPLE"/>
    <s v="NO CUMPLE"/>
    <x v="1"/>
    <x v="0"/>
    <x v="0"/>
    <x v="0"/>
    <x v="1"/>
  </r>
  <r>
    <s v="INC000002589217"/>
    <s v="HOUSING"/>
    <x v="2"/>
    <s v="APQ ACCESOS"/>
    <s v="EDUARDO A NUÑEZ LAMOZA"/>
    <s v="tct_edunul"/>
    <s v="4-Menor/Localizado"/>
    <s v="4-Baja"/>
    <s v="Baja"/>
    <x v="0"/>
    <s v="TELEFONICA CYBERSECURITY TECH CHILE SPA"/>
    <s v="TOMA DE TEMPERATURAS"/>
    <s v="02/02/2024 6:47:57"/>
    <s v="02/02/2024 6:48:00"/>
    <x v="0"/>
    <s v="TI"/>
    <s v="CLIMA"/>
    <s v="02/02/2024 6:48:17"/>
    <s v="02/02/2024 23:50:00"/>
    <s v="TOMA DE TEMPERATURAS"/>
    <s v="RONDA REALIZADA"/>
    <d v="1899-12-30T00:00:00"/>
    <d v="1899-12-30T00:00:00"/>
    <d v="1899-12-30T00:00:00"/>
    <x v="0"/>
    <x v="0"/>
    <m/>
    <m/>
    <m/>
    <m/>
    <m/>
    <d v="2024-02-02T00:00:00"/>
    <s v="CUMPLE"/>
    <s v="NO CUMPLE"/>
    <s v="NO CUMPLE"/>
    <s v="NO CUMPLE"/>
    <s v="NO CUMPLE"/>
    <x v="0"/>
    <x v="0"/>
    <x v="0"/>
    <x v="0"/>
    <x v="0"/>
  </r>
  <r>
    <s v="INC000002589219"/>
    <s v="HOUSING"/>
    <x v="2"/>
    <s v="APQ ACCESOS"/>
    <s v="EDUARDO A NUÑEZ LAMOZA"/>
    <s v="tct_edunul"/>
    <s v="4-Menor/Localizado"/>
    <s v="4-Baja"/>
    <s v="Baja"/>
    <x v="0"/>
    <s v="TELEFONICA CYBERSECURITY TECH CHILE SPA"/>
    <s v="RONDA SALAS TECNICAS"/>
    <s v="02/02/2024 6:48:46"/>
    <s v="02/02/2024 6:49:45"/>
    <x v="0"/>
    <s v="TI"/>
    <s v="INFRAESTRUCTURA"/>
    <s v="02/02/2024 6:50:03"/>
    <s v="02/02/2024 23:50:00"/>
    <s v="REVISION DE SALAS Y RACK"/>
    <s v="RONDA REALIZADA"/>
    <d v="1899-12-30T00:00:00"/>
    <d v="1899-12-30T00:00:00"/>
    <d v="1899-12-30T00:00:00"/>
    <x v="0"/>
    <x v="0"/>
    <m/>
    <m/>
    <m/>
    <m/>
    <m/>
    <d v="2024-02-02T00:00:00"/>
    <s v="CUMPLE"/>
    <s v="NO CUMPLE"/>
    <s v="NO CUMPLE"/>
    <s v="NO CUMPLE"/>
    <s v="NO CUMPLE"/>
    <x v="0"/>
    <x v="0"/>
    <x v="0"/>
    <x v="0"/>
    <x v="0"/>
  </r>
  <r>
    <s v="INC000002589221"/>
    <s v="HOUSING"/>
    <x v="11"/>
    <s v="APQ ACCESOS"/>
    <s v="JAIRO A SALINAS GARAY"/>
    <s v="tct_jsalin"/>
    <s v="3-Moderado/Limitado"/>
    <s v="3-Medio"/>
    <s v="Media"/>
    <x v="1"/>
    <s v="TELEFONICA EMPRESAS DE CHILE SA"/>
    <s v="Tendido de cableado nuevo red SAN  PMX-TC22 - Paine"/>
    <s v="02/02/2024 7:15:45"/>
    <s v="02/02/2024 7:17:32"/>
    <x v="0"/>
    <s v="CDP ANTIGUO 1"/>
    <s v="CDP ANTIGUO 2"/>
    <s v="02/02/2024 7:17:32"/>
    <s v="02/02/2024 23:50:00"/>
    <s v="Tendido de cableado nuevo red SAN  PMX-TC22 - Paine"/>
    <s v="SUPERVISION CRQ/OK."/>
    <d v="1899-12-30T00:00:00"/>
    <d v="1899-12-30T00:01:47"/>
    <d v="1899-12-30T00:01:47"/>
    <x v="0"/>
    <x v="1"/>
    <m/>
    <m/>
    <m/>
    <m/>
    <m/>
    <d v="2024-02-02T00:00:00"/>
    <s v="CUMPLE"/>
    <s v="NO CUMPLE"/>
    <s v="NO CUMPLE"/>
    <s v="NO CUMPLE"/>
    <s v="NO CUMPLE"/>
    <x v="0"/>
    <x v="0"/>
    <x v="0"/>
    <x v="0"/>
    <x v="0"/>
  </r>
  <r>
    <s v="INC000002589222"/>
    <s v="HOUSING"/>
    <x v="11"/>
    <s v="APQ ACCESOS"/>
    <s v="JAIRO A SALINAS GARAY"/>
    <s v="tct_jsalin"/>
    <s v="3-Moderado/Limitado"/>
    <s v="3-Medio"/>
    <s v="Media"/>
    <x v="1"/>
    <s v="TELEFONICA EMPRESAS DE CHILE SA"/>
    <s v="INSPECCION 3PAR 10K"/>
    <s v="02/02/2024 7:17:42"/>
    <s v="02/02/2024 7:18:57"/>
    <x v="0"/>
    <s v="CDP ANTIGUO 1"/>
    <s v="CDP ANTIGUO 2"/>
    <s v="02/02/2024 7:18:57"/>
    <s v="02/02/2024 23:50:00"/>
    <s v="INSPECCION 3PAR 10K"/>
    <s v="SUPERVISION OK."/>
    <d v="1899-12-30T00:00:00"/>
    <d v="1899-12-30T00:01:15"/>
    <d v="1899-12-30T00:01:15"/>
    <x v="0"/>
    <x v="1"/>
    <m/>
    <m/>
    <m/>
    <m/>
    <m/>
    <d v="2024-02-02T00:00:00"/>
    <s v="CUMPLE"/>
    <s v="NO CUMPLE"/>
    <s v="NO CUMPLE"/>
    <s v="NO CUMPLE"/>
    <s v="NO CUMPLE"/>
    <x v="0"/>
    <x v="0"/>
    <x v="0"/>
    <x v="0"/>
    <x v="0"/>
  </r>
  <r>
    <s v="INC000002589223"/>
    <s v="HOUSING"/>
    <x v="11"/>
    <s v="APQ ACCESOS"/>
    <s v="JAIRO A SALINAS GARAY"/>
    <s v="tct_jsalin"/>
    <s v="3-Moderado/Limitado"/>
    <s v="3-Medio"/>
    <s v="Media"/>
    <x v="1"/>
    <s v="TELEFONICA EMPRESAS DE CHILE SA"/>
    <s v="CAMBIO DE IDSDM POR FALLA EN NODO DE CLUSTER"/>
    <s v="02/02/2024 7:19:03"/>
    <s v="02/02/2024 7:20:12"/>
    <x v="0"/>
    <s v="CDP ANTIGUO 1"/>
    <s v="CDP ANTIGUO 2"/>
    <s v="02/02/2024 7:20:12"/>
    <s v="02/02/2024 23:50:00"/>
    <s v="CAMBIO DE IDSDM POR FALLA EN NODO DE CLUSTER"/>
    <s v="SUPERVISION OK."/>
    <d v="1899-12-30T00:00:00"/>
    <d v="1899-12-30T00:01:09"/>
    <d v="1899-12-30T00:01:09"/>
    <x v="0"/>
    <x v="1"/>
    <m/>
    <m/>
    <m/>
    <m/>
    <m/>
    <d v="2024-02-02T00:00:00"/>
    <s v="CUMPLE"/>
    <s v="NO CUMPLE"/>
    <s v="NO CUMPLE"/>
    <s v="NO CUMPLE"/>
    <s v="NO CUMPLE"/>
    <x v="0"/>
    <x v="0"/>
    <x v="0"/>
    <x v="0"/>
    <x v="0"/>
  </r>
  <r>
    <s v="INC000002589225"/>
    <s v="HOUSING"/>
    <x v="11"/>
    <s v="APQ ACCESOS"/>
    <s v="JAIRO A SALINAS GARAY"/>
    <s v="tct_jsalin"/>
    <s v="3-Moderado/Limitado"/>
    <s v="3-Medio"/>
    <s v="Media"/>
    <x v="1"/>
    <s v="TELEFONICA EMPRESAS DE CHILE SA"/>
    <s v="RONDA Y REVISION DE SALAS TECNICAS"/>
    <s v="02/02/2024 7:20:20"/>
    <s v="02/02/2024 7:23:18"/>
    <x v="0"/>
    <s v="CDP ANTIGUO 1"/>
    <s v="CDP ANTIGUO 2"/>
    <s v="02/02/2024 7:23:18"/>
    <s v="02/02/2024 23:50:00"/>
    <s v="RONDA Y REVISION DE SALAS TECNICAS"/>
    <s v="RONDA REALIZADA."/>
    <d v="1899-12-30T00:00:00"/>
    <d v="1899-12-30T00:02:58"/>
    <d v="1899-12-30T00:02:58"/>
    <x v="0"/>
    <x v="1"/>
    <m/>
    <m/>
    <m/>
    <m/>
    <m/>
    <d v="2024-02-02T00:00:00"/>
    <s v="CUMPLE"/>
    <s v="NO CUMPLE"/>
    <s v="NO CUMPLE"/>
    <s v="NO CUMPLE"/>
    <s v="NO CUMPLE"/>
    <x v="0"/>
    <x v="0"/>
    <x v="0"/>
    <x v="0"/>
    <x v="0"/>
  </r>
  <r>
    <s v="INC000002589226"/>
    <s v="HOUSING"/>
    <x v="11"/>
    <s v="APQ ACCESOS"/>
    <s v="JAIRO A SALINAS GARAY"/>
    <s v="tct_jsalin"/>
    <s v="3-Moderado/Limitado"/>
    <s v="3-Medio"/>
    <s v="Media"/>
    <x v="1"/>
    <s v="TELEFONICA EMPRESAS DE CHILE SA"/>
    <s v="TOMA DE ALARMAS DE CLIENTE"/>
    <s v="02/02/2024 7:25:07"/>
    <s v="02/02/2024 7:26:17"/>
    <x v="0"/>
    <s v="CDP ANTIGUO 1"/>
    <s v="CDP ANTIGUO 2"/>
    <s v="02/02/2024 7:26:17"/>
    <s v="02/02/2024 23:50:00"/>
    <s v="TOMA DE ALARMAS DE CLIENTE"/>
    <s v="TOMA DE ALARMAS REALIZADA."/>
    <d v="1899-12-30T00:00:00"/>
    <d v="1899-12-30T00:01:10"/>
    <d v="1899-12-30T00:01:10"/>
    <x v="0"/>
    <x v="1"/>
    <m/>
    <s v=""/>
    <s v=""/>
    <s v="Cumplido"/>
    <s v=""/>
    <d v="2024-02-02T00:00:00"/>
    <s v="CUMPLE"/>
    <s v="NO CUMPLE"/>
    <s v="NO CUMPLE"/>
    <s v="NO CUMPLE"/>
    <s v="NO CUMPLE"/>
    <x v="0"/>
    <x v="0"/>
    <x v="0"/>
    <x v="0"/>
    <x v="0"/>
  </r>
  <r>
    <s v="INC000002589262"/>
    <s v="RED INTERNA"/>
    <x v="0"/>
    <s v="APQ ACCESOS"/>
    <s v="CARLOS F ARAYA RAMIREZ"/>
    <s v="tct_cararr"/>
    <s v="4-Menor/Localizado"/>
    <s v="4-Baja"/>
    <s v="Baja"/>
    <x v="0"/>
    <s v="TELEFONICA CYBERSECURITY TECH CHILE SPA"/>
    <s v="RONDA INSPECTIVA"/>
    <s v="02/02/2024 9:01:01"/>
    <s v="02/02/2024 9:08:58"/>
    <x v="0"/>
    <s v="CDP ANTIGUO 1"/>
    <s v="CDP ANTIGUO 2"/>
    <s v="02/02/2024 9:30:06"/>
    <s v="02/02/2024 23:50:00"/>
    <m/>
    <s v="ronda realizada"/>
    <d v="1899-12-30T00:00:00"/>
    <d v="1899-12-30T00:00:00"/>
    <d v="1899-12-30T00:00:00"/>
    <x v="0"/>
    <x v="0"/>
    <m/>
    <m/>
    <m/>
    <m/>
    <m/>
    <d v="2024-02-02T00:00:00"/>
    <s v="CUMPLE"/>
    <s v="NO CUMPLE"/>
    <s v="NO CUMPLE"/>
    <s v="NO CUMPLE"/>
    <s v="NO CUMPLE"/>
    <x v="0"/>
    <x v="0"/>
    <x v="0"/>
    <x v="0"/>
    <x v="0"/>
  </r>
  <r>
    <s v="INC000002589267"/>
    <s v="HOUSING"/>
    <x v="0"/>
    <s v="APQ ACCESOS"/>
    <s v="CARLOS F ARAYA RAMIREZ"/>
    <s v="tct_cararr"/>
    <s v="4-Menor/Localizado"/>
    <s v="4-Baja"/>
    <s v="Baja"/>
    <x v="0"/>
    <s v="TELEFONICA CYBERSECURITY TECH CHILE SPA"/>
    <s v="TOMA DE ALARMAS"/>
    <s v="02/02/2024 9:10:31"/>
    <s v="02/02/2024 9:11:05"/>
    <x v="0"/>
    <s v="CDP ANTIGUO 1"/>
    <s v="CDP ANTIGUO 2"/>
    <s v="02/02/2024 9:31:48"/>
    <s v="02/02/2024 23:50:00"/>
    <m/>
    <s v="Toma de alarmas realizada"/>
    <d v="1899-12-30T00:00:00"/>
    <d v="1899-12-30T00:00:00"/>
    <d v="1899-12-30T00:00:00"/>
    <x v="0"/>
    <x v="0"/>
    <m/>
    <m/>
    <m/>
    <m/>
    <m/>
    <d v="2024-02-02T00:00:00"/>
    <s v="CUMPLE"/>
    <s v="NO CUMPLE"/>
    <s v="NO CUMPLE"/>
    <s v="NO CUMPLE"/>
    <s v="NO CUMPLE"/>
    <x v="0"/>
    <x v="0"/>
    <x v="0"/>
    <x v="0"/>
    <x v="0"/>
  </r>
  <r>
    <s v="INC000002589308"/>
    <s v="RED INTERNA"/>
    <x v="10"/>
    <s v="APOQUINDO TI"/>
    <s v="RICARDO F ORELLANA MARDONES"/>
    <s v="tct_rorell"/>
    <s v="4-Menor/Localizado"/>
    <s v="4-Baja"/>
    <s v="Baja"/>
    <x v="0"/>
    <s v="TELEFONICA EMPRESAS DE CHILE SA"/>
    <s v="RONDA Y MEDICIÓN DE TEMPERATURAS EN SALAS TIC"/>
    <s v="02/02/2024 7:13:41"/>
    <s v="02/02/2024 7:14:41"/>
    <x v="0"/>
    <s v="TI"/>
    <s v="CLIMA"/>
    <s v="02/02/2024 7:35:42"/>
    <s v="02/02/2024 23:50:00"/>
    <m/>
    <s v="ACT REALIZADA SIN NOVEDAD"/>
    <d v="1899-12-30T00:00:00"/>
    <d v="1899-12-30T00:00:00"/>
    <d v="1899-12-30T00:00:00"/>
    <x v="0"/>
    <x v="0"/>
    <m/>
    <m/>
    <m/>
    <m/>
    <m/>
    <d v="2024-02-02T00:00:00"/>
    <s v="CUMPLE"/>
    <s v="NO CUMPLE"/>
    <s v="NO CUMPLE"/>
    <s v="NO CUMPLE"/>
    <s v="NO CUMPLE"/>
    <x v="0"/>
    <x v="0"/>
    <x v="0"/>
    <x v="0"/>
    <x v="0"/>
  </r>
  <r>
    <s v="INC000002589415"/>
    <s v="INFRAESTRUCTURA DC"/>
    <x v="2"/>
    <s v="APQ ACCESOS"/>
    <s v="JONATHAN A MARQUEZ ASTENGO"/>
    <s v="tct_jmarqu"/>
    <s v="4-Menor/Localizado"/>
    <s v="4-Baja"/>
    <s v="Baja"/>
    <x v="0"/>
    <s v="TELEFONICA CYBERSECURITY TECH CHILE SPA"/>
    <s v="FACTIBILIDAD CELULOSA ARAUCO/CRQ 81351"/>
    <s v="02/02/2024 9:39:17"/>
    <s v="02/02/2024 9:41:37"/>
    <x v="0"/>
    <s v="CDP ANTIGUO 1"/>
    <s v="CDP ANTIGUO 2"/>
    <s v="02/02/2024 10:58:52"/>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x v="0"/>
    <x v="0"/>
    <m/>
    <m/>
    <m/>
    <m/>
    <m/>
    <d v="2024-02-02T00:00:00"/>
    <s v="CUMPLE"/>
    <s v="NO CUMPLE"/>
    <s v="NO CUMPLE"/>
    <s v="NO CUMPLE"/>
    <s v="NO CUMPLE"/>
    <x v="0"/>
    <x v="0"/>
    <x v="0"/>
    <x v="0"/>
    <x v="0"/>
  </r>
  <r>
    <s v="INC000002589422"/>
    <s v="INFRAESTRUCTURA DC"/>
    <x v="2"/>
    <s v="APQ ACCESOS"/>
    <s v="JONATHAN A MARQUEZ ASTENGO"/>
    <s v="tct_jmarqu"/>
    <s v="4-Menor/Localizado"/>
    <s v="4-Baja"/>
    <s v="Baja"/>
    <x v="0"/>
    <s v="TELEFONICA CYBERSECURITY TECH CHILE SPA"/>
    <s v="FACTIBILIDAD CHILENA CONSOLIDADA/CRQ 81930"/>
    <s v="02/02/2024 9:43:15"/>
    <s v="02/02/2024 9:44:33"/>
    <x v="0"/>
    <s v="CDP ANTIGUO 1"/>
    <s v="CDP ANTIGUO 2"/>
    <s v="02/02/2024 11:00:26"/>
    <s v="02/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x v="0"/>
    <x v="0"/>
    <m/>
    <m/>
    <m/>
    <m/>
    <m/>
    <d v="2024-02-02T00:00:00"/>
    <s v="CUMPLE"/>
    <s v="NO CUMPLE"/>
    <s v="NO CUMPLE"/>
    <s v="NO CUMPLE"/>
    <s v="NO CUMPLE"/>
    <x v="0"/>
    <x v="0"/>
    <x v="0"/>
    <x v="0"/>
    <x v="0"/>
  </r>
  <r>
    <s v="INC000002589425"/>
    <s v="HOUSING"/>
    <x v="11"/>
    <s v="APQ ACCESOS"/>
    <s v="JOSE G MARQUEZ MARCANO"/>
    <s v="tct_josmam"/>
    <s v="4-Menor/Localizado"/>
    <s v="4-Baja"/>
    <s v="Baja"/>
    <x v="1"/>
    <s v="TELEFONICA EMPRESAS DE CHILE SA"/>
    <s v="RONDA Y REVISION DE SALAS"/>
    <s v="02/02/2024 9:43:39"/>
    <s v="02/02/2024 9:44:17"/>
    <x v="0"/>
    <s v="CDP ANTIGUO 1"/>
    <s v="CDP ANTIGUO 2"/>
    <s v="02/02/2024 9:46:48"/>
    <s v="02/02/2024 23:50:00"/>
    <s v="RONDA Y REVISION DE SALAS"/>
    <s v="RONDAS REALIZADAS"/>
    <d v="1899-12-30T00:02:14"/>
    <d v="1899-12-30T00:03:09"/>
    <d v="1899-12-30T00:00:55"/>
    <x v="0"/>
    <x v="1"/>
    <m/>
    <m/>
    <m/>
    <m/>
    <m/>
    <d v="2024-02-02T00:00:00"/>
    <s v="CUMPLE"/>
    <s v="NO CUMPLE"/>
    <s v="NO CUMPLE"/>
    <s v="NO CUMPLE"/>
    <s v="NO CUMPLE"/>
    <x v="0"/>
    <x v="0"/>
    <x v="0"/>
    <x v="0"/>
    <x v="0"/>
  </r>
  <r>
    <s v="INC000002589433"/>
    <s v="INFRAESTRUCTURA DC"/>
    <x v="2"/>
    <s v="APQ ACCESOS"/>
    <s v="JONATHAN A MARQUEZ ASTENGO"/>
    <s v="tct_jmarqu"/>
    <s v="4-Menor/Localizado"/>
    <s v="4-Baja"/>
    <s v="Baja"/>
    <x v="0"/>
    <s v="TELEFONICA CYBERSECURITY TECH CHILE SPA"/>
    <s v="FACTIBILIDAD ADELCO/CRQ 81608"/>
    <s v="02/02/2024 9:47:06"/>
    <s v="02/02/2024 9:47:07"/>
    <x v="0"/>
    <s v="CDP ANTIGUO 1"/>
    <s v="CDP ANTIGUO 2"/>
    <s v="02/02/2024 11:01:34"/>
    <s v="02/02/2024 23:50:00"/>
    <s v="PREVENTIVO: SI_x000a_CÓDIGO DE SERVICIO:_x000a_DIRECCIÓN:  DCSM_x000a_QUIEN REPORTA: RAMÓN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LEVANTADA_x000a_ACCIONES DE MEJORA, RECOMENDACIONES: RETIRAR CABLEADO CORRESP"/>
    <d v="1899-12-30T00:00:00"/>
    <d v="1899-12-30T00:00:00"/>
    <d v="1899-12-30T00:00:00"/>
    <x v="0"/>
    <x v="0"/>
    <m/>
    <m/>
    <m/>
    <m/>
    <m/>
    <d v="2024-02-02T00:00:00"/>
    <s v="CUMPLE"/>
    <s v="NO CUMPLE"/>
    <s v="NO CUMPLE"/>
    <s v="NO CUMPLE"/>
    <s v="NO CUMPLE"/>
    <x v="0"/>
    <x v="0"/>
    <x v="0"/>
    <x v="0"/>
    <x v="0"/>
  </r>
  <r>
    <s v="INC000002589438"/>
    <s v="INFRAESTRUCTURA DC"/>
    <x v="2"/>
    <s v="APQ ACCESOS"/>
    <s v="JONATHAN A MARQUEZ ASTENGO"/>
    <s v="tct_jmarqu"/>
    <s v="4-Menor/Localizado"/>
    <s v="4-Baja"/>
    <s v="Baja"/>
    <x v="0"/>
    <s v="TELEFONICA CYBERSECURITY TECH CHILE SPA"/>
    <s v="FACTIBILIDAD ACCIONA/CRQ 81723"/>
    <s v="02/02/2024 9:50:23"/>
    <s v="02/02/2024 9:50:24"/>
    <x v="0"/>
    <s v="CDP ANTIGUO 1"/>
    <s v="CDP ANTIGUO 2"/>
    <s v="02/02/2024 11:27:28"/>
    <s v="02/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x v="0"/>
    <x v="0"/>
    <m/>
    <m/>
    <m/>
    <m/>
    <m/>
    <d v="2024-02-02T00:00:00"/>
    <s v="CUMPLE"/>
    <s v="NO CUMPLE"/>
    <s v="NO CUMPLE"/>
    <s v="NO CUMPLE"/>
    <s v="NO CUMPLE"/>
    <x v="0"/>
    <x v="0"/>
    <x v="0"/>
    <x v="0"/>
    <x v="0"/>
  </r>
  <r>
    <s v="INC000002589440"/>
    <s v="HOSTING VIRTUAL"/>
    <x v="3"/>
    <s v="SM OPERACIONES"/>
    <s v="ANGEL CASTRO CABRERA"/>
    <s v="tct_decruz"/>
    <s v="4-Menor/Localizado"/>
    <s v="4-Baja"/>
    <s v="Baja"/>
    <x v="1"/>
    <s v="MINERIA Y EXPLORACIONES KGHM INTERNATIONAL SPA"/>
    <s v="BAJA CLIENTE KGHM Sison 202400108"/>
    <s v="02/02/2024 9:50:24"/>
    <s v="02/02/2024 9:50:25"/>
    <x v="0"/>
    <s v="TI"/>
    <s v="SERVIDORES VIRTUALES"/>
    <s v="06/02/2024 14:16:45"/>
    <s v="06/02/2024 23:50:00"/>
    <s v="Petición de baja N° de Resolución: 276579_x000a__x000a_-VDC de Sierra gorda - OF84932/3  SISON 201711989._x000a_-UP BACKUP AUMENTO FILESERVER - OF99881 SISON 202014624 (UP ESPACIO FILESERVER DE KGHM CHILE)."/>
    <s v="Se efectúa contacto con cliente: Denise Cruzat_x000a_Teléfono de contacto: Via correo_x000a_Acciones realizadas: Baja fue cursada el 6/julio/2023. Se adjunta cadena de correos relacionadas a la baja del servicio._x000a_Acciones de Mejora, Recomendaciones: N/A_x000a_Causa Raíz:"/>
    <d v="1900-01-03T04:09:38"/>
    <d v="1900-01-03T04:26:21"/>
    <d v="1899-12-30T00:16:43"/>
    <x v="0"/>
    <x v="1"/>
    <m/>
    <m/>
    <m/>
    <m/>
    <m/>
    <d v="2024-02-06T00:00:00"/>
    <s v="CUMPLE"/>
    <s v="NO CUMPLE"/>
    <s v="NO CUMPLE"/>
    <s v="NO CUMPLE"/>
    <s v="NO CUMPLE"/>
    <x v="1"/>
    <x v="0"/>
    <x v="0"/>
    <x v="0"/>
    <x v="1"/>
  </r>
  <r>
    <s v="INC000002589441"/>
    <s v="HOUSING"/>
    <x v="11"/>
    <s v="APQ ACCESOS"/>
    <s v="JOSE G MARQUEZ MARCANO"/>
    <s v="tct_josmam"/>
    <s v="4-Menor/Localizado"/>
    <s v="4-Baja"/>
    <s v="Baja"/>
    <x v="1"/>
    <s v="TELEFONICA EMPRESAS DE CHILE SA"/>
    <s v="SUPERVISION: CAMBIO DE CINTAS"/>
    <s v="02/02/2024 9:50:16"/>
    <s v="02/02/2024 9:51:13"/>
    <x v="0"/>
    <s v="CDP ANTIGUO 1"/>
    <s v="CDP ANTIGUO 2"/>
    <s v="02/02/2024 9:53:45"/>
    <s v="02/02/2024 23:50:00"/>
    <s v="CAMBIO DE CINTAS"/>
    <s v="TRABAJO REALIZADO"/>
    <d v="1899-12-30T00:02:10"/>
    <d v="1899-12-30T00:03:29"/>
    <d v="1899-12-30T00:01:19"/>
    <x v="0"/>
    <x v="1"/>
    <m/>
    <m/>
    <m/>
    <m/>
    <m/>
    <d v="2024-02-02T00:00:00"/>
    <s v="CUMPLE"/>
    <s v="NO CUMPLE"/>
    <s v="NO CUMPLE"/>
    <s v="NO CUMPLE"/>
    <s v="NO CUMPLE"/>
    <x v="0"/>
    <x v="0"/>
    <x v="0"/>
    <x v="0"/>
    <x v="0"/>
  </r>
  <r>
    <s v="INC000002589444"/>
    <s v="INFRAESTRUCTURA DC"/>
    <x v="2"/>
    <s v="APQ ACCESOS"/>
    <s v="JONATHAN A MARQUEZ ASTENGO"/>
    <s v="tct_jmarqu"/>
    <s v="4-Menor/Localizado"/>
    <s v="4-Baja"/>
    <s v="Baja"/>
    <x v="0"/>
    <s v="TELEFONICA CYBERSECURITY TECH CHILE SPA"/>
    <s v="FACTIBILIDAD SIGDO KOPPERS/CRQ 81725"/>
    <s v="02/02/2024 9:51:50"/>
    <s v="02/02/2024 9:53:45"/>
    <x v="0"/>
    <s v="CDP ANTIGUO 1"/>
    <s v="CDP ANTIGUO 2"/>
    <s v="05/02/2024 9:32:50"/>
    <s v="05/02/2024 23:50:00"/>
    <s v="PREVENTIVO: SI_x000a_CÓDIGO DE SERVICIO:_x000a_DIRECCIÓN:  DCSM_x000a_QUIEN REPORTA: RAMÓN DIAZ_x000a_CONTACTO EN TERRENO: DC OPERADOR N1_x000a_PROBLEMA: FACTIBILIDAD_x000a_REQUERIMIENTO: INGRESO DE EQUIPOS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x v="0"/>
    <x v="0"/>
    <m/>
    <s v=""/>
    <s v=""/>
    <s v=""/>
    <s v="Cumplido"/>
    <d v="2024-02-05T00:00:00"/>
    <s v="CUMPLE"/>
    <s v="NO CUMPLE"/>
    <s v="NO CUMPLE"/>
    <s v="NO CUMPLE"/>
    <s v="NO CUMPLE"/>
    <x v="0"/>
    <x v="0"/>
    <x v="0"/>
    <x v="0"/>
    <x v="0"/>
  </r>
  <r>
    <s v="INC000002589449"/>
    <s v="VPN IP - MPLS"/>
    <x v="17"/>
    <s v="BELIEVE"/>
    <s v="AXEL ANDRADE"/>
    <s v="frp_cnavar"/>
    <s v="3-Moderado/Limitado"/>
    <s v="3-Medio"/>
    <s v="Media"/>
    <x v="1"/>
    <s v="CEPECH S.A."/>
    <s v="GAMA/ Requerimiento Respaldo VM Completo Servidor Shanghai CPECH"/>
    <s v="02/02/2024 10:07:37"/>
    <s v="02/02/2024 10:09:03"/>
    <x v="0"/>
    <s v="TI"/>
    <s v="ALMACENAMIENTO y RESPALDO"/>
    <s v="02/02/2024 10:50:10"/>
    <s v="02/02/2024 23:50:00"/>
    <s v="PREVENTIVO: NO_x000a_CODIGO DE SERVICIO: Shanghai _x000a_DIRECCION:_x000a_QUIEN REPORTA: Cristian Bustos Rivas -_x000a_CONTACTO EN TERRENO:_x000a_PROBLEMA:_x000a_REQUERIMIENTO:_x000a__x000a_Estimados, junto con saludar les solicito el respaldo de VM completa para servidor Shanghai CPECH, la máquina ac"/>
    <s v="FASE RESOLUCIÓN Y RECUPERACIÓN_x000a__x000a_Se efectúa contacto con cliente: N/A_x000a__x000a_Teléfono de contacto: N/A_x000a__x000a_Acciones realizadas: se ejecuta correctamente respaldo de maquina virtual shanghai, se envía correo a cliente._x000a__x000a_Solución paliativa o definitiva: definitiva"/>
    <d v="1899-12-30T00:00:00"/>
    <d v="1899-12-30T00:42:33"/>
    <d v="1899-12-30T00:42:33"/>
    <x v="0"/>
    <x v="1"/>
    <m/>
    <s v=""/>
    <s v=""/>
    <s v="Cumplido"/>
    <s v=""/>
    <d v="2024-02-02T00:00:00"/>
    <s v="CUMPLE"/>
    <s v="NO CUMPLE"/>
    <s v="NO CUMPLE"/>
    <s v="NO CUMPLE"/>
    <s v="NO CUMPLE"/>
    <x v="0"/>
    <x v="0"/>
    <x v="0"/>
    <x v="0"/>
    <x v="0"/>
  </r>
  <r>
    <s v="INC000002589567"/>
    <s v="VPN IP - MPLS"/>
    <x v="17"/>
    <s v="BELIEVE"/>
    <s v="AXEL ANDRADE"/>
    <s v="frp_cnavar"/>
    <s v="3-Moderado/Limitado"/>
    <s v="3-Medio"/>
    <s v="Media"/>
    <x v="1"/>
    <s v="INSTITUTO PROFESIONAL DE CHILE SA"/>
    <s v="GAMA/Solicitud respaldo VM - IPCHILE"/>
    <s v="02/02/2024 12:37:02"/>
    <s v="02/02/2024 12:41:14"/>
    <x v="0"/>
    <s v="TI"/>
    <s v="ALMACENAMIENTO y RESPALDO"/>
    <s v="06/02/2024 12:17:33"/>
    <s v="06/02/2024 23:50:00"/>
    <s v="PREVENTIVO: NO_x000a_CODIGO DE SERVICIO: XENIOS_x000a_DIRECCION:_x000a_QUIEN REPORTA: Raúl Fernández Ogalde  +56 9 5410 9101_x000a_CONTACTO EN TERRENO:_x000a_PROBLEMA:_x000a_REQUERIMIENTO:_x000a__x000a_Mis más cordiales saludos_x000a__x000a_El motivo de este correo es solicitar un respaldo completo de servidor XE"/>
    <s v="FASE RESOLUCIÓN Y RECUPERACIÓN_x000a__x000a_Se efectúa contacto con cliente: N/A_x000a__x000a_Teléfono de contacto: N/A_x000a__x000a_Acciones realizadas: se ejecuta respaldo solicitado, se envia correo a cliente con evidencia._x000a__x000a_Solución paliativa o definitiva: definitiva_x000a__x000a_Acciones de Mejor"/>
    <d v="1900-01-02T20:18:00"/>
    <d v="1900-01-02T23:40:31"/>
    <d v="1899-12-30T03:22:31"/>
    <x v="0"/>
    <x v="1"/>
    <m/>
    <s v=""/>
    <s v=""/>
    <s v="Cumplido"/>
    <s v=""/>
    <d v="2024-02-06T00:00:00"/>
    <s v="NO CUMPLE"/>
    <s v="CUMPLE"/>
    <s v="NO CUMPLE"/>
    <s v="NO CUMPLE"/>
    <s v="NO CUMPLE"/>
    <x v="1"/>
    <x v="0"/>
    <x v="0"/>
    <x v="0"/>
    <x v="1"/>
  </r>
  <r>
    <s v="INC000002589626"/>
    <s v="VPN IP - MPLS"/>
    <x v="2"/>
    <s v="GESTION HD"/>
    <s v="FRANCISCO J FELIU ABARCA"/>
    <s v="frp_jbocan"/>
    <s v="4-Menor/Localizado"/>
    <s v="4-Baja"/>
    <s v="Baja"/>
    <x v="1"/>
    <s v="BANCO DEL ESTADO DE CHILE"/>
    <s v="MESA/ HD - CAMBIO DE MEDIOS MAGNETICOS"/>
    <s v="02/02/2024 11:22:36"/>
    <s v="02/02/2024 11:25:21"/>
    <x v="0"/>
    <s v="HARDWARE"/>
    <s v="DATACENTER"/>
    <s v="02/02/2024 13:17:06"/>
    <s v="02/02/2024 23:50:00"/>
    <s v="PREVENTIVO: NO_x000a_CODIGO DE SERVICIO: NO TIENE_x000a_DIRECCION: SAN MARTIN 50, 2DO PISO SANTIAGO_x000a_QUIEN REPORTA: ROBERTO ATON  /979487645_x000a_CONTACTO EN TERRENO: ROBERTO ATON  /979487645_x000a_PROBLEMA: NO APLICA _x000a_REQUERIMIENTO: CAMBIO DE MEDIOS MAGNETICOS_x000a_EQUIPOS ENERGIZA"/>
    <s v="Fase de resolución y recuperación: N/a_x000a_Se efectúa contacto con cliente: n/a_x000a_Teléfono de contacto: n/a_x000a_Acciones realizadas: MANO REMOTA / CAMBIO DE CINTA_x000a_Solución paliativa o definitiva: N/A_x000a_Acciones de Mejora, Recomendaciones: N/A_x000a_Causa Raíz: (si aplica)"/>
    <d v="1899-12-30T01:28:49"/>
    <d v="1899-12-30T01:54:30"/>
    <d v="1899-12-30T00:25:41"/>
    <x v="0"/>
    <x v="1"/>
    <m/>
    <m/>
    <m/>
    <m/>
    <m/>
    <d v="2024-02-02T00:00:00"/>
    <s v="CUMPLE"/>
    <s v="NO CUMPLE"/>
    <s v="NO CUMPLE"/>
    <s v="NO CUMPLE"/>
    <s v="NO CUMPLE"/>
    <x v="1"/>
    <x v="1"/>
    <x v="0"/>
    <x v="0"/>
    <x v="0"/>
  </r>
  <r>
    <s v="INC000002589670"/>
    <s v="INFRAESTRUCTURA DC"/>
    <x v="0"/>
    <s v="APQ ACCESOS"/>
    <s v="CARLOS F ARAYA RAMIREZ"/>
    <s v="tct_cararr"/>
    <s v="4-Menor/Localizado"/>
    <s v="4-Baja"/>
    <s v="Baja"/>
    <x v="0"/>
    <s v="TELEFONICA CYBERSECURITY TECH CHILE SPA"/>
    <s v="RONDAS PREVENTIVAS Y DE TEMPERATURAS"/>
    <s v="02/02/2024 12:34:35"/>
    <s v="02/02/2024 12:35:36"/>
    <x v="0"/>
    <s v="CDP ANTIGUO 1"/>
    <s v="CDP ANTIGUO 2"/>
    <s v="02/02/2024 20:10:55"/>
    <s v="02/02/2024 23:50:00"/>
    <s v="TIC 7, 8 , MDA"/>
    <s v="rondas realizadas"/>
    <d v="1899-12-30T00:00:00"/>
    <d v="1899-12-30T00:00:00"/>
    <d v="1899-12-30T00:00:00"/>
    <x v="0"/>
    <x v="0"/>
    <m/>
    <m/>
    <m/>
    <m/>
    <m/>
    <d v="2024-02-02T00:00:00"/>
    <s v="CUMPLE"/>
    <s v="NO CUMPLE"/>
    <s v="NO CUMPLE"/>
    <s v="NO CUMPLE"/>
    <s v="NO CUMPLE"/>
    <x v="0"/>
    <x v="0"/>
    <x v="0"/>
    <x v="0"/>
    <x v="0"/>
  </r>
  <r>
    <s v="INC000002589709"/>
    <s v="HOUSING"/>
    <x v="11"/>
    <s v="APQ ACCESOS"/>
    <s v="JOSE G MARQUEZ MARCANO"/>
    <s v="tct_josmam"/>
    <s v="4-Menor/Localizado"/>
    <s v="4-Baja"/>
    <s v="Baja"/>
    <x v="1"/>
    <s v="TELEFONICA EMPRESAS DE CHILE SA"/>
    <s v="TOMA DE ALARMAS DE CLIENTES"/>
    <s v="02/02/2024 12:38:48"/>
    <s v="02/02/2024 12:39:33"/>
    <x v="0"/>
    <s v="CDP ANTIGUO 1"/>
    <s v="CDP ANTIGUO 2"/>
    <s v="02/02/2024 12:41:02"/>
    <s v="02/02/2024 23:50:00"/>
    <s v="TOMA DE ALARMAS DE CLIENTES"/>
    <s v="TOMA DE ALARMAS REALIZADAS"/>
    <d v="1899-12-30T00:01:15"/>
    <d v="1899-12-30T00:02:14"/>
    <d v="1899-12-30T00:00:59"/>
    <x v="0"/>
    <x v="1"/>
    <m/>
    <m/>
    <m/>
    <m/>
    <m/>
    <d v="2024-02-02T00:00:00"/>
    <s v="CUMPLE"/>
    <s v="NO CUMPLE"/>
    <s v="NO CUMPLE"/>
    <s v="NO CUMPLE"/>
    <s v="NO CUMPLE"/>
    <x v="0"/>
    <x v="0"/>
    <x v="0"/>
    <x v="0"/>
    <x v="0"/>
  </r>
  <r>
    <s v="INC000002589725"/>
    <s v="HOUSING"/>
    <x v="14"/>
    <s v="BELIEVE"/>
    <s v="SEBASTIAN A JARA VIDAL"/>
    <s v="frp_xgambo"/>
    <s v="3-Moderado/Limitado"/>
    <s v="3-Medio"/>
    <s v="Media"/>
    <x v="1"/>
    <s v="COCA COLA EMBONOR S A"/>
    <s v="GESTION DATACENTER/ ACCESOS / COCA COLA EMBONOR S A"/>
    <s v="02/02/2024 13:15:05"/>
    <s v="02/02/2024 13:17:06"/>
    <x v="0"/>
    <s v="COMUNICACIONES"/>
    <s v="VPN IP - MPLS"/>
    <s v="05/02/2024 18:17:02"/>
    <s v="05/02/2024 23:50:00"/>
    <s v="EMPRESA: COCA COLA EMBONOR S A_x000a_CÓDIGO DE SERVICIO: _x000a_DIRECCIÓN:Calle San Martin #50, Santiago Centro, Santiago_x000a_NOMBRE DE QUIEN REPORTA:Jorge Machuca_x000a_TELÉFONO DE QUIEN REPORTA:  56 9 5759 8107_x000a_NOMBRE DE CONTACTO EN TERRENO: _x000a_REQUERIMIENTO : Habilitacion in"/>
    <m/>
    <d v="1900-01-02T04:35:17"/>
    <d v="1900-01-02T05:01:57"/>
    <d v="1899-12-30T00:26:40"/>
    <x v="0"/>
    <x v="1"/>
    <m/>
    <m/>
    <m/>
    <m/>
    <m/>
    <d v="2024-02-05T00:00:00"/>
    <s v="CUMPLE"/>
    <s v="NO CUMPLE"/>
    <s v="NO CUMPLE"/>
    <s v="NO CUMPLE"/>
    <s v="NO CUMPLE"/>
    <x v="1"/>
    <x v="0"/>
    <x v="0"/>
    <x v="0"/>
    <x v="1"/>
  </r>
  <r>
    <s v="INC000002589733"/>
    <s v="HOUSING"/>
    <x v="8"/>
    <s v="BELIEVE"/>
    <s v="FERNEY D GARZON PEÑA"/>
    <s v="frp_xgambo"/>
    <s v="3-Moderado/Limitado"/>
    <s v="3-Medio"/>
    <s v="Media"/>
    <x v="1"/>
    <s v="TELEFONICA EMPRESAS DE CHILE SA"/>
    <s v="GESTION DATACENTER/ ACCESOS / dxc"/>
    <s v="02/02/2024 13:29:53"/>
    <s v="02/02/2024 13:31:14"/>
    <x v="0"/>
    <s v="COMUNICACIONES"/>
    <s v="VPN IP - MPLS"/>
    <s v="02/02/2024 13:40:05"/>
    <s v="02/02/2024 23:50:00"/>
    <s v="EMPRESA: dxc_x000a_CÓDIGO DE SERVICIO: _x000a_DIRECCIÓN:AV. Presidente Prieto #226, Paine, Santiago_x000a_NOMBRE DE QUIEN REPORTA: Ferney Garzon_x000a_TELÉFONO DE QUIEN REPORTA:  56 2 25774418_x000a_NOMBRE DE CONTACTO EN TERRENO: _x000a_REQUERIMIENTO : Conexión y desconexión de cableado: S"/>
    <m/>
    <d v="1899-12-30T00:00:00"/>
    <d v="1899-12-30T00:10:12"/>
    <d v="1899-12-30T00:10:12"/>
    <x v="0"/>
    <x v="1"/>
    <m/>
    <m/>
    <m/>
    <m/>
    <m/>
    <d v="2024-02-02T00:00:00"/>
    <s v="CUMPLE"/>
    <s v="NO CUMPLE"/>
    <s v="NO CUMPLE"/>
    <s v="NO CUMPLE"/>
    <s v="NO CUMPLE"/>
    <x v="0"/>
    <x v="0"/>
    <x v="0"/>
    <x v="0"/>
    <x v="0"/>
  </r>
  <r>
    <s v="INC000002589753"/>
    <s v="VPN IP - MPLS"/>
    <x v="5"/>
    <s v="GESTION HD"/>
    <s v="LUIS RODRIGO ACEVEDO COLLIPAL"/>
    <s v="frp_pcamay"/>
    <s v="3-Moderado/Limitado"/>
    <s v="3-Medio"/>
    <s v="Media"/>
    <x v="1"/>
    <s v="XINERGIA LABORAL S A"/>
    <s v="HD/SOLICITUD: DIsponibilidad de recurso técnico"/>
    <s v="02/02/2024 14:16:47"/>
    <s v="02/02/2024 14:20:44"/>
    <x v="0"/>
    <s v="CDP ANTIGUO 1"/>
    <s v="CDP ANTIGUO 2"/>
    <s v="07/02/2024 10:34:00"/>
    <s v="07/02/2024 23:50:00"/>
    <s v="PREVENTIVO: NO_x000a_CODIGO DE SERVICIO:VPF1878084_x000a_DIRECCION:_x000a_QUIEN REPORTA:Patricio Ruiz martinez_x000a_CONTACTO EN TERRENO:Patricio Ruiz M. +56 991952787 / patricio.ruiz@xinerlink.cl_x000a_Jorge granadino +56 9 6140 6857 / jorge.granadino@xinerlink.cl_x000a_Christopher Berrío"/>
    <m/>
    <d v="1900-01-03T20:01:44"/>
    <d v="1900-01-03T20:17:13"/>
    <d v="1899-12-30T00:15:29"/>
    <x v="0"/>
    <x v="1"/>
    <m/>
    <m/>
    <m/>
    <m/>
    <m/>
    <d v="2024-02-07T00:00:00"/>
    <s v="CUMPLE"/>
    <s v="NO CUMPLE"/>
    <s v="NO CUMPLE"/>
    <s v="NO CUMPLE"/>
    <s v="NO CUMPLE"/>
    <x v="1"/>
    <x v="0"/>
    <x v="0"/>
    <x v="0"/>
    <x v="1"/>
  </r>
  <r>
    <s v="INC000002589781"/>
    <s v="VPN IP - MPLS"/>
    <x v="9"/>
    <s v="GESTION HD"/>
    <s v="NICOLAS A SAAVEDRA EGUILUZ"/>
    <s v="frp_pcamay"/>
    <s v="3-Moderado/Limitado"/>
    <s v="3-Medio"/>
    <s v="Media"/>
    <x v="1"/>
    <s v="NUTRISCO CHILE SA"/>
    <s v="HD/RV: Crear Usuario SAP PRD"/>
    <s v="02/02/2024 15:32:25"/>
    <s v="02/02/2024 15:33:52"/>
    <x v="0"/>
    <s v="CDP ANTIGUO 1"/>
    <s v="CDP ANTIGUO 2"/>
    <s v="02/02/2024 16:08:13"/>
    <s v="02/02/2024 23:50:00"/>
    <s v="PREVENTIVO: NO_x000a_CODIGO DE SERVICIO:_x000a_DIRECCION:_x000a_QUIEN REPORTA:Nicolás Saavedra Eguiluz +56 9 6187 5469_x000a_CONTACTO EN TERRENO:_x000a_PROBLEMA:_x000a_REQUERIMIENTO:Favor generar ticket en base a requerimiento de cliente NUTRISCO_x000a_Dejar en bandeja CLOUD SAP HANA y asignar a"/>
    <s v="He creado el usuario AHODAR según lo solicitado."/>
    <d v="1899-12-30T00:00:00"/>
    <d v="1899-12-30T00:35:48"/>
    <d v="1899-12-30T00:35:48"/>
    <x v="0"/>
    <x v="1"/>
    <m/>
    <m/>
    <m/>
    <m/>
    <m/>
    <d v="2024-02-02T00:00:00"/>
    <s v="CUMPLE"/>
    <s v="NO CUMPLE"/>
    <s v="NO CUMPLE"/>
    <s v="NO CUMPLE"/>
    <s v="NO CUMPLE"/>
    <x v="0"/>
    <x v="0"/>
    <x v="0"/>
    <x v="0"/>
    <x v="0"/>
  </r>
  <r>
    <s v="INC000002589922"/>
    <s v="HOSTING VIRTUAL"/>
    <x v="3"/>
    <s v="DUOC TICKET AUTOMATICO"/>
    <s v="DEIBY Y SANTOYO MONTEROLA"/>
    <s v="frp_eavend"/>
    <s v="3-Moderado/Limitado"/>
    <s v="4-Baja"/>
    <s v="Baja"/>
    <x v="1"/>
    <s v="FUNDACION INSTITUTO PROFESIONAL DUOC UC"/>
    <s v="DUOC|REQ|Clonar Maquina"/>
    <s v="02/02/2024 15:38:01"/>
    <s v="02/02/2024 15:39:36"/>
    <x v="0"/>
    <s v="CDP ANTIGUO 1"/>
    <s v="CDP ANTIGUO 2"/>
    <s v="05/02/2024 13:17:43"/>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deriva a Implantación ya que requiere ser tratado como proyecto. Esto es debido a que se requiere levantamiento de información, coordin"/>
    <d v="1899-12-30T00:00:00"/>
    <d v="1899-12-30T00:00:00"/>
    <d v="1899-12-30T00:00:00"/>
    <x v="0"/>
    <x v="1"/>
    <m/>
    <m/>
    <m/>
    <m/>
    <m/>
    <d v="2024-02-05T00:00:00"/>
    <s v="CUMPLE"/>
    <s v="NO CUMPLE"/>
    <s v="NO CUMPLE"/>
    <s v="NO CUMPLE"/>
    <s v="NO CUMPLE"/>
    <x v="0"/>
    <x v="0"/>
    <x v="0"/>
    <x v="0"/>
    <x v="0"/>
  </r>
  <r>
    <s v="INC000002589965"/>
    <s v="HOUSING"/>
    <x v="8"/>
    <s v="BELIEVE"/>
    <s v="FERNEY D GARZON PEÑA"/>
    <s v="frp_dvilca"/>
    <s v="3-Moderado/Limitado"/>
    <s v="3-Medio"/>
    <s v="Media"/>
    <x v="1"/>
    <s v="HUAWEI CHILE S A"/>
    <s v="GESTION DATACENTER/ ACCESOS /HUAWEI CHILE S A"/>
    <s v="02/02/2024 17:43:40"/>
    <s v="02/02/2024 17:51:56"/>
    <x v="0"/>
    <s v="COMUNICACIONES"/>
    <s v="VPN IP - MPLS"/>
    <s v="02/02/2024 17:57:12"/>
    <s v="02/02/2024 23:50:00"/>
    <s v="EMPRESA:_x000a_CÓDIGO DE SERVICIO: _x000a_DIRECCIÓN:AV. Presidente Prieto #226, Paine, Santiago_x000a_NOMBRE DE QUIEN REPORTA:RICHARD ARANGUREN_x000a_TELÉFONO DE QUIEN REPORTA:944143020_x000a_NOMBRE DE CONTACTO EN TERRENO: _x000a_PROBLEMA:_x000a_Se realizará desconexión de Fibra oscura CS k21304"/>
    <m/>
    <d v="1899-12-30T00:00:00"/>
    <d v="1899-12-30T00:13:32"/>
    <d v="1899-12-30T00:13:32"/>
    <x v="0"/>
    <x v="1"/>
    <m/>
    <m/>
    <m/>
    <m/>
    <m/>
    <d v="2024-02-02T00:00:00"/>
    <s v="CUMPLE"/>
    <s v="NO CUMPLE"/>
    <s v="NO CUMPLE"/>
    <s v="NO CUMPLE"/>
    <s v="NO CUMPLE"/>
    <x v="0"/>
    <x v="0"/>
    <x v="0"/>
    <x v="0"/>
    <x v="0"/>
  </r>
  <r>
    <s v="INC000002590150"/>
    <s v="HOUSING"/>
    <x v="11"/>
    <s v="APQ ACCESOS"/>
    <s v="ESTEBAN O BUSTOS CORNEJO"/>
    <s v="tct_ebusto"/>
    <s v="2-Significativo/Amplio"/>
    <s v="2-Alta"/>
    <s v="Alta"/>
    <x v="1"/>
    <s v="TELEFONICA EMPRESAS DE CHILE SA"/>
    <s v="SUPERVISION INCIDENTE HUAWEI"/>
    <s v="02/02/2024 15:34:27"/>
    <s v="02/02/2024 15:36:53"/>
    <x v="0"/>
    <s v="CDP ANTIGUO 1"/>
    <s v="CDP ANTIGUO 2"/>
    <s v="02/02/2024 15:37:59"/>
    <s v="02/02/2024 23:50:00"/>
    <s v="SUPERVISION INCIDENTE HUAWEI"/>
    <s v="INCIDENCIA RESTABLECIDA"/>
    <d v="1899-12-30T00:01:06"/>
    <d v="1899-12-30T00:03:32"/>
    <d v="1899-12-30T00:02:26"/>
    <x v="0"/>
    <x v="1"/>
    <m/>
    <m/>
    <m/>
    <m/>
    <m/>
    <d v="2024-02-02T00:00:00"/>
    <s v="CUMPLE"/>
    <s v="NO CUMPLE"/>
    <s v="NO CUMPLE"/>
    <s v="NO CUMPLE"/>
    <s v="NO CUMPLE"/>
    <x v="0"/>
    <x v="0"/>
    <x v="0"/>
    <x v="0"/>
    <x v="0"/>
  </r>
  <r>
    <s v="INC000002590186"/>
    <s v="VPN IP - MPLS"/>
    <x v="3"/>
    <s v="BELIEVE"/>
    <s v="PABLO N OLIVA ALARCON"/>
    <s v="frp_kaldor"/>
    <s v="3-Moderado/Limitado"/>
    <s v="3-Medio"/>
    <s v="Media"/>
    <x v="1"/>
    <s v="INSTITUTO PROFESIONAL DE CHILE SA"/>
    <s v="GAMA / Requerimiento - Falla Acceso VDC"/>
    <s v="02/02/2024 16:20:11"/>
    <s v="02/02/2024 16:23:46"/>
    <x v="0"/>
    <s v="CDP ANTIGUO 1"/>
    <s v="CDP ANTIGUO 2"/>
    <s v="02/02/2024 17:26:18"/>
    <s v="02/02/2024 23:50:00"/>
    <s v="PREVENTIVO: NO_x000a_CODIGO DE SERVICIO:-_x000a_DIRECCION:-_x000a_QUIEN REPORTA:Juan Carlos Dupuy / +56 979778332_x000a_CONTACTO EN TERRENO:-_x000a_PROBLEMA:-_x000a__x000a_REQUERIMIENTO:_x000a_Buenas tardes, informo que no logramos acceder el VDC, arroja el siguiente error:_x000a__x000a_EQUIPOS ENERGIZADO/REINICI"/>
    <s v="FASE RESOLUCIÓN Y RECUPERACIÓN_x000a__x000a_Se efectúa contacto con cliente: Juan Carlos Dupuy_x000a__x000a_Teléfono de contacto:+56 979778332_x000a__x000a_Acciones realizadas: Se contacta al cliente y se le indica que este error se genera por la intermitencia que esta presentando el inter"/>
    <d v="1899-12-30T00:23:14"/>
    <d v="1899-12-30T01:06:07"/>
    <d v="1899-12-30T00:42:53"/>
    <x v="0"/>
    <x v="1"/>
    <m/>
    <s v=""/>
    <s v=""/>
    <s v="Cumplido"/>
    <s v=""/>
    <d v="2024-02-02T00:00:00"/>
    <s v="CUMPLE"/>
    <s v="NO CUMPLE"/>
    <s v="NO CUMPLE"/>
    <s v="NO CUMPLE"/>
    <s v="NO CUMPLE"/>
    <x v="1"/>
    <x v="1"/>
    <x v="0"/>
    <x v="0"/>
    <x v="0"/>
  </r>
  <r>
    <s v="INC000002590608"/>
    <s v="HOUSING"/>
    <x v="13"/>
    <s v="BELIEVE"/>
    <s v="RENE E VILLEGAS CARREÑO"/>
    <s v="frp_xgambo"/>
    <s v="3-Moderado/Limitado"/>
    <s v="3-Medio"/>
    <s v="Media"/>
    <x v="1"/>
    <s v="CAJA DE COMPENSACION DE ASIGNACION FAMILIAR LOS HEROES"/>
    <s v="GESTION DATACENTER/ ACCESOS / CAJA DE COMPENSACION DE ASIGNACION FAMILIAR LOS HEROES"/>
    <s v="02/02/2024 16:00:36"/>
    <s v="02/02/2024 16:02:33"/>
    <x v="0"/>
    <s v="CDP ANTIGUO 1"/>
    <s v="CDP ANTIGUO 2"/>
    <s v="02/02/2024 16:24:55"/>
    <s v="02/02/2024 23:50:00"/>
    <s v="EMPRESA: CAJA DE COMPENSACION DE ASIGNACION FAMILIAR LOS HEROES_x000a_CÓDIGO DE SERVICIO: _x000a_DIRECCIÓN:Av. Apoquindo #7071, Las Condes, Santiago_x000a_NOMBRE DE QUIEN REPORTA:Jose Monteverde_x000a_TELÉFONO DE QUIEN REPORTA:  56992367859_x000a_NOMBRE DE CONTACTO EN TERRENO: _x000a_REQUE"/>
    <s v="accesos autorizados"/>
    <d v="1899-12-30T00:03:02"/>
    <d v="1899-12-30T00:24:19"/>
    <d v="1899-12-30T00:21:17"/>
    <x v="0"/>
    <x v="1"/>
    <m/>
    <m/>
    <m/>
    <m/>
    <m/>
    <d v="2024-02-02T00:00:00"/>
    <s v="CUMPLE"/>
    <s v="NO CUMPLE"/>
    <s v="NO CUMPLE"/>
    <s v="NO CUMPLE"/>
    <s v="NO CUMPLE"/>
    <x v="0"/>
    <x v="0"/>
    <x v="0"/>
    <x v="0"/>
    <x v="0"/>
  </r>
  <r>
    <s v="INC000002590625"/>
    <s v="HOUSING"/>
    <x v="11"/>
    <s v="APQ ACCESOS"/>
    <s v="ESTEBAN O BUSTOS CORNEJO"/>
    <s v="tct_ebusto"/>
    <s v="4-Menor/Localizado"/>
    <s v="4-Baja"/>
    <s v="Baja"/>
    <x v="1"/>
    <s v="TELEFONICA EMPRESAS DE CHILE SA"/>
    <s v="SUPERVISION ENTREGA DE MATERIALES"/>
    <s v="02/02/2024 16:40:11"/>
    <s v="02/02/2024 16:42:36"/>
    <x v="0"/>
    <s v="CDP ANTIGUO 1"/>
    <s v="CDP ANTIGUO 2"/>
    <s v="02/02/2024 16:43:47"/>
    <s v="02/02/2024 23:50:00"/>
    <s v="SUPERVISION ENTREGA DE MATERIALES"/>
    <s v="SUPERVISION OK"/>
    <d v="1899-12-30T00:01:11"/>
    <d v="1899-12-30T00:03:36"/>
    <d v="1899-12-30T00:02:25"/>
    <x v="0"/>
    <x v="1"/>
    <m/>
    <m/>
    <m/>
    <m/>
    <m/>
    <d v="2024-02-02T00:00:00"/>
    <s v="CUMPLE"/>
    <s v="NO CUMPLE"/>
    <s v="NO CUMPLE"/>
    <s v="NO CUMPLE"/>
    <s v="NO CUMPLE"/>
    <x v="0"/>
    <x v="0"/>
    <x v="0"/>
    <x v="0"/>
    <x v="0"/>
  </r>
  <r>
    <s v="INC000002590823"/>
    <s v="INFRAESTRUCTURA DC"/>
    <x v="17"/>
    <s v="BACK UP DATA CENTER (BACKUP ON DEMAND)"/>
    <s v="JUAN P BERRIOS STUARDO"/>
    <s v="tct_jberri"/>
    <s v="2-Significativo/Amplio"/>
    <s v="2-Alta"/>
    <s v="Alta"/>
    <x v="3"/>
    <s v="TELEFONICA GLOBAL TECHNOLOGY S.A.AGENCIA EN CHILE"/>
    <s v="Error de Disco y fuente de poder en Storage Shelf SHT1012651GCNV8 Data Center Apoquindo"/>
    <s v="02/02/2024 16:23:14"/>
    <s v="02/02/2024 16:29:57"/>
    <x v="0"/>
    <s v="HARDWARE"/>
    <s v="DATACENTER"/>
    <s v="06/02/2024 11:47:56"/>
    <s v="06/02/2024 23:50:00"/>
    <s v="Error de Disco y fuente de poder en Storage Shelf SHT1012651GCNV8 Data Center Apoquindo_x000a__x000a_Errores detectados: _x000a__x000a_Enclosure 34 Power Supply 1 | Critical |_x000a__x000a_ Enclosure 34 Disk 0 | 0           | Unconfigured Good,Spun Up | Foreign       | N/A           | E004"/>
    <s v="FASE RESOLUCIÓN Y RECUPERACIÓN_x000a__x000a_Se efectúa contacto con cliente: N/A_x000a__x000a_Teléfono de contacto: N/A_x000a__x000a_Acciones realizadas:Cambio de disco y fuente de poder en Appliance Veritas_x000a__x000a_Solución paliativa o definitiva: Cambio de piezas con error,_x000a__x000a_Acciones de Mejora,"/>
    <d v="1900-01-02T18:46:39"/>
    <d v="1900-01-02T19:24:42"/>
    <d v="1899-12-30T00:38:03"/>
    <x v="1"/>
    <x v="0"/>
    <m/>
    <s v=""/>
    <s v="Cumplido"/>
    <s v=""/>
    <s v=""/>
    <d v="2024-02-06T00:00:00"/>
    <s v="CUMPLE"/>
    <s v="NO CUMPLE"/>
    <s v="NO CUMPLE"/>
    <s v="NO CUMPLE"/>
    <s v="NO CUMPLE"/>
    <x v="1"/>
    <x v="0"/>
    <x v="0"/>
    <x v="0"/>
    <x v="1"/>
  </r>
  <r>
    <s v="INC000002590828"/>
    <s v="TICKET-INTELIGENTE"/>
    <x v="6"/>
    <s v="GESTION TI"/>
    <s v="GIOVANNI D ROCCO VALENZUELA"/>
    <s v="USR_TSIGHT"/>
    <s v="1-Extenso/Generalizado"/>
    <s v="4-Baja"/>
    <s v="Baja"/>
    <x v="3"/>
    <s v="COAGRA S A"/>
    <s v="coagra01 - sap_ep_e_vm TICKET AUTOMATICO"/>
    <s v="02/02/2024 16:23:36"/>
    <s v="02/02/2024 16:23:36"/>
    <x v="0"/>
    <s v="TRUESIGHT"/>
    <s v="TRUESIGHT"/>
    <s v="02/02/2024 18:16:05"/>
    <s v="02/02/2024 23:50:00"/>
    <s v="PREVENTIVO=SI_x000a_CODIGO DE SERVICIO=sap_ep_e_VM_x000a_DIRECCION=NULL_x000a_CIUDAD=SANTIAGO_x000a_COMUNA LOCAL=_x000a_REGION=REGIÃ“N METROPOLITANA DE SANTIAGO_x000a_QUIEN REPORTA=Ticket automático_x000a_CONTACTO EN TERRENO=_x000a_PROBLEMA=High RAM Usage Alert for Node COAGRA01 - sap_ep_e_VM_x000a_REQUERIM"/>
    <m/>
    <d v="1899-12-30T01:39:31"/>
    <d v="1899-12-30T01:52:29"/>
    <d v="1899-12-30T00:12:58"/>
    <x v="1"/>
    <x v="0"/>
    <m/>
    <m/>
    <m/>
    <m/>
    <m/>
    <d v="2024-02-02T00:00:00"/>
    <s v="CUMPLE"/>
    <s v="NO CUMPLE"/>
    <s v="NO CUMPLE"/>
    <s v="NO CUMPLE"/>
    <s v="NO CUMPLE"/>
    <x v="1"/>
    <x v="1"/>
    <x v="0"/>
    <x v="0"/>
    <x v="0"/>
  </r>
  <r>
    <s v="INC000002590917"/>
    <s v="HOUSING"/>
    <x v="13"/>
    <s v="BELIEVE"/>
    <s v="RENE E VILLEGAS CARREÑO"/>
    <s v="frp_xgambo"/>
    <s v="3-Moderado/Limitado"/>
    <s v="3-Medio"/>
    <s v="Media"/>
    <x v="1"/>
    <s v="TELEFONICA EMPRESAS DE CHILE SA"/>
    <s v="GESTION DATACENTER/ ACCESOS / TELEFONICA EMPRESAS DE CHILE SA"/>
    <s v="02/02/2024 17:11:15"/>
    <s v="02/02/2024 17:12:49"/>
    <x v="0"/>
    <s v="CDP ANTIGUO 1"/>
    <s v="CDP ANTIGUO 2"/>
    <s v="02/02/2024 17:40:15"/>
    <s v="02/02/2024 23:50:00"/>
    <s v="EMPRESA: TELEFONICA EMPRESAS DE CHILE SA_x000a_CÓDIGO DE SERVICIO: _x000a_DIRECCIÓN:Av. Apoquindo #7071, Las Condes, Santiago_x000a_NOMBRE DE QUIEN REPORTA:Juan Berrios_x000a_TELÉFONO DE QUIEN REPORTA:  56995328251_x000a_NOMBRE DE CONTACTO EN TERRENO: _x000a_REQUERIMIENTO : Error de Disco"/>
    <s v="accesos autorizados"/>
    <d v="1899-12-30T00:17:43"/>
    <d v="1899-12-30T00:29:00"/>
    <d v="1899-12-30T00:11:17"/>
    <x v="0"/>
    <x v="1"/>
    <m/>
    <m/>
    <m/>
    <m/>
    <m/>
    <d v="2024-02-02T00:00:00"/>
    <s v="CUMPLE"/>
    <s v="NO CUMPLE"/>
    <s v="NO CUMPLE"/>
    <s v="NO CUMPLE"/>
    <s v="NO CUMPLE"/>
    <x v="0"/>
    <x v="0"/>
    <x v="0"/>
    <x v="0"/>
    <x v="0"/>
  </r>
  <r>
    <s v="INC000002591090"/>
    <s v="RED INTERNA"/>
    <x v="10"/>
    <s v="APOQUINDO TI"/>
    <s v="RICARDO F ORELLANA MARDONES"/>
    <s v="tct_rorell"/>
    <s v="4-Menor/Localizado"/>
    <s v="4-Baja"/>
    <s v="Baja"/>
    <x v="0"/>
    <s v="TELEFONICA EMPRESAS DE CHILE SA"/>
    <s v="RONDA Y MEDICIÓN DE TEMPERATURAS EN SALAS TIC"/>
    <s v="03/02/2024 2:36:36"/>
    <s v="03/02/2024 2:37:33"/>
    <x v="0"/>
    <s v="TI"/>
    <s v="CLIMA"/>
    <s v="03/02/2024 2:47:45"/>
    <s v="03/02/2024 23:50:00"/>
    <m/>
    <s v="ACT  REALIZADA SIN NOVEDAD"/>
    <d v="1899-12-30T00:00:00"/>
    <d v="1899-12-30T00:00:00"/>
    <d v="1899-12-30T00:00:00"/>
    <x v="0"/>
    <x v="0"/>
    <m/>
    <m/>
    <m/>
    <m/>
    <m/>
    <d v="2024-02-03T00:00:00"/>
    <s v="CUMPLE"/>
    <s v="NO CUMPLE"/>
    <s v="NO CUMPLE"/>
    <s v="NO CUMPLE"/>
    <s v="NO CUMPLE"/>
    <x v="0"/>
    <x v="0"/>
    <x v="0"/>
    <x v="0"/>
    <x v="0"/>
  </r>
  <r>
    <s v="INC000002591093"/>
    <s v="RED INTERNA"/>
    <x v="10"/>
    <s v="APOQUINDO TI"/>
    <s v="RICARDO F ORELLANA MARDONES"/>
    <s v="tct_rorell"/>
    <s v="4-Menor/Localizado"/>
    <s v="4-Baja"/>
    <s v="Baja"/>
    <x v="0"/>
    <s v="TELEFONICA EMPRESAS DE CHILE SA"/>
    <s v="RONDA Y MEDICIÓN DE TEMPERATURAS EN SALAS TIC"/>
    <s v="03/02/2024 4:19:50"/>
    <s v="03/02/2024 4:20:43"/>
    <x v="0"/>
    <s v="TI"/>
    <s v="CLIMA"/>
    <s v="03/02/2024 4:33:20"/>
    <s v="03/02/2024 23:50:00"/>
    <m/>
    <s v="ACT REALIZADA SIN NOVEDAD"/>
    <d v="1899-12-30T00:00:00"/>
    <d v="1899-12-30T00:00:00"/>
    <d v="1899-12-30T00:00:00"/>
    <x v="0"/>
    <x v="0"/>
    <m/>
    <m/>
    <m/>
    <m/>
    <m/>
    <d v="2024-02-03T00:00:00"/>
    <s v="CUMPLE"/>
    <s v="NO CUMPLE"/>
    <s v="NO CUMPLE"/>
    <s v="NO CUMPLE"/>
    <s v="NO CUMPLE"/>
    <x v="0"/>
    <x v="0"/>
    <x v="0"/>
    <x v="0"/>
    <x v="0"/>
  </r>
  <r>
    <s v="INC000002591095"/>
    <s v="RED INTERNA"/>
    <x v="10"/>
    <s v="APOQUINDO TI"/>
    <s v="RICARDO F ORELLANA MARDONES"/>
    <s v="tct_rorell"/>
    <s v="4-Menor/Localizado"/>
    <s v="4-Baja"/>
    <s v="Baja"/>
    <x v="0"/>
    <s v="TELEFONICA EMPRESAS DE CHILE SA"/>
    <s v="RONDA Y MEDICIÓN DE TEMPERATURAS EN SALAS TIC"/>
    <s v="03/02/2024 7:08:01"/>
    <s v="03/02/2024 7:09:15"/>
    <x v="0"/>
    <s v="TI"/>
    <s v="CLIMA"/>
    <s v="03/02/2024 7:22:28"/>
    <s v="03/02/2024 23:50:00"/>
    <m/>
    <s v="ACT REALIZADA SIN NOVEDAD"/>
    <d v="1899-12-30T00:00:00"/>
    <d v="1899-12-30T00:00:00"/>
    <d v="1899-12-30T00:00:00"/>
    <x v="0"/>
    <x v="0"/>
    <m/>
    <s v=""/>
    <s v=""/>
    <s v=""/>
    <s v="Cumplido"/>
    <d v="2024-02-03T00:00:00"/>
    <s v="CUMPLE"/>
    <s v="NO CUMPLE"/>
    <s v="NO CUMPLE"/>
    <s v="NO CUMPLE"/>
    <s v="NO CUMPLE"/>
    <x v="0"/>
    <x v="0"/>
    <x v="0"/>
    <x v="0"/>
    <x v="0"/>
  </r>
  <r>
    <s v="INC000002591236"/>
    <s v="HOUSING"/>
    <x v="14"/>
    <s v="BELIEVE"/>
    <s v="FRANCISCO J FELIU ABARCA"/>
    <s v="frp_xgambo"/>
    <s v="3-Moderado/Limitado"/>
    <s v="3-Medio"/>
    <s v="Media"/>
    <x v="1"/>
    <s v="BETTER FOOD SPA"/>
    <s v="GESTION DATACENTER/ ACCESOS / BETTER FOOD SPA"/>
    <s v="02/02/2024 18:04:48"/>
    <s v="02/02/2024 18:06:32"/>
    <x v="0"/>
    <s v="HARDWARE"/>
    <s v="CLIENTE"/>
    <s v="02/02/2024 18:38:01"/>
    <s v="02/02/2024 23:50:00"/>
    <s v="EMPRESA: BETTER FOOD SPA_x000a_CÓDIGO DE SERVICIO: _x000a_DIRECCIÓN:Calle San Martin #50, Santiago Centro, Santiago_x000a_NOMBRE DE QUIEN REPORTA: Leonardo Olguín_x000a_TELÉFONO DE QUIEN REPORTA:  56992547453_x000a_NOMBRE DE CONTACTO EN TERRENO: _x000a_REQUERIMIENTO : Configuración de equi"/>
    <s v="Fase de resolución y recuperación: N/A_x000a_Se efectúa contacto con cliente: N/A_x000a_Teléfono de contacto: N/A_x000a_Acciones realizadas: ACCESOS AUTORIZADOS_x000a_Solución paliativa o definitiva: N/A_x000a_Acciones de Mejora, Recomendaciones: N/A_x000a_Causa Raíz: (si aplica) N/A"/>
    <d v="1899-12-30T00:26:25"/>
    <d v="1899-12-30T00:33:13"/>
    <d v="1899-12-30T00:06:48"/>
    <x v="0"/>
    <x v="1"/>
    <m/>
    <m/>
    <m/>
    <m/>
    <m/>
    <d v="2024-02-02T00:00:00"/>
    <s v="CUMPLE"/>
    <s v="NO CUMPLE"/>
    <s v="NO CUMPLE"/>
    <s v="NO CUMPLE"/>
    <s v="NO CUMPLE"/>
    <x v="0"/>
    <x v="0"/>
    <x v="0"/>
    <x v="0"/>
    <x v="0"/>
  </r>
  <r>
    <s v="INC000002591887"/>
    <s v="HOUSING"/>
    <x v="14"/>
    <s v="BELIEVE"/>
    <s v="FRANCISCO J FELIU ABARCA"/>
    <s v="frp_xgambo"/>
    <s v="3-Moderado/Limitado"/>
    <s v="3-Medio"/>
    <s v="Media"/>
    <x v="1"/>
    <s v="COCA COLA EMBONOR S A"/>
    <s v="GESTION DATACENTER/ ACCESOS / COCA COLA EMBONOR S A"/>
    <s v="02/02/2024 18:16:59"/>
    <s v="02/02/2024 18:20:04"/>
    <x v="0"/>
    <s v="CDP ANTIGUO 1"/>
    <s v="CDP ANTIGUO 2"/>
    <s v="02/02/2024 18:45:55"/>
    <s v="02/02/2024 23:50:00"/>
    <s v="EMPRESA: COCA COLA EMBONOR S A_x000a_CÓDIGO DE SERVICIO: _x000a_DIRECCIÓN:Calle San Martin #50, Santiago Centro, Santiago_x000a_NOMBRE DE QUIEN REPORTA:Alvaro Tobar_x000a_TELÉFONO DE QUIEN REPORTA:  995487433_x000a_NOMBRE DE CONTACTO EN TERRENO: _x000a_REQUERIMIENTO : contruccion f.o_x000a_EQUIP"/>
    <s v="Fase de resolución y recuperación: N/A_x000a_Se efectúa contacto con cliente: N/A_x000a_Teléfono de contacto: N/A_x000a_Acciones realizadas: ACCESOS RECHAZADOS / CRQ NO APROBADO_x000a_Solución paliativa o definitiva: N/A_x000a_Acciones de Mejora, Recomendaciones: N/A_x000a_Causa Raíz: (si"/>
    <d v="1899-12-30T00:13:57"/>
    <d v="1899-12-30T00:28:56"/>
    <d v="1899-12-30T00:14:59"/>
    <x v="0"/>
    <x v="1"/>
    <m/>
    <m/>
    <m/>
    <m/>
    <m/>
    <d v="2024-02-02T00:00:00"/>
    <s v="CUMPLE"/>
    <s v="NO CUMPLE"/>
    <s v="NO CUMPLE"/>
    <s v="NO CUMPLE"/>
    <s v="NO CUMPLE"/>
    <x v="0"/>
    <x v="0"/>
    <x v="0"/>
    <x v="0"/>
    <x v="0"/>
  </r>
  <r>
    <s v="INC000002591944"/>
    <s v="HOUSING"/>
    <x v="8"/>
    <s v="BELIEVE"/>
    <s v="JOSE G MARQUEZ MARCANO"/>
    <s v="frp_xgambo"/>
    <s v="3-Moderado/Limitado"/>
    <s v="3-Medio"/>
    <s v="Media"/>
    <x v="1"/>
    <s v="HUAWEI CHILE S A"/>
    <s v="GESTION DATACENTER/ ACCESOS / HUAWEI CHILE S A"/>
    <s v="02/02/2024 18:35:49"/>
    <s v="02/02/2024 18:36:49"/>
    <x v="0"/>
    <s v="COMUNICACIONES"/>
    <s v="VPN IP - MPLS"/>
    <s v="02/02/2024 19:18:5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28"/>
    <d v="1899-12-30T00:43:09"/>
    <d v="1899-12-30T00:34:41"/>
    <x v="0"/>
    <x v="1"/>
    <m/>
    <m/>
    <m/>
    <m/>
    <m/>
    <d v="2024-02-02T00:00:00"/>
    <s v="CUMPLE"/>
    <s v="NO CUMPLE"/>
    <s v="NO CUMPLE"/>
    <s v="NO CUMPLE"/>
    <s v="NO CUMPLE"/>
    <x v="0"/>
    <x v="0"/>
    <x v="0"/>
    <x v="0"/>
    <x v="0"/>
  </r>
  <r>
    <s v="INC000002591950"/>
    <s v="HOUSING"/>
    <x v="8"/>
    <s v="BELIEVE"/>
    <s v="JOSE G MARQUEZ MARCANO"/>
    <s v="frp_xgambo"/>
    <s v="3-Moderado/Limitado"/>
    <s v="3-Medio"/>
    <s v="Media"/>
    <x v="1"/>
    <s v="HUAWEI CHILE S A"/>
    <s v="GESTION DATACENTER/ ACCESOS / HUAWEI CHILE S A"/>
    <s v="02/02/2024 18:43:32"/>
    <s v="02/02/2024 18:44:27"/>
    <x v="0"/>
    <s v="COMUNICACIONES"/>
    <s v="VPN IP - MPLS"/>
    <s v="02/02/2024 19:19:28"/>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8:42"/>
    <d v="1899-12-30T00:35:56"/>
    <d v="1899-12-30T00:27:14"/>
    <x v="0"/>
    <x v="1"/>
    <m/>
    <m/>
    <m/>
    <m/>
    <m/>
    <d v="2024-02-02T00:00:00"/>
    <s v="CUMPLE"/>
    <s v="NO CUMPLE"/>
    <s v="NO CUMPLE"/>
    <s v="NO CUMPLE"/>
    <s v="NO CUMPLE"/>
    <x v="0"/>
    <x v="0"/>
    <x v="0"/>
    <x v="0"/>
    <x v="0"/>
  </r>
  <r>
    <s v="INC000002591958"/>
    <s v="HOUSING"/>
    <x v="8"/>
    <s v="BELIEVE"/>
    <s v="JOSE G MARQUEZ MARCANO"/>
    <s v="frp_xgambo"/>
    <s v="3-Moderado/Limitado"/>
    <s v="3-Medio"/>
    <s v="Media"/>
    <x v="1"/>
    <s v="HUAWEI CHILE S A"/>
    <s v="GESTION DATACENTER/ ACCESOS / HUAWEI CHILE S A"/>
    <s v="02/02/2024 18:47:27"/>
    <s v="02/02/2024 18:48:33"/>
    <x v="0"/>
    <s v="COMUNICACIONES"/>
    <s v="VPN IP - MPLS"/>
    <s v="02/02/2024 19:20:0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05"/>
    <d v="1899-12-30T00:32:39"/>
    <d v="1899-12-30T00:23:34"/>
    <x v="0"/>
    <x v="1"/>
    <m/>
    <m/>
    <m/>
    <m/>
    <m/>
    <d v="2024-02-02T00:00:00"/>
    <s v="CUMPLE"/>
    <s v="NO CUMPLE"/>
    <s v="NO CUMPLE"/>
    <s v="NO CUMPLE"/>
    <s v="NO CUMPLE"/>
    <x v="0"/>
    <x v="0"/>
    <x v="0"/>
    <x v="0"/>
    <x v="0"/>
  </r>
  <r>
    <s v="INC000002591981"/>
    <s v="HOUSING"/>
    <x v="8"/>
    <s v="BELIEVE"/>
    <s v="JOSE G MARQUEZ MARCANO"/>
    <s v="frp_xgambo"/>
    <s v="3-Moderado/Limitado"/>
    <s v="3-Medio"/>
    <s v="Media"/>
    <x v="1"/>
    <s v="HUAWEI CHILE S A"/>
    <s v="GESTION DATACENTER/ ACCESOS / HUAWEI CHILE S A"/>
    <s v="02/02/2024 18:51:14"/>
    <s v="02/02/2024 18:52:27"/>
    <x v="0"/>
    <s v="COMUNICACIONES"/>
    <s v="VPN IP - MPLS"/>
    <s v="02/02/2024 19:20:3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21"/>
    <d v="1899-12-30T00:29:23"/>
    <d v="1899-12-30T00:20:02"/>
    <x v="0"/>
    <x v="1"/>
    <m/>
    <m/>
    <m/>
    <m/>
    <m/>
    <d v="2024-02-02T00:00:00"/>
    <s v="CUMPLE"/>
    <s v="NO CUMPLE"/>
    <s v="NO CUMPLE"/>
    <s v="NO CUMPLE"/>
    <s v="NO CUMPLE"/>
    <x v="0"/>
    <x v="0"/>
    <x v="0"/>
    <x v="0"/>
    <x v="0"/>
  </r>
  <r>
    <s v="INC000002592058"/>
    <s v="COMUNICACIONES"/>
    <x v="6"/>
    <s v="SISTEMA OPERATIVO MICROSOFT"/>
    <s v="GIOVANNI D ROCCO VALENZUELA"/>
    <s v="tct_grocco"/>
    <s v="4-Menor/Localizado"/>
    <s v="4-Baja"/>
    <s v="Baja"/>
    <x v="1"/>
    <s v="TELEFONICA GLOBAL TECHNOLOGY S.A.AGENCIA EN CHILE"/>
    <s v="DESHABILITAR CUENTAS TCCT"/>
    <s v="02/02/2024 20:04:22"/>
    <s v="02/02/2024 20:05:12"/>
    <x v="0"/>
    <s v="CDP ANTIGUO 1"/>
    <s v="CDP ANTIGUO 2"/>
    <s v="02/02/2024 20:06:24"/>
    <s v="02/02/2024 23:50:00"/>
    <s v="Se solicita deshbailitar cuentas tcct"/>
    <m/>
    <d v="1899-12-30T00:00:00"/>
    <d v="1899-12-30T00:02:02"/>
    <d v="1899-12-30T00:02:02"/>
    <x v="0"/>
    <x v="1"/>
    <m/>
    <m/>
    <m/>
    <m/>
    <m/>
    <d v="2024-02-02T00:00:00"/>
    <s v="CUMPLE"/>
    <s v="NO CUMPLE"/>
    <s v="NO CUMPLE"/>
    <s v="NO CUMPLE"/>
    <s v="NO CUMPLE"/>
    <x v="0"/>
    <x v="0"/>
    <x v="0"/>
    <x v="0"/>
    <x v="0"/>
  </r>
  <r>
    <s v="INC000002592120"/>
    <s v="HOUSING"/>
    <x v="8"/>
    <s v="BELIEVE"/>
    <s v="JOSE G MARQUEZ MARCANO"/>
    <s v="frp_xgambo"/>
    <s v="3-Moderado/Limitado"/>
    <s v="3-Medio"/>
    <s v="Media"/>
    <x v="1"/>
    <s v="HUAWEI CHILE S A"/>
    <s v="GESTION DATACENTER/ ACCESOS / HUAWEI CHILE S A"/>
    <s v="02/02/2024 18:55:39"/>
    <s v="02/02/2024 18:56:52"/>
    <x v="0"/>
    <s v="COMUNICACIONES"/>
    <s v="VPN IP - MPLS"/>
    <s v="02/02/2024 19:21:07"/>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33"/>
    <d v="1899-12-30T00:25:28"/>
    <d v="1899-12-30T00:15:55"/>
    <x v="0"/>
    <x v="1"/>
    <m/>
    <m/>
    <m/>
    <m/>
    <m/>
    <d v="2024-02-02T00:00:00"/>
    <s v="CUMPLE"/>
    <s v="NO CUMPLE"/>
    <s v="NO CUMPLE"/>
    <s v="NO CUMPLE"/>
    <s v="NO CUMPLE"/>
    <x v="0"/>
    <x v="0"/>
    <x v="0"/>
    <x v="0"/>
    <x v="0"/>
  </r>
  <r>
    <s v="INC000002592129"/>
    <s v="HOUSING"/>
    <x v="8"/>
    <s v="BELIEVE"/>
    <s v="JOSE G MARQUEZ MARCANO"/>
    <s v="frp_xgambo"/>
    <s v="3-Moderado/Limitado"/>
    <s v="3-Medio"/>
    <s v="Media"/>
    <x v="1"/>
    <s v="HUAWEI CHILE S A"/>
    <s v="GESTION DATACENTER/ ACCESOS / HUAWEI CHILE S A"/>
    <s v="02/02/2024 18:59:14"/>
    <s v="02/02/2024 19:00:39"/>
    <x v="0"/>
    <s v="COMUNICACIONES"/>
    <s v="VPN IP - MPLS"/>
    <s v="02/02/2024 19:21:46"/>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09:57"/>
    <d v="1899-12-30T00:22:32"/>
    <d v="1899-12-30T00:12:35"/>
    <x v="0"/>
    <x v="1"/>
    <m/>
    <m/>
    <m/>
    <m/>
    <m/>
    <d v="2024-02-02T00:00:00"/>
    <s v="CUMPLE"/>
    <s v="NO CUMPLE"/>
    <s v="NO CUMPLE"/>
    <s v="NO CUMPLE"/>
    <s v="NO CUMPLE"/>
    <x v="0"/>
    <x v="0"/>
    <x v="0"/>
    <x v="0"/>
    <x v="0"/>
  </r>
  <r>
    <s v="INC000002592138"/>
    <s v="HOUSING"/>
    <x v="8"/>
    <s v="BELIEVE"/>
    <s v="JOSE G MARQUEZ MARCANO"/>
    <s v="frp_xgambo"/>
    <s v="3-Moderado/Limitado"/>
    <s v="3-Medio"/>
    <s v="Media"/>
    <x v="1"/>
    <s v="HUAWEI CHILE S A"/>
    <s v="GESTION DATACENTER/ ACCESOS / HUAWEI CHILE S A"/>
    <s v="02/02/2024 19:03:03"/>
    <s v="02/02/2024 19:04:11"/>
    <x v="0"/>
    <s v="COMUNICACIONES"/>
    <s v="VPN IP - MPLS"/>
    <s v="02/02/2024 19:22:22"/>
    <s v="02/02/2024 23:50:00"/>
    <s v="EMPRESA: HUAWEI CHILE S A_x000a_CÓDIGO DE SERVICIO: _x000a_DIRECCIÓN:AV. Presidente Prieto #226, Paine, Santiago_x000a_NOMBRE DE QUIEN REPORTA:Ronald Alayo_x000a_TELÉFONO DE QUIEN REPORTA:  56935662382_x000a_NOMBRE DE CONTACTO EN TERRENO: _x000a_REQUERIMIENTO :  Realizacion de trabajos  y"/>
    <s v="ACCESOS AUTORIZADOS"/>
    <d v="1899-12-30T00:10:19"/>
    <d v="1899-12-30T00:19:19"/>
    <d v="1899-12-30T00:09:00"/>
    <x v="0"/>
    <x v="1"/>
    <m/>
    <m/>
    <m/>
    <m/>
    <m/>
    <d v="2024-02-02T00:00:00"/>
    <s v="CUMPLE"/>
    <s v="NO CUMPLE"/>
    <s v="NO CUMPLE"/>
    <s v="NO CUMPLE"/>
    <s v="NO CUMPLE"/>
    <x v="0"/>
    <x v="0"/>
    <x v="0"/>
    <x v="0"/>
    <x v="0"/>
  </r>
  <r>
    <s v="INC000002592241"/>
    <s v="HOUSING"/>
    <x v="11"/>
    <s v="APQ ACCESOS"/>
    <s v="LUIS O MORALES ARENAS"/>
    <s v="tct_luimoa"/>
    <s v="4-Menor/Localizado"/>
    <s v="4-Baja"/>
    <s v="Baja"/>
    <x v="0"/>
    <s v="TELEFONICA EMPRESAS DE CHILE SA"/>
    <s v="SE GENERA TICKET POR RONDA Y REVISION DE SALAS TECNICAS"/>
    <s v="02/02/2024 21:57:11"/>
    <s v="02/02/2024 21:59:40"/>
    <x v="0"/>
    <s v="CDP ANTIGUO 1"/>
    <s v="CDP ANTIGUO 2"/>
    <s v="02/02/2024 22:46:55"/>
    <s v="0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m/>
    <m/>
    <m/>
    <m/>
    <d v="2024-02-02T00:00:00"/>
    <s v="CUMPLE"/>
    <s v="NO CUMPLE"/>
    <s v="NO CUMPLE"/>
    <s v="NO CUMPLE"/>
    <s v="NO CUMPLE"/>
    <x v="0"/>
    <x v="0"/>
    <x v="0"/>
    <x v="0"/>
    <x v="0"/>
  </r>
  <r>
    <s v="INC000002592257"/>
    <s v="HOUSING"/>
    <x v="11"/>
    <s v="APQ ACCESOS"/>
    <s v="LUIS O MORALES ARENAS"/>
    <s v="tct_luimoa"/>
    <s v="4-Menor/Localizado"/>
    <s v="4-Baja"/>
    <s v="Baja"/>
    <x v="0"/>
    <s v="TELEFONICA EMPRESAS DE CHILE SA"/>
    <s v="SE GENERA TICKET POR REVISION Y TOMA DE ALARMA DE CLIENTES"/>
    <s v="02/02/2024 23:47:58"/>
    <s v="02/02/2024 23:49:13"/>
    <x v="0"/>
    <s v="CDP ANTIGUO 1"/>
    <s v="CDP ANTIGUO 2"/>
    <s v="03/02/2024 6:11:12"/>
    <s v="0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RONDA REALIZADA"/>
    <d v="1899-12-30T00:00:00"/>
    <d v="1899-12-30T00:00:00"/>
    <d v="1899-12-30T00:00:00"/>
    <x v="0"/>
    <x v="0"/>
    <m/>
    <m/>
    <m/>
    <m/>
    <m/>
    <d v="2024-02-03T00:00:00"/>
    <s v="CUMPLE"/>
    <s v="NO CUMPLE"/>
    <s v="NO CUMPLE"/>
    <s v="NO CUMPLE"/>
    <s v="NO CUMPLE"/>
    <x v="0"/>
    <x v="0"/>
    <x v="0"/>
    <x v="0"/>
    <x v="0"/>
  </r>
  <r>
    <s v="INC000002592613"/>
    <s v="VPN IP - MPLS"/>
    <x v="5"/>
    <s v="GESTION HD"/>
    <s v="LUIS RODRIGO ACEVEDO COLLIPAL"/>
    <s v="frp_jnunez"/>
    <s v="4-Menor/Localizado"/>
    <s v="4-Baja"/>
    <s v="Baja"/>
    <x v="1"/>
    <s v="METS S A"/>
    <s v="HD/Consultas Tecnicas"/>
    <s v="02/02/2024 21:42:40"/>
    <s v="02/02/2024 21:45:10"/>
    <x v="0"/>
    <s v="CDP ANTIGUO 1"/>
    <s v="CDP ANTIGUO 2"/>
    <s v="06/02/2024 11:20:00"/>
    <s v="06/02/2024 23:50:00"/>
    <s v="PREVENTIVO: NO_x000a_CODIGO DE SERVICIO: NA_x000a_DIRECCION: _x000a_QUIEN REPORTA:  Juan Guajardo + 569 89260045._x000a_CONTACTO EN TERRENO: Juan Guajardo + 569 89260045._x000a_PROBLEMA: _x000a_REQUERIMIENTO:_x000a__x000a_Estimados;_x000a_Junto con saludar, por favor su ayuda con las consultas realizadas po"/>
    <s v="información fue enviada por correo electrónico._x000a__x000a_Rodrigo Acevedo"/>
    <d v="1900-01-02T12:35:36"/>
    <d v="1900-01-02T13:37:20"/>
    <d v="1899-12-30T01:01:44"/>
    <x v="0"/>
    <x v="1"/>
    <m/>
    <m/>
    <m/>
    <m/>
    <m/>
    <d v="2024-02-06T00:00:00"/>
    <s v="NO CUMPLE"/>
    <s v="CUMPLE"/>
    <s v="NO CUMPLE"/>
    <s v="NO CUMPLE"/>
    <s v="NO CUMPLE"/>
    <x v="1"/>
    <x v="0"/>
    <x v="0"/>
    <x v="0"/>
    <x v="1"/>
  </r>
  <r>
    <s v="INC000002592618"/>
    <s v="VPN IP - MPLS"/>
    <x v="7"/>
    <s v="GESTION HD"/>
    <s v="SEBASTIAN I ACUÑA GUZMAN"/>
    <s v="frp_jnunez"/>
    <s v="4-Menor/Localizado"/>
    <s v="4-Baja"/>
    <s v="Baja"/>
    <x v="1"/>
    <s v="CENTRAL DE RESTAURANTES ARAMARK LTDA."/>
    <s v="HD/Solicitud de registros DNS dominio aramark.cl - Folio F081160 - QAD"/>
    <s v="02/02/2024 22:32:29"/>
    <s v="02/02/2024 22:34:31"/>
    <x v="0"/>
    <s v="TI"/>
    <s v="SISTEMAS OPERATIVOS"/>
    <s v="05/02/2024 9:56:00"/>
    <s v="05/02/2024 23:50:00"/>
    <s v="PREVENTIVO: NO_x000a_CODIGO DE SERVICIO: F081160_x000a_DIRECCION:_x000a_QUIEN REPORTA: Klaus Pontani - +56 02 23852511 M: +56 9 8 4090637_x000a_CONTACTO EN TERRENO:_x000a_PROBLEMA:_x000a_REQUERIMIENTO:_x000a_Estimados Helpdesk Movistar,_x000a_Solcito generar ticket para agregar el siguiente registro &amp;"/>
    <s v="Se realiza y valida lo solicitado. Cliente no administrado"/>
    <d v="1900-01-01T10:15:17"/>
    <d v="1900-01-01T11:23:31"/>
    <d v="1899-12-30T01:08:14"/>
    <x v="0"/>
    <x v="1"/>
    <m/>
    <m/>
    <m/>
    <m/>
    <m/>
    <d v="2024-02-05T00:00:00"/>
    <s v="NO CUMPLE"/>
    <s v="CUMPLE"/>
    <s v="NO CUMPLE"/>
    <s v="NO CUMPLE"/>
    <s v="NO CUMPLE"/>
    <x v="1"/>
    <x v="0"/>
    <x v="0"/>
    <x v="0"/>
    <x v="1"/>
  </r>
  <r>
    <s v="INC000002592649"/>
    <s v="RED INTERNA"/>
    <x v="10"/>
    <s v="APOQUINDO TI"/>
    <s v="RICARDO F ORELLANA MARDONES"/>
    <s v="tct_rorell"/>
    <s v="4-Menor/Localizado"/>
    <s v="4-Baja"/>
    <s v="Baja"/>
    <x v="0"/>
    <s v="TELEFONICA EMPRESAS DE CHILE SA"/>
    <s v="RONDA Y MEDICIÓN DE TEMPERATURAS EN SALAS TIC"/>
    <s v="03/02/2024 0:19:40"/>
    <s v="03/02/2024 0:20:38"/>
    <x v="0"/>
    <s v="TI"/>
    <s v="CLIMA"/>
    <s v="03/02/2024 0:48:10"/>
    <s v="03/02/2024 23:50:00"/>
    <m/>
    <s v="ACT REALIZADA SIN NOVEDAD"/>
    <d v="1899-12-30T00:00:00"/>
    <d v="1899-12-30T00:00:00"/>
    <d v="1899-12-30T00:00:00"/>
    <x v="0"/>
    <x v="0"/>
    <m/>
    <m/>
    <m/>
    <m/>
    <m/>
    <d v="2024-02-03T00:00:00"/>
    <s v="CUMPLE"/>
    <s v="NO CUMPLE"/>
    <s v="NO CUMPLE"/>
    <s v="NO CUMPLE"/>
    <s v="NO CUMPLE"/>
    <x v="0"/>
    <x v="0"/>
    <x v="0"/>
    <x v="0"/>
    <x v="0"/>
  </r>
  <r>
    <s v="INC000002592779"/>
    <s v="TICKET-INTELIGENTE"/>
    <x v="6"/>
    <s v="GESTION TI"/>
    <s v="GIOVANNI D ROCCO VALENZUELA"/>
    <s v="USR_TSIGHT"/>
    <s v="1-Extenso/Generalizado"/>
    <s v="4-Baja"/>
    <s v="Baja"/>
    <x v="3"/>
    <s v="FUNDACION INSTITUTO PROFESIONAL DUOC UC"/>
    <s v="fiprdu01 - hyp_valpo1 TICKET AUTOMATICO"/>
    <s v="02/02/2024 22:37:08"/>
    <s v="02/02/2024 22:37:08"/>
    <x v="0"/>
    <s v="TRUESIGHT"/>
    <s v="TRUESIGHT"/>
    <s v="03/02/2024 0:39:58"/>
    <s v="03/02/2024 23:50:00"/>
    <s v="PREVENTIVO=SI_x000a_CODIGO DE SERVICIO=HYP_VALPO1_x000a_DIRECCION=NULL_x000a_CIUDAD=NULL_x000a_COMUNA LOCAL=_x000a_REGION=NULL_x000a_QUIEN REPORTA=Ticket automático_x000a_CONTACTO EN TERRENO=_x000a_PROBLEMA=Node FIPRDU01 - HYP_VALPO1 is Down_x000a_REQUERIMIENTO=_x000a_EQUIPOS ENERGIZADO O REINICIADO=_x000a_HORARIO DE A"/>
    <s v="Buenas Noches.se envia correo informando sobre caida a contacto Duoc, dado que no se tiene comunicacion a nivel de ILO ni Hyper-v._x000a__x000a__x000a_Saludos cordiales"/>
    <d v="1899-12-30T01:59:10"/>
    <d v="1899-12-30T02:02:50"/>
    <d v="1899-12-30T00:03:40"/>
    <x v="1"/>
    <x v="0"/>
    <m/>
    <m/>
    <m/>
    <m/>
    <m/>
    <d v="2024-02-03T00:00:00"/>
    <s v="CUMPLE"/>
    <s v="NO CUMPLE"/>
    <s v="NO CUMPLE"/>
    <s v="NO CUMPLE"/>
    <s v="NO CUMPLE"/>
    <x v="1"/>
    <x v="1"/>
    <x v="0"/>
    <x v="0"/>
    <x v="0"/>
  </r>
  <r>
    <s v="INC000002592780"/>
    <s v="TICKET-INTELIGENTE"/>
    <x v="6"/>
    <s v="GESTION TI"/>
    <s v="GIOVANNI D ROCCO VALENZUELA"/>
    <s v="USR_TSIGHT"/>
    <s v="1-Extenso/Generalizado"/>
    <s v="4-Baja"/>
    <s v="Baja"/>
    <x v="3"/>
    <s v="FUNDACION INSTITUTO PROFESIONAL DUOC UC"/>
    <s v="fiprdu01 - dcadmvalpo1_duoc_cl TICKET AUTOMATICO"/>
    <s v="02/02/2024 22:38:08"/>
    <s v="02/02/2024 22:38:08"/>
    <x v="0"/>
    <s v="TRUESIGHT"/>
    <s v="TRUESIGHT"/>
    <s v="03/02/2024 0:40:31"/>
    <s v="03/02/2024 23:50:00"/>
    <s v="PREVENTIVO=SI_x000a_CODIGO DE SERVICIO=DCADMVALPO1_duoc_cl_x000a_DIRECCION=NULL_x000a_CIUDAD=NULL_x000a_COMUNA LOCAL=_x000a_REGION=NULL_x000a_QUIEN REPORTA=Ticket automático_x000a_CONTACTO EN TERRENO=_x000a_PROBLEMA=Node FIPRDU01 - DCADMVALPO1_duoc_cl is Down_x000a_REQUERIMIENTO=_x000a_EQUIPOS ENERGIZADO O REINIC"/>
    <s v="Buenas Noches.se envia correo informando sobre caida a contacto Duoc, dado que no se tiene comunicacion a nivel de ILO ni Hyper-v._x000a__x000a__x000a_Saludos cordiales"/>
    <d v="1899-12-30T01:56:23"/>
    <d v="1899-12-30T02:02:23"/>
    <d v="1899-12-30T00:06:00"/>
    <x v="1"/>
    <x v="0"/>
    <m/>
    <m/>
    <m/>
    <m/>
    <m/>
    <d v="2024-02-03T00:00:00"/>
    <s v="CUMPLE"/>
    <s v="NO CUMPLE"/>
    <s v="NO CUMPLE"/>
    <s v="NO CUMPLE"/>
    <s v="NO CUMPLE"/>
    <x v="1"/>
    <x v="1"/>
    <x v="0"/>
    <x v="0"/>
    <x v="0"/>
  </r>
  <r>
    <s v="INC000002592784"/>
    <s v="TICKET-INTELIGENTE"/>
    <x v="6"/>
    <s v="GESTION TI"/>
    <s v="GIOVANNI D ROCCO VALENZUELA"/>
    <s v="USR_TSIGHT"/>
    <s v="1-Extenso/Generalizado"/>
    <s v="4-Baja"/>
    <s v="Baja"/>
    <x v="3"/>
    <s v="FUNDACION INSTITUTO PROFESIONAL DUOC UC"/>
    <s v="fiprdu01 - ilo_valpo1 TICKET AUTOMATICO"/>
    <s v="02/02/2024 22:40:09"/>
    <s v="02/02/2024 22:40:09"/>
    <x v="0"/>
    <s v="TRUESIGHT"/>
    <s v="TRUESIGHT"/>
    <s v="03/02/2024 0:28:55"/>
    <s v="03/02/2024 23:50:00"/>
    <s v="PREVENTIVO=SI_x000a_CODIGO DE SERVICIO=ILO_VALPO1_x000a_DIRECCION=NULL_x000a_CIUDAD=NULL_x000a_COMUNA LOCAL=_x000a_REGION=NULL_x000a_QUIEN REPORTA=Ticket automático_x000a_CONTACTO EN TERRENO=_x000a_PROBLEMA=Node FIPRDU01 - ILO_VALPO1 is Down_x000a_REQUERIMIENTO=_x000a_EQUIPOS ENERGIZADO O REINICIADO=_x000a_HORARIO DE A"/>
    <s v="Buenas Noches.se envia correo informando sobre caida a contacto Duoc, dado que no se tiene comunicacion a nivel de ILO ni Hyper-v._x000a__x000a__x000a_Saludos cordiales"/>
    <d v="1899-12-30T01:38:42"/>
    <d v="1899-12-30T01:48:46"/>
    <d v="1899-12-30T00:10:04"/>
    <x v="1"/>
    <x v="0"/>
    <m/>
    <m/>
    <m/>
    <m/>
    <m/>
    <d v="2024-02-03T00:00:00"/>
    <s v="CUMPLE"/>
    <s v="NO CUMPLE"/>
    <s v="NO CUMPLE"/>
    <s v="NO CUMPLE"/>
    <s v="NO CUMPLE"/>
    <x v="1"/>
    <x v="1"/>
    <x v="0"/>
    <x v="0"/>
    <x v="0"/>
  </r>
  <r>
    <s v="INC000002593197"/>
    <s v="RED INTERNA"/>
    <x v="10"/>
    <s v="APOQUINDO TI"/>
    <s v="YORDI M HURTADO ARAYA"/>
    <s v="tct_rorell"/>
    <s v="4-Menor/Localizado"/>
    <s v="4-Baja"/>
    <s v="Baja"/>
    <x v="1"/>
    <s v="TELEFONICA EMPRESAS DE CHILE SA"/>
    <s v="Ronda salas Tic recibo de turno"/>
    <s v="03/02/2024 8:37:12"/>
    <s v="03/02/2024 8:37:52"/>
    <x v="0"/>
    <s v="CDP ANTIGUO 1"/>
    <s v="CDP ANTIGUO 2"/>
    <s v="03/02/2024 8:57:51"/>
    <s v="03/02/2024 23:50:00"/>
    <s v="Ronda salas Tic recibo de turno"/>
    <s v="RONDA REALIZADA"/>
    <d v="1899-12-30T00:00:00"/>
    <d v="1899-12-30T00:20:39"/>
    <d v="1899-12-30T00:20:39"/>
    <x v="0"/>
    <x v="1"/>
    <m/>
    <m/>
    <m/>
    <m/>
    <m/>
    <d v="2024-02-03T00:00:00"/>
    <s v="CUMPLE"/>
    <s v="NO CUMPLE"/>
    <s v="NO CUMPLE"/>
    <s v="NO CUMPLE"/>
    <s v="NO CUMPLE"/>
    <x v="0"/>
    <x v="0"/>
    <x v="0"/>
    <x v="0"/>
    <x v="0"/>
  </r>
  <r>
    <s v="INC000002593266"/>
    <s v="RED INTERNA"/>
    <x v="10"/>
    <s v="APQ ACCESOS"/>
    <s v="YORDI M HURTADO ARAYA"/>
    <s v="tct_yorhua"/>
    <s v="4-Menor/Localizado"/>
    <s v="4-Baja"/>
    <s v="Baja"/>
    <x v="1"/>
    <s v="TELEFONICA CYBERSECURITY TECH CHILE SPA"/>
    <s v="RONDA TOMA DE TEMPERATURAS SALAS TIC 04:30"/>
    <s v="03/02/2024 17:16:54"/>
    <s v="03/02/2024 17:17:27"/>
    <x v="0"/>
    <s v="CDP ANTIGUO 1"/>
    <s v="CDP ANTIGUO 2"/>
    <s v="03/02/2024 17:32:49"/>
    <s v="03/02/2024 23:50:00"/>
    <s v="RONDA TOMA DE TEMPERATURAS SALAS TIC 04:30"/>
    <s v="RONDA REALIZADA"/>
    <d v="1899-12-30T00:00:00"/>
    <d v="1899-12-30T00:15:55"/>
    <d v="1899-12-30T00:15:55"/>
    <x v="0"/>
    <x v="1"/>
    <m/>
    <m/>
    <m/>
    <m/>
    <m/>
    <d v="2024-02-03T00:00:00"/>
    <s v="CUMPLE"/>
    <s v="NO CUMPLE"/>
    <s v="NO CUMPLE"/>
    <s v="NO CUMPLE"/>
    <s v="NO CUMPLE"/>
    <x v="0"/>
    <x v="0"/>
    <x v="0"/>
    <x v="0"/>
    <x v="0"/>
  </r>
  <r>
    <s v="INC000002593283"/>
    <s v="RED INTERNA"/>
    <x v="10"/>
    <s v="APOQUINDO TI"/>
    <s v="RICARDO F ORELLANA MARDONES"/>
    <s v="tct_rorell"/>
    <s v="4-Menor/Localizado"/>
    <s v="4-Baja"/>
    <s v="Baja"/>
    <x v="0"/>
    <s v="TELEFONICA EMPRESAS DE CHILE SA"/>
    <s v="RONDA Y MEDICIÓN DE TEMPERATURAS EN SALAS TIC"/>
    <s v="04/02/2024 0:24:42"/>
    <s v="04/02/2024 0:25:51"/>
    <x v="0"/>
    <s v="TI"/>
    <s v="CLIMA"/>
    <s v="04/02/2024 0:40:56"/>
    <s v="04/02/2024 23:50:00"/>
    <m/>
    <s v="ACT REALIZADA SIN NOVEDAD"/>
    <d v="1899-12-30T00:00:00"/>
    <d v="1899-12-30T00:00:00"/>
    <d v="1899-12-30T00:00:00"/>
    <x v="0"/>
    <x v="0"/>
    <m/>
    <m/>
    <m/>
    <m/>
    <m/>
    <d v="2024-02-04T00:00:00"/>
    <s v="CUMPLE"/>
    <s v="NO CUMPLE"/>
    <s v="NO CUMPLE"/>
    <s v="NO CUMPLE"/>
    <s v="NO CUMPLE"/>
    <x v="0"/>
    <x v="0"/>
    <x v="0"/>
    <x v="0"/>
    <x v="0"/>
  </r>
  <r>
    <s v="INC000002593574"/>
    <s v="RED INTERNA"/>
    <x v="10"/>
    <s v="APQ ACCESOS"/>
    <s v="YORDI M HURTADO ARAYA"/>
    <s v="tct_yorhua"/>
    <s v="4-Menor/Localizado"/>
    <s v="4-Baja"/>
    <s v="Baja"/>
    <x v="1"/>
    <s v="TELEFONICA CYBERSECURITY TECH CHILE SPA"/>
    <s v="RONDA TOMA DE TEMPERATURAS SALAS TIC 12:30"/>
    <s v="03/02/2024 12:04:56"/>
    <s v="03/02/2024 12:05:31"/>
    <x v="0"/>
    <s v="CDP ANTIGUO 1"/>
    <s v="CDP ANTIGUO 2"/>
    <s v="03/02/2024 13:58:39"/>
    <s v="03/02/2024 23:50:00"/>
    <s v="RONDA TOMA DE TEMPERATURAS SALAS TIC 12:30"/>
    <s v="RONDA REALIZADA"/>
    <d v="1899-12-30T00:00:00"/>
    <d v="1899-12-30T01:53:43"/>
    <d v="1899-12-30T01:53:43"/>
    <x v="0"/>
    <x v="1"/>
    <m/>
    <m/>
    <m/>
    <m/>
    <m/>
    <d v="2024-02-03T00:00:00"/>
    <s v="NO CUMPLE"/>
    <s v="CUMPLE"/>
    <s v="NO CUMPLE"/>
    <s v="NO CUMPLE"/>
    <s v="NO CUMPLE"/>
    <x v="1"/>
    <x v="1"/>
    <x v="0"/>
    <x v="0"/>
    <x v="0"/>
  </r>
  <r>
    <s v="INC000002593683"/>
    <s v="RED INTERNA"/>
    <x v="10"/>
    <s v="APOQUINDO TI"/>
    <s v="RICARDO F ORELLANA MARDONES"/>
    <s v="tct_rorell"/>
    <s v="4-Menor/Localizado"/>
    <s v="4-Baja"/>
    <s v="Baja"/>
    <x v="0"/>
    <s v="TELEFONICA EMPRESAS DE CHILE SA"/>
    <s v="RONDA Y MEDICIÓN DE TEMPERATURAS EN SALAS TIC"/>
    <s v="04/02/2024 4:17:07"/>
    <s v="04/02/2024 4:18:15"/>
    <x v="0"/>
    <s v="TI"/>
    <s v="CLIMA"/>
    <s v="04/02/2024 4:29:04"/>
    <s v="04/02/2024 23:50:00"/>
    <m/>
    <s v="ACT REALIZADA SIN NOVEDAD"/>
    <d v="1899-12-30T00:00:00"/>
    <d v="1899-12-30T00:00:00"/>
    <d v="1899-12-30T00:00:00"/>
    <x v="0"/>
    <x v="0"/>
    <m/>
    <m/>
    <m/>
    <m/>
    <m/>
    <d v="2024-02-04T00:00:00"/>
    <s v="CUMPLE"/>
    <s v="NO CUMPLE"/>
    <s v="NO CUMPLE"/>
    <s v="NO CUMPLE"/>
    <s v="NO CUMPLE"/>
    <x v="0"/>
    <x v="0"/>
    <x v="0"/>
    <x v="0"/>
    <x v="0"/>
  </r>
  <r>
    <s v="INC000002593685"/>
    <s v="HOUSING"/>
    <x v="2"/>
    <s v="APQ ACCESOS"/>
    <s v="EDUARDO A NUÑEZ LAMOZA"/>
    <s v="tct_edunul"/>
    <s v="4-Menor/Localizado"/>
    <s v="4-Baja"/>
    <s v="Baja"/>
    <x v="0"/>
    <s v="TELEFONICA CYBERSECURITY TECH CHILE SPA"/>
    <s v="TOMA DE TEMPERATURAS"/>
    <s v="04/02/2024 6:54:17"/>
    <s v="04/02/2024 6:55:05"/>
    <x v="0"/>
    <s v="TI"/>
    <s v="CLIMA"/>
    <s v="04/02/2024 6:55:22"/>
    <s v="04/02/2024 23:50:00"/>
    <s v="TOMA DE TEMPERATURAS"/>
    <s v="RONDA REALIZADA"/>
    <d v="1899-12-30T00:00:00"/>
    <d v="1899-12-30T00:00:00"/>
    <d v="1899-12-30T00:00:00"/>
    <x v="0"/>
    <x v="0"/>
    <m/>
    <m/>
    <m/>
    <m/>
    <m/>
    <d v="2024-02-04T00:00:00"/>
    <s v="CUMPLE"/>
    <s v="NO CUMPLE"/>
    <s v="NO CUMPLE"/>
    <s v="NO CUMPLE"/>
    <s v="NO CUMPLE"/>
    <x v="0"/>
    <x v="0"/>
    <x v="0"/>
    <x v="0"/>
    <x v="0"/>
  </r>
  <r>
    <s v="INC000002593687"/>
    <s v="HOUSING"/>
    <x v="2"/>
    <s v="APQ ACCESOS"/>
    <s v="EDUARDO A NUÑEZ LAMOZA"/>
    <s v="tct_edunul"/>
    <s v="4-Menor/Localizado"/>
    <s v="4-Baja"/>
    <s v="Baja"/>
    <x v="0"/>
    <s v="TELEFONICA CYBERSECURITY TECH CHILE SPA"/>
    <s v="RONDA SALAS TECNICAS"/>
    <s v="04/02/2024 6:55:36"/>
    <s v="04/02/2024 6:56:39"/>
    <x v="0"/>
    <s v="TI"/>
    <s v="INFRAESTRUCTURA"/>
    <s v="04/02/2024 6:56:56"/>
    <s v="04/02/2024 23:50:00"/>
    <s v="REVISION DE SALAS Y RACK"/>
    <s v="RONDA REALIZADA"/>
    <d v="1899-12-30T00:00:00"/>
    <d v="1899-12-30T00:00:00"/>
    <d v="1899-12-30T00:00:00"/>
    <x v="0"/>
    <x v="0"/>
    <m/>
    <m/>
    <m/>
    <m/>
    <m/>
    <d v="2024-02-04T00:00:00"/>
    <s v="CUMPLE"/>
    <s v="NO CUMPLE"/>
    <s v="NO CUMPLE"/>
    <s v="NO CUMPLE"/>
    <s v="NO CUMPLE"/>
    <x v="0"/>
    <x v="0"/>
    <x v="0"/>
    <x v="0"/>
    <x v="0"/>
  </r>
  <r>
    <s v="INC000002593803"/>
    <s v="TICKET-INTELIGENTE"/>
    <x v="6"/>
    <s v="GESTION TI"/>
    <s v="GIOVANNI D ROCCO VALENZUELA"/>
    <s v="USR_TSIGHT"/>
    <s v="1-Extenso/Generalizado"/>
    <s v="4-Baja"/>
    <s v="Baja"/>
    <x v="3"/>
    <s v="FUNDACION INSTITUTO PROFESIONAL DUOC UC"/>
    <s v="fiprdu01 - dcadmecontinua2 TICKET AUTOMATICO"/>
    <s v="03/02/2024 13:54:00"/>
    <s v="03/02/2024 13:54:00"/>
    <x v="0"/>
    <s v="TRUESIGHT"/>
    <s v="TRUESIGHT"/>
    <s v="03/02/2024 16:56:38"/>
    <s v="03/02/2024 23:50:00"/>
    <s v="PREVENTIVO=SI_x000a_CODIGO DE SERVICIO=DCADMECONTINUA2_x000a_DIRECCION=NULL_x000a_CIUDAD=NULL_x000a_COMUNA LOCAL=_x000a_REGION=NULL_x000a_QUIEN REPORTA=Ticket automático_x000a_CONTACTO EN TERRENO=_x000a_PROBLEMA=Node FIPRDU01 - DCADMECONTINUA2 is Down_x000a_REQUERIMIENTO=_x000a_EQUIPOS ENERGIZADO O REINICIADO=_x000a_HO"/>
    <m/>
    <d v="1899-12-30T02:59:34"/>
    <d v="1899-12-30T03:02:38"/>
    <d v="1899-12-30T00:03:04"/>
    <x v="1"/>
    <x v="0"/>
    <m/>
    <m/>
    <m/>
    <m/>
    <m/>
    <d v="2024-02-03T00:00:00"/>
    <s v="CUMPLE"/>
    <s v="NO CUMPLE"/>
    <s v="NO CUMPLE"/>
    <s v="NO CUMPLE"/>
    <s v="NO CUMPLE"/>
    <x v="1"/>
    <x v="1"/>
    <x v="0"/>
    <x v="0"/>
    <x v="0"/>
  </r>
  <r>
    <s v="INC000002593804"/>
    <s v="TICKET-INTELIGENTE"/>
    <x v="6"/>
    <s v="GESTION TI"/>
    <s v="GIOVANNI D ROCCO VALENZUELA"/>
    <s v="USR_TSIGHT"/>
    <s v="1-Extenso/Generalizado"/>
    <s v="4-Baja"/>
    <s v="Baja"/>
    <x v="3"/>
    <s v="FUNDACION INSTITUTO PROFESIONAL DUOC UC"/>
    <s v="fiprdu01 - dc_acdecontinua TICKET AUTOMATICO"/>
    <s v="03/02/2024 13:55:04"/>
    <s v="03/02/2024 13:55:04"/>
    <x v="0"/>
    <s v="TRUESIGHT"/>
    <s v="TRUESIGHT"/>
    <s v="03/02/2024 16:55:53"/>
    <s v="03/02/2024 23:50:00"/>
    <s v="PREVENTIVO=SI_x000a_CODIGO DE SERVICIO=DC_ACDECONTINUA_x000a_DIRECCION=NULL_x000a_CIUDAD=NULL_x000a_COMUNA LOCAL=_x000a_REGION=NULL_x000a_QUIEN REPORTA=Ticket automático_x000a_CONTACTO EN TERRENO=_x000a_PROBLEMA=Node FIPRDU01 - DC_ACDECONTINUA is Down_x000a_REQUERIMIENTO=_x000a_EQUIPOS ENERGIZADO O REINICIADO=_x000a_HO"/>
    <s v="Se verificia dos apagados de forma inapropiada del Hyper-V, se verifican inconvenientes del equipo, sin encontrar mayor inconveniente, favor @Rodrigo Olmos J. su ayuda para verificar si hubo inconvenientes a nivel de energía en la sede donde se encuentra"/>
    <d v="1899-12-30T02:58:05"/>
    <d v="1899-12-30T03:00:49"/>
    <d v="1899-12-30T00:02:44"/>
    <x v="1"/>
    <x v="0"/>
    <m/>
    <m/>
    <m/>
    <m/>
    <m/>
    <d v="2024-02-03T00:00:00"/>
    <s v="CUMPLE"/>
    <s v="NO CUMPLE"/>
    <s v="NO CUMPLE"/>
    <s v="NO CUMPLE"/>
    <s v="NO CUMPLE"/>
    <x v="1"/>
    <x v="1"/>
    <x v="0"/>
    <x v="0"/>
    <x v="0"/>
  </r>
  <r>
    <s v="INC000002593805"/>
    <s v="TICKET-INTELIGENTE"/>
    <x v="6"/>
    <s v="GESTION TI"/>
    <s v="GIOVANNI D ROCCO VALENZUELA"/>
    <s v="USR_TSIGHT"/>
    <s v="1-Extenso/Generalizado"/>
    <s v="4-Baja"/>
    <s v="Baja"/>
    <x v="3"/>
    <s v="FUNDACION INSTITUTO PROFESIONAL DUOC UC"/>
    <s v="fiprdu01 - hyp_econtinua TICKET AUTOMATICO"/>
    <s v="03/02/2024 13:56:05"/>
    <s v="03/02/2024 13:56:05"/>
    <x v="0"/>
    <s v="TRUESIGHT"/>
    <s v="TRUESIGHT"/>
    <s v="03/02/2024 16:54:38"/>
    <s v="03/02/2024 23:50:00"/>
    <s v="PREVENTIVO=SI_x000a_CODIGO DE SERVICIO=HYP_ECONTINUA_x000a_DIRECCION=NULL_x000a_CIUDAD=NULL_x000a_COMUNA LOCAL=_x000a_REGION=NULL_x000a_QUIEN REPORTA=Ticket automático_x000a_CONTACTO EN TERRENO=_x000a_PROBLEMA=Node FIPRDU01 - HYP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49"/>
    <d v="1899-12-30T02:58:33"/>
    <d v="1899-12-30T00:02:44"/>
    <x v="1"/>
    <x v="0"/>
    <m/>
    <m/>
    <m/>
    <m/>
    <m/>
    <d v="2024-02-03T00:00:00"/>
    <s v="CUMPLE"/>
    <s v="NO CUMPLE"/>
    <s v="NO CUMPLE"/>
    <s v="NO CUMPLE"/>
    <s v="NO CUMPLE"/>
    <x v="1"/>
    <x v="1"/>
    <x v="0"/>
    <x v="0"/>
    <x v="0"/>
  </r>
  <r>
    <s v="INC000002593806"/>
    <s v="TICKET-INTELIGENTE"/>
    <x v="6"/>
    <s v="GESTION TI"/>
    <s v="GIOVANNI D ROCCO VALENZUELA"/>
    <s v="USR_TSIGHT"/>
    <s v="1-Extenso/Generalizado"/>
    <s v="4-Baja"/>
    <s v="Baja"/>
    <x v="3"/>
    <s v="FUNDACION INSTITUTO PROFESIONAL DUOC UC"/>
    <s v="fiprdu01 - ilo_econtinua TICKET AUTOMATICO"/>
    <s v="03/02/2024 13:56:05"/>
    <s v="03/02/2024 13:56:05"/>
    <x v="0"/>
    <s v="TRUESIGHT"/>
    <s v="TRUESIGHT"/>
    <s v="03/02/2024 16:55:13"/>
    <s v="03/02/2024 23:50:00"/>
    <s v="PREVENTIVO=SI_x000a_CODIGO DE SERVICIO=ILO_ECONTINUA_x000a_DIRECCION=NULL_x000a_CIUDAD=NULL_x000a_COMUNA LOCAL=_x000a_REGION=NULL_x000a_QUIEN REPORTA=Ticket automático_x000a_CONTACTO EN TERRENO=_x000a_PROBLEMA=Node FIPRDU01 - ILO_ECONTINUA is Down_x000a_REQUERIMIENTO=_x000a_EQUIPOS ENERGIZADO O REINICIADO=_x000a_HORARI"/>
    <s v="Se verificia dos apagados de forma inapropiada del Hyper-V, se verifican inconvenientes del equipo, sin encontrar mayor inconveniente, favor @Rodrigo Olmos J. su ayuda para verificar si hubo inconvenientes a nivel de energía en la sede donde se encuentra"/>
    <d v="1899-12-30T02:55:38"/>
    <d v="1899-12-30T02:59:08"/>
    <d v="1899-12-30T00:03:30"/>
    <x v="1"/>
    <x v="0"/>
    <m/>
    <m/>
    <m/>
    <m/>
    <m/>
    <d v="2024-02-03T00:00:00"/>
    <s v="CUMPLE"/>
    <s v="NO CUMPLE"/>
    <s v="NO CUMPLE"/>
    <s v="NO CUMPLE"/>
    <s v="NO CUMPLE"/>
    <x v="1"/>
    <x v="1"/>
    <x v="0"/>
    <x v="0"/>
    <x v="0"/>
  </r>
  <r>
    <s v="INC000002593945"/>
    <s v="TICKET-INTELIGENTE"/>
    <x v="6"/>
    <s v="GESTION TI"/>
    <s v="GIOVANNI D ROCCO VALENZUELA"/>
    <s v="USR_TSIGHT"/>
    <s v="1-Extenso/Generalizado"/>
    <s v="4-Baja"/>
    <s v="Baja"/>
    <x v="3"/>
    <s v="FUNDACION INSTITUTO PROFESIONAL DUOC UC"/>
    <s v="fiprdu01 - srvfs01_vm TICKET AUTOMATICO"/>
    <s v="03/02/2024 15:20:42"/>
    <s v="03/02/2024 15:20:42"/>
    <x v="0"/>
    <s v="TRUESIGHT"/>
    <s v="TRUESIGHT"/>
    <s v="03/02/2024 17:14:17"/>
    <s v="03/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ok quedando alarma liberada"/>
    <d v="1899-12-30T01:51:02"/>
    <d v="1899-12-30T01:53:35"/>
    <d v="1899-12-30T00:02:33"/>
    <x v="1"/>
    <x v="0"/>
    <m/>
    <m/>
    <m/>
    <m/>
    <m/>
    <d v="2024-02-03T00:00:00"/>
    <s v="CUMPLE"/>
    <s v="NO CUMPLE"/>
    <s v="NO CUMPLE"/>
    <s v="NO CUMPLE"/>
    <s v="NO CUMPLE"/>
    <x v="1"/>
    <x v="1"/>
    <x v="0"/>
    <x v="0"/>
    <x v="0"/>
  </r>
  <r>
    <s v="INC000002594081"/>
    <s v="TICKET-INTELIGENTE"/>
    <x v="7"/>
    <s v="GESTION TI"/>
    <s v="SEBASTIAN I ACUÑA GUZMAN"/>
    <s v="USR_TSIGHT"/>
    <s v="1-Extenso/Generalizado"/>
    <s v="4-Baja"/>
    <s v="Baja"/>
    <x v="3"/>
    <s v="FUNDACION INSTITUTO PROFESIONAL DUOC UC"/>
    <s v="fiprdu01 - srvjenkinslab TICKET AUTOMATICO"/>
    <s v="03/02/2024 16:43:01"/>
    <s v="03/02/2024 16:43:01"/>
    <x v="0"/>
    <s v="TI"/>
    <s v="SISTEMAS OPERATIVOS"/>
    <s v="03/02/2024 18:08:21"/>
    <s v="03/02/2024 23:50:00"/>
    <s v="PREVENTIVO=SI_x000a_CODIGO DE SERVICIO=srvjenkinslab_x000a_DIRECCION=NULL_x000a_CIUDAD=NULL_x000a_COMUNA LOCAL=_x000a_REGION=NULL_x000a_QUIEN REPORTA=Ticket automático_x000a_CONTACTO EN TERRENO=_x000a_PROBLEMA=High RAM Usage Alert for Node FIPRDU01 - srvjenkinslab_x000a_REQUERIMIENTO=_x000a_EQUIPOS ENERGIZADO O R"/>
    <s v="se revisa servidor alarmado, sin encontrar la alarma reportada._x000a__x000a_El proceso con más consumo de ram corresponde a mtdd, el cual consume un 39% de ram. El resto de memoria se encuentra reservada para aplicativos._x000a__x000a_No se ven problemas de rendimiento en el s"/>
    <d v="1899-12-30T01:22:26"/>
    <d v="1899-12-30T01:25:20"/>
    <d v="1899-12-30T00:02:54"/>
    <x v="1"/>
    <x v="0"/>
    <m/>
    <m/>
    <m/>
    <m/>
    <m/>
    <d v="2024-02-03T00:00:00"/>
    <s v="CUMPLE"/>
    <s v="NO CUMPLE"/>
    <s v="NO CUMPLE"/>
    <s v="NO CUMPLE"/>
    <s v="NO CUMPLE"/>
    <x v="1"/>
    <x v="1"/>
    <x v="0"/>
    <x v="0"/>
    <x v="0"/>
  </r>
  <r>
    <s v="INC000002594274"/>
    <s v="HOUSING"/>
    <x v="11"/>
    <s v="APQ ACCESOS"/>
    <s v="JOSE G MARQUEZ MARCANO"/>
    <s v="tct_josmam"/>
    <s v="4-Menor/Localizado"/>
    <s v="4-Baja"/>
    <s v="Baja"/>
    <x v="1"/>
    <s v="TELEFONICA EMPRESAS DE CHILE SA"/>
    <s v="RONDA Y REVISION DE SALAS"/>
    <s v="03/02/2024 18:38:00"/>
    <s v="03/02/2024 18:38:46"/>
    <x v="0"/>
    <s v="CDP ANTIGUO 1"/>
    <s v="CDP ANTIGUO 2"/>
    <s v="03/02/2024 18:40:33"/>
    <s v="03/02/2024 23:50:00"/>
    <s v="RONDA Y REVISION DE SALAS"/>
    <s v="RONDAS REALIZADAS"/>
    <d v="1899-12-30T00:01:32"/>
    <d v="1899-12-30T00:02:33"/>
    <d v="1899-12-30T00:01:01"/>
    <x v="0"/>
    <x v="1"/>
    <m/>
    <m/>
    <m/>
    <m/>
    <m/>
    <d v="2024-02-03T00:00:00"/>
    <s v="CUMPLE"/>
    <s v="NO CUMPLE"/>
    <s v="NO CUMPLE"/>
    <s v="NO CUMPLE"/>
    <s v="NO CUMPLE"/>
    <x v="0"/>
    <x v="0"/>
    <x v="0"/>
    <x v="0"/>
    <x v="0"/>
  </r>
  <r>
    <s v="INC000002594276"/>
    <s v="HOUSING"/>
    <x v="11"/>
    <s v="APQ ACCESOS"/>
    <s v="JOSE G MARQUEZ MARCANO"/>
    <s v="tct_josmam"/>
    <s v="4-Menor/Localizado"/>
    <s v="4-Baja"/>
    <s v="Baja"/>
    <x v="1"/>
    <s v="TELEFONICA EMPRESAS DE CHILE SA"/>
    <s v="TOMA DE ALARMAS DE CLIENTES"/>
    <s v="03/02/2024 18:41:00"/>
    <s v="03/02/2024 18:41:53"/>
    <x v="0"/>
    <s v="CDP ANTIGUO 1"/>
    <s v="CDP ANTIGUO 2"/>
    <s v="03/02/2024 18:43:25"/>
    <s v="03/02/2024 23:50:00"/>
    <s v="TOMA DE ALARMAS DE CLIENTES"/>
    <s v="TOMA DE ALARMAS REALIZADAS"/>
    <d v="1899-12-30T00:01:10"/>
    <d v="1899-12-30T00:02:25"/>
    <d v="1899-12-30T00:01:15"/>
    <x v="0"/>
    <x v="1"/>
    <m/>
    <s v=""/>
    <s v=""/>
    <s v=""/>
    <s v="Cumplido"/>
    <d v="2024-02-03T00:00:00"/>
    <s v="CUMPLE"/>
    <s v="NO CUMPLE"/>
    <s v="NO CUMPLE"/>
    <s v="NO CUMPLE"/>
    <s v="NO CUMPLE"/>
    <x v="0"/>
    <x v="0"/>
    <x v="0"/>
    <x v="0"/>
    <x v="0"/>
  </r>
  <r>
    <s v="INC000002594307"/>
    <s v="VPN IP - MPLS"/>
    <x v="6"/>
    <s v="GESTION HD"/>
    <s v="GIOVANNI D ROCCO VALENZUELA"/>
    <s v="frp_cnavar"/>
    <s v="3-Moderado/Limitado"/>
    <s v="3-Medio"/>
    <s v="Media"/>
    <x v="1"/>
    <s v="TELEFONICA GLOBAL TECHNOLOGY S.A.AGENCIA EN CHILE"/>
    <s v="HD/ RE: Creación de Folio"/>
    <s v="03/02/2024 18:48:24"/>
    <s v="03/02/2024 18:49:50"/>
    <x v="0"/>
    <s v="CDP ANTIGUO 1"/>
    <s v="CDP ANTIGUO 2"/>
    <s v="05/02/2024 10:12:24"/>
    <s v="05/02/2024 23:50:00"/>
    <s v="PREVENTIVO: NO_x000a_CODIGO DE SERVICIO: red_x000a_DIRECCION:_x000a_QUIEN REPORTA: manuel mait_x000a_CONTACTO EN TERRENO:_x000a_PROBLEMA:_x000a_REQUERIMIENTO:_x000a__x000a_Se requiere de su acostumbrado apoyo para la creación de folio el mismo_x000a_consiste en habilitación de cuenta de red_x000a__x000a_EQUIPOS ENERGIZ"/>
    <m/>
    <d v="1899-12-31T12:25:19"/>
    <d v="1899-12-31T15:24:00"/>
    <d v="1899-12-30T02:58:41"/>
    <x v="0"/>
    <x v="1"/>
    <m/>
    <m/>
    <m/>
    <m/>
    <m/>
    <d v="2024-02-05T00:00:00"/>
    <s v="NO CUMPLE"/>
    <s v="CUMPLE"/>
    <s v="NO CUMPLE"/>
    <s v="NO CUMPLE"/>
    <s v="NO CUMPLE"/>
    <x v="1"/>
    <x v="0"/>
    <x v="0"/>
    <x v="0"/>
    <x v="1"/>
  </r>
  <r>
    <s v="INC000002594330"/>
    <s v="HOUSING"/>
    <x v="8"/>
    <s v="BELIEVE"/>
    <s v="LUIS O MORALES ARENAS"/>
    <s v="frp_jolsso"/>
    <s v="3-Moderado/Limitado"/>
    <s v="3-Medio"/>
    <s v="Media"/>
    <x v="1"/>
    <s v="TELEFONICA EMPRESAS DE CHILE SA"/>
    <s v="GESTION DATACENTER/ ACCESOS /TELEFONICA EMPRESAS DE CHILE SA"/>
    <s v="03/02/2024 19:48:52"/>
    <s v="03/02/2024 19:53:49"/>
    <x v="0"/>
    <s v="COMUNICACIONES"/>
    <s v="VPN IP - MPLS"/>
    <s v="03/02/2024 23:04:52"/>
    <s v="0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_x000a_1.- Apagado bl"/>
    <s v="ACCESO AUTORIZADO"/>
    <d v="1899-12-30T02:37:47"/>
    <d v="1899-12-30T03:16:00"/>
    <d v="1899-12-30T00:38:13"/>
    <x v="0"/>
    <x v="1"/>
    <m/>
    <m/>
    <m/>
    <m/>
    <m/>
    <d v="2024-02-03T00:00:00"/>
    <s v="CUMPLE"/>
    <s v="NO CUMPLE"/>
    <s v="NO CUMPLE"/>
    <s v="NO CUMPLE"/>
    <s v="NO CUMPLE"/>
    <x v="1"/>
    <x v="1"/>
    <x v="0"/>
    <x v="0"/>
    <x v="0"/>
  </r>
  <r>
    <s v="INC000002594346"/>
    <s v="HOUSING"/>
    <x v="11"/>
    <s v="APQ ACCESOS"/>
    <s v="LUIS O MORALES ARENAS"/>
    <s v="tct_luimoa"/>
    <s v="4-Menor/Localizado"/>
    <s v="4-Baja"/>
    <s v="Baja"/>
    <x v="0"/>
    <s v="TELEFONICA EMPRESAS DE CHILE SA"/>
    <s v="SE GENERA TICKET POR RONDA Y REVISION DE SALAS TECNICAS"/>
    <s v="03/02/2024 21:53:18"/>
    <s v="03/02/2024 21:55:32"/>
    <x v="0"/>
    <s v="CDP ANTIGUO 1"/>
    <s v="CDP ANTIGUO 2"/>
    <s v="03/02/2024 22:46:46"/>
    <s v="0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m/>
    <m/>
    <m/>
    <m/>
    <d v="2024-02-03T00:00:00"/>
    <s v="CUMPLE"/>
    <s v="NO CUMPLE"/>
    <s v="NO CUMPLE"/>
    <s v="NO CUMPLE"/>
    <s v="NO CUMPLE"/>
    <x v="0"/>
    <x v="0"/>
    <x v="0"/>
    <x v="0"/>
    <x v="0"/>
  </r>
  <r>
    <s v="INC000002594360"/>
    <s v="HOUSING"/>
    <x v="11"/>
    <s v="APQ ACCESOS"/>
    <s v="LUIS O MORALES ARENAS"/>
    <s v="tct_luimoa"/>
    <s v="4-Menor/Localizado"/>
    <s v="4-Baja"/>
    <s v="Baja"/>
    <x v="0"/>
    <s v="TELEFONICA EMPRESAS DE CHILE SA"/>
    <s v="SE GENERA TICKET DE SUPERVISION PARA CLIENTE TELEFONICA EMPRESAS"/>
    <s v="04/02/2024 1:59:55"/>
    <s v="04/02/2024 2:01:21"/>
    <x v="0"/>
    <s v="CDP ANTIGUO 1"/>
    <s v="CDP ANTIGUO 2"/>
    <s v="04/02/2024 3:07:52"/>
    <s v="04/02/2024 23:50:00"/>
    <s v="*Estimados:*_x0009__x0009_Actividad realizada_x000a__x0009__x000a_*Cliente:*_x0009__x0009_FULL STACK_x000a_*Proveedor:*_x0009__x0009_EVERNEX_x000a_*Tipo Requerimiento:*_x0009_INICIDENCIA_x000a_*N° Ticket Acceso:*_x0009_2594330_x000a_*N° CRQ:*_x0009__x0009_PENDIENTE_x000a_*Estado CRQ:*_x0009__x0009_APROBADO_x000a_*TKT:*_x0009__x0009__x0009_TKT-006072_x000a_*Actividad a realizar:*_x0009_Falla PRD7160 -Caso Ev"/>
    <s v="INCIDENCIA RESTABLECIDA"/>
    <d v="1899-12-30T00:00:00"/>
    <d v="1899-12-30T00:00:00"/>
    <d v="1899-12-30T00:00:00"/>
    <x v="0"/>
    <x v="0"/>
    <m/>
    <m/>
    <m/>
    <m/>
    <m/>
    <d v="2024-02-04T00:00:00"/>
    <s v="CUMPLE"/>
    <s v="NO CUMPLE"/>
    <s v="NO CUMPLE"/>
    <s v="NO CUMPLE"/>
    <s v="NO CUMPLE"/>
    <x v="0"/>
    <x v="0"/>
    <x v="0"/>
    <x v="0"/>
    <x v="0"/>
  </r>
  <r>
    <s v="INC000002594362"/>
    <s v="RED INTERNA"/>
    <x v="10"/>
    <s v="APOQUINDO TI"/>
    <s v="RICARDO F ORELLANA MARDONES"/>
    <s v="tct_rorell"/>
    <s v="4-Menor/Localizado"/>
    <s v="4-Baja"/>
    <s v="Baja"/>
    <x v="0"/>
    <s v="TELEFONICA EMPRESAS DE CHILE SA"/>
    <s v="RONDA Y MEDICIÓN DE TEMPERATURAS EN SALAS TIC"/>
    <s v="04/02/2024 2:29:51"/>
    <s v="04/02/2024 2:30:49"/>
    <x v="0"/>
    <s v="TI"/>
    <s v="CLIMA"/>
    <s v="04/02/2024 2:41:31"/>
    <s v="04/02/2024 23:50:00"/>
    <m/>
    <s v="ACT REALIZADA SIN NOVEDAD"/>
    <d v="1899-12-30T00:00:00"/>
    <d v="1899-12-30T00:00:00"/>
    <d v="1899-12-30T00:00:00"/>
    <x v="0"/>
    <x v="0"/>
    <m/>
    <m/>
    <m/>
    <m/>
    <m/>
    <d v="2024-02-04T00:00:00"/>
    <s v="CUMPLE"/>
    <s v="NO CUMPLE"/>
    <s v="NO CUMPLE"/>
    <s v="NO CUMPLE"/>
    <s v="NO CUMPLE"/>
    <x v="0"/>
    <x v="0"/>
    <x v="0"/>
    <x v="0"/>
    <x v="0"/>
  </r>
  <r>
    <s v="INC000002594411"/>
    <s v="COMUNICACIONES"/>
    <x v="6"/>
    <s v="SISTEMA OPERATIVO MICROSOFT"/>
    <s v="GIOVANNI D ROCCO VALENZUELA"/>
    <s v="tct_grocco"/>
    <s v="4-Menor/Localizado"/>
    <s v="4-Baja"/>
    <s v="Baja"/>
    <x v="1"/>
    <s v="TELEFONICA GLOBAL TECHNOLOGY S.A.AGENCIA EN CHILE"/>
    <s v="Habilitacion cuenta Manuel Maita"/>
    <s v="03/02/2024 19:18:25"/>
    <s v="03/02/2024 19:23:09"/>
    <x v="0"/>
    <s v="CDP ANTIGUO 1"/>
    <s v="CDP ANTIGUO 2"/>
    <s v="03/02/2024 19:25:01"/>
    <s v="03/02/2024 23:50:00"/>
    <s v="Solicita habilitacion de cuenta de Manuel Maita"/>
    <m/>
    <d v="1899-12-30T00:00:00"/>
    <d v="1899-12-30T00:06:36"/>
    <d v="1899-12-30T00:06:36"/>
    <x v="0"/>
    <x v="1"/>
    <m/>
    <m/>
    <m/>
    <m/>
    <m/>
    <d v="2024-02-03T00:00:00"/>
    <s v="CUMPLE"/>
    <s v="NO CUMPLE"/>
    <s v="NO CUMPLE"/>
    <s v="NO CUMPLE"/>
    <s v="NO CUMPLE"/>
    <x v="0"/>
    <x v="0"/>
    <x v="0"/>
    <x v="0"/>
    <x v="0"/>
  </r>
  <r>
    <s v="INC000002594539"/>
    <s v="TICKET-INTELIGENTE"/>
    <x v="6"/>
    <s v="GESTION TI"/>
    <s v="GIOVANNI D ROCCO VALENZUELA"/>
    <s v="USR_TSIGHT"/>
    <s v="1-Extenso/Generalizado"/>
    <s v="4-Baja"/>
    <s v="Baja"/>
    <x v="3"/>
    <s v="COAGRA S A"/>
    <s v="coagra01 - sap_prod_e_vm TICKET AUTOMATICO"/>
    <s v="03/02/2024 22:16:15"/>
    <s v="03/02/2024 22:16:15"/>
    <x v="0"/>
    <s v="TRUESIGHT"/>
    <s v="TRUESIGHT"/>
    <s v="04/02/2024 1:14:17"/>
    <s v="04/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realiza limpieza de memoria residual, quedando equipo con alarma liberada"/>
    <d v="1899-12-30T02:56:11"/>
    <d v="1899-12-30T02:58:02"/>
    <d v="1899-12-30T00:01:51"/>
    <x v="1"/>
    <x v="0"/>
    <m/>
    <m/>
    <m/>
    <m/>
    <m/>
    <d v="2024-02-04T00:00:00"/>
    <s v="CUMPLE"/>
    <s v="NO CUMPLE"/>
    <s v="NO CUMPLE"/>
    <s v="NO CUMPLE"/>
    <s v="NO CUMPLE"/>
    <x v="1"/>
    <x v="1"/>
    <x v="0"/>
    <x v="0"/>
    <x v="0"/>
  </r>
  <r>
    <s v="INC000002594669"/>
    <s v="HOUSING"/>
    <x v="11"/>
    <s v="APQ ACCESOS"/>
    <s v="LUIS O MORALES ARENAS"/>
    <s v="tct_luimoa"/>
    <s v="4-Menor/Localizado"/>
    <s v="4-Baja"/>
    <s v="Baja"/>
    <x v="0"/>
    <s v="TELEFONICA EMPRESAS DE CHILE SA"/>
    <s v="SE GENERA TICKET POR REVISION Y TOMA DE ALARMA DE CLIENTES"/>
    <s v="04/02/2024 3:08:16"/>
    <s v="04/02/2024 3:10:43"/>
    <x v="0"/>
    <s v="CDP ANTIGUO 1"/>
    <s v="CDP ANTIGUO 2"/>
    <s v="04/02/2024 4:13:12"/>
    <s v="04/02/2024 23:50:00"/>
    <s v="Estimados; INICIA TOMA DE ALARMAS DE CLIENTES_x0009__x000a__x0009__x0009__x000a_Cliente: T.EMPRESAS_x0009__x000a_Proveedor: INELCOM_x0009__x000a_Tipo Requerimiento: ALARMAS_x0009__x000a_N° Ticket Acceso : Personal de planta INELCOM_x0009__x000a_N° CRQ:_x0009_NO APLICA_x0009__x000a_Estado CRQ: NO APLICA_x0009__x000a_TKT: NO APLICA_x0009__x000a_Actividad realizada:_x0009__x0009__x000a_TOMA D"/>
    <s v="TOMA DE ALARMA REALIZADA"/>
    <d v="1899-12-30T00:00:00"/>
    <d v="1899-12-30T00:00:00"/>
    <d v="1899-12-30T00:00:00"/>
    <x v="0"/>
    <x v="0"/>
    <m/>
    <m/>
    <m/>
    <m/>
    <m/>
    <d v="2024-02-04T00:00:00"/>
    <s v="CUMPLE"/>
    <s v="NO CUMPLE"/>
    <s v="NO CUMPLE"/>
    <s v="NO CUMPLE"/>
    <s v="NO CUMPLE"/>
    <x v="0"/>
    <x v="0"/>
    <x v="0"/>
    <x v="0"/>
    <x v="0"/>
  </r>
  <r>
    <s v="INC000002594764"/>
    <s v="RED INTERNA"/>
    <x v="10"/>
    <s v="APOQUINDO TI"/>
    <s v="RICARDO F ORELLANA MARDONES"/>
    <s v="tct_rorell"/>
    <s v="4-Menor/Localizado"/>
    <s v="4-Baja"/>
    <s v="Baja"/>
    <x v="0"/>
    <s v="TELEFONICA EMPRESAS DE CHILE SA"/>
    <s v="RONDA Y MEDICIÓN DE TEMPERATURAS EN SALAS TIC"/>
    <s v="04/02/2024 7:21:38"/>
    <s v="04/02/2024 7:22:41"/>
    <x v="0"/>
    <s v="TI"/>
    <s v="CLIMA"/>
    <s v="04/02/2024 7:36:31"/>
    <s v="04/02/2024 23:50:00"/>
    <m/>
    <s v="ACT REALIZADA SIN NOVEDAD"/>
    <d v="1899-12-30T00:00:00"/>
    <d v="1899-12-30T00:00:00"/>
    <d v="1899-12-30T00:00:00"/>
    <x v="0"/>
    <x v="0"/>
    <m/>
    <m/>
    <m/>
    <m/>
    <m/>
    <d v="2024-02-04T00:00:00"/>
    <s v="CUMPLE"/>
    <s v="NO CUMPLE"/>
    <s v="NO CUMPLE"/>
    <s v="NO CUMPLE"/>
    <s v="NO CUMPLE"/>
    <x v="0"/>
    <x v="0"/>
    <x v="0"/>
    <x v="0"/>
    <x v="0"/>
  </r>
  <r>
    <s v="INC000002594826"/>
    <s v="TICKET-INTELIGENTE"/>
    <x v="7"/>
    <s v="DUOC TICKET AUTOMATICO"/>
    <s v="SEBASTIAN I ACUÑA GUZMAN"/>
    <s v="USR_TSIGHT"/>
    <s v="1-Extenso/Generalizado"/>
    <s v="4-Baja"/>
    <s v="Baja"/>
    <x v="3"/>
    <s v="FUNDACION INSTITUTO PROFESIONAL DUOC UC"/>
    <s v="fiprdu01 - liceo_andes TICKET AUTOMATICO"/>
    <s v="04/02/2024 9:11:30"/>
    <s v="04/02/2024 9:11:30"/>
    <x v="0"/>
    <s v="TI"/>
    <s v="SISTEMAS OPERATIVOS"/>
    <s v="04/02/2024 10:51:12"/>
    <s v="04/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Al revisar la url, esta se encuentra arriba y redireccionando de manera correcta. Es tercera vez que recibo una alarma con url arriba. Favor antes de llamar, realizar las pruebas de validación https://www.duoc.cl/liceopolitecnicoandes. En caso de que no"/>
    <d v="1899-12-30T01:35:20"/>
    <d v="1899-12-30T01:39:42"/>
    <d v="1899-12-30T00:04:22"/>
    <x v="1"/>
    <x v="0"/>
    <m/>
    <m/>
    <m/>
    <m/>
    <m/>
    <d v="2024-02-04T00:00:00"/>
    <s v="CUMPLE"/>
    <s v="NO CUMPLE"/>
    <s v="NO CUMPLE"/>
    <s v="NO CUMPLE"/>
    <s v="NO CUMPLE"/>
    <x v="1"/>
    <x v="1"/>
    <x v="0"/>
    <x v="0"/>
    <x v="0"/>
  </r>
  <r>
    <s v="INC000002594869"/>
    <s v="RED INTERNA"/>
    <x v="0"/>
    <s v="APQ ACCESOS"/>
    <s v="CARLOS F ARAYA RAMIREZ"/>
    <s v="tct_cararr"/>
    <s v="4-Menor/Localizado"/>
    <s v="4-Baja"/>
    <s v="Baja"/>
    <x v="0"/>
    <s v="TELEFONICA CYBERSECURITY TECH CHILE SPA"/>
    <s v="RONDAS PREVENTIVAS Y TOMA DE TEMPERATURAS"/>
    <s v="04/02/2024 10:28:28"/>
    <s v="04/02/2024 10:29:28"/>
    <x v="0"/>
    <s v="CDP ANTIGUO 1"/>
    <s v="CDP ANTIGUO 2"/>
    <s v="04/02/2024 19:07:33"/>
    <s v="04/02/2024 23:50:00"/>
    <m/>
    <s v="rondas preventivas y de temperaturas realizadas"/>
    <d v="1899-12-30T00:00:00"/>
    <d v="1899-12-30T00:00:00"/>
    <d v="1899-12-30T00:00:00"/>
    <x v="0"/>
    <x v="0"/>
    <m/>
    <m/>
    <m/>
    <m/>
    <m/>
    <d v="2024-02-04T00:00:00"/>
    <s v="CUMPLE"/>
    <s v="NO CUMPLE"/>
    <s v="NO CUMPLE"/>
    <s v="NO CUMPLE"/>
    <s v="NO CUMPLE"/>
    <x v="0"/>
    <x v="0"/>
    <x v="0"/>
    <x v="0"/>
    <x v="0"/>
  </r>
  <r>
    <s v="INC000002594897"/>
    <s v="TICKET-INTELIGENTE"/>
    <x v="6"/>
    <s v="GESTION TI"/>
    <s v="GIOVANNI D ROCCO VALENZUELA"/>
    <s v="USR_TSIGHT"/>
    <s v="1-Extenso/Generalizado"/>
    <s v="4-Baja"/>
    <s v="Baja"/>
    <x v="3"/>
    <s v="FUNDACION INSTITUTO PROFESIONAL DUOC UC"/>
    <s v="fiprdu01 - dc_acdecontinua TICKET AUTOMATICO"/>
    <s v="04/02/2024 11:14:14"/>
    <s v="04/02/2024 11:14:14"/>
    <x v="0"/>
    <s v="TRUESIGHT"/>
    <s v="TRUESIGHT"/>
    <s v="04/02/2024 13:34:54"/>
    <s v="04/02/2024 23:50:00"/>
    <s v="PREVENTIVO=SI_x000a_CODIGO DE SERVICIO=DC_ACDECONTINUA_x000a_DIRECCION=NULL_x000a_CIUDAD=NULL_x000a_COMUNA LOCAL=_x000a_REGION=NULL_x000a_QUIEN REPORTA=Ticket automático_x000a_CONTACTO EN TERRENO=_x000a_PROBLEMA=High RAM Usage Alert for Node FIPRDU01 - DC_ACDECONTINUA_x000a_REQUERIMIENTO=_x000a_EQUIPOS ENERGIZADO"/>
    <m/>
    <d v="1899-12-30T02:18:31"/>
    <d v="1899-12-30T02:20:40"/>
    <d v="1899-12-30T00:02:09"/>
    <x v="1"/>
    <x v="0"/>
    <m/>
    <m/>
    <m/>
    <m/>
    <m/>
    <d v="2024-02-04T00:00:00"/>
    <s v="CUMPLE"/>
    <s v="NO CUMPLE"/>
    <s v="NO CUMPLE"/>
    <s v="NO CUMPLE"/>
    <s v="NO CUMPLE"/>
    <x v="1"/>
    <x v="1"/>
    <x v="0"/>
    <x v="0"/>
    <x v="0"/>
  </r>
  <r>
    <s v="INC000002594969"/>
    <s v="HOUSING"/>
    <x v="2"/>
    <s v="APQ ACCESOS"/>
    <s v="EDUARDO A NUÑEZ LAMOZA"/>
    <s v="tct_edunul"/>
    <s v="4-Menor/Localizado"/>
    <s v="4-Baja"/>
    <s v="Baja"/>
    <x v="0"/>
    <s v="TELEFONICA CYBERSECURITY TECH CHILE SPA"/>
    <s v="TOMA DE TEMPERATURAS"/>
    <s v="05/02/2024 5:48:52"/>
    <s v="05/02/2024 5:49:40"/>
    <x v="0"/>
    <s v="TI"/>
    <s v="CLIMA"/>
    <s v="05/02/2024 5:49:57"/>
    <s v="05/02/2024 23:50:00"/>
    <s v="TOMA DE TEMPERATURAS"/>
    <s v="RONDA REALIZADA"/>
    <d v="1899-12-30T00:00:00"/>
    <d v="1899-12-30T00:00:00"/>
    <d v="1899-12-30T00:00:00"/>
    <x v="0"/>
    <x v="0"/>
    <m/>
    <m/>
    <m/>
    <m/>
    <m/>
    <d v="2024-02-05T00:00:00"/>
    <s v="CUMPLE"/>
    <s v="NO CUMPLE"/>
    <s v="NO CUMPLE"/>
    <s v="NO CUMPLE"/>
    <s v="NO CUMPLE"/>
    <x v="0"/>
    <x v="0"/>
    <x v="0"/>
    <x v="0"/>
    <x v="0"/>
  </r>
  <r>
    <s v="INC000002594971"/>
    <s v="HOUSING"/>
    <x v="2"/>
    <s v="APQ ACCESOS"/>
    <s v="EDUARDO A NUÑEZ LAMOZA"/>
    <s v="tct_edunul"/>
    <s v="4-Menor/Localizado"/>
    <s v="4-Baja"/>
    <s v="Baja"/>
    <x v="0"/>
    <s v="TELEFONICA CYBERSECURITY TECH CHILE SPA"/>
    <s v="RONDA SALAS TECNICAS"/>
    <s v="05/02/2024 5:50:26"/>
    <s v="05/02/2024 5:51:18"/>
    <x v="0"/>
    <s v="TI"/>
    <s v="INFRAESTRUCTURA"/>
    <s v="05/02/2024 5:51:35"/>
    <s v="05/02/2024 23:50:00"/>
    <s v="REVISION DE SALAS Y RACK"/>
    <s v="RONDA REALIZADA"/>
    <d v="1899-12-30T00:00:00"/>
    <d v="1899-12-30T00:00:00"/>
    <d v="1899-12-30T00:00:00"/>
    <x v="0"/>
    <x v="0"/>
    <m/>
    <m/>
    <m/>
    <m/>
    <m/>
    <d v="2024-02-05T00:00:00"/>
    <s v="CUMPLE"/>
    <s v="NO CUMPLE"/>
    <s v="NO CUMPLE"/>
    <s v="NO CUMPLE"/>
    <s v="NO CUMPLE"/>
    <x v="0"/>
    <x v="0"/>
    <x v="0"/>
    <x v="0"/>
    <x v="0"/>
  </r>
  <r>
    <s v="INC000002594975"/>
    <s v="RED INTERNA"/>
    <x v="10"/>
    <s v="APOQUINDO TI"/>
    <s v="RICARDO F ORELLANA MARDONES"/>
    <s v="tct_rorell"/>
    <s v="4-Menor/Localizado"/>
    <s v="4-Baja"/>
    <s v="Baja"/>
    <x v="0"/>
    <s v="TELEFONICA EMPRESAS DE CHILE SA"/>
    <s v="RONDA Y MEDICIÓN DE TEMPERATURAS EN SALAS TIC"/>
    <s v="05/02/2024 7:19:29"/>
    <s v="05/02/2024 7:20:31"/>
    <x v="0"/>
    <s v="TI"/>
    <s v="CLIMA"/>
    <s v="05/02/2024 7:32:56"/>
    <s v="05/02/2024 23:50:00"/>
    <m/>
    <s v="ACT REALIZADA SIN NOVEDAD"/>
    <d v="1899-12-30T00:00:00"/>
    <d v="1899-12-30T00:00:00"/>
    <d v="1899-12-30T00:00:00"/>
    <x v="0"/>
    <x v="0"/>
    <m/>
    <m/>
    <m/>
    <m/>
    <m/>
    <d v="2024-02-05T00:00:00"/>
    <s v="CUMPLE"/>
    <s v="NO CUMPLE"/>
    <s v="NO CUMPLE"/>
    <s v="NO CUMPLE"/>
    <s v="NO CUMPLE"/>
    <x v="0"/>
    <x v="0"/>
    <x v="0"/>
    <x v="0"/>
    <x v="0"/>
  </r>
  <r>
    <s v="INC000002594988"/>
    <s v="INFRAESTRUCTURA DC"/>
    <x v="2"/>
    <s v="APQ ACCESOS"/>
    <s v="JONATHAN A MARQUEZ ASTENGO"/>
    <s v="tct_jmarqu"/>
    <s v="4-Menor/Localizado"/>
    <s v="4-Baja"/>
    <s v="Baja"/>
    <x v="0"/>
    <s v="TELEFONICA CYBERSECURITY TECH CHILE SPA"/>
    <s v="FACTIBILIDAD COCA COLA EMBONOR/CRQ 81574"/>
    <s v="05/02/2024 9:06:20"/>
    <s v="05/02/2024 9:08:54"/>
    <x v="0"/>
    <s v="CDP ANTIGUO 1"/>
    <s v="CDP ANTIGUO 2"/>
    <s v="05/02/2024 9:31:47"/>
    <s v="05/02/2024 23:50:00"/>
    <s v="PREVENTIVO: SI_x000a_CÓDIGO DE SERVICIO: INC000002594988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x v="0"/>
    <x v="0"/>
    <m/>
    <s v=""/>
    <s v=""/>
    <s v=""/>
    <s v="Cumplido"/>
    <d v="2024-02-05T00:00:00"/>
    <s v="CUMPLE"/>
    <s v="NO CUMPLE"/>
    <s v="NO CUMPLE"/>
    <s v="NO CUMPLE"/>
    <s v="NO CUMPLE"/>
    <x v="0"/>
    <x v="0"/>
    <x v="0"/>
    <x v="0"/>
    <x v="0"/>
  </r>
  <r>
    <s v="INC000002594990"/>
    <s v="RED INTERNA"/>
    <x v="0"/>
    <s v="APQ ACCESOS"/>
    <s v="CARLOS F ARAYA RAMIREZ"/>
    <s v="tct_cararr"/>
    <s v="4-Menor/Localizado"/>
    <s v="4-Baja"/>
    <s v="Baja"/>
    <x v="0"/>
    <s v="TELEFONICA CYBERSECURITY TECH CHILE SPA"/>
    <s v="RONDA INSPECTIVA"/>
    <s v="05/02/2024 9:12:41"/>
    <s v="05/02/2024 9:13:24"/>
    <x v="0"/>
    <s v="CDP ANTIGUO 1"/>
    <s v="CDP ANTIGUO 2"/>
    <s v="05/02/2024 9:57:20"/>
    <s v="05/02/2024 23:50:00"/>
    <m/>
    <s v="ronda realizada"/>
    <d v="1899-12-30T00:00:00"/>
    <d v="1899-12-30T00:00:00"/>
    <d v="1899-12-30T00:00:00"/>
    <x v="0"/>
    <x v="0"/>
    <m/>
    <s v=""/>
    <s v=""/>
    <s v=""/>
    <s v="Cumplido"/>
    <d v="2024-02-05T00:00:00"/>
    <s v="CUMPLE"/>
    <s v="NO CUMPLE"/>
    <s v="NO CUMPLE"/>
    <s v="NO CUMPLE"/>
    <s v="NO CUMPLE"/>
    <x v="0"/>
    <x v="0"/>
    <x v="0"/>
    <x v="0"/>
    <x v="0"/>
  </r>
  <r>
    <s v="INC000002595227"/>
    <s v="HOUSING"/>
    <x v="11"/>
    <s v="APQ ACCESOS"/>
    <s v="JOSE G MARQUEZ MARCANO"/>
    <s v="tct_josmam"/>
    <s v="4-Menor/Localizado"/>
    <s v="4-Baja"/>
    <s v="Baja"/>
    <x v="1"/>
    <s v="TELEFONICA EMPRESAS DE CHILE SA"/>
    <s v="RONDA Y REVISION DE SALAS"/>
    <s v="04/02/2024 17:53:09"/>
    <s v="04/02/2024 17:53:53"/>
    <x v="0"/>
    <s v="CDP ANTIGUO 1"/>
    <s v="CDP ANTIGUO 2"/>
    <s v="04/02/2024 18:05:55"/>
    <s v="04/02/2024 23:50:00"/>
    <s v="RONDA Y REVISION DE SALAS"/>
    <s v="RONDAS REALIZADAS"/>
    <d v="1899-12-30T00:11:46"/>
    <d v="1899-12-30T00:12:46"/>
    <d v="1899-12-30T00:01:00"/>
    <x v="0"/>
    <x v="1"/>
    <m/>
    <s v=""/>
    <s v=""/>
    <s v=""/>
    <s v="Cumplido"/>
    <d v="2024-02-04T00:00:00"/>
    <s v="CUMPLE"/>
    <s v="NO CUMPLE"/>
    <s v="NO CUMPLE"/>
    <s v="NO CUMPLE"/>
    <s v="NO CUMPLE"/>
    <x v="0"/>
    <x v="0"/>
    <x v="0"/>
    <x v="0"/>
    <x v="0"/>
  </r>
  <r>
    <s v="INC000002595229"/>
    <s v="HOUSING"/>
    <x v="11"/>
    <s v="APQ ACCESOS"/>
    <s v="JOSE G MARQUEZ MARCANO"/>
    <s v="tct_josmam"/>
    <s v="4-Menor/Localizado"/>
    <s v="4-Baja"/>
    <s v="Baja"/>
    <x v="1"/>
    <s v="TELEFONICA EMPRESAS DE CHILE SA"/>
    <s v="TOMA DE ALARMAS DE CLIENTES"/>
    <s v="04/02/2024 18:06:31"/>
    <s v="04/02/2024 18:08:54"/>
    <x v="0"/>
    <s v="CDP ANTIGUO 1"/>
    <s v="CDP ANTIGUO 2"/>
    <s v="04/02/2024 18:09:56"/>
    <s v="04/02/2024 23:50:00"/>
    <s v="TOMA DE ALARMAS DE CLIENTES"/>
    <s v="TOMA DE ALARMAS REALIZADAS"/>
    <d v="1899-12-30T00:00:48"/>
    <d v="1899-12-30T00:03:25"/>
    <d v="1899-12-30T00:02:37"/>
    <x v="0"/>
    <x v="1"/>
    <m/>
    <m/>
    <m/>
    <m/>
    <m/>
    <d v="2024-02-04T00:00:00"/>
    <s v="CUMPLE"/>
    <s v="NO CUMPLE"/>
    <s v="NO CUMPLE"/>
    <s v="NO CUMPLE"/>
    <s v="NO CUMPLE"/>
    <x v="0"/>
    <x v="0"/>
    <x v="0"/>
    <x v="0"/>
    <x v="0"/>
  </r>
  <r>
    <s v="INC000002595242"/>
    <s v="RED INTERNA"/>
    <x v="10"/>
    <s v="APOQUINDO TI"/>
    <s v="RICARDO F ORELLANA MARDONES"/>
    <s v="tct_rorell"/>
    <s v="4-Menor/Localizado"/>
    <s v="4-Baja"/>
    <s v="Baja"/>
    <x v="0"/>
    <s v="TELEFONICA EMPRESAS DE CHILE SA"/>
    <s v="RONDA Y MEDICION DE TEMPERATURAS EN SALAS TIC"/>
    <s v="05/02/2024 0:19:31"/>
    <s v="05/02/2024 0:20:26"/>
    <x v="0"/>
    <s v="TI"/>
    <s v="CLIMA"/>
    <s v="05/02/2024 0:38:32"/>
    <s v="05/02/2024 23:50:00"/>
    <m/>
    <s v="ACT REALIZADA SIN NOVEDAD"/>
    <d v="1899-12-30T00:00:00"/>
    <d v="1899-12-30T00:00:00"/>
    <d v="1899-12-30T00:00:00"/>
    <x v="0"/>
    <x v="0"/>
    <m/>
    <m/>
    <m/>
    <m/>
    <m/>
    <d v="2024-02-05T00:00:00"/>
    <s v="CUMPLE"/>
    <s v="NO CUMPLE"/>
    <s v="NO CUMPLE"/>
    <s v="NO CUMPLE"/>
    <s v="NO CUMPLE"/>
    <x v="0"/>
    <x v="0"/>
    <x v="0"/>
    <x v="0"/>
    <x v="0"/>
  </r>
  <r>
    <s v="INC000002595247"/>
    <s v="RED INTERNA"/>
    <x v="10"/>
    <s v="APOQUINDO TI"/>
    <s v="RICARDO F ORELLANA MARDONES"/>
    <s v="tct_rorell"/>
    <s v="4-Menor/Localizado"/>
    <s v="4-Baja"/>
    <s v="Baja"/>
    <x v="0"/>
    <s v="TELEFONICA EMPRESAS DE CHILE SA"/>
    <s v="RONDA Y MEDICIÓN  DE TEMPERATURAS EN SALAS TIC"/>
    <s v="05/02/2024 2:33:05"/>
    <s v="05/02/2024 2:34:32"/>
    <x v="0"/>
    <s v="TI"/>
    <s v="CLIMA"/>
    <s v="05/02/2024 2:45:26"/>
    <s v="05/02/2024 23:50:00"/>
    <m/>
    <s v="ACT REALIZADA SIN NOVEDAD"/>
    <d v="1899-12-30T00:00:00"/>
    <d v="1899-12-30T00:00:00"/>
    <d v="1899-12-30T00:00:00"/>
    <x v="0"/>
    <x v="0"/>
    <m/>
    <m/>
    <m/>
    <m/>
    <m/>
    <d v="2024-02-05T00:00:00"/>
    <s v="CUMPLE"/>
    <s v="NO CUMPLE"/>
    <s v="NO CUMPLE"/>
    <s v="NO CUMPLE"/>
    <s v="NO CUMPLE"/>
    <x v="0"/>
    <x v="0"/>
    <x v="0"/>
    <x v="0"/>
    <x v="0"/>
  </r>
  <r>
    <s v="INC000002595250"/>
    <s v="HOUSING"/>
    <x v="11"/>
    <s v="APQ ACCESOS"/>
    <s v="LUIS O MORALES ARENAS"/>
    <s v="tct_luimoa"/>
    <s v="4-Menor/Localizado"/>
    <s v="4-Baja"/>
    <s v="Baja"/>
    <x v="0"/>
    <s v="TELEFONICA EMPRESAS DE CHILE SA"/>
    <s v="SE GENERA TICKET DE SUPERVISION PARA CLIENTE DXC"/>
    <s v="05/02/2024 3:04:31"/>
    <s v="05/02/2024 3:05:39"/>
    <x v="0"/>
    <s v="CDP ANTIGUO 1"/>
    <s v="CDP ANTIGUO 2"/>
    <s v="05/02/2024 4:02:02"/>
    <s v="05/02/2024 23:50:00"/>
    <s v="*Estimados:*_x0009__x0009_Actividad realizada_x000a__x0009__x000a_*Cliente:*_x0009__x0009_DXC_x000a_*Proveedor:*_x0009__x0009_CLARO_x000a_*Tipo Requerimiento:*_x0009_TRABAJO CON CRQ_x000a_*N° Ticket Acceso:*_x0009_2589733_x000a_*N° CRQ:*_x0009__x0009_81721_x000a_*Estado CRQ:*_x0009__x0009_APROBADO_x000a_*TKT:*_x0009__x0009__x0009_TKT-006028_x000a_*Actividad a realizar:*_x0009_Migración de Puertos en ROADM /"/>
    <s v="SUPERVISION CRQ, OK."/>
    <d v="1899-12-30T00:00:00"/>
    <d v="1899-12-30T00:00:00"/>
    <d v="1899-12-30T00:00:00"/>
    <x v="0"/>
    <x v="0"/>
    <m/>
    <m/>
    <m/>
    <m/>
    <m/>
    <d v="2024-02-05T00:00:00"/>
    <s v="CUMPLE"/>
    <s v="NO CUMPLE"/>
    <s v="NO CUMPLE"/>
    <s v="NO CUMPLE"/>
    <s v="NO CUMPLE"/>
    <x v="0"/>
    <x v="0"/>
    <x v="0"/>
    <x v="0"/>
    <x v="0"/>
  </r>
  <r>
    <s v="INC000002595272"/>
    <s v="HOUSING"/>
    <x v="11"/>
    <s v="APQ ACCESOS"/>
    <s v="LUIS O MORALES ARENAS"/>
    <s v="tct_luimoa"/>
    <s v="4-Menor/Localizado"/>
    <s v="4-Baja"/>
    <s v="Baja"/>
    <x v="0"/>
    <s v="TELEFONICA EMPRESAS DE CHILE SA"/>
    <s v="SE GENERA TICKET POR REVISION Y TOMA DE ALARMA DE CLIENTES"/>
    <s v="05/02/2024 4:02:21"/>
    <s v="05/02/2024 4:03:26"/>
    <x v="0"/>
    <s v="CDP ANTIGUO 1"/>
    <s v="CDP ANTIGUO 2"/>
    <s v="05/02/2024 5:06:54"/>
    <s v="05/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ALARMA REALIZADA"/>
    <d v="1899-12-30T00:00:00"/>
    <d v="1899-12-30T00:00:00"/>
    <d v="1899-12-30T00:00:00"/>
    <x v="0"/>
    <x v="0"/>
    <m/>
    <m/>
    <m/>
    <m/>
    <m/>
    <d v="2024-02-05T00:00:00"/>
    <s v="CUMPLE"/>
    <s v="NO CUMPLE"/>
    <s v="NO CUMPLE"/>
    <s v="NO CUMPLE"/>
    <s v="NO CUMPLE"/>
    <x v="0"/>
    <x v="0"/>
    <x v="0"/>
    <x v="0"/>
    <x v="0"/>
  </r>
  <r>
    <s v="INC000002595274"/>
    <s v="RED INTERNA"/>
    <x v="10"/>
    <s v="APOQUINDO TI"/>
    <s v="RICARDO F ORELLANA MARDONES"/>
    <s v="tct_rorell"/>
    <s v="4-Menor/Localizado"/>
    <s v="4-Baja"/>
    <s v="Baja"/>
    <x v="0"/>
    <s v="TELEFONICA EMPRESAS DE CHILE SA"/>
    <s v="RONDA Y MEDICIÓN DE TEMPERATURAS EN SALAS TIC"/>
    <s v="05/02/2024 4:23:59"/>
    <s v="05/02/2024 4:24:55"/>
    <x v="0"/>
    <s v="TI"/>
    <s v="CLIMA"/>
    <s v="05/02/2024 4:35:51"/>
    <s v="05/02/2024 23:50:00"/>
    <m/>
    <s v="ACT REALIZADA SIN NOVEDAD"/>
    <d v="1899-12-30T00:00:00"/>
    <d v="1899-12-30T00:00:00"/>
    <d v="1899-12-30T00:00:00"/>
    <x v="0"/>
    <x v="0"/>
    <m/>
    <m/>
    <m/>
    <m/>
    <m/>
    <d v="2024-02-05T00:00:00"/>
    <s v="CUMPLE"/>
    <s v="NO CUMPLE"/>
    <s v="NO CUMPLE"/>
    <s v="NO CUMPLE"/>
    <s v="NO CUMPLE"/>
    <x v="0"/>
    <x v="0"/>
    <x v="0"/>
    <x v="0"/>
    <x v="0"/>
  </r>
  <r>
    <s v="INC000002595345"/>
    <s v="HOUSING"/>
    <x v="11"/>
    <s v="APQ ACCESOS"/>
    <s v="LUIS O MORALES ARENAS"/>
    <s v="tct_luimoa"/>
    <s v="4-Menor/Localizado"/>
    <s v="4-Baja"/>
    <s v="Baja"/>
    <x v="0"/>
    <s v="TELEFONICA EMPRESAS DE CHILE SA"/>
    <s v="SE GENERA TICKET POR RONDA Y REVISION DE SALAS TECNICAS"/>
    <s v="04/02/2024 21:09:25"/>
    <s v="04/02/2024 21:10:56"/>
    <x v="0"/>
    <s v="CDP ANTIGUO 1"/>
    <s v="CDP ANTIGUO 2"/>
    <s v="04/02/2024 22:06:26"/>
    <s v="04/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m/>
    <m/>
    <m/>
    <m/>
    <d v="2024-02-04T00:00:00"/>
    <s v="CUMPLE"/>
    <s v="NO CUMPLE"/>
    <s v="NO CUMPLE"/>
    <s v="NO CUMPLE"/>
    <s v="NO CUMPLE"/>
    <x v="0"/>
    <x v="0"/>
    <x v="0"/>
    <x v="0"/>
    <x v="0"/>
  </r>
  <r>
    <s v="INC000002595385"/>
    <s v="VPN IP - MPLS"/>
    <x v="3"/>
    <s v="GESTION HD"/>
    <s v="DEIBY Y SANTOYO MONTEROLA"/>
    <s v="frp_pcamay"/>
    <s v="3-Moderado/Limitado"/>
    <s v="3-Medio"/>
    <s v="Media"/>
    <x v="1"/>
    <s v="PESQUERA TRANS ANTARTIC LIMITADA"/>
    <s v="HD/RE: Solicitud alta nuevo usuario para Gestión-Administración VCloud Telefonica c"/>
    <s v="05/02/2024 9:05:43"/>
    <s v="05/02/2024 9:09:07"/>
    <x v="0"/>
    <s v="CDP ANTIGUO 1"/>
    <s v="CDP ANTIGUO 2"/>
    <s v="05/02/2024 10:06:15"/>
    <s v="05/02/2024 23:50:00"/>
    <s v="PREVENTIVO: NO_x000a_CODIGO DE SERVICIO:_x000a_DIRECCION:_x000a_QUIEN REPORTA:Denise Cruzat Etcheberry  _x000a_CONTACTO EN TERRENO:Felipe Carmoega Santiso +34 981-845 400 Móvil: 618785920 Ext.móvil 87138/27049_x000a_PROBLEMA:_x000a_REQUERIMIENTO:con motivo de la jubilación de nuestro compa"/>
    <s v="FASE RESOLUCIÓN Y RECUPERACIÓN_x000a__x000a_Se efectúa contacto con cliente:N/A_x000a__x000a_Teléfono de contacto:N/A_x000a__x000a_Acciones realizadas:Se crea el usuario y se envia los datos por correo a Javier Codesido_x000a__x000a_Solución paliativa o definitiva:N/A_x000a__x000a_Acciones de Mejora, Recomendacio"/>
    <d v="1899-12-30T00:00:00"/>
    <d v="1899-12-30T01:00:32"/>
    <d v="1899-12-30T01:00:32"/>
    <x v="0"/>
    <x v="1"/>
    <m/>
    <m/>
    <m/>
    <m/>
    <m/>
    <d v="2024-02-05T00:00:00"/>
    <s v="NO CUMPLE"/>
    <s v="CUMPLE"/>
    <s v="NO CUMPLE"/>
    <s v="NO CUMPLE"/>
    <s v="NO CUMPLE"/>
    <x v="1"/>
    <x v="1"/>
    <x v="0"/>
    <x v="0"/>
    <x v="0"/>
  </r>
  <r>
    <s v="INC000002595391"/>
    <s v="VPN IP - MPLS"/>
    <x v="3"/>
    <s v="GESTION HD"/>
    <s v="ANGEL CASTRO CABRERA"/>
    <s v="frp_pcamay"/>
    <s v="3-Moderado/Limitado"/>
    <s v="3-Medio"/>
    <s v="Media"/>
    <x v="1"/>
    <s v="TRANSBANK S.A."/>
    <s v="HD/Creación de port Group transbank // MPLS // CHI-0000134105"/>
    <s v="05/02/2024 9:12:39"/>
    <s v="05/02/2024 9:15:48"/>
    <x v="0"/>
    <s v="CDP ANTIGUO 1"/>
    <s v="CDP ANTIGUO 2"/>
    <s v="06/02/2024 10:31:03"/>
    <s v="06/02/2024 23:50:00"/>
    <s v="PREVENTIVO: NO_x000a_CODIGO DE SERVICIO:_x000a_DIRECCION:_x000a_QUIEN REPORTA:Jorge Romero Romero +56 9 5382 2565_x000a_CONTACTO EN TERRENO::Jorge Romero Romero +56 9 5382 2565_x000a_PROBLEMA:_x000a_REQUERIMIENTO:generación de ticket al área de virtualización con el_x000a_siguiente requerimiento"/>
    <s v="Se efectúa contacto con cliente: Jorge Romero_x000a_Teléfono de contacto: Via correo_x000a_Acciones realizadas: Se realizan configuraciones solicitadas_x000a_Acciones de Mejora, Recomendaciones: N/A_x000a_Causa Raíz: N/A"/>
    <d v="1899-12-31T00:44:56"/>
    <d v="1899-12-31T01:18:24"/>
    <d v="1899-12-30T00:33:28"/>
    <x v="0"/>
    <x v="1"/>
    <m/>
    <m/>
    <m/>
    <m/>
    <m/>
    <d v="2024-02-06T00:00:00"/>
    <s v="CUMPLE"/>
    <s v="NO CUMPLE"/>
    <s v="NO CUMPLE"/>
    <s v="NO CUMPLE"/>
    <s v="NO CUMPLE"/>
    <x v="1"/>
    <x v="0"/>
    <x v="0"/>
    <x v="0"/>
    <x v="1"/>
  </r>
  <r>
    <s v="INC000002595419"/>
    <s v="TICKET-INTELIGENTE"/>
    <x v="6"/>
    <s v="GESTION TI"/>
    <s v="GIOVANNI D ROCCO VALENZUELA"/>
    <s v="USR_TSIGHT"/>
    <s v="1-Extenso/Generalizado"/>
    <s v="4-Baja"/>
    <s v="Baja"/>
    <x v="3"/>
    <s v="FUNDACION INSTITUTO PROFESIONAL DUOC UC"/>
    <s v="fiprdu01 - dcadmecontinua2 TICKET AUTOMATICO"/>
    <s v="04/02/2024 16:19:54"/>
    <s v="04/02/2024 16:19:54"/>
    <x v="0"/>
    <s v="TRUESIGHT"/>
    <s v="TRUESIGHT"/>
    <s v="04/02/2024 17:42:45"/>
    <s v="04/02/2024 23:50:00"/>
    <s v="PREVENTIVO=SI_x000a_CODIGO DE SERVICIO=DCADMECONTINUA2_x000a_DIRECCION=NULL_x000a_CIUDAD=NULL_x000a_COMUNA LOCAL=_x000a_REGION=NULL_x000a_QUIEN REPORTA=Ticket automático_x000a_CONTACTO EN TERRENO=_x000a_PROBLEMA=High RAM Usage Alert for Node FIPRDU01 - DCADMECONTINUA2_x000a_REQUERIMIENTO=_x000a_EQUIPOS ENERGIZADO"/>
    <s v="Se realiza reconfiguración de equipo en Hyper V ya que se encontraba con memoria dinámica con lo cual estaba realizando alertas de high memory usage, quedando equipo normalizado"/>
    <d v="1899-12-30T01:21:10"/>
    <d v="1899-12-30T01:22:51"/>
    <d v="1899-12-30T00:01:41"/>
    <x v="1"/>
    <x v="0"/>
    <m/>
    <m/>
    <m/>
    <m/>
    <m/>
    <d v="2024-02-04T00:00:00"/>
    <s v="CUMPLE"/>
    <s v="NO CUMPLE"/>
    <s v="NO CUMPLE"/>
    <s v="NO CUMPLE"/>
    <s v="NO CUMPLE"/>
    <x v="1"/>
    <x v="1"/>
    <x v="0"/>
    <x v="0"/>
    <x v="0"/>
  </r>
  <r>
    <s v="INC000002595505"/>
    <s v="TICKET-INTELIGENTE"/>
    <x v="6"/>
    <s v="GESTION TI"/>
    <s v="GIOVANNI D ROCCO VALENZUELA"/>
    <s v="USR_TSIGHT"/>
    <s v="1-Extenso/Generalizado"/>
    <s v="4-Baja"/>
    <s v="Baja"/>
    <x v="3"/>
    <s v="RABIE HNOSLTDA"/>
    <s v="rabie001 - lonquimay TICKET AUTOMATICO"/>
    <s v="04/02/2024 18:14:35"/>
    <s v="04/02/2024 18:14:35"/>
    <x v="0"/>
    <s v="TRUESIGHT"/>
    <s v="TRUESIGHT"/>
    <s v="04/02/2024 19:05:30"/>
    <s v="04/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m/>
    <d v="1899-12-30T00:49:35"/>
    <d v="1899-12-30T00:50:55"/>
    <d v="1899-12-30T00:01:20"/>
    <x v="1"/>
    <x v="0"/>
    <m/>
    <m/>
    <m/>
    <m/>
    <m/>
    <d v="2024-02-04T00:00:00"/>
    <s v="CUMPLE"/>
    <s v="NO CUMPLE"/>
    <s v="NO CUMPLE"/>
    <s v="NO CUMPLE"/>
    <s v="NO CUMPLE"/>
    <x v="0"/>
    <x v="0"/>
    <x v="0"/>
    <x v="0"/>
    <x v="0"/>
  </r>
  <r>
    <s v="INC000002595538"/>
    <s v="HOUSING"/>
    <x v="13"/>
    <s v="BELIEVE"/>
    <s v="CARLOS F ARAYA RAMIREZ"/>
    <s v="frp_dvilca"/>
    <s v="3-Moderado/Limitado"/>
    <s v="3-Medio"/>
    <s v="Media"/>
    <x v="1"/>
    <s v="HDI SEGUROS S.A."/>
    <s v="GESTION DATACENTER/ ACCESOS /HDI SEGUROS S.A."/>
    <s v="04/02/2024 19:10:29"/>
    <s v="04/02/2024 19:12:32"/>
    <x v="0"/>
    <s v="COMUNICACIONES"/>
    <s v="VPN IP - MPLS"/>
    <s v="04/02/2024 19:36:21"/>
    <s v="04/02/2024 23:50:00"/>
    <s v="EMPRESA:HDI SEGUROS S.A._x000a_CÓDIGO DE SERVICIO: _x000a_DIRECCIÓN:Av. Apoquindo #7071, Las Condes, Santiago_x000a_NOMBRE DE QUIEN REPORTA:Álvaro Ulloa Figueroa_x000a_TELÉFONO DE QUIEN REPORTA:962464224_x000a_NOMBRE DE CONTACTO EN TERRENO: _x000a_PROBLEMA:_x000a_trabajos equipos de comunicación"/>
    <s v="ACCESOS AUTORIZADOS"/>
    <d v="1899-12-30T00:16:55"/>
    <d v="1899-12-30T00:25:52"/>
    <d v="1899-12-30T00:08:57"/>
    <x v="0"/>
    <x v="1"/>
    <m/>
    <m/>
    <m/>
    <m/>
    <m/>
    <d v="2024-02-04T00:00:00"/>
    <s v="CUMPLE"/>
    <s v="NO CUMPLE"/>
    <s v="NO CUMPLE"/>
    <s v="NO CUMPLE"/>
    <s v="NO CUMPLE"/>
    <x v="0"/>
    <x v="0"/>
    <x v="0"/>
    <x v="0"/>
    <x v="0"/>
  </r>
  <r>
    <s v="INC000002595709"/>
    <s v="TICKET-INTELIGENTE"/>
    <x v="6"/>
    <s v="GESTION TI"/>
    <s v="GIOVANNI D ROCCO VALENZUELA"/>
    <s v="USR_TSIGHT"/>
    <s v="1-Extenso/Generalizado"/>
    <s v="4-Baja"/>
    <s v="Baja"/>
    <x v="3"/>
    <s v="COMERCIAL E IMPORTADORA AUDIOMUSICA SPA"/>
    <s v="ciausp01 - m_audioapps01 TICKET AUTOMATICO"/>
    <s v="05/02/2024 0:23:04"/>
    <s v="05/02/2024 0:23:04"/>
    <x v="0"/>
    <s v="TRUESIGHT"/>
    <s v="TRUESIGHT"/>
    <s v="05/02/2024 3:09:59"/>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2:43:19"/>
    <d v="1899-12-30T02:46:55"/>
    <d v="1899-12-30T00:03:36"/>
    <x v="1"/>
    <x v="0"/>
    <m/>
    <s v=""/>
    <s v=""/>
    <s v=""/>
    <s v="Cumplido"/>
    <d v="2024-02-05T00:00:00"/>
    <s v="CUMPLE"/>
    <s v="NO CUMPLE"/>
    <s v="NO CUMPLE"/>
    <s v="NO CUMPLE"/>
    <s v="NO CUMPLE"/>
    <x v="1"/>
    <x v="1"/>
    <x v="0"/>
    <x v="0"/>
    <x v="0"/>
  </r>
  <r>
    <s v="INC000002595776"/>
    <s v="TICKET-INTELIGENTE"/>
    <x v="7"/>
    <s v="EVENTOS HD"/>
    <s v="SEBASTIAN I ACUÑA GUZMAN"/>
    <s v="USR_TSIGHT"/>
    <s v="1-Extenso/Generalizado"/>
    <s v="4-Baja"/>
    <s v="Baja"/>
    <x v="3"/>
    <s v="TELEFONICA CYBERSECURITY TECH CHILE SPA"/>
    <s v="tctcsp01 - soc-splunk-master TICKET AUTOMATICO"/>
    <s v="05/02/2024 3:58:23"/>
    <s v="05/02/2024 3:58:23"/>
    <x v="0"/>
    <s v="TI"/>
    <s v="SISTEMAS OPERATIVOS"/>
    <s v="05/02/2024 4:50:52"/>
    <s v="05/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n las alarmas reportadas, las cuales son de memory cache y memory shared, se solicitará su desactivación el día de mañana de estas alarmas en horario laboral ya que no deberían estar monitoreados estos recursos. Como dato, la alarma lleva más de"/>
    <d v="1899-12-30T00:40:13"/>
    <d v="1899-12-30T00:52:29"/>
    <d v="1899-12-30T00:12:16"/>
    <x v="1"/>
    <x v="0"/>
    <m/>
    <m/>
    <m/>
    <m/>
    <m/>
    <d v="2024-02-05T00:00:00"/>
    <s v="CUMPLE"/>
    <s v="NO CUMPLE"/>
    <s v="NO CUMPLE"/>
    <s v="NO CUMPLE"/>
    <s v="NO CUMPLE"/>
    <x v="0"/>
    <x v="0"/>
    <x v="0"/>
    <x v="0"/>
    <x v="0"/>
  </r>
  <r>
    <s v="INC000002595954"/>
    <s v="TICKET-INTELIGENTE"/>
    <x v="6"/>
    <s v="GESTION TI"/>
    <s v="GIOVANNI D ROCCO VALENZUELA"/>
    <s v="USR_TSIGHT"/>
    <s v="1-Extenso/Generalizado"/>
    <s v="4-Baja"/>
    <s v="Baja"/>
    <x v="3"/>
    <s v="FUNDACION INSTITUTO PROFESIONAL DUOC UC"/>
    <s v="fiprdu01 - ilo_sncarlos TICKET AUTOMATICO"/>
    <s v="05/02/2024 7:52:45"/>
    <s v="05/02/2024 7:52:45"/>
    <x v="0"/>
    <s v="TRUESIGHT"/>
    <s v="TRUESIGHT"/>
    <s v="05/02/2024 10:22:31"/>
    <s v="05/02/2024 23:50:00"/>
    <s v="PREVENTIVO=SI_x000a_CODIGO DE SERVICIO=ILO_SNCARLOS_x000a_DIRECCION=NULL_x000a_CIUDAD=NULL_x000a_COMUNA LOCAL=_x000a_REGION=NULL_x000a_QUIEN REPORTA=Ticket automático_x000a_CONTACTO EN TERRENO=_x000a_PROBLEMA=Node FIPRDU01 - ILO_SNCARLOS is Down_x000a_REQUERIMIENTO=_x000a_EQUIPOS ENERGIZADO O REINICIADO=_x000a_HORARIO"/>
    <s v="Se realiza envio de correo solicitado verificacion de sede por posible caida de energia/enlace en sede para revision fisica por perdida"/>
    <d v="1899-12-30T02:26:23"/>
    <d v="1899-12-30T02:29:46"/>
    <d v="1899-12-30T00:03:23"/>
    <x v="1"/>
    <x v="0"/>
    <m/>
    <m/>
    <m/>
    <m/>
    <m/>
    <d v="2024-02-05T00:00:00"/>
    <s v="CUMPLE"/>
    <s v="NO CUMPLE"/>
    <s v="NO CUMPLE"/>
    <s v="NO CUMPLE"/>
    <s v="NO CUMPLE"/>
    <x v="1"/>
    <x v="1"/>
    <x v="0"/>
    <x v="0"/>
    <x v="0"/>
  </r>
  <r>
    <s v="INC000002595955"/>
    <s v="TICKET-INTELIGENTE"/>
    <x v="6"/>
    <s v="GESTION TI"/>
    <s v="GIOVANNI D ROCCO VALENZUELA"/>
    <s v="USR_TSIGHT"/>
    <s v="1-Extenso/Generalizado"/>
    <s v="4-Baja"/>
    <s v="Baja"/>
    <x v="3"/>
    <s v="FUNDACION INSTITUTO PROFESIONAL DUOC UC"/>
    <s v="fiprdu01 - dcadmscarlosapq TICKET AUTOMATICO"/>
    <s v="05/02/2024 7:52:46"/>
    <s v="05/02/2024 7:52:46"/>
    <x v="0"/>
    <s v="TRUESIGHT"/>
    <s v="TRUESIGHT"/>
    <s v="05/02/2024 10:24:57"/>
    <s v="05/02/2024 23:50:00"/>
    <s v="PREVENTIVO=SI_x000a_CODIGO DE SERVICIO=DCADMSCARLOSAPQ_x000a_DIRECCION=NULL_x000a_CIUDAD=NULL_x000a_COMUNA LOCAL=_x000a_REGION=NULL_x000a_QUIEN REPORTA=Ticket automático_x000a_CONTACTO EN TERRENO=_x000a_PROBLEMA=Node FIPRDU01 - DCADMSCARLOSAPQ is Down_x000a_REQUERIMIENTO=_x000a_EQUIPOS ENERGIZADO O REINICIADO=_x000a_HO"/>
    <s v="Se realiza envio de correo solicitado verificacion de sede por posible caida de energia/enlace en sede para revision fisica por perdida"/>
    <d v="1899-12-30T02:28:56"/>
    <d v="1899-12-30T02:32:11"/>
    <d v="1899-12-30T00:03:15"/>
    <x v="1"/>
    <x v="0"/>
    <m/>
    <m/>
    <m/>
    <m/>
    <m/>
    <d v="2024-02-05T00:00:00"/>
    <s v="CUMPLE"/>
    <s v="NO CUMPLE"/>
    <s v="NO CUMPLE"/>
    <s v="NO CUMPLE"/>
    <s v="NO CUMPLE"/>
    <x v="1"/>
    <x v="1"/>
    <x v="0"/>
    <x v="0"/>
    <x v="0"/>
  </r>
  <r>
    <s v="INC000002595956"/>
    <s v="TICKET-INTELIGENTE"/>
    <x v="6"/>
    <s v="GESTION TI"/>
    <s v="GIOVANNI D ROCCO VALENZUELA"/>
    <s v="USR_TSIGHT"/>
    <s v="1-Extenso/Generalizado"/>
    <s v="4-Baja"/>
    <s v="Baja"/>
    <x v="3"/>
    <s v="FUNDACION INSTITUTO PROFESIONAL DUOC UC"/>
    <s v="fiprdu01 - hyp_sncarlos TICKET AUTOMATICO"/>
    <s v="05/02/2024 7:52:46"/>
    <s v="05/02/2024 7:52:46"/>
    <x v="0"/>
    <s v="TRUESIGHT"/>
    <s v="TRUESIGHT"/>
    <s v="05/02/2024 10:20:10"/>
    <s v="05/02/2024 23:50:00"/>
    <s v="PREVENTIVO=SI_x000a_CODIGO DE SERVICIO=HYP_SNCARLOS_x000a_DIRECCION=NULL_x000a_CIUDAD=NULL_x000a_COMUNA LOCAL=_x000a_REGION=NULL_x000a_QUIEN REPORTA=Ticket automático_x000a_CONTACTO EN TERRENO=_x000a_PROBLEMA=Node FIPRDU01 - HYP_SNCARLOS is Down_x000a_REQUERIMIENTO=_x000a_EQUIPOS ENERGIZADO O REINICIADO=_x000a_HORARIO"/>
    <s v="Se realiza envio de correo solicitado verificacion de sede por posible caida de energia/enlace en sede para revision fisica por perdida"/>
    <d v="1899-12-30T02:24:18"/>
    <d v="1899-12-30T02:27:24"/>
    <d v="1899-12-30T00:03:06"/>
    <x v="1"/>
    <x v="0"/>
    <m/>
    <m/>
    <m/>
    <m/>
    <m/>
    <d v="2024-02-05T00:00:00"/>
    <s v="CUMPLE"/>
    <s v="NO CUMPLE"/>
    <s v="NO CUMPLE"/>
    <s v="NO CUMPLE"/>
    <s v="NO CUMPLE"/>
    <x v="1"/>
    <x v="1"/>
    <x v="0"/>
    <x v="0"/>
    <x v="0"/>
  </r>
  <r>
    <s v="INC000002595961"/>
    <s v="TICKET-INTELIGENTE"/>
    <x v="6"/>
    <s v="GESTION TI"/>
    <s v="GIOVANNI D ROCCO VALENZUELA"/>
    <s v="USR_TSIGHT"/>
    <s v="1-Extenso/Generalizado"/>
    <s v="4-Baja"/>
    <s v="Baja"/>
    <x v="3"/>
    <s v="FUNDACION INSTITUTO PROFESIONAL DUOC UC"/>
    <s v="fiprdu01 - dcacdsncarlos TICKET AUTOMATICO"/>
    <s v="05/02/2024 7:55:45"/>
    <s v="05/02/2024 7:55:45"/>
    <x v="0"/>
    <s v="TRUESIGHT"/>
    <s v="TRUESIGHT"/>
    <s v="05/02/2024 14:45:25"/>
    <s v="05/02/2024 23:50:00"/>
    <s v="PREVENTIVO=SI_x000a_CODIGO DE SERVICIO=DCACDSNCARLOS_x000a_DIRECCION=NULL_x000a_CIUDAD=NULL_x000a_COMUNA LOCAL=_x000a_REGION=NULL_x000a_QUIEN REPORTA=Ticket automático_x000a_CONTACTO EN TERRENO=_x000a_PROBLEMA=Node FIPRDU01 - DCACDSNCARLOS is Down_x000a_REQUERIMIENTO=_x000a_EQUIPOS ENERGIZADO O REINICIADO=_x000a_HORARI"/>
    <m/>
    <d v="1899-12-30T06:46:35"/>
    <d v="1899-12-30T06:49:40"/>
    <d v="1899-12-30T00:03:05"/>
    <x v="1"/>
    <x v="0"/>
    <m/>
    <m/>
    <m/>
    <m/>
    <m/>
    <d v="2024-02-05T00:00:00"/>
    <s v="CUMPLE"/>
    <s v="NO CUMPLE"/>
    <s v="NO CUMPLE"/>
    <s v="NO CUMPLE"/>
    <s v="NO CUMPLE"/>
    <x v="1"/>
    <x v="0"/>
    <x v="1"/>
    <x v="0"/>
    <x v="0"/>
  </r>
  <r>
    <s v="INC000002596017"/>
    <s v="HOUSING"/>
    <x v="11"/>
    <s v="APQ ACCESOS"/>
    <s v="JOSE G MARQUEZ MARCANO"/>
    <s v="tct_josmam"/>
    <s v="4-Menor/Localizado"/>
    <s v="4-Baja"/>
    <s v="Baja"/>
    <x v="1"/>
    <s v="TELEFONICA EMPRESAS DE CHILE SA"/>
    <s v="RONDA Y REVISION DE SALAS"/>
    <s v="05/02/2024 9:14:42"/>
    <s v="05/02/2024 9:15:37"/>
    <x v="0"/>
    <s v="CDP ANTIGUO 1"/>
    <s v="CDP ANTIGUO 2"/>
    <s v="05/02/2024 9:17:26"/>
    <s v="05/02/2024 23:50:00"/>
    <s v="RONDA Y REVISION DE SALAS"/>
    <s v="RONDAS REALIZADAS"/>
    <d v="1899-12-30T00:01:27"/>
    <d v="1899-12-30T00:02:44"/>
    <d v="1899-12-30T00:01:17"/>
    <x v="0"/>
    <x v="1"/>
    <m/>
    <m/>
    <m/>
    <m/>
    <m/>
    <d v="2024-02-05T00:00:00"/>
    <s v="CUMPLE"/>
    <s v="NO CUMPLE"/>
    <s v="NO CUMPLE"/>
    <s v="NO CUMPLE"/>
    <s v="NO CUMPLE"/>
    <x v="0"/>
    <x v="0"/>
    <x v="0"/>
    <x v="0"/>
    <x v="0"/>
  </r>
  <r>
    <s v="INC000002596044"/>
    <s v="HOUSING"/>
    <x v="14"/>
    <s v="BELIEVE"/>
    <s v="SEBASTIAN A JARA VIDAL"/>
    <s v="frp_xgambo"/>
    <s v="3-Moderado/Limitado"/>
    <s v="3-Medio"/>
    <s v="Media"/>
    <x v="1"/>
    <s v="IDOM INGENIERIA Y CONSULTORIA S.A. AGENCIA EN CHILE"/>
    <s v="GESTION DATACENTER/ ACCESOS / Nabiax"/>
    <s v="05/02/2024 10:09:23"/>
    <s v="05/02/2024 10:11:52"/>
    <x v="0"/>
    <s v="COMUNICACIONES"/>
    <s v="VPN IP - MPLS"/>
    <s v="05/02/2024 11:09:52"/>
    <s v="05/02/2024 23:50:00"/>
    <s v="EMPRESA: Nabiax_x000a_CÓDIGO DE SERVICIO: _x000a_DIRECCIÓN:Calle San Martin #50, Santiago Centro, Santiago_x000a_NOMBRE DE QUIEN REPORTA:Daniel Rodriguez_x000a_TELÉFONO DE QUIEN REPORTA:  5697829 7978_x000a_NOMBRE DE CONTACTO EN TERRENO: _x000a_REQUERIMIENTO : Mantención equipos de clima y"/>
    <m/>
    <d v="1899-12-30T00:53:16"/>
    <d v="1899-12-30T01:00:29"/>
    <d v="1899-12-30T00:07:13"/>
    <x v="0"/>
    <x v="1"/>
    <m/>
    <m/>
    <m/>
    <m/>
    <m/>
    <d v="2024-02-05T00:00:00"/>
    <s v="CUMPLE"/>
    <s v="NO CUMPLE"/>
    <s v="NO CUMPLE"/>
    <s v="NO CUMPLE"/>
    <s v="NO CUMPLE"/>
    <x v="1"/>
    <x v="1"/>
    <x v="0"/>
    <x v="0"/>
    <x v="0"/>
  </r>
  <r>
    <s v="INC000002596066"/>
    <s v="HOSTING VIRTUAL"/>
    <x v="6"/>
    <s v="DUOC TICKET AUTOMATICO"/>
    <s v="PAUL A SEPULVEDA ALVAREZ"/>
    <s v="frp_eavend"/>
    <s v="3-Moderado/Limitado"/>
    <s v="4-Baja"/>
    <s v="Baja"/>
    <x v="1"/>
    <s v="FUNDACION INSTITUTO PROFESIONAL DUOC UC"/>
    <s v="DUOC|REQ|SmartScreen"/>
    <s v="05/02/2024 10:55:08"/>
    <s v="05/02/2024 10:57:35"/>
    <x v="0"/>
    <s v="CDP ANTIGUO 1"/>
    <s v="CDP ANTIGUO 2"/>
    <s v="05/02/2024 18:33:12"/>
    <s v="0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onfiguraciones realizadas, se espera validacion de cliente."/>
    <d v="1899-12-30T07:29:40"/>
    <d v="1899-12-30T07:38:04"/>
    <d v="1899-12-30T00:08:24"/>
    <x v="0"/>
    <x v="1"/>
    <m/>
    <m/>
    <m/>
    <m/>
    <m/>
    <d v="2024-02-05T00:00:00"/>
    <s v="CUMPLE"/>
    <s v="NO CUMPLE"/>
    <s v="NO CUMPLE"/>
    <s v="NO CUMPLE"/>
    <s v="NO CUMPLE"/>
    <x v="1"/>
    <x v="0"/>
    <x v="1"/>
    <x v="0"/>
    <x v="0"/>
  </r>
  <r>
    <s v="INC000002596070"/>
    <s v="VPN IP - MPLS"/>
    <x v="6"/>
    <s v="GESTION HD"/>
    <s v="RICARDO R GALLEGOS OYANEDER"/>
    <s v="frp_fpetro"/>
    <s v="3-Moderado/Limitado"/>
    <s v="3-Medio"/>
    <s v="Media"/>
    <x v="1"/>
    <s v="RABIE HNOSLTDA"/>
    <s v="HD/_x000a_[RABIE] Actualizaciones parches mensuales VM / SO MS / Enero"/>
    <s v="05/02/2024 11:04:13"/>
    <s v="05/02/2024 11:04:50"/>
    <x v="0"/>
    <s v="CDP ANTIGUO 1"/>
    <s v="CDP ANTIGUO 2"/>
    <s v="06/02/2024 18:10:08"/>
    <s v="06/02/2024 23:50:00"/>
    <s v="PREVENTIVO: NO_x000a_CODIGO DE SERVICIO:_x000a_DIRECCION:_x000a_QUIEN REPORTA: Alberto Bezares Ovalle +56 9 71268048 /_x000a_CONTACTO EN TERRENO:Alberto Bezares Ovalle +56 9 71268048 /_x000a_PROBLEMA:_x000a_REQUERIMIENTO: Junto con saludar, agradeceré su apoyo generando folio como requerim"/>
    <s v="Se envia informacion segun solicitud."/>
    <d v="1899-12-31T01:38:48"/>
    <d v="1899-12-31T07:05:55"/>
    <d v="1899-12-30T05:27:07"/>
    <x v="0"/>
    <x v="1"/>
    <m/>
    <m/>
    <m/>
    <m/>
    <m/>
    <d v="2024-02-06T00:00:00"/>
    <s v="NO CUMPLE"/>
    <s v="NO CUMPLE"/>
    <s v="CUMPLE"/>
    <s v="NO CUMPLE"/>
    <s v="NO CUMPLE"/>
    <x v="1"/>
    <x v="0"/>
    <x v="0"/>
    <x v="0"/>
    <x v="1"/>
  </r>
  <r>
    <s v="INC000002596090"/>
    <s v="HOUSING"/>
    <x v="13"/>
    <s v="BELIEVE"/>
    <s v="CRISTOPHER MALDONADO ROMERO"/>
    <s v="frp_xgambo"/>
    <s v="3-Moderado/Limitado"/>
    <s v="3-Medio"/>
    <s v="Media"/>
    <x v="1"/>
    <s v="ALBANETWORK SOCIEDAD ANONIMA"/>
    <s v="GESTION DATACENTER/ ACCESOS / ALBANETWORK SOCIEDAD ANONIMA"/>
    <s v="05/02/2024 12:17:34"/>
    <s v="05/02/2024 12:23:11"/>
    <x v="0"/>
    <s v="COMUNICACIONES"/>
    <s v="VPN IP - MPLS"/>
    <s v="05/02/2024 13:04:09"/>
    <s v="05/02/2024 23:50:00"/>
    <s v="EMPRESA: ALBANETWORK SOCIEDAD ANONIMA_x000a_CÓDIGO DE SERVICIO: _x000a_DIRECCIÓN: Av. Apoquindo #7071, Las Condes, Santiago_x000a_NOMBRE DE QUIEN REPORTA:René González Vargas_x000a_TELÉFONO DE QUIEN REPORTA:  56979898669_x000a_NOMBRE DE CONTACTO EN TERRENO: _x000a_REQUERIMIENTO : Revisión"/>
    <s v="Se efectúa contacto con cliente: N/A_x000a_Teléfono de contacto: N/A_x000a_Acciones realizadas: Accesos autorizados para personal descrito en planilla_x000a_Solución paliativa o definitiva: N/A_x000a_Acciones de Mejora, Recomendaciones: N/A_x000a_Causa Raíz: N/A"/>
    <d v="1899-12-30T00:29:30"/>
    <d v="1899-12-30T00:46:35"/>
    <d v="1899-12-30T00:17:05"/>
    <x v="0"/>
    <x v="1"/>
    <m/>
    <m/>
    <m/>
    <m/>
    <m/>
    <d v="2024-02-05T00:00:00"/>
    <s v="CUMPLE"/>
    <s v="NO CUMPLE"/>
    <s v="NO CUMPLE"/>
    <s v="NO CUMPLE"/>
    <s v="NO CUMPLE"/>
    <x v="0"/>
    <x v="0"/>
    <x v="0"/>
    <x v="0"/>
    <x v="0"/>
  </r>
  <r>
    <s v="INC000002596163"/>
    <s v="HOUSING"/>
    <x v="8"/>
    <s v="ADMINISTRADORES RESIDENTES"/>
    <s v="FERNEY D GARZON PEÑA"/>
    <s v="frp_jugonz"/>
    <s v="3-Moderado/Limitado"/>
    <s v="3-Medio"/>
    <s v="Media"/>
    <x v="1"/>
    <s v="TIWS CHILE II SPA"/>
    <s v="GESTION DATACENTER/ ACCESOS / TIWS CHILE II SPA"/>
    <s v="05/02/2024 10:05:44"/>
    <s v="05/02/2024 10:09:03"/>
    <x v="0"/>
    <s v="COMUNICACIONES"/>
    <s v="VPN IP - MPLS"/>
    <s v="05/02/2024 12:46:57"/>
    <s v="05/02/2024 23:50:00"/>
    <s v="EMPRESA: TIWS CHILE II SPA_x000a_CÓDIGO DE SERVICIO: _x000a_DIRECCIÓN: Av. Presidente Prieto #226, Paine, Santiago_x000a_NOMBRE DE QUIEN REPORTA: Roxana Mateluna Martínez_x000a_TELÉFONO DE QUIEN REPORTA: 961887911_x000a_NOMBRE DE CONTACTO EN TERRENO: Roxana Mateluna_x000a_PROBLEMA: Se requ"/>
    <m/>
    <d v="1899-12-30T02:28:28"/>
    <d v="1899-12-30T02:41:13"/>
    <d v="1899-12-30T00:12:45"/>
    <x v="0"/>
    <x v="1"/>
    <m/>
    <m/>
    <m/>
    <m/>
    <m/>
    <d v="2024-02-05T00:00:00"/>
    <s v="CUMPLE"/>
    <s v="NO CUMPLE"/>
    <s v="NO CUMPLE"/>
    <s v="NO CUMPLE"/>
    <s v="NO CUMPLE"/>
    <x v="1"/>
    <x v="1"/>
    <x v="0"/>
    <x v="0"/>
    <x v="0"/>
  </r>
  <r>
    <s v="INC000002596189"/>
    <s v="HOSTING VIRTUAL"/>
    <x v="7"/>
    <s v="OPERACION N1"/>
    <s v="SEBASTIAN I ACUÑA GUZMAN"/>
    <s v="tct_sacuna"/>
    <s v="4-Menor/Localizado"/>
    <s v="4-Baja"/>
    <s v="Baja"/>
    <x v="1"/>
    <s v="TELEFONICA EMPRESAS DE CHILE SA"/>
    <s v="Revisión reporte de filesystem"/>
    <s v="05/02/2024 10:19:04"/>
    <s v="05/02/2024 10:20:01"/>
    <x v="0"/>
    <s v="TI"/>
    <s v="SISTEMAS OPERATIVOS"/>
    <s v="05/02/2024 15:40:58"/>
    <s v="05/02/2024 23:50:00"/>
    <s v="Se revisan filesystem alarmados en reprote correspondiente."/>
    <s v="No se realizarán más gestiones sobre este folio, cierre ok."/>
    <d v="1899-12-30T00:00:00"/>
    <d v="1899-12-30T00:00:00"/>
    <d v="1899-12-30T00:00:00"/>
    <x v="0"/>
    <x v="1"/>
    <m/>
    <s v=""/>
    <s v=""/>
    <s v=""/>
    <s v="Cumplido"/>
    <d v="2024-02-05T00:00:00"/>
    <s v="CUMPLE"/>
    <s v="NO CUMPLE"/>
    <s v="NO CUMPLE"/>
    <s v="NO CUMPLE"/>
    <s v="NO CUMPLE"/>
    <x v="0"/>
    <x v="0"/>
    <x v="0"/>
    <x v="0"/>
    <x v="0"/>
  </r>
  <r>
    <s v="INC000002596240"/>
    <s v="SAP"/>
    <x v="9"/>
    <s v="CLOUD SAP HANA"/>
    <s v="NICOLAS A SAAVEDRA EGUILUZ"/>
    <s v="tct_nsaave"/>
    <s v="4-Menor/Localizado"/>
    <s v="4-Baja"/>
    <s v="Baja"/>
    <x v="1"/>
    <s v="TELEFONICA EMPRESAS DE CHILE SA"/>
    <s v="Checklist Diario Clientes 05.02.24"/>
    <s v="05/02/2024 10:07:27"/>
    <s v="05/02/2024 10:08:35"/>
    <x v="0"/>
    <s v="Service"/>
    <s v="Internal"/>
    <s v="05/02/2024 10:09:01"/>
    <s v="05/02/2024 23:50:00"/>
    <s v="Se realiza Checklist Diario de los clientes; _x000a_HDC_x000a_NUTRISCO"/>
    <s v="Se realiza Checklist Diario de los clientes; _x000a_HDC_x000a_NUTRISCO"/>
    <d v="1899-12-30T00:00:00"/>
    <d v="1899-12-30T00:01:34"/>
    <d v="1899-12-30T00:01:34"/>
    <x v="0"/>
    <x v="1"/>
    <m/>
    <m/>
    <m/>
    <m/>
    <m/>
    <d v="2024-02-05T00:00:00"/>
    <s v="CUMPLE"/>
    <s v="NO CUMPLE"/>
    <s v="NO CUMPLE"/>
    <s v="NO CUMPLE"/>
    <s v="NO CUMPLE"/>
    <x v="0"/>
    <x v="0"/>
    <x v="0"/>
    <x v="0"/>
    <x v="0"/>
  </r>
  <r>
    <s v="INC000002596244"/>
    <s v="VPN IP - MPLS"/>
    <x v="9"/>
    <s v="GESTION HD"/>
    <s v="NICOLAS A SAAVEDRA EGUILUZ"/>
    <s v="frp_pcamay"/>
    <s v="3-Moderado/Limitado"/>
    <s v="3-Medio"/>
    <s v="Media"/>
    <x v="1"/>
    <s v="NUTRISCO CHILE SA"/>
    <s v="HD/RV: Creación Usuario SAP QAS"/>
    <s v="05/02/2024 10:19:09"/>
    <s v="05/02/2024 10:20:13"/>
    <x v="0"/>
    <s v="Service"/>
    <s v="Internal"/>
    <s v="05/02/2024 11:38:10"/>
    <s v="05/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He creado el usuario XMIRANDA según lo solicitado."/>
    <d v="1899-12-30T00:00:00"/>
    <d v="1899-12-30T01:19:01"/>
    <d v="1899-12-30T01:19:01"/>
    <x v="0"/>
    <x v="1"/>
    <m/>
    <m/>
    <m/>
    <m/>
    <m/>
    <d v="2024-02-05T00:00:00"/>
    <s v="NO CUMPLE"/>
    <s v="CUMPLE"/>
    <s v="NO CUMPLE"/>
    <s v="NO CUMPLE"/>
    <s v="NO CUMPLE"/>
    <x v="1"/>
    <x v="1"/>
    <x v="0"/>
    <x v="0"/>
    <x v="0"/>
  </r>
  <r>
    <s v="INC000002596262"/>
    <s v="HOUSING"/>
    <x v="13"/>
    <s v="BELIEVE"/>
    <s v="CRISTOPHER MALDONADO ROMERO"/>
    <s v="frp_dvilca"/>
    <s v="3-Moderado/Limitado"/>
    <s v="3-Medio"/>
    <s v="Media"/>
    <x v="1"/>
    <s v="TELEFONICA EMPRESAS DE CHILE SA"/>
    <s v="GESTION DATACENTER/ ACCESOS /TELEFONICA EMPRESAS DE CHILE SA"/>
    <s v="05/02/2024 10:41:15"/>
    <s v="05/02/2024 10:47:41"/>
    <x v="0"/>
    <s v="COMUNICACIONES"/>
    <s v="VPN IP - MPLS"/>
    <s v="05/02/2024 11:30:33"/>
    <s v="05/02/2024 23:50:00"/>
    <s v="EMPRESA:TELEFONICA EMPRESAS DE CHILE SA_x000a_CÓDIGO DE SERVICIO: _x000a_DIRECCIÓN:Av. Apoquindo #7071, Las Condes, Santiago_x000a_NOMBRE DE QUIEN REPORTA:Eduardo Farías (Nabiax)_x000a_TELÉFONO DE QUIEN REPORTA:992982563_x000a_NOMBRE DE CONTACTO EN TERRENO: _x000a_PROBLEMA:_x000a_REUNION DE OBRA"/>
    <s v="Se efectúa contacto con cliente: N/A_x000a_Teléfono de contacto: N/A_x000a_Acciones realizadas: Acceso autorizado para personal descrito en plantilla_x000a_Solución paliativa o definitiva: N/A_x000a_Acciones de Mejora, Recomendaciones: N/A_x000a_Causa Raíz: N/A"/>
    <d v="1899-12-30T00:36:11"/>
    <d v="1899-12-30T00:49:18"/>
    <d v="1899-12-30T00:13:07"/>
    <x v="0"/>
    <x v="1"/>
    <m/>
    <m/>
    <m/>
    <m/>
    <m/>
    <d v="2024-02-05T00:00:00"/>
    <s v="CUMPLE"/>
    <s v="NO CUMPLE"/>
    <s v="NO CUMPLE"/>
    <s v="NO CUMPLE"/>
    <s v="NO CUMPLE"/>
    <x v="0"/>
    <x v="0"/>
    <x v="0"/>
    <x v="0"/>
    <x v="0"/>
  </r>
  <r>
    <s v="INC000002596344"/>
    <s v="HOSTING VIRTUAL"/>
    <x v="6"/>
    <s v="DUOC TICKET AUTOMATICO"/>
    <s v="ALEJANDRO ACEVEDO VALENZUELA"/>
    <s v="frp_lmosqu"/>
    <s v="4-Menor/Localizado"/>
    <s v="4-Baja"/>
    <s v="Baja"/>
    <x v="1"/>
    <s v="FUNDACION INSTITUTO PROFESIONAL DUOC UC"/>
    <s v="DUOC  | REQ  |  Solicitud lista de usuarios sin inicio de sesión"/>
    <s v="05/02/2024 12:56:05"/>
    <s v="05/02/2024 12:59:32"/>
    <x v="0"/>
    <s v="CDP ANTIGUO 1"/>
    <s v="CDP ANTIGUO 2"/>
    <s v="05/02/2024 16:25:12"/>
    <s v="0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adjunta listado de usuarios sin conexión hace más de 100 dias. Con lo cual se cumple condición sobre cuentas creadas en Nov 2023."/>
    <d v="1899-12-30T00:01:08"/>
    <d v="1899-12-30T03:29:07"/>
    <d v="1899-12-30T03:27:59"/>
    <x v="0"/>
    <x v="1"/>
    <m/>
    <m/>
    <m/>
    <m/>
    <m/>
    <d v="2024-02-05T00:00:00"/>
    <s v="NO CUMPLE"/>
    <s v="CUMPLE"/>
    <s v="NO CUMPLE"/>
    <s v="NO CUMPLE"/>
    <s v="NO CUMPLE"/>
    <x v="1"/>
    <x v="1"/>
    <x v="0"/>
    <x v="0"/>
    <x v="0"/>
  </r>
  <r>
    <s v="INC000002596355"/>
    <s v="HOUSING"/>
    <x v="14"/>
    <s v="BELIEVE"/>
    <s v="SEBASTIAN A JARA VIDAL"/>
    <s v="frp_xgambo"/>
    <s v="3-Moderado/Limitado"/>
    <s v="3-Medio"/>
    <s v="Media"/>
    <x v="1"/>
    <s v="NCG SERVICIOS S.A."/>
    <s v="GESTION DATACENTER/ ACCESOS / NCG SERVICIOS S.A."/>
    <s v="05/02/2024 13:24:32"/>
    <s v="05/02/2024 13:26:41"/>
    <x v="0"/>
    <s v="COMUNICACIONES"/>
    <s v="VPN IP - MPLS"/>
    <s v="05/02/2024 13:45:38"/>
    <s v="05/02/2024 23:50:00"/>
    <s v="EMPRESA: NCG SERVICIOS S.A._x000a_CÓDIGO DE SERVICIO: _x000a_DIRECCIÓN:Calle San Martin #50, Santiago Centro, Santiago_x000a_NOMBRE DE QUIEN REPORTA:Alfredo Naranjo_x000a_TELÉFONO DE QUIEN REPORTA:  994479877_x000a_NOMBRE DE CONTACTO EN TERRENO: _x000a_REQUERIMIENTO : Inspección Visual Rac"/>
    <m/>
    <d v="1899-12-30T00:07:01"/>
    <d v="1899-12-30T00:21:06"/>
    <d v="1899-12-30T00:14:05"/>
    <x v="0"/>
    <x v="1"/>
    <m/>
    <m/>
    <m/>
    <m/>
    <m/>
    <d v="2024-02-05T00:00:00"/>
    <s v="CUMPLE"/>
    <s v="NO CUMPLE"/>
    <s v="NO CUMPLE"/>
    <s v="NO CUMPLE"/>
    <s v="NO CUMPLE"/>
    <x v="0"/>
    <x v="0"/>
    <x v="0"/>
    <x v="0"/>
    <x v="0"/>
  </r>
  <r>
    <s v="INC000002596403"/>
    <s v="VPN IP - MPLS"/>
    <x v="3"/>
    <s v="GESTION HD"/>
    <s v="PABLO N OLIVA ALARCON"/>
    <s v="frp_fpetro"/>
    <s v="3-Moderado/Limitado"/>
    <s v="3-Medio"/>
    <s v="Media"/>
    <x v="1"/>
    <s v="XINERGIA LABORAL S A"/>
    <s v="HD/_x000a_Clonar VM 192.168.190.4 Xinerlink-SQL"/>
    <s v="05/02/2024 16:24:43"/>
    <s v="05/02/2024 16:27:02"/>
    <x v="0"/>
    <s v="CDP ANTIGUO 1"/>
    <s v="CDP ANTIGUO 2"/>
    <s v="06/02/2024 17:14:30"/>
    <s v="06/02/2024 23:50:00"/>
    <s v="PREVENTIVO: NO_x000a_CODIGO DE SERVICIO: _x000a_DIRECCION:_x000a_QUIEN REPORTA:_x000a_CONTACTO EN TERRENO:_x000a__x000a_REQUERIMIENTO:_x000a__x000a_Buenas tardes, junto con saludar solicitamos su apoyo en la clonación de_x000a_la máquina 192.168.190.4, esta debe quedar renombrada como_x000a_Xinerlink-SQL-Dev, tam"/>
    <s v="FASE RESOLUCIÓN Y RECUPERACIÓN_x000a__x000a_Se efectúa contacto con cliente: NA_x000a__x000a_Teléfono de contacto: Na_x000a__x000a_Acciones realizadas: Personal de implantacion toma el caso, y asigna el espacio requerido_x000a__x000a_Solución paliativa o definitiva: paliativa_x000a__x000a_Acciones de Mejora, Reco"/>
    <d v="1899-12-30T14:49:20"/>
    <d v="1899-12-31T00:49:47"/>
    <d v="1899-12-30T10:00:27"/>
    <x v="0"/>
    <x v="1"/>
    <m/>
    <m/>
    <m/>
    <m/>
    <m/>
    <d v="2024-02-06T00:00:00"/>
    <s v="NO CUMPLE"/>
    <s v="NO CUMPLE"/>
    <s v="NO CUMPLE"/>
    <s v="CUMPLE"/>
    <s v="NO CUMPLE"/>
    <x v="1"/>
    <x v="0"/>
    <x v="0"/>
    <x v="0"/>
    <x v="1"/>
  </r>
  <r>
    <s v="INC000002596453"/>
    <s v="HOUSING"/>
    <x v="11"/>
    <s v="APQ ACCESOS"/>
    <s v="JOSE G MARQUEZ MARCANO"/>
    <s v="tct_josmam"/>
    <s v="4-Menor/Localizado"/>
    <s v="4-Baja"/>
    <s v="Baja"/>
    <x v="1"/>
    <s v="TELEFONICA EMPRESAS DE CHILE SA"/>
    <s v="TOMA DE ALARMAS DE CLIENTES"/>
    <s v="05/02/2024 11:13:27"/>
    <s v="05/02/2024 11:14:16"/>
    <x v="0"/>
    <s v="CDP ANTIGUO 1"/>
    <s v="CDP ANTIGUO 2"/>
    <s v="05/02/2024 11:15:27"/>
    <s v="05/02/2024 23:50:00"/>
    <s v="TOMA DE ALARMAS DE CLIENTES"/>
    <s v="TOMA DE ALARMAS REALIZADAS"/>
    <d v="1899-12-30T00:00:56"/>
    <d v="1899-12-30T00:02:00"/>
    <d v="1899-12-30T00:01:04"/>
    <x v="0"/>
    <x v="1"/>
    <m/>
    <m/>
    <m/>
    <m/>
    <m/>
    <d v="2024-02-05T00:00:00"/>
    <s v="CUMPLE"/>
    <s v="NO CUMPLE"/>
    <s v="NO CUMPLE"/>
    <s v="NO CUMPLE"/>
    <s v="NO CUMPLE"/>
    <x v="0"/>
    <x v="0"/>
    <x v="0"/>
    <x v="0"/>
    <x v="0"/>
  </r>
  <r>
    <s v="INC000002596480"/>
    <s v="INFRAESTRUCTURA DC"/>
    <x v="2"/>
    <s v="APQ ACCESOS"/>
    <s v="JONATHAN A MARQUEZ ASTENGO"/>
    <s v="tct_jmarqu"/>
    <s v="4-Menor/Localizado"/>
    <s v="4-Baja"/>
    <s v="Baja"/>
    <x v="0"/>
    <s v="TELEFONICA CYBERSECURITY TECH CHILE SPA"/>
    <s v="SUPERVISION CELULOSA ARAUCO/CRQ 81351"/>
    <s v="05/02/2024 11:28:57"/>
    <s v="05/02/2024 11:32:22"/>
    <x v="0"/>
    <s v="CDP ANTIGUO 1"/>
    <s v="CDP ANTIGUO 2"/>
    <s v="06/02/2024 9:44:52"/>
    <s v="06/02/2024 23:50:00"/>
    <s v="PREVENTIVO: NO_x000a_CÓDIGO DE SERVICIO: INC000002596480_x000a_DIRECCIÓN:  DCSM_x000a_QUIEN REPORTA: RENE VILLEGAS_x000a_CONTACTO EN TERRENO: DC OPERADOR N1_x000a_PROBLEMA: SUPERVISION CRQ_x000a_REQUERIMIENTO: INGRESO DE EQUIPOS"/>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x v="0"/>
    <x v="0"/>
    <m/>
    <m/>
    <m/>
    <m/>
    <m/>
    <d v="2024-02-06T00:00:00"/>
    <s v="CUMPLE"/>
    <s v="NO CUMPLE"/>
    <s v="NO CUMPLE"/>
    <s v="NO CUMPLE"/>
    <s v="NO CUMPLE"/>
    <x v="0"/>
    <x v="0"/>
    <x v="0"/>
    <x v="0"/>
    <x v="0"/>
  </r>
  <r>
    <s v="INC000002596485"/>
    <s v="HOUSING"/>
    <x v="13"/>
    <s v="ADMINISTRADORES RESIDENTES"/>
    <s v="CRISTOPHER MALDONADO ROMERO"/>
    <s v="frp_jugonz"/>
    <s v="3-Moderado/Limitado"/>
    <s v="3-Medio"/>
    <s v="Media"/>
    <x v="1"/>
    <s v="TELEFONICA EMPRESAS DE CHILE SA"/>
    <s v="GESTION DATACENTER/ ACCESOS / TELEFONICA EMPRESAS DE CHILE SA"/>
    <s v="05/02/2024 11:37:10"/>
    <s v="05/02/2024 11:45:05"/>
    <x v="0"/>
    <s v="COMUNICACIONES"/>
    <s v="VPN IP - MPLS"/>
    <s v="05/02/2024 12:29:57"/>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 _x000a_Acciones realizadas: Accesos autorizados para personal descrito en planillas_x000a_Solución paliativa o definitiva: N/A_x000a_Acciones de Mejora, Recomendaciones: N/A_x000a_Causa Raíz: N/A"/>
    <d v="1899-12-30T00:38:19"/>
    <d v="1899-12-30T00:52:47"/>
    <d v="1899-12-30T00:14:28"/>
    <x v="0"/>
    <x v="1"/>
    <m/>
    <m/>
    <m/>
    <m/>
    <m/>
    <d v="2024-02-05T00:00:00"/>
    <s v="CUMPLE"/>
    <s v="NO CUMPLE"/>
    <s v="NO CUMPLE"/>
    <s v="NO CUMPLE"/>
    <s v="NO CUMPLE"/>
    <x v="0"/>
    <x v="0"/>
    <x v="0"/>
    <x v="0"/>
    <x v="0"/>
  </r>
  <r>
    <s v="INC000002596489"/>
    <s v="HOUSING"/>
    <x v="13"/>
    <s v="ADMINISTRADORES RESIDENTES"/>
    <s v="CRISTOPHER MALDONADO ROMERO"/>
    <s v="frp_jugonz"/>
    <s v="3-Moderado/Limitado"/>
    <s v="3-Medio"/>
    <s v="Media"/>
    <x v="1"/>
    <s v="TELEFONICA EMPRESAS DE CHILE SA"/>
    <s v="GESTION DATACENTER/ ACCESOS / TELEFONICA EMPRESAS DE CHILE SA"/>
    <s v="05/02/2024 11:38:43"/>
    <s v="05/02/2024 11:45:38"/>
    <x v="0"/>
    <s v="COMUNICACIONES"/>
    <s v="VPN IP - MPLS"/>
    <s v="05/02/2024 12:33:33"/>
    <s v="05/02/2024 23:50:00"/>
    <s v="EMPRESA: TELEFONICA EMPRESAS DE CHILE SA_x000a_CÓDIGO DE SERVICIO: _x000a_DIRECCIÓN: Av. Apoquindo #7071, Las Condes, Santiago_x000a_NOMBRE DE QUIEN REPORTA: Francisca Albarrán Z._x000a_TELÉFONO DE QUIEN REPORTA: +56 9 8187 2715_x000a_NOMBRE DE CONTACTO EN TERRENO: Eduardo Farías (Na"/>
    <s v="Se efectúa contacto con cliente: N/A_x000a_Teléfono de contacto: N/A_x000a_Acciones realizadas: Accesos autorizados para personal descrito en planillas_x000a_Solución paliativa o definitiva: N/A_x000a_Acciones de Mejora, Recomendaciones: N/A_x000a_Causa Raíz: N/A"/>
    <d v="1899-12-30T00:41:40"/>
    <d v="1899-12-30T00:54:50"/>
    <d v="1899-12-30T00:13:10"/>
    <x v="0"/>
    <x v="1"/>
    <m/>
    <m/>
    <m/>
    <m/>
    <m/>
    <d v="2024-02-05T00:00:00"/>
    <s v="CUMPLE"/>
    <s v="NO CUMPLE"/>
    <s v="NO CUMPLE"/>
    <s v="NO CUMPLE"/>
    <s v="NO CUMPLE"/>
    <x v="0"/>
    <x v="0"/>
    <x v="0"/>
    <x v="0"/>
    <x v="0"/>
  </r>
  <r>
    <s v="INC000002596510"/>
    <s v="TICKET-INTELIGENTE"/>
    <x v="3"/>
    <s v="GESTION TI"/>
    <s v="MOISES E MONTERO RAMOS"/>
    <s v="USR_TSIGHT"/>
    <s v="1-Extenso/Generalizado"/>
    <s v="4-Baja"/>
    <s v="Baja"/>
    <x v="3"/>
    <s v="FUNDACION INSTITUTO PROFESIONAL DUOC UC"/>
    <s v="fiprdu01 - ilo_pmontt TICKET AUTOMATICO"/>
    <s v="05/02/2024 11:48:19"/>
    <s v="05/02/2024 11:48:19"/>
    <x v="0"/>
    <s v="TRUESIGHT"/>
    <s v="TRUESIGHT"/>
    <s v="05/02/2024 15:59:28"/>
    <s v="05/02/2024 23:50:00"/>
    <s v="PREVENTIVO=SI_x000a_CODIGO DE SERVICIO=ILO_PMONTT_x000a_DIRECCION=NULL_x000a_CIUDAD=NULL_x000a_COMUNA LOCAL=_x000a_REGION=NULL_x000a_QUIEN REPORTA=Ticket automático_x000a_CONTACTO EN TERRENO=_x000a_PROBLEMA=Node FIPRDU01 - ILO_PMONTT is Down_x000a_REQUERIMIENTO=_x000a_EQUIPOS ENERGIZADO O REINICIADO=_x000a_HORARIO DE A"/>
    <s v="Se efectúa contacto con cliente: N/A_x000a_Teléfono de contacto: N/A_x000a_Acciones realizadas: Equipo no es administrado por telefonica, favor derivar _x000a_Solución paliativa o definitiva: definitiva_x000a_Acciones de Mejora, Recomendaciones: N/A_x000a_Causa Raíz:N/A"/>
    <d v="1899-12-30T01:53:11"/>
    <d v="1899-12-30T04:11:09"/>
    <d v="1899-12-30T02:17:58"/>
    <x v="1"/>
    <x v="0"/>
    <m/>
    <m/>
    <m/>
    <m/>
    <m/>
    <d v="2024-02-05T00:00:00"/>
    <s v="NO CUMPLE"/>
    <s v="CUMPLE"/>
    <s v="NO CUMPLE"/>
    <s v="NO CUMPLE"/>
    <s v="NO CUMPLE"/>
    <x v="1"/>
    <x v="0"/>
    <x v="1"/>
    <x v="0"/>
    <x v="0"/>
  </r>
  <r>
    <s v="INC000002596547"/>
    <s v="HOUSING"/>
    <x v="13"/>
    <s v="ADMINISTRADORES RESIDENTES"/>
    <s v="CRISTOPHER MALDONADO ROMERO"/>
    <s v="frp_jugonz"/>
    <s v="3-Moderado/Limitado"/>
    <s v="3-Medio"/>
    <s v="Media"/>
    <x v="1"/>
    <s v="HDI SEGUROS S A"/>
    <s v="GESTION DATACENTER/ ACCESOS / HDI SEGUROS S A"/>
    <s v="05/02/2024 12:27:02"/>
    <s v="05/02/2024 12:29:45"/>
    <x v="0"/>
    <s v="COMUNICACIONES"/>
    <s v="VPN IP - MPLS"/>
    <s v="05/02/2024 12:43:08"/>
    <s v="05/02/2024 23:50:00"/>
    <s v="EMPRESA: HDI SEGUROS S A_x000a_CÓDIGO DE SERVICIO: _x000a_DIRECCIÓN: Av. Apoquindo #7071, Las Condes, Santiago_x000a_NOMBRE DE QUIEN REPORTA: Operador DataCenter Sites_x000a_TELÉFONO DE QUIEN REPORTA: +56 2 22025776 / +56 9 81290517_x000a_NOMBRE DE CONTACTO EN TERRENO: Álvaro Ulloa F"/>
    <s v="Se efectúa contacto con cliente: N/A_x000a_Teléfono de contacto: N/A_x000a_Acciones realizadas: Accesos autorizados para personal descrito en planilla_x000a_Solución paliativa o definitiva: N/A_x000a_Acciones de Mejora, Recomendaciones: N/A_x000a_Causa Raíz: N/A"/>
    <d v="1899-12-30T00:00:00"/>
    <d v="1899-12-30T00:16:06"/>
    <d v="1899-12-30T00:16:06"/>
    <x v="0"/>
    <x v="1"/>
    <m/>
    <m/>
    <m/>
    <m/>
    <m/>
    <d v="2024-02-05T00:00:00"/>
    <s v="CUMPLE"/>
    <s v="NO CUMPLE"/>
    <s v="NO CUMPLE"/>
    <s v="NO CUMPLE"/>
    <s v="NO CUMPLE"/>
    <x v="0"/>
    <x v="0"/>
    <x v="0"/>
    <x v="0"/>
    <x v="0"/>
  </r>
  <r>
    <s v="INC000002596591"/>
    <s v="RED INTERNA"/>
    <x v="10"/>
    <s v="APQ ACCESOS"/>
    <s v="CRISTOPHER MALDONADO ROMERO"/>
    <s v="tct_cmaldo"/>
    <s v="4-Menor/Localizado"/>
    <s v="4-Baja"/>
    <s v="Baja"/>
    <x v="0"/>
    <s v="TELEFONICA EMPRESAS DE CHILE SA"/>
    <s v="RONDA TOMA DE TEMPERATURAS SALAS TIC"/>
    <s v="05/02/2024 13:04:42"/>
    <s v="05/02/2024 13:18:17"/>
    <x v="0"/>
    <s v="CDP ANTIGUO 1"/>
    <s v="CDP ANTIGUO 2"/>
    <s v="05/02/2024 13:31:56"/>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x v="0"/>
    <x v="0"/>
    <m/>
    <m/>
    <m/>
    <m/>
    <m/>
    <d v="2024-02-05T00:00:00"/>
    <s v="CUMPLE"/>
    <s v="NO CUMPLE"/>
    <s v="NO CUMPLE"/>
    <s v="NO CUMPLE"/>
    <s v="NO CUMPLE"/>
    <x v="0"/>
    <x v="0"/>
    <x v="0"/>
    <x v="0"/>
    <x v="0"/>
  </r>
  <r>
    <s v="INC000002596599"/>
    <s v="TICKET-INTELIGENTE"/>
    <x v="7"/>
    <s v="GESTION TI"/>
    <s v="SEBASTIAN I ACUÑA GUZMAN"/>
    <s v="USR_TSIGHT"/>
    <s v="1-Extenso/Generalizado"/>
    <s v="4-Baja"/>
    <s v="Baja"/>
    <x v="3"/>
    <s v="TELEFONICA EMPRESAS DE CHILE SA"/>
    <s v="prod-ar-apirest01 TICKET AUTOMATICO"/>
    <s v="05/02/2024 13:08:03"/>
    <s v="05/02/2024 13:08:03"/>
    <x v="0"/>
    <s v="TI"/>
    <s v="SISTEMAS OPERATIVOS"/>
    <s v="05/02/2024 15:38:00"/>
    <s v="05/02/2024 23:50:00"/>
    <s v="PREVENTIVO=SI_x000a_CODIGO DE SERVICIO=prod-ar-apirest01_x000a_DIRECCION=DC_x000a_CIUDAD=SANTIAGO_x000a_COMUNA LOCAL=_x000a_REGION=REGIÃ“N METROPOLITANA DE SANTIAGO_x000a_QUIEN REPORTA=Ticket automático_x000a_CONTACTO EN TERRENO=_x000a_PROBLEMA=High RAM Usage Alert for Node RMDY - prod_ar_apirest01_x000a_RE"/>
    <s v="Se revisa el servidor alarmado, encontrando que el alto consumo de memoria corresponde a procesos Java, como se ve en la siguiente imagen._x000a__x000a_No se ven problemas de rendimiento en el servidor producido por la alarma reportada."/>
    <d v="1899-12-30T01:22:38"/>
    <d v="1899-12-30T02:29:57"/>
    <d v="1899-12-30T01:07:19"/>
    <x v="1"/>
    <x v="0"/>
    <m/>
    <m/>
    <m/>
    <m/>
    <m/>
    <d v="2024-02-05T00:00:00"/>
    <s v="NO CUMPLE"/>
    <s v="CUMPLE"/>
    <s v="NO CUMPLE"/>
    <s v="NO CUMPLE"/>
    <s v="NO CUMPLE"/>
    <x v="1"/>
    <x v="1"/>
    <x v="0"/>
    <x v="0"/>
    <x v="0"/>
  </r>
  <r>
    <s v="INC000002596624"/>
    <s v="VPN IP - MPLS"/>
    <x v="9"/>
    <s v="GESTION HD"/>
    <s v="EWALD R GALAZ MILLALEO"/>
    <s v="frp_fpetro"/>
    <s v="3-Moderado/Limitado"/>
    <s v="3-Medio"/>
    <s v="Media"/>
    <x v="1"/>
    <s v="ACMA S.A."/>
    <s v="REQ/_x000a_RE: ACMA - RE: envio repetitivo de oc"/>
    <s v="05/02/2024 12:35:55"/>
    <s v="05/02/2024 12:39:21"/>
    <x v="0"/>
    <s v="Service"/>
    <s v="Internal"/>
    <s v="06/02/2024 14:10:53"/>
    <s v="06/02/2024 23:50:00"/>
    <s v="PREVENTIVO: NO_x000a_CODIGO DE SERVICIO: _x000a_DIRECCION:_x000a_QUIEN REPORTA:_x000a_CONTACTO EN TERRENO:_x000a__x000a_REQUERIMIENTO:_x000a__x000a__x000a__x000a_Se ha procedido abrir la conexión remota para el sistema ERP QAS (ACQ) y_x000a_agregar los datos del usuario enviado al área segura._x000a__x000a_EQUIPOS ENERGIZADO/REINI"/>
    <s v="Estimados,_x000a__x000a_Se adjunta correo de respuesta enviada al cliente._x000a__x000a_Saludos."/>
    <d v="1899-12-30T16:55:44"/>
    <d v="1899-12-31T01:34:58"/>
    <d v="1899-12-30T08:39:14"/>
    <x v="0"/>
    <x v="1"/>
    <m/>
    <m/>
    <m/>
    <m/>
    <m/>
    <d v="2024-02-06T00:00:00"/>
    <s v="NO CUMPLE"/>
    <s v="NO CUMPLE"/>
    <s v="NO CUMPLE"/>
    <s v="CUMPLE"/>
    <s v="NO CUMPLE"/>
    <x v="1"/>
    <x v="0"/>
    <x v="0"/>
    <x v="0"/>
    <x v="1"/>
  </r>
  <r>
    <s v="INC000002596693"/>
    <s v="MONITOREO"/>
    <x v="4"/>
    <s v="SM OPERACIONES"/>
    <s v="GONZALO MENDOZA MARTINEZ"/>
    <s v="tct_decruz"/>
    <s v="4-Menor/Localizado"/>
    <s v="2-Alta"/>
    <s v="Media"/>
    <x v="1"/>
    <s v="TELEFONICA GLOBAL TECHNOLOGY S.A.AGENCIA EN CHILE"/>
    <s v="ALERTAS DE MONITOREO"/>
    <s v="05/02/2024 15:51:24"/>
    <s v="05/02/2024 15:55:17"/>
    <x v="0"/>
    <s v="TRUESIGHT"/>
    <s v="TRUESIGHT"/>
    <s v="07/02/2024 16:48:07"/>
    <s v="07/02/2024 23:50:00"/>
    <s v="Nombre Alerta_x0009_Nodo Afectado_x0009_Objeto Afectado_x0009_Tipo de Objeto_x0009_ Direccion IP_x000a__x000a_GestionEventos_AlertaUPDOWN_Server_Principal_x0009_FIPRDU01 - DCACDVALPO1_x0009_FIPRDU01 - DCACDVALPO1_x0009_Node_x0009_10.20.8.11_x000a__x000a_GestionEventos_AlertaUPDOWN_Server_Principal_x0009_GPSCHI01 - LNPRWS_GPS04_x0009_GPS"/>
    <s v="FASE RESOLUCIÓN Y RECUPERACIÓN_x000a__x000a_Se efectúa contacto con cliente: GPS Pablo Meza_x000a__x000a_Teléfono de contacto: nn_x000a__x000a_Acciones realizadas: Se eliminan alertas en caso de ser necesario. Se escalan servidores caídos a cliente y se normalizan servidores funcionales."/>
    <d v="1899-12-30T00:00:00"/>
    <d v="1899-12-30T00:00:00"/>
    <d v="1899-12-30T00:00:00"/>
    <x v="0"/>
    <x v="1"/>
    <m/>
    <m/>
    <m/>
    <m/>
    <m/>
    <d v="2024-02-07T00:00:00"/>
    <s v="CUMPLE"/>
    <s v="NO CUMPLE"/>
    <s v="NO CUMPLE"/>
    <s v="NO CUMPLE"/>
    <s v="NO CUMPLE"/>
    <x v="0"/>
    <x v="0"/>
    <x v="0"/>
    <x v="0"/>
    <x v="0"/>
  </r>
  <r>
    <s v="INC000002596714"/>
    <s v="HOUSING"/>
    <x v="14"/>
    <s v="BELIEVE"/>
    <s v="SEBASTIAN A JARA VIDAL"/>
    <s v="frp_jcarri"/>
    <s v="3-Moderado/Limitado"/>
    <s v="3-Medio"/>
    <s v="Media"/>
    <x v="1"/>
    <s v="FUNDACION EDUCACIONAL PARA EL DESARROLLO INTEGRAL DEL MENOR"/>
    <s v="GESTION DATACENTER/ ACCESOS /FUNDACION EDUCACIONAL PARA EL DESARROLLO INTEGRAL DEL MENOR"/>
    <s v="05/02/2024 12:18:26"/>
    <s v="05/02/2024 12:20:20"/>
    <x v="0"/>
    <s v="COMUNICACIONES"/>
    <s v="VPN IP - MPLS"/>
    <s v="05/02/2024 12:44:14"/>
    <s v="05/02/2024 23:50:00"/>
    <s v="EMPRESA:FUNDACION EDUCACIONAL PARA EL DESARROLLO INTEGRAL DEL MENOR_x000a_CÓDIGO DE SERVICIO: _x000a_DIRECCIÓN:Calle San Martin #50, Santiago Centro, Santiago_x000a_NOMBRE DE QUIEN REPORTA:Patricio Tapia_x000a_TELÉFONO DE QUIEN REPORTA:9 9839 1423_x000a_NOMBRE DE CONTACTO EN TERRENO:"/>
    <m/>
    <d v="1899-12-30T00:03:06"/>
    <d v="1899-12-30T00:25:48"/>
    <d v="1899-12-30T00:22:42"/>
    <x v="0"/>
    <x v="1"/>
    <m/>
    <m/>
    <m/>
    <m/>
    <m/>
    <d v="2024-02-05T00:00:00"/>
    <s v="CUMPLE"/>
    <s v="NO CUMPLE"/>
    <s v="NO CUMPLE"/>
    <s v="NO CUMPLE"/>
    <s v="NO CUMPLE"/>
    <x v="0"/>
    <x v="0"/>
    <x v="0"/>
    <x v="0"/>
    <x v="0"/>
  </r>
  <r>
    <s v="INC000002596723"/>
    <s v="HOUSING"/>
    <x v="8"/>
    <s v="BELIEVE"/>
    <s v="FERNEY D GARZON PEÑA"/>
    <s v="frp_jcarri"/>
    <s v="3-Moderado/Limitado"/>
    <s v="3-Medio"/>
    <s v="Media"/>
    <x v="1"/>
    <s v="FORUM SERVICIOS FINANCIEROS SA"/>
    <s v="GESTION DATACENTER/ ACCESOS /FORUM SERVICIOS FINANCIEROS SA"/>
    <s v="05/02/2024 12:50:37"/>
    <s v="05/02/2024 12:52:02"/>
    <x v="0"/>
    <s v="COMUNICACIONES"/>
    <s v="VPN IP - MPLS"/>
    <s v="05/02/2024 17:15:31"/>
    <s v="05/02/2024 23:50:00"/>
    <s v="EMPRESA:FORUM SERVICIOS FINANCIEROS SA_x000a_CÓDIGO DE SERVICIO: _x000a_DIRECCIÓN:AV. Presidente Prieto #226, Paine, Santiago_x000a_NOMBRE DE QUIEN REPORTA:Roxana Jara _x000a_TELÉFONO DE QUIEN REPORTA:9 94372663_x000a_NOMBRE DE CONTACTO EN TERRENO: _x000a_REQUERIMIENTO: Se requiere accesos"/>
    <m/>
    <d v="1899-12-30T04:08:09"/>
    <d v="1899-12-30T04:24:54"/>
    <d v="1899-12-30T00:16:45"/>
    <x v="0"/>
    <x v="1"/>
    <m/>
    <s v=""/>
    <s v=""/>
    <s v="Cumplido"/>
    <s v=""/>
    <d v="2024-02-05T00:00:00"/>
    <s v="CUMPLE"/>
    <s v="NO CUMPLE"/>
    <s v="NO CUMPLE"/>
    <s v="NO CUMPLE"/>
    <s v="NO CUMPLE"/>
    <x v="1"/>
    <x v="0"/>
    <x v="1"/>
    <x v="0"/>
    <x v="0"/>
  </r>
  <r>
    <s v="INC000002596803"/>
    <s v="RED INTERNA"/>
    <x v="6"/>
    <s v="APQ ACCESOS"/>
    <s v="GIOVANNI D ROCCO VALENZUELA"/>
    <s v="tct_javcac"/>
    <s v="4-Menor/Localizado"/>
    <s v="4-Baja"/>
    <s v="Baja"/>
    <x v="1"/>
    <s v="TELEFONICA CYBERSECURITY TECH CHILE SPA"/>
    <s v="Creación de cuentas"/>
    <s v="05/02/2024 14:41:10"/>
    <s v="05/02/2024 14:43:16"/>
    <x v="0"/>
    <s v="CDP ANTIGUO 1"/>
    <s v="CDP ANTIGUO 2"/>
    <s v="08/02/2024 10:03:33"/>
    <s v="08/02/2024 23:50:00"/>
    <s v="OBSERVACION: habilitación de cuentas para en gestor documental._x000a__x000a_URL:  http://10.66.36.5:91/sites/ssd/servicios/Operaciones/SitePages/Home.aspx_x000a__x000a__x000a_DATOS DE OPERADORES:_x000a__x000a_NOMBRE: Jonathan Alexis _x0009_Marquez_x0009_Astengo_x0009__x000a_RUT : 17483015-0 _x000a_CORREO CORPORATIVO: jonath"/>
    <s v="se envian credenciales segun lo solciitado en folio para gestor documental"/>
    <d v="1899-12-30T00:00:00"/>
    <d v="1899-12-30T00:00:00"/>
    <d v="1899-12-30T00:00:00"/>
    <x v="0"/>
    <x v="1"/>
    <m/>
    <m/>
    <m/>
    <m/>
    <m/>
    <d v="2024-02-08T00:00:00"/>
    <s v="CUMPLE"/>
    <s v="NO CUMPLE"/>
    <s v="NO CUMPLE"/>
    <s v="NO CUMPLE"/>
    <s v="NO CUMPLE"/>
    <x v="0"/>
    <x v="0"/>
    <x v="0"/>
    <x v="0"/>
    <x v="0"/>
  </r>
  <r>
    <s v="INC000002596888"/>
    <s v="COMUNICACIONES"/>
    <x v="6"/>
    <s v="GESTION PLATAFORMA CLIENTES"/>
    <s v="ALEJANDRO ACEVEDO VALENZUELA"/>
    <s v="lmolcont"/>
    <s v="3-Moderado/Limitado"/>
    <s v="3-Medio"/>
    <s v="Media"/>
    <x v="1"/>
    <s v="TELEFONICA EMPRESAS DE CHILE SA"/>
    <s v="REINICIO PASSWORD VPN"/>
    <s v="05/02/2024 14:17:50"/>
    <s v="05/02/2024 14:17:50"/>
    <x v="0"/>
    <s v="PLATAFORMAS"/>
    <s v="REMEDY EMPRESAS"/>
    <s v="05/02/2024 15:52:50"/>
    <s v="05/02/2024 23:50:00"/>
    <s v="FAVOR REINICIAR PASSWORD VPN DE LOS SIGUIENTES USUARIOS: _x000a__x000a_p.bhernandez - enviar password al siguiente correo = brany.hernandez@movistar.cl_x000a__x000a_Slds.,_x000a__x000a_Luis Molina."/>
    <s v="Buen día. Password reiniciada"/>
    <d v="1899-12-30T00:00:00"/>
    <d v="1899-12-30T01:35:00"/>
    <d v="1899-12-30T01:35:00"/>
    <x v="0"/>
    <x v="1"/>
    <m/>
    <m/>
    <m/>
    <m/>
    <m/>
    <d v="2024-02-05T00:00:00"/>
    <s v="NO CUMPLE"/>
    <s v="CUMPLE"/>
    <s v="NO CUMPLE"/>
    <s v="NO CUMPLE"/>
    <s v="NO CUMPLE"/>
    <x v="1"/>
    <x v="1"/>
    <x v="0"/>
    <x v="0"/>
    <x v="0"/>
  </r>
  <r>
    <s v="INC000002597035"/>
    <s v="RED INTERNA"/>
    <x v="10"/>
    <s v="APQ ACCESOS"/>
    <s v="CRISTOPHER MALDONADO ROMERO"/>
    <s v="tct_cmaldo"/>
    <s v="4-Menor/Localizado"/>
    <s v="4-Baja"/>
    <s v="Baja"/>
    <x v="0"/>
    <s v="TELEFONICA EMPRESAS DE CHILE SA"/>
    <s v="RONDA TOMA DE TEMPERATURAS SALAS TIC"/>
    <s v="05/02/2024 16:02:37"/>
    <s v="05/02/2024 16:03:49"/>
    <x v="0"/>
    <s v="CDP ANTIGUO 1"/>
    <s v="CDP ANTIGUO 2"/>
    <s v="05/02/2024 16:54:20"/>
    <s v="05/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x v="0"/>
    <x v="0"/>
    <m/>
    <m/>
    <m/>
    <m/>
    <m/>
    <d v="2024-02-05T00:00:00"/>
    <s v="CUMPLE"/>
    <s v="NO CUMPLE"/>
    <s v="NO CUMPLE"/>
    <s v="NO CUMPLE"/>
    <s v="NO CUMPLE"/>
    <x v="0"/>
    <x v="0"/>
    <x v="0"/>
    <x v="0"/>
    <x v="0"/>
  </r>
  <r>
    <s v="INC000002597089"/>
    <s v="HOSTING VIRTUAL"/>
    <x v="6"/>
    <s v="SISTEMA OPERATIVO MICROSOFT"/>
    <s v="PAUL A SEPULVEDA ALVAREZ"/>
    <s v="tct_psepul"/>
    <s v="4-Menor/Localizado"/>
    <s v="4-Baja"/>
    <s v="Baja"/>
    <x v="1"/>
    <s v="TELEFONICA GLOBAL TECHNOLOGY S.A.AGENCIA EN CHILE"/>
    <s v="c4-tic-cl paine unir a dominio nuevo servidor"/>
    <s v="05/02/2024 18:24:05"/>
    <s v="05/02/2024 18:25:11"/>
    <x v="0"/>
    <s v="TI"/>
    <s v="SISTEMAS OPERATIVOS"/>
    <s v="05/02/2024 18:30:35"/>
    <s v="05/02/2024 23:50:00"/>
    <s v="se procedió a subir el nuevo servidor como controlador de dominio en tic.cl._x000a_En este despliegue se añadió la configuración del certificado necesario para que la conexión ldap por el puerto 636 sea segura, según los requerimientos de vcenter._x000a_El workaroun"/>
    <s v="se procedió a subir el nuevo servidor como controlador de dominio en tic.cl._x000a_En este despliegue se añadió la configuración del certificado necesario para que la conexión ldap por el puerto 636 sea segura, según los requerimientos de vcenter._x000a_El workaroun"/>
    <d v="1899-12-30T00:00:00"/>
    <d v="1899-12-30T00:06:30"/>
    <d v="1899-12-30T00:06:30"/>
    <x v="0"/>
    <x v="1"/>
    <m/>
    <m/>
    <m/>
    <m/>
    <m/>
    <d v="2024-02-05T00:00:00"/>
    <s v="CUMPLE"/>
    <s v="NO CUMPLE"/>
    <s v="NO CUMPLE"/>
    <s v="NO CUMPLE"/>
    <s v="NO CUMPLE"/>
    <x v="0"/>
    <x v="0"/>
    <x v="0"/>
    <x v="0"/>
    <x v="0"/>
  </r>
  <r>
    <s v="INC000002597090"/>
    <s v="HOSTING VIRTUAL"/>
    <x v="6"/>
    <s v="SISTEMA OPERATIVO MICROSOFT"/>
    <s v="PAUL A SEPULVEDA ALVAREZ"/>
    <s v="tct_psepul"/>
    <s v="4-Menor/Localizado"/>
    <s v="4-Baja"/>
    <s v="Baja"/>
    <x v="1"/>
    <s v="TELEFONICA GLOBAL TECHNOLOGY S.A.AGENCIA EN CHILE"/>
    <s v="Solarwinds - actualizar inventario"/>
    <s v="05/02/2024 18:25:40"/>
    <s v="05/02/2024 18:26:38"/>
    <x v="0"/>
    <s v="TI"/>
    <s v="SISTEMAS OPERATIVOS"/>
    <s v="05/02/2024 18:30:10"/>
    <s v="05/02/2024 23:50:00"/>
    <s v="Nuevos servidores de plataforrma solarwinds a planilla_x000a_SW-POLL08-4WBU_x000a_SW-WEB01-jcYZ_x000a_SW-POLL11-hrhw_x000a_SW-CORE01-atfZ_x000a_SW-DB01-1Vzm_x000a_SW-POLL02-tQIm_x000a_SW-POLL06-osuQ_x000a_SW-POLL07-MkUl_x000a_SW-POLL09-c6iw_x000a_SW-POLL10-b8U6_x000a_SW-POLL12-izi5_x000a_SW-POLL13-giwb_x000a_SW-WEB02-5DXm_x000a_SW-FCORE"/>
    <s v="Se realiza actualizacion de inventario incluyendo nuevos servidores solarrwinds"/>
    <d v="1899-12-30T00:00:00"/>
    <d v="1899-12-30T00:04:30"/>
    <d v="1899-12-30T00:04:30"/>
    <x v="0"/>
    <x v="1"/>
    <m/>
    <m/>
    <m/>
    <m/>
    <m/>
    <d v="2024-02-05T00:00:00"/>
    <s v="CUMPLE"/>
    <s v="NO CUMPLE"/>
    <s v="NO CUMPLE"/>
    <s v="NO CUMPLE"/>
    <s v="NO CUMPLE"/>
    <x v="0"/>
    <x v="0"/>
    <x v="0"/>
    <x v="0"/>
    <x v="0"/>
  </r>
  <r>
    <s v="INC000002597091"/>
    <s v="HOSTING VIRTUAL"/>
    <x v="6"/>
    <s v="SISTEMA OPERATIVO MICROSOFT"/>
    <s v="PAUL A SEPULVEDA ALVAREZ"/>
    <s v="tct_psepul"/>
    <s v="4-Menor/Localizado"/>
    <s v="4-Baja"/>
    <s v="Baja"/>
    <x v="1"/>
    <s v="TELEFONICA GLOBAL TECHNOLOGY S.A.AGENCIA EN CHILE"/>
    <s v="ECERT - servidores apagados"/>
    <s v="05/02/2024 18:27:02"/>
    <s v="05/02/2024 18:27:52"/>
    <x v="0"/>
    <s v="TI"/>
    <s v="SISTEMAS OPERATIVOS"/>
    <s v="05/02/2024 18:31:04"/>
    <s v="05/02/2024 23:50:00"/>
    <s v="tengo estas alertas de servidores abajo, tienes alguna info de ellos?_x000a_EMNACE01 - SRV_WEB02 10.29.240.166_x000a_EMNACE01 - SRV_WEB01 _VM 10.29.240.22"/>
    <s v="Se valida servidores apagados segun requerimiento"/>
    <d v="1899-12-30T00:00:00"/>
    <d v="1899-12-30T00:04:02"/>
    <d v="1899-12-30T00:04:02"/>
    <x v="0"/>
    <x v="1"/>
    <m/>
    <m/>
    <m/>
    <m/>
    <m/>
    <d v="2024-02-05T00:00:00"/>
    <s v="CUMPLE"/>
    <s v="NO CUMPLE"/>
    <s v="NO CUMPLE"/>
    <s v="NO CUMPLE"/>
    <s v="NO CUMPLE"/>
    <x v="0"/>
    <x v="0"/>
    <x v="0"/>
    <x v="0"/>
    <x v="0"/>
  </r>
  <r>
    <s v="INC000002597094"/>
    <s v="HOSTING VIRTUAL"/>
    <x v="6"/>
    <s v="SISTEMA OPERATIVO MICROSOFT"/>
    <s v="PAUL A SEPULVEDA ALVAREZ"/>
    <s v="tct_psepul"/>
    <s v="4-Menor/Localizado"/>
    <s v="4-Baja"/>
    <s v="Baja"/>
    <x v="1"/>
    <s v="TELEFONICA GLOBAL TECHNOLOGY S.A.AGENCIA EN CHILE"/>
    <s v="Sistema inventario - revision de JOB con fallas"/>
    <s v="05/02/2024 18:28:15"/>
    <s v="05/02/2024 18:29:25"/>
    <x v="0"/>
    <s v="TI"/>
    <s v="SISTEMAS OPERATIVOS"/>
    <s v="05/02/2024 18:32:04"/>
    <s v="05/02/2024 23:50:00"/>
    <s v="Falla en el paso 2 del JOB de sistema inventario que alimenta de datos de IP a la web"/>
    <s v="Se modifica prrocedimiento para limitar largo de IP a &lt;=15 lo que estaba dando problemas en la insercion de nuevas ip al sistema"/>
    <d v="1899-12-30T00:00:00"/>
    <d v="1899-12-30T00:03:49"/>
    <d v="1899-12-30T00:03:49"/>
    <x v="0"/>
    <x v="1"/>
    <m/>
    <m/>
    <m/>
    <m/>
    <m/>
    <d v="2024-02-05T00:00:00"/>
    <s v="CUMPLE"/>
    <s v="NO CUMPLE"/>
    <s v="NO CUMPLE"/>
    <s v="NO CUMPLE"/>
    <s v="NO CUMPLE"/>
    <x v="0"/>
    <x v="0"/>
    <x v="0"/>
    <x v="0"/>
    <x v="0"/>
  </r>
  <r>
    <s v="INC000002597108"/>
    <s v="HOSTING VIRTUAL"/>
    <x v="6"/>
    <s v="SM OPERACIONES"/>
    <s v="RICARDO R GALLEGOS OYANEDER"/>
    <s v="tct_rgalle"/>
    <s v="4-Menor/Localizado"/>
    <s v="4-Baja"/>
    <s v="Baja"/>
    <x v="1"/>
    <s v="TELEFONICA GLOBAL TECHNOLOGY S.A.AGENCIA EN CHILE"/>
    <s v="Revisión con ing residente por desconeccion tarjeta de red programada para servidores deprecados"/>
    <s v="05/02/2024 16:33:51"/>
    <s v="05/02/2024 16:34:23"/>
    <x v="0"/>
    <s v="TI"/>
    <s v="SISTEMAS OPERATIVOS"/>
    <s v="05/02/2024 16:35:45"/>
    <s v="05/02/2024 23:50:00"/>
    <s v="Revisión con ing residente por desconeccion tarjeta de red programada para servidores deprecados"/>
    <s v="Revisión con ing residente por desconeccion tarjeta de red programada para servidores deprecados"/>
    <d v="1899-12-30T00:00:00"/>
    <d v="1899-12-30T00:01:54"/>
    <d v="1899-12-30T00:01:54"/>
    <x v="0"/>
    <x v="1"/>
    <m/>
    <m/>
    <m/>
    <m/>
    <m/>
    <d v="2024-02-05T00:00:00"/>
    <s v="CUMPLE"/>
    <s v="NO CUMPLE"/>
    <s v="NO CUMPLE"/>
    <s v="NO CUMPLE"/>
    <s v="NO CUMPLE"/>
    <x v="0"/>
    <x v="0"/>
    <x v="0"/>
    <x v="0"/>
    <x v="0"/>
  </r>
  <r>
    <s v="INC000002597109"/>
    <s v="HOSTING VIRTUAL"/>
    <x v="6"/>
    <s v="SM OPERACIONES"/>
    <s v="RICARDO R GALLEGOS OYANEDER"/>
    <s v="tct_rgalle"/>
    <s v="4-Menor/Localizado"/>
    <s v="4-Baja"/>
    <s v="Baja"/>
    <x v="1"/>
    <s v="TELEFONICA GLOBAL TECHNOLOGY S.A.AGENCIA EN CHILE"/>
    <s v="Revisión gpo fondo pantalla con cliente duoc"/>
    <s v="05/02/2024 16:34:30"/>
    <s v="05/02/2024 16:34:45"/>
    <x v="0"/>
    <s v="TI"/>
    <s v="SISTEMAS OPERATIVOS"/>
    <s v="05/02/2024 16:39:55"/>
    <s v="05/02/2024 23:50:00"/>
    <s v="Revisión gpo fondo pantalla con cliente duoc"/>
    <s v="Revisión gpo fondo pantalla con cliente duoc"/>
    <d v="1899-12-30T00:00:00"/>
    <d v="1899-12-30T00:05:25"/>
    <d v="1899-12-30T00:05:25"/>
    <x v="0"/>
    <x v="1"/>
    <m/>
    <m/>
    <m/>
    <m/>
    <m/>
    <d v="2024-02-05T00:00:00"/>
    <s v="CUMPLE"/>
    <s v="NO CUMPLE"/>
    <s v="NO CUMPLE"/>
    <s v="NO CUMPLE"/>
    <s v="NO CUMPLE"/>
    <x v="0"/>
    <x v="0"/>
    <x v="0"/>
    <x v="0"/>
    <x v="0"/>
  </r>
  <r>
    <s v="INC000002597111"/>
    <s v="HOSTING VIRTUAL"/>
    <x v="6"/>
    <s v="SM OPERACIONES"/>
    <s v="RICARDO R GALLEGOS OYANEDER"/>
    <s v="tct_rgalle"/>
    <s v="4-Menor/Localizado"/>
    <s v="4-Baja"/>
    <s v="Baja"/>
    <x v="1"/>
    <s v="TELEFONICA GLOBAL TECHNOLOGY S.A.AGENCIA EN CHILE"/>
    <s v="Sesión de trabajo migración licencias TEKLA entre servidores 2012 a 2022"/>
    <s v="05/02/2024 16:34:52"/>
    <s v="05/02/2024 16:35:08"/>
    <x v="0"/>
    <s v="TI"/>
    <s v="SISTEMAS OPERATIVOS"/>
    <s v="05/02/2024 16:40:40"/>
    <s v="05/02/2024 23:50:00"/>
    <s v="Sesión de trabajo migración licencias TEKLA entre servidores 2012 a 2022"/>
    <s v="Sesión de trabajo migración licencias TEKLA entre servidores 2012 a 2022"/>
    <d v="1899-12-30T00:00:00"/>
    <d v="1899-12-30T00:05:48"/>
    <d v="1899-12-30T00:05:48"/>
    <x v="0"/>
    <x v="1"/>
    <m/>
    <m/>
    <m/>
    <m/>
    <m/>
    <d v="2024-02-05T00:00:00"/>
    <s v="CUMPLE"/>
    <s v="NO CUMPLE"/>
    <s v="NO CUMPLE"/>
    <s v="NO CUMPLE"/>
    <s v="NO CUMPLE"/>
    <x v="0"/>
    <x v="0"/>
    <x v="0"/>
    <x v="0"/>
    <x v="0"/>
  </r>
  <r>
    <s v="INC000002597128"/>
    <s v="VPN IP - MPLS"/>
    <x v="6"/>
    <s v="GESTION HD"/>
    <s v="RICARDO R GALLEGOS OYANEDER"/>
    <s v="frp_pcamay"/>
    <s v="3-Moderado/Limitado"/>
    <s v="3-Medio"/>
    <s v="Media"/>
    <x v="1"/>
    <s v="FUNDACION INSTITUTO PROFESIONAL DUOC UC"/>
    <s v="HD/Análisis parque administrado Cliente Duoc"/>
    <s v="05/02/2024 17:53:51"/>
    <s v="05/02/2024 17:55:35"/>
    <x v="0"/>
    <s v="CDP ANTIGUO 1"/>
    <s v="CDP ANTIGUO 2"/>
    <s v="08/02/2024 18:08:06"/>
    <s v="08/02/2024 23:50:00"/>
    <s v="PREVENTIVO: NO_x000a_CODIGO DE SERVICIO:_x000a_DIRECCION:_x000a_QUIEN REPORTA:56 9 9535 4350 Javier Andres Cuevas Flores_x000a_CONTACTO EN TERRENO:_x000a_PROBLEMA:_x000a_REQUERIMIENTO:avor crear requerimiento y asignar a @RICARDO RAUL GALLEGOS OYANEDER_x000a_análisis parque administrado Duoc_x000a__x000a_@D"/>
    <s v="Se envia informacion segun solicitud."/>
    <d v="1900-01-01T20:54:46"/>
    <d v="1900-01-02T00:14:15"/>
    <d v="1899-12-30T03:19:29"/>
    <x v="0"/>
    <x v="1"/>
    <m/>
    <m/>
    <m/>
    <m/>
    <m/>
    <d v="2024-02-08T00:00:00"/>
    <s v="NO CUMPLE"/>
    <s v="CUMPLE"/>
    <s v="NO CUMPLE"/>
    <s v="NO CUMPLE"/>
    <s v="NO CUMPLE"/>
    <x v="1"/>
    <x v="0"/>
    <x v="0"/>
    <x v="0"/>
    <x v="1"/>
  </r>
  <r>
    <s v="INC000002597137"/>
    <s v="HOUSING"/>
    <x v="11"/>
    <s v="APQ ACCESOS"/>
    <s v="JOSE G MARQUEZ MARCANO"/>
    <s v="tct_josmam"/>
    <s v="4-Menor/Localizado"/>
    <s v="4-Baja"/>
    <s v="Baja"/>
    <x v="1"/>
    <s v="TELEFONICA EMPRESAS DE CHILE SA"/>
    <s v="SUPERVISION:  Certificación de Enlace de Fibra Oscura, CS k2130428"/>
    <s v="05/02/2024 18:25:29"/>
    <s v="05/02/2024 18:26:24"/>
    <x v="0"/>
    <s v="CDP ANTIGUO 1"/>
    <s v="CDP ANTIGUO 2"/>
    <s v="05/02/2024 18:27:46"/>
    <s v="05/02/2024 23:50:00"/>
    <s v="Certificación de Enlace de Fibra Oscura, CS k2130428"/>
    <s v="trabajo realizado"/>
    <d v="1899-12-30T00:01:07"/>
    <d v="1899-12-30T00:02:17"/>
    <d v="1899-12-30T00:01:10"/>
    <x v="0"/>
    <x v="1"/>
    <m/>
    <m/>
    <m/>
    <m/>
    <m/>
    <d v="2024-02-05T00:00:00"/>
    <s v="CUMPLE"/>
    <s v="NO CUMPLE"/>
    <s v="NO CUMPLE"/>
    <s v="NO CUMPLE"/>
    <s v="NO CUMPLE"/>
    <x v="0"/>
    <x v="0"/>
    <x v="0"/>
    <x v="0"/>
    <x v="0"/>
  </r>
  <r>
    <s v="INC000002597142"/>
    <s v="HOUSING"/>
    <x v="11"/>
    <s v="APQ ACCESOS"/>
    <s v="JOSE G MARQUEZ MARCANO"/>
    <s v="tct_josmam"/>
    <s v="4-Menor/Localizado"/>
    <s v="4-Baja"/>
    <s v="Baja"/>
    <x v="1"/>
    <s v="TELEFONICA EMPRESAS DE CHILE SA"/>
    <s v="SUPERVISION: INSPECCION VISUAL DERCO"/>
    <s v="05/02/2024 18:33:04"/>
    <s v="05/02/2024 18:33:51"/>
    <x v="0"/>
    <s v="CDP ANTIGUO 1"/>
    <s v="CDP ANTIGUO 2"/>
    <s v="05/02/2024 18:35:00"/>
    <s v="05/02/2024 23:50:00"/>
    <s v="INSPECCION VISUAL DERCO"/>
    <s v="TRABAJO REALIZADO"/>
    <d v="1899-12-30T00:00:57"/>
    <d v="1899-12-30T00:01:56"/>
    <d v="1899-12-30T00:00:59"/>
    <x v="0"/>
    <x v="1"/>
    <m/>
    <m/>
    <m/>
    <m/>
    <m/>
    <d v="2024-02-05T00:00:00"/>
    <s v="CUMPLE"/>
    <s v="NO CUMPLE"/>
    <s v="NO CUMPLE"/>
    <s v="NO CUMPLE"/>
    <s v="NO CUMPLE"/>
    <x v="0"/>
    <x v="0"/>
    <x v="0"/>
    <x v="0"/>
    <x v="0"/>
  </r>
  <r>
    <s v="INC000002597144"/>
    <s v="VPN IP - MPLS"/>
    <x v="5"/>
    <s v="GESTION HD"/>
    <s v="JOSE E ÑANCULEF CONTRERAS"/>
    <s v="frp_pcamay"/>
    <s v="3-Moderado/Limitado"/>
    <s v="3-Medio"/>
    <s v="Media"/>
    <x v="1"/>
    <s v="TELEFONICA GLOBAL TECHNOLOGY S.A.AGENCIA EN CHILE"/>
    <s v="HD/Revisión Eventos Sospechosos"/>
    <s v="05/02/2024 18:36:38"/>
    <s v="05/02/2024 18:38:50"/>
    <x v="0"/>
    <s v="CDP ANTIGUO 1"/>
    <s v="CDP ANTIGUO 2"/>
    <s v="07/02/2024 14:32:47"/>
    <s v="07/02/2024 23:50:00"/>
    <s v="PREVENTIVO: NO_x000a_CODIGO DE SERVICIO:_x000a_DIRECCION:_x000a_QUIEN REPORTA:Deiby Yoel Santoyo Monterola +56 9 9343 3681_x000a_CONTACTO EN TERRENO:_x000a_PROBLEMA:_x000a_REQUERIMIENTO:Por favor su acostumbrado apoyo en generar ticket de requerimiento y asignar a mi bandeja TELEFONICA GLO"/>
    <s v="Fase de resolución: Se realiza revisión y análisis de logs de logs en los firewall de los 3 DC que contienen los portales de VDC, detectando alertas e intentos de conexión a los portales con diferentes cuentas._x000a_Se efectúa contacto con cliente: Cliente In"/>
    <d v="1899-12-31T15:40:50"/>
    <d v="1899-12-31T19:56:09"/>
    <d v="1899-12-30T04:15:19"/>
    <x v="0"/>
    <x v="1"/>
    <m/>
    <m/>
    <m/>
    <m/>
    <m/>
    <d v="2024-02-07T00:00:00"/>
    <s v="NO CUMPLE"/>
    <s v="NO CUMPLE"/>
    <s v="CUMPLE"/>
    <s v="NO CUMPLE"/>
    <s v="NO CUMPLE"/>
    <x v="1"/>
    <x v="0"/>
    <x v="0"/>
    <x v="0"/>
    <x v="1"/>
  </r>
  <r>
    <s v="INC000002597148"/>
    <s v="HOUSING"/>
    <x v="8"/>
    <s v="BELIEVE"/>
    <s v="JOSE G MARQUEZ MARCANO"/>
    <s v="frp_jolsso"/>
    <s v="3-Moderado/Limitado"/>
    <s v="3-Medio"/>
    <s v="Media"/>
    <x v="1"/>
    <s v="TELEFONICA EMPRESAS DE CHILE SA"/>
    <s v="GESTION DATACENTER/ ACCESOS /TELEFONICA EMPRESAS DE CHILE SA"/>
    <s v="05/02/2024 18:56:05"/>
    <s v="05/02/2024 18:57:57"/>
    <x v="0"/>
    <s v="COMUNICACIONES"/>
    <s v="VPN IP - MPLS"/>
    <s v="05/02/2024 19:10:43"/>
    <s v="05/02/2024 23:50:00"/>
    <s v="EMPRESA:TELEFONICA EMPRESAS DE CHILE SA_x000a_CÓDIGO DE SERVICIO: 904300004_x000a_DIRECCIÓN: AV. Presidente Prieto #226, Paine, Santiago_x000a_NOMBRE DE QUIEN REPORTA: Cristóbal Reyes_x000a_TELÉFONO DE QUIEN REPORTA: 987685102_x000a_NOMBRE DE CONTACTO EN TERRENO: _x000a_REQUERIMIENTO:_x000a_Reem"/>
    <s v="ACCESOS AUTORIZADOS"/>
    <d v="1899-12-30T00:00:40"/>
    <d v="1899-12-30T00:14:38"/>
    <d v="1899-12-30T00:13:58"/>
    <x v="0"/>
    <x v="1"/>
    <m/>
    <m/>
    <m/>
    <m/>
    <m/>
    <d v="2024-02-05T00:00:00"/>
    <s v="CUMPLE"/>
    <s v="NO CUMPLE"/>
    <s v="NO CUMPLE"/>
    <s v="NO CUMPLE"/>
    <s v="NO CUMPLE"/>
    <x v="0"/>
    <x v="0"/>
    <x v="0"/>
    <x v="0"/>
    <x v="0"/>
  </r>
  <r>
    <s v="INC000002597155"/>
    <s v="HOUSING"/>
    <x v="13"/>
    <s v="BELIEVE"/>
    <s v="CRISTOPHER MALDONADO ROMERO"/>
    <s v="frp_jolsso"/>
    <s v="3-Moderado/Limitado"/>
    <s v="3-Medio"/>
    <s v="Media"/>
    <x v="1"/>
    <s v="TELEFONICA EMPRESAS DE CHILE SA"/>
    <s v="GESTION DATACENTER/ ACCESOS /SINACOFI"/>
    <s v="05/02/2024 19:43:39"/>
    <s v="05/02/2024 19:44:48"/>
    <x v="0"/>
    <s v="COMUNICACIONES"/>
    <s v="VPN IP - MPLS"/>
    <s v="05/02/2024 19:55:26"/>
    <s v="05/02/2024 23:50:00"/>
    <s v="EMPRESA:TELEFONICA EMPRESAS DE CHILE SA_x000a_CÓDIGO DE SERVICIO: _x000a_DIRECCIÓN: Av. Apoquindo #7071, Las Condes, Santiago_x0009_56990471916_x000a_NOMBRE DE QUIEN REPORTA: Mauricio Aguilera Martinez_x000a_TELÉFONO DE QUIEN REPORTA: 56990471916_x000a_NOMBRE DE CONTACTO EN TERRENO: _x000a_REQUE"/>
    <s v="Se efectúa contacto con cliente: N/A_x000a_Teléfono de contacto: N/A_x000a_Acciones realizadas: Accesos autorizados para personal descrito en planilla_x000a_Solución paliativa o definitiva: N/A_x000a_Acciones de Mejora, Recomendaciones: N/A_x000a_Causa Raíz: N/A"/>
    <d v="1899-12-30T00:03:03"/>
    <d v="1899-12-30T00:11:47"/>
    <d v="1899-12-30T00:08:44"/>
    <x v="0"/>
    <x v="1"/>
    <m/>
    <m/>
    <m/>
    <m/>
    <m/>
    <d v="2024-02-05T00:00:00"/>
    <s v="CUMPLE"/>
    <s v="NO CUMPLE"/>
    <s v="NO CUMPLE"/>
    <s v="NO CUMPLE"/>
    <s v="NO CUMPLE"/>
    <x v="0"/>
    <x v="0"/>
    <x v="0"/>
    <x v="0"/>
    <x v="0"/>
  </r>
  <r>
    <s v="INC000002597157"/>
    <s v="HOUSING"/>
    <x v="8"/>
    <s v="BELIEVE"/>
    <s v="LUIS O MORALES ARENAS"/>
    <s v="frp_jolsso"/>
    <s v="3-Moderado/Limitado"/>
    <s v="3-Medio"/>
    <s v="Media"/>
    <x v="1"/>
    <s v="HUAWEI CHILE S A"/>
    <s v="GESTION DATACENTER/ ACCESOS /HUAWEI CHILE S A"/>
    <s v="05/02/2024 20:04:24"/>
    <s v="05/02/2024 20:05:40"/>
    <x v="0"/>
    <s v="COMUNICACIONES"/>
    <s v="VPN IP - MPLS"/>
    <s v="05/02/2024 20:26:16"/>
    <s v="05/02/2024 23:50:00"/>
    <s v="EMPRESA:HUAWEI CHILE S A_x000a_CÓDIGO DE SERVICIO: _x000a_DIRECCIÓN: AV. Presidente Prieto #226, Paine, Santiago_x000a_NOMBRE DE QUIEN REPORTA: Ronald Alayo_x000a_TELÉFONO DE QUIEN REPORTA: 56935662382_x000a_NOMBRE DE CONTACTO EN TERRENO: _x000a_REQUERIMIENTO: Entrega de materiales _x000a_EQUIPO"/>
    <s v="ACCESO AUTORIZADO"/>
    <d v="1899-12-30T00:07:01"/>
    <d v="1899-12-30T00:21:52"/>
    <d v="1899-12-30T00:14:51"/>
    <x v="0"/>
    <x v="1"/>
    <m/>
    <m/>
    <m/>
    <m/>
    <m/>
    <d v="2024-02-05T00:00:00"/>
    <s v="CUMPLE"/>
    <s v="NO CUMPLE"/>
    <s v="NO CUMPLE"/>
    <s v="NO CUMPLE"/>
    <s v="NO CUMPLE"/>
    <x v="0"/>
    <x v="0"/>
    <x v="0"/>
    <x v="0"/>
    <x v="0"/>
  </r>
  <r>
    <s v="INC000002597159"/>
    <s v="HOUSING"/>
    <x v="13"/>
    <s v="BELIEVE"/>
    <s v="BASTIAN A ROA CHIARLEONI"/>
    <s v="frp_jolsso"/>
    <s v="3-Moderado/Limitado"/>
    <s v="3-Medio"/>
    <s v="Media"/>
    <x v="1"/>
    <s v="TELEFONICA EMPRESAS DE CHILE SA"/>
    <s v="GESTION DATACENTER/ ACCESOS /TELEFONICA EMPRESAS DE CHILE SA"/>
    <s v="05/02/2024 20:11:30"/>
    <s v="05/02/2024 20:12:50"/>
    <x v="0"/>
    <s v="TI"/>
    <s v="INFRAESTRUCTURA"/>
    <s v="05/02/2024 20:39:21"/>
    <s v="05/02/2024 23:50:00"/>
    <s v="EMPRESA:TELEFONICA EMPRESAS DE CHILE SA_x000a_CÓDIGO DE SERVICIO: _x000a_DIRECCIÓN: Av. Apoquindo #7071, Las Condes, Santiago_x000a_NOMBRE DE QUIEN REPORTA: Rodrigo Rocha_x000a_TELÉFONO DE QUIEN REPORTA: 9 8360 2667_x000a_NOMBRE DE CONTACTO EN TERRENO: _x000a_REQUERIMIENTO: Chequeo y rotul"/>
    <s v="Se efectúa contacto con cliente: N/A_x000a_Teléfono de contacto: N/A_x000a_Acciones realizadas: Accesos autorizados para personal descrito en planilla_x000a_Solución paliativa o definitiva: N/A_x000a_Acciones de Mejora, Recomendaciones: N/A_x000a_Causa Raíz: N/A"/>
    <d v="1899-12-30T00:20:06"/>
    <d v="1899-12-30T00:27:51"/>
    <d v="1899-12-30T00:07:45"/>
    <x v="0"/>
    <x v="1"/>
    <m/>
    <m/>
    <m/>
    <m/>
    <m/>
    <d v="2024-02-05T00:00:00"/>
    <s v="CUMPLE"/>
    <s v="NO CUMPLE"/>
    <s v="NO CUMPLE"/>
    <s v="NO CUMPLE"/>
    <s v="NO CUMPLE"/>
    <x v="0"/>
    <x v="0"/>
    <x v="0"/>
    <x v="0"/>
    <x v="0"/>
  </r>
  <r>
    <s v="INC000002597183"/>
    <s v="HOSTING VIRTUAL"/>
    <x v="6"/>
    <s v="SISTEMA OPERATIVO MICROSOFT"/>
    <s v="GIOVANNI D ROCCO VALENZUELA"/>
    <s v="tct_grocco"/>
    <s v="4-Menor/Localizado"/>
    <s v="4-Baja"/>
    <s v="Baja"/>
    <x v="1"/>
    <s v="TELEFONICA GLOBAL TECHNOLOGY S.A.AGENCIA EN CHILE"/>
    <s v="RESET PASS VPN JOSE ÑANCULEF"/>
    <s v="05/02/2024 23:23:07"/>
    <s v="05/02/2024 23:26:32"/>
    <x v="0"/>
    <s v="CDP ANTIGUO 1"/>
    <s v="CDP ANTIGUO 2"/>
    <s v="05/02/2024 23:27:40"/>
    <s v="05/02/2024 23:50:00"/>
    <s v="Solicita reset de cuenta vPN"/>
    <m/>
    <d v="1899-12-30T00:00:00"/>
    <d v="1899-12-30T00:04:33"/>
    <d v="1899-12-30T00:04:33"/>
    <x v="0"/>
    <x v="1"/>
    <m/>
    <m/>
    <m/>
    <m/>
    <m/>
    <d v="2024-02-05T00:00:00"/>
    <s v="CUMPLE"/>
    <s v="NO CUMPLE"/>
    <s v="NO CUMPLE"/>
    <s v="NO CUMPLE"/>
    <s v="NO CUMPLE"/>
    <x v="0"/>
    <x v="0"/>
    <x v="0"/>
    <x v="0"/>
    <x v="0"/>
  </r>
  <r>
    <s v="INC000002597189"/>
    <s v="HOUSING"/>
    <x v="11"/>
    <s v="APQ ACCESOS"/>
    <s v="LUIS O MORALES ARENAS"/>
    <s v="tct_luimoa"/>
    <s v="4-Menor/Localizado"/>
    <s v="4-Baja"/>
    <s v="Baja"/>
    <x v="0"/>
    <s v="TELEFONICA EMPRESAS DE CHILE SA"/>
    <s v="SE GENERA TICKET DE SUPRVISION PARA CLIENTE DXC"/>
    <s v="06/02/2024 0:18:50"/>
    <s v="06/02/2024 0:20:06"/>
    <x v="0"/>
    <s v="CDP ANTIGUO 1"/>
    <s v="CDP ANTIGUO 2"/>
    <s v="06/02/2024 0:49:00"/>
    <s v="06/02/2024 23:50:00"/>
    <s v="*Estimados:*_x0009__x0009_Actividad realizada_x000a__x0009__x000a_*Cliente:*_x0009__x0009_DXC_x000a_*Proveedor:*_x0009__x0009_neosecure_x000a_*Tipo Requerimiento:*_x0009_INCIDENCIA_x000a_*N° Ticket Acceso:*_x0009_2597148_x000a_*N° CRQ:*_x0009__x0009_81960_x000a_*Estado CRQ:*_x0009__x0009_APROBADO_x000a_*TKT:*_x0009__x0009__x0009_TKT-006075_x000a_*Actividad a realizar:*_x0009_INCIDENTE / Reemplazo de Discos"/>
    <s v="INCIDENCIA RESTABLECIDA"/>
    <d v="1899-12-30T00:00:00"/>
    <d v="1899-12-30T00:00:00"/>
    <d v="1899-12-30T00:00:00"/>
    <x v="0"/>
    <x v="0"/>
    <m/>
    <s v=""/>
    <s v=""/>
    <s v=""/>
    <s v="Cumplido"/>
    <d v="2024-02-06T00:00:00"/>
    <s v="CUMPLE"/>
    <s v="NO CUMPLE"/>
    <s v="NO CUMPLE"/>
    <s v="NO CUMPLE"/>
    <s v="NO CUMPLE"/>
    <x v="0"/>
    <x v="0"/>
    <x v="0"/>
    <x v="0"/>
    <x v="0"/>
  </r>
  <r>
    <s v="INC000002597191"/>
    <s v="HOUSING"/>
    <x v="11"/>
    <s v="APQ ACCESOS"/>
    <s v="LUIS O MORALES ARENAS"/>
    <s v="tct_luimoa"/>
    <s v="4-Menor/Localizado"/>
    <s v="4-Baja"/>
    <s v="Baja"/>
    <x v="0"/>
    <s v="TELEFONICA EMPRESAS DE CHILE SA"/>
    <s v="SE GENERA TICKET POR REVISION Y TOMA DE ALARMA DE CLIENTES"/>
    <s v="06/02/2024 0:49:19"/>
    <s v="06/02/2024 0:50:54"/>
    <x v="0"/>
    <s v="CDP ANTIGUO 1"/>
    <s v="CDP ANTIGUO 2"/>
    <s v="06/02/2024 2:05:23"/>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x v="0"/>
    <m/>
    <s v=""/>
    <s v=""/>
    <s v=""/>
    <s v="Cumplido"/>
    <d v="2024-02-06T00:00:00"/>
    <s v="CUMPLE"/>
    <s v="NO CUMPLE"/>
    <s v="NO CUMPLE"/>
    <s v="NO CUMPLE"/>
    <s v="NO CUMPLE"/>
    <x v="0"/>
    <x v="0"/>
    <x v="0"/>
    <x v="0"/>
    <x v="0"/>
  </r>
  <r>
    <s v="INC000002597216"/>
    <s v="HOUSING"/>
    <x v="13"/>
    <s v="BELIEVE"/>
    <s v="CRISTOPHER MALDONADO ROMERO"/>
    <s v="frp_dvilca"/>
    <s v="3-Moderado/Limitado"/>
    <s v="3-Medio"/>
    <s v="Media"/>
    <x v="1"/>
    <s v="TELEFONICA GLOBAL TECHNOLOGY S.A.AGENCIA EN CHILE"/>
    <s v="GESTION DATACENTER/ ACCESOS /TELEFONICA GLOBAL TECHNOLOGY S.A.AGENCIA EN CHILE"/>
    <s v="05/02/2024 16:16:28"/>
    <s v="05/02/2024 16:21:05"/>
    <x v="0"/>
    <s v="COMUNICACIONES"/>
    <s v="VPN IP - MPLS"/>
    <s v="05/02/2024 17:06:02"/>
    <s v="05/02/2024 23:50:00"/>
    <s v="EMPRESA:TELEFONICA GLOBAL TECHNOLOGY S.A.AGENCIA EN CHILE_x000a_CÓDIGO DE SERVICIO: _x000a_DIRECCIÓN:Av. Apoquindo #7071, Las Condes, Santiago_x000a_NOMBRE DE QUIEN REPORTA:Deiby Santoyo_x000a_TELÉFONO DE QUIEN REPORTA:56992214664_x000a_NOMBRE DE CONTACTO EN TERRENO: _x000a_PROBLEMA:_x000a_Cambi"/>
    <s v="Se efectúa contacto con cliente: N/A_x000a_Teléfono de contacto: N/A_x000a_Acciones realizadas: Accesos autorizados para personal descrito en planilla_x000a_Solución paliativa o definitiva: N/A_x000a_Acciones de Mejora, Recomendaciones: N/A_x000a_Causa Raíz: N/A"/>
    <d v="1899-12-30T00:21:54"/>
    <d v="1899-12-30T00:49:34"/>
    <d v="1899-12-30T00:27:40"/>
    <x v="0"/>
    <x v="1"/>
    <m/>
    <m/>
    <m/>
    <m/>
    <m/>
    <d v="2024-02-05T00:00:00"/>
    <s v="CUMPLE"/>
    <s v="NO CUMPLE"/>
    <s v="NO CUMPLE"/>
    <s v="NO CUMPLE"/>
    <s v="NO CUMPLE"/>
    <x v="0"/>
    <x v="0"/>
    <x v="0"/>
    <x v="0"/>
    <x v="0"/>
  </r>
  <r>
    <s v="INC000002597310"/>
    <s v="VPN IP - MPLS"/>
    <x v="6"/>
    <s v="GESTION HD"/>
    <s v="PAUL A SEPULVEDA ALVAREZ"/>
    <s v="frp_fpetro"/>
    <s v="3-Moderado/Limitado"/>
    <s v="3-Medio"/>
    <s v="Media"/>
    <x v="1"/>
    <s v="EMPRESA NACIONAL DE CERTIFICACIONES"/>
    <s v="HD/_x000a_Activar OS"/>
    <s v="05/02/2024 16:41:21"/>
    <s v="05/02/2024 16:44:55"/>
    <x v="0"/>
    <s v="CDP ANTIGUO 1"/>
    <s v="CDP ANTIGUO 2"/>
    <s v="06/02/2024 9:40:20"/>
    <s v="06/02/2024 23:50:00"/>
    <s v="PREVENTIVO: NO_x000a_CODIGO DE SERVICIO:_x000a_DIRECCION:_x000a_QUIEN REPORTA:_x000a_CONTACTO EN TERRENO:_x000a_PROBLEMA:_x000a_REQUERIMIENTO:_x000a__x000a_Estimados_x000a__x000a_Buenas tardes, favor su ayuda para activar el OS de los siguientes_x000a_servidores_x000a__x000a_VM: ECERT-DB01_x000a_IP: 192.168.1.91_x000a__x000a_VM: ECERT-DB02_x000a_IP: 192."/>
    <s v="se realiza activación del servidor ECERT-DB01. El servidor ECERT-DB02 ya se encontraba activado"/>
    <d v="1899-12-30T16:11:33"/>
    <d v="1899-12-30T16:58:59"/>
    <d v="1899-12-30T00:47:26"/>
    <x v="0"/>
    <x v="1"/>
    <m/>
    <s v=""/>
    <s v=""/>
    <s v="Cumplido"/>
    <s v=""/>
    <d v="2024-02-06T00:00:00"/>
    <s v="CUMPLE"/>
    <s v="NO CUMPLE"/>
    <s v="NO CUMPLE"/>
    <s v="NO CUMPLE"/>
    <s v="NO CUMPLE"/>
    <x v="1"/>
    <x v="0"/>
    <x v="0"/>
    <x v="1"/>
    <x v="0"/>
  </r>
  <r>
    <s v="INC000002597374"/>
    <s v="VPN IP - MPLS"/>
    <x v="17"/>
    <s v="BELIEVE"/>
    <s v="AXEL ANDRADE"/>
    <s v="frp_jesanc"/>
    <s v="4-Menor/Localizado"/>
    <s v="2-Alta"/>
    <s v="Media"/>
    <x v="1"/>
    <s v="INMOBILIARIA FRUSAN S.A."/>
    <s v="GAMA/Re: ataque de Virus - URGENTE | Folio N° INC000002597624 | Avance"/>
    <s v="06/02/2024 8:11:57"/>
    <s v="06/02/2024 8:17:28"/>
    <x v="0"/>
    <s v="TI"/>
    <s v="ALMACENAMIENTO y RESPALDO"/>
    <s v="06/02/2024 16:53:44"/>
    <s v="06/02/2024 23:50:00"/>
    <s v="PREVENTIVO: NO_x000a_CODIGO DE SERVICIO: NN _x000a_DIRECCION: _x000a_QUIEN REPORTA: _x0009_Miguel Vera V._x000a_CONTACTO EN TERRENO: _x0009_Miguel Vera V. +56 2 2657 3300_x000a_PROBLEMA:_x000a_REQUERIMIENTO: necesito el respaldo de los servidores VM-SQL y VM-WEB con su data al dia de ayer._x000a_EQUIPOS ENE"/>
    <s v="FASE RESOLUCIÓN Y RECUPERACIÓN_x000a__x000a_Se efectúa contacto con cliente: N/A_x000a__x000a_Teléfono de contacto: N/A_x000a__x000a_Acciones realizadas: se realizan restauraciones solicitadas._x000a__x000a_Solución paliativa o definitiva: definitiva_x000a__x000a_Acciones de Mejora, Recomendaciones: NA_x000a__x000a_Causa Raí"/>
    <d v="1899-12-30T07:35:30"/>
    <d v="1899-12-30T08:41:47"/>
    <d v="1899-12-30T01:06:17"/>
    <x v="0"/>
    <x v="1"/>
    <m/>
    <s v=""/>
    <s v="Cumplido"/>
    <s v=""/>
    <s v=""/>
    <d v="2024-02-06T00:00:00"/>
    <s v="NO CUMPLE"/>
    <s v="CUMPLE"/>
    <s v="NO CUMPLE"/>
    <s v="NO CUMPLE"/>
    <s v="NO CUMPLE"/>
    <x v="1"/>
    <x v="0"/>
    <x v="0"/>
    <x v="1"/>
    <x v="0"/>
  </r>
  <r>
    <s v="INC000002597377"/>
    <s v="RED INTERNA"/>
    <x v="0"/>
    <s v="APQ ACCESOS"/>
    <s v="CARLOS F ARAYA RAMIREZ"/>
    <s v="tct_cararr"/>
    <s v="4-Menor/Localizado"/>
    <s v="4-Baja"/>
    <s v="Baja"/>
    <x v="0"/>
    <s v="TELEFONICA CYBERSECURITY TECH CHILE SPA"/>
    <s v="RONDA INSPECTIVA"/>
    <s v="06/02/2024 8:36:44"/>
    <s v="06/02/2024 8:38:08"/>
    <x v="0"/>
    <s v="CDP ANTIGUO 1"/>
    <s v="CDP ANTIGUO 2"/>
    <s v="06/02/2024 9:21:12"/>
    <s v="06/02/2024 23:50:00"/>
    <m/>
    <s v="ronda realizada"/>
    <d v="1899-12-30T00:00:00"/>
    <d v="1899-12-30T00:00:00"/>
    <d v="1899-12-30T00:00:00"/>
    <x v="0"/>
    <x v="0"/>
    <m/>
    <m/>
    <m/>
    <m/>
    <m/>
    <d v="2024-02-06T00:00:00"/>
    <s v="CUMPLE"/>
    <s v="NO CUMPLE"/>
    <s v="NO CUMPLE"/>
    <s v="NO CUMPLE"/>
    <s v="NO CUMPLE"/>
    <x v="0"/>
    <x v="0"/>
    <x v="0"/>
    <x v="0"/>
    <x v="0"/>
  </r>
  <r>
    <s v="INC000002597440"/>
    <s v="TICKET-INTELIGENTE"/>
    <x v="6"/>
    <s v="GESTION TI"/>
    <s v="GIOVANNI D ROCCO VALENZUELA"/>
    <s v="USR_TSIGHT"/>
    <s v="1-Extenso/Generalizado"/>
    <s v="4-Baja"/>
    <s v="Baja"/>
    <x v="3"/>
    <s v="PESQUERA CAMANCHACA"/>
    <s v="pescam01 - svrad1_camanchaca.cl_srv TICKET AUTOMATICO"/>
    <s v="05/02/2024 18:07:58"/>
    <s v="05/02/2024 18:07:58"/>
    <x v="0"/>
    <s v="TRUESIGHT"/>
    <s v="TRUESIGHT"/>
    <s v="05/02/2024 19:36:55"/>
    <s v="05/02/2024 23:50:00"/>
    <s v="PREVENTIVO=SI_x000a_CODIGO DE SERVICIO=SVRAD1_camanchaca.cl_SRV_x000a_DIRECCION=NULL_x000a_CIUDAD=NULL_x000a_COMUNA LOCAL=_x000a_REGION=NULL_x000a_QUIEN REPORTA=Ticket automático_x000a_CONTACTO EN TERRENO=_x000a_PROBLEMA=High RAM Usage Alert for Node PESCAM01 - SVRAD1_camanchaca.cl_SRV_x000a_REQUERIMIENTO="/>
    <m/>
    <d v="1899-12-30T01:27:54"/>
    <d v="1899-12-30T01:28:57"/>
    <d v="1899-12-30T00:01:03"/>
    <x v="1"/>
    <x v="0"/>
    <m/>
    <s v=""/>
    <s v=""/>
    <s v=""/>
    <s v="Cumplido"/>
    <d v="2024-02-05T00:00:00"/>
    <s v="CUMPLE"/>
    <s v="NO CUMPLE"/>
    <s v="NO CUMPLE"/>
    <s v="NO CUMPLE"/>
    <s v="NO CUMPLE"/>
    <x v="1"/>
    <x v="1"/>
    <x v="0"/>
    <x v="0"/>
    <x v="0"/>
  </r>
  <r>
    <s v="INC000002597443"/>
    <s v="VPN IP - MPLS"/>
    <x v="7"/>
    <s v="GESTION HD"/>
    <s v="SEBASTIAN I ACUÑA GUZMAN"/>
    <s v="frp_cnavar"/>
    <s v="3-Moderado/Limitado"/>
    <s v="3-Medio"/>
    <s v="Media"/>
    <x v="1"/>
    <s v="SOC PRO AYUDA DEL NINO LISIADO"/>
    <s v="HD/ Configuración en DNS Movistar"/>
    <s v="05/02/2024 18:13:58"/>
    <s v="05/02/2024 18:15:59"/>
    <x v="0"/>
    <s v="TI"/>
    <s v="SISTEMAS OPERATIVOS"/>
    <s v="06/02/2024 10:02:05"/>
    <s v="06/02/2024 23:50:00"/>
    <s v="PREVENTIVO: NO_x000a_CODIGO DE SERVICIO:200.54.79.4 _x000a_DIRECCION:_x000a_QUIEN REPORTA: Claudio Pulquillanca Nahuelpan +56 2 2677 1902_x000a_CONTACTO EN TERRENO: Claudio Pulquillanca Nahuelpan +56 2 2677 1902_x000a_PROBLEMA:_x000a_REQUERIMIENTO:_x000a__x000a_Estimados,_x000a__x000a_Por favor derivar este reque"/>
    <s v="Se finaliza actividad de creación de registros DNS de manera satisfactoria. Los registros dns se encuentran respondiendo correctamente desde su dns autoritativo."/>
    <d v="1899-12-30T11:56:39"/>
    <d v="1899-12-30T15:48:07"/>
    <d v="1899-12-30T03:51:28"/>
    <x v="0"/>
    <x v="1"/>
    <m/>
    <s v=""/>
    <s v=""/>
    <s v="Cumplido"/>
    <s v=""/>
    <d v="2024-02-06T00:00:00"/>
    <s v="NO CUMPLE"/>
    <s v="CUMPLE"/>
    <s v="NO CUMPLE"/>
    <s v="NO CUMPLE"/>
    <s v="NO CUMPLE"/>
    <x v="1"/>
    <x v="0"/>
    <x v="0"/>
    <x v="1"/>
    <x v="0"/>
  </r>
  <r>
    <s v="INC000002597493"/>
    <s v="TICKET-INTELIGENTE"/>
    <x v="6"/>
    <s v="GESTION TI"/>
    <s v="GIOVANNI D ROCCO VALENZUELA"/>
    <s v="USR_TSIGHT"/>
    <s v="1-Extenso/Generalizado"/>
    <s v="4-Baja"/>
    <s v="Baja"/>
    <x v="3"/>
    <s v="COMERCIAL E IMPORTADORA AUDIOMUSICA SPA"/>
    <s v="ciausp01 - m_audioapps01 TICKET AUTOMATICO"/>
    <s v="05/02/2024 19:14:21"/>
    <s v="05/02/2024 19:14:21"/>
    <x v="0"/>
    <s v="TRUESIGHT"/>
    <s v="TRUESIGHT"/>
    <s v="05/02/2024 21:00:45"/>
    <s v="05/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m/>
    <d v="1899-12-30T01:43:44"/>
    <d v="1899-12-30T01:46:24"/>
    <d v="1899-12-30T00:02:40"/>
    <x v="1"/>
    <x v="0"/>
    <m/>
    <s v=""/>
    <s v=""/>
    <s v=""/>
    <s v="Cumplido"/>
    <d v="2024-02-05T00:00:00"/>
    <s v="CUMPLE"/>
    <s v="NO CUMPLE"/>
    <s v="NO CUMPLE"/>
    <s v="NO CUMPLE"/>
    <s v="NO CUMPLE"/>
    <x v="1"/>
    <x v="1"/>
    <x v="0"/>
    <x v="0"/>
    <x v="0"/>
  </r>
  <r>
    <s v="INC000002597624"/>
    <s v="VPN IP - MPLS"/>
    <x v="3"/>
    <s v="BELIEVE"/>
    <s v="DEIBY Y SANTOYO MONTEROLA"/>
    <s v="frp_jesanc"/>
    <s v="4-Menor/Localizado"/>
    <s v="4-Baja"/>
    <s v="Baja"/>
    <x v="1"/>
    <s v="INMOBILIARIA FRUSAN S.A."/>
    <s v="GAMA/ataque de Virus - URGENTE"/>
    <s v="06/02/2024 1:23:32"/>
    <s v="06/02/2024 1:26:58"/>
    <x v="0"/>
    <s v="CDP ANTIGUO 1"/>
    <s v="CDP ANTIGUO 2"/>
    <s v="06/02/2024 18:22:45"/>
    <s v="06/02/2024 23:50:00"/>
    <s v="PREVENTIVO: NO_x000a_CODIGO DE SERVICIO: NN _x000a_DIRECCION: _x000a_QUIEN REPORTA: _x0009_Miguel Vera V._x000a_CONTACTO EN TERRENO: _x0009_Miguel Vera V. +56 2 2657 3300_x000a_PROBLEMA:_x000a_REQUERIMIENTO: _x000a_Estimados, acabamos de recibir un ataque de Ransomware el cual nos dejó dañada una de nuestra"/>
    <s v="FASE RESOLUCIÓN Y RECUPERACIÓN_x000a__x000a_Se efectúa contacto con cliente:N/A_x000a__x000a_Teléfono de contacto:N/A_x000a__x000a_Acciones realizadas:Se apoyo al cliente con la configuracion de las maquinas restauradas y en conjunto con el compañero Axel, se restauraron los archivos segun"/>
    <d v="1899-12-30T16:23:05"/>
    <d v="1899-12-30T16:59:13"/>
    <d v="1899-12-30T00:36:08"/>
    <x v="0"/>
    <x v="1"/>
    <m/>
    <s v=""/>
    <s v=""/>
    <s v=""/>
    <s v="Cumplido"/>
    <d v="2024-02-06T00:00:00"/>
    <s v="CUMPLE"/>
    <s v="NO CUMPLE"/>
    <s v="NO CUMPLE"/>
    <s v="NO CUMPLE"/>
    <s v="NO CUMPLE"/>
    <x v="1"/>
    <x v="0"/>
    <x v="0"/>
    <x v="1"/>
    <x v="0"/>
  </r>
  <r>
    <s v="INC000002597663"/>
    <s v="HOUSING"/>
    <x v="11"/>
    <s v="APQ ACCESOS"/>
    <s v="LUIS O MORALES ARENAS"/>
    <s v="tct_luimoa"/>
    <s v="4-Menor/Localizado"/>
    <s v="4-Baja"/>
    <s v="Baja"/>
    <x v="0"/>
    <s v="TELEFONICA EMPRESAS DE CHILE SA"/>
    <s v="SE GENERA TICKET POR TOMA DE ALARMA EN SALAS TECNICAS DE CLIENTES"/>
    <s v="06/02/2024 9:15:17"/>
    <s v="06/02/2024 9:25:42"/>
    <x v="0"/>
    <s v="CDP ANTIGUO 1"/>
    <s v="CDP ANTIGUO 2"/>
    <s v="06/02/2024 9:36:45"/>
    <s v="06/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x v="0"/>
    <m/>
    <s v=""/>
    <s v=""/>
    <s v=""/>
    <s v="Cumplido"/>
    <d v="2024-02-06T00:00:00"/>
    <s v="CUMPLE"/>
    <s v="NO CUMPLE"/>
    <s v="NO CUMPLE"/>
    <s v="NO CUMPLE"/>
    <s v="NO CUMPLE"/>
    <x v="0"/>
    <x v="0"/>
    <x v="0"/>
    <x v="0"/>
    <x v="0"/>
  </r>
  <r>
    <s v="INC000002597672"/>
    <s v="INFRAESTRUCTURA DC"/>
    <x v="2"/>
    <s v="APQ ACCESOS"/>
    <s v="JONATHAN A MARQUEZ ASTENGO"/>
    <s v="tct_jmarqu"/>
    <s v="4-Menor/Localizado"/>
    <s v="4-Baja"/>
    <s v="Baja"/>
    <x v="0"/>
    <s v="TELEFONICA CYBERSECURITY TECH CHILE SPA"/>
    <s v="FACTIBILIDAD TECH/CRQ 81523"/>
    <s v="06/02/2024 9:51:04"/>
    <s v="06/02/2024 9:51:07"/>
    <x v="0"/>
    <s v="CDP ANTIGUO 1"/>
    <s v="CDP ANTIGUO 2"/>
    <s v="06/02/2024 11:08:20"/>
    <s v="06/02/2024 23:50:00"/>
    <s v="PREVENTIVO: SI_x000a_CÓDIGO DE SERVICIO:_x000a_DIRECCIÓN:  DCSM_x000a_QUIEN REPORTA: KATHERINE DIAZ_x000a_CONTACTO EN TERRENO: DC OPERADOR N1_x000a_PROBLEMA: FACTIBILIDAD_x000a_REQUERIMIENTO: CRUZADA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x v="0"/>
    <x v="0"/>
    <m/>
    <s v=""/>
    <s v=""/>
    <s v=""/>
    <s v="Cumplido"/>
    <d v="2024-02-06T00:00:00"/>
    <s v="CUMPLE"/>
    <s v="NO CUMPLE"/>
    <s v="NO CUMPLE"/>
    <s v="NO CUMPLE"/>
    <s v="NO CUMPLE"/>
    <x v="0"/>
    <x v="0"/>
    <x v="0"/>
    <x v="0"/>
    <x v="0"/>
  </r>
  <r>
    <s v="INC000002597679"/>
    <s v="VPN IP - MPLS"/>
    <x v="2"/>
    <s v="GESTION HD"/>
    <s v="JAVIER J BRAVO CARVAJAL"/>
    <s v="frp_pcamay"/>
    <s v="3-Moderado/Limitado"/>
    <s v="3-Medio"/>
    <s v="Media"/>
    <x v="1"/>
    <s v="TELEFONICA GLOBAL TECHNOLOGY S.A.AGENCIA EN CHILE"/>
    <s v="HD/RE: Creación de Folio"/>
    <s v="06/02/2024 10:10:29"/>
    <s v="06/02/2024 10:13:17"/>
    <x v="0"/>
    <s v="CDP ANTIGUO 1"/>
    <s v="CDP ANTIGUO 2"/>
    <s v="06/02/2024 12:32:15"/>
    <s v="06/02/2024 23:50:00"/>
    <s v="PREVENTIVO: NO_x000a_CODIGO DE SERVICIO:_x000a_DIRECCION:_x000a_QUIEN REPORTAManuel Maita :+56 9 7413 832_x000a_CONTACTO EN TERRENO:Manuel Maita :+56 9 7413 832_x000a_PROBLEMA:_x000a_REQUERIMIENTO:Estimados se requiere de su acostumbrado apoyo para la creación de folio_x000a_el mismo consiste en"/>
    <s v="se envia respuesta via emila"/>
    <d v="1899-12-30T02:06:04"/>
    <d v="1899-12-30T02:21:46"/>
    <d v="1899-12-30T00:15:42"/>
    <x v="0"/>
    <x v="1"/>
    <m/>
    <s v=""/>
    <s v=""/>
    <s v="Cumplido"/>
    <s v=""/>
    <d v="2024-02-06T00:00:00"/>
    <s v="CUMPLE"/>
    <s v="NO CUMPLE"/>
    <s v="NO CUMPLE"/>
    <s v="NO CUMPLE"/>
    <s v="NO CUMPLE"/>
    <x v="1"/>
    <x v="1"/>
    <x v="0"/>
    <x v="0"/>
    <x v="0"/>
  </r>
  <r>
    <s v="INC000002597694"/>
    <s v="VPN IP - MPLS"/>
    <x v="3"/>
    <s v="GESTION HD"/>
    <s v="MOISES E MONTERO RAMOS"/>
    <s v="frp_pcamay"/>
    <s v="3-Moderado/Limitado"/>
    <s v="3-Medio"/>
    <s v="Media"/>
    <x v="1"/>
    <s v="FUNDACION INSTITUTO PROFESIONAL DUOC UC"/>
    <s v="HD/C-19872300193 // FUND INSTITUTO PROFESIONAL DUOC UC // Migración de maquinas"/>
    <s v="06/02/2024 10:20:37"/>
    <s v="06/02/2024 10:22:44"/>
    <x v="0"/>
    <s v="CDP ANTIGUO 1"/>
    <s v="CDP ANTIGUO 2"/>
    <s v="08/02/2024 17:00:42"/>
    <s v="08/02/2024 23:50:00"/>
    <s v="PREVENTIVO: NO_x000a_CODIGO DE SERVICIO:_x000a_DIRECCION:_x000a_QUIEN REPORTA:Andres Gudiño +56 9 9040 2570 _x000a_CONTACTO EN TERRENO:Andres Gudiño +56 9 9040 2570 _x000a_PROBLEMA:_x000a_REQUERIMIENTO:favor de su ayuda en generar un folio para la revisión_x000a_y replicación de recursos del lis"/>
    <s v="Se efectúa contacto con cliente:  N/A_x000a_Teléfono de contacto:  N/A_x000a_Acciones realizadas: se valida los recursos requeridos para la migración de las máquinas de DUOC hacia VDC y se procede a crear los nuevos VPG en Zerto._x000a_Solución paliativa o definitiva: def"/>
    <d v="1900-01-01T06:18:50"/>
    <d v="1900-01-01T06:40:05"/>
    <d v="1899-12-30T00:21:15"/>
    <x v="0"/>
    <x v="1"/>
    <m/>
    <s v=""/>
    <s v=""/>
    <s v="Cumplido"/>
    <s v=""/>
    <d v="2024-02-08T00:00:00"/>
    <s v="CUMPLE"/>
    <s v="NO CUMPLE"/>
    <s v="NO CUMPLE"/>
    <s v="NO CUMPLE"/>
    <s v="NO CUMPLE"/>
    <x v="1"/>
    <x v="0"/>
    <x v="0"/>
    <x v="0"/>
    <x v="1"/>
  </r>
  <r>
    <s v="INC000002597697"/>
    <s v="VPN IP - MPLS"/>
    <x v="10"/>
    <s v="GESTION HD"/>
    <s v="CARLOS F ARAYA RAMIREZ"/>
    <s v="frp_pcamay"/>
    <s v="3-Moderado/Limitado"/>
    <s v="3-Medio"/>
    <s v="Media"/>
    <x v="1"/>
    <s v="TELEFONICA GLOBAL TECHNOLOGY S.A.AGENCIA EN CHILE"/>
    <s v="HD/Realizar conexión de cableado en DC Apoquindo"/>
    <s v="06/02/2024 10:27:50"/>
    <s v="06/02/2024 10:28:48"/>
    <x v="0"/>
    <s v="CDP ANTIGUO 1"/>
    <s v="CDP ANTIGUO 2"/>
    <s v="06/02/2024 15:05:03"/>
    <s v="06/02/2024 23:50:00"/>
    <s v="PREVENTIVO: NO_x000a_CODIGO DE SERVICIO:_x000a_DIRECCION:_x000a_QUIEN REPORTA:+56 9 41786904 Oscar Ramirez Soto  _x000a_CONTACTO EN TERRENO:+56 9 41786904 Oscar Ramirez Soto  _x000a_PROBLEMA:_x000a_REQUERIMIENTO: Favor su ayuda en generar ticket de requerimiento a operaciones en DC Apoquin"/>
    <s v="Se efectúa contacto con cliente: SI_x000a__x000a_Teléfono de contacto: +56 9 41786904_x000a__x000a_Acciones realizadas: Las 2 DE 4 Interfaces que no llegaron a conectar, por indicación del solicitante, fueron conectadas en otros puertos. Se comprueba que con esta accón todas la"/>
    <d v="1899-12-30T04:30:37"/>
    <d v="1899-12-30T04:37:13"/>
    <d v="1899-12-30T00:06:36"/>
    <x v="0"/>
    <x v="1"/>
    <m/>
    <s v=""/>
    <s v=""/>
    <s v="Cumplido"/>
    <s v=""/>
    <d v="2024-02-06T00:00:00"/>
    <s v="CUMPLE"/>
    <s v="NO CUMPLE"/>
    <s v="NO CUMPLE"/>
    <s v="NO CUMPLE"/>
    <s v="NO CUMPLE"/>
    <x v="1"/>
    <x v="0"/>
    <x v="1"/>
    <x v="0"/>
    <x v="0"/>
  </r>
  <r>
    <s v="INC000002597768"/>
    <s v="HOUSING"/>
    <x v="11"/>
    <s v="APQ ACCESOS"/>
    <s v="LUIS O MORALES ARENAS"/>
    <s v="tct_luimoa"/>
    <s v="4-Menor/Localizado"/>
    <s v="4-Baja"/>
    <s v="Baja"/>
    <x v="0"/>
    <s v="TELEFONICA EMPRESAS DE CHILE SA"/>
    <s v="SE GENERA TICKET POR RONDA Y REVISION DE SALAS TECNICAS"/>
    <s v="05/02/2024 21:31:41"/>
    <s v="05/02/2024 21:32:54"/>
    <x v="0"/>
    <s v="CDP ANTIGUO 1"/>
    <s v="CDP ANTIGUO 2"/>
    <s v="05/02/2024 22:33:20"/>
    <s v="05/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s v=""/>
    <s v=""/>
    <s v=""/>
    <s v="Cumplido"/>
    <d v="2024-02-05T00:00:00"/>
    <s v="CUMPLE"/>
    <s v="NO CUMPLE"/>
    <s v="NO CUMPLE"/>
    <s v="NO CUMPLE"/>
    <s v="NO CUMPLE"/>
    <x v="0"/>
    <x v="0"/>
    <x v="0"/>
    <x v="0"/>
    <x v="0"/>
  </r>
  <r>
    <s v="INC000002597908"/>
    <s v="VPN IP - MPLS"/>
    <x v="3"/>
    <s v="GESTION HD"/>
    <s v="DEIBY Y SANTOYO MONTEROLA"/>
    <s v="frp_dalcap"/>
    <s v="4-Menor/Localizado"/>
    <s v="4-Baja"/>
    <s v="Baja"/>
    <x v="1"/>
    <s v="TELEFONICA GLOBAL TECHNOLOGY S.A.AGENCIA EN CHILE"/>
    <s v="MESA/Cambio de Mac Address Santander WorkCafe"/>
    <s v="06/02/2024 1:16:57"/>
    <s v="06/02/2024 1:20:11"/>
    <x v="0"/>
    <s v="CDP ANTIGUO 1"/>
    <s v="CDP ANTIGUO 2"/>
    <s v="06/02/2024 1:51:55"/>
    <s v="06/02/2024 23:50:00"/>
    <s v="PREVENTIVO: NO_x000a_CODIGO DE SERVICIO:NN_x000a_QUIEN REPORTA: Jorge Romero Romero  | +56 9 5382 2565_x000a_CONTACTO EN TERRENO:_x000a_PROBLEMA:_x000a_REQUERIMIENTO: Por favor generar folio a especialista de virtualización (Deiby Santoyo)_x000a_con el siguiente requerimiento_x000a__x000a_Cambiar Mac"/>
    <s v="FASE RESOLUCIÓN Y RECUPERACIÓN_x000a__x000a_Se efectúa contacto con cliente:N/A_x000a__x000a_Teléfono de contacto:N/A_x000a__x000a_Acciones realizadas:Buenas Noches,_x000a__x000a_No se realizó intervención a la máquina virtual desde el vCloud ya que se pudo realizar los ajustes internamente en la maqu"/>
    <d v="1899-12-30T00:28:26"/>
    <d v="1899-12-30T00:34:58"/>
    <d v="1899-12-30T00:06:32"/>
    <x v="0"/>
    <x v="1"/>
    <m/>
    <s v=""/>
    <s v=""/>
    <s v=""/>
    <s v="Cumplido"/>
    <d v="2024-02-06T00:00:00"/>
    <s v="CUMPLE"/>
    <s v="NO CUMPLE"/>
    <s v="NO CUMPLE"/>
    <s v="NO CUMPLE"/>
    <s v="NO CUMPLE"/>
    <x v="0"/>
    <x v="0"/>
    <x v="0"/>
    <x v="0"/>
    <x v="0"/>
  </r>
  <r>
    <s v="INC000002598011"/>
    <s v="SAP"/>
    <x v="9"/>
    <s v="CLOUD SAP HANA"/>
    <s v="NICOLAS A SAAVEDRA EGUILUZ"/>
    <s v="tct_nsaave"/>
    <s v="4-Menor/Localizado"/>
    <s v="4-Baja"/>
    <s v="Baja"/>
    <x v="1"/>
    <s v="TELEFONICA EMPRESAS DE CHILE SA"/>
    <s v="Checkñlist Diario Clientes 06.02.24"/>
    <s v="06/02/2024 8:03:17"/>
    <s v="06/02/2024 8:04:22"/>
    <x v="0"/>
    <s v="Service"/>
    <s v="Internal"/>
    <s v="06/02/2024 8:04:46"/>
    <s v="06/02/2024 23:50:00"/>
    <s v="Se realiza Checklist Diario de los clientes; _x000a_HDC_x000a_NUTRISCO"/>
    <s v="Se realiza Checklist Diario de los clientes; _x000a_HDC_x000a_NUTRISCO"/>
    <d v="1899-12-30T00:00:00"/>
    <d v="1899-12-30T00:01:29"/>
    <d v="1899-12-30T00:01:29"/>
    <x v="0"/>
    <x v="1"/>
    <m/>
    <s v=""/>
    <s v=""/>
    <s v=""/>
    <s v="Cumplido"/>
    <d v="2024-02-06T00:00:00"/>
    <s v="CUMPLE"/>
    <s v="NO CUMPLE"/>
    <s v="NO CUMPLE"/>
    <s v="NO CUMPLE"/>
    <s v="NO CUMPLE"/>
    <x v="0"/>
    <x v="0"/>
    <x v="0"/>
    <x v="0"/>
    <x v="0"/>
  </r>
  <r>
    <s v="INC000002598018"/>
    <s v="MONITOREO"/>
    <x v="5"/>
    <s v="SM OPERACIONES"/>
    <s v="JOSE E ÑANCULEF CONTRERAS"/>
    <s v="tct_decruz"/>
    <s v="3-Moderado/Limitado"/>
    <s v="3-Medio"/>
    <s v="Media"/>
    <x v="1"/>
    <s v="TELEFONICA GLOBAL TECHNOLOGY S.A.AGENCIA EN CHILE"/>
    <s v="Revisión Eventos Sospechosos"/>
    <s v="06/02/2024 8:59:09"/>
    <s v="06/02/2024 9:00:37"/>
    <x v="1"/>
    <s v="TI"/>
    <s v="INTERNET"/>
    <s v="06/02/2024 9:04:10"/>
    <s v="06/02/2024 9:04:10"/>
    <s v="apoyo ya que recientemente en nuestro VDC, vemos algunos intentos de inicio de sesión sospechosos. Nosotros no tenemos manera de determinar la IP Publica origen por lo que requerimos de su apoyo para validar si se han generado conexiones desde IP malicio"/>
    <s v="duplicado INC000002597144"/>
    <d v="1899-12-30T00:00:00"/>
    <d v="1899-12-30T00:00:00"/>
    <d v="1899-12-30T00:00:00"/>
    <x v="0"/>
    <x v="1"/>
    <m/>
    <s v=""/>
    <s v=""/>
    <s v="Cumplido"/>
    <s v=""/>
    <d v="2024-02-06T00:00:00"/>
    <s v="CUMPLE"/>
    <s v="NO CUMPLE"/>
    <s v="NO CUMPLE"/>
    <s v="NO CUMPLE"/>
    <s v="NO CUMPLE"/>
    <x v="0"/>
    <x v="0"/>
    <x v="0"/>
    <x v="0"/>
    <x v="0"/>
  </r>
  <r>
    <s v="INC000002598043"/>
    <s v="SERVICIOS DIGITALES"/>
    <x v="14"/>
    <s v="SM OPERACIONES"/>
    <s v="RENE E VILLEGAS CARREÑO"/>
    <s v="tct_decruz"/>
    <s v="4-Menor/Localizado"/>
    <s v="4-Baja"/>
    <s v="Baja"/>
    <x v="0"/>
    <s v="TELEFONICA GLOBAL TECHNOLOGY S.A.AGENCIA EN CHILE"/>
    <s v="ACCESOS PERMANENTES"/>
    <s v="06/02/2024 10:51:06"/>
    <s v="06/02/2024 10:55:06"/>
    <x v="0"/>
    <s v="CDP ANTIGUO 1"/>
    <s v="CDP ANTIGUO 2"/>
    <s v="06/02/2024 12:09:16"/>
    <s v="06/02/2024 23:50:00"/>
    <s v="ACTUALIZAR ACCESOS PERMANENTES TECH CLOUD"/>
    <s v="no aplica accesos permanentes"/>
    <d v="1899-12-30T00:00:00"/>
    <d v="1899-12-30T00:00:00"/>
    <d v="1899-12-30T00:00:00"/>
    <x v="0"/>
    <x v="0"/>
    <m/>
    <s v=""/>
    <s v=""/>
    <s v=""/>
    <s v="Cumplido"/>
    <d v="2024-02-06T00:00:00"/>
    <s v="CUMPLE"/>
    <s v="NO CUMPLE"/>
    <s v="NO CUMPLE"/>
    <s v="NO CUMPLE"/>
    <s v="NO CUMPLE"/>
    <x v="0"/>
    <x v="0"/>
    <x v="0"/>
    <x v="0"/>
    <x v="0"/>
  </r>
  <r>
    <s v="INC000002598064"/>
    <s v="VPN IP - MPLS"/>
    <x v="17"/>
    <s v="ADMINISTRADORES RESIDENTES"/>
    <s v="RODRIGO VÁSQUEZ MUÑOZ"/>
    <s v="frp_kefern"/>
    <s v="3-Moderado/Limitado"/>
    <s v="3-Medio"/>
    <s v="Media"/>
    <x v="1"/>
    <s v="INSTITUTO PROFESIONAL DE CHILE SA"/>
    <s v="Gama | Solicitud restauraciones - IPCHILE"/>
    <s v="06/02/2024 12:06:23"/>
    <s v="06/02/2024 12:10:35"/>
    <x v="0"/>
    <s v="CDP ANTIGUO 1"/>
    <s v="CDP ANTIGUO 2"/>
    <s v="14/02/2024 22:47:27"/>
    <s v="14/02/2024 23:50:00"/>
    <s v="PREVENTIVO: NO_x000a_CODIGO DE SERVICIO:_x000a_DIRECCION:_x000a_QUIEN REPORTA:_x0009_Raúl Fernández Ogalde +56 9 5410 9101_x000a_CONTACTO EN TERRENO:_x000a_PROBLEMA:_x000a_REQUERIMIENTO:Solicitud restauraciones - IPCHILE_x000a__x000a_Estimados_x000a__x000a_Mis más cordiales saludos_x000a__x000a_El motivo de este correo es solicita"/>
    <s v="FASE RESOLUCIÓN Y RECUPERACIÓN_x000a__x000a_Se efectúa contacto con cliente: correo_x000a__x000a_Teléfono de contacto: N/A_x000a__x000a_Acciones realizadas: restauraciones realizadasa nivel de archivo, bd y VM_x000a__x000a_Solución paliativa o definitiva: restauraciones realizadasa nivel de archivo, b"/>
    <d v="1900-01-07T10:25:44"/>
    <d v="1900-01-07T10:41:04"/>
    <d v="1899-12-30T00:15:20"/>
    <x v="0"/>
    <x v="1"/>
    <m/>
    <s v=""/>
    <s v=""/>
    <s v="Cumplido"/>
    <s v=""/>
    <d v="2024-02-14T00:00:00"/>
    <s v="CUMPLE"/>
    <s v="NO CUMPLE"/>
    <s v="NO CUMPLE"/>
    <s v="NO CUMPLE"/>
    <s v="NO CUMPLE"/>
    <x v="1"/>
    <x v="0"/>
    <x v="0"/>
    <x v="0"/>
    <x v="1"/>
  </r>
  <r>
    <s v="INC000002598065"/>
    <s v="VPN IP - MPLS"/>
    <x v="3"/>
    <s v="ADMINISTRADORES RESIDENTES"/>
    <s v="PABLO N OLIVA ALARCON"/>
    <s v="frp_kefern"/>
    <s v="3-Moderado/Limitado"/>
    <s v="3-Medio"/>
    <s v="Media"/>
    <x v="1"/>
    <s v="FARMACIA AHUMADA S.A."/>
    <s v="Gama | Nuevo usuario para VDC Telefónica"/>
    <s v="06/02/2024 12:19:43"/>
    <s v="06/02/2024 12:24:18"/>
    <x v="0"/>
    <s v="CDP ANTIGUO 1"/>
    <s v="CDP ANTIGUO 2"/>
    <s v="07/02/2024 10:11:20"/>
    <s v="07/02/2024 23:50:00"/>
    <s v="PREVENTIVO: NO_x000a_CODIGO DE SERVICIO:_x000a_DIRECCION:_x000a_QUIEN REPORTA: Jose Manuel Hevia_x000a_CONTACTO EN TERRENO:_x000a_PROBLEMA:_x000a_REQUERIMIENTO:_x000a_Buenos días Estimados,_x000a__x000a_ _x000a__x000a_Se solicita crear nuevo usuario para Darwin Chavez darwin@jag.cl_x000a__x000a_ _x000a__x000a_Es necesario que la cuenta tenga"/>
    <s v="ASE RESOLUCIÓN Y RECUPERACIÓN_x000a__x000a_Se efectúa contacto con cliente: Darwin Chavez_x000a__x000a_Teléfono de contacto: NA_x000a__x000a_Acciones realizadas: creacion de usuaio solo lectura_x000a__x000a_Solución paliativa o definitiva: definitiva_x000a__x000a_Acciones de Mejora, Recomendaciones: Na_x000a__x000a_Causa Raí"/>
    <d v="1899-12-30T12:45:57"/>
    <d v="1899-12-30T21:51:37"/>
    <d v="1899-12-30T09:05:40"/>
    <x v="0"/>
    <x v="1"/>
    <m/>
    <s v=""/>
    <s v=""/>
    <s v="Cumplido"/>
    <s v=""/>
    <d v="2024-02-07T00:00:00"/>
    <s v="NO CUMPLE"/>
    <s v="NO CUMPLE"/>
    <s v="NO CUMPLE"/>
    <s v="CUMPLE"/>
    <s v="NO CUMPLE"/>
    <x v="1"/>
    <x v="0"/>
    <x v="0"/>
    <x v="1"/>
    <x v="0"/>
  </r>
  <r>
    <s v="INC000002598069"/>
    <s v="INFRAESTRUCTURA DC"/>
    <x v="2"/>
    <s v="APQ ACCESOS"/>
    <s v="JAVIER J BRAVO CARVAJAL"/>
    <s v="tct_jmarqu"/>
    <s v="4-Menor/Localizado"/>
    <s v="4-Baja"/>
    <s v="Baja"/>
    <x v="0"/>
    <s v="TELEFONICA CYBERSECURITY TECH CHILE SPA"/>
    <s v="FACTIBILIDAD TECH/INC000002597679"/>
    <s v="06/02/2024 12:16:21"/>
    <s v="06/02/2024 12:16:51"/>
    <x v="0"/>
    <s v="CDP ANTIGUO 1"/>
    <s v="CDP ANTIGUO 2"/>
    <s v="06/02/2024 12:35:10"/>
    <s v="06/02/2024 23:50:00"/>
    <s v="PREVENTIVO: SI_x000a_CÓDIGO DE SERVICIO:_x000a_DIRECCIÓN:  DCSM_x000a_QUIEN REPORTA: RAMÓN DIAZ_x000a_CONTACTO EN TERRENO: DC OPERADOR N1_x000a_PROBLEMA: FACTIBILIDAD_x000a_REQUERIMIENTO: TENDIDO DE FIBRA OPTICA"/>
    <s v="factibilidad realizada"/>
    <d v="1899-12-30T00:00:00"/>
    <d v="1899-12-30T00:00:00"/>
    <d v="1899-12-30T00:00:00"/>
    <x v="0"/>
    <x v="0"/>
    <m/>
    <m/>
    <m/>
    <m/>
    <m/>
    <d v="2024-02-06T00:00:00"/>
    <s v="CUMPLE"/>
    <s v="NO CUMPLE"/>
    <s v="NO CUMPLE"/>
    <s v="NO CUMPLE"/>
    <s v="NO CUMPLE"/>
    <x v="0"/>
    <x v="0"/>
    <x v="0"/>
    <x v="0"/>
    <x v="0"/>
  </r>
  <r>
    <s v="INC000002598073"/>
    <s v="INFRAESTRUCTURA DC"/>
    <x v="2"/>
    <s v="APQ ACCESOS"/>
    <s v="JONATHAN A MARQUEZ ASTENGO"/>
    <s v="tct_jmarqu"/>
    <s v="4-Menor/Localizado"/>
    <s v="4-Baja"/>
    <s v="Baja"/>
    <x v="0"/>
    <s v="TELEFONICA CYBERSECURITY TECH CHILE SPA"/>
    <s v="SUPERVISION CAJA LOS HEROES/CRQ 81374"/>
    <s v="06/02/2024 12:18:00"/>
    <s v="06/02/2024 12:21:39"/>
    <x v="0"/>
    <s v="CDP ANTIGUO 1"/>
    <s v="CDP ANTIGUO 2"/>
    <s v="06/02/2024 12:25:03"/>
    <s v="06/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FI"/>
    <d v="1899-12-30T00:00:00"/>
    <d v="1899-12-30T00:00:00"/>
    <d v="1899-12-30T00:00:00"/>
    <x v="0"/>
    <x v="0"/>
    <m/>
    <m/>
    <m/>
    <m/>
    <m/>
    <d v="2024-02-06T00:00:00"/>
    <s v="CUMPLE"/>
    <s v="NO CUMPLE"/>
    <s v="NO CUMPLE"/>
    <s v="NO CUMPLE"/>
    <s v="NO CUMPLE"/>
    <x v="0"/>
    <x v="0"/>
    <x v="0"/>
    <x v="0"/>
    <x v="0"/>
  </r>
  <r>
    <s v="INC000002598082"/>
    <s v="INFRAESTRUCTURA DC"/>
    <x v="2"/>
    <s v="APQ ACCESOS"/>
    <s v="JONATHAN A MARQUEZ ASTENGO"/>
    <s v="tct_jmarqu"/>
    <s v="4-Menor/Localizado"/>
    <s v="4-Baja"/>
    <s v="Baja"/>
    <x v="0"/>
    <s v="TELEFONICA CYBERSECURITY TECH CHILE SPA"/>
    <s v="FACTIBILIDAD CAJA LOS HEROES/CRQ 81922"/>
    <s v="06/02/2024 12:31:01"/>
    <s v="06/02/2024 12:31:02"/>
    <x v="0"/>
    <s v="CDP ANTIGUO 1"/>
    <s v="CDP ANTIGUO 2"/>
    <s v="06/02/2024 12:47:44"/>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x v="0"/>
    <x v="0"/>
    <m/>
    <m/>
    <m/>
    <m/>
    <m/>
    <d v="2024-02-06T00:00:00"/>
    <s v="CUMPLE"/>
    <s v="NO CUMPLE"/>
    <s v="NO CUMPLE"/>
    <s v="NO CUMPLE"/>
    <s v="NO CUMPLE"/>
    <x v="0"/>
    <x v="0"/>
    <x v="0"/>
    <x v="0"/>
    <x v="0"/>
  </r>
  <r>
    <s v="INC000002598096"/>
    <s v="HOUSING"/>
    <x v="11"/>
    <s v="APQ ACCESOS"/>
    <s v="ESTEBAN O BUSTOS CORNEJO"/>
    <s v="tct_ebusto"/>
    <s v="4-Menor/Localizado"/>
    <s v="4-Baja"/>
    <s v="Baja"/>
    <x v="1"/>
    <s v="TELEFONICA EMPRESAS DE CHILE SA"/>
    <s v="SUPERVISION ENTREGA DE MATERIALES"/>
    <s v="06/02/2024 12:51:58"/>
    <s v="06/02/2024 12:55:49"/>
    <x v="0"/>
    <s v="CDP ANTIGUO 1"/>
    <s v="CDP ANTIGUO 2"/>
    <s v="06/02/2024 12:57:17"/>
    <s v="06/02/2024 23:50:00"/>
    <s v="SUPERVISION ENTREGA DE MATERIALES"/>
    <s v="SUPERVISION OK"/>
    <d v="1899-12-30T00:01:28"/>
    <d v="1899-12-30T00:05:19"/>
    <d v="1899-12-30T00:03:51"/>
    <x v="0"/>
    <x v="1"/>
    <m/>
    <m/>
    <m/>
    <m/>
    <m/>
    <d v="2024-02-06T00:00:00"/>
    <s v="CUMPLE"/>
    <s v="NO CUMPLE"/>
    <s v="NO CUMPLE"/>
    <s v="NO CUMPLE"/>
    <s v="NO CUMPLE"/>
    <x v="0"/>
    <x v="0"/>
    <x v="0"/>
    <x v="0"/>
    <x v="0"/>
  </r>
  <r>
    <s v="INC000002598100"/>
    <s v="HOUSING"/>
    <x v="14"/>
    <s v="BELIEVE"/>
    <s v="SEBASTIAN A JARA VIDAL"/>
    <s v="frp_xgambo"/>
    <s v="3-Moderado/Limitado"/>
    <s v="3-Medio"/>
    <s v="Media"/>
    <x v="1"/>
    <s v="DISTRIBUIDORA ADELCO SANTIAGO LIMITADA"/>
    <s v="GESTION DATACENTER/ ACCESOS / ADELCO"/>
    <s v="06/02/2024 13:15:34"/>
    <s v="06/02/2024 13:17:18"/>
    <x v="0"/>
    <s v="COMUNICACIONES"/>
    <s v="VPN IP - MPLS"/>
    <s v="06/02/2024 13:34:39"/>
    <s v="06/02/2024 23:50:00"/>
    <s v="EMPRESA: ADELCO_x000a_CÓDIGO DE SERVICIO: _x000a_DIRECCIÓN:Calle San Martin #50, Santiago Centro, Santiago_x000a_NOMBRE DE QUIEN REPORTA:Julio Fuentes_x000a_TELÉFONO DE QUIEN REPORTA:  +569753927859_x000a_NOMBRE DE CONTACTO EN TERRENO: _x000a_REQUERIMIENTO : Retiro de servidor_x000a_EQUIPOS ENER"/>
    <m/>
    <d v="1899-12-30T00:10:40"/>
    <d v="1899-12-30T00:19:05"/>
    <d v="1899-12-30T00:08:25"/>
    <x v="0"/>
    <x v="1"/>
    <m/>
    <m/>
    <m/>
    <m/>
    <m/>
    <d v="2024-02-06T00:00:00"/>
    <s v="CUMPLE"/>
    <s v="NO CUMPLE"/>
    <s v="NO CUMPLE"/>
    <s v="NO CUMPLE"/>
    <s v="NO CUMPLE"/>
    <x v="0"/>
    <x v="0"/>
    <x v="0"/>
    <x v="0"/>
    <x v="0"/>
  </r>
  <r>
    <s v="INC000002598115"/>
    <s v="HOUSING"/>
    <x v="2"/>
    <s v="APQ ACCESOS"/>
    <s v="EDUARDO A NUÑEZ LAMOZA"/>
    <s v="tct_edunul"/>
    <s v="4-Menor/Localizado"/>
    <s v="4-Baja"/>
    <s v="Baja"/>
    <x v="0"/>
    <s v="TELEFONICA CYBERSECURITY TECH CHILE SPA"/>
    <s v="TOMA DE TEMPERATURAS"/>
    <s v="06/02/2024 6:27:27"/>
    <s v="06/02/2024 6:28:23"/>
    <x v="0"/>
    <s v="TI"/>
    <s v="CLIMA"/>
    <s v="06/02/2024 6:28:46"/>
    <s v="06/02/2024 23:50:00"/>
    <s v="TOMA DE TEMPERATURAS"/>
    <s v="RONDA REALIZADA"/>
    <d v="1899-12-30T00:00:00"/>
    <d v="1899-12-30T00:00:00"/>
    <d v="1899-12-30T00:00:00"/>
    <x v="0"/>
    <x v="0"/>
    <m/>
    <m/>
    <m/>
    <m/>
    <m/>
    <d v="2024-02-06T00:00:00"/>
    <s v="CUMPLE"/>
    <s v="NO CUMPLE"/>
    <s v="NO CUMPLE"/>
    <s v="NO CUMPLE"/>
    <s v="NO CUMPLE"/>
    <x v="0"/>
    <x v="0"/>
    <x v="0"/>
    <x v="0"/>
    <x v="0"/>
  </r>
  <r>
    <s v="INC000002598118"/>
    <s v="HOUSING"/>
    <x v="2"/>
    <s v="APQ ACCESOS"/>
    <s v="EDUARDO A NUÑEZ LAMOZA"/>
    <s v="tct_edunul"/>
    <s v="4-Menor/Localizado"/>
    <s v="4-Baja"/>
    <s v="Baja"/>
    <x v="0"/>
    <s v="TELEFONICA CYBERSECURITY TECH CHILE SPA"/>
    <s v="RONDA SALAS TECNICAS"/>
    <s v="06/02/2024 6:29:15"/>
    <s v="06/02/2024 6:30:26"/>
    <x v="0"/>
    <s v="TI"/>
    <s v="INFRAESTRUCTURA"/>
    <s v="06/02/2024 6:30:56"/>
    <s v="06/02/2024 23:50:00"/>
    <s v="REVISION DE SALAS Y RACK"/>
    <s v="RONDA REALIZADA"/>
    <d v="1899-12-30T00:00:00"/>
    <d v="1899-12-30T00:00:00"/>
    <d v="1899-12-30T00:00:00"/>
    <x v="0"/>
    <x v="0"/>
    <m/>
    <m/>
    <m/>
    <m/>
    <m/>
    <d v="2024-02-06T00:00:00"/>
    <s v="CUMPLE"/>
    <s v="NO CUMPLE"/>
    <s v="NO CUMPLE"/>
    <s v="NO CUMPLE"/>
    <s v="NO CUMPLE"/>
    <x v="0"/>
    <x v="0"/>
    <x v="0"/>
    <x v="0"/>
    <x v="0"/>
  </r>
  <r>
    <s v="INC000002598205"/>
    <s v="HOUSING"/>
    <x v="11"/>
    <s v="APQ ACCESOS"/>
    <s v="LUIS O MORALES ARENAS"/>
    <s v="tct_luimoa"/>
    <s v="4-Menor/Localizado"/>
    <s v="4-Baja"/>
    <s v="Baja"/>
    <x v="0"/>
    <s v="TELEFONICA EMPRESAS DE CHILE SA"/>
    <s v="SE CREA TICKET DE RONDA Y REVICION EN SALAS TECNICAS"/>
    <s v="06/02/2024 8:31:52"/>
    <s v="06/02/2024 8:37:38"/>
    <x v="0"/>
    <s v="CDP ANTIGUO 1"/>
    <s v="CDP ANTIGUO 2"/>
    <s v="06/02/2024 9:32:06"/>
    <s v="06/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m/>
    <m/>
    <m/>
    <m/>
    <d v="2024-02-06T00:00:00"/>
    <s v="CUMPLE"/>
    <s v="NO CUMPLE"/>
    <s v="NO CUMPLE"/>
    <s v="NO CUMPLE"/>
    <s v="NO CUMPLE"/>
    <x v="0"/>
    <x v="0"/>
    <x v="0"/>
    <x v="0"/>
    <x v="0"/>
  </r>
  <r>
    <s v="INC000002598251"/>
    <s v="TICKET-INTELIGENTE"/>
    <x v="6"/>
    <s v="GESTION TI"/>
    <s v="ALEJANDRO ACEVEDO VALENZUELA"/>
    <s v="USR_TSIGHT"/>
    <s v="1-Extenso/Generalizado"/>
    <s v="4-Baja"/>
    <s v="Baja"/>
    <x v="3"/>
    <s v="GPS CHILE SPA"/>
    <s v="gpschi01 - wnprdb_gps09 TICKET AUTOMATICO"/>
    <s v="06/02/2024 9:35:50"/>
    <s v="06/02/2024 9:35:50"/>
    <x v="0"/>
    <s v="TRUESIGHT"/>
    <s v="TRUESIGHT"/>
    <s v="07/02/2024 11:19:11"/>
    <s v="07/02/2024 23:50:00"/>
    <s v="PREVENTIVO=SI_x000a_CODIGO DE SERVICIO=WNPRDB_GPS09_x000a_DIRECCION=NULL_x000a_CIUDAD=NULL_x000a_COMUNA LOCAL=_x000a_REGION=NULL_x000a_QUIEN REPORTA=Ticket automático_x000a_CONTACTO EN TERRENO=_x000a_PROBLEMA=Critical Hard Drive Space Alert for Node GPSCHI01 - WNPRDB_GPS09_x000a_REQUERIMIENTO=_x000a_EQUIPOS ENERG"/>
    <s v="Cliente informa que resolvió espacio en disco. ticket resuelto. disco L operativo."/>
    <d v="1899-12-31T00:29:48"/>
    <d v="1899-12-31T01:43:21"/>
    <d v="1899-12-30T01:13:33"/>
    <x v="1"/>
    <x v="0"/>
    <m/>
    <s v=""/>
    <s v=""/>
    <s v=""/>
    <s v="Cumplido"/>
    <d v="2024-02-07T00:00:00"/>
    <s v="NO CUMPLE"/>
    <s v="CUMPLE"/>
    <s v="NO CUMPLE"/>
    <s v="NO CUMPLE"/>
    <s v="NO CUMPLE"/>
    <x v="1"/>
    <x v="0"/>
    <x v="0"/>
    <x v="0"/>
    <x v="1"/>
  </r>
  <r>
    <s v="INC000002598284"/>
    <s v="HOUSING"/>
    <x v="14"/>
    <s v="BELIEVE"/>
    <s v="SEBASTIAN A JARA VIDAL"/>
    <s v="frp_jcarri"/>
    <s v="3-Moderado/Limitado"/>
    <s v="3-Medio"/>
    <s v="Media"/>
    <x v="1"/>
    <s v="TELEFONICA EMPRESAS DE CHILE SA"/>
    <s v="GESTION DATACENTER/ ACCESOS /TELEFONICA EMPRESAS DE CHILE SA"/>
    <s v="06/02/2024 10:04:34"/>
    <s v="06/02/2024 10:05:56"/>
    <x v="0"/>
    <s v="COMUNICACIONES"/>
    <s v="VPN IP - MPLS"/>
    <s v="06/02/2024 11:40:43"/>
    <s v="06/02/2024 23:50:00"/>
    <s v="EMPRESA:TELEFONICA EMPRESAS DE CHILE SA_x000a_CÓDIGO DE SERVICIO: _x000a_DIRECCIÓN:Calle San Martin #50, Santiago Centro, Santiago_x000a_NOMBRE DE QUIEN REPORTA:Manuel Maita_x000a_TELÉFONO DE QUIEN REPORTA:56974138322_x000a_NOMBRE DE CONTACTO EN TERRENO: _x000a_REQUERIMIENTO: Revision Stor"/>
    <m/>
    <d v="1899-12-30T01:30:11"/>
    <d v="1899-12-30T01:36:09"/>
    <d v="1899-12-30T00:05:58"/>
    <x v="0"/>
    <x v="1"/>
    <m/>
    <m/>
    <m/>
    <m/>
    <m/>
    <d v="2024-02-06T00:00:00"/>
    <s v="CUMPLE"/>
    <s v="NO CUMPLE"/>
    <s v="NO CUMPLE"/>
    <s v="NO CUMPLE"/>
    <s v="NO CUMPLE"/>
    <x v="1"/>
    <x v="1"/>
    <x v="0"/>
    <x v="0"/>
    <x v="0"/>
  </r>
  <r>
    <s v="INC000002598299"/>
    <s v="HOUSING"/>
    <x v="8"/>
    <s v="BELIEVE"/>
    <s v="FERNEY D GARZON PEÑA"/>
    <s v="frp_jcarri"/>
    <s v="3-Moderado/Limitado"/>
    <s v="3-Medio"/>
    <s v="Media"/>
    <x v="1"/>
    <s v="HUAWEI CHILE S A"/>
    <s v="GESTION DATACENTER/ ACCESOS /HUAWEI CHILE S A"/>
    <s v="06/02/2024 10:19:57"/>
    <s v="06/02/2024 10:21:14"/>
    <x v="0"/>
    <s v="COMUNICACIONES"/>
    <s v="VPN IP - MPLS"/>
    <s v="06/02/2024 13:09:03"/>
    <s v="06/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m/>
    <d v="1899-12-30T02:33:34"/>
    <d v="1899-12-30T02:49:06"/>
    <d v="1899-12-30T00:15:32"/>
    <x v="0"/>
    <x v="1"/>
    <m/>
    <m/>
    <m/>
    <m/>
    <m/>
    <d v="2024-02-06T00:00:00"/>
    <s v="CUMPLE"/>
    <s v="NO CUMPLE"/>
    <s v="NO CUMPLE"/>
    <s v="NO CUMPLE"/>
    <s v="NO CUMPLE"/>
    <x v="1"/>
    <x v="1"/>
    <x v="0"/>
    <x v="0"/>
    <x v="0"/>
  </r>
  <r>
    <s v="INC000002598345"/>
    <s v="HOUSING"/>
    <x v="13"/>
    <s v="ADMINISTRADORES RESIDENTES"/>
    <s v="CRISTOPHER MALDONADO ROMERO"/>
    <s v="frp_jugonz"/>
    <s v="3-Moderado/Limitado"/>
    <s v="3-Medio"/>
    <s v="Media"/>
    <x v="1"/>
    <s v="TELEFONICA EMPRESAS DE CHILE SA"/>
    <s v="GESTION DATACENTER/ ACCESOS / TELEFONICA EMPRESAS DE CHILE SA"/>
    <s v="06/02/2024 11:13:46"/>
    <s v="06/02/2024 11:16:32"/>
    <x v="0"/>
    <s v="COMUNICACIONES"/>
    <s v="VPN IP - MPLS"/>
    <s v="06/02/2024 11:37:41"/>
    <s v="06/02/2024 23:50:00"/>
    <s v="EMPRESA: TELEFONICA EMPRESAS DE CHILE SA_x000a_CÓDIGO DE SERVICIO: _x000a_DIRECCIÓN: Av. Apoquindo #7071, Las Condes, Santiago_x000a_NOMBRE DE QUIEN REPORTA: Operador DataCenter Sites_x000a_TELÉFONO DE QUIEN REPORTA: +56 2 22025776 / +56 9 81290517_x000a_NOMBRE DE CONTACTO EN TERRENO"/>
    <s v="Se efectúa contacto con cliente: N/A_x000a_Teléfono de contacto: N/A_x000a_Acciones realizadas: Accesos autorizados para personal descrito en planilla_x000a_Solución paliativa o definitiva: N/A_x000a_Acciones de Mejora, Recomendaciones: N/A_x000a_Causa Raíz: N/A"/>
    <d v="1899-12-30T00:05:11"/>
    <d v="1899-12-30T00:23:55"/>
    <d v="1899-12-30T00:18:44"/>
    <x v="0"/>
    <x v="1"/>
    <m/>
    <m/>
    <m/>
    <m/>
    <m/>
    <d v="2024-02-06T00:00:00"/>
    <s v="CUMPLE"/>
    <s v="NO CUMPLE"/>
    <s v="NO CUMPLE"/>
    <s v="NO CUMPLE"/>
    <s v="NO CUMPLE"/>
    <x v="0"/>
    <x v="0"/>
    <x v="0"/>
    <x v="0"/>
    <x v="0"/>
  </r>
  <r>
    <s v="INC000002598378"/>
    <s v="HOUSING"/>
    <x v="8"/>
    <s v="ADMINISTRADORES RESIDENTES"/>
    <s v="FERNEY D GARZON PEÑA"/>
    <s v="frp_jugonz"/>
    <s v="3-Moderado/Limitado"/>
    <s v="3-Medio"/>
    <s v="Media"/>
    <x v="1"/>
    <s v="TELEFONICA EMPRESAS DE CHILE SA"/>
    <s v="GESTION DATACENTER/ ACCESOS / DXC"/>
    <s v="06/02/2024 12:11:19"/>
    <s v="06/02/2024 12:14:17"/>
    <x v="0"/>
    <s v="COMUNICACIONES"/>
    <s v="VPN IP - MPLS"/>
    <s v="06/02/2024 12:20:56"/>
    <s v="06/02/2024 23:50:00"/>
    <s v="EMPRESA: DXC_x000a_CÓDIGO DE SERVICIO: _x000a_DIRECCIÓN: Av. Presidente Prieto #226, Paine, Santiago_x000a_NOMBRE DE QUIEN REPORTA: Jorge Lorca L_x000a_TELÉFONO DE QUIEN REPORTA: +56 2 25774418_x000a_NOMBRE DE CONTACTO EN TERRENO: Cristóbal Reyes 987685102_x000a_PROBLEMA: &quot;Cambio de disco"/>
    <m/>
    <d v="1899-12-30T00:00:00"/>
    <d v="1899-12-30T00:09:37"/>
    <d v="1899-12-30T00:09:37"/>
    <x v="0"/>
    <x v="1"/>
    <m/>
    <m/>
    <m/>
    <m/>
    <m/>
    <d v="2024-02-06T00:00:00"/>
    <s v="CUMPLE"/>
    <s v="NO CUMPLE"/>
    <s v="NO CUMPLE"/>
    <s v="NO CUMPLE"/>
    <s v="NO CUMPLE"/>
    <x v="0"/>
    <x v="0"/>
    <x v="0"/>
    <x v="0"/>
    <x v="0"/>
  </r>
  <r>
    <s v="INC000002598392"/>
    <s v="HOUSING"/>
    <x v="8"/>
    <s v="ADMINISTRADORES RESIDENTES"/>
    <s v="FERNEY D GARZON PEÑA"/>
    <s v="frp_jugonz"/>
    <s v="3-Moderado/Limitado"/>
    <s v="3-Medio"/>
    <s v="Media"/>
    <x v="1"/>
    <s v="FORUM SERVICIOS FINANCIEROS SA"/>
    <s v="GESTION DATACENTER/ ACCESOS / FORUM SERVICIOS FINANCIEROS SA"/>
    <s v="06/02/2024 12:25:25"/>
    <s v="06/02/2024 12:32:07"/>
    <x v="0"/>
    <s v="COMUNICACIONES"/>
    <s v="VPN IP - MPLS"/>
    <s v="07/02/2024 14:27:22"/>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27"/>
    <d v="1899-12-31T02:01:57"/>
    <d v="1899-12-30T00:20:30"/>
    <x v="0"/>
    <x v="1"/>
    <m/>
    <m/>
    <m/>
    <m/>
    <m/>
    <d v="2024-02-07T00:00:00"/>
    <s v="CUMPLE"/>
    <s v="NO CUMPLE"/>
    <s v="NO CUMPLE"/>
    <s v="NO CUMPLE"/>
    <s v="NO CUMPLE"/>
    <x v="1"/>
    <x v="0"/>
    <x v="0"/>
    <x v="0"/>
    <x v="1"/>
  </r>
  <r>
    <s v="INC000002598393"/>
    <s v="HOUSING"/>
    <x v="13"/>
    <s v="ADMINISTRADORES RESIDENTES"/>
    <s v="CRISTOPHER MALDONADO ROMERO"/>
    <s v="frp_jugonz"/>
    <s v="3-Moderado/Limitado"/>
    <s v="3-Medio"/>
    <s v="Media"/>
    <x v="1"/>
    <s v="FORUM SERVICIOS FINANCIEROS SA"/>
    <s v="GESTION DATACENTER/ ACCESOS / FORUM SERVICIOS FINANCIEROS SA"/>
    <s v="06/02/2024 12:25:30"/>
    <s v="06/02/2024 12:33:47"/>
    <x v="0"/>
    <s v="COMUNICACIONES"/>
    <s v="VPN IP - MPLS"/>
    <s v="06/02/2024 13:39:35"/>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3:27"/>
    <d v="1899-12-30T01:14:05"/>
    <d v="1899-12-30T00:30:38"/>
    <x v="0"/>
    <x v="1"/>
    <m/>
    <m/>
    <m/>
    <m/>
    <m/>
    <d v="2024-02-06T00:00:00"/>
    <s v="CUMPLE"/>
    <s v="NO CUMPLE"/>
    <s v="NO CUMPLE"/>
    <s v="NO CUMPLE"/>
    <s v="NO CUMPLE"/>
    <x v="1"/>
    <x v="1"/>
    <x v="0"/>
    <x v="0"/>
    <x v="0"/>
  </r>
  <r>
    <s v="INC000002598394"/>
    <s v="HOUSING"/>
    <x v="13"/>
    <s v="ADMINISTRADORES RESIDENTES"/>
    <s v="CRISTOPHER MALDONADO ROMERO"/>
    <s v="frp_jugonz"/>
    <s v="3-Moderado/Limitado"/>
    <s v="3-Medio"/>
    <s v="Media"/>
    <x v="1"/>
    <s v="FORUM SERVICIOS FINANCIEROS SA"/>
    <s v="GESTION DATACENTER/ ACCESOS / FORUM SERVICIOS FINANCIEROS SA"/>
    <s v="06/02/2024 12:25:34"/>
    <s v="06/02/2024 12:37:32"/>
    <x v="0"/>
    <s v="COMUNICACIONES"/>
    <s v="VPN IP - MPLS"/>
    <s v="06/02/2024 13:40:23"/>
    <s v="06/02/2024 23:50:00"/>
    <s v="EMPRESA: FORUM SERVICIOS FINANCIEROS SA_x000a_CÓDIGO DE SERVICIO: _x000a_DIRECCIÓN: Av. Apoquindo #7071, Las Condes, Santiago_x000a_NOMBRE DE QUIEN REPORTA: Juan Ampuero Farias_x000a_TELÉFONO DE QUIEN REPORTA: 56997331881_x000a_NOMBRE DE CONTACTO EN TERRENO: _x000a_PROBLEMA: inspección vis"/>
    <s v="Se efectúa contacto con cliente: N/A_x000a_Teléfono de contacto: N/A_x000a_Acciones realizadas: Accesos autorizados para personal descrito en planilla_x000a_Solución paliativa o definitiva: N/A_x000a_Acciones de Mejora, Recomendaciones: N/A_x000a_Causa Raíz: N/A"/>
    <d v="1899-12-30T00:47:45"/>
    <d v="1899-12-30T01:14:49"/>
    <d v="1899-12-30T00:27:04"/>
    <x v="0"/>
    <x v="1"/>
    <m/>
    <m/>
    <m/>
    <m/>
    <m/>
    <d v="2024-02-06T00:00:00"/>
    <s v="CUMPLE"/>
    <s v="NO CUMPLE"/>
    <s v="NO CUMPLE"/>
    <s v="NO CUMPLE"/>
    <s v="NO CUMPLE"/>
    <x v="1"/>
    <x v="1"/>
    <x v="0"/>
    <x v="0"/>
    <x v="0"/>
  </r>
  <r>
    <s v="INC000002598395"/>
    <s v="HOUSING"/>
    <x v="8"/>
    <s v="ADMINISTRADORES RESIDENTES"/>
    <s v="FERNEY D GARZON PEÑA"/>
    <s v="frp_jugonz"/>
    <s v="3-Moderado/Limitado"/>
    <s v="3-Medio"/>
    <s v="Media"/>
    <x v="1"/>
    <s v="FORUM SERVICIOS FINANCIEROS SA"/>
    <s v="GESTION DATACENTER/ ACCESOS / FORUM SERVICIOS FINANCIEROS SA"/>
    <s v="06/02/2024 12:25:38"/>
    <s v="06/02/2024 12:38:57"/>
    <x v="0"/>
    <s v="COMUNICACIONES"/>
    <s v="VPN IP - MPLS"/>
    <s v="07/02/2024 14:27:40"/>
    <s v="07/02/2024 23:50:00"/>
    <s v="EMPRESA: FORUM SERVICIOS FINANCIEROS SA_x000a_CÓDIGO DE SERVICIO: _x000a_DIRECCIÓN: Av. Presidente Prieto #226, Paine, Santiago_x000a_NOMBRE DE QUIEN REPORTA: Juan Ampuero Farias_x000a_TELÉFONO DE QUIEN REPORTA: 56997331881_x000a_NOMBRE DE CONTACTO EN TERRENO: _x000a_PROBLEMA: inspección v"/>
    <m/>
    <d v="1899-12-31T01:41:09"/>
    <d v="1899-12-31T02:02:02"/>
    <d v="1899-12-30T00:20:53"/>
    <x v="0"/>
    <x v="1"/>
    <m/>
    <m/>
    <m/>
    <m/>
    <m/>
    <d v="2024-02-07T00:00:00"/>
    <s v="CUMPLE"/>
    <s v="NO CUMPLE"/>
    <s v="NO CUMPLE"/>
    <s v="NO CUMPLE"/>
    <s v="NO CUMPLE"/>
    <x v="1"/>
    <x v="0"/>
    <x v="0"/>
    <x v="0"/>
    <x v="1"/>
  </r>
  <r>
    <s v="INC000002598529"/>
    <s v="VPN IP - MPLS"/>
    <x v="17"/>
    <s v="BELIEVE"/>
    <s v="RODRIGO VÁSQUEZ MUÑOZ"/>
    <s v="frp_cnavar"/>
    <s v="3-Moderado/Limitado"/>
    <s v="3-Medio"/>
    <s v="Media"/>
    <x v="1"/>
    <s v="INSTITUTO PROFESIONAL DE CHILE SA"/>
    <s v="GAMA/ Solicitud restauraciones - TERRASOL"/>
    <s v="06/02/2024 12:08:44"/>
    <s v="06/02/2024 12:13:34"/>
    <x v="0"/>
    <s v="CDP ANTIGUO 1"/>
    <s v="CDP ANTIGUO 2"/>
    <s v="09/02/2024 11:32:27"/>
    <s v="09/02/2024 23:50:00"/>
    <s v="PREVENTIVO: NO_x000a_CODIGO DE SERVICIO: TERRASOL_x000a_DIRECCION:_x000a_QUIEN REPORTA: Raúl Fernández Ogalde -  +56 9 5410 9101_x000a_CONTACTO EN TERRENO:_x000a_PROBLEMA:_x000a_REQUERIMIENTO:_x000a__x000a_El motivo de este correo es solicitar las siguientes restauraciones desde plataforma de respaldo"/>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0:32"/>
    <d v="1900-01-01T23:23:43"/>
    <d v="1899-12-30T00:13:11"/>
    <x v="0"/>
    <x v="1"/>
    <m/>
    <m/>
    <m/>
    <m/>
    <m/>
    <d v="2024-02-09T00:00:00"/>
    <s v="CUMPLE"/>
    <s v="NO CUMPLE"/>
    <s v="NO CUMPLE"/>
    <s v="NO CUMPLE"/>
    <s v="NO CUMPLE"/>
    <x v="1"/>
    <x v="0"/>
    <x v="0"/>
    <x v="0"/>
    <x v="1"/>
  </r>
  <r>
    <s v="INC000002598547"/>
    <s v="VPN IP - MPLS"/>
    <x v="17"/>
    <s v="ADMINISTRADORES RESIDENTES"/>
    <s v="RODRIGO VÁSQUEZ MUÑOZ"/>
    <s v="frp_rreyes"/>
    <s v="3-Moderado/Limitado"/>
    <s v="3-Medio"/>
    <s v="Media"/>
    <x v="1"/>
    <s v="INSTITUTO PROFESIONAL DE CHILE SA"/>
    <s v="GAMA / Solicitud restauraciones - TERRAOESTE"/>
    <s v="06/02/2024 12:12:26"/>
    <s v="06/02/2024 12:14:20"/>
    <x v="0"/>
    <s v="CDP ANTIGUO 1"/>
    <s v="CDP ANTIGUO 2"/>
    <s v="09/02/2024 11:34:12"/>
    <s v="09/02/2024 23:50:00"/>
    <s v="PREVENTIVO: NO_x000a_CODIGO DE SERVICIO:_x000a_DIRECCION:_x000a_QUIEN REPORTA: Raúl Fernández Ogalde  +56 9 5410 9101 _x000a_CONTACTO EN TERRENO:_x000a_PROBLEMA:_x000a_REQUERIMIENTO:_x000a__x000a_Mis más cordiales saludos_x000a__x000a_El motivo de este correo es solicitar las siguientes restauraciones desde plata"/>
    <s v="FASE RESOLUCIÓN Y RECUPERACIÓN_x000a__x000a_Se efectúa contacto con cliente: N/A_x000a__x000a_Teléfono de contacto: N/A_x000a__x000a_Acciones realizadas: se restauran servidores solicitados_x000a__x000a_Solución paliativa o definitiva: se restauran servidores solicitados_x000a__x000a_Acciones de Mejora, Recomenda"/>
    <d v="1900-01-01T23:12:05"/>
    <d v="1900-01-01T23:21:46"/>
    <d v="1899-12-30T00:09:41"/>
    <x v="0"/>
    <x v="1"/>
    <m/>
    <m/>
    <m/>
    <m/>
    <m/>
    <d v="2024-02-09T00:00:00"/>
    <s v="CUMPLE"/>
    <s v="NO CUMPLE"/>
    <s v="NO CUMPLE"/>
    <s v="NO CUMPLE"/>
    <s v="NO CUMPLE"/>
    <x v="1"/>
    <x v="0"/>
    <x v="0"/>
    <x v="0"/>
    <x v="1"/>
  </r>
  <r>
    <s v="INC000002598555"/>
    <s v="VPN IP - MPLS"/>
    <x v="5"/>
    <s v="GESTION HD"/>
    <s v="MARIO PARADA DUARTE"/>
    <s v="frp_pcamay"/>
    <s v="3-Moderado/Limitado"/>
    <s v="3-Medio"/>
    <s v="Media"/>
    <x v="1"/>
    <s v="ELECTRICIDAD GOBANTES S.A."/>
    <s v="HD/RE: REQUERIMIENTO PRUEBAS DE ENLACES HACIA DATA CENTER//GOBANTES"/>
    <s v="06/02/2024 12:22:49"/>
    <s v="06/02/2024 12:25:07"/>
    <x v="1"/>
    <s v="COMUNICACIONES"/>
    <s v="VPN IP - MPLS"/>
    <s v="14/02/2024 11:33:23"/>
    <s v="14/02/2024 11:33:23"/>
    <s v="PREVENTIVO: NO_x000a_CODIGO DE SERVICIO:_x000a_DIRECCION:_x000a_QUIEN REPORTA:Mario Parada Duarte +56 9 96339162_x000a_CONTACTO EN TERRENO:Parada Duarte +56 9 96339162_x000a_PROBLEMA:_x000a_REQUERIMIENTO:necesitamos de realizar pruebas de enlaces entre casa matriz y la conexión que se real"/>
    <s v="Cliente solicita pruebas con el proveedor respaldo que no es posible realizar sin un diagnostico previo."/>
    <d v="1900-01-06T14:09:07"/>
    <d v="1900-01-06T23:10:34"/>
    <d v="1899-12-30T09:01:27"/>
    <x v="0"/>
    <x v="1"/>
    <m/>
    <m/>
    <m/>
    <m/>
    <m/>
    <d v="2024-02-14T00:00:00"/>
    <s v="NO CUMPLE"/>
    <s v="NO CUMPLE"/>
    <s v="NO CUMPLE"/>
    <s v="CUMPLE"/>
    <s v="NO CUMPLE"/>
    <x v="1"/>
    <x v="0"/>
    <x v="0"/>
    <x v="0"/>
    <x v="1"/>
  </r>
  <r>
    <s v="INC000002598560"/>
    <s v="VPN IP - MPLS"/>
    <x v="18"/>
    <s v="GESTION HD"/>
    <s v="CRISTOBAL I REYES DELGADO"/>
    <s v="frp_pcamay"/>
    <s v="3-Moderado/Limitado"/>
    <s v="3-Medio"/>
    <s v="Media"/>
    <x v="1"/>
    <s v="EMPRESA NACIONAL DE CERTIFICACIONES"/>
    <s v="HD/RE: LDF Disco E de 192.168.1.121 y 192.168.1.122"/>
    <s v="06/02/2024 12:28:50"/>
    <s v="06/02/2024 12:30:32"/>
    <x v="0"/>
    <s v="TI"/>
    <s v="BASES DE DATOS"/>
    <s v="08/02/2024 9:21:52"/>
    <s v="08/02/2024 23:50:00"/>
    <s v="PREVENTIVO: NO_x000a_CODIGO DE SERVICIO:_x000a_DIRECCION:_x000a_QUIEN REPORTA:+56 9 93378009 Denise Cruzat Etcheberry_x000a_CONTACTO EN TERRENO:_x000a_PROBLEMA:_x000a_REQUERIMIENTO:Favor su ayuda en reducción de LDF de_x000a_DB_GESTOR_BECO_log.ldf y DB_GESTOR_STO_log.ldf de nodo SQL principal."/>
    <s v="Se libera alarma de transaccionales reportada, luego de respaldar previamente dichos archivos y proceder con el shrink de limpieza"/>
    <d v="1899-12-31T20:21:18"/>
    <d v="1899-12-31T20:53:02"/>
    <d v="1899-12-30T00:31:44"/>
    <x v="0"/>
    <x v="1"/>
    <m/>
    <m/>
    <m/>
    <m/>
    <m/>
    <d v="2024-02-08T00:00:00"/>
    <s v="CUMPLE"/>
    <s v="NO CUMPLE"/>
    <s v="NO CUMPLE"/>
    <s v="NO CUMPLE"/>
    <s v="NO CUMPLE"/>
    <x v="1"/>
    <x v="0"/>
    <x v="0"/>
    <x v="0"/>
    <x v="1"/>
  </r>
  <r>
    <s v="INC000002598574"/>
    <s v="SAP"/>
    <x v="9"/>
    <s v="GESTION HD"/>
    <s v="FREDDY O CORTES DIAZ"/>
    <s v="frp_pcamay"/>
    <s v="3-Moderado/Limitado"/>
    <s v="3-Medio"/>
    <s v="Media"/>
    <x v="1"/>
    <s v="INDUSTRIAS CHILENAS DE ALAMBRE INCHALAM S.A."/>
    <s v="HD/RV: INCHALAM - Estado de cuenta clientes"/>
    <s v="06/02/2024 13:18:28"/>
    <s v="06/02/2024 13:22:01"/>
    <x v="0"/>
    <s v="TI"/>
    <s v="APLICATIVOS"/>
    <s v="06/02/2024 14:24:15"/>
    <s v="06/02/2024 23:50:00"/>
    <s v="PREVENTIVO: NO_x000a_CODIGO DE SERVICIO:_x000a_DIRECCION:_x000a_QUIEN REPORTA:+56 9 6605 6481Freddy Cortés Díaz_x000a_CONTACTO EN TERRENO:_x000a_PROBLEMA:_x000a_REQUERIMIENTO:Favor transportar a PRD las OT indicadas en doc adjunto. gracias_x000a_EQUIPOS ENERGIZADO/REINICIADO:_x000a_HORARIO DE ATENCION"/>
    <s v="Se ejecuta con éxito el transporte solicitado. Se informa a cliente vía mail"/>
    <d v="1899-12-30T00:00:00"/>
    <d v="1899-12-30T01:05:47"/>
    <d v="1899-12-30T01:05:47"/>
    <x v="0"/>
    <x v="1"/>
    <m/>
    <m/>
    <m/>
    <m/>
    <m/>
    <d v="2024-02-06T00:00:00"/>
    <s v="NO CUMPLE"/>
    <s v="CUMPLE"/>
    <s v="NO CUMPLE"/>
    <s v="NO CUMPLE"/>
    <s v="NO CUMPLE"/>
    <x v="1"/>
    <x v="1"/>
    <x v="0"/>
    <x v="0"/>
    <x v="0"/>
  </r>
  <r>
    <s v="INC000002598588"/>
    <s v="VPN IP - MPLS"/>
    <x v="5"/>
    <s v="GESTION HD"/>
    <s v="LUIS RODRIGO ACEVEDO COLLIPAL"/>
    <s v="frp_pcamay"/>
    <s v="3-Moderado/Limitado"/>
    <s v="3-Medio"/>
    <s v="Media"/>
    <x v="1"/>
    <s v="METS S A"/>
    <s v="HD/RE: RE: RE: RE: Consultas Tecnica"/>
    <s v="06/02/2024 13:49:12"/>
    <s v="06/02/2024 13:50:54"/>
    <x v="0"/>
    <s v="CDP ANTIGUO 1"/>
    <s v="CDP ANTIGUO 2"/>
    <s v="07/02/2024 18:07:38"/>
    <s v="07/02/2024 23:50:00"/>
    <s v="PREVENTIVO: NO_x000a_CODIGO DE SERVICIO:VPF1983663_x000a_DIRECCION:Avenida Portugal #614_x000a_Ciudad: Santiago_x000a_Comuna: Santiago_x000a_QUIEN REPORTA:989260045 Juan Guajardo_x000a_CONTACTO EN TERRENO:Juan Guajardo_x000a_Teléfono 1 Contacto En Terreno: 989260045_x000a_PROBLEMA:_x000a_REQUERIMIENTO:Adjun"/>
    <m/>
    <d v="1899-12-31T02:22:37"/>
    <d v="1899-12-31T04:18:26"/>
    <d v="1899-12-30T01:55:49"/>
    <x v="0"/>
    <x v="1"/>
    <m/>
    <m/>
    <m/>
    <m/>
    <m/>
    <d v="2024-02-07T00:00:00"/>
    <s v="NO CUMPLE"/>
    <s v="CUMPLE"/>
    <s v="NO CUMPLE"/>
    <s v="NO CUMPLE"/>
    <s v="NO CUMPLE"/>
    <x v="1"/>
    <x v="0"/>
    <x v="0"/>
    <x v="0"/>
    <x v="1"/>
  </r>
  <r>
    <s v="INC000002598681"/>
    <s v="HOUSING"/>
    <x v="8"/>
    <s v="BELIEVE"/>
    <s v="FERNEY D GARZON PEÑA"/>
    <s v="frp_jcarri"/>
    <s v="3-Moderado/Limitado"/>
    <s v="3-Medio"/>
    <s v="Media"/>
    <x v="1"/>
    <s v="TELEFONICA EMPRESAS DE CHILE SA"/>
    <s v="GESTION DATACENTER/ ACCESOS /DXC"/>
    <s v="06/02/2024 12:45:06"/>
    <s v="06/02/2024 12:46:33"/>
    <x v="0"/>
    <s v="COMUNICACIONES"/>
    <s v="VPN IP - MPLS"/>
    <s v="06/02/2024 13:07:16"/>
    <s v="06/02/2024 23:50:00"/>
    <s v="EMPRESA:TELEFONICA EMPRESAS DE CHILE SA_x000a_CÓDIGO DE SERVICIO: _x000a_DIRECCIÓN:AV. Presidente Prieto #226, Paine, Santiago_x000a_NOMBRE DE QUIEN REPORTA:Ferney Garzon_x000a_TELÉFONO DE QUIEN REPORTA:56 2 25774418_x000a_NOMBRE DE CONTACTO EN TERRENO: _x000a_REQUERIMIENTO:Cambio de disco"/>
    <m/>
    <d v="1899-12-30T00:09:43"/>
    <d v="1899-12-30T00:22:10"/>
    <d v="1899-12-30T00:12:27"/>
    <x v="0"/>
    <x v="1"/>
    <m/>
    <m/>
    <m/>
    <m/>
    <m/>
    <d v="2024-02-06T00:00:00"/>
    <s v="CUMPLE"/>
    <s v="NO CUMPLE"/>
    <s v="NO CUMPLE"/>
    <s v="NO CUMPLE"/>
    <s v="NO CUMPLE"/>
    <x v="0"/>
    <x v="0"/>
    <x v="0"/>
    <x v="0"/>
    <x v="0"/>
  </r>
  <r>
    <s v="INC000002598721"/>
    <s v="VPN IP - MPLS"/>
    <x v="3"/>
    <s v="GESTION HD"/>
    <s v="MOISES E MONTERO RAMOS"/>
    <s v="frp_fpetro"/>
    <s v="3-Moderado/Limitado"/>
    <s v="3-Medio"/>
    <s v="Media"/>
    <x v="1"/>
    <s v="TELEFONICA GLOBAL TECHNOLOGY S.A.AGENCIA EN CHILE"/>
    <s v="REQ/_x000a_TCCT - Requerimiento Soporte VDC Global - Accesos AD"/>
    <s v="06/02/2024 12:56:32"/>
    <s v="06/02/2024 12:59:16"/>
    <x v="0"/>
    <s v="CDP ANTIGUO 1"/>
    <s v="CDP ANTIGUO 2"/>
    <s v="06/02/2024 18:13:05"/>
    <s v="06/02/2024 23:50:00"/>
    <s v="PREVENTIVO: NO_x000a_CODIGO DE SERVICIO: _x000a_DIRECCION:_x000a_QUIEN REPORTA: Jesús José Nelo Petaquero 56 9 9229 0203_x000a_CONTACTO EN TERRENO: Jesús José Nelo Petaquero  56 9 9229 0203_x000a__x000a_REQUERIMIENTO:_x000a__x000a_Buenas tardes estimados @Help Desk, por favor su acostumbrado apoyo en"/>
    <s v="Se efectúa contacto con cliente:N/A_x000a_Teléfono de contacto: N/A_x000a_Acciones realizadas: Informo que se reinicia la clave del colega Brian para el dominio vdc-cl donde se le indica que deben conectarse al Server tool 10.68.136.199 donde tendrán acceso a los ZV"/>
    <d v="1899-12-30T03:09:13"/>
    <d v="1899-12-30T05:16:33"/>
    <d v="1899-12-30T02:07:20"/>
    <x v="0"/>
    <x v="1"/>
    <m/>
    <m/>
    <m/>
    <m/>
    <m/>
    <d v="2024-02-06T00:00:00"/>
    <s v="NO CUMPLE"/>
    <s v="CUMPLE"/>
    <s v="NO CUMPLE"/>
    <s v="NO CUMPLE"/>
    <s v="NO CUMPLE"/>
    <x v="1"/>
    <x v="0"/>
    <x v="1"/>
    <x v="0"/>
    <x v="0"/>
  </r>
  <r>
    <s v="INC000002598747"/>
    <s v="VPN IP - MPLS"/>
    <x v="7"/>
    <s v="GESTION HD"/>
    <s v="SEBASTIAN I ACUÑA GUZMAN"/>
    <s v="frp_fpetro"/>
    <s v="3-Moderado/Limitado"/>
    <s v="3-Medio"/>
    <s v="Media"/>
    <x v="1"/>
    <s v="GASVALPO SPA"/>
    <s v="REQ/_x000a_Comentar DNS Urgente"/>
    <s v="06/02/2024 13:37:02"/>
    <s v="06/02/2024 13:38:50"/>
    <x v="0"/>
    <s v="TI"/>
    <s v="SISTEMAS OPERATIVOS"/>
    <s v="07/02/2024 10:10:08"/>
    <s v="07/02/2024 23:50:00"/>
    <s v="PREVENTIVO: NO_x000a_CODIGO DE SERVICIO: _x000a_DIRECCION:_x000a_QUIEN REPORTA:_x000a_CONTACTO EN TERRENO:_x000a_PROBLEMA:_x000a_REQUERIMIENTO:_x000a__x000a_Estimados,_x000a__x000a_Necesitamos urgentemente comentar (No borrar) los siguientes registros de_x000a_nuestro DNS:_x000a__x000a_sp IN A 186.67.142.94_x000a_ws IN A 186.67.142.93_x000a_b"/>
    <s v="Se finaliza requerimiento de manera satisfactoria el día de ayer 06-02a las 15:00 hrs."/>
    <d v="1899-12-30T12:45:41"/>
    <d v="1899-12-30T20:33:06"/>
    <d v="1899-12-30T07:47:25"/>
    <x v="0"/>
    <x v="1"/>
    <m/>
    <m/>
    <m/>
    <m/>
    <m/>
    <d v="2024-02-07T00:00:00"/>
    <s v="NO CUMPLE"/>
    <s v="NO CUMPLE"/>
    <s v="CUMPLE"/>
    <s v="NO CUMPLE"/>
    <s v="NO CUMPLE"/>
    <x v="1"/>
    <x v="0"/>
    <x v="0"/>
    <x v="1"/>
    <x v="0"/>
  </r>
  <r>
    <s v="INC000002598751"/>
    <s v="INFRAESTRUCTURA DC"/>
    <x v="2"/>
    <s v="APQ ACCESOS"/>
    <s v="JONATHAN A MARQUEZ ASTENGO"/>
    <s v="tct_jmarqu"/>
    <s v="4-Menor/Localizado"/>
    <s v="4-Baja"/>
    <s v="Baja"/>
    <x v="0"/>
    <s v="TELEFONICA CYBERSECURITY TECH CHILE SPA"/>
    <s v="FACTIBILIDAD ESVAL/CRQ 81564"/>
    <s v="06/02/2024 13:42:25"/>
    <s v="06/02/2024 13:44:46"/>
    <x v="0"/>
    <s v="CDP ANTIGUO 1"/>
    <s v="CDP ANTIGUO 2"/>
    <s v="06/02/2024 13:55:06"/>
    <s v="06/02/2024 23:50:00"/>
    <s v="PREVENTIVO: SI_x000a_CÓDIGO DE SERVICIO:_x000a_DIRECCIÓN:  DCSM_x000a_QUIEN REPORTA: RAMÓN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x v="0"/>
    <x v="0"/>
    <m/>
    <m/>
    <m/>
    <m/>
    <m/>
    <d v="2024-02-06T00:00:00"/>
    <s v="CUMPLE"/>
    <s v="NO CUMPLE"/>
    <s v="NO CUMPLE"/>
    <s v="NO CUMPLE"/>
    <s v="NO CUMPLE"/>
    <x v="0"/>
    <x v="0"/>
    <x v="0"/>
    <x v="0"/>
    <x v="0"/>
  </r>
  <r>
    <s v="INC000002598777"/>
    <s v="VPN IP - MPLS"/>
    <x v="9"/>
    <s v="GESTION HD"/>
    <s v="FREDDY O CORTES DIAZ"/>
    <s v="frp_fpetro"/>
    <s v="3-Moderado/Limitado"/>
    <s v="3-Medio"/>
    <s v="Media"/>
    <x v="1"/>
    <s v="INDUSTRIAS CHILENAS DE ALAMBRE INCHALAM S.A."/>
    <s v="HD/_x000a_RV: Paso a PRD"/>
    <s v="06/02/2024 15:06:42"/>
    <s v="06/02/2024 15:08:20"/>
    <x v="0"/>
    <s v="TI"/>
    <s v="APLICATIVOS"/>
    <s v="06/02/2024 15:33:41"/>
    <s v="06/02/2024 23:50:00"/>
    <s v="PREVENTIVO: NO_x000a_CODIGO DE SERVICIO:_x000a_DIRECCION:_x000a_QUIEN REPORTA:_x000a_CONTACTO EN TERRENO:_x000a_PROBLEMA:_x000a_REQUERIMIENTO:_x000a_Favor su ayuda con el transporte de la orden a PRD según archivo adjunto._x000a__x000a_EQUIPOS ENERGIZADO/REINICIADO:_x000a_HORARIO DE ATENCION:_x000a_OBSERVACION:_x000a_ANI:_x000a_MA"/>
    <s v="Se realiza con éxito el transporte solicitado. Se informa a cliente vía mail"/>
    <d v="1899-12-30T00:00:00"/>
    <d v="1899-12-30T00:26:59"/>
    <d v="1899-12-30T00:26:59"/>
    <x v="0"/>
    <x v="1"/>
    <m/>
    <s v=""/>
    <s v=""/>
    <s v="Cumplido"/>
    <s v=""/>
    <d v="2024-02-06T00:00:00"/>
    <s v="CUMPLE"/>
    <s v="NO CUMPLE"/>
    <s v="NO CUMPLE"/>
    <s v="NO CUMPLE"/>
    <s v="NO CUMPLE"/>
    <x v="0"/>
    <x v="0"/>
    <x v="0"/>
    <x v="0"/>
    <x v="0"/>
  </r>
  <r>
    <s v="INC000002598778"/>
    <s v="HOUSING"/>
    <x v="14"/>
    <s v="ADMINISTRADORES RESIDENTES"/>
    <s v="SEBASTIAN A JARA VIDAL"/>
    <s v="frp_jugonz"/>
    <s v="3-Moderado/Limitado"/>
    <s v="3-Medio"/>
    <s v="Media"/>
    <x v="1"/>
    <s v="TELEFONICA EMPRESAS DE CHILE SA"/>
    <s v="GESTION DATACENTER/ ACCESOS / TELEFONICA EMPRESAS DE CHILE SA"/>
    <s v="06/02/2024 15:05:44"/>
    <s v="06/02/2024 15:07:35"/>
    <x v="0"/>
    <s v="COMUNICACIONES"/>
    <s v="VPN IP - MPLS"/>
    <s v="06/02/2024 15:53:27"/>
    <s v="06/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_x000a_PROBLEMA: Ra"/>
    <m/>
    <d v="1899-12-30T00:42:33"/>
    <d v="1899-12-30T00:47:43"/>
    <d v="1899-12-30T00:05:10"/>
    <x v="0"/>
    <x v="1"/>
    <m/>
    <m/>
    <m/>
    <m/>
    <m/>
    <d v="2024-02-06T00:00:00"/>
    <s v="CUMPLE"/>
    <s v="NO CUMPLE"/>
    <s v="NO CUMPLE"/>
    <s v="NO CUMPLE"/>
    <s v="NO CUMPLE"/>
    <x v="0"/>
    <x v="0"/>
    <x v="0"/>
    <x v="0"/>
    <x v="0"/>
  </r>
  <r>
    <s v="INC000002598779"/>
    <s v="INFRAESTRUCTURA DC"/>
    <x v="0"/>
    <s v="APQ ACCESOS"/>
    <s v="CARLOS F ARAYA RAMIREZ"/>
    <s v="tct_cararr"/>
    <s v="4-Menor/Localizado"/>
    <s v="4-Baja"/>
    <s v="Baja"/>
    <x v="1"/>
    <s v="TELEFONICA CYBERSECURITY TECH CHILE SPA"/>
    <s v="FACTIBLIDAD 81924"/>
    <s v="06/02/2024 15:07:24"/>
    <s v="06/02/2024 15:08:15"/>
    <x v="0"/>
    <s v="CDP ANTIGUO 1"/>
    <s v="CDP ANTIGUO 2"/>
    <s v="06/02/2024 15:49:52"/>
    <s v="06/02/2024 23:50:00"/>
    <m/>
    <s v="FACTBIILIDAD ENVIADA"/>
    <d v="1899-12-30T00:00:00"/>
    <d v="1899-12-30T00:42:28"/>
    <d v="1899-12-30T00:42:28"/>
    <x v="0"/>
    <x v="1"/>
    <m/>
    <m/>
    <m/>
    <m/>
    <m/>
    <d v="2024-02-06T00:00:00"/>
    <s v="CUMPLE"/>
    <s v="NO CUMPLE"/>
    <s v="NO CUMPLE"/>
    <s v="NO CUMPLE"/>
    <s v="NO CUMPLE"/>
    <x v="0"/>
    <x v="0"/>
    <x v="0"/>
    <x v="0"/>
    <x v="0"/>
  </r>
  <r>
    <s v="INC000002598787"/>
    <s v="HOUSING"/>
    <x v="13"/>
    <s v="ADMINISTRADORES RESIDENTES"/>
    <s v="CRISTOPHER MALDONADO ROMERO"/>
    <s v="frp_jugonz"/>
    <s v="3-Moderado/Limitado"/>
    <s v="3-Medio"/>
    <s v="Media"/>
    <x v="1"/>
    <s v="TELEFONICA EMPRESAS DE CHILE SA"/>
    <s v="GESTION DATACENTER/ ACCESOS / TELEFONICA EMPRESAS DE CHILE SA"/>
    <s v="06/02/2024 15:22:17"/>
    <s v="06/02/2024 15:24:24"/>
    <x v="0"/>
    <s v="COMUNICACIONES"/>
    <s v="VPN IP - MPLS"/>
    <s v="06/02/2024 17:44:39"/>
    <s v="06/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
    <d v="1899-12-30T02:13:01"/>
    <d v="1899-12-30T02:22:22"/>
    <d v="1899-12-30T00:09:21"/>
    <x v="0"/>
    <x v="1"/>
    <m/>
    <m/>
    <m/>
    <m/>
    <m/>
    <d v="2024-02-06T00:00:00"/>
    <s v="CUMPLE"/>
    <s v="NO CUMPLE"/>
    <s v="NO CUMPLE"/>
    <s v="NO CUMPLE"/>
    <s v="NO CUMPLE"/>
    <x v="1"/>
    <x v="1"/>
    <x v="0"/>
    <x v="0"/>
    <x v="0"/>
  </r>
  <r>
    <s v="INC000002598801"/>
    <s v="INFRAESTRUCTURA DC"/>
    <x v="10"/>
    <s v="SM OPERACIONES"/>
    <s v="CARLOS F ARAYA RAMIREZ"/>
    <s v="tct_decruz"/>
    <s v="3-Moderado/Limitado"/>
    <s v="3-Medio"/>
    <s v="Media"/>
    <x v="0"/>
    <s v="TELEFONICA GLOBAL TECHNOLOGY S.A.AGENCIA EN CHILE"/>
    <s v="Instalación fibras APQ"/>
    <s v="06/02/2024 15:53:33"/>
    <s v="06/02/2024 15:55:15"/>
    <x v="0"/>
    <s v="Hardware de Redes"/>
    <s v="Cable"/>
    <s v="09/02/2024 18:13:33"/>
    <s v="09/02/2024 23:50:00"/>
    <s v="requerimiento para Operadores DC Apoquindo el mismo consiste en lanzar o instalar fibra en Apoquindo desde Sala 7 en el Rack E2,E3 hasta Sala 7 en el rack B12,B13._x000a__x000a_Saludos_x000a_Manuel Maita_x000a_Av Providencia 111 piso 13, Santiago de Chile (GMT -3)_x000a_+56 9 7413 83"/>
    <s v="tendido fibra realizado"/>
    <d v="1899-12-30T00:00:00"/>
    <d v="1899-12-30T00:00:00"/>
    <d v="1899-12-30T00:00:00"/>
    <x v="0"/>
    <x v="0"/>
    <m/>
    <m/>
    <m/>
    <m/>
    <m/>
    <d v="2024-02-09T00:00:00"/>
    <s v="CUMPLE"/>
    <s v="NO CUMPLE"/>
    <s v="NO CUMPLE"/>
    <s v="NO CUMPLE"/>
    <s v="NO CUMPLE"/>
    <x v="0"/>
    <x v="0"/>
    <x v="0"/>
    <x v="0"/>
    <x v="0"/>
  </r>
  <r>
    <s v="INC000002598912"/>
    <s v="VPN IP - MPLS"/>
    <x v="6"/>
    <s v="ADMINISTRADORES RESIDENTES"/>
    <s v="PAUL A SEPULVEDA ALVAREZ"/>
    <s v="frp_kefern"/>
    <s v="3-Moderado/Limitado"/>
    <s v="3-Medio"/>
    <s v="Media"/>
    <x v="1"/>
    <s v="TELEFONICA GLOBAL TECHNOLOGY S.A.AGENCIA EN CHILE"/>
    <s v="Gama |  Requerimiento Soporte VDC Global - Accesos por RDP"/>
    <s v="06/02/2024 15:04:15"/>
    <s v="06/02/2024 15:08:20"/>
    <x v="0"/>
    <s v="CDP ANTIGUO 1"/>
    <s v="CDP ANTIGUO 2"/>
    <s v="06/02/2024 17:35:19"/>
    <s v="06/02/2024 23:50:00"/>
    <s v="PREVENTIVO: NO_x000a_CODIGO DE SERVICIO:10.68.136.199_x000a_DIRECCION:_x000a_QUIEN REPORTA:Moisés Eduardo Montero Ramos +56 9 4273 2135_x000a_CONTACTO EN TERRENO:_x000a_PROBLEMA:_x000a_REQUERIMIENTO:_x000a__x000a_Favor su acostumbrado apoyo en revisar si el usuario_x000a_VDC-CL\wvK3AftyeCpjgg tiene habilita"/>
    <s v="se agrego al usuario al grupo que permite la conexión remota._x000a_Con este permiso puede entrar remoto y poder llegar a los servidores de interés"/>
    <d v="1899-12-30T00:20:47"/>
    <d v="1899-12-30T02:31:04"/>
    <d v="1899-12-30T02:10:17"/>
    <x v="0"/>
    <x v="1"/>
    <m/>
    <m/>
    <m/>
    <m/>
    <m/>
    <d v="2024-02-06T00:00:00"/>
    <s v="NO CUMPLE"/>
    <s v="CUMPLE"/>
    <s v="NO CUMPLE"/>
    <s v="NO CUMPLE"/>
    <s v="NO CUMPLE"/>
    <x v="1"/>
    <x v="1"/>
    <x v="0"/>
    <x v="0"/>
    <x v="0"/>
  </r>
  <r>
    <s v="INC000002598926"/>
    <s v="HOUSING"/>
    <x v="13"/>
    <s v="BELIEVE"/>
    <s v="CRISTOPHER MALDONADO ROMERO"/>
    <s v="frp_xgambo"/>
    <s v="3-Moderado/Limitado"/>
    <s v="3-Medio"/>
    <s v="Media"/>
    <x v="1"/>
    <s v="TELEFONICA CYBERSECURITY TECH CHILE SPA"/>
    <s v="GESTION DATACENTER/ ACCESOS / TELEFONICA CYBERSECURITY TECH CHILE SPA"/>
    <s v="06/02/2024 15:04:19"/>
    <s v="06/02/2024 15:05:32"/>
    <x v="0"/>
    <s v="COMUNICACIONES"/>
    <s v="VPN IP - MPLS"/>
    <s v="06/02/2024 15:29:14"/>
    <s v="06/02/2024 23:50:00"/>
    <s v="EMPRESA: TELEFONICA CYBERSECURITY TECH CHILE SPA_x000a_CÓDIGO DE SERVICIO: _x000a_DIRECCIÓN:Av. Apoquindo #7071, Las Condes, Santiago_x000a_NOMBRE DE QUIEN REPORTA:Michael Gonzalez_x000a_TELÉFONO DE QUIEN REPORTA:  56992435694_x000a_NOMBRE DE CONTACTO EN TERRENO: _x000a_REQUERIMIENTO : Cam"/>
    <s v="Se efectúa contacto con cliente: N/A_x000a_Teléfono de contacto: N/A_x000a_Acciones realizadas: Accesos autorizados para personal descrito en planilla_x000a_Solución paliativa o definitiva: N/A_x000a_Acciones de Mejora, Recomendaciones: N/A_x000a_Causa Raíz: N/A"/>
    <d v="1899-12-30T00:18:21"/>
    <d v="1899-12-30T00:24:55"/>
    <d v="1899-12-30T00:06:34"/>
    <x v="0"/>
    <x v="1"/>
    <m/>
    <m/>
    <m/>
    <m/>
    <m/>
    <d v="2024-02-06T00:00:00"/>
    <s v="CUMPLE"/>
    <s v="NO CUMPLE"/>
    <s v="NO CUMPLE"/>
    <s v="NO CUMPLE"/>
    <s v="NO CUMPLE"/>
    <x v="0"/>
    <x v="0"/>
    <x v="0"/>
    <x v="0"/>
    <x v="0"/>
  </r>
  <r>
    <s v="INC000002598932"/>
    <s v="HOUSING"/>
    <x v="14"/>
    <s v="BELIEVE"/>
    <s v="SEBASTIAN A JARA VIDAL"/>
    <s v="frp_xgambo"/>
    <s v="3-Moderado/Limitado"/>
    <s v="3-Medio"/>
    <s v="Media"/>
    <x v="1"/>
    <s v="TELEFONICA CYBERSECURITY TECH CHILE SPA"/>
    <s v="GESTION DATACENTER/ ACCESOS / TELEFONICA CYBERSECURITY TECH CHILE SPA"/>
    <s v="06/02/2024 15:12:27"/>
    <s v="06/02/2024 15:13:32"/>
    <x v="0"/>
    <s v="COMUNICACIONES"/>
    <s v="VPN IP - MPLS"/>
    <s v="06/02/2024 16:00:39"/>
    <s v="06/02/2024 23:50:00"/>
    <s v="EMPRESA: TELEFONICA CYBERSECURITY TECH CHILE SPA_x000a_CÓDIGO DE SERVICIO: _x000a_DIRECCIÓN:Calle San Martin #50, Santiago Centro, Santiago_x000a_NOMBRE DE QUIEN REPORTA:Michael Gonzalez_x000a_TELÉFONO DE QUIEN REPORTA:  56992435694_x000a_NOMBRE DE CONTACTO EN TERRENO: _x000a_REQUERIMIENTO"/>
    <m/>
    <d v="1899-12-30T00:41:48"/>
    <d v="1899-12-30T00:48:12"/>
    <d v="1899-12-30T00:06:24"/>
    <x v="0"/>
    <x v="1"/>
    <m/>
    <m/>
    <m/>
    <m/>
    <m/>
    <d v="2024-02-06T00:00:00"/>
    <s v="CUMPLE"/>
    <s v="NO CUMPLE"/>
    <s v="NO CUMPLE"/>
    <s v="NO CUMPLE"/>
    <s v="NO CUMPLE"/>
    <x v="0"/>
    <x v="0"/>
    <x v="0"/>
    <x v="0"/>
    <x v="0"/>
  </r>
  <r>
    <s v="INC000002598946"/>
    <s v="VPN IP - MPLS"/>
    <x v="3"/>
    <s v="ADMINISTRADORES RESIDENTES"/>
    <s v="ANGEL CASTRO CABRERA"/>
    <s v="frp_kefern"/>
    <s v="3-Moderado/Limitado"/>
    <s v="3-Medio"/>
    <s v="Media"/>
    <x v="1"/>
    <s v="TELEFONICA GLOBAL TECHNOLOGY S.A.AGENCIA EN CHILE"/>
    <s v="HD | TCCT - [Cloud Portal] – Restore - CL - MANTOS COPPER S.A."/>
    <s v="06/02/2024 15:51:27"/>
    <s v="06/02/2024 15:56:17"/>
    <x v="0"/>
    <s v="CDP ANTIGUO 1"/>
    <s v="CDP ANTIGUO 2"/>
    <s v="09/02/2024 15:40:32"/>
    <s v="09/02/2024 23:50:00"/>
    <s v="PREVENTIVO: NO_x000a_CODIGO DE SERVICIO:_x000a_DIRECCION:_x000a_QUIEN REPORTA:Jesús José Nelo Petaquero +56 9 9229 0203_x000a_CONTACTO EN TERRENO:_x000a_PROBLEMA:_x000a_REQUERIMIENTO:_x000a__x000a_Estimado equipo Cloud, por favor su acostumbrado apoyo en la revisión_x000a_del_x000a_error indicado en correo anteri"/>
    <s v="Se efectúa contacto con cliente: Jesus Nelo_x000a_Teléfono de contacto: Via correo _x000a_Acciones realizadas: Luego de la revision se modifica time out en plataforma VDC. Se mantiene en observacion de forma interna por el area Cloud._x000a_Acciones de Mejora, Recomendaci"/>
    <d v="1900-01-01T18:16:26"/>
    <d v="1900-01-01T23:49:05"/>
    <d v="1899-12-30T05:32:39"/>
    <x v="0"/>
    <x v="1"/>
    <m/>
    <m/>
    <m/>
    <m/>
    <m/>
    <d v="2024-02-09T00:00:00"/>
    <s v="NO CUMPLE"/>
    <s v="NO CUMPLE"/>
    <s v="CUMPLE"/>
    <s v="NO CUMPLE"/>
    <s v="NO CUMPLE"/>
    <x v="1"/>
    <x v="0"/>
    <x v="0"/>
    <x v="0"/>
    <x v="1"/>
  </r>
  <r>
    <s v="INC000002598966"/>
    <s v="HOUSING"/>
    <x v="13"/>
    <s v="BELIEVE"/>
    <s v="CRISTOPHER MALDONADO ROMERO"/>
    <s v="frp_xgambo"/>
    <s v="3-Moderado/Limitado"/>
    <s v="3-Medio"/>
    <s v="Media"/>
    <x v="1"/>
    <s v="TELEFONICA EMPRESAS DE CHILE SA"/>
    <s v="GESTION DATACENTER/ ACCESOS / TELEFONICA EMPRESAS DE CHILE SA"/>
    <s v="06/02/2024 16:31:32"/>
    <s v="06/02/2024 16:33:29"/>
    <x v="0"/>
    <s v="COMUNICACIONES"/>
    <s v="VPN IP - MPLS"/>
    <s v="06/02/2024 17:22:12"/>
    <s v="06/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vision Switch"/>
    <s v="Se efectúa contacto con cliente: N/A_x000a_Teléfono de contacto: N/A_x000a_Acciones realizadas: Accesos autorizados para personal descrito en planilla_x000a_Solución paliativa o definitiva: N/A_x000a_Acciones de Mejora, Recomendaciones: N/A_x000a_Causa Raíz: N/A"/>
    <d v="1899-12-30T00:44:10"/>
    <d v="1899-12-30T00:50:40"/>
    <d v="1899-12-30T00:06:30"/>
    <x v="0"/>
    <x v="1"/>
    <m/>
    <m/>
    <m/>
    <m/>
    <m/>
    <d v="2024-02-06T00:00:00"/>
    <s v="CUMPLE"/>
    <s v="NO CUMPLE"/>
    <s v="NO CUMPLE"/>
    <s v="NO CUMPLE"/>
    <s v="NO CUMPLE"/>
    <x v="0"/>
    <x v="0"/>
    <x v="0"/>
    <x v="0"/>
    <x v="0"/>
  </r>
  <r>
    <s v="INC000002598970"/>
    <s v="VPN IP - MPLS"/>
    <x v="3"/>
    <s v="ADMINISTRADORES RESIDENTES"/>
    <s v="PABLO N OLIVA ALARCON"/>
    <s v="frp_kefern"/>
    <s v="3-Moderado/Limitado"/>
    <s v="3-Medio"/>
    <s v="Media"/>
    <x v="1"/>
    <s v="TELEFONICA GLOBAL TECHNOLOGY S.A.AGENCIA EN CHILE"/>
    <s v="HD | Importar a VDC de CLIENTE TERRASOL vm restauradas"/>
    <s v="06/02/2024 16:33:18"/>
    <s v="06/02/2024 16:36:37"/>
    <x v="0"/>
    <s v="CDP ANTIGUO 1"/>
    <s v="CDP ANTIGUO 2"/>
    <s v="07/02/2024 10:20:12"/>
    <s v="07/02/2024 23:50:00"/>
    <s v="PREVENTIVO: NO_x000a_CODIGO DE SERVICIO:_x000a_DIRECCION:_x000a_QUIEN REPORTA:Rodrigo Vásquez Muñoz +56 97411 3060_x000a_CONTACTO EN TERRENO:_x000a_PROBLEMA:_x000a_REQUERIMIENTO:_x000a__x000a_Se necesita importar a VDC de cliente TERRASOL las siguientes VM que_x000a_fueron ya recuperadas en el vcenter las v"/>
    <s v="FASE RESOLUCIÓN Y RECUPERACIÓN_x000a__x000a_Se efectúa contacto con cliente: NA_x000a__x000a_Teléfono de contacto: NA_x000a__x000a_Acciones realizadas: Importar VMs solicitadas a VDC_x000a__x000a_Solución paliativa o definitiva: Definitiva_x000a__x000a_Acciones de Mejora, Recomendaciones: NA_x000a__x000a_Causa Raíz: NA"/>
    <d v="1899-12-30T12:54:37"/>
    <d v="1899-12-30T17:46:54"/>
    <d v="1899-12-30T04:52:17"/>
    <x v="0"/>
    <x v="1"/>
    <m/>
    <m/>
    <m/>
    <m/>
    <m/>
    <d v="2024-02-07T00:00:00"/>
    <s v="NO CUMPLE"/>
    <s v="NO CUMPLE"/>
    <s v="CUMPLE"/>
    <s v="NO CUMPLE"/>
    <s v="NO CUMPLE"/>
    <x v="1"/>
    <x v="0"/>
    <x v="0"/>
    <x v="1"/>
    <x v="0"/>
  </r>
  <r>
    <s v="INC000002598991"/>
    <s v="HOUSING"/>
    <x v="14"/>
    <s v="BELIEVE"/>
    <s v="SEBASTIAN A JARA VIDAL"/>
    <s v="frp_xgambo"/>
    <s v="3-Moderado/Limitado"/>
    <s v="3-Medio"/>
    <s v="Media"/>
    <x v="1"/>
    <s v="CAJA DE COMPENSACION DE ASIGNACION FAMILIAR LOS HEROES"/>
    <s v="GESTION DATACENTER/ ACCESOS / CAJA DE COMPENSACION DE ASIGNACION FAMILIAR LOS HEROES"/>
    <s v="06/02/2024 17:01:02"/>
    <s v="06/02/2024 17:02:47"/>
    <x v="0"/>
    <s v="COMUNICACIONES"/>
    <s v="VPN IP - MPLS"/>
    <s v="06/02/2024 17:18:17"/>
    <s v="06/02/2024 23:50:00"/>
    <s v="EMPRESA: CAJA DE COMPENSACION DE ASIGNACION FAMILIAR LOS HEROES_x000a_CÓDIGO DE SERVICIO: _x000a_DIRECCIÓN:Calle San Martin #50, Santiago Centro, Santiago_x000a_NOMBRE DE QUIEN REPORTA:Jose Monteverde_x000a_TELÉFONO DE QUIEN REPORTA:  56992367859_x000a_NOMBRE DE CONTACTO EN TERRENO:"/>
    <m/>
    <d v="1899-12-30T00:09:53"/>
    <d v="1899-12-30T00:17:15"/>
    <d v="1899-12-30T00:07:22"/>
    <x v="0"/>
    <x v="1"/>
    <m/>
    <m/>
    <m/>
    <m/>
    <m/>
    <d v="2024-02-06T00:00:00"/>
    <s v="CUMPLE"/>
    <s v="NO CUMPLE"/>
    <s v="NO CUMPLE"/>
    <s v="NO CUMPLE"/>
    <s v="NO CUMPLE"/>
    <x v="0"/>
    <x v="0"/>
    <x v="0"/>
    <x v="0"/>
    <x v="0"/>
  </r>
  <r>
    <s v="INC000002599144"/>
    <s v="HOSTING VIRTUAL"/>
    <x v="6"/>
    <s v="SM OPERACIONES"/>
    <s v="RICARDO R GALLEGOS OYANEDER"/>
    <s v="tct_rgalle"/>
    <s v="4-Menor/Localizado"/>
    <s v="4-Baja"/>
    <s v="Baja"/>
    <x v="1"/>
    <s v="TELEFONICA GLOBAL TECHNOLOGY S.A.AGENCIA EN CHILE"/>
    <s v="Revisión gpo con cliente duoc"/>
    <s v="06/02/2024 16:49:50"/>
    <s v="06/02/2024 16:50:06"/>
    <x v="0"/>
    <s v="TI"/>
    <s v="SISTEMAS OPERATIVOS"/>
    <s v="06/02/2024 16:51:51"/>
    <s v="06/02/2024 23:50:00"/>
    <s v="Revisión gpo con cliente duoc"/>
    <s v="Revisión gpo con cliente duoc"/>
    <d v="1899-12-30T00:00:00"/>
    <d v="1899-12-30T00:02:01"/>
    <d v="1899-12-30T00:02:01"/>
    <x v="0"/>
    <x v="1"/>
    <m/>
    <m/>
    <m/>
    <m/>
    <m/>
    <d v="2024-02-06T00:00:00"/>
    <s v="CUMPLE"/>
    <s v="NO CUMPLE"/>
    <s v="NO CUMPLE"/>
    <s v="NO CUMPLE"/>
    <s v="NO CUMPLE"/>
    <x v="0"/>
    <x v="0"/>
    <x v="0"/>
    <x v="0"/>
    <x v="0"/>
  </r>
  <r>
    <s v="INC000002599146"/>
    <s v="HOSTING VIRTUAL"/>
    <x v="6"/>
    <s v="SM OPERACIONES"/>
    <s v="RICARDO R GALLEGOS OYANEDER"/>
    <s v="tct_rgalle"/>
    <s v="4-Menor/Localizado"/>
    <s v="4-Baja"/>
    <s v="Baja"/>
    <x v="1"/>
    <s v="TELEFONICA GLOBAL TECHNOLOGY S.A.AGENCIA EN CHILE"/>
    <s v="Revisión reinicio automático servidor APPL cliente Coagra"/>
    <s v="06/02/2024 16:50:11"/>
    <s v="06/02/2024 16:50:25"/>
    <x v="0"/>
    <s v="TI"/>
    <s v="SISTEMAS OPERATIVOS"/>
    <s v="06/02/2024 16:52:50"/>
    <s v="06/02/2024 23:50:00"/>
    <s v="Revisión reinicio automático servidor APPL cliente Coagra"/>
    <s v="Revisión reinicio automático servidor APPL cliente Coagra"/>
    <d v="1899-12-30T00:00:00"/>
    <d v="1899-12-30T00:02:39"/>
    <d v="1899-12-30T00:02:39"/>
    <x v="0"/>
    <x v="1"/>
    <m/>
    <m/>
    <m/>
    <m/>
    <m/>
    <d v="2024-02-06T00:00:00"/>
    <s v="CUMPLE"/>
    <s v="NO CUMPLE"/>
    <s v="NO CUMPLE"/>
    <s v="NO CUMPLE"/>
    <s v="NO CUMPLE"/>
    <x v="0"/>
    <x v="0"/>
    <x v="0"/>
    <x v="0"/>
    <x v="0"/>
  </r>
  <r>
    <s v="INC000002599148"/>
    <s v="HOSTING VIRTUAL"/>
    <x v="6"/>
    <s v="SM OPERACIONES"/>
    <s v="RICARDO R GALLEGOS OYANEDER"/>
    <s v="tct_rgalle"/>
    <s v="4-Menor/Localizado"/>
    <s v="4-Baja"/>
    <s v="Baja"/>
    <x v="1"/>
    <s v="TELEFONICA GLOBAL TECHNOLOGY S.A.AGENCIA EN CHILE"/>
    <s v="Sesión de trabajo por revisión navegación equipos plataforma Wizard"/>
    <s v="06/02/2024 16:50:32"/>
    <s v="06/02/2024 16:50:49"/>
    <x v="0"/>
    <s v="TI"/>
    <s v="SISTEMAS OPERATIVOS"/>
    <s v="06/02/2024 16:53:28"/>
    <s v="06/02/2024 23:50:00"/>
    <s v="Sesión de trabajo por revisión navegación equipos plataforma Wizard"/>
    <s v="Sesión de trabajo por revisión navegación equipos plataforma Wizard"/>
    <d v="1899-12-30T00:00:00"/>
    <d v="1899-12-30T00:02:56"/>
    <d v="1899-12-30T00:02:56"/>
    <x v="0"/>
    <x v="1"/>
    <m/>
    <m/>
    <m/>
    <m/>
    <m/>
    <d v="2024-02-06T00:00:00"/>
    <s v="CUMPLE"/>
    <s v="NO CUMPLE"/>
    <s v="NO CUMPLE"/>
    <s v="NO CUMPLE"/>
    <s v="NO CUMPLE"/>
    <x v="0"/>
    <x v="0"/>
    <x v="0"/>
    <x v="0"/>
    <x v="0"/>
  </r>
  <r>
    <s v="INC000002599155"/>
    <s v="VPN IP - MPLS"/>
    <x v="3"/>
    <s v="GESTION HD"/>
    <s v="DEIBY Y SANTOYO MONTEROLA"/>
    <s v="frp_pcamay"/>
    <s v="3-Moderado/Limitado"/>
    <s v="3-Medio"/>
    <s v="Media"/>
    <x v="1"/>
    <s v="TELEFONICA GLOBAL TECHNOLOGY S.A.AGENCIA EN CHILE"/>
    <s v="HD/Importar a VDC de CLIENTE TERRAOESTE vm restauradas"/>
    <s v="06/02/2024 17:05:32"/>
    <s v="06/02/2024 17:09:30"/>
    <x v="0"/>
    <s v="CDP ANTIGUO 1"/>
    <s v="CDP ANTIGUO 2"/>
    <s v="06/02/2024 17:37:54"/>
    <s v="06/02/2024 23:50:00"/>
    <s v="PREVENTIVO: NO_x000a_CODIGO DE SERVICIO:_x000a_DIRECCION:_x000a_QUIEN REPORTA:Rodrigo Vásquez Muñoz +56 97411 3060 _x000a_CONTACTO EN TERRENO:Rodrigo Vásquez Muñoz +56 97411 3060 _x000a_PROBLEMA:_x000a_REQUERIMIENTO:Solicito de vuestro apoyo para crear ticket como_x000a_REQUERIMIENTO y en estado"/>
    <s v="FASE RESOLUCIÓN Y RECUPERACIÓN_x000a__x000a_Se efectúa contacto con cliente:N/A_x000a__x000a_Teléfono de contacto:N/A_x000a__x000a_Acciones realizadas: Se realiza la importacion de las maquinas al VDC y se envia las capturas por correo_x000a__x000a_Solución paliativa o definitiva:N/A_x000a__x000a_Acciones de Mejo"/>
    <d v="1899-12-30T00:00:00"/>
    <d v="1899-12-30T00:32:22"/>
    <d v="1899-12-30T00:32:22"/>
    <x v="0"/>
    <x v="1"/>
    <m/>
    <m/>
    <m/>
    <m/>
    <m/>
    <d v="2024-02-06T00:00:00"/>
    <s v="CUMPLE"/>
    <s v="NO CUMPLE"/>
    <s v="NO CUMPLE"/>
    <s v="NO CUMPLE"/>
    <s v="NO CUMPLE"/>
    <x v="0"/>
    <x v="0"/>
    <x v="0"/>
    <x v="0"/>
    <x v="0"/>
  </r>
  <r>
    <s v="INC000002599164"/>
    <s v="VPN IP - MPLS"/>
    <x v="17"/>
    <s v="ADMINISTRADORES RESIDENTES"/>
    <s v="RODRIGO VÁSQUEZ MUÑOZ"/>
    <s v="frp_rreyes"/>
    <s v="3-Moderado/Limitado"/>
    <s v="3-Medio"/>
    <s v="Media"/>
    <x v="1"/>
    <s v="INSTITUTO PROFESIONAL DE CHILE SA"/>
    <s v="GAMA / Requerimiento Respaldo Completo Servidores SharePoint IPCHILE"/>
    <s v="06/02/2024 17:30:45"/>
    <s v="06/02/2024 17:32:09"/>
    <x v="0"/>
    <s v="CDP ANTIGUO 1"/>
    <s v="CDP ANTIGUO 2"/>
    <s v="10/02/2024 10:01:42"/>
    <s v="10/02/2024 23:50:00"/>
    <s v="PREVENTIVO: NO_x000a_CODIGO DE SERVICIO:_x000a_DIRECCION:_x000a_QUIEN REPORTA: Juan Carlos Dupuy_x000a_CONTACTO EN TERRENO:_x000a_PROBLEMA:_x000a_REQUERIMIENTO:_x000a__x000a_Buenas tardes, junto con saludar solicito respaldo completo (Respaldo VM completa) de los siguientes servidores:_x000a__x000a_ _x000a__x000a_    SALAMAN"/>
    <s v="FASE RESOLUCIÓN Y RECUPERACIÓN_x000a__x000a_Se efectúa contacto con cliente: N/A_x000a__x000a_Teléfono de contacto: N/A_x000a__x000a_Acciones realizadas: respaldos ejecutados_x000a__x000a_Solución paliativa o definitiva: respaldos ejecutados_x000a__x000a_Acciones de Mejora, Recomendaciones: N/A_x000a__x000a_Causa Raíz: clien"/>
    <d v="1900-01-02T16:05:21"/>
    <d v="1900-01-02T16:30:57"/>
    <d v="1899-12-30T00:25:36"/>
    <x v="0"/>
    <x v="1"/>
    <m/>
    <m/>
    <m/>
    <m/>
    <m/>
    <d v="2024-02-10T00:00:00"/>
    <s v="CUMPLE"/>
    <s v="NO CUMPLE"/>
    <s v="NO CUMPLE"/>
    <s v="NO CUMPLE"/>
    <s v="NO CUMPLE"/>
    <x v="1"/>
    <x v="0"/>
    <x v="0"/>
    <x v="0"/>
    <x v="1"/>
  </r>
  <r>
    <s v="INC000002599349"/>
    <s v="TICKET-INTELIGENTE"/>
    <x v="4"/>
    <s v="GESTION TI"/>
    <s v="GONZALO MENDOZA MARTINEZ"/>
    <s v="USR_TSIGHT"/>
    <s v="1-Extenso/Generalizado"/>
    <s v="4-Baja"/>
    <s v="Baja"/>
    <x v="3"/>
    <s v="COMERCIAL E IMPORTADORA AUDIOMUSICA SPA"/>
    <s v="ciausp01 - m_audioapps01 TICKET AUTOMATICO"/>
    <s v="06/02/2024 15:36:17"/>
    <s v="06/02/2024 15:36:17"/>
    <x v="0"/>
    <s v="TRUESIGHT"/>
    <s v="TRUESIGHT"/>
    <s v="06/02/2024 17:17:44"/>
    <s v="06/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FASE RESOLUCIÓN Y RECUPERACIÓN_x000a__x000a_Se efectúa contacto con cliente: Isaias Contreras &lt;isaias.contreras@audiomusica.com&gt;_x000a__x000a_Teléfono de contacto: Isaias Contreras &lt;isaias.contreras@audiomusica.com&gt;_x000a__x000a_Acciones realizadas: Se ingresa a servidor, se encuentra en c"/>
    <d v="1899-12-30T01:09:12"/>
    <d v="1899-12-30T01:41:27"/>
    <d v="1899-12-30T00:32:15"/>
    <x v="1"/>
    <x v="0"/>
    <m/>
    <m/>
    <m/>
    <m/>
    <m/>
    <d v="2024-02-06T00:00:00"/>
    <s v="CUMPLE"/>
    <s v="NO CUMPLE"/>
    <s v="NO CUMPLE"/>
    <s v="NO CUMPLE"/>
    <s v="NO CUMPLE"/>
    <x v="1"/>
    <x v="1"/>
    <x v="0"/>
    <x v="0"/>
    <x v="0"/>
  </r>
  <r>
    <s v="INC000002599385"/>
    <s v="OFFICE365"/>
    <x v="1"/>
    <s v="GESTION CALL CENTER"/>
    <s v="JAVIERA A UMAÑA YEVENES"/>
    <s v="frp_mdomin"/>
    <s v="4-Menor/Localizado"/>
    <s v="4-Baja"/>
    <s v="Baja"/>
    <x v="3"/>
    <s v="INGENIERIA E INVERSIONES RILEC LIMITADA"/>
    <s v="MESA/CALL CENTER/PROBLEMA CON CORREOS"/>
    <s v="06/02/2024 16:12:30"/>
    <s v="06/02/2024 16:19:24"/>
    <x v="0"/>
    <s v="COMUNICACIONES"/>
    <s v="VPN IP - MPLS"/>
    <s v="08/02/2024 10:20:42"/>
    <s v="08/02/2024 23:50:00"/>
    <s v="PREVENTIVO: NO_x000a_CODIGO DE SERVICIO:OFFICE365_x000a_DIRECCION:Balmaceda 1095, temuco_x000a_QUIEN REPORTA:RICARDO LEPE  - 968356068_x000a_CONTACTO EN TERRENO:RICARDO LEPE  - 968356068_x000a_PROBLEMA:PROBLEMA CON CORREOS_x000a_REQUERIMIENTO:_x000a_EQUIPOS ENERGIZADO/REINICIADO:SÍ_x000a_HORARIO DE AT"/>
    <s v="FASE RESOLUCIÓN Y RECUPERACIÓN_x000a__x000a_Se efectúa contacto con cliente: RICARDO LEPE _x000a__x000a_Teléfono de contacto: 968356068_x000a__x000a_Acciones realizadas:_x000a__x000a_Quisiera informar que el problema se ocasiona porque el dominio rilec.cl no tiene su DNS habilitado, lo cual es necesar"/>
    <d v="1899-12-31T17:17:48"/>
    <d v="1899-12-31T18:08:12"/>
    <d v="1899-12-30T00:50:24"/>
    <x v="1"/>
    <x v="0"/>
    <m/>
    <m/>
    <m/>
    <m/>
    <m/>
    <d v="2024-02-08T00:00:00"/>
    <s v="CUMPLE"/>
    <s v="NO CUMPLE"/>
    <s v="NO CUMPLE"/>
    <s v="NO CUMPLE"/>
    <s v="NO CUMPLE"/>
    <x v="1"/>
    <x v="0"/>
    <x v="0"/>
    <x v="0"/>
    <x v="1"/>
  </r>
  <r>
    <s v="INC000002599425"/>
    <s v="COMUNICACIONES"/>
    <x v="5"/>
    <s v="GESTION PLATAFORMA CLIENTES"/>
    <s v="LUIS A VILLASMIL CASTILLO"/>
    <s v="lmolcont"/>
    <s v="4-Menor/Localizado"/>
    <s v="4-Baja"/>
    <s v="Baja"/>
    <x v="1"/>
    <s v="TELEFONICA EMPRESAS DE CHILE SA"/>
    <s v="(ASIGNAR A LUIS VILLASMIL) Permitir conexión hacia IP Latam10.184.11.100:8008 desde vpn maimónides"/>
    <s v="06/02/2024 16:28:00"/>
    <s v="06/02/2024 16:30:25"/>
    <x v="0"/>
    <s v="PLATAFORMAS"/>
    <s v="REMEDY EMPRESAS"/>
    <s v="07/02/2024 16:43:14"/>
    <s v="07/02/2024 23:50:00"/>
    <s v="Permitir conexión hacia IP Latam10.184.11.100:8008 desde vpn maimónides"/>
    <m/>
    <d v="1899-12-30T21:23:14"/>
    <d v="1899-12-31T00:15:14"/>
    <d v="1899-12-30T02:52:00"/>
    <x v="0"/>
    <x v="1"/>
    <m/>
    <m/>
    <m/>
    <m/>
    <m/>
    <d v="2024-02-07T00:00:00"/>
    <s v="NO CUMPLE"/>
    <s v="CUMPLE"/>
    <s v="NO CUMPLE"/>
    <s v="NO CUMPLE"/>
    <s v="NO CUMPLE"/>
    <x v="1"/>
    <x v="0"/>
    <x v="0"/>
    <x v="0"/>
    <x v="1"/>
  </r>
  <r>
    <s v="INC000002599434"/>
    <s v="RED INTERNA"/>
    <x v="10"/>
    <s v="APQ ACCESOS"/>
    <s v="CRISTOPHER MALDONADO ROMERO"/>
    <s v="tct_cmaldo"/>
    <s v="4-Menor/Localizado"/>
    <s v="4-Baja"/>
    <s v="Baja"/>
    <x v="0"/>
    <s v="TELEFONICA EMPRESAS DE CHILE SA"/>
    <s v="RONDA TOMA DE TEMPERATURAS SALAS TIC"/>
    <s v="06/02/2024 16:46:16"/>
    <s v="06/02/2024 16:47:07"/>
    <x v="0"/>
    <s v="CDP ANTIGUO 1"/>
    <s v="CDP ANTIGUO 2"/>
    <s v="06/02/2024 17:07:49"/>
    <s v="06/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x v="0"/>
    <x v="0"/>
    <m/>
    <m/>
    <m/>
    <m/>
    <m/>
    <d v="2024-02-06T00:00:00"/>
    <s v="CUMPLE"/>
    <s v="NO CUMPLE"/>
    <s v="NO CUMPLE"/>
    <s v="NO CUMPLE"/>
    <s v="NO CUMPLE"/>
    <x v="0"/>
    <x v="0"/>
    <x v="0"/>
    <x v="0"/>
    <x v="0"/>
  </r>
  <r>
    <s v="INC000002599453"/>
    <s v="HOUSING"/>
    <x v="14"/>
    <s v="BELIEVE"/>
    <s v="SEBASTIAN A JARA VIDAL"/>
    <s v="frp_jcarri"/>
    <s v="3-Moderado/Limitado"/>
    <s v="3-Medio"/>
    <s v="Media"/>
    <x v="1"/>
    <s v="ACCIONA ENERGIA CHILE S.P.A."/>
    <s v="GESTION DATACENTER/ ACCESOS /ACCIONA ENERGIA CHILE S.P.A."/>
    <s v="06/02/2024 17:12:37"/>
    <s v="06/02/2024 17:13:46"/>
    <x v="0"/>
    <s v="COMUNICACIONES"/>
    <s v="VPN IP - MPLS"/>
    <s v="06/02/2024 17:36:20"/>
    <s v="06/02/2024 23:50:00"/>
    <s v="EMPRESA:ACCIONA ENERGIA CHILE S.P.A._x000a_CÓDIGO DE SERVICIO: _x000a_DIRECCIÓN:Calle San Martin #50, Santiago Centro, Santiago_x000a_NOMBRE DE QUIEN REPORTA:Nicolas Martinez_x000a_TELÉFONO DE QUIEN REPORTA:56989006253_x000a_NOMBRE DE CONTACTO EN TERRENO: _x000a_REQUERIMIENTO:Instalacion d"/>
    <m/>
    <d v="1899-12-30T00:17:51"/>
    <d v="1899-12-30T00:23:43"/>
    <d v="1899-12-30T00:05:52"/>
    <x v="0"/>
    <x v="1"/>
    <m/>
    <m/>
    <m/>
    <m/>
    <m/>
    <d v="2024-02-06T00:00:00"/>
    <s v="CUMPLE"/>
    <s v="NO CUMPLE"/>
    <s v="NO CUMPLE"/>
    <s v="NO CUMPLE"/>
    <s v="NO CUMPLE"/>
    <x v="0"/>
    <x v="0"/>
    <x v="0"/>
    <x v="0"/>
    <x v="0"/>
  </r>
  <r>
    <s v="INC000002599461"/>
    <s v="HOUSING"/>
    <x v="13"/>
    <s v="BELIEVE"/>
    <s v="CRISTOPHER MALDONADO ROMERO"/>
    <s v="frp_jcarri"/>
    <s v="3-Moderado/Limitado"/>
    <s v="3-Medio"/>
    <s v="Media"/>
    <x v="1"/>
    <s v="EMPRESA NACIONAL DE CERTIFICACIONES"/>
    <s v="GESTION DATACENTER/ ACCESOS /EMPRESA NACIONAL DE CERTIFICACIONES"/>
    <s v="06/02/2024 17:50:32"/>
    <s v="06/02/2024 17:52:32"/>
    <x v="0"/>
    <s v="COMUNICACIONES"/>
    <s v="VPN IP - MPLS"/>
    <s v="06/02/2024 19:04:37"/>
    <s v="06/02/2024 23:50:00"/>
    <s v="EMPRESA:EMPRESA NACIONAL DE CERTIFICACIONES_x000a_CÓDIGO DE SERVICIO: _x000a_DIRECCIÓN:Av. Apoquindo #7071, Las Condes, Santiago_x000a_NOMBRE DE QUIEN REPORTA:Juan José Fuentealba_x000a_TELÉFONO DE QUIEN REPORTA:961627267_x000a_NOMBRE DE CONTACTO EN TERRENO: _x000a_REQUERIMIENTO:Retiro de"/>
    <s v="Se efectúa contacto con cliente: N/A_x000a_Teléfono de contacto: N/A_x000a_Acciones realizadas: Accesos denegados. Actividad con CRQ no aprobada_x000a_Solución paliativa o definitiva: N/A_x000a_Acciones de Mejora, Recomendaciones: N/A_x000a_Causa Raíz: N/A"/>
    <d v="1899-12-30T00:02:49"/>
    <d v="1899-12-30T01:14:05"/>
    <d v="1899-12-30T01:11:16"/>
    <x v="0"/>
    <x v="1"/>
    <m/>
    <m/>
    <m/>
    <m/>
    <m/>
    <d v="2024-02-06T00:00:00"/>
    <s v="NO CUMPLE"/>
    <s v="CUMPLE"/>
    <s v="NO CUMPLE"/>
    <s v="NO CUMPLE"/>
    <s v="NO CUMPLE"/>
    <x v="1"/>
    <x v="1"/>
    <x v="0"/>
    <x v="0"/>
    <x v="0"/>
  </r>
  <r>
    <s v="INC000002599500"/>
    <s v="HOUSING"/>
    <x v="8"/>
    <s v="BELIEVE"/>
    <s v="JAIRO A SALINAS GARAY"/>
    <s v="frp_xgambo"/>
    <s v="3-Moderado/Limitado"/>
    <s v="3-Medio"/>
    <s v="Media"/>
    <x v="1"/>
    <s v="TELEFONICA EMPRESAS DE CHILE SA"/>
    <s v="GESTION DATACENTER/ ACCESOS / TELEFONICA EMPRESAS DE CHILE SA"/>
    <s v="06/02/2024 21:19:57"/>
    <s v="06/02/2024 21:21:21"/>
    <x v="0"/>
    <s v="COMUNICACIONES"/>
    <s v="VPN IP - MPLS"/>
    <s v="07/02/2024 6:35:04"/>
    <s v="07/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Falla PRD7160"/>
    <s v="ACCESOS AUTORIZADOS"/>
    <d v="1899-12-30T09:05:12"/>
    <d v="1899-12-30T09:15:07"/>
    <d v="1899-12-30T00:09:55"/>
    <x v="0"/>
    <x v="1"/>
    <m/>
    <m/>
    <m/>
    <m/>
    <m/>
    <d v="2024-02-07T00:00:00"/>
    <s v="CUMPLE"/>
    <s v="NO CUMPLE"/>
    <s v="NO CUMPLE"/>
    <s v="NO CUMPLE"/>
    <s v="NO CUMPLE"/>
    <x v="1"/>
    <x v="0"/>
    <x v="0"/>
    <x v="1"/>
    <x v="0"/>
  </r>
  <r>
    <s v="INC000002599534"/>
    <s v="HOUSING"/>
    <x v="11"/>
    <s v="APQ ACCESOS"/>
    <s v="LUIS O MORALES ARENAS"/>
    <s v="tct_luimoa"/>
    <s v="4-Menor/Localizado"/>
    <s v="4-Baja"/>
    <s v="Baja"/>
    <x v="1"/>
    <s v="TELEFONICA EMPRESAS DE CHILE SA"/>
    <s v="SE GENERA TICKET DE SUPERVISOR PARA CLIENTE DXC"/>
    <s v="06/02/2024 17:01:10"/>
    <s v="06/02/2024 17:08:34"/>
    <x v="0"/>
    <s v="CDP ANTIGUO 1"/>
    <s v="CDP ANTIGUO 2"/>
    <s v="06/02/2024 17:14:01"/>
    <s v="06/02/2024 23:50:00"/>
    <s v="Estimados; INICIA SUPERVICION _x0009__x000a__x0009__x0009__x000a_Cliente: DXC_x000a_Proveedor: HPE_x000a_Tipo Requerimiento: INCIDENCIA_x0009__x000a_N° Ticket Acceso : 2598681_x000a_N° CRQ:_x0009_81786_x000a_Estado CRQ: APROBADO_x000a_TKT: _x0009_TKT-006080_x000a_Actividad realizada:_x0009__x0009__x000a_CAMBIO DE DISCO POR ROTURA Y REVICION DE HW_x000a_SALA:_x0009_SALA 50"/>
    <s v="SUPERVICION REALIZADA"/>
    <d v="1899-12-30T00:05:27"/>
    <d v="1899-12-30T00:12:51"/>
    <d v="1899-12-30T00:07:24"/>
    <x v="0"/>
    <x v="1"/>
    <m/>
    <m/>
    <m/>
    <m/>
    <m/>
    <d v="2024-02-06T00:00:00"/>
    <s v="CUMPLE"/>
    <s v="NO CUMPLE"/>
    <s v="NO CUMPLE"/>
    <s v="NO CUMPLE"/>
    <s v="NO CUMPLE"/>
    <x v="0"/>
    <x v="0"/>
    <x v="0"/>
    <x v="0"/>
    <x v="0"/>
  </r>
  <r>
    <s v="INC000002599556"/>
    <s v="TICKET-INTELIGENTE"/>
    <x v="7"/>
    <s v="GESTION TI"/>
    <s v="VICTOR SEPULVEDA GAMARRA"/>
    <s v="USR_TSIGHT"/>
    <s v="1-Extenso/Generalizado"/>
    <s v="4-Baja"/>
    <s v="Baja"/>
    <x v="3"/>
    <s v="FUNDACION INSTITUTO PROFESIONAL DUOC UC"/>
    <s v="fiprdu01 - lpacolegium TICKET AUTOMATICO"/>
    <s v="06/02/2024 17:14:04"/>
    <s v="06/02/2024 17:14:04"/>
    <x v="0"/>
    <s v="TI"/>
    <s v="SISTEMAS OPERATIVOS"/>
    <s v="06/02/2024 17:35:19"/>
    <s v="06/02/2024 23:50:00"/>
    <s v="PREVENTIVO=SI_x000a_CODIGO DE SERVICIO=LPACOLEGIUM_x000a_DIRECCION=NULL_x000a_CIUDAD=NULL_x000a_COMUNA LOCAL=_x000a_REGION=NULL_x000a_QUIEN REPORTA=Ticket automático_x000a_CONTACTO EN TERRENO=_x000a_PROBLEMA=Node FIPRDU01 - LPACOLEGIUM is Down_x000a_REQUERIMIENTO=_x000a_EQUIPOS ENERGIZADO O REINICIADO=_x000a_HORARIO DE"/>
    <s v="Se desconectaron tarjetas de red del servidor, ya que será dado de baja."/>
    <d v="1899-12-30T00:07:22"/>
    <d v="1899-12-30T00:21:15"/>
    <d v="1899-12-30T00:13:53"/>
    <x v="1"/>
    <x v="0"/>
    <m/>
    <m/>
    <m/>
    <m/>
    <m/>
    <d v="2024-02-06T00:00:00"/>
    <s v="CUMPLE"/>
    <s v="NO CUMPLE"/>
    <s v="NO CUMPLE"/>
    <s v="NO CUMPLE"/>
    <s v="NO CUMPLE"/>
    <x v="0"/>
    <x v="0"/>
    <x v="0"/>
    <x v="0"/>
    <x v="0"/>
  </r>
  <r>
    <s v="INC000002599640"/>
    <s v="HOUSING"/>
    <x v="14"/>
    <s v="BELIEVE"/>
    <s v="SEBASTIAN A JARA VIDAL"/>
    <s v="frp_dvilca"/>
    <s v="3-Moderado/Limitado"/>
    <s v="3-Medio"/>
    <s v="Media"/>
    <x v="1"/>
    <s v="TELEFONICA GLOBAL TECHNOLOGY S.A.AGENCIA EN CHILE"/>
    <s v="GESTION DATACENTER/ ACCESOS /TELEFONICA GLOBAL TECHNOLOGY S.A.AGENCIA EN CHILE"/>
    <s v="06/02/2024 18:36:13"/>
    <s v="06/02/2024 18:45:00"/>
    <x v="0"/>
    <s v="TI"/>
    <s v="SERVIDORES FISICOS"/>
    <s v="07/02/2024 5:02:44"/>
    <s v="07/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ACCESOS AUTORIZADOS"/>
    <d v="1899-12-30T10:14:27"/>
    <d v="1899-12-30T10:26:31"/>
    <d v="1899-12-30T00:12:04"/>
    <x v="0"/>
    <x v="1"/>
    <m/>
    <m/>
    <m/>
    <m/>
    <m/>
    <d v="2024-02-07T00:00:00"/>
    <s v="CUMPLE"/>
    <s v="NO CUMPLE"/>
    <s v="NO CUMPLE"/>
    <s v="NO CUMPLE"/>
    <s v="NO CUMPLE"/>
    <x v="1"/>
    <x v="0"/>
    <x v="0"/>
    <x v="1"/>
    <x v="0"/>
  </r>
  <r>
    <s v="INC000002599675"/>
    <s v="BACKUP ON DEMAND"/>
    <x v="17"/>
    <s v="OPERACION N1"/>
    <s v="AXEL ANDRADE"/>
    <s v="tct_gmendo"/>
    <s v="3-Moderado/Limitado"/>
    <s v="3-Medio"/>
    <s v="Media"/>
    <x v="3"/>
    <s v="TELEFONICA GLOBAL TECHNOLOGY S.A.AGENCIA EN CHILE"/>
    <s v="CAIDA NETBACKUP PAINE"/>
    <s v="07/02/2024 4:20:32"/>
    <s v="07/02/2024 4:25:00"/>
    <x v="0"/>
    <s v="TI"/>
    <s v="ALMACENAMIENTO y RESPALDO"/>
    <s v="07/02/2024 16:30:50"/>
    <s v="07/02/2024 23:50:00"/>
    <s v="Se solicita a administrador en guardia ayuda con la revisión de la consola netbackup de Paine debido a que esta con intermitencias en su funcionamiento, llegando a fallar los backups por las inestabilidad en la plataforma"/>
    <s v="FASE RESOLUCIÓN Y RECUPERACIÓN_x000a__x000a_Se efectúa contacto con cliente: Axel Andrade_x000a__x000a_Teléfono de contacto: 56 9 5639 8654 _x000a__x000a_Acciones realizadas: se reinicia appliance por baja performance de esta, se retoma respaldos posteriormente, incidencia superada._x000a__x000a_Soluc"/>
    <d v="1899-12-30T12:05:29"/>
    <d v="1899-12-30T12:10:18"/>
    <d v="1899-12-30T00:04:49"/>
    <x v="1"/>
    <x v="0"/>
    <m/>
    <m/>
    <m/>
    <m/>
    <m/>
    <d v="2024-02-07T00:00:00"/>
    <s v="CUMPLE"/>
    <s v="NO CUMPLE"/>
    <s v="NO CUMPLE"/>
    <s v="NO CUMPLE"/>
    <s v="NO CUMPLE"/>
    <x v="1"/>
    <x v="0"/>
    <x v="0"/>
    <x v="1"/>
    <x v="0"/>
  </r>
  <r>
    <s v="INC000002599948"/>
    <s v="TICKET-INTELIGENTE"/>
    <x v="6"/>
    <s v="GESTION TI"/>
    <s v="GIOVANNI D ROCCO VALENZUELA"/>
    <s v="USR_TSIGHT"/>
    <s v="1-Extenso/Generalizado"/>
    <s v="4-Baja"/>
    <s v="Baja"/>
    <x v="3"/>
    <s v="GPS CHILE SPA"/>
    <s v="gpschi01 - wnprdb_gps10 TICKET AUTOMATICO"/>
    <s v="06/02/2024 21:08:56"/>
    <s v="06/02/2024 21:08:56"/>
    <x v="0"/>
    <s v="TRUESIGHT"/>
    <s v="TRUESIGHT"/>
    <s v="06/02/2024 22:54:14"/>
    <s v="06/02/2024 23:50:00"/>
    <s v="PREVENTIVO=SI_x000a_CODIGO DE SERVICIO=WNPRDB_GPS10_x000a_DIRECCION=NULL_x000a_CIUDAD=NULL_x000a_COMUNA LOCAL=Santiago_x000a_REGION=NULL_x000a_QUIEN REPORTA=Ticket automático_x000a_CONTACTO EN TERRENO=_x000a_PROBLEMA=Node GPSCHI01 - WNPRDB_GPS10 is Down_x000a_REQUERIMIENTO=_x000a_EQUIPOS ENERGIZADO O REINICIADO="/>
    <s v="Equipo se encuentra apagado por trabajos realizados en INC000002542903 equipo fue apagado por cliente para poder realizar estos mismos."/>
    <d v="1899-12-30T01:40:14"/>
    <d v="1899-12-30T01:45:18"/>
    <d v="1899-12-30T00:05:04"/>
    <x v="1"/>
    <x v="0"/>
    <m/>
    <m/>
    <m/>
    <m/>
    <m/>
    <d v="2024-02-06T00:00:00"/>
    <s v="CUMPLE"/>
    <s v="NO CUMPLE"/>
    <s v="NO CUMPLE"/>
    <s v="NO CUMPLE"/>
    <s v="NO CUMPLE"/>
    <x v="1"/>
    <x v="1"/>
    <x v="0"/>
    <x v="0"/>
    <x v="0"/>
  </r>
  <r>
    <s v="INC000002600058"/>
    <s v="VPN IP - MPLS"/>
    <x v="4"/>
    <s v="GESTION HD"/>
    <s v="JUAN P SEGURA VARGAS"/>
    <s v="frp_kefern"/>
    <s v="3-Moderado/Limitado"/>
    <s v="3-Medio"/>
    <s v="Media"/>
    <x v="1"/>
    <s v="CAMARA DE COMERCIO DE SANTIAGO A G"/>
    <s v="HD | [CCS] RESPALDO DE CINTAS DC SM | Enero 2024 | CINTAS CLONES SAN MARTIN"/>
    <s v="07/02/2024 8:48:06"/>
    <s v="07/02/2024 8:51:13"/>
    <x v="0"/>
    <s v="TI"/>
    <s v="ALMACENAMIENTO y RESPALDO"/>
    <s v="09/02/2024 15:21:23"/>
    <s v="09/02/2024 23:50:00"/>
    <s v="PREVENTIVO: NO_x000a_CODIGO DE SERVICIO:_x000a_DIRECCION:_x000a_QUIEN REPORTA:Fabián Aguilar +56 9 7128 9709 / C: fabian.aguilar@fractalia.es_x000a_CONTACTO EN TERRENO:_x000a_PROBLEMA:_x000a_REQUERIMIENTO:_x000a__x000a_Buenos dias, favor su apoyo para abrir un folio de requerimiento con el_x000a_fin de aten"/>
    <m/>
    <d v="1899-12-31T22:32:55"/>
    <d v="1900-01-01T06:33:17"/>
    <d v="1899-12-30T08:00:22"/>
    <x v="0"/>
    <x v="1"/>
    <m/>
    <m/>
    <m/>
    <m/>
    <m/>
    <d v="2024-02-09T00:00:00"/>
    <s v="NO CUMPLE"/>
    <s v="NO CUMPLE"/>
    <s v="NO CUMPLE"/>
    <s v="CUMPLE"/>
    <s v="NO CUMPLE"/>
    <x v="1"/>
    <x v="0"/>
    <x v="0"/>
    <x v="0"/>
    <x v="1"/>
  </r>
  <r>
    <s v="INC000002600067"/>
    <s v="HOUSING"/>
    <x v="11"/>
    <s v="APQ ACCESOS"/>
    <s v="LUIS O MORALES ARENAS"/>
    <s v="tct_luimoa"/>
    <s v="4-Menor/Localizado"/>
    <s v="4-Baja"/>
    <s v="Baja"/>
    <x v="1"/>
    <s v="TELEFONICA EMPRESAS DE CHILE SA"/>
    <s v="SE CREA TICKET POR RONDA Y REVISION EN SALAS TECNICAS"/>
    <s v="07/02/2024 9:28:37"/>
    <s v="07/02/2024 9:34:10"/>
    <x v="0"/>
    <s v="CDP ANTIGUO 1"/>
    <s v="CDP ANTIGUO 2"/>
    <s v="07/02/2024 9:35:22"/>
    <s v="07/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1:12"/>
    <d v="1899-12-30T00:06:45"/>
    <d v="1899-12-30T00:05:33"/>
    <x v="0"/>
    <x v="1"/>
    <m/>
    <m/>
    <m/>
    <m/>
    <m/>
    <d v="2024-02-07T00:00:00"/>
    <s v="CUMPLE"/>
    <s v="NO CUMPLE"/>
    <s v="NO CUMPLE"/>
    <s v="NO CUMPLE"/>
    <s v="NO CUMPLE"/>
    <x v="0"/>
    <x v="0"/>
    <x v="0"/>
    <x v="0"/>
    <x v="0"/>
  </r>
  <r>
    <s v="INC000002600149"/>
    <s v="VPN IP - MPLS"/>
    <x v="3"/>
    <s v="BELIEVE"/>
    <s v="DEIBY Y SANTOYO MONTEROLA"/>
    <s v="frp_dalcap"/>
    <s v="4-Menor/Localizado"/>
    <s v="4-Baja"/>
    <s v="Baja"/>
    <x v="1"/>
    <s v="TELEFONICA GLOBAL TECHNOLOGY S.A.AGENCIA EN CHILE"/>
    <s v="Homologar Firmware Servidores Cluster01 VDC"/>
    <s v="06/02/2024 22:55:21"/>
    <s v="06/02/2024 22:58:00"/>
    <x v="0"/>
    <s v="CDP ANTIGUO 1"/>
    <s v="CDP ANTIGUO 2"/>
    <s v="07/02/2024 0:03:50"/>
    <s v="07/02/2024 23:50:00"/>
    <s v="PREVENTIVO: NO_x000a_CODIGO DE SERVICIO: NN_x000a_DIRECCION: _x000a_COMUNA:_x000a_CIUDAD: _x000a_NOMBRE QUIEN REPORTA:  Deiby Yoel Santoyo Monterola_x000a_TELEFONO QUIEN REPORTA:   +56 9 9343 3681 | deiby.santoyomonteorla@telefonica.com_x000a_NOMBRE CONTACTO EN TERRENO: _x000a_TELEFONO1 CONTACTO EN TE"/>
    <s v="FASE RESOLUCIÓN Y RECUPERACIÓN_x000a__x000a_Se efectúa contacto con cliente: Pablo Meza_x000a__x000a_Teléfono de contacto: N/A_x000a__x000a_Acciones realizadas: Se realiza upgrade de BIOS, IBMC y CLPD de los servidores del cluster01 para homologar las versiones_x000a__x000a_Solución paliativa o defini"/>
    <d v="1899-12-30T00:35:12"/>
    <d v="1899-12-30T01:08:29"/>
    <d v="1899-12-30T00:33:17"/>
    <x v="0"/>
    <x v="1"/>
    <m/>
    <m/>
    <m/>
    <m/>
    <m/>
    <d v="2024-02-07T00:00:00"/>
    <s v="CUMPLE"/>
    <s v="NO CUMPLE"/>
    <s v="NO CUMPLE"/>
    <s v="NO CUMPLE"/>
    <s v="NO CUMPLE"/>
    <x v="1"/>
    <x v="1"/>
    <x v="0"/>
    <x v="0"/>
    <x v="0"/>
  </r>
  <r>
    <s v="INC000002600207"/>
    <s v="VPN IP - MPLS"/>
    <x v="12"/>
    <s v="GESTION HD"/>
    <s v="DENISE CRUZAT ETCHEBERRY"/>
    <s v="frp_dalcap"/>
    <s v="4-Menor/Localizado"/>
    <s v="4-Baja"/>
    <s v="Baja"/>
    <x v="1"/>
    <s v="XINERGIA LABORAL S A"/>
    <s v="Clonacion VM 192.168.190.4"/>
    <s v="07/02/2024 0:12:06"/>
    <s v="07/02/2024 0:14:08"/>
    <x v="0"/>
    <s v="CDP ANTIGUO 1"/>
    <s v="CDP ANTIGUO 2"/>
    <s v="07/02/2024 9:08:43"/>
    <s v="07/02/2024 23:50:00"/>
    <s v="PREVENTIVO: NO_x000a_CODIGO DE SERVICIO: VPF1878084_x000a_DIRECCION: San Martin # 50 Stgo._x000a_COMUNA:_x000a_CIUDAD: _x000a_NOMBRE QUIEN REPORTA:  Camilo Manriquez +56 971661219_x000a_Rafael Henriquez +56 962280154_x000a__x000a__x000a__x000a_NOMBRE CONTACTO EN TERRENO: _x000a_TELEFONO1 CONTACTO EN TERRENO: _x000a_TELEFONO2"/>
    <s v="Actividad es llevada por implantación, cliente no ha sido entregado a operación"/>
    <d v="1899-12-30T08:18:17"/>
    <d v="1899-12-30T08:56:37"/>
    <d v="1899-12-30T00:38:20"/>
    <x v="0"/>
    <x v="1"/>
    <m/>
    <m/>
    <m/>
    <m/>
    <m/>
    <d v="2024-02-07T00:00:00"/>
    <s v="CUMPLE"/>
    <s v="NO CUMPLE"/>
    <s v="NO CUMPLE"/>
    <s v="NO CUMPLE"/>
    <s v="NO CUMPLE"/>
    <x v="1"/>
    <x v="0"/>
    <x v="0"/>
    <x v="1"/>
    <x v="0"/>
  </r>
  <r>
    <s v="INC000002600399"/>
    <s v="HOUSING"/>
    <x v="2"/>
    <s v="APQ ACCESOS"/>
    <s v="EDUARDO A NUÑEZ LAMOZA"/>
    <s v="tct_edunul"/>
    <s v="4-Menor/Localizado"/>
    <s v="4-Baja"/>
    <s v="Baja"/>
    <x v="0"/>
    <s v="TELEFONICA CYBERSECURITY TECH CHILE SPA"/>
    <s v="TOMA DE TEMPERATURAS"/>
    <s v="07/02/2024 6:45:45"/>
    <s v="07/02/2024 6:46:39"/>
    <x v="0"/>
    <s v="TI"/>
    <s v="CLIMA"/>
    <s v="07/02/2024 6:46:56"/>
    <s v="07/02/2024 23:50:00"/>
    <s v="TOMA DE TEMPERATURAS"/>
    <s v="RONDA REALIZADA"/>
    <d v="1899-12-30T00:00:00"/>
    <d v="1899-12-30T00:00:00"/>
    <d v="1899-12-30T00:00:00"/>
    <x v="0"/>
    <x v="0"/>
    <m/>
    <m/>
    <m/>
    <m/>
    <m/>
    <d v="2024-02-07T00:00:00"/>
    <s v="CUMPLE"/>
    <s v="NO CUMPLE"/>
    <s v="NO CUMPLE"/>
    <s v="NO CUMPLE"/>
    <s v="NO CUMPLE"/>
    <x v="0"/>
    <x v="0"/>
    <x v="0"/>
    <x v="0"/>
    <x v="0"/>
  </r>
  <r>
    <s v="INC000002600401"/>
    <s v="HOUSING"/>
    <x v="2"/>
    <s v="APQ ACCESOS"/>
    <s v="EDUARDO A NUÑEZ LAMOZA"/>
    <s v="tct_edunul"/>
    <s v="4-Menor/Localizado"/>
    <s v="4-Baja"/>
    <s v="Baja"/>
    <x v="0"/>
    <s v="TELEFONICA CYBERSECURITY TECH CHILE SPA"/>
    <s v="RONDA SALAS TECNICAS"/>
    <s v="07/02/2024 6:47:09"/>
    <s v="07/02/2024 6:48:05"/>
    <x v="0"/>
    <s v="TI"/>
    <s v="INFRAESTRUCTURA"/>
    <s v="07/02/2024 6:48:24"/>
    <s v="07/02/2024 23:50:00"/>
    <s v="REVISION DE SALAS Y RACK"/>
    <s v="RONDA REALIZADA"/>
    <d v="1899-12-30T00:00:00"/>
    <d v="1899-12-30T00:00:00"/>
    <d v="1899-12-30T00:00:00"/>
    <x v="0"/>
    <x v="0"/>
    <m/>
    <m/>
    <m/>
    <m/>
    <m/>
    <d v="2024-02-07T00:00:00"/>
    <s v="CUMPLE"/>
    <s v="NO CUMPLE"/>
    <s v="NO CUMPLE"/>
    <s v="NO CUMPLE"/>
    <s v="NO CUMPLE"/>
    <x v="0"/>
    <x v="0"/>
    <x v="0"/>
    <x v="0"/>
    <x v="0"/>
  </r>
  <r>
    <s v="INC000002600409"/>
    <s v="HOUSING"/>
    <x v="11"/>
    <s v="APQ ACCESOS"/>
    <s v="JAIRO A SALINAS GARAY"/>
    <s v="tct_jsalin"/>
    <s v="3-Moderado/Limitado"/>
    <s v="3-Medio"/>
    <s v="Media"/>
    <x v="1"/>
    <s v="TELEFONICA EMPRESAS DE CHILE SA"/>
    <s v="RONDA Y REVISION DE SALAS TECNICAS"/>
    <s v="07/02/2024 6:35:13"/>
    <s v="07/02/2024 6:40:09"/>
    <x v="0"/>
    <s v="CDP ANTIGUO 1"/>
    <s v="CDP ANTIGUO 2"/>
    <s v="07/02/2024 6:40:09"/>
    <s v="07/02/2024 23:50:00"/>
    <s v="RONDA Y REVISION DE SALAS TECNICAS"/>
    <s v="RONDA REALIZADA."/>
    <d v="1899-12-30T00:00:00"/>
    <d v="1899-12-30T00:04:56"/>
    <d v="1899-12-30T00:04:56"/>
    <x v="0"/>
    <x v="1"/>
    <m/>
    <s v=""/>
    <s v=""/>
    <s v="Cumplido"/>
    <s v=""/>
    <d v="2024-02-07T00:00:00"/>
    <s v="CUMPLE"/>
    <s v="NO CUMPLE"/>
    <s v="NO CUMPLE"/>
    <s v="NO CUMPLE"/>
    <s v="NO CUMPLE"/>
    <x v="0"/>
    <x v="0"/>
    <x v="0"/>
    <x v="0"/>
    <x v="0"/>
  </r>
  <r>
    <s v="INC000002600410"/>
    <s v="HOUSING"/>
    <x v="11"/>
    <s v="APQ ACCESOS"/>
    <s v="JAIRO A SALINAS GARAY"/>
    <s v="tct_jsalin"/>
    <s v="3-Moderado/Limitado"/>
    <s v="3-Medio"/>
    <s v="Media"/>
    <x v="1"/>
    <s v="TELEFONICA EMPRESAS DE CHILE SA"/>
    <s v="TOMA DE ALARMAS DE CLIENTE"/>
    <s v="07/02/2024 6:40:17"/>
    <s v="07/02/2024 6:41:34"/>
    <x v="0"/>
    <s v="CDP ANTIGUO 1"/>
    <s v="CDP ANTIGUO 2"/>
    <s v="07/02/2024 6:41:34"/>
    <s v="07/02/2024 23:50:00"/>
    <s v="TOMA DE ALARMAS DE CLIENTE"/>
    <s v="TOMA DE ALARMAS REALIZADA."/>
    <d v="1899-12-30T00:00:00"/>
    <d v="1899-12-30T00:01:17"/>
    <d v="1899-12-30T00:01:17"/>
    <x v="0"/>
    <x v="1"/>
    <m/>
    <s v=""/>
    <s v=""/>
    <s v="Cumplido"/>
    <s v=""/>
    <d v="2024-02-07T00:00:00"/>
    <s v="CUMPLE"/>
    <s v="NO CUMPLE"/>
    <s v="NO CUMPLE"/>
    <s v="NO CUMPLE"/>
    <s v="NO CUMPLE"/>
    <x v="0"/>
    <x v="0"/>
    <x v="0"/>
    <x v="0"/>
    <x v="0"/>
  </r>
  <r>
    <s v="INC000002600416"/>
    <s v="SAP"/>
    <x v="9"/>
    <s v="CLOUD SAP HANA"/>
    <s v="NICOLAS A SAAVEDRA EGUILUZ"/>
    <s v="tct_nsaave"/>
    <s v="4-Menor/Localizado"/>
    <s v="4-Baja"/>
    <s v="Baja"/>
    <x v="1"/>
    <s v="TELEFONICA EMPRESAS DE CHILE SA"/>
    <s v="Checklist Diario Clientes 07.02.24"/>
    <s v="07/02/2024 7:23:40"/>
    <s v="07/02/2024 7:24:34"/>
    <x v="0"/>
    <s v="Service"/>
    <s v="Internal"/>
    <s v="07/02/2024 7:25:00"/>
    <s v="07/02/2024 23:50:00"/>
    <s v="Se realiza Checklist Diario de los clientes; _x000a_HDC_x000a_NUTRISCO"/>
    <s v="Se realiza Checklist Diario de los clientes; _x000a_HDC_x000a_NUTRISCO"/>
    <d v="1899-12-30T00:00:00"/>
    <d v="1899-12-30T00:01:20"/>
    <d v="1899-12-30T00:01:20"/>
    <x v="0"/>
    <x v="1"/>
    <m/>
    <s v=""/>
    <s v=""/>
    <s v=""/>
    <s v="Cumplido"/>
    <d v="2024-02-07T00:00:00"/>
    <s v="CUMPLE"/>
    <s v="NO CUMPLE"/>
    <s v="NO CUMPLE"/>
    <s v="NO CUMPLE"/>
    <s v="NO CUMPLE"/>
    <x v="0"/>
    <x v="0"/>
    <x v="0"/>
    <x v="0"/>
    <x v="0"/>
  </r>
  <r>
    <s v="INC000002600421"/>
    <s v="HOUSING"/>
    <x v="8"/>
    <s v="BELIEVE"/>
    <s v="LUIS O MORALES ARENAS"/>
    <s v="frp_dvilca"/>
    <s v="3-Moderado/Limitado"/>
    <s v="3-Medio"/>
    <s v="Media"/>
    <x v="1"/>
    <s v="TELEFONICA EMPRESAS DE CHILE SA"/>
    <s v="GESTION DATACENTER/ ACCESOS /TELEFONICA EMPRESAS DE CHILE SA"/>
    <s v="07/02/2024 8:26:04"/>
    <s v="07/02/2024 8:29:12"/>
    <x v="0"/>
    <s v="COMUNICACIONES"/>
    <s v="VPN IP - MPLS"/>
    <s v="07/02/2024 9:12:47"/>
    <s v="07/02/2024 23:50:00"/>
    <s v="EMPRESA:TELEFONICA EMPRESAS DE CHILE SA_x000a_CÓDIGO DE SERVICIO: _x000a_DIRECCIÓN:AV. Presidente Prieto #226, Paine, Santiago_x000a_NOMBRE DE QUIEN REPORTA:Leonardo Vilches_x000a_TELÉFONO DE QUIEN REPORTA:987685102_x000a_NOMBRE DE CONTACTO EN TERRENO: _x000a_PROBLEMA:_x000a_&quot;Cambio de disco por"/>
    <s v="ACCESOS AUTORIZADOS"/>
    <d v="1899-12-30T00:05:55"/>
    <d v="1899-12-30T00:46:43"/>
    <d v="1899-12-30T00:40:48"/>
    <x v="0"/>
    <x v="1"/>
    <m/>
    <s v=""/>
    <s v=""/>
    <s v="Cumplido"/>
    <s v=""/>
    <d v="2024-02-07T00:00:00"/>
    <s v="CUMPLE"/>
    <s v="NO CUMPLE"/>
    <s v="NO CUMPLE"/>
    <s v="NO CUMPLE"/>
    <s v="NO CUMPLE"/>
    <x v="0"/>
    <x v="0"/>
    <x v="0"/>
    <x v="0"/>
    <x v="0"/>
  </r>
  <r>
    <s v="INC000002600433"/>
    <s v="VPN IP - MPLS"/>
    <x v="5"/>
    <s v="SM OPERACIONES"/>
    <s v="JUAN PABLO PAZ GOMPERTZ"/>
    <s v="tct_decruz"/>
    <s v="4-Menor/Localizado"/>
    <s v="2-Alta"/>
    <s v="Media"/>
    <x v="1"/>
    <s v="TELEFONICA GLOBAL TECHNOLOGY S.A.AGENCIA EN CHILE"/>
    <s v="SIN ACCESO A https://10.83.9.26:8080/arsys/"/>
    <s v="07/02/2024 9:25:35"/>
    <s v="07/02/2024 9:29:22"/>
    <x v="0"/>
    <s v="TI"/>
    <s v="SWITCHES"/>
    <s v="07/02/2024 10:03:56"/>
    <s v="07/02/2024 23:50:00"/>
    <s v="manuel maita no logra loguearse en remedy"/>
    <s v="Se reestablece acceso a Remedy"/>
    <d v="1899-12-30T00:00:00"/>
    <d v="1899-12-30T00:00:00"/>
    <d v="1899-12-30T00:00:00"/>
    <x v="0"/>
    <x v="1"/>
    <m/>
    <m/>
    <m/>
    <m/>
    <m/>
    <d v="2024-02-07T00:00:00"/>
    <s v="CUMPLE"/>
    <s v="NO CUMPLE"/>
    <s v="NO CUMPLE"/>
    <s v="NO CUMPLE"/>
    <s v="NO CUMPLE"/>
    <x v="0"/>
    <x v="0"/>
    <x v="0"/>
    <x v="0"/>
    <x v="0"/>
  </r>
  <r>
    <s v="INC000002600436"/>
    <s v="OFFICE365"/>
    <x v="1"/>
    <s v="SM OPERACIONES"/>
    <s v="JAVIERA A UMAÑA YEVENES"/>
    <s v="tct_decruz"/>
    <s v="4-Menor/Localizado"/>
    <s v="4-Baja"/>
    <s v="Baja"/>
    <x v="1"/>
    <s v="TELEFONICA GLOBAL TECHNOLOGY S.A.AGENCIA EN CHILE"/>
    <s v="MENSAJES DENTRO DE LA ORGANIZACIÓN implantacion.tcct@tic.cl"/>
    <s v="07/02/2024 9:32:09"/>
    <s v="07/02/2024 9:35:16"/>
    <x v="0"/>
    <s v="TI"/>
    <s v="APLICATIVOS"/>
    <s v="07/02/2024 13:16:53"/>
    <s v="07/02/2024 23:50:00"/>
    <s v="CORREGIR RESTRICCIÓN DE ENVÍO DE CORREOS Y ENVIAR EL LISTADO DE LOS INTEGRANTES"/>
    <m/>
    <d v="1899-12-30T00:00:00"/>
    <d v="1899-12-30T00:00:00"/>
    <d v="1899-12-30T00:00:00"/>
    <x v="0"/>
    <x v="1"/>
    <m/>
    <m/>
    <m/>
    <m/>
    <m/>
    <d v="2024-02-07T00:00:00"/>
    <s v="CUMPLE"/>
    <s v="NO CUMPLE"/>
    <s v="NO CUMPLE"/>
    <s v="NO CUMPLE"/>
    <s v="NO CUMPLE"/>
    <x v="0"/>
    <x v="0"/>
    <x v="0"/>
    <x v="0"/>
    <x v="0"/>
  </r>
  <r>
    <s v="INC000002600473"/>
    <s v="HOUSING"/>
    <x v="14"/>
    <s v="BELIEVE"/>
    <s v="YORDI M HURTADO ARAYA"/>
    <s v="frp_dvilca"/>
    <s v="3-Moderado/Limitado"/>
    <s v="3-Medio"/>
    <s v="Media"/>
    <x v="1"/>
    <s v="TELEFONICA CYBERSECURITY TECH CHILE SPA"/>
    <s v="GESTION DATACENTER/ ACCESOS /INELCOM"/>
    <s v="07/02/2024 10:23:57"/>
    <s v="07/02/2024 10:25:46"/>
    <x v="0"/>
    <s v="COMUNICACIONES"/>
    <s v="VPN IP - MPLS"/>
    <s v="07/02/2024 10:32:48"/>
    <s v="07/02/2024 23:50:00"/>
    <s v="EMPRESA:INELCOM_x000a_CÓDIGO DE SERVICIO: _x000a_DIRECCIÓN:Calle San Martin #50, Santiago Centro, Santiago_x000a_NOMBRE DE QUIEN REPORTA:Rene Villegas_x000a_TELÉFONO DE QUIEN REPORTA:+56 9 6210 7339_x000a_NOMBRE DE CONTACTO EN TERRENO: _x000a_PROBLEMA:_x000a_VISITA SALA DE OPERACIONES_x000a__x000a_EQUIPOS E"/>
    <s v="ACCESOS AUTORIZADOS"/>
    <d v="1899-12-30T00:00:25"/>
    <d v="1899-12-30T00:08:51"/>
    <d v="1899-12-30T00:08:26"/>
    <x v="0"/>
    <x v="1"/>
    <m/>
    <m/>
    <m/>
    <m/>
    <m/>
    <d v="2024-02-07T00:00:00"/>
    <s v="CUMPLE"/>
    <s v="NO CUMPLE"/>
    <s v="NO CUMPLE"/>
    <s v="NO CUMPLE"/>
    <s v="NO CUMPLE"/>
    <x v="0"/>
    <x v="0"/>
    <x v="0"/>
    <x v="0"/>
    <x v="0"/>
  </r>
  <r>
    <s v="INC000002600569"/>
    <s v="RED INTERNA"/>
    <x v="2"/>
    <s v="APQ ACCESOS"/>
    <s v="YORDI M HURTADO ARAYA"/>
    <s v="tct_yorhua"/>
    <s v="4-Menor/Localizado"/>
    <s v="4-Baja"/>
    <s v="Baja"/>
    <x v="1"/>
    <s v="TELEFONICA CYBERSECURITY TECH CHILE SPA"/>
    <s v="RONDA TOMA DE TEMPERATURAS SALAS TIC 08:30"/>
    <s v="07/02/2024 8:15:11"/>
    <s v="07/02/2024 8:16:02"/>
    <x v="0"/>
    <s v="CDP ANTIGUO 1"/>
    <s v="CDP ANTIGUO 2"/>
    <s v="07/02/2024 9:27:12"/>
    <s v="07/02/2024 23:50:00"/>
    <s v="RONDA TOMA DE TEMPERATURAS SALAS TIC 08:30"/>
    <s v="RONDA REALIZADA"/>
    <d v="1899-12-30T00:00:00"/>
    <d v="1899-12-30T01:12:01"/>
    <d v="1899-12-30T01:12:01"/>
    <x v="0"/>
    <x v="1"/>
    <m/>
    <s v=""/>
    <s v=""/>
    <s v=""/>
    <s v="Cumplido"/>
    <d v="2024-02-07T00:00:00"/>
    <s v="NO CUMPLE"/>
    <s v="CUMPLE"/>
    <s v="NO CUMPLE"/>
    <s v="NO CUMPLE"/>
    <s v="NO CUMPLE"/>
    <x v="1"/>
    <x v="1"/>
    <x v="0"/>
    <x v="0"/>
    <x v="0"/>
  </r>
  <r>
    <s v="INC000002600716"/>
    <s v="INFRAESTRUCTURA DC"/>
    <x v="2"/>
    <s v="APQ ACCESOS"/>
    <s v="JONATHAN A MARQUEZ ASTENGO"/>
    <s v="tct_jmarqu"/>
    <s v="4-Menor/Localizado"/>
    <s v="4-Baja"/>
    <s v="Baja"/>
    <x v="0"/>
    <s v="TELEFONICA CYBERSECURITY TECH CHILE SPA"/>
    <s v="SUPERVISION ADELCO/CRQ 81608"/>
    <s v="07/02/2024 10:38:53"/>
    <s v="07/02/2024 10:38:54"/>
    <x v="0"/>
    <s v="CDP ANTIGUO 1"/>
    <s v="CDP ANTIGUO 2"/>
    <s v="07/02/2024 10:50:14"/>
    <s v="07/02/2024 23:50:00"/>
    <s v="PREVENTIVO: NO_x000a_CÓDIGO DE SERVICIO:_x000a_DIRECCIÓN:  DCSM_x000a_QUIEN REPORTA: RENE VILLEGAS_x000a_CONTACTO EN TERRENO: DC OPERADOR N1_x000a_PROBLEMA: RETIRO EQUIPO_x000a_REQUERIMIENTO: RETIRO DE EQUIPAMIENTO TIC 4 RACK J91"/>
    <s v="SE EFECTÚA CONTACTO CON CLIENTE: NO APLICA_x000a_TELÉFONO DE CONTACTO: NO APLICA_x000a_ACCIONES REALIZADAS: SUPERVISION REALIZADA_x000a_SOLUCIÓN PALIATIVA O DEFINITIVA: NO APLICA_x000a_ACCIONES DE MEJORA, RECOMENDACIONES: NO APLICA"/>
    <d v="1899-12-30T00:00:00"/>
    <d v="1899-12-30T00:00:00"/>
    <d v="1899-12-30T00:00:00"/>
    <x v="0"/>
    <x v="0"/>
    <m/>
    <s v=""/>
    <s v=""/>
    <s v=""/>
    <s v="Cumplido"/>
    <d v="2024-02-07T00:00:00"/>
    <s v="CUMPLE"/>
    <s v="NO CUMPLE"/>
    <s v="NO CUMPLE"/>
    <s v="NO CUMPLE"/>
    <s v="NO CUMPLE"/>
    <x v="0"/>
    <x v="0"/>
    <x v="0"/>
    <x v="0"/>
    <x v="0"/>
  </r>
  <r>
    <s v="INC000002600720"/>
    <s v="INFRAESTRUCTURA DC"/>
    <x v="2"/>
    <s v="APQ ACCESOS"/>
    <s v="JAVIER J BRAVO CARVAJAL"/>
    <s v="tct_jmarqu"/>
    <s v="4-Menor/Localizado"/>
    <s v="4-Baja"/>
    <s v="Baja"/>
    <x v="0"/>
    <s v="TELEFONICA CYBERSECURITY TECH CHILE SPA"/>
    <s v="LEVANTAMIENTO Y ACTUALIZACIÓN DE INVENTARIO DE SALAS"/>
    <s v="07/02/2024 10:42:29"/>
    <s v="07/02/2024 10:42:31"/>
    <x v="0"/>
    <s v="CDP ANTIGUO 1"/>
    <s v="CDP ANTIGUO 2"/>
    <s v="08/02/2024 9:21:21"/>
    <s v="08/02/2024 23:50:00"/>
    <s v="PREVENTIVO: SI_x000a_CÓDIGO DE SERVICIO:_x000a_DIRECCIÓN:  DCSM_x000a_QUIEN REPORTA: RENE VILLEGAS_x000a_CONTACTO EN TERRENO: DC OPERADOR N1_x000a_PROBLEMA: INVENTARIO_x000a_REQUERIMIENTO: ACTUALIZACION DE INVENTARIO EN SALAS"/>
    <s v="se procede a resolver levantamiento exitoso"/>
    <d v="1899-12-30T00:00:00"/>
    <d v="1899-12-30T00:00:00"/>
    <d v="1899-12-30T00:00:00"/>
    <x v="0"/>
    <x v="0"/>
    <m/>
    <s v=""/>
    <s v=""/>
    <s v=""/>
    <s v="Cumplido"/>
    <d v="2024-02-08T00:00:00"/>
    <s v="CUMPLE"/>
    <s v="NO CUMPLE"/>
    <s v="NO CUMPLE"/>
    <s v="NO CUMPLE"/>
    <s v="NO CUMPLE"/>
    <x v="0"/>
    <x v="0"/>
    <x v="0"/>
    <x v="0"/>
    <x v="0"/>
  </r>
  <r>
    <s v="INC000002600741"/>
    <s v="RED INTERNA"/>
    <x v="10"/>
    <s v="APQ ACCESOS"/>
    <s v="CRISTOPHER MALDONADO ROMERO"/>
    <s v="tct_cmaldo"/>
    <s v="4-Menor/Localizado"/>
    <s v="4-Baja"/>
    <s v="Baja"/>
    <x v="0"/>
    <s v="TELEFONICA EMPRESAS DE CHILE SA"/>
    <s v="RONDA TOMA DE TEMPERATURAS SALAS TIC"/>
    <s v="07/02/2024 11:37:28"/>
    <s v="07/02/2024 11:38:18"/>
    <x v="0"/>
    <s v="CDP ANTIGUO 1"/>
    <s v="CDP ANTIGUO 2"/>
    <s v="07/02/2024 12:22:39"/>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x v="0"/>
    <x v="0"/>
    <m/>
    <m/>
    <m/>
    <m/>
    <m/>
    <d v="2024-02-07T00:00:00"/>
    <s v="CUMPLE"/>
    <s v="NO CUMPLE"/>
    <s v="NO CUMPLE"/>
    <s v="NO CUMPLE"/>
    <s v="NO CUMPLE"/>
    <x v="0"/>
    <x v="0"/>
    <x v="0"/>
    <x v="0"/>
    <x v="0"/>
  </r>
  <r>
    <s v="INC000002600751"/>
    <s v="RED INTERNA"/>
    <x v="2"/>
    <s v="APQ ACCESOS"/>
    <s v="YORDI M HURTADO ARAYA"/>
    <s v="tct_yorhua"/>
    <s v="4-Menor/Localizado"/>
    <s v="4-Baja"/>
    <s v="Baja"/>
    <x v="1"/>
    <s v="TELEFONICA CYBERSECURITY TECH CHILE SPA"/>
    <s v="RONDA TOMA DE TEMPERATURAS SALAS TIC 12:30"/>
    <s v="07/02/2024 11:54:06"/>
    <s v="07/02/2024 11:54:33"/>
    <x v="0"/>
    <s v="CDP ANTIGUO 1"/>
    <s v="CDP ANTIGUO 2"/>
    <s v="07/02/2024 13:49:15"/>
    <s v="07/02/2024 23:50:00"/>
    <s v="RONDA TOMA DE TEMPERATURAS SALAS TIC 12:30"/>
    <s v="RONDA REALIZADA"/>
    <d v="1899-12-30T00:00:00"/>
    <d v="1899-12-30T01:55:09"/>
    <d v="1899-12-30T01:55:09"/>
    <x v="0"/>
    <x v="1"/>
    <m/>
    <m/>
    <m/>
    <m/>
    <m/>
    <d v="2024-02-07T00:00:00"/>
    <s v="NO CUMPLE"/>
    <s v="CUMPLE"/>
    <s v="NO CUMPLE"/>
    <s v="NO CUMPLE"/>
    <s v="NO CUMPLE"/>
    <x v="1"/>
    <x v="1"/>
    <x v="0"/>
    <x v="0"/>
    <x v="0"/>
  </r>
  <r>
    <s v="INC000002600775"/>
    <s v="RED INTERNA"/>
    <x v="1"/>
    <s v="APQ ACCESOS"/>
    <s v="JAVIERA A UMAÑA YEVENES"/>
    <s v="tct_javcac"/>
    <s v="4-Menor/Localizado"/>
    <s v="4-Baja"/>
    <s v="Baja"/>
    <x v="1"/>
    <s v="TELEFONICA CYBERSECURITY TECH CHILE SPA"/>
    <s v="RESET DE CONTRASEÑA EMAIL"/>
    <s v="07/02/2024 12:27:49"/>
    <s v="07/02/2024 12:38:24"/>
    <x v="0"/>
    <s v="CDP ANTIGUO 1"/>
    <s v="CDP ANTIGUO 2"/>
    <s v="07/02/2024 13:10:42"/>
    <s v="07/02/2024 23:50:00"/>
    <m/>
    <m/>
    <d v="1899-12-30T00:00:00"/>
    <d v="1899-12-30T00:00:00"/>
    <d v="1899-12-30T00:00:00"/>
    <x v="0"/>
    <x v="1"/>
    <m/>
    <m/>
    <m/>
    <m/>
    <m/>
    <d v="2024-02-07T00:00:00"/>
    <s v="CUMPLE"/>
    <s v="NO CUMPLE"/>
    <s v="NO CUMPLE"/>
    <s v="NO CUMPLE"/>
    <s v="NO CUMPLE"/>
    <x v="0"/>
    <x v="0"/>
    <x v="0"/>
    <x v="0"/>
    <x v="0"/>
  </r>
  <r>
    <s v="INC000002600790"/>
    <s v="HOUSING"/>
    <x v="14"/>
    <s v="BELIEVE"/>
    <s v="PATRICIO A CASTILLO GONZALEZ"/>
    <s v="frp_jcarri"/>
    <s v="3-Moderado/Limitado"/>
    <s v="3-Medio"/>
    <s v="Media"/>
    <x v="1"/>
    <s v="DIRECTV CHILE TELEVISION LTDA"/>
    <s v="GESTION DATACENTER/ ACCESOS /DIRECTV CHILE TELEVISION LTDA"/>
    <s v="07/02/2024 12:58:11"/>
    <s v="07/02/2024 12:59:21"/>
    <x v="0"/>
    <s v="CDP ANTIGUO 1"/>
    <s v="CDP ANTIGUO 2"/>
    <s v="07/02/2024 13:25:10"/>
    <s v="07/02/2024 23:50:00"/>
    <s v="EMPRESA:DIRECTV CHILE TELEVISION LTDA_x000a_CÓDIGO DE SERVICIO: _x000a_DIRECCIÓN:Calle San Martin #50, Santiago Centro, Santiago_x000a_NOMBRE DE QUIEN REPORTA:Edgardo Mosca_x000a_TELÉFONO DE QUIEN REPORTA:56 9 6190 6275_x000a_NOMBRE DE CONTACTO EN TERRENO: _x000a_REQUERIMIENTO:Se requiere"/>
    <s v="accesos autorizados"/>
    <d v="1899-12-30T00:17:42"/>
    <d v="1899-12-30T00:26:59"/>
    <d v="1899-12-30T00:09:17"/>
    <x v="0"/>
    <x v="1"/>
    <m/>
    <s v=""/>
    <s v=""/>
    <s v="Cumplido"/>
    <s v=""/>
    <d v="2024-02-07T00:00:00"/>
    <s v="CUMPLE"/>
    <s v="NO CUMPLE"/>
    <s v="NO CUMPLE"/>
    <s v="NO CUMPLE"/>
    <s v="NO CUMPLE"/>
    <x v="0"/>
    <x v="0"/>
    <x v="0"/>
    <x v="0"/>
    <x v="0"/>
  </r>
  <r>
    <s v="INC000002600804"/>
    <s v="HOSTING VIRTUAL"/>
    <x v="12"/>
    <s v="DUOC TICKET AUTOMATICO"/>
    <s v="DENISE CRUZAT ETCHEBERRY"/>
    <s v="frp_eavend"/>
    <s v="3-Moderado/Limitado"/>
    <s v="4-Baja"/>
    <s v="Baja"/>
    <x v="1"/>
    <s v="FUNDACION INSTITUTO PROFESIONAL DUOC UC"/>
    <s v="DUOC|REQ|Solicitud de Maquina"/>
    <s v="07/02/2024 14:02:01"/>
    <s v="07/02/2024 14:03:25"/>
    <x v="0"/>
    <s v="CDP ANTIGUO 1"/>
    <s v="CDP ANTIGUO 2"/>
    <s v="07/02/2024 15:40:09"/>
    <s v="07/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debe ver con la parte de proyectos y comercial"/>
    <d v="1899-12-30T00:02:08"/>
    <d v="1899-12-30T01:38:08"/>
    <d v="1899-12-30T01:36:00"/>
    <x v="0"/>
    <x v="1"/>
    <m/>
    <m/>
    <m/>
    <m/>
    <m/>
    <d v="2024-02-07T00:00:00"/>
    <s v="NO CUMPLE"/>
    <s v="CUMPLE"/>
    <s v="NO CUMPLE"/>
    <s v="NO CUMPLE"/>
    <s v="NO CUMPLE"/>
    <x v="1"/>
    <x v="1"/>
    <x v="0"/>
    <x v="0"/>
    <x v="0"/>
  </r>
  <r>
    <s v="INC000002600835"/>
    <s v="VPN IP - MPLS"/>
    <x v="12"/>
    <s v="GESTION HD"/>
    <s v="DENISE CRUZAT ETCHEBERRY"/>
    <s v="frp_pcamay"/>
    <s v="3-Moderado/Limitado"/>
    <s v="3-Medio"/>
    <s v="Media"/>
    <x v="1"/>
    <s v="XINERGIA LABORAL S A"/>
    <s v="HD/Clonacion de VM en el VDC"/>
    <s v="07/02/2024 11:21:22"/>
    <s v="07/02/2024 11:23:33"/>
    <x v="0"/>
    <s v="CDP ANTIGUO 1"/>
    <s v="CDP ANTIGUO 2"/>
    <s v="07/02/2024 14:44:57"/>
    <s v="07/02/2024 23:50:00"/>
    <s v="PREVENTIVO: NO_x000a_CODIGO DE SERVICIO:_x000a_DIRECCION:_x000a_QUIEN REPORTA:Carlos Garate Echegaray +56 9 9069 6011 _x000a_CONTACTO EN TERRENO:Carlos Garate Echegaray +56 9 9069 6011 _x000a_PROBLEMA:_x000a_REQUERIMIENTO:Necesito que clonen la maquina 192.168.190.4 en el VDC y envien las"/>
    <s v="actividad es para implantación"/>
    <d v="1899-12-30T00:00:00"/>
    <d v="1899-12-30T03:23:35"/>
    <d v="1899-12-30T03:23:35"/>
    <x v="0"/>
    <x v="1"/>
    <m/>
    <m/>
    <m/>
    <m/>
    <m/>
    <d v="2024-02-07T00:00:00"/>
    <s v="NO CUMPLE"/>
    <s v="CUMPLE"/>
    <s v="NO CUMPLE"/>
    <s v="NO CUMPLE"/>
    <s v="NO CUMPLE"/>
    <x v="1"/>
    <x v="1"/>
    <x v="0"/>
    <x v="0"/>
    <x v="0"/>
  </r>
  <r>
    <s v="INC000002600931"/>
    <s v="VPN IP - MPLS"/>
    <x v="6"/>
    <s v="GESTION HD"/>
    <s v="PAUL A SEPULVEDA ALVAREZ"/>
    <s v="frp_kefern"/>
    <s v="3-Moderado/Limitado"/>
    <s v="3-Medio"/>
    <s v="Media"/>
    <x v="1"/>
    <s v="TELEFONICA GLOBAL TECHNOLOGY S.A.AGENCIA EN CHILE"/>
    <s v="HD | Cambiar usuarios VDC y AD"/>
    <s v="07/02/2024 11:31:56"/>
    <s v="07/02/2024 11:35:38"/>
    <x v="0"/>
    <s v="CDP ANTIGUO 1"/>
    <s v="CDP ANTIGUO 2"/>
    <s v="12/02/2024 10:37:15"/>
    <s v="12/02/2024 23:50:00"/>
    <s v="PREVENTIVO: NO_x000a_CODIGO DE SERVICIO:_x000a_DIRECCION:_x000a_QUIEN REPORTA:Javier Andres Cuevas Flores +56 9 9535 4350_x000a_CONTACTO EN TERRENO:_x000a_PROBLEMA:_x000a_REQUERIMIENTO:Favor su ayuda para asignar según carga a equipo MS_x000a__x000a_Buenas tardes estimado @JUAN CARLOS UZCATEGUI FUGUET"/>
    <s v="se envian correo a cada persona con la informacion de su nueva clave y usuario. Se reenvia informacion a jefatura para respaldo"/>
    <d v="1900-01-03T22:43:06"/>
    <d v="1900-01-03T23:05:19"/>
    <d v="1899-12-30T00:22:13"/>
    <x v="0"/>
    <x v="1"/>
    <m/>
    <m/>
    <m/>
    <m/>
    <m/>
    <d v="2024-02-12T00:00:00"/>
    <s v="CUMPLE"/>
    <s v="NO CUMPLE"/>
    <s v="NO CUMPLE"/>
    <s v="NO CUMPLE"/>
    <s v="NO CUMPLE"/>
    <x v="1"/>
    <x v="0"/>
    <x v="0"/>
    <x v="0"/>
    <x v="1"/>
  </r>
  <r>
    <s v="INC000002600934"/>
    <s v="VPN IP - MPLS"/>
    <x v="3"/>
    <s v="GESTION HD"/>
    <s v="DEIBY Y SANTOYO MONTEROLA"/>
    <s v="frp_fpetro"/>
    <s v="3-Moderado/Limitado"/>
    <s v="2-Alta"/>
    <s v="Alta"/>
    <x v="3"/>
    <s v="TELEFONICA GLOBAL TECHNOLOGY S.A.AGENCIA EN CHILE"/>
    <s v="HD/_x000a_Falla Disco Duro Servidor Columbia02"/>
    <s v="07/02/2024 11:33:43"/>
    <s v="07/02/2024 11:35:35"/>
    <x v="0"/>
    <s v="CDP ANTIGUO 1"/>
    <s v="CDP ANTIGUO 2"/>
    <s v="07/02/2024 17:38:38"/>
    <s v="07/02/2024 23:50:00"/>
    <s v="PREVENTIVO: NO_x000a_CODIGO DE SERVICIO:_x000a_DIRECCION:_x000a_QUIEN REPORTA: Deiby Yoel Santoyo Monterola +56 9 9343 3681 _x000a_CONTACTO EN TERRENO: Deiby Yoel Santoyo Monterola +56 9 9343 3681 _x000a_PROBLEMA: Por favor su acostumbrado apoyo en generar ticket de incidente y asign"/>
    <s v="FASE RESOLUCIÓN Y RECUPERACIÓN_x000a__x000a_Se efectúa contacto con cliente:  Deiby Yoel Santoyo Montero_x000a__x000a_Teléfono de contacto: 56 9 9343 3681 _x000a__x000a_Acciones realizadas:CRQ000000081821 en curso para ejecutar cambio de pieza_x000a__x000a_Solución paliativa o definitiva: Definitiva"/>
    <d v="1899-12-30T04:41:56"/>
    <d v="1899-12-30T06:04:55"/>
    <d v="1899-12-30T01:22:59"/>
    <x v="1"/>
    <x v="0"/>
    <m/>
    <s v=""/>
    <s v="Cumplido"/>
    <s v=""/>
    <s v=""/>
    <d v="2024-02-07T00:00:00"/>
    <s v="NO CUMPLE"/>
    <s v="CUMPLE"/>
    <s v="NO CUMPLE"/>
    <s v="NO CUMPLE"/>
    <s v="NO CUMPLE"/>
    <x v="1"/>
    <x v="0"/>
    <x v="1"/>
    <x v="0"/>
    <x v="0"/>
  </r>
  <r>
    <s v="INC000002600953"/>
    <s v="HOUSING"/>
    <x v="11"/>
    <s v="APQ ACCESOS"/>
    <s v="LUIS O MORALES ARENAS"/>
    <s v="tct_luimoa"/>
    <s v="4-Menor/Localizado"/>
    <s v="4-Baja"/>
    <s v="Baja"/>
    <x v="1"/>
    <s v="TELEFONICA EMPRESAS DE CHILE SA"/>
    <s v="SE GENERA TICKET DE SUPERVISOR PARA CLIENTE DXC"/>
    <s v="07/02/2024 12:07:05"/>
    <s v="07/02/2024 12:14:33"/>
    <x v="0"/>
    <s v="CDP ANTIGUO 1"/>
    <s v="CDP ANTIGUO 2"/>
    <s v="07/02/2024 12:27:52"/>
    <s v="07/02/2024 23:50:00"/>
    <s v="SE GENERA TICKET DE SUPERVISOR PARA CLIENTE DXC"/>
    <s v="SUPERVISION CRQ /OK"/>
    <d v="1899-12-30T00:13:19"/>
    <d v="1899-12-30T00:20:47"/>
    <d v="1899-12-30T00:07:28"/>
    <x v="0"/>
    <x v="1"/>
    <m/>
    <s v=""/>
    <s v=""/>
    <s v=""/>
    <s v="Cumplido"/>
    <d v="2024-02-07T00:00:00"/>
    <s v="CUMPLE"/>
    <s v="NO CUMPLE"/>
    <s v="NO CUMPLE"/>
    <s v="NO CUMPLE"/>
    <s v="NO CUMPLE"/>
    <x v="0"/>
    <x v="0"/>
    <x v="0"/>
    <x v="0"/>
    <x v="0"/>
  </r>
  <r>
    <s v="INC000002600970"/>
    <s v="VPN IP - MPLS"/>
    <x v="3"/>
    <s v="GESTION HD"/>
    <s v="PABLO N OLIVA ALARCON"/>
    <s v="frp_kefern"/>
    <s v="3-Moderado/Limitado"/>
    <s v="3-Medio"/>
    <s v="Media"/>
    <x v="1"/>
    <s v="EMPRESA NACIONAL DE CERTIFICACIONES"/>
    <s v="HD | Factibilidad virtualizar Nodos DB"/>
    <s v="07/02/2024 12:40:47"/>
    <s v="07/02/2024 12:43:15"/>
    <x v="0"/>
    <s v="CDP ANTIGUO 1"/>
    <s v="CDP ANTIGUO 2"/>
    <s v="08/02/2024 15:50:06"/>
    <s v="08/02/2024 23:50:00"/>
    <s v="PREVENTIVO: NO_x000a_CODIGO DE SERVICIO:_x000a_DIRECCION:Monjitas 392, piso 17 – Santiago – Chile_x000a_QUIEN REPORTA:Manuel Benítez Román (+56 9) 62975459_x000a_CONTACTO EN TERRENO:_x000a_PROBLEMA:_x000a_REQUERIMIENTO:Buenas tardes, favor su ayuda para ver factibilidad de virtualizar los"/>
    <s v="FASE RESOLUCIÓN Y RECUPERACIÓN_x000a__x000a_Se efectúa contacto con cliente: Manuel Benitez_x000a__x000a_Teléfono de contacto: NA_x000a__x000a_Acciones realizadas: Se verifican opciones de migracion. Debe ser via proyecto_x000a__x000a_Solución paliativa o definitiva: Paliativa_x000a__x000a_Acciones de Mejora, Rec"/>
    <d v="1899-12-30T18:53:57"/>
    <d v="1899-12-31T03:09:19"/>
    <d v="1899-12-30T08:15:22"/>
    <x v="0"/>
    <x v="1"/>
    <m/>
    <m/>
    <m/>
    <m/>
    <m/>
    <d v="2024-02-08T00:00:00"/>
    <s v="NO CUMPLE"/>
    <s v="NO CUMPLE"/>
    <s v="NO CUMPLE"/>
    <s v="CUMPLE"/>
    <s v="NO CUMPLE"/>
    <x v="1"/>
    <x v="0"/>
    <x v="0"/>
    <x v="0"/>
    <x v="1"/>
  </r>
  <r>
    <s v="INC000002600973"/>
    <s v="RED INTERNA"/>
    <x v="0"/>
    <s v="APQ ACCESOS"/>
    <s v="CARLOS F ARAYA RAMIREZ"/>
    <s v="tct_cararr"/>
    <s v="4-Menor/Localizado"/>
    <s v="4-Baja"/>
    <s v="Baja"/>
    <x v="0"/>
    <s v="TELEFONICA CYBERSECURITY TECH CHILE SPA"/>
    <s v="RONDA INSPECTIVA"/>
    <s v="07/02/2024 12:30:39"/>
    <s v="07/02/2024 12:31:42"/>
    <x v="0"/>
    <s v="CDP ANTIGUO 1"/>
    <s v="CDP ANTIGUO 2"/>
    <s v="07/02/2024 12:51:16"/>
    <s v="07/02/2024 23:50:00"/>
    <m/>
    <s v="ronda realizada"/>
    <d v="1899-12-30T00:00:00"/>
    <d v="1899-12-30T00:00:00"/>
    <d v="1899-12-30T00:00:00"/>
    <x v="0"/>
    <x v="0"/>
    <m/>
    <m/>
    <m/>
    <m/>
    <m/>
    <d v="2024-02-07T00:00:00"/>
    <s v="CUMPLE"/>
    <s v="NO CUMPLE"/>
    <s v="NO CUMPLE"/>
    <s v="NO CUMPLE"/>
    <s v="NO CUMPLE"/>
    <x v="0"/>
    <x v="0"/>
    <x v="0"/>
    <x v="0"/>
    <x v="0"/>
  </r>
  <r>
    <s v="INC000002600976"/>
    <s v="HOUSING"/>
    <x v="0"/>
    <s v="APQ ACCESOS"/>
    <s v="CARLOS F ARAYA RAMIREZ"/>
    <s v="tct_cararr"/>
    <s v="4-Menor/Localizado"/>
    <s v="4-Baja"/>
    <s v="Baja"/>
    <x v="0"/>
    <s v="TELEFONICA CYBERSECURITY TECH CHILE SPA"/>
    <s v="FACTIBILIDAD 81948"/>
    <s v="07/02/2024 12:32:58"/>
    <s v="07/02/2024 12:34:59"/>
    <x v="0"/>
    <s v="CDP ANTIGUO 1"/>
    <s v="CDP ANTIGUO 2"/>
    <s v="07/02/2024 12:53:43"/>
    <s v="07/02/2024 23:50:00"/>
    <m/>
    <s v="factibilidad enviada"/>
    <d v="1899-12-30T00:00:00"/>
    <d v="1899-12-30T00:00:00"/>
    <d v="1899-12-30T00:00:00"/>
    <x v="0"/>
    <x v="0"/>
    <m/>
    <m/>
    <m/>
    <m/>
    <m/>
    <d v="2024-02-07T00:00:00"/>
    <s v="CUMPLE"/>
    <s v="NO CUMPLE"/>
    <s v="NO CUMPLE"/>
    <s v="NO CUMPLE"/>
    <s v="NO CUMPLE"/>
    <x v="0"/>
    <x v="0"/>
    <x v="0"/>
    <x v="0"/>
    <x v="0"/>
  </r>
  <r>
    <s v="INC000002600978"/>
    <s v="HOUSING"/>
    <x v="0"/>
    <s v="APQ ACCESOS"/>
    <s v="CARLOS F ARAYA RAMIREZ"/>
    <s v="tct_cararr"/>
    <s v="4-Menor/Localizado"/>
    <s v="4-Baja"/>
    <s v="Baja"/>
    <x v="1"/>
    <s v="TELEFONICA CYBERSECURITY TECH CHILE SPA"/>
    <s v="FACTIBILIDAD 81773"/>
    <s v="07/02/2024 12:36:05"/>
    <s v="07/02/2024 12:37:17"/>
    <x v="0"/>
    <s v="CDP ANTIGUO 1"/>
    <s v="CDP ANTIGUO 2"/>
    <s v="07/02/2024 15:37:27"/>
    <s v="07/02/2024 23:50:00"/>
    <m/>
    <s v="factiblidad enviada"/>
    <d v="1899-12-30T00:00:00"/>
    <d v="1899-12-30T03:01:22"/>
    <d v="1899-12-30T03:01:22"/>
    <x v="0"/>
    <x v="1"/>
    <m/>
    <m/>
    <m/>
    <m/>
    <m/>
    <d v="2024-02-07T00:00:00"/>
    <s v="NO CUMPLE"/>
    <s v="CUMPLE"/>
    <s v="NO CUMPLE"/>
    <s v="NO CUMPLE"/>
    <s v="NO CUMPLE"/>
    <x v="1"/>
    <x v="1"/>
    <x v="0"/>
    <x v="0"/>
    <x v="0"/>
  </r>
  <r>
    <s v="INC000002601004"/>
    <s v="INFRAESTRUCTURA DC"/>
    <x v="2"/>
    <s v="APQ ACCESOS"/>
    <s v="JONATHAN A MARQUEZ ASTENGO"/>
    <s v="tct_jmarqu"/>
    <s v="4-Menor/Localizado"/>
    <s v="4-Baja"/>
    <s v="Baja"/>
    <x v="0"/>
    <s v="TELEFONICA CYBERSECURITY TECH CHILE SPA"/>
    <s v="SUPERVISION CAJA LOS HEORES/CRQ 81922"/>
    <s v="07/02/2024 13:58:57"/>
    <s v="07/02/2024 13:58:58"/>
    <x v="0"/>
    <s v="CDP ANTIGUO 1"/>
    <s v="CDP ANTIGUO 2"/>
    <s v="07/02/2024 15:28:46"/>
    <s v="07/02/2024 23:50:00"/>
    <s v="PREVENTIVO: NO_x000a_CÓDIGO DE SERVICIO:_x000a_DIRECCIÓN:  DCSM_x000a_QUIEN REPORTA: RENE VILLEGAS_x000a_CONTACTO EN TERRENO: DC OPERADOR N1_x000a_PROBLEMA: INGRESO EQUIPO_x000a_REQUERIMIENTO: INGRESO DE EQUIPAMIENTO TIC 2 RACK B2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x v="0"/>
    <x v="0"/>
    <m/>
    <m/>
    <m/>
    <m/>
    <m/>
    <d v="2024-02-07T00:00:00"/>
    <s v="CUMPLE"/>
    <s v="NO CUMPLE"/>
    <s v="NO CUMPLE"/>
    <s v="NO CUMPLE"/>
    <s v="NO CUMPLE"/>
    <x v="0"/>
    <x v="0"/>
    <x v="0"/>
    <x v="0"/>
    <x v="0"/>
  </r>
  <r>
    <s v="INC000002601050"/>
    <s v="HOSTING VIRTUAL"/>
    <x v="6"/>
    <s v="SISTEMA OPERATIVO MICROSOFT"/>
    <s v="JAVIER CUEVAS"/>
    <s v="tct_jacuev"/>
    <s v="4-Menor/Localizado"/>
    <s v="4-Baja"/>
    <s v="Baja"/>
    <x v="1"/>
    <s v="TELEFONICA GLOBAL TECHNOLOGY S.A.AGENCIA EN CHILE"/>
    <s v="vDC REQUERIMIENTO"/>
    <s v="07/02/2024 12:29:33"/>
    <s v="07/02/2024 12:31:16"/>
    <x v="0"/>
    <s v="TI"/>
    <s v="SISTEMAS OPERATIVOS"/>
    <s v="07/02/2024 12:32:25"/>
    <s v="07/02/2024 23:50:00"/>
    <s v="vDC REQUERIMIENTO"/>
    <s v="ACCIÓN REALIZADA EXITOSAMENTE"/>
    <d v="1899-12-30T00:00:00"/>
    <d v="1899-12-30T00:02:52"/>
    <d v="1899-12-30T00:02:52"/>
    <x v="0"/>
    <x v="1"/>
    <m/>
    <m/>
    <m/>
    <m/>
    <m/>
    <d v="2024-02-07T00:00:00"/>
    <s v="CUMPLE"/>
    <s v="NO CUMPLE"/>
    <s v="NO CUMPLE"/>
    <s v="NO CUMPLE"/>
    <s v="NO CUMPLE"/>
    <x v="0"/>
    <x v="0"/>
    <x v="0"/>
    <x v="0"/>
    <x v="0"/>
  </r>
  <r>
    <s v="INC000002601053"/>
    <s v="HOSTING VIRTUAL"/>
    <x v="6"/>
    <s v="SISTEMA OPERATIVO MICROSOFT"/>
    <s v="JAVIER CUEVAS"/>
    <s v="tct_jacuev"/>
    <s v="4-Menor/Localizado"/>
    <s v="4-Baja"/>
    <s v="Baja"/>
    <x v="1"/>
    <s v="TELEFONICA GLOBAL TECHNOLOGY S.A.AGENCIA EN CHILE"/>
    <s v="PASO A Operacion abilitación de Cuentas: 2 Licencias Microsoft STANDARD| Cliente: EMPRESA DE"/>
    <s v="07/02/2024 12:33:15"/>
    <s v="07/02/2024 12:34:18"/>
    <x v="0"/>
    <s v="TI"/>
    <s v="SISTEMAS OPERATIVOS"/>
    <s v="07/02/2024 12:52:32"/>
    <s v="07/02/2024 23:50:00"/>
    <s v="Folio generado automáticamente para atender requerimiento del cliente. La solicitud fue realizada directamente al área resolutoria sin pasar por el flujo de mesa de ayuda PASO A IMPLANTACIÓN - Habilitación de Cuentas: 1 Licencias Microsoft POWER BI PRO"/>
    <s v="REALIZADO EXITOSAMENTE"/>
    <d v="1899-12-30T00:00:00"/>
    <d v="1899-12-30T00:19:17"/>
    <d v="1899-12-30T00:19:17"/>
    <x v="0"/>
    <x v="1"/>
    <m/>
    <m/>
    <m/>
    <m/>
    <m/>
    <d v="2024-02-07T00:00:00"/>
    <s v="CUMPLE"/>
    <s v="NO CUMPLE"/>
    <s v="NO CUMPLE"/>
    <s v="NO CUMPLE"/>
    <s v="NO CUMPLE"/>
    <x v="0"/>
    <x v="0"/>
    <x v="0"/>
    <x v="0"/>
    <x v="0"/>
  </r>
  <r>
    <s v="INC000002601055"/>
    <s v="HOSTING VIRTUAL"/>
    <x v="6"/>
    <s v="SISTEMA OPERATIVO MICROSOFT"/>
    <s v="JAVIER CUEVAS"/>
    <s v="tct_jacuev"/>
    <s v="4-Menor/Localizado"/>
    <s v="4-Baja"/>
    <s v="Baja"/>
    <x v="1"/>
    <s v="TELEFONICA GLOBAL TECHNOLOGY S.A.AGENCIA EN CHILE"/>
    <s v="Requerimiento solicitado sin el flujo correspondiente"/>
    <s v="07/02/2024 12:35:15"/>
    <s v="07/02/2024 12:36:02"/>
    <x v="0"/>
    <s v="TI"/>
    <s v="SISTEMAS OPERATIVOS"/>
    <s v="07/02/2024 12:39:09"/>
    <s v="07/02/2024 23:50:00"/>
    <s v="Folio generado automáticamente para atender requerimiento del cliente. La solicitud fue realizada directamente al área resolutoria sin pasar por el flujo de mesa de ayuda REALIZADO EXITOSAMENTE"/>
    <s v="REALIZADO EXITOSAMENTE"/>
    <d v="1899-12-30T00:00:00"/>
    <d v="1899-12-30T00:03:54"/>
    <d v="1899-12-30T00:03:54"/>
    <x v="0"/>
    <x v="1"/>
    <m/>
    <m/>
    <m/>
    <m/>
    <m/>
    <d v="2024-02-07T00:00:00"/>
    <s v="CUMPLE"/>
    <s v="NO CUMPLE"/>
    <s v="NO CUMPLE"/>
    <s v="NO CUMPLE"/>
    <s v="NO CUMPLE"/>
    <x v="0"/>
    <x v="0"/>
    <x v="0"/>
    <x v="0"/>
    <x v="0"/>
  </r>
  <r>
    <s v="INC000002601057"/>
    <s v="HOSTING VIRTUAL"/>
    <x v="6"/>
    <s v="SISTEMA OPERATIVO MICROSOFT"/>
    <s v="JAVIER CUEVAS"/>
    <s v="tct_jacuev"/>
    <s v="4-Menor/Localizado"/>
    <s v="4-Baja"/>
    <s v="Baja"/>
    <x v="1"/>
    <s v="TELEFONICA GLOBAL TECHNOLOGY S.A.AGENCIA EN CHILE"/>
    <s v="ANALISIS clientes"/>
    <s v="07/02/2024 12:36:24"/>
    <s v="07/02/2024 12:37:32"/>
    <x v="0"/>
    <s v="TI"/>
    <s v="SISTEMAS OPERATIVOS"/>
    <s v="07/02/2024 12:39:36"/>
    <s v="07/02/2024 23:50:00"/>
    <s v="Folio generado automáticamente para atender requerimiento del cliente. La solicitud fue realizada directamente al área resolutoria sin pasar por el flujo de mesa de ayuda"/>
    <s v="REALIZADO EXITOSAMENTE"/>
    <d v="1899-12-30T00:00:00"/>
    <d v="1899-12-30T00:03:12"/>
    <d v="1899-12-30T00:03:12"/>
    <x v="0"/>
    <x v="1"/>
    <m/>
    <m/>
    <m/>
    <m/>
    <m/>
    <d v="2024-02-07T00:00:00"/>
    <s v="CUMPLE"/>
    <s v="NO CUMPLE"/>
    <s v="NO CUMPLE"/>
    <s v="NO CUMPLE"/>
    <s v="NO CUMPLE"/>
    <x v="0"/>
    <x v="0"/>
    <x v="0"/>
    <x v="0"/>
    <x v="0"/>
  </r>
  <r>
    <s v="INC000002601059"/>
    <s v="HOSTING VIRTUAL"/>
    <x v="6"/>
    <s v="SISTEMA OPERATIVO MICROSOFT"/>
    <s v="JAVIER CUEVAS"/>
    <s v="tct_jacuev"/>
    <s v="4-Menor/Localizado"/>
    <s v="4-Baja"/>
    <s v="Baja"/>
    <x v="1"/>
    <s v="TELEFONICA GLOBAL TECHNOLOGY S.A.AGENCIA EN CHILE"/>
    <s v="licencias 365"/>
    <s v="07/02/2024 12:37:47"/>
    <s v="07/02/2024 12:38:39"/>
    <x v="0"/>
    <s v="TI"/>
    <s v="SISTEMAS OPERATIVOS"/>
    <s v="07/02/2024 12:40:02"/>
    <s v="07/02/2024 23:50:00"/>
    <s v="Folio generado automáticamente para atender requerimiento del cliente. La solicitud fue realizada directamente al área resolutoria sin pasar por el flujo de mesa de ayuda"/>
    <s v="REALIZADO EXITOSAMENTE"/>
    <d v="1899-12-30T00:00:00"/>
    <d v="1899-12-30T00:02:15"/>
    <d v="1899-12-30T00:02:15"/>
    <x v="0"/>
    <x v="1"/>
    <m/>
    <m/>
    <m/>
    <m/>
    <m/>
    <d v="2024-02-07T00:00:00"/>
    <s v="CUMPLE"/>
    <s v="NO CUMPLE"/>
    <s v="NO CUMPLE"/>
    <s v="NO CUMPLE"/>
    <s v="NO CUMPLE"/>
    <x v="0"/>
    <x v="0"/>
    <x v="0"/>
    <x v="0"/>
    <x v="0"/>
  </r>
  <r>
    <s v="INC000002601064"/>
    <s v="OFFICE365"/>
    <x v="1"/>
    <s v="O365"/>
    <s v="JAVIERA A UMAÑA YEVENES"/>
    <s v="tct_jumana"/>
    <s v="4-Menor/Localizado"/>
    <s v="4-Baja"/>
    <s v="Baja"/>
    <x v="1"/>
    <s v="TELEFONICA GLOBAL TECHNOLOGY S.A.AGENCIA EN CHILE"/>
    <s v="Reportes de facturación Microsoft 365 y Azure"/>
    <s v="07/02/2024 12:45:06"/>
    <s v="07/02/2024 12:47:33"/>
    <x v="0"/>
    <s v="TI"/>
    <s v="APLICATIVOS"/>
    <s v="07/02/2024 13:12:01"/>
    <s v="07/02/2024 23:50:00"/>
    <m/>
    <m/>
    <d v="1899-12-30T00:00:00"/>
    <d v="1899-12-30T00:26:55"/>
    <d v="1899-12-30T00:26:55"/>
    <x v="0"/>
    <x v="1"/>
    <m/>
    <m/>
    <m/>
    <m/>
    <m/>
    <d v="2024-02-07T00:00:00"/>
    <s v="CUMPLE"/>
    <s v="NO CUMPLE"/>
    <s v="NO CUMPLE"/>
    <s v="NO CUMPLE"/>
    <s v="NO CUMPLE"/>
    <x v="0"/>
    <x v="0"/>
    <x v="0"/>
    <x v="0"/>
    <x v="0"/>
  </r>
  <r>
    <s v="INC000002601067"/>
    <s v="OFFICE365"/>
    <x v="1"/>
    <s v="O365"/>
    <s v="JAVIERA A UMAÑA YEVENES"/>
    <s v="tct_jumana"/>
    <s v="4-Menor/Localizado"/>
    <s v="4-Baja"/>
    <s v="Baja"/>
    <x v="1"/>
    <s v="TELEFONICA GLOBAL TECHNOLOGY S.A.AGENCIA EN CHILE"/>
    <s v="AYUDA_CAMBIO DE ADMINISTRADOR- CLIENTE IM DE GRANEROS"/>
    <s v="07/02/2024 12:49:02"/>
    <s v="07/02/2024 12:50:03"/>
    <x v="0"/>
    <s v="TI"/>
    <s v="APLICATIVOS"/>
    <s v="07/02/2024 13:13:37"/>
    <s v="07/02/2024 23:50:00"/>
    <s v="Hola Javiera, buenas tardes_x000a__x000a_Favor tu ayuda nos informa Luis Retamal de IM de Graneros que aún no puede acceder a su Tenat 365 y que no pueden cambiar la contraseña del correo soporte, ya que esa contraseña solo la manejaba el antiguo_x000a__x000a_encargado de infor"/>
    <m/>
    <d v="1899-12-30T00:23:34"/>
    <d v="1899-12-30T00:24:35"/>
    <d v="1899-12-30T00:01:01"/>
    <x v="0"/>
    <x v="1"/>
    <m/>
    <m/>
    <m/>
    <m/>
    <m/>
    <d v="2024-02-07T00:00:00"/>
    <s v="CUMPLE"/>
    <s v="NO CUMPLE"/>
    <s v="NO CUMPLE"/>
    <s v="NO CUMPLE"/>
    <s v="NO CUMPLE"/>
    <x v="0"/>
    <x v="0"/>
    <x v="0"/>
    <x v="0"/>
    <x v="0"/>
  </r>
  <r>
    <s v="INC000002601069"/>
    <s v="CORREO"/>
    <x v="19"/>
    <s v="GOOGLE WORKSPACE"/>
    <s v="JAVIERA A UMAÑA YEVENES"/>
    <s v="tct_jumana"/>
    <s v="4-Menor/Localizado"/>
    <s v="4-Baja"/>
    <s v="Baja"/>
    <x v="1"/>
    <s v="TELEFONICA GLOBAL TECHNOLOGY S.A.AGENCIA EN CHILE"/>
    <s v="REPORTES PROYECTO GOOGLE WORKSPACE CLIENTE slephuasco.cl"/>
    <s v="07/02/2024 12:50:36"/>
    <s v="07/02/2024 12:52:59"/>
    <x v="0"/>
    <s v="TI"/>
    <s v="APLICATIVOS"/>
    <s v="07/02/2024 13:15:33"/>
    <s v="07/02/2024 23:50:00"/>
    <s v="Desde implantación se solicita apoyo para enviar el reporte de los usuarios creados y migrados asociados al proyecto de Google Workspace del cliente slephuasco.cl"/>
    <m/>
    <d v="1899-12-30T00:22:34"/>
    <d v="1899-12-30T00:24:57"/>
    <d v="1899-12-30T00:02:23"/>
    <x v="0"/>
    <x v="1"/>
    <m/>
    <m/>
    <m/>
    <m/>
    <m/>
    <d v="2024-02-07T00:00:00"/>
    <s v="CUMPLE"/>
    <s v="NO CUMPLE"/>
    <s v="NO CUMPLE"/>
    <s v="NO CUMPLE"/>
    <s v="NO CUMPLE"/>
    <x v="0"/>
    <x v="0"/>
    <x v="0"/>
    <x v="0"/>
    <x v="0"/>
  </r>
  <r>
    <s v="INC000002601074"/>
    <s v="CORREO"/>
    <x v="1"/>
    <s v="O365"/>
    <s v="JAVIERA A UMAÑA YEVENES"/>
    <s v="tct_jumana"/>
    <s v="4-Menor/Localizado"/>
    <s v="4-Baja"/>
    <s v="Baja"/>
    <x v="1"/>
    <s v="TELEFONICA GLOBAL TECHNOLOGY S.A.AGENCIA EN CHILE"/>
    <s v="Licencias Office 365 - AUTER"/>
    <s v="07/02/2024 12:55:27"/>
    <s v="07/02/2024 12:56:54"/>
    <x v="0"/>
    <s v="TI"/>
    <s v="APLICATIVOS"/>
    <s v="07/02/2024 13:22:33"/>
    <s v="07/02/2024 23:50:00"/>
    <s v="Hola Javiera, buenas tardes,_x000a_ _x000a_Espero te encuentres bien. El siguiente es con la finalidad de pedir tu ayuda, el cliente AUTER – AUTOMATICA Y REGULACIÓN S A – RUT 87606700-5 nos está pidiendo dar de baja las licencias de Office vencidas. Según registro d"/>
    <m/>
    <d v="1899-12-30T00:25:39"/>
    <d v="1899-12-30T00:27:06"/>
    <d v="1899-12-30T00:01:27"/>
    <x v="0"/>
    <x v="1"/>
    <m/>
    <m/>
    <m/>
    <m/>
    <m/>
    <d v="2024-02-07T00:00:00"/>
    <s v="CUMPLE"/>
    <s v="NO CUMPLE"/>
    <s v="NO CUMPLE"/>
    <s v="NO CUMPLE"/>
    <s v="NO CUMPLE"/>
    <x v="0"/>
    <x v="0"/>
    <x v="0"/>
    <x v="0"/>
    <x v="0"/>
  </r>
  <r>
    <s v="INC000002601078"/>
    <s v="CORREO"/>
    <x v="1"/>
    <s v="O365"/>
    <s v="JAVIERA A UMAÑA YEVENES"/>
    <s v="tct_jumana"/>
    <s v="4-Menor/Localizado"/>
    <s v="4-Baja"/>
    <s v="Baja"/>
    <x v="1"/>
    <s v="TELEFONICA GLOBAL TECHNOLOGY S.A.AGENCIA EN CHILE"/>
    <s v="Consulta por bloqueos SmartScreen de Microsoft Defender"/>
    <s v="07/02/2024 13:01:52"/>
    <s v="07/02/2024 13:01:54"/>
    <x v="0"/>
    <s v="TI"/>
    <s v="APLICATIVOS"/>
    <s v="07/02/2024 13:21:12"/>
    <s v="07/02/2024 23:50:00"/>
    <s v="Se reportan problemas con el bloqueo de URLs enviadas mediante correo por compañas de phishing en DUOC"/>
    <m/>
    <d v="1899-12-30T00:19:18"/>
    <d v="1899-12-30T00:19:20"/>
    <d v="1899-12-30T00:00:02"/>
    <x v="0"/>
    <x v="1"/>
    <m/>
    <m/>
    <m/>
    <m/>
    <m/>
    <d v="2024-02-07T00:00:00"/>
    <s v="CUMPLE"/>
    <s v="NO CUMPLE"/>
    <s v="NO CUMPLE"/>
    <s v="NO CUMPLE"/>
    <s v="NO CUMPLE"/>
    <x v="0"/>
    <x v="0"/>
    <x v="0"/>
    <x v="0"/>
    <x v="0"/>
  </r>
  <r>
    <s v="INC000002601082"/>
    <s v="HOSTING VIRTUAL"/>
    <x v="6"/>
    <s v="SISTEMA OPERATIVO MICROSOFT"/>
    <s v="JAVIER CUEVAS"/>
    <s v="tct_jacuev"/>
    <s v="4-Menor/Localizado"/>
    <s v="4-Baja"/>
    <s v="Baja"/>
    <x v="1"/>
    <s v="TELEFONICA GLOBAL TECHNOLOGY S.A.AGENCIA EN CHILE"/>
    <s v="ANALISIS PAM G ROCCO"/>
    <s v="07/02/2024 13:02:37"/>
    <s v="07/02/2024 13:03:28"/>
    <x v="0"/>
    <s v="TI"/>
    <s v="SISTEMAS OPERATIVOS"/>
    <s v="07/02/2024 13:08:24"/>
    <s v="07/02/2024 23:50:00"/>
    <s v="Folio generado automáticamente para atender requerimiento del cliente. La solicitud fue realizada directamente al área resolutoria sin pasar por el flujo de mesa de ayuda"/>
    <s v="se modifican permisos"/>
    <d v="1899-12-30T00:00:00"/>
    <d v="1899-12-30T00:05:47"/>
    <d v="1899-12-30T00:05:47"/>
    <x v="0"/>
    <x v="1"/>
    <m/>
    <m/>
    <m/>
    <m/>
    <m/>
    <d v="2024-02-07T00:00:00"/>
    <s v="CUMPLE"/>
    <s v="NO CUMPLE"/>
    <s v="NO CUMPLE"/>
    <s v="NO CUMPLE"/>
    <s v="NO CUMPLE"/>
    <x v="0"/>
    <x v="0"/>
    <x v="0"/>
    <x v="0"/>
    <x v="0"/>
  </r>
  <r>
    <s v="INC000002601087"/>
    <s v="HOSTING VIRTUAL"/>
    <x v="7"/>
    <s v="OPERACION N1"/>
    <s v="VICTOR SEPULVEDA GAMARRA"/>
    <s v="tct_vsepul"/>
    <s v="3-Moderado/Limitado"/>
    <s v="3-Medio"/>
    <s v="Media"/>
    <x v="1"/>
    <s v="FUNDACION INSTITUTO PROFESIONAL DUOC UC"/>
    <s v="Revisión de requerimiento: Alta usuario par sftp"/>
    <s v="07/02/2024 13:10:58"/>
    <s v="07/02/2024 13:11:29"/>
    <x v="0"/>
    <s v="TI"/>
    <s v="SISTEMAS OPERATIVOS"/>
    <s v="07/02/2024 17:06:12"/>
    <s v="07/02/2024 23:50:00"/>
    <s v="Folio automático para revisión de requerimiento:"/>
    <s v="Se crean y configuran los usuarios DOCENTE e INVITADO para sftp en integración con DataStage"/>
    <d v="1899-12-30T03:54:43"/>
    <d v="1899-12-30T03:55:14"/>
    <d v="1899-12-30T00:00:31"/>
    <x v="0"/>
    <x v="1"/>
    <m/>
    <m/>
    <m/>
    <m/>
    <m/>
    <d v="2024-02-07T00:00:00"/>
    <s v="CUMPLE"/>
    <s v="NO CUMPLE"/>
    <s v="NO CUMPLE"/>
    <s v="NO CUMPLE"/>
    <s v="NO CUMPLE"/>
    <x v="1"/>
    <x v="1"/>
    <x v="0"/>
    <x v="0"/>
    <x v="0"/>
  </r>
  <r>
    <s v="INC000002601090"/>
    <s v="HOSTING VIRTUAL"/>
    <x v="7"/>
    <s v="OPERACION N1"/>
    <s v="VICTOR SEPULVEDA GAMARRA"/>
    <s v="tct_vsepul"/>
    <s v="3-Moderado/Limitado"/>
    <s v="3-Medio"/>
    <s v="Media"/>
    <x v="1"/>
    <s v="FUNDACION INSTITUTO PROFESIONAL DUOC UC"/>
    <s v="Revisión de requerimiento: Reporte EZProxy"/>
    <s v="07/02/2024 13:12:32"/>
    <s v="07/02/2024 13:13:00"/>
    <x v="0"/>
    <s v="TI"/>
    <s v="SISTEMAS OPERATIVOS"/>
    <s v="07/02/2024 15:56:47"/>
    <s v="07/02/2024 23:50:00"/>
    <s v="Folio automático para revisión de requerimiento:"/>
    <s v="Se envía reporte de EZProxy Enero 2024 a cliente."/>
    <d v="1899-12-30T02:43:47"/>
    <d v="1899-12-30T02:44:15"/>
    <d v="1899-12-30T00:00:28"/>
    <x v="0"/>
    <x v="1"/>
    <m/>
    <m/>
    <m/>
    <m/>
    <m/>
    <d v="2024-02-07T00:00:00"/>
    <s v="CUMPLE"/>
    <s v="NO CUMPLE"/>
    <s v="NO CUMPLE"/>
    <s v="NO CUMPLE"/>
    <s v="NO CUMPLE"/>
    <x v="1"/>
    <x v="1"/>
    <x v="0"/>
    <x v="0"/>
    <x v="0"/>
  </r>
  <r>
    <s v="INC000002601173"/>
    <s v="TICKET-INTELIGENTE"/>
    <x v="6"/>
    <s v="GESTION TI"/>
    <s v="GIOVANNI D ROCCO VALENZUELA"/>
    <s v="USR_TSIGHT"/>
    <s v="1-Extenso/Generalizado"/>
    <s v="4-Baja"/>
    <s v="Baja"/>
    <x v="3"/>
    <s v="COMERCIAL E IMPORTADORA AUDIOMUSICA SPA"/>
    <s v="ciausp01 - m_audioapps01 TICKET AUTOMATICO"/>
    <s v="07/02/2024 12:10:49"/>
    <s v="07/02/2024 12:10:49"/>
    <x v="0"/>
    <s v="TRUESIGHT"/>
    <s v="TRUESIGHT"/>
    <s v="07/02/2024 14:03:02"/>
    <s v="07/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realiza estabilización de equipo por alarma de memoria quedando al 45% de ocupación"/>
    <d v="1899-12-30T00:35:50"/>
    <d v="1899-12-30T01:52:13"/>
    <d v="1899-12-30T01:16:23"/>
    <x v="1"/>
    <x v="0"/>
    <m/>
    <m/>
    <m/>
    <m/>
    <m/>
    <d v="2024-02-07T00:00:00"/>
    <s v="NO CUMPLE"/>
    <s v="CUMPLE"/>
    <s v="NO CUMPLE"/>
    <s v="NO CUMPLE"/>
    <s v="NO CUMPLE"/>
    <x v="1"/>
    <x v="1"/>
    <x v="0"/>
    <x v="0"/>
    <x v="0"/>
  </r>
  <r>
    <s v="INC000002601245"/>
    <s v="TICKET-INTELIGENTE"/>
    <x v="7"/>
    <s v="EVENTOS HD"/>
    <s v="SEBASTIAN I ACUÑA GUZMAN"/>
    <s v="USR_TSIGHT"/>
    <s v="1-Extenso/Generalizado"/>
    <s v="4-Baja"/>
    <s v="Baja"/>
    <x v="3"/>
    <s v="TELEFONICA CYBERSECURITY TECH CHILE SPA"/>
    <s v="tctcsp01 - soc-splunk-master TICKET AUTOMATICO"/>
    <s v="07/02/2024 12:58:28"/>
    <s v="07/02/2024 12:58:28"/>
    <x v="0"/>
    <s v="TI"/>
    <s v="SISTEMAS OPERATIVOS"/>
    <s v="07/02/2024 16:10:14"/>
    <s v="07/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el servidor sin encontrar la alarma reportada. Se revisa disco sin encontrar saturación."/>
    <d v="1899-12-30T01:08:29"/>
    <d v="1899-12-30T03:11:46"/>
    <d v="1899-12-30T02:03:17"/>
    <x v="1"/>
    <x v="0"/>
    <m/>
    <m/>
    <m/>
    <m/>
    <m/>
    <d v="2024-02-07T00:00:00"/>
    <s v="NO CUMPLE"/>
    <s v="CUMPLE"/>
    <s v="NO CUMPLE"/>
    <s v="NO CUMPLE"/>
    <s v="NO CUMPLE"/>
    <x v="1"/>
    <x v="1"/>
    <x v="0"/>
    <x v="0"/>
    <x v="0"/>
  </r>
  <r>
    <s v="INC000002601260"/>
    <s v="VPN IP - MPLS"/>
    <x v="6"/>
    <s v="GESTION HD"/>
    <s v="RICARDO R GALLEGOS OYANEDER"/>
    <s v="frp_pcamay"/>
    <s v="3-Moderado/Limitado"/>
    <s v="3-Medio"/>
    <s v="Media"/>
    <x v="1"/>
    <s v="XINERGIA LABORAL S A"/>
    <s v="HD/Error de Sysprep en clon // Cliente XInergia Laboral"/>
    <s v="07/02/2024 13:23:17"/>
    <s v="07/02/2024 13:25:39"/>
    <x v="0"/>
    <s v="CDP ANTIGUO 1"/>
    <s v="CDP ANTIGUO 2"/>
    <s v="08/02/2024 13:50:52"/>
    <s v="08/02/2024 23:50:00"/>
    <s v="PREVENTIVO: NO_x000a_CODIGO DE SERVICIO:_x000a_DIRECCION:_x000a_QUIEN REPORTA:+56 9 5382 2565 Jorge Romero Romero_x000a_CONTACTO EN TERRENO:_x000a_REQUERIMIENTO:Se solicita la generación de un ticket asociado a Folio: INC000002600207 y derivar al área de Operaciones &gt; Virtualizacion,"/>
    <s v="Controler informa cerrar ticket por cliente escala internamente."/>
    <d v="1899-12-30T19:55:42"/>
    <d v="1899-12-31T00:27:35"/>
    <d v="1899-12-30T04:31:53"/>
    <x v="0"/>
    <x v="1"/>
    <m/>
    <m/>
    <m/>
    <m/>
    <m/>
    <d v="2024-02-08T00:00:00"/>
    <s v="NO CUMPLE"/>
    <s v="NO CUMPLE"/>
    <s v="CUMPLE"/>
    <s v="NO CUMPLE"/>
    <s v="NO CUMPLE"/>
    <x v="1"/>
    <x v="0"/>
    <x v="0"/>
    <x v="0"/>
    <x v="1"/>
  </r>
  <r>
    <s v="INC000002601295"/>
    <s v="TICKET-INTELIGENTE"/>
    <x v="6"/>
    <s v="GESTION TI"/>
    <s v="GIOVANNI D ROCCO VALENZUELA"/>
    <s v="USR_TSIGHT"/>
    <s v="1-Extenso/Generalizado"/>
    <s v="4-Baja"/>
    <s v="Baja"/>
    <x v="3"/>
    <s v="GPS CHILE SPA"/>
    <s v="gpschi01 - wnprap_cap02 TICKET AUTOMATICO"/>
    <s v="07/02/2024 13:53:56"/>
    <s v="07/02/2024 13:53:56"/>
    <x v="0"/>
    <s v="TRUESIGHT"/>
    <s v="TRUESIGHT"/>
    <s v="07/02/2024 16:20:57"/>
    <s v="07/02/2024 23:50:00"/>
    <s v="PREVENTIVO=SI_x000a_CODIGO DE SERVICIO=WNPRAP_CAP02_x000a_DIRECCION=NULL_x000a_CIUDAD=NULL_x000a_COMUNA LOCAL=Santiago_x000a_REGION=NULL_x000a_QUIEN REPORTA=Ticket automático_x000a_CONTACTO EN TERRENO=_x000a_PROBLEMA=Node GPSCHI01 - WNPRAP_CAP02 CPU Load at 90 % Exceeds Threshold_x000a_REQUERIMIENTO=_x000a_EQUIPO"/>
    <m/>
    <d v="1899-12-30T00:33:48"/>
    <d v="1899-12-30T02:27:01"/>
    <d v="1899-12-30T01:53:13"/>
    <x v="1"/>
    <x v="0"/>
    <m/>
    <m/>
    <m/>
    <m/>
    <m/>
    <d v="2024-02-07T00:00:00"/>
    <s v="NO CUMPLE"/>
    <s v="CUMPLE"/>
    <s v="NO CUMPLE"/>
    <s v="NO CUMPLE"/>
    <s v="NO CUMPLE"/>
    <x v="1"/>
    <x v="1"/>
    <x v="0"/>
    <x v="0"/>
    <x v="0"/>
  </r>
  <r>
    <s v="INC000002601323"/>
    <s v="HOUSING"/>
    <x v="8"/>
    <s v="BELIEVE"/>
    <s v="FERNEY D GARZON PEÑA"/>
    <s v="frp_jolsso"/>
    <s v="3-Moderado/Limitado"/>
    <s v="3-Medio"/>
    <s v="Media"/>
    <x v="1"/>
    <s v="TELEFONICA EMPRESAS DE CHILE SA"/>
    <s v="GESTION DATACENTER/ ACCESOS /TELEFONICA EMPRESAS DE CHILE SA"/>
    <s v="07/02/2024 14:20:58"/>
    <s v="07/02/2024 14:23:42"/>
    <x v="0"/>
    <s v="COMUNICACIONES"/>
    <s v="VPN IP - MPLS"/>
    <s v="07/02/2024 16:42:38"/>
    <s v="07/02/2024 23:50:00"/>
    <s v="EMPRESA:TELEFONICA EMPRESAS DE CHILE SA_x000a_CÓDIGO DE SERVICIO: _x000a_DIRECCIÓN: AV. Presidente Prieto #226, Paine, Santiago_x000a_NOMBRE DE QUIEN REPORTA: Bastian Gauna_x000a_TELÉFONO DE QUIEN REPORTA: 56 9 8954 5018_x000a_NOMBRE DE CONTACTO EN TERRENO: _x000a_REQUERIMIENTO: Visita de"/>
    <m/>
    <d v="1899-12-30T02:12:05"/>
    <d v="1899-12-30T02:21:40"/>
    <d v="1899-12-30T00:09:35"/>
    <x v="0"/>
    <x v="1"/>
    <m/>
    <m/>
    <m/>
    <m/>
    <m/>
    <d v="2024-02-07T00:00:00"/>
    <s v="CUMPLE"/>
    <s v="NO CUMPLE"/>
    <s v="NO CUMPLE"/>
    <s v="NO CUMPLE"/>
    <s v="NO CUMPLE"/>
    <x v="1"/>
    <x v="1"/>
    <x v="0"/>
    <x v="0"/>
    <x v="0"/>
  </r>
  <r>
    <s v="INC000002601364"/>
    <s v="VPN IP - MPLS"/>
    <x v="6"/>
    <s v="BELIEVE"/>
    <s v="GIOVANNI D ROCCO VALENZUELA"/>
    <s v="frp_jolsso"/>
    <s v="4-Menor/Localizado"/>
    <s v="4-Baja"/>
    <s v="Baja"/>
    <x v="1"/>
    <s v="TELEFONICA CYBERSECURITY TECH CHILE SPA"/>
    <s v="REQ / SOC / Levantar servicio en servidor"/>
    <s v="07/02/2024 16:05:00"/>
    <s v="07/02/2024 16:06:15"/>
    <x v="0"/>
    <s v="CDP ANTIGUO 1"/>
    <s v="CDP ANTIGUO 2"/>
    <s v="08/02/2024 10:32:02"/>
    <s v="08/02/2024 23:50:00"/>
    <s v="PREVENTIVO: NO_x000a_CODIGO DE SERVICIO:_x000a_DIRECCION:      _x000a_CIUDAD:             _x000a_COMUNA:_x000a_NOMBRE QUIEN REPORTA: Juan Díaz Astudillo_x000a_TELEFONO QUIEN REPORTA:Cel: +56 9 5016 6137_x000a_NOMBRE CONTACTO EN TERRENO:        _x000a_TELEFONO 1 CONTACTO EN TERRENO:_x000a_TELEFONO 2 CONTACTO"/>
    <m/>
    <d v="1899-12-30T13:36:04"/>
    <d v="1899-12-30T18:27:02"/>
    <d v="1899-12-30T04:50:58"/>
    <x v="0"/>
    <x v="1"/>
    <m/>
    <m/>
    <m/>
    <m/>
    <m/>
    <d v="2024-02-08T00:00:00"/>
    <s v="NO CUMPLE"/>
    <s v="NO CUMPLE"/>
    <s v="CUMPLE"/>
    <s v="NO CUMPLE"/>
    <s v="NO CUMPLE"/>
    <x v="1"/>
    <x v="0"/>
    <x v="0"/>
    <x v="1"/>
    <x v="0"/>
  </r>
  <r>
    <s v="INC000002601366"/>
    <s v="HOUSING"/>
    <x v="13"/>
    <s v="BELIEVE"/>
    <s v="CRISTOPHER MALDONADO ROMERO"/>
    <s v="frp_jolsso"/>
    <s v="3-Moderado/Limitado"/>
    <s v="3-Medio"/>
    <s v="Media"/>
    <x v="1"/>
    <s v="TELEFONICA GLOBAL TECHNOLOGY S.A.AGENCIA EN CHILE"/>
    <s v="GESTION DATACENTER/ ACCESOS /TELEFONICA GLOBAL TECHNOLOGY S.A.AGENCIA EN CHILE"/>
    <s v="07/02/2024 16:19:18"/>
    <s v="07/02/2024 16:20:33"/>
    <x v="0"/>
    <s v="COMUNICACIONES"/>
    <s v="VPN IP - MPLS"/>
    <s v="07/02/2024 19:38:14"/>
    <s v="07/02/2024 23:50:00"/>
    <s v="EMPRESA:TELEFONICA GLOBAL TECHNOLOGY S.A.AGENCIA EN CHILE_x000a_CÓDIGO DE SERVICIO: _x000a_DIRECCIÓN: Av. Apoquindo #7071, Las Condes, Santiago_x000a_NOMBRE DE QUIEN REPORTA:Deiby Santoyo_x000a_TELÉFONO DE QUIEN REPORTA: _x000a_NOMBRE DE CONTACTO EN TERRENO: _x000a_REQUERIMIENTO: _x000a_EQUIPOS"/>
    <s v="Se efectúa contacto con cliente: N/A_x000a_Teléfono de contacto: N/A_x000a_Acciones realizadas: Accesos autorizados para personal descrito en planilla_x000a_Solución paliativa o definitiva: N/A_x000a_Acciones de Mejora, Recomendaciones: N/A_x000a_Causa Raíz: N/A"/>
    <d v="1899-12-30T03:15:04"/>
    <d v="1899-12-30T03:18:56"/>
    <d v="1899-12-30T00:03:52"/>
    <x v="0"/>
    <x v="1"/>
    <m/>
    <m/>
    <m/>
    <m/>
    <m/>
    <d v="2024-02-07T00:00:00"/>
    <s v="CUMPLE"/>
    <s v="NO CUMPLE"/>
    <s v="NO CUMPLE"/>
    <s v="NO CUMPLE"/>
    <s v="NO CUMPLE"/>
    <x v="1"/>
    <x v="1"/>
    <x v="0"/>
    <x v="0"/>
    <x v="0"/>
  </r>
  <r>
    <s v="INC000002601371"/>
    <s v="HOUSING"/>
    <x v="14"/>
    <s v="BELIEVE"/>
    <s v="YORDI M HURTADO ARAYA"/>
    <s v="frp_jolsso"/>
    <s v="3-Moderado/Limitado"/>
    <s v="3-Medio"/>
    <s v="Media"/>
    <x v="1"/>
    <s v="TRANSUNION SOLUCIONES DE INFORMACION CHILE S.A."/>
    <s v="GESTION DATACENTER/ ACCESOS /TRANSUNION SOLUCIONES DE INFORMACION CHILE S.A."/>
    <s v="07/02/2024 16:36:44"/>
    <s v="07/02/2024 16:38:00"/>
    <x v="0"/>
    <s v="COMUNICACIONES"/>
    <s v="VPN IP - MPLS"/>
    <s v="07/02/2024 16:44:16"/>
    <s v="07/02/2024 23:50:00"/>
    <s v="EMPRESA:TRANSUNION SOLUCIONES DE INFORMACION CHILE S.A._x000a_CÓDIGO DE SERVICIO: _x000a_DIRECCIÓN: Calle San Martin #50, Santiago Centro, Santiago_x000a_NOMBRE DE QUIEN REPORTA:Claudio Villalobos_x000a_TELÉFONO DE QUIEN REPORTA: 56994694355_x000a_NOMBRE DE CONTACTO EN TERRENO: _x000a_REQU"/>
    <s v="ACCESOS AUTORIZADOS"/>
    <d v="1899-12-30T00:03:04"/>
    <d v="1899-12-30T00:07:32"/>
    <d v="1899-12-30T00:04:28"/>
    <x v="0"/>
    <x v="1"/>
    <m/>
    <m/>
    <m/>
    <m/>
    <m/>
    <d v="2024-02-07T00:00:00"/>
    <s v="CUMPLE"/>
    <s v="NO CUMPLE"/>
    <s v="NO CUMPLE"/>
    <s v="NO CUMPLE"/>
    <s v="NO CUMPLE"/>
    <x v="0"/>
    <x v="0"/>
    <x v="0"/>
    <x v="0"/>
    <x v="0"/>
  </r>
  <r>
    <s v="INC000002601400"/>
    <s v="VPN IP - MPLS"/>
    <x v="3"/>
    <s v="BELIEVE"/>
    <s v="DEIBY Y SANTOYO MONTEROLA"/>
    <s v="frp_kaldor"/>
    <s v="3-Moderado/Limitado"/>
    <s v="3-Medio"/>
    <s v="Media"/>
    <x v="1"/>
    <s v="INMOBILIARIA FRUSAN S.A."/>
    <s v="GAMA / Instalación de Agente AV | PDTE HORARIO HÁBIL"/>
    <s v="07/02/2024 18:40:45"/>
    <s v="07/02/2024 18:45:28"/>
    <x v="0"/>
    <s v="CDP ANTIGUO 1"/>
    <s v="CDP ANTIGUO 2"/>
    <s v="08/02/2024 20:15:06"/>
    <s v="08/02/2024 23:50:00"/>
    <s v="PREVENTIVO: NO_x000a_CODIGO DE SERVICIO:-_x000a_DIRECCION:-_x000a_QUIEN REPORTA: Miguel Vera V. / Tel. +56 2 2657 3300 / Cel. +56 9 7643 9415_x000a_CONTACTO EN TERRENO:-_x000a_PROBLEMA:-_x000a__x000a_REQUERIMIENTO:_x000a_Estimados, necesito que se realice la instalación de un agente AV en los servidor"/>
    <s v="FASE RESOLUCIÓN Y RECUPERACIÓN_x000a__x000a_Se efectúa contacto con cliente: Miguel Vera_x000a__x000a_Teléfono de contacto:+56 9 7643 9415_x000a__x000a_Acciones realizadas: Se contacta al cliente y el mismo suministra el agente. Se pasa a un archivo ISO, luego se sube al catalogo del tenan"/>
    <d v="1899-12-31T01:27:30"/>
    <d v="1899-12-31T01:34:21"/>
    <d v="1899-12-30T00:06:51"/>
    <x v="0"/>
    <x v="1"/>
    <m/>
    <m/>
    <m/>
    <m/>
    <m/>
    <d v="2024-02-08T00:00:00"/>
    <s v="CUMPLE"/>
    <s v="NO CUMPLE"/>
    <s v="NO CUMPLE"/>
    <s v="NO CUMPLE"/>
    <s v="NO CUMPLE"/>
    <x v="1"/>
    <x v="0"/>
    <x v="0"/>
    <x v="0"/>
    <x v="1"/>
  </r>
  <r>
    <s v="INC000002601404"/>
    <s v="HOSTING VIRTUAL"/>
    <x v="6"/>
    <s v="SISTEMA OPERATIVO MICROSOFT"/>
    <s v="PAUL A SEPULVEDA ALVAREZ"/>
    <s v="tct_psepul"/>
    <s v="4-Menor/Localizado"/>
    <s v="4-Baja"/>
    <s v="Baja"/>
    <x v="1"/>
    <s v="TELEFONICA GLOBAL TECHNOLOGY S.A.AGENCIA EN CHILE"/>
    <s v="ZERTO - servicio se cae"/>
    <s v="07/02/2024 18:55:54"/>
    <s v="07/02/2024 18:56:51"/>
    <x v="0"/>
    <s v="TI"/>
    <s v="SISTEMAS OPERATIVOS"/>
    <s v="07/02/2024 19:20:54"/>
    <s v="07/02/2024 23:50:00"/>
    <s v="Revisión en conjunto con equipo de virtualizacion por caida de servicios zerto"/>
    <s v="bases de datos LOG llenos. se ayuda con bakcup de log para que las bases de datos sigan funcionando._x000a_Escalar a BD"/>
    <d v="1899-12-30T00:00:00"/>
    <d v="1899-12-30T00:25:00"/>
    <d v="1899-12-30T00:25:00"/>
    <x v="0"/>
    <x v="1"/>
    <m/>
    <m/>
    <m/>
    <m/>
    <m/>
    <d v="2024-02-07T00:00:00"/>
    <s v="CUMPLE"/>
    <s v="NO CUMPLE"/>
    <s v="NO CUMPLE"/>
    <s v="NO CUMPLE"/>
    <s v="NO CUMPLE"/>
    <x v="0"/>
    <x v="0"/>
    <x v="0"/>
    <x v="0"/>
    <x v="0"/>
  </r>
  <r>
    <s v="INC000002601413"/>
    <s v="VPN IP - MPLS"/>
    <x v="3"/>
    <s v="GESTION HD"/>
    <s v="ANGEL CASTRO CABRERA"/>
    <s v="frp_fpetro"/>
    <s v="3-Moderado/Limitado"/>
    <s v="3-Medio"/>
    <s v="Media"/>
    <x v="1"/>
    <s v="DESAN SPA"/>
    <s v="HD/_x000a_Acceso a ambiente virtualizado de Rentokil en Movistar"/>
    <s v="07/02/2024 14:14:36"/>
    <s v="07/02/2024 14:19:26"/>
    <x v="0"/>
    <s v="CDP ANTIGUO 1"/>
    <s v="CDP ANTIGUO 2"/>
    <s v="08/02/2024 12:16:16"/>
    <s v="08/02/2024 23:50:00"/>
    <s v="PREVENTIVO: NO_x000a_CODIGO DE SERVICIO: _x000a_DIRECCION:_x000a_QUIEN REPORTA  Jose Luis Beldaño  jose-luis.beldano@rentokil-initial.com_x000a_CONTACTO EN TERRENO:  Jose Luis Beldaño jose-luis.beldano@rentokil-initial.com_x000a_PROBLEMA:  _x000a_REQUERIMIENTO:_x000a__x000a_ Necesito acceso al ambient"/>
    <s v="Se efectúa contacto con cliente: Jose Beldaño_x000a_Teléfono de contacto: Via correo _x000a_Acciones realizadas: Se crea usuario, se envian credenciales por correo cerrado. Cliente logra acceso al portal VDC_x000a_Acciones de Mejora, Recomendaciones: N/A_x000a_Causa Raíz: N/A"/>
    <d v="1899-12-30T15:20:47"/>
    <d v="1899-12-30T22:01:40"/>
    <d v="1899-12-30T06:40:53"/>
    <x v="0"/>
    <x v="1"/>
    <m/>
    <m/>
    <m/>
    <m/>
    <m/>
    <d v="2024-02-08T00:00:00"/>
    <s v="NO CUMPLE"/>
    <s v="NO CUMPLE"/>
    <s v="CUMPLE"/>
    <s v="NO CUMPLE"/>
    <s v="NO CUMPLE"/>
    <x v="1"/>
    <x v="0"/>
    <x v="0"/>
    <x v="1"/>
    <x v="0"/>
  </r>
  <r>
    <s v="INC000002601457"/>
    <s v="VPN IP - MPLS"/>
    <x v="4"/>
    <s v="GESTION HD"/>
    <s v="GONZALO MENDOZA MARTINEZ"/>
    <s v="frp_fpetro"/>
    <s v="3-Moderado/Limitado"/>
    <s v="3-Medio"/>
    <s v="Media"/>
    <x v="1"/>
    <s v="TELEFONICA GLOBAL TECHNOLOGY S.A.AGENCIA EN CHILE"/>
    <s v="HD/_x000a_Solicitud de servidores en respaldo GPS."/>
    <s v="07/02/2024 16:20:30"/>
    <s v="07/02/2024 16:21:38"/>
    <x v="0"/>
    <s v="TRUESIGHT"/>
    <s v="TRUESIGHT"/>
    <s v="08/02/2024 16:19:57"/>
    <s v="08/02/2024 23:50:00"/>
    <s v="PREVENTIVO: NO_x000a_CODIGO DE SERVICIO:_x000a_DIRECCION:_x000a_QUIEN REPORTA:_x000a_CONTACTO EN TERRENO:_x000a_PROBLEMA:_x000a_REQUERIMIENTO: _x000a__x000a_por favor su apoyo para generar un folio de requerimiento con la finalidad_x000a_de cursar lo solicitado a continuación. El folio debe ser asignado a l"/>
    <s v="Se adjunta informe de servidores GPS solicitado por Sebastián Acuña"/>
    <d v="1899-12-30T23:34:28"/>
    <d v="1899-12-30T23:59:27"/>
    <d v="1899-12-30T00:24:59"/>
    <x v="0"/>
    <x v="1"/>
    <m/>
    <m/>
    <m/>
    <m/>
    <m/>
    <d v="2024-02-08T00:00:00"/>
    <s v="CUMPLE"/>
    <s v="NO CUMPLE"/>
    <s v="NO CUMPLE"/>
    <s v="NO CUMPLE"/>
    <s v="NO CUMPLE"/>
    <x v="1"/>
    <x v="0"/>
    <x v="0"/>
    <x v="1"/>
    <x v="0"/>
  </r>
  <r>
    <s v="INC000002601472"/>
    <s v="VPN IP - MPLS"/>
    <x v="3"/>
    <s v="GESTION HD"/>
    <s v="DEIBY Y SANTOYO MONTEROLA"/>
    <s v="frp_fpetro"/>
    <s v="3-Moderado/Limitado"/>
    <s v="3-Medio"/>
    <s v="Media"/>
    <x v="1"/>
    <s v="TELEFONICA GLOBAL TECHNOLOGY S.A.AGENCIA EN CHILE"/>
    <s v="REQ/_x000a_Eliminar Organización POC Eléctrica Puente Alto"/>
    <s v="07/02/2024 16:48:24"/>
    <s v="07/02/2024 16:49:47"/>
    <x v="0"/>
    <s v="CDP ANTIGUO 1"/>
    <s v="CDP ANTIGUO 2"/>
    <s v="13/02/2024 11:11:06"/>
    <s v="13/02/2024 23:50:00"/>
    <s v="PREVENTIVO: NO_x000a_CODIGO DE SERVICIO:_x000a_DIRECCION:_x000a_QUIEN REPORTA:_x000a_CONTACTO EN TERRENO:_x000a_PROBLEMA:_x000a_REQUERIMIENTO:_x000a__x000a_Buenas Tardes Estimado equipo @Help Desk,_x000a__x000a_Por favor su acostumbrado apoyo en generar ticket de requerimiento y_x000a_asignar a mi bandeja TELEFONICA GL"/>
    <s v="FASE RESOLUCIÓN Y RECUPERACIÓN_x000a__x000a_Se efectúa contacto con cliente:N/A_x000a__x000a_Teléfono de contacto:N/A_x000a__x000a_Acciones realizadas: Se realiza borrado de la POC del Cliente Electrica Puente Alto y se liberan los recursos asociados_x000a__x000a_Solución paliativa o definitiva:N/A_x000a__x000a_A"/>
    <d v="1900-01-04T17:20:35"/>
    <d v="1900-01-04T18:22:42"/>
    <d v="1899-12-30T01:02:07"/>
    <x v="0"/>
    <x v="1"/>
    <m/>
    <m/>
    <m/>
    <m/>
    <m/>
    <d v="2024-02-13T00:00:00"/>
    <s v="NO CUMPLE"/>
    <s v="CUMPLE"/>
    <s v="NO CUMPLE"/>
    <s v="NO CUMPLE"/>
    <s v="NO CUMPLE"/>
    <x v="1"/>
    <x v="0"/>
    <x v="0"/>
    <x v="0"/>
    <x v="1"/>
  </r>
  <r>
    <s v="INC000002601474"/>
    <s v="VPN IP - MPLS"/>
    <x v="17"/>
    <s v="GESTION HD"/>
    <s v="AXEL ANDRADE"/>
    <s v="frp_fpetro"/>
    <s v="3-Moderado/Limitado"/>
    <s v="3-Medio"/>
    <s v="Media"/>
    <x v="1"/>
    <s v="GASMAR S A"/>
    <s v="REQ/_x000a_Servidor GASMARNAS2 IP 10.67.130.2 - Recuperación de archivos - Plataforma Netbackup"/>
    <s v="07/02/2024 16:51:53"/>
    <s v="07/02/2024 16:54:40"/>
    <x v="0"/>
    <s v="TI"/>
    <s v="ALMACENAMIENTO y RESPALDO"/>
    <s v="07/02/2024 18:23:36"/>
    <s v="07/02/2024 23:50:00"/>
    <s v="PREVENTIVO: NO_x000a_CODIGO DE SERVICIO:_x000a_DIRECCION:_x000a_QUIEN REPORTA: : Antonino Zambelli +569 8385 2252_x000a_CONTACTO EN TERRENO: : Antonino Zambelli +569 8385 2252_x000a_PROBLEMA:_x000a_REQUERIMIENTO:_x000a__x000a_avor vuestra ayuda con restauración de archivo, el detalle se encuentra_x000a_a co"/>
    <s v="FASE RESOLUCIÓN Y RECUPERACIÓN_x000a__x000a_Se efectúa contacto con cliente: N/A_x000a__x000a_Teléfono de contacto: N/A_x000a__x000a_Acciones realizadas: se realiza restauración solicitada, se envia correo informando._x000a__x000a_Solución paliativa o definitiva: definitiva_x000a__x000a_Acciones de Mejora, Recome"/>
    <d v="1899-12-30T00:00:00"/>
    <d v="1899-12-30T01:31:43"/>
    <d v="1899-12-30T01:31:43"/>
    <x v="0"/>
    <x v="1"/>
    <m/>
    <m/>
    <m/>
    <m/>
    <m/>
    <d v="2024-02-07T00:00:00"/>
    <s v="NO CUMPLE"/>
    <s v="CUMPLE"/>
    <s v="NO CUMPLE"/>
    <s v="NO CUMPLE"/>
    <s v="NO CUMPLE"/>
    <x v="1"/>
    <x v="1"/>
    <x v="0"/>
    <x v="0"/>
    <x v="0"/>
  </r>
  <r>
    <s v="INC000002601487"/>
    <s v="VPN IP - MPLS"/>
    <x v="9"/>
    <s v="GESTION HD"/>
    <s v="NICOLAS A SAAVEDRA EGUILUZ"/>
    <s v="frp_kefern"/>
    <s v="3-Moderado/Limitado"/>
    <s v="3-Medio"/>
    <s v="Media"/>
    <x v="1"/>
    <s v="TELEFONICA GLOBAL TECHNOLOGY S.A.AGENCIA EN CHILE"/>
    <s v="HD | Informe Mensual SAP Enero 2024"/>
    <s v="07/02/2024 17:32:23"/>
    <s v="07/02/2024 17:34:15"/>
    <x v="0"/>
    <s v="CDP ANTIGUO 1"/>
    <s v="CDP ANTIGUO 2"/>
    <s v="08/02/2024 7:35:24"/>
    <s v="08/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TELEFONICA_x000a__x000a_Dejar en bandeja"/>
    <s v="Se adjunta informe mensual de clientes SAP para el período enero de 2024"/>
    <d v="1899-12-30T10:39:28"/>
    <d v="1899-12-30T14:03:01"/>
    <d v="1899-12-30T03:23:33"/>
    <x v="0"/>
    <x v="1"/>
    <m/>
    <m/>
    <m/>
    <m/>
    <m/>
    <d v="2024-02-08T00:00:00"/>
    <s v="NO CUMPLE"/>
    <s v="CUMPLE"/>
    <s v="NO CUMPLE"/>
    <s v="NO CUMPLE"/>
    <s v="NO CUMPLE"/>
    <x v="1"/>
    <x v="0"/>
    <x v="0"/>
    <x v="1"/>
    <x v="0"/>
  </r>
  <r>
    <s v="INC000002601500"/>
    <s v="VPN IP - MPLS"/>
    <x v="15"/>
    <s v="GESTION HD"/>
    <s v="MOISES E MONTERO RAMOS"/>
    <s v="frp_fpetro"/>
    <s v="3-Moderado/Limitado"/>
    <s v="3-Medio"/>
    <s v="Media"/>
    <x v="1"/>
    <s v="FUNDACION INSTITUTO PROFESIONAL DUOC UC"/>
    <s v="HD/C-19872300193 // FUND INSTITUTO PROFESIONAL DUOC UC // Migración de maquinas"/>
    <s v="07/02/2024 18:09:32"/>
    <s v="07/02/2024 18:12:31"/>
    <x v="0"/>
    <s v="CDP ANTIGUO 1"/>
    <s v="CDP ANTIGUO 2"/>
    <s v="08/02/2024 17:03:08"/>
    <s v="08/02/2024 23:50:00"/>
    <s v="PREVENTIVO: NO_x000a_CODIGO DE SERVICIO:_x000a_DIRECCION:_x000a_QUIEN REPORTA:_x000a_CONTACTO EN TERRENO:_x000a_PROBLEMA:_x000a_REQUERIMIENTO:_x000a__x000a_Junto con saludar, favor de su ayuda generar un folio para la revisión y_x000a_replicación de recursos del listado adjunto. Estas máquinas se migrarán e"/>
    <s v="Se efectúa contacto con cliente:  N/A_x000a_Teléfono de contacto:  N/A_x000a_Acciones realizadas: se valida los recursos requeridos para la migración de las máquinas de DUOC hacia VDC y se procede a crear los nuevos VPG en Zerto._x000a_Solución paliativa o definitiva: def"/>
    <d v="1899-12-30T22:14:43"/>
    <d v="1899-12-30T22:53:36"/>
    <d v="1899-12-30T00:38:53"/>
    <x v="0"/>
    <x v="1"/>
    <m/>
    <m/>
    <m/>
    <m/>
    <m/>
    <d v="2024-02-08T00:00:00"/>
    <s v="CUMPLE"/>
    <s v="NO CUMPLE"/>
    <s v="NO CUMPLE"/>
    <s v="NO CUMPLE"/>
    <s v="NO CUMPLE"/>
    <x v="1"/>
    <x v="0"/>
    <x v="0"/>
    <x v="1"/>
    <x v="0"/>
  </r>
  <r>
    <s v="INC000002601609"/>
    <s v="HOUSING"/>
    <x v="14"/>
    <s v="BELIEVE"/>
    <s v="YORDI M HURTADO ARAYA"/>
    <s v="frp_jcarri"/>
    <s v="3-Moderado/Limitado"/>
    <s v="3-Medio"/>
    <s v="Media"/>
    <x v="1"/>
    <s v="MEGASALUD SPA"/>
    <s v="GESTION DATACENTER/ ACCESOS /MEGASALUD SPA"/>
    <s v="07/02/2024 14:08:52"/>
    <s v="07/02/2024 14:09:59"/>
    <x v="0"/>
    <s v="COMUNICACIONES"/>
    <s v="VPN IP - MPLS"/>
    <s v="07/02/2024 14:17:14"/>
    <s v="07/02/2024 23:50:00"/>
    <s v="EMPRESA:MEGASALUD SPA_x000a_CÓDIGO DE SERVICIO: _x000a_DIRECCIÓN:Calle San Martin #50, Santiago Centro, Santiago_x000a_NOMBRE DE QUIEN REPORTA:Javier Utrera_x000a_TELÉFONO DE QUIEN REPORTA:981565472_x000a_NOMBRE DE CONTACTO EN TERRENO: _x000a_REQUERIMIENTO:cambio de disco duro_x000a_EQUIPOS ENER"/>
    <s v="RONDA REALIZADA"/>
    <d v="1899-12-30T00:00:18"/>
    <d v="1899-12-30T00:08:22"/>
    <d v="1899-12-30T00:08:04"/>
    <x v="0"/>
    <x v="1"/>
    <m/>
    <m/>
    <m/>
    <m/>
    <m/>
    <d v="2024-02-07T00:00:00"/>
    <s v="CUMPLE"/>
    <s v="NO CUMPLE"/>
    <s v="NO CUMPLE"/>
    <s v="NO CUMPLE"/>
    <s v="NO CUMPLE"/>
    <x v="0"/>
    <x v="0"/>
    <x v="0"/>
    <x v="0"/>
    <x v="0"/>
  </r>
  <r>
    <s v="INC000002601613"/>
    <s v="HOUSING"/>
    <x v="13"/>
    <s v="BELIEVE"/>
    <s v="CRISTOPHER MALDONADO ROMERO"/>
    <s v="frp_jcarri"/>
    <s v="3-Moderado/Limitado"/>
    <s v="3-Medio"/>
    <s v="Media"/>
    <x v="1"/>
    <s v="BANCO SANTANDER CHILE"/>
    <s v="GESTION DATACENTER/ ACCESOS /BANCO SANTANDER CHILE"/>
    <s v="07/02/2024 14:21:00"/>
    <s v="07/02/2024 14:21:59"/>
    <x v="0"/>
    <s v="COMUNICACIONES"/>
    <s v="VPN IP - MPLS"/>
    <s v="07/02/2024 18:57:18"/>
    <s v="07/02/2024 23:50:00"/>
    <s v="EMPRESA:BANCO SANTANDER CHILE_x000a_CÓDIGO DE SERVICIO: _x000a_DIRECCIÓN:Av. Apoquindo #7071, Las Condes, Santiago_x000a_NOMBRE DE QUIEN REPORTA:Christian Tapia_x000a_TELÉFONO DE QUIEN REPORTA:56981568202_x000a_NOMBRE DE CONTACTO EN TERRENO: _x000a_REQUERIMIENTO:Decomiso de firewall dado d"/>
    <s v="Se efectúa contacto con cliente: N/A_x000a_Teléfono de contacto: N/A_x000a_Acciones realizadas: Accesos autorizados para personal descrito en planilla_x000a_Solución paliativa o definitiva: N/A_x000a_Acciones de Mejora, Recomendaciones: N/A_x000a_Causa Raíz: N/A"/>
    <d v="1899-12-30T03:47:28"/>
    <d v="1899-12-30T04:36:18"/>
    <d v="1899-12-30T00:48:50"/>
    <x v="0"/>
    <x v="1"/>
    <m/>
    <m/>
    <m/>
    <m/>
    <m/>
    <d v="2024-02-07T00:00:00"/>
    <s v="CUMPLE"/>
    <s v="NO CUMPLE"/>
    <s v="NO CUMPLE"/>
    <s v="NO CUMPLE"/>
    <s v="NO CUMPLE"/>
    <x v="1"/>
    <x v="0"/>
    <x v="1"/>
    <x v="0"/>
    <x v="0"/>
  </r>
  <r>
    <s v="INC000002601657"/>
    <s v="INFRAESTRUCTURA DC"/>
    <x v="0"/>
    <s v="APQ ACCESOS"/>
    <s v="CARLOS F ARAYA RAMIREZ"/>
    <s v="tct_cararr"/>
    <s v="4-Menor/Localizado"/>
    <s v="4-Baja"/>
    <s v="Baja"/>
    <x v="1"/>
    <s v="TELEFONICA CYBERSECURITY TECH CHILE SPA"/>
    <s v="FACTIBILIDAD 81912"/>
    <s v="07/02/2024 15:57:41"/>
    <s v="07/02/2024 15:58:25"/>
    <x v="0"/>
    <s v="CDP ANTIGUO 1"/>
    <s v="CDP ANTIGUO 2"/>
    <s v="07/02/2024 16:18:42"/>
    <s v="07/02/2024 23:50:00"/>
    <m/>
    <s v="factibilidad enviada"/>
    <d v="1899-12-30T00:00:00"/>
    <d v="1899-12-30T00:21:01"/>
    <d v="1899-12-30T00:21:01"/>
    <x v="0"/>
    <x v="1"/>
    <m/>
    <m/>
    <m/>
    <m/>
    <m/>
    <d v="2024-02-07T00:00:00"/>
    <s v="CUMPLE"/>
    <s v="NO CUMPLE"/>
    <s v="NO CUMPLE"/>
    <s v="NO CUMPLE"/>
    <s v="NO CUMPLE"/>
    <x v="0"/>
    <x v="0"/>
    <x v="0"/>
    <x v="0"/>
    <x v="0"/>
  </r>
  <r>
    <s v="INC000002601671"/>
    <s v="INFRAESTRUCTURA DC"/>
    <x v="0"/>
    <s v="APQ ACCESOS"/>
    <s v="CARLOS F ARAYA RAMIREZ"/>
    <s v="tct_cararr"/>
    <s v="4-Menor/Localizado"/>
    <s v="4-Baja"/>
    <s v="Baja"/>
    <x v="1"/>
    <s v="TELEFONICA CYBERSECURITY TECH CHILE SPA"/>
    <s v="FACTIBILIDAD 81977"/>
    <s v="07/02/2024 16:51:05"/>
    <s v="07/02/2024 16:52:11"/>
    <x v="0"/>
    <s v="CDP ANTIGUO 1"/>
    <s v="CDP ANTIGUO 2"/>
    <s v="07/02/2024 18:18:38"/>
    <s v="07/02/2024 23:50:00"/>
    <m/>
    <s v="factibilidad enviada"/>
    <d v="1899-12-30T00:00:00"/>
    <d v="1899-12-30T01:27:33"/>
    <d v="1899-12-30T01:27:33"/>
    <x v="0"/>
    <x v="1"/>
    <m/>
    <m/>
    <m/>
    <m/>
    <m/>
    <d v="2024-02-07T00:00:00"/>
    <s v="NO CUMPLE"/>
    <s v="CUMPLE"/>
    <s v="NO CUMPLE"/>
    <s v="NO CUMPLE"/>
    <s v="NO CUMPLE"/>
    <x v="1"/>
    <x v="1"/>
    <x v="0"/>
    <x v="0"/>
    <x v="0"/>
  </r>
  <r>
    <s v="INC000002601676"/>
    <s v="HOUSING"/>
    <x v="14"/>
    <s v="BELIEVE"/>
    <s v="YORDI M HURTADO ARAYA"/>
    <s v="frp_jcarri"/>
    <s v="3-Moderado/Limitado"/>
    <s v="3-Medio"/>
    <s v="Media"/>
    <x v="1"/>
    <s v="CHILENA CONSOLIDADA SEGUROS DE VIDA S.A."/>
    <s v="GESTION DATACENTER/ ACCESOS /CHILENA CONSOLIDADA SEGUROS DE VIDA S.A."/>
    <s v="07/02/2024 16:59:29"/>
    <s v="07/02/2024 17:01:22"/>
    <x v="0"/>
    <s v="COMUNICACIONES"/>
    <s v="VPN IP - MPLS"/>
    <s v="07/02/2024 17:09:00"/>
    <s v="07/02/2024 23:50:00"/>
    <s v="EMPRESA:CHILENA CONSOLIDADA SEGUROS DE VIDA S.A._x000a_CÓDIGO DE SERVICIO: _x000a_DIRECCIÓN:Calle San Martin #50, Santiago Centro, Santiago_x000a_NOMBRE DE QUIEN REPORTA:Roxana Jara _x000a_TELÉFONO DE QUIEN REPORTA:9 94372663_x000a_NOMBRE DE CONTACTO EN TERRENO: _x000a_REQUERIMIENTO:Se req"/>
    <s v="ACCESOS AUTORIZADOS"/>
    <d v="1899-12-30T00:00:19"/>
    <d v="1899-12-30T00:09:31"/>
    <d v="1899-12-30T00:09:12"/>
    <x v="0"/>
    <x v="1"/>
    <m/>
    <s v=""/>
    <s v=""/>
    <s v="Cumplido"/>
    <s v=""/>
    <d v="2024-02-07T00:00:00"/>
    <s v="CUMPLE"/>
    <s v="NO CUMPLE"/>
    <s v="NO CUMPLE"/>
    <s v="NO CUMPLE"/>
    <s v="NO CUMPLE"/>
    <x v="0"/>
    <x v="0"/>
    <x v="0"/>
    <x v="0"/>
    <x v="0"/>
  </r>
  <r>
    <s v="INC000002601686"/>
    <s v="HOUSING"/>
    <x v="8"/>
    <s v="BELIEVE"/>
    <s v="FERNEY D GARZON PEÑA"/>
    <s v="frp_jcarri"/>
    <s v="3-Moderado/Limitado"/>
    <s v="3-Medio"/>
    <s v="Media"/>
    <x v="1"/>
    <s v="TELEFONICA EMPRESAS DE CHILE SA"/>
    <s v="GESTION DATACENTER/ ACCESOS /DXC"/>
    <s v="07/02/2024 17:32:57"/>
    <s v="07/02/2024 17:35:18"/>
    <x v="0"/>
    <s v="COMUNICACIONES"/>
    <s v="VPN IP - MPLS"/>
    <s v="07/02/2024 17:46:25"/>
    <s v="07/02/2024 23:50:00"/>
    <s v="EMPRESA:DXC_x000a_CÓDIGO DE SERVICIO: _x000a_DIRECCIÓN:AV. Presidente Prieto #226, Paine, Santiago_x000a_NOMBRE DE QUIEN REPORTA:Ferney Garzon_x000a_TELÉFONO DE QUIEN REPORTA:56 2 25774418_x000a_NOMBRE DE CONTACTO EN TERRENO: _x000a_REQUERIMIENTO:Traslado y retiro de cintas_x000a_EQUIPOS ENERGIZ"/>
    <m/>
    <d v="1899-12-30T00:00:00"/>
    <d v="1899-12-30T00:13:28"/>
    <d v="1899-12-30T00:13:28"/>
    <x v="0"/>
    <x v="1"/>
    <m/>
    <s v=""/>
    <s v=""/>
    <s v="Cumplido"/>
    <s v=""/>
    <d v="2024-02-07T00:00:00"/>
    <s v="CUMPLE"/>
    <s v="NO CUMPLE"/>
    <s v="NO CUMPLE"/>
    <s v="NO CUMPLE"/>
    <s v="NO CUMPLE"/>
    <x v="0"/>
    <x v="0"/>
    <x v="0"/>
    <x v="0"/>
    <x v="0"/>
  </r>
  <r>
    <s v="INC000002601701"/>
    <s v="HOSTING VIRTUAL"/>
    <x v="6"/>
    <s v="SISTEMA OPERATIVO MICROSOFT"/>
    <s v="JAVIER CUEVAS"/>
    <s v="tct_jacuev"/>
    <s v="4-Menor/Localizado"/>
    <s v="4-Baja"/>
    <s v="Baja"/>
    <x v="1"/>
    <s v="TELEFONICA GLOBAL TECHNOLOGY S.A.AGENCIA EN CHILE"/>
    <s v="ANALISIS ST 2B"/>
    <s v="07/02/2024 17:52:49"/>
    <s v="07/02/2024 17:53:50"/>
    <x v="0"/>
    <s v="TI"/>
    <s v="SISTEMAS OPERATIVOS"/>
    <s v="07/02/2024 17:58:08"/>
    <s v="07/02/2024 23:50:00"/>
    <s v="Folio generado automáticamente para atender requerimiento del cliente. La solicitud fue realizada directamente al área resolutoria sin pasar por el flujo de mesa de ayuda"/>
    <s v="EJECUTADO SIN EXITO"/>
    <d v="1899-12-30T00:00:00"/>
    <d v="1899-12-30T00:05:19"/>
    <d v="1899-12-30T00:05:19"/>
    <x v="0"/>
    <x v="1"/>
    <m/>
    <s v=""/>
    <s v=""/>
    <s v=""/>
    <s v="Cumplido"/>
    <d v="2024-02-07T00:00:00"/>
    <s v="CUMPLE"/>
    <s v="NO CUMPLE"/>
    <s v="NO CUMPLE"/>
    <s v="NO CUMPLE"/>
    <s v="NO CUMPLE"/>
    <x v="0"/>
    <x v="0"/>
    <x v="0"/>
    <x v="0"/>
    <x v="0"/>
  </r>
  <r>
    <s v="INC000002601868"/>
    <s v="RED INTERNA"/>
    <x v="2"/>
    <s v="APQ ACCESOS"/>
    <s v="YORDI M HURTADO ARAYA"/>
    <s v="tct_yorhua"/>
    <s v="4-Menor/Localizado"/>
    <s v="4-Baja"/>
    <s v="Baja"/>
    <x v="1"/>
    <s v="TELEFONICA CYBERSECURITY TECH CHILE SPA"/>
    <s v="RONDA TOMA DE TEMPERATURAS SALAS TIC 16:30"/>
    <s v="07/02/2024 15:47:26"/>
    <s v="07/02/2024 15:47:59"/>
    <x v="0"/>
    <s v="CDP ANTIGUO 1"/>
    <s v="CDP ANTIGUO 2"/>
    <s v="07/02/2024 16:40:56"/>
    <s v="07/02/2024 23:50:00"/>
    <s v="RONDA TOMA DE TEMPERATURAS SALAS TIC 16:30"/>
    <s v="RONDA REALIZADA"/>
    <d v="1899-12-30T00:00:00"/>
    <d v="1899-12-30T00:53:30"/>
    <d v="1899-12-30T00:53:30"/>
    <x v="0"/>
    <x v="1"/>
    <m/>
    <m/>
    <m/>
    <m/>
    <m/>
    <d v="2024-02-07T00:00:00"/>
    <s v="CUMPLE"/>
    <s v="NO CUMPLE"/>
    <s v="NO CUMPLE"/>
    <s v="NO CUMPLE"/>
    <s v="NO CUMPLE"/>
    <x v="0"/>
    <x v="0"/>
    <x v="0"/>
    <x v="0"/>
    <x v="0"/>
  </r>
  <r>
    <s v="INC000002601986"/>
    <s v="RED INTERNA"/>
    <x v="10"/>
    <s v="APQ ACCESOS"/>
    <s v="CRISTOPHER MALDONADO ROMERO"/>
    <s v="tct_cmaldo"/>
    <s v="4-Menor/Localizado"/>
    <s v="4-Baja"/>
    <s v="Baja"/>
    <x v="0"/>
    <s v="TELEFONICA EMPRESAS DE CHILE SA"/>
    <s v="RONDA TOMA DE TEMPERATURAS SALAS TIC"/>
    <s v="07/02/2024 16:55:12"/>
    <s v="07/02/2024 16:56:06"/>
    <x v="0"/>
    <s v="CDP ANTIGUO 1"/>
    <s v="CDP ANTIGUO 2"/>
    <s v="07/02/2024 18:10:13"/>
    <s v="07/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x v="0"/>
    <x v="0"/>
    <m/>
    <s v=""/>
    <s v=""/>
    <s v=""/>
    <s v="Cumplido"/>
    <d v="2024-02-07T00:00:00"/>
    <s v="CUMPLE"/>
    <s v="NO CUMPLE"/>
    <s v="NO CUMPLE"/>
    <s v="NO CUMPLE"/>
    <s v="NO CUMPLE"/>
    <x v="0"/>
    <x v="0"/>
    <x v="0"/>
    <x v="0"/>
    <x v="0"/>
  </r>
  <r>
    <s v="INC000002602041"/>
    <s v="INFRAESTRUCTURA DC"/>
    <x v="2"/>
    <s v="APQ ACCESOS"/>
    <s v="JAVIER J BRAVO CARVAJAL"/>
    <s v="tct_jmarqu"/>
    <s v="4-Menor/Localizado"/>
    <s v="4-Baja"/>
    <s v="Baja"/>
    <x v="0"/>
    <s v="TELEFONICA CYBERSECURITY TECH CHILE SPA"/>
    <s v="TENDIDO DE FIBRA TECH/CRQ 81523"/>
    <s v="07/02/2024 17:19:01"/>
    <s v="07/02/2024 17:19:03"/>
    <x v="0"/>
    <s v="CDP ANTIGUO 1"/>
    <s v="CDP ANTIGUO 2"/>
    <s v="07/02/2024 17:21:15"/>
    <s v="07/02/2024 23:50:00"/>
    <s v="PREVENTIVO: NO_x000a_CÓDIGO DE SERVICIO: INC000002602041_x000a_DIRECCIÓN:  DCSM_x000a_QUIEN REPORTA: LUIS VILLASMIL_x000a_CONTACTO EN TERRENO: DC OPERADOR N1_x000a_PROBLEMA: CRUZADA_x000a_REQUERIMIENTO: TENDIDO DE FIBRA TIC 4 ENTRE RACK D37 A RACK I82"/>
    <s v="SE EFECTÚA CONTACTO CON CLIENTE: NO APLICA_x000a_TELÉFONO DE CONTACTO: NO APLICA_x000a_ACCIONES REALIZADAS: CRUZADA REALIZADA_x000a_SOLUCIÓN PALIATIVA O DEFINITIVA: NO APLICA_x000a_ACCIONES DE MEJORA, RECOMENDACIONES: NO APLICA_x000a_CAUSA RAÍZ: INSTALACION DE NUEVA CRUZADA DE FIBRA"/>
    <d v="1899-12-30T00:00:00"/>
    <d v="1899-12-30T00:00:00"/>
    <d v="1899-12-30T00:00:00"/>
    <x v="0"/>
    <x v="0"/>
    <m/>
    <s v=""/>
    <s v=""/>
    <s v=""/>
    <s v="Cumplido"/>
    <d v="2024-02-07T00:00:00"/>
    <s v="CUMPLE"/>
    <s v="NO CUMPLE"/>
    <s v="NO CUMPLE"/>
    <s v="NO CUMPLE"/>
    <s v="NO CUMPLE"/>
    <x v="0"/>
    <x v="0"/>
    <x v="0"/>
    <x v="0"/>
    <x v="0"/>
  </r>
  <r>
    <s v="INC000002602044"/>
    <s v="TICKET-INTELIGENTE"/>
    <x v="3"/>
    <s v="GESTION TI"/>
    <s v="DEIBY Y SANTOYO MONTEROLA"/>
    <s v="USR_TSIGHT"/>
    <s v="1-Extenso/Generalizado"/>
    <s v="4-Baja"/>
    <s v="Baja"/>
    <x v="3"/>
    <s v="FUNDACION INSTITUTO PROFESIONAL DUOC UC"/>
    <s v="fiprdu01 - duoc_esxi03 TICKET AUTOMATICO"/>
    <s v="07/02/2024 17:16:21"/>
    <s v="07/02/2024 17:16:21"/>
    <x v="0"/>
    <s v="TRUESIGHT"/>
    <s v="TRUESIGHT"/>
    <s v="07/02/2024 17:52:15"/>
    <s v="07/02/2024 23:50:00"/>
    <s v="PREVENTIVO=SI_x000a_CODIGO DE SERVICIO=DUOC_ESXI03_x000a_DIRECCION=NULL_x000a_CIUDAD=NULL_x000a_COMUNA LOCAL=_x000a_REGION=NULL_x000a_QUIEN REPORTA=Ticket automático_x000a_CONTACTO EN TERRENO=_x000a_PROBLEMA=Node FIPRDU01 - DUOC_ESXI03 is Down_x000a_REQUERIMIENTO=_x000a_EQUIPOS ENERGIZADO O REINICIADO=_x000a_HORARIO DE"/>
    <s v="FASE RESOLUCIÓN Y RECUPERACIÓN_x000a__x000a_Se efectúa contacto con cliente:N/A_x000a__x000a_Teléfono de contacto:N/A_x000a__x000a_Acciones realizadas: Se solicita al personal de monitoreo dejar el servidor en mantenimiento ya que se estan efectuando labores de mantenimiento preventivos."/>
    <d v="1899-12-30T00:06:14"/>
    <d v="1899-12-30T00:35:54"/>
    <d v="1899-12-30T00:29:40"/>
    <x v="1"/>
    <x v="0"/>
    <m/>
    <m/>
    <m/>
    <m/>
    <m/>
    <d v="2024-02-07T00:00:00"/>
    <s v="CUMPLE"/>
    <s v="NO CUMPLE"/>
    <s v="NO CUMPLE"/>
    <s v="NO CUMPLE"/>
    <s v="NO CUMPLE"/>
    <x v="0"/>
    <x v="0"/>
    <x v="0"/>
    <x v="0"/>
    <x v="0"/>
  </r>
  <r>
    <s v="INC000002602094"/>
    <s v="HOUSING"/>
    <x v="11"/>
    <s v="APQ ACCESOS"/>
    <s v="LUIS O MORALES ARENAS"/>
    <s v="tct_luimoa"/>
    <s v="4-Menor/Localizado"/>
    <s v="4-Baja"/>
    <s v="Baja"/>
    <x v="1"/>
    <s v="TELEFONICA EMPRESAS DE CHILE SA"/>
    <s v="SE GENERA TICKET POR REVICION Y TOMA DE ALARMA DE CLIENTES"/>
    <s v="07/02/2024 18:01:30"/>
    <s v="07/02/2024 18:20:13"/>
    <x v="0"/>
    <s v="CDP ANTIGUO 1"/>
    <s v="CDP ANTIGUO 2"/>
    <s v="07/02/2024 18:21:35"/>
    <s v="07/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1:22"/>
    <d v="1899-12-30T00:20:05"/>
    <d v="1899-12-30T00:18:43"/>
    <x v="0"/>
    <x v="1"/>
    <m/>
    <s v=""/>
    <s v=""/>
    <s v=""/>
    <s v="Cumplido"/>
    <d v="2024-02-07T00:00:00"/>
    <s v="CUMPLE"/>
    <s v="NO CUMPLE"/>
    <s v="NO CUMPLE"/>
    <s v="NO CUMPLE"/>
    <s v="NO CUMPLE"/>
    <x v="0"/>
    <x v="0"/>
    <x v="0"/>
    <x v="0"/>
    <x v="0"/>
  </r>
  <r>
    <s v="INC000002602120"/>
    <s v="HOUSING"/>
    <x v="11"/>
    <s v="APQ ACCESOS"/>
    <s v="ESTEBAN O BUSTOS CORNEJO"/>
    <s v="tct_ebusto"/>
    <s v="4-Menor/Localizado"/>
    <s v="4-Baja"/>
    <s v="Baja"/>
    <x v="1"/>
    <s v="TELEFONICA EMPRESAS DE CHILE SA"/>
    <s v="SUPERVISION ENERGIZACION EQUIPOS HUAWEI"/>
    <s v="07/02/2024 19:01:13"/>
    <s v="07/02/2024 19:02:19"/>
    <x v="0"/>
    <s v="CDP ANTIGUO 1"/>
    <s v="CDP ANTIGUO 2"/>
    <s v="07/02/2024 19:03:32"/>
    <s v="07/02/2024 23:50:00"/>
    <s v="SUPERVISION ENERGIZACION EQUIPOS HUAWEI"/>
    <s v="SUPERVISION CRQ/OK"/>
    <d v="1899-12-30T00:01:13"/>
    <d v="1899-12-30T00:02:19"/>
    <d v="1899-12-30T00:01:06"/>
    <x v="0"/>
    <x v="1"/>
    <m/>
    <s v=""/>
    <s v=""/>
    <s v=""/>
    <s v="Cumplido"/>
    <d v="2024-02-07T00:00:00"/>
    <s v="CUMPLE"/>
    <s v="NO CUMPLE"/>
    <s v="NO CUMPLE"/>
    <s v="NO CUMPLE"/>
    <s v="NO CUMPLE"/>
    <x v="0"/>
    <x v="0"/>
    <x v="0"/>
    <x v="0"/>
    <x v="0"/>
  </r>
  <r>
    <s v="INC000002602156"/>
    <s v="VPN IP - MPLS"/>
    <x v="2"/>
    <s v="BELIEVE"/>
    <s v="YORDI M HURTADO ARAYA"/>
    <s v="frp_jesanc"/>
    <s v="4-Menor/Localizado"/>
    <s v="4-Baja"/>
    <s v="Baja"/>
    <x v="1"/>
    <s v="FARMACIAS AHUMADA S.A."/>
    <s v="GAMA/ Subir manualmente servidor CL01PRDSWITCH02"/>
    <s v="08/02/2024 0:02:10"/>
    <s v="08/02/2024 0:05:13"/>
    <x v="0"/>
    <s v="CDP ANTIGUO 1"/>
    <s v="CDP ANTIGUO 2"/>
    <s v="08/02/2024 9:05:49"/>
    <s v="08/02/2024 23:50:00"/>
    <s v="PREVENTIVO: NO_x000a_CODIGO DE SERVICIO:_x000a_DIRECCION:_x000a_QUIEN REPORTA: Nelson Báez_x000a_CONTACTO EN TERRENO:_x000a_REQUERIMIENTO: subir manualmente el servidor CL01PRDSWITCH02 - 150.10.252.65, debido  a que no subió después de un reinicio programado._x000a_EQUIPOS ENERGIZADO/REINI"/>
    <s v="MANO REMOTA"/>
    <d v="1899-12-30T08:49:04"/>
    <d v="1899-12-30T09:03:39"/>
    <d v="1899-12-30T00:14:35"/>
    <x v="0"/>
    <x v="1"/>
    <m/>
    <s v=""/>
    <s v=""/>
    <s v=""/>
    <s v="Cumplido"/>
    <d v="2024-02-08T00:00:00"/>
    <s v="CUMPLE"/>
    <s v="NO CUMPLE"/>
    <s v="NO CUMPLE"/>
    <s v="NO CUMPLE"/>
    <s v="NO CUMPLE"/>
    <x v="1"/>
    <x v="0"/>
    <x v="0"/>
    <x v="1"/>
    <x v="0"/>
  </r>
  <r>
    <s v="INC000002602171"/>
    <s v="HOUSING"/>
    <x v="11"/>
    <s v="APQ ACCESOS"/>
    <s v="JAIRO A SALINAS GARAY"/>
    <s v="tct_jsalin"/>
    <s v="3-Moderado/Limitado"/>
    <s v="3-Medio"/>
    <s v="Media"/>
    <x v="1"/>
    <s v="TELEFONICA EMPRESAS DE CHILE SA"/>
    <s v="Movimiento de blade / DXC-TBK"/>
    <s v="08/02/2024 6:19:34"/>
    <s v="08/02/2024 6:21:31"/>
    <x v="0"/>
    <s v="CDP ANTIGUO 1"/>
    <s v="CDP ANTIGUO 2"/>
    <s v="08/02/2024 6:21:31"/>
    <s v="08/02/2024 23:50:00"/>
    <s v="Movimiento de blade / DXC-TBK"/>
    <s v="SUPERVISION CRQ/OK."/>
    <d v="1899-12-30T00:00:00"/>
    <d v="1899-12-30T00:01:57"/>
    <d v="1899-12-30T00:01:57"/>
    <x v="0"/>
    <x v="1"/>
    <m/>
    <m/>
    <m/>
    <m/>
    <m/>
    <d v="2024-02-08T00:00:00"/>
    <s v="CUMPLE"/>
    <s v="NO CUMPLE"/>
    <s v="NO CUMPLE"/>
    <s v="NO CUMPLE"/>
    <s v="NO CUMPLE"/>
    <x v="0"/>
    <x v="0"/>
    <x v="0"/>
    <x v="0"/>
    <x v="0"/>
  </r>
  <r>
    <s v="INC000002602172"/>
    <s v="HOUSING"/>
    <x v="11"/>
    <s v="APQ ACCESOS"/>
    <s v="JAIRO A SALINAS GARAY"/>
    <s v="tct_jsalin"/>
    <s v="3-Moderado/Limitado"/>
    <s v="3-Medio"/>
    <s v="Media"/>
    <x v="1"/>
    <s v="TELEFONICA EMPRESAS DE CHILE SA"/>
    <s v="RONDA Y REVISION DE SALAS TECNICAS"/>
    <s v="08/02/2024 6:21:38"/>
    <s v="08/02/2024 6:23:00"/>
    <x v="0"/>
    <s v="CDP ANTIGUO 1"/>
    <s v="CDP ANTIGUO 2"/>
    <s v="08/02/2024 6:23:00"/>
    <s v="08/02/2024 23:50:00"/>
    <s v="RONDA Y REVISION DE SALAS TECNICAS"/>
    <s v="RONDA REALIZADA."/>
    <d v="1899-12-30T00:00:00"/>
    <d v="1899-12-30T00:01:22"/>
    <d v="1899-12-30T00:01:22"/>
    <x v="0"/>
    <x v="1"/>
    <m/>
    <m/>
    <m/>
    <m/>
    <m/>
    <d v="2024-02-08T00:00:00"/>
    <s v="CUMPLE"/>
    <s v="NO CUMPLE"/>
    <s v="NO CUMPLE"/>
    <s v="NO CUMPLE"/>
    <s v="NO CUMPLE"/>
    <x v="0"/>
    <x v="0"/>
    <x v="0"/>
    <x v="0"/>
    <x v="0"/>
  </r>
  <r>
    <s v="INC000002602173"/>
    <s v="HOUSING"/>
    <x v="11"/>
    <s v="APQ ACCESOS"/>
    <s v="JAIRO A SALINAS GARAY"/>
    <s v="tct_jsalin"/>
    <s v="3-Moderado/Limitado"/>
    <s v="3-Medio"/>
    <s v="Media"/>
    <x v="1"/>
    <s v="TELEFONICA EMPRESAS DE CHILE SA"/>
    <s v="TOMA DE ALARMAS DE CLIENTE"/>
    <s v="08/02/2024 6:23:06"/>
    <s v="08/02/2024 6:24:23"/>
    <x v="0"/>
    <s v="CDP ANTIGUO 1"/>
    <s v="CDP ANTIGUO 2"/>
    <s v="08/02/2024 6:24:23"/>
    <s v="08/02/2024 23:50:00"/>
    <s v="TOMA DE ALARMAS DE CLIENTE"/>
    <s v="TOMA DE ALARMAS REALIZADA."/>
    <d v="1899-12-30T00:00:00"/>
    <d v="1899-12-30T00:01:17"/>
    <d v="1899-12-30T00:01:17"/>
    <x v="0"/>
    <x v="1"/>
    <m/>
    <m/>
    <m/>
    <m/>
    <m/>
    <d v="2024-02-08T00:00:00"/>
    <s v="CUMPLE"/>
    <s v="NO CUMPLE"/>
    <s v="NO CUMPLE"/>
    <s v="NO CUMPLE"/>
    <s v="NO CUMPLE"/>
    <x v="0"/>
    <x v="0"/>
    <x v="0"/>
    <x v="0"/>
    <x v="0"/>
  </r>
  <r>
    <s v="INC000002602175"/>
    <s v="SAP"/>
    <x v="9"/>
    <s v="CLOUD SAP HANA"/>
    <s v="NICOLAS A SAAVEDRA EGUILUZ"/>
    <s v="tct_nsaave"/>
    <s v="4-Menor/Localizado"/>
    <s v="4-Baja"/>
    <s v="Baja"/>
    <x v="1"/>
    <s v="TELEFONICA EMPRESAS DE CHILE SA"/>
    <s v="Checklist Diario Clientes 08.02.24"/>
    <s v="08/02/2024 7:32:47"/>
    <s v="08/02/2024 7:33:49"/>
    <x v="0"/>
    <s v="Service"/>
    <s v="Internal"/>
    <s v="08/02/2024 7:34:10"/>
    <s v="08/02/2024 23:50:00"/>
    <s v="Se realiza Checklist Diario de los clientes; _x000a_HDC_x000a_NUTRISCO"/>
    <s v="Se realiza Checklist Diario de los clientes; _x000a_HDC_x000a_NUTRISCO"/>
    <d v="1899-12-30T00:00:00"/>
    <d v="1899-12-30T00:01:23"/>
    <d v="1899-12-30T00:01:23"/>
    <x v="0"/>
    <x v="1"/>
    <m/>
    <s v=""/>
    <s v=""/>
    <s v=""/>
    <s v="Cumplido"/>
    <d v="2024-02-08T00:00:00"/>
    <s v="CUMPLE"/>
    <s v="NO CUMPLE"/>
    <s v="NO CUMPLE"/>
    <s v="NO CUMPLE"/>
    <s v="NO CUMPLE"/>
    <x v="0"/>
    <x v="0"/>
    <x v="0"/>
    <x v="0"/>
    <x v="0"/>
  </r>
  <r>
    <s v="INC000002602179"/>
    <s v="HOUSING"/>
    <x v="8"/>
    <s v="BELIEVE"/>
    <s v="FERNEY D GARZON PEÑA"/>
    <s v="frp_xgambo"/>
    <s v="3-Moderado/Limitado"/>
    <s v="3-Medio"/>
    <s v="Media"/>
    <x v="1"/>
    <s v="TELEFONICA EMPRESAS DE CHILE SA"/>
    <s v="GESTION DATACENTER/ ACCESOS / TELEFONICA EMPRESAS DE CHILE SA"/>
    <s v="08/02/2024 9:17:03"/>
    <s v="08/02/2024 9:18:04"/>
    <x v="0"/>
    <s v="COMUNICACIONES"/>
    <s v="VPN IP - MPLS"/>
    <s v="08/02/2024 11:30:29"/>
    <s v="08/02/2024 23:50:00"/>
    <s v="EMPRESA: TELEFONICA EMPRESAS DE CHILE SA_x000a_CÓDIGO DE SERVICIO: _x000a_DIRECCIÓN:AV. Presidente Prieto #226, Paine, Santiago_x000a_NOMBRE DE QUIEN REPORTA:Jorge Pozo P._x000a_TELÉFONO DE QUIEN REPORTA:  +56991951090_x000a_NOMBRE DE CONTACTO EN TERRENO: _x000a_REQUERIMIENTO : Conexión de"/>
    <m/>
    <d v="1899-12-30T01:26:43"/>
    <d v="1899-12-30T02:13:26"/>
    <d v="1899-12-30T00:46:43"/>
    <x v="0"/>
    <x v="1"/>
    <m/>
    <m/>
    <m/>
    <m/>
    <m/>
    <d v="2024-02-08T00:00:00"/>
    <s v="CUMPLE"/>
    <s v="NO CUMPLE"/>
    <s v="NO CUMPLE"/>
    <s v="NO CUMPLE"/>
    <s v="NO CUMPLE"/>
    <x v="1"/>
    <x v="1"/>
    <x v="0"/>
    <x v="0"/>
    <x v="0"/>
  </r>
  <r>
    <s v="INC000002602312"/>
    <s v="HOUSING"/>
    <x v="13"/>
    <s v="BELIEVE"/>
    <s v="CRISTOPHER MALDONADO ROMERO"/>
    <s v="frp_dvilca"/>
    <s v="3-Moderado/Limitado"/>
    <s v="3-Medio"/>
    <s v="Media"/>
    <x v="1"/>
    <s v="HDI SEGUROS S.A."/>
    <s v="GESTION DATACENTER/ ACCESOS /HDI SEGUROS"/>
    <s v="07/02/2024 18:28:43"/>
    <s v="07/02/2024 18:31:51"/>
    <x v="0"/>
    <s v="COMUNICACIONES"/>
    <s v="VPN IP - MPLS"/>
    <s v="07/02/2024 19:47:38"/>
    <s v="07/02/2024 23:50:00"/>
    <s v="EMPRESA:HDI SEGUROS_x000a_CÓDIGO DE SERVICIO: _x000a_DIRECCIÓN:Av. Apoquindo #7071, Las Condes, Santiago_x000a_NOMBRE DE QUIEN REPORTA:Álvaro Ulloa Figueroa_x000a_TELÉFONO DE QUIEN REPORTA:_x000a_NOMBRE DE CONTACTO EN TERRENO: _x000a_PROBLEMA:_x000a_Cambio de cintas_x000a_EQUIPOS ENERGIZADO/REINICIADO"/>
    <s v="Se efectúa contacto con cliente: N/A_x000a_Teléfono de contacto: N/A_x000a_Acciones realizadas: Accesos autorizados para personal descrito en planilla_x000a_Solución paliativa o definitiva: N/A_x000a_Acciones de Mejora, Recomendaciones: N/A_x000a_Causa Raíz: N/A"/>
    <d v="1899-12-30T01:10:20"/>
    <d v="1899-12-30T01:18:55"/>
    <d v="1899-12-30T00:08:35"/>
    <x v="0"/>
    <x v="1"/>
    <m/>
    <s v=""/>
    <s v=""/>
    <s v="Cumplido"/>
    <s v=""/>
    <d v="2024-02-07T00:00:00"/>
    <s v="CUMPLE"/>
    <s v="NO CUMPLE"/>
    <s v="NO CUMPLE"/>
    <s v="NO CUMPLE"/>
    <s v="NO CUMPLE"/>
    <x v="1"/>
    <x v="1"/>
    <x v="0"/>
    <x v="0"/>
    <x v="0"/>
  </r>
  <r>
    <s v="INC000002602327"/>
    <s v="VPN IP - MPLS"/>
    <x v="18"/>
    <s v="GESTION HD"/>
    <s v="CRISTOBAL I REYES DELGADO"/>
    <s v="frp_fpetro"/>
    <s v="3-Moderado/Limitado"/>
    <s v="3-Medio"/>
    <s v="Media"/>
    <x v="1"/>
    <s v="TELEFONICA GLOBAL TECHNOLOGY S.A.AGENCIA EN CHILE"/>
    <s v="REQ/_x000a_Problemas BBDD Aplicativo Zerto"/>
    <s v="07/02/2024 19:26:32"/>
    <s v="07/02/2024 19:27:54"/>
    <x v="0"/>
    <s v="TI"/>
    <s v="BASES DE DATOS"/>
    <s v="08/02/2024 16:06:32"/>
    <s v="08/02/2024 23:50:00"/>
    <s v="PREVENTIVO: NO_x000a_CODIGO DE SERVICIO:_x000a_DIRECCION: _x000a_QUIEN REPORTA:Moisés Eduardo Montero Ramos 56 9 4273 2135_x000a_CONTACTO EN TERRENO: Moisés Eduardo Montero Ramos 56 9 4273 2135_x000a_PROBLEMA:_x000a_REQUERIMIENTO:_x000a__x000a_Requerimiento: Revisar la BBDD correspondiente al aplicati"/>
    <s v="Se resuelve problematica, luego de realizar shrink al segmento transaccional"/>
    <d v="1899-12-30T18:49:50"/>
    <d v="1899-12-30T20:40:00"/>
    <d v="1899-12-30T01:50:10"/>
    <x v="0"/>
    <x v="1"/>
    <m/>
    <m/>
    <m/>
    <m/>
    <m/>
    <d v="2024-02-08T00:00:00"/>
    <s v="NO CUMPLE"/>
    <s v="CUMPLE"/>
    <s v="NO CUMPLE"/>
    <s v="NO CUMPLE"/>
    <s v="NO CUMPLE"/>
    <x v="1"/>
    <x v="0"/>
    <x v="0"/>
    <x v="1"/>
    <x v="0"/>
  </r>
  <r>
    <s v="INC000002602329"/>
    <s v="INFRAESTRUCTURA DC"/>
    <x v="2"/>
    <s v="APQ ACCESOS"/>
    <s v="FRANCISCO J FELIU ABARCA"/>
    <s v="tct_frafea"/>
    <s v="4-Menor/Localizado"/>
    <s v="4-Baja"/>
    <s v="Baja"/>
    <x v="0"/>
    <s v="TELEFONICA CYBERSECURITY TECH CHILE SPA"/>
    <s v="TICKET DIARIO RONDAS PREVENTIVAS Y LECTURA DE TEMPERATURAS EN SALAS TIC"/>
    <s v="07/02/2024 21:02:03"/>
    <s v="07/02/2024 21:05:56"/>
    <x v="0"/>
    <s v="TI"/>
    <s v="CLIMA"/>
    <s v="08/02/2024 7:25:50"/>
    <s v="08/02/2024 23:50:00"/>
    <s v="PREVENTIVO: SI_x000a_CODIGO DE SERVICIO: N/A_x000a_DIRECCION:  DCSM_x000a_QUIEN REPORTA: FRANCISCO FELIU_x000a_CONTACTO EN TERRENO: FRANCISCO FELIU_x000a_PROBLEMA: N/A_x000a_REQUERIMIENTO: TICKET DIARIO RONDAS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x v="0"/>
    <x v="0"/>
    <m/>
    <m/>
    <m/>
    <m/>
    <m/>
    <d v="2024-02-08T00:00:00"/>
    <s v="CUMPLE"/>
    <s v="NO CUMPLE"/>
    <s v="NO CUMPLE"/>
    <s v="NO CUMPLE"/>
    <s v="NO CUMPLE"/>
    <x v="0"/>
    <x v="0"/>
    <x v="0"/>
    <x v="0"/>
    <x v="0"/>
  </r>
  <r>
    <s v="INC000002602331"/>
    <s v="HOUSING"/>
    <x v="2"/>
    <s v="APQ ACCESOS"/>
    <s v="FRANCISCO J FELIU ABARCA"/>
    <s v="tct_frafea"/>
    <s v="4-Menor/Localizado"/>
    <s v="4-Baja"/>
    <s v="Baja"/>
    <x v="0"/>
    <s v="TELEFONICA CYBERSECURITY TECH CHILE SPA"/>
    <s v="TICKET SUPERVISION INC000002601609 CLIENTE REDSALUD"/>
    <s v="07/02/2024 21:06:58"/>
    <s v="07/02/2024 21:09:44"/>
    <x v="0"/>
    <s v="HARDWARE"/>
    <s v="DATACENTER"/>
    <s v="08/02/2024 0:56:57"/>
    <s v="08/02/2024 23:50:00"/>
    <s v="PREVENTIVO: NO_x000a_CODIGO DE SERVICIO: N/A_x000a_DIRECCION:  SAN MARTIN 50_x000a_QUIEN REPORTA: FRANCISCO FELIU_x000a_CONTACTO EN TERRENO: FRANCISCO FELIU_x000a_PROBLEMA: N/A_x000a_REQUERIMIENTO: TICKET SUPERVISION INC000002601609 CLIENTE REDSALUD"/>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x v="0"/>
    <x v="0"/>
    <m/>
    <m/>
    <m/>
    <m/>
    <m/>
    <d v="2024-02-08T00:00:00"/>
    <s v="CUMPLE"/>
    <s v="NO CUMPLE"/>
    <s v="NO CUMPLE"/>
    <s v="NO CUMPLE"/>
    <s v="NO CUMPLE"/>
    <x v="0"/>
    <x v="0"/>
    <x v="0"/>
    <x v="0"/>
    <x v="0"/>
  </r>
  <r>
    <s v="INC000002602335"/>
    <s v="HOUSING"/>
    <x v="2"/>
    <s v="APQ ACCESOS"/>
    <s v="FRANCISCO J FELIU ABARCA"/>
    <s v="tct_frafea"/>
    <s v="4-Menor/Localizado"/>
    <s v="4-Baja"/>
    <s v="Baja"/>
    <x v="0"/>
    <s v="TELEFONICA CYBERSECURITY TECH CHILE SPA"/>
    <s v="TICKET SUPERVISION INC000002599640 CLIENTE TCCT"/>
    <s v="07/02/2024 22:14:38"/>
    <s v="07/02/2024 22:17:25"/>
    <x v="0"/>
    <s v="TI"/>
    <s v="FIREWALL"/>
    <s v="08/02/2024 1:15:30"/>
    <s v="08/02/2024 23:50:00"/>
    <s v="PREVENTIVO: NO_x000a_CODIGO DE SERVICIO: N/A_x000a_DIRECCION:  SAN MARTIN 50_x000a_QUIEN REPORTA: FRANCISCO FELIU_x000a_CONTACTO EN TERRENO: FRANCISCO FELIU_x000a_PROBLEMA: N/A_x000a_REQUERIMIENTO: TICKET SUPERVISION INC000002599640 CLIENTE TCCT"/>
    <s v="Fase de resolución y recuperación: INFORMACION_x000a_Se efectúa contacto con cliente: N/A_x000a_Teléfono de contacto: N/A_x000a_Acciones realizadas: SUPERVISION CRQ / OK_x000a_Solución paliativa o definitiva: N/A_x000a_Acciones de Mejora, Recomendaciones: N/A_x000a_Causa Raíz: (si aplica)"/>
    <d v="1899-12-30T00:00:00"/>
    <d v="1899-12-30T00:00:00"/>
    <d v="1899-12-30T00:00:00"/>
    <x v="0"/>
    <x v="0"/>
    <m/>
    <m/>
    <m/>
    <m/>
    <m/>
    <d v="2024-02-08T00:00:00"/>
    <s v="CUMPLE"/>
    <s v="NO CUMPLE"/>
    <s v="NO CUMPLE"/>
    <s v="NO CUMPLE"/>
    <s v="NO CUMPLE"/>
    <x v="0"/>
    <x v="0"/>
    <x v="0"/>
    <x v="0"/>
    <x v="0"/>
  </r>
  <r>
    <s v="INC000002602350"/>
    <s v="HOUSING"/>
    <x v="11"/>
    <s v="APQ ACCESOS"/>
    <s v="LUIS O MORALES ARENAS"/>
    <s v="tct_luimoa"/>
    <s v="4-Menor/Localizado"/>
    <s v="4-Baja"/>
    <s v="Baja"/>
    <x v="1"/>
    <s v="TELEFONICA EMPRESAS DE CHILE SA"/>
    <s v="SE GENERA TICKET POR REVISION Y TOMA DE ALARMA DE CLIENTES"/>
    <s v="08/02/2024 8:09:39"/>
    <s v="08/02/2024 8:29:46"/>
    <x v="0"/>
    <s v="CDP ANTIGUO 1"/>
    <s v="CDP ANTIGUO 2"/>
    <s v="08/02/2024 8:59:01"/>
    <s v="08/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29:15"/>
    <d v="1899-12-30T00:49:22"/>
    <d v="1899-12-30T00:20:07"/>
    <x v="0"/>
    <x v="1"/>
    <m/>
    <m/>
    <m/>
    <m/>
    <m/>
    <d v="2024-02-08T00:00:00"/>
    <s v="CUMPLE"/>
    <s v="NO CUMPLE"/>
    <s v="NO CUMPLE"/>
    <s v="NO CUMPLE"/>
    <s v="NO CUMPLE"/>
    <x v="0"/>
    <x v="0"/>
    <x v="0"/>
    <x v="0"/>
    <x v="0"/>
  </r>
  <r>
    <s v="INC000002602357"/>
    <s v="HOUSING"/>
    <x v="11"/>
    <s v="APQ ACCESOS"/>
    <s v="LUIS O MORALES ARENAS"/>
    <s v="tct_luimoa"/>
    <s v="4-Menor/Localizado"/>
    <s v="4-Baja"/>
    <s v="Baja"/>
    <x v="1"/>
    <s v="TELEFONICA EMPRESAS DE CHILE SA"/>
    <s v="SE CREA TICKET POR RONDA Y REVISION DE SALAS TECNICAS"/>
    <s v="08/02/2024 8:38:13"/>
    <s v="08/02/2024 8:58:06"/>
    <x v="0"/>
    <s v="CDP ANTIGUO 1"/>
    <s v="CDP ANTIGUO 2"/>
    <s v="08/02/2024 9:59:39"/>
    <s v="08/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01:33"/>
    <d v="1899-12-30T01:21:26"/>
    <d v="1899-12-30T00:19:53"/>
    <x v="0"/>
    <x v="1"/>
    <m/>
    <m/>
    <m/>
    <m/>
    <m/>
    <d v="2024-02-08T00:00:00"/>
    <s v="CUMPLE"/>
    <s v="NO CUMPLE"/>
    <s v="NO CUMPLE"/>
    <s v="NO CUMPLE"/>
    <s v="NO CUMPLE"/>
    <x v="1"/>
    <x v="1"/>
    <x v="0"/>
    <x v="0"/>
    <x v="0"/>
  </r>
  <r>
    <s v="INC000002602364"/>
    <s v="INFRAESTRUCTURA DC"/>
    <x v="0"/>
    <s v="APQ ACCESOS"/>
    <s v="CARLOS F ARAYA RAMIREZ"/>
    <s v="tct_cararr"/>
    <s v="4-Menor/Localizado"/>
    <s v="4-Baja"/>
    <s v="Baja"/>
    <x v="0"/>
    <s v="TELEFONICA CYBERSECURITY TECH CHILE SPA"/>
    <s v="RONDA INSPECTIVA"/>
    <s v="08/02/2024 9:02:57"/>
    <s v="08/02/2024 9:09:05"/>
    <x v="0"/>
    <s v="CDP ANTIGUO 1"/>
    <s v="CDP ANTIGUO 2"/>
    <s v="08/02/2024 9:55:11"/>
    <s v="08/02/2024 23:50:00"/>
    <m/>
    <s v="ronda realizada"/>
    <d v="1899-12-30T00:00:00"/>
    <d v="1899-12-30T00:00:00"/>
    <d v="1899-12-30T00:00:00"/>
    <x v="0"/>
    <x v="0"/>
    <m/>
    <m/>
    <m/>
    <m/>
    <m/>
    <d v="2024-02-08T00:00:00"/>
    <s v="CUMPLE"/>
    <s v="NO CUMPLE"/>
    <s v="NO CUMPLE"/>
    <s v="NO CUMPLE"/>
    <s v="NO CUMPLE"/>
    <x v="0"/>
    <x v="0"/>
    <x v="0"/>
    <x v="0"/>
    <x v="0"/>
  </r>
  <r>
    <s v="INC000002602368"/>
    <s v="HOUSING"/>
    <x v="0"/>
    <s v="APQ ACCESOS"/>
    <s v="CARLOS F ARAYA RAMIREZ"/>
    <s v="tct_cararr"/>
    <s v="4-Menor/Localizado"/>
    <s v="4-Baja"/>
    <s v="Baja"/>
    <x v="0"/>
    <s v="TELEFONICA CYBERSECURITY TECH CHILE SPA"/>
    <s v="TOMA DE ALARMAS"/>
    <s v="08/02/2024 9:10:27"/>
    <s v="08/02/2024 9:11:10"/>
    <x v="0"/>
    <s v="CDP ANTIGUO 1"/>
    <s v="CDP ANTIGUO 2"/>
    <s v="08/02/2024 9:55:55"/>
    <s v="08/02/2024 23:50:00"/>
    <m/>
    <s v="toma de alarmas realizada"/>
    <d v="1899-12-30T00:00:00"/>
    <d v="1899-12-30T00:00:00"/>
    <d v="1899-12-30T00:00:00"/>
    <x v="0"/>
    <x v="0"/>
    <m/>
    <m/>
    <m/>
    <m/>
    <m/>
    <d v="2024-02-08T00:00:00"/>
    <s v="CUMPLE"/>
    <s v="NO CUMPLE"/>
    <s v="NO CUMPLE"/>
    <s v="NO CUMPLE"/>
    <s v="NO CUMPLE"/>
    <x v="0"/>
    <x v="0"/>
    <x v="0"/>
    <x v="0"/>
    <x v="0"/>
  </r>
  <r>
    <s v="INC000002602382"/>
    <s v="SAP"/>
    <x v="9"/>
    <s v="ADMINISTRADORES RESIDENTES"/>
    <s v="EWALD R GALAZ MILLALEO"/>
    <s v="frp_kefern"/>
    <s v="3-Moderado/Limitado"/>
    <s v="3-Medio"/>
    <s v="Media"/>
    <x v="1"/>
    <s v="INDUSTRIAS CHILENAS DE ALAMBRE INCHALAM S.A."/>
    <s v="HD |  Campo clase de pedidos clientes Tx Va01"/>
    <s v="08/02/2024 9:35:28"/>
    <s v="08/02/2024 9:38:06"/>
    <x v="0"/>
    <s v="Service"/>
    <s v="Internal"/>
    <s v="08/02/2024 15:45:49"/>
    <s v="08/02/2024 23:50:00"/>
    <s v="PREVENTIVO: NO_x000a_CODIGO DE SERVICIO:_x000a_DIRECCION:_x000a_QUIEN REPORTA:Ewald Galaz Millaleo +56 9 8510 0702 _x000a_CONTACTO EN TERRENO:_x000a_PROBLEMA:_x000a_REQUERIMIENTO:_x000a__x000a_Estimados Help Desk_x000a__x000a_Favor generar ticket en base a requerimiento de cliente Inchalam._x000a__x000a_Dejar en bandeja de T"/>
    <s v="Estimados,_x000a__x000a_Se adjunta correo de respuesta enviado al cliente._x000a__x000a_Saludos."/>
    <d v="1899-12-30T00:00:00"/>
    <d v="1899-12-30T06:10:21"/>
    <d v="1899-12-30T06:10:21"/>
    <x v="0"/>
    <x v="1"/>
    <m/>
    <s v=""/>
    <s v=""/>
    <s v="Cumplido"/>
    <s v=""/>
    <d v="2024-02-08T00:00:00"/>
    <s v="NO CUMPLE"/>
    <s v="NO CUMPLE"/>
    <s v="CUMPLE"/>
    <s v="NO CUMPLE"/>
    <s v="NO CUMPLE"/>
    <x v="1"/>
    <x v="0"/>
    <x v="1"/>
    <x v="0"/>
    <x v="0"/>
  </r>
  <r>
    <s v="INC000002602409"/>
    <s v="HOSTING VIRTUAL"/>
    <x v="6"/>
    <s v="SISTEMA OPERATIVO MICROSOFT"/>
    <s v="PAUL A SEPULVEDA ALVAREZ"/>
    <s v="tct_psepul"/>
    <s v="4-Menor/Localizado"/>
    <s v="4-Baja"/>
    <s v="Baja"/>
    <x v="1"/>
    <s v="TELEFONICA GLOBAL TECHNOLOGY S.A.AGENCIA EN CHILE"/>
    <s v="TIC.CL PAINE pruebas migracion SO"/>
    <s v="07/02/2024 19:22:37"/>
    <s v="07/02/2024 19:22:38"/>
    <x v="0"/>
    <s v="TI"/>
    <s v="SISTEMAS OPERATIVOS"/>
    <s v="07/02/2024 19:30:13"/>
    <s v="07/02/2024 23:50:00"/>
    <s v="TIC.CL PAINE pruebas migracion SO _x000a_se realizan nuevas pruebas de la actualizacion realizada a los serrvidor. se reporto un errrorr de zerrto  al momento de realizarr las pruebas. (no relacionado)_x000a_Se agendara nueva ventana"/>
    <s v="TIC.CL PAINE pruebas migracion SO _x000a_se realizan nuevas pruebas de la actualizacion realizada a los serrvidor. se reporto un errrorr de zerrto  al momento de realizarr las pruebas. (no relacionado)_x000a_Se agendara nueva ventana"/>
    <d v="1899-12-30T00:00:00"/>
    <d v="1899-12-30T00:07:36"/>
    <d v="1899-12-30T00:07:36"/>
    <x v="0"/>
    <x v="1"/>
    <m/>
    <m/>
    <m/>
    <m/>
    <m/>
    <d v="2024-02-07T00:00:00"/>
    <s v="CUMPLE"/>
    <s v="NO CUMPLE"/>
    <s v="NO CUMPLE"/>
    <s v="NO CUMPLE"/>
    <s v="NO CUMPLE"/>
    <x v="0"/>
    <x v="0"/>
    <x v="0"/>
    <x v="0"/>
    <x v="0"/>
  </r>
  <r>
    <s v="INC000002602411"/>
    <s v="HOSTING VIRTUAL"/>
    <x v="6"/>
    <s v="SISTEMA OPERATIVO MICROSOFT"/>
    <s v="PAUL A SEPULVEDA ALVAREZ"/>
    <s v="tct_psepul"/>
    <s v="4-Menor/Localizado"/>
    <s v="4-Baja"/>
    <s v="Baja"/>
    <x v="1"/>
    <s v="TELEFONICA GLOBAL TECHNOLOGY S.A.AGENCIA EN CHILE"/>
    <s v="CLOUDCO - cambio password juan uzcategui"/>
    <s v="07/02/2024 19:23:39"/>
    <s v="07/02/2024 19:24:15"/>
    <x v="0"/>
    <s v="TI"/>
    <s v="SISTEMAS OPERATIVOS"/>
    <s v="07/02/2024 19:30:41"/>
    <s v="07/02/2024 23:50:00"/>
    <s v="CLOUDCO - cambio password juan uzcategui"/>
    <s v="se realiza cambio de pass para usuario"/>
    <d v="1899-12-30T00:00:00"/>
    <d v="1899-12-30T00:07:02"/>
    <d v="1899-12-30T00:07:02"/>
    <x v="0"/>
    <x v="1"/>
    <m/>
    <m/>
    <m/>
    <m/>
    <m/>
    <d v="2024-02-07T00:00:00"/>
    <s v="CUMPLE"/>
    <s v="NO CUMPLE"/>
    <s v="NO CUMPLE"/>
    <s v="NO CUMPLE"/>
    <s v="NO CUMPLE"/>
    <x v="0"/>
    <x v="0"/>
    <x v="0"/>
    <x v="0"/>
    <x v="0"/>
  </r>
  <r>
    <s v="INC000002602412"/>
    <s v="HOSTING VIRTUAL"/>
    <x v="6"/>
    <s v="SISTEMA OPERATIVO MICROSOFT"/>
    <s v="PAUL A SEPULVEDA ALVAREZ"/>
    <s v="tct_psepul"/>
    <s v="4-Menor/Localizado"/>
    <s v="4-Baja"/>
    <s v="Baja"/>
    <x v="1"/>
    <s v="TELEFONICA GLOBAL TECHNOLOGY S.A.AGENCIA EN CHILE"/>
    <s v="Correccion usuario VDC-CL"/>
    <s v="07/02/2024 19:24:36"/>
    <s v="07/02/2024 19:25:33"/>
    <x v="0"/>
    <s v="TI"/>
    <s v="SISTEMAS OPERATIVOS"/>
    <s v="07/02/2024 19:31:23"/>
    <s v="07/02/2024 23:50:00"/>
    <s v="Usuario vdc-cl wvK3AftyeCpjgg tiene un espacio en blanco en el nombre._x000a_se corrige"/>
    <s v="usuario wvK3AftyeCpjgg  tenia un espacio delante del usuario por lo que estaba produciendo problemas para login. se corrige"/>
    <d v="1899-12-30T00:00:00"/>
    <d v="1899-12-30T00:06:47"/>
    <d v="1899-12-30T00:06:47"/>
    <x v="0"/>
    <x v="1"/>
    <m/>
    <m/>
    <m/>
    <m/>
    <m/>
    <d v="2024-02-07T00:00:00"/>
    <s v="CUMPLE"/>
    <s v="NO CUMPLE"/>
    <s v="NO CUMPLE"/>
    <s v="NO CUMPLE"/>
    <s v="NO CUMPLE"/>
    <x v="0"/>
    <x v="0"/>
    <x v="0"/>
    <x v="0"/>
    <x v="0"/>
  </r>
  <r>
    <s v="INC000002602413"/>
    <s v="HOSTING VIRTUAL"/>
    <x v="6"/>
    <s v="SISTEMA OPERATIVO MICROSOFT"/>
    <s v="PAUL A SEPULVEDA ALVAREZ"/>
    <s v="tct_psepul"/>
    <s v="4-Menor/Localizado"/>
    <s v="4-Baja"/>
    <s v="Baja"/>
    <x v="1"/>
    <s v="TELEFONICA GLOBAL TECHNOLOGY S.A.AGENCIA EN CHILE"/>
    <s v="seguimiento INC000002596066"/>
    <s v="07/02/2024 19:26:05"/>
    <s v="07/02/2024 19:26:49"/>
    <x v="0"/>
    <s v="TI"/>
    <s v="SISTEMAS OPERATIVOS"/>
    <s v="07/02/2024 19:31:49"/>
    <s v="07/02/2024 23:50:00"/>
    <s v="seguimiento con cliente INC000002596066 _x000a_les comento que ese comando debe ejecutarse correctamente para que cargue las políticas. El inconveniente de sincronización debe ser revisado con su soporte interno ya que nuestro ámbito de acción es hasta la conf"/>
    <s v="les comento que ese comando debe ejecutarse correctamente para que cargue las políticas. El inconveniente de sincronización debe ser revisado con su soporte interno ya que nuestro ámbito de acción es hasta la configuración del AD._x000a_Otra manera de validar"/>
    <d v="1899-12-30T00:00:00"/>
    <d v="1899-12-30T00:05:44"/>
    <d v="1899-12-30T00:05:44"/>
    <x v="0"/>
    <x v="1"/>
    <m/>
    <m/>
    <m/>
    <m/>
    <m/>
    <d v="2024-02-07T00:00:00"/>
    <s v="CUMPLE"/>
    <s v="NO CUMPLE"/>
    <s v="NO CUMPLE"/>
    <s v="NO CUMPLE"/>
    <s v="NO CUMPLE"/>
    <x v="0"/>
    <x v="0"/>
    <x v="0"/>
    <x v="0"/>
    <x v="0"/>
  </r>
  <r>
    <s v="INC000002602415"/>
    <s v="HOSTING VIRTUAL"/>
    <x v="6"/>
    <s v="SISTEMA OPERATIVO MICROSOFT"/>
    <s v="PAUL A SEPULVEDA ALVAREZ"/>
    <s v="tct_psepul"/>
    <s v="4-Menor/Localizado"/>
    <s v="4-Baja"/>
    <s v="Baja"/>
    <x v="1"/>
    <s v="TELEFONICA GLOBAL TECHNOLOGY S.A.AGENCIA EN CHILE"/>
    <s v="ECERT - Consulta Clúster DB"/>
    <s v="07/02/2024 19:27:20"/>
    <s v="07/02/2024 19:27:59"/>
    <x v="0"/>
    <s v="TI"/>
    <s v="SISTEMAS OPERATIVOS"/>
    <s v="07/02/2024 19:32:22"/>
    <s v="07/02/2024 23:50:00"/>
    <s v="Consulta Clúster DB_x000a_Hola Paul_x000a__x000a_Buenos días, te escribo para hacerte una consulta referente al cluster DB._x000a_Nosotros tenemos un servidor virtual que es testigo del cluster (IP:192.168.1.120), necesitamos apagarlo para sacar un respaldo, sabes si se generar"/>
    <s v="se responde a cliente:_x000a_no debería existir inconveniente siempre y cuando el resto de los servidores se encuentren encendidos y disponibles"/>
    <d v="1899-12-30T00:00:00"/>
    <d v="1899-12-30T00:05:02"/>
    <d v="1899-12-30T00:05:02"/>
    <x v="0"/>
    <x v="1"/>
    <m/>
    <m/>
    <m/>
    <m/>
    <m/>
    <d v="2024-02-07T00:00:00"/>
    <s v="CUMPLE"/>
    <s v="NO CUMPLE"/>
    <s v="NO CUMPLE"/>
    <s v="NO CUMPLE"/>
    <s v="NO CUMPLE"/>
    <x v="0"/>
    <x v="0"/>
    <x v="0"/>
    <x v="0"/>
    <x v="0"/>
  </r>
  <r>
    <s v="INC000002602417"/>
    <s v="HOSTING VIRTUAL"/>
    <x v="6"/>
    <s v="SISTEMA OPERATIVO MICROSOFT"/>
    <s v="PAUL A SEPULVEDA ALVAREZ"/>
    <s v="tct_psepul"/>
    <s v="4-Menor/Localizado"/>
    <s v="4-Baja"/>
    <s v="Baja"/>
    <x v="1"/>
    <s v="TELEFONICA GLOBAL TECHNOLOGY S.A.AGENCIA EN CHILE"/>
    <s v="credenciales del servidor m_audioapps01"/>
    <s v="07/02/2024 19:28:32"/>
    <s v="07/02/2024 19:29:46"/>
    <x v="0"/>
    <s v="TI"/>
    <s v="SISTEMAS OPERATIVOS"/>
    <s v="07/02/2024 19:33:00"/>
    <s v="07/02/2024 23:50:00"/>
    <s v="credenciales del servidor m_audioapps01 sin conexion usuario admres"/>
    <s v="usuario no estaba usando dominio audiomusica\ para login,._x000a_Conexion OK"/>
    <d v="1899-12-30T00:00:00"/>
    <d v="1899-12-30T00:04:28"/>
    <d v="1899-12-30T00:04:28"/>
    <x v="0"/>
    <x v="1"/>
    <m/>
    <m/>
    <m/>
    <m/>
    <m/>
    <d v="2024-02-07T00:00:00"/>
    <s v="CUMPLE"/>
    <s v="NO CUMPLE"/>
    <s v="NO CUMPLE"/>
    <s v="NO CUMPLE"/>
    <s v="NO CUMPLE"/>
    <x v="0"/>
    <x v="0"/>
    <x v="0"/>
    <x v="0"/>
    <x v="0"/>
  </r>
  <r>
    <s v="INC000002602425"/>
    <s v="VPN IP - MPLS"/>
    <x v="5"/>
    <s v="GESTION HD"/>
    <s v="OSCAR A RAMIREZ SOTO"/>
    <s v="frp_kaldor"/>
    <s v="3-Moderado/Limitado"/>
    <s v="3-Medio"/>
    <s v="Media"/>
    <x v="1"/>
    <s v="HORTIFRUT S.A"/>
    <s v="HD / Solicitud de información"/>
    <s v="07/02/2024 20:36:36"/>
    <s v="07/02/2024 20:39:34"/>
    <x v="0"/>
    <s v="CDP ANTIGUO 1"/>
    <s v="CDP ANTIGUO 2"/>
    <s v="08/02/2024 15:35:50"/>
    <s v="08/02/2024 23:50:00"/>
    <s v="PREVENTIVO: NO_x000a_CODIGO DE SERVICIO:-_x000a_DIRECCION:-_x000a_QUIEN REPORTA: rodrigo von hausen / +56 957139471_x000a_CONTACTO EN TERRENO:-_x000a_PROBLEMA:-_x000a__x000a_REQUERIMIENTO:_x000a_Favor su ayuda para contar con el listado de las cuentas VPN que se_x000a_encuentran activas al día de hoy, desde"/>
    <s v="Se envían usuarios via correo, se cierra ticket."/>
    <d v="1899-12-30T16:58:49"/>
    <d v="1899-12-30T18:59:14"/>
    <d v="1899-12-30T02:00:25"/>
    <x v="0"/>
    <x v="1"/>
    <m/>
    <m/>
    <m/>
    <m/>
    <m/>
    <d v="2024-02-08T00:00:00"/>
    <s v="NO CUMPLE"/>
    <s v="CUMPLE"/>
    <s v="NO CUMPLE"/>
    <s v="NO CUMPLE"/>
    <s v="NO CUMPLE"/>
    <x v="1"/>
    <x v="0"/>
    <x v="0"/>
    <x v="1"/>
    <x v="0"/>
  </r>
  <r>
    <s v="INC000002602449"/>
    <s v="RED INTERNA"/>
    <x v="2"/>
    <s v="APQ ACCESOS"/>
    <s v="YORDI M HURTADO ARAYA"/>
    <s v="tct_yorhua"/>
    <s v="4-Menor/Localizado"/>
    <s v="4-Baja"/>
    <s v="Baja"/>
    <x v="1"/>
    <s v="TELEFONICA CYBERSECURITY TECH CHILE SPA"/>
    <s v="RONDA TOMA DE TEMPERATURAS SALAS TIC 08:30"/>
    <s v="08/02/2024 8:11:35"/>
    <s v="08/02/2024 8:12:08"/>
    <x v="0"/>
    <s v="CDP ANTIGUO 1"/>
    <s v="CDP ANTIGUO 2"/>
    <s v="08/02/2024 9:06:20"/>
    <s v="08/02/2024 23:50:00"/>
    <s v="RONDA TOMA DE TEMPERATURAS SALAS TIC 08:30"/>
    <s v="RONDA REALIZADA"/>
    <d v="1899-12-30T00:00:00"/>
    <d v="1899-12-30T00:54:45"/>
    <d v="1899-12-30T00:54:45"/>
    <x v="0"/>
    <x v="1"/>
    <m/>
    <s v=""/>
    <s v=""/>
    <s v=""/>
    <s v="Cumplido"/>
    <d v="2024-02-08T00:00:00"/>
    <s v="CUMPLE"/>
    <s v="NO CUMPLE"/>
    <s v="NO CUMPLE"/>
    <s v="NO CUMPLE"/>
    <s v="NO CUMPLE"/>
    <x v="0"/>
    <x v="0"/>
    <x v="0"/>
    <x v="0"/>
    <x v="0"/>
  </r>
  <r>
    <s v="INC000002602451"/>
    <s v="HOSTING VIRTUAL"/>
    <x v="7"/>
    <s v="DUOC TICKET PENDIENTES"/>
    <s v="VICTOR SEPULVEDA GAMARRA"/>
    <s v="frp_josama"/>
    <s v="3-Moderado/Limitado"/>
    <s v="4-Baja"/>
    <s v="Baja"/>
    <x v="1"/>
    <s v="FUNDACION INSTITUTO PROFESIONAL DUOC UC"/>
    <s v="DUOC | REQ | RV: Redirección - observatorio.duoc.cl"/>
    <s v="08/02/2024 8:17:49"/>
    <s v="08/02/2024 8:24:59"/>
    <x v="0"/>
    <s v="TI"/>
    <s v="SISTEMAS OPERATIVOS"/>
    <s v="13/02/2024 10:58:23"/>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Victor, Buen"/>
    <s v="Se realiza configuración de sitio observatorio.duoc.cl en servidor CENTOS79_OCI-PRE y se modifican registros DNS interno. Sitio queda operativo.Se realiza configuración de sitio observatorio.duoc.cl en servidor CENTOS79_OCI-PRE y se modifican registros D"/>
    <d v="1900-01-04T01:46:22"/>
    <d v="1900-01-04T02:40:34"/>
    <d v="1899-12-30T00:54:12"/>
    <x v="0"/>
    <x v="1"/>
    <m/>
    <s v=""/>
    <s v=""/>
    <s v=""/>
    <s v="Cumplido"/>
    <d v="2024-02-13T00:00:00"/>
    <s v="CUMPLE"/>
    <s v="NO CUMPLE"/>
    <s v="NO CUMPLE"/>
    <s v="NO CUMPLE"/>
    <s v="NO CUMPLE"/>
    <x v="1"/>
    <x v="0"/>
    <x v="0"/>
    <x v="0"/>
    <x v="1"/>
  </r>
  <r>
    <s v="INC000002603245"/>
    <s v="TICKET-INTELIGENTE"/>
    <x v="6"/>
    <s v="GESTION TI"/>
    <s v="RICARDO R GALLEGOS OYANEDER"/>
    <s v="USR_TSIGHT"/>
    <s v="1-Extenso/Generalizado"/>
    <s v="4-Baja"/>
    <s v="Baja"/>
    <x v="3"/>
    <s v="COMERCIAL E IMPORTADORA AUDIOMUSICA SPA"/>
    <s v="ciausp01 - m_audioapps01 TICKET AUTOMATICO"/>
    <s v="08/02/2024 9:37:32"/>
    <s v="08/02/2024 9:37:32"/>
    <x v="0"/>
    <s v="TRUESIGHT"/>
    <s v="TRUESIGHT"/>
    <s v="08/02/2024 14:22:19"/>
    <s v="08/02/2024 23:50:00"/>
    <s v="PREVENTIVO=SI_x000a_CODIGO DE SERVICIO=m_audioapps01_x000a_DIRECCION=NULL_x000a_CIUDAD=NULL_x000a_COMUNA LOCAL=_x000a_REGION=REGIÃ“N METROPOLITANA DE SANTIAGO_x000a_QUIEN REPORTA=Ticket automático_x000a_CONTACTO EN TERRENO=_x000a_PROBLEMA=High RAM Usage Alert for Node CIAUSP01 - m_audioapps01_x000a_REQUERIM"/>
    <s v="Se efectúa contacto con cliente: N/A_x000a_Teléfono de contacto: N/A_x000a_Acciones realizadas: Se cierran sesiones desconectadas y libera memoria de servidor, alarma ya no está presente._x000a_Solución paliativa o definitiva: Comportamiento normal._x000a_Acciones de Mejora, Re"/>
    <d v="1899-12-30T03:04:31"/>
    <d v="1899-12-30T04:44:47"/>
    <d v="1899-12-30T01:40:16"/>
    <x v="1"/>
    <x v="0"/>
    <m/>
    <m/>
    <m/>
    <m/>
    <m/>
    <d v="2024-02-08T00:00:00"/>
    <s v="NO CUMPLE"/>
    <s v="CUMPLE"/>
    <s v="NO CUMPLE"/>
    <s v="NO CUMPLE"/>
    <s v="NO CUMPLE"/>
    <x v="1"/>
    <x v="0"/>
    <x v="1"/>
    <x v="0"/>
    <x v="0"/>
  </r>
  <r>
    <s v="INC000002603282"/>
    <s v="SAP"/>
    <x v="9"/>
    <s v="GESTION HD"/>
    <s v="FREDDY O CORTES DIAZ"/>
    <s v="frp_fpetro"/>
    <s v="3-Moderado/Limitado"/>
    <s v="3-Medio"/>
    <s v="Media"/>
    <x v="1"/>
    <s v="INDUSTRIAS CHILENAS DE ALAMBRE INCHALAM S.A."/>
    <s v="HD/_x000a_RV: Transporte a PRD"/>
    <s v="08/02/2024 10:06:17"/>
    <s v="08/02/2024 10:13:01"/>
    <x v="0"/>
    <s v="TI"/>
    <s v="APLICATIVOS"/>
    <s v="08/02/2024 10:34:44"/>
    <s v="08/02/2024 23:50:00"/>
    <s v="PREVENTIVO: NO_x000a_CODIGO DE SERVICIO:_x000a_DIRECCION:_x000a_QUIEN REPORTA: Freddy Cortés Díaz 56 9 6605 6481_x000a_CONTACTO EN TERRENO: Freddy Cortés Díaz 56 9 6605 6481_x000a__x000a_REQUERIMIENTO: Favor su ayuda con el transporte de la orden a PRD según archivo adjunto._x000a_EQUIPOS ENERGI"/>
    <s v="Se ejecuta con éxito el transporte solicitado. Se informa a cliente vía mail"/>
    <d v="1899-12-30T00:00:00"/>
    <d v="1899-12-30T00:28:27"/>
    <d v="1899-12-30T00:28:27"/>
    <x v="0"/>
    <x v="1"/>
    <m/>
    <m/>
    <m/>
    <m/>
    <m/>
    <d v="2024-02-08T00:00:00"/>
    <s v="CUMPLE"/>
    <s v="NO CUMPLE"/>
    <s v="NO CUMPLE"/>
    <s v="NO CUMPLE"/>
    <s v="NO CUMPLE"/>
    <x v="0"/>
    <x v="0"/>
    <x v="0"/>
    <x v="0"/>
    <x v="0"/>
  </r>
  <r>
    <s v="INC000002603289"/>
    <s v="VPN IP - MPLS"/>
    <x v="17"/>
    <s v="BELIEVE"/>
    <s v="AXEL ANDRADE"/>
    <s v="frp_cnavar"/>
    <s v="3-Moderado/Limitado"/>
    <s v="3-Medio"/>
    <s v="Media"/>
    <x v="1"/>
    <s v="INSTITUTO PROFESIONAL DE CHILE SA"/>
    <s v="GAMA/ Requerimiento Respaldo servidor Arauco - IPCHILE"/>
    <s v="08/02/2024 10:41:40"/>
    <s v="08/02/2024 10:43:27"/>
    <x v="0"/>
    <s v="TI"/>
    <s v="ALMACENAMIENTO y RESPALDO"/>
    <s v="08/02/2024 20:08:45"/>
    <s v="08/02/2024 23:50:00"/>
    <s v="PREVENTIVO: NO_x000a_CODIGO DE SERVICIO: ARAUCO_x000a_DIRECCION:_x000a_QUIEN REPORTA: Juan Carlos Dupuy -+56 979778332_x000a_CONTACTO EN TERRENO:_x000a_PROBLEMA:_x000a_REQUERIMIENTO:_x000a__x000a_Buenos días, junto con saludar solicito agregar a la política de respaldo de IPCHILE el servidor ARAUCO, f"/>
    <s v="FASE RESOLUCIÓN Y RECUPERACIÓN_x000a__x000a_Se efectúa contacto con cliente: N/A_x000a__x000a_Teléfono de contacto: N/A_x000a__x000a_Acciones realizadas: se procede a ingresar servidor arauco en respaldo de maquina virtual._x000a__x000a_Solución paliativa o definitiva: definitiva_x000a__x000a_Acciones de Mejora,"/>
    <d v="1899-12-30T00:00:00"/>
    <d v="1899-12-30T09:27:05"/>
    <d v="1899-12-30T09:27:05"/>
    <x v="0"/>
    <x v="1"/>
    <m/>
    <m/>
    <m/>
    <m/>
    <m/>
    <d v="2024-02-08T00:00:00"/>
    <s v="NO CUMPLE"/>
    <s v="NO CUMPLE"/>
    <s v="NO CUMPLE"/>
    <s v="CUMPLE"/>
    <s v="NO CUMPLE"/>
    <x v="1"/>
    <x v="0"/>
    <x v="0"/>
    <x v="1"/>
    <x v="0"/>
  </r>
  <r>
    <s v="INC000002603321"/>
    <s v="COMUNICACIONES"/>
    <x v="5"/>
    <s v="COMUNICACIONES DC"/>
    <s v="OSCAR A RAMIREZ SOTO"/>
    <s v="tct_oramir"/>
    <s v="3-Moderado/Limitado"/>
    <s v="3-Medio"/>
    <s v="Media"/>
    <x v="1"/>
    <s v="TELEFONICA GLOBAL TECHNOLOGY S.A.AGENCIA EN CHILE"/>
    <s v="Jorge Romero solicita apoyo con cliente AMISOFT para prestarle apoyo en configuracion de tunel IPSEC"/>
    <s v="08/02/2024 10:51:48"/>
    <s v="08/02/2024 10:53:58"/>
    <x v="0"/>
    <s v="COMUNICACIONES"/>
    <s v="INTERNET"/>
    <s v="08/02/2024 10:55:24"/>
    <s v="08/02/2024 23:50:00"/>
    <s v="Jorge Romero solicita apoyo con cliente AMISOFT para prestarle apoyo en configuracion de tunel IPSEC"/>
    <s v="Se genera teams junto con jorge romero y cliente amisoft, donde se le entrega instrucciones a cliente para realizar las configuraciones del tunel, los cuales resultan satisfactorias levantando tanto la fase 1 como la fase 2 y obteniendo la comunicacion n"/>
    <d v="1899-12-30T00:00:00"/>
    <d v="1899-12-30T00:03:36"/>
    <d v="1899-12-30T00:03:36"/>
    <x v="0"/>
    <x v="1"/>
    <m/>
    <s v=""/>
    <s v=""/>
    <s v="Cumplido"/>
    <s v=""/>
    <d v="2024-02-08T00:00:00"/>
    <s v="CUMPLE"/>
    <s v="NO CUMPLE"/>
    <s v="NO CUMPLE"/>
    <s v="NO CUMPLE"/>
    <s v="NO CUMPLE"/>
    <x v="0"/>
    <x v="0"/>
    <x v="0"/>
    <x v="0"/>
    <x v="0"/>
  </r>
  <r>
    <s v="INC000002603341"/>
    <s v="OFFICE365"/>
    <x v="1"/>
    <s v="SM OPERACIONES"/>
    <s v="JAVIERA A UMAÑA YEVENES"/>
    <s v="tct_decruz"/>
    <s v="4-Menor/Localizado"/>
    <s v="2-Alta"/>
    <s v="Media"/>
    <x v="1"/>
    <s v="TELEFONICA GLOBAL TECHNOLOGY S.A.AGENCIA EN CHILE"/>
    <s v="LISTA implantacion.tcct@tic.cl"/>
    <s v="08/02/2024 11:34:34"/>
    <s v="08/02/2024 11:34:35"/>
    <x v="0"/>
    <s v="TI"/>
    <s v="APLICATIVOS"/>
    <s v="08/02/2024 12:02:00"/>
    <s v="08/02/2024 23:50:00"/>
    <s v="CORREGIR MIEMBRO_x000a__x000a_Correcto:_x000a__x000a_JORGE DOMINGO ROMERO ROMERO _x000a__x000a_jorge.romeror@telefonica.com"/>
    <m/>
    <d v="1899-12-30T00:00:00"/>
    <d v="1899-12-30T00:00:00"/>
    <d v="1899-12-30T00:00:00"/>
    <x v="0"/>
    <x v="1"/>
    <m/>
    <m/>
    <m/>
    <m/>
    <m/>
    <d v="2024-02-08T00:00:00"/>
    <s v="CUMPLE"/>
    <s v="NO CUMPLE"/>
    <s v="NO CUMPLE"/>
    <s v="NO CUMPLE"/>
    <s v="NO CUMPLE"/>
    <x v="0"/>
    <x v="0"/>
    <x v="0"/>
    <x v="0"/>
    <x v="0"/>
  </r>
  <r>
    <s v="INC000002603383"/>
    <s v="SAP"/>
    <x v="9"/>
    <s v="GESTION HD"/>
    <s v="FREDDY O CORTES DIAZ"/>
    <s v="frp_kefern"/>
    <s v="3-Moderado/Limitado"/>
    <s v="3-Medio"/>
    <s v="Media"/>
    <x v="1"/>
    <s v="INDUSTRIAS CHILENAS DE ALAMBRE INCHALAM S.A."/>
    <s v="HD | FORUM | Cotizaciones SAP"/>
    <s v="08/02/2024 13:14:33"/>
    <s v="08/02/2024 13:17:21"/>
    <x v="0"/>
    <s v="TI"/>
    <s v="APLICATIVOS"/>
    <s v="08/02/2024 15:14:45"/>
    <s v="08/02/2024 23:50:00"/>
    <s v="PREVENTIVO: NO_x000a_CODIGO DE SERVICIO:_x000a_DIRECCION:_x000a_QUIEN REPORTA:Freddy Cortés Díaz +56 9 6605 6481 _x000a_CONTACTO EN TERRENO:_x000a_PROBLEMA:_x000a_REQUERIMIENTO:Favor generar ticket en base a requerimiento de cliente INCHALAM según_x000a_correo de más abajo_x000a__x000a_Favor pasar a PRD ord"/>
    <s v="Se ejecuta con éxito el transporte solicitado. Se informa a cliente vía mail"/>
    <d v="1899-12-30T00:00:00"/>
    <d v="1899-12-30T02:00:12"/>
    <d v="1899-12-30T02:00:12"/>
    <x v="0"/>
    <x v="1"/>
    <m/>
    <m/>
    <m/>
    <m/>
    <m/>
    <d v="2024-02-08T00:00:00"/>
    <s v="NO CUMPLE"/>
    <s v="CUMPLE"/>
    <s v="NO CUMPLE"/>
    <s v="NO CUMPLE"/>
    <s v="NO CUMPLE"/>
    <x v="1"/>
    <x v="1"/>
    <x v="0"/>
    <x v="0"/>
    <x v="0"/>
  </r>
  <r>
    <s v="INC000002603388"/>
    <s v="SAP"/>
    <x v="9"/>
    <s v="GESTION HD"/>
    <s v="FREDDY O CORTES DIAZ"/>
    <s v="frp_kefern"/>
    <s v="3-Moderado/Limitado"/>
    <s v="3-Medio"/>
    <s v="Media"/>
    <x v="1"/>
    <s v="INDUSTRIAS CHILENAS DE ALAMBRE INCHALAM S.A."/>
    <s v="HD | Mejora en tx que nuestra los despachos ZESD_0044"/>
    <s v="08/02/2024 13:33:27"/>
    <s v="08/02/2024 13:34:26"/>
    <x v="0"/>
    <s v="TI"/>
    <s v="APLICATIVOS"/>
    <s v="08/02/2024 15:11:51"/>
    <s v="08/02/2024 23:50:00"/>
    <s v="PREVENTIVO: NO_x000a_CODIGO DE SERVICIO:_x000a_DIRECCION:_x000a_QUIEN REPORTA:Freddy Cortés Díaz +56 9 6605 6481_x000a_CONTACTO EN TERRENO:_x000a_PROBLEMA:_x000a_REQUERIMIENTO:_x000a__x000a_Favor generar ticket en base a requerimiento de cliente INCHALAM según_x000a_correo de más abajo_x000a_Favor pasar a PRD ord"/>
    <s v="Se ejecuta con éxito el transporte solicitado. Se informa a cliente vía mail"/>
    <d v="1899-12-30T00:00:00"/>
    <d v="1899-12-30T01:38:24"/>
    <d v="1899-12-30T01:38:24"/>
    <x v="0"/>
    <x v="1"/>
    <m/>
    <s v=""/>
    <s v=""/>
    <s v="Cumplido"/>
    <s v=""/>
    <d v="2024-02-08T00:00:00"/>
    <s v="NO CUMPLE"/>
    <s v="CUMPLE"/>
    <s v="NO CUMPLE"/>
    <s v="NO CUMPLE"/>
    <s v="NO CUMPLE"/>
    <x v="1"/>
    <x v="1"/>
    <x v="0"/>
    <x v="0"/>
    <x v="0"/>
  </r>
  <r>
    <s v="INC000002603413"/>
    <s v="INFRAESTRUCTURA DC"/>
    <x v="2"/>
    <s v="APQ ACCESOS"/>
    <s v="RENE E VILLEGAS CARREÑO"/>
    <s v="tct_jmarqu"/>
    <s v="4-Menor/Localizado"/>
    <s v="4-Baja"/>
    <s v="Baja"/>
    <x v="0"/>
    <s v="TELEFONICA CYBERSECURITY TECH CHILE SPA"/>
    <s v="FALLA EN PDU TIC 4 RACK D37"/>
    <s v="08/02/2024 10:29:11"/>
    <s v="08/02/2024 10:30:25"/>
    <x v="0"/>
    <s v="CDP ANTIGUO 1"/>
    <s v="CDP ANTIGUO 2"/>
    <s v="13/02/2024 11:10:37"/>
    <s v="13/02/2024 23:50:00"/>
    <m/>
    <s v="Se efectúa contacto con cliente:si _x000a_Teléfono de contacto:965732414_x000a_Acciones realizadas:personal de ICETEL revisa circuitos los cuales están sin ningún tipo de problema, se detecta que PDU tiene algún tipo de falla y no pueden manipular o subir los interr"/>
    <d v="1899-12-30T00:00:00"/>
    <d v="1899-12-30T00:00:00"/>
    <d v="1899-12-30T00:00:00"/>
    <x v="0"/>
    <x v="0"/>
    <m/>
    <m/>
    <m/>
    <m/>
    <m/>
    <d v="2024-02-13T00:00:00"/>
    <s v="CUMPLE"/>
    <s v="NO CUMPLE"/>
    <s v="NO CUMPLE"/>
    <s v="NO CUMPLE"/>
    <s v="NO CUMPLE"/>
    <x v="0"/>
    <x v="0"/>
    <x v="0"/>
    <x v="0"/>
    <x v="0"/>
  </r>
  <r>
    <s v="INC000002603417"/>
    <s v="INFRAESTRUCTURA DC"/>
    <x v="2"/>
    <s v="APQ ACCESOS"/>
    <s v="JONATHAN A MARQUEZ ASTENGO"/>
    <s v="tct_jmarqu"/>
    <s v="4-Menor/Localizado"/>
    <s v="4-Baja"/>
    <s v="Baja"/>
    <x v="0"/>
    <s v="TELEFONICA CYBERSECURITY TECH CHILE SPA"/>
    <s v="SUPERVISION COCACOLA EMBONOR/CRQ 81574"/>
    <s v="08/02/2024 10:35:48"/>
    <s v="08/02/2024 10:35:49"/>
    <x v="0"/>
    <s v="CDP ANTIGUO 1"/>
    <s v="CDP ANTIGUO 2"/>
    <s v="08/02/2024 12:54:36"/>
    <s v="08/02/2024 23:50:00"/>
    <s v="PREVENTIVO: NO_x000a_CÓDIGO DE SERVICIO:_x000a_DIRECCIÓN:  DCSM_x000a_QUIEN REPORTA: RENE VILLEGAS_x000a_CONTACTO EN TERRENO: DC OPERADOR N1_x000a_PROBLEMA: INGRESO EQUIPO_x000a_REQUERIMIENTO: INGRESO DE EQUIPAMIENTO TIC 4 RACK I86"/>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x v="0"/>
    <x v="0"/>
    <m/>
    <m/>
    <m/>
    <m/>
    <m/>
    <d v="2024-02-08T00:00:00"/>
    <s v="CUMPLE"/>
    <s v="NO CUMPLE"/>
    <s v="NO CUMPLE"/>
    <s v="NO CUMPLE"/>
    <s v="NO CUMPLE"/>
    <x v="0"/>
    <x v="0"/>
    <x v="0"/>
    <x v="0"/>
    <x v="0"/>
  </r>
  <r>
    <s v="INC000002603437"/>
    <s v="RED INTERNA"/>
    <x v="10"/>
    <s v="APQ ACCESOS"/>
    <s v="CRISTOPHER MALDONADO ROMERO"/>
    <s v="tct_cmaldo"/>
    <s v="4-Menor/Localizado"/>
    <s v="4-Baja"/>
    <s v="Baja"/>
    <x v="0"/>
    <s v="TELEFONICA EMPRESAS DE CHILE SA"/>
    <s v="INSTALACIÓN PATCH PANEL RACK E06 TIC7"/>
    <s v="08/02/2024 11:31:04"/>
    <s v="08/02/2024 11:32:29"/>
    <x v="0"/>
    <s v="CDP ANTIGUO 1"/>
    <s v="CDP ANTIGUO 2"/>
    <s v="08/02/2024 13:22:29"/>
    <s v="08/02/2024 23:50:00"/>
    <m/>
    <s v="Se efectúa contacto con cliente: N/A_x000a__x000a_Teléfono de contacto: N/A_x000a__x000a_Acciones realizadas:Se instala patch panel en rack E09.y se desplazan los rieles para dar margen al  próximo cableado._x000a__x000a_Solución paliativa o definitiva: N/A_x000a__x000a_Acciones de Mejora, Recomendaci"/>
    <d v="1899-12-30T00:00:00"/>
    <d v="1899-12-30T00:00:00"/>
    <d v="1899-12-30T00:00:00"/>
    <x v="0"/>
    <x v="0"/>
    <m/>
    <m/>
    <m/>
    <m/>
    <m/>
    <d v="2024-02-08T00:00:00"/>
    <s v="CUMPLE"/>
    <s v="NO CUMPLE"/>
    <s v="NO CUMPLE"/>
    <s v="NO CUMPLE"/>
    <s v="NO CUMPLE"/>
    <x v="0"/>
    <x v="0"/>
    <x v="0"/>
    <x v="0"/>
    <x v="0"/>
  </r>
  <r>
    <s v="INC000002603438"/>
    <s v="INFRAESTRUCTURA DC"/>
    <x v="2"/>
    <s v="APQ ACCESOS"/>
    <s v="JAVIER J BRAVO CARVAJAL"/>
    <s v="tct_jmarqu"/>
    <s v="4-Menor/Localizado"/>
    <s v="4-Baja"/>
    <s v="Baja"/>
    <x v="0"/>
    <s v="TELEFONICA CYBERSECURITY TECH CHILE SPA"/>
    <s v="SUPERVISION TECH PROYECTO MIA/CRQ 81626"/>
    <s v="08/02/2024 11:35:20"/>
    <s v="08/02/2024 11:35:22"/>
    <x v="0"/>
    <s v="CDP ANTIGUO 1"/>
    <s v="CDP ANTIGUO 2"/>
    <s v="09/02/2024 9:18:06"/>
    <s v="09/02/2024 23:50:00"/>
    <s v="PREVENTIVO: NO_x000a_CÓDIGO DE SERVICIO:_x000a_DIRECCIÓN:  DCSM_x000a_QUIEN REPORTA: RENE VILLEGAS_x000a_CONTACTO EN TERRENO: DC OPERADOR N1_x000a_PROBLEMA: INGRESO EQUIPO_x000a_REQUERIMIENTO: INGRESO DE EQUIPAMIENTO TIC 6 RACK F53 Y F54"/>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x v="0"/>
    <x v="0"/>
    <m/>
    <s v=""/>
    <s v=""/>
    <s v=""/>
    <s v="Cumplido"/>
    <d v="2024-02-09T00:00:00"/>
    <s v="CUMPLE"/>
    <s v="NO CUMPLE"/>
    <s v="NO CUMPLE"/>
    <s v="NO CUMPLE"/>
    <s v="NO CUMPLE"/>
    <x v="0"/>
    <x v="0"/>
    <x v="0"/>
    <x v="0"/>
    <x v="0"/>
  </r>
  <r>
    <s v="INC000002603448"/>
    <s v="INFRAESTRUCTURA DC"/>
    <x v="2"/>
    <s v="APQ ACCESOS"/>
    <s v="JONATHAN A MARQUEZ ASTENGO"/>
    <s v="tct_jmarqu"/>
    <s v="4-Menor/Localizado"/>
    <s v="4-Baja"/>
    <s v="Baja"/>
    <x v="0"/>
    <s v="TELEFONICA CYBERSECURITY TECH CHILE SPA"/>
    <s v="FACTIBILIDAD SIGDO KOOERS/CRQ 81725"/>
    <s v="08/02/2024 11:46:58"/>
    <s v="08/02/2024 11:48:04"/>
    <x v="0"/>
    <s v="CDP ANTIGUO 1"/>
    <s v="CDP ANTIGUO 2"/>
    <s v="08/02/2024 12:55:54"/>
    <s v="08/02/2024 23:50:00"/>
    <s v="PREVENTIVO: SI_x000a_CÓDIGO DE SERVICIO:_x000a_DIRECCIÓN:  DCSM_x000a_QUIEN REPORTA: KATHERINE DIAZ_x000a_CONTACTO EN TERRENO: DC OPERADOR N1_x000a_PROBLEMA: FACTIBILIDAD_x000a_REQUERIMIENTO: INGRESO Y EGRESO DE EQUIPOS"/>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x v="0"/>
    <x v="0"/>
    <m/>
    <m/>
    <m/>
    <m/>
    <m/>
    <d v="2024-02-08T00:00:00"/>
    <s v="CUMPLE"/>
    <s v="NO CUMPLE"/>
    <s v="NO CUMPLE"/>
    <s v="NO CUMPLE"/>
    <s v="NO CUMPLE"/>
    <x v="0"/>
    <x v="0"/>
    <x v="0"/>
    <x v="0"/>
    <x v="0"/>
  </r>
  <r>
    <s v="INC000002603451"/>
    <s v="RED INTERNA"/>
    <x v="10"/>
    <s v="APQ ACCESOS"/>
    <s v="CRISTOPHER MALDONADO ROMERO"/>
    <s v="tct_cmaldo"/>
    <s v="4-Menor/Localizado"/>
    <s v="4-Baja"/>
    <s v="Baja"/>
    <x v="0"/>
    <s v="TELEFONICA EMPRESAS DE CHILE SA"/>
    <s v="RONDA TOMA DE TEMPERATURAS SALAS TIC"/>
    <s v="08/02/2024 11:53:17"/>
    <s v="08/02/2024 11:54:07"/>
    <x v="0"/>
    <s v="CDP ANTIGUO 1"/>
    <s v="CDP ANTIGUO 2"/>
    <s v="08/02/2024 13:17:13"/>
    <s v="08/02/2024 23:50:00"/>
    <m/>
    <s v="Se efectúa contacto con cliente: N/A_x000a_Teléfono de contacto: N/A_x000a_Acciones realizadas: Ronda en salas TIC realizada sin novedad_x000a_Solución paliativa o definitiva: N/A_x000a_Acciones de Mejora, Recomendaciones: N/A_x000a_Causa Raíz: N/A"/>
    <d v="1899-12-30T00:00:00"/>
    <d v="1899-12-30T00:00:00"/>
    <d v="1899-12-30T00:00:00"/>
    <x v="0"/>
    <x v="0"/>
    <m/>
    <m/>
    <m/>
    <m/>
    <m/>
    <d v="2024-02-08T00:00:00"/>
    <s v="CUMPLE"/>
    <s v="NO CUMPLE"/>
    <s v="NO CUMPLE"/>
    <s v="NO CUMPLE"/>
    <s v="NO CUMPLE"/>
    <x v="0"/>
    <x v="0"/>
    <x v="0"/>
    <x v="0"/>
    <x v="0"/>
  </r>
  <r>
    <s v="INC000002603520"/>
    <s v="HOSTING VIRTUAL"/>
    <x v="6"/>
    <s v="SISTEMA OPERATIVO MICROSOFT"/>
    <s v="JAVIER CUEVAS"/>
    <s v="tct_jacuev"/>
    <s v="4-Menor/Localizado"/>
    <s v="4-Baja"/>
    <s v="Baja"/>
    <x v="1"/>
    <s v="TELEFONICA GLOBAL TECHNOLOGY S.A.AGENCIA EN CHILE"/>
    <s v="PASO A PRD"/>
    <s v="08/02/2024 10:30:27"/>
    <s v="08/02/2024 10:31:22"/>
    <x v="0"/>
    <s v="TI"/>
    <s v="SISTEMAS OPERATIVOS"/>
    <s v="08/02/2024 10:32:30"/>
    <s v="08/02/2024 23:50:00"/>
    <s v="RV: MUNICIPALIDAD DE TIERRA AMARILLA  // CHI-004025572-1  /  CHI-0000134261"/>
    <s v="OK"/>
    <d v="1899-12-30T00:00:00"/>
    <d v="1899-12-30T00:02:03"/>
    <d v="1899-12-30T00:02:03"/>
    <x v="0"/>
    <x v="1"/>
    <m/>
    <m/>
    <m/>
    <m/>
    <m/>
    <d v="2024-02-08T00:00:00"/>
    <s v="CUMPLE"/>
    <s v="NO CUMPLE"/>
    <s v="NO CUMPLE"/>
    <s v="NO CUMPLE"/>
    <s v="NO CUMPLE"/>
    <x v="0"/>
    <x v="0"/>
    <x v="0"/>
    <x v="0"/>
    <x v="0"/>
  </r>
  <r>
    <s v="INC000002603526"/>
    <s v="HOSTING VIRTUAL"/>
    <x v="6"/>
    <s v="SISTEMA OPERATIVO MICROSOFT"/>
    <s v="JAVIER CUEVAS"/>
    <s v="tct_jacuev"/>
    <s v="4-Menor/Localizado"/>
    <s v="4-Baja"/>
    <s v="Baja"/>
    <x v="1"/>
    <s v="TELEFONICA GLOBAL TECHNOLOGY S.A.AGENCIA EN CHILE"/>
    <s v="stalación de paquetería Windows y reinicio la... - TrackingID#2402020040011077"/>
    <s v="08/02/2024 10:40:45"/>
    <s v="08/02/2024 10:41:36"/>
    <x v="0"/>
    <s v="TI"/>
    <s v="SISTEMAS OPERATIVOS"/>
    <s v="08/02/2024 10:43:25"/>
    <s v="08/02/2024 23:50:00"/>
    <s v="SOLICITUD FOLIO PROVEEDOR"/>
    <s v="SOLICITUD OK"/>
    <d v="1899-12-30T00:00:00"/>
    <d v="1899-12-30T00:02:40"/>
    <d v="1899-12-30T00:02:40"/>
    <x v="0"/>
    <x v="1"/>
    <m/>
    <m/>
    <m/>
    <m/>
    <m/>
    <d v="2024-02-08T00:00:00"/>
    <s v="CUMPLE"/>
    <s v="NO CUMPLE"/>
    <s v="NO CUMPLE"/>
    <s v="NO CUMPLE"/>
    <s v="NO CUMPLE"/>
    <x v="0"/>
    <x v="0"/>
    <x v="0"/>
    <x v="0"/>
    <x v="0"/>
  </r>
  <r>
    <s v="INC000002603565"/>
    <s v="VPN IP - MPLS"/>
    <x v="5"/>
    <s v="GESTION HD"/>
    <s v="LUIS A VILLASMIL CASTILLO"/>
    <s v="frp_fpetro"/>
    <s v="3-Moderado/Limitado"/>
    <s v="3-Medio"/>
    <s v="Media"/>
    <x v="1"/>
    <s v="XINERGIA LABORAL S A"/>
    <s v="REQ/_x000a_Desbloqueo de IP"/>
    <s v="08/02/2024 11:03:51"/>
    <s v="08/02/2024 11:07:22"/>
    <x v="0"/>
    <s v="CDP ANTIGUO 1"/>
    <s v="CDP ANTIGUO 2"/>
    <s v="09/02/2024 15:54:20"/>
    <s v="09/02/2024 23:50:00"/>
    <s v="PREVENTIVO: NO_x000a_CODIGO DE SERVICIO:_x000a_DIRECCION:_x000a_QUIEN REPORTA: _x0009_Carlos Garate Echegaray 56 9 9069 6011_x000a_CONTACTO EN TERRENO: _x0009_Carlos Garate Echegaray 56 9 9069 6011_x000a_PROBLEMA: _x000a_REQUERIMIENTO:_x000a__x000a_Buenos dias,_x000a_El fortinet me esta dando problemas de conexión con"/>
    <m/>
    <d v="1899-12-31T03:15:41"/>
    <d v="1899-12-31T04:50:29"/>
    <d v="1899-12-30T01:34:48"/>
    <x v="0"/>
    <x v="1"/>
    <m/>
    <m/>
    <m/>
    <m/>
    <m/>
    <d v="2024-02-09T00:00:00"/>
    <s v="NO CUMPLE"/>
    <s v="CUMPLE"/>
    <s v="NO CUMPLE"/>
    <s v="NO CUMPLE"/>
    <s v="NO CUMPLE"/>
    <x v="1"/>
    <x v="0"/>
    <x v="0"/>
    <x v="0"/>
    <x v="1"/>
  </r>
  <r>
    <s v="INC000002603566"/>
    <s v="TICKET-INTELIGENTE"/>
    <x v="6"/>
    <s v="GESTION TI"/>
    <s v="PAUL A SEPULVEDA ALVAREZ"/>
    <s v="USR_TSIGHT"/>
    <s v="1-Extenso/Generalizado"/>
    <s v="4-Baja"/>
    <s v="Baja"/>
    <x v="3"/>
    <s v="TELEFONICA EMPRESAS DE CHILE SA"/>
    <s v="telefonicainf - telefonicam04 TICKET AUTOMATICO"/>
    <s v="08/02/2024 11:06:21"/>
    <s v="08/02/2024 11:06:21"/>
    <x v="0"/>
    <s v="TRUESIGHT"/>
    <s v="TRUESIGHT"/>
    <s v="09/02/2024 10:07:46"/>
    <s v="09/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alza en consumo por proceso sql server en ejecucion en el servidoir._x000a_se recupera memoria desde sesion desconectada._x000a_Se mantendra en observacion su comportamiento."/>
    <d v="1899-12-30T22:18:06"/>
    <d v="1899-12-30T23:01:25"/>
    <d v="1899-12-30T00:43:19"/>
    <x v="1"/>
    <x v="0"/>
    <m/>
    <m/>
    <m/>
    <m/>
    <m/>
    <d v="2024-02-09T00:00:00"/>
    <s v="CUMPLE"/>
    <s v="NO CUMPLE"/>
    <s v="NO CUMPLE"/>
    <s v="NO CUMPLE"/>
    <s v="NO CUMPLE"/>
    <x v="1"/>
    <x v="0"/>
    <x v="0"/>
    <x v="1"/>
    <x v="0"/>
  </r>
  <r>
    <s v="INC000002603701"/>
    <s v="HOUSING"/>
    <x v="14"/>
    <s v="BELIEVE"/>
    <s v="YORDI M HURTADO ARAYA"/>
    <s v="frp_jolsso"/>
    <s v="3-Moderado/Limitado"/>
    <s v="3-Medio"/>
    <s v="Media"/>
    <x v="1"/>
    <s v="TELEFONICA GLOBAL TECHNOLOGY S.A.AGENCIA EN CHILE"/>
    <s v="GESTION DATACENTER/ ACCESOS /TELEFONICA GLOBAL TECHNOLOGY S.A.AGENCIA EN CHILE"/>
    <s v="08/02/2024 14:23:10"/>
    <s v="08/02/2024 14:23:54"/>
    <x v="0"/>
    <s v="COMUNICACIONES"/>
    <s v="VPN IP - MPLS"/>
    <s v="08/02/2024 14:35:08"/>
    <s v="08/02/2024 23:50:00"/>
    <s v="EMPRESA:TELEFONICA GLOBAL TECHNOLOGY S.A.AGENCIA EN CHILE_x000a_CÓDIGO DE SERVICIO: _x000a_DIRECCIÓN: Calle San Martin #50, Santiago Centro, Santiago_x000a_NOMBRE DE QUIEN REPORTA:Miguel Hernandez_x000a_TELÉFONO DE QUIEN REPORTA: 52 656 2571591_x000a_NOMBRE DE CONTACTO EN TERRENO: _x000a_R"/>
    <s v="ACCESOS AUTORIZADOS"/>
    <d v="1899-12-30T00:06:16"/>
    <d v="1899-12-30T00:11:58"/>
    <d v="1899-12-30T00:05:42"/>
    <x v="0"/>
    <x v="1"/>
    <m/>
    <m/>
    <m/>
    <m/>
    <m/>
    <d v="2024-02-08T00:00:00"/>
    <s v="CUMPLE"/>
    <s v="NO CUMPLE"/>
    <s v="NO CUMPLE"/>
    <s v="NO CUMPLE"/>
    <s v="NO CUMPLE"/>
    <x v="0"/>
    <x v="0"/>
    <x v="0"/>
    <x v="0"/>
    <x v="0"/>
  </r>
  <r>
    <s v="INC000002603723"/>
    <s v="VPN IP - MPLS"/>
    <x v="6"/>
    <s v="GESTION HD"/>
    <s v="ALEJANDRO ACEVEDO VALENZUELA"/>
    <s v="frp_fpetro"/>
    <s v="3-Moderado/Limitado"/>
    <s v="3-Medio"/>
    <s v="Media"/>
    <x v="1"/>
    <s v="TELEFONICA GLOBAL TECHNOLOGY S.A.AGENCIA EN CHILE"/>
    <s v="REQ/_x000a_RV: C-19872400069 // CLOUD // CC-CHI-0000108868 // TELEFONICA CHILE:: Paso a Implantación"/>
    <s v="08/02/2024 12:29:10"/>
    <s v="08/02/2024 12:38:13"/>
    <x v="0"/>
    <s v="CDP ANTIGUO 1"/>
    <s v="CDP ANTIGUO 2"/>
    <s v="09/02/2024 16:53:34"/>
    <s v="09/02/2024 23:50:00"/>
    <s v="PREVENTIVO: NO_x000a_CODIGO DE SERVICIO:_x000a_DIRECCION:_x000a_QUIEN REPORTA:_x000a_CONTACTO EN TERRENO:_x000a_PROBLEMA:_x000a_REQUERIMIENTO: Buenas tardes junto con saludar, favor su apoyo indicando_x000a_cual fue el ultimo upgrade realizado a la máquina virtual SISONDESA_x000a_(Backup, monitoreo de"/>
    <s v="Estimados. _x000a__x000a_Buenas Tardes. Se adjunta evidencia. Según lo informado."/>
    <d v="1899-12-31T00:27:34"/>
    <d v="1899-12-31T04:24:24"/>
    <d v="1899-12-30T03:56:50"/>
    <x v="0"/>
    <x v="1"/>
    <m/>
    <m/>
    <m/>
    <m/>
    <m/>
    <d v="2024-02-09T00:00:00"/>
    <s v="NO CUMPLE"/>
    <s v="CUMPLE"/>
    <s v="NO CUMPLE"/>
    <s v="NO CUMPLE"/>
    <s v="NO CUMPLE"/>
    <x v="1"/>
    <x v="0"/>
    <x v="0"/>
    <x v="0"/>
    <x v="1"/>
  </r>
  <r>
    <s v="INC000002603744"/>
    <s v="RED INTERNA"/>
    <x v="2"/>
    <s v="APQ ACCESOS"/>
    <s v="YORDI M HURTADO ARAYA"/>
    <s v="tct_yorhua"/>
    <s v="4-Menor/Localizado"/>
    <s v="4-Baja"/>
    <s v="Baja"/>
    <x v="1"/>
    <s v="TELEFONICA CYBERSECURITY TECH CHILE SPA"/>
    <s v="RONDA TOMA DE TEMPERATURAS SALAS TIC 12:30"/>
    <s v="08/02/2024 11:55:19"/>
    <s v="08/02/2024 11:55:48"/>
    <x v="0"/>
    <s v="CDP ANTIGUO 1"/>
    <s v="CDP ANTIGUO 2"/>
    <s v="08/02/2024 12:13:29"/>
    <s v="08/02/2024 23:50:00"/>
    <s v="RONDA TOMA DE TEMPERATURAS SALAS TIC 12:30"/>
    <s v="RONDA REALIZADA"/>
    <d v="1899-12-30T00:00:00"/>
    <d v="1899-12-30T00:18:10"/>
    <d v="1899-12-30T00:18:10"/>
    <x v="0"/>
    <x v="1"/>
    <m/>
    <m/>
    <m/>
    <m/>
    <m/>
    <d v="2024-02-08T00:00:00"/>
    <s v="CUMPLE"/>
    <s v="NO CUMPLE"/>
    <s v="NO CUMPLE"/>
    <s v="NO CUMPLE"/>
    <s v="NO CUMPLE"/>
    <x v="0"/>
    <x v="0"/>
    <x v="0"/>
    <x v="0"/>
    <x v="0"/>
  </r>
  <r>
    <s v="INC000002603881"/>
    <s v="HOSTING VIRTUAL"/>
    <x v="6"/>
    <s v="SM OPERACIONES"/>
    <s v="RICARDO R GALLEGOS OYANEDER"/>
    <s v="tct_rgalle"/>
    <s v="4-Menor/Localizado"/>
    <s v="4-Baja"/>
    <s v="Baja"/>
    <x v="1"/>
    <s v="TELEFONICA GLOBAL TECHNOLOGY S.A.AGENCIA EN CHILE"/>
    <s v="Reunión revision alerta seguridad ip 10.186.228.226"/>
    <s v="08/02/2024 14:02:31"/>
    <s v="08/02/2024 14:02:49"/>
    <x v="0"/>
    <s v="TI"/>
    <s v="SISTEMAS OPERATIVOS"/>
    <s v="08/02/2024 14:05:31"/>
    <s v="08/02/2024 23:50:00"/>
    <s v="Reunión revision alerta seguridad ip 10.186.228.226"/>
    <s v="Reunión revision alerta seguridad ip 10.186.228.226"/>
    <d v="1899-12-30T00:00:00"/>
    <d v="1899-12-30T00:03:00"/>
    <d v="1899-12-30T00:03:00"/>
    <x v="0"/>
    <x v="1"/>
    <m/>
    <m/>
    <m/>
    <m/>
    <m/>
    <d v="2024-02-08T00:00:00"/>
    <s v="CUMPLE"/>
    <s v="NO CUMPLE"/>
    <s v="NO CUMPLE"/>
    <s v="NO CUMPLE"/>
    <s v="NO CUMPLE"/>
    <x v="0"/>
    <x v="0"/>
    <x v="0"/>
    <x v="0"/>
    <x v="0"/>
  </r>
  <r>
    <s v="INC000002603884"/>
    <s v="HOSTING VIRTUAL"/>
    <x v="6"/>
    <s v="SM OPERACIONES"/>
    <s v="RICARDO R GALLEGOS OYANEDER"/>
    <s v="tct_rgalle"/>
    <s v="4-Menor/Localizado"/>
    <s v="4-Baja"/>
    <s v="Baja"/>
    <x v="1"/>
    <s v="TELEFONICA GLOBAL TECHNOLOGY S.A.AGENCIA EN CHILE"/>
    <s v="Reunion de coordinacion area MS"/>
    <s v="08/02/2024 14:02:56"/>
    <s v="08/02/2024 14:03:10"/>
    <x v="0"/>
    <s v="TI"/>
    <s v="SISTEMAS OPERATIVOS"/>
    <s v="08/02/2024 14:06:21"/>
    <s v="08/02/2024 23:50:00"/>
    <s v="Reunion de coordinacion area MS"/>
    <s v="Reunion de coordinacion area MS"/>
    <d v="1899-12-30T00:00:00"/>
    <d v="1899-12-30T00:03:25"/>
    <d v="1899-12-30T00:03:25"/>
    <x v="0"/>
    <x v="1"/>
    <m/>
    <m/>
    <m/>
    <m/>
    <m/>
    <d v="2024-02-08T00:00:00"/>
    <s v="CUMPLE"/>
    <s v="NO CUMPLE"/>
    <s v="NO CUMPLE"/>
    <s v="NO CUMPLE"/>
    <s v="NO CUMPLE"/>
    <x v="0"/>
    <x v="0"/>
    <x v="0"/>
    <x v="0"/>
    <x v="0"/>
  </r>
  <r>
    <s v="INC000002603885"/>
    <s v="HOSTING VIRTUAL"/>
    <x v="6"/>
    <s v="SM OPERACIONES"/>
    <s v="RICARDO R GALLEGOS OYANEDER"/>
    <s v="tct_rgalle"/>
    <s v="4-Menor/Localizado"/>
    <s v="4-Baja"/>
    <s v="Baja"/>
    <x v="1"/>
    <s v="TELEFONICA GLOBAL TECHNOLOGY S.A.AGENCIA EN CHILE"/>
    <s v="Duoc - 09:00 - Reunion de coordinacion y avances servidores deprecados"/>
    <s v="08/02/2024 14:03:15"/>
    <s v="08/02/2024 14:03:29"/>
    <x v="0"/>
    <s v="TI"/>
    <s v="SISTEMAS OPERATIVOS"/>
    <s v="08/02/2024 14:07:00"/>
    <s v="08/02/2024 23:50:00"/>
    <s v="Duoc - 09:00 - Reunion de coordinacion y avances servidores deprecados"/>
    <s v="Duoc - 09:00 - Reunion de coordinacion y avances servidores deprecados"/>
    <d v="1899-12-30T00:00:00"/>
    <d v="1899-12-30T00:03:45"/>
    <d v="1899-12-30T00:03:45"/>
    <x v="0"/>
    <x v="1"/>
    <m/>
    <m/>
    <m/>
    <m/>
    <m/>
    <d v="2024-02-08T00:00:00"/>
    <s v="CUMPLE"/>
    <s v="NO CUMPLE"/>
    <s v="NO CUMPLE"/>
    <s v="NO CUMPLE"/>
    <s v="NO CUMPLE"/>
    <x v="0"/>
    <x v="0"/>
    <x v="0"/>
    <x v="0"/>
    <x v="0"/>
  </r>
  <r>
    <s v="INC000002603886"/>
    <s v="HOSTING VIRTUAL"/>
    <x v="6"/>
    <s v="SM OPERACIONES"/>
    <s v="RICARDO R GALLEGOS OYANEDER"/>
    <s v="tct_rgalle"/>
    <s v="4-Menor/Localizado"/>
    <s v="4-Baja"/>
    <s v="Baja"/>
    <x v="1"/>
    <s v="TELEFONICA GLOBAL TECHNOLOGY S.A.AGENCIA EN CHILE"/>
    <s v="Apoyo técnico a R.Olmos por acceso a servidor S.Bernardo ACAD."/>
    <s v="08/02/2024 14:03:36"/>
    <s v="08/02/2024 14:03:56"/>
    <x v="0"/>
    <s v="TI"/>
    <s v="SISTEMAS OPERATIVOS"/>
    <s v="08/02/2024 14:07:35"/>
    <s v="08/02/2024 23:50:00"/>
    <s v="Apoyo técnico a R.Olmos por acceso a servidor S.Bernardo ACAD."/>
    <s v="Apoyo técnico a R.Olmos por acceso a servidor S.Bernardo ACAD."/>
    <d v="1899-12-30T00:00:00"/>
    <d v="1899-12-30T00:03:59"/>
    <d v="1899-12-30T00:03:59"/>
    <x v="0"/>
    <x v="1"/>
    <m/>
    <m/>
    <m/>
    <m/>
    <m/>
    <d v="2024-02-08T00:00:00"/>
    <s v="CUMPLE"/>
    <s v="NO CUMPLE"/>
    <s v="NO CUMPLE"/>
    <s v="NO CUMPLE"/>
    <s v="NO CUMPLE"/>
    <x v="0"/>
    <x v="0"/>
    <x v="0"/>
    <x v="0"/>
    <x v="0"/>
  </r>
  <r>
    <s v="INC000002603888"/>
    <s v="HOSTING VIRTUAL"/>
    <x v="6"/>
    <s v="SM OPERACIONES"/>
    <s v="RICARDO R GALLEGOS OYANEDER"/>
    <s v="tct_rgalle"/>
    <s v="4-Menor/Localizado"/>
    <s v="4-Baja"/>
    <s v="Baja"/>
    <x v="1"/>
    <s v="TELEFONICA GLOBAL TECHNOLOGY S.A.AGENCIA EN CHILE"/>
    <s v="Reunión revisión y presentación plataforma ARC"/>
    <s v="08/02/2024 14:04:01"/>
    <s v="08/02/2024 14:04:17"/>
    <x v="0"/>
    <s v="TI"/>
    <s v="SISTEMAS OPERATIVOS"/>
    <s v="08/02/2024 14:08:15"/>
    <s v="08/02/2024 23:50:00"/>
    <s v="Reunión revisión y presentación plataforma ARC"/>
    <s v="Reunión revisión y presentación plataforma ARC"/>
    <d v="1899-12-30T00:00:00"/>
    <d v="1899-12-30T00:04:14"/>
    <d v="1899-12-30T00:04:14"/>
    <x v="0"/>
    <x v="1"/>
    <m/>
    <m/>
    <m/>
    <m/>
    <m/>
    <d v="2024-02-08T00:00:00"/>
    <s v="CUMPLE"/>
    <s v="NO CUMPLE"/>
    <s v="NO CUMPLE"/>
    <s v="NO CUMPLE"/>
    <s v="NO CUMPLE"/>
    <x v="0"/>
    <x v="0"/>
    <x v="0"/>
    <x v="0"/>
    <x v="0"/>
  </r>
  <r>
    <s v="INC000002603889"/>
    <s v="VPN IP - MPLS"/>
    <x v="3"/>
    <s v="GESTION HD"/>
    <s v="MOISES E MONTERO RAMOS"/>
    <s v="frp_fpetro"/>
    <s v="3-Moderado/Limitado"/>
    <s v="3-Medio"/>
    <s v="Media"/>
    <x v="1"/>
    <s v="TELEFONICA GLOBAL TECHNOLOGY S.A.AGENCIA EN CHILE"/>
    <s v="HD/_x000a_VERIFICACIÓN DE PROBLEMAS"/>
    <s v="08/02/2024 14:04:16"/>
    <s v="08/02/2024 14:06:33"/>
    <x v="0"/>
    <s v="CDP ANTIGUO 1"/>
    <s v="CDP ANTIGUO 2"/>
    <s v="08/02/2024 17:05:35"/>
    <s v="08/02/2024 23:50:00"/>
    <s v="PREVENTIVO: NO_x000a_CODIGO DE SERVICIO:_x000a_DIRECCION:_x000a_QUIEN REPORTA: Eduardo José Camacho Urdaneta +56 9 4135 5459 _x000a_CONTACTO EN TERRENO:Eduardo José Camacho Urdaneta +56 9 4135 5459 _x000a_PROBLEMA:_x000a_REQUERIMIENTO:Por favor abrir folio de requerimiento para verificació"/>
    <s v="Se efectúa contacto con cliente: N/A_x000a_Teléfono de contacto: N/A_x000a_Acciones realizadas: Se realiza sesión con Eduardo logrando encender el servidor WZH-INDEXER-02 realizando un reconnect al vcloud._x000a_Solución paliativa o definitiva:definitivo_x000a_Acciones de Mejor"/>
    <d v="1899-12-30T00:00:00"/>
    <d v="1899-12-30T03:01:19"/>
    <d v="1899-12-30T03:01:19"/>
    <x v="0"/>
    <x v="1"/>
    <m/>
    <m/>
    <m/>
    <m/>
    <m/>
    <d v="2024-02-08T00:00:00"/>
    <s v="NO CUMPLE"/>
    <s v="CUMPLE"/>
    <s v="NO CUMPLE"/>
    <s v="NO CUMPLE"/>
    <s v="NO CUMPLE"/>
    <x v="1"/>
    <x v="1"/>
    <x v="0"/>
    <x v="0"/>
    <x v="0"/>
  </r>
  <r>
    <s v="INC000002603890"/>
    <s v="HOSTING VIRTUAL"/>
    <x v="6"/>
    <s v="SM OPERACIONES"/>
    <s v="RICARDO R GALLEGOS OYANEDER"/>
    <s v="tct_rgalle"/>
    <s v="4-Menor/Localizado"/>
    <s v="4-Baja"/>
    <s v="Baja"/>
    <x v="1"/>
    <s v="TELEFONICA GLOBAL TECHNOLOGY S.A.AGENCIA EN CHILE"/>
    <s v="Reunión revisión plataforma ARC y revisión guardias por vacaciones"/>
    <s v="08/02/2024 14:04:22"/>
    <s v="08/02/2024 14:04:40"/>
    <x v="0"/>
    <s v="TI"/>
    <s v="SISTEMAS OPERATIVOS"/>
    <s v="08/02/2024 14:09:01"/>
    <s v="08/02/2024 23:50:00"/>
    <s v="Reunión revisión plataforma ARC y revisión guardias por vacaciones"/>
    <s v="Reunión revisión plataforma ARC y revisión guardias por vacaciones"/>
    <d v="1899-12-30T00:00:00"/>
    <d v="1899-12-30T00:04:39"/>
    <d v="1899-12-30T00:04:39"/>
    <x v="0"/>
    <x v="1"/>
    <m/>
    <m/>
    <m/>
    <m/>
    <m/>
    <d v="2024-02-08T00:00:00"/>
    <s v="CUMPLE"/>
    <s v="NO CUMPLE"/>
    <s v="NO CUMPLE"/>
    <s v="NO CUMPLE"/>
    <s v="NO CUMPLE"/>
    <x v="0"/>
    <x v="0"/>
    <x v="0"/>
    <x v="0"/>
    <x v="0"/>
  </r>
  <r>
    <s v="INC000002603913"/>
    <s v="VPN IP - MPLS"/>
    <x v="7"/>
    <s v="GESTION HD"/>
    <s v="SEBASTIAN I ACUÑA GUZMAN"/>
    <s v="frp_kefern"/>
    <s v="3-Moderado/Limitado"/>
    <s v="3-Medio"/>
    <s v="Media"/>
    <x v="1"/>
    <s v="SOC PRO AYUDA DEL NINO LISIADO"/>
    <s v="HD |  Modificación de registros en DNS Movistar"/>
    <s v="08/02/2024 14:17:17"/>
    <s v="08/02/2024 14:21:00"/>
    <x v="0"/>
    <s v="TI"/>
    <s v="SISTEMAS OPERATIVOS"/>
    <s v="08/02/2024 15:12:54"/>
    <s v="08/02/2024 23:50:00"/>
    <s v="PREVENTIVO: NO_x000a_CODIGO DE SERVICIO:_x000a_DIRECCION:_x000a_QUIEN REPORTA:Claudio Pulquillanca. +56 2 2677 1902_x000a_CONTACTO EN TERRENO:_x000a_PROBLEMA:_x000a_REQUERIMIENTO:_x000a__x000a_Estimados,_x000a_Junto con saludar, favor derivar este requerimiento al área de_x000a_administración DNS Movistar._x000a_Solici"/>
    <s v="Se revisa requerimiento y se comentan registros solicitados en la zona DNS teleton.cl. Se adjunta zona para su revisión._x000a__x000a_En los DNS autoritativos de la zona ya se refleja el cambio, para el resto de servidores se debe esperar el tiempo de refresco/propa"/>
    <d v="1899-12-30T00:00:00"/>
    <d v="1899-12-30T00:55:37"/>
    <d v="1899-12-30T00:55:37"/>
    <x v="0"/>
    <x v="1"/>
    <m/>
    <m/>
    <m/>
    <m/>
    <m/>
    <d v="2024-02-08T00:00:00"/>
    <s v="CUMPLE"/>
    <s v="NO CUMPLE"/>
    <s v="NO CUMPLE"/>
    <s v="NO CUMPLE"/>
    <s v="NO CUMPLE"/>
    <x v="0"/>
    <x v="0"/>
    <x v="0"/>
    <x v="0"/>
    <x v="0"/>
  </r>
  <r>
    <s v="INC000002603944"/>
    <s v="VPN IP - MPLS"/>
    <x v="17"/>
    <s v="GESTION HD"/>
    <s v="RODRIGO VÁSQUEZ MUÑOZ"/>
    <s v="frp_kefern"/>
    <s v="3-Moderado/Limitado"/>
    <s v="3-Medio"/>
    <s v="Media"/>
    <x v="1"/>
    <s v="ARTIKOS CHILE S A"/>
    <s v="HD | baja de respaldo /Artikos Chile S.A. bases: RFQDWarehouse y netchecker"/>
    <s v="08/02/2024 15:15:21"/>
    <s v="08/02/2024 15:17:02"/>
    <x v="0"/>
    <s v="CDP ANTIGUO 1"/>
    <s v="CDP ANTIGUO 2"/>
    <s v="10/02/2024 10:00:05"/>
    <s v="10/02/2024 23:50:00"/>
    <s v="PREVENTIVO: NO_x000a_CODIGO DE SERVICIO:_x000a_DIRECCION:_x000a_QUIEN REPORTA:Raúl Ahumada Z.  +56223955448_x000a_CONTACTO EN TERRENO:_x000a_PROBLEMA:_x000a_REQUERIMIENTO:_x000a__x000a_Estimados por favor crear ticket para baja de respaldos de las siguientes_x000a_bases según información de archivo adjunto,"/>
    <s v="FASE RESOLUCIÓN Y RECUPERACIÓN_x000a__x000a_Se efectúa contacto con cliente: N/A_x000a__x000a_Teléfono de contacto: N/A_x000a__x000a_Acciones realizadas: bd de datos indicadas , dadas de baja_x000a__x000a_Solución paliativa o definitiva: bd de datos indicadas , dadas de baja_x000a__x000a_Acciones de Mejora, Recom"/>
    <d v="1899-12-31T13:02:13"/>
    <d v="1899-12-31T18:44:44"/>
    <d v="1899-12-30T05:42:31"/>
    <x v="0"/>
    <x v="1"/>
    <m/>
    <m/>
    <m/>
    <m/>
    <m/>
    <d v="2024-02-10T00:00:00"/>
    <s v="NO CUMPLE"/>
    <s v="NO CUMPLE"/>
    <s v="CUMPLE"/>
    <s v="NO CUMPLE"/>
    <s v="NO CUMPLE"/>
    <x v="1"/>
    <x v="0"/>
    <x v="0"/>
    <x v="0"/>
    <x v="1"/>
  </r>
  <r>
    <s v="INC000002603950"/>
    <s v="COMUNICACIONES"/>
    <x v="5"/>
    <s v="GESTION PLATAFORMA CLIENTES"/>
    <s v="JUAN PABLO PAZ GOMPERTZ"/>
    <s v="lmolcont"/>
    <s v="4-Menor/Localizado"/>
    <s v="4-Baja"/>
    <s v="Baja"/>
    <x v="1"/>
    <s v="TELEFONICA EMPRESAS DE CHILE SA"/>
    <s v="(ASIGNA A JP PAZ) Configurar nuevo segmento IPs a VPN Forticlient (DC)"/>
    <s v="08/02/2024 15:12:55"/>
    <s v="08/02/2024 15:17:39"/>
    <x v="0"/>
    <s v="PLATAFORMAS"/>
    <s v="REMEDY EMPRESAS"/>
    <s v="08/02/2024 16:33:58"/>
    <s v="08/02/2024 23:50:00"/>
    <s v="Se adjunta correo con solicitud del caso."/>
    <s v="Se habilita segmento ip para permitir conectividad VPN para el usuario desde Mexico"/>
    <d v="1899-12-30T00:00:00"/>
    <d v="1899-12-30T01:21:03"/>
    <d v="1899-12-30T01:21:03"/>
    <x v="0"/>
    <x v="1"/>
    <m/>
    <m/>
    <m/>
    <m/>
    <m/>
    <d v="2024-02-08T00:00:00"/>
    <s v="NO CUMPLE"/>
    <s v="CUMPLE"/>
    <s v="NO CUMPLE"/>
    <s v="NO CUMPLE"/>
    <s v="NO CUMPLE"/>
    <x v="1"/>
    <x v="1"/>
    <x v="0"/>
    <x v="0"/>
    <x v="0"/>
  </r>
  <r>
    <s v="INC000002603959"/>
    <s v="VPN IP - MPLS"/>
    <x v="3"/>
    <s v="GESTION HD"/>
    <s v="PABLO N OLIVA ALARCON"/>
    <s v="frp_kefern"/>
    <s v="3-Moderado/Limitado"/>
    <s v="3-Medio"/>
    <s v="Media"/>
    <x v="1"/>
    <s v="TELEFONICA GLOBAL TECHNOLOGY S.A.AGENCIA EN CHILE"/>
    <s v="HD | Importar a VDC de CLIENTE IPCHILE vm restauradas"/>
    <s v="08/02/2024 15:27:04"/>
    <s v="08/02/2024 15:29:11"/>
    <x v="0"/>
    <s v="CDP ANTIGUO 1"/>
    <s v="CDP ANTIGUO 2"/>
    <s v="09/02/2024 12:26:18"/>
    <s v="09/02/2024 23:50:00"/>
    <s v="PREVENTIVO: NO_x000a_CODIGO DE SERVICIO:_x000a_DIRECCION:_x000a_QUIEN REPORTA:Rodrigo Vásquez Muñoz +56 97411 3060_x000a_CONTACTO EN TERRENO:_x000a_PROBLEMA:_x000a_REQUERIMIENTO:_x000a_Sres. mesa de ayuda,_x000a__x000a_Junto con saludar, Solicito de vuestro apoyo para crear ticket como_x000a_REQUERIMIENTO y en es"/>
    <s v="FASE RESOLUCIÓN Y RECUPERACIÓN_x000a__x000a_Se efectúa contacto con cliente: NA_x000a__x000a_Teléfono de contacto: NA_x000a__x000a_Acciones realizadas: Importacion de VMs_x000a__x000a_Solución paliativa o definitiva: definitiva_x000a__x000a_Acciones de Mejora, Recomendaciones: NA_x000a__x000a_Causa Raíz: NA"/>
    <d v="1899-12-30T15:28:18"/>
    <d v="1899-12-30T20:59:14"/>
    <d v="1899-12-30T05:30:56"/>
    <x v="0"/>
    <x v="1"/>
    <m/>
    <s v=""/>
    <s v=""/>
    <s v="Cumplido"/>
    <s v=""/>
    <d v="2024-02-09T00:00:00"/>
    <s v="NO CUMPLE"/>
    <s v="NO CUMPLE"/>
    <s v="CUMPLE"/>
    <s v="NO CUMPLE"/>
    <s v="NO CUMPLE"/>
    <x v="1"/>
    <x v="0"/>
    <x v="0"/>
    <x v="1"/>
    <x v="0"/>
  </r>
  <r>
    <s v="INC000002603962"/>
    <s v="HOUSING"/>
    <x v="13"/>
    <s v="ADMINISTRADORES RESIDENTES"/>
    <s v="CRISTOPHER MALDONADO ROMERO"/>
    <s v="frp_jugonz"/>
    <s v="3-Moderado/Limitado"/>
    <s v="3-Medio"/>
    <s v="Media"/>
    <x v="1"/>
    <s v="TELEFONICA EMPRESAS DE CHILE SA"/>
    <s v="GESTION DATACENTER/ ACCESOS / TELEFONICA EMPRESAS DE CHILE SA"/>
    <s v="08/02/2024 15:38:59"/>
    <s v="08/02/2024 15:39:49"/>
    <x v="0"/>
    <s v="COMUNICACIONES"/>
    <s v="VPN IP - MPLS"/>
    <s v="08/02/2024 16:19:39"/>
    <s v="08/02/2024 23:50:00"/>
    <s v="EMPRESA: TELEFONICA EMPRESAS DE CHILE SA_x000a_CÓDIGO DE SERVICIO: _x000a_DIRECCIÓN: Av. Apoquindo #7071, Las Condes, Santiago_x000a_NOMBRE DE QUIEN REPORTA: Manuel Maita_x000a_TELÉFONO DE QUIEN REPORTA: 56974138322_x000a_NOMBRE DE CONTACTO EN TERRENO: Manuel Maita_x000a_PROBLEMA: Rackeo E"/>
    <s v="Se efectúa contacto con cliente: N/A_x000a_Teléfono de contacto: N/A_x000a_Acciones realizadas: Accesos autorizados para personal descrito en planilla_x000a_Solución paliativa o definitiva: N/A_x000a_Acciones de Mejora, Recomendaciones: N/A_x000a_Causa Raíz: N/A"/>
    <d v="1899-12-30T00:27:54"/>
    <d v="1899-12-30T00:40:40"/>
    <d v="1899-12-30T00:12:46"/>
    <x v="0"/>
    <x v="1"/>
    <m/>
    <m/>
    <m/>
    <m/>
    <m/>
    <d v="2024-02-08T00:00:00"/>
    <s v="CUMPLE"/>
    <s v="NO CUMPLE"/>
    <s v="NO CUMPLE"/>
    <s v="NO CUMPLE"/>
    <s v="NO CUMPLE"/>
    <x v="0"/>
    <x v="0"/>
    <x v="0"/>
    <x v="0"/>
    <x v="0"/>
  </r>
  <r>
    <s v="INC000002603995"/>
    <s v="HOUSING"/>
    <x v="8"/>
    <s v="BELIEVE"/>
    <s v="FERNEY D GARZON PEÑA"/>
    <s v="frp_dvilca"/>
    <s v="3-Moderado/Limitado"/>
    <s v="3-Medio"/>
    <s v="Media"/>
    <x v="1"/>
    <s v="TELEFONICA EMPRESAS DE CHILE SA"/>
    <s v="GESTION DATACENTER/ ACCESOS /DXC"/>
    <s v="08/02/2024 16:37:40"/>
    <s v="08/02/2024 16:39:16"/>
    <x v="0"/>
    <s v="COMUNICACIONES"/>
    <s v="VPN IP - MPLS"/>
    <s v="08/02/2024 17:02:46"/>
    <s v="08/02/2024 23:50:00"/>
    <s v="EMPRESA:DXC_x000a_CÓDIGO DE SERVICIO: _x000a_DIRECCIÓN:AV. Presidente Prieto #226, Paine, Santiago_x000a_NOMBRE DE QUIEN REPORTA:Ferney Garzon_x000a_TELÉFONO DE QUIEN REPORTA:56 2 25774418_x000a_NOMBRE DE CONTACTO EN TERRENO: _x000a_PROBLEMA:_x000a_Pruebas de conectividad nuevo enlace MasterCard"/>
    <m/>
    <d v="1899-12-30T00:00:00"/>
    <d v="1899-12-30T00:25:06"/>
    <d v="1899-12-30T00:25:06"/>
    <x v="0"/>
    <x v="1"/>
    <m/>
    <m/>
    <m/>
    <m/>
    <m/>
    <d v="2024-02-08T00:00:00"/>
    <s v="CUMPLE"/>
    <s v="NO CUMPLE"/>
    <s v="NO CUMPLE"/>
    <s v="NO CUMPLE"/>
    <s v="NO CUMPLE"/>
    <x v="0"/>
    <x v="0"/>
    <x v="0"/>
    <x v="0"/>
    <x v="0"/>
  </r>
  <r>
    <s v="INC000002604068"/>
    <s v="HOSTING VIRTUAL"/>
    <x v="6"/>
    <s v="SISTEMA OPERATIVO MICROSOFT"/>
    <s v="JAVIER CUEVAS"/>
    <s v="tct_jacuev"/>
    <s v="4-Menor/Localizado"/>
    <s v="4-Baja"/>
    <s v="Baja"/>
    <x v="1"/>
    <s v="TELEFONICA GLOBAL TECHNOLOGY S.A.AGENCIA EN CHILE"/>
    <s v="DUMP PAM sT"/>
    <s v="08/02/2024 15:15:17"/>
    <s v="08/02/2024 15:16:00"/>
    <x v="0"/>
    <s v="TI"/>
    <s v="SISTEMAS OPERATIVOS"/>
    <s v="08/02/2024 15:16:52"/>
    <s v="08/02/2024 23:50:00"/>
    <s v="Folio generado automáticamente para atender requerimiento del cliente. La solicitud fue realizada directamente al área resolutoria sin pasar por el flujo de mesa de ayuda"/>
    <s v="OK"/>
    <d v="1899-12-30T00:00:00"/>
    <d v="1899-12-30T00:01:35"/>
    <d v="1899-12-30T00:01:35"/>
    <x v="0"/>
    <x v="1"/>
    <m/>
    <m/>
    <m/>
    <m/>
    <m/>
    <d v="2024-02-08T00:00:00"/>
    <s v="CUMPLE"/>
    <s v="NO CUMPLE"/>
    <s v="NO CUMPLE"/>
    <s v="NO CUMPLE"/>
    <s v="NO CUMPLE"/>
    <x v="0"/>
    <x v="0"/>
    <x v="0"/>
    <x v="0"/>
    <x v="0"/>
  </r>
  <r>
    <s v="INC000002604142"/>
    <s v="INFRAESTRUCTURA DC"/>
    <x v="2"/>
    <s v="APQ ACCESOS"/>
    <s v="JAVIER J BRAVO CARVAJAL"/>
    <s v="tct_jmarqu"/>
    <s v="4-Menor/Localizado"/>
    <s v="4-Baja"/>
    <s v="Baja"/>
    <x v="0"/>
    <s v="TELEFONICA CYBERSECURITY TECH CHILE SPA"/>
    <s v="SUPERVISION CHILENA CONSOLIDADA/CRQ 81930"/>
    <s v="08/02/2024 15:41:52"/>
    <s v="08/02/2024 15:43:05"/>
    <x v="0"/>
    <s v="CDP ANTIGUO 1"/>
    <s v="CDP ANTIGUO 2"/>
    <s v="08/02/2024 17:22:50"/>
    <s v="08/02/2024 23:50:00"/>
    <s v="PREVENTIVO: NO_x000a_CÓDIGO DE SERVICIO:_x000a_DIRECCIÓN:  DCSM_x000a_QUIEN REPORTA: RENE VILLEGAS_x000a_CONTACTO EN TERRENO: DC OPERADOR N1_x000a_PROBLEMA: INGRESO EQUIPO_x000a_REQUERIMIENTO: INGRESO DE EQUIPAMIENTO TIC 6 RACK F52_x000a__x000a_PREVENTIVO: NO_x000a_CÓDIGO DE SERVICIO:_x000a_DIRECCIÓN:  DCSM_x000a_QUIEN"/>
    <s v="FINALIZA TRABAJO"/>
    <d v="1899-12-30T00:00:00"/>
    <d v="1899-12-30T00:00:00"/>
    <d v="1899-12-30T00:00:00"/>
    <x v="0"/>
    <x v="0"/>
    <m/>
    <m/>
    <m/>
    <m/>
    <m/>
    <d v="2024-02-08T00:00:00"/>
    <s v="CUMPLE"/>
    <s v="NO CUMPLE"/>
    <s v="NO CUMPLE"/>
    <s v="NO CUMPLE"/>
    <s v="NO CUMPLE"/>
    <x v="0"/>
    <x v="0"/>
    <x v="0"/>
    <x v="0"/>
    <x v="0"/>
  </r>
  <r>
    <s v="INC000002604168"/>
    <s v="HOUSING"/>
    <x v="2"/>
    <s v="BELIEVE"/>
    <s v="YORDI M HURTADO ARAYA"/>
    <s v="frp_jolsso"/>
    <s v="3-Moderado/Limitado"/>
    <s v="3-Medio"/>
    <s v="Media"/>
    <x v="1"/>
    <s v="TELEFONICA GLOBAL TECHNOLOGY S.A.AGENCIA EN CHILE"/>
    <s v="GESTION DATACENTER/ ACCESOS /TELEFONICA GLOBAL TECHNOLOGY S.A.AGENCIA EN CHILE"/>
    <s v="08/02/2024 16:13:14"/>
    <s v="08/02/2024 16:14:59"/>
    <x v="0"/>
    <s v="COMUNICACIONES"/>
    <s v="VPN IP - MPLS"/>
    <s v="08/02/2024 17:23:20"/>
    <s v="08/02/2024 23:50:00"/>
    <s v="EMPRESA:TELEFONICA GLOBAL TECHNOLOGY S.A.AGENCIA EN CHILE_x000a_CÓDIGO DE SERVICIO: _x000a_DIRECCIÓN: Calle San Martin #50, Santiago Centro, Santiago_x000a_NOMBRE DE QUIEN REPORTA:Manuel Maita_x000a_TELÉFONO DE QUIEN REPORTA: 56974138322_x000a_NOMBRE DE CONTACTO EN TERRENO: _x000a_REQUERIM"/>
    <s v="ACCESOS AUTORIZADOS"/>
    <d v="1899-12-30T00:52:39"/>
    <d v="1899-12-30T01:10:06"/>
    <d v="1899-12-30T00:17:27"/>
    <x v="0"/>
    <x v="1"/>
    <m/>
    <m/>
    <m/>
    <m/>
    <m/>
    <d v="2024-02-08T00:00:00"/>
    <s v="CUMPLE"/>
    <s v="NO CUMPLE"/>
    <s v="NO CUMPLE"/>
    <s v="NO CUMPLE"/>
    <s v="NO CUMPLE"/>
    <x v="1"/>
    <x v="1"/>
    <x v="0"/>
    <x v="0"/>
    <x v="0"/>
  </r>
  <r>
    <s v="INC000002604174"/>
    <s v="RED INTERNA"/>
    <x v="10"/>
    <s v="APQ ACCESOS"/>
    <s v="CRISTOPHER MALDONADO ROMERO"/>
    <s v="tct_cmaldo"/>
    <s v="4-Menor/Localizado"/>
    <s v="4-Baja"/>
    <s v="Baja"/>
    <x v="0"/>
    <s v="TELEFONICA EMPRESAS DE CHILE SA"/>
    <s v="RONDA TOMA DE TEMPERATURAS SALAS TIC"/>
    <s v="08/02/2024 16:42:56"/>
    <s v="08/02/2024 16:43:45"/>
    <x v="0"/>
    <s v="CDP ANTIGUO 1"/>
    <s v="CDP ANTIGUO 2"/>
    <s v="08/02/2024 17:25:36"/>
    <s v="08/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x v="0"/>
    <x v="0"/>
    <m/>
    <m/>
    <m/>
    <m/>
    <m/>
    <d v="2024-02-08T00:00:00"/>
    <s v="CUMPLE"/>
    <s v="NO CUMPLE"/>
    <s v="NO CUMPLE"/>
    <s v="NO CUMPLE"/>
    <s v="NO CUMPLE"/>
    <x v="0"/>
    <x v="0"/>
    <x v="0"/>
    <x v="0"/>
    <x v="0"/>
  </r>
  <r>
    <s v="INC000002604220"/>
    <s v="SERVICIOS DIGITALES"/>
    <x v="6"/>
    <s v="SM OPERACIONES"/>
    <s v="GIOVANNI D ROCCO VALENZUELA"/>
    <s v="tct_decruz"/>
    <s v="4-Menor/Localizado"/>
    <s v="4-Baja"/>
    <s v="Baja"/>
    <x v="1"/>
    <s v="TELEFONICA GLOBAL TECHNOLOGY S.A.AGENCIA EN CHILE"/>
    <s v="AGENTES OFFLINE CEPECH"/>
    <s v="08/02/2024 15:40:17"/>
    <s v="08/02/2024 15:42:34"/>
    <x v="0"/>
    <s v="TI"/>
    <s v="APLICATIVOS"/>
    <s v="09/02/2024 17:12:41"/>
    <s v="09/02/2024 23:50:00"/>
    <s v="FAVOR VALIDAR Y BAJA SI CORRESPONDE_x000a__x000a_10.69.130.40 (VENUS)_x0009_10.0.0.4043_x0009_Microsoft Windows Server 2003 (32 bit)_x0009_Offline_x000a_10.69.131.3 (PALERMO)_x0009_20.0.0.5512_x0009_Microsoft Windows Server 2012 R2 (64 bit)_x0009_Offline_x000a_10.69.130.82 (SIENA)_x0009_20.0.0.5512_x0009_Microsoft Windows Se"/>
    <s v="se realiza verificacion de agentes y se solicita credenciales, se escala con soc los casos que deben ser eliminados"/>
    <d v="1899-12-30T23:26:30"/>
    <d v="1899-12-31T01:32:24"/>
    <d v="1899-12-30T02:05:54"/>
    <x v="0"/>
    <x v="1"/>
    <m/>
    <m/>
    <m/>
    <m/>
    <m/>
    <d v="2024-02-09T00:00:00"/>
    <s v="NO CUMPLE"/>
    <s v="CUMPLE"/>
    <s v="NO CUMPLE"/>
    <s v="NO CUMPLE"/>
    <s v="NO CUMPLE"/>
    <x v="1"/>
    <x v="0"/>
    <x v="0"/>
    <x v="0"/>
    <x v="1"/>
  </r>
  <r>
    <s v="INC000002604228"/>
    <s v="COMUNICACIONES"/>
    <x v="5"/>
    <s v="SM OPERACIONES"/>
    <s v="JUAN PABLO PAZ GOMPERTZ"/>
    <s v="tct_decruz"/>
    <s v="4-Menor/Localizado"/>
    <s v="4-Baja"/>
    <s v="Baja"/>
    <x v="1"/>
    <s v="BBVA PROCUREMENT SERVICES AMERICA DEL SUR SPA"/>
    <s v="Apoyo con enlaces activos BBVA PROCUREMENT 76430244-3"/>
    <s v="08/02/2024 16:09:12"/>
    <s v="08/02/2024 16:10:44"/>
    <x v="0"/>
    <s v="COMUNICACIONES"/>
    <s v="VPN IP - MPLS"/>
    <s v="08/02/2024 16:33:32"/>
    <s v="08/02/2024 23:50:00"/>
    <s v="Necesitamos saber si hay y cuales son los enlaces activos en San Martin 50 a nombre de BBVA PROCUREMENT 76430244-3. Esto por un tema con TGS y TIWS y que se está revisando con España._x000a__x000a_Desde ya, les agradezco el apoyo._x000a__x000a_Saludos._x000a_ _x000a_Karen Añez Torres_x000a_Servi"/>
    <s v="para el cliente BBVA Procurement, existe un VDOM en el Firewall Perimetral correspondiente a la solicitud S151731-1 / Sin código de servicio, el cual posee el segmento publico 200.54.27.16/29 y actualmente está entregando navegación a la VLAN 3078 – red"/>
    <d v="1899-12-30T00:00:00"/>
    <d v="1899-12-30T00:24:20"/>
    <d v="1899-12-30T00:24:20"/>
    <x v="0"/>
    <x v="1"/>
    <m/>
    <m/>
    <m/>
    <m/>
    <m/>
    <d v="2024-02-08T00:00:00"/>
    <s v="CUMPLE"/>
    <s v="NO CUMPLE"/>
    <s v="NO CUMPLE"/>
    <s v="NO CUMPLE"/>
    <s v="NO CUMPLE"/>
    <x v="0"/>
    <x v="0"/>
    <x v="0"/>
    <x v="0"/>
    <x v="0"/>
  </r>
  <r>
    <s v="INC000002604236"/>
    <s v="HOSTING VIRTUAL"/>
    <x v="18"/>
    <s v="DUOC TICKET PENDIENTES"/>
    <s v="ALVARO ORTIZ"/>
    <s v="frp_disilv"/>
    <s v="3-Moderado/Limitado"/>
    <s v="4-Baja"/>
    <s v="Baja"/>
    <x v="1"/>
    <s v="FUNDACION INSTITUTO PROFESIONAL DUOC UC"/>
    <s v="DUOC | REQ | Solicitud homologación BD"/>
    <s v="08/02/2024 16:32:50"/>
    <s v="08/02/2024 16:34:20"/>
    <x v="0"/>
    <s v="CDP ANTIGUO 1"/>
    <s v="CDP ANTIGUO 2"/>
    <s v="08/02/2024 18:33:34"/>
    <s v="08/02/2024 23:50:00"/>
    <s v="De: Patricio Faundez H. &lt;pfaundez@duoc.cl&gt; _x000a_Enviado el: jueves, 8 de febrero de 2024 16:29_x000a_Para: Victor Sepulveda G &lt;victor.sepulvedag@telefonica.com&gt;; Mesa TI &lt;mesa.ti@movistar.cl&gt;; David Mateluna Telef &lt;luis.mateluna@telefonica.com&gt;; ALVARO RAINIER ORT"/>
    <s v="se realiza la homologacion solicitada por cliente"/>
    <d v="1899-12-30T00:00:00"/>
    <d v="1899-12-30T02:00:44"/>
    <d v="1899-12-30T02:00:44"/>
    <x v="0"/>
    <x v="1"/>
    <m/>
    <m/>
    <m/>
    <m/>
    <m/>
    <d v="2024-02-08T00:00:00"/>
    <s v="NO CUMPLE"/>
    <s v="CUMPLE"/>
    <s v="NO CUMPLE"/>
    <s v="NO CUMPLE"/>
    <s v="NO CUMPLE"/>
    <x v="1"/>
    <x v="1"/>
    <x v="0"/>
    <x v="0"/>
    <x v="0"/>
  </r>
  <r>
    <s v="INC000002604246"/>
    <s v="HOUSING"/>
    <x v="14"/>
    <s v="BELIEVE"/>
    <s v="YORDI M HURTADO ARAYA"/>
    <s v="frp_xgambo"/>
    <s v="3-Moderado/Limitado"/>
    <s v="3-Medio"/>
    <s v="Media"/>
    <x v="1"/>
    <s v="FARMACIA AHUMADA S.A."/>
    <s v="GESTION DATACENTER/ ACCESOS / FARMACIA AHUMADA S.A."/>
    <s v="08/02/2024 17:07:55"/>
    <s v="08/02/2024 17:08:57"/>
    <x v="0"/>
    <s v="COMUNICACIONES"/>
    <s v="VPN IP - MPLS"/>
    <s v="08/02/2024 17:18:49"/>
    <s v="08/02/2024 23:50:00"/>
    <s v="EMPRESA: FARMACIA AHUMADA S.A._x000a_CÓDIGO DE SERVICIO: _x000a_DIRECCIÓN:Calle San Martin #50, Santiago Centro, Santiago_x000a_NOMBRE DE QUIEN REPORTA:Farmacias Ahumada / EYC_x000a_TELÉFONO DE QUIEN REPORTA:  569 42495256_x000a_NOMBRE DE CONTACTO EN TERRENO: _x000a_REQUERIMIENTO : Inspecc"/>
    <s v="ACCESOS AUTORIZADOS"/>
    <d v="1899-12-30T00:03:33"/>
    <d v="1899-12-30T00:10:54"/>
    <d v="1899-12-30T00:07:21"/>
    <x v="0"/>
    <x v="1"/>
    <m/>
    <m/>
    <m/>
    <m/>
    <m/>
    <d v="2024-02-08T00:00:00"/>
    <s v="CUMPLE"/>
    <s v="NO CUMPLE"/>
    <s v="NO CUMPLE"/>
    <s v="NO CUMPLE"/>
    <s v="NO CUMPLE"/>
    <x v="0"/>
    <x v="0"/>
    <x v="0"/>
    <x v="0"/>
    <x v="0"/>
  </r>
  <r>
    <s v="INC000002604255"/>
    <s v="INFRAESTRUCTURA DC"/>
    <x v="2"/>
    <s v="APQ ACCESOS"/>
    <s v="JAVIER J BRAVO CARVAJAL"/>
    <s v="tct_jmarqu"/>
    <s v="4-Menor/Localizado"/>
    <s v="4-Baja"/>
    <s v="Baja"/>
    <x v="0"/>
    <s v="TELEFONICA CYBERSECURITY TECH CHILE SPA"/>
    <s v="FACTIBILIDAD USS/CRQ 81791"/>
    <s v="08/02/2024 17:50:03"/>
    <s v="08/02/2024 17:50:04"/>
    <x v="0"/>
    <s v="CDP ANTIGUO 1"/>
    <s v="CDP ANTIGUO 2"/>
    <s v="09/02/2024 9:15:13"/>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x v="0"/>
    <x v="0"/>
    <m/>
    <m/>
    <m/>
    <m/>
    <m/>
    <d v="2024-02-09T00:00:00"/>
    <s v="CUMPLE"/>
    <s v="NO CUMPLE"/>
    <s v="NO CUMPLE"/>
    <s v="NO CUMPLE"/>
    <s v="NO CUMPLE"/>
    <x v="0"/>
    <x v="0"/>
    <x v="0"/>
    <x v="0"/>
    <x v="0"/>
  </r>
  <r>
    <s v="INC000002604282"/>
    <s v="VPN IP - MPLS"/>
    <x v="17"/>
    <s v="BELIEVE"/>
    <s v="AXEL ANDRADE"/>
    <s v="frp_kaldor"/>
    <s v="3-Moderado/Limitado"/>
    <s v="3-Medio"/>
    <s v="Media"/>
    <x v="1"/>
    <s v="TELEFONICA GLOBAL TECHNOLOGY S.A.AGENCIA EN CHILE"/>
    <s v="GAMA / RE: Recuperación De datos"/>
    <s v="08/02/2024 19:18:21"/>
    <s v="08/02/2024 19:22:39"/>
    <x v="0"/>
    <s v="TI"/>
    <m/>
    <s v="08/02/2024 20:07:11"/>
    <s v="08/02/2024 23:50:00"/>
    <s v="PREVENTIVO: NO_x000a_CODIGO DE SERVICIO:-_x000a_DIRECCION:-_x000a_QUIEN REPORTA: Axel Andrade Llano  / +56 9 5639 8654_x000a_CONTACTO EN TERRENO:-_x000a_PROBLEMA:-_x000a__x000a_REQUERIMIENTO:_x000a_Favor crear El folio de requerimiento y asignar asignado a la bandeja TELEFONICA GLOBAL TECNOLOGY S.A. A"/>
    <s v="FASE RESOLUCIÓN Y RECUPERACIÓN_x000a__x000a_Se efectúa contacto con cliente: N/A_x000a__x000a_Teléfono de contacto: N/A_x000a__x000a_Acciones realizadas: se restauran carpeta de servidor ftpfrusan y se dejan en disco E._x000a__x000a_Solución paliativa o definitiva: definitiva_x000a__x000a_Acciones de Mejora, Reco"/>
    <d v="1899-12-30T00:22:42"/>
    <d v="1899-12-30T00:48:50"/>
    <d v="1899-12-30T00:26:08"/>
    <x v="0"/>
    <x v="1"/>
    <m/>
    <m/>
    <m/>
    <m/>
    <m/>
    <d v="2024-02-08T00:00:00"/>
    <s v="CUMPLE"/>
    <s v="NO CUMPLE"/>
    <s v="NO CUMPLE"/>
    <s v="NO CUMPLE"/>
    <s v="NO CUMPLE"/>
    <x v="0"/>
    <x v="0"/>
    <x v="0"/>
    <x v="0"/>
    <x v="0"/>
  </r>
  <r>
    <s v="INC000002604286"/>
    <s v="HOSTING VIRTUAL"/>
    <x v="3"/>
    <s v="GESTION HD"/>
    <s v="DEIBY Y SANTOYO MONTEROLA"/>
    <s v="frp_disilv"/>
    <s v="4-Menor/Localizado"/>
    <s v="4-Baja"/>
    <s v="Baja"/>
    <x v="1"/>
    <s v="TELEFONICA GLOBAL TECHNOLOGY S.A.AGENCIA EN CHILE"/>
    <s v="REQ | Problema al respaldar maquina virtual vmmeru-xi-Hy3Y"/>
    <s v="08/02/2024 20:58:21"/>
    <s v="08/02/2024 21:01:00"/>
    <x v="0"/>
    <s v="CDP ANTIGUO 1"/>
    <s v="CDP ANTIGUO 2"/>
    <s v="12/02/2024 10:02:36"/>
    <s v="12/02/2024 23:50:00"/>
    <s v="Junto con saludar, solicito de vuestro apoyo para crear ticket como Requerimiento y en estado PENDIENTE._x000a_ _x000a_Bandeja TELEFONICA GLOBAL TECNOLOGY S.A. AGENCIA EN CHILE -&gt; CLOUD -&gt;  PREFERENTEMENTE DEJAR EN  “VDC”_x000a_ _x000a_A nombre de: Deiby Santoyo_x000a_ _x000a_ESTADO: PENDI"/>
    <s v="FASE RESOLUCIÓN Y RECUPERACIÓN_x000a__x000a_Se efectúa contacto con cliente: N/A_x000a__x000a_Teléfono de contacto:N/A_x000a__x000a_Acciones realizadas: Se realiza renovacion de certificados del vcenter y el host mismo quedo operativo._x000a__x000a_Solución paliativa o definitiva:N/A_x000a__x000a_Acciones de Mejo"/>
    <d v="1900-01-02T12:56:14"/>
    <d v="1900-01-02T13:04:15"/>
    <d v="1899-12-30T00:08:01"/>
    <x v="0"/>
    <x v="1"/>
    <m/>
    <m/>
    <m/>
    <m/>
    <m/>
    <d v="2024-02-12T00:00:00"/>
    <s v="CUMPLE"/>
    <s v="NO CUMPLE"/>
    <s v="NO CUMPLE"/>
    <s v="NO CUMPLE"/>
    <s v="NO CUMPLE"/>
    <x v="1"/>
    <x v="0"/>
    <x v="0"/>
    <x v="0"/>
    <x v="1"/>
  </r>
  <r>
    <s v="INC000002604329"/>
    <s v="RED INTERNA"/>
    <x v="2"/>
    <s v="APQ ACCESOS"/>
    <s v="YORDI M HURTADO ARAYA"/>
    <s v="tct_yorhua"/>
    <s v="4-Menor/Localizado"/>
    <s v="4-Baja"/>
    <s v="Baja"/>
    <x v="1"/>
    <s v="TELEFONICA CYBERSECURITY TECH CHILE SPA"/>
    <s v="RONDA TOMA DE TEMPERATURAS SALAS TIC 16:30"/>
    <s v="08/02/2024 16:11:01"/>
    <s v="08/02/2024 16:11:50"/>
    <x v="0"/>
    <s v="CDP ANTIGUO 1"/>
    <s v="CDP ANTIGUO 2"/>
    <s v="08/02/2024 16:26:39"/>
    <s v="08/02/2024 23:50:00"/>
    <s v="RONDA TOMA DE TEMPERATURAS SALAS TIC 16:30"/>
    <s v="RONDA REALIZADA"/>
    <d v="1899-12-30T00:00:00"/>
    <d v="1899-12-30T00:15:38"/>
    <d v="1899-12-30T00:15:38"/>
    <x v="0"/>
    <x v="1"/>
    <m/>
    <m/>
    <m/>
    <m/>
    <m/>
    <d v="2024-02-08T00:00:00"/>
    <s v="CUMPLE"/>
    <s v="NO CUMPLE"/>
    <s v="NO CUMPLE"/>
    <s v="NO CUMPLE"/>
    <s v="NO CUMPLE"/>
    <x v="0"/>
    <x v="0"/>
    <x v="0"/>
    <x v="0"/>
    <x v="0"/>
  </r>
  <r>
    <s v="INC000002604425"/>
    <s v="HOUSING"/>
    <x v="14"/>
    <s v="BELIEVE"/>
    <s v="YORDI M HURTADO ARAYA"/>
    <s v="frp_dvilca"/>
    <s v="3-Moderado/Limitado"/>
    <s v="3-Medio"/>
    <s v="Media"/>
    <x v="1"/>
    <s v="TELEFONICA EMPRESAS DE CHILE SA"/>
    <s v="GESTION DATACENTER/ ACCESOS /Sigdo koppers"/>
    <s v="08/02/2024 17:41:20"/>
    <s v="08/02/2024 17:45:03"/>
    <x v="0"/>
    <s v="COMUNICACIONES"/>
    <s v="VPN IP - MPLS"/>
    <s v="08/02/2024 17:56:00"/>
    <s v="08/02/2024 23:50:00"/>
    <s v="EMPRESA:Sigdo koppers_x000a_CÓDIGO DE SERVICIO: _x000a_DIRECCIÓN:Calle San Martin #50, Santiago Centro, Santiago_x000a_NOMBRE DE QUIEN REPORTA:Eduardo Góngora_x000a_TELÉFONO DE QUIEN REPORTA:56971637591_x000a_NOMBRE DE CONTACTO EN TERRENO: _x000a_PROBLEMA:_x000a_RMA FAZ SK _x000a_EQUIPOS ENERGIZADO/RE"/>
    <s v="ACCESOS AUTORIZADOS"/>
    <d v="1899-12-30T00:08:15"/>
    <d v="1899-12-30T00:14:40"/>
    <d v="1899-12-30T00:06:25"/>
    <x v="0"/>
    <x v="1"/>
    <m/>
    <m/>
    <m/>
    <m/>
    <m/>
    <d v="2024-02-08T00:00:00"/>
    <s v="CUMPLE"/>
    <s v="NO CUMPLE"/>
    <s v="NO CUMPLE"/>
    <s v="NO CUMPLE"/>
    <s v="NO CUMPLE"/>
    <x v="0"/>
    <x v="0"/>
    <x v="0"/>
    <x v="0"/>
    <x v="0"/>
  </r>
  <r>
    <s v="INC000002604455"/>
    <s v="INFRAESTRUCTURA DC"/>
    <x v="2"/>
    <s v="APQ ACCESOS"/>
    <s v="FRANCISCO J FELIU ABARCA"/>
    <s v="tct_frafea"/>
    <s v="4-Menor/Localizado"/>
    <s v="4-Baja"/>
    <s v="Baja"/>
    <x v="0"/>
    <s v="TELEFONICA CYBERSECURITY TECH CHILE SPA"/>
    <s v="TICKET DIARIO PARA RONDAS PREVENTIVAS Y TOMA DE TEMPERATURAS EN SALAS TIC"/>
    <s v="08/02/2024 20:41:18"/>
    <s v="08/02/2024 20:44:50"/>
    <x v="0"/>
    <s v="TI"/>
    <s v="CLIMA"/>
    <s v="09/02/2024 7:17:12"/>
    <s v="09/02/2024 23:50:00"/>
    <s v="PREVENTIVO: SI_x000a_CODIGO DE SERVICIO: N/A_x000a_DIRECCION:  SAN MARTIN 50_x000a_QUIEN REPORTA: FRANCISCO FELIU_x000a_CONTACTO EN TERRENO: FRANCISCO FELIU_x000a_PROBLEMA: N/A_x000a_REQUERIMIENTO: TICKET DIARIO PARA RONDAS PREVENTIVAS Y TOMA DE TEMPERATURAS EN SALAS TIC"/>
    <s v="Fase de resolución y recuperación: INFORMACION 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x v="0"/>
    <x v="0"/>
    <m/>
    <m/>
    <m/>
    <m/>
    <m/>
    <d v="2024-02-09T00:00:00"/>
    <s v="CUMPLE"/>
    <s v="NO CUMPLE"/>
    <s v="NO CUMPLE"/>
    <s v="NO CUMPLE"/>
    <s v="NO CUMPLE"/>
    <x v="0"/>
    <x v="0"/>
    <x v="0"/>
    <x v="0"/>
    <x v="0"/>
  </r>
  <r>
    <s v="INC000002604480"/>
    <s v="HOUSING"/>
    <x v="2"/>
    <s v="APQ ACCESOS"/>
    <s v="FRANCISCO J FELIU ABARCA"/>
    <s v="tct_frafea"/>
    <s v="4-Menor/Localizado"/>
    <s v="4-Baja"/>
    <s v="Baja"/>
    <x v="0"/>
    <s v="TELEFONICA CYBERSECURITY TECH CHILE SPA"/>
    <s v="TICKET SUPERVISION INC000002604811 CLIENTE FASA"/>
    <s v="08/02/2024 22:08:56"/>
    <s v="08/02/2024 22:11:32"/>
    <x v="0"/>
    <s v="HARDWARE"/>
    <s v="DATACENTER"/>
    <s v="08/02/2024 23:54:29"/>
    <s v="09/02/2024 23:50:00"/>
    <s v="PREVENTIVO: NO_x000a_CODIGO DE SERVICIO: N/A_x000a_DIRECCION:  SAN MARTIN 50_x000a_QUIEN REPORTA: FRANCISCO FELIU_x000a_CONTACTO EN TERRENO: FRANCISCO FELIU_x000a_PROBLEMA: N/A_x000a_REQUERIMIENTO: TICKET SUPERVISION INC000002604811 CLIENTE FASA"/>
    <s v="Fase de resolución y recuperación: INFORMACION_x000a_Se efectúa contacto con cliente: N/A_x000a_Teléfono de contacto: N/A_x000a_Acciones realizadas: SUPERVISION / OK_x000a_Solución paliativa o definitiva: N/A_x000a_Acciones de Mejora, Recomendaciones: N/A_x000a_Causa Raíz: (si aplica) N/A"/>
    <d v="1899-12-30T00:00:00"/>
    <d v="1899-12-30T00:00:00"/>
    <d v="1899-12-30T00:00:00"/>
    <x v="0"/>
    <x v="0"/>
    <m/>
    <m/>
    <m/>
    <m/>
    <m/>
    <d v="2024-02-09T00:00:00"/>
    <s v="CUMPLE"/>
    <s v="NO CUMPLE"/>
    <s v="NO CUMPLE"/>
    <s v="NO CUMPLE"/>
    <s v="NO CUMPLE"/>
    <x v="0"/>
    <x v="0"/>
    <x v="0"/>
    <x v="0"/>
    <x v="0"/>
  </r>
  <r>
    <s v="INC000002604498"/>
    <s v="RED INTERNA"/>
    <x v="0"/>
    <s v="APQ ACCESOS"/>
    <s v="CARLOS F ARAYA RAMIREZ"/>
    <s v="tct_cararr"/>
    <s v="4-Menor/Localizado"/>
    <s v="4-Baja"/>
    <s v="Baja"/>
    <x v="0"/>
    <s v="TELEFONICA CYBERSECURITY TECH CHILE SPA"/>
    <s v="RONDA INSPECTIVA"/>
    <s v="09/02/2024 8:59:25"/>
    <s v="09/02/2024 9:00:12"/>
    <x v="0"/>
    <s v="CDP ANTIGUO 1"/>
    <s v="CDP ANTIGUO 2"/>
    <s v="09/02/2024 9:20:02"/>
    <s v="09/02/2024 23:50:00"/>
    <m/>
    <s v="ronda realizada"/>
    <d v="1899-12-30T00:00:00"/>
    <d v="1899-12-30T00:00:00"/>
    <d v="1899-12-30T00:00:00"/>
    <x v="0"/>
    <x v="0"/>
    <m/>
    <m/>
    <m/>
    <m/>
    <m/>
    <d v="2024-02-09T00:00:00"/>
    <s v="CUMPLE"/>
    <s v="NO CUMPLE"/>
    <s v="NO CUMPLE"/>
    <s v="NO CUMPLE"/>
    <s v="NO CUMPLE"/>
    <x v="0"/>
    <x v="0"/>
    <x v="0"/>
    <x v="0"/>
    <x v="0"/>
  </r>
  <r>
    <s v="INC000002604519"/>
    <s v="TICKET-INTELIGENTE"/>
    <x v="6"/>
    <s v="GESTION TI"/>
    <s v="GIOVANNI D ROCCO VALENZUELA"/>
    <s v="USR_TSIGHT"/>
    <s v="1-Extenso/Generalizado"/>
    <s v="4-Baja"/>
    <s v="Baja"/>
    <x v="3"/>
    <s v="PRODINSA 2"/>
    <s v="prodin01 - apposv_vm TICKET AUTOMATICO"/>
    <s v="08/02/2024 17:36:36"/>
    <s v="08/02/2024 17:36:36"/>
    <x v="0"/>
    <s v="TRUESIGHT"/>
    <s v="TRUESIGHT"/>
    <s v="08/02/2024 18:47:44"/>
    <s v="08/02/2024 23:50:00"/>
    <s v="PREVENTIVO=SI_x000a_CODIGO DE SERVICIO=apposv_VM_x000a_DIRECCION=NULL_x000a_CIUDAD=NULL_x000a_COMUNA LOCAL=_x000a_REGION=NULL_x000a_QUIEN REPORTA=Ticket automático_x000a_CONTACTO EN TERRENO=_x000a_PROBLEMA=High RAM Usage Alert for Node PRODIN01 - apposv_VM_x000a_REQUERIMIENTO=_x000a_EQUIPOS ENERGIZADO O REINICIAD"/>
    <s v="Se realiza limpieza de memoria quedando equipo estabilizado con alarma liberada"/>
    <d v="1899-12-30T01:10:22"/>
    <d v="1899-12-30T01:11:08"/>
    <d v="1899-12-30T00:00:46"/>
    <x v="1"/>
    <x v="0"/>
    <m/>
    <m/>
    <m/>
    <m/>
    <m/>
    <d v="2024-02-08T00:00:00"/>
    <s v="CUMPLE"/>
    <s v="NO CUMPLE"/>
    <s v="NO CUMPLE"/>
    <s v="NO CUMPLE"/>
    <s v="NO CUMPLE"/>
    <x v="1"/>
    <x v="1"/>
    <x v="0"/>
    <x v="0"/>
    <x v="0"/>
  </r>
  <r>
    <s v="INC000002604570"/>
    <s v="HOUSING"/>
    <x v="14"/>
    <s v="BELIEVE"/>
    <s v="YORDI M HURTADO ARAYA"/>
    <s v="frp_jolsso"/>
    <s v="3-Moderado/Limitado"/>
    <s v="3-Medio"/>
    <s v="Media"/>
    <x v="1"/>
    <s v="COCA COLA EMBONOR S A"/>
    <s v="GESTION DATACENTER/ ACCESOS /COCA COLA EMBONOR S A"/>
    <s v="08/02/2024 18:30:14"/>
    <s v="08/02/2024 18:31:31"/>
    <x v="0"/>
    <s v="COMUNICACIONES"/>
    <s v="VPN IP - MPLS"/>
    <s v="08/02/2024 18:53:07"/>
    <s v="08/02/2024 23:50:00"/>
    <s v="EMPRESA:COCA COLA EMBONOR S A_x000a_CÓDIGO DE SERVICIO: _x000a_DIRECCIÓN: Calle San Martin #50, Santiago Centro, Santiago_x000a_NOMBRE DE QUIEN REPORTA:Alvaro Tobar_x000a_TELÉFONO DE QUIEN REPORTA: 995487433_x000a_NOMBRE DE CONTACTO EN TERRENO: _x000a_REQUERIMIENTO: contruccion f.o_x000a_EQUIPOS"/>
    <s v="ACCESOS AUTORIZADOS"/>
    <d v="1899-12-30T00:06:08"/>
    <d v="1899-12-30T00:22:53"/>
    <d v="1899-12-30T00:16:45"/>
    <x v="0"/>
    <x v="1"/>
    <m/>
    <m/>
    <m/>
    <m/>
    <m/>
    <d v="2024-02-08T00:00:00"/>
    <s v="CUMPLE"/>
    <s v="NO CUMPLE"/>
    <s v="NO CUMPLE"/>
    <s v="NO CUMPLE"/>
    <s v="NO CUMPLE"/>
    <x v="0"/>
    <x v="0"/>
    <x v="0"/>
    <x v="0"/>
    <x v="0"/>
  </r>
  <r>
    <s v="INC000002604605"/>
    <s v="HOUSING"/>
    <x v="11"/>
    <s v="APQ ACCESOS"/>
    <s v="LUIS O MORALES ARENAS"/>
    <s v="tct_luimoa"/>
    <s v="4-Menor/Localizado"/>
    <s v="4-Baja"/>
    <s v="Baja"/>
    <x v="1"/>
    <s v="TELEFONICA EMPRESAS DE CHILE SA"/>
    <s v="SE GENERA TICKET DE SUPERVISOR PARA CLIENTE DXC"/>
    <s v="08/02/2024 17:53:07"/>
    <s v="08/02/2024 18:02:55"/>
    <x v="0"/>
    <s v="CDP ANTIGUO 1"/>
    <s v="CDP ANTIGUO 2"/>
    <s v="08/02/2024 18:09:44"/>
    <s v="08/02/2024 23:50:00"/>
    <s v="Estimados:_x0009_Inicia Supervisión _x000a__x0009__x000a_Cliente:_x0009_DXC_x000a_Proveedor:_x0009_Personal de planta DXC_x000a_Tipo Requerimiento:_x0009_TRABAJO CON CRQ_x000a_N° Ticket Acceso:_x0009_PERSONAL DE PLANTA DXC_x000a_N° CRQ:_x0009_81745_x000a_Estado CRQ:_x0009_APROBADO_x000a_TKT:_x0009_TKT-006052_x000a_Actividad a realizar:_x0009_Levantamiento Puertos Ca"/>
    <s v="SUPERVICION CRQ/OK"/>
    <d v="1899-12-30T00:06:49"/>
    <d v="1899-12-30T00:16:37"/>
    <d v="1899-12-30T00:09:48"/>
    <x v="0"/>
    <x v="1"/>
    <m/>
    <m/>
    <m/>
    <m/>
    <m/>
    <d v="2024-02-08T00:00:00"/>
    <s v="CUMPLE"/>
    <s v="NO CUMPLE"/>
    <s v="NO CUMPLE"/>
    <s v="NO CUMPLE"/>
    <s v="NO CUMPLE"/>
    <x v="0"/>
    <x v="0"/>
    <x v="0"/>
    <x v="0"/>
    <x v="0"/>
  </r>
  <r>
    <s v="INC000002604616"/>
    <s v="HOSTING VIRTUAL"/>
    <x v="6"/>
    <s v="SISTEMA OPERATIVO MICROSOFT"/>
    <s v="JAVIER CUEVAS"/>
    <s v="tct_jacuev"/>
    <s v="4-Menor/Localizado"/>
    <s v="4-Baja"/>
    <s v="Baja"/>
    <x v="1"/>
    <s v="TELEFONICA GLOBAL TECHNOLOGY S.A.AGENCIA EN CHILE"/>
    <s v="REUNIÓN COORDINACIÓN"/>
    <s v="08/02/2024 18:25:17"/>
    <s v="08/02/2024 18:26:02"/>
    <x v="0"/>
    <s v="TI"/>
    <s v="SISTEMAS OPERATIVOS"/>
    <s v="08/02/2024 18:26:35"/>
    <s v="08/02/2024 23:50:00"/>
    <s v="Folio generado automáticamente para atender requerimiento del cliente. La solicitud fue realizada directamente al área resolutoria sin pasar por el flujo de mesa de ayuda"/>
    <s v="ok"/>
    <d v="1899-12-30T00:00:00"/>
    <d v="1899-12-30T00:01:18"/>
    <d v="1899-12-30T00:01:18"/>
    <x v="0"/>
    <x v="1"/>
    <m/>
    <m/>
    <m/>
    <m/>
    <m/>
    <d v="2024-02-08T00:00:00"/>
    <s v="CUMPLE"/>
    <s v="NO CUMPLE"/>
    <s v="NO CUMPLE"/>
    <s v="NO CUMPLE"/>
    <s v="NO CUMPLE"/>
    <x v="0"/>
    <x v="0"/>
    <x v="0"/>
    <x v="0"/>
    <x v="0"/>
  </r>
  <r>
    <s v="INC000002604618"/>
    <s v="HOSTING VIRTUAL"/>
    <x v="1"/>
    <s v="SISTEMA OPERATIVO MICROSOFT"/>
    <s v="JAVIER CUEVAS"/>
    <s v="tct_jacuev"/>
    <s v="4-Menor/Localizado"/>
    <s v="4-Baja"/>
    <s v="Baja"/>
    <x v="1"/>
    <s v="TELEFONICA GLOBAL TECHNOLOGY S.A.AGENCIA EN CHILE"/>
    <s v="Building Blocks: Licencias Micro"/>
    <s v="08/02/2024 18:27:13"/>
    <s v="08/02/2024 18:27:44"/>
    <x v="0"/>
    <s v="TI"/>
    <s v="SISTEMAS OPERATIVOS"/>
    <s v="08/02/2024 18:28:17"/>
    <s v="08/02/2024 23:50:00"/>
    <s v="Folio generado automáticamente para atender requerimiento del cliente. La solicitud fue realizada directamente al área resolutoria sin pasar por el flujo de mesa de ayuda"/>
    <s v="RUNION CORDINACION"/>
    <d v="1899-12-30T00:00:00"/>
    <d v="1899-12-30T00:01:04"/>
    <d v="1899-12-30T00:01:04"/>
    <x v="0"/>
    <x v="1"/>
    <m/>
    <m/>
    <m/>
    <m/>
    <m/>
    <d v="2024-02-08T00:00:00"/>
    <s v="CUMPLE"/>
    <s v="NO CUMPLE"/>
    <s v="NO CUMPLE"/>
    <s v="NO CUMPLE"/>
    <s v="NO CUMPLE"/>
    <x v="0"/>
    <x v="0"/>
    <x v="0"/>
    <x v="0"/>
    <x v="0"/>
  </r>
  <r>
    <s v="INC000002604620"/>
    <s v="HOSTING VIRTUAL"/>
    <x v="6"/>
    <s v="SISTEMA OPERATIVO MICROSOFT"/>
    <s v="JAVIER CUEVAS"/>
    <s v="tct_jacuev"/>
    <s v="4-Menor/Localizado"/>
    <s v="4-Baja"/>
    <s v="Baja"/>
    <x v="1"/>
    <s v="TELEFONICA GLOBAL TECHNOLOGY S.A.AGENCIA EN CHILE"/>
    <s v="GESTION AV IPCHILE"/>
    <s v="08/02/2024 18:28:29"/>
    <s v="08/02/2024 18:29:07"/>
    <x v="0"/>
    <s v="TI"/>
    <s v="SISTEMAS OPERATIVOS"/>
    <s v="08/02/2024 18:30:43"/>
    <s v="08/02/2024 23:50:00"/>
    <s v="Folio generado automáticamente para atender requerimiento del cliente. La solicitud fue realizada directamente al área resolutoria sin pasar por el flujo de mesa de ayuda"/>
    <s v="OK"/>
    <d v="1899-12-30T00:00:00"/>
    <d v="1899-12-30T00:02:14"/>
    <d v="1899-12-30T00:02:14"/>
    <x v="0"/>
    <x v="1"/>
    <m/>
    <m/>
    <m/>
    <m/>
    <m/>
    <d v="2024-02-08T00:00:00"/>
    <s v="CUMPLE"/>
    <s v="NO CUMPLE"/>
    <s v="NO CUMPLE"/>
    <s v="NO CUMPLE"/>
    <s v="NO CUMPLE"/>
    <x v="0"/>
    <x v="0"/>
    <x v="0"/>
    <x v="0"/>
    <x v="0"/>
  </r>
  <r>
    <s v="INC000002604621"/>
    <s v="HOSTING VIRTUAL"/>
    <x v="6"/>
    <s v="SISTEMA OPERATIVO MICROSOFT"/>
    <s v="JAVIER CUEVAS"/>
    <s v="tct_jacuev"/>
    <s v="4-Menor/Localizado"/>
    <s v="4-Baja"/>
    <s v="Baja"/>
    <x v="1"/>
    <s v="TELEFONICA GLOBAL TECHNOLOGY S.A.AGENCIA EN CHILE"/>
    <s v="GESTION AV CONSOLAS"/>
    <s v="08/02/2024 18:29:16"/>
    <s v="08/02/2024 18:29:42"/>
    <x v="0"/>
    <s v="TI"/>
    <s v="SISTEMAS OPERATIVOS"/>
    <s v="08/02/2024 18:30:12"/>
    <s v="08/02/2024 23:50:00"/>
    <s v="Folio generado automáticamente para atender requerimiento del cliente. La solicitud fue realizada directamente al área resolutoria sin pasar por el flujo de mesa de ayuda"/>
    <s v="OK"/>
    <d v="1899-12-30T00:00:00"/>
    <d v="1899-12-30T00:00:56"/>
    <d v="1899-12-30T00:00:56"/>
    <x v="0"/>
    <x v="1"/>
    <m/>
    <m/>
    <m/>
    <m/>
    <m/>
    <d v="2024-02-08T00:00:00"/>
    <s v="CUMPLE"/>
    <s v="NO CUMPLE"/>
    <s v="NO CUMPLE"/>
    <s v="NO CUMPLE"/>
    <s v="NO CUMPLE"/>
    <x v="0"/>
    <x v="0"/>
    <x v="0"/>
    <x v="0"/>
    <x v="0"/>
  </r>
  <r>
    <s v="INC000002604623"/>
    <s v="HOSTING VIRTUAL"/>
    <x v="6"/>
    <s v="SISTEMA OPERATIVO MICROSOFT"/>
    <s v="JAVIER CUEVAS"/>
    <s v="tct_jacuev"/>
    <s v="4-Menor/Localizado"/>
    <s v="4-Baja"/>
    <s v="Baja"/>
    <x v="1"/>
    <s v="TELEFONICA GLOBAL TECHNOLOGY S.A.AGENCIA EN CHILE"/>
    <s v="GESTION PARQUE ADMINISTRADO"/>
    <s v="08/02/2024 18:31:15"/>
    <s v="08/02/2024 18:31:52"/>
    <x v="0"/>
    <s v="TI"/>
    <s v="SISTEMAS OPERATIVOS"/>
    <s v="08/02/2024 18:33:23"/>
    <s v="08/02/2024 23:50:00"/>
    <s v="Folio generado automáticamente para atender requerimiento del cliente. La solicitud fue realizada directamente al área resolutoria sin pasar por el flujo de mesa de ayuda"/>
    <s v="ENTREGADO A EDUARDO"/>
    <d v="1899-12-30T00:00:00"/>
    <d v="1899-12-30T00:02:08"/>
    <d v="1899-12-30T00:02:08"/>
    <x v="0"/>
    <x v="1"/>
    <m/>
    <m/>
    <m/>
    <m/>
    <m/>
    <d v="2024-02-08T00:00:00"/>
    <s v="CUMPLE"/>
    <s v="NO CUMPLE"/>
    <s v="NO CUMPLE"/>
    <s v="NO CUMPLE"/>
    <s v="NO CUMPLE"/>
    <x v="0"/>
    <x v="0"/>
    <x v="0"/>
    <x v="0"/>
    <x v="0"/>
  </r>
  <r>
    <s v="INC000002604625"/>
    <s v="HOSTING VIRTUAL"/>
    <x v="6"/>
    <s v="SISTEMA OPERATIVO MICROSOFT"/>
    <s v="JAVIER CUEVAS"/>
    <s v="tct_jacuev"/>
    <s v="4-Menor/Localizado"/>
    <s v="4-Baja"/>
    <s v="Baja"/>
    <x v="1"/>
    <s v="TELEFONICA GLOBAL TECHNOLOGY S.A.AGENCIA EN CHILE"/>
    <s v="ACTUALZIACIÓN DE SERVICIOS MICROSOFT"/>
    <s v="08/02/2024 18:32:23"/>
    <s v="08/02/2024 18:32:51"/>
    <x v="0"/>
    <s v="TI"/>
    <s v="SISTEMAS OPERATIVOS"/>
    <s v="08/02/2024 18:34:22"/>
    <s v="08/02/2024 23:50:00"/>
    <s v="Folio generado automáticamente para atender requerimiento del cliente. La solicitud fue realizada directamente al área resolutoria sin pasar por el flujo de mesa de ayuda"/>
    <s v="ENTRREGADO"/>
    <d v="1899-12-30T00:00:00"/>
    <d v="1899-12-30T00:01:59"/>
    <d v="1899-12-30T00:01:59"/>
    <x v="0"/>
    <x v="1"/>
    <m/>
    <m/>
    <m/>
    <m/>
    <m/>
    <d v="2024-02-08T00:00:00"/>
    <s v="CUMPLE"/>
    <s v="NO CUMPLE"/>
    <s v="NO CUMPLE"/>
    <s v="NO CUMPLE"/>
    <s v="NO CUMPLE"/>
    <x v="0"/>
    <x v="0"/>
    <x v="0"/>
    <x v="0"/>
    <x v="0"/>
  </r>
  <r>
    <s v="INC000002604627"/>
    <s v="HOSTING VIRTUAL"/>
    <x v="6"/>
    <s v="SISTEMA OPERATIVO MICROSOFT"/>
    <s v="JAVIER CUEVAS"/>
    <s v="tct_jacuev"/>
    <s v="4-Menor/Localizado"/>
    <s v="4-Baja"/>
    <s v="Baja"/>
    <x v="1"/>
    <s v="TELEFONICA GLOBAL TECHNOLOGY S.A.AGENCIA EN CHILE"/>
    <s v="NOTIFICACIÓN PREVIA: Lanzamiento de actualización de seguridad de Microsoft"/>
    <s v="08/02/2024 18:35:29"/>
    <s v="08/02/2024 18:35:59"/>
    <x v="0"/>
    <s v="TI"/>
    <s v="SISTEMAS OPERATIVOS"/>
    <s v="08/02/2024 18:36:22"/>
    <s v="08/02/2024 23:50:00"/>
    <s v="Folio generado automáticamente para atender requerimiento del cliente. La solicitud fue realizada directamente al área resolutoria sin pasar por el flujo de mesa de ayuda"/>
    <s v="NOTIFICACIÓN PREVIA: Lanzamiento de actualización de seguridad de Microsoft"/>
    <d v="1899-12-30T00:00:00"/>
    <d v="1899-12-30T00:00:53"/>
    <d v="1899-12-30T00:00:53"/>
    <x v="0"/>
    <x v="1"/>
    <m/>
    <m/>
    <m/>
    <m/>
    <m/>
    <d v="2024-02-08T00:00:00"/>
    <s v="CUMPLE"/>
    <s v="NO CUMPLE"/>
    <s v="NO CUMPLE"/>
    <s v="NO CUMPLE"/>
    <s v="NO CUMPLE"/>
    <x v="0"/>
    <x v="0"/>
    <x v="0"/>
    <x v="0"/>
    <x v="0"/>
  </r>
  <r>
    <s v="INC000002604633"/>
    <s v="SAP"/>
    <x v="9"/>
    <s v="GESTION HD"/>
    <s v="FREDDY O CORTES DIAZ"/>
    <s v="frp_fpetro"/>
    <s v="3-Moderado/Limitado"/>
    <s v="3-Medio"/>
    <s v="Media"/>
    <x v="1"/>
    <s v="BLUMAR S.A."/>
    <s v="HD/_x000a_RV: desbloquear usuario de base de datos Hana PRD"/>
    <s v="08/02/2024 19:12:07"/>
    <s v="08/02/2024 19:14:13"/>
    <x v="0"/>
    <s v="TI"/>
    <s v="APLICATIVOS"/>
    <s v="09/02/2024 9:49:01"/>
    <s v="09/02/2024 23:50:00"/>
    <s v="PREVENTIVO: NO_x000a_CODIGO DE SERVICIO:_x000a_DIRECCION:_x000a_QUIEN REPORTA:Cristian.neira+564122649464_x000a_ _x000a_CONTACTO EN TERRENO: Cristian.neira+564122649464_x000a__x000a_PROBLEMA:_x000a_REQUERIMIENTO:Estimados, buenas tardes._x000a_Favor desbloquear usuario de base de datos Hana PRD._x000a_Usuario: bl"/>
    <s v="Se realiza con éxito desbloqueo de usuario. Se conversa con cliente para que valide acceso e informa que acceso opera correctamente"/>
    <d v="1899-12-30T12:06:01"/>
    <d v="1899-12-30T14:36:54"/>
    <d v="1899-12-30T02:30:53"/>
    <x v="0"/>
    <x v="1"/>
    <m/>
    <m/>
    <m/>
    <m/>
    <m/>
    <d v="2024-02-09T00:00:00"/>
    <s v="NO CUMPLE"/>
    <s v="CUMPLE"/>
    <s v="NO CUMPLE"/>
    <s v="NO CUMPLE"/>
    <s v="NO CUMPLE"/>
    <x v="1"/>
    <x v="0"/>
    <x v="0"/>
    <x v="1"/>
    <x v="0"/>
  </r>
  <r>
    <s v="INC000002604636"/>
    <s v="BACKUP ON DEMAND"/>
    <x v="17"/>
    <s v="BACK UP DATA CENTER (BACKUP ON DEMAND)"/>
    <s v="AXEL ANDRADE"/>
    <s v="tct_axandr"/>
    <s v="4-Menor/Localizado"/>
    <s v="4-Baja"/>
    <s v="Baja"/>
    <x v="1"/>
    <s v="TELEFONICA GLOBAL TECHNOLOGY S.A.AGENCIA EN CHILE"/>
    <s v="recopilación y redaccion de informes mensuales"/>
    <s v="08/02/2024 19:17:09"/>
    <s v="08/02/2024 19:44:05"/>
    <x v="0"/>
    <s v="TI"/>
    <s v="ALMACENAMIENTO y RESPALDO"/>
    <s v="08/02/2024 19:44:05"/>
    <s v="08/02/2024 23:50:00"/>
    <s v="recopilación y redaccion de informes mensuales"/>
    <m/>
    <d v="1899-12-30T00:00:00"/>
    <d v="1899-12-30T00:26:56"/>
    <d v="1899-12-30T00:26:56"/>
    <x v="0"/>
    <x v="1"/>
    <m/>
    <m/>
    <m/>
    <m/>
    <m/>
    <d v="2024-02-08T00:00:00"/>
    <s v="CUMPLE"/>
    <s v="NO CUMPLE"/>
    <s v="NO CUMPLE"/>
    <s v="NO CUMPLE"/>
    <s v="NO CUMPLE"/>
    <x v="0"/>
    <x v="0"/>
    <x v="0"/>
    <x v="0"/>
    <x v="0"/>
  </r>
  <r>
    <s v="INC000002604661"/>
    <s v="SAP"/>
    <x v="9"/>
    <s v="CLOUD SAP HANA"/>
    <s v="NICOLAS A SAAVEDRA EGUILUZ"/>
    <s v="tct_nsaave"/>
    <s v="4-Menor/Localizado"/>
    <s v="4-Baja"/>
    <s v="Baja"/>
    <x v="1"/>
    <s v="TELEFONICA EMPRESAS DE CHILE SA"/>
    <s v="Checklist Diario Clientes 09.02.24"/>
    <s v="09/02/2024 7:10:32"/>
    <s v="09/02/2024 7:11:54"/>
    <x v="0"/>
    <s v="Service"/>
    <s v="Internal"/>
    <s v="09/02/2024 7:12:17"/>
    <s v="09/02/2024 23:50:00"/>
    <s v="Se realiza Checklist Diario de los clientes; _x000a_HDC_x000a_NUTRISCO"/>
    <s v="Se realiza Checklist Diario de los clientes; _x000a_HDC_x000a_NUTRISCO"/>
    <d v="1899-12-30T00:00:00"/>
    <d v="1899-12-30T00:01:45"/>
    <d v="1899-12-30T00:01:45"/>
    <x v="0"/>
    <x v="1"/>
    <m/>
    <m/>
    <m/>
    <m/>
    <m/>
    <d v="2024-02-09T00:00:00"/>
    <s v="CUMPLE"/>
    <s v="NO CUMPLE"/>
    <s v="NO CUMPLE"/>
    <s v="NO CUMPLE"/>
    <s v="NO CUMPLE"/>
    <x v="0"/>
    <x v="0"/>
    <x v="0"/>
    <x v="0"/>
    <x v="0"/>
  </r>
  <r>
    <s v="INC000002604706"/>
    <s v="TICKET-INTELIGENTE"/>
    <x v="7"/>
    <s v="GESTION TI"/>
    <s v="SEBASTIAN I ACUÑA GUZMAN"/>
    <s v="USR_TSIGHT"/>
    <s v="1-Extenso/Generalizado"/>
    <s v="4-Baja"/>
    <s v="Baja"/>
    <x v="3"/>
    <s v="FUNDACION INSTITUTO PROFESIONAL DUOC UC"/>
    <s v="fiprdu01- qa_services_01 TICKET AUTOMATICO"/>
    <s v="08/02/2024 18:51:59"/>
    <s v="08/02/2024 18:51:59"/>
    <x v="0"/>
    <s v="TI"/>
    <s v="SISTEMAS OPERATIVOS"/>
    <s v="09/02/2024 2:10:23"/>
    <s v="09/02/2024 23:50:00"/>
    <s v="PREVENTIVO=SI_x000a_CODIGO DE SERVICIO=qa_services_01_x000a_DIRECCION=NULL_x000a_CIUDAD=NULL_x000a_COMUNA LOCAL=_x000a_REGION=NULL_x000a_QUIEN REPORTA=Ticket automático_x000a_CONTACTO EN TERRENO=_x000a_PROBLEMA=High RAM Usage Alert for Node FIPRDU01- qa_services_01_x000a_REQUERIMIENTO=_x000a_EQUIPOS ENERGIZADO O"/>
    <s v="Se revisa el servidor alarmado, encontrando que el alto consumo de memoria corresponde a procesos mysql y mtdd._x000a__x000a_No se ven problemas de rendimiento en el servidor."/>
    <d v="1899-12-30T07:15:36"/>
    <d v="1899-12-30T07:18:24"/>
    <d v="1899-12-30T00:02:48"/>
    <x v="1"/>
    <x v="0"/>
    <m/>
    <m/>
    <m/>
    <m/>
    <m/>
    <d v="2024-02-09T00:00:00"/>
    <s v="CUMPLE"/>
    <s v="NO CUMPLE"/>
    <s v="NO CUMPLE"/>
    <s v="NO CUMPLE"/>
    <s v="NO CUMPLE"/>
    <x v="1"/>
    <x v="0"/>
    <x v="1"/>
    <x v="0"/>
    <x v="0"/>
  </r>
  <r>
    <s v="INC000002604724"/>
    <s v="HOUSING"/>
    <x v="8"/>
    <s v="BELIEVE"/>
    <s v="JAIRO A SALINAS GARAY"/>
    <s v="frp_jolsso"/>
    <s v="3-Moderado/Limitado"/>
    <s v="3-Medio"/>
    <s v="Media"/>
    <x v="1"/>
    <s v="TELEFONICA EMPRESAS DE CHILE SA"/>
    <s v="GESTION DATACENTER/ ACCESOS /TELEFONICA EMPRESAS DE CHILE SA"/>
    <s v="08/02/2024 19:25:03"/>
    <s v="08/02/2024 19:26:22"/>
    <x v="0"/>
    <s v="COMUNICACIONES"/>
    <s v="VPN IP - MPLS"/>
    <s v="09/02/2024 5:04:59"/>
    <s v="09/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Incidente en pr"/>
    <s v="ACCESOS RECHAZADOS."/>
    <d v="1899-12-30T07:05:41"/>
    <d v="1899-12-30T09:39:56"/>
    <d v="1899-12-30T02:34:15"/>
    <x v="0"/>
    <x v="1"/>
    <m/>
    <s v=""/>
    <s v=""/>
    <s v="Cumplido"/>
    <s v=""/>
    <d v="2024-02-09T00:00:00"/>
    <s v="NO CUMPLE"/>
    <s v="CUMPLE"/>
    <s v="NO CUMPLE"/>
    <s v="NO CUMPLE"/>
    <s v="NO CUMPLE"/>
    <x v="1"/>
    <x v="0"/>
    <x v="0"/>
    <x v="1"/>
    <x v="0"/>
  </r>
  <r>
    <s v="INC000002604811"/>
    <s v="HOUSING"/>
    <x v="14"/>
    <s v="BELIEVE"/>
    <s v="FRANCISCO J FELIU ABARCA"/>
    <s v="frp_jolsso"/>
    <s v="3-Moderado/Limitado"/>
    <s v="3-Medio"/>
    <s v="Media"/>
    <x v="1"/>
    <s v="FARMACIA AHUMADA S.A."/>
    <s v="GESTION DATACENTER/ ACCESOS /FARMACIA AHUMADA S.A."/>
    <s v="08/02/2024 21:14:43"/>
    <s v="08/02/2024 21:16:04"/>
    <x v="0"/>
    <s v="HARDWARE"/>
    <s v="DATACENTER"/>
    <s v="08/02/2024 21:22:40"/>
    <s v="08/02/2024 23:50:00"/>
    <s v="EMPRESA:FARMACIA AHUMADA S.A._x000a_CÓDIGO DE SERVICIO: _x000a_DIRECCIÓN: Calle San Martin #50, Santiago Centro, Santiago_x000a_NOMBRE DE QUIEN REPORTA:Farmacias Ahumada / EYC_x000a_TELÉFONO DE QUIEN REPORTA: 569 42495256_x000a_NOMBRE DE CONTACTO EN TERRENO: _x000a_REQUERIMIENTO: Inspecc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3:36"/>
    <d v="1899-12-30T00:07:57"/>
    <d v="1899-12-30T00:04:21"/>
    <x v="0"/>
    <x v="1"/>
    <m/>
    <s v=""/>
    <s v=""/>
    <s v="Cumplido"/>
    <s v=""/>
    <d v="2024-02-08T00:00:00"/>
    <s v="CUMPLE"/>
    <s v="NO CUMPLE"/>
    <s v="NO CUMPLE"/>
    <s v="NO CUMPLE"/>
    <s v="NO CUMPLE"/>
    <x v="0"/>
    <x v="0"/>
    <x v="0"/>
    <x v="0"/>
    <x v="0"/>
  </r>
  <r>
    <s v="INC000002604873"/>
    <s v="HOUSING"/>
    <x v="8"/>
    <s v="BELIEVE"/>
    <s v="JAIRO A SALINAS GARAY"/>
    <s v="frp_jolsso"/>
    <s v="3-Moderado/Limitado"/>
    <s v="3-Medio"/>
    <s v="Media"/>
    <x v="1"/>
    <s v="TELEFONICA EMPRESAS DE CHILE SA"/>
    <s v="GESTION DATACENTER/ ACCESOS /TELEFONICA EMPRESAS DE CHILE SA"/>
    <s v="08/02/2024 22:40:36"/>
    <s v="08/02/2024 22:42:55"/>
    <x v="0"/>
    <s v="COMUNICACIONES"/>
    <s v="VPN IP - MPLS"/>
    <s v="08/02/2024 22:46:58"/>
    <s v="08/02/2024 23:50:00"/>
    <s v="EMPRESA:TELEFONICA EMPRESAS DE CHILE SA_x000a_CÓDIGO DE SERVICIO: _x000a_DIRECCIÓN: AV. Presidente Prieto #226, Paine, Santiago_x000a_NOMBRE DE QUIEN REPORTA:Leonardo Vilches_x000a_TELÉFONO DE QUIEN REPORTA: 987685102_x000a_NOMBRE DE CONTACTO EN TERRENO: _x000a_REQUERIMIENTO: &quot;Cambio de di"/>
    <s v="ACCESOS AUTORIZADOS."/>
    <d v="1899-12-30T00:00:00"/>
    <d v="1899-12-30T00:06:22"/>
    <d v="1899-12-30T00:06:22"/>
    <x v="0"/>
    <x v="1"/>
    <m/>
    <m/>
    <m/>
    <m/>
    <m/>
    <d v="2024-02-08T00:00:00"/>
    <s v="CUMPLE"/>
    <s v="NO CUMPLE"/>
    <s v="NO CUMPLE"/>
    <s v="NO CUMPLE"/>
    <s v="NO CUMPLE"/>
    <x v="0"/>
    <x v="0"/>
    <x v="0"/>
    <x v="0"/>
    <x v="0"/>
  </r>
  <r>
    <s v="INC000002605008"/>
    <s v="HOUSING"/>
    <x v="2"/>
    <s v="APQ ACCESOS"/>
    <s v="FRANCISCO J FELIU ABARCA"/>
    <s v="tct_frafea"/>
    <s v="4-Menor/Localizado"/>
    <s v="4-Baja"/>
    <s v="Baja"/>
    <x v="0"/>
    <s v="TELEFONICA CYBERSECURITY TECH CHILE SPA"/>
    <s v="TOMA DE ALARMAS CLIENTE EN SALAS TIC"/>
    <s v="09/02/2024 2:01:22"/>
    <s v="09/02/2024 2:04:03"/>
    <x v="0"/>
    <s v="TI"/>
    <s v="INFRAESTRUCTURA"/>
    <s v="09/02/2024 3:39:50"/>
    <s v="09/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x v="0"/>
    <x v="0"/>
    <m/>
    <m/>
    <m/>
    <m/>
    <m/>
    <d v="2024-02-09T00:00:00"/>
    <s v="CUMPLE"/>
    <s v="NO CUMPLE"/>
    <s v="NO CUMPLE"/>
    <s v="NO CUMPLE"/>
    <s v="NO CUMPLE"/>
    <x v="0"/>
    <x v="0"/>
    <x v="0"/>
    <x v="0"/>
    <x v="0"/>
  </r>
  <r>
    <s v="INC000002605021"/>
    <s v="HOUSING"/>
    <x v="11"/>
    <s v="APQ ACCESOS"/>
    <s v="JAIRO A SALINAS GARAY"/>
    <s v="tct_jsalin"/>
    <s v="3-Moderado/Limitado"/>
    <s v="3-Medio"/>
    <s v="Media"/>
    <x v="1"/>
    <s v="TELEFONICA EMPRESAS DE CHILE SA"/>
    <s v="INCIDENTE / Cambio de discos con falla  en servidor de Desarrollo RBC / DXC-RBC"/>
    <s v="09/02/2024 7:23:19"/>
    <s v="09/02/2024 7:24:40"/>
    <x v="0"/>
    <s v="CDP ANTIGUO 1"/>
    <s v="CDP ANTIGUO 2"/>
    <s v="09/02/2024 7:24:40"/>
    <s v="09/02/2024 23:50:00"/>
    <s v="INCIDENTE / Cambio de discos con falla  en servidor de Desarrollo RBC / DXC-RBC"/>
    <s v="SUPERVISION CRQ/OK."/>
    <d v="1899-12-30T00:00:00"/>
    <d v="1899-12-30T00:01:21"/>
    <d v="1899-12-30T00:01:21"/>
    <x v="0"/>
    <x v="1"/>
    <m/>
    <m/>
    <m/>
    <m/>
    <m/>
    <d v="2024-02-09T00:00:00"/>
    <s v="CUMPLE"/>
    <s v="NO CUMPLE"/>
    <s v="NO CUMPLE"/>
    <s v="NO CUMPLE"/>
    <s v="NO CUMPLE"/>
    <x v="0"/>
    <x v="0"/>
    <x v="0"/>
    <x v="0"/>
    <x v="0"/>
  </r>
  <r>
    <s v="INC000002605022"/>
    <s v="HOUSING"/>
    <x v="11"/>
    <s v="APQ ACCESOS"/>
    <s v="JAIRO A SALINAS GARAY"/>
    <s v="tct_jsalin"/>
    <s v="3-Moderado/Limitado"/>
    <s v="3-Medio"/>
    <s v="Media"/>
    <x v="1"/>
    <s v="TELEFONICA EMPRESAS DE CHILE SA"/>
    <s v="CONEXION DE FO"/>
    <s v="09/02/2024 7:24:47"/>
    <s v="09/02/2024 7:26:06"/>
    <x v="0"/>
    <s v="CDP ANTIGUO 1"/>
    <s v="CDP ANTIGUO 2"/>
    <s v="09/02/2024 7:26:06"/>
    <s v="09/02/2024 23:50:00"/>
    <s v="CONEXION DE FO"/>
    <s v="SUPERVISION OK."/>
    <d v="1899-12-30T00:00:00"/>
    <d v="1899-12-30T00:01:19"/>
    <d v="1899-12-30T00:01:19"/>
    <x v="0"/>
    <x v="1"/>
    <m/>
    <m/>
    <m/>
    <m/>
    <m/>
    <d v="2024-02-09T00:00:00"/>
    <s v="CUMPLE"/>
    <s v="NO CUMPLE"/>
    <s v="NO CUMPLE"/>
    <s v="NO CUMPLE"/>
    <s v="NO CUMPLE"/>
    <x v="0"/>
    <x v="0"/>
    <x v="0"/>
    <x v="0"/>
    <x v="0"/>
  </r>
  <r>
    <s v="INC000002605024"/>
    <s v="HOUSING"/>
    <x v="11"/>
    <s v="APQ ACCESOS"/>
    <s v="JAIRO A SALINAS GARAY"/>
    <s v="tct_jsalin"/>
    <s v="3-Moderado/Limitado"/>
    <s v="3-Medio"/>
    <s v="Media"/>
    <x v="1"/>
    <s v="TELEFONICA EMPRESAS DE CHILE SA"/>
    <s v="RONDA Y REVISION DE SALAS TECNICAS"/>
    <s v="09/02/2024 7:26:31"/>
    <s v="09/02/2024 7:27:53"/>
    <x v="0"/>
    <s v="CDP ANTIGUO 1"/>
    <s v="CDP ANTIGUO 2"/>
    <s v="09/02/2024 7:27:53"/>
    <s v="09/02/2024 23:50:00"/>
    <s v="RONDA Y REVISION DE SALAS TECNICAS"/>
    <s v="RONDA REALIZADA."/>
    <d v="1899-12-30T00:00:00"/>
    <d v="1899-12-30T00:01:22"/>
    <d v="1899-12-30T00:01:22"/>
    <x v="0"/>
    <x v="1"/>
    <m/>
    <m/>
    <m/>
    <m/>
    <m/>
    <d v="2024-02-09T00:00:00"/>
    <s v="CUMPLE"/>
    <s v="NO CUMPLE"/>
    <s v="NO CUMPLE"/>
    <s v="NO CUMPLE"/>
    <s v="NO CUMPLE"/>
    <x v="0"/>
    <x v="0"/>
    <x v="0"/>
    <x v="0"/>
    <x v="0"/>
  </r>
  <r>
    <s v="INC000002605025"/>
    <s v="HOUSING"/>
    <x v="11"/>
    <s v="APQ ACCESOS"/>
    <s v="JAIRO A SALINAS GARAY"/>
    <s v="tct_jsalin"/>
    <s v="3-Moderado/Limitado"/>
    <s v="3-Medio"/>
    <s v="Media"/>
    <x v="1"/>
    <s v="TELEFONICA EMPRESAS DE CHILE SA"/>
    <s v="TOMA DE ALARMAS DE CLIENTE"/>
    <s v="09/02/2024 7:27:59"/>
    <s v="09/02/2024 7:29:06"/>
    <x v="0"/>
    <s v="CDP ANTIGUO 1"/>
    <s v="CDP ANTIGUO 2"/>
    <s v="09/02/2024 7:29:06"/>
    <s v="09/02/2024 23:50:00"/>
    <s v="TOMA DE ALARMAS DE CLIENTE"/>
    <s v="TOMA DE ALARMAS REALIZADA."/>
    <d v="1899-12-30T00:00:00"/>
    <d v="1899-12-30T00:01:07"/>
    <d v="1899-12-30T00:01:07"/>
    <x v="0"/>
    <x v="1"/>
    <m/>
    <m/>
    <m/>
    <m/>
    <m/>
    <d v="2024-02-09T00:00:00"/>
    <s v="CUMPLE"/>
    <s v="NO CUMPLE"/>
    <s v="NO CUMPLE"/>
    <s v="NO CUMPLE"/>
    <s v="NO CUMPLE"/>
    <x v="0"/>
    <x v="0"/>
    <x v="0"/>
    <x v="0"/>
    <x v="0"/>
  </r>
  <r>
    <s v="INC000002605031"/>
    <s v="RED INTERNA"/>
    <x v="2"/>
    <s v="APQ ACCESOS"/>
    <s v="YORDI M HURTADO ARAYA"/>
    <s v="tct_yorhua"/>
    <s v="4-Menor/Localizado"/>
    <s v="4-Baja"/>
    <s v="Baja"/>
    <x v="1"/>
    <s v="TELEFONICA CYBERSECURITY TECH CHILE SPA"/>
    <s v="RONDA SALAS TIC POR ENTREGA DE TURNO"/>
    <s v="09/02/2024 8:21:04"/>
    <s v="09/02/2024 8:21:32"/>
    <x v="0"/>
    <s v="CDP ANTIGUO 1"/>
    <s v="CDP ANTIGUO 2"/>
    <s v="09/02/2024 8:35:24"/>
    <s v="09/02/2024 23:50:00"/>
    <s v="RONDA SALAS TIC POR ENTREGA DE TURNO"/>
    <s v="RONDA REALIZADA"/>
    <d v="1899-12-30T00:00:00"/>
    <d v="1899-12-30T00:14:20"/>
    <d v="1899-12-30T00:14:20"/>
    <x v="0"/>
    <x v="1"/>
    <m/>
    <m/>
    <m/>
    <m/>
    <m/>
    <d v="2024-02-09T00:00:00"/>
    <s v="CUMPLE"/>
    <s v="NO CUMPLE"/>
    <s v="NO CUMPLE"/>
    <s v="NO CUMPLE"/>
    <s v="NO CUMPLE"/>
    <x v="0"/>
    <x v="0"/>
    <x v="0"/>
    <x v="0"/>
    <x v="0"/>
  </r>
  <r>
    <s v="INC000002605032"/>
    <s v="RED INTERNA"/>
    <x v="2"/>
    <s v="APQ ACCESOS"/>
    <s v="YORDI M HURTADO ARAYA"/>
    <s v="tct_yorhua"/>
    <s v="4-Menor/Localizado"/>
    <s v="4-Baja"/>
    <s v="Baja"/>
    <x v="1"/>
    <s v="TELEFONICA CYBERSECURITY TECH CHILE SPA"/>
    <s v="RONDA TOMA DE TEMPERATURAS SALAS TIC 08:30"/>
    <s v="09/02/2024 8:21:51"/>
    <s v="09/02/2024 8:22:17"/>
    <x v="0"/>
    <s v="CDP ANTIGUO 1"/>
    <s v="CDP ANTIGUO 2"/>
    <s v="09/02/2024 8:35:45"/>
    <s v="09/02/2024 23:50:00"/>
    <s v="RONDA TOMA DE TEMPERATURAS SALAS TIC 08:30"/>
    <s v="RONDA REALIZADA"/>
    <d v="1899-12-30T00:00:00"/>
    <d v="1899-12-30T00:13:54"/>
    <d v="1899-12-30T00:13:54"/>
    <x v="0"/>
    <x v="1"/>
    <m/>
    <m/>
    <m/>
    <m/>
    <m/>
    <d v="2024-02-09T00:00:00"/>
    <s v="CUMPLE"/>
    <s v="NO CUMPLE"/>
    <s v="NO CUMPLE"/>
    <s v="NO CUMPLE"/>
    <s v="NO CUMPLE"/>
    <x v="0"/>
    <x v="0"/>
    <x v="0"/>
    <x v="0"/>
    <x v="0"/>
  </r>
  <r>
    <s v="INC000002605046"/>
    <s v="VPN IP - MPLS"/>
    <x v="3"/>
    <s v="GESTION HD"/>
    <s v="PABLO N OLIVA ALARCON"/>
    <s v="frp_pcamay"/>
    <s v="3-Moderado/Limitado"/>
    <s v="3-Medio"/>
    <s v="Media"/>
    <x v="3"/>
    <s v="SOC PUNTA DEL COBRE S A"/>
    <s v="HD/Problemas con VDC (URGENTE)"/>
    <s v="09/02/2024 9:18:39"/>
    <s v="09/02/2024 9:20:40"/>
    <x v="0"/>
    <s v="CDP ANTIGUO 1"/>
    <s v="CDP ANTIGUO 2"/>
    <s v="09/02/2024 12:22:08"/>
    <s v="09/02/2024 23:50:00"/>
    <s v="PREVENTIVO: NO_x000a_CODIGO DE SERVICIO:_x000a_DIRECCION:_x000a_QUIEN REPORTA:Eloy Castro Cifuentes +56 52 220 583_x000a_CONTACTO EN TERRENO:Eloy Castro Cifuentes +56 52 220 583_x000a_PROBLEMA:En estos momentos nos encontramos con problemas en VDC, a nivel de ping_x000a_hacia la IP llegamo"/>
    <s v="FASE RESOLUCIÓN Y RECUPERACIÓN_x000a__x000a_Se efectúa contacto con cliente: Eloy Castro_x000a__x000a_Teléfono de contacto: NA_x000a__x000a_Acciones realizadas: Se revisa platforma VDC, restaurando conexion de consola_x000a__x000a_Solución paliativa o definitiva: definitiva_x000a__x000a_Acciones de Mejora, Recome"/>
    <d v="1899-12-30T00:00:00"/>
    <d v="1899-12-30T03:03:29"/>
    <d v="1899-12-30T03:03:29"/>
    <x v="1"/>
    <x v="0"/>
    <m/>
    <m/>
    <m/>
    <m/>
    <m/>
    <d v="2024-02-09T00:00:00"/>
    <s v="NO CUMPLE"/>
    <s v="CUMPLE"/>
    <s v="NO CUMPLE"/>
    <s v="NO CUMPLE"/>
    <s v="NO CUMPLE"/>
    <x v="1"/>
    <x v="1"/>
    <x v="0"/>
    <x v="0"/>
    <x v="0"/>
  </r>
  <r>
    <s v="INC000002605051"/>
    <s v="VPN IP - MPLS"/>
    <x v="2"/>
    <s v="GESTION HD"/>
    <s v="YORDI M HURTADO ARAYA"/>
    <s v="frp_ybenit"/>
    <s v="4-Menor/Localizado"/>
    <s v="4-Baja"/>
    <s v="Baja"/>
    <x v="1"/>
    <s v="BANCO DEL ESTADO DE CHILE"/>
    <s v="HD/ CAMBIO DE MEDIOS MAGNETICOS"/>
    <s v="09/02/2024 9:51:00"/>
    <s v="09/02/2024 10:08:21"/>
    <x v="0"/>
    <s v="COMUNICACIONES"/>
    <s v="VPN IP - MPLS"/>
    <s v="09/02/2024 11:48:37"/>
    <s v="09/02/2024 23:50:00"/>
    <s v="PREVENTIVO: NO_x000a_CODIGO DE SERVICIO: NO TIENE_x000a_DIRECCION: SAN MARTIN 50, 2DO PISO SANTIAGO_x000a_QUIEN REPORTA: VICTOR ALTAMIRANO 9581091881_x000a_CONTACTO EN TERRENO: VICTOR ALTAMIRANO 9581091881_x000a_PROBLEMA: _x000a_REQUERIMIENTO: CAMBIO DE MEDIOS MAGNETICOS_x000a_EQUIPOS ENERGIZADO"/>
    <s v="CAMBIÓ DE CINTA OK"/>
    <d v="1899-12-30T00:08:34"/>
    <d v="1899-12-30T01:57:37"/>
    <d v="1899-12-30T01:49:03"/>
    <x v="0"/>
    <x v="1"/>
    <m/>
    <m/>
    <m/>
    <m/>
    <m/>
    <d v="2024-02-09T00:00:00"/>
    <s v="NO CUMPLE"/>
    <s v="CUMPLE"/>
    <s v="NO CUMPLE"/>
    <s v="NO CUMPLE"/>
    <s v="NO CUMPLE"/>
    <x v="1"/>
    <x v="1"/>
    <x v="0"/>
    <x v="0"/>
    <x v="0"/>
  </r>
  <r>
    <s v="INC000002605090"/>
    <s v="VPN IP - MPLS"/>
    <x v="3"/>
    <s v="GESTION HD"/>
    <s v="ANGEL CASTRO CABRERA"/>
    <s v="frp_pcamay"/>
    <s v="3-Moderado/Limitado"/>
    <s v="3-Medio"/>
    <s v="Media"/>
    <x v="1"/>
    <s v="XINERGIA LABORAL S A"/>
    <s v="HD/Problemas con VM 192.168.190.15"/>
    <s v="09/02/2024 11:35:50"/>
    <s v="09/02/2024 11:38:34"/>
    <x v="0"/>
    <s v="CDP ANTIGUO 1"/>
    <s v="CDP ANTIGUO 2"/>
    <s v="13/02/2024 19:05:55"/>
    <s v="13/02/2024 23:50:00"/>
    <s v="PREVENTIVO: NO_x000a_CODIGO DE SERVICIO:_x000a_DIRECCION:_x000a_QUIEN REPORTA:Camilo Esteban Manriquez Sepulveda 600 588 6000_x000a_CONTACTO EN TERRENO:Camilo Esteban Manriquez Sepulveda 600 588 6000_x000a_PROBLEMA:_x000a_REQUERIMIENTO:junto con saludar solicitamos su apoyo para la revisió"/>
    <s v="Se efectúa contacto con cliente: Esteban Manriquez_x000a_Teléfono de contacto: Via correo_x000a_Acciones realizadas: Se envia correo a cliente para la revision de maquina virtual a nivel S.O_x000a_Acciones de Mejora, Recomendaciones: N/A_x000a_Causa Raíz: N/A"/>
    <d v="1900-01-03T02:37:22"/>
    <d v="1900-01-03T07:30:05"/>
    <d v="1899-12-30T04:52:43"/>
    <x v="0"/>
    <x v="1"/>
    <m/>
    <m/>
    <m/>
    <m/>
    <m/>
    <d v="2024-02-13T00:00:00"/>
    <s v="NO CUMPLE"/>
    <s v="NO CUMPLE"/>
    <s v="CUMPLE"/>
    <s v="NO CUMPLE"/>
    <s v="NO CUMPLE"/>
    <x v="1"/>
    <x v="0"/>
    <x v="0"/>
    <x v="0"/>
    <x v="1"/>
  </r>
  <r>
    <s v="INC000002605615"/>
    <s v="HOUSING"/>
    <x v="0"/>
    <s v="APQ ACCESOS"/>
    <s v="CARLOS F ARAYA RAMIREZ"/>
    <s v="tct_cararr"/>
    <s v="4-Menor/Localizado"/>
    <s v="4-Baja"/>
    <s v="Baja"/>
    <x v="0"/>
    <s v="TELEFONICA CYBERSECURITY TECH CHILE SPA"/>
    <s v="TOMA DE ALARMAS APQ"/>
    <s v="09/02/2024 9:32:55"/>
    <s v="09/02/2024 9:33:49"/>
    <x v="0"/>
    <s v="CDP ANTIGUO 1"/>
    <s v="CDP ANTIGUO 2"/>
    <s v="09/02/2024 9:50:40"/>
    <s v="09/02/2024 23:50:00"/>
    <m/>
    <s v="toma de alarmas realizada"/>
    <d v="1899-12-30T00:00:00"/>
    <d v="1899-12-30T00:00:00"/>
    <d v="1899-12-30T00:00:00"/>
    <x v="0"/>
    <x v="0"/>
    <m/>
    <m/>
    <m/>
    <m/>
    <m/>
    <d v="2024-02-09T00:00:00"/>
    <s v="CUMPLE"/>
    <s v="NO CUMPLE"/>
    <s v="NO CUMPLE"/>
    <s v="NO CUMPLE"/>
    <s v="NO CUMPLE"/>
    <x v="0"/>
    <x v="0"/>
    <x v="0"/>
    <x v="0"/>
    <x v="0"/>
  </r>
  <r>
    <s v="INC000002605097"/>
    <s v="VPN IP - MPLS"/>
    <x v="17"/>
    <s v="GESTION HD"/>
    <s v="RODRIGO VÁSQUEZ MUÑOZ"/>
    <s v="frp_pcamay"/>
    <s v="3-Moderado/Limitado"/>
    <s v="3-Medio"/>
    <s v="Media"/>
    <x v="1"/>
    <s v="CAMARA DE COMERCIO DE SANTIAGO A G"/>
    <s v="HD/CAMARA DE COMERCIO SANTIAGO] Documentación DRP - ISO 27001 | Planes de"/>
    <s v="09/02/2024 11:53:41"/>
    <s v="09/02/2024 11:54:31"/>
    <x v="0"/>
    <s v="CDP ANTIGUO 1"/>
    <s v="CDP ANTIGUO 2"/>
    <s v="15/02/2024 17:49:31"/>
    <s v="15/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FASE RESOLUCIÓN Y RECUPERACIÓN_x000a__x000a_Se efectúa contacto con cliente: N/A_x000a__x000a_Teléfono de contacto: N/A_x000a__x000a_Acciones realizadas: se enviara resultado de revision de lo indicado en el documento via correo_x000a__x000a_Solución paliativa o definitiva: se enviara resultado de rev"/>
    <d v="1900-01-05T01:20:44"/>
    <d v="1900-01-05T05:55:50"/>
    <d v="1899-12-30T04:35:06"/>
    <x v="0"/>
    <x v="1"/>
    <m/>
    <m/>
    <m/>
    <m/>
    <m/>
    <d v="2024-02-15T00:00:00"/>
    <s v="NO CUMPLE"/>
    <s v="NO CUMPLE"/>
    <s v="CUMPLE"/>
    <s v="NO CUMPLE"/>
    <s v="NO CUMPLE"/>
    <x v="1"/>
    <x v="0"/>
    <x v="0"/>
    <x v="0"/>
    <x v="1"/>
  </r>
  <r>
    <s v="INC000002605099"/>
    <s v="VPN IP - MPLS"/>
    <x v="18"/>
    <s v="GESTION HD"/>
    <s v="CLAUDIO A GAJARDO GARRIDO"/>
    <s v="frp_pcamay"/>
    <s v="3-Moderado/Limitado"/>
    <s v="3-Medio"/>
    <s v="Media"/>
    <x v="1"/>
    <s v="CAMARA DE COMERCIO DE SANTIAGO A G"/>
    <s v="HD/[CAMARA DE COMERCIO SANTIAGO] Documentación DRP - ISO 270"/>
    <s v="09/02/2024 11:57:03"/>
    <s v="09/02/2024 11:59:17"/>
    <x v="0"/>
    <s v="CDP ANTIGUO 1"/>
    <s v="CDP ANTIGUO 2"/>
    <s v="12/02/2024 19:32:30"/>
    <s v="12/02/2024 23:50:00"/>
    <s v="PREVENTIVO: NO_x000a_CODIGO DE SERVICIO:_x000a_DIRECCION:_x000a_QUIEN REPORTA:Fabián Aguilar  +56 9 7128 9709_x000a_CONTACTO EN TERRENO:Fabián Aguilar  +56 9 7128 9709_x000a_PROBLEMA:_x000a_REQUERIMIENTO:favor generar folio de requerimiento, para atender la siguiente solicitud hacia client"/>
    <s v="Se realiza revisión de documentos solicitados en conjunto con el area de BD. se informa que no hay correciones que realizar."/>
    <d v="1900-01-02T03:41:06"/>
    <d v="1900-01-02T07:35:27"/>
    <d v="1899-12-30T03:54:21"/>
    <x v="0"/>
    <x v="1"/>
    <m/>
    <m/>
    <m/>
    <m/>
    <m/>
    <d v="2024-02-12T00:00:00"/>
    <s v="NO CUMPLE"/>
    <s v="CUMPLE"/>
    <s v="NO CUMPLE"/>
    <s v="NO CUMPLE"/>
    <s v="NO CUMPLE"/>
    <x v="1"/>
    <x v="0"/>
    <x v="0"/>
    <x v="0"/>
    <x v="1"/>
  </r>
  <r>
    <s v="INC000002605336"/>
    <s v="TICKET-INTELIGENTE"/>
    <x v="7"/>
    <s v="GESTION TI"/>
    <s v="SEBASTIAN I ACUÑA GUZMAN"/>
    <s v="USR_TSIGHT"/>
    <s v="1-Extenso/Generalizado"/>
    <s v="4-Baja"/>
    <s v="Baja"/>
    <x v="3"/>
    <s v="TELEFONICA EMPRESAS DE CHILE SA"/>
    <s v="prod-ar-apirest02 TICKET AUTOMATICO"/>
    <s v="09/02/2024 0:58:20"/>
    <s v="09/02/2024 0:58:20"/>
    <x v="0"/>
    <s v="TI"/>
    <s v="SISTEMAS OPERATIVOS"/>
    <s v="09/02/2024 2:11:17"/>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alarmado, encontrando que el alto consumo de memoria corresponde a procesos java. No se ven problemas de rendimiento en el servidor."/>
    <d v="1899-12-30T01:08:03"/>
    <d v="1899-12-30T01:12:57"/>
    <d v="1899-12-30T00:04:54"/>
    <x v="1"/>
    <x v="0"/>
    <m/>
    <m/>
    <m/>
    <m/>
    <m/>
    <d v="2024-02-09T00:00:00"/>
    <s v="CUMPLE"/>
    <s v="NO CUMPLE"/>
    <s v="NO CUMPLE"/>
    <s v="NO CUMPLE"/>
    <s v="NO CUMPLE"/>
    <x v="1"/>
    <x v="1"/>
    <x v="0"/>
    <x v="0"/>
    <x v="0"/>
  </r>
  <r>
    <s v="INC000002605553"/>
    <s v="HOUSING"/>
    <x v="11"/>
    <s v="APQ ACCESOS"/>
    <s v="LUIS O MORALES ARENAS"/>
    <s v="tct_luimoa"/>
    <s v="4-Menor/Localizado"/>
    <s v="4-Baja"/>
    <s v="Baja"/>
    <x v="1"/>
    <s v="TELEFONICA EMPRESAS DE CHILE SA"/>
    <s v="SE CREA TICKET POR REVISION Y TOMA DE ALARMA DE CLIENTES"/>
    <s v="09/02/2024 8:36:31"/>
    <s v="09/02/2024 8:40:43"/>
    <x v="0"/>
    <s v="CDP ANTIGUO 1"/>
    <s v="CDP ANTIGUO 2"/>
    <s v="09/02/2024 9:09:13"/>
    <s v="09/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28:30"/>
    <d v="1899-12-30T00:32:42"/>
    <d v="1899-12-30T00:04:12"/>
    <x v="0"/>
    <x v="1"/>
    <m/>
    <m/>
    <m/>
    <m/>
    <m/>
    <d v="2024-02-09T00:00:00"/>
    <s v="CUMPLE"/>
    <s v="NO CUMPLE"/>
    <s v="NO CUMPLE"/>
    <s v="NO CUMPLE"/>
    <s v="NO CUMPLE"/>
    <x v="0"/>
    <x v="0"/>
    <x v="0"/>
    <x v="0"/>
    <x v="0"/>
  </r>
  <r>
    <s v="INC000002605595"/>
    <s v="HOUSING"/>
    <x v="11"/>
    <s v="APQ ACCESOS"/>
    <s v="LUIS O MORALES ARENAS"/>
    <s v="tct_luimoa"/>
    <s v="4-Menor/Localizado"/>
    <s v="4-Baja"/>
    <s v="Baja"/>
    <x v="1"/>
    <s v="TELEFONICA EMPRESAS DE CHILE SA"/>
    <s v="SE CREA TICKET POR RONDA Y REVISION EN SALAS TECNICAS"/>
    <s v="09/02/2024 9:13:00"/>
    <s v="09/02/2024 9:16:53"/>
    <x v="0"/>
    <s v="CDP ANTIGUO 1"/>
    <s v="CDP ANTIGUO 2"/>
    <s v="09/02/2024 10:35:33"/>
    <s v="09/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18:40"/>
    <d v="1899-12-30T01:22:33"/>
    <d v="1899-12-30T00:03:53"/>
    <x v="0"/>
    <x v="1"/>
    <m/>
    <m/>
    <m/>
    <m/>
    <m/>
    <d v="2024-02-09T00:00:00"/>
    <s v="CUMPLE"/>
    <s v="NO CUMPLE"/>
    <s v="NO CUMPLE"/>
    <s v="NO CUMPLE"/>
    <s v="NO CUMPLE"/>
    <x v="1"/>
    <x v="1"/>
    <x v="0"/>
    <x v="0"/>
    <x v="0"/>
  </r>
  <r>
    <s v="INC000002605607"/>
    <s v="RED INTERNA"/>
    <x v="0"/>
    <s v="APQ ACCESOS"/>
    <s v="CARLOS F ARAYA RAMIREZ"/>
    <s v="tct_cararr"/>
    <s v="4-Menor/Localizado"/>
    <s v="4-Baja"/>
    <s v="Baja"/>
    <x v="1"/>
    <s v="TELEFONICA CYBERSECURITY TECH CHILE SPA"/>
    <s v="FACTIBILIDAD 81983"/>
    <s v="09/02/2024 9:20:12"/>
    <s v="09/02/2024 9:21:58"/>
    <x v="0"/>
    <s v="CDP ANTIGUO 1"/>
    <s v="CDP ANTIGUO 2"/>
    <s v="09/02/2024 9:32:04"/>
    <s v="09/02/2024 23:50:00"/>
    <m/>
    <s v="factibilidad enviada"/>
    <d v="1899-12-30T00:00:05"/>
    <d v="1899-12-30T00:11:52"/>
    <d v="1899-12-30T00:11:47"/>
    <x v="0"/>
    <x v="1"/>
    <m/>
    <m/>
    <m/>
    <m/>
    <m/>
    <d v="2024-02-09T00:00:00"/>
    <s v="CUMPLE"/>
    <s v="NO CUMPLE"/>
    <s v="NO CUMPLE"/>
    <s v="NO CUMPLE"/>
    <s v="NO CUMPLE"/>
    <x v="0"/>
    <x v="0"/>
    <x v="0"/>
    <x v="0"/>
    <x v="0"/>
  </r>
  <r>
    <s v="INC000002605664"/>
    <s v="VPN IP - MPLS"/>
    <x v="17"/>
    <s v="ADMINISTRADORES RESIDENTES"/>
    <s v="RODRIGO VÁSQUEZ MUÑOZ"/>
    <s v="frp_rreyes"/>
    <s v="3-Moderado/Limitado"/>
    <s v="3-Medio"/>
    <s v="Media"/>
    <x v="1"/>
    <s v="INSTITUTO PROFESIONAL DE CHILE SA"/>
    <s v="GAMA / Nueva solicitud respaldo diario - IPCHILE"/>
    <s v="09/02/2024 11:16:08"/>
    <s v="09/02/2024 11:20:31"/>
    <x v="0"/>
    <s v="CDP ANTIGUO 1"/>
    <s v="CDP ANTIGUO 2"/>
    <s v="13/02/2024 18:41:24"/>
    <s v="13/02/2024 23:50:00"/>
    <s v="PREVENTIVO: NO_x000a_CODIGO DE SERVICIO:_x000a_DIRECCION:_x000a_QUIEN REPORTA: Raúl Fernández Ogalde +56 9 5410 9101 _x000a_CONTACTO EN TERRENO:_x000a_PROBLEMA:_x000a_REQUERIMIENTO:_x000a__x000a_Mis más cordiales saludos_x000a__x000a_Se solicita agregar al respaldo diario, las siguientes bases de datos del servid"/>
    <s v="FASE RESOLUCIÓN Y RECUPERACIÓN_x000a__x000a_Se efectúa contacto con cliente: N/A_x000a__x000a_Teléfono de contacto: N/A_x000a__x000a_Acciones realizadas: respaldos de bd  mysql de servidor arauco habilitados_x000a__x000a_Solución paliativa o definitiva: respaldos de bd  mysql de servidor arauco habili"/>
    <d v="1900-01-03T07:06:47"/>
    <d v="1900-01-03T07:25:16"/>
    <d v="1899-12-30T00:18:29"/>
    <x v="0"/>
    <x v="1"/>
    <m/>
    <m/>
    <m/>
    <m/>
    <m/>
    <d v="2024-02-13T00:00:00"/>
    <s v="CUMPLE"/>
    <s v="NO CUMPLE"/>
    <s v="NO CUMPLE"/>
    <s v="NO CUMPLE"/>
    <s v="NO CUMPLE"/>
    <x v="1"/>
    <x v="0"/>
    <x v="0"/>
    <x v="0"/>
    <x v="1"/>
  </r>
  <r>
    <s v="INC000002605669"/>
    <s v="VPN IP - MPLS"/>
    <x v="20"/>
    <s v="ADMINISTRADORES RESIDENTES"/>
    <m/>
    <s v="frp_joflor"/>
    <s v="4-Menor/Localizado"/>
    <s v="4-Baja"/>
    <s v="Baja"/>
    <x v="1"/>
    <s v="INSTITUTO PROFESIONAL DE CHILE SA"/>
    <s v="GAMA | Nueva solicitud respaldo diario - IPCHILE"/>
    <s v="09/02/2024 11:26:15"/>
    <s v="09/02/2024 11:30:29"/>
    <x v="1"/>
    <s v="CDP ANTIGUO 1"/>
    <s v="CDP ANTIGUO 2"/>
    <s v="09/02/2024 11:33:31"/>
    <s v="09/02/2024 11:33:31"/>
    <s v="PREVENTIVO: NO_x000a_CODIGO DE SERVICIO: ARAUCO._x000a_DIRECCION:_x000a_QUIEN REPORTA: _x0009_Raúl Fernández Ogalde | +56 9 5410 9101_x000a_CONTACTO EN TERRENO: _x0009_Raúl Fernández Ogalde | +56 9 5410 9101_x000a_PROBLEMA:_x000a_REQUERIMIENTO:_x000a__x000a_Mis más cordiales saludos_x000a__x000a_Se solicita agregar al respal"/>
    <m/>
    <d v="1899-12-30T00:00:00"/>
    <d v="1899-12-30T00:07:16"/>
    <d v="1899-12-30T00:07:16"/>
    <x v="0"/>
    <x v="1"/>
    <m/>
    <m/>
    <m/>
    <m/>
    <m/>
    <d v="2024-02-09T00:00:00"/>
    <s v="CUMPLE"/>
    <s v="NO CUMPLE"/>
    <s v="NO CUMPLE"/>
    <s v="NO CUMPLE"/>
    <s v="NO CUMPLE"/>
    <x v="0"/>
    <x v="0"/>
    <x v="0"/>
    <x v="0"/>
    <x v="0"/>
  </r>
  <r>
    <s v="INC000002605680"/>
    <s v="RED INTERNA"/>
    <x v="2"/>
    <s v="APQ ACCESOS"/>
    <s v="YORDI M HURTADO ARAYA"/>
    <s v="tct_yorhua"/>
    <s v="4-Menor/Localizado"/>
    <s v="4-Baja"/>
    <s v="Baja"/>
    <x v="1"/>
    <s v="TELEFONICA CYBERSECURITY TECH CHILE SPA"/>
    <s v="RONDA TOMA DE TEMPERATURAS SALAS TIC 12:30"/>
    <s v="09/02/2024 11:36:05"/>
    <s v="09/02/2024 11:36:33"/>
    <x v="0"/>
    <s v="CDP ANTIGUO 1"/>
    <s v="CDP ANTIGUO 2"/>
    <s v="09/02/2024 11:47:57"/>
    <s v="09/02/2024 23:50:00"/>
    <s v="RONDA TOMA DE TEMPERATURAS SALAS TIC 12:30"/>
    <s v="RONDA REALIZADA"/>
    <d v="1899-12-30T00:00:00"/>
    <d v="1899-12-30T00:11:52"/>
    <d v="1899-12-30T00:11:52"/>
    <x v="0"/>
    <x v="1"/>
    <m/>
    <m/>
    <m/>
    <m/>
    <m/>
    <d v="2024-02-09T00:00:00"/>
    <s v="CUMPLE"/>
    <s v="NO CUMPLE"/>
    <s v="NO CUMPLE"/>
    <s v="NO CUMPLE"/>
    <s v="NO CUMPLE"/>
    <x v="0"/>
    <x v="0"/>
    <x v="0"/>
    <x v="0"/>
    <x v="0"/>
  </r>
  <r>
    <s v="INC000002605691"/>
    <s v="VPN IP - MPLS"/>
    <x v="7"/>
    <s v="ADMINISTRADORES RESIDENTES"/>
    <s v="SEBASTIAN I ACUÑA GUZMAN"/>
    <s v="frp_joflor"/>
    <s v="4-Menor/Localizado"/>
    <s v="4-Baja"/>
    <s v="Baja"/>
    <x v="1"/>
    <s v="MUNICIPALIDAD DE NUNOA"/>
    <s v="GAMA | solicitud de creación de TXT en dominio"/>
    <s v="09/02/2024 11:55:55"/>
    <s v="09/02/2024 12:02:26"/>
    <x v="0"/>
    <s v="TI"/>
    <s v="SISTEMAS OPERATIVOS"/>
    <s v="09/02/2024 13:03:20"/>
    <s v="09/02/2024 23:50:00"/>
    <s v="PREVENTIVO: NO_x000a_CÓDIGO DE SERVICIO: _dmarc_x000a_DIRECCIÓN: - _x000a_QUIEN REPORTA: Alejandra Carvajal Pimienta |  + 569 8900 4615_x000a_CONTACTO EN TERRENO: Alejandra Carvajal Pimienta |  + 569 8900 4615_x000a_PROBLEMA:_x000a_REQUERIMIENTO:_x000a__x000a_Junto con saludar solicito de tú ayuda par"/>
    <s v="Se solicita a los administradores de redip.cl la creación del registro solicitado._x000a__x000a_Cliente y dominio no administrados."/>
    <d v="1899-12-30T00:00:00"/>
    <d v="1899-12-30T01:07:25"/>
    <d v="1899-12-30T01:07:25"/>
    <x v="0"/>
    <x v="1"/>
    <m/>
    <m/>
    <m/>
    <m/>
    <m/>
    <d v="2024-02-09T00:00:00"/>
    <s v="NO CUMPLE"/>
    <s v="CUMPLE"/>
    <s v="NO CUMPLE"/>
    <s v="NO CUMPLE"/>
    <s v="NO CUMPLE"/>
    <x v="1"/>
    <x v="1"/>
    <x v="0"/>
    <x v="0"/>
    <x v="0"/>
  </r>
  <r>
    <s v="INC000002605701"/>
    <s v="SAP"/>
    <x v="9"/>
    <s v="CLOUD SAP HANA"/>
    <s v="EWALD R GALAZ MILLALEO"/>
    <s v="tct_egalaz"/>
    <s v="4-Menor/Localizado"/>
    <s v="4-Baja"/>
    <s v="Baja"/>
    <x v="1"/>
    <s v="TELEFONICA GLOBAL TECHNOLOGY S.A.AGENCIA EN CHILE"/>
    <s v="Checklist diario clientes 01.02.2024"/>
    <s v="09/02/2024 11:59:00"/>
    <s v="09/02/2024 12:00:19"/>
    <x v="0"/>
    <s v="Service"/>
    <s v="Internal"/>
    <s v="09/02/2024 12:01:26"/>
    <s v="09/02/2024 23:50:00"/>
    <s v="Se adjunta Checklist Diario de los clientes;_x000a_- HCUA ECC_x000a_- Sugal ECC"/>
    <s v="Se adjunta Checklist Diario de los clientes;_x000a_- HCUA ECC_x000a_- Sugal ECC"/>
    <d v="1899-12-30T00:00:00"/>
    <d v="1899-12-30T00:02:26"/>
    <d v="1899-12-30T00:02:26"/>
    <x v="0"/>
    <x v="1"/>
    <m/>
    <m/>
    <m/>
    <m/>
    <m/>
    <d v="2024-02-09T00:00:00"/>
    <s v="CUMPLE"/>
    <s v="NO CUMPLE"/>
    <s v="NO CUMPLE"/>
    <s v="NO CUMPLE"/>
    <s v="NO CUMPLE"/>
    <x v="0"/>
    <x v="0"/>
    <x v="0"/>
    <x v="0"/>
    <x v="0"/>
  </r>
  <r>
    <s v="INC000002605703"/>
    <s v="SAP"/>
    <x v="9"/>
    <s v="CLOUD SAP HANA"/>
    <s v="EWALD R GALAZ MILLALEO"/>
    <s v="tct_egalaz"/>
    <s v="4-Menor/Localizado"/>
    <s v="4-Baja"/>
    <s v="Baja"/>
    <x v="1"/>
    <s v="TELEFONICA GLOBAL TECHNOLOGY S.A.AGENCIA EN CHILE"/>
    <s v="Checklist diario clientes 02.02.2024"/>
    <s v="09/02/2024 12:02:21"/>
    <s v="09/02/2024 12:03:05"/>
    <x v="0"/>
    <s v="Service"/>
    <s v="Internal"/>
    <s v="09/02/2024 12:04:10"/>
    <s v="09/02/2024 23:50:00"/>
    <s v="Se adjunta Checklist Diario de los clientes;_x000a_- HCUA ECC_x000a_- Sugal ECC"/>
    <s v="Se adjunta Checklist Diario de los clientes;_x000a_- HCUA ECC_x000a_- Sugal ECC"/>
    <d v="1899-12-30T00:00:00"/>
    <d v="1899-12-30T00:01:49"/>
    <d v="1899-12-30T00:01:49"/>
    <x v="0"/>
    <x v="1"/>
    <m/>
    <m/>
    <m/>
    <m/>
    <m/>
    <d v="2024-02-09T00:00:00"/>
    <s v="CUMPLE"/>
    <s v="NO CUMPLE"/>
    <s v="NO CUMPLE"/>
    <s v="NO CUMPLE"/>
    <s v="NO CUMPLE"/>
    <x v="0"/>
    <x v="0"/>
    <x v="0"/>
    <x v="0"/>
    <x v="0"/>
  </r>
  <r>
    <s v="INC000002605724"/>
    <s v="HOSTING VIRTUAL"/>
    <x v="1"/>
    <s v="DUOC TICKET AUTOMATICO"/>
    <s v="JAVIERA A UMAÑA YEVENES"/>
    <s v="frp_eavend"/>
    <s v="3-Moderado/Limitado"/>
    <s v="4-Baja"/>
    <s v="Baja"/>
    <x v="1"/>
    <s v="FUNDACION INSTITUTO PROFESIONAL DUOC UC"/>
    <s v="DUOC|REQ|Usuario no puede instalar nueva versión Teams"/>
    <s v="09/02/2024 9:47:02"/>
    <s v="09/02/2024 9:49:33"/>
    <x v="0"/>
    <s v="CDP ANTIGUO 1"/>
    <s v="CDP ANTIGUO 2"/>
    <s v="14/02/2024 10:10:28"/>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900-01-03T23:51:43"/>
    <d v="1900-01-04T00:23:26"/>
    <d v="1899-12-30T00:31:43"/>
    <x v="0"/>
    <x v="1"/>
    <m/>
    <m/>
    <m/>
    <m/>
    <m/>
    <d v="2024-02-14T00:00:00"/>
    <s v="CUMPLE"/>
    <s v="NO CUMPLE"/>
    <s v="NO CUMPLE"/>
    <s v="NO CUMPLE"/>
    <s v="NO CUMPLE"/>
    <x v="1"/>
    <x v="0"/>
    <x v="0"/>
    <x v="0"/>
    <x v="1"/>
  </r>
  <r>
    <s v="INC000002605732"/>
    <s v="TICKET-INTELIGENTE"/>
    <x v="7"/>
    <s v="GESTION TI"/>
    <s v="SEBASTIAN I ACUÑA GUZMAN"/>
    <s v="USR_TSIGHT"/>
    <s v="1-Extenso/Generalizado"/>
    <s v="4-Baja"/>
    <s v="Baja"/>
    <x v="3"/>
    <s v="TELEFONICA EMPRESAS DE CHILE SA"/>
    <s v="prod-ar-apirest02 TICKET AUTOMATICO"/>
    <s v="09/02/2024 9:51:06"/>
    <s v="09/02/2024 9:51:06"/>
    <x v="0"/>
    <s v="TI"/>
    <s v="SISTEMAS OPERATIVOS"/>
    <s v="09/02/2024 12:59:51"/>
    <s v="09/02/2024 23:50:00"/>
    <s v="PREVENTIVO=SI_x000a_CODIGO DE SERVICIO=prod-ar-apirest02_x000a_DIRECCION=DC_x000a_CIUDAD=SANTIAGO_x000a_COMUNA LOCAL=_x000a_REGION=REGIÃ“N METROPOLITANA DE SANTIAGO_x000a_QUIEN REPORTA=Ticket automático_x000a_CONTACTO EN TERRENO=_x000a_PROBLEMA=High RAM Usage Alert for Node RMDY - prod_ar_apirest02_x000a_RE"/>
    <s v="Se revisa el servidor reportado, encontrando que el proceso java, ejecutado por el usuario remedy se encuentra utilizando la mayor cantidad de ram, como se ve a continuación._x000a__x000a_Debido a lo periódico del escalamiento de esta alarma en los últimos días, es"/>
    <d v="1899-12-30T01:06:06"/>
    <d v="1899-12-30T03:08:45"/>
    <d v="1899-12-30T02:02:39"/>
    <x v="1"/>
    <x v="0"/>
    <m/>
    <m/>
    <m/>
    <m/>
    <m/>
    <d v="2024-02-09T00:00:00"/>
    <s v="NO CUMPLE"/>
    <s v="CUMPLE"/>
    <s v="NO CUMPLE"/>
    <s v="NO CUMPLE"/>
    <s v="NO CUMPLE"/>
    <x v="1"/>
    <x v="1"/>
    <x v="0"/>
    <x v="0"/>
    <x v="0"/>
  </r>
  <r>
    <s v="INC000002605744"/>
    <s v="SAP"/>
    <x v="9"/>
    <s v="CLOUD SAP HANA"/>
    <s v="FREDDY O CORTES DIAZ"/>
    <s v="tct_fcorte"/>
    <s v="4-Menor/Localizado"/>
    <s v="4-Baja"/>
    <s v="Baja"/>
    <x v="1"/>
    <s v="TELEFONICA EMPRESAS DE CHILE SA"/>
    <s v="CHECKLIST SAP ECC PRD 01.02.2024"/>
    <s v="09/02/2024 10:05:58"/>
    <s v="09/02/2024 10:08:22"/>
    <x v="0"/>
    <s v="TI"/>
    <s v="APLICATIVOS"/>
    <s v="09/02/2024 10:14:25"/>
    <s v="09/02/2024 23:50:00"/>
    <s v="CHECKLIST SAP ECC PRD 01.02.2024 INCHALAM-BLUMAR"/>
    <s v="Se ejecuta con éxito checklist diario con fecha 01.02.2024"/>
    <d v="1899-12-30T00:00:00"/>
    <d v="1899-12-30T00:00:00"/>
    <d v="1899-12-30T00:00:00"/>
    <x v="0"/>
    <x v="1"/>
    <m/>
    <m/>
    <m/>
    <m/>
    <m/>
    <d v="2024-02-09T00:00:00"/>
    <s v="CUMPLE"/>
    <s v="NO CUMPLE"/>
    <s v="NO CUMPLE"/>
    <s v="NO CUMPLE"/>
    <s v="NO CUMPLE"/>
    <x v="0"/>
    <x v="0"/>
    <x v="0"/>
    <x v="0"/>
    <x v="0"/>
  </r>
  <r>
    <s v="INC000002605747"/>
    <s v="SAP"/>
    <x v="9"/>
    <s v="CLOUD SAP HANA"/>
    <s v="FREDDY O CORTES DIAZ"/>
    <s v="tct_fcorte"/>
    <s v="4-Menor/Localizado"/>
    <s v="4-Baja"/>
    <s v="Baja"/>
    <x v="1"/>
    <s v="TELEFONICA EMPRESAS DE CHILE SA"/>
    <s v="CHECKLIST SAP ECC PRD 02.02.2024"/>
    <s v="09/02/2024 10:08:47"/>
    <s v="09/02/2024 10:09:53"/>
    <x v="0"/>
    <s v="TI"/>
    <s v="APLICATIVOS"/>
    <s v="09/02/2024 10:13:35"/>
    <s v="09/02/2024 23:50:00"/>
    <s v="CHECKLIST SAP ECC PRD 02.02.2024 INCHALAM-BLUMAR"/>
    <s v="Se ejecuta con éxito checklist diario con fecha 02.02.2024"/>
    <d v="1899-12-30T00:00:00"/>
    <d v="1899-12-30T00:00:00"/>
    <d v="1899-12-30T00:00:00"/>
    <x v="0"/>
    <x v="1"/>
    <m/>
    <m/>
    <m/>
    <m/>
    <m/>
    <d v="2024-02-09T00:00:00"/>
    <s v="CUMPLE"/>
    <s v="NO CUMPLE"/>
    <s v="NO CUMPLE"/>
    <s v="NO CUMPLE"/>
    <s v="NO CUMPLE"/>
    <x v="0"/>
    <x v="0"/>
    <x v="0"/>
    <x v="0"/>
    <x v="0"/>
  </r>
  <r>
    <s v="INC000002605752"/>
    <s v="SAP"/>
    <x v="9"/>
    <s v="CLOUD SAP HANA"/>
    <s v="FREDDY O CORTES DIAZ"/>
    <s v="tct_fcorte"/>
    <s v="4-Menor/Localizado"/>
    <s v="4-Baja"/>
    <s v="Baja"/>
    <x v="1"/>
    <s v="TELEFONICA EMPRESAS DE CHILE SA"/>
    <s v="CHECKLIST SAP ECC PRD 03.02.2024"/>
    <s v="09/02/2024 10:15:14"/>
    <s v="09/02/2024 10:16:19"/>
    <x v="0"/>
    <s v="TI"/>
    <s v="APLICATIVOS"/>
    <s v="09/02/2024 10:20:32"/>
    <s v="09/02/2024 23:50:00"/>
    <s v="CHECKLIST SAP ECC PRD 03.02.2024 TODOS LOS CLIENTES SAP"/>
    <s v="Se ejecuta con éxito checklist diario con fecha 03.02.2024"/>
    <d v="1899-12-30T00:00:00"/>
    <d v="1899-12-30T00:00:00"/>
    <d v="1899-12-30T00:00:00"/>
    <x v="0"/>
    <x v="1"/>
    <m/>
    <m/>
    <m/>
    <m/>
    <m/>
    <d v="2024-02-09T00:00:00"/>
    <s v="CUMPLE"/>
    <s v="NO CUMPLE"/>
    <s v="NO CUMPLE"/>
    <s v="NO CUMPLE"/>
    <s v="NO CUMPLE"/>
    <x v="0"/>
    <x v="0"/>
    <x v="0"/>
    <x v="0"/>
    <x v="0"/>
  </r>
  <r>
    <s v="INC000002605757"/>
    <s v="SAP"/>
    <x v="9"/>
    <s v="CLOUD SAP HANA"/>
    <s v="FREDDY O CORTES DIAZ"/>
    <s v="tct_fcorte"/>
    <s v="4-Menor/Localizado"/>
    <s v="4-Baja"/>
    <s v="Baja"/>
    <x v="1"/>
    <s v="TELEFONICA EMPRESAS DE CHILE SA"/>
    <s v="CHECKLIST SAP ECC PRD 04.02.2024"/>
    <s v="09/02/2024 10:16:48"/>
    <s v="09/02/2024 10:17:40"/>
    <x v="0"/>
    <s v="TI"/>
    <s v="APLICATIVOS"/>
    <s v="09/02/2024 10:22:32"/>
    <s v="09/02/2024 23:50:00"/>
    <s v="CHECKLIST SAP ECC PRD 04.02.2024 TODOS LOS CLIENTES SAP"/>
    <s v="Se ejecuta con éxito checklist diario con fecha 04.02.2024"/>
    <d v="1899-12-30T00:00:00"/>
    <d v="1899-12-30T00:00:00"/>
    <d v="1899-12-30T00:00:00"/>
    <x v="0"/>
    <x v="1"/>
    <m/>
    <m/>
    <m/>
    <m/>
    <m/>
    <d v="2024-02-09T00:00:00"/>
    <s v="CUMPLE"/>
    <s v="NO CUMPLE"/>
    <s v="NO CUMPLE"/>
    <s v="NO CUMPLE"/>
    <s v="NO CUMPLE"/>
    <x v="0"/>
    <x v="0"/>
    <x v="0"/>
    <x v="0"/>
    <x v="0"/>
  </r>
  <r>
    <s v="INC000002605773"/>
    <s v="RED INTERNA"/>
    <x v="10"/>
    <s v="APOQUINDO TI"/>
    <s v="RICARDO F ORELLANA MARDONES"/>
    <s v="tct_rorell"/>
    <s v="4-Menor/Localizado"/>
    <s v="4-Baja"/>
    <s v="Baja"/>
    <x v="0"/>
    <s v="TELEFONICA EMPRESAS DE CHILE SA"/>
    <s v="RONDA Y MEDICIÓN DE TEMPERATURAS EN SALAS TIC"/>
    <s v="09/02/2024 10:29:31"/>
    <s v="09/02/2024 10:30:52"/>
    <x v="0"/>
    <s v="TI"/>
    <s v="CLIMA"/>
    <s v="09/02/2024 10:49:34"/>
    <s v="09/02/2024 23:50:00"/>
    <m/>
    <s v="ACT REALIZADA SIN NOVEDAD"/>
    <d v="1899-12-30T00:00:00"/>
    <d v="1899-12-30T00:00:00"/>
    <d v="1899-12-30T00:00:00"/>
    <x v="0"/>
    <x v="0"/>
    <m/>
    <m/>
    <m/>
    <m/>
    <m/>
    <d v="2024-02-09T00:00:00"/>
    <s v="CUMPLE"/>
    <s v="NO CUMPLE"/>
    <s v="NO CUMPLE"/>
    <s v="NO CUMPLE"/>
    <s v="NO CUMPLE"/>
    <x v="0"/>
    <x v="0"/>
    <x v="0"/>
    <x v="0"/>
    <x v="0"/>
  </r>
  <r>
    <s v="INC000002605781"/>
    <s v="HOSTING VIRTUAL"/>
    <x v="17"/>
    <s v="DUOC TICKET AUTOMATICO"/>
    <s v="RODRIGO VÁSQUEZ MUÑOZ"/>
    <s v="frp_eavend"/>
    <s v="3-Moderado/Limitado"/>
    <s v="4-Baja"/>
    <s v="Baja"/>
    <x v="1"/>
    <s v="FUNDACION INSTITUTO PROFESIONAL DUOC UC"/>
    <s v="DUOC|REQ| Restore Servidor PRD-FUSE-02"/>
    <s v="09/02/2024 10:41:23"/>
    <s v="09/02/2024 10:43:13"/>
    <x v="0"/>
    <s v="CDP ANTIGUO 1"/>
    <s v="CDP ANTIGUO 2"/>
    <s v="13/02/2024 17:10:25"/>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 victor sepulveda_x000a__x000a_Teléfono de contacto: N/A_x000a__x000a_Acciones realizadas: restaurada correctamente vm del dia 27-01-2024_x000a__x000a_Solución paliativa o definitiva: restaurada correctamente vm del dia 27-01-"/>
    <d v="1900-01-03T05:42:56"/>
    <d v="1900-01-03T06:29:02"/>
    <d v="1899-12-30T00:46:06"/>
    <x v="0"/>
    <x v="1"/>
    <m/>
    <m/>
    <m/>
    <m/>
    <m/>
    <d v="2024-02-13T00:00:00"/>
    <s v="CUMPLE"/>
    <s v="NO CUMPLE"/>
    <s v="NO CUMPLE"/>
    <s v="NO CUMPLE"/>
    <s v="NO CUMPLE"/>
    <x v="1"/>
    <x v="0"/>
    <x v="0"/>
    <x v="0"/>
    <x v="1"/>
  </r>
  <r>
    <s v="INC000002605801"/>
    <s v="INFRAESTRUCTURA DC"/>
    <x v="2"/>
    <s v="APQ ACCESOS"/>
    <s v="JONATHAN A MARQUEZ ASTENGO"/>
    <s v="tct_patcag"/>
    <s v="4-Menor/Localizado"/>
    <s v="4-Baja"/>
    <s v="Baja"/>
    <x v="0"/>
    <s v="TELEFONICA EMPRESAS DE CHILE SA"/>
    <s v="SUPERVISION ACCIONA/CRQ 81723"/>
    <s v="09/02/2024 11:13:12"/>
    <s v="09/02/2024 11:14:26"/>
    <x v="0"/>
    <s v="CDP ANTIGUO 1"/>
    <s v="CDP ANTIGUO 2"/>
    <s v="09/02/2024 15:40:12"/>
    <s v="09/02/2024 23:50:00"/>
    <s v="PREVENTIVO: NO_x000a_CÓDIGO DE SERVICIO:_x000a_DIRECCIÓN:  DCSM_x000a_QUIEN REPORTA: RENE VILLEGAS_x000a_CONTACTO EN TERRENO: DC OPERADOR N1_x000a_PROBLEMA: INGRESO EQUIPO_x000a_REQUERIMIENTO: INGRESO DE EQUIPAMIENTO TIC 4 RACK A02"/>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x v="0"/>
    <x v="0"/>
    <m/>
    <m/>
    <m/>
    <m/>
    <m/>
    <d v="2024-02-09T00:00:00"/>
    <s v="CUMPLE"/>
    <s v="NO CUMPLE"/>
    <s v="NO CUMPLE"/>
    <s v="NO CUMPLE"/>
    <s v="NO CUMPLE"/>
    <x v="0"/>
    <x v="0"/>
    <x v="0"/>
    <x v="0"/>
    <x v="0"/>
  </r>
  <r>
    <s v="INC000002605933"/>
    <s v="HOUSING"/>
    <x v="14"/>
    <s v="BELIEVE"/>
    <s v="PATRICIO A CASTILLO GONZALEZ"/>
    <s v="frp_jolsso"/>
    <s v="3-Moderado/Limitado"/>
    <s v="3-Medio"/>
    <s v="Media"/>
    <x v="1"/>
    <s v="TELEFONICA EMPRESAS DE CHILE SA"/>
    <s v="GESTION DATACENTER/ ACCESOS /TELEFONICA EMPRESAS DE CHILE SA"/>
    <s v="09/02/2024 11:52:17"/>
    <s v="09/02/2024 11:54:18"/>
    <x v="0"/>
    <s v="CDP ANTIGUO 1"/>
    <s v="CDP ANTIGUO 2"/>
    <s v="09/02/2024 12:07:20"/>
    <s v="09/02/2024 23:50:00"/>
    <s v="EMPRESA:TELEFONICA EMPRESAS DE CHILE SA_x000a_CÓDIGO DE SERVICIO: _x000a_DIRECCIÓN: Calle San Martin #50, Santiago Centro, Santiago_x000a_NOMBRE DE QUIEN REPORTA:Jean Paul Jara_x000a_TELÉFONO DE QUIEN REPORTA: +569 83828137_x000a_NOMBRE DE CONTACTO EN TERRENO: _x000a_REQUERIMIENTO: Inspecc"/>
    <s v="ACCESOS AUTORIZADOS"/>
    <d v="1899-12-30T00:02:09"/>
    <d v="1899-12-30T00:15:03"/>
    <d v="1899-12-30T00:12:54"/>
    <x v="0"/>
    <x v="1"/>
    <m/>
    <m/>
    <m/>
    <m/>
    <m/>
    <d v="2024-02-09T00:00:00"/>
    <s v="CUMPLE"/>
    <s v="NO CUMPLE"/>
    <s v="NO CUMPLE"/>
    <s v="NO CUMPLE"/>
    <s v="NO CUMPLE"/>
    <x v="0"/>
    <x v="0"/>
    <x v="0"/>
    <x v="0"/>
    <x v="0"/>
  </r>
  <r>
    <s v="INC000002605973"/>
    <s v="RED INTERNA"/>
    <x v="10"/>
    <s v="APOQUINDO TI"/>
    <s v="RICARDO F ORELLANA MARDONES"/>
    <s v="tct_rorell"/>
    <s v="4-Menor/Localizado"/>
    <s v="4-Baja"/>
    <s v="Baja"/>
    <x v="0"/>
    <s v="TELEFONICA EMPRESAS DE CHILE SA"/>
    <s v="RONDA Y MEDICIÓN DE TEMPERATURAS EN SALAS TIC  18:30"/>
    <s v="09/02/2024 12:18:31"/>
    <s v="09/02/2024 12:20:24"/>
    <x v="0"/>
    <s v="TI"/>
    <s v="CLIMA"/>
    <s v="09/02/2024 19:44:02"/>
    <s v="09/02/2024 23:50:00"/>
    <m/>
    <s v="ACT REALIZADA SIN NOVEDAD"/>
    <d v="1899-12-30T00:00:00"/>
    <d v="1899-12-30T00:00:00"/>
    <d v="1899-12-30T00:00:00"/>
    <x v="0"/>
    <x v="0"/>
    <m/>
    <m/>
    <m/>
    <m/>
    <m/>
    <d v="2024-02-09T00:00:00"/>
    <s v="CUMPLE"/>
    <s v="NO CUMPLE"/>
    <s v="NO CUMPLE"/>
    <s v="NO CUMPLE"/>
    <s v="NO CUMPLE"/>
    <x v="0"/>
    <x v="0"/>
    <x v="0"/>
    <x v="0"/>
    <x v="0"/>
  </r>
  <r>
    <s v="INC000002605979"/>
    <s v="HOSTING VIRTUAL"/>
    <x v="3"/>
    <s v="DUOC TICKET AUTOMATICO"/>
    <s v="DEIBY Y SANTOYO MONTEROLA"/>
    <s v="frp_eavend"/>
    <s v="3-Moderado/Limitado"/>
    <s v="4-Baja"/>
    <s v="Baja"/>
    <x v="1"/>
    <s v="FUNDACION INSTITUTO PROFESIONAL DUOC UC"/>
    <s v="DUOC|REQ | Eliminar Restore de VDC"/>
    <s v="09/02/2024 12:25:15"/>
    <s v="09/02/2024 12:27:53"/>
    <x v="0"/>
    <s v="CDP ANTIGUO 1"/>
    <s v="CDP ANTIGUO 2"/>
    <s v="12/02/2024 10:03:44"/>
    <s v="12/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FASE RESOLUCIÓN Y RECUPERACIÓN_x000a__x000a_Se efectúa contacto con cliente:N/A_x000a__x000a_Teléfono de contacto:N/A_x000a__x000a_Acciones realizadas: Se realiza el borrado de la maquina solicitada_x000a__x000a_Solución paliativa o definitiva:N/A_x000a__x000a_Acciones de Mejora, Recomendaciones:N/A_x000a__x000a_Causa Raíz:N"/>
    <d v="1900-01-01T17:37:15"/>
    <d v="1900-01-01T21:38:29"/>
    <d v="1899-12-30T04:01:14"/>
    <x v="0"/>
    <x v="1"/>
    <m/>
    <m/>
    <m/>
    <m/>
    <m/>
    <d v="2024-02-12T00:00:00"/>
    <s v="NO CUMPLE"/>
    <s v="NO CUMPLE"/>
    <s v="CUMPLE"/>
    <s v="NO CUMPLE"/>
    <s v="NO CUMPLE"/>
    <x v="1"/>
    <x v="0"/>
    <x v="0"/>
    <x v="0"/>
    <x v="1"/>
  </r>
  <r>
    <s v="INC000002606007"/>
    <s v="SAP"/>
    <x v="9"/>
    <s v="CLOUD SAP HANA"/>
    <s v="EWALD R GALAZ MILLALEO"/>
    <s v="tct_egalaz"/>
    <s v="4-Menor/Localizado"/>
    <s v="4-Baja"/>
    <s v="Baja"/>
    <x v="1"/>
    <s v="TELEFONICA GLOBAL TECHNOLOGY S.A.AGENCIA EN CHILE"/>
    <s v="Checklist diario clientes 05.02.2024"/>
    <s v="09/02/2024 12:05:19"/>
    <s v="09/02/2024 12:06:03"/>
    <x v="0"/>
    <s v="Service"/>
    <s v="Internal"/>
    <s v="09/02/2024 12:07:45"/>
    <s v="09/02/2024 23:50:00"/>
    <s v="Se adjunta Checklist Diario de los clientes;_x000a_- HCUA ECC_x000a_- Sugal ECC"/>
    <s v="Se adjunta Checklist Diario de los clientes;_x000a_- HCUA ECC_x000a_- Sugal ECC"/>
    <d v="1899-12-30T00:00:00"/>
    <d v="1899-12-30T00:02:26"/>
    <d v="1899-12-30T00:02:26"/>
    <x v="0"/>
    <x v="1"/>
    <m/>
    <s v=""/>
    <s v=""/>
    <s v=""/>
    <s v="Cumplido"/>
    <d v="2024-02-09T00:00:00"/>
    <s v="CUMPLE"/>
    <s v="NO CUMPLE"/>
    <s v="NO CUMPLE"/>
    <s v="NO CUMPLE"/>
    <s v="NO CUMPLE"/>
    <x v="0"/>
    <x v="0"/>
    <x v="0"/>
    <x v="0"/>
    <x v="0"/>
  </r>
  <r>
    <s v="INC000002606011"/>
    <s v="SAP"/>
    <x v="9"/>
    <s v="CLOUD SAP HANA"/>
    <s v="EWALD R GALAZ MILLALEO"/>
    <s v="tct_egalaz"/>
    <s v="4-Menor/Localizado"/>
    <s v="4-Baja"/>
    <s v="Baja"/>
    <x v="1"/>
    <s v="TELEFONICA GLOBAL TECHNOLOGY S.A.AGENCIA EN CHILE"/>
    <s v="Informe Mensual clientes Mes de Enero 2024"/>
    <s v="09/02/2024 12:08:44"/>
    <s v="09/02/2024 12:09:50"/>
    <x v="0"/>
    <s v="Service"/>
    <s v="Internal"/>
    <s v="09/02/2024 12:11:18"/>
    <s v="09/02/2024 23:50:00"/>
    <s v="Se adjunta Informe Mensual de los clientes; _x000a_- Acma ECC_x000a_- HCUA ECC_x000a_- Sugal ECC"/>
    <s v="Se adjunta Informe Mensual de los clientes; _x000a_- Acma ECC_x000a_- HCUA ECC_x000a_- Sugal ECC"/>
    <d v="1899-12-30T00:00:00"/>
    <d v="1899-12-30T00:02:34"/>
    <d v="1899-12-30T00:02:34"/>
    <x v="0"/>
    <x v="1"/>
    <m/>
    <m/>
    <m/>
    <m/>
    <m/>
    <d v="2024-02-09T00:00:00"/>
    <s v="CUMPLE"/>
    <s v="NO CUMPLE"/>
    <s v="NO CUMPLE"/>
    <s v="NO CUMPLE"/>
    <s v="NO CUMPLE"/>
    <x v="0"/>
    <x v="0"/>
    <x v="0"/>
    <x v="0"/>
    <x v="0"/>
  </r>
  <r>
    <s v="INC000002606013"/>
    <s v="SAP"/>
    <x v="9"/>
    <s v="CLOUD SAP HANA"/>
    <s v="EWALD R GALAZ MILLALEO"/>
    <s v="tct_egalaz"/>
    <s v="4-Menor/Localizado"/>
    <s v="4-Baja"/>
    <s v="Baja"/>
    <x v="1"/>
    <s v="TELEFONICA GLOBAL TECHNOLOGY S.A.AGENCIA EN CHILE"/>
    <s v="Checklist diario clientes 06.02.2024"/>
    <s v="09/02/2024 12:11:46"/>
    <s v="09/02/2024 12:12:36"/>
    <x v="0"/>
    <s v="Service"/>
    <s v="Internal"/>
    <s v="09/02/2024 12:13:31"/>
    <s v="09/02/2024 23:50:00"/>
    <s v="Se adjunta Checklist Diario de los clientes;_x000a_- HCUA ECC_x000a_- Sugal ECC"/>
    <s v="Se adjunta Checklist Diario de los clientes;_x000a_- HCUA ECC_x000a_- Sugal ECC"/>
    <d v="1899-12-30T00:00:00"/>
    <d v="1899-12-30T00:01:45"/>
    <d v="1899-12-30T00:01:45"/>
    <x v="0"/>
    <x v="1"/>
    <m/>
    <m/>
    <m/>
    <m/>
    <m/>
    <d v="2024-02-09T00:00:00"/>
    <s v="CUMPLE"/>
    <s v="NO CUMPLE"/>
    <s v="NO CUMPLE"/>
    <s v="NO CUMPLE"/>
    <s v="NO CUMPLE"/>
    <x v="0"/>
    <x v="0"/>
    <x v="0"/>
    <x v="0"/>
    <x v="0"/>
  </r>
  <r>
    <s v="INC000002606017"/>
    <s v="SAP"/>
    <x v="9"/>
    <s v="CLOUD SAP HANA"/>
    <s v="EWALD R GALAZ MILLALEO"/>
    <s v="tct_egalaz"/>
    <s v="4-Menor/Localizado"/>
    <s v="4-Baja"/>
    <s v="Baja"/>
    <x v="1"/>
    <s v="TELEFONICA GLOBAL TECHNOLOGY S.A.AGENCIA EN CHILE"/>
    <s v="Checklist diario clientes 07.02.2024"/>
    <s v="09/02/2024 12:19:48"/>
    <s v="09/02/2024 12:21:57"/>
    <x v="0"/>
    <s v="Service"/>
    <s v="Internal"/>
    <s v="09/02/2024 12:24:07"/>
    <s v="09/02/2024 23:50:00"/>
    <s v="Se adjunta Checklist Diario de los clientes;_x000a_- HCUA ECC_x000a_- Sugal ECC"/>
    <s v="Se adjunta Checklist Diario de los clientes;_x000a_- HCUA ECC_x000a_- Sugal ECC"/>
    <d v="1899-12-30T00:00:00"/>
    <d v="1899-12-30T00:04:19"/>
    <d v="1899-12-30T00:04:19"/>
    <x v="0"/>
    <x v="1"/>
    <m/>
    <m/>
    <m/>
    <m/>
    <m/>
    <d v="2024-02-09T00:00:00"/>
    <s v="CUMPLE"/>
    <s v="NO CUMPLE"/>
    <s v="NO CUMPLE"/>
    <s v="NO CUMPLE"/>
    <s v="NO CUMPLE"/>
    <x v="0"/>
    <x v="0"/>
    <x v="0"/>
    <x v="0"/>
    <x v="0"/>
  </r>
  <r>
    <s v="INC000002606019"/>
    <s v="SAP"/>
    <x v="9"/>
    <s v="CLOUD SAP HANA"/>
    <s v="EWALD R GALAZ MILLALEO"/>
    <s v="tct_egalaz"/>
    <s v="4-Menor/Localizado"/>
    <s v="4-Baja"/>
    <s v="Baja"/>
    <x v="1"/>
    <s v="TELEFONICA GLOBAL TECHNOLOGY S.A.AGENCIA EN CHILE"/>
    <s v="Checklist diario clientes 08.02.2024"/>
    <s v="09/02/2024 12:25:19"/>
    <s v="09/02/2024 12:25:21"/>
    <x v="0"/>
    <s v="Service"/>
    <s v="Internal"/>
    <s v="09/02/2024 12:25:58"/>
    <s v="09/02/2024 23:50:00"/>
    <s v="Se adjunta Checklist Diario de los clientes;_x000a_- HCUA ECC_x000a_- Sugal ECC"/>
    <s v="Se adjunta Checklist Diario de los clientes;_x000a_- HCUA ECC_x000a_- Sugal ECC"/>
    <d v="1899-12-30T00:00:00"/>
    <d v="1899-12-30T00:00:39"/>
    <d v="1899-12-30T00:00:39"/>
    <x v="0"/>
    <x v="1"/>
    <m/>
    <m/>
    <m/>
    <m/>
    <m/>
    <d v="2024-02-09T00:00:00"/>
    <s v="CUMPLE"/>
    <s v="NO CUMPLE"/>
    <s v="NO CUMPLE"/>
    <s v="NO CUMPLE"/>
    <s v="NO CUMPLE"/>
    <x v="0"/>
    <x v="0"/>
    <x v="0"/>
    <x v="0"/>
    <x v="0"/>
  </r>
  <r>
    <s v="INC000002606021"/>
    <s v="SAP"/>
    <x v="9"/>
    <s v="CLOUD SAP HANA"/>
    <s v="EWALD R GALAZ MILLALEO"/>
    <s v="tct_egalaz"/>
    <s v="4-Menor/Localizado"/>
    <s v="4-Baja"/>
    <s v="Baja"/>
    <x v="1"/>
    <s v="TELEFONICA GLOBAL TECHNOLOGY S.A.AGENCIA EN CHILE"/>
    <s v="Checklist diario clientes 09.02.2024"/>
    <s v="09/02/2024 12:26:21"/>
    <s v="09/02/2024 12:27:03"/>
    <x v="0"/>
    <s v="Service"/>
    <s v="Internal"/>
    <s v="09/02/2024 12:28:11"/>
    <s v="09/02/2024 23:50:00"/>
    <s v="Se adjunta Checklist Diario de los clientes;_x000a_- HCUA ECC_x000a_- Sugal ECC"/>
    <s v="Se adjunta Checklist Diario de los clientes;_x000a_- HCUA ECC_x000a_- Sugal ECC"/>
    <d v="1899-12-30T00:00:00"/>
    <d v="1899-12-30T00:01:50"/>
    <d v="1899-12-30T00:01:50"/>
    <x v="0"/>
    <x v="1"/>
    <m/>
    <m/>
    <m/>
    <m/>
    <m/>
    <d v="2024-02-09T00:00:00"/>
    <s v="CUMPLE"/>
    <s v="NO CUMPLE"/>
    <s v="NO CUMPLE"/>
    <s v="NO CUMPLE"/>
    <s v="NO CUMPLE"/>
    <x v="0"/>
    <x v="0"/>
    <x v="0"/>
    <x v="0"/>
    <x v="0"/>
  </r>
  <r>
    <s v="INC000002606038"/>
    <s v="HOSTING VIRTUAL"/>
    <x v="6"/>
    <s v="SISTEMA OPERATIVO MICROSOFT"/>
    <s v="JAVIER CUEVAS"/>
    <s v="tct_jacuev"/>
    <s v="4-Menor/Localizado"/>
    <s v="4-Baja"/>
    <s v="Baja"/>
    <x v="1"/>
    <s v="TELEFONICA GLOBAL TECHNOLOGY S.A.AGENCIA EN CHILE"/>
    <s v="rEQUERIMIENTO sOC dEEP sECURITY"/>
    <s v="09/02/2024 12:48:32"/>
    <s v="09/02/2024 12:49:37"/>
    <x v="0"/>
    <s v="TI"/>
    <s v="SISTEMAS OPERATIVOS"/>
    <s v="12/02/2024 10:52:51"/>
    <s v="12/02/2024 23:50:00"/>
    <s v="Folio generado automáticamente para atender requerimiento del cliente. La solicitud fue realizada directamente al área resolutoria sin pasar por el flujo de mesa de ayuda"/>
    <s v="OK"/>
    <d v="1900-01-01T18:23:41"/>
    <d v="1900-01-01T22:04:19"/>
    <d v="1899-12-30T03:40:38"/>
    <x v="0"/>
    <x v="1"/>
    <m/>
    <m/>
    <m/>
    <m/>
    <m/>
    <d v="2024-02-12T00:00:00"/>
    <s v="NO CUMPLE"/>
    <s v="CUMPLE"/>
    <s v="NO CUMPLE"/>
    <s v="NO CUMPLE"/>
    <s v="NO CUMPLE"/>
    <x v="1"/>
    <x v="0"/>
    <x v="0"/>
    <x v="0"/>
    <x v="1"/>
  </r>
  <r>
    <s v="INC000002606055"/>
    <s v="HOUSING"/>
    <x v="8"/>
    <s v="BELIEVE"/>
    <s v="FERNEY D GARZON PEÑA"/>
    <s v="frp_xgambo"/>
    <s v="3-Moderado/Limitado"/>
    <s v="3-Medio"/>
    <s v="Media"/>
    <x v="1"/>
    <s v="TELEFONICA EMPRESAS DE CHILE SA"/>
    <s v="GESTION DATACENTER/ ACCESOS / DXC"/>
    <s v="09/02/2024 13:33:56"/>
    <s v="09/02/2024 13:35:57"/>
    <x v="0"/>
    <s v="COMUNICACIONES"/>
    <s v="VPN IP - MPLS"/>
    <s v="09/02/2024 13:47:50"/>
    <s v="09/02/2024 23:50:00"/>
    <s v="EMPRESA: DXC_x000a_CÓDIGO DE SERVICIO: _x000a_DIRECCIÓN:AV. Presidente Prieto #226, Paine, Santiago_x000a_NOMBRE DE QUIEN REPORTA:Ferney Garzon_x000a_TELÉFONO DE QUIEN REPORTA:  56 2 25774418_x000a_NOMBRE DE CONTACTO EN TERRENO: _x000a_REQUERIMIENTO :  Cambio de disco por rotura de HW_x000a_EQUI"/>
    <m/>
    <d v="1899-12-30T00:00:00"/>
    <d v="1899-12-30T00:13:54"/>
    <d v="1899-12-30T00:13:54"/>
    <x v="0"/>
    <x v="1"/>
    <m/>
    <m/>
    <m/>
    <m/>
    <m/>
    <d v="2024-02-09T00:00:00"/>
    <s v="CUMPLE"/>
    <s v="NO CUMPLE"/>
    <s v="NO CUMPLE"/>
    <s v="NO CUMPLE"/>
    <s v="NO CUMPLE"/>
    <x v="0"/>
    <x v="0"/>
    <x v="0"/>
    <x v="0"/>
    <x v="0"/>
  </r>
  <r>
    <s v="INC000002606117"/>
    <s v="VPN IP - MPLS"/>
    <x v="3"/>
    <s v="GESTION HD"/>
    <s v="PABLO N OLIVA ALARCON"/>
    <s v="frp_pcamay"/>
    <s v="3-Moderado/Limitado"/>
    <s v="3-Medio"/>
    <s v="Media"/>
    <x v="1"/>
    <s v="ASF LOGISTICA SPA"/>
    <s v="HD/Clonación maquina ARANDA_APP01"/>
    <s v="09/02/2024 12:36:14"/>
    <s v="09/02/2024 12:37:01"/>
    <x v="0"/>
    <s v="CDP ANTIGUO 1"/>
    <s v="CDP ANTIGUO 2"/>
    <s v="09/02/2024 17:07:58"/>
    <s v="09/02/2024 23:50:00"/>
    <s v="PREVENTIVO: NO_x000a_CODIGO DE SERVICIO:_x000a_DIRECCION:_x000a_QUIEN REPORTA:(56) 2-26773175 ((56) 9-91879518 Juan Esteban Puente Cox_x000a_CONTACTO EN TERRENO:(56) 2-26773175 ((56) 9-91879518 Juan Esteban Puente Cox_x000a_PROBLEMA:_x000a_REQUERIMIENTO:Favor ver la posibilidad de clonar l"/>
    <s v="FASE RESOLUCIÓN Y RECUPERACIÓN_x000a__x000a_Se efectúa contacto con cliente: Juan Puente_x000a__x000a_Teléfono de contacto: NA_x000a__x000a_Acciones realizadas: Se informa a cliente de procedimiento para realizar la clonacion de manera autogestionada, ademas de que debe contar con ventana"/>
    <d v="1899-12-30T00:38:31"/>
    <d v="1899-12-30T04:31:44"/>
    <d v="1899-12-30T03:53:13"/>
    <x v="0"/>
    <x v="1"/>
    <m/>
    <m/>
    <m/>
    <m/>
    <m/>
    <d v="2024-02-09T00:00:00"/>
    <s v="NO CUMPLE"/>
    <s v="CUMPLE"/>
    <s v="NO CUMPLE"/>
    <s v="NO CUMPLE"/>
    <s v="NO CUMPLE"/>
    <x v="1"/>
    <x v="0"/>
    <x v="1"/>
    <x v="0"/>
    <x v="0"/>
  </r>
  <r>
    <s v="INC000002606122"/>
    <s v="VPN IP - MPLS"/>
    <x v="12"/>
    <s v="GESTION HD"/>
    <s v="DENISE CRUZAT ETCHEBERRY"/>
    <s v="frp_pcamay"/>
    <s v="3-Moderado/Limitado"/>
    <s v="3-Medio"/>
    <s v="Media"/>
    <x v="1"/>
    <s v="TELEFONICA GLOBAL TECHNOLOGY S.A.AGENCIA EN CHILE"/>
    <s v="HD/Accesos Consola Deep"/>
    <s v="09/02/2024 12:51:41"/>
    <s v="09/02/2024 12:53:32"/>
    <x v="1"/>
    <s v="CDP ANTIGUO 1"/>
    <s v="CDP ANTIGUO 2"/>
    <s v="09/02/2024 13:14:04"/>
    <s v="09/02/2024 13:14:04"/>
    <s v="PREVENTIVO: NO_x000a_CODIGO DE SERVICIO:_x000a_DIRECCION:_x000a_QUIEN REPORTA:+56 9 9535 4350  Javier Andres Cuevas Flores_x000a_CONTACTO EN TERRENO:_x000a_PROBLEMA:_x000a_REQUERIMIENTO:Favor crear folio a @SOC Empresas _x000a__x000a_ _x000a__x000a_Necesitamos  usuario en Consolas Deep Solo Lectura  para ver esta"/>
    <s v="ticket creado por SOC_x000a__x000a_Estimado JAVIER ANDRES CUEVAS FLORES: _x000a__x000a_Junto con saludar, le informamos que su requerimiento está siendo atendido según folio INC000002605878_x000a_Con el fin de asegurar la calidad de la atención, le solicitamos por favor mantener el n"/>
    <d v="1899-12-30T00:00:00"/>
    <d v="1899-12-30T00:22:23"/>
    <d v="1899-12-30T00:22:23"/>
    <x v="0"/>
    <x v="1"/>
    <m/>
    <m/>
    <m/>
    <m/>
    <m/>
    <d v="2024-02-09T00:00:00"/>
    <s v="CUMPLE"/>
    <s v="NO CUMPLE"/>
    <s v="NO CUMPLE"/>
    <s v="NO CUMPLE"/>
    <s v="NO CUMPLE"/>
    <x v="0"/>
    <x v="0"/>
    <x v="0"/>
    <x v="0"/>
    <x v="0"/>
  </r>
  <r>
    <s v="INC000002606178"/>
    <s v="INFRAESTRUCTURA DC"/>
    <x v="2"/>
    <s v="APQ ACCESOS"/>
    <s v="JONATHAN A MARQUEZ ASTENGO"/>
    <s v="tct_jmarqu"/>
    <s v="4-Menor/Localizado"/>
    <s v="4-Baja"/>
    <s v="Baja"/>
    <x v="0"/>
    <s v="TELEFONICA CYBERSECURITY TECH CHILE SPA"/>
    <s v="FACTIBILIDAD CAJA LOS HEROES/CRQ 82131"/>
    <s v="09/02/2024 15:35:35"/>
    <s v="09/02/2024 15:35:55"/>
    <x v="0"/>
    <s v="CDP ANTIGUO 1"/>
    <s v="CDP ANTIGUO 2"/>
    <s v="09/02/2024 15:41:16"/>
    <s v="09/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x v="0"/>
    <x v="0"/>
    <m/>
    <m/>
    <m/>
    <m/>
    <m/>
    <d v="2024-02-09T00:00:00"/>
    <s v="CUMPLE"/>
    <s v="NO CUMPLE"/>
    <s v="NO CUMPLE"/>
    <s v="NO CUMPLE"/>
    <s v="NO CUMPLE"/>
    <x v="0"/>
    <x v="0"/>
    <x v="0"/>
    <x v="0"/>
    <x v="0"/>
  </r>
  <r>
    <s v="INC000002606183"/>
    <s v="RED INTERNA"/>
    <x v="0"/>
    <s v="APQ ACCESOS"/>
    <s v="CARLOS F ARAYA RAMIREZ"/>
    <s v="tct_cararr"/>
    <s v="4-Menor/Localizado"/>
    <s v="4-Baja"/>
    <s v="Baja"/>
    <x v="1"/>
    <s v="TELEFONICA CYBERSECURITY TECH CHILE SPA"/>
    <s v="FACTIBILIDAD 82107"/>
    <s v="09/02/2024 15:42:24"/>
    <s v="09/02/2024 15:44:02"/>
    <x v="0"/>
    <s v="CDP ANTIGUO 1"/>
    <s v="CDP ANTIGUO 2"/>
    <s v="09/02/2024 18:11:59"/>
    <s v="09/02/2024 23:50:00"/>
    <m/>
    <s v="factiblidad enviada"/>
    <d v="1899-12-30T00:00:00"/>
    <d v="1899-12-30T02:29:35"/>
    <d v="1899-12-30T02:29:35"/>
    <x v="0"/>
    <x v="1"/>
    <m/>
    <m/>
    <m/>
    <m/>
    <m/>
    <d v="2024-02-09T00:00:00"/>
    <s v="NO CUMPLE"/>
    <s v="CUMPLE"/>
    <s v="NO CUMPLE"/>
    <s v="NO CUMPLE"/>
    <s v="NO CUMPLE"/>
    <x v="1"/>
    <x v="1"/>
    <x v="0"/>
    <x v="0"/>
    <x v="0"/>
  </r>
  <r>
    <s v="INC000002606309"/>
    <s v="TICKET-INTELIGENTE"/>
    <x v="7"/>
    <s v="GESTION TI"/>
    <s v="VICTOR SEPULVEDA GAMARRA"/>
    <s v="USR_TSIGHT"/>
    <s v="1-Extenso/Generalizado"/>
    <s v="4-Baja"/>
    <s v="Baja"/>
    <x v="3"/>
    <s v="FUNDACION INSTITUTO PROFESIONAL DUOC UC"/>
    <s v="fiprdu01 - srvbackhomeprd01_vm TICKET AUTOMATICO"/>
    <s v="09/02/2024 14:21:38"/>
    <s v="09/02/2024 14:21:38"/>
    <x v="0"/>
    <s v="TI"/>
    <s v="SISTEMAS OPERATIVOS"/>
    <s v="09/02/2024 16:25:24"/>
    <s v="09/02/2024 23:50:00"/>
    <s v="PREVENTIVO=SI_x000a_CODIGO DE SERVICIO=srvbackhomeprd01_VM_x000a_DIRECCION=NULL_x000a_CIUDAD=NULL_x000a_COMUNA LOCAL=_x000a_REGION=NULL_x000a_QUIEN REPORTA=Ticket automático_x000a_CONTACTO EN TERRENO=_x000a_PROBLEMA=High RAM Usage Alert for Node FIPRDU01 - srvbackhomeprd01_VM_x000a_REQUERIMIENTO=_x000a_EQUIPOS EN"/>
    <s v="Se revisa servidor SRVBACKHOMEPRD01, encontrando peaks de consumo por parte de AV Sophos, servicio apache se encuentra operativo y no se aprecia afectación de servicio."/>
    <d v="1899-12-30T01:41:10"/>
    <d v="1899-12-30T02:03:46"/>
    <d v="1899-12-30T00:22:36"/>
    <x v="1"/>
    <x v="0"/>
    <m/>
    <m/>
    <m/>
    <m/>
    <m/>
    <d v="2024-02-09T00:00:00"/>
    <s v="CUMPLE"/>
    <s v="NO CUMPLE"/>
    <s v="NO CUMPLE"/>
    <s v="NO CUMPLE"/>
    <s v="NO CUMPLE"/>
    <x v="1"/>
    <x v="1"/>
    <x v="0"/>
    <x v="0"/>
    <x v="0"/>
  </r>
  <r>
    <s v="INC000002606389"/>
    <s v="TICKET-INTELIGENTE"/>
    <x v="4"/>
    <s v="GESTION TI"/>
    <s v="JUAN P SEGURA VARGAS"/>
    <s v="USR_TSIGHT"/>
    <s v="1-Extenso/Generalizado"/>
    <s v="4-Baja"/>
    <s v="Baja"/>
    <x v="3"/>
    <s v="FUNDACION INSTITUTO PROFESIONAL DUOC UC"/>
    <s v="fiprdu01 - srvfs01_vm TICKET AUTOMATICO"/>
    <s v="09/02/2024 15:39:42"/>
    <s v="09/02/2024 15:39:42"/>
    <x v="0"/>
    <s v="TI"/>
    <s v="SISTEMAS OPERATIVOS"/>
    <s v="09/02/2024 17:16:33"/>
    <s v="09/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0:47:59"/>
    <d v="1899-12-30T01:36:51"/>
    <d v="1899-12-30T00:48:52"/>
    <x v="1"/>
    <x v="0"/>
    <m/>
    <m/>
    <m/>
    <m/>
    <m/>
    <d v="2024-02-09T00:00:00"/>
    <s v="CUMPLE"/>
    <s v="NO CUMPLE"/>
    <s v="NO CUMPLE"/>
    <s v="NO CUMPLE"/>
    <s v="NO CUMPLE"/>
    <x v="1"/>
    <x v="1"/>
    <x v="0"/>
    <x v="0"/>
    <x v="0"/>
  </r>
  <r>
    <s v="INC000002606458"/>
    <s v="HOUSING"/>
    <x v="8"/>
    <s v="BELIEVE"/>
    <s v="JAIRO A SALINAS GARAY"/>
    <s v="frp_jcarri"/>
    <s v="3-Moderado/Limitado"/>
    <s v="3-Medio"/>
    <s v="Media"/>
    <x v="1"/>
    <s v="HUAWEI CHILE S A"/>
    <s v="GESTION DATACENTER/ ACCESOS /HUAWEI CHILE S A"/>
    <s v="09/02/2024 19:17:57"/>
    <s v="09/02/2024 19:23:34"/>
    <x v="0"/>
    <s v="COMUNICACIONES"/>
    <s v="VPN IP - MPLS"/>
    <s v="09/02/2024 20:20:43"/>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19:52"/>
    <d v="1899-12-30T01:02:46"/>
    <d v="1899-12-30T00:42:54"/>
    <x v="0"/>
    <x v="1"/>
    <m/>
    <m/>
    <m/>
    <m/>
    <m/>
    <d v="2024-02-09T00:00:00"/>
    <s v="CUMPLE"/>
    <s v="NO CUMPLE"/>
    <s v="NO CUMPLE"/>
    <s v="NO CUMPLE"/>
    <s v="NO CUMPLE"/>
    <x v="1"/>
    <x v="1"/>
    <x v="0"/>
    <x v="0"/>
    <x v="0"/>
  </r>
  <r>
    <s v="INC000002606467"/>
    <s v="HOUSING"/>
    <x v="8"/>
    <s v="BELIEVE"/>
    <s v="JAIRO A SALINAS GARAY"/>
    <s v="frp_jcarri"/>
    <s v="3-Moderado/Limitado"/>
    <s v="3-Medio"/>
    <s v="Media"/>
    <x v="1"/>
    <s v="HUAWEI CHILE S A"/>
    <s v="GESTION DATACENTER/ ACCESOS /HUAWEI CHILE S A"/>
    <s v="09/02/2024 19:33:10"/>
    <s v="09/02/2024 19:34:35"/>
    <x v="0"/>
    <s v="COMUNICACIONES"/>
    <s v="VPN IP - MPLS"/>
    <s v="09/02/2024 20:21:07"/>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03"/>
    <d v="1899-12-30T00:47:57"/>
    <d v="1899-12-30T00:27:54"/>
    <x v="0"/>
    <x v="1"/>
    <m/>
    <m/>
    <m/>
    <m/>
    <m/>
    <d v="2024-02-09T00:00:00"/>
    <s v="CUMPLE"/>
    <s v="NO CUMPLE"/>
    <s v="NO CUMPLE"/>
    <s v="NO CUMPLE"/>
    <s v="NO CUMPLE"/>
    <x v="0"/>
    <x v="0"/>
    <x v="0"/>
    <x v="0"/>
    <x v="0"/>
  </r>
  <r>
    <s v="INC000002606469"/>
    <s v="HOUSING"/>
    <x v="8"/>
    <s v="BELIEVE"/>
    <s v="JAIRO A SALINAS GARAY"/>
    <s v="frp_jcarri"/>
    <s v="3-Moderado/Limitado"/>
    <s v="3-Medio"/>
    <s v="Media"/>
    <x v="1"/>
    <s v="HUAWEI CHILE S A"/>
    <s v="GESTION DATACENTER/ ACCESOS /HUAWEI CHILE S A"/>
    <s v="09/02/2024 19:36:47"/>
    <s v="09/02/2024 19:38:12"/>
    <x v="0"/>
    <s v="COMUNICACIONES"/>
    <s v="VPN IP - MPLS"/>
    <s v="09/02/2024 20:21:30"/>
    <s v="09/02/2024 23:50:00"/>
    <s v="EMPRESA:HUAWEI CHILE S A_x000a_CÓDIGO DE SERVICIO: _x000a_DIRECCIÓN:AV. Presidente Prieto #226, Paine, Santiago_x000a_NOMBRE DE QUIEN REPORTA:Ronald Alayo_x000a_TELÉFONO DE QUIEN REPORTA:56935662382_x000a_NOMBRE DE CONTACTO EN TERRENO: _x000a_REQUERIMIENTO:Realizacion de trabajos  y ticket"/>
    <s v="ACCESOS AUTORIZADOS."/>
    <d v="1899-12-30T00:20:16"/>
    <d v="1899-12-30T00:44:43"/>
    <d v="1899-12-30T00:24:27"/>
    <x v="0"/>
    <x v="1"/>
    <m/>
    <m/>
    <m/>
    <m/>
    <m/>
    <d v="2024-02-09T00:00:00"/>
    <s v="CUMPLE"/>
    <s v="NO CUMPLE"/>
    <s v="NO CUMPLE"/>
    <s v="NO CUMPLE"/>
    <s v="NO CUMPLE"/>
    <x v="0"/>
    <x v="0"/>
    <x v="0"/>
    <x v="0"/>
    <x v="0"/>
  </r>
  <r>
    <s v="INC000002606500"/>
    <s v="HOUSING"/>
    <x v="13"/>
    <s v="BELIEVE"/>
    <s v="RICARDO F ORELLANA MARDONES"/>
    <s v="frp_xgambo"/>
    <s v="3-Moderado/Limitado"/>
    <s v="3-Medio"/>
    <s v="Media"/>
    <x v="1"/>
    <s v="TELEFONICA EMPRESAS DE CHILE SA"/>
    <s v="GESTION DATACENTER/ ACCESOS / TELEFONICA EMPRESAS DE CHILE SA"/>
    <s v="10/02/2024 9:20:14"/>
    <s v="10/02/2024 9:21:47"/>
    <x v="0"/>
    <s v="CDP ANTIGUO 1"/>
    <s v="CDP ANTIGUO 2"/>
    <s v="10/02/2024 9:36:55"/>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45"/>
    <d v="1899-12-30T00:16:41"/>
    <d v="1899-12-30T00:09:56"/>
    <x v="0"/>
    <x v="1"/>
    <m/>
    <s v=""/>
    <s v=""/>
    <s v="Cumplido"/>
    <s v=""/>
    <d v="2024-02-10T00:00:00"/>
    <s v="CUMPLE"/>
    <s v="NO CUMPLE"/>
    <s v="NO CUMPLE"/>
    <s v="NO CUMPLE"/>
    <s v="NO CUMPLE"/>
    <x v="0"/>
    <x v="0"/>
    <x v="0"/>
    <x v="0"/>
    <x v="0"/>
  </r>
  <r>
    <s v="INC000002606503"/>
    <s v="HOUSING"/>
    <x v="13"/>
    <s v="BELIEVE"/>
    <s v="RICARDO F ORELLANA MARDONES"/>
    <s v="frp_xgambo"/>
    <s v="3-Moderado/Limitado"/>
    <s v="3-Medio"/>
    <s v="Media"/>
    <x v="1"/>
    <s v="TELEFONICA EMPRESAS DE CHILE SA"/>
    <s v="GESTION DATACENTER/ ACCESOS / TELEFONICA EMPRESAS DE CHILE SA"/>
    <s v="10/02/2024 9:40:03"/>
    <s v="10/02/2024 9:43:02"/>
    <x v="0"/>
    <s v="CDP ANTIGUO 1"/>
    <s v="CDP ANTIGUO 2"/>
    <s v="10/02/2024 9:54:21"/>
    <s v="10/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CRQ492"/>
    <s v="ACCESOS AUTORIZADOS"/>
    <d v="1899-12-30T00:06:53"/>
    <d v="1899-12-30T00:14:18"/>
    <d v="1899-12-30T00:07:25"/>
    <x v="0"/>
    <x v="1"/>
    <m/>
    <m/>
    <m/>
    <m/>
    <m/>
    <d v="2024-02-10T00:00:00"/>
    <s v="CUMPLE"/>
    <s v="NO CUMPLE"/>
    <s v="NO CUMPLE"/>
    <s v="NO CUMPLE"/>
    <s v="NO CUMPLE"/>
    <x v="0"/>
    <x v="0"/>
    <x v="0"/>
    <x v="0"/>
    <x v="0"/>
  </r>
  <r>
    <s v="INC000002606510"/>
    <s v="RED INTERNA"/>
    <x v="2"/>
    <s v="APQ ACCESOS"/>
    <s v="YORDI M HURTADO ARAYA"/>
    <s v="tct_yorhua"/>
    <s v="4-Menor/Localizado"/>
    <s v="4-Baja"/>
    <s v="Baja"/>
    <x v="1"/>
    <s v="TELEFONICA CYBERSECURITY TECH CHILE SPA"/>
    <s v="RONDA TOMA DE TEMPERATURAS SALAS TIC 16:30"/>
    <s v="09/02/2024 15:56:46"/>
    <s v="09/02/2024 15:57:10"/>
    <x v="0"/>
    <s v="CDP ANTIGUO 1"/>
    <s v="CDP ANTIGUO 2"/>
    <s v="09/02/2024 16:36:04"/>
    <s v="09/02/2024 23:50:00"/>
    <s v="RONDA TOMA DE TEMPERATURAS SALAS TIC 16:30"/>
    <s v="RONDA REALIZADA"/>
    <d v="1899-12-30T00:00:00"/>
    <d v="1899-12-30T00:39:18"/>
    <d v="1899-12-30T00:39:18"/>
    <x v="0"/>
    <x v="1"/>
    <m/>
    <m/>
    <m/>
    <m/>
    <m/>
    <d v="2024-02-09T00:00:00"/>
    <s v="CUMPLE"/>
    <s v="NO CUMPLE"/>
    <s v="NO CUMPLE"/>
    <s v="NO CUMPLE"/>
    <s v="NO CUMPLE"/>
    <x v="0"/>
    <x v="0"/>
    <x v="0"/>
    <x v="0"/>
    <x v="0"/>
  </r>
  <r>
    <s v="INC000002606524"/>
    <s v="RED INTERNA"/>
    <x v="6"/>
    <s v="APQ ACCESOS"/>
    <s v="ALEJANDRO ACEVEDO VALENZUELA"/>
    <s v="tct_yorhua"/>
    <s v="4-Menor/Localizado"/>
    <s v="4-Baja"/>
    <s v="Baja"/>
    <x v="1"/>
    <s v="TELEFONICA CYBERSECURITY TECH CHILE SPA"/>
    <s v="REVISION DE CORREO, NO RECIBE CORREOS"/>
    <s v="09/02/2024 16:26:36"/>
    <s v="09/02/2024 16:31:49"/>
    <x v="0"/>
    <s v="CDP ANTIGUO 1"/>
    <s v="CDP ANTIGUO 2"/>
    <s v="10/02/2024 1:11:30"/>
    <s v="10/02/2024 23:50:00"/>
    <s v="PREVENTIVO: SI/NO_x000a_CODIGO DE SERVICIO: NO APLICA_x000a_DIRECCION:  NO APLICA_x000a_QUIEN REPORTA: KATHERINE DIAZ_x000a_CONTACTO EN TERRENO: OPERACIONES DATA CENTER _x000a_PROBLEMA: PROBLEMAS EN LA RECEPCION DE CORREO, DOMINIO @TELEFONICA.COM, Y ALGUNOS DOMINIOS  @tic.cl CORREOS"/>
    <s v="Síntoma:  Usuarios reciben un NDR al enviar correos a externos. El flujo de correos a externos esté bloqueado._x000a_ _x000a_Causa:  La organización esté enviando correos en masa. _x000a_ _x000a_Resolución:  Comentamos en llamada que el flujo de correo de la organización está b"/>
    <d v="1899-12-30T08:18:25"/>
    <d v="1899-12-30T08:44:54"/>
    <d v="1899-12-30T00:26:29"/>
    <x v="0"/>
    <x v="1"/>
    <m/>
    <m/>
    <m/>
    <m/>
    <m/>
    <d v="2024-02-10T00:00:00"/>
    <s v="CUMPLE"/>
    <s v="NO CUMPLE"/>
    <s v="NO CUMPLE"/>
    <s v="NO CUMPLE"/>
    <s v="NO CUMPLE"/>
    <x v="1"/>
    <x v="0"/>
    <x v="0"/>
    <x v="1"/>
    <x v="0"/>
  </r>
  <r>
    <s v="INC000002606650"/>
    <s v="VPN IP - MPLS"/>
    <x v="6"/>
    <s v="BELIEVE"/>
    <s v="ALEJANDRO ACEVEDO VALENZUELA"/>
    <s v="frp_cnavar"/>
    <s v="3-Moderado/Limitado"/>
    <s v="3-Medio"/>
    <s v="Media"/>
    <x v="1"/>
    <s v="TELEFONICA GLOBAL TECHNOLOGY S.A.AGENCIA EN CHILE"/>
    <s v="HD/ Creación de Folio"/>
    <s v="09/02/2024 19:19:51"/>
    <s v="09/02/2024 19:21:15"/>
    <x v="0"/>
    <s v="CDP ANTIGUO 1"/>
    <s v="CDP ANTIGUO 2"/>
    <s v="09/02/2024 20:35:46"/>
    <s v="09/02/2024 23:50:00"/>
    <s v="PREVENTIVO: NO_x000a_CODIGO DE SERVICIO: CUENTA_x000a_DIRECCION:_x000a_QUIEN REPORTA:  Alejandro Acevedo_x000a_CONTACTO EN TERRENO:_x000a_PROBLEMA:_x000a_REQUERIMIENTO:_x000a__x000a_Buenas Tardes_x000a_Se requiere de su acostumbrado apoyo para la creación de folio el mismo_x000a_consiste en habilitación de cuenta"/>
    <s v="cuenta nuevamente habilitada a nivel de vpn. usuario verifica quedando operativo."/>
    <d v="1899-12-30T00:01:23"/>
    <d v="1899-12-30T01:15:55"/>
    <d v="1899-12-30T01:14:32"/>
    <x v="0"/>
    <x v="1"/>
    <m/>
    <m/>
    <m/>
    <m/>
    <m/>
    <d v="2024-02-09T00:00:00"/>
    <s v="NO CUMPLE"/>
    <s v="CUMPLE"/>
    <s v="NO CUMPLE"/>
    <s v="NO CUMPLE"/>
    <s v="NO CUMPLE"/>
    <x v="1"/>
    <x v="1"/>
    <x v="0"/>
    <x v="0"/>
    <x v="0"/>
  </r>
  <r>
    <s v="INC000002606651"/>
    <s v="HOUSING"/>
    <x v="8"/>
    <s v="ADMINISTRADORES RESIDENTES"/>
    <s v="JAIRO A SALINAS GARAY"/>
    <s v="frp_jugonz"/>
    <s v="3-Moderado/Limitado"/>
    <s v="3-Medio"/>
    <s v="Media"/>
    <x v="1"/>
    <s v="HUAWEI CHILE S A"/>
    <s v="GESTION DATACENTER/ ACCESOS / HUAWEI CHILE S A"/>
    <s v="09/02/2024 19:14:35"/>
    <s v="09/02/2024 19:17:37"/>
    <x v="0"/>
    <s v="COMUNICACIONES"/>
    <s v="VPN IP - MPLS"/>
    <s v="09/02/2024 20:21:58"/>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33"/>
    <d v="1899-12-30T01:07:23"/>
    <d v="1899-12-30T00:46:50"/>
    <x v="0"/>
    <x v="1"/>
    <m/>
    <m/>
    <m/>
    <m/>
    <m/>
    <d v="2024-02-09T00:00:00"/>
    <s v="CUMPLE"/>
    <s v="NO CUMPLE"/>
    <s v="NO CUMPLE"/>
    <s v="NO CUMPLE"/>
    <s v="NO CUMPLE"/>
    <x v="1"/>
    <x v="1"/>
    <x v="0"/>
    <x v="0"/>
    <x v="0"/>
  </r>
  <r>
    <s v="INC000002606655"/>
    <s v="HOSTING VIRTUAL"/>
    <x v="6"/>
    <s v="OPERACION N1"/>
    <s v="ALEJANDRO ACEVEDO VALENZUELA"/>
    <s v="tct_aaceve"/>
    <s v="4-Menor/Localizado"/>
    <s v="4-Baja"/>
    <s v="Baja"/>
    <x v="1"/>
    <s v="TELEFONICA GLOBAL TECHNOLOGY S.A.AGENCIA EN CHILE"/>
    <s v="Procedimiento de Bloqueo / Desbloqueo de VPN"/>
    <s v="09/02/2024 19:22:08"/>
    <s v="09/02/2024 19:24:19"/>
    <x v="0"/>
    <s v="TI"/>
    <s v="SISTEMAS OPERATIVOS"/>
    <s v="12/02/2024 15:43:17"/>
    <s v="12/02/2024 23:50:00"/>
    <s v="Procedimiento de Bloqueo / Desbloqueo de VPN"/>
    <s v="Procedimiento de Bloqueo / Desbloqueo de VPN realizado exitosamente."/>
    <d v="1900-01-01T20:18:32"/>
    <d v="1900-01-01T20:21:09"/>
    <d v="1899-12-30T00:02:37"/>
    <x v="0"/>
    <x v="1"/>
    <m/>
    <m/>
    <m/>
    <m/>
    <m/>
    <d v="2024-02-12T00:00:00"/>
    <s v="CUMPLE"/>
    <s v="NO CUMPLE"/>
    <s v="NO CUMPLE"/>
    <s v="NO CUMPLE"/>
    <s v="NO CUMPLE"/>
    <x v="1"/>
    <x v="0"/>
    <x v="0"/>
    <x v="0"/>
    <x v="1"/>
  </r>
  <r>
    <s v="INC000002606660"/>
    <s v="HOUSING"/>
    <x v="8"/>
    <s v="ADMINISTRADORES RESIDENTES"/>
    <s v="JAIRO A SALINAS GARAY"/>
    <s v="frp_jugonz"/>
    <s v="3-Moderado/Limitado"/>
    <s v="3-Medio"/>
    <s v="Media"/>
    <x v="1"/>
    <s v="HUAWEI CHILE S A"/>
    <s v="GESTION DATACENTER/ ACCESOS / HUAWEI CHILE S A"/>
    <s v="09/02/2024 19:29:47"/>
    <s v="09/02/2024 19:31:07"/>
    <x v="0"/>
    <s v="COMUNICACIONES"/>
    <s v="VPN IP - MPLS"/>
    <s v="09/02/2024 20:22:23"/>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45"/>
    <d v="1899-12-30T00:52:36"/>
    <d v="1899-12-30T00:31:51"/>
    <x v="0"/>
    <x v="1"/>
    <m/>
    <m/>
    <m/>
    <m/>
    <m/>
    <d v="2024-02-09T00:00:00"/>
    <s v="CUMPLE"/>
    <s v="NO CUMPLE"/>
    <s v="NO CUMPLE"/>
    <s v="NO CUMPLE"/>
    <s v="NO CUMPLE"/>
    <x v="0"/>
    <x v="0"/>
    <x v="0"/>
    <x v="0"/>
    <x v="0"/>
  </r>
  <r>
    <s v="INC000002606663"/>
    <s v="HOUSING"/>
    <x v="8"/>
    <s v="ADMINISTRADORES RESIDENTES"/>
    <s v="JAIRO A SALINAS GARAY"/>
    <s v="frp_jugonz"/>
    <s v="3-Moderado/Limitado"/>
    <s v="3-Medio"/>
    <s v="Media"/>
    <x v="1"/>
    <s v="HUAWEI CHILE S A"/>
    <s v="GESTION DATACENTER/ ACCESOS / HUAWEI CHILE S A"/>
    <s v="09/02/2024 19:38:20"/>
    <s v="09/02/2024 19:39:26"/>
    <x v="0"/>
    <s v="COMUNICACIONES"/>
    <s v="VPN IP - MPLS"/>
    <s v="09/02/2024 20:22:47"/>
    <s v="09/02/2024 23:50:00"/>
    <s v="EMPRESA: HUAWEI CHILE S A_x000a_CÓDIGO DE SERVICIO: _x000a_DIRECCIÓN: Av. Presidente Prieto #226, Paine, Santiago_x000a_NOMBRE DE QUIEN REPORTA: Axel Tamayo_x000a_TELÉFONO DE QUIEN REPORTA: +56968528930_x000a_NOMBRE DE CONTACTO EN TERRENO: _x000a_PROBLEMA: Realizacion de trabajos  y ticket"/>
    <s v="ACCESOS AUTORIZADOS."/>
    <d v="1899-12-30T00:20:58"/>
    <d v="1899-12-30T00:44:27"/>
    <d v="1899-12-30T00:23:29"/>
    <x v="0"/>
    <x v="1"/>
    <m/>
    <m/>
    <m/>
    <m/>
    <m/>
    <d v="2024-02-09T00:00:00"/>
    <s v="CUMPLE"/>
    <s v="NO CUMPLE"/>
    <s v="NO CUMPLE"/>
    <s v="NO CUMPLE"/>
    <s v="NO CUMPLE"/>
    <x v="0"/>
    <x v="0"/>
    <x v="0"/>
    <x v="0"/>
    <x v="0"/>
  </r>
  <r>
    <s v="INC000002606712"/>
    <s v="INFRAESTRUCTURA DC"/>
    <x v="2"/>
    <s v="APQ ACCESOS"/>
    <s v="JONATHAN A MARQUEZ ASTENGO"/>
    <s v="tct_jmarqu"/>
    <s v="4-Menor/Localizado"/>
    <s v="4-Baja"/>
    <s v="Baja"/>
    <x v="0"/>
    <s v="TELEFONICA CYBERSECURITY TECH CHILE SPA"/>
    <s v="FACTIBILIDAD NSG SERVICIOS/CRQ 82135"/>
    <s v="09/02/2024 17:25:41"/>
    <s v="09/02/2024 17:27:22"/>
    <x v="0"/>
    <s v="CDP ANTIGUO 1"/>
    <s v="CDP ANTIGUO 2"/>
    <s v="09/02/2024 17:44:37"/>
    <s v="09/02/2024 23:50:00"/>
    <s v="PREVENTIVO: SI_x000a_CÓDIGO DE SERVICIO:_x000a_DIRECCIÓN:  DCSM_x000a_QUIEN REPORTA: KATHERINE DIAZ_x000a_CONTACTO EN TERRENO: DC OPERADOR N1_x000a_PROBLEMA: FACTIBILIDAD_x000a_REQUERIMIENTO: E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x v="0"/>
    <x v="0"/>
    <m/>
    <m/>
    <m/>
    <m/>
    <m/>
    <d v="2024-02-09T00:00:00"/>
    <s v="CUMPLE"/>
    <s v="NO CUMPLE"/>
    <s v="NO CUMPLE"/>
    <s v="NO CUMPLE"/>
    <s v="NO CUMPLE"/>
    <x v="0"/>
    <x v="0"/>
    <x v="0"/>
    <x v="0"/>
    <x v="0"/>
  </r>
  <r>
    <s v="INC000002606717"/>
    <s v="HOUSING"/>
    <x v="11"/>
    <s v="APQ ACCESOS"/>
    <s v="LUIS O MORALES ARENAS"/>
    <s v="tct_luimoa"/>
    <s v="4-Menor/Localizado"/>
    <s v="4-Baja"/>
    <s v="Baja"/>
    <x v="1"/>
    <s v="TELEFONICA EMPRESAS DE CHILE SA"/>
    <s v="SE CREA TICKET POR SUPERVISOR A CLIENTE DXC"/>
    <s v="09/02/2024 18:24:08"/>
    <s v="09/02/2024 18:27:24"/>
    <x v="0"/>
    <s v="CDP ANTIGUO 1"/>
    <s v="CDP ANTIGUO 2"/>
    <s v="09/02/2024 18:28:57"/>
    <s v="09/02/2024 23:50:00"/>
    <s v="*Estimados:*_x0009_Se realiza Supervisión_x000a__x0009__x000a_*Cliente:*_x0009_DXC_x000a_*Proveedor:*_x0009_Personal de planta DXC_x000a_*Tipo Requerimiento:*_x0009_TRABAJO SIN CRQ_x000a_*N° Ticket Acceso:*_x0009_2606055_x000a_*N° CRQ:*_x0009_NO APLICA_x000a_*Estado CRQ:*_x0009_NO APLICA_x000a_*TKT:*_x0009_NO APLICA_x000a_*Actividad a realizar:*_x0009_Cambio de disc"/>
    <s v="SUPERVISION SIN CRQ/ OK"/>
    <d v="1899-12-30T00:01:33"/>
    <d v="1899-12-30T00:04:49"/>
    <d v="1899-12-30T00:03:16"/>
    <x v="0"/>
    <x v="1"/>
    <m/>
    <s v=""/>
    <s v=""/>
    <s v=""/>
    <s v="Cumplido"/>
    <d v="2024-02-09T00:00:00"/>
    <s v="CUMPLE"/>
    <s v="NO CUMPLE"/>
    <s v="NO CUMPLE"/>
    <s v="NO CUMPLE"/>
    <s v="NO CUMPLE"/>
    <x v="0"/>
    <x v="0"/>
    <x v="0"/>
    <x v="0"/>
    <x v="0"/>
  </r>
  <r>
    <s v="INC000002606719"/>
    <s v="HOUSING"/>
    <x v="8"/>
    <s v="BELIEVE"/>
    <s v="JAIRO A SALINAS GARAY"/>
    <s v="frp_jolsso"/>
    <s v="3-Moderado/Limitado"/>
    <s v="3-Medio"/>
    <s v="Media"/>
    <x v="1"/>
    <s v="HUAWEI CHILE S A"/>
    <s v="GESTION DATACENTER/ ACCESOS /HUAWEI CHILE S A"/>
    <s v="09/02/2024 19:17:23"/>
    <s v="09/02/2024 19:20:10"/>
    <x v="0"/>
    <s v="COMUNICACIONES"/>
    <s v="VPN IP - MPLS"/>
    <s v="09/02/2024 20:23:08"/>
    <s v="09/02/2024 23:50:00"/>
    <s v="EMPRESA:HUAWEI CHILE S A_x000a_CÓDIGO DE SERVICIO: _x000a_DIRECCIÓN: Av. Presidente Prieto #226, Paine, Santiago_x000a_NOMBRE DE QUIEN REPORTA:Ronald Alayo_x000a_TELÉFONO DE QUIEN REPORTA: 56935662382_x000a_NOMBRE DE CONTACTO EN TERRENO: _x000a_REQUERIMIENTO: Realizacion de trabajos  y tic"/>
    <s v="ACCESOS AUTORIZADOS."/>
    <d v="1899-12-30T00:21:07"/>
    <d v="1899-12-30T01:05:45"/>
    <d v="1899-12-30T00:44:38"/>
    <x v="0"/>
    <x v="1"/>
    <m/>
    <m/>
    <m/>
    <m/>
    <m/>
    <d v="2024-02-09T00:00:00"/>
    <s v="CUMPLE"/>
    <s v="NO CUMPLE"/>
    <s v="NO CUMPLE"/>
    <s v="NO CUMPLE"/>
    <s v="NO CUMPLE"/>
    <x v="1"/>
    <x v="1"/>
    <x v="0"/>
    <x v="0"/>
    <x v="0"/>
  </r>
  <r>
    <s v="INC000002606727"/>
    <s v="BACKUP ON DEMAND"/>
    <x v="3"/>
    <s v="SM OPERACIONES"/>
    <s v="ANGEL CASTRO CABRERA"/>
    <s v="tct_jsegur"/>
    <s v="4-Menor/Localizado"/>
    <s v="4-Baja"/>
    <s v="Baja"/>
    <x v="3"/>
    <s v="TELEFONICA GLOBAL TECHNOLOGY S.A.AGENCIA EN CHILE"/>
    <s v="Problemas para respaldar servidor payroll-06-7-dhy // XINERGIA - VM-Desconectada."/>
    <s v="10/02/2024 0:45:45"/>
    <s v="10/02/2024 0:50:04"/>
    <x v="0"/>
    <s v="TI"/>
    <s v="SERVIDORES VIRTUALES"/>
    <s v="12/02/2024 10:52:13"/>
    <s v="12/02/2024 23:50:00"/>
    <s v="Problemas para respaldar servidor payroll-06-7-dhy // XINERGIA - VM-Desconectada."/>
    <s v="Se efectúa contacto con cliente: Juan Segura_x000a_Teléfono de contacto: Via correo_x000a_Acciones realizadas: Actualmente respaldo se encuentra deshabilitado, hasta que el cliente realice un chequeo de discos en servidor virtual._x000a_Acciones de Mejora, Recomendaciones"/>
    <d v="1900-01-01T03:39:58"/>
    <d v="1900-01-01T10:06:28"/>
    <d v="1899-12-30T06:26:30"/>
    <x v="2"/>
    <x v="0"/>
    <m/>
    <m/>
    <m/>
    <m/>
    <m/>
    <d v="2024-02-12T00:00:00"/>
    <s v="NO CUMPLE"/>
    <s v="NO CUMPLE"/>
    <s v="CUMPLE"/>
    <s v="NO CUMPLE"/>
    <s v="NO CUMPLE"/>
    <x v="1"/>
    <x v="0"/>
    <x v="0"/>
    <x v="0"/>
    <x v="1"/>
  </r>
  <r>
    <s v="INC000002606748"/>
    <s v="HOUSING"/>
    <x v="11"/>
    <s v="APQ ACCESOS"/>
    <s v="JAIRO A SALINAS GARAY"/>
    <s v="tct_jsalin"/>
    <s v="3-Moderado/Limitado"/>
    <s v="3-Medio"/>
    <s v="Media"/>
    <x v="1"/>
    <s v="TELEFONICA EMPRESAS DE CHILE SA"/>
    <s v="Pruebas en nueva cruzada MasterCard-DC Paine / DXC-NXS"/>
    <s v="10/02/2024 7:03:47"/>
    <s v="10/02/2024 7:06:01"/>
    <x v="0"/>
    <s v="CDP ANTIGUO 1"/>
    <s v="CDP ANTIGUO 2"/>
    <s v="10/02/2024 7:06:01"/>
    <s v="10/02/2024 23:50:00"/>
    <s v="Pruebas en nueva cruzada MasterCard-DC Paine / DXC-NXS"/>
    <s v="SUPERVISION CRQ/OK."/>
    <d v="1899-12-30T00:00:00"/>
    <d v="1899-12-30T00:02:14"/>
    <d v="1899-12-30T00:02:14"/>
    <x v="0"/>
    <x v="1"/>
    <m/>
    <m/>
    <m/>
    <m/>
    <m/>
    <d v="2024-02-10T00:00:00"/>
    <s v="CUMPLE"/>
    <s v="NO CUMPLE"/>
    <s v="NO CUMPLE"/>
    <s v="NO CUMPLE"/>
    <s v="NO CUMPLE"/>
    <x v="0"/>
    <x v="0"/>
    <x v="0"/>
    <x v="0"/>
    <x v="0"/>
  </r>
  <r>
    <s v="INC000002606749"/>
    <s v="HOUSING"/>
    <x v="11"/>
    <s v="APQ ACCESOS"/>
    <s v="JAIRO A SALINAS GARAY"/>
    <s v="tct_jsalin"/>
    <s v="3-Moderado/Limitado"/>
    <s v="3-Medio"/>
    <s v="Media"/>
    <x v="1"/>
    <s v="TELEFONICA EMPRESAS DE CHILE SA"/>
    <s v="RONDA Y REVISION DE SALAS TECNICAS"/>
    <s v="10/02/2024 7:06:07"/>
    <s v="10/02/2024 7:09:22"/>
    <x v="0"/>
    <s v="CDP ANTIGUO 1"/>
    <s v="CDP ANTIGUO 2"/>
    <s v="10/02/2024 7:09:22"/>
    <s v="10/02/2024 23:50:00"/>
    <s v="RONDA Y REVISION DE SALAS TECNICAS"/>
    <s v="RONDA REALIZADA."/>
    <d v="1899-12-30T00:00:00"/>
    <d v="1899-12-30T00:03:15"/>
    <d v="1899-12-30T00:03:15"/>
    <x v="0"/>
    <x v="1"/>
    <m/>
    <m/>
    <m/>
    <m/>
    <m/>
    <d v="2024-02-10T00:00:00"/>
    <s v="CUMPLE"/>
    <s v="NO CUMPLE"/>
    <s v="NO CUMPLE"/>
    <s v="NO CUMPLE"/>
    <s v="NO CUMPLE"/>
    <x v="0"/>
    <x v="0"/>
    <x v="0"/>
    <x v="0"/>
    <x v="0"/>
  </r>
  <r>
    <s v="INC000002606750"/>
    <s v="HOUSING"/>
    <x v="11"/>
    <s v="APQ ACCESOS"/>
    <s v="JAIRO A SALINAS GARAY"/>
    <s v="tct_jsalin"/>
    <s v="3-Moderado/Limitado"/>
    <s v="3-Medio"/>
    <s v="Media"/>
    <x v="1"/>
    <s v="TELEFONICA EMPRESAS DE CHILE SA"/>
    <s v="TOMA DE ALARMAS DE CLIENTE"/>
    <s v="10/02/2024 7:09:28"/>
    <s v="10/02/2024 7:10:54"/>
    <x v="0"/>
    <s v="CDP ANTIGUO 1"/>
    <s v="CDP ANTIGUO 2"/>
    <s v="10/02/2024 7:10:54"/>
    <s v="10/02/2024 23:50:00"/>
    <s v="TOMA DE ALARMAS DE CLIENTE"/>
    <s v="TOMA DE ALARMAS REALIZADA."/>
    <d v="1899-12-30T00:00:00"/>
    <d v="1899-12-30T00:01:26"/>
    <d v="1899-12-30T00:01:26"/>
    <x v="0"/>
    <x v="1"/>
    <m/>
    <m/>
    <m/>
    <m/>
    <m/>
    <d v="2024-02-10T00:00:00"/>
    <s v="CUMPLE"/>
    <s v="NO CUMPLE"/>
    <s v="NO CUMPLE"/>
    <s v="NO CUMPLE"/>
    <s v="NO CUMPLE"/>
    <x v="0"/>
    <x v="0"/>
    <x v="0"/>
    <x v="0"/>
    <x v="0"/>
  </r>
  <r>
    <s v="INC000002606767"/>
    <s v="RED INTERNA"/>
    <x v="10"/>
    <s v="APOQUINDO TI"/>
    <s v="RICARDO F ORELLANA MARDONES"/>
    <s v="tct_rorell"/>
    <s v="4-Menor/Localizado"/>
    <s v="4-Baja"/>
    <s v="Baja"/>
    <x v="0"/>
    <s v="TELEFONICA EMPRESAS DE CHILE SA"/>
    <s v="RONDA Y MEDICIÓN DE TEMPERATURAS EN SALAS TIC 19:30"/>
    <s v="10/02/2024 10:34:12"/>
    <s v="10/02/2024 10:36:03"/>
    <x v="0"/>
    <s v="TI"/>
    <s v="CLIMA"/>
    <s v="10/02/2024 19:32:14"/>
    <s v="10/02/2024 23:50:00"/>
    <m/>
    <s v="ACT REALIZADA SIN NOVEDAD"/>
    <d v="1899-12-30T00:00:00"/>
    <d v="1899-12-30T00:00:00"/>
    <d v="1899-12-30T00:00:00"/>
    <x v="0"/>
    <x v="0"/>
    <m/>
    <m/>
    <m/>
    <m/>
    <m/>
    <d v="2024-02-10T00:00:00"/>
    <s v="CUMPLE"/>
    <s v="NO CUMPLE"/>
    <s v="NO CUMPLE"/>
    <s v="NO CUMPLE"/>
    <s v="NO CUMPLE"/>
    <x v="0"/>
    <x v="0"/>
    <x v="0"/>
    <x v="0"/>
    <x v="0"/>
  </r>
  <r>
    <s v="INC000002607183"/>
    <s v="INFRAESTRUCTURA DC"/>
    <x v="2"/>
    <s v="APQ ACCESOS"/>
    <s v="FRANCISCO J FELIU ABARCA"/>
    <s v="tct_frafea"/>
    <s v="4-Menor/Localizado"/>
    <s v="4-Baja"/>
    <s v="Baja"/>
    <x v="0"/>
    <s v="TELEFONICA CYBERSECURITY TECH CHILE SPA"/>
    <s v="TICKET DIARIO RONDAS PREVENTIVAS Y TOMA DE TEMPERATURAS EN SALAS TIC"/>
    <s v="09/02/2024 21:10:05"/>
    <s v="09/02/2024 21:14:24"/>
    <x v="0"/>
    <s v="TI"/>
    <s v="CLIMA"/>
    <s v="10/02/2024 7:25:07"/>
    <s v="10/02/2024 23:50:00"/>
    <s v="PREVENTIVO: SI_x000a_CODIGO DE SERVICIO: N/A_x000a_DIRECCION:  SAN MARTIN 50_x000a_QUIEN REPORTA: FRANCISCO FELIU_x000a_CONTACTO EN TERRENO: FRANCISCO FELIU_x000a_PROBLEMA: N/A_x000a_REQUERIMIENTO: TICKET DIARIO RONDAS PREVENTIVAS Y TOM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x v="0"/>
    <x v="0"/>
    <m/>
    <m/>
    <m/>
    <m/>
    <m/>
    <d v="2024-02-10T00:00:00"/>
    <s v="CUMPLE"/>
    <s v="NO CUMPLE"/>
    <s v="NO CUMPLE"/>
    <s v="NO CUMPLE"/>
    <s v="NO CUMPLE"/>
    <x v="0"/>
    <x v="0"/>
    <x v="0"/>
    <x v="0"/>
    <x v="0"/>
  </r>
  <r>
    <s v="INC000002607259"/>
    <s v="TICKET-INTELIGENTE"/>
    <x v="6"/>
    <s v="GESTION TI"/>
    <s v="ALEJANDRO ACEVEDO VALENZUELA"/>
    <s v="USR_TSIGHT"/>
    <s v="1-Extenso/Generalizado"/>
    <s v="4-Baja"/>
    <s v="Baja"/>
    <x v="3"/>
    <s v="FUNDACION INSTITUTO PROFESIONAL DUOC UC"/>
    <s v="fiprdu01 - srvfs01_vm TICKET AUTOMATICO"/>
    <s v="09/02/2024 22:35:13"/>
    <s v="09/02/2024 22:35:13"/>
    <x v="0"/>
    <s v="TRUESIGHT"/>
    <s v="TRUESIGHT"/>
    <s v="10/02/2024 1:05:41"/>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45% de ocupación"/>
    <d v="1899-12-30T02:28:04"/>
    <d v="1899-12-30T02:30:28"/>
    <d v="1899-12-30T00:02:24"/>
    <x v="1"/>
    <x v="0"/>
    <m/>
    <m/>
    <m/>
    <m/>
    <m/>
    <d v="2024-02-10T00:00:00"/>
    <s v="CUMPLE"/>
    <s v="NO CUMPLE"/>
    <s v="NO CUMPLE"/>
    <s v="NO CUMPLE"/>
    <s v="NO CUMPLE"/>
    <x v="1"/>
    <x v="1"/>
    <x v="0"/>
    <x v="0"/>
    <x v="0"/>
  </r>
  <r>
    <s v="INC000002607305"/>
    <s v="VPN IP - MPLS"/>
    <x v="6"/>
    <s v="GESTION HD"/>
    <s v="ALEJANDRO ACEVEDO VALENZUELA"/>
    <s v="frp_jesanc"/>
    <s v="4-Menor/Localizado"/>
    <s v="4-Baja"/>
    <s v="Baja"/>
    <x v="1"/>
    <s v="TELEFONICA CHILE S.A."/>
    <s v="REQ / Requerimiento TCCT - Baja de usuario - Soporte VDC Global - Diego Ruiz Gomez"/>
    <s v="09/02/2024 23:31:03"/>
    <s v="09/02/2024 23:32:24"/>
    <x v="0"/>
    <s v="CDP ANTIGUO 1"/>
    <s v="CDP ANTIGUO 2"/>
    <s v="11/02/2024 16:10:15"/>
    <s v="11/02/2024 23:50:00"/>
    <s v="PREVENTIVO:_x000a__x000a_CODIGO DE SERVICIO:_x000a__x000a_DIRECCION:      _x000a__x000a_CIUDAD:             _x000a__x000a_COMUNA:_x000a__x000a_NOMBRE QUIEN REPORTA: Jesús José Nelo Petaquero_x000a__x000a_TELEFONO QUIEN REPORTA: +56 9 9229 0203_x000a__x000a_NOMBRE CONTACTO EN TERRENO:        _x000a__x000a_TELEFONO 1 CONTACTO EN TERRENO:_x000a__x000a_TELEFONO 2"/>
    <s v="Buen día. Se procede a dar de baja usuario diego.ruizgomez.ext@telefonica.com"/>
    <d v="1899-12-31T16:35:02"/>
    <d v="1899-12-31T16:39:12"/>
    <d v="1899-12-30T00:04:10"/>
    <x v="0"/>
    <x v="1"/>
    <m/>
    <m/>
    <m/>
    <m/>
    <m/>
    <d v="2024-02-11T00:00:00"/>
    <s v="CUMPLE"/>
    <s v="NO CUMPLE"/>
    <s v="NO CUMPLE"/>
    <s v="NO CUMPLE"/>
    <s v="NO CUMPLE"/>
    <x v="1"/>
    <x v="0"/>
    <x v="0"/>
    <x v="0"/>
    <x v="1"/>
  </r>
  <r>
    <s v="INC000002607341"/>
    <s v="BACKUP ON DEMAND"/>
    <x v="17"/>
    <s v="BACK UP DATA CENTER (BACKUP ON DEMAND)"/>
    <s v="RODRIGO VÁSQUEZ MUÑOZ"/>
    <s v="tct_rvasqu"/>
    <s v="4-Menor/Localizado"/>
    <s v="4-Baja"/>
    <s v="Baja"/>
    <x v="1"/>
    <s v="TELEFONICA GLOBAL TECHNOLOGY S.A.AGENCIA EN CHILE"/>
    <s v="revision estado de plataformas veritas"/>
    <s v="10/02/2024 10:07:18"/>
    <s v="10/02/2024 10:08:27"/>
    <x v="0"/>
    <s v="CDP ANTIGUO 1"/>
    <s v="CDP ANTIGUO 2"/>
    <s v="11/02/2024 18:18:58"/>
    <s v="11/02/2024 23:50:00"/>
    <s v="revision estado de plataformas veritas, espacios de almacenamiento, cintas. respaldos fallidos"/>
    <s v="FASE RESOLUCIÓN Y RECUPERACIÓN_x000a__x000a_Se efectúa contacto con cliente: N/A_x000a__x000a_Teléfono de contacto: N/A_x000a__x000a_Acciones realizadas: plataformas revisadas completamente dias sabado y domingo para asegurar operacion 24/7_x000a__x000a_Solución paliativa o definitiva: plataformas rev"/>
    <d v="1899-12-31T08:10:31"/>
    <d v="1899-12-31T08:11:40"/>
    <d v="1899-12-30T00:01:09"/>
    <x v="0"/>
    <x v="1"/>
    <m/>
    <m/>
    <m/>
    <m/>
    <m/>
    <d v="2024-02-11T00:00:00"/>
    <s v="CUMPLE"/>
    <s v="NO CUMPLE"/>
    <s v="NO CUMPLE"/>
    <s v="NO CUMPLE"/>
    <s v="NO CUMPLE"/>
    <x v="1"/>
    <x v="0"/>
    <x v="0"/>
    <x v="0"/>
    <x v="1"/>
  </r>
  <r>
    <s v="INC000002607376"/>
    <s v="HOUSING"/>
    <x v="11"/>
    <s v="APQ ACCESOS"/>
    <s v="LUIS O MORALES ARENAS"/>
    <s v="tct_luimoa"/>
    <s v="4-Menor/Localizado"/>
    <s v="4-Baja"/>
    <s v="Baja"/>
    <x v="0"/>
    <s v="TELEFONICA EMPRESAS DE CHILE SA"/>
    <s v="SE GENERA TICKET POR REVISION Y TOMA DE ALARMA DE CLIENTES"/>
    <s v="10/02/2024 15:52:54"/>
    <s v="10/02/2024 15:54:16"/>
    <x v="0"/>
    <s v="CDP ANTIGUO 1"/>
    <s v="CDP ANTIGUO 2"/>
    <s v="10/02/2024 17:34:01"/>
    <s v="10/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x v="0"/>
    <m/>
    <m/>
    <m/>
    <m/>
    <m/>
    <d v="2024-02-10T00:00:00"/>
    <s v="CUMPLE"/>
    <s v="NO CUMPLE"/>
    <s v="NO CUMPLE"/>
    <s v="NO CUMPLE"/>
    <s v="NO CUMPLE"/>
    <x v="0"/>
    <x v="0"/>
    <x v="0"/>
    <x v="0"/>
    <x v="0"/>
  </r>
  <r>
    <s v="INC000002607403"/>
    <s v="INFRAESTRUCTURA DC"/>
    <x v="2"/>
    <s v="APQ ACCESOS"/>
    <s v="FRANCISCO J FELIU ABARCA"/>
    <s v="tct_frafea"/>
    <s v="4-Menor/Localizado"/>
    <s v="4-Baja"/>
    <s v="Baja"/>
    <x v="0"/>
    <s v="TELEFONICA CYBERSECURITY TECH CHILE SPA"/>
    <s v="TICKET DIARIO RONDA PREVENTIVAS Y LECTURA DE TEMPERATURAS EN SALAS TIC"/>
    <s v="10/02/2024 20:36:14"/>
    <s v="10/02/2024 20:38:54"/>
    <x v="0"/>
    <s v="TI"/>
    <s v="CLIMA"/>
    <s v="11/02/2024 7:22:24"/>
    <s v="11/02/2024 23:50:00"/>
    <s v="PREVENTIVO: SI_x000a_CODIGO DE SERVICIO: N/A_x000a_DIRECCION:  SAN MARTIN 50_x000a_QUIEN REPORTA: FRANCISCO FELIU_x000a_CONTACTO EN TERRENO: FRANCISCO FELIU_x000a_PROBLEMA: N/A_x000a_REQUERIMIENTO: TICKET DIARIO RONDA PREVENTIVAS Y LECTURA DE TEMPERATURAS EN SALAS TIC"/>
    <s v="Fase de resolución y recuperación: INFORMACION_x000a_Se efectúa contacto con cliente: N/A_x000a_Teléfono de contacto: N/A_x000a_Acciones realizadas: RONDA REALIZADA_x000a_Solución paliativa o definitiva: N/A_x000a_Acciones de Mejora, Recomendaciones: N/A_x000a_Causa Raíz: (si aplica) N/A"/>
    <d v="1899-12-30T00:00:00"/>
    <d v="1899-12-30T00:00:00"/>
    <d v="1899-12-30T00:00:00"/>
    <x v="0"/>
    <x v="0"/>
    <m/>
    <m/>
    <m/>
    <m/>
    <m/>
    <d v="2024-02-11T00:00:00"/>
    <s v="CUMPLE"/>
    <s v="NO CUMPLE"/>
    <s v="NO CUMPLE"/>
    <s v="NO CUMPLE"/>
    <s v="NO CUMPLE"/>
    <x v="0"/>
    <x v="0"/>
    <x v="0"/>
    <x v="0"/>
    <x v="0"/>
  </r>
  <r>
    <s v="INC000002607526"/>
    <s v="TICKET-INTELIGENTE"/>
    <x v="7"/>
    <s v="EVENTOS HD"/>
    <s v="VICTOR SEPULVEDA GAMARRA"/>
    <s v="USR_TSIGHT"/>
    <s v="1-Extenso/Generalizado"/>
    <s v="4-Baja"/>
    <s v="Baja"/>
    <x v="3"/>
    <s v="TELEFONICA CYBERSECURITY TECH CHILE SPA"/>
    <s v="tctcsp01 - soc-splunk-master TICKET AUTOMATICO"/>
    <s v="10/02/2024 1:31:47"/>
    <s v="10/02/2024 1:31:47"/>
    <x v="0"/>
    <s v="TI"/>
    <s v="SISTEMAS OPERATIVOS"/>
    <s v="10/02/2024 2:48:49"/>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soc-splunk-master y no se observan Filesystem alertados o alto consumo de memoria."/>
    <d v="1899-12-30T01:15:15"/>
    <d v="1899-12-30T01:17:02"/>
    <d v="1899-12-30T00:01:47"/>
    <x v="1"/>
    <x v="0"/>
    <m/>
    <m/>
    <m/>
    <m/>
    <m/>
    <d v="2024-02-10T00:00:00"/>
    <s v="CUMPLE"/>
    <s v="NO CUMPLE"/>
    <s v="NO CUMPLE"/>
    <s v="NO CUMPLE"/>
    <s v="NO CUMPLE"/>
    <x v="1"/>
    <x v="1"/>
    <x v="0"/>
    <x v="0"/>
    <x v="0"/>
  </r>
  <r>
    <s v="INC000002607604"/>
    <s v="TICKET-INTELIGENTE"/>
    <x v="6"/>
    <s v="GESTION TI"/>
    <s v="ALEJANDRO ACEVEDO VALENZUELA"/>
    <s v="USR_TSIGHT"/>
    <s v="1-Extenso/Generalizado"/>
    <s v="4-Baja"/>
    <s v="Baja"/>
    <x v="3"/>
    <s v="FUNDACION INSTITUTO PROFESIONAL DUOC UC"/>
    <s v="fiprdu01 - srvfs01_vm TICKET AUTOMATICO"/>
    <s v="10/02/2024 5:18:16"/>
    <s v="10/02/2024 5:18:16"/>
    <x v="0"/>
    <s v="TRUESIGHT"/>
    <s v="TRUESIGHT"/>
    <s v="10/02/2024 9:43:57"/>
    <s v="10/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estabilización de equipo por alarma de memoria quedando al 60% de ocupación"/>
    <d v="1899-12-30T04:23:30"/>
    <d v="1899-12-30T04:25:41"/>
    <d v="1899-12-30T00:02:11"/>
    <x v="1"/>
    <x v="0"/>
    <m/>
    <s v=""/>
    <s v=""/>
    <s v=""/>
    <s v="Cumplido"/>
    <d v="2024-02-10T00:00:00"/>
    <s v="CUMPLE"/>
    <s v="NO CUMPLE"/>
    <s v="NO CUMPLE"/>
    <s v="NO CUMPLE"/>
    <s v="NO CUMPLE"/>
    <x v="1"/>
    <x v="0"/>
    <x v="1"/>
    <x v="0"/>
    <x v="0"/>
  </r>
  <r>
    <s v="INC000002607702"/>
    <s v="SAP"/>
    <x v="9"/>
    <s v="CLOUD SAP HANA"/>
    <s v="NICOLAS A SAAVEDRA EGUILUZ"/>
    <s v="tct_nsaave"/>
    <s v="4-Menor/Localizado"/>
    <s v="4-Baja"/>
    <s v="Baja"/>
    <x v="1"/>
    <s v="TELEFONICA EMPRESAS DE CHILE SA"/>
    <s v="Checklist Diario Cliente 10.02.24"/>
    <s v="10/02/2024 9:09:37"/>
    <s v="10/02/2024 9:11:12"/>
    <x v="0"/>
    <s v="Service"/>
    <s v="Internal"/>
    <s v="10/02/2024 9:11:49"/>
    <s v="10/02/2024 23:50:00"/>
    <s v="Se realiza Checklist Diario de los clientes; _x000a_HDC_x000a_NUTRISCO"/>
    <s v="Se realiza Checklist Diario de los clientes; _x000a_HDC_x000a_NUTRISCO"/>
    <d v="1899-12-30T00:00:00"/>
    <d v="1899-12-30T00:02:12"/>
    <d v="1899-12-30T00:02:12"/>
    <x v="0"/>
    <x v="1"/>
    <m/>
    <m/>
    <m/>
    <m/>
    <m/>
    <d v="2024-02-10T00:00:00"/>
    <s v="CUMPLE"/>
    <s v="NO CUMPLE"/>
    <s v="NO CUMPLE"/>
    <s v="NO CUMPLE"/>
    <s v="NO CUMPLE"/>
    <x v="0"/>
    <x v="0"/>
    <x v="0"/>
    <x v="0"/>
    <x v="0"/>
  </r>
  <r>
    <s v="INC000002607707"/>
    <s v="HOUSING"/>
    <x v="8"/>
    <s v="BELIEVE"/>
    <s v="LUIS O MORALES ARENAS"/>
    <s v="frp_jreyna"/>
    <s v="3-Moderado/Limitado"/>
    <s v="3-Medio"/>
    <s v="Media"/>
    <x v="1"/>
    <s v="FORUM SERVICIOS FINANCIEROS SA"/>
    <s v="GESTION DATACENTER/ ACCESOS  / FORUM"/>
    <s v="10/02/2024 9:23:40"/>
    <s v="10/02/2024 9:24:56"/>
    <x v="0"/>
    <s v="COMUNICACIONES"/>
    <s v="VPN IP - MPLS"/>
    <s v="10/02/2024 17:31:33"/>
    <s v="10/02/2024 23:50:00"/>
    <s v="EMPRESA:    _x0009_FORUM_x000a_CÓDIGO DE SERVICIO:_x000a_DIRECCIÓN_x000a_NOMBRE DE QUIEN REPORTA:  Roxana Jara Quezada_x000a_TELÉFONO DE QUIEN REPORTA:   +569 94372663_x000a_NOMBRE DE CONTACTO EN TERRENO: Roxana Jara / 9 94372663_x000a__x000a_se requiere ventana para trabajar en rack CA27 en conexione"/>
    <s v="ACCESO AUTORIZADO"/>
    <d v="1899-12-30T07:49:32"/>
    <d v="1899-12-30T08:07:53"/>
    <d v="1899-12-30T00:18:21"/>
    <x v="0"/>
    <x v="1"/>
    <m/>
    <m/>
    <m/>
    <m/>
    <m/>
    <d v="2024-02-10T00:00:00"/>
    <s v="CUMPLE"/>
    <s v="NO CUMPLE"/>
    <s v="NO CUMPLE"/>
    <s v="NO CUMPLE"/>
    <s v="NO CUMPLE"/>
    <x v="1"/>
    <x v="0"/>
    <x v="0"/>
    <x v="1"/>
    <x v="0"/>
  </r>
  <r>
    <s v="INC000002607811"/>
    <s v="RED INTERNA"/>
    <x v="2"/>
    <s v="APQ ACCESOS"/>
    <s v="JAVIER J BRAVO CARVAJAL"/>
    <s v="tct_javcac"/>
    <s v="4-Menor/Localizado"/>
    <s v="4-Baja"/>
    <s v="Baja"/>
    <x v="0"/>
    <s v="TELEFONICA CYBERSECURITY TECH CHILE SPA"/>
    <s v="RONDA INSPECTIVA SALAS"/>
    <s v="10/02/2024 10:12:54"/>
    <s v="10/02/2024 10:14:09"/>
    <x v="0"/>
    <s v="CDP ANTIGUO 1"/>
    <s v="CDP ANTIGUO 2"/>
    <s v="10/02/2024 10:45:58"/>
    <s v="10/02/2024 23:50:00"/>
    <m/>
    <s v="RONDA SALAS REALIZADA"/>
    <d v="1899-12-30T00:00:00"/>
    <d v="1899-12-30T00:00:00"/>
    <d v="1899-12-30T00:00:00"/>
    <x v="0"/>
    <x v="0"/>
    <m/>
    <m/>
    <m/>
    <m/>
    <m/>
    <d v="2024-02-10T00:00:00"/>
    <s v="CUMPLE"/>
    <s v="NO CUMPLE"/>
    <s v="NO CUMPLE"/>
    <s v="NO CUMPLE"/>
    <s v="NO CUMPLE"/>
    <x v="0"/>
    <x v="0"/>
    <x v="0"/>
    <x v="0"/>
    <x v="0"/>
  </r>
  <r>
    <s v="INC000002607813"/>
    <s v="HOUSING"/>
    <x v="13"/>
    <s v="BELIEVE"/>
    <s v="RICARDO F ORELLANA MARDONES"/>
    <s v="frp_xgambo"/>
    <s v="3-Moderado/Limitado"/>
    <s v="3-Medio"/>
    <s v="Media"/>
    <x v="3"/>
    <s v="ICETEL SERVICIOS S.A."/>
    <s v="GESTION DATACENTER/ ACCESOS / ICETEL SERVICIOS S.A."/>
    <s v="10/02/2024 10:35:34"/>
    <s v="10/02/2024 10:37:03"/>
    <x v="0"/>
    <s v="TI"/>
    <s v="CLIMA"/>
    <s v="10/02/2024 11:06:45"/>
    <s v="10/02/2024 23:50:00"/>
    <s v="EMPRESA: ICETEL SERVICIOS S.A._x000a_CÓDIGO DE SERVICIO: _x000a_DIRECCIÓN:Av. Apoquindo #7071, Las Condes, Santiago_x000a_NOMBRE DE QUIEN REPORTA:Francisco Chávez_x000a_TELÉFONO DE QUIEN REPORTA:  972802533_x000a_NOMBRE DE CONTACTO EN TERRENO: _x000a_REQUERIMIENTO :  Tecnico clima apoyo ro"/>
    <s v="ACCESOS AUTORIZADOS"/>
    <d v="1899-12-30T00:12:32"/>
    <d v="1899-12-30T00:31:11"/>
    <d v="1899-12-30T00:18:39"/>
    <x v="1"/>
    <x v="0"/>
    <m/>
    <m/>
    <m/>
    <m/>
    <m/>
    <d v="2024-02-10T00:00:00"/>
    <s v="CUMPLE"/>
    <s v="NO CUMPLE"/>
    <s v="NO CUMPLE"/>
    <s v="NO CUMPLE"/>
    <s v="NO CUMPLE"/>
    <x v="0"/>
    <x v="0"/>
    <x v="0"/>
    <x v="0"/>
    <x v="0"/>
  </r>
  <r>
    <s v="INC000002607822"/>
    <s v="RED INTERNA"/>
    <x v="2"/>
    <s v="APQ ACCESOS"/>
    <s v="JAVIER J BRAVO CARVAJAL"/>
    <s v="tct_javcac"/>
    <s v="4-Menor/Localizado"/>
    <s v="4-Baja"/>
    <s v="Baja"/>
    <x v="0"/>
    <s v="TELEFONICA CYBERSECURITY TECH CHILE SPA"/>
    <s v="RONDA TOMA TEMPERATURA SALAS TIC"/>
    <s v="10/02/2024 11:58:31"/>
    <s v="10/02/2024 11:59:54"/>
    <x v="0"/>
    <s v="CDP ANTIGUO 1"/>
    <s v="CDP ANTIGUO 2"/>
    <s v="10/02/2024 13:04:56"/>
    <s v="10/02/2024 23:50:00"/>
    <m/>
    <s v="RONDA CLIMA FINALIZADA"/>
    <d v="1899-12-30T00:00:00"/>
    <d v="1899-12-30T00:00:00"/>
    <d v="1899-12-30T00:00:00"/>
    <x v="0"/>
    <x v="0"/>
    <m/>
    <m/>
    <m/>
    <m/>
    <m/>
    <d v="2024-02-10T00:00:00"/>
    <s v="CUMPLE"/>
    <s v="NO CUMPLE"/>
    <s v="NO CUMPLE"/>
    <s v="NO CUMPLE"/>
    <s v="NO CUMPLE"/>
    <x v="0"/>
    <x v="0"/>
    <x v="0"/>
    <x v="0"/>
    <x v="0"/>
  </r>
  <r>
    <s v="INC000002607834"/>
    <s v="HOUSING"/>
    <x v="11"/>
    <s v="APQ ACCESOS"/>
    <s v="LUIS O MORALES ARENAS"/>
    <s v="tct_luimoa"/>
    <s v="4-Menor/Localizado"/>
    <s v="4-Baja"/>
    <s v="Baja"/>
    <x v="0"/>
    <s v="TELEFONICA EMPRESAS DE CHILE SA"/>
    <s v="SE GENERA TICKET POR RONDA Y REVISION DE SALAS TECNICAS"/>
    <s v="10/02/2024 13:19:54"/>
    <s v="10/02/2024 13:21:41"/>
    <x v="0"/>
    <s v="CDP ANTIGUO 1"/>
    <s v="CDP ANTIGUO 2"/>
    <s v="10/02/2024 15:50:21"/>
    <s v="10/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m/>
    <m/>
    <m/>
    <m/>
    <d v="2024-02-10T00:00:00"/>
    <s v="CUMPLE"/>
    <s v="NO CUMPLE"/>
    <s v="NO CUMPLE"/>
    <s v="NO CUMPLE"/>
    <s v="NO CUMPLE"/>
    <x v="0"/>
    <x v="0"/>
    <x v="0"/>
    <x v="0"/>
    <x v="0"/>
  </r>
  <r>
    <s v="INC000002607857"/>
    <s v="HOSTING VIRTUAL"/>
    <x v="7"/>
    <s v="DUOC TICKET AUTOMATICO"/>
    <s v="VICTOR SEPULVEDA GAMARRA"/>
    <s v="frp_josama"/>
    <s v="3-Moderado/Limitado"/>
    <s v="4-Baja"/>
    <s v="Baja"/>
    <x v="3"/>
    <s v="FUNDACION INSTITUTO PROFESIONAL DUOC UC"/>
    <s v="DUOC | INC | Alerta Global: Monitoreo Atentus"/>
    <s v="11/02/2024 0:01:05"/>
    <s v="11/02/2024 0:10:53"/>
    <x v="0"/>
    <s v="TI"/>
    <s v="SISTEMAS OPERATIVOS"/>
    <s v="11/02/2024 0:30:47"/>
    <s v="11/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_x000a_J"/>
    <s v="Se revisa sitio y se logra realizar login correctamente._x000a__x000a_Se están realizando trabajos de migración de servidores Windows, lo que pudo provocar intermitencia."/>
    <d v="1899-12-30T00:11:19"/>
    <d v="1899-12-30T00:29:42"/>
    <d v="1899-12-30T00:18:23"/>
    <x v="1"/>
    <x v="0"/>
    <m/>
    <m/>
    <m/>
    <m/>
    <m/>
    <d v="2024-02-11T00:00:00"/>
    <s v="CUMPLE"/>
    <s v="NO CUMPLE"/>
    <s v="NO CUMPLE"/>
    <s v="NO CUMPLE"/>
    <s v="NO CUMPLE"/>
    <x v="0"/>
    <x v="0"/>
    <x v="0"/>
    <x v="0"/>
    <x v="0"/>
  </r>
  <r>
    <s v="INC000002607859"/>
    <s v="HOUSING"/>
    <x v="11"/>
    <s v="APQ ACCESOS"/>
    <s v="JOSE G MARQUEZ MARCANO"/>
    <s v="tct_josmam"/>
    <s v="4-Menor/Localizado"/>
    <s v="4-Baja"/>
    <s v="Baja"/>
    <x v="1"/>
    <s v="TELEFONICA EMPRESAS DE CHILE SA"/>
    <s v="SUPERVISION:  Migración CORE  || Proyecto 202018177-1 || Cliente FORUM"/>
    <s v="11/02/2024 1:35:34"/>
    <s v="11/02/2024 1:37:00"/>
    <x v="0"/>
    <s v="CDP ANTIGUO 1"/>
    <s v="CDP ANTIGUO 2"/>
    <s v="11/02/2024 1:38:49"/>
    <s v="11/02/2024 23:50:00"/>
    <s v="Migración CORE  || Proyecto 202018177-1 || Cliente FORUM"/>
    <s v="ACTIVIDAD CANCELADA POR CLIENTE"/>
    <d v="1899-12-30T00:01:34"/>
    <d v="1899-12-30T00:03:15"/>
    <d v="1899-12-30T00:01:41"/>
    <x v="0"/>
    <x v="1"/>
    <m/>
    <m/>
    <m/>
    <m/>
    <m/>
    <d v="2024-02-11T00:00:00"/>
    <s v="CUMPLE"/>
    <s v="NO CUMPLE"/>
    <s v="NO CUMPLE"/>
    <s v="NO CUMPLE"/>
    <s v="NO CUMPLE"/>
    <x v="0"/>
    <x v="0"/>
    <x v="0"/>
    <x v="0"/>
    <x v="0"/>
  </r>
  <r>
    <s v="INC000002608151"/>
    <s v="RED INTERNA"/>
    <x v="2"/>
    <s v="APQ ACCESOS"/>
    <s v="JAVIER J BRAVO CARVAJAL"/>
    <s v="tct_javcac"/>
    <s v="4-Menor/Localizado"/>
    <s v="4-Baja"/>
    <s v="Baja"/>
    <x v="0"/>
    <s v="TELEFONICA CYBERSECURITY TECH CHILE SPA"/>
    <s v="RONDAS POR SALAS TIC"/>
    <s v="10/02/2024 18:13:31"/>
    <s v="10/02/2024 18:14:55"/>
    <x v="0"/>
    <s v="CDP ANTIGUO 1"/>
    <s v="CDP ANTIGUO 2"/>
    <s v="10/02/2024 18:38:18"/>
    <s v="10/02/2024 23:50:00"/>
    <m/>
    <s v="RONDA SALAS TIC FINALIZADA"/>
    <d v="1899-12-30T00:00:00"/>
    <d v="1899-12-30T00:00:00"/>
    <d v="1899-12-30T00:00:00"/>
    <x v="0"/>
    <x v="0"/>
    <m/>
    <m/>
    <m/>
    <m/>
    <m/>
    <d v="2024-02-10T00:00:00"/>
    <s v="CUMPLE"/>
    <s v="NO CUMPLE"/>
    <s v="NO CUMPLE"/>
    <s v="NO CUMPLE"/>
    <s v="NO CUMPLE"/>
    <x v="0"/>
    <x v="0"/>
    <x v="0"/>
    <x v="0"/>
    <x v="0"/>
  </r>
  <r>
    <s v="INC000002608224"/>
    <s v="TICKET-INTELIGENTE"/>
    <x v="7"/>
    <s v="EVENTOS HD"/>
    <s v="VICTOR SEPULVEDA GAMARRA"/>
    <s v="USR_TSIGHT"/>
    <s v="1-Extenso/Generalizado"/>
    <s v="4-Baja"/>
    <s v="Baja"/>
    <x v="3"/>
    <s v="TELEFONICA CYBERSECURITY TECH CHILE SPA"/>
    <s v="tctcsp01 - soc-splunk-master TICKET AUTOMATICO"/>
    <s v="10/02/2024 20:00:13"/>
    <s v="10/02/2024 20:00:13"/>
    <x v="0"/>
    <s v="TI"/>
    <s v="SISTEMAS OPERATIVOS"/>
    <s v="10/02/2024 20:48:32"/>
    <s v="10/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0:40:33"/>
    <d v="1899-12-30T00:48:19"/>
    <d v="1899-12-30T00:07:46"/>
    <x v="1"/>
    <x v="0"/>
    <m/>
    <m/>
    <m/>
    <m/>
    <m/>
    <d v="2024-02-10T00:00:00"/>
    <s v="CUMPLE"/>
    <s v="NO CUMPLE"/>
    <s v="NO CUMPLE"/>
    <s v="NO CUMPLE"/>
    <s v="NO CUMPLE"/>
    <x v="0"/>
    <x v="0"/>
    <x v="0"/>
    <x v="0"/>
    <x v="0"/>
  </r>
  <r>
    <s v="INC000002608326"/>
    <s v="HOUSING"/>
    <x v="11"/>
    <s v="APQ ACCESOS"/>
    <s v="LUIS O MORALES ARENAS"/>
    <s v="tct_luimoa"/>
    <s v="4-Menor/Localizado"/>
    <s v="4-Baja"/>
    <s v="Baja"/>
    <x v="0"/>
    <s v="TELEFONICA EMPRESAS DE CHILE SA"/>
    <s v="SE GENERA TICKET POR RONDA Y REVISION DE SALAS TECNICAS"/>
    <s v="11/02/2024 9:05:49"/>
    <s v="11/02/2024 9:07:26"/>
    <x v="0"/>
    <s v="CDP ANTIGUO 1"/>
    <s v="CDP ANTIGUO 2"/>
    <s v="11/02/2024 9:50:52"/>
    <s v="11/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m/>
    <m/>
    <m/>
    <m/>
    <d v="2024-02-11T00:00:00"/>
    <s v="CUMPLE"/>
    <s v="NO CUMPLE"/>
    <s v="NO CUMPLE"/>
    <s v="NO CUMPLE"/>
    <s v="NO CUMPLE"/>
    <x v="0"/>
    <x v="0"/>
    <x v="0"/>
    <x v="0"/>
    <x v="0"/>
  </r>
  <r>
    <s v="INC000002608366"/>
    <s v="RED INTERNA"/>
    <x v="10"/>
    <s v="APOQUINDO TI"/>
    <s v="RICARDO F ORELLANA MARDONES"/>
    <s v="tct_rorell"/>
    <s v="4-Menor/Localizado"/>
    <s v="4-Baja"/>
    <s v="Baja"/>
    <x v="0"/>
    <s v="TELEFONICA EMPRESAS DE CHILE SA"/>
    <s v="RONDA Y MEDICION DE TEMPERATURAS EN SALAS TIC 16:30"/>
    <s v="11/02/2024 16:24:26"/>
    <s v="11/02/2024 16:25:31"/>
    <x v="0"/>
    <s v="TI"/>
    <s v="CLIMA"/>
    <s v="11/02/2024 16:40:32"/>
    <s v="11/02/2024 23:50:00"/>
    <m/>
    <s v="ACT REALIZADA SIN NOVEDAD"/>
    <d v="1899-12-30T00:00:00"/>
    <d v="1899-12-30T00:00:00"/>
    <d v="1899-12-30T00:00:00"/>
    <x v="0"/>
    <x v="0"/>
    <m/>
    <m/>
    <m/>
    <m/>
    <m/>
    <d v="2024-02-11T00:00:00"/>
    <s v="CUMPLE"/>
    <s v="NO CUMPLE"/>
    <s v="NO CUMPLE"/>
    <s v="NO CUMPLE"/>
    <s v="NO CUMPLE"/>
    <x v="0"/>
    <x v="0"/>
    <x v="0"/>
    <x v="0"/>
    <x v="0"/>
  </r>
  <r>
    <s v="INC000002608379"/>
    <s v="VPN IP - MPLS"/>
    <x v="3"/>
    <s v="GESTION HD"/>
    <s v="MOISES E MONTERO RAMOS"/>
    <s v="frp_cnavar"/>
    <s v="3-Moderado/Limitado"/>
    <s v="3-Medio"/>
    <s v="Media"/>
    <x v="1"/>
    <s v="INSTITUTO PROFESIONAL DE CHILE SA"/>
    <s v="HD/Importar a VDC de CLIENTE IPCHILE vm restauradas"/>
    <s v="11/02/2024 18:31:19"/>
    <s v="11/02/2024 18:32:58"/>
    <x v="0"/>
    <s v="CDP ANTIGUO 1"/>
    <s v="CDP ANTIGUO 2"/>
    <s v="12/02/2024 18:42:02"/>
    <s v="12/02/2024 23:50:00"/>
    <s v="PREVENTIVO: NO_x000a_CODIGO DE SERVICIO:vcenter _x000a_DIRECCION:_x000a_QUIEN REPORTA: Rodrigo Vásquez Muñoz_x000a_CONTACTO EN TERRENO: _x0009_Raúl Fernández Ogalde +56 9 5410 9101_x000a_PROBLEMA:_x000a_REQUERIMIENTO:Solicitud restauraciones - IPCHILE_x000a__x000a_Sres. mesa de ayuda,_x000a__x000a_Junto con saludar, So"/>
    <s v="Estimados, se importan las maquinas solicitadas en el VDC de cliente."/>
    <d v="1899-12-30T12:44:01"/>
    <d v="1899-12-31T00:10:43"/>
    <d v="1899-12-30T11:26:42"/>
    <x v="0"/>
    <x v="1"/>
    <m/>
    <m/>
    <m/>
    <m/>
    <m/>
    <d v="2024-02-12T00:00:00"/>
    <s v="NO CUMPLE"/>
    <s v="NO CUMPLE"/>
    <s v="NO CUMPLE"/>
    <s v="CUMPLE"/>
    <s v="NO CUMPLE"/>
    <x v="1"/>
    <x v="0"/>
    <x v="0"/>
    <x v="0"/>
    <x v="1"/>
  </r>
  <r>
    <s v="INC000002608387"/>
    <s v="HOUSING"/>
    <x v="2"/>
    <s v="APQ ACCESOS"/>
    <s v="PATRICIO A CASTILLO GONZALEZ"/>
    <s v="tct_patcag"/>
    <s v="4-Menor/Localizado"/>
    <s v="4-Baja"/>
    <s v="Baja"/>
    <x v="0"/>
    <s v="TELEFONICA EMPRESAS DE CHILE SA"/>
    <s v="RONDAS DATACENTER SM"/>
    <s v="11/02/2024 20:29:09"/>
    <s v="11/02/2024 20:30:41"/>
    <x v="0"/>
    <s v="CDP ANTIGUO 1"/>
    <s v="CDP ANTIGUO 2"/>
    <s v="11/02/2024 20:31:37"/>
    <s v="11/02/2024 23:50:00"/>
    <s v="RONDAS DATACENTER SM"/>
    <s v="RONDAS REALIZADAS"/>
    <d v="1899-12-30T00:00:00"/>
    <d v="1899-12-30T00:00:00"/>
    <d v="1899-12-30T00:00:00"/>
    <x v="0"/>
    <x v="0"/>
    <m/>
    <m/>
    <m/>
    <m/>
    <m/>
    <d v="2024-02-11T00:00:00"/>
    <s v="CUMPLE"/>
    <s v="NO CUMPLE"/>
    <s v="NO CUMPLE"/>
    <s v="NO CUMPLE"/>
    <s v="NO CUMPLE"/>
    <x v="0"/>
    <x v="0"/>
    <x v="0"/>
    <x v="0"/>
    <x v="0"/>
  </r>
  <r>
    <s v="INC000002608411"/>
    <s v="HOUSING"/>
    <x v="11"/>
    <s v="APQ ACCESOS"/>
    <s v="JOSE G MARQUEZ MARCANO"/>
    <s v="tct_josmam"/>
    <s v="4-Menor/Localizado"/>
    <s v="4-Baja"/>
    <s v="Baja"/>
    <x v="1"/>
    <s v="TELEFONICA EMPRESAS DE CHILE SA"/>
    <s v="RONDA Y REVISION DE SALAS"/>
    <s v="11/02/2024 3:46:39"/>
    <s v="11/02/2024 3:47:41"/>
    <x v="0"/>
    <s v="CDP ANTIGUO 1"/>
    <s v="CDP ANTIGUO 2"/>
    <s v="11/02/2024 3:50:53"/>
    <s v="11/02/2024 23:50:00"/>
    <s v="RONDA Y REVISION DE SALAS"/>
    <s v="RONDAS REALIZADAS"/>
    <d v="1899-12-30T00:02:49"/>
    <d v="1899-12-30T00:04:14"/>
    <d v="1899-12-30T00:01:25"/>
    <x v="0"/>
    <x v="1"/>
    <m/>
    <m/>
    <m/>
    <m/>
    <m/>
    <d v="2024-02-11T00:00:00"/>
    <s v="CUMPLE"/>
    <s v="NO CUMPLE"/>
    <s v="NO CUMPLE"/>
    <s v="NO CUMPLE"/>
    <s v="NO CUMPLE"/>
    <x v="0"/>
    <x v="0"/>
    <x v="0"/>
    <x v="0"/>
    <x v="0"/>
  </r>
  <r>
    <s v="INC000002608413"/>
    <s v="HOUSING"/>
    <x v="11"/>
    <s v="APQ ACCESOS"/>
    <s v="JOSE G MARQUEZ MARCANO"/>
    <s v="tct_josmam"/>
    <s v="4-Menor/Localizado"/>
    <s v="4-Baja"/>
    <s v="Baja"/>
    <x v="1"/>
    <s v="TELEFONICA EMPRESAS DE CHILE SA"/>
    <s v="SUPERVISION: DRP RBI DESDE LIRAY HACIA PAINE"/>
    <s v="11/02/2024 3:52:28"/>
    <s v="11/02/2024 4:00:08"/>
    <x v="0"/>
    <s v="CDP ANTIGUO 1"/>
    <s v="CDP ANTIGUO 2"/>
    <s v="11/02/2024 4:05:07"/>
    <s v="11/02/2024 23:50:00"/>
    <s v="DRP RBI DESDE LIRAY HACIA PAINE POST MIGRACION SDWAN REDBANC / DXC-RBC"/>
    <s v="TRABAJO REALIZADO"/>
    <d v="1899-12-30T00:04:43"/>
    <d v="1899-12-30T00:12:39"/>
    <d v="1899-12-30T00:07:56"/>
    <x v="0"/>
    <x v="1"/>
    <m/>
    <m/>
    <m/>
    <m/>
    <m/>
    <d v="2024-02-11T00:00:00"/>
    <s v="CUMPLE"/>
    <s v="NO CUMPLE"/>
    <s v="NO CUMPLE"/>
    <s v="NO CUMPLE"/>
    <s v="NO CUMPLE"/>
    <x v="0"/>
    <x v="0"/>
    <x v="0"/>
    <x v="0"/>
    <x v="0"/>
  </r>
  <r>
    <s v="INC000002608415"/>
    <s v="HOUSING"/>
    <x v="11"/>
    <s v="APQ ACCESOS"/>
    <s v="JOSE G MARQUEZ MARCANO"/>
    <s v="tct_josmam"/>
    <s v="4-Menor/Localizado"/>
    <s v="4-Baja"/>
    <s v="Baja"/>
    <x v="1"/>
    <s v="TELEFONICA EMPRESAS DE CHILE SA"/>
    <s v="TOMA DE ALARMAS DE CLIENTES"/>
    <s v="11/02/2024 4:12:42"/>
    <s v="11/02/2024 4:13:20"/>
    <x v="0"/>
    <s v="CDP ANTIGUO 1"/>
    <s v="CDP ANTIGUO 2"/>
    <s v="11/02/2024 7:13:41"/>
    <s v="11/02/2024 23:50:00"/>
    <s v="TOMA DE ALARMAS DE CLIENTES"/>
    <s v="TOMA DE ALARMAS REALIZADAS"/>
    <d v="1899-12-30T03:00:06"/>
    <d v="1899-12-30T03:00:59"/>
    <d v="1899-12-30T00:00:53"/>
    <x v="0"/>
    <x v="1"/>
    <m/>
    <m/>
    <m/>
    <m/>
    <m/>
    <d v="2024-02-11T00:00:00"/>
    <s v="CUMPLE"/>
    <s v="NO CUMPLE"/>
    <s v="NO CUMPLE"/>
    <s v="NO CUMPLE"/>
    <s v="NO CUMPLE"/>
    <x v="1"/>
    <x v="1"/>
    <x v="0"/>
    <x v="0"/>
    <x v="0"/>
  </r>
  <r>
    <s v="INC000002608422"/>
    <s v="SAP"/>
    <x v="9"/>
    <s v="CLOUD SAP HANA"/>
    <s v="NICOLAS A SAAVEDRA EGUILUZ"/>
    <s v="tct_nsaave"/>
    <s v="4-Menor/Localizado"/>
    <s v="4-Baja"/>
    <s v="Baja"/>
    <x v="1"/>
    <s v="TELEFONICA EMPRESAS DE CHILE SA"/>
    <s v="Checklist diario Clientes 11.02.24"/>
    <s v="11/02/2024 5:09:06"/>
    <s v="11/02/2024 5:10:20"/>
    <x v="0"/>
    <s v="Service"/>
    <s v="Internal"/>
    <s v="11/02/2024 5:10:48"/>
    <s v="11/02/2024 23:50:00"/>
    <s v="Se realiza Checklist Diario de los clientes; _x000a_ACMA_x000a_BLUMAR_x000a_COAGRA_x000a_FRUSAN_x000a_HCUA_x000a_HDC_x000a_INCHALAM_x000a_NUTRISCO_x000a_SUGAL"/>
    <s v="Se realiza Checklist Diario de los clientes; _x000a_ACMA_x000a_BLUMAR_x000a_COAGRA_x000a_FRUSAN_x000a_HCUA_x000a_HDC_x000a_INCHALAM_x000a_NUTRISCO_x000a_SUGAL"/>
    <d v="1899-12-30T00:00:00"/>
    <d v="1899-12-30T00:01:42"/>
    <d v="1899-12-30T00:01:42"/>
    <x v="0"/>
    <x v="1"/>
    <m/>
    <m/>
    <m/>
    <m/>
    <m/>
    <d v="2024-02-11T00:00:00"/>
    <s v="CUMPLE"/>
    <s v="NO CUMPLE"/>
    <s v="NO CUMPLE"/>
    <s v="NO CUMPLE"/>
    <s v="NO CUMPLE"/>
    <x v="0"/>
    <x v="0"/>
    <x v="0"/>
    <x v="0"/>
    <x v="0"/>
  </r>
  <r>
    <s v="INC000002608428"/>
    <s v="HOUSING"/>
    <x v="11"/>
    <s v="APQ ACCESOS"/>
    <s v="LUIS O MORALES ARENAS"/>
    <s v="tct_luimoa"/>
    <s v="4-Menor/Localizado"/>
    <s v="4-Baja"/>
    <s v="Baja"/>
    <x v="0"/>
    <s v="TELEFONICA EMPRESAS DE CHILE SA"/>
    <s v="SE GENERA TICKET POR REVISION Y TOMA DE ALARMA DE CLIENTES"/>
    <s v="11/02/2024 10:43:53"/>
    <s v="11/02/2024 10:44:59"/>
    <x v="0"/>
    <s v="CDP ANTIGUO 1"/>
    <s v="CDP ANTIGUO 2"/>
    <s v="11/02/2024 11:54:17"/>
    <s v="11/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x v="0"/>
    <m/>
    <m/>
    <m/>
    <m/>
    <m/>
    <d v="2024-02-11T00:00:00"/>
    <s v="CUMPLE"/>
    <s v="NO CUMPLE"/>
    <s v="NO CUMPLE"/>
    <s v="NO CUMPLE"/>
    <s v="NO CUMPLE"/>
    <x v="0"/>
    <x v="0"/>
    <x v="0"/>
    <x v="0"/>
    <x v="0"/>
  </r>
  <r>
    <s v="INC000002608939"/>
    <s v="RED INTERNA"/>
    <x v="10"/>
    <s v="APOQUINDO TI"/>
    <s v="RICARDO F ORELLANA MARDONES"/>
    <s v="tct_rorell"/>
    <s v="4-Menor/Localizado"/>
    <s v="4-Baja"/>
    <s v="Baja"/>
    <x v="0"/>
    <s v="TELEFONICA EMPRESAS DE CHILE SA"/>
    <s v="RONDA Y MEDICIÓN DE TEMPERATURAS EN SALAS TIC 19:30"/>
    <s v="11/02/2024 12:30:30"/>
    <s v="11/02/2024 12:31:38"/>
    <x v="0"/>
    <s v="TI"/>
    <s v="CLIMA"/>
    <s v="11/02/2024 19:46:01"/>
    <s v="11/02/2024 23:50:00"/>
    <m/>
    <s v="ACT REALIZADA SIN NOVEDAD"/>
    <d v="1899-12-30T00:00:00"/>
    <d v="1899-12-30T00:00:00"/>
    <d v="1899-12-30T00:00:00"/>
    <x v="0"/>
    <x v="0"/>
    <m/>
    <s v=""/>
    <s v=""/>
    <s v=""/>
    <s v="Cumplido"/>
    <d v="2024-02-11T00:00:00"/>
    <s v="CUMPLE"/>
    <s v="NO CUMPLE"/>
    <s v="NO CUMPLE"/>
    <s v="NO CUMPLE"/>
    <s v="NO CUMPLE"/>
    <x v="0"/>
    <x v="0"/>
    <x v="0"/>
    <x v="0"/>
    <x v="0"/>
  </r>
  <r>
    <s v="INC000002609299"/>
    <s v="SAP"/>
    <x v="9"/>
    <s v="GESTION HD"/>
    <s v="FREDDY O CORTES DIAZ"/>
    <s v="frp_kefern"/>
    <s v="3-Moderado/Limitado"/>
    <s v="3-Medio"/>
    <s v="Media"/>
    <x v="1"/>
    <s v="INDUSTRIAS CHILENAS DE ALAMBRE INCHALAM S.A."/>
    <s v="HD  | Correccion estrategia datos incompletos"/>
    <s v="12/02/2024 11:32:14"/>
    <s v="12/02/2024 11:35:23"/>
    <x v="0"/>
    <s v="TI"/>
    <s v="APLICATIVOS"/>
    <s v="12/02/2024 11:57:32"/>
    <s v="12/02/2024 23:50:00"/>
    <s v="PREVENTIVO: NO_x000a_CODIGO DE SERVICIO:_x000a_DIRECCION:_x000a_QUIEN REPORTA:Freddy Cortés Díaz +56 9 6605 6481_x000a_CONTACTO EN TERRENO:_x000a_PROBLEMA:_x000a_REQUERIMIENTO:Favor llevar a PRD orden indicada en archivo adjunto._x000a_Gracias_x000a_EQUIPOS ENERGIZADO/REINICIADO:_x000a_HORARIO DE ATENCION:"/>
    <s v="Se realiza con éxito el transporte solicitado. Se informa a cliente vía mail"/>
    <d v="1899-12-30T00:00:00"/>
    <d v="1899-12-30T00:25:18"/>
    <d v="1899-12-30T00:25:18"/>
    <x v="0"/>
    <x v="1"/>
    <m/>
    <m/>
    <m/>
    <m/>
    <m/>
    <d v="2024-02-12T00:00:00"/>
    <s v="CUMPLE"/>
    <s v="NO CUMPLE"/>
    <s v="NO CUMPLE"/>
    <s v="NO CUMPLE"/>
    <s v="NO CUMPLE"/>
    <x v="0"/>
    <x v="0"/>
    <x v="0"/>
    <x v="0"/>
    <x v="0"/>
  </r>
  <r>
    <s v="INC000002609301"/>
    <s v="HOSTING VIRTUAL"/>
    <x v="1"/>
    <s v="SISTEMA OPERATIVO MICROSOFT"/>
    <s v="JAVIER CUEVAS"/>
    <s v="tct_jacuev"/>
    <s v="4-Menor/Localizado"/>
    <s v="4-Baja"/>
    <s v="Baja"/>
    <x v="1"/>
    <s v="TELEFONICA GLOBAL TECHNOLOGY S.A.AGENCIA EN CHILE"/>
    <s v="Baja parcial -  Suscripciones Manpower Chile"/>
    <s v="12/02/2024 10:51:29"/>
    <s v="12/02/2024 10:52:10"/>
    <x v="0"/>
    <s v="TI"/>
    <s v="SISTEMAS OPERATIVOS"/>
    <s v="12/02/2024 10:53:34"/>
    <s v="12/02/2024 23:50:00"/>
    <s v="Folio generado automáticamente para atender requerimiento del cliente. La solicitud fue realizada directamente al área resolutoria sin pasar por el flujo de mesa de ayuda"/>
    <s v="OK"/>
    <d v="1899-12-30T00:00:00"/>
    <d v="1899-12-30T00:02:05"/>
    <d v="1899-12-30T00:02:05"/>
    <x v="0"/>
    <x v="1"/>
    <m/>
    <m/>
    <m/>
    <m/>
    <m/>
    <d v="2024-02-12T00:00:00"/>
    <s v="CUMPLE"/>
    <s v="NO CUMPLE"/>
    <s v="NO CUMPLE"/>
    <s v="NO CUMPLE"/>
    <s v="NO CUMPLE"/>
    <x v="0"/>
    <x v="0"/>
    <x v="0"/>
    <x v="0"/>
    <x v="0"/>
  </r>
  <r>
    <s v="INC000002609452"/>
    <s v="VPN IP - MPLS"/>
    <x v="9"/>
    <s v="GESTION HD"/>
    <s v="NICOLAS A SAAVEDRA EGUILUZ"/>
    <s v="frp_jesanc"/>
    <s v="4-Menor/Localizado"/>
    <s v="4-Baja"/>
    <s v="Baja"/>
    <x v="1"/>
    <s v="NUTRISCO CHILE SA"/>
    <s v="GAMA/RV: Transporte OT // Lunes 12 Febrero 07 hrs"/>
    <s v="12/02/2024 7:06:09"/>
    <s v="12/02/2024 7:08:14"/>
    <x v="0"/>
    <s v="CDP ANTIGUO 1"/>
    <s v="CDP ANTIGUO 2"/>
    <s v="12/02/2024 9:05:16"/>
    <s v="12/02/2024 23:50:00"/>
    <s v="PREVENTIVO: NO_x000a_CODIGO DE SERVICIO:_x000a_DIRECCION:_x000a_QUIEN REPORTA:Nicolás Saavedra Eguiluz +56 9 6187 5469_x000a_CONTACTO EN TERRENO::Nicolás Saavedra Eguiluz +56 9 6187 5469_x000a_PROBLEMA:_x000a_REQUERIMIENTO:Favor generar ticket en base a requerimiento de cliente NUTRISCO_x000a__x000a_D"/>
    <s v="La orden OEDK925492 se a importado exitosamente en PRD"/>
    <d v="1899-12-30T00:00:00"/>
    <d v="1899-12-30T01:59:07"/>
    <d v="1899-12-30T01:59:07"/>
    <x v="0"/>
    <x v="1"/>
    <m/>
    <m/>
    <m/>
    <m/>
    <m/>
    <d v="2024-02-12T00:00:00"/>
    <s v="NO CUMPLE"/>
    <s v="CUMPLE"/>
    <s v="NO CUMPLE"/>
    <s v="NO CUMPLE"/>
    <s v="NO CUMPLE"/>
    <x v="1"/>
    <x v="1"/>
    <x v="0"/>
    <x v="0"/>
    <x v="0"/>
  </r>
  <r>
    <s v="INC000002609480"/>
    <s v="HOUSING"/>
    <x v="11"/>
    <s v="APQ ACCESOS"/>
    <s v="LUIS O MORALES ARENAS"/>
    <s v="tct_luimoa"/>
    <s v="4-Menor/Localizado"/>
    <s v="4-Baja"/>
    <s v="Baja"/>
    <x v="0"/>
    <s v="TELEFONICA EMPRESAS DE CHILE SA"/>
    <s v="SE GENERA TICKET POR RONDA Y REVISION DE SALAS TECNICAS"/>
    <s v="12/02/2024 9:28:27"/>
    <s v="12/02/2024 9:30:55"/>
    <x v="0"/>
    <s v="CDP ANTIGUO 1"/>
    <s v="CDP ANTIGUO 2"/>
    <s v="12/02/2024 9:43:44"/>
    <s v="12/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0:00:00"/>
    <d v="1899-12-30T00:00:00"/>
    <d v="1899-12-30T00:00:00"/>
    <x v="0"/>
    <x v="0"/>
    <m/>
    <s v=""/>
    <s v=""/>
    <s v=""/>
    <s v="Cumplido"/>
    <d v="2024-02-12T00:00:00"/>
    <s v="CUMPLE"/>
    <s v="NO CUMPLE"/>
    <s v="NO CUMPLE"/>
    <s v="NO CUMPLE"/>
    <s v="NO CUMPLE"/>
    <x v="0"/>
    <x v="0"/>
    <x v="0"/>
    <x v="0"/>
    <x v="0"/>
  </r>
  <r>
    <s v="INC000002609502"/>
    <s v="HOUSING"/>
    <x v="14"/>
    <s v="BELIEVE"/>
    <s v="SEBASTIAN A JARA VIDAL"/>
    <s v="frp_xgambo"/>
    <s v="3-Moderado/Limitado"/>
    <s v="3-Medio"/>
    <s v="Media"/>
    <x v="1"/>
    <s v="TELEFONICA EMPRESAS DE CHILE SA"/>
    <s v="GESTION DATACENTER/ ACCESOS / NEXTSTREAM"/>
    <s v="12/02/2024 9:44:38"/>
    <s v="12/02/2024 9:46:04"/>
    <x v="0"/>
    <s v="COMUNICACIONES"/>
    <s v="VPN IP - MPLS"/>
    <s v="12/02/2024 10:31:46"/>
    <s v="12/02/2024 23:50:00"/>
    <s v="EMPRESA: NEXTSTREAM_x000a_CÓDIGO DE SERVICIO: _x000a_DIRECCIÓN:Calle San Martin #50, Santiago Centro, Santiago_x000a_NOMBRE DE QUIEN REPORTA:Daniel Rodriguez_x000a_TELÉFONO DE QUIEN REPORTA:  5697829 7978_x000a_NOMBRE DE CONTACTO EN TERRENO: _x000a_REQUERIMIENTO : Mantenimiento correctivo"/>
    <m/>
    <d v="1899-12-30T00:36:31"/>
    <d v="1899-12-30T00:47:08"/>
    <d v="1899-12-30T00:10:37"/>
    <x v="0"/>
    <x v="1"/>
    <m/>
    <m/>
    <m/>
    <m/>
    <m/>
    <d v="2024-02-12T00:00:00"/>
    <s v="CUMPLE"/>
    <s v="NO CUMPLE"/>
    <s v="NO CUMPLE"/>
    <s v="NO CUMPLE"/>
    <s v="NO CUMPLE"/>
    <x v="0"/>
    <x v="0"/>
    <x v="0"/>
    <x v="0"/>
    <x v="0"/>
  </r>
  <r>
    <s v="INC000002609590"/>
    <s v="HOUSING"/>
    <x v="11"/>
    <s v="APQ ACCESOS"/>
    <s v="JOSE G MARQUEZ MARCANO"/>
    <s v="tct_josmam"/>
    <s v="4-Menor/Localizado"/>
    <s v="4-Baja"/>
    <s v="Baja"/>
    <x v="1"/>
    <s v="TELEFONICA EMPRESAS DE CHILE SA"/>
    <s v="RONDA Y REVISION DE SALAS"/>
    <s v="12/02/2024 1:56:57"/>
    <s v="12/02/2024 1:57:37"/>
    <x v="0"/>
    <s v="CDP ANTIGUO 1"/>
    <s v="CDP ANTIGUO 2"/>
    <s v="12/02/2024 1:59:09"/>
    <s v="12/02/2024 23:50:00"/>
    <s v="RONDA Y REVISION DE SALAS"/>
    <s v="RONDAS REALIZADAS"/>
    <d v="1899-12-30T00:01:17"/>
    <d v="1899-12-30T00:02:12"/>
    <d v="1899-12-30T00:00:55"/>
    <x v="0"/>
    <x v="1"/>
    <m/>
    <m/>
    <m/>
    <m/>
    <m/>
    <d v="2024-02-12T00:00:00"/>
    <s v="CUMPLE"/>
    <s v="NO CUMPLE"/>
    <s v="NO CUMPLE"/>
    <s v="NO CUMPLE"/>
    <s v="NO CUMPLE"/>
    <x v="0"/>
    <x v="0"/>
    <x v="0"/>
    <x v="0"/>
    <x v="0"/>
  </r>
  <r>
    <s v="INC000002609592"/>
    <s v="HOUSING"/>
    <x v="11"/>
    <s v="APQ ACCESOS"/>
    <s v="JOSE G MARQUEZ MARCANO"/>
    <s v="tct_josmam"/>
    <s v="4-Menor/Localizado"/>
    <s v="4-Baja"/>
    <s v="Baja"/>
    <x v="1"/>
    <s v="TELEFONICA EMPRESAS DE CHILE SA"/>
    <s v="TOMA DE ALARMAS DE CLIENTES"/>
    <s v="12/02/2024 1:59:32"/>
    <s v="12/02/2024 2:00:15"/>
    <x v="0"/>
    <s v="CDP ANTIGUO 1"/>
    <s v="CDP ANTIGUO 2"/>
    <s v="12/02/2024 2:01:35"/>
    <s v="12/02/2024 23:50:00"/>
    <s v="TOMA DE ALARMAS DE CLIENTES"/>
    <s v="TOMA DE ALARMAS REALIZADAS"/>
    <d v="1899-12-30T00:01:05"/>
    <d v="1899-12-30T00:02:03"/>
    <d v="1899-12-30T00:00:58"/>
    <x v="0"/>
    <x v="1"/>
    <m/>
    <s v=""/>
    <s v=""/>
    <s v=""/>
    <s v="Cumplido"/>
    <d v="2024-02-12T00:00:00"/>
    <s v="CUMPLE"/>
    <s v="NO CUMPLE"/>
    <s v="NO CUMPLE"/>
    <s v="NO CUMPLE"/>
    <s v="NO CUMPLE"/>
    <x v="0"/>
    <x v="0"/>
    <x v="0"/>
    <x v="0"/>
    <x v="0"/>
  </r>
  <r>
    <s v="INC000002609599"/>
    <s v="HOUSING"/>
    <x v="11"/>
    <s v="APQ ACCESOS"/>
    <s v="JOSE G MARQUEZ MARCANO"/>
    <s v="tct_josmam"/>
    <s v="4-Menor/Localizado"/>
    <s v="4-Baja"/>
    <s v="Baja"/>
    <x v="1"/>
    <s v="TELEFONICA EMPRESAS DE CHILE SA"/>
    <s v="SUPERVISION: Tendido de cableado UTP"/>
    <s v="12/02/2024 2:05:29"/>
    <s v="12/02/2024 2:06:17"/>
    <x v="0"/>
    <s v="CDP ANTIGUO 1"/>
    <s v="CDP ANTIGUO 2"/>
    <s v="12/02/2024 2:07:30"/>
    <s v="12/02/2024 23:50:00"/>
    <s v="Tendido de cableado UTP"/>
    <s v="trabajo realizado"/>
    <d v="1899-12-30T00:01:00"/>
    <d v="1899-12-30T00:02:01"/>
    <d v="1899-12-30T00:01:01"/>
    <x v="0"/>
    <x v="1"/>
    <m/>
    <m/>
    <m/>
    <m/>
    <m/>
    <d v="2024-02-12T00:00:00"/>
    <s v="CUMPLE"/>
    <s v="NO CUMPLE"/>
    <s v="NO CUMPLE"/>
    <s v="NO CUMPLE"/>
    <s v="NO CUMPLE"/>
    <x v="0"/>
    <x v="0"/>
    <x v="0"/>
    <x v="0"/>
    <x v="0"/>
  </r>
  <r>
    <s v="INC000002609607"/>
    <s v="SAP"/>
    <x v="9"/>
    <s v="CLOUD SAP HANA"/>
    <s v="NICOLAS A SAAVEDRA EGUILUZ"/>
    <s v="tct_nsaave"/>
    <s v="4-Menor/Localizado"/>
    <s v="4-Baja"/>
    <s v="Baja"/>
    <x v="1"/>
    <s v="TELEFONICA EMPRESAS DE CHILE SA"/>
    <s v="Checklist Diarios Clientes 12.02.24"/>
    <s v="12/02/2024 6:41:59"/>
    <s v="12/02/2024 6:43:09"/>
    <x v="0"/>
    <s v="Service"/>
    <s v="Internal"/>
    <s v="12/02/2024 6:43:33"/>
    <s v="12/02/2024 23:50:00"/>
    <s v="Se realiza Checklist Diario de los clientes; _x000a_HDC_x000a_NUTRISCO_x000a_FRUSAN"/>
    <s v="Se realiza Checklist Diario de los clientes; _x000a_HDC_x000a_NUTRISCO_x000a_FRUSAN"/>
    <d v="1899-12-30T00:00:00"/>
    <d v="1899-12-30T00:01:34"/>
    <d v="1899-12-30T00:01:34"/>
    <x v="0"/>
    <x v="1"/>
    <m/>
    <m/>
    <m/>
    <m/>
    <m/>
    <d v="2024-02-12T00:00:00"/>
    <s v="CUMPLE"/>
    <s v="NO CUMPLE"/>
    <s v="NO CUMPLE"/>
    <s v="NO CUMPLE"/>
    <s v="NO CUMPLE"/>
    <x v="0"/>
    <x v="0"/>
    <x v="0"/>
    <x v="0"/>
    <x v="0"/>
  </r>
  <r>
    <s v="INC000002609630"/>
    <s v="INFRAESTRUCTURA DC"/>
    <x v="2"/>
    <s v="APQ ACCESOS"/>
    <s v="JAVIER J BRAVO CARVAJAL"/>
    <s v="tct_jmarqu"/>
    <s v="4-Menor/Localizado"/>
    <s v="4-Baja"/>
    <s v="Baja"/>
    <x v="0"/>
    <s v="TELEFONICA CYBERSECURITY TECH CHILE SPA"/>
    <s v="TOMA DE ALARMAS TECH"/>
    <s v="12/02/2024 10:05:05"/>
    <s v="12/02/2024 10:06:44"/>
    <x v="0"/>
    <s v="CDP ANTIGUO 1"/>
    <s v="CDP ANTIGUO 2"/>
    <s v="12/02/2024 13:36:49"/>
    <s v="12/02/2024 23:50:00"/>
    <s v="PREVENTIVO: SI_x000a_CÓDIGO DE SERVICIO:_x000a_DIRECCIÓN:  DCSM_x000a_QUIEN REPORTA: RAMON DIAZ_x000a_CONTACTO EN TERRENO: DC OPERADOR N1_x000a_PROBLEMA: TOMA DE ALARMAS_x000a_REQUERIMIENTO: TOMA DE ALARMAS CLIENTE TECH"/>
    <s v="SE EFECTÚA CONTACTO CON CLIENTE: NO APLICA_x000a_TELÉFONO DE CONTACTO: NO APLICA_x000a_ACCIONES REALIZADAS: TOMA DE ALARMAS_x000a_SOLUCIÓN PALIATIVA O DEFINITIVA: NO APLICA_x000a_ACCIONES DE MEJORA, RECOMENDACIONES: NO APLICA_x000a_CAUSA RAÍZ: ALARMAS TECH"/>
    <d v="1899-12-30T00:00:00"/>
    <d v="1899-12-30T00:00:00"/>
    <d v="1899-12-30T00:00:00"/>
    <x v="0"/>
    <x v="0"/>
    <m/>
    <m/>
    <m/>
    <m/>
    <m/>
    <d v="2024-02-12T00:00:00"/>
    <s v="CUMPLE"/>
    <s v="NO CUMPLE"/>
    <s v="NO CUMPLE"/>
    <s v="NO CUMPLE"/>
    <s v="NO CUMPLE"/>
    <x v="0"/>
    <x v="0"/>
    <x v="0"/>
    <x v="0"/>
    <x v="0"/>
  </r>
  <r>
    <s v="INC000002609643"/>
    <s v="HOUSING"/>
    <x v="13"/>
    <s v="ADMINISTRADORES RESIDENTES"/>
    <s v="RICARDO F ORELLANA MARDONES"/>
    <s v="frp_jugonz"/>
    <s v="3-Moderado/Limitado"/>
    <s v="3-Medio"/>
    <s v="Media"/>
    <x v="1"/>
    <s v="HDI SEGUROS S.A."/>
    <s v="GESTION DATACENTER/ ACCESOS / HDI SEGUROS S.A."/>
    <s v="12/02/2024 10:47:09"/>
    <s v="12/02/2024 10:53:09"/>
    <x v="0"/>
    <s v="CDP ANTIGUO 1"/>
    <s v="CDP ANTIGUO 2"/>
    <s v="12/02/2024 12:22:42"/>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1:25:26"/>
    <d v="1899-12-30T01:35:33"/>
    <d v="1899-12-30T00:10:07"/>
    <x v="0"/>
    <x v="1"/>
    <m/>
    <m/>
    <m/>
    <m/>
    <m/>
    <d v="2024-02-12T00:00:00"/>
    <s v="CUMPLE"/>
    <s v="NO CUMPLE"/>
    <s v="NO CUMPLE"/>
    <s v="NO CUMPLE"/>
    <s v="NO CUMPLE"/>
    <x v="1"/>
    <x v="1"/>
    <x v="0"/>
    <x v="0"/>
    <x v="0"/>
  </r>
  <r>
    <s v="INC000002609661"/>
    <s v="VPN IP - MPLS"/>
    <x v="7"/>
    <s v="GESTION HD"/>
    <s v="VICTOR SEPULVEDA GAMARRA"/>
    <s v="frp_fpetro"/>
    <s v="3-Moderado/Limitado"/>
    <s v="3-Medio"/>
    <s v="Media"/>
    <x v="1"/>
    <s v="FUNDACION INSTITUTO PROFESIONAL DUOC UC"/>
    <s v="HD/FUND INSTITUTO PROFESIONAL DUOC UC // Migración de maquinas con sistema operativo W"/>
    <s v="12/02/2024 11:55:41"/>
    <s v="12/02/2024 11:57:28"/>
    <x v="0"/>
    <s v="TI"/>
    <s v="SISTEMAS OPERATIVOS"/>
    <s v="12/02/2024 16:34:18"/>
    <s v="12/02/2024 23:50:00"/>
    <s v="PREVENTIVO: NO_x000a_CODIGO DE SERVICIO: _x000a_DIRECCION:_x000a_QUIEN REPORTA: Andres Gudiño Peña 56 9 9040 2570_x000a_CONTACTO EN TERRENO: Andres Gudiño Peña 56 9 9040 2570_x000a__x000a_REQUERIMIENTO:_x000a__x000a_Junto con saludar, favor de su ayuda en asignar aun especialista de SO_x000a_para poder revi"/>
    <s v="Se conectó la interfaz de la VLAN 1823 y se configuró la IP 10.20.2.101 (provisoria) a nivel de vCloud, dado que la red es máscara 22."/>
    <d v="1899-12-30T02:45:48"/>
    <d v="1899-12-30T04:38:37"/>
    <d v="1899-12-30T01:52:49"/>
    <x v="0"/>
    <x v="1"/>
    <m/>
    <m/>
    <m/>
    <m/>
    <m/>
    <d v="2024-02-12T00:00:00"/>
    <s v="NO CUMPLE"/>
    <s v="CUMPLE"/>
    <s v="NO CUMPLE"/>
    <s v="NO CUMPLE"/>
    <s v="NO CUMPLE"/>
    <x v="1"/>
    <x v="0"/>
    <x v="1"/>
    <x v="0"/>
    <x v="0"/>
  </r>
  <r>
    <s v="INC000002609691"/>
    <s v="BACKUP ON DEMAND"/>
    <x v="4"/>
    <s v="GESTION HD"/>
    <s v="JUAN P SEGURA VARGAS"/>
    <s v="frp_fpetro"/>
    <s v="3-Moderado/Limitado"/>
    <s v="3-Medio"/>
    <s v="Media"/>
    <x v="1"/>
    <s v="ARTIKOS CHILE S A"/>
    <s v="HD/RE: Solicitud: No alertar bases habilitadas para respaldos."/>
    <s v="12/02/2024 13:34:29"/>
    <s v="12/02/2024 13:36:04"/>
    <x v="0"/>
    <s v="TI"/>
    <s v="ALMACENAMIENTO y RESPALDO"/>
    <s v="15/02/2024 22:41:44"/>
    <s v="15/02/2024 23:50:00"/>
    <s v="PREVENTIVO: NO_x000a_CODIGO DE SERVICIO:_x000a_DIRECCION:_x000a_QUIEN REPORTA: Denise Cruzat Etcheberry 56 9 93378009_x000a_CONTACTO EN TERRENO: Denise Cruzat Etcheberry 56 9 93378009_x000a__x000a_REQUERIMIENTO:_x000a__x000a__x000a_De acuerdo a lo conversado se solicita provisoriamente no considerar_x000a_fallas"/>
    <m/>
    <d v="1900-01-02T07:38:03"/>
    <d v="1900-01-02T09:07:15"/>
    <d v="1899-12-30T01:29:12"/>
    <x v="0"/>
    <x v="1"/>
    <m/>
    <s v=""/>
    <s v=""/>
    <s v="Cumplido"/>
    <s v=""/>
    <d v="2024-02-15T00:00:00"/>
    <s v="NO CUMPLE"/>
    <s v="CUMPLE"/>
    <s v="NO CUMPLE"/>
    <s v="NO CUMPLE"/>
    <s v="NO CUMPLE"/>
    <x v="1"/>
    <x v="0"/>
    <x v="0"/>
    <x v="0"/>
    <x v="1"/>
  </r>
  <r>
    <s v="INC000002609742"/>
    <s v="TICKET-INTELIGENTE"/>
    <x v="7"/>
    <s v="EVENTOS HD"/>
    <s v="VICTOR SEPULVEDA GAMARRA"/>
    <s v="USR_TSIGHT"/>
    <s v="1-Extenso/Generalizado"/>
    <s v="4-Baja"/>
    <s v="Baja"/>
    <x v="3"/>
    <s v="TELEFONICA CYBERSECURITY TECH CHILE SPA"/>
    <s v="tctcsp01 - soc-splunk-master TICKET AUTOMATICO"/>
    <s v="12/02/2024 4:00:45"/>
    <s v="12/02/2024 4:00:45"/>
    <x v="0"/>
    <s v="TI"/>
    <s v="SISTEMAS OPERATIVOS"/>
    <s v="12/02/2024 5:46:58"/>
    <s v="12/02/2024 23:50:00"/>
    <s v="PREVENTIVO=SI_x000a_CODIGO DE SERVICIO=soc-splunk-master_x000a_DIRECCION=NULL_x000a_CIUDAD=NULL_x000a_COMUNA LOCAL=_x000a_REGION=NULL_x000a_QUIEN REPORTA=Ticket automático_x000a_CONTACTO EN TERRENO=_x000a_PROBLEMA=Critical Hard Drive Space Alert for Node TCTCSP01 - soc-splunk-master_x000a_REQUERIMIENTO=_x000a_EQU"/>
    <s v="Se revisa servidor y no se observan Filesystem alertados o alto consumo de memoria. Se revisa servidor y no se observan Filesystem alertados o alto consumo de memoria."/>
    <d v="1899-12-30T01:15:42"/>
    <d v="1899-12-30T01:46:13"/>
    <d v="1899-12-30T00:30:31"/>
    <x v="1"/>
    <x v="0"/>
    <m/>
    <m/>
    <m/>
    <m/>
    <m/>
    <d v="2024-02-12T00:00:00"/>
    <s v="CUMPLE"/>
    <s v="NO CUMPLE"/>
    <s v="NO CUMPLE"/>
    <s v="NO CUMPLE"/>
    <s v="NO CUMPLE"/>
    <x v="1"/>
    <x v="1"/>
    <x v="0"/>
    <x v="0"/>
    <x v="0"/>
  </r>
  <r>
    <s v="INC000002609861"/>
    <s v="HELP DESK TICKETING"/>
    <x v="7"/>
    <s v="GESTION PLATAFORMA CLIENTES"/>
    <s v="SEBASTIAN I ACUÑA GUZMAN"/>
    <s v="lmolcont"/>
    <s v="3-Moderado/Limitado"/>
    <s v="3-Medio"/>
    <s v="Media"/>
    <x v="1"/>
    <s v="TELEFONICA EMPRESAS DE CHILE SA"/>
    <s v="Permiso root a cuenta de SO para servidores de integración de Remedy 20"/>
    <s v="12/02/2024 9:01:28"/>
    <s v="12/02/2024 9:04:55"/>
    <x v="0"/>
    <s v="TI"/>
    <s v="SISTEMAS OPERATIVOS"/>
    <s v="12/02/2024 11:09:14"/>
    <s v="12/02/2024 23:50:00"/>
    <s v="Se requiere poder obtener permisos root (sudo su -) a través de la cuenta de SO luis.molina en los siguientes servidores del site de integraciones de Remedy 20, para la administración de directorios propios del app:_x000a__x000a_rmdy-prod-ar-apirest01 - 10.84.101.27"/>
    <s v="Se habilita permisos de superusuario según lo solicitado._x000a__x000a_Se validará con solicitante."/>
    <d v="1899-12-30T00:00:00"/>
    <d v="1899-12-30T02:07:46"/>
    <d v="1899-12-30T02:07:46"/>
    <x v="0"/>
    <x v="1"/>
    <m/>
    <m/>
    <m/>
    <m/>
    <m/>
    <d v="2024-02-12T00:00:00"/>
    <s v="NO CUMPLE"/>
    <s v="CUMPLE"/>
    <s v="NO CUMPLE"/>
    <s v="NO CUMPLE"/>
    <s v="NO CUMPLE"/>
    <x v="1"/>
    <x v="1"/>
    <x v="0"/>
    <x v="0"/>
    <x v="0"/>
  </r>
  <r>
    <s v="INC000002609873"/>
    <s v="HOUSING"/>
    <x v="13"/>
    <s v="ADMINISTRADORES RESIDENTES"/>
    <s v="RICARDO F ORELLANA MARDONES"/>
    <s v="frp_jugonz"/>
    <s v="3-Moderado/Limitado"/>
    <s v="3-Medio"/>
    <s v="Media"/>
    <x v="1"/>
    <s v="TELEFONICA EMPRESAS DE CHILE SA"/>
    <s v="GESTION DATACENTER/ ACCESOS / TELEFONICA EMPRESAS DE CHILE SA"/>
    <s v="12/02/2024 9:16:24"/>
    <s v="12/02/2024 9:19:01"/>
    <x v="0"/>
    <s v="COMUNICACIONES"/>
    <s v="VPN IP - MPLS"/>
    <s v="12/02/2024 9:43:16"/>
    <s v="12/02/2024 23:50:00"/>
    <s v="EMPRESA: TELEFONICA EMPRESAS DE CHILE SA_x000a_CÓDIGO DE SERVICIO: _x000a_DIRECCIÓN: Av. Apoquindo #7071, Las Condes, Santiago_x000a_NOMBRE DE QUIEN REPORTA: Operador DataCenter Sites_x000a_TELÉFONO DE QUIEN REPORTA: +56 222025776 / 981290517 _x000a_NOMBRE DE CONTACTO EN TERRENO: Ren"/>
    <m/>
    <d v="1899-12-30T00:14:43"/>
    <d v="1899-12-30T00:26:52"/>
    <d v="1899-12-30T00:12:09"/>
    <x v="0"/>
    <x v="1"/>
    <m/>
    <m/>
    <m/>
    <m/>
    <m/>
    <d v="2024-02-12T00:00:00"/>
    <s v="CUMPLE"/>
    <s v="NO CUMPLE"/>
    <s v="NO CUMPLE"/>
    <s v="NO CUMPLE"/>
    <s v="NO CUMPLE"/>
    <x v="0"/>
    <x v="0"/>
    <x v="0"/>
    <x v="0"/>
    <x v="0"/>
  </r>
  <r>
    <s v="INC000002609910"/>
    <s v="INFRAESTRUCTURA DC"/>
    <x v="7"/>
    <s v="DUOC TICKET PENDIENTES"/>
    <s v="VICTOR SEPULVEDA GAMARRA"/>
    <s v="frp_lmosqu"/>
    <s v="4-Menor/Localizado"/>
    <s v="4-Baja"/>
    <s v="Baja"/>
    <x v="1"/>
    <s v="FUNDACION INSTITUTO PROFESIONAL DUOC UC"/>
    <s v="DUOC | REQ | reinicio JBOSS FUSE QA"/>
    <s v="12/02/2024 9:51:57"/>
    <s v="12/02/2024 9:54:46"/>
    <x v="0"/>
    <s v="TI"/>
    <s v="SISTEMAS OPERATIVOS"/>
    <s v="12/02/2024 15:35:47"/>
    <s v="1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reinicia servicio jboss en servidor QA-FUSE-01"/>
    <d v="1899-12-30T01:47:13"/>
    <d v="1899-12-30T05:43:50"/>
    <d v="1899-12-30T03:56:37"/>
    <x v="0"/>
    <x v="1"/>
    <m/>
    <m/>
    <m/>
    <m/>
    <m/>
    <d v="2024-02-12T00:00:00"/>
    <s v="NO CUMPLE"/>
    <s v="CUMPLE"/>
    <s v="NO CUMPLE"/>
    <s v="NO CUMPLE"/>
    <s v="NO CUMPLE"/>
    <x v="1"/>
    <x v="0"/>
    <x v="1"/>
    <x v="0"/>
    <x v="0"/>
  </r>
  <r>
    <s v="INC000002610045"/>
    <s v="HOUSING"/>
    <x v="14"/>
    <s v="BELIEVE"/>
    <s v="SEBASTIAN A JARA VIDAL"/>
    <s v="frp_jcarri"/>
    <s v="3-Moderado/Limitado"/>
    <s v="3-Medio"/>
    <s v="Media"/>
    <x v="1"/>
    <s v="TELEFONICA EMPRESAS DE CHILE SA"/>
    <s v="GESTION DATACENTER/ ACCESOS / TELEFONICA EMPRESAS DE CHILE SA"/>
    <s v="12/02/2024 10:54:43"/>
    <s v="12/02/2024 10:56:16"/>
    <x v="0"/>
    <s v="COMUNICACIONES"/>
    <s v="VPN IP - MPLS"/>
    <s v="12/02/2024 11:42:10"/>
    <s v="12/02/2024 23:50:00"/>
    <s v="EMPRESA:TELEFONICA EMPRESAS DE CHILE SA_x000a_CÓDIGO DE SERVICIO: _x000a_DIRECCIÓN:Calle San Martin #50, Santiago Centro, Santiago_x000a_NOMBRE DE QUIEN REPORTA:RENE VILLEGAS_x000a_TELÉFONO DE QUIEN REPORTA:56992278586_x000a_NOMBRE DE CONTACTO EN TERRENO: _x000a_REQUERIMIENTO:VISITA DATACE"/>
    <m/>
    <d v="1899-12-30T00:37:01"/>
    <d v="1899-12-30T00:47:27"/>
    <d v="1899-12-30T00:10:26"/>
    <x v="0"/>
    <x v="1"/>
    <m/>
    <m/>
    <m/>
    <m/>
    <m/>
    <d v="2024-02-12T00:00:00"/>
    <s v="CUMPLE"/>
    <s v="NO CUMPLE"/>
    <s v="NO CUMPLE"/>
    <s v="NO CUMPLE"/>
    <s v="NO CUMPLE"/>
    <x v="0"/>
    <x v="0"/>
    <x v="0"/>
    <x v="0"/>
    <x v="0"/>
  </r>
  <r>
    <s v="INC000002610059"/>
    <s v="VPN IP - MPLS"/>
    <x v="5"/>
    <s v="BELIEVE"/>
    <s v="JUAN PABLO PAZ GOMPERTZ"/>
    <s v="frp_jcarri"/>
    <s v="4-Menor/Localizado"/>
    <s v="4-Baja"/>
    <s v="Baja"/>
    <x v="1"/>
    <s v="I MUNICIPALIDAD DE MEJILLONES"/>
    <s v="REQ / TraficoLImpio / Bloqueo de Ip"/>
    <s v="12/02/2024 11:51:53"/>
    <s v="12/02/2024 11:52:49"/>
    <x v="0"/>
    <s v="CDP ANTIGUO 1"/>
    <s v="CDP ANTIGUO 2"/>
    <s v="13/02/2024 13:44:28"/>
    <s v="13/02/2024 23:50:00"/>
    <s v="PREVENTIVO: NO_x000a_CODIGO DE SERVICIO: VPF1667299 _x000a_DIRECCION:      _x000a_CIUDAD:             _x000a_COMUNA:_x000a_NOMBRE QUIEN REPORTA:Luis Osorio_x000a_TELEFONO QUIEN REPORTA: +56 2 557314 _x000a_NOMBRE CONTACTO EN TERRENO:        _x000a_TELEFONO 1 CONTACTO EN TERRENO:_x000a_TELEFONO 2 CONTACTO EN"/>
    <s v="Se liberan IP solicitadas por cliente y servicio funciona correctamente."/>
    <d v="1899-12-30T21:55:22"/>
    <d v="1899-12-31T01:52:35"/>
    <d v="1899-12-30T03:57:13"/>
    <x v="0"/>
    <x v="1"/>
    <m/>
    <m/>
    <m/>
    <m/>
    <m/>
    <d v="2024-02-13T00:00:00"/>
    <s v="NO CUMPLE"/>
    <s v="CUMPLE"/>
    <s v="NO CUMPLE"/>
    <s v="NO CUMPLE"/>
    <s v="NO CUMPLE"/>
    <x v="1"/>
    <x v="0"/>
    <x v="0"/>
    <x v="0"/>
    <x v="1"/>
  </r>
  <r>
    <s v="INC000002610092"/>
    <s v="HOUSING"/>
    <x v="11"/>
    <s v="APQ ACCESOS"/>
    <s v="LUIS O MORALES ARENAS"/>
    <s v="tct_luimoa"/>
    <s v="4-Menor/Localizado"/>
    <s v="4-Baja"/>
    <s v="Baja"/>
    <x v="0"/>
    <s v="TELEFONICA EMPRESAS DE CHILE SA"/>
    <s v="SE GENERA TICKET POR REVISON Y TOMA DE ALARMA DE CLIENTES"/>
    <s v="12/02/2024 12:16:05"/>
    <s v="12/02/2024 12:17:19"/>
    <x v="0"/>
    <s v="CDP ANTIGUO 1"/>
    <s v="CDP ANTIGUO 2"/>
    <s v="12/02/2024 12:18:50"/>
    <s v="12/02/2024 23:50:00"/>
    <s v="Estimados; INICIA TOMA DE ALARMAS DE CLIENTES_x0009__x000a__x0009__x0009__x000a_Cliente: T.EMPRESAS_x0009__x000a_Proveedor: INELCOM_x0009__x000a_Tipo Requerimiento:TOMA DE ALARMAS DE CLIENTES_x0009__x000a_N° Ticket Acceso : Personal de planta INELCOM_x0009__x000a_N° CRQ:_x0009_NO APLICA_x0009__x000a_Estado CRQ: NO APLICA_x0009__x000a_TKT: NO APLICA_x0009__x000a_Actividad"/>
    <s v="TOMA DE ALARMA REALIZADA"/>
    <d v="1899-12-30T00:00:00"/>
    <d v="1899-12-30T00:00:00"/>
    <d v="1899-12-30T00:00:00"/>
    <x v="0"/>
    <x v="0"/>
    <m/>
    <m/>
    <m/>
    <m/>
    <m/>
    <d v="2024-02-12T00:00:00"/>
    <s v="CUMPLE"/>
    <s v="NO CUMPLE"/>
    <s v="NO CUMPLE"/>
    <s v="NO CUMPLE"/>
    <s v="NO CUMPLE"/>
    <x v="0"/>
    <x v="0"/>
    <x v="0"/>
    <x v="0"/>
    <x v="0"/>
  </r>
  <r>
    <s v="INC000002610094"/>
    <s v="RED INTERNA"/>
    <x v="10"/>
    <s v="APOQUINDO TI"/>
    <s v="RICARDO F ORELLANA MARDONES"/>
    <s v="tct_rorell"/>
    <s v="4-Menor/Localizado"/>
    <s v="4-Baja"/>
    <s v="Baja"/>
    <x v="0"/>
    <s v="TELEFONICA EMPRESAS DE CHILE SA"/>
    <s v="RONDA Y MEDICIÓN DE TEMPERATURAS EN SALAS TIC 18:30"/>
    <s v="12/02/2024 12:17:07"/>
    <s v="12/02/2024 12:18:30"/>
    <x v="0"/>
    <s v="CDP ANTIGUO 1"/>
    <s v="CDP ANTIGUO 2"/>
    <s v="12/02/2024 20:05:26"/>
    <s v="12/02/2024 23:50:00"/>
    <m/>
    <s v="AC REALIZADA SIN NOVEDAD 18:30"/>
    <d v="1899-12-30T00:00:00"/>
    <d v="1899-12-30T00:00:00"/>
    <d v="1899-12-30T00:00:00"/>
    <x v="0"/>
    <x v="0"/>
    <m/>
    <m/>
    <m/>
    <m/>
    <m/>
    <d v="2024-02-12T00:00:00"/>
    <s v="CUMPLE"/>
    <s v="NO CUMPLE"/>
    <s v="NO CUMPLE"/>
    <s v="NO CUMPLE"/>
    <s v="NO CUMPLE"/>
    <x v="0"/>
    <x v="0"/>
    <x v="0"/>
    <x v="0"/>
    <x v="0"/>
  </r>
  <r>
    <s v="INC000002610147"/>
    <s v="RED INTERNA"/>
    <x v="1"/>
    <s v="APQ ACCESOS"/>
    <s v="JAVIERA A UMAÑA YEVENES"/>
    <s v="tct_pabmaf"/>
    <s v="2-Significativo/Amplio"/>
    <s v="2-Alta"/>
    <s v="Alta"/>
    <x v="1"/>
    <s v="TELEFONICA CYBERSECURITY TECH CHILE SPA"/>
    <s v="Favor resetear clave de correo"/>
    <s v="12/02/2024 12:11:06"/>
    <s v="12/02/2024 12:13:33"/>
    <x v="0"/>
    <s v="CDP ANTIGUO 1"/>
    <s v="CDP ANTIGUO 2"/>
    <s v="12/02/2024 18:36:02"/>
    <s v="12/02/2024 23:50:00"/>
    <s v="Favor resetear clave de correo_x000a__x000a_Móvil: +56 9 96491740"/>
    <m/>
    <d v="1899-12-30T06:06:01"/>
    <d v="1899-12-30T06:24:56"/>
    <d v="1899-12-30T00:18:55"/>
    <x v="0"/>
    <x v="1"/>
    <m/>
    <m/>
    <m/>
    <m/>
    <m/>
    <d v="2024-02-12T00:00:00"/>
    <s v="CUMPLE"/>
    <s v="NO CUMPLE"/>
    <s v="NO CUMPLE"/>
    <s v="NO CUMPLE"/>
    <s v="NO CUMPLE"/>
    <x v="1"/>
    <x v="0"/>
    <x v="1"/>
    <x v="0"/>
    <x v="0"/>
  </r>
  <r>
    <s v="INC000002610177"/>
    <s v="HOUSING"/>
    <x v="13"/>
    <s v="ADMINISTRADORES RESIDENTES"/>
    <s v="RICARDO F ORELLANA MARDONES"/>
    <s v="frp_jugonz"/>
    <s v="3-Moderado/Limitado"/>
    <s v="3-Medio"/>
    <s v="Media"/>
    <x v="1"/>
    <s v="HDI SEGUROS S.A."/>
    <s v="GESTION DATACENTER / ACCESOS / HDI SEGUROS S.A."/>
    <s v="12/02/2024 12:58:41"/>
    <s v="12/02/2024 13:04:19"/>
    <x v="0"/>
    <s v="CDP ANTIGUO 1"/>
    <s v="CDP ANTIGUO 2"/>
    <s v="12/02/2024 13:24:45"/>
    <s v="12/02/2024 23:50:00"/>
    <s v="EMPRESA: HDI SEGUROS S.A._x000a_CÓDIGO DE SERVICIO: _x000a_DIRECCIÓN: Av. Apoquindo #7071, Las Condes, Santiago_x000a_NOMBRE DE QUIEN REPORTA: Álvaro Ulloa Figueroa_x000a_TELÉFONO DE QUIEN REPORTA: 962464224_x000a_NOMBRE DE CONTACTO EN TERRENO: Álvaro Ulloa Figueroa_x000a_PROBLEMA: Trabajo"/>
    <s v="ACCESOS AUTORIZADOS"/>
    <d v="1899-12-30T00:13:45"/>
    <d v="1899-12-30T00:26:04"/>
    <d v="1899-12-30T00:12:19"/>
    <x v="0"/>
    <x v="1"/>
    <m/>
    <m/>
    <m/>
    <m/>
    <m/>
    <d v="2024-02-12T00:00:00"/>
    <s v="CUMPLE"/>
    <s v="NO CUMPLE"/>
    <s v="NO CUMPLE"/>
    <s v="NO CUMPLE"/>
    <s v="NO CUMPLE"/>
    <x v="0"/>
    <x v="0"/>
    <x v="0"/>
    <x v="0"/>
    <x v="0"/>
  </r>
  <r>
    <s v="INC000002610184"/>
    <s v="HOSTING VIRTUAL"/>
    <x v="6"/>
    <s v="SM OPERACIONES"/>
    <s v="RICARDO R GALLEGOS OYANEDER"/>
    <s v="tct_rgalle"/>
    <s v="4-Menor/Localizado"/>
    <s v="4-Baja"/>
    <s v="Baja"/>
    <x v="1"/>
    <s v="FUNDACION INSTITUTO PROFESIONAL DUOC UC"/>
    <s v="Sesión de trabajo en linea por error flujo de correo boletas de honorario DUOC"/>
    <s v="12/02/2024 13:03:13"/>
    <s v="12/02/2024 13:03:35"/>
    <x v="0"/>
    <s v="TI"/>
    <s v="SISTEMAS OPERATIVOS"/>
    <s v="12/02/2024 13:05:53"/>
    <s v="12/02/2024 23:50:00"/>
    <s v="Sesión de trabajo en linea por error flujo de correo boletas de honorario DUOC"/>
    <s v="Sesión de trabajo en linea por error flujo de correo boletas de honorario DUOC"/>
    <d v="1899-12-30T00:00:00"/>
    <d v="1899-12-30T00:02:40"/>
    <d v="1899-12-30T00:02:40"/>
    <x v="0"/>
    <x v="1"/>
    <m/>
    <m/>
    <m/>
    <m/>
    <m/>
    <d v="2024-02-12T00:00:00"/>
    <s v="CUMPLE"/>
    <s v="NO CUMPLE"/>
    <s v="NO CUMPLE"/>
    <s v="NO CUMPLE"/>
    <s v="NO CUMPLE"/>
    <x v="0"/>
    <x v="0"/>
    <x v="0"/>
    <x v="0"/>
    <x v="0"/>
  </r>
  <r>
    <s v="INC000002610192"/>
    <s v="HOSTING VIRTUAL"/>
    <x v="6"/>
    <s v="SM OPERACIONES"/>
    <s v="RICARDO R GALLEGOS OYANEDER"/>
    <s v="tct_rgalle"/>
    <s v="4-Menor/Localizado"/>
    <s v="4-Baja"/>
    <s v="Baja"/>
    <x v="1"/>
    <s v="TELEFONICA GLOBAL TECHNOLOGY S.A.AGENCIA EN CHILE"/>
    <s v="Gestion con SOC para integracion especialista comunicaciones en revisión flujo SAP DUOC"/>
    <s v="12/02/2024 13:09:26"/>
    <s v="12/02/2024 13:09:36"/>
    <x v="0"/>
    <s v="TI"/>
    <s v="SISTEMAS OPERATIVOS"/>
    <s v="12/02/2024 13:11:27"/>
    <s v="12/02/2024 23:50:00"/>
    <s v="Gestion con SOC para integracion especialista comunicaciones en revisión flujo SAP DUOC"/>
    <s v="Gestion con SOC para integracion especialista comunicaciones en revisión flujo SAP DUOC"/>
    <d v="1899-12-30T00:00:00"/>
    <d v="1899-12-30T00:02:01"/>
    <d v="1899-12-30T00:02:01"/>
    <x v="0"/>
    <x v="1"/>
    <m/>
    <m/>
    <m/>
    <m/>
    <m/>
    <d v="2024-02-12T00:00:00"/>
    <s v="CUMPLE"/>
    <s v="NO CUMPLE"/>
    <s v="NO CUMPLE"/>
    <s v="NO CUMPLE"/>
    <s v="NO CUMPLE"/>
    <x v="0"/>
    <x v="0"/>
    <x v="0"/>
    <x v="0"/>
    <x v="0"/>
  </r>
  <r>
    <s v="INC000002610193"/>
    <s v="HOSTING VIRTUAL"/>
    <x v="6"/>
    <s v="SM OPERACIONES"/>
    <s v="RICARDO R GALLEGOS OYANEDER"/>
    <s v="tct_rgalle"/>
    <s v="4-Menor/Localizado"/>
    <s v="4-Baja"/>
    <s v="Baja"/>
    <x v="1"/>
    <s v="TELEFONICA GLOBAL TECHNOLOGY S.A.AGENCIA EN CHILE"/>
    <s v="Reunión coordinación servidores deprecados Cliente Duoc"/>
    <s v="12/02/2024 13:09:42"/>
    <s v="12/02/2024 13:09:54"/>
    <x v="0"/>
    <s v="TI"/>
    <s v="SISTEMAS OPERATIVOS"/>
    <s v="12/02/2024 13:13:37"/>
    <s v="12/02/2024 23:50:00"/>
    <s v="Reunión coordinación servidores deprecados Cliente Duoc"/>
    <s v="Reunión coordinación servidores deprecados Cliente Duoc"/>
    <d v="1899-12-30T00:00:00"/>
    <d v="1899-12-30T00:03:55"/>
    <d v="1899-12-30T00:03:55"/>
    <x v="0"/>
    <x v="1"/>
    <m/>
    <m/>
    <m/>
    <m/>
    <m/>
    <d v="2024-02-12T00:00:00"/>
    <s v="CUMPLE"/>
    <s v="NO CUMPLE"/>
    <s v="NO CUMPLE"/>
    <s v="NO CUMPLE"/>
    <s v="NO CUMPLE"/>
    <x v="0"/>
    <x v="0"/>
    <x v="0"/>
    <x v="0"/>
    <x v="0"/>
  </r>
  <r>
    <s v="INC000002610194"/>
    <s v="HOSTING VIRTUAL"/>
    <x v="6"/>
    <s v="SM OPERACIONES"/>
    <s v="RICARDO R GALLEGOS OYANEDER"/>
    <s v="tct_rgalle"/>
    <s v="4-Menor/Localizado"/>
    <s v="4-Baja"/>
    <s v="Baja"/>
    <x v="1"/>
    <s v="TELEFONICA GLOBAL TECHNOLOGY S.A.AGENCIA EN CHILE"/>
    <s v="Sesión de trabajo por error acceso ST en PAM"/>
    <s v="12/02/2024 13:10:01"/>
    <s v="12/02/2024 13:10:12"/>
    <x v="0"/>
    <s v="TI"/>
    <s v="SISTEMAS OPERATIVOS"/>
    <s v="12/02/2024 13:14:24"/>
    <s v="12/02/2024 23:50:00"/>
    <s v="Sesión de trabajo por error acceso ST en PAM"/>
    <s v="Sesión de trabajo por error acceso ST en PAM"/>
    <d v="1899-12-30T00:00:00"/>
    <d v="1899-12-30T00:04:23"/>
    <d v="1899-12-30T00:04:23"/>
    <x v="0"/>
    <x v="1"/>
    <m/>
    <m/>
    <m/>
    <m/>
    <m/>
    <d v="2024-02-12T00:00:00"/>
    <s v="CUMPLE"/>
    <s v="NO CUMPLE"/>
    <s v="NO CUMPLE"/>
    <s v="NO CUMPLE"/>
    <s v="NO CUMPLE"/>
    <x v="0"/>
    <x v="0"/>
    <x v="0"/>
    <x v="0"/>
    <x v="0"/>
  </r>
  <r>
    <s v="INC000002610196"/>
    <s v="HOSTING VIRTUAL"/>
    <x v="6"/>
    <s v="SM OPERACIONES"/>
    <s v="RICARDO R GALLEGOS OYANEDER"/>
    <s v="tct_rgalle"/>
    <s v="4-Menor/Localizado"/>
    <s v="4-Baja"/>
    <s v="Baja"/>
    <x v="1"/>
    <s v="TELEFONICA GLOBAL TECHNOLOGY S.A.AGENCIA EN CHILE"/>
    <s v="Entrega de información Snapshots a cliente Axity por trabajos de actualización programados."/>
    <s v="12/02/2024 13:10:19"/>
    <s v="12/02/2024 13:10:31"/>
    <x v="0"/>
    <s v="TI"/>
    <s v="SISTEMAS OPERATIVOS"/>
    <s v="12/02/2024 13:15:17"/>
    <s v="12/02/2024 23:50:00"/>
    <s v="Entrega de información referente a Snapshots a cliente Axity por trabajos de actualización programados."/>
    <s v="Entrega de información referente a Snapshots a cliente Axity por trabajos de actualización programados."/>
    <d v="1899-12-30T00:00:00"/>
    <d v="1899-12-30T00:04:58"/>
    <d v="1899-12-30T00:04:58"/>
    <x v="0"/>
    <x v="1"/>
    <m/>
    <m/>
    <m/>
    <m/>
    <m/>
    <d v="2024-02-12T00:00:00"/>
    <s v="CUMPLE"/>
    <s v="NO CUMPLE"/>
    <s v="NO CUMPLE"/>
    <s v="NO CUMPLE"/>
    <s v="NO CUMPLE"/>
    <x v="0"/>
    <x v="0"/>
    <x v="0"/>
    <x v="0"/>
    <x v="0"/>
  </r>
  <r>
    <s v="INC000002610197"/>
    <s v="HOSTING VIRTUAL"/>
    <x v="6"/>
    <s v="SM OPERACIONES"/>
    <s v="RICARDO R GALLEGOS OYANEDER"/>
    <s v="tct_rgalle"/>
    <s v="4-Menor/Localizado"/>
    <s v="4-Baja"/>
    <s v="Baja"/>
    <x v="1"/>
    <s v="TELEFONICA GLOBAL TECHNOLOGY S.A.AGENCIA EN CHILE"/>
    <s v="Reunión interna MS"/>
    <s v="12/02/2024 13:10:37"/>
    <s v="12/02/2024 13:10:48"/>
    <x v="0"/>
    <s v="TI"/>
    <s v="SISTEMAS OPERATIVOS"/>
    <s v="12/02/2024 13:16:03"/>
    <s v="12/02/2024 23:50:00"/>
    <s v="Reunión interna MS"/>
    <s v="Reunión interna MS"/>
    <d v="1899-12-30T00:00:00"/>
    <d v="1899-12-30T00:05:26"/>
    <d v="1899-12-30T00:05:26"/>
    <x v="0"/>
    <x v="1"/>
    <m/>
    <m/>
    <m/>
    <m/>
    <m/>
    <d v="2024-02-12T00:00:00"/>
    <s v="CUMPLE"/>
    <s v="NO CUMPLE"/>
    <s v="NO CUMPLE"/>
    <s v="NO CUMPLE"/>
    <s v="NO CUMPLE"/>
    <x v="0"/>
    <x v="0"/>
    <x v="0"/>
    <x v="0"/>
    <x v="0"/>
  </r>
  <r>
    <s v="INC000002610301"/>
    <s v="HOSTING VIRTUAL"/>
    <x v="1"/>
    <s v="DUOC TICKET AUTOMATICO"/>
    <s v="JAVIERA A UMAÑA YEVENES"/>
    <s v="frp_lmosqu"/>
    <s v="4-Menor/Localizado"/>
    <s v="4-Baja"/>
    <s v="Baja"/>
    <x v="1"/>
    <s v="FUNDACION INSTITUTO PROFESIONAL DUOC UC"/>
    <s v="DUOC  | REQ | Cuenta de usuario externo no recibe correos"/>
    <s v="12/02/2024 12:49:38"/>
    <s v="12/02/2024 12:52:55"/>
    <x v="0"/>
    <s v="CDP ANTIGUO 1"/>
    <s v="CDP ANTIGUO 2"/>
    <s v="13/02/2024 10:35:56"/>
    <s v="13/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m/>
    <d v="1899-12-30T19:45:15"/>
    <d v="1899-12-30T21:46:18"/>
    <d v="1899-12-30T02:01:03"/>
    <x v="0"/>
    <x v="1"/>
    <m/>
    <m/>
    <m/>
    <m/>
    <m/>
    <d v="2024-02-13T00:00:00"/>
    <s v="NO CUMPLE"/>
    <s v="CUMPLE"/>
    <s v="NO CUMPLE"/>
    <s v="NO CUMPLE"/>
    <s v="NO CUMPLE"/>
    <x v="1"/>
    <x v="0"/>
    <x v="0"/>
    <x v="1"/>
    <x v="0"/>
  </r>
  <r>
    <s v="INC000002610306"/>
    <s v="VPN IP - MPLS"/>
    <x v="17"/>
    <s v="ADMINISTRADORES RESIDENTES"/>
    <s v="SEBASTIAN VILLENA"/>
    <s v="frp_joflor"/>
    <s v="3-Moderado/Limitado"/>
    <s v="3-Medio"/>
    <s v="Media"/>
    <x v="1"/>
    <s v="INSTITUTO PROFESIONAL DE CHILE SA"/>
    <s v="Gama | Requerimiento Respaldo VM Completa - Servidor CORONEL - IPCHILE"/>
    <s v="12/02/2024 12:38:43"/>
    <s v="12/02/2024 12:41:04"/>
    <x v="0"/>
    <s v="CDP ANTIGUO 1"/>
    <s v="CDP ANTIGUO 2"/>
    <s v="12/02/2024 16:59:37"/>
    <s v="12/02/2024 23:50:00"/>
    <s v="PREVENTIVO: NO_x000a_CÓDIGO DE SERVICIO: Servidor CORONEL_x000a_DIRECCIÓN: - _x000a_QUIEN REPORTA: Juan Carlos Dupuy | +56 979778332_x000a_CONTACTO EN TERRENO: Juan Carlos Dupuy | +56 979778332_x000a_PROBLEMA:_x000a_REQUERIMIENTO:_x000a__x000a_Buenas tardes, junto con saludar, solicito respaldo comple"/>
    <s v="FASE RESOLUCIÓN Y RECUPERACIÓN_x000a__x000a_Se efectúa contacto con cliente: N/A_x000a__x000a_Teléfono de contacto: N/A_x000a__x000a_Acciones realizadas: Respaldo vm snpshot servidor coronel ejecutado correctamente_x000a__x000a_Solución paliativa o definitiva: N/A_x000a__x000a_Acciones de Mejora, Recomendaciones:"/>
    <d v="1899-12-30T02:17:38"/>
    <d v="1899-12-30T04:20:54"/>
    <d v="1899-12-30T02:03:16"/>
    <x v="0"/>
    <x v="1"/>
    <m/>
    <m/>
    <m/>
    <m/>
    <m/>
    <d v="2024-02-12T00:00:00"/>
    <s v="NO CUMPLE"/>
    <s v="CUMPLE"/>
    <s v="NO CUMPLE"/>
    <s v="NO CUMPLE"/>
    <s v="NO CUMPLE"/>
    <x v="1"/>
    <x v="0"/>
    <x v="1"/>
    <x v="0"/>
    <x v="0"/>
  </r>
  <r>
    <s v="INC000002610315"/>
    <s v="HOUSING"/>
    <x v="13"/>
    <s v="BELIEVE"/>
    <s v="RICARDO F ORELLANA MARDONES"/>
    <s v="frp_jcarri"/>
    <s v="3-Moderado/Limitado"/>
    <s v="3-Medio"/>
    <s v="Media"/>
    <x v="1"/>
    <s v="TELEFONICA EMPRESAS DE CHILE SA"/>
    <s v="GESTION DATACENTER/ ACCESOS / TELEFONICA EMPRESAS DE CHILE SA"/>
    <s v="12/02/2024 12:58:01"/>
    <s v="12/02/2024 12:59:22"/>
    <x v="0"/>
    <s v="CDP ANTIGUO 1"/>
    <s v="CDP ANTIGUO 2"/>
    <s v="12/02/2024 13:37:3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20:35"/>
    <d v="1899-12-30T00:39:33"/>
    <d v="1899-12-30T00:18:58"/>
    <x v="0"/>
    <x v="1"/>
    <m/>
    <m/>
    <m/>
    <m/>
    <m/>
    <d v="2024-02-12T00:00:00"/>
    <s v="CUMPLE"/>
    <s v="NO CUMPLE"/>
    <s v="NO CUMPLE"/>
    <s v="NO CUMPLE"/>
    <s v="NO CUMPLE"/>
    <x v="0"/>
    <x v="0"/>
    <x v="0"/>
    <x v="0"/>
    <x v="0"/>
  </r>
  <r>
    <s v="INC000002610321"/>
    <s v="HOUSING"/>
    <x v="13"/>
    <s v="BELIEVE"/>
    <s v="RICARDO F ORELLANA MARDONES"/>
    <s v="frp_jcarri"/>
    <s v="3-Moderado/Limitado"/>
    <s v="3-Medio"/>
    <s v="Media"/>
    <x v="1"/>
    <s v="TELEFONICA EMPRESAS DE CHILE SA"/>
    <s v="GESTION DATACENTER/ ACCESOS / TELEFONICA EMPRESAS DE CHILE SA"/>
    <s v="12/02/2024 13:00:47"/>
    <s v="12/02/2024 13:03:02"/>
    <x v="0"/>
    <s v="CDP ANTIGUO 1"/>
    <s v="CDP ANTIGUO 2"/>
    <s v="12/02/2024 13:41:44"/>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24:30"/>
    <d v="1899-12-30T00:40:57"/>
    <d v="1899-12-30T00:16:27"/>
    <x v="0"/>
    <x v="1"/>
    <m/>
    <m/>
    <m/>
    <m/>
    <m/>
    <d v="2024-02-12T00:00:00"/>
    <s v="CUMPLE"/>
    <s v="NO CUMPLE"/>
    <s v="NO CUMPLE"/>
    <s v="NO CUMPLE"/>
    <s v="NO CUMPLE"/>
    <x v="0"/>
    <x v="0"/>
    <x v="0"/>
    <x v="0"/>
    <x v="0"/>
  </r>
  <r>
    <s v="INC000002610323"/>
    <s v="HOUSING"/>
    <x v="13"/>
    <s v="BELIEVE"/>
    <s v="RICARDO F ORELLANA MARDONES"/>
    <s v="frp_jcarri"/>
    <s v="3-Moderado/Limitado"/>
    <s v="3-Medio"/>
    <s v="Media"/>
    <x v="1"/>
    <s v="TELEFONICA EMPRESAS DE CHILE SA"/>
    <s v="GESTION DATACENTER/ ACCESOS / TELEFONICA EMPRESAS DE CHILE SA"/>
    <s v="12/02/2024 13:04:50"/>
    <s v="12/02/2024 13:06:05"/>
    <x v="0"/>
    <s v="CDP ANTIGUO 1"/>
    <s v="CDP ANTIGUO 2"/>
    <s v="12/02/2024 13:46:10"/>
    <s v="12/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ORIZADOS"/>
    <d v="1899-12-30T00:28:41"/>
    <d v="1899-12-30T00:41:20"/>
    <d v="1899-12-30T00:12:39"/>
    <x v="0"/>
    <x v="1"/>
    <m/>
    <m/>
    <m/>
    <m/>
    <m/>
    <d v="2024-02-12T00:00:00"/>
    <s v="CUMPLE"/>
    <s v="NO CUMPLE"/>
    <s v="NO CUMPLE"/>
    <s v="NO CUMPLE"/>
    <s v="NO CUMPLE"/>
    <x v="0"/>
    <x v="0"/>
    <x v="0"/>
    <x v="0"/>
    <x v="0"/>
  </r>
  <r>
    <s v="INC000002610327"/>
    <s v="HOSTING VIRTUAL"/>
    <x v="7"/>
    <s v="OPERACION N1"/>
    <s v="SEBASTIAN I ACUÑA GUZMAN"/>
    <s v="tct_sacuna"/>
    <s v="3-Moderado/Limitado"/>
    <s v="3-Medio"/>
    <s v="Media"/>
    <x v="1"/>
    <s v="TELEFONICA EMPRESAS DE CHILE SA"/>
    <s v="Usuarios y permisos sudo en rmdy-prod-ar-apirest0*"/>
    <s v="12/02/2024 13:16:21"/>
    <s v="12/02/2024 13:17:12"/>
    <x v="0"/>
    <s v="TI"/>
    <s v="SISTEMAS OPERATIVOS"/>
    <s v="12/02/2024 13:29:42"/>
    <s v="12/02/2024 23:50:00"/>
    <s v="Se deben retirar permisos especiales y eliminar cuentas según lo solicitado por Luis Molina."/>
    <s v="Se eliminan usuarios según solicitud"/>
    <d v="1899-12-30T00:12:30"/>
    <d v="1899-12-30T00:13:21"/>
    <d v="1899-12-30T00:00:51"/>
    <x v="0"/>
    <x v="1"/>
    <m/>
    <m/>
    <m/>
    <m/>
    <m/>
    <d v="2024-02-12T00:00:00"/>
    <s v="CUMPLE"/>
    <s v="NO CUMPLE"/>
    <s v="NO CUMPLE"/>
    <s v="NO CUMPLE"/>
    <s v="NO CUMPLE"/>
    <x v="0"/>
    <x v="0"/>
    <x v="0"/>
    <x v="0"/>
    <x v="0"/>
  </r>
  <r>
    <s v="INC000002610364"/>
    <s v="HOUSING"/>
    <x v="14"/>
    <s v="BELIEVE"/>
    <s v="SEBASTIAN A JARA VIDAL"/>
    <s v="frp_jolsso"/>
    <s v="3-Moderado/Limitado"/>
    <s v="3-Medio"/>
    <s v="Media"/>
    <x v="1"/>
    <s v="ARTIKOS CHILE S A"/>
    <s v="GESTION DATACENTER/ ACCESOS /ARTIKOS CHILE S A"/>
    <s v="12/02/2024 15:05:10"/>
    <s v="12/02/2024 15:06:47"/>
    <x v="0"/>
    <s v="COMUNICACIONES"/>
    <s v="VPN IP - MPLS"/>
    <s v="12/02/2024 15:17:21"/>
    <s v="12/02/2024 23:50:00"/>
    <s v="EMPRESA:ARTIKOS CHILE S A_x000a_CÓDIGO DE SERVICIO: _x000a_DIRECCIÓN: Calle San Martin #50, Santiago Centro, Santiago_x000a_NOMBRE DE QUIEN REPORTA:Marco Paulete_x000a_TELÉFONO DE QUIEN REPORTA:56995492219_x000a_NOMBRE DE CONTACTO EN TERRENO: _x000a_REQUERIMIENTO: Reinicio manual de servid"/>
    <m/>
    <d v="1899-12-30T00:07:44"/>
    <d v="1899-12-30T00:12:11"/>
    <d v="1899-12-30T00:04:27"/>
    <x v="0"/>
    <x v="1"/>
    <m/>
    <m/>
    <m/>
    <m/>
    <m/>
    <d v="2024-02-12T00:00:00"/>
    <s v="CUMPLE"/>
    <s v="NO CUMPLE"/>
    <s v="NO CUMPLE"/>
    <s v="NO CUMPLE"/>
    <s v="NO CUMPLE"/>
    <x v="0"/>
    <x v="0"/>
    <x v="0"/>
    <x v="0"/>
    <x v="0"/>
  </r>
  <r>
    <s v="INC000002610378"/>
    <s v="HOUSING"/>
    <x v="14"/>
    <s v="BELIEVE"/>
    <s v="SEBASTIAN A JARA VIDAL"/>
    <s v="frp_jolsso"/>
    <s v="3-Moderado/Limitado"/>
    <s v="3-Medio"/>
    <s v="Media"/>
    <x v="1"/>
    <s v="TELEFONICA GLOBAL TECHNOLOGY S.A.AGENCIA EN CHILE"/>
    <s v="GESTION DATACENTER/ ACCESOS /TELEFONICA GLOBAL TECHNOLOGY S.A.AGENCIA EN CHILE"/>
    <s v="12/02/2024 15:23:45"/>
    <s v="12/02/2024 15:24:57"/>
    <x v="0"/>
    <s v="COMUNICACIONES"/>
    <s v="VPN IP - MPLS"/>
    <s v="12/02/2024 15:39:46"/>
    <s v="12/02/2024 23:50:00"/>
    <s v="EMPRESA:TELEFONICA GLOBAL TECHNOLOGY S.A.AGENCIA EN CHILE_x000a_CÓDIGO DE SERVICIO: _x000a_DIRECCIÓN: Calle San Martin #50, Santiago Centro, Santiago_x000a_NOMBRE DE QUIEN REPORTA:Luis Villasmil Castillo_x000a_TELÉFONO DE QUIEN REPORTA:56993970486_x000a_NOMBRE DE CONTACTO EN TERRENO:"/>
    <m/>
    <d v="1899-12-30T00:14:05"/>
    <d v="1899-12-30T00:16:01"/>
    <d v="1899-12-30T00:01:56"/>
    <x v="0"/>
    <x v="1"/>
    <m/>
    <m/>
    <m/>
    <m/>
    <m/>
    <d v="2024-02-12T00:00:00"/>
    <s v="CUMPLE"/>
    <s v="NO CUMPLE"/>
    <s v="NO CUMPLE"/>
    <s v="NO CUMPLE"/>
    <s v="NO CUMPLE"/>
    <x v="0"/>
    <x v="0"/>
    <x v="0"/>
    <x v="0"/>
    <x v="0"/>
  </r>
  <r>
    <s v="INC000002610384"/>
    <s v="HOUSING"/>
    <x v="14"/>
    <s v="BELIEVE"/>
    <s v="SEBASTIAN A JARA VIDAL"/>
    <s v="frp_jolsso"/>
    <s v="3-Moderado/Limitado"/>
    <s v="3-Medio"/>
    <s v="Media"/>
    <x v="1"/>
    <s v="TELEFONICA EMPRESAS DE CHILE SA"/>
    <s v="GESTION DATACENTER/ ACCESOS /TELEFONICA EMPRESAS DE CHILE SA"/>
    <s v="12/02/2024 15:33:28"/>
    <s v="12/02/2024 15:34:36"/>
    <x v="0"/>
    <s v="COMUNICACIONES"/>
    <s v="VPN IP - MPLS"/>
    <s v="12/02/2024 15:43:22"/>
    <s v="12/02/2024 23:50:00"/>
    <s v="EMPRESA:TELEFONICA EMPRESAS DE CHILE SA_x000a_CÓDIGO DE SERVICIO: _x000a_DIRECCIÓN: Calle San Martin #50, Santiago Centro, Santiago_x000a_NOMBRE DE QUIEN REPORTA:Daniel Rodriguez_x000a_TELÉFONO DE QUIEN REPORTA:5697829 7978_x000a_NOMBRE DE CONTACTO EN TERRENO: _x000a_REQUERIMIENTO: Levanta"/>
    <m/>
    <d v="1899-12-30T00:03:44"/>
    <d v="1899-12-30T00:09:54"/>
    <d v="1899-12-30T00:06:10"/>
    <x v="0"/>
    <x v="1"/>
    <m/>
    <m/>
    <m/>
    <m/>
    <m/>
    <d v="2024-02-12T00:00:00"/>
    <s v="CUMPLE"/>
    <s v="NO CUMPLE"/>
    <s v="NO CUMPLE"/>
    <s v="NO CUMPLE"/>
    <s v="NO CUMPLE"/>
    <x v="0"/>
    <x v="0"/>
    <x v="0"/>
    <x v="0"/>
    <x v="0"/>
  </r>
  <r>
    <s v="INC000002610395"/>
    <s v="HOUSING"/>
    <x v="14"/>
    <s v="ADMINISTRADORES RESIDENTES"/>
    <s v="SEBASTIAN A JARA VIDAL"/>
    <s v="frp_jugonz"/>
    <s v="3-Moderado/Limitado"/>
    <s v="3-Medio"/>
    <s v="Media"/>
    <x v="1"/>
    <s v="TELEFONICA EMPRESAS DE CHILE SA"/>
    <s v="GESTION DATACENTER/ ACCESOS / NEXTSTREAM"/>
    <s v="12/02/2024 15:46:05"/>
    <s v="12/02/2024 15:49:15"/>
    <x v="0"/>
    <s v="COMUNICACIONES"/>
    <s v="VPN IP - MPLS"/>
    <s v="12/02/2024 15:56:42"/>
    <s v="12/02/2024 23:50:00"/>
    <s v="EMPRESA: NEXTSTREAM_x000a_CÓDIGO DE SERVICIO: _x000a_DIRECCIÓN: Calle San Martin #50, Santiago Centro, Santiago_x000a_NOMBRE DE QUIEN REPORTA: Javiera Rojas O._x000a_TELÉFONO DE QUIEN REPORTA: +56 9 8187 2715_x000a_NOMBRE DE CONTACTO EN TERRENO: Daniel Rodriguez 5697829 7978_x000a_PROBLEMA"/>
    <m/>
    <d v="1899-12-30T00:02:45"/>
    <d v="1899-12-30T00:10:37"/>
    <d v="1899-12-30T00:07:52"/>
    <x v="0"/>
    <x v="1"/>
    <m/>
    <m/>
    <m/>
    <m/>
    <m/>
    <d v="2024-02-12T00:00:00"/>
    <s v="CUMPLE"/>
    <s v="NO CUMPLE"/>
    <s v="NO CUMPLE"/>
    <s v="NO CUMPLE"/>
    <s v="NO CUMPLE"/>
    <x v="0"/>
    <x v="0"/>
    <x v="0"/>
    <x v="0"/>
    <x v="0"/>
  </r>
  <r>
    <s v="INC000002610417"/>
    <s v="HOUSING"/>
    <x v="13"/>
    <s v="BELIEVE"/>
    <s v="RICARDO F ORELLANA MARDONES"/>
    <s v="frp_jolsso"/>
    <s v="3-Moderado/Limitado"/>
    <s v="3-Medio"/>
    <s v="Media"/>
    <x v="1"/>
    <s v="ICETEL SERVICIOS S.A."/>
    <s v="GESTION DATACENTER/ ACCESOS /ICETEL SERVICIOS S.A."/>
    <s v="12/02/2024 13:05:10"/>
    <s v="12/02/2024 13:06:51"/>
    <x v="0"/>
    <s v="CDP ANTIGUO 1"/>
    <s v="CDP ANTIGUO 2"/>
    <s v="12/02/2024 13:16:42"/>
    <s v="12/02/2024 23:50:00"/>
    <s v="EMPRESA:ICETEL SERVICIOS S.A._x000a_CÓDIGO DE SERVICIO: _x000a_DIRECCIÓN: Av. Apoquindo #7071, Las Condes, Santiago_x000a_NOMBRE DE QUIEN REPORTA:Francisco Chávez_x000a_TELÉFONO DE QUIEN REPORTA:972802533_x000a_NOMBRE DE CONTACTO EN TERRENO: _x000a_REQUERIMIENTO:  Habilitación Inrow E2_x000a_EQU"/>
    <s v="ACCESOS AUTORIZADOS"/>
    <d v="1899-12-30T00:09:05"/>
    <d v="1899-12-30T00:11:32"/>
    <d v="1899-12-30T00:02:27"/>
    <x v="0"/>
    <x v="1"/>
    <m/>
    <m/>
    <m/>
    <m/>
    <m/>
    <d v="2024-02-12T00:00:00"/>
    <s v="CUMPLE"/>
    <s v="NO CUMPLE"/>
    <s v="NO CUMPLE"/>
    <s v="NO CUMPLE"/>
    <s v="NO CUMPLE"/>
    <x v="0"/>
    <x v="0"/>
    <x v="0"/>
    <x v="0"/>
    <x v="0"/>
  </r>
  <r>
    <s v="INC000002610457"/>
    <s v="INFRAESTRUCTURA DC"/>
    <x v="2"/>
    <s v="APQ ACCESOS"/>
    <s v="JONATHAN A MARQUEZ ASTENGO"/>
    <s v="tct_jmarqu"/>
    <s v="4-Menor/Localizado"/>
    <s v="4-Baja"/>
    <s v="Baja"/>
    <x v="0"/>
    <s v="TELEFONICA CYBERSECURITY TECH CHILE SPA"/>
    <s v="FACTIBILIDAD TECH/CRQ 82303"/>
    <s v="12/02/2024 13:28:51"/>
    <s v="12/02/2024 13:28:52"/>
    <x v="0"/>
    <s v="CDP ANTIGUO 1"/>
    <s v="CDP ANTIGUO 2"/>
    <s v="12/02/2024 13:35:38"/>
    <s v="12/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x v="0"/>
    <x v="0"/>
    <m/>
    <m/>
    <m/>
    <m/>
    <m/>
    <d v="2024-02-12T00:00:00"/>
    <s v="CUMPLE"/>
    <s v="NO CUMPLE"/>
    <s v="NO CUMPLE"/>
    <s v="NO CUMPLE"/>
    <s v="NO CUMPLE"/>
    <x v="0"/>
    <x v="0"/>
    <x v="0"/>
    <x v="0"/>
    <x v="0"/>
  </r>
  <r>
    <s v="INC000002610510"/>
    <s v="VPN IP - MPLS"/>
    <x v="9"/>
    <s v="GESTION HD"/>
    <s v="NICOLAS A SAAVEDRA EGUILUZ"/>
    <s v="frp_kefern"/>
    <s v="3-Moderado/Limitado"/>
    <s v="3-Medio"/>
    <s v="Media"/>
    <x v="1"/>
    <s v="COAGRA S A"/>
    <s v="HD | Paso a productivo DEEK952964"/>
    <s v="12/02/2024 13:34:09"/>
    <s v="12/02/2024 13:37:56"/>
    <x v="0"/>
    <s v="CDP ANTIGUO 1"/>
    <s v="CDP ANTIGUO 2"/>
    <s v="12/02/2024 15:50:24"/>
    <s v="12/02/2024 23:50:00"/>
    <s v="PREVENTIVO: NO_x000a_CODIGO DE SERVICIO:_x000a_DIRECCION:_x000a_QUIEN REPORTA:Nicolás Saavedra Eguiluz +56 9 6187 5469 _x000a_CONTACTO EN TERRENO:_x000a_PROBLEMA:_x000a_REQUERIMIENTO: Paso a productivo DEEK952964_x000a__x000a__x000a_La orden DEEK952964 fue importada exitosamente en PRD_x000a__x000a_Por favor pasar a pr"/>
    <s v="La orden DEEK952964  fue importada exitosamente en PRD"/>
    <d v="1899-12-30T00:00:00"/>
    <d v="1899-12-30T02:16:15"/>
    <d v="1899-12-30T02:16:15"/>
    <x v="0"/>
    <x v="1"/>
    <m/>
    <s v=""/>
    <s v=""/>
    <s v="Cumplido"/>
    <s v=""/>
    <d v="2024-02-12T00:00:00"/>
    <s v="NO CUMPLE"/>
    <s v="CUMPLE"/>
    <s v="NO CUMPLE"/>
    <s v="NO CUMPLE"/>
    <s v="NO CUMPLE"/>
    <x v="1"/>
    <x v="1"/>
    <x v="0"/>
    <x v="0"/>
    <x v="0"/>
  </r>
  <r>
    <s v="INC000002610548"/>
    <s v="HOSTING VIRTUAL"/>
    <x v="3"/>
    <s v="GESTION HD"/>
    <s v="MOISES E MONTERO RAMOS"/>
    <s v="frp_pcamay"/>
    <s v="3-Moderado/Limitado"/>
    <s v="3-Medio"/>
    <s v="Media"/>
    <x v="1"/>
    <s v="EMPRESAS RED SALUD S.A."/>
    <s v="HD/RE: [REDSALUD] Estado Recursos VDC"/>
    <s v="12/02/2024 15:03:17"/>
    <s v="12/02/2024 15:04:47"/>
    <x v="0"/>
    <s v="TI"/>
    <s v="SERVIDORES VIRTUALES"/>
    <s v="13/02/2024 16:05:29"/>
    <s v="13/02/2024 23:50:00"/>
    <s v="PREVENTIVO: NO_x000a_CODIGO DE SERVICIO:_x000a_DIRECCION:_x000a_QUIEN REPORTA:Denise Cruzat Etcheberry   +56 9 93378009_x000a_CONTACTO EN TERRENO:ALBERTO JAVIER BEZARES OVALLE +56 9 71268048 /_x000a_PROBLEMA:_x000a_REQUERIMIENTO:Agradeceré su apoyo generando folio como requerimiento para o"/>
    <s v="Se efectúa contacto con cliente: N/A_x000a_Teléfono de contacto: N/A_x000a_Acciones realizadas:Se envia el detalle de los recursos que tiene el cliente en el VDC._x000a_Solución paliativa o definitiva: Definitiva_x000a_Acciones de Mejora, Recomendaciones:N/A_x000a_Causa Raíz:  N/A"/>
    <d v="1899-12-30T21:23:05"/>
    <d v="1899-12-31T01:02:12"/>
    <d v="1899-12-30T03:39:07"/>
    <x v="0"/>
    <x v="1"/>
    <m/>
    <m/>
    <m/>
    <m/>
    <m/>
    <d v="2024-02-13T00:00:00"/>
    <s v="NO CUMPLE"/>
    <s v="CUMPLE"/>
    <s v="NO CUMPLE"/>
    <s v="NO CUMPLE"/>
    <s v="NO CUMPLE"/>
    <x v="1"/>
    <x v="0"/>
    <x v="0"/>
    <x v="0"/>
    <x v="1"/>
  </r>
  <r>
    <s v="INC000002610561"/>
    <s v="VPN IP - MPLS"/>
    <x v="3"/>
    <s v="GESTION HD"/>
    <s v="ANGEL CASTRO CABRERA"/>
    <s v="frp_kefern"/>
    <s v="3-Moderado/Limitado"/>
    <s v="3-Medio"/>
    <s v="Media"/>
    <x v="1"/>
    <s v="SERVIEX S A"/>
    <s v="HD | Eliminación de servidores VDC"/>
    <s v="12/02/2024 16:41:21"/>
    <s v="12/02/2024 16:43:23"/>
    <x v="0"/>
    <s v="CDP ANTIGUO 1"/>
    <s v="CDP ANTIGUO 2"/>
    <s v="13/02/2024 19:04:14"/>
    <s v="13/02/2024 23:50:00"/>
    <s v="PREVENTIVO: NO_x000a_CODIGO DE SERVICIO:_x000a_DIRECCION:_x000a_QUIEN REPORTA:José Alejandro Leal Lizana (56-9) 46115156_x000a_CONTACTO EN TERRENO:_x000a_PROBLEMA:_x000a_REQUERIMIENTO:_x000a__x000a_Requerimos la eliminación de los servidores: WWKS20021P y Serviex_App_02,_x000a_favor su orientación para real"/>
    <s v="Se efectúa contacto con cliente: Jose Leal_x000a_Teléfono de contacto: Via correo_x000a_Acciones realizadas: Se envia informacion a cliente via correo_x000a_Acciones de Mejora, Recomendaciones: N/A_x000a_Causa Raíz: N/A"/>
    <d v="1899-12-30T21:39:40"/>
    <d v="1899-12-31T02:22:53"/>
    <d v="1899-12-30T04:43:13"/>
    <x v="0"/>
    <x v="1"/>
    <m/>
    <m/>
    <m/>
    <m/>
    <m/>
    <d v="2024-02-13T00:00:00"/>
    <s v="NO CUMPLE"/>
    <s v="NO CUMPLE"/>
    <s v="CUMPLE"/>
    <s v="NO CUMPLE"/>
    <s v="NO CUMPLE"/>
    <x v="1"/>
    <x v="0"/>
    <x v="0"/>
    <x v="0"/>
    <x v="1"/>
  </r>
  <r>
    <s v="INC000002610580"/>
    <s v="MONITOREO"/>
    <x v="4"/>
    <s v="SM OPERACIONES"/>
    <s v="MICHAEL H GONZALEZ OLIVARES"/>
    <s v="tct_decruz"/>
    <s v="4-Menor/Localizado"/>
    <s v="4-Baja"/>
    <s v="Baja"/>
    <x v="1"/>
    <s v="TELEFONICA GLOBAL TECHNOLOGY S.A.AGENCIA EN CHILE"/>
    <s v="ALERTA MONITOREO"/>
    <s v="12/02/2024 17:00:07"/>
    <s v="12/02/2024 17:02:08"/>
    <x v="0"/>
    <s v="TI"/>
    <s v="SISTEMAS OPERATIVOS"/>
    <s v="12/02/2024 17:38:36"/>
    <s v="12/02/2024 23:50:00"/>
    <s v="Nombre Alerta_x0009_Nodo Afectado_x0009_Objeto Afectado_x0009_Tipo de Objeto_x0009_ Direccion IP_x000a_GestionEventos_AlertaRAM_max_Principal_x0009_FIPRDU01 - srvjenkinslab_x0009_FIPRDU01 - srvjenkinslab_x0009_Node_x0009_172.16.206.7"/>
    <s v="Se efectúa contacto con cliente: N/A_x000a_Teléfono de contacto: N/A _x000a_Acciones realizadas: ingreso via ssh a servidor afectado, se confirma procesos normales en sistema._x000a_Solución paliativa o definitiva: alerta generada por procesos productivos de cliente final"/>
    <d v="1899-12-30T00:00:00"/>
    <d v="1899-12-30T00:00:00"/>
    <d v="1899-12-30T00:00:00"/>
    <x v="0"/>
    <x v="1"/>
    <m/>
    <m/>
    <m/>
    <m/>
    <m/>
    <d v="2024-02-12T00:00:00"/>
    <s v="CUMPLE"/>
    <s v="NO CUMPLE"/>
    <s v="NO CUMPLE"/>
    <s v="NO CUMPLE"/>
    <s v="NO CUMPLE"/>
    <x v="0"/>
    <x v="0"/>
    <x v="0"/>
    <x v="0"/>
    <x v="0"/>
  </r>
  <r>
    <s v="INC000002610594"/>
    <s v="SERVICIOS DIGITALES"/>
    <x v="3"/>
    <s v="SM OPERACIONES"/>
    <s v="MOISES E MONTERO RAMOS"/>
    <s v="tct_decruz"/>
    <s v="4-Menor/Localizado"/>
    <s v="4-Baja"/>
    <s v="Baja"/>
    <x v="1"/>
    <s v="CEPECH S.A."/>
    <s v="consulta key de activación"/>
    <s v="12/02/2024 17:51:17"/>
    <s v="12/02/2024 17:52:40"/>
    <x v="0"/>
    <s v="TI"/>
    <s v="SERVIDORES VIRTUALES"/>
    <s v="14/02/2024 14:56:35"/>
    <s v="14/02/2024 23:50:00"/>
    <s v="Apoyar como activar licencia en un servidor_x000a__x000a_quisiera consultar de donde es posible obtener la key de activación de Windows Server 2022 y de SQL para una VM que debo crear._x000a__x000a_Saludos cordiales._x000a_ _x000a_Cristian Bustos Rivas_x000a_Administrador de Servidores Cpech_x000a_Ala"/>
    <s v="Se efectúa contacto con cliente:  N/A_x000a_Teléfono de contacto:  N/A_x000a_Acciones realizadas: Se le entrega a cliente los pasos necesario para la activacion a traves del KMS_x000a_Solución paliativa o definitiva: definitiva_x000a_Acciones de Mejora, Recomendaciones:  N/A_x000a_Ca"/>
    <d v="1899-12-31T20:13:53"/>
    <d v="1899-12-31T21:05:18"/>
    <d v="1899-12-30T00:51:25"/>
    <x v="0"/>
    <x v="1"/>
    <m/>
    <m/>
    <m/>
    <m/>
    <m/>
    <d v="2024-02-14T00:00:00"/>
    <s v="CUMPLE"/>
    <s v="NO CUMPLE"/>
    <s v="NO CUMPLE"/>
    <s v="NO CUMPLE"/>
    <s v="NO CUMPLE"/>
    <x v="1"/>
    <x v="0"/>
    <x v="0"/>
    <x v="0"/>
    <x v="1"/>
  </r>
  <r>
    <s v="INC000002610599"/>
    <s v="HOSTING VIRTUAL"/>
    <x v="6"/>
    <s v="SISTEMA OPERATIVO MICROSOFT"/>
    <s v="PAUL A SEPULVEDA ALVAREZ"/>
    <s v="tct_psepul"/>
    <s v="4-Menor/Localizado"/>
    <s v="4-Baja"/>
    <s v="Baja"/>
    <x v="1"/>
    <s v="TELEFONICA GLOBAL TECHNOLOGY S.A.AGENCIA EN CHILE"/>
    <s v="zabbix revision servel03"/>
    <s v="12/02/2024 17:57:44"/>
    <s v="12/02/2024 18:00:08"/>
    <x v="0"/>
    <s v="TI"/>
    <s v="SISTEMAS OPERATIVOS"/>
    <s v="12/02/2024 18:15:47"/>
    <s v="12/02/2024 23:50:00"/>
    <s v="zabbix revision servel03 sin respuesta"/>
    <s v="zabbix revision servel03_x000a_servidor con servicio abajo. se reinicia servicio, metricas vuelven a zabbix"/>
    <d v="1899-12-30T00:00:00"/>
    <d v="1899-12-30T00:18:03"/>
    <d v="1899-12-30T00:18:03"/>
    <x v="0"/>
    <x v="1"/>
    <m/>
    <m/>
    <m/>
    <m/>
    <m/>
    <d v="2024-02-12T00:00:00"/>
    <s v="CUMPLE"/>
    <s v="NO CUMPLE"/>
    <s v="NO CUMPLE"/>
    <s v="NO CUMPLE"/>
    <s v="NO CUMPLE"/>
    <x v="0"/>
    <x v="0"/>
    <x v="0"/>
    <x v="0"/>
    <x v="0"/>
  </r>
  <r>
    <s v="INC000002610600"/>
    <s v="HOSTING VIRTUAL"/>
    <x v="6"/>
    <s v="SISTEMA OPERATIVO MICROSOFT"/>
    <s v="PAUL A SEPULVEDA ALVAREZ"/>
    <s v="tct_psepul"/>
    <s v="4-Menor/Localizado"/>
    <s v="4-Baja"/>
    <s v="Baja"/>
    <x v="1"/>
    <s v="TELEFONICA GLOBAL TECHNOLOGY S.A.AGENCIA EN CHILE"/>
    <s v="zabbix revision servel03 Disco C por sobre el 90%"/>
    <s v="12/02/2024 18:00:27"/>
    <s v="12/02/2024 18:01:33"/>
    <x v="0"/>
    <s v="TI"/>
    <s v="SISTEMAS OPERATIVOS"/>
    <s v="12/02/2024 18:16:12"/>
    <s v="12/02/2024 23:50:00"/>
    <s v="zabbix revision servel03 Disco C por sobre el 90%"/>
    <s v="zabbix revision servel03 Disco C por sobre el 90%._x000a_se realiza liberacionde espacio desde carpeta softwaredistribution. ademas se deshabilita servicio de windows update windows 2003"/>
    <d v="1899-12-30T00:00:00"/>
    <d v="1899-12-30T00:15:45"/>
    <d v="1899-12-30T00:15:45"/>
    <x v="0"/>
    <x v="1"/>
    <m/>
    <m/>
    <m/>
    <m/>
    <m/>
    <d v="2024-02-12T00:00:00"/>
    <s v="CUMPLE"/>
    <s v="NO CUMPLE"/>
    <s v="NO CUMPLE"/>
    <s v="NO CUMPLE"/>
    <s v="NO CUMPLE"/>
    <x v="0"/>
    <x v="0"/>
    <x v="0"/>
    <x v="0"/>
    <x v="0"/>
  </r>
  <r>
    <s v="INC000002610603"/>
    <s v="HOSTING VIRTUAL"/>
    <x v="6"/>
    <s v="SISTEMA OPERATIVO MICROSOFT"/>
    <s v="PAUL A SEPULVEDA ALVAREZ"/>
    <s v="tct_psepul"/>
    <s v="4-Menor/Localizado"/>
    <s v="4-Baja"/>
    <s v="Baja"/>
    <x v="1"/>
    <s v="TELEFONICA GLOBAL TECHNOLOGY S.A.AGENCIA EN CHILE"/>
    <s v="Zabbix no responde servidor TELEFONICA"/>
    <s v="12/02/2024 18:02:00"/>
    <s v="12/02/2024 18:03:45"/>
    <x v="0"/>
    <s v="TI"/>
    <s v="SISTEMAS OPERATIVOS"/>
    <s v="12/02/2024 18:16:29"/>
    <s v="12/02/2024 23:50:00"/>
    <s v="Zabbix no responde servidor TELEFONICA_x000a_El servidor tenía el servicio abajo, se sube y se retoman metricas"/>
    <s v="Zabbix no responde servidor TELEFONICA_x000a_El servidor tenía el servicio abajo, se sube y se retoman metricas"/>
    <d v="1899-12-30T00:00:00"/>
    <d v="1899-12-30T00:14:29"/>
    <d v="1899-12-30T00:14:29"/>
    <x v="0"/>
    <x v="1"/>
    <m/>
    <m/>
    <m/>
    <m/>
    <m/>
    <d v="2024-02-12T00:00:00"/>
    <s v="CUMPLE"/>
    <s v="NO CUMPLE"/>
    <s v="NO CUMPLE"/>
    <s v="NO CUMPLE"/>
    <s v="NO CUMPLE"/>
    <x v="0"/>
    <x v="0"/>
    <x v="0"/>
    <x v="0"/>
    <x v="0"/>
  </r>
  <r>
    <s v="INC000002610628"/>
    <s v="HOUSING"/>
    <x v="6"/>
    <s v="DUOC TICKET AUTOMATICO"/>
    <s v="PAUL A SEPULVEDA ALVAREZ"/>
    <s v="frp_lmosqu"/>
    <s v="4-Menor/Localizado"/>
    <s v="4-Baja"/>
    <s v="Baja"/>
    <x v="1"/>
    <s v="FUNDACION INSTITUTO PROFESIONAL DUOC UC"/>
    <s v="DUOC | REQ | [DUOC]Actualizaciones MS período Febrero 2024"/>
    <s v="12/02/2024 14:25:43"/>
    <s v="12/02/2024 14:27:54"/>
    <x v="0"/>
    <s v="CDP ANTIGUO 1"/>
    <s v="CDP ANTIGUO 2"/>
    <s v="13/02/2024 16:16:58"/>
    <s v="13/02/2024 23:50:00"/>
    <s v="De: GERMAN IGNACIO BAEZA GONZALEZ &lt;german.baeza@fractalia.es&gt; _x000a_Enviado el: lunes, 12 de febrero de 2024 14:12_x000a_Para: Mesa ti &lt;mesa.ti@movistar.cl&gt;; DENISE CRUZAT ETCHEBERRY &lt;denise.cruzat@telefonica.com&gt;_x000a_CC: Victor Sepulveda G &lt;victor.sepulvedag@telefonic"/>
    <s v="se realiza creación de cambios correspondiente para aplicar actualizaciones del cliente DUOC._x000a__x000a_CRQ000000082411 – Actualizaciones generales de servidores_x000a__x000a_CRQ000000082412 – Actualizaciones plataforma EXCHANGE"/>
    <d v="1899-12-31T00:50:50"/>
    <d v="1899-12-31T01:51:15"/>
    <d v="1899-12-30T01:00:25"/>
    <x v="0"/>
    <x v="1"/>
    <m/>
    <m/>
    <m/>
    <m/>
    <m/>
    <d v="2024-02-13T00:00:00"/>
    <s v="NO CUMPLE"/>
    <s v="CUMPLE"/>
    <s v="NO CUMPLE"/>
    <s v="NO CUMPLE"/>
    <s v="NO CUMPLE"/>
    <x v="1"/>
    <x v="0"/>
    <x v="0"/>
    <x v="0"/>
    <x v="1"/>
  </r>
  <r>
    <s v="INC000002610710"/>
    <s v="VPN IP - MPLS"/>
    <x v="3"/>
    <s v="GESTION HD"/>
    <s v="DEIBY Y SANTOYO MONTEROLA"/>
    <s v="frp_fpetro"/>
    <s v="3-Moderado/Limitado"/>
    <s v="3-Medio"/>
    <s v="Media"/>
    <x v="1"/>
    <s v="TELEFONICA GLOBAL TECHNOLOGY S.A.AGENCIA EN CHILE"/>
    <s v="HD/Acceso Cloud Portal"/>
    <s v="12/02/2024 14:20:24"/>
    <s v="12/02/2024 14:22:16"/>
    <x v="0"/>
    <s v="CDP ANTIGUO 1"/>
    <s v="CDP ANTIGUO 2"/>
    <s v="12/02/2024 15:19:00"/>
    <s v="12/02/2024 23:50:00"/>
    <s v="PREVENTIVO: NO_x000a_CODIGO DE SERVICIO:_x000a_DIRECCION:_x000a_QUIEN REPORTA: Javier Codesido Garcia_x000a_CONTACTO EN TERRENO: Javier Codesido Garcia_x000a__x000a_REQUERIMIENTO:_x000a_por favor, necesitamos además un nuevo usuario para:_x000a__x000a_Felipe Carmoega Santiso_x000a__x000a_Nuevo usuario:_x000a_felipecs_x000a__x000a_Funció"/>
    <s v="FASE RESOLUCIÓN Y RECUPERACIÓN_x000a__x000a_Se efectúa contacto con cliente:N/A_x000a__x000a_Teléfono de contacto:N/A_x000a__x000a_Acciones realizadas: Se crean los accesos solicitado al usuario Felipe Carmoega Santiso y se le envian los datos a su correo_x000a__x000a_Solución paliativa o definitiva:N"/>
    <d v="1899-12-30T00:00:00"/>
    <d v="1899-12-30T00:58:36"/>
    <d v="1899-12-30T00:58:36"/>
    <x v="0"/>
    <x v="1"/>
    <m/>
    <m/>
    <m/>
    <m/>
    <m/>
    <d v="2024-02-12T00:00:00"/>
    <s v="CUMPLE"/>
    <s v="NO CUMPLE"/>
    <s v="NO CUMPLE"/>
    <s v="NO CUMPLE"/>
    <s v="NO CUMPLE"/>
    <x v="0"/>
    <x v="0"/>
    <x v="0"/>
    <x v="0"/>
    <x v="0"/>
  </r>
  <r>
    <s v="INC000002610715"/>
    <s v="INFRAESTRUCTURA DC"/>
    <x v="2"/>
    <s v="APQ ACCESOS"/>
    <s v="JAVIER J BRAVO CARVAJAL"/>
    <s v="tct_jmarqu"/>
    <s v="4-Menor/Localizado"/>
    <s v="4-Baja"/>
    <s v="Baja"/>
    <x v="0"/>
    <s v="TELEFONICA CYBERSECURITY TECH CHILE SPA"/>
    <s v="FACTIBILIDAD EYC/CRQ 82145"/>
    <s v="12/02/2024 15:07:31"/>
    <s v="12/02/2024 15:09:10"/>
    <x v="0"/>
    <s v="CDP ANTIGUO 1"/>
    <s v="CDP ANTIGUO 2"/>
    <s v="12/02/2024 15:24:02"/>
    <s v="12/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SPACIOS Y_x000a_PDUS LEVANTADA_x000a_ACCIONES DE MEJORA, RECOMENDACIONES: NO APLICA_x000a_CAUSA"/>
    <d v="1899-12-30T00:00:00"/>
    <d v="1899-12-30T00:00:00"/>
    <d v="1899-12-30T00:00:00"/>
    <x v="0"/>
    <x v="0"/>
    <m/>
    <m/>
    <m/>
    <m/>
    <m/>
    <d v="2024-02-12T00:00:00"/>
    <s v="CUMPLE"/>
    <s v="NO CUMPLE"/>
    <s v="NO CUMPLE"/>
    <s v="NO CUMPLE"/>
    <s v="NO CUMPLE"/>
    <x v="0"/>
    <x v="0"/>
    <x v="0"/>
    <x v="0"/>
    <x v="0"/>
  </r>
  <r>
    <s v="INC000002610720"/>
    <s v="RED INTERNA"/>
    <x v="0"/>
    <s v="APQ ACCESOS"/>
    <s v="CARLOS F ARAYA RAMIREZ"/>
    <s v="tct_cararr"/>
    <s v="4-Menor/Localizado"/>
    <s v="4-Baja"/>
    <s v="Baja"/>
    <x v="0"/>
    <s v="TELEFONICA CYBERSECURITY TECH CHILE SPA"/>
    <s v="RONDA INSPECTIVA"/>
    <s v="12/02/2024 15:46:53"/>
    <s v="12/02/2024 15:48:42"/>
    <x v="0"/>
    <s v="CDP ANTIGUO 1"/>
    <s v="CDP ANTIGUO 2"/>
    <s v="12/02/2024 16:06:16"/>
    <s v="12/02/2024 23:50:00"/>
    <m/>
    <s v="ronda realizada"/>
    <d v="1899-12-30T00:00:00"/>
    <d v="1899-12-30T00:00:00"/>
    <d v="1899-12-30T00:00:00"/>
    <x v="0"/>
    <x v="0"/>
    <m/>
    <s v=""/>
    <s v=""/>
    <s v=""/>
    <s v="Cumplido"/>
    <d v="2024-02-12T00:00:00"/>
    <s v="CUMPLE"/>
    <s v="NO CUMPLE"/>
    <s v="NO CUMPLE"/>
    <s v="NO CUMPLE"/>
    <s v="NO CUMPLE"/>
    <x v="0"/>
    <x v="0"/>
    <x v="0"/>
    <x v="0"/>
    <x v="0"/>
  </r>
  <r>
    <s v="INC000002610731"/>
    <s v="HOUSING"/>
    <x v="13"/>
    <s v="BELIEVE"/>
    <s v="RICARDO F ORELLANA MARDONES"/>
    <s v="frp_dvilca"/>
    <s v="3-Moderado/Limitado"/>
    <s v="3-Medio"/>
    <s v="Media"/>
    <x v="1"/>
    <s v="EMPRESA NACIONAL DE CERTIFICACIONES"/>
    <s v="GESTION DATACENTER/ ACCESOS /EcertChile SpA"/>
    <s v="12/02/2024 16:36:05"/>
    <s v="12/02/2024 16:38:40"/>
    <x v="0"/>
    <s v="CDP ANTIGUO 1"/>
    <s v="CDP ANTIGUO 2"/>
    <s v="12/02/2024 17:19:03"/>
    <s v="12/02/2024 23:50:00"/>
    <s v="EMPRESA:EcertChile SpA_x000a_CÓDIGO DE SERVICIO: _x000a_DIRECCIÓN:Av. Apoquindo #7071, Las Condes, Santiago_x000a_NOMBRE DE QUIEN REPORTA:Juan José Fuentealba_x000a_TELÉFONO DE QUIEN REPORTA:961627267_x000a_NOMBRE DE CONTACTO EN TERRENO: _x000a_PROBLEMA:_x000a_Retiro de equipos_x000a_EQUIPOS ENERGIZAD"/>
    <s v="ACCESOS AUTORIZADOS"/>
    <d v="1899-12-30T00:17:45"/>
    <d v="1899-12-30T00:42:58"/>
    <d v="1899-12-30T00:25:13"/>
    <x v="0"/>
    <x v="1"/>
    <m/>
    <m/>
    <m/>
    <m/>
    <m/>
    <d v="2024-02-12T00:00:00"/>
    <s v="CUMPLE"/>
    <s v="NO CUMPLE"/>
    <s v="NO CUMPLE"/>
    <s v="NO CUMPLE"/>
    <s v="NO CUMPLE"/>
    <x v="0"/>
    <x v="0"/>
    <x v="0"/>
    <x v="0"/>
    <x v="0"/>
  </r>
  <r>
    <s v="INC000002610738"/>
    <s v="VPN IP - MPLS"/>
    <x v="5"/>
    <s v="GESTION HD"/>
    <s v="OSCAR A RAMIREZ SOTO"/>
    <s v="frp_pcamay"/>
    <s v="3-Moderado/Limitado"/>
    <s v="3-Medio"/>
    <s v="Media"/>
    <x v="1"/>
    <s v="TELEFONICA GLOBAL TECHNOLOGY S.A.AGENCIA EN CHILE"/>
    <s v="HD/SOLICITUD IP PVLAN TCCT DESARROLLO"/>
    <s v="12/02/2024 16:48:58"/>
    <s v="12/02/2024 16:50:11"/>
    <x v="0"/>
    <s v="CDP ANTIGUO 1"/>
    <s v="CDP ANTIGUO 2"/>
    <s v="13/02/2024 10:22:17"/>
    <s v="13/02/2024 23:50:00"/>
    <s v="PREVENTIVO: NO_x000a_CODIGO DE SERVICIO:_x000a_DIRECCION:_x000a_QUIEN REPORTA:+56 9 4135 5459 Eduardo José Camacho Urdaneta_x000a_CONTACTO EN TERRENO:_x000a_PROBLEMA:_x000a_REQUERIMIENTO:Por favor su apoyo en crear folio de requerimiento para cursar asignación de PVLAN. El folio de requeri"/>
    <s v="Se genera IP PVLAN 10.67.128.98 con monitoreo, respaldo y proxy, se cierra ticket."/>
    <d v="1899-12-30T17:03:49"/>
    <d v="1899-12-30T17:33:19"/>
    <d v="1899-12-30T00:29:30"/>
    <x v="0"/>
    <x v="1"/>
    <m/>
    <m/>
    <m/>
    <m/>
    <m/>
    <d v="2024-02-13T00:00:00"/>
    <s v="CUMPLE"/>
    <s v="NO CUMPLE"/>
    <s v="NO CUMPLE"/>
    <s v="NO CUMPLE"/>
    <s v="NO CUMPLE"/>
    <x v="1"/>
    <x v="0"/>
    <x v="0"/>
    <x v="1"/>
    <x v="0"/>
  </r>
  <r>
    <s v="INC000002610740"/>
    <s v="HOUSING"/>
    <x v="11"/>
    <s v="APQ ACCESOS"/>
    <s v="ESTEBAN O BUSTOS CORNEJO"/>
    <s v="tct_ebusto"/>
    <s v="2-Significativo/Amplio"/>
    <s v="2-Alta"/>
    <s v="Alta"/>
    <x v="1"/>
    <s v="TELEFONICA EMPRESAS DE CHILE SA"/>
    <s v="SUPERVISION INCIDENTE HUAWEI"/>
    <s v="12/02/2024 16:53:31"/>
    <s v="12/02/2024 16:55:11"/>
    <x v="0"/>
    <s v="CDP ANTIGUO 1"/>
    <s v="CDP ANTIGUO 2"/>
    <s v="12/02/2024 16:56:36"/>
    <s v="12/02/2024 23:50:00"/>
    <s v="SUPERVISION INCIDENTE HUAWEI"/>
    <s v="INCIDENCIA RESTABLECIDA"/>
    <d v="1899-12-30T00:01:25"/>
    <d v="1899-12-30T00:03:05"/>
    <d v="1899-12-30T00:01:40"/>
    <x v="0"/>
    <x v="1"/>
    <m/>
    <s v=""/>
    <s v="Cumplido"/>
    <s v=""/>
    <s v=""/>
    <d v="2024-02-12T00:00:00"/>
    <s v="CUMPLE"/>
    <s v="NO CUMPLE"/>
    <s v="NO CUMPLE"/>
    <s v="NO CUMPLE"/>
    <s v="NO CUMPLE"/>
    <x v="0"/>
    <x v="0"/>
    <x v="0"/>
    <x v="0"/>
    <x v="0"/>
  </r>
  <r>
    <s v="INC000002610784"/>
    <s v="HOUSING"/>
    <x v="14"/>
    <s v="BELIEVE"/>
    <s v="PATRICIO A CASTILLO GONZALEZ"/>
    <s v="frp_jolsso"/>
    <s v="3-Moderado/Limitado"/>
    <s v="3-Medio"/>
    <s v="Media"/>
    <x v="1"/>
    <s v="RIPLEY CHILE S.A."/>
    <s v="GESTION DATACENTER/ ACCESOS /RIPLEY CHILE S.A."/>
    <s v="12/02/2024 21:19:14"/>
    <s v="12/02/2024 21:20:42"/>
    <x v="0"/>
    <s v="CDP ANTIGUO 1"/>
    <s v="CDP ANTIGUO 2"/>
    <s v="12/02/2024 21:28:12"/>
    <s v="12/02/2024 23:50:00"/>
    <s v="EMPRESA:RIPLEY CHILE S.A._x000a_CÓDIGO DE SERVICIO: _x000a_DIRECCIÓN: Calle San Martin #50, Santiago Centro, Santiago_x000a_NOMBRE DE QUIEN REPORTA:Marco Gutierrez_x000a_TELÉFONO DE QUIEN REPORTA:56 9 94497727_x000a_NOMBRE DE CONTACTO EN TERRENO: _x000a_REQUERIMIENTO:  revision de enlace s"/>
    <s v="ACCESOS AUTORIZADOS"/>
    <d v="1899-12-30T00:04:09"/>
    <d v="1899-12-30T00:08:58"/>
    <d v="1899-12-30T00:04:49"/>
    <x v="0"/>
    <x v="1"/>
    <m/>
    <m/>
    <m/>
    <m/>
    <m/>
    <d v="2024-02-12T00:00:00"/>
    <s v="CUMPLE"/>
    <s v="NO CUMPLE"/>
    <s v="NO CUMPLE"/>
    <s v="NO CUMPLE"/>
    <s v="NO CUMPLE"/>
    <x v="0"/>
    <x v="0"/>
    <x v="0"/>
    <x v="0"/>
    <x v="0"/>
  </r>
  <r>
    <s v="INC000002610892"/>
    <s v="VPN IP - MPLS"/>
    <x v="2"/>
    <s v="GESTION HD"/>
    <s v="SEBASTIAN A JARA VIDAL"/>
    <s v="frp_lmosqu"/>
    <s v="4-Menor/Localizado"/>
    <s v="4-Baja"/>
    <s v="Baja"/>
    <x v="1"/>
    <s v="TELECOMUNICACIONES VOZ Y DATOS SPA"/>
    <s v="REQ / Solicitud manos remotas reinicio maquina  | HD"/>
    <s v="12/02/2024 16:32:09"/>
    <s v="12/02/2024 16:35:22"/>
    <x v="0"/>
    <s v="CDP ANTIGUO 1"/>
    <s v="CDP ANTIGUO 2"/>
    <s v="12/02/2024 17:50:29"/>
    <s v="12/02/2024 23:50:00"/>
    <s v="PREVENTIVO:_x000a__x000a_CODIGO DE SERVICIO: Solicitud manos remotas reinicio maquina _x000a__x000a_DIRECCION:      _x000a__x000a_CIUDAD:             _x000a__x000a_COMUNA:_x000a__x000a_NOMBRE QUIEN REPORTA: Luis Santibanez_x000a__x000a_TELEFONO QUIEN REPORTA:_x000a__x000a_NOMBRE CONTACTO EN TERRENO:         Luis Santibanez_x000a__x000a_TELEFONO 1 C"/>
    <m/>
    <d v="1899-12-30T00:54:55"/>
    <d v="1899-12-30T01:18:20"/>
    <d v="1899-12-30T00:23:25"/>
    <x v="0"/>
    <x v="1"/>
    <m/>
    <m/>
    <m/>
    <m/>
    <m/>
    <d v="2024-02-12T00:00:00"/>
    <s v="CUMPLE"/>
    <s v="NO CUMPLE"/>
    <s v="NO CUMPLE"/>
    <s v="NO CUMPLE"/>
    <s v="NO CUMPLE"/>
    <x v="1"/>
    <x v="1"/>
    <x v="0"/>
    <x v="0"/>
    <x v="0"/>
  </r>
  <r>
    <s v="INC000002610917"/>
    <s v="HOUSING"/>
    <x v="14"/>
    <s v="BELIEVE"/>
    <s v="SEBASTIAN A JARA VIDAL"/>
    <s v="frp_jcarri"/>
    <s v="3-Moderado/Limitado"/>
    <s v="3-Medio"/>
    <s v="Media"/>
    <x v="1"/>
    <s v="TELEFONICA EMPRESAS DE CHILE SA"/>
    <s v="GESTION DATACENTER/ ACCESOS /NEXTSTREAM"/>
    <s v="12/02/2024 16:32:42"/>
    <s v="12/02/2024 16:35:28"/>
    <x v="0"/>
    <s v="COMUNICACIONES"/>
    <s v="VPN IP - MPLS"/>
    <s v="12/02/2024 17:15:56"/>
    <s v="12/02/2024 23:50:00"/>
    <s v="EMPRESA:NEXTSTREAM_x000a_CÓDIGO DE SERVICIO: _x000a_DIRECCIÓN:Calle San Martin #50, Santiago Centro, Santiago_x000a_NOMBRE DE QUIEN REPORTA:Daniel Rodriguez_x000a_TELÉFONO DE QUIEN REPORTA:5697829 7978_x000a_NOMBRE DE CONTACTO EN TERRENO: _x000a_REQUERIMIENTO:visita de inspeccion a sistema"/>
    <m/>
    <d v="1899-12-30T00:20:12"/>
    <d v="1899-12-30T00:43:14"/>
    <d v="1899-12-30T00:23:02"/>
    <x v="0"/>
    <x v="1"/>
    <m/>
    <m/>
    <m/>
    <m/>
    <m/>
    <d v="2024-02-12T00:00:00"/>
    <s v="CUMPLE"/>
    <s v="NO CUMPLE"/>
    <s v="NO CUMPLE"/>
    <s v="NO CUMPLE"/>
    <s v="NO CUMPLE"/>
    <x v="0"/>
    <x v="0"/>
    <x v="0"/>
    <x v="0"/>
    <x v="0"/>
  </r>
  <r>
    <s v="INC000002610936"/>
    <s v="HOUSING"/>
    <x v="14"/>
    <s v="BELIEVE"/>
    <s v="SEBASTIAN A JARA VIDAL"/>
    <s v="frp_jolsso"/>
    <s v="3-Moderado/Limitado"/>
    <s v="3-Medio"/>
    <s v="Media"/>
    <x v="1"/>
    <s v="UNION AEREA LTDA"/>
    <s v="GESTION DATACENTER/ ACCESOS /UNION AEREA LTDA"/>
    <s v="12/02/2024 16:49:56"/>
    <s v="12/02/2024 16:51:08"/>
    <x v="0"/>
    <s v="COMUNICACIONES"/>
    <s v="VPN IP - MPLS"/>
    <s v="12/02/2024 17:06:56"/>
    <s v="12/02/2024 23:50:00"/>
    <s v="EMPRESA:UNION AEREA LTDA_x000a_CÓDIGO DE SERVICIO: _x000a_DIRECCIÓN: Calle San Martin #50, Santiago Centro, Santiago_x000a_NOMBRE DE QUIEN REPORTA:Alejandro Gárate_x000a_TELÉFONO DE QUIEN REPORTA:956785765_x000a_NOMBRE DE CONTACTO EN TERRENO: _x000a_REQUERIMIENTO: Revisión Data Center _x000a_EQU"/>
    <m/>
    <d v="1899-12-30T00:15:06"/>
    <d v="1899-12-30T00:17:00"/>
    <d v="1899-12-30T00:01:54"/>
    <x v="0"/>
    <x v="1"/>
    <m/>
    <m/>
    <m/>
    <m/>
    <m/>
    <d v="2024-02-12T00:00:00"/>
    <s v="CUMPLE"/>
    <s v="NO CUMPLE"/>
    <s v="NO CUMPLE"/>
    <s v="NO CUMPLE"/>
    <s v="NO CUMPLE"/>
    <x v="0"/>
    <x v="0"/>
    <x v="0"/>
    <x v="0"/>
    <x v="0"/>
  </r>
  <r>
    <s v="INC000002610975"/>
    <s v="HOSTING VIRTUAL"/>
    <x v="6"/>
    <s v="SISTEMA OPERATIVO MICROSOFT"/>
    <s v="JAVIER CUEVAS"/>
    <s v="tct_jacuev"/>
    <s v="4-Menor/Localizado"/>
    <s v="4-Baja"/>
    <s v="Baja"/>
    <x v="1"/>
    <s v="TELEFONICA GLOBAL TECHNOLOGY S.A.AGENCIA EN CHILE"/>
    <s v="CAMBIOS SERVICE HUB 365"/>
    <s v="12/02/2024 17:28:17"/>
    <s v="12/02/2024 17:28:50"/>
    <x v="0"/>
    <s v="TI"/>
    <s v="SISTEMAS OPERATIVOS"/>
    <s v="12/02/2024 17:32:20"/>
    <s v="12/02/2024 23:50:00"/>
    <s v="Folio generado automáticamente para atender requerimiento del cliente. La solicitud fue realizada directamente al área resolutoria sin pasar por el flujo de mesa de ayuda"/>
    <s v="OK"/>
    <d v="1899-12-30T00:00:00"/>
    <d v="1899-12-30T00:04:03"/>
    <d v="1899-12-30T00:04:03"/>
    <x v="0"/>
    <x v="1"/>
    <m/>
    <m/>
    <m/>
    <m/>
    <m/>
    <d v="2024-02-12T00:00:00"/>
    <s v="CUMPLE"/>
    <s v="NO CUMPLE"/>
    <s v="NO CUMPLE"/>
    <s v="NO CUMPLE"/>
    <s v="NO CUMPLE"/>
    <x v="0"/>
    <x v="0"/>
    <x v="0"/>
    <x v="0"/>
    <x v="0"/>
  </r>
  <r>
    <s v="INC000002610976"/>
    <s v="HOSTING VIRTUAL"/>
    <x v="6"/>
    <s v="SISTEMA OPERATIVO MICROSOFT"/>
    <s v="JAVIER CUEVAS"/>
    <s v="tct_jacuev"/>
    <s v="4-Menor/Localizado"/>
    <s v="4-Baja"/>
    <s v="Baja"/>
    <x v="1"/>
    <s v="TELEFONICA GLOBAL TECHNOLOGY S.A.AGENCIA EN CHILE"/>
    <s v="Assessment AD Security CONF INICIALES"/>
    <s v="12/02/2024 17:29:00"/>
    <s v="12/02/2024 17:30:26"/>
    <x v="0"/>
    <s v="TI"/>
    <s v="SISTEMAS OPERATIVOS"/>
    <s v="12/02/2024 17:34:14"/>
    <s v="12/02/2024 23:50:00"/>
    <s v="Folio generado automáticamente para atender requerimiento del cliente. La solicitud fue realizada directamente al área resolutoria sin pasar por el flujo de mesa de ayuda"/>
    <s v="OK"/>
    <d v="1899-12-30T00:00:00"/>
    <d v="1899-12-30T00:05:14"/>
    <d v="1899-12-30T00:05:14"/>
    <x v="0"/>
    <x v="1"/>
    <m/>
    <m/>
    <m/>
    <m/>
    <m/>
    <d v="2024-02-12T00:00:00"/>
    <s v="CUMPLE"/>
    <s v="NO CUMPLE"/>
    <s v="NO CUMPLE"/>
    <s v="NO CUMPLE"/>
    <s v="NO CUMPLE"/>
    <x v="0"/>
    <x v="0"/>
    <x v="0"/>
    <x v="0"/>
    <x v="0"/>
  </r>
  <r>
    <s v="INC000002610979"/>
    <s v="HOSTING VIRTUAL"/>
    <x v="6"/>
    <s v="SISTEMA OPERATIVO MICROSOFT"/>
    <s v="JAVIER CUEVAS"/>
    <s v="tct_jacuev"/>
    <s v="4-Menor/Localizado"/>
    <s v="4-Baja"/>
    <s v="Baja"/>
    <x v="1"/>
    <s v="TELEFONICA GLOBAL TECHNOLOGY S.A.AGENCIA EN CHILE"/>
    <s v="ALERTA pertura - [TCCT-CHILE-CLOUD][AC]TCCT-CHILE-CLOUD-EX-AD-003-T1059.001 Scripts"/>
    <s v="12/02/2024 17:30:59"/>
    <s v="12/02/2024 17:31:42"/>
    <x v="0"/>
    <s v="TI"/>
    <s v="SISTEMAS OPERATIVOS"/>
    <s v="13/02/2024 9:54:41"/>
    <s v="13/02/2024 23:50:00"/>
    <s v="Folio generado automáticamente para atender requerimiento del cliente. La solicitud fue realizada directamente al área resolutoria sin pasar por el flujo de mesa de ayuda"/>
    <m/>
    <d v="1899-12-30T00:00:00"/>
    <d v="1899-12-30T16:23:42"/>
    <d v="1899-12-30T16:23:42"/>
    <x v="0"/>
    <x v="1"/>
    <m/>
    <m/>
    <m/>
    <m/>
    <m/>
    <d v="2024-02-13T00:00:00"/>
    <s v="NO CUMPLE"/>
    <s v="NO CUMPLE"/>
    <s v="NO CUMPLE"/>
    <s v="CUMPLE"/>
    <s v="NO CUMPLE"/>
    <x v="1"/>
    <x v="0"/>
    <x v="0"/>
    <x v="1"/>
    <x v="0"/>
  </r>
  <r>
    <s v="INC000002611220"/>
    <s v="HOUSING"/>
    <x v="13"/>
    <s v="BELIEVE"/>
    <s v="CRISTOPHER MALDONADO ROMERO"/>
    <s v="frp_jcarri"/>
    <s v="3-Moderado/Limitado"/>
    <s v="3-Medio"/>
    <s v="Media"/>
    <x v="1"/>
    <s v="TELEFONICA EMPRESAS DE CHILE SA"/>
    <s v="GESTION DATACENTER/ ACCESOS /soisa"/>
    <s v="12/02/2024 18:56:21"/>
    <s v="12/02/2024 18:58:08"/>
    <x v="0"/>
    <s v="COMUNICACIONES"/>
    <s v="VPN IP - MPLS"/>
    <s v="13/02/2024 11:52:42"/>
    <s v="13/02/2024 23:50:00"/>
    <s v="EMPRESA:soisa_x000a_CÓDIGO DE SERVICIO: _x000a_DIRECCIÓN:Av. Apoquindo #7071, Las Condes, Santiago_x000a_NOMBRE DE QUIEN REPORTA:Eduardo Farías (Nabiax)_x000a_TELÉFONO DE QUIEN REPORTA:992982563_x000a_NOMBRE DE CONTACTO EN TERRENO: _x000a_REQUERIMIENTO:VISITA POR TODO EL DATACENTER Y SALA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16:18:16"/>
    <d v="1899-12-30T16:56:21"/>
    <d v="1899-12-30T00:38:05"/>
    <x v="0"/>
    <x v="1"/>
    <m/>
    <m/>
    <m/>
    <m/>
    <m/>
    <d v="2024-02-13T00:00:00"/>
    <s v="CUMPLE"/>
    <s v="NO CUMPLE"/>
    <s v="NO CUMPLE"/>
    <s v="NO CUMPLE"/>
    <s v="NO CUMPLE"/>
    <x v="1"/>
    <x v="0"/>
    <x v="0"/>
    <x v="1"/>
    <x v="0"/>
  </r>
  <r>
    <s v="INC000002611238"/>
    <s v="HOUSING"/>
    <x v="13"/>
    <s v="BELIEVE"/>
    <s v="RICARDO F ORELLANA MARDONES"/>
    <s v="frp_jcarri"/>
    <s v="3-Moderado/Limitado"/>
    <s v="3-Medio"/>
    <s v="Media"/>
    <x v="1"/>
    <s v="FORUM SERVICIOS FINANCIEROS SA"/>
    <s v="GESTION DATACENTER/ ACCESOS /FORUM SERVICIOS FINANCIEROS SA"/>
    <s v="12/02/2024 19:35:22"/>
    <s v="12/02/2024 19:38:34"/>
    <x v="0"/>
    <s v="CDP ANTIGUO 1"/>
    <s v="CDP ANTIGUO 2"/>
    <s v="12/02/2024 20:03:31"/>
    <s v="12/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ACCESOS AUTORIZADOS"/>
    <d v="1899-12-30T00:15:56"/>
    <d v="1899-12-30T00:28:09"/>
    <d v="1899-12-30T00:12:13"/>
    <x v="0"/>
    <x v="1"/>
    <m/>
    <m/>
    <m/>
    <m/>
    <m/>
    <d v="2024-02-12T00:00:00"/>
    <s v="CUMPLE"/>
    <s v="NO CUMPLE"/>
    <s v="NO CUMPLE"/>
    <s v="NO CUMPLE"/>
    <s v="NO CUMPLE"/>
    <x v="0"/>
    <x v="0"/>
    <x v="0"/>
    <x v="0"/>
    <x v="0"/>
  </r>
  <r>
    <s v="INC000002611241"/>
    <s v="HOUSING"/>
    <x v="8"/>
    <s v="BELIEVE"/>
    <s v="JOSE G MARQUEZ MARCANO"/>
    <s v="frp_jcarri"/>
    <s v="3-Moderado/Limitado"/>
    <s v="3-Medio"/>
    <s v="Media"/>
    <x v="1"/>
    <s v="FORUM SERVICIOS FINANCIEROS SA"/>
    <s v="GESTION DATACENTER/ ACCESOS /FORUM SERVICIOS FINANCIEROS SA"/>
    <s v="12/02/2024 19:40:43"/>
    <s v="12/02/2024 19:42:28"/>
    <x v="0"/>
    <s v="COMUNICACIONES"/>
    <s v="VPN IP - MPLS"/>
    <s v="12/02/2024 23:16:38"/>
    <s v="12/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s v="ACCESOS AUTORIZADOS"/>
    <d v="1899-12-30T03:01:04"/>
    <d v="1899-12-30T03:35:55"/>
    <d v="1899-12-30T00:34:51"/>
    <x v="0"/>
    <x v="1"/>
    <m/>
    <s v=""/>
    <s v=""/>
    <s v="Cumplido"/>
    <s v=""/>
    <d v="2024-02-12T00:00:00"/>
    <s v="CUMPLE"/>
    <s v="NO CUMPLE"/>
    <s v="NO CUMPLE"/>
    <s v="NO CUMPLE"/>
    <s v="NO CUMPLE"/>
    <x v="1"/>
    <x v="1"/>
    <x v="0"/>
    <x v="0"/>
    <x v="0"/>
  </r>
  <r>
    <s v="INC000002611260"/>
    <s v="RED INTERNA"/>
    <x v="10"/>
    <s v="APQ ACCESOS"/>
    <s v="YORDI M HURTADO ARAYA"/>
    <s v="tct_yorhua"/>
    <s v="4-Menor/Localizado"/>
    <s v="4-Baja"/>
    <s v="Baja"/>
    <x v="1"/>
    <s v="TELEFONICA CYBERSECURITY TECH CHILE SPA"/>
    <s v="Ronda salas Tic entrega de turno"/>
    <s v="12/02/2024 20:39:13"/>
    <s v="12/02/2024 20:39:56"/>
    <x v="0"/>
    <s v="CDP ANTIGUO 1"/>
    <s v="CDP ANTIGUO 2"/>
    <s v="12/02/2024 21:14:04"/>
    <s v="12/02/2024 23:50:00"/>
    <s v="Ronda salas Tic entrega de turno"/>
    <s v="RONDA REALIZADA"/>
    <d v="1899-12-30T00:00:00"/>
    <d v="1899-12-30T00:34:51"/>
    <d v="1899-12-30T00:34:51"/>
    <x v="0"/>
    <x v="1"/>
    <m/>
    <s v=""/>
    <s v=""/>
    <s v=""/>
    <s v="Cumplido"/>
    <d v="2024-02-12T00:00:00"/>
    <s v="CUMPLE"/>
    <s v="NO CUMPLE"/>
    <s v="NO CUMPLE"/>
    <s v="NO CUMPLE"/>
    <s v="NO CUMPLE"/>
    <x v="0"/>
    <x v="0"/>
    <x v="0"/>
    <x v="0"/>
    <x v="0"/>
  </r>
  <r>
    <s v="INC000002611261"/>
    <s v="RED INTERNA"/>
    <x v="10"/>
    <s v="APQ ACCESOS"/>
    <s v="YORDI M HURTADO ARAYA"/>
    <s v="tct_yorhua"/>
    <s v="4-Menor/Localizado"/>
    <s v="4-Baja"/>
    <s v="Baja"/>
    <x v="1"/>
    <s v="TELEFONICA CYBERSECURITY TECH CHILE SPA"/>
    <s v="RONDA TOMA DE TEMPERATURAS SALAS TIC 20:30"/>
    <s v="12/02/2024 20:40:10"/>
    <s v="12/02/2024 20:40:52"/>
    <x v="0"/>
    <s v="CDP ANTIGUO 1"/>
    <s v="CDP ANTIGUO 2"/>
    <s v="12/02/2024 21:13:44"/>
    <s v="12/02/2024 23:50:00"/>
    <s v="RONDA TOMA DE TEMPERATURAS SALAS TIC 20:30"/>
    <s v="RONDA REALIZADA"/>
    <d v="1899-12-30T00:00:00"/>
    <d v="1899-12-30T00:33:34"/>
    <d v="1899-12-30T00:33:34"/>
    <x v="0"/>
    <x v="1"/>
    <m/>
    <m/>
    <m/>
    <m/>
    <m/>
    <d v="2024-02-12T00:00:00"/>
    <s v="CUMPLE"/>
    <s v="NO CUMPLE"/>
    <s v="NO CUMPLE"/>
    <s v="NO CUMPLE"/>
    <s v="NO CUMPLE"/>
    <x v="0"/>
    <x v="0"/>
    <x v="0"/>
    <x v="0"/>
    <x v="0"/>
  </r>
  <r>
    <s v="INC000002611262"/>
    <s v="RED INTERNA"/>
    <x v="10"/>
    <s v="APQ ACCESOS"/>
    <s v="YORDI M HURTADO ARAYA"/>
    <s v="tct_yorhua"/>
    <s v="4-Menor/Localizado"/>
    <s v="4-Baja"/>
    <s v="Baja"/>
    <x v="1"/>
    <s v="TELEFONICA CYBERSECURITY TECH CHILE SPA"/>
    <s v="RONDA TOMA DE TEMPERATURAS SALAS TIC 00:30"/>
    <s v="12/02/2024 20:41:19"/>
    <s v="12/02/2024 20:41:51"/>
    <x v="0"/>
    <s v="CDP ANTIGUO 1"/>
    <s v="CDP ANTIGUO 2"/>
    <s v="12/02/2024 21:13:26"/>
    <s v="12/02/2024 23:50:00"/>
    <s v="RONDA TOMA DE TEMPERATURAS SALAS TIC 00:30"/>
    <s v="RONDA REALIZADA"/>
    <d v="1899-12-30T00:00:00"/>
    <d v="1899-12-30T00:32:07"/>
    <d v="1899-12-30T00:32:07"/>
    <x v="0"/>
    <x v="1"/>
    <m/>
    <m/>
    <m/>
    <m/>
    <m/>
    <d v="2024-02-12T00:00:00"/>
    <s v="CUMPLE"/>
    <s v="NO CUMPLE"/>
    <s v="NO CUMPLE"/>
    <s v="NO CUMPLE"/>
    <s v="NO CUMPLE"/>
    <x v="0"/>
    <x v="0"/>
    <x v="0"/>
    <x v="0"/>
    <x v="0"/>
  </r>
  <r>
    <s v="INC000002611263"/>
    <s v="RED INTERNA"/>
    <x v="10"/>
    <s v="APQ ACCESOS"/>
    <s v="YORDI M HURTADO ARAYA"/>
    <s v="tct_yorhua"/>
    <s v="4-Menor/Localizado"/>
    <s v="4-Baja"/>
    <s v="Baja"/>
    <x v="1"/>
    <s v="TELEFONICA CYBERSECURITY TECH CHILE SPA"/>
    <s v="RONDA TOMA DE TEMPERATURAS SALAS TIC 04:30"/>
    <s v="12/02/2024 20:42:09"/>
    <s v="12/02/2024 20:42:40"/>
    <x v="0"/>
    <s v="CDP ANTIGUO 1"/>
    <s v="CDP ANTIGUO 2"/>
    <s v="12/02/2024 21:13:04"/>
    <s v="12/02/2024 23:50:00"/>
    <s v="RONDA TOMA DE TEMPERATURAS SALAS TIC 04:30"/>
    <s v="RONDA REALIZADA"/>
    <d v="1899-12-30T00:00:00"/>
    <d v="1899-12-30T00:30:55"/>
    <d v="1899-12-30T00:30:55"/>
    <x v="0"/>
    <x v="1"/>
    <m/>
    <m/>
    <m/>
    <m/>
    <m/>
    <d v="2024-02-12T00:00:00"/>
    <s v="CUMPLE"/>
    <s v="NO CUMPLE"/>
    <s v="NO CUMPLE"/>
    <s v="NO CUMPLE"/>
    <s v="NO CUMPLE"/>
    <x v="0"/>
    <x v="0"/>
    <x v="0"/>
    <x v="0"/>
    <x v="0"/>
  </r>
  <r>
    <s v="INC000002611274"/>
    <s v="HOUSING"/>
    <x v="11"/>
    <s v="APQ ACCESOS"/>
    <s v="JOSE G MARQUEZ MARCANO"/>
    <s v="tct_josmam"/>
    <s v="4-Menor/Localizado"/>
    <s v="4-Baja"/>
    <s v="Baja"/>
    <x v="1"/>
    <s v="TELEFONICA EMPRESAS DE CHILE SA"/>
    <s v="RONDA Y REVISION DE SALAS"/>
    <s v="13/02/2024 0:40:37"/>
    <s v="13/02/2024 0:41:11"/>
    <x v="0"/>
    <s v="CDP ANTIGUO 1"/>
    <s v="CDP ANTIGUO 2"/>
    <s v="13/02/2024 0:42:43"/>
    <s v="13/02/2024 23:50:00"/>
    <s v="RONDA Y REVISION DE SALAS"/>
    <s v="RONDAS REALIZADAS"/>
    <d v="1899-12-30T00:01:17"/>
    <d v="1899-12-30T00:02:06"/>
    <d v="1899-12-30T00:00:49"/>
    <x v="0"/>
    <x v="1"/>
    <m/>
    <m/>
    <m/>
    <m/>
    <m/>
    <d v="2024-02-13T00:00:00"/>
    <s v="CUMPLE"/>
    <s v="NO CUMPLE"/>
    <s v="NO CUMPLE"/>
    <s v="NO CUMPLE"/>
    <s v="NO CUMPLE"/>
    <x v="0"/>
    <x v="0"/>
    <x v="0"/>
    <x v="0"/>
    <x v="0"/>
  </r>
  <r>
    <s v="INC000002611276"/>
    <s v="HOUSING"/>
    <x v="11"/>
    <s v="APQ ACCESOS"/>
    <s v="JOSE G MARQUEZ MARCANO"/>
    <s v="tct_josmam"/>
    <s v="4-Menor/Localizado"/>
    <s v="4-Baja"/>
    <s v="Baja"/>
    <x v="1"/>
    <s v="TELEFONICA EMPRESAS DE CHILE SA"/>
    <s v="TOMA DE ALARMAS DE CLIENTES"/>
    <s v="13/02/2024 0:43:03"/>
    <s v="13/02/2024 0:43:39"/>
    <x v="0"/>
    <s v="CDP ANTIGUO 1"/>
    <s v="CDP ANTIGUO 2"/>
    <s v="13/02/2024 0:44:43"/>
    <s v="13/02/2024 23:50:00"/>
    <s v="TOMA DE ALARMAS DE CLIENTES"/>
    <s v="TOMA DE ALARMAS REALIZADAS"/>
    <d v="1899-12-30T00:00:51"/>
    <d v="1899-12-30T00:01:40"/>
    <d v="1899-12-30T00:00:49"/>
    <x v="0"/>
    <x v="1"/>
    <m/>
    <m/>
    <m/>
    <m/>
    <m/>
    <d v="2024-02-13T00:00:00"/>
    <s v="CUMPLE"/>
    <s v="NO CUMPLE"/>
    <s v="NO CUMPLE"/>
    <s v="NO CUMPLE"/>
    <s v="NO CUMPLE"/>
    <x v="0"/>
    <x v="0"/>
    <x v="0"/>
    <x v="0"/>
    <x v="0"/>
  </r>
  <r>
    <s v="INC000002611280"/>
    <s v="HOSTING VIRTUAL"/>
    <x v="6"/>
    <s v="GESTION TI"/>
    <s v="ALEJANDRO ACEVEDO VALENZUELA"/>
    <s v="frp_josama"/>
    <s v="3-Moderado/Limitado"/>
    <s v="3-Medio"/>
    <s v="Media"/>
    <x v="3"/>
    <s v="FUNDACION INSTITUTO PROFESIONAL DUOC UC"/>
    <s v="DUOC |  GestionEventos_AlertaUPDOWN_Server | Masiva"/>
    <s v="13/02/2024 1:44:30"/>
    <s v="13/02/2024 2:10:41"/>
    <x v="0"/>
    <s v="CDP ANTIGUO 1"/>
    <s v="CDP ANTIGUO 2"/>
    <s v="13/02/2024 8:30:11"/>
    <s v="13/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Estimados,"/>
    <s v=". Se realiza verificación de todas las sedes de Duoc. Encontrándose todas operativas. Se procede a cierre de ticket Masivo."/>
    <d v="1899-12-30T06:16:02"/>
    <d v="1899-12-30T06:45:41"/>
    <d v="1899-12-30T00:29:39"/>
    <x v="1"/>
    <x v="0"/>
    <m/>
    <m/>
    <m/>
    <m/>
    <m/>
    <d v="2024-02-13T00:00:00"/>
    <s v="CUMPLE"/>
    <s v="NO CUMPLE"/>
    <s v="NO CUMPLE"/>
    <s v="NO CUMPLE"/>
    <s v="NO CUMPLE"/>
    <x v="1"/>
    <x v="0"/>
    <x v="1"/>
    <x v="0"/>
    <x v="0"/>
  </r>
  <r>
    <s v="INC000002611290"/>
    <s v="VPN IP - MPLS"/>
    <x v="6"/>
    <s v="GESTION HD"/>
    <s v="ALEJANDRO ACEVEDO VALENZUELA"/>
    <s v="frp_jesanc"/>
    <s v="4-Menor/Localizado"/>
    <s v="4-Baja"/>
    <s v="Baja"/>
    <x v="1"/>
    <s v="TELEFONICA CHILE S.A."/>
    <s v="REQ / Test de correo fallido en Duoc"/>
    <s v="13/02/2024 6:55:29"/>
    <s v="13/02/2024 6:57:30"/>
    <x v="0"/>
    <s v="CDP ANTIGUO 1"/>
    <s v="CDP ANTIGUO 2"/>
    <s v="13/02/2024 8:48:44"/>
    <s v="13/02/2024 23:50:00"/>
    <s v="PREVENTIVO:_x000a__x000a_CODIGO DE SERVICIO:_x000a__x000a_DIRECCION:      _x000a__x000a_CIUDAD:             _x000a__x000a_COMUNA:_x000a__x000a_NOMBRE QUIEN REPORTA: Victor Bravo Orrego_x000a__x000a_TELEFONO QUIEN REPORTA: +56 9 89787201 _x000a__x000a_NOMBRE CONTACTO EN TERRENO:        _x000a__x000a_TELEFONO 1 CONTACTO EN TERRENO:_x000a__x000a_TELEFONO 2 CONTAC"/>
    <s v="Se realiza verificación de correo entrada y salida correos operativos. Verificación de nodos Exchange no presentando encolamiento. Se realiza verificación a la cuenta TestN2@duoc.cl en forma interna pero se descarta problemas masivos de correos."/>
    <d v="1899-12-30T01:36:32"/>
    <d v="1899-12-30T01:53:15"/>
    <d v="1899-12-30T00:16:43"/>
    <x v="0"/>
    <x v="1"/>
    <m/>
    <s v=""/>
    <s v=""/>
    <s v=""/>
    <s v="Cumplido"/>
    <d v="2024-02-13T00:00:00"/>
    <s v="CUMPLE"/>
    <s v="NO CUMPLE"/>
    <s v="NO CUMPLE"/>
    <s v="NO CUMPLE"/>
    <s v="NO CUMPLE"/>
    <x v="1"/>
    <x v="1"/>
    <x v="0"/>
    <x v="0"/>
    <x v="0"/>
  </r>
  <r>
    <s v="INC000002611372"/>
    <s v="VPN IP - MPLS"/>
    <x v="2"/>
    <s v="GESTION HD"/>
    <s v="PATRICIO A CASTILLO GONZALEZ"/>
    <s v="frp_jsanti"/>
    <s v="4-Menor/Localizado"/>
    <s v="4-Baja"/>
    <s v="Baja"/>
    <x v="1"/>
    <s v="ARTIKOS CHILE S A"/>
    <s v="FRONT CTC /HELP DESK / Cuantos son las UP del RACK cuantos disponibles"/>
    <s v="12/02/2024 19:16:53"/>
    <s v="12/02/2024 19:17:39"/>
    <x v="0"/>
    <s v="CDP ANTIGUO 1"/>
    <s v="CDP ANTIGUO 2"/>
    <s v="12/02/2024 20:26:49"/>
    <s v="12/02/2024 23:50:00"/>
    <s v="FRONT CTC /HELP DESK / Cuantos son las UP del RACK cuantos disponibles_x000a_PREVENTIVO: NO_x000a_EMPRESA: marcos.paulete@artikos.cl_x000a_CÓDIGO DE SERVICIO:VPF1133648_x000a_DIRECCIÓN:San Martin 50 Sala TIC,,Santiago,Santiago_x000a_COMUNA:Santiago_x000a_CIUDAD:Santiago_x000a_NOMBRE DE QUIEN REP"/>
    <s v="Informativo enviado"/>
    <d v="1899-12-30T00:26:42"/>
    <d v="1899-12-30T01:09:56"/>
    <d v="1899-12-30T00:43:14"/>
    <x v="0"/>
    <x v="1"/>
    <m/>
    <m/>
    <m/>
    <m/>
    <m/>
    <d v="2024-02-12T00:00:00"/>
    <s v="CUMPLE"/>
    <s v="NO CUMPLE"/>
    <s v="NO CUMPLE"/>
    <s v="NO CUMPLE"/>
    <s v="NO CUMPLE"/>
    <x v="1"/>
    <x v="1"/>
    <x v="0"/>
    <x v="0"/>
    <x v="0"/>
  </r>
  <r>
    <s v="INC000002611405"/>
    <s v="HOSTING VIRTUAL"/>
    <x v="6"/>
    <s v="SISTEMA OPERATIVO MICROSOFT"/>
    <s v="PAUL A SEPULVEDA ALVAREZ"/>
    <s v="tct_psepul"/>
    <s v="4-Menor/Localizado"/>
    <s v="4-Baja"/>
    <s v="Baja"/>
    <x v="1"/>
    <s v="TELEFONICA GLOBAL TECHNOLOGY S.A.AGENCIA EN CHILE"/>
    <s v="zabbix no responde svr-web02"/>
    <s v="12/02/2024 18:04:12"/>
    <s v="12/02/2024 18:05:07"/>
    <x v="0"/>
    <s v="TI"/>
    <s v="SISTEMAS OPERATIVOS"/>
    <s v="12/02/2024 18:16:44"/>
    <s v="12/02/2024 23:50:00"/>
    <s v="zabbix no responde svr-web02"/>
    <s v="zabbix no responde svr-web02_x000a_servidor apagado por cliente, proyecto migracion servicios"/>
    <d v="1899-12-30T00:00:00"/>
    <d v="1899-12-30T00:12:32"/>
    <d v="1899-12-30T00:12:32"/>
    <x v="0"/>
    <x v="1"/>
    <m/>
    <m/>
    <m/>
    <m/>
    <m/>
    <d v="2024-02-12T00:00:00"/>
    <s v="CUMPLE"/>
    <s v="NO CUMPLE"/>
    <s v="NO CUMPLE"/>
    <s v="NO CUMPLE"/>
    <s v="NO CUMPLE"/>
    <x v="0"/>
    <x v="0"/>
    <x v="0"/>
    <x v="0"/>
    <x v="0"/>
  </r>
  <r>
    <s v="INC000002611406"/>
    <s v="HOSTING VIRTUAL"/>
    <x v="6"/>
    <s v="SISTEMA OPERATIVO MICROSOFT"/>
    <s v="PAUL A SEPULVEDA ALVAREZ"/>
    <s v="tct_psepul"/>
    <s v="4-Menor/Localizado"/>
    <s v="4-Baja"/>
    <s v="Baja"/>
    <x v="1"/>
    <s v="TELEFONICA GLOBAL TECHNOLOGY S.A.AGENCIA EN CHILE"/>
    <s v="zabbix no responde c3-fileserver"/>
    <s v="12/02/2024 18:05:39"/>
    <s v="12/02/2024 18:06:39"/>
    <x v="0"/>
    <s v="TI"/>
    <s v="SISTEMAS OPERATIVOS"/>
    <s v="12/02/2024 18:17:05"/>
    <s v="12/02/2024 23:50:00"/>
    <s v="zabbix no responde c3-fileserver"/>
    <s v="zabbix no responde c3-fileserver._x000a_Servidor con inconveniente de conectividad. se reinicia tarjeta PVLAN y serivcio zabbix. conectividad retomada correctamente"/>
    <d v="1899-12-30T00:00:00"/>
    <d v="1899-12-30T00:11:26"/>
    <d v="1899-12-30T00:11:26"/>
    <x v="0"/>
    <x v="1"/>
    <m/>
    <m/>
    <m/>
    <m/>
    <m/>
    <d v="2024-02-12T00:00:00"/>
    <s v="CUMPLE"/>
    <s v="NO CUMPLE"/>
    <s v="NO CUMPLE"/>
    <s v="NO CUMPLE"/>
    <s v="NO CUMPLE"/>
    <x v="0"/>
    <x v="0"/>
    <x v="0"/>
    <x v="0"/>
    <x v="0"/>
  </r>
  <r>
    <s v="INC000002611408"/>
    <s v="HOSTING VIRTUAL"/>
    <x v="6"/>
    <s v="SISTEMA OPERATIVO MICROSOFT"/>
    <s v="PAUL A SEPULVEDA ALVAREZ"/>
    <s v="tct_psepul"/>
    <s v="4-Menor/Localizado"/>
    <s v="4-Baja"/>
    <s v="Baja"/>
    <x v="1"/>
    <s v="TELEFONICA GLOBAL TECHNOLOGY S.A.AGENCIA EN CHILE"/>
    <s v="Zabbix - GPSTFOUNDATION no responde"/>
    <s v="12/02/2024 18:07:27"/>
    <s v="12/02/2024 18:08:50"/>
    <x v="0"/>
    <s v="TI"/>
    <s v="SISTEMAS OPERATIVOS"/>
    <s v="12/02/2024 18:17:25"/>
    <s v="12/02/2024 23:50:00"/>
    <s v="Zabbix - GPSTFOUNDATION no responde"/>
    <s v="Zabbix - GPSTFOUNDATION no responde_x000a_Servidor con servicio zabbix abajo. se inicia servicio y se comprueba conectividad"/>
    <d v="1899-12-30T00:00:00"/>
    <d v="1899-12-30T00:09:58"/>
    <d v="1899-12-30T00:09:58"/>
    <x v="0"/>
    <x v="1"/>
    <m/>
    <m/>
    <m/>
    <m/>
    <m/>
    <d v="2024-02-12T00:00:00"/>
    <s v="CUMPLE"/>
    <s v="NO CUMPLE"/>
    <s v="NO CUMPLE"/>
    <s v="NO CUMPLE"/>
    <s v="NO CUMPLE"/>
    <x v="0"/>
    <x v="0"/>
    <x v="0"/>
    <x v="0"/>
    <x v="0"/>
  </r>
  <r>
    <s v="INC000002611409"/>
    <s v="HOSTING VIRTUAL"/>
    <x v="6"/>
    <s v="SISTEMA OPERATIVO MICROSOFT"/>
    <s v="PAUL A SEPULVEDA ALVAREZ"/>
    <s v="tct_psepul"/>
    <s v="4-Menor/Localizado"/>
    <s v="4-Baja"/>
    <s v="Baja"/>
    <x v="1"/>
    <s v="TELEFONICA GLOBAL TECHNOLOGY S.A.AGENCIA EN CHILE"/>
    <s v="zabbix DC-VeeamOne-App no responde"/>
    <s v="12/02/2024 18:09:47"/>
    <s v="12/02/2024 18:10:37"/>
    <x v="0"/>
    <s v="TI"/>
    <s v="SISTEMAS OPERATIVOS"/>
    <s v="12/02/2024 18:17:43"/>
    <s v="12/02/2024 23:50:00"/>
    <s v="zabbix DC-VeeamOne-App no responde"/>
    <s v="zabbix DC-VeeamOne-App no responde._x000a_se reestablecen rutas a zabbix, reinicio de servicio. se comprueba conectividad"/>
    <d v="1899-12-30T00:00:00"/>
    <d v="1899-12-30T00:07:56"/>
    <d v="1899-12-30T00:07:56"/>
    <x v="0"/>
    <x v="1"/>
    <m/>
    <m/>
    <m/>
    <m/>
    <m/>
    <d v="2024-02-12T00:00:00"/>
    <s v="CUMPLE"/>
    <s v="NO CUMPLE"/>
    <s v="NO CUMPLE"/>
    <s v="NO CUMPLE"/>
    <s v="NO CUMPLE"/>
    <x v="0"/>
    <x v="0"/>
    <x v="0"/>
    <x v="0"/>
    <x v="0"/>
  </r>
  <r>
    <s v="INC000002611411"/>
    <s v="HOSTING VIRTUAL"/>
    <x v="6"/>
    <s v="SISTEMA OPERATIVO MICROSOFT"/>
    <s v="PAUL A SEPULVEDA ALVAREZ"/>
    <s v="tct_psepul"/>
    <s v="4-Menor/Localizado"/>
    <s v="4-Baja"/>
    <s v="Baja"/>
    <x v="1"/>
    <s v="TELEFONICA GLOBAL TECHNOLOGY S.A.AGENCIA EN CHILE"/>
    <s v="Envio credenciales 34 usuarios via email"/>
    <s v="12/02/2024 18:10:58"/>
    <s v="12/02/2024 18:12:08"/>
    <x v="0"/>
    <s v="TI"/>
    <s v="SISTEMAS OPERATIVOS"/>
    <s v="12/02/2024 18:18:00"/>
    <s v="12/02/2024 23:50:00"/>
    <s v="Envio credenciales 34 usuarios via email uno a uno"/>
    <s v="Envio credenciales 34 usuarios via email uno a uno._x000a_se envia correo privado con credenciales nuevas segun requerimiento."/>
    <d v="1899-12-30T00:00:00"/>
    <d v="1899-12-30T00:07:02"/>
    <d v="1899-12-30T00:07:02"/>
    <x v="0"/>
    <x v="1"/>
    <m/>
    <m/>
    <m/>
    <m/>
    <m/>
    <d v="2024-02-12T00:00:00"/>
    <s v="CUMPLE"/>
    <s v="NO CUMPLE"/>
    <s v="NO CUMPLE"/>
    <s v="NO CUMPLE"/>
    <s v="NO CUMPLE"/>
    <x v="0"/>
    <x v="0"/>
    <x v="0"/>
    <x v="0"/>
    <x v="0"/>
  </r>
  <r>
    <s v="INC000002611412"/>
    <s v="HOSTING VIRTUAL"/>
    <x v="6"/>
    <s v="SISTEMA OPERATIVO MICROSOFT"/>
    <s v="PAUL A SEPULVEDA ALVAREZ"/>
    <s v="tct_psepul"/>
    <s v="4-Menor/Localizado"/>
    <s v="4-Baja"/>
    <s v="Baja"/>
    <x v="1"/>
    <s v="TELEFONICA GLOBAL TECHNOLOGY S.A.AGENCIA EN CHILE"/>
    <s v="Cuentas nuevas sin ingreso RUBEN MARTINEZ GARCIA"/>
    <s v="12/02/2024 18:12:21"/>
    <s v="12/02/2024 18:13:39"/>
    <x v="0"/>
    <s v="TI"/>
    <s v="SISTEMAS OPERATIVOS"/>
    <s v="12/02/2024 18:18:21"/>
    <s v="12/02/2024 23:50:00"/>
    <s v="Hola Paul_x000a__x000a_Sobre las credenciales, he verificado que las credenciales para Apoquindo y paine funcionan correctamente._x000a__x000a_El problema, es que no tengo permisos para iniciar sesión con este nuevo usuario en las maquinas de salto que utilizamos a través de sd"/>
    <s v="Estimado @RUBEN MARTINEZ GARCIA,_x000a_Buen día, esperando te encuentres bien, mis comentarios,_x000a__x000a_172.20.200.70 -Paine (sin permisos rdp)_x000a_                Le di permisos a tu usuario zc01327 para conexión remota._x000a_172.20.198.194 - Apoquindo (sin permisos rdp)"/>
    <d v="1899-12-30T00:00:00"/>
    <d v="1899-12-30T00:06:00"/>
    <d v="1899-12-30T00:06:00"/>
    <x v="0"/>
    <x v="1"/>
    <m/>
    <m/>
    <m/>
    <m/>
    <m/>
    <d v="2024-02-12T00:00:00"/>
    <s v="CUMPLE"/>
    <s v="NO CUMPLE"/>
    <s v="NO CUMPLE"/>
    <s v="NO CUMPLE"/>
    <s v="NO CUMPLE"/>
    <x v="0"/>
    <x v="0"/>
    <x v="0"/>
    <x v="0"/>
    <x v="0"/>
  </r>
  <r>
    <s v="INC000002611413"/>
    <s v="HOSTING VIRTUAL"/>
    <x v="6"/>
    <s v="SISTEMA OPERATIVO MICROSOFT"/>
    <s v="PAUL A SEPULVEDA ALVAREZ"/>
    <s v="tct_psepul"/>
    <s v="4-Menor/Localizado"/>
    <s v="4-Baja"/>
    <s v="Baja"/>
    <x v="1"/>
    <s v="TELEFONICA GLOBAL TECHNOLOGY S.A.AGENCIA EN CHILE"/>
    <s v="Nueva cuenta sin ingreso Manuel Maita"/>
    <s v="12/02/2024 18:13:56"/>
    <s v="12/02/2024 18:15:09"/>
    <x v="0"/>
    <s v="TI"/>
    <s v="SISTEMAS OPERATIVOS"/>
    <s v="12/02/2024 18:18:39"/>
    <s v="12/02/2024 23:50:00"/>
    <s v="Buenos Días_x000a_Estimado no me funciona el cloudtic portal vcenter"/>
    <s v="Los permisos en portal vdc deben ser entregados por virtualizcion, se envia solicitud a Jesus Nelo"/>
    <d v="1899-12-30T00:00:00"/>
    <d v="1899-12-30T00:04:43"/>
    <d v="1899-12-30T00:04:43"/>
    <x v="0"/>
    <x v="1"/>
    <m/>
    <m/>
    <m/>
    <m/>
    <m/>
    <d v="2024-02-12T00:00:00"/>
    <s v="CUMPLE"/>
    <s v="NO CUMPLE"/>
    <s v="NO CUMPLE"/>
    <s v="NO CUMPLE"/>
    <s v="NO CUMPLE"/>
    <x v="0"/>
    <x v="0"/>
    <x v="0"/>
    <x v="0"/>
    <x v="0"/>
  </r>
  <r>
    <s v="INC000002611461"/>
    <s v="SAP"/>
    <x v="9"/>
    <s v="CLOUD SAP HANA"/>
    <s v="NICOLAS A SAAVEDRA EGUILUZ"/>
    <s v="tct_nsaave"/>
    <s v="4-Menor/Localizado"/>
    <s v="4-Baja"/>
    <s v="Baja"/>
    <x v="1"/>
    <s v="TELEFONICA EMPRESAS DE CHILE SA"/>
    <s v="Checklist Diario Clientes 13.02.24"/>
    <s v="13/02/2024 7:32:43"/>
    <s v="13/02/2024 7:33:41"/>
    <x v="0"/>
    <s v="Service"/>
    <s v="Internal"/>
    <s v="13/02/2024 7:35:36"/>
    <s v="13/02/2024 23:50:00"/>
    <s v="Se realiza Checklist Diario de los clientes; _x000a_HDC_x000a_NUTRISCO_x000a_FRUSAN"/>
    <s v="Se realiza Checklist Diario de los clientes; _x000a_HDC_x000a_NUTRISCO_x000a_FRUSAN"/>
    <d v="1899-12-30T00:00:00"/>
    <d v="1899-12-30T00:02:53"/>
    <d v="1899-12-30T00:02:53"/>
    <x v="0"/>
    <x v="1"/>
    <m/>
    <m/>
    <m/>
    <m/>
    <m/>
    <d v="2024-02-13T00:00:00"/>
    <s v="CUMPLE"/>
    <s v="NO CUMPLE"/>
    <s v="NO CUMPLE"/>
    <s v="NO CUMPLE"/>
    <s v="NO CUMPLE"/>
    <x v="0"/>
    <x v="0"/>
    <x v="0"/>
    <x v="0"/>
    <x v="0"/>
  </r>
  <r>
    <s v="INC000002611469"/>
    <s v="INFRAESTRUCTURA DC"/>
    <x v="2"/>
    <s v="APQ ACCESOS"/>
    <s v="JONATHAN A MARQUEZ ASTENGO"/>
    <s v="tct_jmarqu"/>
    <s v="4-Menor/Localizado"/>
    <s v="4-Baja"/>
    <s v="Baja"/>
    <x v="0"/>
    <s v="TELEFONICA CYBERSECURITY TECH CHILE SPA"/>
    <s v="FACTIBILIDAD MASISA/CRQ 82150"/>
    <s v="13/02/2024 9:12:54"/>
    <s v="13/02/2024 9:16:10"/>
    <x v="0"/>
    <s v="CDP ANTIGUO 1"/>
    <s v="CDP ANTIGUO 2"/>
    <s v="13/02/2024 9:43:08"/>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x v="0"/>
    <x v="0"/>
    <m/>
    <m/>
    <m/>
    <m/>
    <m/>
    <d v="2024-02-13T00:00:00"/>
    <s v="CUMPLE"/>
    <s v="NO CUMPLE"/>
    <s v="NO CUMPLE"/>
    <s v="NO CUMPLE"/>
    <s v="NO CUMPLE"/>
    <x v="0"/>
    <x v="0"/>
    <x v="0"/>
    <x v="0"/>
    <x v="0"/>
  </r>
  <r>
    <s v="INC000002611484"/>
    <s v="VPN IP - MPLS"/>
    <x v="5"/>
    <s v="GESTION HD"/>
    <s v="LUIS A VILLASMIL CASTILLO"/>
    <s v="frp_fpetro"/>
    <s v="3-Moderado/Limitado"/>
    <s v="3-Medio"/>
    <s v="Media"/>
    <x v="1"/>
    <s v="HORTIFRUT S.A"/>
    <s v="HD/RE: Ajuste cuenta VPN"/>
    <s v="13/02/2024 9:33:56"/>
    <s v="13/02/2024 9:35:46"/>
    <x v="0"/>
    <s v="CDP ANTIGUO 1"/>
    <s v="CDP ANTIGUO 2"/>
    <s v="13/02/2024 15:55:34"/>
    <s v="13/02/2024 23:50:00"/>
    <s v="PREVENTIVO: NO_x000a_CODIGO DE SERVICIO:_x000a_DIRECCION:_x000a_QUIEN REPORTA:_x000a_CONTACTO EN TERRENO:_x000a_PROBLEMA:_x000a_REQUERIMIENTO: Favor su ayuda para agregar a la cuenta VPN del usuario pjimenez acceso al host 10.247.5.254. quedo atento a su pronta respuesta._x000a__x000a_EQUIPOS ENERGIZA"/>
    <m/>
    <d v="1899-12-30T02:10:47"/>
    <d v="1899-12-30T06:21:38"/>
    <d v="1899-12-30T04:10:51"/>
    <x v="0"/>
    <x v="1"/>
    <m/>
    <m/>
    <m/>
    <m/>
    <m/>
    <d v="2024-02-13T00:00:00"/>
    <s v="NO CUMPLE"/>
    <s v="NO CUMPLE"/>
    <s v="CUMPLE"/>
    <s v="NO CUMPLE"/>
    <s v="NO CUMPLE"/>
    <x v="1"/>
    <x v="0"/>
    <x v="1"/>
    <x v="0"/>
    <x v="0"/>
  </r>
  <r>
    <s v="INC000002611642"/>
    <s v="HOSTING VIRTUAL"/>
    <x v="6"/>
    <s v="SISTEMA OPERATIVO MICROSOFT"/>
    <s v="PAUL A SEPULVEDA ALVAREZ"/>
    <s v="tct_psepul"/>
    <s v="4-Menor/Localizado"/>
    <s v="4-Baja"/>
    <s v="Baja"/>
    <x v="1"/>
    <s v="TELEFONICA GLOBAL TECHNOLOGY S.A.AGENCIA EN CHILE"/>
    <s v="TIC CL Paine pruebas DC02"/>
    <s v="12/02/2024 20:21:21"/>
    <s v="12/02/2024 20:22:53"/>
    <x v="0"/>
    <s v="TI"/>
    <s v="SISTEMAS OPERATIVOS"/>
    <s v="12/02/2024 20:59:21"/>
    <s v="12/02/2024 23:50:00"/>
    <s v="TIC CL Paine pruebas DC02_x000a_Generar pruebas de conectividad al vcenter de paine dominio tic.cl desconectando servidor c4-dc02-pa y solo trabajando con el resto de servidores que componen el AD c4-dc01-pa y c4-dc03-pa"/>
    <s v="Generar pruebas de conectividad al vcenter de paine dominio tic.cl desconectando servidor c4-dc02-pa y solo trabajando con el resto de servidores que componen el AD c4-dc01-pa y c4-dc03-pa"/>
    <d v="1899-12-30T00:00:00"/>
    <d v="1899-12-30T00:38:00"/>
    <d v="1899-12-30T00:38:00"/>
    <x v="0"/>
    <x v="1"/>
    <m/>
    <m/>
    <m/>
    <m/>
    <m/>
    <d v="2024-02-12T00:00:00"/>
    <s v="CUMPLE"/>
    <s v="NO CUMPLE"/>
    <s v="NO CUMPLE"/>
    <s v="NO CUMPLE"/>
    <s v="NO CUMPLE"/>
    <x v="0"/>
    <x v="0"/>
    <x v="0"/>
    <x v="0"/>
    <x v="0"/>
  </r>
  <r>
    <s v="INC000002612120"/>
    <s v="HOUSING"/>
    <x v="11"/>
    <s v="APQ ACCESOS"/>
    <s v="LUIS O MORALES ARENAS"/>
    <s v="tct_luimoa"/>
    <s v="4-Menor/Localizado"/>
    <s v="4-Baja"/>
    <s v="Baja"/>
    <x v="1"/>
    <s v="TELEFONICA EMPRESAS DE CHILE SA"/>
    <s v="SE GENERA TICKET POR RONDA Y REVISION DE SALAS TECNICAS"/>
    <s v="13/02/2024 8:25:32"/>
    <s v="13/02/2024 8:26:59"/>
    <x v="0"/>
    <s v="CDP ANTIGUO 1"/>
    <s v="CDP ANTIGUO 2"/>
    <s v="13/02/2024 9:59:35"/>
    <s v="13/02/2024 23:50:00"/>
    <s v="Estimados; INICIA RONDA EN SALAS TECNICAS_x0009__x000a__x0009__x0009__x000a_Cliente: T.EMPRESAS_x0009__x000a_Proveedor: INELCOM_x0009__x000a_Tipo Requerimiento: RONDA_x0009__x000a_N° Ticket Acceso : Personal de planta INELCOM_x0009__x000a_N° CRQ:_x0009_NO APLICA_x0009__x000a_Estado CRQ: NO APLICA_x0009__x000a_TKT: NO APLICA_x0009__x000a_Actividad realizada:_x0009__x0009__x000a_RONDA Y REVI"/>
    <s v="RONDA REALIZADA"/>
    <d v="1899-12-30T01:32:36"/>
    <d v="1899-12-30T01:34:03"/>
    <d v="1899-12-30T00:01:27"/>
    <x v="0"/>
    <x v="1"/>
    <m/>
    <m/>
    <m/>
    <m/>
    <m/>
    <d v="2024-02-13T00:00:00"/>
    <s v="CUMPLE"/>
    <s v="NO CUMPLE"/>
    <s v="NO CUMPLE"/>
    <s v="NO CUMPLE"/>
    <s v="NO CUMPLE"/>
    <x v="1"/>
    <x v="1"/>
    <x v="0"/>
    <x v="0"/>
    <x v="0"/>
  </r>
  <r>
    <s v="INC000002612123"/>
    <s v="HOUSING"/>
    <x v="14"/>
    <s v="ADMINISTRADORES RESIDENTES"/>
    <s v="SEBASTIAN A JARA VIDAL"/>
    <s v="frp_jugonz"/>
    <s v="3-Moderado/Limitado"/>
    <s v="3-Medio"/>
    <s v="Media"/>
    <x v="1"/>
    <s v="TELEFONICA EMPRESAS DE CHILE SA"/>
    <s v="GESTION DATACENTER/ ACCESOS / TELEFONICA EMPRESAS DE CHILE SA"/>
    <s v="13/02/2024 8:46:25"/>
    <s v="13/02/2024 8:48:29"/>
    <x v="0"/>
    <s v="COMUNICACIONES"/>
    <s v="VPN IP - MPLS"/>
    <s v="13/02/2024 8:58:04"/>
    <s v="13/02/2024 23:50:00"/>
    <s v="EMPRESA: TELEFONICA EMPRESAS DE CHILE SA_x000a_CÓDIGO DE SERVICIO: _x000a_DIRECCIÓN: Calle San Martin #50, Santiago Centro, Santiago_x000a_NOMBRE DE QUIEN REPORTA: Operador DataCenter Sites_x000a_TELÉFONO DE QUIEN REPORTA: +56 222025776 / 981290517 _x000a_NOMBRE DE CONTACTO EN TERREN"/>
    <m/>
    <d v="1899-12-30T00:06:08"/>
    <d v="1899-12-30T00:11:39"/>
    <d v="1899-12-30T00:05:31"/>
    <x v="0"/>
    <x v="1"/>
    <m/>
    <m/>
    <m/>
    <m/>
    <m/>
    <d v="2024-02-13T00:00:00"/>
    <s v="CUMPLE"/>
    <s v="NO CUMPLE"/>
    <s v="NO CUMPLE"/>
    <s v="NO CUMPLE"/>
    <s v="NO CUMPLE"/>
    <x v="0"/>
    <x v="0"/>
    <x v="0"/>
    <x v="0"/>
    <x v="0"/>
  </r>
  <r>
    <s v="INC000002612137"/>
    <s v="HOUSING"/>
    <x v="14"/>
    <s v="BELIEVE"/>
    <s v="SEBASTIAN A JARA VIDAL"/>
    <s v="frp_dvilca"/>
    <s v="3-Moderado/Limitado"/>
    <s v="3-Medio"/>
    <s v="Media"/>
    <x v="1"/>
    <s v="UNIVERSIDAD SAN SEBASTIAN"/>
    <s v="GESTION DATACENTER/ ACCESOS /UNIVERSIDAD SAN SEBASTIAN"/>
    <s v="13/02/2024 9:15:59"/>
    <s v="13/02/2024 9:19:35"/>
    <x v="0"/>
    <s v="COMUNICACIONES"/>
    <s v="VPN IP - MPLS"/>
    <s v="13/02/2024 11:09:02"/>
    <s v="13/02/2024 23:50:00"/>
    <s v="EMPRESA:UNIVERSIDAD SAN SEBASTIAN_x000a_CÓDIGO DE SERVICIO: _x000a_DIRECCIÓN:Calle San Martin #50, Santiago Centro, Santiago_x000a_NOMBRE DE QUIEN REPORTA:José Nuñez_x000a_TELÉFONO DE QUIEN REPORTA:56_9_62198631_x000a_NOMBRE DE CONTACTO EN TERRENO: _x000a_PROBLEMA:_x000a_Revision Host Fisicos _x000a_E"/>
    <m/>
    <d v="1899-12-30T01:37:08"/>
    <d v="1899-12-30T01:53:03"/>
    <d v="1899-12-30T00:15:55"/>
    <x v="0"/>
    <x v="1"/>
    <m/>
    <m/>
    <m/>
    <m/>
    <m/>
    <d v="2024-02-13T00:00:00"/>
    <s v="CUMPLE"/>
    <s v="NO CUMPLE"/>
    <s v="NO CUMPLE"/>
    <s v="NO CUMPLE"/>
    <s v="NO CUMPLE"/>
    <x v="1"/>
    <x v="1"/>
    <x v="0"/>
    <x v="0"/>
    <x v="0"/>
  </r>
  <r>
    <s v="INC000002612143"/>
    <s v="RED INTERNA"/>
    <x v="0"/>
    <s v="APQ ACCESOS"/>
    <s v="CARLOS F ARAYA RAMIREZ"/>
    <s v="tct_cararr"/>
    <s v="4-Menor/Localizado"/>
    <s v="4-Baja"/>
    <s v="Baja"/>
    <x v="0"/>
    <s v="TELEFONICA CYBERSECURITY TECH CHILE SPA"/>
    <s v="RONDA INSPECTIVA"/>
    <s v="13/02/2024 9:34:30"/>
    <s v="13/02/2024 9:39:06"/>
    <x v="0"/>
    <s v="CDP ANTIGUO 1"/>
    <s v="CDP ANTIGUO 2"/>
    <s v="13/02/2024 10:08:03"/>
    <s v="13/02/2024 23:50:00"/>
    <m/>
    <s v="ronda realizada"/>
    <d v="1899-12-30T00:00:00"/>
    <d v="1899-12-30T00:00:00"/>
    <d v="1899-12-30T00:00:00"/>
    <x v="0"/>
    <x v="0"/>
    <m/>
    <m/>
    <m/>
    <m/>
    <m/>
    <d v="2024-02-13T00:00:00"/>
    <s v="CUMPLE"/>
    <s v="NO CUMPLE"/>
    <s v="NO CUMPLE"/>
    <s v="NO CUMPLE"/>
    <s v="NO CUMPLE"/>
    <x v="0"/>
    <x v="0"/>
    <x v="0"/>
    <x v="0"/>
    <x v="0"/>
  </r>
  <r>
    <s v="INC000002612157"/>
    <s v="HOUSING"/>
    <x v="21"/>
    <s v="ADMINISTRADORES RESIDENTES"/>
    <s v="FERNEY D GARZON PEÑA"/>
    <s v="frp_jugonz"/>
    <s v="3-Moderado/Limitado"/>
    <s v="3-Medio"/>
    <s v="Media"/>
    <x v="1"/>
    <s v="TELEFONICA EMPRESAS DE CHILE SA"/>
    <s v="GESTION DATACENTER/ ACCESOS / DXC"/>
    <s v="13/02/2024 9:58:53"/>
    <s v="13/02/2024 10:00:40"/>
    <x v="0"/>
    <s v="COMUNICACIONES"/>
    <s v="VPN IP - MPLS"/>
    <s v="13/02/2024 10:12:52"/>
    <s v="13/02/2024 23:50:00"/>
    <s v="EMPRESA: DXC_x000a_CÓDIGO DE SERVICIO: _x000a_DIRECCIÓN:AV. Presidente Prieto #226, Paine, Santiago_x000a_NOMBRE DE QUIEN REPORTA:Ferney Garzon_x000a_TELÉFONO DE QUIEN REPORTA:  56 2 25774418_x000a_NOMBRE DE CONTACTO EN TERRENO: _x000a_REQUERIMIENTO: Limpieza de Rack DB.25 Cliente DXC_x000a_EQUI"/>
    <m/>
    <d v="1899-12-30T00:00:00"/>
    <d v="1899-12-30T00:13:59"/>
    <d v="1899-12-30T00:13:59"/>
    <x v="0"/>
    <x v="1"/>
    <m/>
    <m/>
    <m/>
    <m/>
    <m/>
    <d v="2024-02-13T00:00:00"/>
    <s v="CUMPLE"/>
    <s v="NO CUMPLE"/>
    <s v="NO CUMPLE"/>
    <s v="NO CUMPLE"/>
    <s v="NO CUMPLE"/>
    <x v="0"/>
    <x v="0"/>
    <x v="0"/>
    <x v="0"/>
    <x v="0"/>
  </r>
  <r>
    <s v="INC000002612317"/>
    <s v="HOUSING"/>
    <x v="13"/>
    <s v="BELIEVE"/>
    <s v="CRISTOPHER MALDONADO ROMERO"/>
    <s v="frp_jcarri"/>
    <s v="3-Moderado/Limitado"/>
    <s v="3-Medio"/>
    <s v="Media"/>
    <x v="1"/>
    <s v="PESQUERA TRANS ANTARTIC LIMITADA"/>
    <s v="GESTION DATACENTER/ ACCESOS /PESQUERA TRANS ANTARTIC LIMITADA"/>
    <s v="13/02/2024 9:25:47"/>
    <s v="13/02/2024 9:27:19"/>
    <x v="0"/>
    <s v="COMUNICACIONES"/>
    <s v="VPN IP - MPLS"/>
    <s v="13/02/2024 10:23:38"/>
    <s v="13/02/2024 23:50:00"/>
    <s v="EMPRESA:PESQUERA TRANS ANTARTIC LIMITADA_x000a_CÓDIGO DE SERVICIO: _x000a_DIRECCIÓN:Av. Apoquindo #7071, Las Condes, Santiago_x000a_NOMBRE DE QUIEN REPORTA:Pablo Obregon_x000a_TELÉFONO DE QUIEN REPORTA:56968397817_x000a_NOMBRE DE CONTACTO EN TERRENO: _x000a_REQUERIMIENTO:Traslado y retiro"/>
    <s v="Se efectúa contacto con cliente: N/A_x000a_Teléfono de contacto: N/A_x000a_Acciones realizadas: Accesos autorizados para personal descrito en planilla_x000a_Solución paliativa o definitiva: N/A_x000a_Acciones de Mejora, Recomendaciones: N/A_x000a_Causa Raíz: N/A"/>
    <d v="1899-12-30T00:46:07"/>
    <d v="1899-12-30T00:57:51"/>
    <d v="1899-12-30T00:11:44"/>
    <x v="0"/>
    <x v="1"/>
    <m/>
    <m/>
    <m/>
    <m/>
    <m/>
    <d v="2024-02-13T00:00:00"/>
    <s v="CUMPLE"/>
    <s v="NO CUMPLE"/>
    <s v="NO CUMPLE"/>
    <s v="NO CUMPLE"/>
    <s v="NO CUMPLE"/>
    <x v="0"/>
    <x v="0"/>
    <x v="0"/>
    <x v="0"/>
    <x v="0"/>
  </r>
  <r>
    <s v="INC000002612411"/>
    <s v="TICKET-INTELIGENTE"/>
    <x v="7"/>
    <s v="GESTION TI"/>
    <s v="SEBASTIAN I ACUÑA GUZMAN"/>
    <s v="USR_TSIGHT"/>
    <s v="1-Extenso/Generalizado"/>
    <s v="4-Baja"/>
    <s v="Baja"/>
    <x v="3"/>
    <s v="GPS CHILE SPA"/>
    <s v="gpschi01 - lnprap_gps01 TICKET AUTOMATICO"/>
    <s v="13/02/2024 9:42:57"/>
    <s v="13/02/2024 9:42:57"/>
    <x v="0"/>
    <s v="TI"/>
    <s v="SISTEMAS OPERATIVOS"/>
    <s v="13/02/2024 11:12:49"/>
    <s v="13/02/2024 23:50:00"/>
    <s v="PREVENTIVO=SI_x000a_CODIGO DE SERVICIO=LNPRAP_GPS01_x000a_DIRECCION=NULL_x000a_CIUDAD=NULL_x000a_COMUNA LOCAL=Santiago_x000a_REGION=NULL_x000a_QUIEN REPORTA=Ticket automático_x000a_CONTACTO EN TERRENO=_x000a_PROBLEMA=Node GPSCHI01 - LNPRAP_GPS01 CPU Load at 100 % Exceeds Threshold_x000a_REQUERIMIENTO=_x000a_EQUIP"/>
    <s v="Se revisa el servidor alarmado, encontrando un alto consumo de CPU producida por el proceso Java, ejecutado con el usuario root, como se ve a continuación._x000a__x000a_Pongo en copia a @Pablo Meza, a quien solicito una revisión del servidor y el proceso en particul"/>
    <d v="1899-12-30T00:35:52"/>
    <d v="1899-12-30T01:29:52"/>
    <d v="1899-12-30T00:54:00"/>
    <x v="1"/>
    <x v="0"/>
    <m/>
    <m/>
    <m/>
    <m/>
    <m/>
    <d v="2024-02-13T00:00:00"/>
    <s v="CUMPLE"/>
    <s v="NO CUMPLE"/>
    <s v="NO CUMPLE"/>
    <s v="NO CUMPLE"/>
    <s v="NO CUMPLE"/>
    <x v="1"/>
    <x v="1"/>
    <x v="0"/>
    <x v="0"/>
    <x v="0"/>
  </r>
  <r>
    <s v="INC000002612472"/>
    <s v="VPN IP - MPLS"/>
    <x v="6"/>
    <s v="GESTION HD"/>
    <s v="RICARDO R GALLEGOS OYANEDER"/>
    <s v="frp_pcamay"/>
    <s v="3-Moderado/Limitado"/>
    <s v="3-Medio"/>
    <s v="Media"/>
    <x v="1"/>
    <s v="TELEFONICA GLOBAL TECHNOLOGY S.A.AGENCIA EN CHILE"/>
    <s v="HD/RE: duoccl0.onmicrosoft.com: Synchronization has stopped for at least 24 hours."/>
    <s v="13/02/2024 10:29:35"/>
    <s v="13/02/2024 10:31:15"/>
    <x v="0"/>
    <s v="CDP ANTIGUO 1"/>
    <s v="CDP ANTIGUO 2"/>
    <s v="13/02/2024 11:59:06"/>
    <s v="13/02/2024 23:50:00"/>
    <s v="PREVENTIVO: NO_x000a_CODIGO DE SERVICIO:_x000a_DIRECCION:_x000a_QUIEN REPORTA:+56 9 9535 4350 Javier Andres Cuevas Flores_x000a_CONTACTO EN TERRENO:_x000a_PROBLEMA:_x000a_REQUERIMIENTO:Synchronization to Microsoft Entra ID appears to have been stopped for at least 24 hours. As a result, da"/>
    <s v="Se sincroniza ADConnect y valida sincronización en O365"/>
    <d v="1899-12-30T00:00:00"/>
    <d v="1899-12-30T01:29:31"/>
    <d v="1899-12-30T01:29:31"/>
    <x v="0"/>
    <x v="1"/>
    <m/>
    <s v=""/>
    <s v=""/>
    <s v="Cumplido"/>
    <s v=""/>
    <d v="2024-02-13T00:00:00"/>
    <s v="NO CUMPLE"/>
    <s v="CUMPLE"/>
    <s v="NO CUMPLE"/>
    <s v="NO CUMPLE"/>
    <s v="NO CUMPLE"/>
    <x v="1"/>
    <x v="1"/>
    <x v="0"/>
    <x v="0"/>
    <x v="0"/>
  </r>
  <r>
    <s v="INC000002612501"/>
    <s v="VPN IP - MPLS"/>
    <x v="3"/>
    <s v="GESTION HD"/>
    <s v="DEIBY Y SANTOYO MONTEROLA"/>
    <s v="frp_pcamay"/>
    <s v="4-Menor/Localizado"/>
    <s v="3-Medio"/>
    <s v="Media"/>
    <x v="3"/>
    <s v="TELEFONICA GLOBAL TECHNOLOGY S.A.AGENCIA EN CHILE"/>
    <s v="HD/Problemas Vshield Transbank APQ"/>
    <s v="13/02/2024 10:41:07"/>
    <s v="13/02/2024 10:43:38"/>
    <x v="0"/>
    <s v="CDP ANTIGUO 1"/>
    <s v="CDP ANTIGUO 2"/>
    <s v="13/02/2024 11:12:45"/>
    <s v="13/02/2024 23:50:00"/>
    <s v="PREVENTIVO: NO_x000a_CODIGO DE SERVICIO:_x000a_DIRECCION:_x000a_QUIEN REPORTA:+56 9 5382 2565 Jorge Romero Romero_x000a_CONTACTO EN TERRENO:_x000a_PROBLEMA:_x000a_REQUERIMIENTO:Solicito generar folio al área de virtualización con el siguiente reporte_x000a_de error_x000a_Al intentar crear una nueva re"/>
    <s v="FASE RESOLUCIÓN Y RECUPERACIÓN_x000a__x000a_Se efectúa contacto con cliente: Jorge Romero_x000a__x000a_Teléfono de contacto: +56944897456_x000a__x000a_Acciones realizadas: Se realiza un reconnect al vCenter y se logra crear la red solicitada._x000a__x000a_Solución paliativa o definitiva:N/A_x000a__x000a_Acciones"/>
    <d v="1899-12-30T00:00:00"/>
    <d v="1899-12-30T00:31:38"/>
    <d v="1899-12-30T00:31:38"/>
    <x v="1"/>
    <x v="0"/>
    <m/>
    <m/>
    <m/>
    <m/>
    <m/>
    <d v="2024-02-13T00:00:00"/>
    <s v="CUMPLE"/>
    <s v="NO CUMPLE"/>
    <s v="NO CUMPLE"/>
    <s v="NO CUMPLE"/>
    <s v="NO CUMPLE"/>
    <x v="0"/>
    <x v="0"/>
    <x v="0"/>
    <x v="0"/>
    <x v="0"/>
  </r>
  <r>
    <s v="INC000002612554"/>
    <s v="RED INTERNA"/>
    <x v="10"/>
    <s v="APQ ACCESOS"/>
    <s v="CRISTOPHER MALDONADO ROMERO"/>
    <s v="tct_cmaldo"/>
    <s v="4-Menor/Localizado"/>
    <s v="4-Baja"/>
    <s v="Baja"/>
    <x v="0"/>
    <s v="TELEFONICA EMPRESAS DE CHILE SA"/>
    <s v="RONDA TOMA DE TEMPERATURAS SALAS TIC"/>
    <s v="13/02/2024 11:40:37"/>
    <s v="13/02/2024 11:41:28"/>
    <x v="0"/>
    <s v="CDP ANTIGUO 1"/>
    <s v="CDP ANTIGUO 2"/>
    <s v="13/02/2024 12:40:30"/>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x v="0"/>
    <x v="0"/>
    <m/>
    <m/>
    <m/>
    <m/>
    <m/>
    <d v="2024-02-13T00:00:00"/>
    <s v="CUMPLE"/>
    <s v="NO CUMPLE"/>
    <s v="NO CUMPLE"/>
    <s v="NO CUMPLE"/>
    <s v="NO CUMPLE"/>
    <x v="0"/>
    <x v="0"/>
    <x v="0"/>
    <x v="0"/>
    <x v="0"/>
  </r>
  <r>
    <s v="INC000002612566"/>
    <s v="HOSTING VIRTUAL"/>
    <x v="18"/>
    <s v="DUOC TICKET AUTOMATICO"/>
    <s v="CLAUDIO A GAJARDO GARRIDO"/>
    <s v="frp_eavend"/>
    <s v="3-Moderado/Limitado"/>
    <s v="4-Baja"/>
    <s v="Baja"/>
    <x v="1"/>
    <s v="FUNDACION INSTITUTO PROFESIONAL DUOC UC"/>
    <s v="DUOC|REQ| Homologar BDD desde PRD a DEV"/>
    <s v="13/02/2024 12:14:27"/>
    <s v="13/02/2024 12:18:14"/>
    <x v="0"/>
    <s v="APLICACION"/>
    <s v="BASES DE DATOS"/>
    <s v="15/02/2024 18:18:19"/>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Homologacion realizada con exito"/>
    <d v="1900-01-01T05:07:07"/>
    <d v="1900-01-01T06:03:52"/>
    <d v="1899-12-30T00:56:45"/>
    <x v="0"/>
    <x v="1"/>
    <m/>
    <m/>
    <m/>
    <m/>
    <m/>
    <d v="2024-02-15T00:00:00"/>
    <s v="CUMPLE"/>
    <s v="NO CUMPLE"/>
    <s v="NO CUMPLE"/>
    <s v="NO CUMPLE"/>
    <s v="NO CUMPLE"/>
    <x v="1"/>
    <x v="0"/>
    <x v="0"/>
    <x v="0"/>
    <x v="1"/>
  </r>
  <r>
    <s v="INC000002612571"/>
    <s v="HOSTING VIRTUAL"/>
    <x v="18"/>
    <s v="DUOC TICKET AUTOMATICO"/>
    <s v="DAVID MATELUNA"/>
    <s v="frp_eavend"/>
    <s v="3-Moderado/Limitado"/>
    <s v="4-Baja"/>
    <s v="Baja"/>
    <x v="1"/>
    <s v="FUNDACION INSTITUTO PROFESIONAL DUOC UC"/>
    <s v="DUOC|REQ| Coordinar actividad programada OCI Ocpu a Ecpu"/>
    <s v="13/02/2024 12:30:13"/>
    <s v="13/02/2024 12:32:01"/>
    <x v="0"/>
    <s v="APLICACION"/>
    <s v="BASES DE DATOS"/>
    <s v="14/02/2024 18:13:07"/>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n los cambios en DEVB y QAS"/>
    <d v="1899-12-30T02:33:47"/>
    <d v="1899-12-31T05:42:54"/>
    <d v="1899-12-31T03:09:07"/>
    <x v="0"/>
    <x v="1"/>
    <m/>
    <m/>
    <m/>
    <m/>
    <m/>
    <d v="2024-02-14T00:00:00"/>
    <s v="NO CUMPLE"/>
    <s v="NO CUMPLE"/>
    <s v="NO CUMPLE"/>
    <s v="NO CUMPLE"/>
    <s v="CUMPLE"/>
    <x v="1"/>
    <x v="0"/>
    <x v="0"/>
    <x v="0"/>
    <x v="1"/>
  </r>
  <r>
    <s v="INC000002612587"/>
    <s v="HOSTING VIRTUAL"/>
    <x v="1"/>
    <s v="DUOC TICKET AUTOMATICO"/>
    <s v="JAVIERA A UMAÑA YEVENES"/>
    <s v="frp_eavend"/>
    <s v="3-Moderado/Limitado"/>
    <s v="4-Baja"/>
    <s v="Baja"/>
    <x v="1"/>
    <s v="FUNDACION INSTITUTO PROFESIONAL DUOC UC"/>
    <s v="DUOC|REQ|DESCARGA DE BHE DESDE CASILLA PKRAMM A SAPVIM"/>
    <s v="13/02/2024 13:12:42"/>
    <s v="13/02/2024 13:14:28"/>
    <x v="0"/>
    <s v="CDP ANTIGUO 1"/>
    <s v="CDP ANTIGUO 2"/>
    <s v="14/02/2024 9:47:24"/>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m/>
    <d v="1899-12-30T18:17:45"/>
    <d v="1899-12-30T20:34:42"/>
    <d v="1899-12-30T02:16:57"/>
    <x v="0"/>
    <x v="1"/>
    <m/>
    <m/>
    <m/>
    <m/>
    <m/>
    <d v="2024-02-14T00:00:00"/>
    <s v="NO CUMPLE"/>
    <s v="CUMPLE"/>
    <s v="NO CUMPLE"/>
    <s v="NO CUMPLE"/>
    <s v="NO CUMPLE"/>
    <x v="1"/>
    <x v="0"/>
    <x v="0"/>
    <x v="1"/>
    <x v="0"/>
  </r>
  <r>
    <s v="INC000002612594"/>
    <s v="HOSTING VIRTUAL"/>
    <x v="6"/>
    <s v="DUOC TICKET AUTOMATICO"/>
    <s v="RICARDO R GALLEGOS OYANEDER"/>
    <s v="frp_eavend"/>
    <s v="3-Moderado/Limitado"/>
    <s v="4-Baja"/>
    <s v="Baja"/>
    <x v="1"/>
    <s v="FUNDACION INSTITUTO PROFESIONAL DUOC UC"/>
    <s v="DUOC|REQ|Clientes RADIUS WIFI 6"/>
    <s v="13/02/2024 13:27:26"/>
    <s v="13/02/2024 13:30:39"/>
    <x v="0"/>
    <s v="CDP ANTIGUO 1"/>
    <s v="CDP ANTIGUO 2"/>
    <s v="14/02/2024 11:09:01"/>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rean clientes radius según solicitud."/>
    <d v="1899-12-30T16:03:50"/>
    <d v="1899-12-30T21:41:35"/>
    <d v="1899-12-30T05:37:45"/>
    <x v="0"/>
    <x v="1"/>
    <m/>
    <m/>
    <m/>
    <m/>
    <m/>
    <d v="2024-02-14T00:00:00"/>
    <s v="NO CUMPLE"/>
    <s v="NO CUMPLE"/>
    <s v="CUMPLE"/>
    <s v="NO CUMPLE"/>
    <s v="NO CUMPLE"/>
    <x v="1"/>
    <x v="0"/>
    <x v="0"/>
    <x v="1"/>
    <x v="0"/>
  </r>
  <r>
    <s v="INC000002612624"/>
    <s v="VPN IP - MPLS"/>
    <x v="1"/>
    <s v="GESTION HD"/>
    <s v="JAVIERA A UMAÑA YEVENES"/>
    <s v="frp_kefern"/>
    <s v="3-Moderado/Limitado"/>
    <s v="3-Medio"/>
    <s v="Media"/>
    <x v="3"/>
    <s v="TELEFONICA GLOBAL TECHNOLOGY S.A.AGENCIA EN CHILE"/>
    <s v="HD |  Soporte Correo dominio loteria.cl Office365"/>
    <s v="13/02/2024 10:39:28"/>
    <s v="13/02/2024 10:43:08"/>
    <x v="0"/>
    <s v="CDP ANTIGUO 1"/>
    <s v="CDP ANTIGUO 2"/>
    <s v="19/02/2024 13:04:30"/>
    <s v="19/02/2024 23:50:00"/>
    <s v="PREVENTIVO: NO_x000a_CODIGO DE SERVICIO:_x000a_DIRECCION:_x000a_QUIEN REPORTA:CRISTIAN PABLO NASER SALAZAR 26913231 /  99097593_x000a_CONTACTO EN TERRENO:_x000a_PROBLEMA:cliente se mantiene con problema de entrega de Google._x000a_REQUERIMIENTO:_x000a_EQUIPOS ENERGIZADO/REINICIADO:_x000a_HORARIO DE AT"/>
    <s v="FASE RESOLUCIÓN Y RECUPERACIÓN_x000a__x000a_Se efectúa contacto con cliente: David Araya_x000a__x000a_Teléfono de contacto: +56412266354_x000a__x000a_Acciones realizadas: _x000a_Espero se encuentre bien, a nivel de Microsoft identificamos que todo esta bien, hay un proceso que puedes realizar a"/>
    <d v="1900-01-05T01:44:39"/>
    <d v="1900-01-05T02:25:02"/>
    <d v="1899-12-30T00:40:23"/>
    <x v="1"/>
    <x v="0"/>
    <m/>
    <m/>
    <m/>
    <m/>
    <m/>
    <d v="2024-02-19T00:00:00"/>
    <s v="CUMPLE"/>
    <s v="NO CUMPLE"/>
    <s v="NO CUMPLE"/>
    <s v="NO CUMPLE"/>
    <s v="NO CUMPLE"/>
    <x v="1"/>
    <x v="0"/>
    <x v="0"/>
    <x v="0"/>
    <x v="1"/>
  </r>
  <r>
    <s v="INC000002612630"/>
    <s v="CORREO"/>
    <x v="1"/>
    <s v="O365"/>
    <s v="JAVIERA A UMAÑA YEVENES"/>
    <s v="tct_jumana"/>
    <s v="2-Significativo/Amplio"/>
    <s v="2-Alta"/>
    <s v="Alta"/>
    <x v="1"/>
    <s v="TELEFONICA GLOBAL TECHNOLOGY S.A.AGENCIA EN CHILE"/>
    <s v="Apoyo INC000002606524 REVISIÓN DE CORREO, NO RECIBE CORREOS"/>
    <s v="13/02/2024 10:41:19"/>
    <s v="13/02/2024 10:42:21"/>
    <x v="0"/>
    <s v="TI"/>
    <s v="APLICATIVOS"/>
    <s v="13/02/2024 10:45:48"/>
    <s v="13/02/2024 23:50:00"/>
    <s v="PROBLEMA: PROBLEMAS EN LA RECEPCION DE CORREO, DOMINIO @TELEFONICA.COM, Y ALGUNOS DOMINIOS  @tic.cl CORREOS REBOTAN_x000a__x000a_ _x000a__x000a_!Su mensaje no fue entregado porque el proveedor de correo electrónico del destinatario lo rechazó.!_x000a__x000a_ _x000a__x000a_- SE MANDA CORREO A DOMINIO E"/>
    <m/>
    <d v="1899-12-30T00:03:27"/>
    <d v="1899-12-30T00:04:29"/>
    <d v="1899-12-30T00:01:02"/>
    <x v="0"/>
    <x v="1"/>
    <m/>
    <s v=""/>
    <s v="Cumplido"/>
    <s v=""/>
    <s v=""/>
    <d v="2024-02-13T00:00:00"/>
    <s v="CUMPLE"/>
    <s v="NO CUMPLE"/>
    <s v="NO CUMPLE"/>
    <s v="NO CUMPLE"/>
    <s v="NO CUMPLE"/>
    <x v="0"/>
    <x v="0"/>
    <x v="0"/>
    <x v="0"/>
    <x v="0"/>
  </r>
  <r>
    <s v="INC000002612633"/>
    <s v="CORREO"/>
    <x v="1"/>
    <s v="O365"/>
    <s v="JAVIERA A UMAÑA YEVENES"/>
    <s v="tct_jumana"/>
    <s v="4-Menor/Localizado"/>
    <s v="4-Baja"/>
    <s v="Baja"/>
    <x v="1"/>
    <s v="TELEFONICA GLOBAL TECHNOLOGY S.A.AGENCIA EN CHILE"/>
    <s v="Apoyo Test de correo fallido en Duoc  | Folio N° INC000002611290 | Apertura"/>
    <s v="13/02/2024 10:44:24"/>
    <s v="13/02/2024 10:44:26"/>
    <x v="0"/>
    <s v="TI"/>
    <s v="APLICATIVOS"/>
    <s v="14/02/2024 10:09:22"/>
    <s v="14/02/2024 23:50:00"/>
    <s v="El Test Falla debido a que la casilla de correo Duoc TCCT TEST TestN2@duoc.cl  no logra recibir correos , falla la entrada del Exchange._x000a__x000a_ _x000a__x000a_LA salida de esta no tiene inconveniente debido a que logran salir los correos de pruebas a sus destinatarios."/>
    <m/>
    <d v="1899-12-30T19:19:10"/>
    <d v="1899-12-30T23:24:58"/>
    <d v="1899-12-30T04:05:48"/>
    <x v="0"/>
    <x v="1"/>
    <m/>
    <m/>
    <m/>
    <m/>
    <m/>
    <d v="2024-02-14T00:00:00"/>
    <s v="NO CUMPLE"/>
    <s v="NO CUMPLE"/>
    <s v="CUMPLE"/>
    <s v="NO CUMPLE"/>
    <s v="NO CUMPLE"/>
    <x v="1"/>
    <x v="0"/>
    <x v="0"/>
    <x v="1"/>
    <x v="0"/>
  </r>
  <r>
    <s v="INC000002612649"/>
    <s v="VPN IP - MPLS"/>
    <x v="3"/>
    <s v="GESTION HD"/>
    <s v="JUAN CARLOS UZCATEGUI FUGUETT"/>
    <s v="frp_fpetro"/>
    <s v="3-Moderado/Limitado"/>
    <s v="3-Medio"/>
    <s v="Media"/>
    <x v="1"/>
    <s v="MEGASALUD SPA"/>
    <s v="HD/_x000a_RE: [REDSALUD] Usuarios VDC"/>
    <s v="13/02/2024 11:20:04"/>
    <s v="13/02/2024 11:24:23"/>
    <x v="0"/>
    <s v="TI"/>
    <s v="SISTEMAS OPERATIVOS"/>
    <s v="13/02/2024 13:19:56"/>
    <s v="13/02/2024 23:50:00"/>
    <s v="PREVENTIVO: NO_x000a_CODIGO DE SERVICIO:_x000a_DIRECCION:_x000a_QUIEN REPORTA: Alberto Bezares Ovalle  9 71268048_x000a_CONTACTO EN TERRENO: Alberto Bezares Ovalle   9 71268048_x000a__x000a_REQUERIMIENTO:_x000a__x000a__x000a_Junto con saludar, agradeceré su apoyo generando folio como requerimiento_x000a_para obte"/>
    <s v="Requerimiento gestionado de acuerdo a lo solicitado , se adjunta evidencia."/>
    <d v="1899-12-30T01:36:51"/>
    <d v="1899-12-30T02:59:52"/>
    <d v="1899-12-30T00:23:01"/>
    <x v="0"/>
    <x v="1"/>
    <m/>
    <m/>
    <m/>
    <m/>
    <m/>
    <d v="2024-02-13T00:00:00"/>
    <s v="CUMPLE"/>
    <s v="NO CUMPLE"/>
    <s v="NO CUMPLE"/>
    <s v="NO CUMPLE"/>
    <s v="NO CUMPLE"/>
    <x v="1"/>
    <x v="1"/>
    <x v="0"/>
    <x v="0"/>
    <x v="0"/>
  </r>
  <r>
    <s v="INC000002612710"/>
    <s v="INFRAESTRUCTURA DC"/>
    <x v="2"/>
    <s v="APQ ACCESOS"/>
    <s v="JONATHAN A MARQUEZ ASTENGO"/>
    <s v="tct_jmarqu"/>
    <s v="4-Menor/Localizado"/>
    <s v="4-Baja"/>
    <s v="Baja"/>
    <x v="0"/>
    <s v="TELEFONICA CYBERSECURITY TECH CHILE SPA"/>
    <s v="RONDA INSPECTIVA DATA CENTER"/>
    <s v="13/02/2024 10:36:08"/>
    <s v="13/02/2024 10:37:58"/>
    <x v="0"/>
    <s v="CDP ANTIGUO 1"/>
    <s v="CDP ANTIGUO 2"/>
    <s v="13/02/2024 12:26:08"/>
    <s v="13/02/2024 23:50:00"/>
    <s v="PREVENTIVO: SI_x000a_CÓDIGO DE SERVICIO:_x000a_DIRECCIÓN:  DCSM_x000a_QUIEN REPORTA: KATHERINE DIAZ_x000a_CONTACTO EN TERRENO: DC OPERADOR N1_x000a_PROBLEMA: RONDA INSPECCION_x000a_REQUERIMIENTO: RONDA INSPECTIVA PARA TODO EL DATA CENTER"/>
    <s v="PREVENTIVO: SI_x000a_CÓDIGO DE SERVICIO:_x000a_DIRECCIÓN:  DCSM_x000a_QUIEN REPORTA: RENE VILLEGAS_x000a_CONTACTO EN TERRENO: DC OPERADOR N1_x000a_PROBLEMA: INSPECCION_x000a_REQUERIMIENTO: RONDA INSPECTIVA DC"/>
    <d v="1899-12-30T00:00:00"/>
    <d v="1899-12-30T00:00:00"/>
    <d v="1899-12-30T00:00:00"/>
    <x v="0"/>
    <x v="0"/>
    <m/>
    <m/>
    <m/>
    <m/>
    <m/>
    <d v="2024-02-13T00:00:00"/>
    <s v="CUMPLE"/>
    <s v="NO CUMPLE"/>
    <s v="NO CUMPLE"/>
    <s v="NO CUMPLE"/>
    <s v="NO CUMPLE"/>
    <x v="0"/>
    <x v="0"/>
    <x v="0"/>
    <x v="0"/>
    <x v="0"/>
  </r>
  <r>
    <s v="INC000002612730"/>
    <s v="HOUSING"/>
    <x v="14"/>
    <s v="BELIEVE"/>
    <s v="SEBASTIAN A JARA VIDAL"/>
    <s v="frp_xgambo"/>
    <s v="3-Moderado/Limitado"/>
    <s v="3-Medio"/>
    <s v="Media"/>
    <x v="1"/>
    <s v="TELEFONICA CYBERSECURITY TECH CHILE SPA"/>
    <s v="GESTION DATACENTER/ ACCESOS / TELEFONICA CYBERSECURITY TECH CHILE SPA"/>
    <s v="13/02/2024 11:10:24"/>
    <s v="13/02/2024 11:11:54"/>
    <x v="0"/>
    <s v="COMUNICACIONES"/>
    <s v="VPN IP - MPLS"/>
    <s v="13/02/2024 11:59:29"/>
    <s v="13/02/2024 23:50:00"/>
    <s v="EMPRESA: TELEFONICA CYBERSECURITY TECH CHILE SPA CÓDIGO DE SERVICIO: _x000a_DIRECCIÓN:Calle San Martin #50, Santiago Centro, Santiago_x000a_NOMBRE DE QUIEN REPORTA:Gonzalo Mendoza_x000a_TELÉFONO DE QUIEN REPORTA:  56992435694_x000a_NOMBRE DE CONTACTO EN TERRENO: _x000a_REQUERIMIENTO"/>
    <m/>
    <d v="1899-12-30T00:40:19"/>
    <d v="1899-12-30T00:49:05"/>
    <d v="1899-12-30T00:08:46"/>
    <x v="0"/>
    <x v="1"/>
    <m/>
    <m/>
    <m/>
    <m/>
    <m/>
    <d v="2024-02-13T00:00:00"/>
    <s v="CUMPLE"/>
    <s v="NO CUMPLE"/>
    <s v="NO CUMPLE"/>
    <s v="NO CUMPLE"/>
    <s v="NO CUMPLE"/>
    <x v="0"/>
    <x v="0"/>
    <x v="0"/>
    <x v="0"/>
    <x v="0"/>
  </r>
  <r>
    <s v="INC000002612731"/>
    <s v="HOUSING"/>
    <x v="11"/>
    <s v="APQ ACCESOS"/>
    <s v="LUIS O MORALES ARENAS"/>
    <s v="tct_luimoa"/>
    <s v="4-Menor/Localizado"/>
    <s v="4-Baja"/>
    <s v="Baja"/>
    <x v="0"/>
    <s v="TELEFONICA EMPRESAS DE CHILE SA"/>
    <s v="SE GENERA TICKET POR REVISION Y TOMA DE ALARMA DE CLIENTES"/>
    <s v="13/02/2024 11:11:44"/>
    <s v="13/02/2024 11:13:30"/>
    <x v="0"/>
    <s v="CDP ANTIGUO 1"/>
    <s v="CDP ANTIGUO 2"/>
    <s v="13/02/2024 11:20:30"/>
    <s v="13/02/2024 23:50:00"/>
    <s v="Estimados; INICIA TOMA DE ALARMAS_x0009__x000a__x0009__x0009__x000a_Cliente:_x0009_T.EMPRESAS_x0009__x000a_Proveedor:_x0009_INELCOM_x0009__x000a_Tipo Requerimiento:_x0009_ALARMAS_x0009__x000a_N° Ticket Acceso : _x0009_Personal de planta INELCOM_x0009__x000a_N° CRQ:_x0009_NO APLICA_x0009__x000a_Estado CRQ:_x0009_NO APLICA_x0009__x000a_TKT:_x0009_NO APLICA_x0009__x000a_Actividad realizada:_x0009__x0009__x000a_TOMA DE ALARMAS D"/>
    <s v="TOMA DE ALARMA REALIZADA"/>
    <d v="1899-12-30T00:00:00"/>
    <d v="1899-12-30T00:00:00"/>
    <d v="1899-12-30T00:00:00"/>
    <x v="0"/>
    <x v="0"/>
    <m/>
    <m/>
    <m/>
    <m/>
    <m/>
    <d v="2024-02-13T00:00:00"/>
    <s v="CUMPLE"/>
    <s v="NO CUMPLE"/>
    <s v="NO CUMPLE"/>
    <s v="NO CUMPLE"/>
    <s v="NO CUMPLE"/>
    <x v="0"/>
    <x v="0"/>
    <x v="0"/>
    <x v="0"/>
    <x v="0"/>
  </r>
  <r>
    <s v="INC000002612735"/>
    <s v="HOSTING VIRTUAL"/>
    <x v="6"/>
    <s v="SISTEMA OPERATIVO MICROSOFT"/>
    <s v="JAVIER CUEVAS"/>
    <s v="tct_jacuev"/>
    <s v="4-Menor/Localizado"/>
    <s v="4-Baja"/>
    <s v="Baja"/>
    <x v="1"/>
    <s v="TELEFONICA GLOBAL TECHNOLOGY S.A.AGENCIA EN CHILE"/>
    <s v="REUNION COORDINACION INTERNA"/>
    <s v="13/02/2024 11:14:04"/>
    <s v="13/02/2024 11:14:47"/>
    <x v="0"/>
    <s v="TI"/>
    <s v="SISTEMAS OPERATIVOS"/>
    <s v="13/02/2024 11:16:03"/>
    <s v="13/02/2024 23:50:00"/>
    <s v="Folio generado automáticamente para atender requerimiento del cliente. La solicitud fue realizada directamente al área resolutoria sin pasar por el flujo de mesa de ayuda"/>
    <s v="OK"/>
    <d v="1899-12-30T00:00:00"/>
    <d v="1899-12-30T00:01:59"/>
    <d v="1899-12-30T00:01:59"/>
    <x v="0"/>
    <x v="1"/>
    <m/>
    <m/>
    <m/>
    <m/>
    <m/>
    <d v="2024-02-13T00:00:00"/>
    <s v="CUMPLE"/>
    <s v="NO CUMPLE"/>
    <s v="NO CUMPLE"/>
    <s v="NO CUMPLE"/>
    <s v="NO CUMPLE"/>
    <x v="0"/>
    <x v="0"/>
    <x v="0"/>
    <x v="0"/>
    <x v="0"/>
  </r>
  <r>
    <s v="INC000002612738"/>
    <s v="HOUSING"/>
    <x v="14"/>
    <s v="BELIEVE"/>
    <s v="SEBASTIAN A JARA VIDAL"/>
    <s v="frp_xgambo"/>
    <s v="3-Moderado/Limitado"/>
    <s v="3-Medio"/>
    <s v="Media"/>
    <x v="1"/>
    <s v="IDOM INGENIERIA Y CONSULTORIA S.A. AGENCIA EN CHILE"/>
    <s v="GESTION DATACENTER/ ACCESOS / Nabiax"/>
    <s v="13/02/2024 11:52:21"/>
    <s v="13/02/2024 11:54:24"/>
    <x v="0"/>
    <s v="COMUNICACIONES"/>
    <s v="VPN IP - MPLS"/>
    <s v="13/02/2024 12:02:02"/>
    <s v="13/02/2024 23:50:00"/>
    <s v="EMPRESA: Nabiax_x000a_CÓDIGO DE SERVICIO: _x000a_DIRECCIÓN:Calle San Martin #50, Santiago Centro, Santiago_x000a_NOMBRE DE QUIEN REPORTA:Daniel Rodriguez_x000a_TELÉFONO DE QUIEN REPORTA:  5697829 7978_x000a_NOMBRE DE CONTACTO EN TERRENO: _x000a_REQUERIMIENTO : Levantamiento de grifería sen"/>
    <m/>
    <d v="1899-12-30T00:02:18"/>
    <d v="1899-12-30T00:09:41"/>
    <d v="1899-12-30T00:07:23"/>
    <x v="0"/>
    <x v="1"/>
    <m/>
    <m/>
    <m/>
    <m/>
    <m/>
    <d v="2024-02-13T00:00:00"/>
    <s v="CUMPLE"/>
    <s v="NO CUMPLE"/>
    <s v="NO CUMPLE"/>
    <s v="NO CUMPLE"/>
    <s v="NO CUMPLE"/>
    <x v="0"/>
    <x v="0"/>
    <x v="0"/>
    <x v="0"/>
    <x v="0"/>
  </r>
  <r>
    <s v="INC000002612769"/>
    <s v="CORREO"/>
    <x v="19"/>
    <s v="GOOGLE WORKSPACE"/>
    <s v="JAVIERA A UMAÑA YEVENES"/>
    <s v="tct_jumana"/>
    <s v="4-Menor/Localizado"/>
    <s v="4-Baja"/>
    <s v="Baja"/>
    <x v="1"/>
    <s v="TELEFONICA GLOBAL TECHNOLOGY S.A.AGENCIA EN CHILE"/>
    <s v="Reseller order - Google Workspace for dev.tic.cl"/>
    <s v="13/02/2024 12:53:15"/>
    <s v="13/02/2024 12:54:05"/>
    <x v="0"/>
    <s v="TI"/>
    <s v="APLICATIVOS"/>
    <s v="14/02/2024 10:07:03"/>
    <s v="14/02/2024 23:50:00"/>
    <m/>
    <m/>
    <d v="1899-12-30T21:12:58"/>
    <d v="1899-12-30T21:13:48"/>
    <d v="1899-12-30T00:00:50"/>
    <x v="0"/>
    <x v="1"/>
    <m/>
    <m/>
    <m/>
    <m/>
    <m/>
    <d v="2024-02-14T00:00:00"/>
    <s v="CUMPLE"/>
    <s v="NO CUMPLE"/>
    <s v="NO CUMPLE"/>
    <s v="NO CUMPLE"/>
    <s v="NO CUMPLE"/>
    <x v="1"/>
    <x v="0"/>
    <x v="0"/>
    <x v="1"/>
    <x v="0"/>
  </r>
  <r>
    <s v="INC000002612859"/>
    <s v="VPN IP - MPLS"/>
    <x v="3"/>
    <s v="GESTION HD"/>
    <s v="ANGEL CASTRO CABRERA"/>
    <s v="frp_pcamay"/>
    <s v="3-Moderado/Limitado"/>
    <s v="3-Medio"/>
    <s v="Media"/>
    <x v="1"/>
    <s v="INSTITUTO PROFESIONAL DE CHILE SA"/>
    <s v="HD/Importar a VDC de CLIENTE IPCHILE vm restauradas"/>
    <s v="13/02/2024 11:22:36"/>
    <s v="13/02/2024 11:23:43"/>
    <x v="0"/>
    <s v="CDP ANTIGUO 1"/>
    <s v="CDP ANTIGUO 2"/>
    <s v="13/02/2024 19:01:38"/>
    <s v="13/02/2024 23:50:00"/>
    <s v="PREVENTIVO: NO_x000a_CODIGO DE SERVICIO:_x000a_DIRECCION:_x000a_QUIEN REPORTA:+56 97411 3060 Rodrigo Vásquez Muñoz_x000a_CONTACTO EN TERRENO:+56 97411 3060 Rodrigo Vásquez Muñoz_x000a_PROBLEMA:_x000a_REQUERIMIENTO: Solicito de vuestro apoyo para crear ticket como REQUERIMIENTO y en estado"/>
    <s v="Se efectúa contacto con cliente: Rodrigo Vasquez_x000a_Teléfono de contacto: Via correo_x000a_Acciones realizadas: Se importan maquinas virtuales solicitadas_x000a_Acciones de Mejora, Recomendaciones: N/A_x000a_Causa Raíz: N/A"/>
    <d v="1899-12-30T00:00:00"/>
    <d v="1899-12-30T07:39:02"/>
    <d v="1899-12-30T07:39:02"/>
    <x v="0"/>
    <x v="1"/>
    <m/>
    <m/>
    <m/>
    <m/>
    <m/>
    <d v="2024-02-13T00:00:00"/>
    <s v="NO CUMPLE"/>
    <s v="NO CUMPLE"/>
    <s v="CUMPLE"/>
    <s v="NO CUMPLE"/>
    <s v="NO CUMPLE"/>
    <x v="1"/>
    <x v="0"/>
    <x v="1"/>
    <x v="0"/>
    <x v="0"/>
  </r>
  <r>
    <s v="INC000002612952"/>
    <s v="HOUSING"/>
    <x v="14"/>
    <s v="BELIEVE"/>
    <s v="SEBASTIAN A JARA VIDAL"/>
    <s v="frp_jcarri"/>
    <s v="3-Moderado/Limitado"/>
    <s v="3-Medio"/>
    <s v="Media"/>
    <x v="1"/>
    <s v="MASISA S.A. 1"/>
    <s v="GESTION DATACENTER/ ACCESOS /MASISA S.A. 1"/>
    <s v="13/02/2024 12:37:44"/>
    <s v="13/02/2024 12:38:56"/>
    <x v="0"/>
    <s v="COMUNICACIONES"/>
    <s v="VPN IP - MPLS"/>
    <s v="13/02/2024 17:38:39"/>
    <s v="13/02/2024 23:50:00"/>
    <s v="EMPRESA:MASISA S.A. 1_x000a_CÓDIGO DE SERVICIO: _x000a_DIRECCIÓN:Calle San Martin #50, Santiago Centro, Santiago_x000a_NOMBRE DE QUIEN REPORTA:Diego Palacios_x000a_TELÉFONO DE QUIEN REPORTA:56 9 53971265_x000a_NOMBRE DE CONTACTO EN TERRENO: _x000a_REQUERIMIENTO:CRUZADA ENTRE SALA 1 RACK A1"/>
    <m/>
    <d v="1899-12-30T04:58:53"/>
    <d v="1899-12-30T05:00:55"/>
    <d v="1899-12-30T00:02:02"/>
    <x v="0"/>
    <x v="1"/>
    <m/>
    <s v=""/>
    <s v=""/>
    <s v="Cumplido"/>
    <s v=""/>
    <d v="2024-02-13T00:00:00"/>
    <s v="CUMPLE"/>
    <s v="NO CUMPLE"/>
    <s v="NO CUMPLE"/>
    <s v="NO CUMPLE"/>
    <s v="NO CUMPLE"/>
    <x v="1"/>
    <x v="0"/>
    <x v="1"/>
    <x v="0"/>
    <x v="0"/>
  </r>
  <r>
    <s v="INC000002613020"/>
    <s v="HOUSING"/>
    <x v="8"/>
    <s v="BELIEVE"/>
    <s v="FERNEY D GARZON PEÑA"/>
    <s v="frp_xgambo"/>
    <s v="3-Moderado/Limitado"/>
    <s v="3-Medio"/>
    <s v="Media"/>
    <x v="1"/>
    <s v="TELEFONICA EMPRESAS DE CHILE SA"/>
    <s v="GESTION DATACENTER/ ACCESOS / Rom-mayer"/>
    <s v="13/02/2024 13:14:15"/>
    <s v="13/02/2024 13:15:18"/>
    <x v="0"/>
    <s v="COMUNICACIONES"/>
    <s v="VPN IP - MPLS"/>
    <s v="13/02/2024 17:29:47"/>
    <s v="13/02/2024 23:50:00"/>
    <s v="EMPRESA: Rom-mayer_x000a_CÓDIGO DE SERVICIO: _x000a_DIRECCIÓN: AV. Presidente Prieto #226, Paine, Santiago_x000a_NOMBRE DE QUIEN REPORTA:Bastian Gauna_x000a_TELÉFONO DE QUIEN REPORTA:  56 9 8954 5018_x000a_NOMBRE DE CONTACTO EN TERRENO: _x000a_REQUERIMIENTO : Visita de ing. revision de cru"/>
    <m/>
    <d v="1899-12-30T03:18:23"/>
    <d v="1899-12-30T04:15:32"/>
    <d v="1899-12-30T00:57:09"/>
    <x v="0"/>
    <x v="1"/>
    <m/>
    <m/>
    <m/>
    <m/>
    <m/>
    <d v="2024-02-13T00:00:00"/>
    <s v="CUMPLE"/>
    <s v="NO CUMPLE"/>
    <s v="NO CUMPLE"/>
    <s v="NO CUMPLE"/>
    <s v="NO CUMPLE"/>
    <x v="1"/>
    <x v="0"/>
    <x v="1"/>
    <x v="0"/>
    <x v="0"/>
  </r>
  <r>
    <s v="INC000002613127"/>
    <s v="VPN IP - MPLS"/>
    <x v="2"/>
    <s v="GESTION HD"/>
    <s v="JONATHAN A MARQUEZ ASTENGO"/>
    <s v="frp_fpetro"/>
    <s v="3-Moderado/Limitado"/>
    <s v="3-Medio"/>
    <s v="Media"/>
    <x v="1"/>
    <s v="TELEFONICA GLOBAL TECHNOLOGY S.A.AGENCIA EN CHILE"/>
    <s v="HD/_x000a_RE: Creación de Folio/"/>
    <s v="13/02/2024 13:30:29"/>
    <s v="13/02/2024 13:31:35"/>
    <x v="0"/>
    <s v="CDP ANTIGUO 1"/>
    <s v="CDP ANTIGUO 2"/>
    <s v="13/02/2024 13:59:43"/>
    <s v="13/02/2024 23:50:00"/>
    <s v="PREVENTIVO: NO_x000a_CODIGO DE SERVICIO:_x000a_DIRECCION:_x000a_QUIEN REPORTA: _x000a_CONTACTO EN TERRENO:_x000a__x000a_REQUERIMIENTO:_x000a__x000a_e requiere de su acostumbrado apoyo para la creación de folio el mismo_x000a_consiste en facilitar seriales de switches Aruba 6200M almacenados en_x000a_Bodega del da"/>
    <s v="PREVENTIVO: NO_x000a_CÓDIGO DE SERVICIO:_x000a_DIRECCIÓN:  DCSM_x000a_QUIEN REPORTA: MANUEL MAITA_x000a_CONTACTO EN TERRENO: DC OPERADOR N1_x000a_PROBLEMA: SOLICITUD DE INFORMACION_x000a_REQUERIMIENTO: VERIFICAR Y ENVIAR INFORMACION SERIES EQUIPOS ARUBA"/>
    <d v="1899-12-30T00:19:48"/>
    <d v="1899-12-30T00:29:14"/>
    <d v="1899-12-30T00:09:26"/>
    <x v="0"/>
    <x v="1"/>
    <m/>
    <m/>
    <m/>
    <m/>
    <m/>
    <d v="2024-02-13T00:00:00"/>
    <s v="CUMPLE"/>
    <s v="NO CUMPLE"/>
    <s v="NO CUMPLE"/>
    <s v="NO CUMPLE"/>
    <s v="NO CUMPLE"/>
    <x v="0"/>
    <x v="0"/>
    <x v="0"/>
    <x v="0"/>
    <x v="0"/>
  </r>
  <r>
    <s v="INC000002613133"/>
    <s v="VPN IP - MPLS"/>
    <x v="3"/>
    <s v="GESTION HD"/>
    <s v="JUAN CARLOS UZCATEGUI FUGUETT"/>
    <s v="frp_kefern"/>
    <s v="3-Moderado/Limitado"/>
    <s v="3-Medio"/>
    <s v="Media"/>
    <x v="1"/>
    <s v="PRIMER SINDICATO NACIONAL DE TRABAJADORES REDSALUD"/>
    <s v="HD | [REDSALUD] Nuevo usuario vdc"/>
    <s v="13/02/2024 13:39:00"/>
    <s v="13/02/2024 13:42:01"/>
    <x v="0"/>
    <s v="TI"/>
    <s v="SISTEMAS OPERATIVOS"/>
    <s v="15/02/2024 10:22:28"/>
    <s v="15/02/2024 23:50:00"/>
    <s v="PREVENTIVO: NO_x000a_CODIGO DE SERVICIO:_x000a_DIRECCION:_x000a_QUIEN REPORTA:Alberto Bezares Ovalle  +56 9 71268048_x000a_CONTACTO EN TERRENO:_x000a_PROBLEMA:_x000a_REQUERIMIENTO:_x000a__x000a_Junto con saludar, agradeceré generar folio como requerimiento para crear_x000a_nueva cuenta en vdc para usuario J"/>
    <s v="Requerimiento gestionado con exito, se adjunta evidencia."/>
    <d v="1899-12-31T09:25:10"/>
    <d v="1899-12-31T20:43:28"/>
    <d v="1899-12-30T11:18:18"/>
    <x v="0"/>
    <x v="1"/>
    <m/>
    <s v=""/>
    <s v=""/>
    <s v="Cumplido"/>
    <s v=""/>
    <d v="2024-02-15T00:00:00"/>
    <s v="NO CUMPLE"/>
    <s v="NO CUMPLE"/>
    <s v="NO CUMPLE"/>
    <s v="CUMPLE"/>
    <s v="NO CUMPLE"/>
    <x v="1"/>
    <x v="0"/>
    <x v="0"/>
    <x v="0"/>
    <x v="1"/>
  </r>
  <r>
    <s v="INC000002613144"/>
    <s v="VPN IP - MPLS"/>
    <x v="6"/>
    <s v="GESTION HD"/>
    <s v="SEBASTIAN I ACUÑA GUZMAN"/>
    <s v="frp_kefern"/>
    <s v="3-Moderado/Limitado"/>
    <s v="3-Medio"/>
    <s v="Media"/>
    <x v="1"/>
    <s v="TELEFONICA GLOBAL TECHNOLOGY S.A.AGENCIA EN CHILE"/>
    <s v="HD | solicitud."/>
    <s v="13/02/2024 14:26:49"/>
    <s v="13/02/2024 14:30:44"/>
    <x v="0"/>
    <s v="TI"/>
    <s v="SISTEMAS OPERATIVOS"/>
    <s v="13/02/2024 16:24:22"/>
    <s v="13/02/2024 23:50:00"/>
    <s v="PREVENTIVO: NO_x000a_CODIGO DE SERVICIO:_x000a_DIRECCION:_x000a_QUIEN REPORTA:Sebastián Acuña Guzmán  +56 97257 1796 _x000a_CONTACTO EN TERRENO:_x000a_PROBLEMA:_x000a_REQUERIMIENTO:_x000a__x000a_Junto con saludar, por favor su apoyo para generar un folio de_x000a_requerimiento con la finalidad de cursar lo"/>
    <s v="Se cierra folio por error.  Se mantiene respuesta de cliente._x000a__x000a_Por otra parte, dominio es administrado por redip. dominio no administrado por nuestra área."/>
    <d v="1899-12-30T00:00:00"/>
    <d v="1899-12-30T01:57:33"/>
    <d v="1899-12-30T01:57:33"/>
    <x v="0"/>
    <x v="1"/>
    <m/>
    <m/>
    <m/>
    <m/>
    <m/>
    <d v="2024-02-13T00:00:00"/>
    <s v="NO CUMPLE"/>
    <s v="CUMPLE"/>
    <s v="NO CUMPLE"/>
    <s v="NO CUMPLE"/>
    <s v="NO CUMPLE"/>
    <x v="1"/>
    <x v="1"/>
    <x v="0"/>
    <x v="0"/>
    <x v="0"/>
  </r>
  <r>
    <s v="INC000002613147"/>
    <s v="VPN IP - MPLS"/>
    <x v="17"/>
    <s v="GESTION HD"/>
    <s v="SEBASTIAN VILLENA"/>
    <s v="frp_fpetro"/>
    <s v="3-Moderado/Limitado"/>
    <s v="3-Medio"/>
    <s v="Media"/>
    <x v="1"/>
    <s v="XINERGIA LABORAL S A"/>
    <s v="HD/Backup Snapshot Xinergia Laboral // Faltantes 13-02-2024"/>
    <s v="13/02/2024 14:08:34"/>
    <s v="13/02/2024 14:10:56"/>
    <x v="0"/>
    <s v="CDP ANTIGUO 1"/>
    <s v="CDP ANTIGUO 2"/>
    <s v="14/02/2024 18:13:41"/>
    <s v="14/02/2024 23:50:00"/>
    <s v="PREVENTIVO: NO_x000a_CODIGO DE SERVICIO: _x000a_DIRECCION: _x000a_QUIEN REPORTA: Jorge Romero Romero +56 9 5382 2565_x000a_CONTACTO EN TERRENO: Jorge Romero Romero +56 9 5382 2565_x000a_PROBLEMA:_x000a_REQUERIMIENTO:_x000a__x000a_Asignar ticket al área de Backup, con el siguiente requerimiento._x000a__x000a_Subir"/>
    <s v="FASE RESOLUCIÓN Y RECUPERACIÓN_x000a__x000a_Se efectúa contacto con cliente: N/A_x000a__x000a_Teléfono de contacto: N/A_x000a__x000a_Acciones realizadas: Altas de respaldo ejecutadas correctamente_x000a__x000a_Solución paliativa o definitiva: N/A_x000a__x000a_Acciones de Mejora, Recomendaciones: N/A_x000a__x000a_Causa Raíz:"/>
    <d v="1899-12-30T17:16:07"/>
    <d v="1899-12-31T04:05:07"/>
    <d v="1899-12-30T10:49:00"/>
    <x v="0"/>
    <x v="1"/>
    <m/>
    <m/>
    <m/>
    <m/>
    <m/>
    <d v="2024-02-14T00:00:00"/>
    <s v="NO CUMPLE"/>
    <s v="NO CUMPLE"/>
    <s v="NO CUMPLE"/>
    <s v="CUMPLE"/>
    <s v="NO CUMPLE"/>
    <x v="1"/>
    <x v="0"/>
    <x v="0"/>
    <x v="0"/>
    <x v="1"/>
  </r>
  <r>
    <s v="INC000002613162"/>
    <s v="VPN IP - MPLS"/>
    <x v="3"/>
    <s v="GESTION HD"/>
    <s v="DEIBY Y SANTOYO MONTEROLA"/>
    <s v="frp_kefern"/>
    <s v="3-Moderado/Limitado"/>
    <s v="3-Medio"/>
    <s v="Media"/>
    <x v="1"/>
    <s v="XINERGIA LABORAL S A"/>
    <s v="HD | Problemas VM 192.168.190.3"/>
    <s v="13/02/2024 15:04:35"/>
    <s v="13/02/2024 15:07:54"/>
    <x v="0"/>
    <s v="CDP ANTIGUO 1"/>
    <s v="CDP ANTIGUO 2"/>
    <s v="13/02/2024 17:05:33"/>
    <s v="13/02/2024 23:50:00"/>
    <s v="PREVENTIVO: NO_x000a_CODIGO DE SERVICIO:VPF1878084_x000a_DIRECCION:San Martin 50, TIC,Santiago,Santiago,Santiago_x000a_QUIEN REPORTA:Camilo Manriquez +56 971661219 / camilo.manriquez@xinerlink.cl_x000a_CONTACTO EN TERRENO:Camilo Manriquez +56 971661219 / camilo.manriquez@xinerl"/>
    <s v="FASE RESOLUCIÓN Y RECUPERACIÓN_x000a__x000a_Se efectúa contacto con cliente: Camilo Manriquez_x000a__x000a_Teléfono de contacto: +56 971661219 _x000a__x000a_Acciones realizadas: Se reconecta el vCenter de H30APQ y se valida que la maquina esta operativa, debido a que no se tiene acceso por"/>
    <d v="1899-12-30T00:00:00"/>
    <d v="1899-12-30T02:00:58"/>
    <d v="1899-12-30T02:00:58"/>
    <x v="0"/>
    <x v="1"/>
    <m/>
    <m/>
    <m/>
    <m/>
    <m/>
    <d v="2024-02-13T00:00:00"/>
    <s v="NO CUMPLE"/>
    <s v="CUMPLE"/>
    <s v="NO CUMPLE"/>
    <s v="NO CUMPLE"/>
    <s v="NO CUMPLE"/>
    <x v="1"/>
    <x v="1"/>
    <x v="0"/>
    <x v="0"/>
    <x v="0"/>
  </r>
  <r>
    <s v="INC000002613172"/>
    <s v="VPN IP - MPLS"/>
    <x v="7"/>
    <s v="BELIEVE"/>
    <s v="SEBASTIAN I ACUÑA GUZMAN"/>
    <s v="frp_fpetro"/>
    <s v="3-Moderado/Limitado"/>
    <s v="3-Medio"/>
    <s v="Media"/>
    <x v="1"/>
    <s v="SOC PRO AYUDA DEL NINO LISIADO"/>
    <s v="HD/Agregar Registro DNS"/>
    <s v="13/02/2024 15:31:45"/>
    <s v="13/02/2024 15:40:52"/>
    <x v="0"/>
    <s v="TI"/>
    <s v="SISTEMAS OPERATIVOS"/>
    <s v="13/02/2024 16:26:33"/>
    <s v="13/02/2024 23:50:00"/>
    <s v="PREVENTIVO: NO_x000a_CODIGO DE SERVICIO: _x000a_DIRECCION:_x000a_QUIEN REPORTA: Claudio Pulquillanca +56 2 2677 1902_x000a_CONTACTO EN TERRENO: Claudio Pulquillanca  +56 2 2677 1902_x000a__x000a_REQUERIMIENTO:_x000a__x000a_Código de servicio: no aplica es un servicio datacenter, derivar a bandeja Cont"/>
    <s v="Se crean los registros dns solicitados, como se ve a continuación._x000a_ _x000a_En los dns autoritativos ya se ve el cambio reflejado, para el resto de los servidores se debe esperar el tiempo/propagación correspondiente."/>
    <d v="1899-12-30T00:00:00"/>
    <d v="1899-12-30T00:54:48"/>
    <d v="1899-12-30T00:54:48"/>
    <x v="0"/>
    <x v="1"/>
    <m/>
    <m/>
    <m/>
    <m/>
    <m/>
    <d v="2024-02-13T00:00:00"/>
    <s v="CUMPLE"/>
    <s v="NO CUMPLE"/>
    <s v="NO CUMPLE"/>
    <s v="NO CUMPLE"/>
    <s v="NO CUMPLE"/>
    <x v="0"/>
    <x v="0"/>
    <x v="0"/>
    <x v="0"/>
    <x v="0"/>
  </r>
  <r>
    <s v="INC000002613230"/>
    <s v="HOSTING VIRTUAL"/>
    <x v="6"/>
    <s v="DUOC TICKET AUTOMATICO"/>
    <s v="ALEJANDRO ACEVEDO VALENZUELA"/>
    <s v="frp_eavend"/>
    <s v="3-Moderado/Limitado"/>
    <s v="4-Baja"/>
    <s v="Baja"/>
    <x v="1"/>
    <s v="FUNDACION INSTITUTO PROFESIONAL DUOC UC"/>
    <s v="DUOC|REQ|Problemas de sincronización azure"/>
    <s v="13/02/2024 15:39:25"/>
    <s v="13/02/2024 15:47:45"/>
    <x v="0"/>
    <s v="CDP ANTIGUO 1"/>
    <s v="CDP ANTIGUO 2"/>
    <s v="14/02/2024 10:13:46"/>
    <s v="14/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ejú lo reunion sostenido vía teams con cliente DUOC, los errores se presentaron y fueron solucionados los 3 errores, en cuanto al 4 corresponde a un warning no es un error es una advertencia. Además informo que todos los usuarios se realizó verificación"/>
    <d v="1899-12-30T09:09:41"/>
    <d v="1899-12-30T18:34:21"/>
    <d v="1899-12-30T09:24:40"/>
    <x v="0"/>
    <x v="1"/>
    <m/>
    <m/>
    <m/>
    <m/>
    <m/>
    <d v="2024-02-14T00:00:00"/>
    <s v="NO CUMPLE"/>
    <s v="NO CUMPLE"/>
    <s v="NO CUMPLE"/>
    <s v="CUMPLE"/>
    <s v="NO CUMPLE"/>
    <x v="1"/>
    <x v="0"/>
    <x v="0"/>
    <x v="1"/>
    <x v="0"/>
  </r>
  <r>
    <s v="INC000002613236"/>
    <s v="HOSTING VIRTUAL"/>
    <x v="18"/>
    <s v="DUOC TICKET AUTOMATICO"/>
    <s v="CLAUDIO A GAJARDO GARRIDO"/>
    <s v="frp_eavend"/>
    <s v="3-Moderado/Limitado"/>
    <s v="4-Baja"/>
    <s v="Baja"/>
    <x v="1"/>
    <s v="FUNDACION INSTITUTO PROFESIONAL DUOC UC"/>
    <s v="DUOC|REQ| Homologación de base de datos PROD a QA"/>
    <s v="13/02/2024 15:58:46"/>
    <s v="13/02/2024 16:00:17"/>
    <x v="0"/>
    <s v="CDP ANTIGUO 1"/>
    <s v="CDP ANTIGUO 2"/>
    <s v="16/02/2024 9:48:40"/>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finaliza homologación solicitada."/>
    <d v="1900-01-01T15:38:01"/>
    <d v="1900-01-01T17:49:54"/>
    <d v="1899-12-30T02:11:53"/>
    <x v="0"/>
    <x v="1"/>
    <m/>
    <m/>
    <m/>
    <m/>
    <m/>
    <d v="2024-02-16T00:00:00"/>
    <s v="NO CUMPLE"/>
    <s v="CUMPLE"/>
    <s v="NO CUMPLE"/>
    <s v="NO CUMPLE"/>
    <s v="NO CUMPLE"/>
    <x v="1"/>
    <x v="0"/>
    <x v="0"/>
    <x v="0"/>
    <x v="1"/>
  </r>
  <r>
    <s v="INC000002613238"/>
    <s v="RED INTERNA"/>
    <x v="10"/>
    <s v="APQ ACCESOS"/>
    <s v="CRISTOPHER MALDONADO ROMERO"/>
    <s v="tct_cmaldo"/>
    <s v="4-Menor/Localizado"/>
    <s v="4-Baja"/>
    <s v="Baja"/>
    <x v="0"/>
    <s v="TELEFONICA EMPRESAS DE CHILE SA"/>
    <s v="RONDA TOMA DE TEMPERATURAS SALAS TIC"/>
    <s v="13/02/2024 16:01:05"/>
    <s v="13/02/2024 16:03:48"/>
    <x v="0"/>
    <s v="CDP ANTIGUO 1"/>
    <s v="CDP ANTIGUO 2"/>
    <s v="13/02/2024 18:43:24"/>
    <s v="13/02/2024 23:50:00"/>
    <m/>
    <s v="Se efectúa contacto con cliente: N/A_x000a__x000a_Teléfono de contacto: N/A_x000a__x000a_Acciones realizadas: Ronda en salas TIC realizada sin novedad_x000a__x000a_Solución paliativa o definitiva: N/A_x000a__x000a_Acciones de Mejora, Recomendaciones: N/A_x000a__x000a_Causa Raíz: N/A"/>
    <d v="1899-12-30T00:00:00"/>
    <d v="1899-12-30T00:00:00"/>
    <d v="1899-12-30T00:00:00"/>
    <x v="0"/>
    <x v="0"/>
    <m/>
    <m/>
    <m/>
    <m/>
    <m/>
    <d v="2024-02-13T00:00:00"/>
    <s v="CUMPLE"/>
    <s v="NO CUMPLE"/>
    <s v="NO CUMPLE"/>
    <s v="NO CUMPLE"/>
    <s v="NO CUMPLE"/>
    <x v="0"/>
    <x v="0"/>
    <x v="0"/>
    <x v="0"/>
    <x v="0"/>
  </r>
  <r>
    <s v="INC000002613245"/>
    <s v="INFRAESTRUCTURA DC"/>
    <x v="2"/>
    <s v="APQ ACCESOS"/>
    <s v="JONATHAN A MARQUEZ ASTENGO"/>
    <s v="tct_jmarqu"/>
    <s v="4-Menor/Localizado"/>
    <s v="4-Baja"/>
    <s v="Baja"/>
    <x v="0"/>
    <s v="TELEFONICA CYBERSECURITY TECH CHILE SPA"/>
    <s v="FACTIBILIDAD TECH (MIA)/CRQ 82409"/>
    <s v="13/02/2024 16:39:09"/>
    <s v="13/02/2024 16:39:12"/>
    <x v="0"/>
    <s v="CDP ANTIGUO 1"/>
    <s v="CDP ANTIGUO 2"/>
    <s v="13/02/2024 17:08:25"/>
    <s v="13/02/2024 23:50:00"/>
    <s v="PREVENTIVO: SI_x000a_CÓDIGO DE SERVICIO:_x000a_DIRECCIÓN:  DCSM_x000a_QUIEN REPORTA: KATHERINE DIAZ_x000a_CONTACTO EN TERRENO: DC OPERADOR N1_x000a_PROBLEMA: FACTIBILIDAD_x000a_REQUERIMIENTO: INGRESO DE EQUIPOS"/>
    <s v="SE EFECTÚA CONTACTO CON CLIENTE: NO APLICA_x000a_TELÉFONO DE CONTACTO: NO APLICA_x000a_ACCIONES REALIZADAS: LEVANTAMIENTO DE INFORMACIÓN RACK_x000a_SOLUCIÓN PALIATIVA O DEFINITIVA: INFORMACIÓN EQUIPOS, ESPACIOS Y PDUS LEVANTADA_x000a_ACCIONES DE MEJORA, RECOMENDACIONES: RETIRAR"/>
    <d v="1899-12-30T00:00:00"/>
    <d v="1899-12-30T00:00:00"/>
    <d v="1899-12-30T00:00:00"/>
    <x v="0"/>
    <x v="0"/>
    <m/>
    <m/>
    <m/>
    <m/>
    <m/>
    <d v="2024-02-13T00:00:00"/>
    <s v="CUMPLE"/>
    <s v="NO CUMPLE"/>
    <s v="NO CUMPLE"/>
    <s v="NO CUMPLE"/>
    <s v="NO CUMPLE"/>
    <x v="0"/>
    <x v="0"/>
    <x v="0"/>
    <x v="0"/>
    <x v="0"/>
  </r>
  <r>
    <s v="INC000002613253"/>
    <s v="INFRAESTRUCTURA DC"/>
    <x v="2"/>
    <s v="APQ ACCESOS"/>
    <s v="JONATHAN A MARQUEZ ASTENGO"/>
    <s v="tct_jmarqu"/>
    <s v="4-Menor/Localizado"/>
    <s v="4-Baja"/>
    <s v="Baja"/>
    <x v="0"/>
    <s v="TELEFONICA CYBERSECURITY TECH CHILE SPA"/>
    <s v="FACTIBILIDAD ARTIKOS/CRQ 82501"/>
    <s v="13/02/2024 16:55:19"/>
    <s v="13/02/2024 16:55:21"/>
    <x v="0"/>
    <s v="CDP ANTIGUO 1"/>
    <s v="CDP ANTIGUO 2"/>
    <s v="13/02/2024 17:09:07"/>
    <s v="13/02/2024 23:50:00"/>
    <s v="PREVENTIVO: SI_x000a_CÓDIGO DE SERVICIO:_x000a_DIRECCIÓN:  DCSM_x000a_QUIEN REPORTA: KATHERINE DIAZ_x000a_CONTACTO EN TERRENO: DC OPERADOR N1_x000a_PROBLEMA: FACTIBILIDAD_x000a_REQUERIMIENTO: CAMBIO DE COMPONENTE"/>
    <s v="SE EFECTÚA CONTACTO CON CLIENTE: NO APLICA_x000a_TELÉFONO DE CONTACTO: NO APLICA_x000a_ACCIONES REALIZADAS: LEVANTAMIENTO DE INFORMACIÓN RACK_x000a_SOLUCIÓN PALIATIVA O DEFINITIVA: INFORMACIÓN ESPACIOS Y PDUS LEVANTADA_x000a_ACCIONES DE MEJORA, RECOMENDACIONES: NO APLICA_x000a_CAUSA"/>
    <d v="1899-12-30T00:00:00"/>
    <d v="1899-12-30T00:00:00"/>
    <d v="1899-12-30T00:00:00"/>
    <x v="0"/>
    <x v="0"/>
    <m/>
    <m/>
    <m/>
    <m/>
    <m/>
    <d v="2024-02-13T00:00:00"/>
    <s v="CUMPLE"/>
    <s v="NO CUMPLE"/>
    <s v="NO CUMPLE"/>
    <s v="NO CUMPLE"/>
    <s v="NO CUMPLE"/>
    <x v="0"/>
    <x v="0"/>
    <x v="0"/>
    <x v="0"/>
    <x v="0"/>
  </r>
  <r>
    <s v="INC000002613260"/>
    <s v="INFRAESTRUCTURA DC"/>
    <x v="2"/>
    <s v="APQ ACCESOS"/>
    <s v="JONATHAN A MARQUEZ ASTENGO"/>
    <s v="tct_jmarqu"/>
    <s v="4-Menor/Localizado"/>
    <s v="4-Baja"/>
    <s v="Baja"/>
    <x v="0"/>
    <s v="TELEFONICA CYBERSECURITY TECH CHILE SPA"/>
    <s v="FACTIBILIDAD TECH (MIA)/CRQ 82701"/>
    <s v="13/02/2024 17:13:56"/>
    <s v="13/02/2024 17:13:58"/>
    <x v="0"/>
    <s v="CDP ANTIGUO 1"/>
    <s v="CDP ANTIGUO 2"/>
    <s v="13/02/2024 17:38:20"/>
    <s v="13/02/2024 23:50:00"/>
    <s v="PREVENTIVO: SI_x000a_CÓDIGO DE SERVICIO:_x000a_DIRECCIÓN:  DCSM_x000a_QUIEN REPORTA: KATHERINE DIAZ_x000a_CONTACTO EN TERRENO: DC OPERADOR N1_x000a_PROBLEMA: FACTIBILIDAD_x000a_REQUERIMIENTO: TENDIDO DE FIBRA OPTICA"/>
    <s v="SE EFECTÚA CONTACTO CON CLIENTE: NO APLICA_x000a_TELÉFONO DE CONTACTO: NO APLICA_x000a_ACCIONES REALIZADAS: CUBICACION ENTRE RACKS_x000a_SOLUCIÓN PALIATIVA O DEFINITIVA: METRAJE ENTREGADO_x000a_ACCIONES DE MEJORA, RECOMENDACIONES: NO APLICA_x000a_CAUSA RAÍZ: FACTIBILIDAD"/>
    <d v="1899-12-30T00:00:00"/>
    <d v="1899-12-30T00:00:00"/>
    <d v="1899-12-30T00:00:00"/>
    <x v="0"/>
    <x v="0"/>
    <m/>
    <s v=""/>
    <s v=""/>
    <s v=""/>
    <s v="Cumplido"/>
    <d v="2024-02-13T00:00:00"/>
    <s v="CUMPLE"/>
    <s v="NO CUMPLE"/>
    <s v="NO CUMPLE"/>
    <s v="NO CUMPLE"/>
    <s v="NO CUMPLE"/>
    <x v="0"/>
    <x v="0"/>
    <x v="0"/>
    <x v="0"/>
    <x v="0"/>
  </r>
  <r>
    <s v="INC000002613274"/>
    <s v="HOUSING"/>
    <x v="14"/>
    <s v="BELIEVE"/>
    <s v="PATRICIO A CASTILLO GONZALEZ"/>
    <s v="frp_jolsso"/>
    <s v="3-Moderado/Limitado"/>
    <s v="3-Medio"/>
    <s v="Media"/>
    <x v="1"/>
    <s v="ARTIKOS CHILE S A"/>
    <s v="GESTION DATACENTER/ ACCESOS /ARTIKOS CHILE S A"/>
    <s v="13/02/2024 18:08:04"/>
    <s v="13/02/2024 18:09:41"/>
    <x v="0"/>
    <s v="CDP ANTIGUO 1"/>
    <s v="CDP ANTIGUO 2"/>
    <s v="13/02/2024 18:48:22"/>
    <s v="13/02/2024 23:50:00"/>
    <s v="EMPRESA:ARTIKOS CHILE S A_x000a_CÓDIGO DE SERVICIO: _x000a_DIRECCIÓN: Calle San Martin #50, Santiago Centro, Santiago_x000a_NOMBRE DE QUIEN REPORTA:Marco Paulete_x000a_TELÉFONO DE QUIEN REPORTA:56995492219_x000a_NOMBRE DE CONTACTO EN TERRENO: _x000a_REQUERIMIENTO: _x000a_EQUIPOS ENERGIZADO/REINI"/>
    <s v="ACCESOS AUTORIZADOS"/>
    <d v="1899-12-30T00:05:15"/>
    <d v="1899-12-30T00:40:18"/>
    <d v="1899-12-30T00:35:03"/>
    <x v="0"/>
    <x v="1"/>
    <m/>
    <s v=""/>
    <s v=""/>
    <s v="Cumplido"/>
    <s v=""/>
    <d v="2024-02-13T00:00:00"/>
    <s v="CUMPLE"/>
    <s v="NO CUMPLE"/>
    <s v="NO CUMPLE"/>
    <s v="NO CUMPLE"/>
    <s v="NO CUMPLE"/>
    <x v="0"/>
    <x v="0"/>
    <x v="0"/>
    <x v="0"/>
    <x v="0"/>
  </r>
  <r>
    <s v="INC000002613278"/>
    <s v="VPN IP - MPLS"/>
    <x v="9"/>
    <s v="GESTION HD"/>
    <s v="NICOLAS A SAAVEDRA EGUILUZ"/>
    <s v="frp_kefern"/>
    <s v="3-Moderado/Limitado"/>
    <s v="3-Medio"/>
    <s v="Media"/>
    <x v="1"/>
    <s v="COAGRA S A"/>
    <s v="HD | Sow Automatización Posición de Cambio DEEK952968"/>
    <s v="13/02/2024 18:21:18"/>
    <s v="13/02/2024 18:24:24"/>
    <x v="0"/>
    <s v="CDP ANTIGUO 1"/>
    <s v="CDP ANTIGUO 2"/>
    <s v="14/02/2024 11:58:10"/>
    <s v="14/02/2024 23:50:00"/>
    <s v="PREVENTIVO: NO_x000a_CODIGO DE SERVICIO:_x000a_DIRECCION:_x000a_QUIEN REPORTA:Nicolás Saavedra Eguiluz +56 9 6187 5469 _x000a_CONTACTO EN TERRENO:_x000a_PROBLEMA:_x000a_REQUERIMIENTO:_x000a__x000a_Favor generar ticket en base a requerimiento de cliente COAGRA_x000a__x000a_Dejar en bandeja CLOUD SAP HANA y asignar"/>
    <s v="La orden DEEK952968 fue importada exitosamente en PRD"/>
    <d v="1899-12-30T09:27:28"/>
    <d v="1899-12-30T17:36:52"/>
    <d v="1899-12-30T08:09:24"/>
    <x v="0"/>
    <x v="1"/>
    <m/>
    <s v=""/>
    <s v=""/>
    <s v="Cumplido"/>
    <s v=""/>
    <d v="2024-02-14T00:00:00"/>
    <s v="NO CUMPLE"/>
    <s v="NO CUMPLE"/>
    <s v="NO CUMPLE"/>
    <s v="CUMPLE"/>
    <s v="NO CUMPLE"/>
    <x v="1"/>
    <x v="0"/>
    <x v="0"/>
    <x v="1"/>
    <x v="0"/>
  </r>
  <r>
    <s v="INC000002613314"/>
    <s v="HOUSING"/>
    <x v="14"/>
    <s v="BELIEVE"/>
    <s v="SEBASTIAN A JARA VIDAL"/>
    <s v="frp_jcarri"/>
    <s v="3-Moderado/Limitado"/>
    <s v="3-Medio"/>
    <s v="Media"/>
    <x v="1"/>
    <s v="TELEFONICA EMPRESAS DE CHILE SA"/>
    <s v="GESTION DATACENTER/ ACCESOS /EYC"/>
    <s v="13/02/2024 14:37:30"/>
    <s v="13/02/2024 14:39:28"/>
    <x v="0"/>
    <s v="COMUNICACIONES"/>
    <s v="VPN IP - MPLS"/>
    <s v="13/02/2024 14:56:24"/>
    <s v="13/02/2024 23:50:00"/>
    <s v="EMPRESA:EYC_x000a_CÓDIGO DE SERVICIO: _x000a_DIRECCIÓN:Calle San Martin #50, Santiago Centro, Santiago_x000a_NOMBRE DE QUIEN REPORTA:Ariel Mendez_x000a_TELÉFONO DE QUIEN REPORTA:56989295514_x000a_NOMBRE DE CONTACTO EN TERRENO: _x000a_REQUERIMIENTO:Ingreso de expansión de storage por falla"/>
    <m/>
    <d v="1899-12-30T00:15:41"/>
    <d v="1899-12-30T00:18:54"/>
    <d v="1899-12-30T00:03:13"/>
    <x v="0"/>
    <x v="1"/>
    <m/>
    <m/>
    <m/>
    <m/>
    <m/>
    <d v="2024-02-13T00:00:00"/>
    <s v="CUMPLE"/>
    <s v="NO CUMPLE"/>
    <s v="NO CUMPLE"/>
    <s v="NO CUMPLE"/>
    <s v="NO CUMPLE"/>
    <x v="0"/>
    <x v="0"/>
    <x v="0"/>
    <x v="0"/>
    <x v="0"/>
  </r>
  <r>
    <s v="INC000002613380"/>
    <s v="SEGURIDAD"/>
    <x v="5"/>
    <s v="MANAGEMENT"/>
    <s v="JUAN PABLO PAZ GOMPERTZ"/>
    <s v="tct_evilla"/>
    <s v="4-Menor/Localizado"/>
    <s v="4-Baja"/>
    <s v="Baja"/>
    <x v="1"/>
    <s v="TELEFONICA CYBERSECURITY TECH CHILE SPA"/>
    <s v="SOC/Actualización de agentes en DSM San Martin"/>
    <s v="13/02/2024 15:58:54"/>
    <s v="13/02/2024 15:59:58"/>
    <x v="0"/>
    <s v="SOC Empresas"/>
    <s v="Marca"/>
    <s v="15/02/2024 10:45:16"/>
    <s v="15/02/2024 23:50:00"/>
    <m/>
    <s v="Problema aun no se soluciona, se realizan pruebas a nivel de Firewall, detectando que a nivel LAN tampoco existe conectividad al puerto deseado, por lo que se le solicita a Miguel Lopez que revise a nivel de servidor si existe algun bloqueo local, en esp"/>
    <d v="1899-12-31T13:11:07"/>
    <d v="1899-12-31T18:46:22"/>
    <d v="1899-12-30T05:35:15"/>
    <x v="0"/>
    <x v="1"/>
    <m/>
    <m/>
    <m/>
    <m/>
    <m/>
    <d v="2024-02-15T00:00:00"/>
    <s v="NO CUMPLE"/>
    <s v="NO CUMPLE"/>
    <s v="CUMPLE"/>
    <s v="NO CUMPLE"/>
    <s v="NO CUMPLE"/>
    <x v="1"/>
    <x v="0"/>
    <x v="0"/>
    <x v="0"/>
    <x v="1"/>
  </r>
  <r>
    <s v="INC000002613449"/>
    <s v="HOUSING"/>
    <x v="11"/>
    <s v="APQ ACCESOS"/>
    <s v="LUIS O MORALES ARENAS"/>
    <s v="tct_luimoa"/>
    <s v="4-Menor/Localizado"/>
    <s v="4-Baja"/>
    <s v="Baja"/>
    <x v="0"/>
    <s v="TELEFONICA EMPRESAS DE CHILE SA"/>
    <s v="SE GENERA TICKET DE SUPERVISION PARA CLIENTE DERCO"/>
    <s v="13/02/2024 16:58:06"/>
    <s v="13/02/2024 16:59:31"/>
    <x v="0"/>
    <s v="CDP ANTIGUO 1"/>
    <s v="CDP ANTIGUO 2"/>
    <s v="13/02/2024 17:25:17"/>
    <s v="13/02/2024 23:50:00"/>
    <s v="*Estimados:*_x0009__x0009_Actividad realizada_x000a__x0009__x000a_*Cliente:*_x0009__x0009_DERCO_x000a_*Proveedor:*_x0009__x0009_ROM MAYER_x000a_*Tipo Requerimiento:*_x0009_TRABAJO CON CRQ_x000a_*N° Ticket Acceso:*_x0009_2613020_x000a_*N° CRQ:*_x0009__x0009_82204_x000a_*Estado CRQ:*_x0009__x0009_APROBADO_x000a_*TKT:*_x0009__x0009__x0009_TKT-006101_x000a_*Actividad a realizar:*_x0009_Se requiere revisión de c"/>
    <s v="SUPERVISION CRQ, OK"/>
    <d v="1899-12-30T00:00:00"/>
    <d v="1899-12-30T00:00:00"/>
    <d v="1899-12-30T00:00:00"/>
    <x v="0"/>
    <x v="0"/>
    <m/>
    <m/>
    <m/>
    <m/>
    <m/>
    <d v="2024-02-13T00:00:00"/>
    <s v="CUMPLE"/>
    <s v="NO CUMPLE"/>
    <s v="NO CUMPLE"/>
    <s v="NO CUMPLE"/>
    <s v="NO CUMPLE"/>
    <x v="0"/>
    <x v="0"/>
    <x v="0"/>
    <x v="0"/>
    <x v="0"/>
  </r>
  <r>
    <s v="INC000002613478"/>
    <s v="HOSTING VIRTUAL"/>
    <x v="6"/>
    <s v="SISTEMA OPERATIVO MICROSOFT"/>
    <s v="JAVIER CUEVAS"/>
    <s v="tct_jacuev"/>
    <s v="4-Menor/Localizado"/>
    <s v="4-Baja"/>
    <s v="Baja"/>
    <x v="1"/>
    <s v="TELEFONICA GLOBAL TECHNOLOGY S.A.AGENCIA EN CHILE"/>
    <s v="V: Proyecto Empresa: CHI-004158419-1 DE LA FUENTE Y CARPANETTI LIMITADA"/>
    <s v="13/02/2024 18:31:28"/>
    <s v="13/02/2024 18:31:54"/>
    <x v="0"/>
    <s v="TI"/>
    <s v="SISTEMAS OPERATIVOS"/>
    <s v="13/02/2024 18:47:56"/>
    <s v="13/02/2024 23:50:00"/>
    <s v="Folio generado automáticamente para atender requerimiento del cliente. La solicitud fue realizada directamente al área resolutoria sin pasar por el flujo de mesa de ayuda"/>
    <s v="OK"/>
    <d v="1899-12-30T00:00:00"/>
    <d v="1899-12-30T00:16:28"/>
    <d v="1899-12-30T00:16:28"/>
    <x v="0"/>
    <x v="1"/>
    <m/>
    <m/>
    <m/>
    <m/>
    <m/>
    <d v="2024-02-13T00:00:00"/>
    <s v="CUMPLE"/>
    <s v="NO CUMPLE"/>
    <s v="NO CUMPLE"/>
    <s v="NO CUMPLE"/>
    <s v="NO CUMPLE"/>
    <x v="0"/>
    <x v="0"/>
    <x v="0"/>
    <x v="0"/>
    <x v="0"/>
  </r>
  <r>
    <s v="INC000002613513"/>
    <s v="HOUSING"/>
    <x v="14"/>
    <s v="BELIEVE"/>
    <s v="PATRICIO A CASTILLO GONZALEZ"/>
    <s v="frp_dvilca"/>
    <s v="3-Moderado/Limitado"/>
    <s v="3-Medio"/>
    <s v="Media"/>
    <x v="1"/>
    <s v="NCG SERVICIOS S.A."/>
    <s v="GESTION DATACENTER/ ACCESOS /NCG Servicios"/>
    <s v="13/02/2024 16:30:32"/>
    <s v="13/02/2024 16:48:49"/>
    <x v="0"/>
    <s v="CDP ANTIGUO 1"/>
    <s v="CDP ANTIGUO 2"/>
    <s v="13/02/2024 19:48:17"/>
    <s v="13/02/2024 23:50:00"/>
    <s v="EMPRESA:NCG Servicios_x000a_CÓDIGO DE SERVICIO: _x000a_DIRECCIÓN:Calle San Martin #50, Santiago Centro, Santiago_x000a_NOMBRE DE QUIEN REPORTA:Alfredo Naranjo_x000a_TELÉFONO DE QUIEN REPORTA:994479877_x000a_NOMBRE DE CONTACTO EN TERRENO: _x000a_PROBLEMA:_x000a_Retiro Servidores Rack NCG Servicio"/>
    <s v="ACCESOS AUTORIZADOS"/>
    <d v="1899-12-30T01:58:36"/>
    <d v="1899-12-30T03:17:45"/>
    <d v="1899-12-30T01:19:09"/>
    <x v="0"/>
    <x v="1"/>
    <m/>
    <m/>
    <m/>
    <m/>
    <m/>
    <d v="2024-02-13T00:00:00"/>
    <s v="NO CUMPLE"/>
    <s v="CUMPLE"/>
    <s v="NO CUMPLE"/>
    <s v="NO CUMPLE"/>
    <s v="NO CUMPLE"/>
    <x v="1"/>
    <x v="1"/>
    <x v="0"/>
    <x v="0"/>
    <x v="0"/>
  </r>
  <r>
    <s v="INC000002613558"/>
    <s v="HOSTING VIRTUAL"/>
    <x v="6"/>
    <s v="SISTEMA OPERATIVO MICROSOFT"/>
    <s v="JAVIER CUEVAS"/>
    <s v="tct_jacuev"/>
    <s v="4-Menor/Localizado"/>
    <s v="4-Baja"/>
    <s v="Baja"/>
    <x v="1"/>
    <s v="TELEFONICA GLOBAL TECHNOLOGY S.A.AGENCIA EN CHILE"/>
    <s v="RV: Bajas de licencias OF365//Fwd: Enviar facturación Movistar - Camanchaca 2024"/>
    <s v="13/02/2024 16:54:59"/>
    <s v="13/02/2024 16:55:50"/>
    <x v="0"/>
    <s v="TI"/>
    <s v="SISTEMAS OPERATIVOS"/>
    <s v="13/02/2024 18:48:45"/>
    <s v="13/02/2024 23:50:00"/>
    <s v="Folio generado automáticamente para atender requerimiento del cliente. La solicitud fue realizada directamente al área resolutoria sin pasar por el flujo de mesa de ayuda"/>
    <s v="BAJA LICENCIA 365"/>
    <d v="1899-12-30T00:00:00"/>
    <d v="1899-12-30T01:53:46"/>
    <d v="1899-12-30T01:53:46"/>
    <x v="0"/>
    <x v="1"/>
    <m/>
    <m/>
    <m/>
    <m/>
    <m/>
    <d v="2024-02-13T00:00:00"/>
    <s v="NO CUMPLE"/>
    <s v="CUMPLE"/>
    <s v="NO CUMPLE"/>
    <s v="NO CUMPLE"/>
    <s v="NO CUMPLE"/>
    <x v="1"/>
    <x v="1"/>
    <x v="0"/>
    <x v="0"/>
    <x v="0"/>
  </r>
  <r>
    <s v="INC000002613559"/>
    <s v="HOSTING VIRTUAL"/>
    <x v="6"/>
    <s v="SISTEMA OPERATIVO MICROSOFT"/>
    <s v="JAVIER CUEVAS"/>
    <s v="tct_jacuev"/>
    <s v="4-Menor/Localizado"/>
    <s v="4-Baja"/>
    <s v="Baja"/>
    <x v="1"/>
    <s v="TELEFONICA GLOBAL TECHNOLOGY S.A.AGENCIA EN CHILE"/>
    <s v="RV: MALTEXCO // CHI-004166394 - CC-CHI-0000147480 // 10+4 ADICIONALES"/>
    <s v="13/02/2024 16:56:54"/>
    <s v="13/02/2024 16:57:28"/>
    <x v="0"/>
    <s v="TI"/>
    <s v="SISTEMAS OPERATIVOS"/>
    <s v="13/02/2024 18:38:00"/>
    <s v="13/02/2024 23:50:00"/>
    <s v="Folio generado automáticamente para atender requerimiento del cliente. La solicitud fue realizada directamente al área resolutoria sin pasar por el flujo de mesa de ayuda"/>
    <s v="PASO A PRD OK"/>
    <d v="1899-12-30T00:00:00"/>
    <d v="1899-12-30T01:41:06"/>
    <d v="1899-12-30T01:41:06"/>
    <x v="0"/>
    <x v="1"/>
    <m/>
    <m/>
    <m/>
    <m/>
    <m/>
    <d v="2024-02-13T00:00:00"/>
    <s v="NO CUMPLE"/>
    <s v="CUMPLE"/>
    <s v="NO CUMPLE"/>
    <s v="NO CUMPLE"/>
    <s v="NO CUMPLE"/>
    <x v="1"/>
    <x v="1"/>
    <x v="0"/>
    <x v="0"/>
    <x v="0"/>
  </r>
  <r>
    <s v="INC000002613561"/>
    <s v="HOSTING VIRTUAL"/>
    <x v="6"/>
    <s v="SISTEMA OPERATIVO MICROSOFT"/>
    <s v="JAVIER CUEVAS"/>
    <s v="tct_jacuev"/>
    <s v="4-Menor/Localizado"/>
    <s v="4-Baja"/>
    <s v="Baja"/>
    <x v="1"/>
    <s v="TELEFONICA GLOBAL TECHNOLOGY S.A.AGENCIA EN CHILE"/>
    <s v="RV: GRANDE - PARES Y ALVAREZ CHI OB CHI-OB 004189620/"/>
    <s v="13/02/2024 16:57:53"/>
    <s v="13/02/2024 16:58:20"/>
    <x v="0"/>
    <s v="TI"/>
    <s v="SISTEMAS OPERATIVOS"/>
    <s v="13/02/2024 18:37:22"/>
    <s v="13/02/2024 23:50:00"/>
    <s v="Folio generado automáticamente para atender requerimiento del cliente. La solicitud fue realizada directamente al área resolutoria sin pasar por el flujo de mesa de ayuda"/>
    <m/>
    <d v="1899-12-30T00:00:00"/>
    <d v="1899-12-30T01:39:29"/>
    <d v="1899-12-30T01:39:29"/>
    <x v="0"/>
    <x v="1"/>
    <m/>
    <m/>
    <m/>
    <m/>
    <m/>
    <d v="2024-02-13T00:00:00"/>
    <s v="NO CUMPLE"/>
    <s v="CUMPLE"/>
    <s v="NO CUMPLE"/>
    <s v="NO CUMPLE"/>
    <s v="NO CUMPLE"/>
    <x v="1"/>
    <x v="1"/>
    <x v="0"/>
    <x v="0"/>
    <x v="0"/>
  </r>
  <r>
    <s v="INC000002613631"/>
    <s v="HOUSING"/>
    <x v="14"/>
    <s v="BELIEVE"/>
    <s v="PATRICIO A CASTILLO GONZALEZ"/>
    <s v="frp_jcarri"/>
    <s v="3-Moderado/Limitado"/>
    <s v="3-Medio"/>
    <s v="Media"/>
    <x v="1"/>
    <s v="UNIVERSIDAD SAN SEBASTIAN"/>
    <s v="GESTION DATACENTER/ ACCESOS /UNIVERSIDAD SAN SEBASTIAN"/>
    <s v="13/02/2024 18:02:29"/>
    <s v="13/02/2024 18:04:55"/>
    <x v="0"/>
    <s v="CDP ANTIGUO 1"/>
    <s v="CDP ANTIGUO 2"/>
    <s v="13/02/2024 18:53:18"/>
    <s v="13/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Host Fisico"/>
    <s v="ACCESOS AUTORIZADOS"/>
    <d v="1899-12-30T00:09:53"/>
    <d v="1899-12-30T00:50:49"/>
    <d v="1899-12-30T00:40:56"/>
    <x v="0"/>
    <x v="1"/>
    <m/>
    <m/>
    <m/>
    <m/>
    <m/>
    <d v="2024-02-13T00:00:00"/>
    <s v="CUMPLE"/>
    <s v="NO CUMPLE"/>
    <s v="NO CUMPLE"/>
    <s v="NO CUMPLE"/>
    <s v="NO CUMPLE"/>
    <x v="0"/>
    <x v="0"/>
    <x v="0"/>
    <x v="0"/>
    <x v="0"/>
  </r>
  <r>
    <s v="INC000002613642"/>
    <s v="HOSTING VIRTUAL"/>
    <x v="18"/>
    <s v="OPERACION N1"/>
    <s v="CLAUDIO A GAJARDO GARRIDO"/>
    <s v="tct_cgajar"/>
    <s v="2-Significativo/Amplio"/>
    <s v="3-Medio"/>
    <s v="Media"/>
    <x v="3"/>
    <s v="FUNDACION INSTITUTO PROFESIONAL DUOC UC"/>
    <s v="Incidencia de bases de datos reportada sin el flujo correspondiente."/>
    <s v="13/02/2024 18:16:45"/>
    <s v="13/02/2024 18:16:46"/>
    <x v="0"/>
    <s v="APLICACION"/>
    <s v="BASES DE DATOS"/>
    <s v="13/02/2024 18:21:56"/>
    <s v="13/02/2024 23:50:00"/>
    <s v="Folio generado automáticamente para atender incidencia del cliente. El reporte fue notificado directamente al área resolutoria sin pasar por el flujo de mesa de ayuda._x000a__x000a_Por llamado de SyA a las 06:16 hrs se solicita revision de job que no se ha ejecutado"/>
    <s v="Se realiza revisión de job no iniciado y se envía evidencia que de job no partio debido a otro job con estado abortado. Job abortado no deja iniciar job siguiente."/>
    <d v="1899-12-30T00:05:10"/>
    <d v="1899-12-30T00:05:11"/>
    <d v="1899-12-30T00:00:01"/>
    <x v="1"/>
    <x v="0"/>
    <m/>
    <s v=""/>
    <s v=""/>
    <s v="Cumplido"/>
    <s v=""/>
    <d v="2024-02-13T00:00:00"/>
    <s v="CUMPLE"/>
    <s v="NO CUMPLE"/>
    <s v="NO CUMPLE"/>
    <s v="NO CUMPLE"/>
    <s v="NO CUMPLE"/>
    <x v="0"/>
    <x v="0"/>
    <x v="0"/>
    <x v="0"/>
    <x v="0"/>
  </r>
  <r>
    <s v="INC000002613757"/>
    <s v="VPN IP - MPLS"/>
    <x v="3"/>
    <s v="GESTION HD"/>
    <s v="MOISES E MONTERO RAMOS"/>
    <s v="frp_rreyes"/>
    <s v="3-Moderado/Limitado"/>
    <s v="3-Medio"/>
    <s v="Media"/>
    <x v="1"/>
    <s v="SONACOL SA"/>
    <s v="HD / Estado incoherente del servidor CYXAPPM"/>
    <s v="13/02/2024 20:56:24"/>
    <s v="13/02/2024 21:07:25"/>
    <x v="0"/>
    <s v="CDP ANTIGUO 1"/>
    <s v="CDP ANTIGUO 2"/>
    <s v="14/02/2024 13:22:13"/>
    <s v="14/02/2024 23:50:00"/>
    <s v="PREVENTIVO: NO_x000a_CODIGO DE SERVICIO:_x000a_DIRECCION:_x000a_QUIEN REPORTA: Sebastián Rudloff +56 9 9934 7748_x000a_CONTACTO EN TERRENO:_x000a_PROBLEMA:_x000a_REQUERIMIENTO:_x000a__x000a_Para tenant SONACOL, la MV CTXAPPM me aparece como “Estado Incoherente” y no la puedo encender._x000a__x000a_SE ADJUNTA FOTO"/>
    <s v="Se efectúa contacto con cliente: N/A_x000a_Teléfono de contacto:  N/A_x000a_Acciones realizadas:Estimados, en relación a lo conversado con cliente, se realiza el encendido del servidor de manera correcta y validada por el cliente_x000a_Solución paliativa o definitiva: Def"/>
    <d v="1899-12-30T11:51:14"/>
    <d v="1899-12-30T16:25:49"/>
    <d v="1899-12-30T04:34:35"/>
    <x v="0"/>
    <x v="1"/>
    <m/>
    <m/>
    <m/>
    <m/>
    <m/>
    <d v="2024-02-14T00:00:00"/>
    <s v="NO CUMPLE"/>
    <s v="NO CUMPLE"/>
    <s v="CUMPLE"/>
    <s v="NO CUMPLE"/>
    <s v="NO CUMPLE"/>
    <x v="1"/>
    <x v="0"/>
    <x v="0"/>
    <x v="1"/>
    <x v="0"/>
  </r>
  <r>
    <s v="INC000002613805"/>
    <s v="HOUSING"/>
    <x v="8"/>
    <s v="BELIEVE"/>
    <s v="JOSE G MARQUEZ MARCANO"/>
    <s v="frp_jolsso"/>
    <s v="3-Moderado/Limitado"/>
    <s v="3-Medio"/>
    <s v="Media"/>
    <x v="1"/>
    <s v="SONDA S A"/>
    <s v="GESTION DATACENTER/ ACCESOS /SONDA S A"/>
    <s v="13/02/2024 19:25:31"/>
    <s v="13/02/2024 19:26:41"/>
    <x v="0"/>
    <s v="COMUNICACIONES"/>
    <s v="VPN IP - MPLS"/>
    <s v="13/02/2024 23:43:44"/>
    <s v="13/02/2024 23:50:00"/>
    <s v="EMPRESA:SONDA S A_x000a_CÓDIGO DE SERVICIO: _x000a_DIRECCIÓN: AV. Presidente Prieto #226, Paine, Santiago_x000a_NOMBRE DE QUIEN REPORTA: Victor Herrera_x000a_TELÉFONO DE QUIEN REPORTA: 57 318 3535535_x000a_NOMBRE DE CONTACTO EN TERRENO: _x000a_REQUERIMIENTO: Problemas con acceso a Service"/>
    <s v="ACCESOS AUTORIZADOS"/>
    <d v="1899-12-30T03:46:05"/>
    <d v="1899-12-30T04:18:13"/>
    <d v="1899-12-30T00:32:08"/>
    <x v="0"/>
    <x v="1"/>
    <m/>
    <m/>
    <m/>
    <m/>
    <m/>
    <d v="2024-02-13T00:00:00"/>
    <s v="CUMPLE"/>
    <s v="NO CUMPLE"/>
    <s v="NO CUMPLE"/>
    <s v="NO CUMPLE"/>
    <s v="NO CUMPLE"/>
    <x v="1"/>
    <x v="0"/>
    <x v="1"/>
    <x v="0"/>
    <x v="0"/>
  </r>
  <r>
    <s v="INC000002614159"/>
    <s v="HOSTING VIRTUAL"/>
    <x v="7"/>
    <s v="GESTION PLATAFORMA CLIENTES"/>
    <s v="SEBASTIAN I ACUÑA GUZMAN"/>
    <s v="vos_eperez"/>
    <s v="4-Menor/Localizado"/>
    <s v="4-Baja"/>
    <s v="Baja"/>
    <x v="1"/>
    <s v="TELEFONICA EMPRESAS DE CHILE SA"/>
    <s v="Revisión redireccionamiento anomalo en monitorizacion.tic.cl"/>
    <s v="14/02/2024 9:56:32"/>
    <s v="14/02/2024 10:06:08"/>
    <x v="0"/>
    <s v="TI"/>
    <s v="SISTEMAS OPERATIVOS"/>
    <s v="14/02/2024 17:24:16"/>
    <s v="14/02/2024 23:50:00"/>
    <s v="Señores_x000a_Favor su colaboración en revisión de caso de direccionamiento anonalo presente en enlace monitorizacion.tic.cl, en especifico el siguiente enlace:_x000a__x000a_https://monitorizacion.tic.cl:10443/remote/login?lang=en_x000a__x000a_Cabe señalar que monitorizacion.tic.cl e"/>
    <s v="Se elimina registro según lo solicitado."/>
    <d v="1899-12-30T06:20:18"/>
    <d v="1899-12-30T07:27:44"/>
    <d v="1899-12-30T01:07:26"/>
    <x v="0"/>
    <x v="1"/>
    <m/>
    <m/>
    <m/>
    <m/>
    <m/>
    <d v="2024-02-14T00:00:00"/>
    <s v="NO CUMPLE"/>
    <s v="CUMPLE"/>
    <s v="NO CUMPLE"/>
    <s v="NO CUMPLE"/>
    <s v="NO CUMPLE"/>
    <x v="1"/>
    <x v="0"/>
    <x v="1"/>
    <x v="0"/>
    <x v="0"/>
  </r>
  <r>
    <s v="INC000002614185"/>
    <s v="HOSTING VIRTUAL"/>
    <x v="6"/>
    <s v="SISTEMA OPERATIVO MICROSOFT"/>
    <s v="JAVIER CUEVAS"/>
    <s v="tct_jacuev"/>
    <s v="4-Menor/Localizado"/>
    <s v="4-Baja"/>
    <s v="Baja"/>
    <x v="1"/>
    <s v="TELEFONICA GLOBAL TECHNOLOGY S.A.AGENCIA EN CHILE"/>
    <s v="Nuevos desarrollos para control de planta Gestionada/Administrada"/>
    <s v="14/02/2024 10:59:49"/>
    <s v="14/02/2024 11:00:29"/>
    <x v="0"/>
    <s v="TI"/>
    <s v="SISTEMAS OPERATIVOS"/>
    <s v="14/02/2024 11:04:53"/>
    <s v="14/02/2024 23:50:00"/>
    <s v="Folio generado automáticamente para atender requerimiento del cliente. La solicitud fue realizada directamente al área resolutoria sin pasar por el flujo de mesa de ayuda"/>
    <s v="OK"/>
    <d v="1899-12-30T00:00:00"/>
    <d v="1899-12-30T00:05:04"/>
    <d v="1899-12-30T00:05:04"/>
    <x v="0"/>
    <x v="1"/>
    <m/>
    <m/>
    <m/>
    <m/>
    <m/>
    <d v="2024-02-14T00:00:00"/>
    <s v="CUMPLE"/>
    <s v="NO CUMPLE"/>
    <s v="NO CUMPLE"/>
    <s v="NO CUMPLE"/>
    <s v="NO CUMPLE"/>
    <x v="0"/>
    <x v="0"/>
    <x v="0"/>
    <x v="0"/>
    <x v="0"/>
  </r>
  <r>
    <s v="INC000002614187"/>
    <s v="HOSTING VIRTUAL"/>
    <x v="6"/>
    <s v="SISTEMA OPERATIVO MICROSOFT"/>
    <s v="JAVIER CUEVAS"/>
    <s v="tct_jacuev"/>
    <s v="4-Menor/Localizado"/>
    <s v="4-Baja"/>
    <s v="Baja"/>
    <x v="1"/>
    <s v="TELEFONICA GLOBAL TECHNOLOGY S.A.AGENCIA EN CHILE"/>
    <s v="[JORQUERA TRANSPORTE S.A] Solicitud de Paso a Producción CHI-003857572 / C-19872300156"/>
    <s v="14/02/2024 11:01:36"/>
    <s v="14/02/2024 11:03:08"/>
    <x v="0"/>
    <s v="TI"/>
    <s v="SISTEMAS OPERATIVOS"/>
    <s v="14/02/2024 11:05:22"/>
    <s v="14/02/2024 23:50:00"/>
    <s v="Folio generado automáticamente para atender requerimiento del cliente. La solicitud fue realizada directamente al área resolutoria sin pasar por el flujo de mesa de ayuda"/>
    <s v="OK"/>
    <d v="1899-12-30T00:00:00"/>
    <d v="1899-12-30T00:03:46"/>
    <d v="1899-12-30T00:03:46"/>
    <x v="0"/>
    <x v="1"/>
    <m/>
    <m/>
    <m/>
    <m/>
    <m/>
    <d v="2024-02-14T00:00:00"/>
    <s v="CUMPLE"/>
    <s v="NO CUMPLE"/>
    <s v="NO CUMPLE"/>
    <s v="NO CUMPLE"/>
    <s v="NO CUMPLE"/>
    <x v="0"/>
    <x v="0"/>
    <x v="0"/>
    <x v="0"/>
    <x v="0"/>
  </r>
  <r>
    <s v="INC000002614188"/>
    <s v="HOSTING VIRTUAL"/>
    <x v="6"/>
    <s v="SISTEMA OPERATIVO MICROSOFT"/>
    <s v="JAVIER CUEVAS"/>
    <s v="tct_jacuev"/>
    <s v="4-Menor/Localizado"/>
    <s v="4-Baja"/>
    <s v="Baja"/>
    <x v="1"/>
    <s v="TELEFONICA GLOBAL TECHNOLOGY S.A.AGENCIA EN CHILE"/>
    <s v="o CC-CHI-0000137866 // CHI-004061000 // - AGUAS ANTOFAGASTA - Licitación O365"/>
    <s v="14/02/2024 11:03:16"/>
    <s v="14/02/2024 11:03:40"/>
    <x v="0"/>
    <s v="TI"/>
    <s v="SISTEMAS OPERATIVOS"/>
    <s v="14/02/2024 11:04:29"/>
    <s v="14/02/2024 23:50:00"/>
    <s v="Folio generado automáticamente para atender requerimiento del cliente. La solicitud fue realizada directamente al área resolutoria sin pasar por el flujo de mesa de ayuda"/>
    <s v="OK"/>
    <d v="1899-12-30T00:00:00"/>
    <d v="1899-12-30T00:01:13"/>
    <d v="1899-12-30T00:01:13"/>
    <x v="0"/>
    <x v="1"/>
    <m/>
    <m/>
    <m/>
    <m/>
    <m/>
    <d v="2024-02-14T00:00:00"/>
    <s v="CUMPLE"/>
    <s v="NO CUMPLE"/>
    <s v="NO CUMPLE"/>
    <s v="NO CUMPLE"/>
    <s v="NO CUMPLE"/>
    <x v="0"/>
    <x v="0"/>
    <x v="0"/>
    <x v="0"/>
    <x v="0"/>
  </r>
  <r>
    <s v="INC000002614197"/>
    <s v="CORREO"/>
    <x v="1"/>
    <s v="O365"/>
    <s v="JAVIERA A UMAÑA YEVENES"/>
    <s v="tct_jumana"/>
    <s v="4-Menor/Localizado"/>
    <s v="4-Baja"/>
    <s v="Baja"/>
    <x v="1"/>
    <s v="TELEFONICA GLOBAL TECHNOLOGY S.A.AGENCIA EN CHILE"/>
    <s v="‎Caso DUOC - Validar configuración conector correo Exchange &gt; Microsoft 365‎"/>
    <s v="14/02/2024 11:25:48"/>
    <s v="14/02/2024 11:26:53"/>
    <x v="0"/>
    <s v="TI"/>
    <s v="APLICATIVOS"/>
    <s v="16/02/2024 12:24:01"/>
    <s v="16/02/2024 23:50:00"/>
    <m/>
    <m/>
    <d v="1900-01-01T00:57:08"/>
    <d v="1900-01-01T00:58:13"/>
    <d v="1899-12-30T00:01:05"/>
    <x v="0"/>
    <x v="1"/>
    <m/>
    <m/>
    <m/>
    <m/>
    <m/>
    <d v="2024-02-16T00:00:00"/>
    <s v="CUMPLE"/>
    <s v="NO CUMPLE"/>
    <s v="NO CUMPLE"/>
    <s v="NO CUMPLE"/>
    <s v="NO CUMPLE"/>
    <x v="1"/>
    <x v="0"/>
    <x v="0"/>
    <x v="0"/>
    <x v="1"/>
  </r>
  <r>
    <s v="INC000002614231"/>
    <s v="VPN IP - MPLS"/>
    <x v="17"/>
    <s v="GESTION HD"/>
    <s v="RODRIGO VÁSQUEZ MUÑOZ"/>
    <s v="frp_pcamay"/>
    <s v="3-Moderado/Limitado"/>
    <s v="3-Medio"/>
    <s v="Media"/>
    <x v="1"/>
    <s v="XINERGIA LABORAL S A"/>
    <s v="HD/Restaurar VM 192.168.190.20."/>
    <s v="14/02/2024 9:09:37"/>
    <s v="14/02/2024 9:10:39"/>
    <x v="0"/>
    <s v="CDP ANTIGUO 1"/>
    <s v="CDP ANTIGUO 2"/>
    <s v="17/02/2024 12:17:11"/>
    <s v="17/02/2024 23:50:00"/>
    <s v="PREVENTIVO: NO_x000a_CODIGO DE SERVICIO:_x000a_DIRECCION:_x000a_QUIEN REPORTA:600 588 6000  Rafael Cristian Henriquez Bazaes_x000a_CONTACTO EN TERRENO:600 588 6000  Rafael Cristian Henriquez Bazaes_x000a_PROBLEMA:_x000a_REQUERIMIENTO:Solicito restaurar VM 192.168.190.20, con respaldo del d"/>
    <s v="FASE RESOLUCIÓN Y RECUPERACIÓN_x000a__x000a_Se efectúa contacto con cliente: correo_x000a__x000a_Teléfono de contacto: N/A_x000a__x000a_Acciones realizadas: se restaura servidor solicitado_x000a__x000a_Solución paliativa o definitiva: se restaura servidor solicitado_x000a__x000a_Acciones de Mejora, Recomendacione"/>
    <d v="1900-01-02T02:53:29"/>
    <d v="1900-01-02T03:07:34"/>
    <d v="1899-12-30T00:14:05"/>
    <x v="0"/>
    <x v="1"/>
    <m/>
    <m/>
    <m/>
    <m/>
    <m/>
    <d v="2024-02-17T00:00:00"/>
    <s v="CUMPLE"/>
    <s v="NO CUMPLE"/>
    <s v="NO CUMPLE"/>
    <s v="NO CUMPLE"/>
    <s v="NO CUMPLE"/>
    <x v="1"/>
    <x v="0"/>
    <x v="0"/>
    <x v="0"/>
    <x v="1"/>
  </r>
  <r>
    <s v="INC000002614409"/>
    <s v="HOUSING"/>
    <x v="11"/>
    <s v="APQ ACCESOS"/>
    <s v="JOSE G MARQUEZ MARCANO"/>
    <s v="tct_josmam"/>
    <s v="4-Menor/Localizado"/>
    <s v="4-Baja"/>
    <s v="Baja"/>
    <x v="1"/>
    <s v="TELEFONICA EMPRESAS DE CHILE SA"/>
    <s v="SUPERVISION: Problema con Service Processor"/>
    <s v="14/02/2024 3:49:22"/>
    <s v="14/02/2024 3:50:25"/>
    <x v="0"/>
    <s v="CDP ANTIGUO 1"/>
    <s v="CDP ANTIGUO 2"/>
    <s v="14/02/2024 3:53:37"/>
    <s v="14/02/2024 23:50:00"/>
    <s v="Problema con Service Processor que impide administración de Storage 3Par Paine"/>
    <s v="Incidencia restablecida."/>
    <d v="1899-12-30T00:02:45"/>
    <d v="1899-12-30T00:04:15"/>
    <d v="1899-12-30T00:01:30"/>
    <x v="0"/>
    <x v="1"/>
    <m/>
    <m/>
    <m/>
    <m/>
    <m/>
    <d v="2024-02-14T00:00:00"/>
    <s v="CUMPLE"/>
    <s v="NO CUMPLE"/>
    <s v="NO CUMPLE"/>
    <s v="NO CUMPLE"/>
    <s v="NO CUMPLE"/>
    <x v="0"/>
    <x v="0"/>
    <x v="0"/>
    <x v="0"/>
    <x v="0"/>
  </r>
  <r>
    <s v="INC000002614411"/>
    <s v="HOUSING"/>
    <x v="11"/>
    <s v="APQ ACCESOS"/>
    <s v="JOSE G MARQUEZ MARCANO"/>
    <s v="tct_josmam"/>
    <s v="4-Menor/Localizado"/>
    <s v="4-Baja"/>
    <s v="Baja"/>
    <x v="1"/>
    <s v="TELEFONICA EMPRESAS DE CHILE SA"/>
    <s v="RONDA Y REVISION DE SALAS"/>
    <s v="14/02/2024 3:55:12"/>
    <s v="14/02/2024 3:55:56"/>
    <x v="0"/>
    <s v="CDP ANTIGUO 1"/>
    <s v="CDP ANTIGUO 2"/>
    <s v="14/02/2024 3:57:19"/>
    <s v="14/02/2024 23:50:00"/>
    <s v="RONDA Y REVISION DE SALAS"/>
    <s v="RONDAS REALIZADAS"/>
    <d v="1899-12-30T00:01:07"/>
    <d v="1899-12-30T00:02:07"/>
    <d v="1899-12-30T00:01:00"/>
    <x v="0"/>
    <x v="1"/>
    <m/>
    <m/>
    <m/>
    <m/>
    <m/>
    <d v="2024-02-14T00:00:00"/>
    <s v="CUMPLE"/>
    <s v="NO CUMPLE"/>
    <s v="NO CUMPLE"/>
    <s v="NO CUMPLE"/>
    <s v="NO CUMPLE"/>
    <x v="0"/>
    <x v="0"/>
    <x v="0"/>
    <x v="0"/>
    <x v="0"/>
  </r>
  <r>
    <s v="INC000002614413"/>
    <s v="HOUSING"/>
    <x v="11"/>
    <s v="APQ ACCESOS"/>
    <s v="JOSE G MARQUEZ MARCANO"/>
    <s v="tct_josmam"/>
    <s v="4-Menor/Localizado"/>
    <s v="4-Baja"/>
    <s v="Baja"/>
    <x v="1"/>
    <s v="TELEFONICA EMPRESAS DE CHILE SA"/>
    <s v="TOMA DE ALARMAS DE CLIENTES"/>
    <s v="14/02/2024 3:57:40"/>
    <s v="14/02/2024 3:58:19"/>
    <x v="0"/>
    <s v="CDP ANTIGUO 1"/>
    <s v="CDP ANTIGUO 2"/>
    <s v="14/02/2024 3:59:32"/>
    <s v="14/02/2024 23:50:00"/>
    <s v="TOMA DE ALARMAS DE CLIENTES"/>
    <s v="TOMA DE ALARMAS REALIZADAS"/>
    <d v="1899-12-30T00:00:57"/>
    <d v="1899-12-30T00:01:52"/>
    <d v="1899-12-30T00:00:55"/>
    <x v="0"/>
    <x v="1"/>
    <m/>
    <m/>
    <m/>
    <m/>
    <m/>
    <d v="2024-02-14T00:00:00"/>
    <s v="CUMPLE"/>
    <s v="NO CUMPLE"/>
    <s v="NO CUMPLE"/>
    <s v="NO CUMPLE"/>
    <s v="NO CUMPLE"/>
    <x v="0"/>
    <x v="0"/>
    <x v="0"/>
    <x v="0"/>
    <x v="0"/>
  </r>
  <r>
    <s v="INC000002614429"/>
    <s v="HOUSING"/>
    <x v="14"/>
    <s v="BELIEVE"/>
    <s v="SEBASTIAN A JARA VIDAL"/>
    <s v="frp_xgambo"/>
    <s v="3-Moderado/Limitado"/>
    <s v="3-Medio"/>
    <s v="Media"/>
    <x v="1"/>
    <s v="BARRICK SERVICIOS MINEROS LTDA."/>
    <s v="GESTION DATACENTER/ ACCESOS / BARRICK SERVICIOS MINEROS LTDA."/>
    <s v="14/02/2024 8:46:33"/>
    <s v="14/02/2024 8:48:16"/>
    <x v="0"/>
    <s v="COMUNICACIONES"/>
    <s v="VPN IP - MPLS"/>
    <s v="14/02/2024 8:58:40"/>
    <s v="14/02/2024 23:50:00"/>
    <s v="EMPRESA: BARRICK SERVICIOS MINEROS LTDA._x000a_CÓDIGO DE SERVICIO: _x000a_DIRECCIÓN:Calle San Martin #50, Santiago Centro, Santiago_x000a_NOMBRE DE QUIEN REPORTA:Vratislav Kostak_x000a_TELÉFONO DE QUIEN REPORTA:  981570521_x000a_NOMBRE DE CONTACTO EN TERRENO: _x000a_REQUERIMIENTO : Revisio"/>
    <m/>
    <d v="1899-12-30T00:04:48"/>
    <d v="1899-12-30T00:12:07"/>
    <d v="1899-12-30T00:07:19"/>
    <x v="0"/>
    <x v="1"/>
    <m/>
    <m/>
    <m/>
    <m/>
    <m/>
    <d v="2024-02-14T00:00:00"/>
    <s v="CUMPLE"/>
    <s v="NO CUMPLE"/>
    <s v="NO CUMPLE"/>
    <s v="NO CUMPLE"/>
    <s v="NO CUMPLE"/>
    <x v="0"/>
    <x v="0"/>
    <x v="0"/>
    <x v="0"/>
    <x v="0"/>
  </r>
  <r>
    <s v="INC000002614450"/>
    <s v="HOUSING"/>
    <x v="13"/>
    <s v="BELIEVE"/>
    <s v="CRISTOPHER MALDONADO ROMERO"/>
    <s v="frp_xgambo"/>
    <s v="3-Moderado/Limitado"/>
    <s v="3-Medio"/>
    <s v="Media"/>
    <x v="1"/>
    <s v="TELEFONICA CYBERSECURITY TECH CHILE SPA"/>
    <s v="GESTION DATACENTER/ ACCESOS / TELEFONICA CYBERSECURITY TECH CHILE SPA"/>
    <s v="14/02/2024 10:12:34"/>
    <s v="14/02/2024 10:13:57"/>
    <x v="0"/>
    <s v="COMUNICACIONES"/>
    <s v="VPN IP - MPLS"/>
    <s v="14/02/2024 12:06:31"/>
    <s v="14/02/2024 23:50:00"/>
    <s v="MPRESA: TELEFONICA CYBERSECURITY TECH CHILE SPA_x000a_CÓDIGO DE SERVICIO: _x000a_DIRECCIÓN:Av. Apoquindo #7071, Las Condes, Santiago_x000a_NOMBRE DE QUIEN REPORTA:José Ñanculef Contreras_x000a_TELÉFONO DE QUIEN REPORTA:  56968466938_x000a_NOMBRE DE CONTACTO EN TERRENO: _x000a_REQUERIMIENT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1:41:05"/>
    <d v="1899-12-30T01:53:57"/>
    <d v="1899-12-30T00:12:52"/>
    <x v="0"/>
    <x v="1"/>
    <m/>
    <m/>
    <m/>
    <m/>
    <m/>
    <d v="2024-02-14T00:00:00"/>
    <s v="CUMPLE"/>
    <s v="NO CUMPLE"/>
    <s v="NO CUMPLE"/>
    <s v="NO CUMPLE"/>
    <s v="NO CUMPLE"/>
    <x v="1"/>
    <x v="1"/>
    <x v="0"/>
    <x v="0"/>
    <x v="0"/>
  </r>
  <r>
    <s v="INC000002614462"/>
    <s v="HOUSING"/>
    <x v="14"/>
    <s v="BELIEVE"/>
    <s v="SEBASTIAN A JARA VIDAL"/>
    <s v="frp_xgambo"/>
    <s v="3-Moderado/Limitado"/>
    <s v="3-Medio"/>
    <s v="Media"/>
    <x v="1"/>
    <s v="TELEFONICA EMPRESAS DE CHILE SA"/>
    <s v="GESTION DATACENTER/ ACCESOS / TELEFONICA EMPRESAS DE CHILE SA"/>
    <s v="14/02/2024 10:27:36"/>
    <s v="14/02/2024 10:29:00"/>
    <x v="0"/>
    <s v="COMUNICACIONES"/>
    <s v="VPN IP - MPLS"/>
    <s v="14/02/2024 10:38:13"/>
    <s v="14/02/2024 23:50:00"/>
    <s v="EMPRESA: TELEFONICA EMPRESAS DE CHILE SA_x000a_CÓDIGO DE SERVICIO: _x000a_DIRECCIÓN:Calle San Martin #50, Santiago Centro, Santiago_x000a_NOMBRE DE QUIEN REPORTA:RENE VILLEGAS_x000a_TELÉFONO DE QUIEN REPORTA:  56995442858_x000a_NOMBRE DE CONTACTO EN TERRENO: _x000a_REQUERIMIENTO : personal"/>
    <m/>
    <d v="1899-12-30T00:05:06"/>
    <d v="1899-12-30T00:10:37"/>
    <d v="1899-12-30T00:05:31"/>
    <x v="0"/>
    <x v="1"/>
    <m/>
    <s v=""/>
    <s v=""/>
    <s v="Cumplido"/>
    <s v=""/>
    <d v="2024-02-14T00:00:00"/>
    <s v="CUMPLE"/>
    <s v="NO CUMPLE"/>
    <s v="NO CUMPLE"/>
    <s v="NO CUMPLE"/>
    <s v="NO CUMPLE"/>
    <x v="0"/>
    <x v="0"/>
    <x v="0"/>
    <x v="0"/>
    <x v="0"/>
  </r>
  <r>
    <s v="INC000002614466"/>
    <s v="BACKUP ON DEMAND"/>
    <x v="17"/>
    <s v="SM OPERACIONES"/>
    <s v="SEBASTIAN VILLENA"/>
    <s v="tct_decruz"/>
    <s v="4-Menor/Localizado"/>
    <s v="4-Baja"/>
    <s v="Baja"/>
    <x v="1"/>
    <s v="SERVIEX S A"/>
    <s v="BAJA DE RESPALDO"/>
    <s v="14/02/2024 10:32:56"/>
    <s v="14/02/2024 10:34:36"/>
    <x v="0"/>
    <s v="TI"/>
    <s v="ALMACENAMIENTO y RESPALDO"/>
    <s v="14/02/2024 18:15:33"/>
    <s v="14/02/2024 23:50:00"/>
    <s v="Fueron eliminadas 2 máquinas,WWKS20021P y Serviex_App_02"/>
    <s v="FASE RESOLUCIÓN Y RECUPERACIÓN_x000a__x000a_Se efectúa contacto con cliente: N/A_x000a__x000a_Teléfono de contacto: N/A_x000a__x000a_Acciones realizadas:  Bajas de respaldo son ejecutadas correctamente, se envia detalle a cliente via mail, adjunto mail._x000a__x000a_Solución paliativa o definitiva: N/"/>
    <d v="1899-12-30T00:27:10"/>
    <d v="1899-12-30T07:42:37"/>
    <d v="1899-12-30T07:15:27"/>
    <x v="0"/>
    <x v="1"/>
    <m/>
    <m/>
    <m/>
    <m/>
    <m/>
    <d v="2024-02-14T00:00:00"/>
    <s v="NO CUMPLE"/>
    <s v="NO CUMPLE"/>
    <s v="CUMPLE"/>
    <s v="NO CUMPLE"/>
    <s v="NO CUMPLE"/>
    <x v="1"/>
    <x v="0"/>
    <x v="1"/>
    <x v="0"/>
    <x v="0"/>
  </r>
  <r>
    <s v="INC000002614484"/>
    <s v="VPN IP - MPLS"/>
    <x v="3"/>
    <s v="GESTION HD"/>
    <s v="DEIBY Y SANTOYO MONTEROLA"/>
    <s v="frp_pcamay"/>
    <s v="3-Moderado/Limitado"/>
    <s v="3-Medio"/>
    <s v="Media"/>
    <x v="1"/>
    <s v="TELEFONICA GLOBAL TECHNOLOGY S.A.AGENCIA EN CHILE"/>
    <s v="HD/Revisión Servidor Calipso"/>
    <s v="14/02/2024 10:59:18"/>
    <s v="14/02/2024 11:00:34"/>
    <x v="0"/>
    <s v="CDP ANTIGUO 1"/>
    <s v="CDP ANTIGUO 2"/>
    <s v="16/02/2024 12:30:18"/>
    <s v="16/02/2024 23:50:00"/>
    <s v="PREVENTIVO: NO_x000a_CODIGO DE SERVICIO:_x000a_DIRECCION:_x000a_QUIEN REPORTA:+56 9 9343 3681 Deiby Yoel Santoyo Monterola_x000a_CONTACTO EN TERRENO:+56 9 9343 3681 Deiby Yoel Santoyo Monterola_x000a_PROBLEMA:_x000a_REQUERIMIENTO:Por favor su acostumbrado apoyo en generar folio de requerim"/>
    <s v="FASE RESOLUCIÓN Y RECUPERACIÓN_x000a__x000a_Se efectúa contacto con cliente:N/A_x000a__x000a_Teléfono de contacto:N/A_x000a__x000a_Acciones realizadas: Se genera requerimiento de cambio de pieza a Evernex con el ticket 01559804 por lo que se espera que llegue la pieza, por lo tanto se cier"/>
    <d v="1899-12-31T07:30:28"/>
    <d v="1900-01-01T01:31:00"/>
    <d v="1899-12-30T18:00:32"/>
    <x v="0"/>
    <x v="1"/>
    <m/>
    <m/>
    <m/>
    <m/>
    <m/>
    <d v="2024-02-16T00:00:00"/>
    <s v="NO CUMPLE"/>
    <s v="NO CUMPLE"/>
    <s v="NO CUMPLE"/>
    <s v="CUMPLE"/>
    <s v="NO CUMPLE"/>
    <x v="1"/>
    <x v="0"/>
    <x v="0"/>
    <x v="0"/>
    <x v="1"/>
  </r>
  <r>
    <s v="INC000002614497"/>
    <s v="VPN IP - MPLS"/>
    <x v="7"/>
    <s v="GESTION HD"/>
    <s v="SEBASTIAN I ACUÑA GUZMAN"/>
    <s v="frp_pcamay"/>
    <s v="3-Moderado/Limitado"/>
    <s v="3-Medio"/>
    <s v="Media"/>
    <x v="1"/>
    <s v="MARITIMA VALPARAISO CHILE"/>
    <s v="HD/Agregar registros en Servidor DNS"/>
    <s v="14/02/2024 11:22:41"/>
    <s v="14/02/2024 11:22:49"/>
    <x v="0"/>
    <s v="TI"/>
    <s v="SISTEMAS OPERATIVOS"/>
    <s v="14/02/2024 11:58:32"/>
    <s v="14/02/2024 23:50:00"/>
    <s v="PREVENTIVO: NO_x000a_CODIGO DE SERVICIO:_x000a_DIRECCION:_x000a_QUIEN REPORTA: +56 (32) 260 7124   -   Anexo 7124 Héctor Sandoval_x000a_CONTACTO EN TERRENO:+56 (32) 260 7124   -   Anexo 7124 Héctor Sandoval_x000a_PROBLEMA:_x000a_REQUERIMIENTO:buenas tardes,_x000a_Nos podrían ayudar para agregar"/>
    <s v="Se envía requerimiento a administradores de redip.cl._x000a__x000a_Dominio no administrado, se procede con el cierre del folio."/>
    <d v="1899-12-30T00:00:00"/>
    <d v="1899-12-30T00:35:51"/>
    <d v="1899-12-30T00:35:51"/>
    <x v="0"/>
    <x v="1"/>
    <m/>
    <m/>
    <m/>
    <m/>
    <m/>
    <d v="2024-02-14T00:00:00"/>
    <s v="CUMPLE"/>
    <s v="NO CUMPLE"/>
    <s v="NO CUMPLE"/>
    <s v="NO CUMPLE"/>
    <s v="NO CUMPLE"/>
    <x v="0"/>
    <x v="0"/>
    <x v="0"/>
    <x v="0"/>
    <x v="0"/>
  </r>
  <r>
    <s v="INC000002614501"/>
    <s v="HOUSING"/>
    <x v="13"/>
    <s v="BELIEVE"/>
    <s v="CRISTOPHER MALDONADO ROMERO"/>
    <s v="frp_xgambo"/>
    <s v="3-Moderado/Limitado"/>
    <s v="3-Medio"/>
    <s v="Media"/>
    <x v="1"/>
    <s v="TELEFONICA EMPRESAS DE CHILE SA"/>
    <s v="GESTION DATACENTER/ ACCESOS / TELEFONICA EMPRESAS DE CHILE SA"/>
    <s v="14/02/2024 11:29:10"/>
    <s v="14/02/2024 11:30:21"/>
    <x v="0"/>
    <s v="COMUNICACIONES"/>
    <s v="VPN IP - MPLS"/>
    <s v="14/02/2024 11:44:35"/>
    <s v="14/02/2024 23:50:00"/>
    <s v="EMPRESA: TELEFONICA EMPRESAS DE CHILE SA_x000a_CÓDIGO DE SERVICIO: _x000a_DIRECCIÓN:Av. Apoquindo #7071, Las Condes, Santiago_x000a_NOMBRE DE QUIEN REPORTA:RENE VILLEGAS_x000a_TELÉFONO DE QUIEN REPORTA:  56995442858_x000a_NOMBRE DE CONTACTO EN TERRENO: _x000a_REQUERIMIENTO : personal de in"/>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7:44"/>
    <d v="1899-12-30T00:15:25"/>
    <d v="1899-12-30T00:07:41"/>
    <x v="0"/>
    <x v="1"/>
    <m/>
    <m/>
    <m/>
    <m/>
    <m/>
    <d v="2024-02-14T00:00:00"/>
    <s v="CUMPLE"/>
    <s v="NO CUMPLE"/>
    <s v="NO CUMPLE"/>
    <s v="NO CUMPLE"/>
    <s v="NO CUMPLE"/>
    <x v="0"/>
    <x v="0"/>
    <x v="0"/>
    <x v="0"/>
    <x v="0"/>
  </r>
  <r>
    <s v="INC000002614563"/>
    <s v="VPN IP - MPLS"/>
    <x v="5"/>
    <s v="GESTION HD"/>
    <s v="LUIS RODRIGO ACEVEDO COLLIPAL"/>
    <s v="frp_dalcap"/>
    <s v="4-Menor/Localizado"/>
    <s v="4-Baja"/>
    <s v="Baja"/>
    <x v="1"/>
    <s v="TELEFONICA GLOBAL TECHNOLOGY S.A.AGENCIA EN CHILE"/>
    <s v="problemas al conectar mi VPN"/>
    <s v="14/02/2024 0:57:03"/>
    <s v="14/02/2024 1:00:24"/>
    <x v="0"/>
    <s v="CDP ANTIGUO 1"/>
    <s v="CDP ANTIGUO 2"/>
    <s v="14/02/2024 1:08:49"/>
    <s v="14/02/2024 23:50:00"/>
    <s v="PREVENTIVO: _x000a_CODIGO DE SERVICIO: NN_x000a_DIRECCION:  _x000a__x000a_NOMBRE QUIEN REPORTA:  wVictor Bravo Orrego  | 56 9 89787201_x000a__x000a_PROBLEMA: _x000a_REQUERIMIENTO:   Junto con saludar, solicito de vuestro apoyo para crear ticket como Requerimiento y en estado PENDIENTE._x000a__x000a_ _x000a__x000a_Bande"/>
    <s v="Se realizan pruebas de conexión vpn asociada a usuario Victor.bravo  la cual conecta sin problemas, después de varios intentos  y  reinicio del pc del usuario se restablece conexión vpn Ok por lo cual se procede al cierre del caso, validado con Victor Br"/>
    <d v="1899-12-30T00:05:38"/>
    <d v="1899-12-30T00:11:46"/>
    <d v="1899-12-30T00:06:08"/>
    <x v="0"/>
    <x v="1"/>
    <m/>
    <m/>
    <m/>
    <m/>
    <m/>
    <d v="2024-02-14T00:00:00"/>
    <s v="CUMPLE"/>
    <s v="NO CUMPLE"/>
    <s v="NO CUMPLE"/>
    <s v="NO CUMPLE"/>
    <s v="NO CUMPLE"/>
    <x v="0"/>
    <x v="0"/>
    <x v="0"/>
    <x v="0"/>
    <x v="0"/>
  </r>
  <r>
    <s v="INC000002614782"/>
    <s v="SAP"/>
    <x v="9"/>
    <s v="CLOUD SAP HANA"/>
    <s v="NICOLAS A SAAVEDRA EGUILUZ"/>
    <s v="tct_nsaave"/>
    <s v="4-Menor/Localizado"/>
    <s v="4-Baja"/>
    <s v="Baja"/>
    <x v="1"/>
    <s v="TELEFONICA EMPRESAS DE CHILE SA"/>
    <s v="Checklist Diario Clientes 10.02.24"/>
    <s v="14/02/2024 7:32:15"/>
    <s v="14/02/2024 7:33:29"/>
    <x v="0"/>
    <s v="Service"/>
    <s v="Internal"/>
    <s v="14/02/2024 7:34:10"/>
    <s v="14/02/2024 23:50:00"/>
    <s v="Se realiza Checklist Diario de los clientes; _x000a_HDC_x000a_NUTRISCO_x000a_FRUSAN"/>
    <s v="Se realiza Checklist Diario de los clientes; _x000a_HDC_x000a_NUTRISCO_x000a_FRUSAN"/>
    <d v="1899-12-30T00:00:00"/>
    <d v="1899-12-30T00:01:55"/>
    <d v="1899-12-30T00:01:55"/>
    <x v="0"/>
    <x v="1"/>
    <m/>
    <m/>
    <m/>
    <m/>
    <m/>
    <d v="2024-02-14T00:00:00"/>
    <s v="CUMPLE"/>
    <s v="NO CUMPLE"/>
    <s v="NO CUMPLE"/>
    <s v="NO CUMPLE"/>
    <s v="NO CUMPLE"/>
    <x v="0"/>
    <x v="0"/>
    <x v="0"/>
    <x v="0"/>
    <x v="0"/>
  </r>
  <r>
    <s v="INC000002614867"/>
    <s v="TICKET-INTELIGENTE"/>
    <x v="7"/>
    <s v="GESTION TI"/>
    <s v="SEBASTIAN I ACUÑA GUZMAN"/>
    <s v="USR_TSIGHT"/>
    <s v="1-Extenso/Generalizado"/>
    <s v="4-Baja"/>
    <s v="Baja"/>
    <x v="3"/>
    <s v="CAMARA DE COMERCIO DE SANTIAGO A G"/>
    <s v="cacost01 - testosbweb TICKET AUTOMATICO"/>
    <s v="14/02/2024 9:11:58"/>
    <s v="14/02/2024 9:11:58"/>
    <x v="0"/>
    <s v="TI"/>
    <s v="SISTEMAS OPERATIVOS"/>
    <s v="14/02/2024 10:49:27"/>
    <s v="14/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Node"/>
    <s v="Se revisa el servidor alarmado, encontrando que el alto consumo de CPU corresponde a proceso Java, ejecutado por el usuario wls12214 (Oracle Weblogic 12.2.1.4)._x000a__x000a_Por lo mencionado, es que pongo en copia a @Rene Oyarzun, para que, en caso de ser necesario"/>
    <d v="1899-12-30T00:32:40"/>
    <d v="1899-12-30T01:37:29"/>
    <d v="1899-12-30T01:04:49"/>
    <x v="1"/>
    <x v="0"/>
    <m/>
    <m/>
    <m/>
    <m/>
    <m/>
    <d v="2024-02-14T00:00:00"/>
    <s v="NO CUMPLE"/>
    <s v="CUMPLE"/>
    <s v="NO CUMPLE"/>
    <s v="NO CUMPLE"/>
    <s v="NO CUMPLE"/>
    <x v="1"/>
    <x v="1"/>
    <x v="0"/>
    <x v="0"/>
    <x v="0"/>
  </r>
  <r>
    <s v="INC000002615015"/>
    <s v="VPN IP - MPLS"/>
    <x v="5"/>
    <s v="GESTION HD"/>
    <s v="LUIS A VILLASMIL CASTILLO"/>
    <s v="frp_fpetro"/>
    <s v="3-Moderado/Limitado"/>
    <s v="3-Medio"/>
    <s v="Media"/>
    <x v="1"/>
    <s v="HORTIFRUT S.A"/>
    <s v="HD/_x000a_RE: Creación cuenta VPN ST-104219"/>
    <s v="14/02/2024 11:01:38"/>
    <s v="14/02/2024 11:04:12"/>
    <x v="0"/>
    <s v="CDP ANTIGUO 1"/>
    <s v="CDP ANTIGUO 2"/>
    <s v="14/02/2024 11:42:01"/>
    <s v="14/02/2024 23:50:00"/>
    <s v="PREVENTIVO: NO_x000a_CODIGO DE SERVICIO:_x000a_DIRECCION:_x000a_QUIEN REPORTA:  rodrigo von hausen +56 957139471_x000a_CONTACTO EN TERRENO:  rodrigo von hausen +56 957139471_x000a__x000a_REQUERIMIENTO:_x000a__x000a_Solicito su ayuda para crear una nueva cuenta VPN para el usuario Ismael_x000a_Abachra (iabra"/>
    <m/>
    <d v="1899-12-30T00:00:00"/>
    <d v="1899-12-30T00:40:23"/>
    <d v="1899-12-30T00:40:23"/>
    <x v="0"/>
    <x v="1"/>
    <m/>
    <m/>
    <m/>
    <m/>
    <m/>
    <d v="2024-02-14T00:00:00"/>
    <s v="CUMPLE"/>
    <s v="NO CUMPLE"/>
    <s v="NO CUMPLE"/>
    <s v="NO CUMPLE"/>
    <s v="NO CUMPLE"/>
    <x v="0"/>
    <x v="0"/>
    <x v="0"/>
    <x v="0"/>
    <x v="0"/>
  </r>
  <r>
    <s v="INC000002615023"/>
    <s v="VPN IP - MPLS"/>
    <x v="15"/>
    <s v="GESTION HD"/>
    <s v="MOISES E MONTERO RAMOS"/>
    <s v="frp_fpetro"/>
    <s v="3-Moderado/Limitado"/>
    <s v="3-Medio"/>
    <s v="Media"/>
    <x v="1"/>
    <s v="FUNDACION INSTITUTO PROFESIONAL DUOC UC"/>
    <s v="HD/C-19872300193 // FUND INSTITUTO PROFESIONAL DUOC UC // Migracion de maquinas"/>
    <s v="14/02/2024 11:17:21"/>
    <s v="14/02/2024 11:23:02"/>
    <x v="0"/>
    <s v="CDP ANTIGUO 1"/>
    <s v="CDP ANTIGUO 2"/>
    <s v="15/02/2024 18:40:29"/>
    <s v="15/02/2024 23:50:00"/>
    <s v="PREVENTIVO: NO_x000a_CODIGO DE SERVICIO:_x000a_DIRECCION:_x000a_QUIEN REPORTA: Jefe de Proyecto_x000a_CONTACTO EN TERRENO: Jefe de Proyecto_x000a__x000a_REQUERIMIENTO:_x000a__x000a_Estimados, buenos días._x000a_Junto con saludar, favor de su ayuda generar un folio para la revisión y_x000a_replicación de recursos"/>
    <s v="Se efectúa contacto con cliente:  N/A_x000a_Teléfono de contacto:  N/A_x000a_Acciones realizadas:Se valida los recursos requeridos para la migración de las máquinas de DUOC hacia VDC y se procede a crear los nuevos VPG en Zerto._x000a_ Solución paliativa o definitiva: Def"/>
    <d v="1899-12-31T05:07:30"/>
    <d v="1899-12-31T07:23:08"/>
    <d v="1899-12-30T02:15:38"/>
    <x v="0"/>
    <x v="1"/>
    <m/>
    <m/>
    <m/>
    <m/>
    <m/>
    <d v="2024-02-15T00:00:00"/>
    <s v="NO CUMPLE"/>
    <s v="CUMPLE"/>
    <s v="NO CUMPLE"/>
    <s v="NO CUMPLE"/>
    <s v="NO CUMPLE"/>
    <x v="1"/>
    <x v="0"/>
    <x v="0"/>
    <x v="0"/>
    <x v="1"/>
  </r>
  <r>
    <s v="INC000002615035"/>
    <s v="VPN IP - MPLS"/>
    <x v="9"/>
    <s v="GESTION HD"/>
    <s v="NICOLAS A SAAVEDRA EGUILUZ"/>
    <s v="frp_fpetro"/>
    <s v="3-Moderado/Limitado"/>
    <s v="3-Medio"/>
    <s v="Media"/>
    <x v="1"/>
    <s v="NUTRISCO CHILE SA"/>
    <s v="HD/_x000a_RV: Creación Usuario SAP PRD y QAS// LCORTEZ"/>
    <s v="14/02/2024 11:44:00"/>
    <s v="14/02/2024 11:46:32"/>
    <x v="0"/>
    <s v="CDP ANTIGUO 1"/>
    <s v="CDP ANTIGUO 2"/>
    <s v="14/02/2024 12:21:04"/>
    <s v="14/02/2024 23:50:00"/>
    <s v="PREVENTIVO: NO_x000a_CODIGO DE SERVICIO:_x000a_DIRECCION:_x000a_QUIEN REPORTA:_x000a_CONTACTO EN TERRENO:_x000a_PROBLEMA:_x000a_REQUERIMIENTO:He creado el usuario LCORTEZ en PRD y QAS según lo indicado._x000a__x000a_Clave: Inicio01. (I mayúscula y finaliza en punto)._x000a__x000a_A modo informativo, tuve que desc"/>
    <s v="He creado el usuario LCORTEZ en PRD y QAS según lo indicado._x000a_La orden OEDK925522 fue importada exitosamente en PRD"/>
    <d v="1899-12-30T00:00:00"/>
    <d v="1899-12-30T00:37:04"/>
    <d v="1899-12-30T00:37:04"/>
    <x v="0"/>
    <x v="1"/>
    <m/>
    <m/>
    <m/>
    <m/>
    <m/>
    <d v="2024-02-14T00:00:00"/>
    <s v="CUMPLE"/>
    <s v="NO CUMPLE"/>
    <s v="NO CUMPLE"/>
    <s v="NO CUMPLE"/>
    <s v="NO CUMPLE"/>
    <x v="0"/>
    <x v="0"/>
    <x v="0"/>
    <x v="0"/>
    <x v="0"/>
  </r>
  <r>
    <s v="INC000002615075"/>
    <s v="VPN IP - MPLS"/>
    <x v="5"/>
    <s v="GESTION HD"/>
    <s v="OSCAR A RAMIREZ SOTO"/>
    <s v="frp_fpetro"/>
    <s v="3-Moderado/Limitado"/>
    <s v="3-Medio"/>
    <s v="Media"/>
    <x v="1"/>
    <s v="TELEFONICA GLOBAL TECHNOLOGY S.A.AGENCIA EN CHILE"/>
    <s v="HD/_x000a_TCCT - CLOUD - Requerimiento extensión PVLAN 1460"/>
    <s v="14/02/2024 13:05:01"/>
    <s v="14/02/2024 13:06:55"/>
    <x v="0"/>
    <s v="CDP ANTIGUO 1"/>
    <s v="CDP ANTIGUO 2"/>
    <s v="16/02/2024 16:38:53"/>
    <s v="16/02/2024 23:50:00"/>
    <s v="PREVENTIVO: NO_x000a_CODIGO DE SERVICIO:_x000a_DIRECCION:_x000a_QUIEN REPORTA: Jesús José Nelo Petaquero 56 9 9229 020_x000a_CONTACTO EN TERRENO: Jesús José Nelo Petaquero 56 9 9229 020_x000a_REQUERIMIENTO:_x000a__x000a_Estimado equipo de Comunicaciones DC, por favor su acostumbrado apoyo en_x000a_val"/>
    <s v="Se realiza extensión bajo RFC aprobado por gestion del cambio, extendiendo PVLAN 1460 del SOC desde San Martin a Paine de manera éxitosa, se cierra ticket."/>
    <d v="1899-12-31T23:10:01"/>
    <d v="1900-01-01T03:33:52"/>
    <d v="1899-12-30T04:23:51"/>
    <x v="0"/>
    <x v="1"/>
    <m/>
    <m/>
    <m/>
    <m/>
    <m/>
    <d v="2024-02-16T00:00:00"/>
    <s v="NO CUMPLE"/>
    <s v="NO CUMPLE"/>
    <s v="CUMPLE"/>
    <s v="NO CUMPLE"/>
    <s v="NO CUMPLE"/>
    <x v="1"/>
    <x v="0"/>
    <x v="0"/>
    <x v="0"/>
    <x v="1"/>
  </r>
  <r>
    <s v="INC000002615079"/>
    <s v="HOUSING"/>
    <x v="14"/>
    <s v="BELIEVE"/>
    <s v="SEBASTIAN A JARA VIDAL"/>
    <s v="frp_jcarri"/>
    <s v="3-Moderado/Limitado"/>
    <s v="3-Medio"/>
    <s v="Media"/>
    <x v="1"/>
    <s v="TELEFONICA EMPRESAS DE CHILE SA"/>
    <s v="GESTION DATACENTER/ ACCESOS /TELEFONICA EMPRESAS DE CHILE SA"/>
    <s v="14/02/2024 12:57:37"/>
    <s v="14/02/2024 12:58:59"/>
    <x v="0"/>
    <s v="COMUNICACIONES"/>
    <s v="VPN IP - MPLS"/>
    <s v="14/02/2024 13:16:14"/>
    <s v="14/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Revisión Serv"/>
    <m/>
    <d v="1899-12-30T00:08:01"/>
    <d v="1899-12-30T00:18:37"/>
    <d v="1899-12-30T00:10:36"/>
    <x v="0"/>
    <x v="1"/>
    <m/>
    <m/>
    <m/>
    <m/>
    <m/>
    <d v="2024-02-14T00:00:00"/>
    <s v="CUMPLE"/>
    <s v="NO CUMPLE"/>
    <s v="NO CUMPLE"/>
    <s v="NO CUMPLE"/>
    <s v="NO CUMPLE"/>
    <x v="0"/>
    <x v="0"/>
    <x v="0"/>
    <x v="0"/>
    <x v="0"/>
  </r>
  <r>
    <s v="INC000002615092"/>
    <s v="HOSTING VIRTUAL"/>
    <x v="18"/>
    <s v="DUOC TICKET AUTOMATICO"/>
    <s v="DAVID MATELUNA"/>
    <s v="frp_lmosqu"/>
    <s v="4-Menor/Localizado"/>
    <s v="4-Baja"/>
    <s v="Baja"/>
    <x v="1"/>
    <s v="FUNDACION INSTITUTO PROFESIONAL DUOC UC"/>
    <s v="DUOC  | REQ |  Urgencia: Media | Perdida de conexión Azure-OCI DEV y QA"/>
    <s v="14/02/2024 13:13:42"/>
    <s v="14/02/2024 13:16:19"/>
    <x v="0"/>
    <s v="APLICACION"/>
    <s v="BASES DE DATOS"/>
    <s v="14/02/2024 15:43:32"/>
    <s v="14/02/2024 23:50:00"/>
    <s v="De: Antonio Martinez Diaz &lt;amartinezdi@duoc.cl&gt; _x000a_Enviado el: miércoles, 14 de febrero de 2024 13:02_x000a_Para: Mesa TI &lt;mesa.ti@movistar.cl&gt;_x000a_CC: GERMÁN IGNACIO BAEZA GONZÁLEZ &lt;german.baeza@fractalia.es&gt;; Victor Sepulveda G &lt;victor.sepulvedag@telefonica.com&gt;_x000a_A"/>
    <m/>
    <d v="1899-12-30T00:00:13"/>
    <d v="1899-12-30T02:29:50"/>
    <d v="1899-12-30T02:29:37"/>
    <x v="0"/>
    <x v="1"/>
    <m/>
    <m/>
    <m/>
    <m/>
    <m/>
    <d v="2024-02-14T00:00:00"/>
    <s v="NO CUMPLE"/>
    <s v="CUMPLE"/>
    <s v="NO CUMPLE"/>
    <s v="NO CUMPLE"/>
    <s v="NO CUMPLE"/>
    <x v="1"/>
    <x v="1"/>
    <x v="0"/>
    <x v="0"/>
    <x v="0"/>
  </r>
  <r>
    <s v="INC000002615230"/>
    <s v="VPN IP - MPLS"/>
    <x v="9"/>
    <s v="GESTION HD"/>
    <s v="NICOLAS A SAAVEDRA EGUILUZ"/>
    <s v="frp_pcamay"/>
    <s v="3-Moderado/Limitado"/>
    <s v="3-Medio"/>
    <s v="Media"/>
    <x v="1"/>
    <s v="COAGRA S A"/>
    <s v="HD/RV: MM/FI: Mejoras reporte posicion de cambio ~ GTY"/>
    <s v="14/02/2024 12:57:16"/>
    <s v="14/02/2024 12:59:29"/>
    <x v="0"/>
    <s v="CDP ANTIGUO 1"/>
    <s v="CDP ANTIGUO 2"/>
    <s v="14/02/2024 14:23:34"/>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s v="La orden DEEK952988 fue importada exitosamente en PRD"/>
    <d v="1899-12-30T00:00:00"/>
    <d v="1899-12-30T01:26:18"/>
    <d v="1899-12-30T01:26:18"/>
    <x v="0"/>
    <x v="1"/>
    <m/>
    <m/>
    <m/>
    <m/>
    <m/>
    <d v="2024-02-14T00:00:00"/>
    <s v="NO CUMPLE"/>
    <s v="CUMPLE"/>
    <s v="NO CUMPLE"/>
    <s v="NO CUMPLE"/>
    <s v="NO CUMPLE"/>
    <x v="1"/>
    <x v="1"/>
    <x v="0"/>
    <x v="0"/>
    <x v="0"/>
  </r>
  <r>
    <s v="INC000002615231"/>
    <s v="HOSTING VIRTUAL"/>
    <x v="6"/>
    <s v="SM OPERACIONES"/>
    <s v="RICARDO R GALLEGOS OYANEDER"/>
    <s v="tct_rgalle"/>
    <s v="4-Menor/Localizado"/>
    <s v="4-Baja"/>
    <s v="Baja"/>
    <x v="1"/>
    <s v="TELEFONICA GLOBAL TECHNOLOGY S.A.AGENCIA EN CHILE"/>
    <s v="Reunión coordinación interna MS"/>
    <s v="14/02/2024 12:53:20"/>
    <s v="14/02/2024 12:53:32"/>
    <x v="0"/>
    <s v="TI"/>
    <s v="SISTEMAS OPERATIVOS"/>
    <s v="14/02/2024 12:55:36"/>
    <s v="14/02/2024 23:50:00"/>
    <s v="Reunión coordinación interna MS"/>
    <s v="Reunión coordinación interna MS"/>
    <d v="1899-12-30T00:00:00"/>
    <d v="1899-12-30T00:02:16"/>
    <d v="1899-12-30T00:02:16"/>
    <x v="0"/>
    <x v="1"/>
    <m/>
    <m/>
    <m/>
    <m/>
    <m/>
    <d v="2024-02-14T00:00:00"/>
    <s v="CUMPLE"/>
    <s v="NO CUMPLE"/>
    <s v="NO CUMPLE"/>
    <s v="NO CUMPLE"/>
    <s v="NO CUMPLE"/>
    <x v="0"/>
    <x v="0"/>
    <x v="0"/>
    <x v="0"/>
    <x v="0"/>
  </r>
  <r>
    <s v="INC000002615232"/>
    <s v="HOSTING VIRTUAL"/>
    <x v="6"/>
    <s v="SM OPERACIONES"/>
    <s v="RICARDO R GALLEGOS OYANEDER"/>
    <s v="tct_rgalle"/>
    <s v="4-Menor/Localizado"/>
    <s v="4-Baja"/>
    <s v="Baja"/>
    <x v="1"/>
    <s v="TELEFONICA GLOBAL TECHNOLOGY S.A.AGENCIA EN CHILE"/>
    <s v="Extracción RvTools PAI y APQ cliente Duoc, Formateo de información y entrega a are solicitante."/>
    <s v="14/02/2024 12:53:38"/>
    <s v="14/02/2024 12:53:47"/>
    <x v="0"/>
    <s v="TI"/>
    <s v="SISTEMAS OPERATIVOS"/>
    <s v="14/02/2024 12:56:19"/>
    <s v="14/02/2024 23:50:00"/>
    <s v="Extracción RvTools PAI y APQ cliente Duoc, Formateo de información y entrega a are solicitante."/>
    <s v="Extracción RvTools PAI y APQ cliente Duoc, Formateo de información y entrega a are solicitante."/>
    <d v="1899-12-30T00:00:00"/>
    <d v="1899-12-30T00:02:41"/>
    <d v="1899-12-30T00:02:41"/>
    <x v="0"/>
    <x v="1"/>
    <m/>
    <m/>
    <m/>
    <m/>
    <m/>
    <d v="2024-02-14T00:00:00"/>
    <s v="CUMPLE"/>
    <s v="NO CUMPLE"/>
    <s v="NO CUMPLE"/>
    <s v="NO CUMPLE"/>
    <s v="NO CUMPLE"/>
    <x v="0"/>
    <x v="0"/>
    <x v="0"/>
    <x v="0"/>
    <x v="0"/>
  </r>
  <r>
    <s v="INC000002615233"/>
    <s v="HOSTING VIRTUAL"/>
    <x v="6"/>
    <s v="SM OPERACIONES"/>
    <s v="RICARDO R GALLEGOS OYANEDER"/>
    <s v="tct_rgalle"/>
    <s v="4-Menor/Localizado"/>
    <s v="4-Baja"/>
    <s v="Baja"/>
    <x v="1"/>
    <s v="TELEFONICA GLOBAL TECHNOLOGY S.A.AGENCIA EN CHILE"/>
    <s v="15:00 - Reu grupo MS con TeamLeader"/>
    <s v="14/02/2024 12:53:54"/>
    <s v="14/02/2024 12:54:13"/>
    <x v="0"/>
    <s v="TI"/>
    <s v="SISTEMAS OPERATIVOS"/>
    <s v="14/02/2024 12:57:12"/>
    <s v="14/02/2024 23:50:00"/>
    <s v="15:00 - Reu grupo MS con TeamLeader"/>
    <s v="15:00 - Reu grupo MS con TeamLeader"/>
    <d v="1899-12-30T00:00:00"/>
    <d v="1899-12-30T00:03:18"/>
    <d v="1899-12-30T00:03:18"/>
    <x v="0"/>
    <x v="1"/>
    <m/>
    <m/>
    <m/>
    <m/>
    <m/>
    <d v="2024-02-14T00:00:00"/>
    <s v="CUMPLE"/>
    <s v="NO CUMPLE"/>
    <s v="NO CUMPLE"/>
    <s v="NO CUMPLE"/>
    <s v="NO CUMPLE"/>
    <x v="0"/>
    <x v="0"/>
    <x v="0"/>
    <x v="0"/>
    <x v="0"/>
  </r>
  <r>
    <s v="INC000002615234"/>
    <s v="HOSTING VIRTUAL"/>
    <x v="6"/>
    <s v="SM OPERACIONES"/>
    <s v="RICARDO R GALLEGOS OYANEDER"/>
    <s v="tct_rgalle"/>
    <s v="4-Menor/Localizado"/>
    <s v="4-Baja"/>
    <s v="Baja"/>
    <x v="1"/>
    <s v="TELEFONICA GLOBAL TECHNOLOGY S.A.AGENCIA EN CHILE"/>
    <s v="Gestión con área de virtualización por extracción RvTools C4 Duoc"/>
    <s v="14/02/2024 12:54:19"/>
    <s v="14/02/2024 12:54:32"/>
    <x v="0"/>
    <s v="TI"/>
    <s v="SISTEMAS OPERATIVOS"/>
    <s v="14/02/2024 12:57:48"/>
    <s v="14/02/2024 23:50:00"/>
    <s v="Gestión con área de virtualización por extracción RvTools C4 Duoc"/>
    <s v="Gestión con área de virtualización por extracción RvTools C4 Duoc"/>
    <d v="1899-12-30T00:00:00"/>
    <d v="1899-12-30T00:03:29"/>
    <d v="1899-12-30T00:03:29"/>
    <x v="0"/>
    <x v="1"/>
    <m/>
    <m/>
    <m/>
    <m/>
    <m/>
    <d v="2024-02-14T00:00:00"/>
    <s v="CUMPLE"/>
    <s v="NO CUMPLE"/>
    <s v="NO CUMPLE"/>
    <s v="NO CUMPLE"/>
    <s v="NO CUMPLE"/>
    <x v="0"/>
    <x v="0"/>
    <x v="0"/>
    <x v="0"/>
    <x v="0"/>
  </r>
  <r>
    <s v="INC000002615235"/>
    <s v="HOSTING VIRTUAL"/>
    <x v="6"/>
    <s v="SM OPERACIONES"/>
    <s v="RICARDO R GALLEGOS OYANEDER"/>
    <s v="tct_rgalle"/>
    <s v="4-Menor/Localizado"/>
    <s v="4-Baja"/>
    <s v="Baja"/>
    <x v="1"/>
    <s v="TELEFONICA GLOBAL TECHNOLOGY S.A.AGENCIA EN CHILE"/>
    <s v="Revisión de servidores win marcados como lnx en vdc con area de virtualizacion"/>
    <s v="14/02/2024 12:54:38"/>
    <s v="14/02/2024 12:54:51"/>
    <x v="0"/>
    <s v="TI"/>
    <s v="SISTEMAS OPERATIVOS"/>
    <s v="14/02/2024 12:58:28"/>
    <s v="14/02/2024 23:50:00"/>
    <s v="Revisión de servidores win marcados como lnx en vdc con area de virtualizacion"/>
    <s v="Revisión de servidores win marcados como lnx en vdc con area de virtualizacion"/>
    <d v="1899-12-30T00:00:00"/>
    <d v="1899-12-30T00:03:50"/>
    <d v="1899-12-30T00:03:50"/>
    <x v="0"/>
    <x v="1"/>
    <m/>
    <m/>
    <m/>
    <m/>
    <m/>
    <d v="2024-02-14T00:00:00"/>
    <s v="CUMPLE"/>
    <s v="NO CUMPLE"/>
    <s v="NO CUMPLE"/>
    <s v="NO CUMPLE"/>
    <s v="NO CUMPLE"/>
    <x v="0"/>
    <x v="0"/>
    <x v="0"/>
    <x v="0"/>
    <x v="0"/>
  </r>
  <r>
    <s v="INC000002615236"/>
    <s v="HOSTING VIRTUAL"/>
    <x v="6"/>
    <s v="SM OPERACIONES"/>
    <s v="RICARDO R GALLEGOS OYANEDER"/>
    <s v="tct_rgalle"/>
    <s v="4-Menor/Localizado"/>
    <s v="4-Baja"/>
    <s v="Baja"/>
    <x v="1"/>
    <s v="TELEFONICA GLOBAL TECHNOLOGY S.A.AGENCIA EN CHILE"/>
    <s v="Revisión incidente desarrollo pagina mira con ingeniero residente duoc"/>
    <s v="14/02/2024 12:54:57"/>
    <s v="14/02/2024 12:55:08"/>
    <x v="0"/>
    <s v="TI"/>
    <s v="SISTEMAS OPERATIVOS"/>
    <s v="14/02/2024 12:59:14"/>
    <s v="14/02/2024 23:50:00"/>
    <s v="Revisión incidente desarrollo pagina mira con ingeniero residente duoc"/>
    <s v="Revisión incidente desarrollo pagina mira con ingeniero residente duoc"/>
    <d v="1899-12-30T00:00:00"/>
    <d v="1899-12-30T00:04:17"/>
    <d v="1899-12-30T00:04:17"/>
    <x v="0"/>
    <x v="1"/>
    <m/>
    <m/>
    <m/>
    <m/>
    <m/>
    <d v="2024-02-14T00:00:00"/>
    <s v="CUMPLE"/>
    <s v="NO CUMPLE"/>
    <s v="NO CUMPLE"/>
    <s v="NO CUMPLE"/>
    <s v="NO CUMPLE"/>
    <x v="0"/>
    <x v="0"/>
    <x v="0"/>
    <x v="0"/>
    <x v="0"/>
  </r>
  <r>
    <s v="INC000002615246"/>
    <s v="VPN IP - MPLS"/>
    <x v="10"/>
    <s v="GESTION HD"/>
    <s v="CRISTOPHER MALDONADO ROMERO"/>
    <s v="frp_pcamay"/>
    <s v="3-Moderado/Limitado"/>
    <s v="3-Medio"/>
    <s v="Media"/>
    <x v="1"/>
    <s v="TELEFONICA GLOBAL TECHNOLOGY S.A.AGENCIA EN CHILE"/>
    <s v="HD/Cruzadas FO DC Apoquindo en Sala 7"/>
    <s v="14/02/2024 13:13:44"/>
    <s v="14/02/2024 13:15:57"/>
    <x v="0"/>
    <s v="CDP ANTIGUO 1"/>
    <s v="CDP ANTIGUO 2"/>
    <s v="14/02/2024 15:41:10"/>
    <s v="14/02/2024 23:50:00"/>
    <s v="PREVENTIVO: NO_x000a_CODIGO DE SERVICIO:_x000a_DIRECCION:_x000a_QUIEN REPORTA:+56 9 41786904 Oscar Ramirez Soto _x000a_CONTACTO EN TERRENO:_x000a_PROBLEMA:_x000a_REQUERIMIENTO:Favor de su ayuda en la creación de ticket para OPERACIONES APOQUINDO, con el objetivo de solicitar las siguientes"/>
    <s v="Se efectúa contacto con cliente: N/A_x000a__x000a_Teléfono de contacto: N/A_x000a__x000a_Acciones realizadas: Mano Remota no se realiza por falta de info, además actividad no cuenta con RFC y CRQ aprobado_x000a__x000a_Solución paliativa o definitiva: N/A_x000a__x000a_Acciones de Mejora, Recomendacione"/>
    <d v="1899-12-30T01:45:13"/>
    <d v="1899-12-30T02:27:26"/>
    <d v="1899-12-30T00:42:13"/>
    <x v="0"/>
    <x v="1"/>
    <m/>
    <m/>
    <m/>
    <m/>
    <m/>
    <d v="2024-02-14T00:00:00"/>
    <s v="CUMPLE"/>
    <s v="NO CUMPLE"/>
    <s v="NO CUMPLE"/>
    <s v="NO CUMPLE"/>
    <s v="NO CUMPLE"/>
    <x v="1"/>
    <x v="1"/>
    <x v="0"/>
    <x v="0"/>
    <x v="0"/>
  </r>
  <r>
    <s v="INC000002615262"/>
    <s v="VPN IP - MPLS"/>
    <x v="10"/>
    <s v="GESTION HD"/>
    <s v="CRISTOPHER MALDONADO ROMERO"/>
    <s v="frp_pcamay"/>
    <s v="3-Moderado/Limitado"/>
    <s v="3-Medio"/>
    <s v="Media"/>
    <x v="1"/>
    <s v="TELEFONICA GLOBAL TECHNOLOGY S.A.AGENCIA EN CHILE"/>
    <s v="HD/Solicitud Toma Fotografías Rack E7-E8 Tic 7 DC Apoquindo"/>
    <s v="14/02/2024 14:07:15"/>
    <s v="14/02/2024 14:12:36"/>
    <x v="0"/>
    <s v="CDP ANTIGUO 1"/>
    <s v="CDP ANTIGUO 2"/>
    <s v="14/02/2024 18:42:30"/>
    <s v="14/02/2024 23:50:00"/>
    <s v="PREVENTIVO: NO_x000a_CODIGO DE SERVICIO:_x000a_DIRECCION:_x000a_QUIEN REPORTA:Operador DataCenter Sites_x000a_CONTACTO EN TERRENO:Contacto Data Center Apoquindo: +56 2 22025776 / +56 9 81290517_x000a_PROBLEMA:_x000a_REQUERIMIENTO:Se solicita ayuda para crear ticket de requerimiento  para t"/>
    <s v="Se efectúa contacto con cliente: N/A_x000a__x000a_Teléfono de contacto: N/A_x000a__x000a_Acciones realizadas: Mano remotta realizada según indicaciones de cliente_x000a__x000a_Solución paliativa o definitiva: N/A_x000a__x000a_Acciones de Mejora, Recomendaciones: N/A_x000a__x000a_Causa Raíz: N/A"/>
    <d v="1899-12-30T04:28:14"/>
    <d v="1899-12-30T04:35:15"/>
    <d v="1899-12-30T00:07:01"/>
    <x v="0"/>
    <x v="1"/>
    <m/>
    <m/>
    <m/>
    <m/>
    <m/>
    <d v="2024-02-14T00:00:00"/>
    <s v="CUMPLE"/>
    <s v="NO CUMPLE"/>
    <s v="NO CUMPLE"/>
    <s v="NO CUMPLE"/>
    <s v="NO CUMPLE"/>
    <x v="1"/>
    <x v="0"/>
    <x v="1"/>
    <x v="0"/>
    <x v="0"/>
  </r>
  <r>
    <s v="INC000002615285"/>
    <s v="VPN IP - MPLS"/>
    <x v="9"/>
    <s v="GESTION HD"/>
    <s v="NICOLAS A SAAVEDRA EGUILUZ"/>
    <s v="frp_pcamay"/>
    <s v="3-Moderado/Limitado"/>
    <s v="3-Medio"/>
    <s v="Media"/>
    <x v="1"/>
    <s v="COAGRA S A"/>
    <s v="HD/RV: SD: Código de responsable QC DEEK952991"/>
    <s v="14/02/2024 14:52:42"/>
    <s v="14/02/2024 14:54:59"/>
    <x v="0"/>
    <s v="CDP ANTIGUO 1"/>
    <s v="CDP ANTIGUO 2"/>
    <s v="14/02/2024 22:59:53"/>
    <s v="14/02/2024 23:50:00"/>
    <s v="PREVENTIVO: NO_x000a_CODIGO DE SERVICIO:_x000a_DIRECCION:_x000a_QUIEN REPORTA:+56 9 6187 5469 Nicolás Saavedra Eguiluz_x000a_CONTACTO EN TERRENO:_x000a_PROBLEMA:_x000a_REQUERIMIENTO:Favor generar ticket en base a requerimiento de cliente COAGRA_x000a__x000a_Dejar en bandeja CLOUD SAP HANA y asignar a"/>
    <s v="La orden DEEK952991 fue importada exitosamente en PRD"/>
    <d v="1899-12-30T00:00:00"/>
    <d v="1899-12-30T08:07:11"/>
    <d v="1899-12-30T08:07:11"/>
    <x v="0"/>
    <x v="1"/>
    <m/>
    <m/>
    <m/>
    <m/>
    <m/>
    <d v="2024-02-14T00:00:00"/>
    <s v="NO CUMPLE"/>
    <s v="NO CUMPLE"/>
    <s v="NO CUMPLE"/>
    <s v="CUMPLE"/>
    <s v="NO CUMPLE"/>
    <x v="1"/>
    <x v="0"/>
    <x v="0"/>
    <x v="1"/>
    <x v="0"/>
  </r>
  <r>
    <s v="INC000002615287"/>
    <s v="HOUSING"/>
    <x v="14"/>
    <s v="BELIEVE"/>
    <s v="SEBASTIAN A JARA VIDAL"/>
    <s v="frp_jolsso"/>
    <s v="3-Moderado/Limitado"/>
    <s v="3-Medio"/>
    <s v="Media"/>
    <x v="1"/>
    <s v="CEMENTOS BIO BIO S.A."/>
    <s v="GESTION DATACENTER/ ACCESOS /CEMENTOS BIO BIO S.A."/>
    <s v="14/02/2024 14:53:13"/>
    <s v="14/02/2024 14:54:35"/>
    <x v="0"/>
    <s v="COMUNICACIONES"/>
    <s v="VPN IP - MPLS"/>
    <s v="14/02/2024 16:58:48"/>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quot;Se solicita apoyo par"/>
    <m/>
    <d v="1899-12-30T02:00:52"/>
    <d v="1899-12-30T02:05:35"/>
    <d v="1899-12-30T00:04:43"/>
    <x v="0"/>
    <x v="1"/>
    <m/>
    <m/>
    <m/>
    <m/>
    <m/>
    <d v="2024-02-14T00:00:00"/>
    <s v="CUMPLE"/>
    <s v="NO CUMPLE"/>
    <s v="NO CUMPLE"/>
    <s v="NO CUMPLE"/>
    <s v="NO CUMPLE"/>
    <x v="1"/>
    <x v="1"/>
    <x v="0"/>
    <x v="0"/>
    <x v="0"/>
  </r>
  <r>
    <s v="INC000002615299"/>
    <s v="HOUSING"/>
    <x v="13"/>
    <s v="BELIEVE"/>
    <s v="CRISTOPHER MALDONADO ROMERO"/>
    <s v="frp_xgambo"/>
    <s v="3-Moderado/Limitado"/>
    <s v="3-Medio"/>
    <s v="Media"/>
    <x v="1"/>
    <s v="BANCO SANTANDER CHILE"/>
    <s v="GESTION DATACENTER/ ACCESOS / BANCO SANTANDER CHILE"/>
    <s v="14/02/2024 15:31:23"/>
    <s v="14/02/2024 15:36:17"/>
    <x v="0"/>
    <s v="COMUNICACIONES"/>
    <s v="VPN IP - MPLS"/>
    <s v="14/02/2024 19:08:07"/>
    <s v="14/02/2024 23:50:00"/>
    <s v="EMPRESA: BANCO SANTANDER CHILE_x000a_CÓDIGO DE SERVICIO: _x000a_DIRECCIÓN:Av. Apoquindo #7071, Las Condes, Santiago_x000a_NOMBRE DE QUIEN REPORTA:Christian Tapia_x000a_TELÉFONO DE QUIEN REPORTA:  56981568202_x000a_NOMBRE DE CONTACTO EN TERRENO: _x000a_REQUERIMIENTO : Instalacion Equipo Ro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3:25:21"/>
    <d v="1899-12-30T03:36:44"/>
    <d v="1899-12-30T00:11:23"/>
    <x v="0"/>
    <x v="1"/>
    <m/>
    <m/>
    <m/>
    <m/>
    <m/>
    <d v="2024-02-14T00:00:00"/>
    <s v="CUMPLE"/>
    <s v="NO CUMPLE"/>
    <s v="NO CUMPLE"/>
    <s v="NO CUMPLE"/>
    <s v="NO CUMPLE"/>
    <x v="1"/>
    <x v="1"/>
    <x v="0"/>
    <x v="0"/>
    <x v="0"/>
  </r>
  <r>
    <s v="INC000002615318"/>
    <s v="HOUSING"/>
    <x v="0"/>
    <s v="APQ ACCESOS"/>
    <s v="CARLOS F ARAYA RAMIREZ"/>
    <s v="tct_cararr"/>
    <s v="4-Menor/Localizado"/>
    <s v="4-Baja"/>
    <s v="Baja"/>
    <x v="1"/>
    <s v="TELEFONICA CYBERSECURITY TECH CHILE SPA"/>
    <s v="FACTIBILIDAD 81839"/>
    <s v="14/02/2024 12:01:26"/>
    <s v="14/02/2024 12:03:56"/>
    <x v="0"/>
    <s v="CDP ANTIGUO 1"/>
    <s v="CDP ANTIGUO 2"/>
    <s v="14/02/2024 12:59:54"/>
    <s v="14/02/2024 23:50:00"/>
    <m/>
    <s v="factibilidad enviada"/>
    <d v="1899-12-30T00:00:00"/>
    <d v="1899-12-30T00:58:28"/>
    <d v="1899-12-30T00:58:28"/>
    <x v="0"/>
    <x v="1"/>
    <m/>
    <s v=""/>
    <s v=""/>
    <s v=""/>
    <s v="Cumplido"/>
    <d v="2024-02-14T00:00:00"/>
    <s v="CUMPLE"/>
    <s v="NO CUMPLE"/>
    <s v="NO CUMPLE"/>
    <s v="NO CUMPLE"/>
    <s v="NO CUMPLE"/>
    <x v="0"/>
    <x v="0"/>
    <x v="0"/>
    <x v="0"/>
    <x v="0"/>
  </r>
  <r>
    <s v="INC000002615331"/>
    <s v="HOSTING VIRTUAL"/>
    <x v="6"/>
    <s v="SISTEMA OPERATIVO MICROSOFT"/>
    <s v="JAVIER CUEVAS"/>
    <s v="tct_jacuev"/>
    <s v="4-Menor/Localizado"/>
    <s v="4-Baja"/>
    <s v="Baja"/>
    <x v="1"/>
    <s v="TELEFONICA GLOBAL TECHNOLOGY S.A.AGENCIA EN CHILE"/>
    <s v="Solicitud lista de usuarios sin inicio de sesión"/>
    <s v="14/02/2024 12:39:20"/>
    <s v="14/02/2024 12:39:49"/>
    <x v="0"/>
    <s v="TI"/>
    <s v="SISTEMAS OPERATIVOS"/>
    <s v="14/02/2024 12:40:20"/>
    <s v="14/02/2024 23:50:00"/>
    <s v="Folio generado automáticamente para atender requerimiento del cliente. La solicitud fue realizada directamente al área resolutoria sin pasar por el flujo de mesa de ayuda"/>
    <s v="OK"/>
    <d v="1899-12-30T00:00:00"/>
    <d v="1899-12-30T00:01:00"/>
    <d v="1899-12-30T00:01:00"/>
    <x v="0"/>
    <x v="1"/>
    <m/>
    <m/>
    <m/>
    <m/>
    <m/>
    <d v="2024-02-14T00:00:00"/>
    <s v="CUMPLE"/>
    <s v="NO CUMPLE"/>
    <s v="NO CUMPLE"/>
    <s v="NO CUMPLE"/>
    <s v="NO CUMPLE"/>
    <x v="0"/>
    <x v="0"/>
    <x v="0"/>
    <x v="0"/>
    <x v="0"/>
  </r>
  <r>
    <s v="INC000002615341"/>
    <s v="VPN IP - MPLS"/>
    <x v="6"/>
    <s v="GESTION HD"/>
    <s v="ALEJANDRO ACEVEDO VALENZUELA"/>
    <s v="frp_kefern"/>
    <s v="3-Moderado/Limitado"/>
    <s v="3-Medio"/>
    <s v="Media"/>
    <x v="1"/>
    <s v="EMPRESA NACIONAL DE CERTIFICACIONES"/>
    <s v="HD | Activar OS"/>
    <s v="14/02/2024 13:29:07"/>
    <s v="14/02/2024 13:31:12"/>
    <x v="0"/>
    <s v="CDP ANTIGUO 1"/>
    <s v="CDP ANTIGUO 2"/>
    <s v="19/02/2024 11:51:40"/>
    <s v="19/02/2024 23:50:00"/>
    <s v="PREVENTIVO: NO_x000a_CODIGO DE SERVICIO:_x000a_DIRECCION:_x000a_QUIEN REPORTA:Manuel Benítez Román (+56 9) 62975459_x000a_CONTACTO EN TERRENO:_x000a_PROBLEMA:_x000a_REQUERIMIENTO:_x000a__x000a_Estimados_x000a__x000a_Buenas tardes, favor su ayuda para activar el OS de los siguientes_x000a_servidores_x000a__x000a_VM: ECERT-ST6_x000a_IP: 1"/>
    <s v="corresponde a equipos nuevos los cuales yo no están en nuestro VDC.  No es viable técnica y comercialmente instalación de licencias. Se procede a cierre de ticket."/>
    <d v="1900-01-03T10:39:41"/>
    <d v="1900-01-03T22:22:33"/>
    <d v="1899-12-30T11:42:52"/>
    <x v="0"/>
    <x v="1"/>
    <m/>
    <m/>
    <m/>
    <m/>
    <m/>
    <d v="2024-02-19T00:00:00"/>
    <s v="NO CUMPLE"/>
    <s v="NO CUMPLE"/>
    <s v="NO CUMPLE"/>
    <s v="CUMPLE"/>
    <s v="NO CUMPLE"/>
    <x v="1"/>
    <x v="0"/>
    <x v="0"/>
    <x v="0"/>
    <x v="1"/>
  </r>
  <r>
    <s v="INC000002615356"/>
    <s v="VPN IP - MPLS"/>
    <x v="2"/>
    <s v="GESTION HD"/>
    <s v="SEBASTIAN A JARA VIDAL"/>
    <s v="frp_kefern"/>
    <s v="3-Moderado/Limitado"/>
    <s v="3-Medio"/>
    <s v="Media"/>
    <x v="1"/>
    <s v="EMPRESA NACIONAL DE CERTIFICACIONES"/>
    <s v="HD | Entrega de Clon Ecert: Enero 2024"/>
    <s v="14/02/2024 14:21:37"/>
    <s v="14/02/2024 14:25:27"/>
    <x v="0"/>
    <s v="CDP ANTIGUO 1"/>
    <s v="CDP ANTIGUO 2"/>
    <s v="14/02/2024 15:34:48"/>
    <s v="14/02/2024 23:50:00"/>
    <s v="PREVENTIVO: NO_x000a_CODIGO DE SERVICIO:_x000a_DIRECCION:_x000a_QUIEN REPORTA:Rodrigo Vásquez Muñoz +56 97411 3060_x000a_CONTACTO EN TERRENO:_x000a_PROBLEMA:_x000a_REQUERIMIENTO:_x000a__x000a_Estimados,_x000a__x000a_Junto con saludar, adjunto planilla correspondiente a entrega de Clon_x000a_ECERT &amp;#8211; enero 2024, So"/>
    <m/>
    <d v="1899-12-30T01:00:38"/>
    <d v="1899-12-30T01:13:11"/>
    <d v="1899-12-30T00:12:33"/>
    <x v="0"/>
    <x v="1"/>
    <m/>
    <m/>
    <m/>
    <m/>
    <m/>
    <d v="2024-02-14T00:00:00"/>
    <s v="CUMPLE"/>
    <s v="NO CUMPLE"/>
    <s v="NO CUMPLE"/>
    <s v="NO CUMPLE"/>
    <s v="NO CUMPLE"/>
    <x v="1"/>
    <x v="1"/>
    <x v="0"/>
    <x v="0"/>
    <x v="0"/>
  </r>
  <r>
    <s v="INC000002615548"/>
    <s v="HOSTING VIRTUAL"/>
    <x v="6"/>
    <s v="DUOC TICKET AUTOMATICO"/>
    <s v="ALEJANDRO ACEVEDO VALENZUELA"/>
    <s v="frp_lmosqu"/>
    <s v="4-Menor/Localizado"/>
    <s v="4-Baja"/>
    <s v="Baja"/>
    <x v="1"/>
    <s v="FUNDACION INSTITUTO PROFESIONAL DUOC UC"/>
    <s v="DUOC  | REQ |  RE: DUOC | Solicitud de ventana de reinicio servidor DC-ACDSNBDOWS2022"/>
    <s v="14/02/2024 16:59:36"/>
    <s v="14/02/2024 17:01:30"/>
    <x v="0"/>
    <s v="CDP ANTIGUO 1"/>
    <s v="CDP ANTIGUO 2"/>
    <s v="15/02/2024 6:58:07"/>
    <s v="15/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Realizado reinicio Exitosamente."/>
    <d v="1899-12-30T05:26:24"/>
    <d v="1899-12-30T13:58:31"/>
    <d v="1899-12-30T08:32:07"/>
    <x v="0"/>
    <x v="1"/>
    <m/>
    <m/>
    <m/>
    <m/>
    <m/>
    <d v="2024-02-15T00:00:00"/>
    <s v="NO CUMPLE"/>
    <s v="NO CUMPLE"/>
    <s v="NO CUMPLE"/>
    <s v="CUMPLE"/>
    <s v="NO CUMPLE"/>
    <x v="1"/>
    <x v="0"/>
    <x v="0"/>
    <x v="1"/>
    <x v="0"/>
  </r>
  <r>
    <s v="INC000002615554"/>
    <s v="HOUSING"/>
    <x v="14"/>
    <s v="BELIEVE"/>
    <s v="SEBASTIAN A JARA VIDAL"/>
    <s v="frp_xgambo"/>
    <s v="3-Moderado/Limitado"/>
    <s v="3-Medio"/>
    <s v="Media"/>
    <x v="1"/>
    <s v="ARTIKOS CHILE S A"/>
    <s v="GESTION DATACENTER/ ACCESOS / ARTIKOS CHILE S A"/>
    <s v="14/02/2024 17:12:09"/>
    <s v="14/02/2024 17:13:52"/>
    <x v="0"/>
    <s v="COMUNICACIONES"/>
    <s v="VPN IP - MPLS"/>
    <s v="14/02/2024 17:22:23"/>
    <s v="14/02/2024 23:50:00"/>
    <s v="EMPRESA: ARTIKOS CHILE S A_x000a_CÓDIGO DE SERVICIO: _x000a_DIRECCIÓN:Calle San Martin #50, Santiago Centro, Santiago_x000a_NOMBRE DE QUIEN REPORTA:Sebastian Poblete_x000a_TELÉFONO DE QUIEN REPORTA:  56992171974_x000a_NOMBRE DE CONTACTO EN TERRENO: _x000a_REQUERIMIENTO : Acceso para revisi"/>
    <m/>
    <d v="1899-12-30T00:04:59"/>
    <d v="1899-12-30T00:10:14"/>
    <d v="1899-12-30T00:05:15"/>
    <x v="0"/>
    <x v="1"/>
    <m/>
    <m/>
    <m/>
    <m/>
    <m/>
    <d v="2024-02-14T00:00:00"/>
    <s v="CUMPLE"/>
    <s v="NO CUMPLE"/>
    <s v="NO CUMPLE"/>
    <s v="NO CUMPLE"/>
    <s v="NO CUMPLE"/>
    <x v="0"/>
    <x v="0"/>
    <x v="0"/>
    <x v="0"/>
    <x v="0"/>
  </r>
  <r>
    <s v="INC000002615560"/>
    <s v="HOUSING"/>
    <x v="8"/>
    <s v="BELIEVE"/>
    <s v="FERNEY D GARZON PEÑA"/>
    <s v="frp_xgambo"/>
    <s v="3-Moderado/Limitado"/>
    <s v="3-Medio"/>
    <s v="Media"/>
    <x v="1"/>
    <s v="TELEFONICA EMPRESAS DE CHILE SA"/>
    <s v="GESTION DATACENTER/ ACCESOS / dxc"/>
    <s v="14/02/2024 17:52:37"/>
    <s v="14/02/2024 17:53:42"/>
    <x v="0"/>
    <s v="COMUNICACIONES"/>
    <s v="VPN IP - MPLS"/>
    <s v="15/02/2024 9:43:25"/>
    <s v="15/02/2024 23:50:00"/>
    <s v="EMPRESA: dxc_x000a_CÓDIGO DE SERVICIO: _x000a_DIRECCIÓN:AV. Presidente Prieto #226, Paine, Santiago_x000a_NOMBRE DE QUIEN REPORTA:Ferney Garzon_x000a_TELÉFONO DE QUIEN REPORTA:  56 2 25774418_x000a_NOMBRE DE CONTACTO EN TERRENO: _x000a_REQUERIMIENTO : Cambio de disco Storeonce 5200 _x000a_EQUIPO"/>
    <m/>
    <d v="1899-12-30T15:37:59"/>
    <d v="1899-12-30T15:50:48"/>
    <d v="1899-12-30T00:12:49"/>
    <x v="0"/>
    <x v="1"/>
    <m/>
    <m/>
    <m/>
    <m/>
    <m/>
    <d v="2024-02-15T00:00:00"/>
    <s v="CUMPLE"/>
    <s v="NO CUMPLE"/>
    <s v="NO CUMPLE"/>
    <s v="NO CUMPLE"/>
    <s v="NO CUMPLE"/>
    <x v="1"/>
    <x v="0"/>
    <x v="0"/>
    <x v="1"/>
    <x v="0"/>
  </r>
  <r>
    <s v="INC000002615569"/>
    <s v="VPN IP - MPLS"/>
    <x v="6"/>
    <s v="GESTION HD"/>
    <s v="RICARDO R GALLEGOS OYANEDER"/>
    <s v="frp_pcamay"/>
    <s v="3-Moderado/Limitado"/>
    <s v="3-Medio"/>
    <s v="Media"/>
    <x v="1"/>
    <s v="TELEFONICA GLOBAL TECHNOLOGY S.A.AGENCIA EN CHILE"/>
    <s v="HD/Reset cuentas gestor documental."/>
    <s v="14/02/2024 17:56:39"/>
    <s v="14/02/2024 17:57:47"/>
    <x v="0"/>
    <s v="CDP ANTIGUO 1"/>
    <s v="CDP ANTIGUO 2"/>
    <s v="15/02/2024 13:00:55"/>
    <s v="15/02/2024 23:50:00"/>
    <s v="PREVENTIVO: NO_x000a_CODIGO DE SERVICIO:_x000a_DIRECCION:_x000a_QUIEN REPORTA:Móvil: +56 9 65732414 Rene Villegas Carreño_x000a_CONTACTO EN TERRENO:_x000a_PROBLEMA:_x000a_REQUERIMIENTO:Estimados @Help Desk,_x000a_Junto con saludar, favor de su ayuda para la creación de folio y asignarlo a contro"/>
    <s v="Se resetean claves segun solicitud y envía a usuarios."/>
    <d v="1899-12-30T18:25:38"/>
    <d v="1899-12-30T19:04:16"/>
    <d v="1899-12-30T00:38:38"/>
    <x v="0"/>
    <x v="1"/>
    <m/>
    <m/>
    <m/>
    <m/>
    <m/>
    <d v="2024-02-15T00:00:00"/>
    <s v="CUMPLE"/>
    <s v="NO CUMPLE"/>
    <s v="NO CUMPLE"/>
    <s v="NO CUMPLE"/>
    <s v="NO CUMPLE"/>
    <x v="1"/>
    <x v="0"/>
    <x v="0"/>
    <x v="1"/>
    <x v="0"/>
  </r>
  <r>
    <s v="INC000002615598"/>
    <s v="VPN IP - MPLS"/>
    <x v="3"/>
    <s v="BELIEVE"/>
    <s v="DEIBY Y SANTOYO MONTEROLA"/>
    <s v="frp_kaldor"/>
    <s v="3-Moderado/Limitado"/>
    <s v="3-Medio"/>
    <s v="Media"/>
    <x v="1"/>
    <s v="TELEFONICA GLOBAL TECHNOLOGY S.A.AGENCIA EN CHILE"/>
    <s v="HD / Revisión H30APQ"/>
    <s v="14/02/2024 20:39:21"/>
    <s v="14/02/2024 20:43:06"/>
    <x v="0"/>
    <s v="CDP ANTIGUO 1"/>
    <s v="CDP ANTIGUO 2"/>
    <s v="15/02/2024 11:46:09"/>
    <s v="15/02/2024 23:50:00"/>
    <s v="PREVENTIVO: NO_x000a_CODIGO DE SERVICIO:-_x000a_DIRECCION:-_x000a_QUIEN REPORTA: Deiby Yoel Santoyo Monterola / +56 9 9343 3681_x000a_CONTACTO EN TERRENO:-_x000a_PROBLEMA:-_x000a__x000a_REQUERIMIENTO:_x000a_Por favor su acostumbrado apoyo en generar ticket de requerimiento y asignar a mi bandeja TELEF"/>
    <s v="FASE RESOLUCIÓN Y RECUPERACIÓN_x000a__x000a_Se efectúa contacto con cliente:N/A_x000a__x000a_Teléfono de contacto:N/A_x000a__x000a_Acciones realizadas: Se realiza evacuación de las maquinas del resto de los clientes y se deja host aislado, se procede a abrir caso con vmware pero debido a q"/>
    <d v="1899-12-30T05:39:01"/>
    <d v="1899-12-30T15:06:48"/>
    <d v="1899-12-30T09:27:47"/>
    <x v="0"/>
    <x v="1"/>
    <m/>
    <m/>
    <m/>
    <m/>
    <m/>
    <d v="2024-02-15T00:00:00"/>
    <s v="NO CUMPLE"/>
    <s v="NO CUMPLE"/>
    <s v="NO CUMPLE"/>
    <s v="CUMPLE"/>
    <s v="NO CUMPLE"/>
    <x v="1"/>
    <x v="0"/>
    <x v="0"/>
    <x v="1"/>
    <x v="0"/>
  </r>
  <r>
    <s v="INC000002615673"/>
    <s v="VPN IP - MPLS"/>
    <x v="5"/>
    <s v="BELIEVE"/>
    <s v="LUIS A VILLASMIL CASTILLO"/>
    <s v="frp_cnavar"/>
    <s v="3-Moderado/Limitado"/>
    <s v="3-Medio"/>
    <s v="Media"/>
    <x v="1"/>
    <s v="INSTITUTO PROFESIONAL DE CHILE SA"/>
    <s v="GAMA/ Requerimiento Acceso VPN Servidores VDC CEPECH."/>
    <s v="14/02/2024 16:51:35"/>
    <s v="14/02/2024 16:54:14"/>
    <x v="0"/>
    <s v="CDP ANTIGUO 1"/>
    <s v="CDP ANTIGUO 2"/>
    <s v="15/02/2024 10:57:59"/>
    <s v="15/02/2024 23:50:00"/>
    <s v="PREVENTIVO: NO_x000a_CODIGO DE SERVICIO:  CEPECH _x000a_DIRECCION:_x000a_QUIEN REPORTA: Juan Carlos Dupuy_x000a_CONTACTO EN TERRENO:_x000a_PROBLEMA:_x000a_REQUERIMIENTO:_x000a__x000a_Estimados_x000a__x000a_Buenas tardes, junto con saludar, solicito agregar acceso VPN hacia el VDC  de CEPECH (Fortinet) a Cristian"/>
    <m/>
    <d v="1899-12-30T05:57:06"/>
    <d v="1899-12-30T18:06:24"/>
    <d v="1899-12-30T12:09:18"/>
    <x v="0"/>
    <x v="1"/>
    <m/>
    <m/>
    <m/>
    <m/>
    <m/>
    <d v="2024-02-15T00:00:00"/>
    <s v="NO CUMPLE"/>
    <s v="NO CUMPLE"/>
    <s v="NO CUMPLE"/>
    <s v="CUMPLE"/>
    <s v="NO CUMPLE"/>
    <x v="1"/>
    <x v="0"/>
    <x v="0"/>
    <x v="1"/>
    <x v="0"/>
  </r>
  <r>
    <s v="INC000002615735"/>
    <s v="HOUSING"/>
    <x v="13"/>
    <s v="BELIEVE"/>
    <s v="CRISTOPHER MALDONADO ROMERO"/>
    <s v="frp_jcarri"/>
    <s v="3-Moderado/Limitado"/>
    <s v="3-Medio"/>
    <s v="Media"/>
    <x v="1"/>
    <s v="TELEFONICA EMPRESAS DE CHILE SA"/>
    <s v="GESTION DATACENTER/ ACCESOS /TELEFONICA EMPRESAS DE CHILE SA"/>
    <s v="14/02/2024 16:36:51"/>
    <s v="14/02/2024 16:38:34"/>
    <x v="0"/>
    <s v="COMUNICACIONES"/>
    <s v="VPN IP - MPLS"/>
    <s v="14/02/2024 17:00:48"/>
    <s v="14/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7:50"/>
    <d v="1899-12-30T00:23:57"/>
    <d v="1899-12-30T00:06:07"/>
    <x v="0"/>
    <x v="1"/>
    <m/>
    <s v=""/>
    <s v=""/>
    <s v="Cumplido"/>
    <s v=""/>
    <d v="2024-02-14T00:00:00"/>
    <s v="CUMPLE"/>
    <s v="NO CUMPLE"/>
    <s v="NO CUMPLE"/>
    <s v="NO CUMPLE"/>
    <s v="NO CUMPLE"/>
    <x v="0"/>
    <x v="0"/>
    <x v="0"/>
    <x v="0"/>
    <x v="0"/>
  </r>
  <r>
    <s v="INC000002615790"/>
    <s v="HOUSING"/>
    <x v="8"/>
    <s v="BELIEVE"/>
    <s v="FERNEY D GARZON PEÑA"/>
    <s v="frp_jcarri"/>
    <s v="3-Moderado/Limitado"/>
    <s v="3-Medio"/>
    <s v="Media"/>
    <x v="1"/>
    <s v="TELEFONICA EMPRESAS DE CHILE SA"/>
    <s v="GESTION DATACENTER/ ACCESOS /DXC"/>
    <s v="14/02/2024 18:09:11"/>
    <s v="14/02/2024 18:11:09"/>
    <x v="0"/>
    <s v="COMUNICACIONES"/>
    <s v="VPN IP - MPLS"/>
    <s v="15/02/2024 9:43:51"/>
    <s v="15/02/2024 23:50:00"/>
    <s v="EMPRESA:DXC_x000a_CÓDIGO DE SERVICIO: _x000a_DIRECCIÓN:AV. Presidente Prieto #226, Paine, Santiago_x000a_NOMBRE DE QUIEN REPORTA:Ferney Garzon_x000a_TELÉFONO DE QUIEN REPORTA:56 2 25774418_x000a_NOMBRE DE CONTACTO EN TERRENO: _x000a_REQUERIMIENTO:Reinicio por consola de equipo ASR 920, deb"/>
    <m/>
    <d v="1899-12-30T05:55:33"/>
    <d v="1899-12-30T15:34:40"/>
    <d v="1899-12-30T09:39:07"/>
    <x v="0"/>
    <x v="1"/>
    <m/>
    <s v=""/>
    <s v=""/>
    <s v="Cumplido"/>
    <s v=""/>
    <d v="2024-02-15T00:00:00"/>
    <s v="NO CUMPLE"/>
    <s v="NO CUMPLE"/>
    <s v="NO CUMPLE"/>
    <s v="CUMPLE"/>
    <s v="NO CUMPLE"/>
    <x v="1"/>
    <x v="0"/>
    <x v="0"/>
    <x v="1"/>
    <x v="0"/>
  </r>
  <r>
    <s v="INC000002615796"/>
    <s v="HOUSING"/>
    <x v="8"/>
    <s v="BELIEVE"/>
    <s v="JAIRO A SALINAS GARAY"/>
    <s v="frp_jcarri"/>
    <s v="3-Moderado/Limitado"/>
    <s v="3-Medio"/>
    <s v="Media"/>
    <x v="1"/>
    <s v="TELEFONICA EMPRESAS DE CHILE SA"/>
    <s v="GESTION DATACENTER/ ACCESOS /TELEFONICA EMPRESAS DE CHILE SA"/>
    <s v="14/02/2024 18:44:45"/>
    <s v="14/02/2024 18:46:24"/>
    <x v="0"/>
    <s v="COMUNICACIONES"/>
    <s v="VPN IP - MPLS"/>
    <s v="15/02/2024 0:37:11"/>
    <s v="15/02/2024 23:50:00"/>
    <s v="EMPRESA: TELEFONICA EMPRESAS DE CHILE SA_x000a_CÓDIGO DE SERVICIO: _x000a_DIRECCIÓN:AV. Presidente Prieto #226, Paine, Santiago_x000a_NOMBRE DE QUIEN REPORTA:Ramón Garcés_x000a_TELÉFONO DE QUIEN REPORTA:56992239270_x000a_NOMBRE DE CONTACTO EN TERRENO: _x000a_REQUERIMIENTO:&quot; identify server"/>
    <s v="ACCESO RECHAZADO   _x000a_Personal y empresa consignados no se encuentran acreditados para el ingreso."/>
    <d v="1899-12-30T05:45:01"/>
    <d v="1899-12-30T05:52:26"/>
    <d v="1899-12-30T00:07:25"/>
    <x v="0"/>
    <x v="1"/>
    <m/>
    <s v=""/>
    <s v=""/>
    <s v="Cumplido"/>
    <s v=""/>
    <d v="2024-02-15T00:00:00"/>
    <s v="CUMPLE"/>
    <s v="NO CUMPLE"/>
    <s v="NO CUMPLE"/>
    <s v="NO CUMPLE"/>
    <s v="NO CUMPLE"/>
    <x v="1"/>
    <x v="0"/>
    <x v="1"/>
    <x v="0"/>
    <x v="0"/>
  </r>
  <r>
    <s v="INC000002615802"/>
    <s v="RED INTERNA"/>
    <x v="10"/>
    <s v="APQ ACCESOS"/>
    <s v="DANIEL A MUÑOZ BUSTOS"/>
    <s v="tct_cmaldo"/>
    <s v="3-Moderado/Limitado"/>
    <s v="3-Medio"/>
    <s v="Media"/>
    <x v="0"/>
    <s v="TELEFONICA EMPRESAS DE CHILE SA"/>
    <s v="DC Apoquindo SIN AGUA"/>
    <s v="14/02/2024 19:17:33"/>
    <s v="14/02/2024 19:30:47"/>
    <x v="0"/>
    <s v="CDP ANTIGUO 1"/>
    <s v="CDP ANTIGUO 2"/>
    <s v="14/02/2024 21:57:39"/>
    <s v="14/02/2024 23:50:00"/>
    <s v="Se detecta a las 16:45 que el agua esta cortada en gran parte de las dependencias del DC"/>
    <s v="se restablece agua en DC APOQUINDO"/>
    <d v="1899-12-30T00:00:00"/>
    <d v="1899-12-30T00:00:00"/>
    <d v="1899-12-30T00:00:00"/>
    <x v="0"/>
    <x v="0"/>
    <m/>
    <m/>
    <m/>
    <m/>
    <m/>
    <d v="2024-02-14T00:00:00"/>
    <s v="CUMPLE"/>
    <s v="NO CUMPLE"/>
    <s v="NO CUMPLE"/>
    <s v="NO CUMPLE"/>
    <s v="NO CUMPLE"/>
    <x v="0"/>
    <x v="0"/>
    <x v="0"/>
    <x v="0"/>
    <x v="0"/>
  </r>
  <r>
    <s v="INC000002615810"/>
    <s v="HOUSING"/>
    <x v="8"/>
    <s v="BELIEVE"/>
    <s v="FERNEY D GARZON PEÑA"/>
    <s v="frp_jolsso"/>
    <s v="3-Moderado/Limitado"/>
    <s v="3-Medio"/>
    <s v="Media"/>
    <x v="1"/>
    <s v="TELEFONICA EMPRESAS DE CHILE SA"/>
    <s v="GESTION DATACENTER/ ACCESOS /TELEFONICA EMPRESAS DE CHILE SA"/>
    <s v="14/02/2024 16:21:07"/>
    <s v="14/02/2024 16:22:40"/>
    <x v="0"/>
    <s v="COMUNICACIONES"/>
    <s v="VPN IP - MPLS"/>
    <s v="14/02/2024 17:25:55"/>
    <s v="14/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_x000a_EQUIPOS E"/>
    <m/>
    <d v="1899-12-30T00:00:00"/>
    <d v="1899-12-30T01:04:48"/>
    <d v="1899-12-30T01:04:48"/>
    <x v="0"/>
    <x v="1"/>
    <m/>
    <m/>
    <m/>
    <m/>
    <m/>
    <d v="2024-02-14T00:00:00"/>
    <s v="NO CUMPLE"/>
    <s v="CUMPLE"/>
    <s v="NO CUMPLE"/>
    <s v="NO CUMPLE"/>
    <s v="NO CUMPLE"/>
    <x v="1"/>
    <x v="1"/>
    <x v="0"/>
    <x v="0"/>
    <x v="0"/>
  </r>
  <r>
    <s v="INC000002615832"/>
    <s v="HOSTING VIRTUAL"/>
    <x v="6"/>
    <s v="SISTEMA OPERATIVO MICROSOFT"/>
    <s v="JAVIER CUEVAS"/>
    <s v="tct_jacuev"/>
    <s v="4-Menor/Localizado"/>
    <s v="4-Baja"/>
    <s v="Baja"/>
    <x v="1"/>
    <s v="TELEFONICA GLOBAL TECHNOLOGY S.A.AGENCIA EN CHILE"/>
    <s v="] Publicada PoC del fallo de seguridad en Bluetooth"/>
    <s v="14/02/2024 16:39:00"/>
    <s v="14/02/2024 16:50:30"/>
    <x v="0"/>
    <s v="TI"/>
    <s v="SISTEMAS OPERATIVOS"/>
    <s v="14/02/2024 16:54:30"/>
    <s v="14/02/2024 23:50:00"/>
    <s v="Folio generado automáticamente para atender requerimiento del cliente. La solicitud fue realizada directamente al área resolutoria sin pasar por el flujo de mesa de ayuda"/>
    <s v="ok"/>
    <d v="1899-12-30T00:00:00"/>
    <d v="1899-12-30T00:15:30"/>
    <d v="1899-12-30T00:15:30"/>
    <x v="0"/>
    <x v="1"/>
    <m/>
    <m/>
    <m/>
    <m/>
    <m/>
    <d v="2024-02-14T00:00:00"/>
    <s v="CUMPLE"/>
    <s v="NO CUMPLE"/>
    <s v="NO CUMPLE"/>
    <s v="NO CUMPLE"/>
    <s v="NO CUMPLE"/>
    <x v="0"/>
    <x v="0"/>
    <x v="0"/>
    <x v="0"/>
    <x v="0"/>
  </r>
  <r>
    <s v="INC000002615846"/>
    <s v="HOSTING VIRTUAL"/>
    <x v="6"/>
    <s v="SISTEMA OPERATIVO MICROSOFT"/>
    <s v="JAVIER CUEVAS"/>
    <s v="tct_jacuev"/>
    <s v="4-Menor/Localizado"/>
    <s v="4-Baja"/>
    <s v="Baja"/>
    <x v="1"/>
    <s v="TELEFONICA GLOBAL TECHNOLOGY S.A.AGENCIA EN CHILE"/>
    <s v="Oracle linux empresas."/>
    <s v="14/02/2024 16:50:39"/>
    <s v="14/02/2024 16:51:27"/>
    <x v="0"/>
    <s v="TI"/>
    <s v="SISTEMAS OPERATIVOS"/>
    <s v="14/02/2024 16:54:14"/>
    <s v="14/02/2024 23:50:00"/>
    <s v="Folio generado automáticamente para atender requerimiento del cliente. La solicitud fue realizada directamente al área resolutoria sin pasar por el flujo de mesa de ayuda"/>
    <s v="ok"/>
    <d v="1899-12-30T00:00:00"/>
    <d v="1899-12-30T00:03:35"/>
    <d v="1899-12-30T00:03:35"/>
    <x v="0"/>
    <x v="1"/>
    <m/>
    <s v=""/>
    <s v=""/>
    <s v=""/>
    <s v="Cumplido"/>
    <d v="2024-02-14T00:00:00"/>
    <s v="CUMPLE"/>
    <s v="NO CUMPLE"/>
    <s v="NO CUMPLE"/>
    <s v="NO CUMPLE"/>
    <s v="NO CUMPLE"/>
    <x v="0"/>
    <x v="0"/>
    <x v="0"/>
    <x v="0"/>
    <x v="0"/>
  </r>
  <r>
    <s v="INC000002615925"/>
    <s v="CORREO"/>
    <x v="1"/>
    <s v="O365"/>
    <s v="JAVIERA A UMAÑA YEVENES"/>
    <s v="tct_jumana"/>
    <s v="4-Menor/Localizado"/>
    <s v="4-Baja"/>
    <s v="Baja"/>
    <x v="1"/>
    <s v="TELEFONICA GLOBAL TECHNOLOGY S.A.AGENCIA EN CHILE"/>
    <s v="Reporte correos 09-02-2024 dominio tic.cl"/>
    <s v="14/02/2024 17:19:46"/>
    <s v="14/02/2024 17:20:54"/>
    <x v="0"/>
    <s v="TI"/>
    <s v="APLICATIVOS"/>
    <s v="21/02/2024 17:43:21"/>
    <s v="21/02/2024 23:50:00"/>
    <m/>
    <m/>
    <d v="1900-01-04T01:52:57"/>
    <d v="1900-01-06T00:23:35"/>
    <d v="1899-12-31T22:30:38"/>
    <x v="0"/>
    <x v="1"/>
    <m/>
    <m/>
    <m/>
    <m/>
    <m/>
    <d v="2024-02-21T00:00:00"/>
    <s v="NO CUMPLE"/>
    <s v="NO CUMPLE"/>
    <s v="NO CUMPLE"/>
    <s v="NO CUMPLE"/>
    <s v="CUMPLE"/>
    <x v="1"/>
    <x v="0"/>
    <x v="0"/>
    <x v="0"/>
    <x v="1"/>
  </r>
  <r>
    <s v="INC000002615936"/>
    <s v="HOSTING VIRTUAL"/>
    <x v="1"/>
    <s v="DUOC TICKET PENDIENTES"/>
    <s v="JAVIERA A UMAÑA YEVENES"/>
    <s v="frp_disilv"/>
    <s v="3-Moderado/Limitado"/>
    <s v="4-Baja"/>
    <s v="Baja"/>
    <x v="1"/>
    <s v="FUNDACION INSTITUTO PROFESIONAL DUOC UC"/>
    <s v="REQ | DUOC | DESCARGA DE BHE DESDE CASILLA PKRAMM A SAPVIM"/>
    <s v="14/02/2024 18:00:24"/>
    <s v="14/02/2024 18:01:33"/>
    <x v="0"/>
    <s v="CDP ANTIGUO 1"/>
    <s v="CDP ANTIGUO 2"/>
    <s v="21/02/2024 15:43:09"/>
    <s v="21/02/2024 23:50:00"/>
    <s v="Enviado el: miércoles, 14 de febrero de 2024 17:46_x000a_Para: Mesa TI &lt;mesa.ti@movistar.cl&gt;_x000a_CC: Victor Sepulveda G &lt;victor.sepulvedag@telefonica.com&gt;_x000a_Asunto: DESCARGA DE BHE DESDE CASILLA PKRAMM A SAPVIM_x000a__x000a_Estimados,_x000a__x000a_Solicito nuevamente su apoyo, ya que al ig"/>
    <m/>
    <d v="1900-01-05T10:42:03"/>
    <d v="1900-01-05T21:42:45"/>
    <d v="1899-12-30T11:00:42"/>
    <x v="0"/>
    <x v="1"/>
    <m/>
    <m/>
    <m/>
    <m/>
    <m/>
    <d v="2024-02-21T00:00:00"/>
    <s v="NO CUMPLE"/>
    <s v="NO CUMPLE"/>
    <s v="NO CUMPLE"/>
    <s v="CUMPLE"/>
    <s v="NO CUMPLE"/>
    <x v="1"/>
    <x v="0"/>
    <x v="0"/>
    <x v="0"/>
    <x v="1"/>
  </r>
  <r>
    <s v="INC000002615952"/>
    <s v="HOUSING"/>
    <x v="11"/>
    <s v="APQ ACCESOS"/>
    <s v="JAIRO A SALINAS GARAY"/>
    <s v="tct_jsalin"/>
    <s v="3-Moderado/Limitado"/>
    <s v="3-Medio"/>
    <s v="Media"/>
    <x v="1"/>
    <s v="TELEFONICA EMPRESAS DE CHILE SA"/>
    <s v="RONDA Y REVISION DE SALAS TECNICAS"/>
    <s v="14/02/2024 19:42:39"/>
    <s v="14/02/2024 19:44:16"/>
    <x v="0"/>
    <s v="CDP ANTIGUO 1"/>
    <s v="CDP ANTIGUO 2"/>
    <s v="14/02/2024 19:44:16"/>
    <s v="14/02/2024 23:50:00"/>
    <s v="RONDA Y REVISION DE SALAS TECNICAS"/>
    <s v="RONDA REALIZADA."/>
    <d v="1899-12-30T00:00:00"/>
    <d v="1899-12-30T00:01:37"/>
    <d v="1899-12-30T00:01:37"/>
    <x v="0"/>
    <x v="1"/>
    <m/>
    <m/>
    <m/>
    <m/>
    <m/>
    <d v="2024-02-14T00:00:00"/>
    <s v="CUMPLE"/>
    <s v="NO CUMPLE"/>
    <s v="NO CUMPLE"/>
    <s v="NO CUMPLE"/>
    <s v="NO CUMPLE"/>
    <x v="0"/>
    <x v="0"/>
    <x v="0"/>
    <x v="0"/>
    <x v="0"/>
  </r>
  <r>
    <s v="INC000002615954"/>
    <s v="HOUSING"/>
    <x v="11"/>
    <s v="APQ ACCESOS"/>
    <s v="JAIRO A SALINAS GARAY"/>
    <s v="tct_jsalin"/>
    <s v="3-Moderado/Limitado"/>
    <s v="3-Medio"/>
    <s v="Media"/>
    <x v="1"/>
    <s v="TELEFONICA EMPRESAS DE CHILE SA"/>
    <s v="TOMA DE ALARMAS DE CLIENTE"/>
    <s v="14/02/2024 19:45:25"/>
    <s v="14/02/2024 19:46:37"/>
    <x v="0"/>
    <s v="CDP ANTIGUO 1"/>
    <s v="CDP ANTIGUO 2"/>
    <s v="14/02/2024 19:46:37"/>
    <s v="14/02/2024 23:50:00"/>
    <s v="TOMA DE ALARMAS DE CLIENTE"/>
    <s v="TOMA DE ALARMAS REALIZADA."/>
    <d v="1899-12-30T00:00:00"/>
    <d v="1899-12-30T00:01:12"/>
    <d v="1899-12-30T00:01:12"/>
    <x v="0"/>
    <x v="1"/>
    <m/>
    <m/>
    <m/>
    <m/>
    <m/>
    <d v="2024-02-14T00:00:00"/>
    <s v="CUMPLE"/>
    <s v="NO CUMPLE"/>
    <s v="NO CUMPLE"/>
    <s v="NO CUMPLE"/>
    <s v="NO CUMPLE"/>
    <x v="0"/>
    <x v="0"/>
    <x v="0"/>
    <x v="0"/>
    <x v="0"/>
  </r>
  <r>
    <s v="INC000002615967"/>
    <s v="VPN IP - MPLS"/>
    <x v="9"/>
    <s v="GESTION HD"/>
    <s v="NICOLAS A SAAVEDRA EGUILUZ"/>
    <s v="frp_jesanc"/>
    <s v="4-Menor/Localizado"/>
    <s v="4-Baja"/>
    <s v="Baja"/>
    <x v="1"/>
    <s v="NUTRISCO CHILE SA"/>
    <s v="REQ / RV: OT a transportar PRD // 14 de Febrero // 23 horas"/>
    <s v="14/02/2024 23:06:46"/>
    <s v="14/02/2024 23:08:36"/>
    <x v="0"/>
    <s v="CDP ANTIGUO 1"/>
    <s v="CDP ANTIGUO 2"/>
    <s v="15/02/2024 7:37:43"/>
    <s v="15/02/2024 23:50:00"/>
    <s v="PREVENTIVO: si_x000a__x000a_CODIGO DE SERVICIO:_x000a__x000a_DIRECCION:      _x000a__x000a_CIUDAD:             _x000a__x000a_COMUNA:_x000a__x000a_NOMBRE QUIEN REPORTA : Nicolás Saavedra Eguiluz_x000a__x000a_TELEFONO QUIEN REPORTA: +56 9 6187 5469_x000a__x000a_NOMBRE CONTACTO EN TERRENO:        _x000a__x000a_TELEFONO 1 CONTACTO EN TERRENO:_x000a__x000a_TELEFONO"/>
    <s v="La orden OEDK925311 fue importada exitosamente en PRD"/>
    <d v="1899-12-30T02:35:49"/>
    <d v="1899-12-30T08:30:57"/>
    <d v="1899-12-30T05:55:08"/>
    <x v="0"/>
    <x v="1"/>
    <m/>
    <m/>
    <m/>
    <m/>
    <m/>
    <d v="2024-02-15T00:00:00"/>
    <s v="NO CUMPLE"/>
    <s v="NO CUMPLE"/>
    <s v="CUMPLE"/>
    <s v="NO CUMPLE"/>
    <s v="NO CUMPLE"/>
    <x v="1"/>
    <x v="0"/>
    <x v="0"/>
    <x v="1"/>
    <x v="0"/>
  </r>
  <r>
    <s v="INC000002616054"/>
    <s v="HOUSING"/>
    <x v="13"/>
    <s v="BELIEVE"/>
    <s v="CRISTOPHER MALDONADO ROMERO"/>
    <s v="frp_jolsso"/>
    <s v="3-Moderado/Limitado"/>
    <s v="3-Medio"/>
    <s v="Media"/>
    <x v="1"/>
    <s v="CAJA DE COMPENSACION DE ASIGNACION FAMILIAR LOS HEROES"/>
    <s v="GESTION DATACENTER/ ACCESOS /CAJA DE COMPENSACION DE ASIGNACION FAMILIAR LOS HEROES"/>
    <s v="14/02/2024 18:12:20"/>
    <s v="14/02/2024 18:14:04"/>
    <x v="0"/>
    <s v="COMUNICACIONES"/>
    <s v="VPN IP - MPLS"/>
    <s v="14/02/2024 19:02:19"/>
    <s v="14/02/2024 23:50:00"/>
    <s v="EMPRESA:CAJA DE COMPENSACION DE ASIGNACION FAMILIAR LOS HEROES_x000a_CÓDIGO DE SERVICIO: _x000a_DIRECCIÓN: Av. Apoquindo #7071, Las Condes, Santiago_x000a_NOMBRE DE QUIEN REPORTA: José Monteverde_x000a_TELÉFONO DE QUIEN REPORTA: 569 9236 7859_x000a_NOMBRE DE CONTACTO EN TERRENO: _x000a_REQ"/>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38:34"/>
    <d v="1899-12-30T00:49:59"/>
    <d v="1899-12-30T00:11:25"/>
    <x v="0"/>
    <x v="1"/>
    <m/>
    <m/>
    <m/>
    <m/>
    <m/>
    <d v="2024-02-14T00:00:00"/>
    <s v="CUMPLE"/>
    <s v="NO CUMPLE"/>
    <s v="NO CUMPLE"/>
    <s v="NO CUMPLE"/>
    <s v="NO CUMPLE"/>
    <x v="0"/>
    <x v="0"/>
    <x v="0"/>
    <x v="0"/>
    <x v="0"/>
  </r>
  <r>
    <s v="INC000002616060"/>
    <s v="HOUSING"/>
    <x v="14"/>
    <s v="BELIEVE"/>
    <s v="SEBASTIAN A JARA VIDAL"/>
    <s v="frp_jolsso"/>
    <s v="3-Moderado/Limitado"/>
    <s v="3-Medio"/>
    <s v="Media"/>
    <x v="1"/>
    <s v="CEMENTOS BIO BIO S.A."/>
    <s v="GESTION DATACENTER/ ACCESOS /CEMENTOS BIO BIO S.A."/>
    <s v="14/02/2024 18:24:43"/>
    <s v="14/02/2024 18:30:23"/>
    <x v="0"/>
    <s v="CDP ANTIGUO 1"/>
    <s v="CDP ANTIGUO 2"/>
    <s v="14/02/2024 20:03:30"/>
    <s v="14/02/2024 23:50:00"/>
    <s v="EMPRESA:CEMENTOS BIO BIO S.A._x000a_CÓDIGO DE SERVICIO: _x000a_DIRECCIÓN: Calle San Martin #50, Santiago Centro, Santiago_x000a_NOMBRE DE QUIEN REPORTA: Angelo Lagos_x000a_TELÉFONO DE QUIEN REPORTA: 989030860_x000a_NOMBRE DE CONTACTO EN TERRENO: _x000a_REQUERIMIENTO: Movimiento de cruzadas"/>
    <s v="ACCESOS AUTORIZADOS"/>
    <d v="1899-12-30T01:30:29"/>
    <d v="1899-12-30T01:38:47"/>
    <d v="1899-12-30T00:08:18"/>
    <x v="0"/>
    <x v="1"/>
    <m/>
    <m/>
    <m/>
    <m/>
    <m/>
    <d v="2024-02-14T00:00:00"/>
    <s v="CUMPLE"/>
    <s v="NO CUMPLE"/>
    <s v="NO CUMPLE"/>
    <s v="NO CUMPLE"/>
    <s v="NO CUMPLE"/>
    <x v="1"/>
    <x v="1"/>
    <x v="0"/>
    <x v="0"/>
    <x v="0"/>
  </r>
  <r>
    <s v="INC000002616093"/>
    <s v="HOUSING"/>
    <x v="14"/>
    <s v="BELIEVE"/>
    <s v="SEBASTIAN A JARA VIDAL"/>
    <s v="frp_jolsso"/>
    <s v="3-Moderado/Limitado"/>
    <s v="3-Medio"/>
    <s v="Media"/>
    <x v="1"/>
    <s v="CAJA DE COMPENSACION DE ASIGNACION FAMILIAR LOS HEROES"/>
    <s v="GESTION DATACENTER/ ACCESOS /CAJA DE COMPENSACION DE ASIGNACION FAMILIAR LOS HEROES"/>
    <s v="14/02/2024 18:43:53"/>
    <s v="14/02/2024 18:45:18"/>
    <x v="0"/>
    <s v="CDP ANTIGUO 1"/>
    <s v="CDP ANTIGUO 2"/>
    <s v="14/02/2024 20:00:45"/>
    <s v="14/02/2024 23:50:00"/>
    <s v="EMPRESA:CAJA DE COMPENSACION DE ASIGNACION FAMILIAR LOS HEROES_x000a_CÓDIGO DE SERVICIO: _x000a_DIRECCIÓN: Calle San Martin #50, Santiago Centro, Santiago_x000a_NOMBRE DE QUIEN REPORTA: Jose Monteverde_x000a_TELÉFONO DE QUIEN REPORTA: 56992367859_x000a_NOMBRE DE CONTACTO EN TERRENO:"/>
    <s v="ACCESOS RECHAZADOS"/>
    <d v="1899-12-30T01:12:36"/>
    <d v="1899-12-30T01:16:52"/>
    <d v="1899-12-30T00:04:16"/>
    <x v="0"/>
    <x v="1"/>
    <m/>
    <s v=""/>
    <s v=""/>
    <s v="Cumplido"/>
    <s v=""/>
    <d v="2024-02-14T00:00:00"/>
    <s v="CUMPLE"/>
    <s v="NO CUMPLE"/>
    <s v="NO CUMPLE"/>
    <s v="NO CUMPLE"/>
    <s v="NO CUMPLE"/>
    <x v="1"/>
    <x v="1"/>
    <x v="0"/>
    <x v="0"/>
    <x v="0"/>
  </r>
  <r>
    <s v="INC000002616106"/>
    <s v="HOUSING"/>
    <x v="8"/>
    <s v="BELIEVE"/>
    <s v="JAIRO A SALINAS GARAY"/>
    <s v="frp_jolsso"/>
    <s v="3-Moderado/Limitado"/>
    <s v="3-Medio"/>
    <s v="Media"/>
    <x v="1"/>
    <s v="TELEFONICA EMPRESAS DE CHILE SA"/>
    <s v="GESTION DATACENTER/ ACCESOS /TELEFONICA EMPRESAS DE CHILE SA"/>
    <s v="14/02/2024 19:20:49"/>
    <s v="14/02/2024 19:22:26"/>
    <x v="0"/>
    <s v="COMUNICACIONES"/>
    <s v="VPN IP - MPLS"/>
    <s v="14/02/2024 19:30:09"/>
    <s v="14/02/2024 23:50:00"/>
    <s v="EMPRESA:TELEFONICA EMPRESAS DE CHILE SA_x000a_CÓDIGO DE SERVICIO: _x000a_DIRECCIÓN: AV. Presidente Prieto #226, Paine, Santiago_x000a_NOMBRE DE QUIEN REPORTA:Esteban Garrido _x000a_TELÉFONO DE QUIEN REPORTA: 987685102_x000a_NOMBRE DE CONTACTO EN TERRENO: _x000a_REQUERIMIENTO: Reemplazo de"/>
    <s v="ACCESOS AUTORIZADOS."/>
    <d v="1899-12-30T00:00:00"/>
    <d v="1899-12-30T00:09:20"/>
    <d v="1899-12-30T00:09:20"/>
    <x v="0"/>
    <x v="1"/>
    <m/>
    <m/>
    <m/>
    <m/>
    <m/>
    <d v="2024-02-14T00:00:00"/>
    <s v="CUMPLE"/>
    <s v="NO CUMPLE"/>
    <s v="NO CUMPLE"/>
    <s v="NO CUMPLE"/>
    <s v="NO CUMPLE"/>
    <x v="0"/>
    <x v="0"/>
    <x v="0"/>
    <x v="0"/>
    <x v="0"/>
  </r>
  <r>
    <s v="INC000002616111"/>
    <s v="HOUSING"/>
    <x v="8"/>
    <s v="BELIEVE"/>
    <s v="JAIRO A SALINAS GARAY"/>
    <s v="frp_jolsso"/>
    <s v="3-Moderado/Limitado"/>
    <s v="3-Medio"/>
    <s v="Media"/>
    <x v="1"/>
    <s v="TELEFONICA EMPRESAS DE CHILE SA"/>
    <s v="GESTION DATACENTER/ ACCESOS /TELEFONICA EMPRESAS DE CHILE SA"/>
    <s v="14/02/2024 19:29:41"/>
    <s v="14/02/2024 19:31:01"/>
    <x v="0"/>
    <s v="COMUNICACIONES"/>
    <s v="VPN IP - MPLS"/>
    <s v="15/02/2024 0:07:08"/>
    <s v="15/02/2024 23:50:00"/>
    <s v="EMPRESA:TELEFONICA EMPRESAS DE CHILE SA_x000a_CÓDIGO DE SERVICIO: _x000a_DIRECCIÓN: AV. Presidente Prieto #226, Paine, Santiago_x000a_NOMBRE DE QUIEN REPORTA:Ramón Garcés_x000a_TELÉFONO DE QUIEN REPORTA: 56992239270_x000a_NOMBRE DE CONTACTO EN TERRENO: _x000a_REQUERIMIENTO: _x000a_&quot;1.- Identific"/>
    <s v="RECHAZADO FALTA RFC"/>
    <d v="1899-12-30T04:33:22"/>
    <d v="1899-12-30T04:37:27"/>
    <d v="1899-12-30T00:04:05"/>
    <x v="0"/>
    <x v="1"/>
    <m/>
    <s v=""/>
    <s v=""/>
    <s v="Cumplido"/>
    <s v=""/>
    <d v="2024-02-15T00:00:00"/>
    <s v="CUMPLE"/>
    <s v="NO CUMPLE"/>
    <s v="NO CUMPLE"/>
    <s v="NO CUMPLE"/>
    <s v="NO CUMPLE"/>
    <x v="1"/>
    <x v="0"/>
    <x v="1"/>
    <x v="0"/>
    <x v="0"/>
  </r>
  <r>
    <s v="INC000002616161"/>
    <s v="HOUSING"/>
    <x v="14"/>
    <s v="BELIEVE"/>
    <s v="PATRICIO A CASTILLO GONZALEZ"/>
    <s v="frp_jolsso"/>
    <s v="3-Moderado/Limitado"/>
    <s v="3-Medio"/>
    <s v="Media"/>
    <x v="1"/>
    <s v="CAJA DE COMPENSACION DE ASIGNACION FAMILIAR LOS HEROES"/>
    <s v="GESTION DATACENTER/ ACCESOS /CAJA DE COMPENSACION DE ASIGNACION FAMILIAR LOS HEROES"/>
    <s v="14/02/2024 20:34:12"/>
    <s v="14/02/2024 20:35:47"/>
    <x v="0"/>
    <s v="CDP ANTIGUO 1"/>
    <s v="CDP ANTIGUO 2"/>
    <s v="14/02/2024 21:33:39"/>
    <s v="14/02/2024 23:50:00"/>
    <s v="EMPRESA:CAJA DE COMPENSACION DE ASIGNACION FAMILIAR LOS HEROES_x000a_CÓDIGO DE SERVICIO: _x000a_DIRECCIÓN:Calle San Martin #50, Santiago Centro, Santiago_x000a_NOMBRE DE QUIEN REPORTA:Jose Monteverde_x000a_TELÉFONO DE QUIEN REPORTA: 56992367859_x000a_NOMBRE DE CONTACTO EN TERRENO: _x000a_R"/>
    <s v="ACCESOS AUTORIZADOS"/>
    <d v="1899-12-30T00:49:12"/>
    <d v="1899-12-30T00:59:27"/>
    <d v="1899-12-30T00:10:15"/>
    <x v="0"/>
    <x v="1"/>
    <m/>
    <m/>
    <m/>
    <m/>
    <m/>
    <d v="2024-02-14T00:00:00"/>
    <s v="CUMPLE"/>
    <s v="NO CUMPLE"/>
    <s v="NO CUMPLE"/>
    <s v="NO CUMPLE"/>
    <s v="NO CUMPLE"/>
    <x v="0"/>
    <x v="0"/>
    <x v="0"/>
    <x v="0"/>
    <x v="0"/>
  </r>
  <r>
    <s v="INC000002616236"/>
    <s v="SAP"/>
    <x v="9"/>
    <s v="CLOUD SAP HANA"/>
    <s v="NICOLAS A SAAVEDRA EGUILUZ"/>
    <s v="tct_nsaave"/>
    <s v="4-Menor/Localizado"/>
    <s v="4-Baja"/>
    <s v="Baja"/>
    <x v="1"/>
    <s v="TELEFONICA EMPRESAS DE CHILE SA"/>
    <s v="Checklist Diario Clientes 15.02.24"/>
    <s v="15/02/2024 7:38:16"/>
    <s v="15/02/2024 7:40:01"/>
    <x v="0"/>
    <s v="Service"/>
    <s v="Internal"/>
    <s v="15/02/2024 7:40:27"/>
    <s v="15/02/2024 23:50:00"/>
    <s v="Se realiza Checklist Diario de los clientes; _x000a_HDC_x000a_NUTRISCO_x000a_FRUSAN"/>
    <s v="Se realiza Checklist Diario de los clientes; _x000a_HDC_x000a_NUTRISCO_x000a_FRUSAN"/>
    <d v="1899-12-30T00:00:00"/>
    <d v="1899-12-30T00:02:11"/>
    <d v="1899-12-30T00:02:11"/>
    <x v="0"/>
    <x v="1"/>
    <m/>
    <m/>
    <m/>
    <m/>
    <m/>
    <d v="2024-02-15T00:00:00"/>
    <s v="CUMPLE"/>
    <s v="NO CUMPLE"/>
    <s v="NO CUMPLE"/>
    <s v="NO CUMPLE"/>
    <s v="NO CUMPLE"/>
    <x v="0"/>
    <x v="0"/>
    <x v="0"/>
    <x v="0"/>
    <x v="0"/>
  </r>
  <r>
    <s v="INC000002616260"/>
    <s v="VPN IP - MPLS"/>
    <x v="15"/>
    <s v="ADMINISTRADORES RESIDENTES"/>
    <s v="MOISES E MONTERO RAMOS"/>
    <s v="frp_joflor"/>
    <s v="3-Moderado/Limitado"/>
    <s v="3-Medio"/>
    <s v="Media"/>
    <x v="1"/>
    <s v="INSTITUTO PROFESIONAL DE CHILE SA"/>
    <s v="GAMA | Requerimiento Restauración Replicas Servidores IPCHILE"/>
    <s v="15/02/2024 10:10:22"/>
    <s v="15/02/2024 10:17:16"/>
    <x v="0"/>
    <s v="CDP ANTIGUO 1"/>
    <s v="CDP ANTIGUO 2"/>
    <s v="15/02/2024 18:42:08"/>
    <s v="15/02/2024 23:50:00"/>
    <s v="PREVENTIVO: NO_x000a_CODIGO DE SERVICIO: SERVIDORES _x000a_DIRECCION: - _x000a_QUIEN REPORTA: Juan Carlos Dupuy |  +56 979778332_x000a_CONTACTO EN TERRENO: Juan Carlos Dupuy |  +56 979778332_x000a_PROBLEMA:_x000a_REQUERIMIENTO:_x000a__x000a_Buenos días, junto con saludar, solicito ejecutar la restaura"/>
    <s v="Se efectúa contacto con cliente:  N/A_x000a_Teléfono de contacto: N/A_x000a_Acciones realizadas: Se realiza los test failover indicados y quedan validados por el cliente._x000a_Solución paliativa o definitiva: definitiva_x000a_Acciones de Mejora, Recomendaciones:  N/A_x000a_Causa Raí"/>
    <d v="1899-12-30T01:52:41"/>
    <d v="1899-12-30T08:31:46"/>
    <d v="1899-12-30T06:39:05"/>
    <x v="0"/>
    <x v="1"/>
    <m/>
    <m/>
    <m/>
    <m/>
    <m/>
    <d v="2024-02-15T00:00:00"/>
    <s v="NO CUMPLE"/>
    <s v="NO CUMPLE"/>
    <s v="CUMPLE"/>
    <s v="NO CUMPLE"/>
    <s v="NO CUMPLE"/>
    <x v="1"/>
    <x v="0"/>
    <x v="0"/>
    <x v="1"/>
    <x v="0"/>
  </r>
  <r>
    <s v="INC000002616276"/>
    <s v="HOUSING"/>
    <x v="14"/>
    <s v="BELIEVE"/>
    <s v="FRANCISCO J FELIU ABARCA"/>
    <s v="frp_dvilca"/>
    <s v="3-Moderado/Limitado"/>
    <s v="3-Medio"/>
    <s v="Media"/>
    <x v="1"/>
    <s v="MASISA S.A. 1"/>
    <s v="GESTION DATACENTER/ ACCESOS /MASISA S.A. 1"/>
    <s v="15/02/2024 10:26:51"/>
    <s v="15/02/2024 10:32:44"/>
    <x v="0"/>
    <s v="COMUNICACIONES"/>
    <s v="OTROS ENLACES"/>
    <s v="15/02/2024 10:43:42"/>
    <s v="15/02/2024 23:50:00"/>
    <s v="EMPRESA:MASISA S.A. 1_x000a_CÓDIGO DE SERVICIO: _x000a_DIRECCIÓN:Calle San Martin #50, Santiago Centro, Santiago_x000a_NOMBRE DE QUIEN REPORTA:Claudina Tardon_x000a_TELÉFONO DE QUIEN REPORTA:56 9 57503585_x000a_NOMBRE DE CONTACTO EN TERRENO: _x000a_PROBLEMA:_x000a_REVISION DE CPE ENTEL, SALA 1 R"/>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9:35"/>
    <d v="1899-12-30T00:16:51"/>
    <d v="1899-12-30T00:07:16"/>
    <x v="0"/>
    <x v="1"/>
    <m/>
    <m/>
    <m/>
    <m/>
    <m/>
    <d v="2024-02-15T00:00:00"/>
    <s v="CUMPLE"/>
    <s v="NO CUMPLE"/>
    <s v="NO CUMPLE"/>
    <s v="NO CUMPLE"/>
    <s v="NO CUMPLE"/>
    <x v="0"/>
    <x v="0"/>
    <x v="0"/>
    <x v="0"/>
    <x v="0"/>
  </r>
  <r>
    <s v="INC000002616290"/>
    <s v="HOSTING VIRTUAL"/>
    <x v="6"/>
    <s v="SISTEMA OPERATIVO MICROSOFT"/>
    <s v="JAVIER CUEVAS"/>
    <s v="tct_jacuev"/>
    <s v="4-Menor/Localizado"/>
    <s v="4-Baja"/>
    <s v="Baja"/>
    <x v="1"/>
    <s v="TELEFONICA GLOBAL TECHNOLOGY S.A.AGENCIA EN CHILE"/>
    <s v="GRANDE - LOTERIA DE CONCEPCION CHI-004134205-1 // CC-CHI-0000143403"/>
    <s v="15/02/2024 10:44:19"/>
    <s v="15/02/2024 10:45:52"/>
    <x v="0"/>
    <s v="TI"/>
    <s v="SISTEMAS OPERATIVOS"/>
    <s v="15/02/2024 11:08:45"/>
    <s v="15/02/2024 23:50:00"/>
    <s v="Folio generado automáticamente para atender requerimiento del cliente. La solicitud fue realizada directamente al área resolutoria sin pasar por el flujo de mesa de ayuda"/>
    <s v="OK"/>
    <d v="1899-12-30T00:00:00"/>
    <d v="1899-12-30T00:24:26"/>
    <d v="1899-12-30T00:24:26"/>
    <x v="0"/>
    <x v="1"/>
    <m/>
    <m/>
    <m/>
    <m/>
    <m/>
    <d v="2024-02-15T00:00:00"/>
    <s v="CUMPLE"/>
    <s v="NO CUMPLE"/>
    <s v="NO CUMPLE"/>
    <s v="NO CUMPLE"/>
    <s v="NO CUMPLE"/>
    <x v="0"/>
    <x v="0"/>
    <x v="0"/>
    <x v="0"/>
    <x v="0"/>
  </r>
  <r>
    <s v="INC000002616293"/>
    <s v="HOSTING VIRTUAL"/>
    <x v="6"/>
    <s v="SISTEMA OPERATIVO MICROSOFT"/>
    <s v="JAVIER CUEVAS"/>
    <s v="tct_jacuev"/>
    <s v="4-Menor/Localizado"/>
    <s v="4-Baja"/>
    <s v="Baja"/>
    <x v="1"/>
    <s v="TELEFONICA GLOBAL TECHNOLOGY S.A.AGENCIA EN CHILE"/>
    <s v="RV: Cliente PACIFICBLU SPA CHI-004158236-1;CC-CHI-0000149948"/>
    <s v="15/02/2024 11:06:19"/>
    <s v="15/02/2024 11:06:59"/>
    <x v="0"/>
    <s v="TI"/>
    <s v="SISTEMAS OPERATIVOS"/>
    <s v="15/02/2024 11:08:02"/>
    <s v="15/02/2024 23:50:00"/>
    <s v="Folio generado automáticamente para atender requerimiento del cliente. La solicitud fue realizada directamente al área resolutoria sin pasar por el flujo de mesa de ayuda"/>
    <s v="OK"/>
    <d v="1899-12-30T00:00:00"/>
    <d v="1899-12-30T00:01:43"/>
    <d v="1899-12-30T00:01:43"/>
    <x v="0"/>
    <x v="1"/>
    <m/>
    <m/>
    <m/>
    <m/>
    <m/>
    <d v="2024-02-15T00:00:00"/>
    <s v="CUMPLE"/>
    <s v="NO CUMPLE"/>
    <s v="NO CUMPLE"/>
    <s v="NO CUMPLE"/>
    <s v="NO CUMPLE"/>
    <x v="0"/>
    <x v="0"/>
    <x v="0"/>
    <x v="0"/>
    <x v="0"/>
  </r>
  <r>
    <s v="INC000002616587"/>
    <s v="HOUSING"/>
    <x v="11"/>
    <s v="APQ ACCESOS"/>
    <s v="ALDO P VALENZUELA MUJICA"/>
    <s v="tct_avalen"/>
    <s v="2-Significativo/Amplio"/>
    <s v="2-Alta"/>
    <s v="Alta"/>
    <x v="1"/>
    <s v="TELEFONICA EMPRESAS DE CHILE SA"/>
    <s v="SUPERVISION limpieza de Rack"/>
    <s v="15/02/2024 2:31:51"/>
    <s v="15/02/2024 2:34:18"/>
    <x v="0"/>
    <s v="CDP ANTIGUO 1"/>
    <s v="CDP ANTIGUO 2"/>
    <s v="15/02/2024 2:37:27"/>
    <s v="15/02/2024 23:50:00"/>
    <s v="SUPERVISION limpieza involucra la eliminacion de restos de materiales y polvo que tienen algunos rack , equipamientos, frotal y trasera."/>
    <s v="SE REALIZA SUPERVISION"/>
    <d v="1899-12-30T00:02:43"/>
    <d v="1899-12-30T00:05:36"/>
    <d v="1899-12-30T00:02:53"/>
    <x v="0"/>
    <x v="1"/>
    <m/>
    <m/>
    <m/>
    <m/>
    <m/>
    <d v="2024-02-15T00:00:00"/>
    <s v="CUMPLE"/>
    <s v="NO CUMPLE"/>
    <s v="NO CUMPLE"/>
    <s v="NO CUMPLE"/>
    <s v="NO CUMPLE"/>
    <x v="0"/>
    <x v="0"/>
    <x v="0"/>
    <x v="0"/>
    <x v="0"/>
  </r>
  <r>
    <s v="INC000002616590"/>
    <s v="HOUSING"/>
    <x v="11"/>
    <s v="APQ ACCESOS"/>
    <s v="ALDO P VALENZUELA MUJICA"/>
    <s v="tct_avalen"/>
    <s v="2-Significativo/Amplio"/>
    <s v="2-Alta"/>
    <s v="Alta"/>
    <x v="1"/>
    <s v="TELEFONICA EMPRESAS DE CHILE SA"/>
    <s v="SUPERVISION CAMBIO DE DISCO POR ROTURA"/>
    <s v="15/02/2024 2:38:09"/>
    <s v="15/02/2024 2:40:18"/>
    <x v="0"/>
    <s v="CDP ANTIGUO 1"/>
    <s v="CDP ANTIGUO 2"/>
    <s v="15/02/2024 2:42:52"/>
    <s v="15/02/2024 23:50:00"/>
    <s v="SUPERVISION CAMBIO DE DISCO POR ROTURA"/>
    <s v="SE REALIZA SUPERVISION"/>
    <d v="1899-12-30T00:02:10"/>
    <d v="1899-12-30T00:04:43"/>
    <d v="1899-12-30T00:02:33"/>
    <x v="0"/>
    <x v="1"/>
    <m/>
    <m/>
    <m/>
    <m/>
    <m/>
    <d v="2024-02-15T00:00:00"/>
    <s v="CUMPLE"/>
    <s v="NO CUMPLE"/>
    <s v="NO CUMPLE"/>
    <s v="NO CUMPLE"/>
    <s v="NO CUMPLE"/>
    <x v="0"/>
    <x v="0"/>
    <x v="0"/>
    <x v="0"/>
    <x v="0"/>
  </r>
  <r>
    <s v="INC000002616594"/>
    <s v="HOUSING"/>
    <x v="11"/>
    <s v="APQ ACCESOS"/>
    <s v="ALDO P VALENZUELA MUJICA"/>
    <s v="tct_avalen"/>
    <s v="2-Significativo/Amplio"/>
    <s v="2-Alta"/>
    <s v="Alta"/>
    <x v="1"/>
    <s v="TELEFONICA EMPRESAS DE CHILE SA"/>
    <s v="RONDA Y REVISION DE SALAS TECNICAS"/>
    <s v="15/02/2024 2:44:02"/>
    <s v="15/02/2024 2:47:40"/>
    <x v="0"/>
    <s v="CDP ANTIGUO 1"/>
    <s v="CDP ANTIGUO 2"/>
    <s v="15/02/2024 2:49:12"/>
    <s v="15/02/2024 23:50:00"/>
    <s v="RONDA Y REVISION DE SALAS TECNICAS"/>
    <s v="SE REALIZA SUPERVISION"/>
    <d v="1899-12-30T00:01:32"/>
    <d v="1899-12-30T00:05:10"/>
    <d v="1899-12-30T00:03:38"/>
    <x v="0"/>
    <x v="1"/>
    <m/>
    <m/>
    <m/>
    <m/>
    <m/>
    <d v="2024-02-15T00:00:00"/>
    <s v="CUMPLE"/>
    <s v="NO CUMPLE"/>
    <s v="NO CUMPLE"/>
    <s v="NO CUMPLE"/>
    <s v="NO CUMPLE"/>
    <x v="0"/>
    <x v="0"/>
    <x v="0"/>
    <x v="0"/>
    <x v="0"/>
  </r>
  <r>
    <s v="INC000002616600"/>
    <s v="HOUSING"/>
    <x v="11"/>
    <s v="APQ ACCESOS"/>
    <s v="ALDO P VALENZUELA MUJICA"/>
    <s v="tct_avalen"/>
    <s v="2-Significativo/Amplio"/>
    <s v="2-Alta"/>
    <s v="Alta"/>
    <x v="1"/>
    <s v="TELEFONICA EMPRESAS DE CHILE SA"/>
    <s v="TOMA DE ALARMAS DE CLIENTE"/>
    <s v="15/02/2024 2:51:26"/>
    <s v="15/02/2024 2:53:23"/>
    <x v="0"/>
    <s v="CDP ANTIGUO 1"/>
    <s v="CDP ANTIGUO 2"/>
    <s v="15/02/2024 2:55:13"/>
    <s v="15/02/2024 23:50:00"/>
    <s v="TOMA DE ALARMAS DE CLIENTE"/>
    <s v="SE REALIZA SUPERVISION"/>
    <d v="1899-12-30T00:01:20"/>
    <d v="1899-12-30T00:03:47"/>
    <d v="1899-12-30T00:02:27"/>
    <x v="0"/>
    <x v="1"/>
    <m/>
    <m/>
    <m/>
    <m/>
    <m/>
    <d v="2024-02-15T00:00:00"/>
    <s v="CUMPLE"/>
    <s v="NO CUMPLE"/>
    <s v="NO CUMPLE"/>
    <s v="NO CUMPLE"/>
    <s v="NO CUMPLE"/>
    <x v="0"/>
    <x v="0"/>
    <x v="0"/>
    <x v="0"/>
    <x v="0"/>
  </r>
  <r>
    <s v="INC000002616604"/>
    <s v="HOUSING"/>
    <x v="11"/>
    <s v="APQ ACCESOS"/>
    <s v="ALDO P VALENZUELA MUJICA"/>
    <s v="tct_avalen"/>
    <s v="2-Significativo/Amplio"/>
    <s v="2-Alta"/>
    <s v="Alta"/>
    <x v="1"/>
    <s v="TELEFONICA EMPRESAS DE CHILE SA"/>
    <s v="SUPERVISION Decomiso de equipos Servidores Blade DXC"/>
    <s v="15/02/2024 2:55:55"/>
    <s v="15/02/2024 2:57:18"/>
    <x v="0"/>
    <s v="CDP ANTIGUO 1"/>
    <s v="CDP ANTIGUO 2"/>
    <s v="15/02/2024 2:58:50"/>
    <s v="15/02/2024 23:50:00"/>
    <s v="SUPERVISION Decomiso de equipos Servidores Blade DXC"/>
    <s v="SE REALIZA SUPERVISION"/>
    <d v="1899-12-30T00:01:07"/>
    <d v="1899-12-30T00:02:55"/>
    <d v="1899-12-30T00:01:48"/>
    <x v="0"/>
    <x v="1"/>
    <m/>
    <m/>
    <m/>
    <m/>
    <m/>
    <d v="2024-02-15T00:00:00"/>
    <s v="CUMPLE"/>
    <s v="NO CUMPLE"/>
    <s v="NO CUMPLE"/>
    <s v="NO CUMPLE"/>
    <s v="NO CUMPLE"/>
    <x v="0"/>
    <x v="0"/>
    <x v="0"/>
    <x v="0"/>
    <x v="0"/>
  </r>
  <r>
    <s v="INC000002616649"/>
    <s v="TICKET-INTELIGENTE"/>
    <x v="6"/>
    <s v="GESTION TI"/>
    <s v="ALEJANDRO ACEVEDO VALENZUELA"/>
    <s v="USR_TSIGHT"/>
    <s v="1-Extenso/Generalizado"/>
    <s v="4-Baja"/>
    <s v="Baja"/>
    <x v="3"/>
    <s v="FUNDACION INSTITUTO PROFESIONAL DUOC UC"/>
    <s v="fiprdu01 - srvfs01_vm TICKET AUTOMATICO"/>
    <s v="15/02/2024 4:57:42"/>
    <s v="15/02/2024 4:57:42"/>
    <x v="0"/>
    <s v="TRUESIGHT"/>
    <s v="TRUESIGHT"/>
    <s v="15/02/2024 6:59:32"/>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realiza limpieza de memoria residual quedando con 47%. alarma superada."/>
    <d v="1899-12-30T01:59:31"/>
    <d v="1899-12-30T02:01:50"/>
    <d v="1899-12-30T00:02:19"/>
    <x v="1"/>
    <x v="0"/>
    <m/>
    <m/>
    <m/>
    <m/>
    <m/>
    <d v="2024-02-15T00:00:00"/>
    <s v="CUMPLE"/>
    <s v="NO CUMPLE"/>
    <s v="NO CUMPLE"/>
    <s v="NO CUMPLE"/>
    <s v="NO CUMPLE"/>
    <x v="1"/>
    <x v="1"/>
    <x v="0"/>
    <x v="0"/>
    <x v="0"/>
  </r>
  <r>
    <s v="INC000002616788"/>
    <s v="HOUSING"/>
    <x v="13"/>
    <s v="ADMINISTRADORES RESIDENTES"/>
    <s v="CRISTOPHER MALDONADO ROMERO"/>
    <s v="frp_jugonz"/>
    <s v="3-Moderado/Limitado"/>
    <s v="3-Medio"/>
    <s v="Media"/>
    <x v="1"/>
    <s v="BANCO SANTANDER CHILE 1"/>
    <s v="GESTION DATACENTER/ ACCESOS / BANCO SANTANDER CHILE 1"/>
    <s v="15/02/2024 9:09:12"/>
    <s v="15/02/2024 9:11:09"/>
    <x v="0"/>
    <s v="COMUNICACIONES"/>
    <s v="VPN IP - MPLS"/>
    <s v="15/02/2024 9:37:20"/>
    <s v="15/02/2024 23:50:00"/>
    <s v="EMPRESA: BANCO SANTANDER CHILE 1_x000a_CÓDIGO DE SERVICIO: _x000a_DIRECCIÓN: Av. Apoquindo #7071, Las Condes, Santiago_x000a_NOMBRE DE QUIEN REPORTA: Christian Tapia Torres_x000a_TELÉFONO DE QUIEN REPORTA: 56-9-81568202_x000a_NOMBRE DE CONTACTO EN TERRENO: Marcelo Aravena Boza 569815"/>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9:58"/>
    <d v="1899-12-30T00:28:08"/>
    <d v="1899-12-30T00:08:10"/>
    <x v="0"/>
    <x v="1"/>
    <m/>
    <m/>
    <m/>
    <m/>
    <m/>
    <d v="2024-02-15T00:00:00"/>
    <s v="CUMPLE"/>
    <s v="NO CUMPLE"/>
    <s v="NO CUMPLE"/>
    <s v="NO CUMPLE"/>
    <s v="NO CUMPLE"/>
    <x v="0"/>
    <x v="0"/>
    <x v="0"/>
    <x v="0"/>
    <x v="0"/>
  </r>
  <r>
    <s v="INC000002616907"/>
    <s v="VPN IP - MPLS"/>
    <x v="3"/>
    <s v="GESTION HD"/>
    <s v="JUAN CARLOS UZCATEGUI FUGUETT"/>
    <s v="frp_pcamay"/>
    <s v="3-Moderado/Limitado"/>
    <s v="3-Medio"/>
    <s v="Media"/>
    <x v="1"/>
    <s v="AUTOSUMMIT CHILE S.A."/>
    <s v="HD/Proyecto: C-19872400075; AUTO SUMMIT CHILE S A"/>
    <s v="15/02/2024 9:44:58"/>
    <s v="15/02/2024 9:47:25"/>
    <x v="0"/>
    <s v="TI"/>
    <s v="SISTEMAS OPERATIVOS"/>
    <s v="15/02/2024 15:35:13"/>
    <s v="15/02/2024 23:50:00"/>
    <s v="PREVENTIVO: NO_x000a_CODIGO DE SERVICIO:_x000a_DIRECCION:_x000a_QUIEN REPORTA:+56 9 9343 3824 Willians José Arenas Zarraga_x000a_CONTACTO EN TERRENO:_x000a_PROBLEMA:_x000a_REQUERIMIENTO:informo que proyecto consiste_x000a_en una auto renovación de servicio, para esto solicito de su apoyo_x000a_enviand"/>
    <s v="Se realiza requerimiento de acuerdo a lo solicitado"/>
    <d v="1899-12-30T05:12:16"/>
    <d v="1899-12-30T05:50:15"/>
    <d v="1899-12-30T00:37:59"/>
    <x v="0"/>
    <x v="1"/>
    <m/>
    <m/>
    <m/>
    <m/>
    <m/>
    <d v="2024-02-15T00:00:00"/>
    <s v="CUMPLE"/>
    <s v="NO CUMPLE"/>
    <s v="NO CUMPLE"/>
    <s v="NO CUMPLE"/>
    <s v="NO CUMPLE"/>
    <x v="1"/>
    <x v="0"/>
    <x v="1"/>
    <x v="0"/>
    <x v="0"/>
  </r>
  <r>
    <s v="INC000002616913"/>
    <s v="VPN IP - MPLS"/>
    <x v="3"/>
    <s v="GESTION HD"/>
    <s v="JUAN CARLOS UZCATEGUI FUGUETT"/>
    <s v="frp_pcamay"/>
    <s v="3-Moderado/Limitado"/>
    <s v="3-Medio"/>
    <s v="Media"/>
    <x v="1"/>
    <s v="ARTIKOS CHILE S A"/>
    <s v="HD/Proyecto C-19872400072; ARTIKOS CHILE S A"/>
    <s v="15/02/2024 9:58:43"/>
    <s v="15/02/2024 10:00:19"/>
    <x v="0"/>
    <s v="TI"/>
    <s v="SISTEMAS OPERATIVOS"/>
    <s v="15/02/2024 15:34:40"/>
    <s v="15/02/2024 23:50:00"/>
    <s v="PREVENTIVO: NO_x000a_CODIGO DE SERVICIO:_x000a_DIRECCION:_x000a_QUIEN REPORTA:+56 9 9343 3824 Willians José Arenas Zarraga _x000a_CONTACTO EN TERRENO:_x000a_PROBLEMA:_x000a_REQUERIMIENTO:junto con saludar, informo que proyecto consiste_x000a_en una auto renovación de servicio, para esto solicito"/>
    <s v="Se realiza requerimiento de acuerdo a lo solicitado"/>
    <d v="1899-12-30T05:11:30"/>
    <d v="1899-12-30T05:35:57"/>
    <d v="1899-12-30T00:24:27"/>
    <x v="0"/>
    <x v="1"/>
    <m/>
    <m/>
    <m/>
    <m/>
    <m/>
    <d v="2024-02-15T00:00:00"/>
    <s v="CUMPLE"/>
    <s v="NO CUMPLE"/>
    <s v="NO CUMPLE"/>
    <s v="NO CUMPLE"/>
    <s v="NO CUMPLE"/>
    <x v="1"/>
    <x v="0"/>
    <x v="1"/>
    <x v="0"/>
    <x v="0"/>
  </r>
  <r>
    <s v="INC000002616923"/>
    <s v="VPN IP - MPLS"/>
    <x v="3"/>
    <s v="GESTION HD"/>
    <s v="ANGEL CASTRO CABRERA"/>
    <s v="frp_pcamay"/>
    <s v="3-Moderado/Limitado"/>
    <s v="3-Medio"/>
    <s v="Media"/>
    <x v="1"/>
    <s v="INSTITUTO PROFESIONAL DE CHILE SA"/>
    <s v="HD/RV: C-19872400077 // RV: URGENTE: CLOUD // CC-CHI-0000133"/>
    <s v="15/02/2024 10:20:28"/>
    <s v="15/02/2024 10:21:40"/>
    <x v="0"/>
    <s v="CDP ANTIGUO 1"/>
    <s v="CDP ANTIGUO 2"/>
    <s v="16/02/2024 9:58:13"/>
    <s v="16/02/2024 23:50:00"/>
    <s v="PREVENTIVO: NO_x000a_CODIGO DE SERVICIO:_x000a_DIRECCION:_x000a_QUIEN REPORTA:+56 9 9343 3824Willians José Arenas Zarraga_x000a_CONTACTO EN TERRENO:_x000a_PROBLEMA:_x000a_REQUERIMIENTO: junto con saludar, informo que proyecto consiste_x000a_en una auto renovación de servicio, para esto solicito"/>
    <s v="Se efectúa contacto con cliente: Williams Arenas_x000a_Teléfono de contacto: Via correo _x000a_Acciones realizadas: Se envía información vía correo. Se escala a nivel comercial._x000a_Acciones de Mejora, Recomendaciones: N/A_x000a_Causa Raíz: N/A"/>
    <d v="1899-12-30T20:42:20"/>
    <d v="1899-12-30T23:37:45"/>
    <d v="1899-12-30T02:55:25"/>
    <x v="0"/>
    <x v="1"/>
    <m/>
    <m/>
    <m/>
    <m/>
    <m/>
    <d v="2024-02-16T00:00:00"/>
    <s v="NO CUMPLE"/>
    <s v="CUMPLE"/>
    <s v="NO CUMPLE"/>
    <s v="NO CUMPLE"/>
    <s v="NO CUMPLE"/>
    <x v="1"/>
    <x v="0"/>
    <x v="0"/>
    <x v="1"/>
    <x v="0"/>
  </r>
  <r>
    <s v="INC000002617030"/>
    <s v="TICKET-INTELIGENTE"/>
    <x v="6"/>
    <s v="GESTION TI"/>
    <s v="RICARDO R GALLEGOS OYANEDER"/>
    <s v="USR_TSIGHT"/>
    <s v="1-Extenso/Generalizado"/>
    <s v="4-Baja"/>
    <s v="Baja"/>
    <x v="3"/>
    <s v="RABIE HNOSLTDA"/>
    <s v="rabie001 - aranda_app01 TICKET AUTOMATICO"/>
    <s v="15/02/2024 10:32:03"/>
    <s v="15/02/2024 10:32:03"/>
    <x v="0"/>
    <s v="TRUESIGHT"/>
    <s v="TRUESIGHT"/>
    <s v="15/02/2024 13:03:38"/>
    <s v="15/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Teléfono de contacto: N/A_x000a_Acciones realizadas: Alarma por alto uso de recursos, alarma liberada, servidor responde correctamente._x000a_Solución paliativa o definitiva: Comportamiento normal._x000a_Acciones de Mejora, Recomendaciones: N/A_x000a_Causa Raíz: N/A"/>
    <d v="1899-12-30T01:09:08"/>
    <d v="1899-12-30T02:31:35"/>
    <d v="1899-12-30T01:22:27"/>
    <x v="1"/>
    <x v="0"/>
    <m/>
    <s v=""/>
    <s v=""/>
    <s v=""/>
    <s v="Cumplido"/>
    <d v="2024-02-15T00:00:00"/>
    <s v="NO CUMPLE"/>
    <s v="CUMPLE"/>
    <s v="NO CUMPLE"/>
    <s v="NO CUMPLE"/>
    <s v="NO CUMPLE"/>
    <x v="1"/>
    <x v="1"/>
    <x v="0"/>
    <x v="0"/>
    <x v="0"/>
  </r>
  <r>
    <s v="INC000002617179"/>
    <s v="HOSTING VIRTUAL"/>
    <x v="6"/>
    <s v="SM OPERACIONES"/>
    <s v="RICARDO R GALLEGOS OYANEDER"/>
    <s v="tct_rgalle"/>
    <s v="4-Menor/Localizado"/>
    <s v="4-Baja"/>
    <s v="Baja"/>
    <x v="1"/>
    <s v="TELEFONICA GLOBAL TECHNOLOGY S.A.AGENCIA EN CHILE"/>
    <s v="Revisión en conjunto a grupo MS por desincronización AdConnect"/>
    <s v="15/02/2024 12:58:23"/>
    <s v="15/02/2024 13:00:02"/>
    <x v="0"/>
    <s v="TI"/>
    <s v="SISTEMAS OPERATIVOS"/>
    <s v="15/02/2024 17:31:20"/>
    <s v="15/02/2024 23:50:00"/>
    <s v="Revisión en conjunto a grupo MS por desincronización AdConnect"/>
    <s v="Revisión en conjunto a grupo MS por desincronización AdConnect"/>
    <d v="1899-12-30T00:00:00"/>
    <d v="1899-12-30T04:32:57"/>
    <d v="1899-12-30T04:32:57"/>
    <x v="0"/>
    <x v="1"/>
    <m/>
    <s v=""/>
    <s v=""/>
    <s v=""/>
    <s v="Cumplido"/>
    <d v="2024-02-15T00:00:00"/>
    <s v="NO CUMPLE"/>
    <s v="NO CUMPLE"/>
    <s v="CUMPLE"/>
    <s v="NO CUMPLE"/>
    <s v="NO CUMPLE"/>
    <x v="1"/>
    <x v="0"/>
    <x v="1"/>
    <x v="0"/>
    <x v="0"/>
  </r>
  <r>
    <s v="INC000002617182"/>
    <s v="HOSTING VIRTUAL"/>
    <x v="6"/>
    <s v="SM OPERACIONES"/>
    <s v="RICARDO R GALLEGOS OYANEDER"/>
    <s v="tct_rgalle"/>
    <s v="4-Menor/Localizado"/>
    <s v="4-Baja"/>
    <s v="Baja"/>
    <x v="1"/>
    <s v="TELEFONICA GLOBAL TECHNOLOGY S.A.AGENCIA EN CHILE"/>
    <s v="Reunión interna de area MS"/>
    <s v="15/02/2024 13:05:37"/>
    <s v="15/02/2024 13:06:00"/>
    <x v="0"/>
    <s v="TI"/>
    <s v="SISTEMAS OPERATIVOS"/>
    <s v="15/02/2024 17:32:52"/>
    <s v="15/02/2024 23:50:00"/>
    <s v="Reunión interna de area MS"/>
    <s v="Reunión interna de area MS"/>
    <d v="1899-12-30T00:00:00"/>
    <d v="1899-12-30T04:27:15"/>
    <d v="1899-12-30T04:27:15"/>
    <x v="0"/>
    <x v="1"/>
    <m/>
    <s v=""/>
    <s v=""/>
    <s v=""/>
    <s v="Cumplido"/>
    <d v="2024-02-15T00:00:00"/>
    <s v="NO CUMPLE"/>
    <s v="NO CUMPLE"/>
    <s v="CUMPLE"/>
    <s v="NO CUMPLE"/>
    <s v="NO CUMPLE"/>
    <x v="1"/>
    <x v="0"/>
    <x v="1"/>
    <x v="0"/>
    <x v="0"/>
  </r>
  <r>
    <s v="INC000002617185"/>
    <s v="HOSTING VIRTUAL"/>
    <x v="6"/>
    <s v="SM OPERACIONES"/>
    <s v="RICARDO R GALLEGOS OYANEDER"/>
    <s v="tct_rgalle"/>
    <s v="4-Menor/Localizado"/>
    <s v="4-Baja"/>
    <s v="Baja"/>
    <x v="1"/>
    <s v="TELEFONICA GLOBAL TECHNOLOGY S.A.AGENCIA EN CHILE"/>
    <s v="Sesión de trabajo por error recepción correos exchange on premise"/>
    <s v="15/02/2024 13:06:09"/>
    <s v="15/02/2024 13:07:02"/>
    <x v="0"/>
    <s v="TI"/>
    <s v="SISTEMAS OPERATIVOS"/>
    <s v="15/02/2024 17:34:19"/>
    <s v="15/02/2024 23:50:00"/>
    <s v="Sesión de trabajo por error recepción correos exchange on premise"/>
    <s v="Sesión de trabajo por error recepción correos exchange on premise"/>
    <d v="1899-12-30T00:00:00"/>
    <d v="1899-12-30T04:28:10"/>
    <d v="1899-12-30T04:28:10"/>
    <x v="0"/>
    <x v="1"/>
    <m/>
    <m/>
    <m/>
    <m/>
    <m/>
    <d v="2024-02-15T00:00:00"/>
    <s v="NO CUMPLE"/>
    <s v="NO CUMPLE"/>
    <s v="CUMPLE"/>
    <s v="NO CUMPLE"/>
    <s v="NO CUMPLE"/>
    <x v="1"/>
    <x v="0"/>
    <x v="1"/>
    <x v="0"/>
    <x v="0"/>
  </r>
  <r>
    <s v="INC000002617273"/>
    <s v="HOUSING"/>
    <x v="8"/>
    <s v="ADMINISTRADORES RESIDENTES"/>
    <s v="FERNEY D GARZON PEÑA"/>
    <s v="frp_jugonz"/>
    <s v="3-Moderado/Limitado"/>
    <s v="3-Medio"/>
    <s v="Media"/>
    <x v="1"/>
    <s v="CENTRO DE COMPENSACION AUTOMATIZADO S A"/>
    <s v="GESTION DATACENTER/ ACCESOS / CENTRO DE COMPENSACION AUTOMATIZADO S A"/>
    <s v="15/02/2024 12:38:40"/>
    <s v="15/02/2024 12:40:27"/>
    <x v="0"/>
    <s v="COMUNICACIONES"/>
    <s v="VPN IP - MPLS"/>
    <s v="15/02/2024 16:42:35"/>
    <s v="15/02/2024 23:50:00"/>
    <s v="EMPRESA: CENTRO DE COMPENSACION AUTOMATIZADO S A_x000a_CÓDIGO DE SERVICIO: _x000a_DIRECCIÓN: AV. Presidente Prieto #226, Paine, Santiago_x000a_NOMBRE DE QUIEN REPORTA: José Cartes M_x000a_TELÉFONO DE QUIEN REPORTA: 939363411_x000a_NOMBRE DE CONTACTO EN TERRENO: José Cartes M 93936341"/>
    <m/>
    <d v="1899-12-30T03:33:54"/>
    <d v="1899-12-30T04:03:55"/>
    <d v="1899-12-30T00:30:01"/>
    <x v="0"/>
    <x v="1"/>
    <m/>
    <m/>
    <m/>
    <m/>
    <m/>
    <d v="2024-02-15T00:00:00"/>
    <s v="CUMPLE"/>
    <s v="NO CUMPLE"/>
    <s v="NO CUMPLE"/>
    <s v="NO CUMPLE"/>
    <s v="NO CUMPLE"/>
    <x v="1"/>
    <x v="0"/>
    <x v="1"/>
    <x v="0"/>
    <x v="0"/>
  </r>
  <r>
    <s v="INC000002617328"/>
    <s v="SEGURIDAD"/>
    <x v="6"/>
    <s v="SSO"/>
    <s v="RICARDO R GALLEGOS OYANEDER"/>
    <s v="tct_didala"/>
    <s v="2-Significativo/Amplio"/>
    <s v="2-Alta"/>
    <s v="Alta"/>
    <x v="1"/>
    <s v="TELEFONICA CYBERSECURITY TECH CHILE SPA"/>
    <s v="Alta Usuario AD nuevo colaborador SOC"/>
    <s v="15/02/2024 14:30:23"/>
    <s v="15/02/2024 14:31:46"/>
    <x v="0"/>
    <s v="SOC Empresas"/>
    <s v="Marca"/>
    <s v="15/02/2024 17:21:27"/>
    <s v="15/02/2024 23:50:00"/>
    <s v="Nos solicita apoyo con : Alta Usuario AD nuevo colaborador SOC_x000a__x000a_Se notifica el ingreso de nuevo personal con los siguientes datos:_x000a_•_x0009_Rut: 19.431.096-K_x000a_•_x0009_Nombres: Mario Angel_x000a_•_x0009_Aprellidos: Fernandez Gonzalez_x000a_•_x0009_Cargo: Pentester_x000a_•_x0009_Telefono: +56996944338_x000a_•_x0009_I"/>
    <s v="Se crea usuario según solicitud."/>
    <d v="1899-12-30T00:31:44"/>
    <d v="1899-12-30T02:51:04"/>
    <d v="1899-12-30T02:19:20"/>
    <x v="0"/>
    <x v="1"/>
    <m/>
    <m/>
    <m/>
    <m/>
    <m/>
    <d v="2024-02-15T00:00:00"/>
    <s v="NO CUMPLE"/>
    <s v="CUMPLE"/>
    <s v="NO CUMPLE"/>
    <s v="NO CUMPLE"/>
    <s v="NO CUMPLE"/>
    <x v="1"/>
    <x v="1"/>
    <x v="0"/>
    <x v="0"/>
    <x v="0"/>
  </r>
  <r>
    <s v="INC000002617482"/>
    <s v="HOUSING"/>
    <x v="14"/>
    <s v="ADMINISTRADORES RESIDENTES"/>
    <s v="FRANCISCO J FELIU ABARCA"/>
    <s v="frp_jugonz"/>
    <s v="3-Moderado/Limitado"/>
    <s v="3-Medio"/>
    <s v="Media"/>
    <x v="1"/>
    <s v="CAJA DE COMPENSACION DE ASIGNACION FAMILIAR LOS HEROES"/>
    <s v="GESTION DATACENTER/ ACCESOS / CAJA DE COMPENSACION DE ASIGNACION FAMILIAR LOS HEROES"/>
    <s v="15/02/2024 14:30:11"/>
    <s v="15/02/2024 14:33:03"/>
    <x v="0"/>
    <s v="CDP ANTIGUO 1"/>
    <s v="CDP ANTIGUO 2"/>
    <s v="15/02/2024 14:45:40"/>
    <s v="15/02/2024 23:50:00"/>
    <s v="EMPRESA: CAJA DE COMPENSACION DE ASIGNACION FAMILIAR LOS HEROES_x000a_CÓDIGO DE SERVICIO: _x000a_DIRECCIÓN: Calle San Martin #50, Santiago Centro, Santiago_x000a_NOMBRE DE QUIEN REPORTA: Jose Monteverde_x000a_TELÉFONO DE QUIEN REPORTA: 56992367859_x000a_NOMBRE DE CONTACTO EN TERRENO:"/>
    <s v="Fase de resolución y recuperación: INFORMACION_x000a_Se efectúa contacto con cliente: N/A_x000a_Teléfono de contacto: N/A_x000a_Acciones realizadas: ACCESOS RECHAZADOS / EXTENSION HORARIA NO APROBADA_x000a_Solución paliativa o definitiva: N/A_x000a_Acciones de Mejora, Recomendaciones"/>
    <d v="1899-12-30T00:07:28"/>
    <d v="1899-12-30T00:15:29"/>
    <d v="1899-12-30T00:08:01"/>
    <x v="0"/>
    <x v="1"/>
    <m/>
    <m/>
    <m/>
    <m/>
    <m/>
    <d v="2024-02-15T00:00:00"/>
    <s v="CUMPLE"/>
    <s v="NO CUMPLE"/>
    <s v="NO CUMPLE"/>
    <s v="NO CUMPLE"/>
    <s v="NO CUMPLE"/>
    <x v="0"/>
    <x v="0"/>
    <x v="0"/>
    <x v="0"/>
    <x v="0"/>
  </r>
  <r>
    <s v="INC000002617495"/>
    <s v="HOUSING"/>
    <x v="14"/>
    <s v="ADMINISTRADORES RESIDENTES"/>
    <s v="FRANCISCO J FELIU ABARCA"/>
    <s v="frp_jugonz"/>
    <s v="3-Moderado/Limitado"/>
    <s v="3-Medio"/>
    <s v="Media"/>
    <x v="1"/>
    <s v="TELEFONICA EMPRESAS DE CHILE SA"/>
    <s v="GESTION DATACENTER/ ACCESOS / TELEFONICA EMPRESAS DE CHILE SA"/>
    <s v="15/02/2024 14:41:28"/>
    <s v="15/02/2024 14:43:59"/>
    <x v="0"/>
    <s v="PLATAFORMAS INTERNAS"/>
    <s v="ALMACENAMIENTO"/>
    <s v="15/02/2024 15:46:16"/>
    <s v="15/02/2024 23:50:00"/>
    <s v="EMPRESA: TELEFONICA EMPRESAS DE CHILE SA_x000a_CÓDIGO DE SERVICIO: _x000a_DIRECCIÓN: Calle San Martin #50, Santiago Centro, Santiago_x000a_NOMBRE DE QUIEN REPORTA: Manuel Maita_x000a_TELÉFONO DE QUIEN REPORTA: 56974138322_x000a_NOMBRE DE CONTACTO EN TERRENO: Manuel Maita 56974138322"/>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9:20"/>
    <d v="1899-12-30T01:04:48"/>
    <d v="1899-12-30T00:05:28"/>
    <x v="0"/>
    <x v="1"/>
    <m/>
    <m/>
    <m/>
    <m/>
    <m/>
    <d v="2024-02-15T00:00:00"/>
    <s v="CUMPLE"/>
    <s v="NO CUMPLE"/>
    <s v="NO CUMPLE"/>
    <s v="NO CUMPLE"/>
    <s v="NO CUMPLE"/>
    <x v="1"/>
    <x v="1"/>
    <x v="0"/>
    <x v="0"/>
    <x v="0"/>
  </r>
  <r>
    <s v="INC000002617502"/>
    <s v="HOSTING VIRTUAL"/>
    <x v="6"/>
    <s v="SISTEMA OPERATIVO MICROSOFT"/>
    <s v="JAVIER CUEVAS"/>
    <s v="tct_jacuev"/>
    <s v="4-Menor/Localizado"/>
    <s v="4-Baja"/>
    <s v="Baja"/>
    <x v="1"/>
    <s v="TELEFONICA GLOBAL TECHNOLOGY S.A.AGENCIA EN CHILE"/>
    <s v="config hibrido"/>
    <s v="15/02/2024 14:45:56"/>
    <s v="15/02/2024 14:46:30"/>
    <x v="0"/>
    <s v="TI"/>
    <s v="SISTEMAS OPERATIVOS"/>
    <s v="15/02/2024 14:46:30"/>
    <s v="15/02/2024 23:50:00"/>
    <s v="Folio generado automáticamente para atender requerimiento del cliente. La solicitud fue realizada directamente al área resolutoria sin pasar por el flujo de mesa de ayuda"/>
    <s v="OK"/>
    <d v="1899-12-30T00:00:00"/>
    <d v="1899-12-30T00:00:34"/>
    <d v="1899-12-30T00:00:34"/>
    <x v="0"/>
    <x v="1"/>
    <m/>
    <m/>
    <m/>
    <m/>
    <m/>
    <d v="2024-02-15T00:00:00"/>
    <s v="CUMPLE"/>
    <s v="NO CUMPLE"/>
    <s v="NO CUMPLE"/>
    <s v="NO CUMPLE"/>
    <s v="NO CUMPLE"/>
    <x v="0"/>
    <x v="0"/>
    <x v="0"/>
    <x v="0"/>
    <x v="0"/>
  </r>
  <r>
    <s v="INC000002617509"/>
    <s v="VPN IP - MPLS"/>
    <x v="17"/>
    <s v="GESTION HD"/>
    <s v="RODRIGO VÁSQUEZ MUÑOZ"/>
    <s v="frp_pcamay"/>
    <s v="3-Moderado/Limitado"/>
    <s v="3-Medio"/>
    <s v="Media"/>
    <x v="1"/>
    <s v="ACMA S.A."/>
    <s v="HD/ACMA - Respaldo de Transaction Log servidor ACP"/>
    <s v="15/02/2024 13:30:07"/>
    <s v="15/02/2024 13:32:06"/>
    <x v="0"/>
    <s v="CDP ANTIGUO 1"/>
    <s v="CDP ANTIGUO 2"/>
    <s v="17/02/2024 12:21:22"/>
    <s v="17/02/2024 23:50:00"/>
    <s v="PREVENTIVO: NO_x000a_CODIGO DE SERVICIO:_x000a_DIRECCION:_x000a_QUIEN REPORTA:+56 9 8510 0702 Ewald Galaz Millaleo_x000a_CONTACTO EN TERRENO:_x000a_PROBLEMA:_x000a_REQUERIMIENTO:Favor generar ticket en base a requerimiento de cliente ACMA._x000a__x000a_Por favor indicar, si está configurado el respald"/>
    <s v="FASE RESOLUCIÓN Y RECUPERACIÓN_x000a__x000a_Se efectúa contacto con cliente: N/A_x000a__x000a_Teléfono de contacto: N/A_x000a__x000a_Acciones realizadas: trxlog estaba habilitado la bd debia no estar en modo simple_x000a__x000a_Solución paliativa o definitiva: trxlog estaba habilitado la bd debia no e"/>
    <d v="1899-12-31T21:54:39"/>
    <d v="1899-12-31T22:51:15"/>
    <d v="1899-12-30T00:56:36"/>
    <x v="0"/>
    <x v="1"/>
    <m/>
    <s v=""/>
    <s v=""/>
    <s v="Cumplido"/>
    <s v=""/>
    <d v="2024-02-17T00:00:00"/>
    <s v="CUMPLE"/>
    <s v="NO CUMPLE"/>
    <s v="NO CUMPLE"/>
    <s v="NO CUMPLE"/>
    <s v="NO CUMPLE"/>
    <x v="1"/>
    <x v="0"/>
    <x v="0"/>
    <x v="0"/>
    <x v="1"/>
  </r>
  <r>
    <s v="INC000002617556"/>
    <s v="HOSTING VIRTUAL"/>
    <x v="18"/>
    <s v="DUOC TICKET AUTOMATICO"/>
    <s v="CRISTOBAL I REYES DELGADO"/>
    <s v="frp_eavend"/>
    <s v="3-Moderado/Limitado"/>
    <s v="4-Baja"/>
    <s v="Baja"/>
    <x v="1"/>
    <s v="FUNDACION INSTITUTO PROFESIONAL DUOC UC"/>
    <s v="DUOC|REQ| Añadir segmentos nuevos a OCI"/>
    <s v="15/02/2024 15:23:26"/>
    <s v="15/02/2024 15:26:21"/>
    <x v="0"/>
    <s v="TI"/>
    <s v="BASES DE DATOS"/>
    <s v="15/02/2024 17:56:20"/>
    <s v="15/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solicitad. Se envia correo con evidencia de los trabajos."/>
    <d v="1899-12-30T02:12:42"/>
    <d v="1899-12-30T02:32:54"/>
    <d v="1899-12-30T00:20:12"/>
    <x v="0"/>
    <x v="1"/>
    <m/>
    <m/>
    <m/>
    <m/>
    <m/>
    <d v="2024-02-15T00:00:00"/>
    <s v="CUMPLE"/>
    <s v="NO CUMPLE"/>
    <s v="NO CUMPLE"/>
    <s v="NO CUMPLE"/>
    <s v="NO CUMPLE"/>
    <x v="1"/>
    <x v="1"/>
    <x v="0"/>
    <x v="0"/>
    <x v="0"/>
  </r>
  <r>
    <s v="INC000002617558"/>
    <s v="HOUSING"/>
    <x v="18"/>
    <s v="DUOC TICKET AUTOMATICO"/>
    <s v="CLAUDIO A GAJARDO GARRIDO"/>
    <s v="frp_eavend"/>
    <s v="3-Moderado/Limitado"/>
    <s v="4-Baja"/>
    <s v="Baja"/>
    <x v="1"/>
    <s v="FUNDACION INSTITUTO PROFESIONAL DUOC UC"/>
    <s v="DUOC|REQ| Homologar BDD de PRD a QA"/>
    <s v="15/02/2024 15:31:28"/>
    <s v="15/02/2024 15:35:00"/>
    <x v="0"/>
    <s v="CDP ANTIGUO 1"/>
    <s v="CDP ANTIGUO 2"/>
    <s v="16/02/2024 17:19:15"/>
    <s v="16/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cancela ticket, en espera de validaciones por parte de cliente antes de proceder a su ejecución... Realizadas las válidacione se abrira un nueco ticket para proceder."/>
    <d v="1899-12-31T01:04:03"/>
    <d v="1899-12-31T01:47:47"/>
    <d v="1899-12-30T00:43:44"/>
    <x v="0"/>
    <x v="1"/>
    <m/>
    <s v=""/>
    <s v=""/>
    <s v=""/>
    <s v="Cumplido"/>
    <d v="2024-02-16T00:00:00"/>
    <s v="CUMPLE"/>
    <s v="NO CUMPLE"/>
    <s v="NO CUMPLE"/>
    <s v="NO CUMPLE"/>
    <s v="NO CUMPLE"/>
    <x v="1"/>
    <x v="0"/>
    <x v="0"/>
    <x v="0"/>
    <x v="1"/>
  </r>
  <r>
    <s v="INC000002617592"/>
    <s v="HOUSING"/>
    <x v="13"/>
    <s v="ADMINISTRADORES RESIDENTES"/>
    <s v="CRISTOPHER MALDONADO ROMERO"/>
    <s v="frp_jugonz"/>
    <s v="3-Moderado/Limitado"/>
    <s v="3-Medio"/>
    <s v="Media"/>
    <x v="1"/>
    <s v="CAJA DE COMPENSACION DE ASIGNACION FAMILIAR LOS HEROES"/>
    <s v="GESTION DATACENTER/ ACCESOS / CAJA DE COMPENSACION DE ASIGNACION FAMILIAR LOS HEROES"/>
    <s v="15/02/2024 17:34:01"/>
    <s v="15/02/2024 17:35:54"/>
    <x v="0"/>
    <s v="COMUNICACIONES"/>
    <s v="VPN IP - MPLS"/>
    <s v="15/02/2024 17:46:01"/>
    <s v="15/02/2024 23:50:00"/>
    <s v="EMPRESA: CAJA DE COMPENSACION DE ASIGNACION FAMILIAR LOS HEROES_x000a_CÓDIGO DE SERVICIO: _x000a_DIRECCIÓN: Av. Apoquindo #7071, Las Condes, Santiago_x000a_NOMBRE DE QUIEN REPORTA: José Monteverde_x000a_TELÉFONO DE QUIEN REPORTA: 569 9236 7859_x000a_NOMBRE DE CONTACTO EN TERRENO: Jos"/>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4:54"/>
    <d v="1899-12-30T00:12:00"/>
    <d v="1899-12-30T00:07:06"/>
    <x v="0"/>
    <x v="1"/>
    <m/>
    <m/>
    <m/>
    <m/>
    <m/>
    <d v="2024-02-15T00:00:00"/>
    <s v="CUMPLE"/>
    <s v="NO CUMPLE"/>
    <s v="NO CUMPLE"/>
    <s v="NO CUMPLE"/>
    <s v="NO CUMPLE"/>
    <x v="0"/>
    <x v="0"/>
    <x v="0"/>
    <x v="0"/>
    <x v="0"/>
  </r>
  <r>
    <s v="INC000002617598"/>
    <s v="VPN IP - MPLS"/>
    <x v="9"/>
    <s v="GESTION HD"/>
    <s v="EWALD R GALAZ MILLALEO"/>
    <s v="frp_pcamay"/>
    <s v="3-Moderado/Limitado"/>
    <s v="3-Medio"/>
    <s v="Media"/>
    <x v="1"/>
    <s v="TELEFONICA GLOBAL TECHNOLOGY S.A.AGENCIA EN CHILE"/>
    <s v="HD/RE: Actualizacion de Certificado"/>
    <s v="15/02/2024 18:22:02"/>
    <s v="15/02/2024 18:26:06"/>
    <x v="0"/>
    <s v="Service"/>
    <s v="Internal"/>
    <s v="16/02/2024 9:09:21"/>
    <s v="16/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s v="Estimados,_x000a__x000a_Se adjunta correo de respuesta enviado al cliente._x000a__x000a_Saludos."/>
    <d v="1899-12-30T10:46:49"/>
    <d v="1899-12-30T14:47:19"/>
    <d v="1899-12-30T04:00:30"/>
    <x v="0"/>
    <x v="1"/>
    <m/>
    <m/>
    <m/>
    <m/>
    <m/>
    <d v="2024-02-16T00:00:00"/>
    <s v="NO CUMPLE"/>
    <s v="NO CUMPLE"/>
    <s v="CUMPLE"/>
    <s v="NO CUMPLE"/>
    <s v="NO CUMPLE"/>
    <x v="1"/>
    <x v="0"/>
    <x v="0"/>
    <x v="1"/>
    <x v="0"/>
  </r>
  <r>
    <s v="INC000002617616"/>
    <s v="VPN IP - MPLS"/>
    <x v="3"/>
    <s v="ADMINISTRADORES RESIDENTES"/>
    <s v="DEIBY Y SANTOYO MONTEROLA"/>
    <s v="frp_joflor"/>
    <s v="4-Menor/Localizado"/>
    <s v="4-Baja"/>
    <s v="Baja"/>
    <x v="1"/>
    <s v="TELEFONICA CHILE S.A."/>
    <s v="GAMA | RE: Solarwinds TTECH - Eventos actuales."/>
    <s v="15/02/2024 14:05:46"/>
    <s v="15/02/2024 14:08:47"/>
    <x v="0"/>
    <s v="CDP ANTIGUO 1"/>
    <s v="CDP ANTIGUO 2"/>
    <s v="15/02/2024 18:23:31"/>
    <s v="15/02/2024 23:50:00"/>
    <s v="PREVENTIVO: NO_x000a_CODIGO DE SERVICIO: SW-DB01-V3_x000a_DIRECCION: - _x000a_QUIEN REPORTA: Cristobal Reyes Delgado | +56 9 6664 3831_x000a_CONTACTO EN TERRENO: Cristobal Reyes Delgado |  +56 9 6664 3831_x000a_PROBLEMA:_x000a_REQUERIMIENTO:_x000a__x000a_Actualmente presenta problemas de espacio el di"/>
    <s v="FASE RESOLUCIÓN Y RECUPERACIÓN_x000a__x000a_Se efectúa contacto con cliente:N/A_x000a__x000a_Teléfono de contacto:N/A_x000a__x000a_Acciones realizadas: Se realiza la expansion del disco de 32GB a 52GB segun lo solicitado. el Disco asociado es el SCSI 2:9_x000a__x000a_Solución paliativa o definitiva: N"/>
    <d v="1899-12-30T01:33:30"/>
    <d v="1899-12-30T04:17:45"/>
    <d v="1899-12-30T02:44:15"/>
    <x v="0"/>
    <x v="1"/>
    <m/>
    <m/>
    <m/>
    <m/>
    <m/>
    <d v="2024-02-15T00:00:00"/>
    <s v="NO CUMPLE"/>
    <s v="CUMPLE"/>
    <s v="NO CUMPLE"/>
    <s v="NO CUMPLE"/>
    <s v="NO CUMPLE"/>
    <x v="1"/>
    <x v="0"/>
    <x v="1"/>
    <x v="0"/>
    <x v="0"/>
  </r>
  <r>
    <s v="INC000002617660"/>
    <s v="HOSTING VIRTUAL"/>
    <x v="6"/>
    <s v="SISTEMA OPERATIVO MICROSOFT"/>
    <s v="JAVIER CUEVAS"/>
    <s v="tct_jacuev"/>
    <s v="4-Menor/Localizado"/>
    <s v="4-Baja"/>
    <s v="Baja"/>
    <x v="1"/>
    <s v="TELEFONICA GLOBAL TECHNOLOGY S.A.AGENCIA EN CHILE"/>
    <s v="REPORTE DUOC EXCHANGE"/>
    <s v="15/02/2024 16:37:03"/>
    <s v="15/02/2024 16:38:04"/>
    <x v="0"/>
    <s v="TI"/>
    <s v="SISTEMAS OPERATIVOS"/>
    <s v="15/02/2024 16:38:04"/>
    <s v="15/02/2024 23:50:00"/>
    <s v="Folio generado automáticamente para atender requerimiento del cliente. La solicitud fue realizada directamente al área resolutoria sin pasar por el flujo de mesa de ayuda"/>
    <s v="OK"/>
    <d v="1899-12-30T00:00:00"/>
    <d v="1899-12-30T00:01:01"/>
    <d v="1899-12-30T00:01:01"/>
    <x v="0"/>
    <x v="1"/>
    <m/>
    <m/>
    <m/>
    <m/>
    <m/>
    <d v="2024-02-15T00:00:00"/>
    <s v="CUMPLE"/>
    <s v="NO CUMPLE"/>
    <s v="NO CUMPLE"/>
    <s v="NO CUMPLE"/>
    <s v="NO CUMPLE"/>
    <x v="0"/>
    <x v="0"/>
    <x v="0"/>
    <x v="0"/>
    <x v="0"/>
  </r>
  <r>
    <s v="INC000002617787"/>
    <s v="TICKET-INTELIGENTE"/>
    <x v="4"/>
    <s v="GESTION TI"/>
    <s v="JUAN P SEGURA VARGAS"/>
    <s v="USR_TSIGHT"/>
    <s v="1-Extenso/Generalizado"/>
    <s v="4-Baja"/>
    <s v="Baja"/>
    <x v="3"/>
    <s v="FUNDACION INSTITUTO PROFESIONAL DUOC UC"/>
    <s v="fiprdu01 - srvfs01_vm TICKET AUTOMATICO"/>
    <s v="15/02/2024 15:36:43"/>
    <s v="15/02/2024 15:36:43"/>
    <x v="0"/>
    <s v="TI"/>
    <s v="SISTEMAS OPERATIVOS"/>
    <s v="15/02/2024 22:27:25"/>
    <s v="15/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m/>
    <d v="1899-12-30T06:06:33"/>
    <d v="1899-12-30T06:50:42"/>
    <d v="1899-12-30T00:44:09"/>
    <x v="1"/>
    <x v="0"/>
    <m/>
    <m/>
    <m/>
    <m/>
    <m/>
    <d v="2024-02-15T00:00:00"/>
    <s v="CUMPLE"/>
    <s v="NO CUMPLE"/>
    <s v="NO CUMPLE"/>
    <s v="NO CUMPLE"/>
    <s v="NO CUMPLE"/>
    <x v="1"/>
    <x v="0"/>
    <x v="1"/>
    <x v="0"/>
    <x v="0"/>
  </r>
  <r>
    <s v="INC000002617817"/>
    <s v="TICKET-INTELIGENTE"/>
    <x v="7"/>
    <s v="DUOC TICKET AUTOMATICO"/>
    <s v="VICTOR SEPULVEDA GAMARRA"/>
    <s v="USR_TSIGHT"/>
    <s v="1-Extenso/Generalizado"/>
    <s v="4-Baja"/>
    <s v="Baja"/>
    <x v="3"/>
    <s v="FUNDACION INSTITUTO PROFESIONAL DUOC UC"/>
    <s v="fiprdu01 - srvctcasino-2k23 TICKET AUTOMATICO"/>
    <s v="15/02/2024 16:11:23"/>
    <s v="15/02/2024 16:11:23"/>
    <x v="0"/>
    <s v="TI"/>
    <s v="SISTEMAS OPERATIVOS"/>
    <s v="15/02/2024 16:44:42"/>
    <s v="15/02/2024 23:50:00"/>
    <s v="PREVENTIVO=SI_x000a_CODIGO DE SERVICIO=FIPRDU01 - SRVCTCASINO-2K23_x000a_DIRECCION=NULL_x000a_CIUDAD=NULL_x000a_COMUNA LOCAL=_x000a_REGION=NULL_x000a_QUIEN REPORTA=Ticket automático_x000a_CONTACTO EN TERRENO=_x000a_PROBLEMA=Down for node FIPRDU01 - SRVCTCASINO-2K23_x000a_REQUERIMIENTO=_x000a_EQUIPOS ENERGIZADO O"/>
    <s v="El servidor SRVCTCASINO-2k23 fue apagado y eliminado, ya que este se utilizó solo para una migración. Se solicitar la baja de monitoreo."/>
    <d v="1899-12-30T00:12:49"/>
    <d v="1899-12-30T00:33:19"/>
    <d v="1899-12-30T00:20:30"/>
    <x v="1"/>
    <x v="0"/>
    <m/>
    <m/>
    <m/>
    <m/>
    <m/>
    <d v="2024-02-15T00:00:00"/>
    <s v="CUMPLE"/>
    <s v="NO CUMPLE"/>
    <s v="NO CUMPLE"/>
    <s v="NO CUMPLE"/>
    <s v="NO CUMPLE"/>
    <x v="0"/>
    <x v="0"/>
    <x v="0"/>
    <x v="0"/>
    <x v="0"/>
  </r>
  <r>
    <s v="INC000002617928"/>
    <s v="VPN IP - MPLS"/>
    <x v="17"/>
    <s v="ADMINISTRADORES RESIDENTES"/>
    <s v="SEBASTIAN VILLENA"/>
    <s v="frp_joflor"/>
    <s v="3-Moderado/Limitado"/>
    <s v="3-Medio"/>
    <s v="Media"/>
    <x v="1"/>
    <s v="INSTITUTO PROFESIONAL DE CHILE SA"/>
    <s v="GAMA | E: Información de respaldos"/>
    <s v="15/02/2024 17:37:07"/>
    <s v="15/02/2024 17:41:13"/>
    <x v="0"/>
    <s v="CDP ANTIGUO 1"/>
    <s v="CDP ANTIGUO 2"/>
    <s v="16/02/2024 20:09:53"/>
    <s v="16/02/2024 23:50:00"/>
    <s v="PREVENTIVO: NO_x000a_CODIGO DE SERVICIO: Respaldos _x000a_DIRECCION: - _x000a_QUIEN REPORTA: Cristian Bahamondes Miranda_x000a_CONTACTO EN TERRENO:  Cristian Bahamondes Miranda_x000a_PROBLEMA:_x000a_REQUERIMIENTO:_x000a__x000a__x000a_Buenos días, junto con saludar, mucho agradeceré puedas enviarnos la sigui"/>
    <s v="FASE RESOLUCIÓN Y RECUPERACIÓN_x000a__x000a_Se efectúa contacto con cliente: cristian bahamondes_x000a__x000a_Teléfono de contacto: N/A_x000a__x000a_Acciones realizadas: Se envia informacion de respaldos solicitada_x000a__x000a_Solución paliativa o definitiva: N/A_x000a__x000a_Acciones de Mejora, Recomendaciones:"/>
    <d v="1899-12-30T21:49:15"/>
    <d v="1899-12-31T02:32:46"/>
    <d v="1899-12-30T04:43:31"/>
    <x v="0"/>
    <x v="1"/>
    <m/>
    <m/>
    <m/>
    <m/>
    <m/>
    <d v="2024-02-16T00:00:00"/>
    <s v="NO CUMPLE"/>
    <s v="NO CUMPLE"/>
    <s v="CUMPLE"/>
    <s v="NO CUMPLE"/>
    <s v="NO CUMPLE"/>
    <x v="1"/>
    <x v="0"/>
    <x v="0"/>
    <x v="0"/>
    <x v="1"/>
  </r>
  <r>
    <s v="INC000002617990"/>
    <s v="HOUSING"/>
    <x v="11"/>
    <s v="APQ ACCESOS"/>
    <s v="JAIRO A SALINAS GARAY"/>
    <s v="tct_jsalin"/>
    <s v="3-Moderado/Limitado"/>
    <s v="3-Medio"/>
    <s v="Media"/>
    <x v="1"/>
    <s v="TELEFONICA EMPRESAS DE CHILE SA"/>
    <s v="Revisión y reinicio de equipo DXC-ARAUCO"/>
    <s v="15/02/2024 19:12:55"/>
    <s v="15/02/2024 19:14:34"/>
    <x v="0"/>
    <s v="CDP ANTIGUO 1"/>
    <s v="CDP ANTIGUO 2"/>
    <s v="15/02/2024 19:14:34"/>
    <s v="15/02/2024 23:50:00"/>
    <s v="Revisión y reinicio de equipo DXC-ARAUCO"/>
    <s v="SUPERVISION CRQ/OK."/>
    <d v="1899-12-30T00:00:00"/>
    <d v="1899-12-30T00:01:39"/>
    <d v="1899-12-30T00:01:39"/>
    <x v="0"/>
    <x v="1"/>
    <m/>
    <m/>
    <m/>
    <m/>
    <m/>
    <d v="2024-02-15T00:00:00"/>
    <s v="CUMPLE"/>
    <s v="NO CUMPLE"/>
    <s v="NO CUMPLE"/>
    <s v="NO CUMPLE"/>
    <s v="NO CUMPLE"/>
    <x v="0"/>
    <x v="0"/>
    <x v="0"/>
    <x v="0"/>
    <x v="0"/>
  </r>
  <r>
    <s v="INC000002617991"/>
    <s v="HOUSING"/>
    <x v="11"/>
    <s v="APQ ACCESOS"/>
    <s v="JAIRO A SALINAS GARAY"/>
    <s v="tct_jsalin"/>
    <s v="3-Moderado/Limitado"/>
    <s v="3-Medio"/>
    <s v="Media"/>
    <x v="1"/>
    <s v="TELEFONICA EMPRESAS DE CHILE SA"/>
    <s v="Cambio de disco DXC"/>
    <s v="15/02/2024 19:14:43"/>
    <s v="15/02/2024 19:16:08"/>
    <x v="0"/>
    <s v="CDP ANTIGUO 1"/>
    <s v="CDP ANTIGUO 2"/>
    <s v="15/02/2024 19:16:08"/>
    <s v="15/02/2024 23:50:00"/>
    <s v="Cambio de disco DXC"/>
    <s v="SUPERVISION CRQ/OK."/>
    <d v="1899-12-30T00:00:00"/>
    <d v="1899-12-30T00:01:25"/>
    <d v="1899-12-30T00:01:25"/>
    <x v="0"/>
    <x v="1"/>
    <m/>
    <m/>
    <m/>
    <m/>
    <m/>
    <d v="2024-02-15T00:00:00"/>
    <s v="CUMPLE"/>
    <s v="NO CUMPLE"/>
    <s v="NO CUMPLE"/>
    <s v="NO CUMPLE"/>
    <s v="NO CUMPLE"/>
    <x v="0"/>
    <x v="0"/>
    <x v="0"/>
    <x v="0"/>
    <x v="0"/>
  </r>
  <r>
    <s v="INC000002617992"/>
    <s v="HOUSING"/>
    <x v="11"/>
    <s v="APQ ACCESOS"/>
    <s v="JAIRO A SALINAS GARAY"/>
    <s v="tct_jsalin"/>
    <s v="3-Moderado/Limitado"/>
    <s v="3-Medio"/>
    <s v="Media"/>
    <x v="1"/>
    <s v="TELEFONICA EMPRESAS DE CHILE SA"/>
    <s v="RONDA Y REVISION DE SALAS TECNICAS"/>
    <s v="15/02/2024 19:16:16"/>
    <s v="15/02/2024 19:18:30"/>
    <x v="0"/>
    <s v="CDP ANTIGUO 1"/>
    <s v="CDP ANTIGUO 2"/>
    <s v="15/02/2024 19:18:30"/>
    <s v="15/02/2024 23:50:00"/>
    <s v="RONDA Y REVISION DE SALAS TECNICAS"/>
    <s v="RONDA REALIZADA."/>
    <d v="1899-12-30T00:00:00"/>
    <d v="1899-12-30T00:02:14"/>
    <d v="1899-12-30T00:02:14"/>
    <x v="0"/>
    <x v="1"/>
    <m/>
    <m/>
    <m/>
    <m/>
    <m/>
    <d v="2024-02-15T00:00:00"/>
    <s v="CUMPLE"/>
    <s v="NO CUMPLE"/>
    <s v="NO CUMPLE"/>
    <s v="NO CUMPLE"/>
    <s v="NO CUMPLE"/>
    <x v="0"/>
    <x v="0"/>
    <x v="0"/>
    <x v="0"/>
    <x v="0"/>
  </r>
  <r>
    <s v="INC000002617993"/>
    <s v="HOUSING"/>
    <x v="11"/>
    <s v="APQ ACCESOS"/>
    <s v="JAIRO A SALINAS GARAY"/>
    <s v="tct_jsalin"/>
    <s v="3-Moderado/Limitado"/>
    <s v="3-Medio"/>
    <s v="Media"/>
    <x v="1"/>
    <s v="TELEFONICA EMPRESAS DE CHILE SA"/>
    <s v="TOMA DE ALARMAS DE CLIENTE"/>
    <s v="15/02/2024 19:18:37"/>
    <s v="15/02/2024 19:19:28"/>
    <x v="0"/>
    <s v="CDP ANTIGUO 1"/>
    <s v="CDP ANTIGUO 2"/>
    <s v="15/02/2024 19:19:28"/>
    <s v="15/02/2024 23:50:00"/>
    <s v="TOMA DE ALARMAS DE CLIENTE"/>
    <s v="TOMA DE ALARMAS REALIZADA."/>
    <d v="1899-12-30T00:00:00"/>
    <d v="1899-12-30T00:00:51"/>
    <d v="1899-12-30T00:00:51"/>
    <x v="0"/>
    <x v="1"/>
    <m/>
    <m/>
    <m/>
    <m/>
    <m/>
    <d v="2024-02-15T00:00:00"/>
    <s v="CUMPLE"/>
    <s v="NO CUMPLE"/>
    <s v="NO CUMPLE"/>
    <s v="NO CUMPLE"/>
    <s v="NO CUMPLE"/>
    <x v="0"/>
    <x v="0"/>
    <x v="0"/>
    <x v="0"/>
    <x v="0"/>
  </r>
  <r>
    <s v="INC000002617997"/>
    <s v="TICKET-INTELIGENTE"/>
    <x v="6"/>
    <s v="GESTION TI"/>
    <s v="ALEJANDRO ACEVEDO VALENZUELA"/>
    <s v="USR_TSIGHT"/>
    <s v="1-Extenso/Generalizado"/>
    <s v="4-Baja"/>
    <s v="Baja"/>
    <x v="3"/>
    <s v="FUNDACION INSTITUTO PROFESIONAL DUOC UC"/>
    <s v="fiprdu01 - srvsharepro1_vm TICKET AUTOMATICO"/>
    <s v="15/02/2024 19:29:07"/>
    <s v="15/02/2024 19:29:07"/>
    <x v="0"/>
    <s v="TRUESIGHT"/>
    <s v="TRUESIGHT"/>
    <s v="16/02/2024 21:40:18"/>
    <s v="16/02/2024 23:50:00"/>
    <s v="PREVENTIVO=SI_x000a_CODIGO DE SERVICIO=SRVSHAREPRO1_VM_x000a_DIRECCION=NULL_x000a_CIUDAD=NULL_x000a_COMUNA LOCAL=_x000a_REGION=NULL_x000a_QUIEN REPORTA=Ticket automático_x000a_CONTACTO EN TERRENO=_x000a_PROBLEMA=High RAM Usage Alert for Node FIPRDU01 - SRVSHAREPRO1_VM_x000a_REQUERIMIENTO=_x000a_EQUIPOS ENERGIZADO"/>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02:06:21"/>
    <d v="1899-12-31T02:11:11"/>
    <d v="1899-12-30T00:04:50"/>
    <x v="1"/>
    <x v="0"/>
    <m/>
    <m/>
    <m/>
    <m/>
    <m/>
    <d v="2024-02-16T00:00:00"/>
    <s v="CUMPLE"/>
    <s v="NO CUMPLE"/>
    <s v="NO CUMPLE"/>
    <s v="NO CUMPLE"/>
    <s v="NO CUMPLE"/>
    <x v="1"/>
    <x v="0"/>
    <x v="0"/>
    <x v="0"/>
    <x v="1"/>
  </r>
  <r>
    <s v="INC000002618052"/>
    <s v="RED INTERNA"/>
    <x v="2"/>
    <s v="APQ ACCESOS"/>
    <s v="YORDI M HURTADO ARAYA"/>
    <s v="tct_yorhua"/>
    <s v="4-Menor/Localizado"/>
    <s v="4-Baja"/>
    <s v="Baja"/>
    <x v="1"/>
    <s v="TELEFONICA CYBERSECURITY TECH CHILE SPA"/>
    <s v="RONDA SALAS TIC POR ENTREGA DE TURNO"/>
    <s v="15/02/2024 20:17:19"/>
    <s v="15/02/2024 20:17:48"/>
    <x v="0"/>
    <s v="CDP ANTIGUO 1"/>
    <s v="CDP ANTIGUO 2"/>
    <s v="15/02/2024 21:52:54"/>
    <s v="15/02/2024 23:50:00"/>
    <s v="RONDA SALAS TIC POR ENTREGA DE TURNO"/>
    <s v="RONDA REALIZADA"/>
    <d v="1899-12-30T00:00:00"/>
    <d v="1899-12-30T01:35:35"/>
    <d v="1899-12-30T01:35:35"/>
    <x v="0"/>
    <x v="1"/>
    <m/>
    <m/>
    <m/>
    <m/>
    <m/>
    <d v="2024-02-15T00:00:00"/>
    <s v="NO CUMPLE"/>
    <s v="CUMPLE"/>
    <s v="NO CUMPLE"/>
    <s v="NO CUMPLE"/>
    <s v="NO CUMPLE"/>
    <x v="1"/>
    <x v="1"/>
    <x v="0"/>
    <x v="0"/>
    <x v="0"/>
  </r>
  <r>
    <s v="INC000002618053"/>
    <s v="RED INTERNA"/>
    <x v="2"/>
    <s v="APQ ACCESOS"/>
    <s v="YORDI M HURTADO ARAYA"/>
    <s v="tct_yorhua"/>
    <s v="4-Menor/Localizado"/>
    <s v="4-Baja"/>
    <s v="Baja"/>
    <x v="1"/>
    <s v="TELEFONICA CYBERSECURITY TECH CHILE SPA"/>
    <s v="RONDA TOMA DE TEMPERATURAS SALAS TIC 20:30"/>
    <s v="15/02/2024 20:18:06"/>
    <s v="15/02/2024 20:18:32"/>
    <x v="0"/>
    <s v="CDP ANTIGUO 1"/>
    <s v="CDP ANTIGUO 2"/>
    <s v="15/02/2024 21:52:37"/>
    <s v="15/02/2024 23:50:00"/>
    <s v="RONDA TOMA DE TEMPERATURAS SALAS TIC 20:30"/>
    <s v="RONDA REALIZADA"/>
    <d v="1899-12-30T00:00:00"/>
    <d v="1899-12-30T01:34:31"/>
    <d v="1899-12-30T01:34:31"/>
    <x v="0"/>
    <x v="1"/>
    <m/>
    <m/>
    <m/>
    <m/>
    <m/>
    <d v="2024-02-15T00:00:00"/>
    <s v="NO CUMPLE"/>
    <s v="CUMPLE"/>
    <s v="NO CUMPLE"/>
    <s v="NO CUMPLE"/>
    <s v="NO CUMPLE"/>
    <x v="1"/>
    <x v="1"/>
    <x v="0"/>
    <x v="0"/>
    <x v="0"/>
  </r>
  <r>
    <s v="INC000002618054"/>
    <s v="RED INTERNA"/>
    <x v="2"/>
    <s v="APQ ACCESOS"/>
    <s v="YORDI M HURTADO ARAYA"/>
    <s v="tct_yorhua"/>
    <s v="4-Menor/Localizado"/>
    <s v="4-Baja"/>
    <s v="Baja"/>
    <x v="1"/>
    <s v="TELEFONICA CYBERSECURITY TECH CHILE SPA"/>
    <s v="RONDA TOMA DE TEMPERATURAS SALAS TIC 00:30"/>
    <s v="15/02/2024 20:19:21"/>
    <s v="15/02/2024 20:20:34"/>
    <x v="0"/>
    <s v="CDP ANTIGUO 1"/>
    <s v="CDP ANTIGUO 2"/>
    <s v="15/02/2024 21:52:21"/>
    <s v="15/02/2024 23:50:00"/>
    <s v="RONDA TOMA DE TEMPERATURAS SALAS TIC 00:30"/>
    <s v="RONDA REALIZADA"/>
    <d v="1899-12-30T00:00:00"/>
    <d v="1899-12-30T01:33:00"/>
    <d v="1899-12-30T01:33:00"/>
    <x v="0"/>
    <x v="1"/>
    <m/>
    <m/>
    <m/>
    <m/>
    <m/>
    <d v="2024-02-15T00:00:00"/>
    <s v="NO CUMPLE"/>
    <s v="CUMPLE"/>
    <s v="NO CUMPLE"/>
    <s v="NO CUMPLE"/>
    <s v="NO CUMPLE"/>
    <x v="1"/>
    <x v="1"/>
    <x v="0"/>
    <x v="0"/>
    <x v="0"/>
  </r>
  <r>
    <s v="INC000002618055"/>
    <s v="RED INTERNA"/>
    <x v="2"/>
    <s v="APQ ACCESOS"/>
    <s v="YORDI M HURTADO ARAYA"/>
    <s v="tct_yorhua"/>
    <s v="4-Menor/Localizado"/>
    <s v="4-Baja"/>
    <s v="Baja"/>
    <x v="1"/>
    <s v="TELEFONICA CYBERSECURITY TECH CHILE SPA"/>
    <s v="RONDA TOMA DE TEMPERATURAS SALAS TIC 04:30"/>
    <s v="15/02/2024 20:20:55"/>
    <s v="15/02/2024 20:21:23"/>
    <x v="0"/>
    <s v="CDP ANTIGUO 1"/>
    <s v="CDP ANTIGUO 2"/>
    <s v="15/02/2024 21:52:04"/>
    <s v="15/02/2024 23:50:00"/>
    <s v="RONDA TOMA DE TEMPERATURAS SALAS TIC 04:30"/>
    <s v="RONDA REALIZADA"/>
    <d v="1899-12-30T00:00:00"/>
    <d v="1899-12-30T01:31:09"/>
    <d v="1899-12-30T01:31:09"/>
    <x v="0"/>
    <x v="1"/>
    <m/>
    <m/>
    <m/>
    <m/>
    <m/>
    <d v="2024-02-15T00:00:00"/>
    <s v="NO CUMPLE"/>
    <s v="CUMPLE"/>
    <s v="NO CUMPLE"/>
    <s v="NO CUMPLE"/>
    <s v="NO CUMPLE"/>
    <x v="1"/>
    <x v="1"/>
    <x v="0"/>
    <x v="0"/>
    <x v="0"/>
  </r>
  <r>
    <s v="INC000002618068"/>
    <s v="HOUSING"/>
    <x v="14"/>
    <s v="BELIEVE"/>
    <s v="YORDI M HURTADO ARAYA"/>
    <s v="frp_jcarri"/>
    <s v="3-Moderado/Limitado"/>
    <s v="3-Medio"/>
    <s v="Media"/>
    <x v="1"/>
    <s v="CEMENTOS BIO BIO S.A.C.I."/>
    <s v="GESTION DATACENTER/ ACCESOS /CEMENTOS BIO BIO S.A."/>
    <s v="15/02/2024 22:32:42"/>
    <s v="15/02/2024 22:34:54"/>
    <x v="0"/>
    <s v="COMUNICACIONES"/>
    <s v="VPN IP - MPLS"/>
    <s v="15/02/2024 22:54:52"/>
    <s v="15/02/2024 23:50:00"/>
    <s v="EMPRESA:CEMENTOS BIO BIO S.A._x000a_CÓDIGO DE SERVICIO: _x000a_DIRECCIÓN:Calle San Martin #50, Santiago Centro, Santiago_x000a_NOMBRE DE QUIEN REPORTA:Angelo Lagos_x000a_TELÉFONO DE QUIEN REPORTA:989030860_x000a_NOMBRE DE CONTACTO EN TERRENO: _x000a_REQUERIMIENTO:Movimiento de cruzadas ent"/>
    <s v="ACCESOS AUTORIZADOS"/>
    <d v="1899-12-30T00:09:18"/>
    <d v="1899-12-30T00:22:10"/>
    <d v="1899-12-30T00:12:52"/>
    <x v="0"/>
    <x v="1"/>
    <m/>
    <m/>
    <m/>
    <m/>
    <m/>
    <d v="2024-02-15T00:00:00"/>
    <s v="CUMPLE"/>
    <s v="NO CUMPLE"/>
    <s v="NO CUMPLE"/>
    <s v="NO CUMPLE"/>
    <s v="NO CUMPLE"/>
    <x v="0"/>
    <x v="0"/>
    <x v="0"/>
    <x v="0"/>
    <x v="0"/>
  </r>
  <r>
    <s v="INC000002618092"/>
    <s v="SAP"/>
    <x v="9"/>
    <s v="CLOUD SAP HANA"/>
    <s v="NICOLAS A SAAVEDRA EGUILUZ"/>
    <s v="tct_nsaave"/>
    <s v="4-Menor/Localizado"/>
    <s v="4-Baja"/>
    <s v="Baja"/>
    <x v="1"/>
    <s v="TELEFONICA EMPRESAS DE CHILE SA"/>
    <s v="Checklist Diario Clientes 16.02.24"/>
    <s v="16/02/2024 7:36:19"/>
    <s v="16/02/2024 7:37:18"/>
    <x v="0"/>
    <s v="Service"/>
    <s v="Internal"/>
    <s v="16/02/2024 7:37:48"/>
    <s v="16/02/2024 23:50:00"/>
    <s v="Se realiza Checklist Diario de los clientes; _x000a_HDC_x000a_NUTRISCO_x000a_FRUSAN"/>
    <s v="Se realiza Checklist Diario de los clientes; _x000a_HDC_x000a_NUTRISCO_x000a_FRUSAN"/>
    <d v="1899-12-30T00:00:00"/>
    <d v="1899-12-30T00:01:29"/>
    <d v="1899-12-30T00:01:29"/>
    <x v="0"/>
    <x v="1"/>
    <m/>
    <m/>
    <m/>
    <m/>
    <m/>
    <d v="2024-02-16T00:00:00"/>
    <s v="CUMPLE"/>
    <s v="NO CUMPLE"/>
    <s v="NO CUMPLE"/>
    <s v="NO CUMPLE"/>
    <s v="NO CUMPLE"/>
    <x v="0"/>
    <x v="0"/>
    <x v="0"/>
    <x v="0"/>
    <x v="0"/>
  </r>
  <r>
    <s v="INC000002618099"/>
    <s v="VPN IP - MPLS"/>
    <x v="7"/>
    <s v="GESTION HD"/>
    <s v="SEBASTIAN I ACUÑA GUZMAN"/>
    <s v="frp_dalcap"/>
    <s v="4-Menor/Localizado"/>
    <s v="4-Baja"/>
    <s v="Baja"/>
    <x v="1"/>
    <s v="INGENIERIA SERVICIOS Y COMUNICACIONES S A"/>
    <s v="Generar registros TXT dominio jeria.cl"/>
    <s v="16/02/2024 7:57:26"/>
    <s v="16/02/2024 8:42:54"/>
    <x v="0"/>
    <s v="TI"/>
    <s v="SISTEMAS OPERATIVOS"/>
    <s v="16/02/2024 12:40:32"/>
    <s v="16/02/2024 23:50:00"/>
    <s v="PREVENTIVO: NO_x000a_CODIGO DE SERVICIO:_x000a_DIRECCION:_x000a_QUIEN REPORTA:Miguel Bolivar  (+56) 2 2236 2306_x000a_CONTACTO EN TERRENO:_x000a_PROBLEMA:_x000a_REQUERIMIENTO_x000a_Estimados, favor realizar el siguiente ajuste para el dominio jeria.cl:_x000a__x000a_ _x000a__x000a_Crear el siguiente registro TXT:_x000a__x000a_ _x000a__x000a_je"/>
    <s v="Se crea registro solicitado, el cual responde correctamente desde los dns autoritativos e internet. Para el resto de DNS's es necesario esperar el tiempo de propagación/refresco correspondiente."/>
    <d v="1899-12-30T00:00:00"/>
    <d v="1899-12-30T04:43:06"/>
    <d v="1899-12-30T04:43:06"/>
    <x v="0"/>
    <x v="1"/>
    <m/>
    <m/>
    <m/>
    <m/>
    <m/>
    <d v="2024-02-16T00:00:00"/>
    <s v="NO CUMPLE"/>
    <s v="NO CUMPLE"/>
    <s v="CUMPLE"/>
    <s v="NO CUMPLE"/>
    <s v="NO CUMPLE"/>
    <x v="1"/>
    <x v="0"/>
    <x v="1"/>
    <x v="0"/>
    <x v="0"/>
  </r>
  <r>
    <s v="INC000002618142"/>
    <s v="HOUSING"/>
    <x v="11"/>
    <s v="APQ ACCESOS"/>
    <s v="ALDO P VALENZUELA MUJICA"/>
    <s v="tct_avalen"/>
    <s v="2-Significativo/Amplio"/>
    <s v="2-Alta"/>
    <s v="Alta"/>
    <x v="1"/>
    <s v="TELEFONICA EMPRESAS DE CHILE SA"/>
    <s v="RONDA Y REVISION DE SALAS TECNICAS"/>
    <s v="16/02/2024 3:57:34"/>
    <s v="16/02/2024 3:59:09"/>
    <x v="0"/>
    <s v="CDP ANTIGUO 1"/>
    <s v="CDP ANTIGUO 2"/>
    <s v="16/02/2024 4:01:13"/>
    <s v="16/02/2024 23:50:00"/>
    <s v="RONDA Y REVISION DE SALAS TECNICAS"/>
    <s v="SE REALIZA RONDA"/>
    <d v="1899-12-30T00:01:41"/>
    <d v="1899-12-30T00:03:39"/>
    <d v="1899-12-30T00:01:58"/>
    <x v="0"/>
    <x v="1"/>
    <m/>
    <m/>
    <m/>
    <m/>
    <m/>
    <d v="2024-02-16T00:00:00"/>
    <s v="CUMPLE"/>
    <s v="NO CUMPLE"/>
    <s v="NO CUMPLE"/>
    <s v="NO CUMPLE"/>
    <s v="NO CUMPLE"/>
    <x v="0"/>
    <x v="0"/>
    <x v="0"/>
    <x v="0"/>
    <x v="0"/>
  </r>
  <r>
    <s v="INC000002618144"/>
    <s v="HOUSING"/>
    <x v="11"/>
    <s v="APQ ACCESOS"/>
    <s v="ALDO P VALENZUELA MUJICA"/>
    <s v="tct_avalen"/>
    <s v="2-Significativo/Amplio"/>
    <s v="2-Alta"/>
    <s v="Alta"/>
    <x v="1"/>
    <s v="TELEFONICA EMPRESAS DE CHILE SA"/>
    <s v="TOMA DE ALARMAS DE CLIENTE"/>
    <s v="16/02/2024 4:02:32"/>
    <s v="16/02/2024 4:03:42"/>
    <x v="0"/>
    <s v="CDP ANTIGUO 1"/>
    <s v="CDP ANTIGUO 2"/>
    <s v="16/02/2024 4:05:24"/>
    <s v="16/02/2024 23:50:00"/>
    <s v="TOMA DE ALARMAS DE CLIENTE"/>
    <s v="SE REALIZA TOMA DE ALARMAS"/>
    <d v="1899-12-30T00:01:10"/>
    <d v="1899-12-30T00:02:52"/>
    <d v="1899-12-30T00:01:42"/>
    <x v="0"/>
    <x v="1"/>
    <m/>
    <m/>
    <m/>
    <m/>
    <m/>
    <d v="2024-02-16T00:00:00"/>
    <s v="CUMPLE"/>
    <s v="NO CUMPLE"/>
    <s v="NO CUMPLE"/>
    <s v="NO CUMPLE"/>
    <s v="NO CUMPLE"/>
    <x v="0"/>
    <x v="0"/>
    <x v="0"/>
    <x v="0"/>
    <x v="0"/>
  </r>
  <r>
    <s v="INC000002618154"/>
    <s v="SAP"/>
    <x v="9"/>
    <s v="CLOUD SAP HANA"/>
    <s v="EWALD R GALAZ MILLALEO"/>
    <s v="tct_egalaz"/>
    <s v="4-Menor/Localizado"/>
    <s v="4-Baja"/>
    <s v="Baja"/>
    <x v="1"/>
    <s v="TELEFONICA GLOBAL TECHNOLOGY S.A.AGENCIA EN CHILE"/>
    <s v="Checklist diario clientes 12.02.2024"/>
    <s v="16/02/2024 9:34:16"/>
    <s v="16/02/2024 9:38:23"/>
    <x v="0"/>
    <s v="Service"/>
    <s v="Internal"/>
    <s v="16/02/2024 9:55:22"/>
    <s v="16/02/2024 23:50:00"/>
    <s v="Se adjunta Checklist Diario de los clientes;_x000a_- HCUA ECC_x000a_- Sugal ECC"/>
    <s v="Se adjunta Checklist Diario de los clientes;_x000a_- HCUA ECC_x000a_- Sugal ECC"/>
    <d v="1899-12-30T00:00:00"/>
    <d v="1899-12-30T00:21:06"/>
    <d v="1899-12-30T00:21:06"/>
    <x v="0"/>
    <x v="1"/>
    <m/>
    <m/>
    <m/>
    <m/>
    <m/>
    <d v="2024-02-16T00:00:00"/>
    <s v="CUMPLE"/>
    <s v="NO CUMPLE"/>
    <s v="NO CUMPLE"/>
    <s v="NO CUMPLE"/>
    <s v="NO CUMPLE"/>
    <x v="0"/>
    <x v="0"/>
    <x v="0"/>
    <x v="0"/>
    <x v="0"/>
  </r>
  <r>
    <s v="INC000002618159"/>
    <s v="SAP"/>
    <x v="9"/>
    <s v="CLOUD SAP HANA"/>
    <s v="EWALD R GALAZ MILLALEO"/>
    <s v="tct_egalaz"/>
    <s v="4-Menor/Localizado"/>
    <s v="4-Baja"/>
    <s v="Baja"/>
    <x v="1"/>
    <s v="TELEFONICA GLOBAL TECHNOLOGY S.A.AGENCIA EN CHILE"/>
    <s v="Checklist diario clientes 13.02.2024"/>
    <s v="16/02/2024 9:55:43"/>
    <s v="16/02/2024 9:56:55"/>
    <x v="0"/>
    <s v="Service"/>
    <s v="Internal"/>
    <s v="16/02/2024 10:57:37"/>
    <s v="16/02/2024 23:50:00"/>
    <s v="Se adjunta Checklist Diario de los clientes;_x000a_- HCUA ECC_x000a_- Sugal ECC"/>
    <s v="Se adjunta Checklist Diario de los clientes;_x000a_- HCUA ECC_x000a_- Sugal ECC"/>
    <d v="1899-12-30T00:00:00"/>
    <d v="1899-12-30T01:01:54"/>
    <d v="1899-12-30T01:01:54"/>
    <x v="0"/>
    <x v="1"/>
    <m/>
    <m/>
    <m/>
    <m/>
    <m/>
    <d v="2024-02-16T00:00:00"/>
    <s v="NO CUMPLE"/>
    <s v="CUMPLE"/>
    <s v="NO CUMPLE"/>
    <s v="NO CUMPLE"/>
    <s v="NO CUMPLE"/>
    <x v="1"/>
    <x v="1"/>
    <x v="0"/>
    <x v="0"/>
    <x v="0"/>
  </r>
  <r>
    <s v="INC000002618173"/>
    <s v="BACKUP ON DEMAND"/>
    <x v="17"/>
    <s v="SM OPERACIONES"/>
    <s v="RODRIGO VÁSQUEZ MUÑOZ"/>
    <s v="tct_decruz"/>
    <s v="4-Menor/Localizado"/>
    <s v="4-Baja"/>
    <s v="Baja"/>
    <x v="1"/>
    <s v="MOSAICO SA"/>
    <s v="ELIMINAR REPORTE DE RESPALDO"/>
    <s v="16/02/2024 10:48:16"/>
    <s v="16/02/2024 10:50:12"/>
    <x v="0"/>
    <s v="TI"/>
    <s v="SERVIDORES VIRTUALES"/>
    <s v="17/02/2024 12:19:16"/>
    <s v="17/02/2024 23:50:00"/>
    <s v="Reporte de respaldo Cliente Mosaico"/>
    <s v="FASE RESOLUCIÓN Y RECUPERACIÓN_x000a__x000a_Se efectúa contacto con cliente: N/A_x000a__x000a_Teléfono de contacto: N/A_x000a__x000a_Acciones realizadas: se elimina reporte de cliente mosaico_x000a__x000a_Solución paliativa o definitiva: se elimina reporte de cliente mosaico_x000a__x000a__x000a_Acciones de Mejora, Reco"/>
    <d v="1899-12-31T00:54:05"/>
    <d v="1899-12-31T01:31:00"/>
    <d v="1899-12-30T00:36:55"/>
    <x v="0"/>
    <x v="1"/>
    <m/>
    <m/>
    <m/>
    <m/>
    <m/>
    <d v="2024-02-17T00:00:00"/>
    <s v="CUMPLE"/>
    <s v="NO CUMPLE"/>
    <s v="NO CUMPLE"/>
    <s v="NO CUMPLE"/>
    <s v="NO CUMPLE"/>
    <x v="1"/>
    <x v="0"/>
    <x v="0"/>
    <x v="0"/>
    <x v="1"/>
  </r>
  <r>
    <s v="INC000002618539"/>
    <s v="INFRAESTRUCTURA DC"/>
    <x v="2"/>
    <s v="APQ ACCESOS"/>
    <s v="RENE E VILLEGAS CARREÑO"/>
    <s v="tct_frafea"/>
    <s v="4-Menor/Localizado"/>
    <s v="4-Baja"/>
    <s v="Baja"/>
    <x v="0"/>
    <s v="TELEFONICA CYBERSECURITY TECH CHILE SPA"/>
    <s v="INCIDENTE - DATACENTER SAN MARTIN  - PANEL SISTEMA CONTRA INCENDIOS CON ALARMA CON FALLA DE BATERIA"/>
    <s v="16/02/2024 9:30:09"/>
    <s v="16/02/2024 9:35:06"/>
    <x v="0"/>
    <s v="CDP ANTIGUO 1"/>
    <s v="CDP ANTIGUO 2"/>
    <s v="16/02/2024 12:19:29"/>
    <s v="16/02/2024 23:50:00"/>
    <s v="PREVENTIVO: SI_x000a_CODIGO DE SERVICIO: N/A_x000a_DIRECCION:  SAN MARTIN 50_x000a_QUIEN REPORTA: FRANCISCO FELIU_x000a_CONTACTO EN TERRENO: OPERACIONES DC SM / 995442858_x000a_PROBLEMA: INCIDENTE - DATACENTER SAN MARTIN  - PANEL SISTEMA CONTRA INCENDIOS CON ALARMA CON FALLA DE BATER"/>
    <s v="Fase de resolución y recuperación: INFORMACION_x000a_Se efectúa contacto con cliente: N/A_x000a_Teléfono de contacto: N/A_x000a_Acciones realizadas: INCIDENCIA RESTABLECIDA_x000a_Solución paliativa o definitiva: N/A_x000a_Acciones de Mejora, Recomendaciones: N/A_x000a_Causa Raíz: (si aplic"/>
    <d v="1899-12-30T00:00:00"/>
    <d v="1899-12-30T00:00:00"/>
    <d v="1899-12-30T00:00:00"/>
    <x v="0"/>
    <x v="0"/>
    <m/>
    <s v=""/>
    <s v=""/>
    <s v=""/>
    <s v="Cumplido"/>
    <d v="2024-02-16T00:00:00"/>
    <s v="CUMPLE"/>
    <s v="NO CUMPLE"/>
    <s v="NO CUMPLE"/>
    <s v="NO CUMPLE"/>
    <s v="NO CUMPLE"/>
    <x v="0"/>
    <x v="0"/>
    <x v="0"/>
    <x v="0"/>
    <x v="0"/>
  </r>
  <r>
    <s v="INC000002618572"/>
    <s v="SAP"/>
    <x v="9"/>
    <s v="CLOUD SAP HANA"/>
    <s v="EWALD R GALAZ MILLALEO"/>
    <s v="tct_egalaz"/>
    <s v="4-Menor/Localizado"/>
    <s v="4-Baja"/>
    <s v="Baja"/>
    <x v="1"/>
    <s v="TELEFONICA GLOBAL TECHNOLOGY S.A.AGENCIA EN CHILE"/>
    <s v="Checklist diario clientes 14.02.2024"/>
    <s v="16/02/2024 10:53:23"/>
    <s v="16/02/2024 10:54:32"/>
    <x v="0"/>
    <s v="Service"/>
    <s v="Internal"/>
    <s v="16/02/2024 10:59:24"/>
    <s v="16/02/2024 23:50:00"/>
    <s v="Se adjunta Checklist Diario de los clientes;_x000a_- HCUA ECC_x000a_- Sugal ECC"/>
    <s v="Se adjunta Checklist Diario de los clientes;_x000a_- HCUA ECC_x000a_- Sugal ECC"/>
    <d v="1899-12-30T00:00:00"/>
    <d v="1899-12-30T00:06:01"/>
    <d v="1899-12-30T00:06:01"/>
    <x v="0"/>
    <x v="1"/>
    <m/>
    <s v=""/>
    <s v=""/>
    <s v=""/>
    <s v="Cumplido"/>
    <d v="2024-02-16T00:00:00"/>
    <s v="CUMPLE"/>
    <s v="NO CUMPLE"/>
    <s v="NO CUMPLE"/>
    <s v="NO CUMPLE"/>
    <s v="NO CUMPLE"/>
    <x v="0"/>
    <x v="0"/>
    <x v="0"/>
    <x v="0"/>
    <x v="0"/>
  </r>
  <r>
    <s v="INC000002618574"/>
    <s v="SAP"/>
    <x v="9"/>
    <s v="CLOUD SAP HANA"/>
    <s v="EWALD R GALAZ MILLALEO"/>
    <s v="tct_egalaz"/>
    <s v="4-Menor/Localizado"/>
    <s v="4-Baja"/>
    <s v="Baja"/>
    <x v="1"/>
    <s v="TELEFONICA GLOBAL TECHNOLOGY S.A.AGENCIA EN CHILE"/>
    <s v="Checklist diario clientes 15.02.2024"/>
    <s v="16/02/2024 11:02:24"/>
    <s v="16/02/2024 11:05:29"/>
    <x v="0"/>
    <s v="Service"/>
    <s v="Internal"/>
    <s v="16/02/2024 11:06:19"/>
    <s v="16/02/2024 23:50:00"/>
    <s v="Se adjunta Checklist Diario de los clientes;_x000a_- HCUA ECC_x000a_- Sugal ECC"/>
    <s v="Se adjunta Checklist Diario de los clientes;_x000a_- HCUA ECC_x000a_- Sugal ECC"/>
    <d v="1899-12-30T00:00:00"/>
    <d v="1899-12-30T00:03:55"/>
    <d v="1899-12-30T00:03:55"/>
    <x v="0"/>
    <x v="1"/>
    <m/>
    <m/>
    <m/>
    <m/>
    <m/>
    <d v="2024-02-16T00:00:00"/>
    <s v="CUMPLE"/>
    <s v="NO CUMPLE"/>
    <s v="NO CUMPLE"/>
    <s v="NO CUMPLE"/>
    <s v="NO CUMPLE"/>
    <x v="0"/>
    <x v="0"/>
    <x v="0"/>
    <x v="0"/>
    <x v="0"/>
  </r>
  <r>
    <s v="INC000002618579"/>
    <s v="SAP"/>
    <x v="9"/>
    <s v="CLOUD SAP HANA"/>
    <s v="EWALD R GALAZ MILLALEO"/>
    <s v="tct_egalaz"/>
    <s v="4-Menor/Localizado"/>
    <s v="4-Baja"/>
    <s v="Baja"/>
    <x v="1"/>
    <s v="TELEFONICA GLOBAL TECHNOLOGY S.A.AGENCIA EN CHILE"/>
    <s v="Checklist diario clientes 16.02.2024"/>
    <s v="16/02/2024 11:25:43"/>
    <s v="16/02/2024 11:27:12"/>
    <x v="0"/>
    <s v="Service"/>
    <s v="Internal"/>
    <s v="19/02/2024 7:20:45"/>
    <s v="19/02/2024 23:50:00"/>
    <s v="Se adjunta Checklist Diario de los clientes;_x000a_- HCUA ECC_x000a_- Sugal ECC"/>
    <s v="Se adjunta Checklist Diario de los clientes;_x000a_- HCUA ECC_x000a_- Sugal ECC"/>
    <d v="1900-01-01T14:19:38"/>
    <d v="1900-01-01T19:55:02"/>
    <d v="1899-12-30T05:35:24"/>
    <x v="0"/>
    <x v="1"/>
    <m/>
    <m/>
    <m/>
    <m/>
    <m/>
    <d v="2024-02-19T00:00:00"/>
    <s v="NO CUMPLE"/>
    <s v="NO CUMPLE"/>
    <s v="CUMPLE"/>
    <s v="NO CUMPLE"/>
    <s v="NO CUMPLE"/>
    <x v="1"/>
    <x v="0"/>
    <x v="0"/>
    <x v="0"/>
    <x v="1"/>
  </r>
  <r>
    <s v="INC000002618635"/>
    <s v="TICKET-INTELIGENTE"/>
    <x v="6"/>
    <s v="GESTION TI"/>
    <s v="ALEJANDRO ACEVEDO VALENZUELA"/>
    <s v="USR_TSIGHT"/>
    <s v="1-Extenso/Generalizado"/>
    <s v="4-Baja"/>
    <s v="Baja"/>
    <x v="3"/>
    <s v="FUNDACION INSTITUTO PROFESIONAL DUOC UC"/>
    <s v="fiprdu01 - srvfs01_vm TICKET AUTOMATICO"/>
    <s v="16/02/2024 7:39:41"/>
    <s v="16/02/2024 7:39:41"/>
    <x v="0"/>
    <s v="TRUESIGHT"/>
    <s v="TRUESIGHT"/>
    <s v="16/02/2024 8:56:39"/>
    <s v="16/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FASE RESOLUCIÓN Y RECUPERACIÓN_x000a__x000a_Se efectúa contacto con cliente: gama.duoc@movistar.cl_x000a__x000a_Teléfono de contacto: No aplica._x000a__x000a_Acciones realizadas: Se revisa caso a nivel SOLARWINDS, informo que la alarma se restablece sin intervención.  Se resuelve folio._x000a__x000a_S"/>
    <d v="1899-12-30T01:15:43"/>
    <d v="1899-12-30T01:16:58"/>
    <d v="1899-12-30T00:01:15"/>
    <x v="1"/>
    <x v="0"/>
    <m/>
    <m/>
    <m/>
    <m/>
    <m/>
    <d v="2024-02-16T00:00:00"/>
    <s v="CUMPLE"/>
    <s v="NO CUMPLE"/>
    <s v="NO CUMPLE"/>
    <s v="NO CUMPLE"/>
    <s v="NO CUMPLE"/>
    <x v="1"/>
    <x v="1"/>
    <x v="0"/>
    <x v="0"/>
    <x v="0"/>
  </r>
  <r>
    <s v="INC000002618760"/>
    <s v="VPN IP - MPLS"/>
    <x v="12"/>
    <s v="GESTION CALL CENTER"/>
    <s v="DENISE CRUZAT ETCHEBERRY"/>
    <s v="frp_jserna"/>
    <s v="3-Moderado/Limitado"/>
    <s v="3-Medio"/>
    <s v="Media"/>
    <x v="1"/>
    <s v="I MUNICIPALIDAD DE GRANEROS"/>
    <s v="SSPP/ACCESO A HOSTING"/>
    <s v="16/02/2024 11:11:33"/>
    <s v="16/02/2024 11:21:32"/>
    <x v="0"/>
    <s v="COMUNICACIONES"/>
    <s v="VPN IP - MPLS"/>
    <s v="19/02/2024 13:21:23"/>
    <s v="19/02/2024 23:50:00"/>
    <s v="PREVENTIVO: NO_x000a_CODIGO DE SERVICIO:VPF2296927-L3_x000a_DIRECCION:Plaza de Armas S/N,Graneros,Rancagua_x000a_QUIEN REPORTA:Luis Retamal  932966299_x000a_CONTACTO EN TERRENO:Luis Retamal   932966299_x000a_PROBLEMA:_x000a_REQUERIMIENTO:ACCESO A HOSTING_x000a_EQUIPOS ENERGIZADO/REINICIADO:SI_x000a_HO"/>
    <s v="TEL-25032 RE: TEL-25027 INC000002618760 PERMISO DE ADMIN_x000a_Miguel Bolivar comentó\: Estimada,_x000a_Según se pudo verificar, el caso fue atendido el día 16/02/24 en el ticket de atención interno 41233 en el cual se dio el nuevo acceso a la administración del cpa"/>
    <d v="1900-01-02T01:14:51"/>
    <d v="1900-01-02T02:09:50"/>
    <d v="1899-12-30T00:54:59"/>
    <x v="0"/>
    <x v="1"/>
    <m/>
    <m/>
    <m/>
    <m/>
    <m/>
    <d v="2024-02-19T00:00:00"/>
    <s v="CUMPLE"/>
    <s v="NO CUMPLE"/>
    <s v="NO CUMPLE"/>
    <s v="NO CUMPLE"/>
    <s v="NO CUMPLE"/>
    <x v="1"/>
    <x v="0"/>
    <x v="0"/>
    <x v="0"/>
    <x v="1"/>
  </r>
  <r>
    <s v="INC000002618844"/>
    <s v="VPN IP - MPLS"/>
    <x v="17"/>
    <s v="GESTION HD"/>
    <s v="RODRIGO VÁSQUEZ MUÑOZ"/>
    <s v="frp_fpetro"/>
    <s v="3-Moderado/Limitado"/>
    <s v="3-Medio"/>
    <s v="Media"/>
    <x v="1"/>
    <s v="ARTIKOS CHILE S A"/>
    <s v="HD/Solicitud de creación de ticket / baja de respaldo /Artikos Chile S.A. varias bases"/>
    <s v="16/02/2024 9:45:48"/>
    <s v="16/02/2024 9:50:51"/>
    <x v="0"/>
    <s v="CDP ANTIGUO 1"/>
    <s v="CDP ANTIGUO 2"/>
    <s v="17/02/2024 12:22:52"/>
    <s v="17/02/2024 23:50:00"/>
    <s v="PREVENTIVO: NO_x000a_CODIGO DE SERVICIO:_x000a_DIRECCION:_x000a_QUIEN REPORTA: Raúl Ahumada Z.   +56223955448_x000a_CONTACTO EN TERRENO: Raúl Ahumada Z.   +56223955448_x000a__x000a_REQUERIMIENTO:_x000a__x000a_Estimados por favor crear ticket para baja de respaldos de las siguientes_x000a_bases según informa"/>
    <s v="FASE RESOLUCIÓN Y RECUPERACIÓN_x000a__x000a_Se efectúa contacto con cliente: N/A_x000a__x000a_Teléfono de contacto: N/A_x000a__x000a_Acciones realizadas: bd solicitadas dadas de baja en respaldo_x000a__x000a_Solución paliativa o definitiva: bd solicitadas dadas de baja en respaldo_x000a__x000a_Acciones de Mejora,"/>
    <d v="1899-12-31T02:09:18"/>
    <d v="1899-12-31T02:37:04"/>
    <d v="1899-12-30T00:27:46"/>
    <x v="0"/>
    <x v="1"/>
    <m/>
    <m/>
    <m/>
    <m/>
    <m/>
    <d v="2024-02-17T00:00:00"/>
    <s v="CUMPLE"/>
    <s v="NO CUMPLE"/>
    <s v="NO CUMPLE"/>
    <s v="NO CUMPLE"/>
    <s v="NO CUMPLE"/>
    <x v="1"/>
    <x v="0"/>
    <x v="0"/>
    <x v="0"/>
    <x v="1"/>
  </r>
  <r>
    <s v="INC000002618867"/>
    <s v="VPN IP - MPLS"/>
    <x v="5"/>
    <s v="GESTION HD"/>
    <s v="JUAN PABLO PAZ GOMPERTZ"/>
    <s v="frp_fpetro"/>
    <s v="3-Moderado/Limitado"/>
    <s v="3-Medio"/>
    <s v="Media"/>
    <x v="1"/>
    <s v="INSTITUTO PROFESIONAL DE CHILE SA"/>
    <s v="HD/_x000a_Formulario de Solicitud de IPvlan 2.0 ipchile"/>
    <s v="16/02/2024 10:06:49"/>
    <s v="16/02/2024 10:09:06"/>
    <x v="0"/>
    <s v="CDP ANTIGUO 1"/>
    <s v="CDP ANTIGUO 2"/>
    <s v="16/02/2024 11:23:29"/>
    <s v="16/02/2024 23:50:00"/>
    <s v="PREVENTIVO: NO_x000a_CODIGO DE SERVICIO:_x000a_DIRECCION:_x000a_QUIEN REPORTA: Juan Carlos Uzcategui Fuguett 56 9 9742 0921_x000a_CONTACTO EN TERRENO: Juan Carlos Uzcategui Fuguett 56 9 9742 0921_x000a_ _x000a_REQUERIMIENTO:_x000a__x000a_Junto con saludar, favor crear ticket y derivar a controller par"/>
    <s v="Se asigna IP PVLAN y se notifica a los solicitantes."/>
    <d v="1899-12-30T00:00:00"/>
    <d v="1899-12-30T01:16:40"/>
    <d v="1899-12-30T01:16:40"/>
    <x v="0"/>
    <x v="1"/>
    <m/>
    <m/>
    <m/>
    <m/>
    <m/>
    <d v="2024-02-16T00:00:00"/>
    <s v="NO CUMPLE"/>
    <s v="CUMPLE"/>
    <s v="NO CUMPLE"/>
    <s v="NO CUMPLE"/>
    <s v="NO CUMPLE"/>
    <x v="1"/>
    <x v="1"/>
    <x v="0"/>
    <x v="0"/>
    <x v="0"/>
  </r>
  <r>
    <s v="INC000002618935"/>
    <s v="VPN IP - MPLS"/>
    <x v="9"/>
    <s v="GESTION HD"/>
    <s v="NICOLAS A SAAVEDRA EGUILUZ"/>
    <s v="frp_kefern"/>
    <s v="3-Moderado/Limitado"/>
    <s v="3-Medio"/>
    <s v="Media"/>
    <x v="1"/>
    <s v="NUTRISCO CHILE SA"/>
    <s v="HD |  DUMP QAS // 16 de febrero de 2024 // Acción creación usuario SAP"/>
    <s v="16/02/2024 11:37:10"/>
    <s v="16/02/2024 11:40:26"/>
    <x v="0"/>
    <s v="CDP ANTIGUO 1"/>
    <s v="CDP ANTIGUO 2"/>
    <s v="16/02/2024 11:59:22"/>
    <s v="16/02/2024 23:50:00"/>
    <s v="PREVENTIVO: NO_x000a_CODIGO DE SERVICIO:_x000a_DIRECCION:_x000a_QUIEN REPORTA:Nicolás Saavedra Eguiluz +56 9 6187 5469_x000a_CONTACTO EN TERRENO:_x000a_PROBLEMA:_x000a_REQUERIMIENTO:_x000a__x000a_Mesa de ayuda de Estimados_x000a__x000a_Favor generar ticket en base a requerimiento de cliente NUTRISCO_x000a__x000a_Dejar en ban"/>
    <s v="Este error se produce debido al borrado de usuarios que se realiza en el_x000a_sistema SAP. La recomendación entregada por SAP es copiar el usuario sin_x000a_marcar la opción_x000a_Los datos asociados al tab comenzaran a ser creados a medida que el_x000a_nuevo usuario utilice e"/>
    <d v="1899-12-30T00:00:00"/>
    <d v="1899-12-30T00:22:12"/>
    <d v="1899-12-30T00:22:12"/>
    <x v="0"/>
    <x v="1"/>
    <m/>
    <m/>
    <m/>
    <m/>
    <m/>
    <d v="2024-02-16T00:00:00"/>
    <s v="CUMPLE"/>
    <s v="NO CUMPLE"/>
    <s v="NO CUMPLE"/>
    <s v="NO CUMPLE"/>
    <s v="NO CUMPLE"/>
    <x v="0"/>
    <x v="0"/>
    <x v="0"/>
    <x v="0"/>
    <x v="0"/>
  </r>
  <r>
    <s v="INC000002619038"/>
    <s v="HOUSING"/>
    <x v="8"/>
    <s v="BELIEVE"/>
    <s v="JORGE S LORCA LEIVA"/>
    <s v="frp_dvilca"/>
    <s v="3-Moderado/Limitado"/>
    <s v="3-Medio"/>
    <s v="Media"/>
    <x v="1"/>
    <s v="HUAWEI CHILE S A"/>
    <s v="GESTION DATACENTER/ ACCESOS /HUAWEI CHILE S A"/>
    <s v="16/02/2024 11:46:18"/>
    <s v="16/02/2024 11:48:47"/>
    <x v="0"/>
    <s v="COMUNICACIONES"/>
    <s v="VPN IP - MPLS"/>
    <s v="16/02/2024 13:26:4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42"/>
    <d v="1899-12-30T01:40:27"/>
    <d v="1899-12-30T00:32:45"/>
    <x v="0"/>
    <x v="1"/>
    <m/>
    <m/>
    <m/>
    <m/>
    <m/>
    <d v="2024-02-16T00:00:00"/>
    <s v="CUMPLE"/>
    <s v="NO CUMPLE"/>
    <s v="NO CUMPLE"/>
    <s v="NO CUMPLE"/>
    <s v="NO CUMPLE"/>
    <x v="1"/>
    <x v="1"/>
    <x v="0"/>
    <x v="0"/>
    <x v="0"/>
  </r>
  <r>
    <s v="INC000002619039"/>
    <s v="HOUSING"/>
    <x v="8"/>
    <s v="BELIEVE"/>
    <s v="JORGE S LORCA LEIVA"/>
    <s v="frp_dvilca"/>
    <s v="3-Moderado/Limitado"/>
    <s v="3-Medio"/>
    <s v="Media"/>
    <x v="1"/>
    <s v="HUAWEI CHILE S A"/>
    <s v="GESTION DATACENTER/ ACCESOS /HUAWEI CHILE S A"/>
    <s v="16/02/2024 11:46:38"/>
    <s v="16/02/2024 11:50:24"/>
    <x v="0"/>
    <s v="COMUNICACIONES"/>
    <s v="VPN IP - MPLS"/>
    <s v="16/02/2024 13:27:05"/>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7:12"/>
    <d v="1899-12-30T01:40:27"/>
    <d v="1899-12-30T00:33:15"/>
    <x v="0"/>
    <x v="1"/>
    <m/>
    <m/>
    <m/>
    <m/>
    <m/>
    <d v="2024-02-16T00:00:00"/>
    <s v="CUMPLE"/>
    <s v="NO CUMPLE"/>
    <s v="NO CUMPLE"/>
    <s v="NO CUMPLE"/>
    <s v="NO CUMPLE"/>
    <x v="1"/>
    <x v="1"/>
    <x v="0"/>
    <x v="0"/>
    <x v="0"/>
  </r>
  <r>
    <s v="INC000002619040"/>
    <s v="HOUSING"/>
    <x v="8"/>
    <s v="BELIEVE"/>
    <s v="JORGE S LORCA LEIVA"/>
    <s v="frp_dvilca"/>
    <s v="3-Moderado/Limitado"/>
    <s v="3-Medio"/>
    <s v="Media"/>
    <x v="1"/>
    <s v="HUAWEI CHILE S A"/>
    <s v="GESTION DATACENTER/ ACCESOS /HUAWEI CHILE S A"/>
    <s v="16/02/2024 11:46:54"/>
    <s v="16/02/2024 11:51:55"/>
    <x v="0"/>
    <s v="COMUNICACIONES"/>
    <s v="VPN IP - MPLS"/>
    <s v="16/02/2024 13:27:29"/>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5:56"/>
    <d v="1899-12-30T01:40:35"/>
    <d v="1899-12-30T00:34:39"/>
    <x v="0"/>
    <x v="1"/>
    <m/>
    <m/>
    <m/>
    <m/>
    <m/>
    <d v="2024-02-16T00:00:00"/>
    <s v="CUMPLE"/>
    <s v="NO CUMPLE"/>
    <s v="NO CUMPLE"/>
    <s v="NO CUMPLE"/>
    <s v="NO CUMPLE"/>
    <x v="1"/>
    <x v="1"/>
    <x v="0"/>
    <x v="0"/>
    <x v="0"/>
  </r>
  <r>
    <s v="INC000002619051"/>
    <s v="HOUSING"/>
    <x v="8"/>
    <s v="BELIEVE"/>
    <s v="FERNEY D GARZON PEÑA"/>
    <s v="frp_dvilca"/>
    <s v="3-Moderado/Limitado"/>
    <s v="3-Medio"/>
    <s v="Media"/>
    <x v="1"/>
    <s v="HUAWEI CHILE S A"/>
    <s v="GESTION DATACENTER/ ACCESOS /HUAWEI CHILE S A"/>
    <s v="16/02/2024 11:52:33"/>
    <s v="16/02/2024 11:55:09"/>
    <x v="0"/>
    <s v="COMUNICACIONES"/>
    <s v="VPN IP - MPLS"/>
    <s v="16/02/2024 13:27:56"/>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36"/>
    <d v="1899-12-30T01:35:23"/>
    <d v="1899-12-30T00:30:47"/>
    <x v="0"/>
    <x v="1"/>
    <m/>
    <m/>
    <m/>
    <m/>
    <m/>
    <d v="2024-02-16T00:00:00"/>
    <s v="CUMPLE"/>
    <s v="NO CUMPLE"/>
    <s v="NO CUMPLE"/>
    <s v="NO CUMPLE"/>
    <s v="NO CUMPLE"/>
    <x v="1"/>
    <x v="1"/>
    <x v="0"/>
    <x v="0"/>
    <x v="0"/>
  </r>
  <r>
    <s v="INC000002619053"/>
    <s v="HOUSING"/>
    <x v="8"/>
    <s v="BELIEVE"/>
    <s v="FERNEY D GARZON PEÑA"/>
    <s v="frp_dvilca"/>
    <s v="3-Moderado/Limitado"/>
    <s v="3-Medio"/>
    <s v="Media"/>
    <x v="1"/>
    <s v="HUAWEI CHILE S A"/>
    <s v="GESTION DATACENTER/ ACCESOS /HUAWEI CHILE S A"/>
    <s v="16/02/2024 11:53:17"/>
    <s v="16/02/2024 11:55:29"/>
    <x v="0"/>
    <s v="COMUNICACIONES"/>
    <s v="VPN IP - MPLS"/>
    <s v="16/02/2024 13:28:22"/>
    <s v="16/02/2024 23:50:00"/>
    <s v="EMPRESA:HUAWEI CHILE S A_x000a_CÓDIGO DE SERVICIO: _x000a_DIRECCIÓN:AV. Presidente Prieto #226, Paine, Santiago_x000a_NOMBRE DE QUIEN REPORTA:Ronald Alayo_x000a_TELÉFONO DE QUIEN REPORTA:56935662382_x000a_NOMBRE DE CONTACTO EN TERRENO: _x000a_PROBLEMA:_x000a_Realizacion de trabajos  y ticket int"/>
    <m/>
    <d v="1899-12-30T01:04:13"/>
    <d v="1899-12-30T01:35:05"/>
    <d v="1899-12-30T00:30:52"/>
    <x v="0"/>
    <x v="1"/>
    <m/>
    <s v=""/>
    <s v=""/>
    <s v="Cumplido"/>
    <s v=""/>
    <d v="2024-02-16T00:00:00"/>
    <s v="CUMPLE"/>
    <s v="NO CUMPLE"/>
    <s v="NO CUMPLE"/>
    <s v="NO CUMPLE"/>
    <s v="NO CUMPLE"/>
    <x v="1"/>
    <x v="1"/>
    <x v="0"/>
    <x v="0"/>
    <x v="0"/>
  </r>
  <r>
    <s v="INC000002619059"/>
    <s v="HOUSING"/>
    <x v="8"/>
    <s v="ADMINISTRADORES RESIDENTES"/>
    <s v="FERNEY D GARZON PEÑA"/>
    <s v="frp_jugonz"/>
    <s v="3-Moderado/Limitado"/>
    <s v="3-Medio"/>
    <s v="Media"/>
    <x v="1"/>
    <s v="CENTRO DE COMPENSACION AUTOMATIZADO S A"/>
    <s v="GESTION DATACENTER/ ACCESOS / CENTRO DE COMPENSACION AUTOMATIZADO S A"/>
    <s v="16/02/2024 11:56:48"/>
    <s v="16/02/2024 12:00:44"/>
    <x v="0"/>
    <s v="COMUNICACIONES"/>
    <s v="VPN IP - MPLS"/>
    <s v="16/02/2024 18:01:19"/>
    <s v="16/02/2024 23:50:00"/>
    <s v="EMPRESA: CENTRO DE COMPENSACION AUTOMATIZADO S A_x000a_CÓDIGO DE SERVICIO: _x000a_DIRECCIÓN: AV. Presidente Prieto #226, Paine, Santiago_x000a_NOMBRE DE QUIEN REPORTA: Mario Ruiz_x000a_TELÉFONO DE QUIEN REPORTA: 983200696_x000a_NOMBRE DE CONTACTO EN TERRENO: Mario Ruiz 983200696_x000a_PROB"/>
    <m/>
    <d v="1899-12-30T05:44:38"/>
    <d v="1899-12-30T06:04:31"/>
    <d v="1899-12-30T00:19:53"/>
    <x v="0"/>
    <x v="1"/>
    <m/>
    <m/>
    <m/>
    <m/>
    <m/>
    <d v="2024-02-16T00:00:00"/>
    <s v="CUMPLE"/>
    <s v="NO CUMPLE"/>
    <s v="NO CUMPLE"/>
    <s v="NO CUMPLE"/>
    <s v="NO CUMPLE"/>
    <x v="1"/>
    <x v="0"/>
    <x v="1"/>
    <x v="0"/>
    <x v="0"/>
  </r>
  <r>
    <s v="INC000002619121"/>
    <s v="HOUSING"/>
    <x v="8"/>
    <s v="BELIEVE"/>
    <s v="FERNEY D GARZON PEÑA"/>
    <s v="frp_jolsso"/>
    <s v="3-Moderado/Limitado"/>
    <s v="3-Medio"/>
    <s v="Media"/>
    <x v="1"/>
    <s v="HUAWEI CHILE S A"/>
    <s v="GESTION DATACENTER/ ACCESOS /HUAWEI CHILE S A"/>
    <s v="16/02/2024 13:06:02"/>
    <s v="16/02/2024 13:06:50"/>
    <x v="0"/>
    <s v="COMUNICACIONES"/>
    <s v="VPN IP - MPLS"/>
    <s v="16/02/2024 17:33:1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4:06"/>
    <d v="1899-12-30T04:27:09"/>
    <d v="1899-12-30T00:23:03"/>
    <x v="0"/>
    <x v="1"/>
    <m/>
    <m/>
    <m/>
    <m/>
    <m/>
    <d v="2024-02-16T00:00:00"/>
    <s v="CUMPLE"/>
    <s v="NO CUMPLE"/>
    <s v="NO CUMPLE"/>
    <s v="NO CUMPLE"/>
    <s v="NO CUMPLE"/>
    <x v="1"/>
    <x v="0"/>
    <x v="1"/>
    <x v="0"/>
    <x v="0"/>
  </r>
  <r>
    <s v="INC000002619122"/>
    <s v="HOUSING"/>
    <x v="8"/>
    <s v="BELIEVE"/>
    <s v="FERNEY D GARZON PEÑA"/>
    <s v="frp_jolsso"/>
    <s v="3-Moderado/Limitado"/>
    <s v="3-Medio"/>
    <s v="Media"/>
    <x v="1"/>
    <s v="HUAWEI CHILE S A"/>
    <s v="GESTION DATACENTER/ ACCESOS /HUAWEI CHILE S A"/>
    <s v="16/02/2024 13:10:35"/>
    <s v="16/02/2024 13:12:04"/>
    <x v="0"/>
    <s v="COMUNICACIONES"/>
    <s v="VPN IP - MPLS"/>
    <s v="16/02/2024 17:33:32"/>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42"/>
    <d v="1899-12-30T04:22:57"/>
    <d v="1899-12-30T00:19:15"/>
    <x v="0"/>
    <x v="1"/>
    <m/>
    <m/>
    <m/>
    <m/>
    <m/>
    <d v="2024-02-16T00:00:00"/>
    <s v="CUMPLE"/>
    <s v="NO CUMPLE"/>
    <s v="NO CUMPLE"/>
    <s v="NO CUMPLE"/>
    <s v="NO CUMPLE"/>
    <x v="1"/>
    <x v="0"/>
    <x v="1"/>
    <x v="0"/>
    <x v="0"/>
  </r>
  <r>
    <s v="INC000002619123"/>
    <s v="HOUSING"/>
    <x v="8"/>
    <s v="BELIEVE"/>
    <s v="FERNEY D GARZON PEÑA"/>
    <s v="frp_jolsso"/>
    <s v="3-Moderado/Limitado"/>
    <s v="3-Medio"/>
    <s v="Media"/>
    <x v="1"/>
    <s v="HUAWEI CHILE S A"/>
    <s v="GESTION DATACENTER/ ACCESOS /HUAWEI CHILE S A"/>
    <s v="16/02/2024 13:12:37"/>
    <s v="16/02/2024 13:14:09"/>
    <x v="0"/>
    <s v="COMUNICACIONES"/>
    <s v="VPN IP - MPLS"/>
    <s v="16/02/2024 17:33:54"/>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3:27"/>
    <d v="1899-12-30T04:21:17"/>
    <d v="1899-12-30T00:17:50"/>
    <x v="0"/>
    <x v="1"/>
    <m/>
    <m/>
    <m/>
    <m/>
    <m/>
    <d v="2024-02-16T00:00:00"/>
    <s v="CUMPLE"/>
    <s v="NO CUMPLE"/>
    <s v="NO CUMPLE"/>
    <s v="NO CUMPLE"/>
    <s v="NO CUMPLE"/>
    <x v="1"/>
    <x v="0"/>
    <x v="1"/>
    <x v="0"/>
    <x v="0"/>
  </r>
  <r>
    <s v="INC000002619124"/>
    <s v="HOUSING"/>
    <x v="8"/>
    <s v="BELIEVE"/>
    <s v="FERNEY D GARZON PEÑA"/>
    <s v="frp_jolsso"/>
    <s v="3-Moderado/Limitado"/>
    <s v="3-Medio"/>
    <s v="Media"/>
    <x v="1"/>
    <s v="HUAWEI CHILE S A"/>
    <s v="GESTION DATACENTER/ ACCESOS /HUAWEI CHILE S A"/>
    <s v="16/02/2024 13:14:46"/>
    <s v="16/02/2024 13:16:15"/>
    <x v="0"/>
    <s v="COMUNICACIONES"/>
    <s v="VPN IP - MPLS"/>
    <s v="16/02/2024 17:34:21"/>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6"/>
    <d v="1899-12-30T04:19:35"/>
    <d v="1899-12-30T00:16:39"/>
    <x v="0"/>
    <x v="1"/>
    <m/>
    <m/>
    <m/>
    <m/>
    <m/>
    <d v="2024-02-16T00:00:00"/>
    <s v="CUMPLE"/>
    <s v="NO CUMPLE"/>
    <s v="NO CUMPLE"/>
    <s v="NO CUMPLE"/>
    <s v="NO CUMPLE"/>
    <x v="1"/>
    <x v="0"/>
    <x v="1"/>
    <x v="0"/>
    <x v="0"/>
  </r>
  <r>
    <s v="INC000002619125"/>
    <s v="HOUSING"/>
    <x v="8"/>
    <s v="BELIEVE"/>
    <s v="FERNEY D GARZON PEÑA"/>
    <s v="frp_jolsso"/>
    <s v="3-Moderado/Limitado"/>
    <s v="3-Medio"/>
    <s v="Media"/>
    <x v="1"/>
    <s v="HUAWEI CHILE S A"/>
    <s v="GESTION DATACENTER/ ACCESOS /HUAWEI CHILE S A"/>
    <s v="16/02/2024 13:17:12"/>
    <s v="16/02/2024 13:18:49"/>
    <x v="0"/>
    <s v="COMUNICACIONES"/>
    <s v="VPN IP - MPLS"/>
    <s v="16/02/2024 17:35:03"/>
    <s v="16/02/2024 23:50:00"/>
    <s v="EMPRESA:HUAWEI CHILE S A_x000a_CÓDIGO DE SERVICIO: _x000a_DIRECCIÓN:AV. Presidente Prieto #226, Paine, Santiago_x000a_NOMBRE DE QUIEN REPORTA:Ronald Alayo_x000a_TELÉFONO DE QUIEN REPORTA: 56935662382_x000a_NOMBRE DE CONTACTO EN TERRENO: _x000a_REQUERIMIENTO: _x000a_Proyecto PD20230928001 _x000a_EQUIPO"/>
    <m/>
    <d v="1899-12-30T04:02:57"/>
    <d v="1899-12-30T04:17:51"/>
    <d v="1899-12-30T00:14:54"/>
    <x v="0"/>
    <x v="1"/>
    <m/>
    <m/>
    <m/>
    <m/>
    <m/>
    <d v="2024-02-16T00:00:00"/>
    <s v="CUMPLE"/>
    <s v="NO CUMPLE"/>
    <s v="NO CUMPLE"/>
    <s v="NO CUMPLE"/>
    <s v="NO CUMPLE"/>
    <x v="1"/>
    <x v="0"/>
    <x v="1"/>
    <x v="0"/>
    <x v="0"/>
  </r>
  <r>
    <s v="INC000002619206"/>
    <s v="VPN IP - MPLS"/>
    <x v="5"/>
    <s v="GESTION HD"/>
    <s v="OSCAR A RAMIREZ SOTO"/>
    <s v="frp_fpetro"/>
    <s v="3-Moderado/Limitado"/>
    <s v="3-Medio"/>
    <s v="Media"/>
    <x v="1"/>
    <s v="HORTIFRUT S.A"/>
    <s v="HD/_x000a_Solicitud de cuentas VPN XMS"/>
    <s v="16/02/2024 12:25:49"/>
    <s v="16/02/2024 12:27:33"/>
    <x v="0"/>
    <s v="CDP ANTIGUO 1"/>
    <s v="CDP ANTIGUO 2"/>
    <s v="19/02/2024 9:55:16"/>
    <s v="19/02/2024 23:50:00"/>
    <s v="PREVENTIVO: NO_x000a_CODIGO DE SERVICIO:_x000a_DIRECCION:_x000a_QUIEN REPORTA:  rodrigo von hausen 957139471_x000a_CONTACTO EN TERRENO:  rodrigo von hausen 957139471_x000a__x000a_REQUERIMIENTO:_x000a__x000a_Favor su ayuda para crear cuenta VPN para los siguientes usuarios y_x000a_accesos._x000a__x000a_Usuarios:_x000a_bboza_x"/>
    <s v="Se genera usuario vpn ssl con los accesos solicitados, se envían ususarios por correo de manera privda se cierra ticket."/>
    <d v="1900-01-01T16:54:45"/>
    <d v="1900-01-01T21:29:27"/>
    <d v="1899-12-30T04:34:42"/>
    <x v="0"/>
    <x v="1"/>
    <m/>
    <m/>
    <m/>
    <m/>
    <m/>
    <d v="2024-02-19T00:00:00"/>
    <s v="NO CUMPLE"/>
    <s v="NO CUMPLE"/>
    <s v="CUMPLE"/>
    <s v="NO CUMPLE"/>
    <s v="NO CUMPLE"/>
    <x v="1"/>
    <x v="0"/>
    <x v="0"/>
    <x v="0"/>
    <x v="1"/>
  </r>
  <r>
    <s v="INC000002619246"/>
    <s v="TICKET-INTELIGENTE"/>
    <x v="7"/>
    <s v="DUOC TICKET AUTOMATICO"/>
    <s v="VICTOR SEPULVEDA GAMARRA"/>
    <s v="USR_TSIGHT"/>
    <s v="1-Extenso/Generalizado"/>
    <s v="4-Baja"/>
    <s v="Baja"/>
    <x v="3"/>
    <s v="FUNDACION INSTITUTO PROFESIONAL DUOC UC"/>
    <s v="fiprdu01 - liceo_andes TICKET AUTOMATICO"/>
    <s v="16/02/2024 12:50:02"/>
    <s v="16/02/2024 12:50:02"/>
    <x v="0"/>
    <s v="TI"/>
    <s v="SISTEMAS OPERATIVOS"/>
    <s v="16/02/2024 16:42:21"/>
    <s v="16/02/2024 23:50:00"/>
    <s v="PREVENTIVO=SI_x000a_CODIGO DE SERVICIO=FIPRDU01 - LICEO_ANDES_x000a_DIRECCION=http://www.duoc.cl/liceopolitecnicoandes_x000a_CIUDAD=${Ciudad}_x000a_COMUNA LOCAL=_x000a_REGION=${Región}_x000a_QUIEN REPORTA=Ticket automático_x000a_CONTACTO EN TERRENO=_x000a_PROBLEMA=FIPRDU01 - LICEO_ANDES URL is down_x000a_RE"/>
    <s v="Se revisa sitio reportado y este se encuentra operativo y redireccionando a sitio final. Se adjunta evidencia."/>
    <d v="1899-12-30T02:58:48"/>
    <d v="1899-12-30T03:52:19"/>
    <d v="1899-12-30T00:53:31"/>
    <x v="1"/>
    <x v="0"/>
    <m/>
    <s v=""/>
    <s v=""/>
    <s v=""/>
    <s v="Cumplido"/>
    <d v="2024-02-16T00:00:00"/>
    <s v="CUMPLE"/>
    <s v="NO CUMPLE"/>
    <s v="NO CUMPLE"/>
    <s v="NO CUMPLE"/>
    <s v="NO CUMPLE"/>
    <x v="1"/>
    <x v="1"/>
    <x v="0"/>
    <x v="0"/>
    <x v="0"/>
  </r>
  <r>
    <s v="INC000002619404"/>
    <s v="HOUSING"/>
    <x v="13"/>
    <s v="BELIEVE"/>
    <s v="CRISTOPHER MALDONADO ROMERO"/>
    <s v="frp_jolsso"/>
    <s v="3-Moderado/Limitado"/>
    <s v="3-Medio"/>
    <s v="Media"/>
    <x v="1"/>
    <s v="CAJA DE COMPENSACION DE ASIGNACION FAMILIAR LOS HEROES"/>
    <s v="GESTION DATACENTER/ ACCESOS /CAJA DE COMPENSACION DE ASIGNACION FAMILIAR LOS HEROES"/>
    <s v="16/02/2024 19:06:14"/>
    <s v="16/02/2024 19:07:35"/>
    <x v="0"/>
    <s v="COMUNICACIONES"/>
    <s v="VPN IP - MPLS"/>
    <s v="16/02/2024 19:24:16"/>
    <s v="16/02/2024 23:50:00"/>
    <s v="EMPRESA:CAJA DE COMPENSACION DE ASIGNACION FAMILIAR LOS HEROES_x000a_CÓDIGO DE SERVICIO: _x000a_DIRECCIÓN:Av. Apoquindo #7071, Las Condes, Santiago_x000a_NOMBRE DE QUIEN REPORTA: José Monteverde_x000a_TELÉFONO DE QUIEN REPORTA: 569 9236 7859_x000a_NOMBRE DE CONTACTO EN TERRENO: _x000a_REQU"/>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09:43"/>
    <d v="1899-12-30T00:18:02"/>
    <d v="1899-12-30T00:08:19"/>
    <x v="0"/>
    <x v="1"/>
    <m/>
    <m/>
    <m/>
    <m/>
    <m/>
    <d v="2024-02-16T00:00:00"/>
    <s v="CUMPLE"/>
    <s v="NO CUMPLE"/>
    <s v="NO CUMPLE"/>
    <s v="NO CUMPLE"/>
    <s v="NO CUMPLE"/>
    <x v="0"/>
    <x v="0"/>
    <x v="0"/>
    <x v="0"/>
    <x v="0"/>
  </r>
  <r>
    <s v="INC000002619609"/>
    <s v="VPN IP - MPLS"/>
    <x v="2"/>
    <s v="GESTION HD"/>
    <s v="YORDI M HURTADO ARAYA"/>
    <s v="frp_jancha"/>
    <s v="4-Menor/Localizado"/>
    <s v="4-Baja"/>
    <s v="Baja"/>
    <x v="1"/>
    <s v="BANCO DEL ESTADO DE CHILE"/>
    <s v="HD/CAMBIO DE MEDIOS MAGNETICOS"/>
    <s v="16/02/2024 15:01:35"/>
    <s v="16/02/2024 15:02:33"/>
    <x v="0"/>
    <s v="CDP ANTIGUO 1"/>
    <s v="CDP ANTIGUO 2"/>
    <s v="16/02/2024 19:59:03"/>
    <s v="16/02/2024 23:50:00"/>
    <s v="PREVENTIVO: NO_x000a_CODIGO DE SERVICIO:No tiene _x000a_DIRECCION:SAN MARTIN 50, 2DO PISO SANTIAGO_x000a_QUIEN REPORTA:Victor Altamirano_x000a_CONTACTO EN TERRENO:Victor Altamirano - 958191881_x000a_PROBLEMA:_x000a_REQUERIMIENTO:CAMBIO DE MEDIOS MAGNETICOS_x000a_EQUIPOS ENERGIZADO/REINICIADO:no"/>
    <s v="CAMBIÓ DE CINTA OK"/>
    <d v="1899-12-30T04:25:04"/>
    <d v="1899-12-30T04:57:28"/>
    <d v="1899-12-30T00:32:24"/>
    <x v="0"/>
    <x v="1"/>
    <m/>
    <m/>
    <m/>
    <m/>
    <m/>
    <d v="2024-02-16T00:00:00"/>
    <s v="CUMPLE"/>
    <s v="NO CUMPLE"/>
    <s v="NO CUMPLE"/>
    <s v="NO CUMPLE"/>
    <s v="NO CUMPLE"/>
    <x v="1"/>
    <x v="0"/>
    <x v="1"/>
    <x v="0"/>
    <x v="0"/>
  </r>
  <r>
    <s v="INC000002619635"/>
    <s v="HOUSING"/>
    <x v="14"/>
    <s v="BELIEVE"/>
    <s v="FRANCISCO J FELIU ABARCA"/>
    <s v="frp_jolsso"/>
    <s v="3-Moderado/Limitado"/>
    <s v="3-Medio"/>
    <s v="Media"/>
    <x v="1"/>
    <s v="BRINK S CHILE S A"/>
    <s v="GESTION DATACENTER/ ACCESOS /BRINK S CHILE S A"/>
    <s v="16/02/2024 15:59:58"/>
    <s v="16/02/2024 16:01:53"/>
    <x v="0"/>
    <s v="TI"/>
    <s v="INFRAESTRUCTURA"/>
    <s v="16/02/2024 16:54:46"/>
    <s v="16/02/2024 23:50:00"/>
    <s v="EMPRESA:BRINK S CHILE S A_x000a_CÓDIGO DE SERVICIO: _x000a_DIRECCIÓN:Calle San Martin #50, Santiago Centro, Santiago_x000a_NOMBRE DE QUIEN REPORTA: Guillermo Henríquez González_x000a_TELÉFONO DE QUIEN REPORTA: 956670632_x000a_NOMBRE DE CONTACTO EN TERRENO: _x000a_REQUERIMIENTO:  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51:55"/>
    <d v="1899-12-30T00:54:48"/>
    <d v="1899-12-30T00:02:53"/>
    <x v="0"/>
    <x v="1"/>
    <m/>
    <m/>
    <m/>
    <m/>
    <m/>
    <d v="2024-02-16T00:00:00"/>
    <s v="CUMPLE"/>
    <s v="NO CUMPLE"/>
    <s v="NO CUMPLE"/>
    <s v="NO CUMPLE"/>
    <s v="NO CUMPLE"/>
    <x v="0"/>
    <x v="0"/>
    <x v="0"/>
    <x v="0"/>
    <x v="0"/>
  </r>
  <r>
    <s v="INC000002619658"/>
    <s v="HOUSING"/>
    <x v="13"/>
    <s v="BELIEVE"/>
    <s v="JAVIER J BRAVO CARVAJAL"/>
    <s v="frp_jolsso"/>
    <s v="3-Moderado/Limitado"/>
    <s v="3-Medio"/>
    <s v="Media"/>
    <x v="1"/>
    <s v="BANCO SANTANDER CHILE"/>
    <s v="GESTION DATACENTER/ ACCESOS /BANCO SANTANDER CHILE"/>
    <s v="16/02/2024 20:11:09"/>
    <s v="16/02/2024 20:12:20"/>
    <x v="0"/>
    <s v="COMUNICACIONES"/>
    <s v="VPN IP - MPLS"/>
    <s v="16/02/2024 21:33:49"/>
    <s v="16/02/2024 23:50:00"/>
    <s v="EMPRESA:BANCO SANTANDER CHILE_x000a_CÓDIGO DE SERVICIO: _x000a_DIRECCIÓN:Av. Apoquindo #7071, Las Condes, Santiago_x000a_NOMBRE DE QUIEN REPORTA: Christian Tapia_x000a_TELÉFONO DE QUIEN REPORTA: 56981568202_x000a_NOMBRE DE CONTACTO EN TERRENO: _x000a_REQUERIMIENTO:Reemplazo Dimm Rack 1 en"/>
    <s v="accesos autorizados"/>
    <d v="1899-12-30T00:00:00"/>
    <d v="1899-12-30T01:22:40"/>
    <d v="1899-12-30T01:22:40"/>
    <x v="0"/>
    <x v="1"/>
    <m/>
    <m/>
    <m/>
    <m/>
    <m/>
    <d v="2024-02-16T00:00:00"/>
    <s v="NO CUMPLE"/>
    <s v="CUMPLE"/>
    <s v="NO CUMPLE"/>
    <s v="NO CUMPLE"/>
    <s v="NO CUMPLE"/>
    <x v="1"/>
    <x v="1"/>
    <x v="0"/>
    <x v="0"/>
    <x v="0"/>
  </r>
  <r>
    <s v="INC000002619681"/>
    <s v="HOUSING"/>
    <x v="11"/>
    <s v="APQ ACCESOS"/>
    <s v="ALDO P VALENZUELA MUJICA"/>
    <s v="tct_avalen"/>
    <s v="2-Significativo/Amplio"/>
    <s v="2-Alta"/>
    <s v="Alta"/>
    <x v="1"/>
    <s v="TELEFONICA EMPRESAS DE CHILE SA"/>
    <s v="RONDA Y REVISION DE SALAS TECNICAS"/>
    <s v="17/02/2024 4:57:13"/>
    <s v="17/02/2024 4:58:19"/>
    <x v="0"/>
    <s v="CDP ANTIGUO 1"/>
    <s v="CDP ANTIGUO 2"/>
    <s v="17/02/2024 5:00:58"/>
    <s v="17/02/2024 23:50:00"/>
    <s v="RONDA Y REVISION DE SALAS TECNICAS"/>
    <s v="SE REALIZA RONDA"/>
    <d v="1899-12-30T00:02:11"/>
    <d v="1899-12-30T00:03:45"/>
    <d v="1899-12-30T00:01:34"/>
    <x v="0"/>
    <x v="1"/>
    <m/>
    <m/>
    <m/>
    <m/>
    <m/>
    <d v="2024-02-17T00:00:00"/>
    <s v="CUMPLE"/>
    <s v="NO CUMPLE"/>
    <s v="NO CUMPLE"/>
    <s v="NO CUMPLE"/>
    <s v="NO CUMPLE"/>
    <x v="0"/>
    <x v="0"/>
    <x v="0"/>
    <x v="0"/>
    <x v="0"/>
  </r>
  <r>
    <s v="INC000002619683"/>
    <s v="HOUSING"/>
    <x v="11"/>
    <s v="APQ ACCESOS"/>
    <s v="ALDO P VALENZUELA MUJICA"/>
    <s v="tct_avalen"/>
    <s v="2-Significativo/Amplio"/>
    <s v="2-Alta"/>
    <s v="Alta"/>
    <x v="1"/>
    <s v="TELEFONICA EMPRESAS DE CHILE SA"/>
    <s v="TOMA DE ALARMAS DE CLIENTE"/>
    <s v="17/02/2024 5:01:23"/>
    <s v="17/02/2024 5:02:23"/>
    <x v="0"/>
    <s v="CDP ANTIGUO 1"/>
    <s v="CDP ANTIGUO 2"/>
    <s v="17/02/2024 5:04:31"/>
    <s v="17/02/2024 23:50:00"/>
    <s v="TOMA DE ALARMAS DE CLIENTE"/>
    <s v="SE REALIZA TOMA DE ALARMAS"/>
    <d v="1899-12-30T00:01:36"/>
    <d v="1899-12-30T00:03:08"/>
    <d v="1899-12-30T00:01:32"/>
    <x v="0"/>
    <x v="1"/>
    <m/>
    <s v=""/>
    <s v="Cumplido"/>
    <s v=""/>
    <s v=""/>
    <d v="2024-02-17T00:00:00"/>
    <s v="CUMPLE"/>
    <s v="NO CUMPLE"/>
    <s v="NO CUMPLE"/>
    <s v="NO CUMPLE"/>
    <s v="NO CUMPLE"/>
    <x v="0"/>
    <x v="0"/>
    <x v="0"/>
    <x v="0"/>
    <x v="0"/>
  </r>
  <r>
    <s v="INC000002619866"/>
    <s v="HOSTING VIRTUAL"/>
    <x v="6"/>
    <s v="SM OPERACIONES"/>
    <s v="RICARDO R GALLEGOS OYANEDER"/>
    <s v="tct_rgalle"/>
    <s v="4-Menor/Localizado"/>
    <s v="4-Baja"/>
    <s v="Baja"/>
    <x v="1"/>
    <s v="TELEFONICA GLOBAL TECHNOLOGY S.A.AGENCIA EN CHILE"/>
    <s v="sesión de trabajo por error recepción correos exchange apremiase"/>
    <s v="16/02/2024 17:21:31"/>
    <s v="16/02/2024 17:21:44"/>
    <x v="0"/>
    <s v="TI"/>
    <s v="SISTEMAS OPERATIVOS"/>
    <s v="16/02/2024 17:23:32"/>
    <s v="16/02/2024 23:50:00"/>
    <s v="sesión de trabajo por error recepción correos exchange apremiase"/>
    <s v="sesión de trabajo por error recepción correos exchange apremiase"/>
    <d v="1899-12-30T00:00:00"/>
    <d v="1899-12-30T00:02:01"/>
    <d v="1899-12-30T00:02:01"/>
    <x v="0"/>
    <x v="1"/>
    <m/>
    <s v=""/>
    <s v=""/>
    <s v=""/>
    <s v="Cumplido"/>
    <d v="2024-02-16T00:00:00"/>
    <s v="CUMPLE"/>
    <s v="NO CUMPLE"/>
    <s v="NO CUMPLE"/>
    <s v="NO CUMPLE"/>
    <s v="NO CUMPLE"/>
    <x v="0"/>
    <x v="0"/>
    <x v="0"/>
    <x v="0"/>
    <x v="0"/>
  </r>
  <r>
    <s v="INC000002619867"/>
    <s v="HOSTING VIRTUAL"/>
    <x v="6"/>
    <s v="SM OPERACIONES"/>
    <s v="RICARDO R GALLEGOS OYANEDER"/>
    <s v="tct_rgalle"/>
    <s v="4-Menor/Localizado"/>
    <s v="4-Baja"/>
    <s v="Baja"/>
    <x v="1"/>
    <s v="TELEFONICA GLOBAL TECHNOLOGY S.A.AGENCIA EN CHILE"/>
    <s v="Reunión de coordinación en conjunto a JP proyecto migración servidores Duoc a VDC."/>
    <s v="16/02/2024 17:21:49"/>
    <s v="16/02/2024 17:22:00"/>
    <x v="0"/>
    <s v="TI"/>
    <s v="SISTEMAS OPERATIVOS"/>
    <s v="16/02/2024 17:38:45"/>
    <s v="16/02/2024 23:50:00"/>
    <s v="Reunión de coordinación en conjunto a JP proyecto migración servidores Duoc a VDC."/>
    <s v="Reunión de coordinación en conjunto a JP proyecto migración servidores Duoc a VDC."/>
    <d v="1899-12-30T00:00:00"/>
    <d v="1899-12-30T00:16:56"/>
    <d v="1899-12-30T00:16:56"/>
    <x v="0"/>
    <x v="1"/>
    <m/>
    <m/>
    <m/>
    <m/>
    <m/>
    <d v="2024-02-16T00:00:00"/>
    <s v="CUMPLE"/>
    <s v="NO CUMPLE"/>
    <s v="NO CUMPLE"/>
    <s v="NO CUMPLE"/>
    <s v="NO CUMPLE"/>
    <x v="0"/>
    <x v="0"/>
    <x v="0"/>
    <x v="0"/>
    <x v="0"/>
  </r>
  <r>
    <s v="INC000002619868"/>
    <s v="HOSTING VIRTUAL"/>
    <x v="6"/>
    <s v="SM OPERACIONES"/>
    <s v="RICARDO R GALLEGOS OYANEDER"/>
    <s v="tct_rgalle"/>
    <s v="4-Menor/Localizado"/>
    <s v="4-Baja"/>
    <s v="Baja"/>
    <x v="1"/>
    <s v="TELEFONICA GLOBAL TECHNOLOGY S.A.AGENCIA EN CHILE"/>
    <s v="Levantamiento y revisión servidores a migrar a VDC en conjunto a ingeniero residente DUOC"/>
    <s v="16/02/2024 17:22:06"/>
    <s v="16/02/2024 17:22:20"/>
    <x v="0"/>
    <s v="TI"/>
    <s v="SISTEMAS OPERATIVOS"/>
    <s v="16/02/2024 17:39:22"/>
    <s v="16/02/2024 23:50:00"/>
    <s v="Levantamiento y revisión servidores a migrar a VDC en conjunto a ingeniero residente DUOC"/>
    <s v="Levantamiento y revisión servidores a migrar a VDC en conjunto a ingeniero residente DUOC"/>
    <d v="1899-12-30T00:00:00"/>
    <d v="1899-12-30T00:17:16"/>
    <d v="1899-12-30T00:17:16"/>
    <x v="0"/>
    <x v="1"/>
    <m/>
    <s v=""/>
    <s v=""/>
    <s v=""/>
    <s v="Cumplido"/>
    <d v="2024-02-16T00:00:00"/>
    <s v="CUMPLE"/>
    <s v="NO CUMPLE"/>
    <s v="NO CUMPLE"/>
    <s v="NO CUMPLE"/>
    <s v="NO CUMPLE"/>
    <x v="0"/>
    <x v="0"/>
    <x v="0"/>
    <x v="0"/>
    <x v="0"/>
  </r>
  <r>
    <s v="INC000002619894"/>
    <s v="TICKET-INTELIGENTE"/>
    <x v="6"/>
    <s v="GESTION TI"/>
    <s v="RICARDO R GALLEGOS OYANEDER"/>
    <s v="USR_TSIGHT"/>
    <s v="1-Extenso/Generalizado"/>
    <s v="4-Baja"/>
    <s v="Baja"/>
    <x v="3"/>
    <s v="FUNDACION INSTITUTO PROFESIONAL DUOC UC"/>
    <s v="fiprdu01 - srvfs01_vm TICKET AUTOMATICO"/>
    <s v="16/02/2024 18:05:37"/>
    <s v="16/02/2024 18:05:37"/>
    <x v="0"/>
    <s v="TRUESIGHT"/>
    <s v="TRUESIGHT"/>
    <s v="18/02/2024 16:03:50"/>
    <s v="18/02/2024 23:50:00"/>
    <s v="PREVENTIVO=SI_x000a_CODIGO DE SERVICIO=SRVFS01_VM_x000a_DIRECCION=NULL_x000a_CIUDAD=NULL_x000a_COMUNA LOCAL=_x000a_REGION=NULL_x000a_QUIEN REPORTA=Ticket automático_x000a_CONTACTO EN TERRENO=_x000a_PROBLEMA=High RAM Usage Alert for Node FIPRDU01 - SRVFS01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21:56:09"/>
    <d v="1899-12-31T21:58:13"/>
    <d v="1899-12-30T00:02:04"/>
    <x v="1"/>
    <x v="0"/>
    <m/>
    <m/>
    <m/>
    <m/>
    <m/>
    <d v="2024-02-18T00:00:00"/>
    <s v="CUMPLE"/>
    <s v="NO CUMPLE"/>
    <s v="NO CUMPLE"/>
    <s v="NO CUMPLE"/>
    <s v="NO CUMPLE"/>
    <x v="1"/>
    <x v="0"/>
    <x v="0"/>
    <x v="0"/>
    <x v="1"/>
  </r>
  <r>
    <s v="INC000002619943"/>
    <s v="RED INTERNA"/>
    <x v="2"/>
    <s v="APQ ACCESOS"/>
    <s v="YORDI M HURTADO ARAYA"/>
    <s v="tct_yorhua"/>
    <s v="4-Menor/Localizado"/>
    <s v="4-Baja"/>
    <s v="Baja"/>
    <x v="1"/>
    <s v="TELEFONICA CYBERSECURITY TECH CHILE SPA"/>
    <s v="RONDA SALAS TIC POR ENTREGA DE TURNO"/>
    <s v="16/02/2024 19:57:03"/>
    <s v="16/02/2024 19:57:32"/>
    <x v="0"/>
    <s v="CDP ANTIGUO 1"/>
    <s v="CDP ANTIGUO 2"/>
    <s v="16/02/2024 21:28:47"/>
    <s v="16/02/2024 23:50:00"/>
    <s v="RONDA SALAS TIC POR ENTREGA DE TURNO"/>
    <s v="RONDA REALIZADA"/>
    <d v="1899-12-30T00:00:00"/>
    <d v="1899-12-30T01:31:44"/>
    <d v="1899-12-30T01:31:44"/>
    <x v="0"/>
    <x v="1"/>
    <m/>
    <m/>
    <m/>
    <m/>
    <m/>
    <d v="2024-02-16T00:00:00"/>
    <s v="NO CUMPLE"/>
    <s v="CUMPLE"/>
    <s v="NO CUMPLE"/>
    <s v="NO CUMPLE"/>
    <s v="NO CUMPLE"/>
    <x v="1"/>
    <x v="1"/>
    <x v="0"/>
    <x v="0"/>
    <x v="0"/>
  </r>
  <r>
    <s v="INC000002619944"/>
    <s v="RED INTERNA"/>
    <x v="2"/>
    <s v="APQ ACCESOS"/>
    <s v="YORDI M HURTADO ARAYA"/>
    <s v="tct_yorhua"/>
    <s v="4-Menor/Localizado"/>
    <s v="4-Baja"/>
    <s v="Baja"/>
    <x v="1"/>
    <s v="TELEFONICA CYBERSECURITY TECH CHILE SPA"/>
    <s v="RONDA TOMA DE TEMPERATURAS SALAS TIC 20:30"/>
    <s v="16/02/2024 19:57:50"/>
    <s v="16/02/2024 19:58:29"/>
    <x v="0"/>
    <s v="CDP ANTIGUO 1"/>
    <s v="CDP ANTIGUO 2"/>
    <s v="16/02/2024 21:28:31"/>
    <s v="16/02/2024 23:50:00"/>
    <s v="RONDA TOMA DE TEMPERATURAS SALAS TIC 20:30"/>
    <s v="RONDA REALIZADA"/>
    <d v="1899-12-30T00:00:00"/>
    <d v="1899-12-30T01:30:41"/>
    <d v="1899-12-30T01:30:41"/>
    <x v="0"/>
    <x v="1"/>
    <m/>
    <m/>
    <m/>
    <m/>
    <m/>
    <d v="2024-02-16T00:00:00"/>
    <s v="NO CUMPLE"/>
    <s v="CUMPLE"/>
    <s v="NO CUMPLE"/>
    <s v="NO CUMPLE"/>
    <s v="NO CUMPLE"/>
    <x v="1"/>
    <x v="1"/>
    <x v="0"/>
    <x v="0"/>
    <x v="0"/>
  </r>
  <r>
    <s v="INC000002619946"/>
    <s v="RED INTERNA"/>
    <x v="2"/>
    <s v="APQ ACCESOS"/>
    <s v="YORDI M HURTADO ARAYA"/>
    <s v="tct_yorhua"/>
    <s v="4-Menor/Localizado"/>
    <s v="4-Baja"/>
    <s v="Baja"/>
    <x v="1"/>
    <s v="TELEFONICA CYBERSECURITY TECH CHILE SPA"/>
    <s v="RONDA TOMA DE TEMPERATURAS SALAS TIC 00:30"/>
    <s v="16/02/2024 19:59:30"/>
    <s v="16/02/2024 19:59:59"/>
    <x v="0"/>
    <s v="CDP ANTIGUO 1"/>
    <s v="CDP ANTIGUO 2"/>
    <s v="16/02/2024 21:28:16"/>
    <s v="16/02/2024 23:50:00"/>
    <s v="RONDA TOMA DE TEMPERATURAS SALAS TIC 00:30"/>
    <s v="RONDA REALIZADA"/>
    <d v="1899-12-30T00:00:00"/>
    <d v="1899-12-30T01:28:46"/>
    <d v="1899-12-30T01:28:46"/>
    <x v="0"/>
    <x v="1"/>
    <m/>
    <m/>
    <m/>
    <m/>
    <m/>
    <d v="2024-02-16T00:00:00"/>
    <s v="NO CUMPLE"/>
    <s v="CUMPLE"/>
    <s v="NO CUMPLE"/>
    <s v="NO CUMPLE"/>
    <s v="NO CUMPLE"/>
    <x v="1"/>
    <x v="1"/>
    <x v="0"/>
    <x v="0"/>
    <x v="0"/>
  </r>
  <r>
    <s v="INC000002619947"/>
    <s v="RED INTERNA"/>
    <x v="2"/>
    <s v="APQ ACCESOS"/>
    <s v="YORDI M HURTADO ARAYA"/>
    <s v="tct_yorhua"/>
    <s v="4-Menor/Localizado"/>
    <s v="4-Baja"/>
    <s v="Baja"/>
    <x v="1"/>
    <s v="TELEFONICA CYBERSECURITY TECH CHILE SPA"/>
    <s v="RONDA TOMA DE TEMPERATURAS SALAS TIC 04:30"/>
    <s v="16/02/2024 20:00:12"/>
    <s v="16/02/2024 20:00:44"/>
    <x v="0"/>
    <s v="CDP ANTIGUO 1"/>
    <s v="CDP ANTIGUO 2"/>
    <s v="16/02/2024 21:27:59"/>
    <s v="16/02/2024 23:50:00"/>
    <s v="RONDA TOMA DE TEMPERATURAS SALAS TIC 04:30"/>
    <s v="RONDA REALIZADA"/>
    <d v="1899-12-30T00:00:00"/>
    <d v="1899-12-30T01:27:47"/>
    <d v="1899-12-30T01:27:47"/>
    <x v="0"/>
    <x v="1"/>
    <m/>
    <m/>
    <m/>
    <m/>
    <m/>
    <d v="2024-02-16T00:00:00"/>
    <s v="NO CUMPLE"/>
    <s v="CUMPLE"/>
    <s v="NO CUMPLE"/>
    <s v="NO CUMPLE"/>
    <s v="NO CUMPLE"/>
    <x v="1"/>
    <x v="1"/>
    <x v="0"/>
    <x v="0"/>
    <x v="0"/>
  </r>
  <r>
    <s v="INC000002619980"/>
    <s v="BACKUP ON DEMAND"/>
    <x v="17"/>
    <s v="BACK UP DATA CENTER (BACKUP ON DEMAND)"/>
    <s v="RODRIGO VÁSQUEZ MUÑOZ"/>
    <s v="tct_rvasqu"/>
    <s v="4-Menor/Localizado"/>
    <s v="4-Baja"/>
    <s v="Baja"/>
    <x v="1"/>
    <s v="TELEFONICA GLOBAL TECHNOLOGY S.A.AGENCIA EN CHILE"/>
    <s v="revision estado de plataformas veritas"/>
    <s v="17/02/2024 8:41:46"/>
    <s v="17/02/2024 8:43:28"/>
    <x v="0"/>
    <s v="CDP ANTIGUO 1"/>
    <s v="CDP ANTIGUO 2"/>
    <s v="19/02/2024 12:58:32"/>
    <s v="19/02/2024 23:50:00"/>
    <s v="revision estado de plataformas veritas, fin de semana, gestion respaldos fallidos, estado discos, espacios, revision procesos"/>
    <s v="FASE RESOLUCIÓN Y RECUPERACIÓN_x000a__x000a_Se efectúa contacto con cliente: N/A_x000a__x000a_Teléfono de contacto: N/A_x000a__x000a_Acciones realizadas: plataformas revisadas en su totalidad los dias sabado y domingo para asegurar continuidad operativa 24/7_x000a__x000a_Solución paliativa o definitiv"/>
    <d v="1900-01-01T04:15:04"/>
    <d v="1900-01-01T04:16:46"/>
    <d v="1899-12-30T00:01:42"/>
    <x v="0"/>
    <x v="1"/>
    <m/>
    <m/>
    <m/>
    <m/>
    <m/>
    <d v="2024-02-19T00:00:00"/>
    <s v="CUMPLE"/>
    <s v="NO CUMPLE"/>
    <s v="NO CUMPLE"/>
    <s v="NO CUMPLE"/>
    <s v="NO CUMPLE"/>
    <x v="1"/>
    <x v="0"/>
    <x v="0"/>
    <x v="0"/>
    <x v="1"/>
  </r>
  <r>
    <s v="INC000002620015"/>
    <s v="VPN IP - MPLS"/>
    <x v="5"/>
    <s v="GESTION HD"/>
    <s v="OSCAR A RAMIREZ SOTO"/>
    <s v="frp_cnavar"/>
    <s v="4-Menor/Localizado"/>
    <s v="4-Baja"/>
    <s v="Baja"/>
    <x v="1"/>
    <s v="HORTIFRUT S.A"/>
    <s v="Pdte Horario hábil HD/  Creación VPN site to Site Telefónica AWS UK |"/>
    <s v="16/02/2024 19:18:04"/>
    <s v="16/02/2024 19:21:08"/>
    <x v="0"/>
    <s v="CDP ANTIGUO 1"/>
    <s v="CDP ANTIGUO 2"/>
    <s v="21/02/2024 16:36:39"/>
    <s v="21/02/2024 23:50:00"/>
    <s v="PREVENTIVO: NO_x000a_CODIGO DE SERVICIO: VPN_x000a_DIRECCION: _x000a_NOMBRE QUIEN REPORTA: Tech Corporate Lead IT +56 957139471_x000a_NOMBRE CONTACTO EN TERRENO:  _x000a_PROBLEMA: _x000a_REQUERIMIENTO:_x000a__x000a_Junto con saludar, solicito de su ayuda dado que es necesario establecer_x000a_una VPN site t"/>
    <s v="Estimados, se resuelve ticket sin acción, ya que se le solicitó a cliente en más de una ocasión por correo corregir archivo word y información para poder realizar la configuración por el lado de TCCT."/>
    <d v="1900-01-03T19:42:12"/>
    <d v="1900-01-03T21:18:35"/>
    <d v="1899-12-30T01:36:23"/>
    <x v="0"/>
    <x v="1"/>
    <m/>
    <m/>
    <m/>
    <m/>
    <m/>
    <d v="2024-02-21T00:00:00"/>
    <s v="NO CUMPLE"/>
    <s v="CUMPLE"/>
    <s v="NO CUMPLE"/>
    <s v="NO CUMPLE"/>
    <s v="NO CUMPLE"/>
    <x v="1"/>
    <x v="0"/>
    <x v="0"/>
    <x v="0"/>
    <x v="1"/>
  </r>
  <r>
    <s v="INC000002620106"/>
    <s v="HOUSING"/>
    <x v="11"/>
    <s v="APQ ACCESOS"/>
    <s v="JAIRO A SALINAS GARAY"/>
    <s v="tct_jsalin"/>
    <s v="3-Moderado/Limitado"/>
    <s v="3-Medio"/>
    <s v="Media"/>
    <x v="1"/>
    <s v="TELEFONICA EMPRESAS DE CHILE SA"/>
    <s v="RONDA Y REVISION DE SALAS TECNICAS"/>
    <s v="16/02/2024 19:24:05"/>
    <s v="16/02/2024 19:25:20"/>
    <x v="0"/>
    <s v="CDP ANTIGUO 1"/>
    <s v="CDP ANTIGUO 2"/>
    <s v="16/02/2024 19:25:20"/>
    <s v="16/02/2024 23:50:00"/>
    <s v="RONDA Y REVISION DE SALAS TECNICAS"/>
    <s v="RONDA REALIZADA."/>
    <d v="1899-12-30T00:00:00"/>
    <d v="1899-12-30T00:01:15"/>
    <d v="1899-12-30T00:01:15"/>
    <x v="0"/>
    <x v="1"/>
    <m/>
    <m/>
    <m/>
    <m/>
    <m/>
    <d v="2024-02-16T00:00:00"/>
    <s v="CUMPLE"/>
    <s v="NO CUMPLE"/>
    <s v="NO CUMPLE"/>
    <s v="NO CUMPLE"/>
    <s v="NO CUMPLE"/>
    <x v="0"/>
    <x v="0"/>
    <x v="0"/>
    <x v="0"/>
    <x v="0"/>
  </r>
  <r>
    <s v="INC000002620107"/>
    <s v="HOUSING"/>
    <x v="11"/>
    <s v="APQ ACCESOS"/>
    <s v="JAIRO A SALINAS GARAY"/>
    <s v="tct_jsalin"/>
    <s v="3-Moderado/Limitado"/>
    <s v="3-Medio"/>
    <s v="Media"/>
    <x v="1"/>
    <s v="TELEFONICA EMPRESAS DE CHILE SA"/>
    <s v="TOMA DE ALARMAS DE CLIENTE"/>
    <s v="16/02/2024 19:25:29"/>
    <s v="16/02/2024 19:26:54"/>
    <x v="0"/>
    <s v="CDP ANTIGUO 1"/>
    <s v="CDP ANTIGUO 2"/>
    <s v="16/02/2024 19:26:54"/>
    <s v="16/02/2024 23:50:00"/>
    <s v="TOMA DE ALARMAS DE CLIENTE"/>
    <s v="TOMA DE ALARMAS REALIZADA."/>
    <d v="1899-12-30T00:00:00"/>
    <d v="1899-12-30T00:01:25"/>
    <d v="1899-12-30T00:01:25"/>
    <x v="0"/>
    <x v="1"/>
    <m/>
    <m/>
    <m/>
    <m/>
    <m/>
    <d v="2024-02-16T00:00:00"/>
    <s v="CUMPLE"/>
    <s v="NO CUMPLE"/>
    <s v="NO CUMPLE"/>
    <s v="NO CUMPLE"/>
    <s v="NO CUMPLE"/>
    <x v="0"/>
    <x v="0"/>
    <x v="0"/>
    <x v="0"/>
    <x v="0"/>
  </r>
  <r>
    <s v="INC000002620286"/>
    <s v="TICKET-INTELIGENTE"/>
    <x v="6"/>
    <s v="GESTION TI"/>
    <s v="RICARDO R GALLEGOS OYANEDER"/>
    <s v="USR_TSIGHT"/>
    <s v="1-Extenso/Generalizado"/>
    <s v="4-Baja"/>
    <s v="Baja"/>
    <x v="3"/>
    <s v="COAGRA S A"/>
    <s v="coagra01 - sap_prod_e_vm TICKET AUTOMATICO"/>
    <s v="16/02/2024 22:22:10"/>
    <s v="16/02/2024 22:22:10"/>
    <x v="0"/>
    <s v="TRUESIGHT"/>
    <s v="TRUESIGHT"/>
    <s v="18/02/2024 16:01:50"/>
    <s v="1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1T17:38:36"/>
    <d v="1899-12-31T17:39:40"/>
    <d v="1899-12-30T00:01:04"/>
    <x v="1"/>
    <x v="0"/>
    <m/>
    <m/>
    <m/>
    <m/>
    <m/>
    <d v="2024-02-18T00:00:00"/>
    <s v="CUMPLE"/>
    <s v="NO CUMPLE"/>
    <s v="NO CUMPLE"/>
    <s v="NO CUMPLE"/>
    <s v="NO CUMPLE"/>
    <x v="1"/>
    <x v="0"/>
    <x v="0"/>
    <x v="0"/>
    <x v="1"/>
  </r>
  <r>
    <s v="INC000002620739"/>
    <s v="HOUSING"/>
    <x v="8"/>
    <s v="ADMINISTRADORES RESIDENTES"/>
    <s v="JAIRO A SALINAS GARAY"/>
    <s v="frp_jugonz"/>
    <s v="3-Moderado/Limitado"/>
    <s v="3-Medio"/>
    <s v="Media"/>
    <x v="1"/>
    <s v="TELEFONICA EMPRESAS DE CHILE SA"/>
    <s v="GESTION DATACENTER/ ACCESOS / REDBANC-DXC"/>
    <s v="17/02/2024 17:48:19"/>
    <s v="17/02/2024 17:50:50"/>
    <x v="0"/>
    <s v="COMUNICACIONES"/>
    <s v="VPN IP - MPLS"/>
    <s v="17/02/2024 18:26:22"/>
    <s v="17/02/2024 23:50:00"/>
    <s v="EMPRESA: REDBANC-DXC_x000a_CÓDIGO DE SERVICIO: _x000a_DIRECCIÓN: Av. Presidente Prieto #226, Paine, Santiago_x000a_NOMBRE DE QUIEN REPORTA: Operador Data Center Sites_x000a_TELÉFONO DE QUIEN REPORTA: Dcpaine.operaciones@tic.cl_x000a_NOMBRE DE CONTACTO EN TERRENO: Luis Miguel Sierra 9"/>
    <s v="ACCESOS AUTORIZADOS."/>
    <d v="1899-12-30T00:31:43"/>
    <d v="1899-12-30T00:38:03"/>
    <d v="1899-12-30T00:06:20"/>
    <x v="0"/>
    <x v="1"/>
    <m/>
    <m/>
    <m/>
    <m/>
    <m/>
    <d v="2024-02-17T00:00:00"/>
    <s v="CUMPLE"/>
    <s v="NO CUMPLE"/>
    <s v="NO CUMPLE"/>
    <s v="NO CUMPLE"/>
    <s v="NO CUMPLE"/>
    <x v="0"/>
    <x v="0"/>
    <x v="0"/>
    <x v="0"/>
    <x v="0"/>
  </r>
  <r>
    <s v="INC000002620740"/>
    <s v="VPN IP - MPLS"/>
    <x v="18"/>
    <s v="GESTION HD"/>
    <s v="CRISTOBAL I REYES DELGADO"/>
    <s v="frp_fpetro"/>
    <s v="3-Moderado/Limitado"/>
    <s v="3-Medio"/>
    <s v="Media"/>
    <x v="1"/>
    <s v="FUNDACION INSTITUTO PROFESIONAL DUOC UC"/>
    <s v="HD/RV: Procesos DATASTAGE Director 17/02/2024"/>
    <s v="17/02/2024 17:50:29"/>
    <s v="17/02/2024 17:51:44"/>
    <x v="0"/>
    <s v="TI"/>
    <s v="BASES DE DATOS"/>
    <s v="17/02/2024 21:47:50"/>
    <s v="17/02/2024 23:50:00"/>
    <s v="PREVENTIVO: NO_x000a_CODIGO DE SERVICIO:_x000a_DIRECCION:_x000a_QUIEN REPORTA: Cristobal Reyes Delgado  9 6664 3831_x000a_CONTACTO EN TERRENO: Cristobal Reyes Delgado  9 6664 3831_x000a__x000a_REQUERIMIENTO:_x000a__x000a_Buenas tardes. Favor su apoyo en la creación de un ticket por la revisión_x000a_realiza"/>
    <s v="Buenos dias. Se informa que las tareas informadas han finalizado. Se adjunta evidencia."/>
    <d v="1899-12-30T00:01:15"/>
    <d v="1899-12-30T03:57:21"/>
    <d v="1899-12-30T03:56:06"/>
    <x v="0"/>
    <x v="1"/>
    <m/>
    <m/>
    <m/>
    <m/>
    <m/>
    <d v="2024-02-17T00:00:00"/>
    <s v="NO CUMPLE"/>
    <s v="CUMPLE"/>
    <s v="NO CUMPLE"/>
    <s v="NO CUMPLE"/>
    <s v="NO CUMPLE"/>
    <x v="1"/>
    <x v="1"/>
    <x v="0"/>
    <x v="0"/>
    <x v="0"/>
  </r>
  <r>
    <s v="INC000002620913"/>
    <s v="VPN IP - MPLS"/>
    <x v="5"/>
    <s v="GESTION HD"/>
    <s v="LUIS A VILLASMIL CASTILLO"/>
    <s v="frp_fpetro"/>
    <s v="3-Moderado/Limitado"/>
    <s v="3-Medio"/>
    <s v="Media"/>
    <x v="1"/>
    <s v="HORTIFRUT S.A"/>
    <s v="HD/_x000a_Creacion cuenta VPN"/>
    <s v="17/02/2024 11:32:16"/>
    <s v="17/02/2024 11:33:43"/>
    <x v="0"/>
    <s v="CDP ANTIGUO 1"/>
    <s v="CDP ANTIGUO 2"/>
    <s v="19/02/2024 11:59:14"/>
    <s v="19/02/2024 23:50:00"/>
    <s v="PREVENTIVO: NO_x000a_CODIGO DE SERVICIO:_x000a_DIRECCION:_x000a_QUIEN REPORTA:_x000a_CONTACTO EN TERRENO:_x000a_PROBLEMA:_x000a_REQUERIMIENTO:_x000a__x000a__x000a_Favor su ayuda para activar cuenta VPN de usuario isecurion con los mismos_x000a_accesos por un periodo de 1 mes, quedo atento a su pronta respuesta."/>
    <m/>
    <d v="1899-12-31T18:49:25"/>
    <d v="1900-01-01T00:26:58"/>
    <d v="1899-12-30T05:37:33"/>
    <x v="0"/>
    <x v="1"/>
    <m/>
    <m/>
    <m/>
    <m/>
    <m/>
    <d v="2024-02-19T00:00:00"/>
    <s v="NO CUMPLE"/>
    <s v="NO CUMPLE"/>
    <s v="CUMPLE"/>
    <s v="NO CUMPLE"/>
    <s v="NO CUMPLE"/>
    <x v="1"/>
    <x v="0"/>
    <x v="0"/>
    <x v="0"/>
    <x v="1"/>
  </r>
  <r>
    <s v="INC000002620978"/>
    <s v="RED INTERNA"/>
    <x v="10"/>
    <s v="APOQUINDO TI"/>
    <s v="RICARDO F ORELLANA MARDONES"/>
    <s v="tct_rorell"/>
    <s v="4-Menor/Localizado"/>
    <s v="4-Baja"/>
    <s v="Baja"/>
    <x v="0"/>
    <s v="TELEFONICA EMPRESAS DE CHILE SA"/>
    <s v="RONDA  Y MEDICIÓN DE TEMPERATURAS EN SALAS TIC 07:30"/>
    <s v="18/02/2024 0:18:38"/>
    <s v="18/02/2024 0:19:52"/>
    <x v="0"/>
    <s v="TI"/>
    <s v="CLIMA"/>
    <s v="18/02/2024 7:34:30"/>
    <s v="18/02/2024 23:50:00"/>
    <m/>
    <s v="ACT REALIZADA SIN NOVEDAD"/>
    <d v="1899-12-30T00:00:00"/>
    <d v="1899-12-30T00:00:00"/>
    <d v="1899-12-30T00:00:00"/>
    <x v="0"/>
    <x v="0"/>
    <m/>
    <m/>
    <m/>
    <m/>
    <m/>
    <d v="2024-02-18T00:00:00"/>
    <s v="CUMPLE"/>
    <s v="NO CUMPLE"/>
    <s v="NO CUMPLE"/>
    <s v="NO CUMPLE"/>
    <s v="NO CUMPLE"/>
    <x v="0"/>
    <x v="0"/>
    <x v="0"/>
    <x v="0"/>
    <x v="0"/>
  </r>
  <r>
    <s v="INC000002621216"/>
    <s v="HOUSING"/>
    <x v="11"/>
    <s v="APQ ACCESOS"/>
    <s v="JAIRO A SALINAS GARAY"/>
    <s v="tct_jsalin"/>
    <s v="3-Moderado/Limitado"/>
    <s v="3-Medio"/>
    <s v="Media"/>
    <x v="1"/>
    <s v="TELEFONICA EMPRESAS DE CHILE SA"/>
    <s v="RONDA Y REVISION DE SALAS TECNICAS"/>
    <s v="17/02/2024 19:19:20"/>
    <s v="17/02/2024 19:21:00"/>
    <x v="0"/>
    <s v="CDP ANTIGUO 1"/>
    <s v="CDP ANTIGUO 2"/>
    <s v="17/02/2024 19:21:00"/>
    <s v="17/02/2024 23:50:00"/>
    <s v="RONDA Y REVISION DE SALAS TECNICAS"/>
    <s v="RONDA REALIZADA."/>
    <d v="1899-12-30T00:00:00"/>
    <d v="1899-12-30T00:01:40"/>
    <d v="1899-12-30T00:01:40"/>
    <x v="0"/>
    <x v="1"/>
    <m/>
    <m/>
    <m/>
    <m/>
    <m/>
    <d v="2024-02-17T00:00:00"/>
    <s v="CUMPLE"/>
    <s v="NO CUMPLE"/>
    <s v="NO CUMPLE"/>
    <s v="NO CUMPLE"/>
    <s v="NO CUMPLE"/>
    <x v="0"/>
    <x v="0"/>
    <x v="0"/>
    <x v="0"/>
    <x v="0"/>
  </r>
  <r>
    <s v="INC000002621217"/>
    <s v="HOUSING"/>
    <x v="11"/>
    <s v="APQ ACCESOS"/>
    <s v="JAIRO A SALINAS GARAY"/>
    <s v="tct_jsalin"/>
    <s v="3-Moderado/Limitado"/>
    <s v="3-Medio"/>
    <s v="Media"/>
    <x v="1"/>
    <s v="TELEFONICA EMPRESAS DE CHILE SA"/>
    <s v="TOMA DE ALARMAS DE CLIENTE"/>
    <s v="17/02/2024 19:21:06"/>
    <s v="17/02/2024 19:22:20"/>
    <x v="0"/>
    <s v="CDP ANTIGUO 1"/>
    <s v="CDP ANTIGUO 2"/>
    <s v="17/02/2024 19:22:20"/>
    <s v="17/02/2024 23:50:00"/>
    <s v="TOMA DE ALARMAS DE CLIENTE"/>
    <s v="TOMA DE ALARMAS REALIZADA."/>
    <d v="1899-12-30T00:00:00"/>
    <d v="1899-12-30T00:01:14"/>
    <d v="1899-12-30T00:01:14"/>
    <x v="0"/>
    <x v="1"/>
    <m/>
    <m/>
    <m/>
    <m/>
    <m/>
    <d v="2024-02-17T00:00:00"/>
    <s v="CUMPLE"/>
    <s v="NO CUMPLE"/>
    <s v="NO CUMPLE"/>
    <s v="NO CUMPLE"/>
    <s v="NO CUMPLE"/>
    <x v="0"/>
    <x v="0"/>
    <x v="0"/>
    <x v="0"/>
    <x v="0"/>
  </r>
  <r>
    <s v="INC000002621232"/>
    <s v="HOUSING"/>
    <x v="11"/>
    <s v="APQ ACCESOS"/>
    <s v="ALDO P VALENZUELA MUJICA"/>
    <s v="tct_avalen"/>
    <s v="2-Significativo/Amplio"/>
    <s v="2-Alta"/>
    <s v="Alta"/>
    <x v="1"/>
    <s v="TELEFONICA EMPRESAS DE CHILE SA"/>
    <s v="RONDA Y REVISION DE SALAS TECNICAS"/>
    <s v="18/02/2024 3:39:31"/>
    <s v="18/02/2024 3:41:04"/>
    <x v="0"/>
    <s v="CDP ANTIGUO 1"/>
    <s v="CDP ANTIGUO 2"/>
    <s v="18/02/2024 3:42:38"/>
    <s v="18/02/2024 23:50:00"/>
    <s v="RONDA Y REVISION DE SALAS TECNICAS"/>
    <s v="SE REALIZA RONDA"/>
    <d v="1899-12-30T00:01:12"/>
    <d v="1899-12-30T00:03:07"/>
    <d v="1899-12-30T00:01:55"/>
    <x v="0"/>
    <x v="1"/>
    <m/>
    <m/>
    <m/>
    <m/>
    <m/>
    <d v="2024-02-18T00:00:00"/>
    <s v="CUMPLE"/>
    <s v="NO CUMPLE"/>
    <s v="NO CUMPLE"/>
    <s v="NO CUMPLE"/>
    <s v="NO CUMPLE"/>
    <x v="0"/>
    <x v="0"/>
    <x v="0"/>
    <x v="0"/>
    <x v="0"/>
  </r>
  <r>
    <s v="INC000002621234"/>
    <s v="HOUSING"/>
    <x v="11"/>
    <s v="APQ ACCESOS"/>
    <s v="ALDO P VALENZUELA MUJICA"/>
    <s v="tct_avalen"/>
    <s v="2-Significativo/Amplio"/>
    <s v="2-Alta"/>
    <s v="Alta"/>
    <x v="1"/>
    <s v="TELEFONICA EMPRESAS DE CHILE SA"/>
    <s v="TOMA DE ALARMAS DE CLIENTE"/>
    <s v="18/02/2024 3:42:59"/>
    <s v="18/02/2024 3:44:01"/>
    <x v="0"/>
    <s v="CDP ANTIGUO 1"/>
    <s v="CDP ANTIGUO 2"/>
    <s v="18/02/2024 3:45:29"/>
    <s v="18/02/2024 23:50:00"/>
    <s v="TOMA DE ALARMAS DE CLIENTE"/>
    <s v="SE REALIZA TOMA DE ALARMAS"/>
    <d v="1899-12-30T00:00:54"/>
    <d v="1899-12-30T00:02:30"/>
    <d v="1899-12-30T00:01:36"/>
    <x v="0"/>
    <x v="1"/>
    <m/>
    <m/>
    <m/>
    <m/>
    <m/>
    <d v="2024-02-18T00:00:00"/>
    <s v="CUMPLE"/>
    <s v="NO CUMPLE"/>
    <s v="NO CUMPLE"/>
    <s v="NO CUMPLE"/>
    <s v="NO CUMPLE"/>
    <x v="0"/>
    <x v="0"/>
    <x v="0"/>
    <x v="0"/>
    <x v="0"/>
  </r>
  <r>
    <s v="INC000002621476"/>
    <s v="TICKET-INTELIGENTE"/>
    <x v="6"/>
    <s v="GESTION TI"/>
    <s v="RICARDO R GALLEGOS OYANEDER"/>
    <s v="USR_TSIGHT"/>
    <s v="1-Extenso/Generalizado"/>
    <s v="4-Baja"/>
    <s v="Baja"/>
    <x v="3"/>
    <s v="FUNDACION INSTITUTO PROFESIONAL DUOC UC"/>
    <s v="fiprdu01 - srvfs02_vm TICKET AUTOMATICO"/>
    <s v="18/02/2024 0:10:29"/>
    <s v="18/02/2024 0:10:29"/>
    <x v="0"/>
    <s v="TRUESIGHT"/>
    <s v="TRUESIGHT"/>
    <s v="18/02/2024 16:05:59"/>
    <s v="18/02/2024 23:50:00"/>
    <s v="PREVENTIVO=SI_x000a_CODIGO DE SERVICIO=SRVFS02_VM_x000a_DIRECCION=NULL_x000a_CIUDAD=NULL_x000a_COMUNA LOCAL=_x000a_REGION=NULL_x000a_QUIEN REPORTA=Ticket automático_x000a_CONTACTO EN TERRENO=_x000a_PROBLEMA=High RAM Usage Alert for Node FIPRDU01 - SRVFS02_VM_x000a_REQUERIMIENTO=_x000a_EQUIPOS ENERGIZADO O REINICI"/>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51:51"/>
    <d v="1899-12-30T15:55:30"/>
    <d v="1899-12-30T00:03:39"/>
    <x v="1"/>
    <x v="0"/>
    <m/>
    <m/>
    <m/>
    <m/>
    <m/>
    <d v="2024-02-18T00:00:00"/>
    <s v="CUMPLE"/>
    <s v="NO CUMPLE"/>
    <s v="NO CUMPLE"/>
    <s v="NO CUMPLE"/>
    <s v="NO CUMPLE"/>
    <x v="1"/>
    <x v="0"/>
    <x v="0"/>
    <x v="1"/>
    <x v="0"/>
  </r>
  <r>
    <s v="INC000002621484"/>
    <s v="HOUSING"/>
    <x v="13"/>
    <s v="BELIEVE"/>
    <s v="RICARDO F ORELLANA MARDONES"/>
    <s v="frp_jreyna"/>
    <s v="3-Moderado/Limitado"/>
    <s v="3-Medio"/>
    <s v="Media"/>
    <x v="1"/>
    <s v="TELEFONICA EMPRESAS DE CHILE SA"/>
    <s v="GESTION DATACENTER/ ACCESOS  / ICETEL"/>
    <s v="18/02/2024 0:22:49"/>
    <s v="18/02/2024 0:24:39"/>
    <x v="0"/>
    <s v="CDP ANTIGUO 1"/>
    <s v="CDP ANTIGUO 2"/>
    <s v="18/02/2024 0:53:37"/>
    <s v="18/02/2024 23:50:00"/>
    <s v="EMPRESA:    _x0009_ICETEL_x000a_CÓDIGO DE SERVICIO:_x000a_DIRECCIÓN_x000a_NOMBRE DE QUIEN REPORTA:  Caroline Aróstica Q._x000a_TELÉFONO DE QUIEN REPORTA:  +56 9 8187 2715_x000a_NOMBRE DE CONTACTO EN TERRENO: Francisco Chávez / 972802533_x000a_REQUERIMIENTO:  _x000a__x000a_Rondas por salas equipos de clima"/>
    <s v="ACCESOS AUTORIZADOS"/>
    <d v="1899-12-30T00:16:00"/>
    <d v="1899-12-30T00:30:48"/>
    <d v="1899-12-30T00:14:48"/>
    <x v="0"/>
    <x v="1"/>
    <m/>
    <m/>
    <m/>
    <m/>
    <m/>
    <d v="2024-02-18T00:00:00"/>
    <s v="CUMPLE"/>
    <s v="NO CUMPLE"/>
    <s v="NO CUMPLE"/>
    <s v="NO CUMPLE"/>
    <s v="NO CUMPLE"/>
    <x v="0"/>
    <x v="0"/>
    <x v="0"/>
    <x v="0"/>
    <x v="0"/>
  </r>
  <r>
    <s v="INC000002621780"/>
    <s v="TICKET-INTELIGENTE"/>
    <x v="6"/>
    <s v="GESTION TI"/>
    <s v="RICARDO R GALLEGOS OYANEDER"/>
    <s v="USR_TSIGHT"/>
    <s v="1-Extenso/Generalizado"/>
    <s v="4-Baja"/>
    <s v="Baja"/>
    <x v="3"/>
    <s v="FUNDACION INSTITUTO PROFESIONAL DUOC UC"/>
    <s v="fiprdu01 - ilo_ptealto TICKET AUTOMATICO"/>
    <s v="18/02/2024 9:46:33"/>
    <s v="18/02/2024 9:46:33"/>
    <x v="0"/>
    <s v="TRUESIGHT"/>
    <s v="TRUESIGHT"/>
    <s v="18/02/2024 15:56:29"/>
    <s v="18/02/2024 23:50:00"/>
    <s v="PREVENTIVO=SI_x000a_CODIGO DE SERVICIO=ILO_PTEALTO_x000a_DIRECCION=NULL_x000a_CIUDAD=NULL_x000a_COMUNA LOCAL=_x000a_REGION=NULL_x000a_QUIEN REPORTA=Ticket automático_x000a_CONTACTO EN TERRENO=_x000a_PROBLEMA=Node FIPRDU01 - ILO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5:17"/>
    <d v="1899-12-30T06:09:56"/>
    <d v="1899-12-30T00:04:39"/>
    <x v="1"/>
    <x v="0"/>
    <m/>
    <m/>
    <m/>
    <m/>
    <m/>
    <d v="2024-02-18T00:00:00"/>
    <s v="CUMPLE"/>
    <s v="NO CUMPLE"/>
    <s v="NO CUMPLE"/>
    <s v="NO CUMPLE"/>
    <s v="NO CUMPLE"/>
    <x v="1"/>
    <x v="0"/>
    <x v="1"/>
    <x v="0"/>
    <x v="0"/>
  </r>
  <r>
    <s v="INC000002621781"/>
    <s v="TICKET-INTELIGENTE"/>
    <x v="6"/>
    <s v="GESTION TI"/>
    <s v="RICARDO R GALLEGOS OYANEDER"/>
    <s v="USR_TSIGHT"/>
    <s v="1-Extenso/Generalizado"/>
    <s v="4-Baja"/>
    <s v="Baja"/>
    <x v="3"/>
    <s v="FUNDACION INSTITUTO PROFESIONAL DUOC UC"/>
    <s v="fiprdu01 - dcadmptealto TICKET AUTOMATICO"/>
    <s v="18/02/2024 9:46:33"/>
    <s v="18/02/2024 9:46:33"/>
    <x v="0"/>
    <s v="TRUESIGHT"/>
    <s v="TRUESIGHT"/>
    <s v="18/02/2024 15:55:26"/>
    <s v="18/02/2024 23:50:00"/>
    <s v="PREVENTIVO=SI_x000a_CODIGO DE SERVICIO=DCADMPTEALTO_x000a_DIRECCION=NULL_x000a_CIUDAD=NULL_x000a_COMUNA LOCAL=_x000a_REGION=NULL_x000a_QUIEN REPORTA=Ticket automático_x000a_CONTACTO EN TERRENO=_x000a_PROBLEMA=Node FIPRDU01 - DCADM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55"/>
    <d v="1899-12-30T06:08:53"/>
    <d v="1899-12-30T00:07:58"/>
    <x v="1"/>
    <x v="0"/>
    <m/>
    <m/>
    <m/>
    <m/>
    <m/>
    <d v="2024-02-18T00:00:00"/>
    <s v="CUMPLE"/>
    <s v="NO CUMPLE"/>
    <s v="NO CUMPLE"/>
    <s v="NO CUMPLE"/>
    <s v="NO CUMPLE"/>
    <x v="1"/>
    <x v="0"/>
    <x v="1"/>
    <x v="0"/>
    <x v="0"/>
  </r>
  <r>
    <s v="INC000002621782"/>
    <s v="TICKET-INTELIGENTE"/>
    <x v="6"/>
    <s v="GESTION TI"/>
    <s v="RICARDO R GALLEGOS OYANEDER"/>
    <s v="USR_TSIGHT"/>
    <s v="1-Extenso/Generalizado"/>
    <s v="4-Baja"/>
    <s v="Baja"/>
    <x v="3"/>
    <s v="FUNDACION INSTITUTO PROFESIONAL DUOC UC"/>
    <s v="fiprdu01 - hyp_ptealto TICKET AUTOMATICO"/>
    <s v="18/02/2024 9:46:33"/>
    <s v="18/02/2024 9:46:33"/>
    <x v="0"/>
    <s v="TRUESIGHT"/>
    <s v="TRUESIGHT"/>
    <s v="18/02/2024 15:55:52"/>
    <s v="18/02/2024 23:50:00"/>
    <s v="PREVENTIVO=SI_x000a_CODIGO DE SERVICIO=HYP_PTEALTO_x000a_DIRECCION=NULL_x000a_CIUDAD=NULL_x000a_COMUNA LOCAL=_x000a_REGION=NULL_x000a_QUIEN REPORTA=Ticket automático_x000a_CONTACTO EN TERRENO=_x000a_PROBLEMA=Node FIPRDU01 - HYP_PTEALTO is Down_x000a_REQUERIMIENTO=_x000a_EQUIPOS ENERGIZADO O REINICIADO=_x000a_HORARIO DE"/>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1:06"/>
    <d v="1899-12-30T06:09:19"/>
    <d v="1899-12-30T00:08:13"/>
    <x v="1"/>
    <x v="0"/>
    <m/>
    <m/>
    <m/>
    <m/>
    <m/>
    <d v="2024-02-18T00:00:00"/>
    <s v="CUMPLE"/>
    <s v="NO CUMPLE"/>
    <s v="NO CUMPLE"/>
    <s v="NO CUMPLE"/>
    <s v="NO CUMPLE"/>
    <x v="1"/>
    <x v="0"/>
    <x v="1"/>
    <x v="0"/>
    <x v="0"/>
  </r>
  <r>
    <s v="INC000002621783"/>
    <s v="TICKET-INTELIGENTE"/>
    <x v="6"/>
    <s v="GESTION TI"/>
    <s v="RICARDO R GALLEGOS OYANEDER"/>
    <s v="USR_TSIGHT"/>
    <s v="1-Extenso/Generalizado"/>
    <s v="4-Baja"/>
    <s v="Baja"/>
    <x v="3"/>
    <s v="FUNDACION INSTITUTO PROFESIONAL DUOC UC"/>
    <s v="fiprdu01 - dcacdptealto TICKET AUTOMATICO"/>
    <s v="18/02/2024 9:46:34"/>
    <s v="18/02/2024 9:46:34"/>
    <x v="0"/>
    <s v="TRUESIGHT"/>
    <s v="TRUESIGHT"/>
    <s v="18/02/2024 15:54:58"/>
    <s v="18/02/2024 23:50:00"/>
    <s v="PREVENTIVO=SI_x000a_CODIGO DE SERVICIO=DCACDPTEALTO_x000a_DIRECCION=NULL_x000a_CIUDAD=NULL_x000a_COMUNA LOCAL=_x000a_REGION=NULL_x000a_QUIEN REPORTA=Ticket automático_x000a_CONTACTO EN TERRENO=_x000a_PROBLEMA=Node FIPRDU01 - DCACDPTEALTO is Down_x000a_REQUERIMIENTO=_x000a_EQUIPOS ENERGIZADO O REINICIADO=_x000a_HORARIO"/>
    <s v="Se efectúa contacto con cliente: N/A_x000a_Teléfono de contacto: N/A_x000a_Acciones realizadas: Se revisa servidor y este opera normalmente, alarma ya no esta presente en plataforma de monitoreo. Apagado controlado y ejecutado por cliente._x000a_Solución paliativa o defin"/>
    <d v="1899-12-30T06:00:31"/>
    <d v="1899-12-30T06:08:24"/>
    <d v="1899-12-30T00:07:53"/>
    <x v="1"/>
    <x v="0"/>
    <m/>
    <s v=""/>
    <s v=""/>
    <s v=""/>
    <s v="Cumplido"/>
    <d v="2024-02-18T00:00:00"/>
    <s v="CUMPLE"/>
    <s v="NO CUMPLE"/>
    <s v="NO CUMPLE"/>
    <s v="NO CUMPLE"/>
    <s v="NO CUMPLE"/>
    <x v="1"/>
    <x v="0"/>
    <x v="1"/>
    <x v="0"/>
    <x v="0"/>
  </r>
  <r>
    <s v="INC000002621829"/>
    <s v="HOUSING"/>
    <x v="11"/>
    <s v="APQ ACCESOS"/>
    <s v="JOSE G MARQUEZ MARCANO"/>
    <s v="tct_josmam"/>
    <s v="4-Menor/Localizado"/>
    <s v="4-Baja"/>
    <s v="Baja"/>
    <x v="1"/>
    <s v="TELEFONICA EMPRESAS DE CHILE SA"/>
    <s v="RONDA Y REVISION DE SALAS"/>
    <s v="18/02/2024 14:44:27"/>
    <s v="18/02/2024 14:45:14"/>
    <x v="0"/>
    <s v="CDP ANTIGUO 1"/>
    <s v="CDP ANTIGUO 2"/>
    <s v="18/02/2024 14:47:03"/>
    <s v="18/02/2024 23:50:00"/>
    <s v="RONDA Y REVISION DE SALAS"/>
    <s v="RONDAS REALIZADAS"/>
    <d v="1899-12-30T00:01:32"/>
    <d v="1899-12-30T00:02:36"/>
    <d v="1899-12-30T00:01:04"/>
    <x v="0"/>
    <x v="1"/>
    <m/>
    <m/>
    <m/>
    <m/>
    <m/>
    <d v="2024-02-18T00:00:00"/>
    <s v="CUMPLE"/>
    <s v="NO CUMPLE"/>
    <s v="NO CUMPLE"/>
    <s v="NO CUMPLE"/>
    <s v="NO CUMPLE"/>
    <x v="0"/>
    <x v="0"/>
    <x v="0"/>
    <x v="0"/>
    <x v="0"/>
  </r>
  <r>
    <s v="INC000002621831"/>
    <s v="HOUSING"/>
    <x v="11"/>
    <s v="APQ ACCESOS"/>
    <s v="JOSE G MARQUEZ MARCANO"/>
    <s v="tct_josmam"/>
    <s v="4-Menor/Localizado"/>
    <s v="4-Baja"/>
    <s v="Baja"/>
    <x v="1"/>
    <s v="TELEFONICA EMPRESAS DE CHILE SA"/>
    <s v="TOMA DE ALARMAS DE CLIENTES"/>
    <s v="18/02/2024 14:48:36"/>
    <s v="18/02/2024 14:49:17"/>
    <x v="0"/>
    <s v="CDP ANTIGUO 1"/>
    <s v="CDP ANTIGUO 2"/>
    <s v="18/02/2024 14:50:35"/>
    <s v="18/02/2024 23:50:00"/>
    <s v="TOMA DE ALARMAS DE CLIENTES"/>
    <s v="TOMA DE ALARMAS REALIZADAS"/>
    <d v="1899-12-30T00:00:55"/>
    <d v="1899-12-30T00:01:59"/>
    <d v="1899-12-30T00:01:04"/>
    <x v="0"/>
    <x v="1"/>
    <m/>
    <m/>
    <m/>
    <m/>
    <m/>
    <d v="2024-02-18T00:00:00"/>
    <s v="CUMPLE"/>
    <s v="NO CUMPLE"/>
    <s v="NO CUMPLE"/>
    <s v="NO CUMPLE"/>
    <s v="NO CUMPLE"/>
    <x v="0"/>
    <x v="0"/>
    <x v="0"/>
    <x v="0"/>
    <x v="0"/>
  </r>
  <r>
    <s v="INC000002621855"/>
    <s v="RED INTERNA"/>
    <x v="10"/>
    <s v="APOQUINDO TI"/>
    <s v="RICARDO F ORELLANA MARDONES"/>
    <s v="tct_rorell"/>
    <s v="4-Menor/Localizado"/>
    <s v="4-Baja"/>
    <s v="Baja"/>
    <x v="0"/>
    <s v="TELEFONICA EMPRESAS DE CHILE SA"/>
    <s v="RONDA Y MEDICIÓN DE TEMPERATURAS EN SALAS TIC 07:30"/>
    <s v="19/02/2024 0:40:23"/>
    <s v="19/02/2024 0:41:35"/>
    <x v="0"/>
    <s v="TI"/>
    <s v="CLIMA"/>
    <s v="19/02/2024 7:43:19"/>
    <s v="19/02/2024 23:50:00"/>
    <m/>
    <s v="ACT REALIZADA SIN NOVEDAD"/>
    <d v="1899-12-30T00:00:00"/>
    <d v="1899-12-30T00:00:00"/>
    <d v="1899-12-30T00:00:00"/>
    <x v="0"/>
    <x v="0"/>
    <m/>
    <s v=""/>
    <s v=""/>
    <s v=""/>
    <s v="Cumplido"/>
    <d v="2024-02-19T00:00:00"/>
    <s v="CUMPLE"/>
    <s v="NO CUMPLE"/>
    <s v="NO CUMPLE"/>
    <s v="NO CUMPLE"/>
    <s v="NO CUMPLE"/>
    <x v="0"/>
    <x v="0"/>
    <x v="0"/>
    <x v="0"/>
    <x v="0"/>
  </r>
  <r>
    <s v="INC000002621873"/>
    <s v="HOUSING"/>
    <x v="11"/>
    <s v="APQ ACCESOS"/>
    <s v="JAIRO A SALINAS GARAY"/>
    <s v="tct_jsalin"/>
    <s v="3-Moderado/Limitado"/>
    <s v="3-Medio"/>
    <s v="Media"/>
    <x v="1"/>
    <s v="TELEFONICA EMPRESAS DE CHILE SA"/>
    <s v="INCIDENTE Cambio Tarjeta"/>
    <s v="19/02/2024 7:01:04"/>
    <s v="19/02/2024 7:21:00"/>
    <x v="0"/>
    <s v="CDP ANTIGUO 1"/>
    <s v="CDP ANTIGUO 2"/>
    <s v="19/02/2024 7:21:00"/>
    <s v="19/02/2024 23:50:00"/>
    <s v="INCIDENTE Cambio Tarjeta"/>
    <s v="SUPERVISION CRQ/OK."/>
    <d v="1899-12-30T00:00:00"/>
    <d v="1899-12-30T00:19:56"/>
    <d v="1899-12-30T00:19:56"/>
    <x v="0"/>
    <x v="1"/>
    <m/>
    <m/>
    <m/>
    <m/>
    <m/>
    <d v="2024-02-19T00:00:00"/>
    <s v="CUMPLE"/>
    <s v="NO CUMPLE"/>
    <s v="NO CUMPLE"/>
    <s v="NO CUMPLE"/>
    <s v="NO CUMPLE"/>
    <x v="0"/>
    <x v="0"/>
    <x v="0"/>
    <x v="0"/>
    <x v="0"/>
  </r>
  <r>
    <s v="INC000002621879"/>
    <s v="HOUSING"/>
    <x v="11"/>
    <s v="APQ ACCESOS"/>
    <s v="JAIRO A SALINAS GARAY"/>
    <s v="tct_jsalin"/>
    <s v="3-Moderado/Limitado"/>
    <s v="3-Medio"/>
    <s v="Media"/>
    <x v="1"/>
    <s v="TELEFONICA EMPRESAS DE CHILE SA"/>
    <s v="RONDA Y REVISION DE SALAS TECNICAS"/>
    <s v="19/02/2024 7:21:12"/>
    <s v="19/02/2024 7:22:29"/>
    <x v="0"/>
    <s v="CDP ANTIGUO 1"/>
    <s v="CDP ANTIGUO 2"/>
    <s v="19/02/2024 7:22:29"/>
    <s v="19/02/2024 23:50:00"/>
    <s v="RONDA Y REVISION DE SALAS TECNICAS"/>
    <s v="RONDA REALIZADA."/>
    <d v="1899-12-30T00:00:00"/>
    <d v="1899-12-30T00:01:17"/>
    <d v="1899-12-30T00:01:17"/>
    <x v="0"/>
    <x v="1"/>
    <m/>
    <m/>
    <m/>
    <m/>
    <m/>
    <d v="2024-02-19T00:00:00"/>
    <s v="CUMPLE"/>
    <s v="NO CUMPLE"/>
    <s v="NO CUMPLE"/>
    <s v="NO CUMPLE"/>
    <s v="NO CUMPLE"/>
    <x v="0"/>
    <x v="0"/>
    <x v="0"/>
    <x v="0"/>
    <x v="0"/>
  </r>
  <r>
    <s v="INC000002621880"/>
    <s v="HOUSING"/>
    <x v="11"/>
    <s v="APQ ACCESOS"/>
    <s v="JAIRO A SALINAS GARAY"/>
    <s v="tct_jsalin"/>
    <s v="3-Moderado/Limitado"/>
    <s v="3-Medio"/>
    <s v="Media"/>
    <x v="1"/>
    <s v="TELEFONICA EMPRESAS DE CHILE SA"/>
    <s v="TOMA DE ALARMAS DE CLIENTE"/>
    <s v="19/02/2024 7:22:36"/>
    <s v="19/02/2024 7:23:44"/>
    <x v="0"/>
    <s v="CDP ANTIGUO 1"/>
    <s v="CDP ANTIGUO 2"/>
    <s v="19/02/2024 7:23:44"/>
    <s v="19/02/2024 23:50:00"/>
    <s v="TOMA DE ALARMAS DE CLIENTE"/>
    <s v="TOMA DE ALARMAS REALIZADA."/>
    <d v="1899-12-30T00:00:00"/>
    <d v="1899-12-30T00:01:08"/>
    <d v="1899-12-30T00:01:08"/>
    <x v="0"/>
    <x v="1"/>
    <m/>
    <s v=""/>
    <s v=""/>
    <s v="Cumplido"/>
    <s v=""/>
    <d v="2024-02-19T00:00:00"/>
    <s v="CUMPLE"/>
    <s v="NO CUMPLE"/>
    <s v="NO CUMPLE"/>
    <s v="NO CUMPLE"/>
    <s v="NO CUMPLE"/>
    <x v="0"/>
    <x v="0"/>
    <x v="0"/>
    <x v="0"/>
    <x v="0"/>
  </r>
  <r>
    <s v="INC000002622028"/>
    <s v="HOUSING"/>
    <x v="2"/>
    <s v="APQ ACCESOS"/>
    <s v="FRANCISCO J FELIU ABARCA"/>
    <s v="tct_frafea"/>
    <s v="4-Menor/Localizado"/>
    <s v="4-Baja"/>
    <s v="Baja"/>
    <x v="0"/>
    <s v="TELEFONICA CYBERSECURITY TECH CHILE SPA"/>
    <s v="TOMA DE ALARMAS CLIENTE EN SALAS TIC"/>
    <s v="18/02/2024 15:40:58"/>
    <s v="18/02/2024 15:43:25"/>
    <x v="0"/>
    <s v="TI"/>
    <s v="INFRAESTRUCTURA"/>
    <s v="18/02/2024 16:32:31"/>
    <s v="18/02/2024 23:50:00"/>
    <s v="PREVENTIVO: NO_x000a_CODIGO DE SERVICIO: N/A_x000a_DIRECCION:  SAN MARTIN 50_x000a_QUIEN REPORTA: FRANCISCO FELIU_x000a_CONTACTO EN TERRENO: FRANCISCO FELIU_x000a_PROBLEMA: N/A_x000a_REQUERIMIENTO: TOMA DE ALARMAS CLIENTE EN SALAS TIC"/>
    <s v="Fase de resolución y recuperación: INFORMACION_x000a_Se efectúa contacto con cliente: N/A_x000a_Teléfono de contacto: N/A_x000a_Acciones realizadas: TOMA DE ALARMAS REALIZADA_x000a_Solución paliativa o definitiva: N/A_x000a_Acciones de Mejora, Recomendaciones: N/A_x000a_Causa Raíz: (si apl"/>
    <d v="1899-12-30T00:00:00"/>
    <d v="1899-12-30T00:00:00"/>
    <d v="1899-12-30T00:00:00"/>
    <x v="0"/>
    <x v="0"/>
    <m/>
    <m/>
    <m/>
    <m/>
    <m/>
    <d v="2024-02-18T00:00:00"/>
    <s v="CUMPLE"/>
    <s v="NO CUMPLE"/>
    <s v="NO CUMPLE"/>
    <s v="NO CUMPLE"/>
    <s v="NO CUMPLE"/>
    <x v="0"/>
    <x v="0"/>
    <x v="0"/>
    <x v="0"/>
    <x v="0"/>
  </r>
  <r>
    <s v="INC000002622060"/>
    <s v="HOUSING"/>
    <x v="14"/>
    <s v="BELIEVE"/>
    <s v="FRANCISCO J FELIU ABARCA"/>
    <s v="frp_dvilca"/>
    <s v="3-Moderado/Limitado"/>
    <s v="3-Medio"/>
    <s v="Media"/>
    <x v="1"/>
    <s v="TRANSUNION SOLUCIONES DE INFORMACION CHILE S.A."/>
    <s v="GESTION DATACENTER/ ACCESOS /TRANSUNION SOLUCIONES DE INFORMACION CHILE S.A."/>
    <s v="18/02/2024 18:03:43"/>
    <s v="18/02/2024 18:08:43"/>
    <x v="0"/>
    <s v="HARDWARE"/>
    <s v="DATACENTER"/>
    <s v="18/02/2024 18:24:32"/>
    <s v="18/02/2024 23:50:00"/>
    <s v="EMPRESA:TRANSUNION SOLUCIONES DE INFORMACION CHILE S.A._x000a_CÓDIGO DE SERVICIO: _x000a_DIRECCIÓN:Calle San Martin #50, Santiago Centro, Santiago_x000a_NOMBRE DE QUIEN REPORTA:Claudio Villalobos_x000a_TELÉFONO DE QUIEN REPORTA:56994694355_x000a_NOMBRE DE CONTACTO EN TERRENO: _x000a_PROBL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0:21"/>
    <d v="1899-12-30T00:20:49"/>
    <d v="1899-12-30T00:10:28"/>
    <x v="0"/>
    <x v="1"/>
    <m/>
    <m/>
    <m/>
    <m/>
    <m/>
    <d v="2024-02-18T00:00:00"/>
    <s v="CUMPLE"/>
    <s v="NO CUMPLE"/>
    <s v="NO CUMPLE"/>
    <s v="NO CUMPLE"/>
    <s v="NO CUMPLE"/>
    <x v="0"/>
    <x v="0"/>
    <x v="0"/>
    <x v="0"/>
    <x v="0"/>
  </r>
  <r>
    <s v="INC000002622064"/>
    <s v="HOUSING"/>
    <x v="8"/>
    <s v="BELIEVE"/>
    <s v="JOSE G MARQUEZ MARCANO"/>
    <s v="frp_dvilca"/>
    <s v="3-Moderado/Limitado"/>
    <s v="3-Medio"/>
    <s v="Media"/>
    <x v="1"/>
    <s v="TELEFONICA EMPRESAS DE CHILE SA"/>
    <s v="GESTION DATACENTER/ ACCESOS /TELEFONICA EMPRESAS DE CHILE SA"/>
    <s v="18/02/2024 18:25:47"/>
    <s v="18/02/2024 18:29:38"/>
    <x v="0"/>
    <s v="COMUNICACIONES"/>
    <s v="VPN IP - MPLS"/>
    <s v="18/02/2024 18:37:33"/>
    <s v="18/02/2024 23:50:00"/>
    <s v="EMPRESA:TELEFONICA EMPRESAS DE CHILE SA_x000a_CÓDIGO DE SERVICIO: _x000a_DIRECCIÓN:AV. Presidente Prieto #226, Paine, Santiago_x000a_NOMBRE DE QUIEN REPORTA:Luis Sierra _x000a_TELÉFONO DE QUIEN REPORTA:987685102_x000a_NOMBRE DE CONTACTO EN TERRENO: _x000a_PROBLEMA:_x000a_Cambio Tarjeta 52SCC Pai"/>
    <s v="ACCESOS AUTORIZADOS"/>
    <d v="1899-12-30T00:00:54"/>
    <d v="1899-12-30T00:11:46"/>
    <d v="1899-12-30T00:10:52"/>
    <x v="0"/>
    <x v="1"/>
    <m/>
    <s v=""/>
    <s v=""/>
    <s v="Cumplido"/>
    <s v=""/>
    <d v="2024-02-18T00:00:00"/>
    <s v="CUMPLE"/>
    <s v="NO CUMPLE"/>
    <s v="NO CUMPLE"/>
    <s v="NO CUMPLE"/>
    <s v="NO CUMPLE"/>
    <x v="0"/>
    <x v="0"/>
    <x v="0"/>
    <x v="0"/>
    <x v="0"/>
  </r>
  <r>
    <s v="INC000002622144"/>
    <s v="TICKET-INTELIGENTE"/>
    <x v="6"/>
    <s v="GESTION TI"/>
    <s v="RICARDO R GALLEGOS OYANEDER"/>
    <s v="USR_TSIGHT"/>
    <s v="1-Extenso/Generalizado"/>
    <s v="4-Baja"/>
    <s v="Baja"/>
    <x v="3"/>
    <s v="COMERCIAL E IMPORTADORA AUDIOMUSICA SPA"/>
    <s v="ciausp01 - retailproweb TICKET AUTOMATICO"/>
    <s v="18/02/2024 14:27:53"/>
    <s v="18/02/2024 14:27:53"/>
    <x v="0"/>
    <s v="TRUESIGHT"/>
    <s v="TRUESIGHT"/>
    <s v="18/02/2024 16:16:51"/>
    <s v="18/02/2024 23:50:00"/>
    <s v="PREVENTIVO=SI_x000a_CODIGO DE SERVICIO=RetailProWeb_x000a_DIRECCION=NULL_x000a_CIUDAD=NULL_x000a_COMUNA LOCAL=_x000a_REGION=REGIÃ“N METROPOLITANA DE SANTIAGO_x000a_QUIEN REPORTA=Ticket automático_x000a_CONTACTO EN TERRENO=_x000a_PROBLEMA=High RAM Usage Alert for Node CIAUSP01 - RetailProWeb_x000a_REQUERIMIE"/>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48:07"/>
    <d v="1899-12-30T01:48:58"/>
    <d v="1899-12-30T00:00:51"/>
    <x v="1"/>
    <x v="0"/>
    <m/>
    <m/>
    <m/>
    <m/>
    <m/>
    <d v="2024-02-18T00:00:00"/>
    <s v="CUMPLE"/>
    <s v="NO CUMPLE"/>
    <s v="NO CUMPLE"/>
    <s v="NO CUMPLE"/>
    <s v="NO CUMPLE"/>
    <x v="1"/>
    <x v="1"/>
    <x v="0"/>
    <x v="0"/>
    <x v="0"/>
  </r>
  <r>
    <s v="INC000002622154"/>
    <s v="OFFICE365"/>
    <x v="1"/>
    <s v="GESTION CALL CENTER"/>
    <s v="JAVIERA A UMAÑA YEVENES"/>
    <s v="frp_yynfan"/>
    <s v="4-Menor/Localizado"/>
    <s v="4-Baja"/>
    <s v="Baja"/>
    <x v="3"/>
    <s v="HOTELERA MIRADOR DEL CERRO LIMITADA"/>
    <s v="CALLCENTER/NO PUEDE INGRESAR AL CORREO"/>
    <s v="18/02/2024 14:48:06"/>
    <s v="18/02/2024 14:48:58"/>
    <x v="0"/>
    <s v="COMUNICACIONES"/>
    <s v="VPN IP - MPLS"/>
    <s v="20/02/2024 18:50:01"/>
    <s v="20/02/2024 23:50:00"/>
    <s v="PREVENTIVO: NO_x000a_CODIGO DE SERVICIO:PSITIE23567_x000a_DIRECCION:Av Libertador Bernardo Hoggins 136 _x000a_QUIEN REPORTA:MANUEL BOBADILLA 996269595_x000a_CONTACTO EN TERRENO:MANUEL BOBADILLA 996269595_x000a_PROBLEMA: NO PUEDE INGRESAR AL CORREO_x000a_REQUERIMIENTO:_x000a_EQUIPOS ENERGIZADO/RE"/>
    <s v="FASE RESOLUCIÓN Y RECUPERACIÓN_x000a__x000a_Se efectúa contacto con cliente: Manuel Bobadilla_x000a__x000a_Teléfono de contacto: 996269595_x000a__x000a_Acciones realizadas:_x000a__x000a_Se verifica que el problema ocurre porque las licencias fueron canceladas automáticamente, por lo que se derivó al á"/>
    <d v="1900-01-01T03:36:52"/>
    <d v="1900-01-01T04:01:55"/>
    <d v="1899-12-30T00:25:03"/>
    <x v="1"/>
    <x v="0"/>
    <m/>
    <m/>
    <m/>
    <m/>
    <m/>
    <d v="2024-02-20T00:00:00"/>
    <s v="CUMPLE"/>
    <s v="NO CUMPLE"/>
    <s v="NO CUMPLE"/>
    <s v="NO CUMPLE"/>
    <s v="NO CUMPLE"/>
    <x v="1"/>
    <x v="0"/>
    <x v="0"/>
    <x v="0"/>
    <x v="1"/>
  </r>
  <r>
    <s v="INC000002622171"/>
    <s v="TICKET-INTELIGENTE"/>
    <x v="18"/>
    <s v="GESTION TI"/>
    <s v="CRISTOBAL I REYES DELGADO"/>
    <s v="USR_TSIGHT"/>
    <s v="1-Extenso/Generalizado"/>
    <s v="4-Baja"/>
    <s v="Baja"/>
    <x v="3"/>
    <s v="RABIE HNOSLTDA"/>
    <s v="rabie001 - lonquimay TICKET AUTOMATICO"/>
    <s v="18/02/2024 15:07:02"/>
    <s v="18/02/2024 15:07:02"/>
    <x v="0"/>
    <s v="TRUESIGHT"/>
    <s v="TRUESIGHT"/>
    <s v="18/02/2024 18:09:47"/>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Buenas tardes. Se informa que la alarma de espacio en disco F ya no se encuentra activa."/>
    <d v="1899-12-30T02:58:26"/>
    <d v="1899-12-30T03:02:45"/>
    <d v="1899-12-30T00:04:19"/>
    <x v="1"/>
    <x v="0"/>
    <m/>
    <m/>
    <m/>
    <m/>
    <m/>
    <d v="2024-02-18T00:00:00"/>
    <s v="CUMPLE"/>
    <s v="NO CUMPLE"/>
    <s v="NO CUMPLE"/>
    <s v="NO CUMPLE"/>
    <s v="NO CUMPLE"/>
    <x v="1"/>
    <x v="1"/>
    <x v="0"/>
    <x v="0"/>
    <x v="0"/>
  </r>
  <r>
    <s v="INC000002622314"/>
    <s v="TICKET-INTELIGENTE"/>
    <x v="18"/>
    <s v="GESTION TI"/>
    <s v="CRISTOBAL I REYES DELGADO"/>
    <s v="USR_TSIGHT"/>
    <s v="1-Extenso/Generalizado"/>
    <s v="4-Baja"/>
    <s v="Baja"/>
    <x v="3"/>
    <s v="RABIE HNOSLTDA"/>
    <s v="rabie001 - lonquimay TICKET AUTOMATICO"/>
    <s v="18/02/2024 18:51:52"/>
    <s v="18/02/2024 18:51:52"/>
    <x v="0"/>
    <s v="TRUESIGHT"/>
    <s v="TRUESIGHT"/>
    <s v="18/02/2024 22:44:25"/>
    <s v="18/02/2024 23:50:00"/>
    <s v="PREVENTIVO=SI_x000a_CODIGO DE SERVICIO=LONQUIMAY_x000a_DIRECCION=NULL_x000a_CIUDAD=NULL_x000a_COMUNA LOCAL=_x000a_REGION=NULL_x000a_QUIEN REPORTA=Ticket automático_x000a_CONTACTO EN TERRENO=_x000a_PROBLEMA=Critical Hard Drive Space Alert for Node RABIE001 - LONQUIMAY_x000a_REQUERIMIENTO=_x000a_EQUIPOS ENERGIZADO"/>
    <s v="Se normaliza alarma reportada, luego de realizar shrink al segmento de datos y logs."/>
    <d v="1899-12-30T03:51:27"/>
    <d v="1899-12-30T03:52:33"/>
    <d v="1899-12-30T00:01:06"/>
    <x v="1"/>
    <x v="0"/>
    <m/>
    <m/>
    <m/>
    <m/>
    <m/>
    <d v="2024-02-18T00:00:00"/>
    <s v="CUMPLE"/>
    <s v="NO CUMPLE"/>
    <s v="NO CUMPLE"/>
    <s v="NO CUMPLE"/>
    <s v="NO CUMPLE"/>
    <x v="1"/>
    <x v="1"/>
    <x v="0"/>
    <x v="0"/>
    <x v="0"/>
  </r>
  <r>
    <s v="INC000002622412"/>
    <s v="TICKET-INTELIGENTE"/>
    <x v="6"/>
    <s v="GESTION TI"/>
    <s v="RICARDO R GALLEGOS OYANEDER"/>
    <s v="USR_TSIGHT"/>
    <s v="1-Extenso/Generalizado"/>
    <s v="4-Baja"/>
    <s v="Baja"/>
    <x v="3"/>
    <s v="COAGRA S A"/>
    <s v="coagra01 - sap_prod_e_vm TICKET AUTOMATICO"/>
    <s v="18/02/2024 22:15:06"/>
    <s v="18/02/2024 22:15:06"/>
    <x v="0"/>
    <s v="TRUESIGHT"/>
    <s v="TRUESIGHT"/>
    <s v="19/02/2024 13:30:51"/>
    <s v="1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5:09:46"/>
    <d v="1899-12-30T15:15:45"/>
    <d v="1899-12-30T00:05:59"/>
    <x v="1"/>
    <x v="0"/>
    <m/>
    <m/>
    <m/>
    <m/>
    <m/>
    <d v="2024-02-19T00:00:00"/>
    <s v="CUMPLE"/>
    <s v="NO CUMPLE"/>
    <s v="NO CUMPLE"/>
    <s v="NO CUMPLE"/>
    <s v="NO CUMPLE"/>
    <x v="1"/>
    <x v="0"/>
    <x v="0"/>
    <x v="1"/>
    <x v="0"/>
  </r>
  <r>
    <s v="INC000002622451"/>
    <s v="TICKET-INTELIGENTE"/>
    <x v="7"/>
    <s v="GESTION TI"/>
    <s v="SEBASTIAN I ACUÑA GUZMAN"/>
    <s v="USR_TSIGHT"/>
    <s v="1-Extenso/Generalizado"/>
    <s v="4-Baja"/>
    <s v="Baja"/>
    <x v="3"/>
    <s v="TELEFONICA EMPRESAS DE CHILE SA"/>
    <s v="telefonica - lnxq003_localhost.vm TICKET AUTOMATICO"/>
    <s v="18/02/2024 23:45:58"/>
    <s v="18/02/2024 23:45:58"/>
    <x v="0"/>
    <s v="TI"/>
    <s v="SISTEMAS OPERATIVOS"/>
    <s v="19/02/2024 1:13:55"/>
    <s v="19/02/2024 23:50:00"/>
    <s v="PREVENTIVO=SI_x000a_CODIGO DE SERVICIO=LNXQ003_localhost.VM_x000a_DIRECCION=NULL_x000a_CIUDAD=SANTIAGO_x000a_COMUNA LOCAL=_x000a_REGION=REGIÃ“N METROPOLITANA DE SANTIAGO_x000a_QUIEN REPORTA=Ticket automático_x000a_CONTACTO EN TERRENO=_x000a_PROBLEMA=High RAM Usage Alert for Node TELEFONICA - LNXQ003_l"/>
    <s v="Se revisa el servidor sin encontrar la alarma reportada._x000a__x000a_El servidor tiene 1.5GB disponibles. Al revisar las gráficas, se ve que es un comportamiento normal del servidor en el transcurso del mes en curso."/>
    <d v="1899-12-30T01:24:22"/>
    <d v="1899-12-30T01:27:57"/>
    <d v="1899-12-30T00:03:35"/>
    <x v="1"/>
    <x v="0"/>
    <m/>
    <m/>
    <m/>
    <m/>
    <m/>
    <d v="2024-02-19T00:00:00"/>
    <s v="CUMPLE"/>
    <s v="NO CUMPLE"/>
    <s v="NO CUMPLE"/>
    <s v="NO CUMPLE"/>
    <s v="NO CUMPLE"/>
    <x v="1"/>
    <x v="1"/>
    <x v="0"/>
    <x v="0"/>
    <x v="0"/>
  </r>
  <r>
    <s v="INC000002622620"/>
    <s v="HOSTING VIRTUAL"/>
    <x v="7"/>
    <s v="DUOC TICKET AUTOMATICO"/>
    <s v="VICTOR SEPULVEDA GAMARRA"/>
    <s v="frp_lmosqu"/>
    <s v="4-Menor/Localizado"/>
    <s v="4-Baja"/>
    <s v="Baja"/>
    <x v="1"/>
    <s v="FUNDACION INSTITUTO PROFESIONAL DUOC UC"/>
    <s v="DUOC | REQ |  Permisos Nuevo Integrante Operaciones"/>
    <s v="19/02/2024 9:02:32"/>
    <s v="19/02/2024 9:06:26"/>
    <x v="0"/>
    <s v="TI"/>
    <s v="SISTEMAS OPERATIVOS"/>
    <s v="19/02/2024 12:03:24"/>
    <s v="19/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gestionará agregar a usuario a L"/>
    <d v="1899-12-30T02:26:29"/>
    <d v="1899-12-30T03:00:52"/>
    <d v="1899-12-30T00:34:23"/>
    <x v="0"/>
    <x v="1"/>
    <m/>
    <m/>
    <m/>
    <m/>
    <m/>
    <d v="2024-02-19T00:00:00"/>
    <s v="CUMPLE"/>
    <s v="NO CUMPLE"/>
    <s v="NO CUMPLE"/>
    <s v="NO CUMPLE"/>
    <s v="NO CUMPLE"/>
    <x v="1"/>
    <x v="1"/>
    <x v="0"/>
    <x v="0"/>
    <x v="0"/>
  </r>
  <r>
    <s v="INC000002622809"/>
    <s v="VPN IP - MPLS"/>
    <x v="9"/>
    <s v="GESTION HD"/>
    <s v="EWALD R GALAZ MILLALEO"/>
    <s v="frp_jesanc"/>
    <s v="4-Menor/Localizado"/>
    <s v="4-Baja"/>
    <s v="Baja"/>
    <x v="1"/>
    <s v="NUTRISCO CHILE SA"/>
    <s v="REQ /  Transporte OT // OEDK925461 // OEDK925513"/>
    <s v="19/02/2024 7:30:28"/>
    <s v="19/02/2024 7:33:10"/>
    <x v="0"/>
    <s v="Service"/>
    <s v="Internal"/>
    <s v="19/02/2024 10:21:54"/>
    <s v="19/02/2024 23:50:00"/>
    <s v="PREVENTIVO: si_x000a__x000a_CODIGO DE SERVICIO:_x000a__x000a_DIRECCION:      _x000a__x000a_CIUDAD:             _x000a__x000a_COMUNA:_x000a__x000a_NOMBRE QUIEN REPORTA: Ewald Galaz Millaleo_x000a__x000a_TELEFONO QUIEN REPORTA: +56 9 8510 0702_x000a__x000a_NOMBRE CONTACTO EN TERRENO:        _x000a__x000a_TELEFONO 1 CONTACTO EN TERRENO:_x000a__x000a_TELEFONO 2 CO"/>
    <s v="Estimados,_x000a__x000a_Se adjunta correo de respuesta enviado al cliente._x000a__x000a_Saludos."/>
    <d v="1899-12-30T02:43:56"/>
    <d v="1899-12-30T02:51:26"/>
    <d v="1899-12-30T00:07:30"/>
    <x v="0"/>
    <x v="1"/>
    <m/>
    <m/>
    <m/>
    <m/>
    <m/>
    <d v="2024-02-19T00:00:00"/>
    <s v="CUMPLE"/>
    <s v="NO CUMPLE"/>
    <s v="NO CUMPLE"/>
    <s v="NO CUMPLE"/>
    <s v="NO CUMPLE"/>
    <x v="1"/>
    <x v="1"/>
    <x v="0"/>
    <x v="0"/>
    <x v="0"/>
  </r>
  <r>
    <s v="INC000002622815"/>
    <s v="HOUSING"/>
    <x v="14"/>
    <s v="BELIEVE"/>
    <s v="RENE E VILLEGAS CARREÑO"/>
    <s v="frp_xgambo"/>
    <s v="3-Moderado/Limitado"/>
    <s v="3-Medio"/>
    <s v="Media"/>
    <x v="1"/>
    <s v="TELEFONICA EMPRESAS DE CHILE SA"/>
    <s v="GESTION DATACENTER/ ACCESOS / TELEFONICA EMPRESAS DE CHILE SA"/>
    <s v="19/02/2024 8:27:53"/>
    <s v="19/02/2024 8:29:58"/>
    <x v="0"/>
    <s v="CDP ANTIGUO 1"/>
    <s v="CDP ANTIGUO 2"/>
    <s v="19/02/2024 9:23:52"/>
    <s v="19/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evision"/>
    <s v="ACCESOS AUTORIZADOS"/>
    <d v="1899-12-30T00:45:03"/>
    <d v="1899-12-30T00:55:59"/>
    <d v="1899-12-30T00:10:56"/>
    <x v="0"/>
    <x v="1"/>
    <m/>
    <m/>
    <m/>
    <m/>
    <m/>
    <d v="2024-02-19T00:00:00"/>
    <s v="CUMPLE"/>
    <s v="NO CUMPLE"/>
    <s v="NO CUMPLE"/>
    <s v="NO CUMPLE"/>
    <s v="NO CUMPLE"/>
    <x v="0"/>
    <x v="0"/>
    <x v="0"/>
    <x v="0"/>
    <x v="0"/>
  </r>
  <r>
    <s v="INC000002622903"/>
    <s v="VPN IP - MPLS"/>
    <x v="1"/>
    <s v="BELIEVE"/>
    <s v="JAVIERA A UMAÑA YEVENES"/>
    <s v="frp_jcarri"/>
    <s v="4-Menor/Localizado"/>
    <s v="4-Baja"/>
    <s v="Baja"/>
    <x v="1"/>
    <s v="TELEFONICA CYBERSECURITY TECH CHILE SPA"/>
    <s v="REQ / SOC/SOC/ INC000002615057 / Notificación Nuevo Personal"/>
    <s v="19/02/2024 11:35:18"/>
    <s v="19/02/2024 11:36:23"/>
    <x v="0"/>
    <s v="CDP ANTIGUO 1"/>
    <s v="CDP ANTIGUO 2"/>
    <s v="20/02/2024 15:42:50"/>
    <s v="20/02/2024 23:50:00"/>
    <s v="PREVENTIVO: NO_x000a_CODIGO DE SERVICIO:  _x000a_DIRECCION:      _x000a_CIUDAD:             _x000a_COMUNA:_x000a_NOMBRE QUIEN REPORTA:LEONARDO ALBERTO GUERRA LAWRY_x000a_TELEFONO QUIEN REPORTA:+56 9 49209782 _x000a_NOMBRE CONTACTO EN TERRENO:        _x000a_TELEFONO 1 CONTACTO EN TERRENO:_x000a_TELEFONO 2 CO"/>
    <m/>
    <d v="1899-12-31T02:43:26"/>
    <d v="1899-12-31T04:07:32"/>
    <d v="1899-12-30T01:24:06"/>
    <x v="0"/>
    <x v="1"/>
    <m/>
    <m/>
    <m/>
    <m/>
    <m/>
    <d v="2024-02-20T00:00:00"/>
    <s v="NO CUMPLE"/>
    <s v="CUMPLE"/>
    <s v="NO CUMPLE"/>
    <s v="NO CUMPLE"/>
    <s v="NO CUMPLE"/>
    <x v="1"/>
    <x v="0"/>
    <x v="0"/>
    <x v="0"/>
    <x v="1"/>
  </r>
  <r>
    <s v="INC000002622968"/>
    <s v="HOUSING"/>
    <x v="11"/>
    <s v="APQ ACCESOS"/>
    <s v="JOSE G MARQUEZ MARCANO"/>
    <s v="tct_josmam"/>
    <s v="4-Menor/Localizado"/>
    <s v="4-Baja"/>
    <s v="Baja"/>
    <x v="1"/>
    <s v="TELEFONICA EMPRESAS DE CHILE SA"/>
    <s v="RONDA Y REVISION DE SALAS"/>
    <s v="19/02/2024 9:29:04"/>
    <s v="19/02/2024 9:29:41"/>
    <x v="0"/>
    <s v="CDP ANTIGUO 1"/>
    <s v="CDP ANTIGUO 2"/>
    <s v="19/02/2024 9:31:21"/>
    <s v="19/02/2024 23:50:00"/>
    <s v="RONDA Y REVISION DE SALAS"/>
    <s v="RONDAS REALIZADAS"/>
    <d v="1899-12-30T00:01:22"/>
    <d v="1899-12-30T00:02:17"/>
    <d v="1899-12-30T00:00:55"/>
    <x v="0"/>
    <x v="1"/>
    <m/>
    <m/>
    <m/>
    <m/>
    <m/>
    <d v="2024-02-19T00:00:00"/>
    <s v="CUMPLE"/>
    <s v="NO CUMPLE"/>
    <s v="NO CUMPLE"/>
    <s v="NO CUMPLE"/>
    <s v="NO CUMPLE"/>
    <x v="0"/>
    <x v="0"/>
    <x v="0"/>
    <x v="0"/>
    <x v="0"/>
  </r>
  <r>
    <s v="INC000002623018"/>
    <s v="VPN IP - MPLS"/>
    <x v="3"/>
    <s v="GESTION HD"/>
    <s v="JUAN CARLOS UZCATEGUI FUGUETT"/>
    <s v="frp_fpetro"/>
    <s v="3-Moderado/Limitado"/>
    <s v="3-Medio"/>
    <s v="Media"/>
    <x v="1"/>
    <s v="EMPRESA NACIONAL DE CERTIFICACIONES"/>
    <s v="HD/VM VDC APOQUINDO"/>
    <s v="19/02/2024 9:06:21"/>
    <s v="19/02/2024 9:09:34"/>
    <x v="0"/>
    <s v="TI"/>
    <s v="SISTEMAS OPERATIVOS"/>
    <s v="20/02/2024 11:23:13"/>
    <s v="20/02/2024 23:50:00"/>
    <s v="PREVENTIVO: NO_x000a_CODIGO DE SERVICIO:_x000a_DIRECCION:_x000a_QUIEN REPORTA: Manuel Benítez Román (+56 9) 62975459_x000a_CONTACTO EN TERRENO: Manuel Benítez Román (+56 9) 62975459_x000a__x000a_REQUERIMIENTO:_x000a__x000a_Buenos días, favor su ayuda para identificar las VM que se encuentran en_x000a_VDC Ap"/>
    <s v="Se entrega informacion solicitada por cliente."/>
    <d v="1899-12-31T01:06:07"/>
    <d v="1899-12-31T02:16:52"/>
    <d v="1899-12-30T01:10:45"/>
    <x v="0"/>
    <x v="1"/>
    <m/>
    <m/>
    <m/>
    <m/>
    <m/>
    <d v="2024-02-20T00:00:00"/>
    <s v="NO CUMPLE"/>
    <s v="CUMPLE"/>
    <s v="NO CUMPLE"/>
    <s v="NO CUMPLE"/>
    <s v="NO CUMPLE"/>
    <x v="1"/>
    <x v="0"/>
    <x v="0"/>
    <x v="0"/>
    <x v="1"/>
  </r>
  <r>
    <s v="INC000002623032"/>
    <s v="VPN IP - MPLS"/>
    <x v="3"/>
    <s v="GESTION HD"/>
    <s v="JOSE A SANTIS SERRANO"/>
    <s v="frp_fpetro"/>
    <s v="3-Moderado/Limitado"/>
    <s v="3-Medio"/>
    <s v="Media"/>
    <x v="1"/>
    <s v="TELEFONICA GLOBAL TECHNOLOGY S.A.AGENCIA EN CHILE"/>
    <s v="HD/ // CC-CHI-0000136324 // CELMEDIA S A: Paso a implantación //CHI-004033804"/>
    <s v="19/02/2024 9:56:53"/>
    <s v="19/02/2024 9:59:53"/>
    <x v="0"/>
    <s v="CDP ANTIGUO 1"/>
    <s v="CDP ANTIGUO 2"/>
    <s v="20/02/2024 16:51:39"/>
    <s v="20/02/2024 23:50:00"/>
    <s v="PREVENTIVO: NO_x000a_CODIGO DE SERVICIO:_x000a_DIRECCION:_x000a_QUIEN REPORTA: Willians José Arenas Zarraga 56 9 9343 3824_x000a_CONTACTO EN TERRENO: Willians José Arenas Zarraga 56 9 9343 3824_x000a_PROBLEMA:_x000a_REQUERIMIENTO:_x000a__x000a_ Buenos dias junto con saludar, proyecto consiste en una_x000a_r"/>
    <s v="Se efectúa contacto con cliente:  N/A _x000a_Teléfono de contacto: N/A_x000a_Acciones realizadas: Se envia informacion solicitada segun los recursos que mantiene cliente celmedia en plataforma VDC_x000a_Solución paliativa o definitiva:  N/A_x000a_Acciones de Mejora, Recomendaci"/>
    <d v="1899-12-31T06:10:38"/>
    <d v="1899-12-31T06:54:46"/>
    <d v="1899-12-30T00:44:08"/>
    <x v="0"/>
    <x v="1"/>
    <m/>
    <m/>
    <m/>
    <m/>
    <m/>
    <d v="2024-02-20T00:00:00"/>
    <s v="CUMPLE"/>
    <s v="NO CUMPLE"/>
    <s v="NO CUMPLE"/>
    <s v="NO CUMPLE"/>
    <s v="NO CUMPLE"/>
    <x v="1"/>
    <x v="0"/>
    <x v="0"/>
    <x v="0"/>
    <x v="1"/>
  </r>
  <r>
    <s v="INC000002623064"/>
    <s v="HOUSING"/>
    <x v="8"/>
    <s v="BELIEVE"/>
    <s v="FERNEY D GARZON PEÑA"/>
    <s v="frp_xgambo"/>
    <s v="3-Moderado/Limitado"/>
    <s v="3-Medio"/>
    <s v="Media"/>
    <x v="1"/>
    <s v="TIWS CHILE II SPA"/>
    <s v="GESTION DATACENTER/ ACCESOS / TIWS CHILE II SPA"/>
    <s v="19/02/2024 10:01:44"/>
    <s v="19/02/2024 10:03:26"/>
    <x v="0"/>
    <s v="COMUNICACIONES"/>
    <s v="VPN IP - MPLS"/>
    <s v="20/02/2024 12:07:38"/>
    <s v="20/02/2024 23:50:00"/>
    <s v="EMPRESA: TIWS CHILE II SPA_x000a_CÓDIGO DE SERVICIO: _x000a_DIRECCIÓN:AV. Presidente Prieto #226, Paine, Santiago_x000a_NOMBRE DE QUIEN REPORTA:Roxana Mateluna_x000a_TELÉFONO DE QUIEN REPORTA:  961887911_x000a_NOMBRE DE CONTACTO EN TERRENO: _x000a_REQUERIMIENTO : Se requiere realizar cruza"/>
    <m/>
    <d v="1899-12-31T01:53:28"/>
    <d v="1899-12-31T02:05:54"/>
    <d v="1899-12-30T00:12:26"/>
    <x v="0"/>
    <x v="1"/>
    <m/>
    <m/>
    <m/>
    <m/>
    <m/>
    <d v="2024-02-20T00:00:00"/>
    <s v="CUMPLE"/>
    <s v="NO CUMPLE"/>
    <s v="NO CUMPLE"/>
    <s v="NO CUMPLE"/>
    <s v="NO CUMPLE"/>
    <x v="1"/>
    <x v="0"/>
    <x v="0"/>
    <x v="0"/>
    <x v="1"/>
  </r>
  <r>
    <s v="INC000002623127"/>
    <s v="HOSTING VIRTUAL"/>
    <x v="6"/>
    <s v="SISTEMA OPERATIVO MICROSOFT"/>
    <s v="JAVIER CUEVAS"/>
    <s v="tct_jacuev"/>
    <s v="4-Menor/Localizado"/>
    <s v="4-Baja"/>
    <s v="Baja"/>
    <x v="1"/>
    <s v="TELEFONICA GLOBAL TECHNOLOGY S.A.AGENCIA EN CHILE"/>
    <s v="Requerimiento solicitado sin el flujo correspondiente"/>
    <s v="19/02/2024 10:09:11"/>
    <s v="19/02/2024 10:10:19"/>
    <x v="0"/>
    <s v="TI"/>
    <s v="SISTEMAS OPERATIVOS"/>
    <s v="19/02/2024 10:23:14"/>
    <s v="19/02/2024 23:50:00"/>
    <s v="PASO A PRD"/>
    <s v="ok"/>
    <d v="1899-12-30T00:00:00"/>
    <d v="1899-12-30T00:14:03"/>
    <d v="1899-12-30T00:14:03"/>
    <x v="0"/>
    <x v="1"/>
    <m/>
    <m/>
    <m/>
    <m/>
    <m/>
    <d v="2024-02-19T00:00:00"/>
    <s v="CUMPLE"/>
    <s v="NO CUMPLE"/>
    <s v="NO CUMPLE"/>
    <s v="NO CUMPLE"/>
    <s v="NO CUMPLE"/>
    <x v="0"/>
    <x v="0"/>
    <x v="0"/>
    <x v="0"/>
    <x v="0"/>
  </r>
  <r>
    <s v="INC000002623129"/>
    <s v="HOSTING VIRTUAL"/>
    <x v="6"/>
    <s v="SISTEMA OPERATIVO MICROSOFT"/>
    <s v="JAVIER CUEVAS"/>
    <s v="tct_jacuev"/>
    <s v="4-Menor/Localizado"/>
    <s v="4-Baja"/>
    <s v="Baja"/>
    <x v="1"/>
    <s v="TELEFONICA GLOBAL TECHNOLOGY S.A.AGENCIA EN CHILE"/>
    <s v="FERROVIAL // M365 // CHI-004158307 / CC-CHI-0000146495"/>
    <s v="19/02/2024 10:10:49"/>
    <s v="19/02/2024 10:11:19"/>
    <x v="0"/>
    <s v="TI"/>
    <s v="SISTEMAS OPERATIVOS"/>
    <s v="19/02/2024 10:23:41"/>
    <s v="19/02/2024 23:50:00"/>
    <s v="PASO A PRD"/>
    <s v="ok"/>
    <d v="1899-12-30T00:00:00"/>
    <d v="1899-12-30T00:12:52"/>
    <d v="1899-12-30T00:12:52"/>
    <x v="0"/>
    <x v="1"/>
    <m/>
    <m/>
    <m/>
    <m/>
    <m/>
    <d v="2024-02-19T00:00:00"/>
    <s v="CUMPLE"/>
    <s v="NO CUMPLE"/>
    <s v="NO CUMPLE"/>
    <s v="NO CUMPLE"/>
    <s v="NO CUMPLE"/>
    <x v="0"/>
    <x v="0"/>
    <x v="0"/>
    <x v="0"/>
    <x v="0"/>
  </r>
  <r>
    <s v="INC000002623131"/>
    <s v="HOSTING VIRTUAL"/>
    <x v="6"/>
    <s v="SISTEMA OPERATIVO MICROSOFT"/>
    <s v="JAVIER CUEVAS"/>
    <s v="tct_jacuev"/>
    <s v="4-Menor/Localizado"/>
    <s v="4-Baja"/>
    <s v="Baja"/>
    <x v="1"/>
    <s v="TELEFONICA GLOBAL TECHNOLOGY S.A.AGENCIA EN CHILE"/>
    <s v="rmulario aceptación licencias offioce365 // CHI-004189587"/>
    <s v="19/02/2024 10:11:43"/>
    <s v="19/02/2024 10:12:11"/>
    <x v="0"/>
    <s v="TI"/>
    <s v="SISTEMAS OPERATIVOS"/>
    <s v="19/02/2024 10:24:11"/>
    <s v="19/02/2024 23:50:00"/>
    <s v="PASO A PRD"/>
    <s v="ok"/>
    <d v="1899-12-30T00:00:00"/>
    <d v="1899-12-30T00:12:28"/>
    <d v="1899-12-30T00:12:28"/>
    <x v="0"/>
    <x v="1"/>
    <m/>
    <m/>
    <m/>
    <m/>
    <m/>
    <d v="2024-02-19T00:00:00"/>
    <s v="CUMPLE"/>
    <s v="NO CUMPLE"/>
    <s v="NO CUMPLE"/>
    <s v="NO CUMPLE"/>
    <s v="NO CUMPLE"/>
    <x v="0"/>
    <x v="0"/>
    <x v="0"/>
    <x v="0"/>
    <x v="0"/>
  </r>
  <r>
    <s v="INC000002623133"/>
    <s v="HOSTING VIRTUAL"/>
    <x v="6"/>
    <s v="SISTEMA OPERATIVO MICROSOFT"/>
    <s v="JAVIER CUEVAS"/>
    <s v="tct_jacuev"/>
    <s v="4-Menor/Localizado"/>
    <s v="4-Baja"/>
    <s v="Baja"/>
    <x v="1"/>
    <s v="TELEFONICA GLOBAL TECHNOLOGY S.A.AGENCIA EN CHILE"/>
    <s v="renovación licencias// SAPAG Y GONZALEZ ABOGADOS SPA"/>
    <s v="19/02/2024 10:13:26"/>
    <s v="19/02/2024 10:13:54"/>
    <x v="0"/>
    <s v="TI"/>
    <s v="SISTEMAS OPERATIVOS"/>
    <s v="19/02/2024 10:24:39"/>
    <s v="19/02/2024 23:50:00"/>
    <s v="PASO A PRD"/>
    <s v="ok"/>
    <d v="1899-12-30T00:00:00"/>
    <d v="1899-12-30T00:11:13"/>
    <d v="1899-12-30T00:11:13"/>
    <x v="0"/>
    <x v="1"/>
    <m/>
    <m/>
    <m/>
    <m/>
    <m/>
    <d v="2024-02-19T00:00:00"/>
    <s v="CUMPLE"/>
    <s v="NO CUMPLE"/>
    <s v="NO CUMPLE"/>
    <s v="NO CUMPLE"/>
    <s v="NO CUMPLE"/>
    <x v="0"/>
    <x v="0"/>
    <x v="0"/>
    <x v="0"/>
    <x v="0"/>
  </r>
  <r>
    <s v="INC000002623134"/>
    <s v="SAP"/>
    <x v="9"/>
    <s v="CLOUD SAP HANA"/>
    <s v="NICOLAS A SAAVEDRA EGUILUZ"/>
    <s v="tct_nsaave"/>
    <s v="4-Menor/Localizado"/>
    <s v="4-Baja"/>
    <s v="Baja"/>
    <x v="1"/>
    <s v="TELEFONICA EMPRESAS DE CHILE SA"/>
    <s v="checklist Diario Clientes 19.02.24"/>
    <s v="19/02/2024 10:12:51"/>
    <s v="19/02/2024 10:13:53"/>
    <x v="0"/>
    <s v="Service"/>
    <s v="Internal"/>
    <s v="19/02/2024 10:14:18"/>
    <s v="19/02/2024 23:50:00"/>
    <s v="Se realiza Checklist Diario de los clientes; _x000a_HDC_x000a_NUTRISCO"/>
    <s v="Se realiza Checklist Diario de los clientes; _x000a_HDC_x000a_NUTRISCO"/>
    <d v="1899-12-30T00:00:00"/>
    <d v="1899-12-30T00:01:27"/>
    <d v="1899-12-30T00:01:27"/>
    <x v="0"/>
    <x v="1"/>
    <m/>
    <m/>
    <m/>
    <m/>
    <m/>
    <d v="2024-02-19T00:00:00"/>
    <s v="CUMPLE"/>
    <s v="NO CUMPLE"/>
    <s v="NO CUMPLE"/>
    <s v="NO CUMPLE"/>
    <s v="NO CUMPLE"/>
    <x v="0"/>
    <x v="0"/>
    <x v="0"/>
    <x v="0"/>
    <x v="0"/>
  </r>
  <r>
    <s v="INC000002623205"/>
    <s v="VPN IP - MPLS"/>
    <x v="5"/>
    <s v="GESTION HD"/>
    <s v="LUIS A VILLASMIL CASTILLO"/>
    <s v="frp_kefern"/>
    <s v="3-Moderado/Limitado"/>
    <s v="3-Medio"/>
    <s v="Media"/>
    <x v="1"/>
    <s v="HORTIFRUT S.A"/>
    <s v="HD | Acceder a una VPN IP"/>
    <s v="19/02/2024 10:17:26"/>
    <s v="19/02/2024 10:18:48"/>
    <x v="0"/>
    <s v="CDP ANTIGUO 1"/>
    <s v="CDP ANTIGUO 2"/>
    <s v="19/02/2024 11:27:55"/>
    <s v="19/02/2024 23:50:00"/>
    <s v="PREVENTIVO: NO_x000a_CODIGO DE SERVICIO:192.168.250.111_x000a_DIRECCION:_x000a_QUIEN REPORTA: Bryan santander  +56 993352975_x000a_CONTACTO EN TERRENO:_x000a_PROBLEMA:_x000a_REQUERIMIENTO:_x000a__x000a_Estimados,_x000a_Buenos días, solicita su ayuda para ampliar los accesos del_x000a_usuario gestrada a la IP 192."/>
    <m/>
    <d v="1899-12-30T00:00:00"/>
    <d v="1899-12-30T01:10:29"/>
    <d v="1899-12-30T01:10:29"/>
    <x v="0"/>
    <x v="1"/>
    <m/>
    <m/>
    <m/>
    <m/>
    <m/>
    <d v="2024-02-19T00:00:00"/>
    <s v="NO CUMPLE"/>
    <s v="CUMPLE"/>
    <s v="NO CUMPLE"/>
    <s v="NO CUMPLE"/>
    <s v="NO CUMPLE"/>
    <x v="1"/>
    <x v="1"/>
    <x v="0"/>
    <x v="0"/>
    <x v="0"/>
  </r>
  <r>
    <s v="INC000002623206"/>
    <s v="VPN IP - MPLS"/>
    <x v="5"/>
    <s v="GESTION HD"/>
    <s v="LUIS A VILLASMIL CASTILLO"/>
    <s v="frp_kefern"/>
    <s v="3-Moderado/Limitado"/>
    <s v="3-Medio"/>
    <s v="Media"/>
    <x v="1"/>
    <s v="NS AGRO S.A."/>
    <s v="HD | REQUERIMIENTO // ELIMINAR VLANS 3014 - 3015 DE CLUSTER ENDEAVOUR // BAJA DE CLIENTE NS AGRO"/>
    <s v="19/02/2024 10:33:01"/>
    <s v="19/02/2024 10:35:25"/>
    <x v="0"/>
    <s v="CDP ANTIGUO 1"/>
    <s v="CDP ANTIGUO 2"/>
    <s v="20/02/2024 13:53:40"/>
    <s v="20/02/2024 23:50:00"/>
    <s v="PREVENTIVO: NO_x000a_CODIGO DE SERVICIO:_x000a_DIRECCION:_x000a_QUIEN REPORTA:Angel Castro Cabrera  + 56 9 9538 2013_x000a_CONTACTO EN TERRENO:_x000a_PROBLEMA:_x000a_REQUERIMIENTO:_x000a__x000a_Estimado equipo @Help Desk,_x000a__x000a_Junto con saludar solicito de su apoyo para crear ticket de requerimiento_x000a_y asi"/>
    <m/>
    <d v="1899-12-31T02:23:50"/>
    <d v="1899-12-31T03:20:39"/>
    <d v="1899-12-30T00:56:49"/>
    <x v="0"/>
    <x v="1"/>
    <m/>
    <m/>
    <m/>
    <m/>
    <m/>
    <d v="2024-02-20T00:00:00"/>
    <s v="CUMPLE"/>
    <s v="NO CUMPLE"/>
    <s v="NO CUMPLE"/>
    <s v="NO CUMPLE"/>
    <s v="NO CUMPLE"/>
    <x v="1"/>
    <x v="0"/>
    <x v="0"/>
    <x v="0"/>
    <x v="1"/>
  </r>
  <r>
    <s v="INC000002623253"/>
    <s v="VPN IP - MPLS"/>
    <x v="9"/>
    <s v="GESTION HD"/>
    <s v="NICOLAS A SAAVEDRA EGUILUZ"/>
    <s v="frp_kefern"/>
    <s v="3-Moderado/Limitado"/>
    <s v="3-Medio"/>
    <s v="Media"/>
    <x v="1"/>
    <s v="COAGRA S A"/>
    <s v="HD |  Programa de borrado de comisiones ~ GTY DEEK953006"/>
    <s v="19/02/2024 12:01:18"/>
    <s v="19/02/2024 12:03:55"/>
    <x v="0"/>
    <s v="CDP ANTIGUO 1"/>
    <s v="CDP ANTIGUO 2"/>
    <s v="19/02/2024 15:16:40"/>
    <s v="19/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3006 fue importada en PRD exitosamente."/>
    <d v="1899-12-30T00:00:00"/>
    <d v="1899-12-30T03:15:22"/>
    <d v="1899-12-30T03:15:22"/>
    <x v="0"/>
    <x v="1"/>
    <m/>
    <m/>
    <m/>
    <m/>
    <m/>
    <d v="2024-02-19T00:00:00"/>
    <s v="NO CUMPLE"/>
    <s v="CUMPLE"/>
    <s v="NO CUMPLE"/>
    <s v="NO CUMPLE"/>
    <s v="NO CUMPLE"/>
    <x v="1"/>
    <x v="1"/>
    <x v="0"/>
    <x v="0"/>
    <x v="0"/>
  </r>
  <r>
    <s v="INC000002623313"/>
    <s v="VPN IP - MPLS"/>
    <x v="5"/>
    <s v="GESTION CALL CENTER"/>
    <s v="LUIS RODRIGO ACEVEDO COLLIPAL"/>
    <s v="frp_rvilel"/>
    <s v="4-Menor/Localizado"/>
    <s v="4-Baja"/>
    <s v="Baja"/>
    <x v="1"/>
    <s v="CELMEDIA S A"/>
    <s v="CALL CENTER / REQUERIMIENTO"/>
    <s v="19/02/2024 10:42:21"/>
    <s v="19/02/2024 10:43:44"/>
    <x v="0"/>
    <s v="COMUNICACIONES"/>
    <s v="EQUIPOS DATOS"/>
    <s v="19/02/2024 14:51:46"/>
    <s v="19/02/2024 23:50:00"/>
    <s v="PREVENTIVO: NO_x000a_CODIGO DE SERVICIO: VPF1563316_x000a_DIRECCION: San Martin # 50 datacenter TIC,Santiago,Santiago_x000a_QUIEN REPORTA: FELIPE - 939204559_x000a_CONTACTO EN TERRENO: FELIPE - 939204559_x000a_PROBLEMA: _x000a_REQUERIMIENTO: CONFIGURACION DE ROUTER _x000a_EQUIPOS ENERGIZADO/REIN"/>
    <s v="Se trabajó con cliente en linea Felipe Acevedo en sesion Teams, recuperando comunición de tunel mencionado, (Claro) se revisó  y según las pruebas realizadas sniffer y debug, se determinó que la comunicación estaba bloqueada por política ID799  se proced"/>
    <d v="1899-12-30T00:35:45"/>
    <d v="1899-12-30T04:09:25"/>
    <d v="1899-12-30T03:33:40"/>
    <x v="0"/>
    <x v="1"/>
    <m/>
    <m/>
    <m/>
    <m/>
    <m/>
    <d v="2024-02-19T00:00:00"/>
    <s v="NO CUMPLE"/>
    <s v="CUMPLE"/>
    <s v="NO CUMPLE"/>
    <s v="NO CUMPLE"/>
    <s v="NO CUMPLE"/>
    <x v="1"/>
    <x v="0"/>
    <x v="1"/>
    <x v="0"/>
    <x v="0"/>
  </r>
  <r>
    <s v="INC000002623333"/>
    <s v="HOSTING VIRTUAL"/>
    <x v="18"/>
    <s v="OPERACION N1"/>
    <s v="CLAUDIO A GAJARDO GARRIDO"/>
    <s v="tct_cgajar"/>
    <s v="2-Significativo/Amplio"/>
    <s v="3-Medio"/>
    <s v="Media"/>
    <x v="1"/>
    <s v="FUNDACION INSTITUTO PROFESIONAL DUOC UC"/>
    <s v="Requerimiento de bases de datos solicitado sin el flujo correspondiente."/>
    <s v="19/02/2024 11:22:29"/>
    <s v="19/02/2024 11:26:33"/>
    <x v="0"/>
    <s v="APLICACION"/>
    <s v="BASES DE DATOS"/>
    <s v="19/02/2024 11:27:17"/>
    <s v="19/02/2024 23:50:00"/>
    <s v="Folio generado automáticamente para atender requerimiento del cliente. La solicitud fue realizada directamente al área resolutoria sin pasar por el flujo de mesa de ayuda._x000a__x000a_Por solicitud de Cliente DUOC Antonio Martinez, se realiza vuelta atrás de homolo"/>
    <s v="Se realiza vuelta atrás de Homologación de schema CORPORATIVO solicitada en ticket INC000002612566"/>
    <d v="1899-12-30T00:00:44"/>
    <d v="1899-12-30T00:04:48"/>
    <d v="1899-12-30T00:04:04"/>
    <x v="0"/>
    <x v="1"/>
    <m/>
    <s v=""/>
    <s v=""/>
    <s v="Cumplido"/>
    <s v=""/>
    <d v="2024-02-19T00:00:00"/>
    <s v="CUMPLE"/>
    <s v="NO CUMPLE"/>
    <s v="NO CUMPLE"/>
    <s v="NO CUMPLE"/>
    <s v="NO CUMPLE"/>
    <x v="0"/>
    <x v="0"/>
    <x v="0"/>
    <x v="0"/>
    <x v="0"/>
  </r>
  <r>
    <s v="INC000002623342"/>
    <s v="VPN IP - MPLS"/>
    <x v="9"/>
    <s v="GESTION HD"/>
    <s v="NICOLAS A SAAVEDRA EGUILUZ"/>
    <s v="frp_fpetro"/>
    <s v="3-Moderado/Limitado"/>
    <s v="3-Medio"/>
    <s v="Media"/>
    <x v="1"/>
    <s v="COAGRA S A"/>
    <s v="HD/_x000a_RV: FI: Posición de cambio - Mejoras ~ GTY DEEK952997"/>
    <s v="19/02/2024 12:01:08"/>
    <s v="19/02/2024 12:02:50"/>
    <x v="0"/>
    <s v="CDP ANTIGUO 1"/>
    <s v="CDP ANTIGUO 2"/>
    <s v="19/02/2024 15:17:16"/>
    <s v="19/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2997_x000a_Descripción"/>
    <s v="La orden DEEK952997 fue importada exitosamente en PRD"/>
    <d v="1899-12-30T00:00:00"/>
    <d v="1899-12-30T03:16:08"/>
    <d v="1899-12-30T03:16:08"/>
    <x v="0"/>
    <x v="1"/>
    <m/>
    <m/>
    <m/>
    <m/>
    <m/>
    <d v="2024-02-19T00:00:00"/>
    <s v="NO CUMPLE"/>
    <s v="CUMPLE"/>
    <s v="NO CUMPLE"/>
    <s v="NO CUMPLE"/>
    <s v="NO CUMPLE"/>
    <x v="1"/>
    <x v="1"/>
    <x v="0"/>
    <x v="0"/>
    <x v="0"/>
  </r>
  <r>
    <s v="INC000002623360"/>
    <s v="VPN IP - MPLS"/>
    <x v="12"/>
    <s v="GESTION HD"/>
    <s v="DENISE CRUZAT ETCHEBERRY"/>
    <s v="frp_fpetro"/>
    <s v="3-Moderado/Limitado"/>
    <s v="3-Medio"/>
    <s v="Media"/>
    <x v="1"/>
    <s v="TELEFONICA GLOBAL TECHNOLOGY S.A.AGENCIA EN CHILE"/>
    <s v="HD/_x000a_RE: TCCT - SOC - Requerimiento extension de PVLAN RE: [Solicitud] Toma de Control Zabbix SOC"/>
    <s v="19/02/2024 12:18:01"/>
    <s v="19/02/2024 12:19:33"/>
    <x v="1"/>
    <s v="CDP ANTIGUO 1"/>
    <s v="CDP ANTIGUO 2"/>
    <s v="19/02/2024 12:36:51"/>
    <s v="19/02/2024 12:36:51"/>
    <s v="PREVENTIVO: NO_x000a_CODIGO DE SERVICIO:_x000a_DIRECCION:_x000a_QUIEN REPORTA:_x000a_CONTACTO EN TERRENO:_x000a__x000a_REQUERIMIENTO:_x000a__x000a_Estimado equipo Cloud, por favor su acostumbrado apoyo en extender la_x000a_PVLAN 1460 a la plataforma MSSP Paine, por contexto OOB._x000a_PVLAN_x000a_1460 Primary_x000a_1461 Isol"/>
    <s v="se trabaja con INC000002623706"/>
    <d v="1899-12-30T00:00:00"/>
    <d v="1899-12-30T00:18:50"/>
    <d v="1899-12-30T00:18:50"/>
    <x v="0"/>
    <x v="1"/>
    <m/>
    <m/>
    <m/>
    <m/>
    <m/>
    <d v="2024-02-19T00:00:00"/>
    <s v="CUMPLE"/>
    <s v="NO CUMPLE"/>
    <s v="NO CUMPLE"/>
    <s v="NO CUMPLE"/>
    <s v="NO CUMPLE"/>
    <x v="0"/>
    <x v="0"/>
    <x v="0"/>
    <x v="0"/>
    <x v="0"/>
  </r>
  <r>
    <s v="INC000002623367"/>
    <s v="VPN IP - MPLS"/>
    <x v="5"/>
    <s v="GESTION HD"/>
    <s v="JUAN PABLO PAZ GOMPERTZ"/>
    <s v="frp_pcamay"/>
    <s v="3-Moderado/Limitado"/>
    <s v="3-Medio"/>
    <s v="Media"/>
    <x v="1"/>
    <s v="HORTIFRUT S.A"/>
    <s v="HD/Solicitud de creación VPN"/>
    <s v="19/02/2024 12:31:20"/>
    <s v="19/02/2024 12:32:54"/>
    <x v="0"/>
    <s v="CDP ANTIGUO 1"/>
    <s v="CDP ANTIGUO 2"/>
    <s v="19/02/2024 13:33:33"/>
    <s v="19/02/2024 23:50:00"/>
    <s v="PREVENTIVO: NO_x000a_CODIGO DE SERVICIO:_x000a_DIRECCION:_x000a_QUIEN REPORTA:+56 956688004 Benjamin Baier Aguirre_x000a_CONTACTO EN TERRENO:_x000a_PROBLEMA:_x000a_REQUERIMIENTO:avor su ayuda con la creación de usuario VPN para &quot;Maria Jose Gonzalez&quot; / &quot;mjgonzalez@hortifrut.com&quot;_x000a_Acceso a la"/>
    <s v="Se generan credenciales solicitadas"/>
    <d v="1899-12-30T00:00:00"/>
    <d v="1899-12-30T01:02:13"/>
    <d v="1899-12-30T01:02:13"/>
    <x v="0"/>
    <x v="1"/>
    <m/>
    <s v=""/>
    <s v=""/>
    <s v="Cumplido"/>
    <s v=""/>
    <d v="2024-02-19T00:00:00"/>
    <s v="NO CUMPLE"/>
    <s v="CUMPLE"/>
    <s v="NO CUMPLE"/>
    <s v="NO CUMPLE"/>
    <s v="NO CUMPLE"/>
    <x v="1"/>
    <x v="1"/>
    <x v="0"/>
    <x v="0"/>
    <x v="0"/>
  </r>
  <r>
    <s v="INC000002623397"/>
    <s v="HOUSING"/>
    <x v="13"/>
    <s v="BELIEVE"/>
    <s v="MARIO A BARRIENTOS RUIZ"/>
    <s v="frp_dvilca"/>
    <s v="3-Moderado/Limitado"/>
    <s v="3-Medio"/>
    <s v="Media"/>
    <x v="1"/>
    <s v="FARMACIAS AHUMADA S.A."/>
    <s v="GESTION DATACENTER/ ACCESOS /FARMACIAS AHUMADA S.A."/>
    <s v="19/02/2024 13:05:42"/>
    <s v="19/02/2024 13:11:09"/>
    <x v="0"/>
    <s v="COMUNICACIONES"/>
    <s v="VPN IP - MPLS"/>
    <s v="19/02/2024 13:19:01"/>
    <s v="19/02/2024 23:50:00"/>
    <s v="EMPRESA:FARMACIAS AHUMADA S.A._x000a_CÓDIGO DE SERVICIO: _x000a_DIRECCIÓN:Av. Apoquindo #7071, Las Condes, Santiago_x000a_NOMBRE DE QUIEN REPORTA:Farmacias Ahumada_x000a_TELÉFONO DE QUIEN REPORTA:569 85608952_x000a_NOMBRE DE CONTACTO EN TERRENO: _x000a_PROBLEMA:_x000a_Visita inspectiva para revi"/>
    <s v="ACCESOS AUTORIZADOS"/>
    <d v="1899-12-30T00:03:13"/>
    <d v="1899-12-30T00:13:19"/>
    <d v="1899-12-30T00:10:06"/>
    <x v="0"/>
    <x v="1"/>
    <m/>
    <m/>
    <m/>
    <m/>
    <m/>
    <d v="2024-02-19T00:00:00"/>
    <s v="CUMPLE"/>
    <s v="NO CUMPLE"/>
    <s v="NO CUMPLE"/>
    <s v="NO CUMPLE"/>
    <s v="NO CUMPLE"/>
    <x v="0"/>
    <x v="0"/>
    <x v="0"/>
    <x v="0"/>
    <x v="0"/>
  </r>
  <r>
    <s v="INC000002623492"/>
    <s v="HOUSING"/>
    <x v="11"/>
    <s v="APQ ACCESOS"/>
    <s v="JOSE G MARQUEZ MARCANO"/>
    <s v="tct_josmam"/>
    <s v="4-Menor/Localizado"/>
    <s v="4-Baja"/>
    <s v="Baja"/>
    <x v="1"/>
    <s v="TELEFONICA EMPRESAS DE CHILE SA"/>
    <s v="TOMA DE ALARMAS DE CLIENTES"/>
    <s v="19/02/2024 11:48:15"/>
    <s v="19/02/2024 11:49:08"/>
    <x v="0"/>
    <s v="CDP ANTIGUO 1"/>
    <s v="CDP ANTIGUO 2"/>
    <s v="19/02/2024 11:50:31"/>
    <s v="19/02/2024 23:50:00"/>
    <s v="TOMA DE ALARMAS DE CLIENTES"/>
    <s v="TOMA DE ALARMAS REALIZADAS"/>
    <d v="1899-12-30T00:01:08"/>
    <d v="1899-12-30T00:02:16"/>
    <d v="1899-12-30T00:01:08"/>
    <x v="0"/>
    <x v="1"/>
    <m/>
    <s v=""/>
    <s v=""/>
    <s v=""/>
    <s v="Cumplido"/>
    <d v="2024-02-19T00:00:00"/>
    <s v="CUMPLE"/>
    <s v="NO CUMPLE"/>
    <s v="NO CUMPLE"/>
    <s v="NO CUMPLE"/>
    <s v="NO CUMPLE"/>
    <x v="0"/>
    <x v="0"/>
    <x v="0"/>
    <x v="0"/>
    <x v="0"/>
  </r>
  <r>
    <s v="INC000002623522"/>
    <s v="HOUSING"/>
    <x v="14"/>
    <s v="BELIEVE"/>
    <s v="PATRICIO A CASTILLO GONZALEZ"/>
    <s v="frp_jcarri"/>
    <s v="3-Moderado/Limitado"/>
    <s v="3-Medio"/>
    <s v="Media"/>
    <x v="1"/>
    <s v="EMPRESA NACIONAL DE CERTIFICACIONES"/>
    <s v="GESTION DATACENTER/ ACCESOS /EMPRESA NACIONAL DE CERTIFICACIONES"/>
    <s v="19/02/2024 12:33:14"/>
    <s v="19/02/2024 12:34:36"/>
    <x v="0"/>
    <s v="CDP ANTIGUO 1"/>
    <s v="CDP ANTIGUO 2"/>
    <s v="19/02/2024 12:41:59"/>
    <s v="19/02/2024 23:50:00"/>
    <s v="EMPRESA:ECERT_x000a_CÓDIGO DE SERVICIO: _x000a_DIRECCIÓN:Calle San Martin #50, Santiago Centro, Santiago_x000a_NOMBRE DE QUIEN REPORTA:Ignacio Vásquez_x000a_TELÉFONO DE QUIEN REPORTA:56996115447_x000a_NOMBRE DE CONTACTO EN TERRENO: _x000a_REQUERIMIENTO:Levantemiento Servers_x000a_EQUIPOS ENERGIZ"/>
    <s v="ACCESOS AUTORIZADOS"/>
    <d v="1899-12-30T00:01:34"/>
    <d v="1899-12-30T00:08:45"/>
    <d v="1899-12-30T00:07:11"/>
    <x v="0"/>
    <x v="1"/>
    <m/>
    <m/>
    <m/>
    <m/>
    <m/>
    <d v="2024-02-19T00:00:00"/>
    <s v="CUMPLE"/>
    <s v="NO CUMPLE"/>
    <s v="NO CUMPLE"/>
    <s v="NO CUMPLE"/>
    <s v="NO CUMPLE"/>
    <x v="0"/>
    <x v="0"/>
    <x v="0"/>
    <x v="0"/>
    <x v="0"/>
  </r>
  <r>
    <s v="INC000002623543"/>
    <s v="RED INTERNA"/>
    <x v="12"/>
    <s v="SM OPERACIONES"/>
    <s v="DENISE CRUZAT ETCHEBERRY"/>
    <s v="tct_decruz"/>
    <s v="4-Menor/Localizado"/>
    <s v="4-Baja"/>
    <s v="Baja"/>
    <x v="3"/>
    <s v="TELEFONICA GLOBAL TECHNOLOGY S.A.AGENCIA EN CHILE"/>
    <s v="TEST"/>
    <s v="19/02/2024 13:38:20"/>
    <s v="19/02/2024 13:39:08"/>
    <x v="1"/>
    <s v="ACCESO"/>
    <s v="CLIENTE"/>
    <s v="19/02/2024 13:39:30"/>
    <s v="19/02/2024 13:39:30"/>
    <m/>
    <s v="TEST"/>
    <d v="1899-12-30T00:00:00"/>
    <d v="1899-12-30T00:00:00"/>
    <d v="1899-12-30T00:00:00"/>
    <x v="1"/>
    <x v="0"/>
    <m/>
    <m/>
    <m/>
    <m/>
    <m/>
    <d v="2024-02-19T00:00:00"/>
    <s v="CUMPLE"/>
    <s v="NO CUMPLE"/>
    <s v="NO CUMPLE"/>
    <s v="NO CUMPLE"/>
    <s v="NO CUMPLE"/>
    <x v="0"/>
    <x v="0"/>
    <x v="0"/>
    <x v="0"/>
    <x v="0"/>
  </r>
  <r>
    <s v="INC000002623554"/>
    <s v="VPN IP - MPLS"/>
    <x v="19"/>
    <s v="GESTION CALL CENTER"/>
    <s v="JAVIERA A UMAÑA YEVENES"/>
    <s v="frp_lcurit"/>
    <s v="4-Menor/Localizado"/>
    <s v="4-Baja"/>
    <s v="Baja"/>
    <x v="1"/>
    <s v="SOC DE INGENIERIA ELECTRICA DEL SUR LIMITADA"/>
    <s v="MESA/CALLCENTER/ACCESO AL TENANT DE GOOGLE PARA PODER  ADMINISTRAR SUS LICENCIAS"/>
    <s v="19/02/2024 14:48:36"/>
    <s v="19/02/2024 14:50:28"/>
    <x v="0"/>
    <s v="COMUNICACIONES"/>
    <s v="VPN IP - MPLS"/>
    <s v="20/02/2024 15:42:25"/>
    <s v="20/02/2024 23:50:00"/>
    <s v="PREVENTIVO:NO _x000a_CODIGO DE SERVICIO:PSITIE16670_x000a_DIRECCION:LORD COKRANNE centro 1108,,Osorno,Osorno_x000a_QUIEN REPORTA:ANA DUERTO 932812966_x000a_CONTACTO EN TERRENO:MARCELA KIEFER 974708765_x000a_PROBLEMA:_x000a_REQUERIMIENTO:ACCESO AL TENANT DE GOOGLE PARA PODER  ADMINISTRAR SU"/>
    <m/>
    <d v="1899-12-31T00:05:42"/>
    <d v="1899-12-31T00:53:49"/>
    <d v="1899-12-30T00:48:07"/>
    <x v="0"/>
    <x v="1"/>
    <m/>
    <s v=""/>
    <s v=""/>
    <s v=""/>
    <s v="Cumplido"/>
    <d v="2024-02-20T00:00:00"/>
    <s v="CUMPLE"/>
    <s v="NO CUMPLE"/>
    <s v="NO CUMPLE"/>
    <s v="NO CUMPLE"/>
    <s v="NO CUMPLE"/>
    <x v="1"/>
    <x v="0"/>
    <x v="0"/>
    <x v="0"/>
    <x v="1"/>
  </r>
  <r>
    <s v="INC000002623592"/>
    <s v="HOSTING VIRTUAL"/>
    <x v="6"/>
    <s v="SISTEMA OPERATIVO MICROSOFT"/>
    <s v="JAVIER CUEVAS"/>
    <s v="tct_jacuev"/>
    <s v="4-Menor/Localizado"/>
    <s v="4-Baja"/>
    <s v="Baja"/>
    <x v="1"/>
    <s v="TELEFONICA GLOBAL TECHNOLOGY S.A.AGENCIA EN CHILE"/>
    <s v="INC0000430888][EDR][TCCT_SERVERS][CL-VL-AD-02]PowershellCommandsDecodedDesofusRule Critical"/>
    <s v="19/02/2024 17:42:34"/>
    <s v="19/02/2024 17:43:22"/>
    <x v="0"/>
    <s v="TI"/>
    <s v="SISTEMAS OPERATIVOS"/>
    <s v="19/02/2024 17:43:22"/>
    <s v="19/02/2024 23:50:00"/>
    <s v="ALERTA SEG"/>
    <m/>
    <d v="1899-12-30T00:00:00"/>
    <d v="1899-12-30T00:00:48"/>
    <d v="1899-12-30T00:00:48"/>
    <x v="0"/>
    <x v="1"/>
    <m/>
    <m/>
    <m/>
    <m/>
    <m/>
    <d v="2024-02-19T00:00:00"/>
    <s v="CUMPLE"/>
    <s v="NO CUMPLE"/>
    <s v="NO CUMPLE"/>
    <s v="NO CUMPLE"/>
    <s v="NO CUMPLE"/>
    <x v="0"/>
    <x v="0"/>
    <x v="0"/>
    <x v="0"/>
    <x v="0"/>
  </r>
  <r>
    <s v="INC000002623595"/>
    <s v="HOSTING VIRTUAL"/>
    <x v="18"/>
    <s v="DUOC TICKET PENDIENTES"/>
    <s v="CLAUDIO A GAJARDO GARRIDO"/>
    <s v="frp_lmosqu"/>
    <s v="4-Menor/Localizado"/>
    <s v="4-Baja"/>
    <s v="Baja"/>
    <x v="1"/>
    <s v="FUNDACION INSTITUTO PROFESIONAL DUOC UC"/>
    <s v="PDTE HORARIO HÁBIL 20/2/2024 | DUOC | REQ |  Urgencia: Alta | Homologación BDD PRD hacia DEV"/>
    <s v="19/02/2024 17:50:06"/>
    <s v="19/02/2024 17:53:01"/>
    <x v="0"/>
    <s v="CDP ANTIGUO 1"/>
    <s v="CDP ANTIGUO 2"/>
    <s v="22/02/2024 14:19:07"/>
    <s v="22/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EQUIPOS ENERGI"/>
    <s v="Se finaliza homlogación, realizando carga de tablas restantes, habilitacion de FK's, recreacion de SEQUENCES. Se informa a cliente Homologacion finalizada."/>
    <d v="1900-01-01T17:53:06"/>
    <d v="1900-01-01T20:29:01"/>
    <d v="1899-12-30T02:35:55"/>
    <x v="0"/>
    <x v="1"/>
    <m/>
    <s v=""/>
    <s v=""/>
    <s v=""/>
    <s v="Cumplido"/>
    <d v="2024-02-22T00:00:00"/>
    <s v="NO CUMPLE"/>
    <s v="CUMPLE"/>
    <s v="NO CUMPLE"/>
    <s v="NO CUMPLE"/>
    <s v="NO CUMPLE"/>
    <x v="1"/>
    <x v="0"/>
    <x v="0"/>
    <x v="0"/>
    <x v="1"/>
  </r>
  <r>
    <s v="INC000002623706"/>
    <s v="VPN IP - MPLS"/>
    <x v="3"/>
    <s v="GESTION HD"/>
    <s v="ANGEL CASTRO CABRERA"/>
    <s v="frp_kefern"/>
    <s v="3-Moderado/Limitado"/>
    <s v="3-Medio"/>
    <s v="Media"/>
    <x v="1"/>
    <s v="TELEFONICA GLOBAL TECHNOLOGY S.A.AGENCIA EN CHILE"/>
    <s v="HD | CCT - SOC - Requerimiento extension de PVLAN RE: [Solicitud] Toma de Control Zabbix SOC"/>
    <s v="19/02/2024 12:11:29"/>
    <s v="19/02/2024 12:13:47"/>
    <x v="0"/>
    <s v="CDP ANTIGUO 1"/>
    <s v="CDP ANTIGUO 2"/>
    <s v="20/02/2024 12:25:00"/>
    <s v="20/02/2024 23:50:00"/>
    <s v="PREVENTIVO: NO_x000a_CODIGO DE SERVICIO:_x000a_DIRECCION:_x000a_QUIEN REPORTA:Jesús José Nelo Petaquero +56 9 9229 0203_x000a_CONTACTO EN TERRENO:_x000a_PROBLEMA:_x000a_REQUERIMIENTO:_x000a__x000a__x000a_Buenas tardes estimado equipo @Help Desk, por favor su acostumbrado apoyo_x000a_en generar ticket de requerimi"/>
    <s v="Se efectúa contacto con cliente: Jesus Nelo_x000a_Teléfono de contacto: Via correo_x000a_Acciones realizadas: Se configuran las VLANs 1460, 1461 y 1462 en vCenter MSSP._x000a_Acciones de Mejora, Recomendaciones: N/A_x000a_Causa Raíz: N/A"/>
    <d v="1899-12-30T18:10:03"/>
    <d v="1899-12-31T00:13:31"/>
    <d v="1899-12-30T06:03:28"/>
    <x v="0"/>
    <x v="1"/>
    <m/>
    <s v=""/>
    <s v=""/>
    <s v="Cumplido"/>
    <s v=""/>
    <d v="2024-02-20T00:00:00"/>
    <s v="NO CUMPLE"/>
    <s v="NO CUMPLE"/>
    <s v="CUMPLE"/>
    <s v="NO CUMPLE"/>
    <s v="NO CUMPLE"/>
    <x v="1"/>
    <x v="0"/>
    <x v="0"/>
    <x v="0"/>
    <x v="1"/>
  </r>
  <r>
    <s v="INC000002623720"/>
    <s v="VPN IP - MPLS"/>
    <x v="5"/>
    <s v="GESTION HD"/>
    <s v="OSCAR A RAMIREZ SOTO"/>
    <s v="frp_kefern"/>
    <s v="3-Moderado/Limitado"/>
    <s v="3-Medio"/>
    <s v="Media"/>
    <x v="1"/>
    <s v="TELEFONICA GLOBAL TECHNOLOGY S.A.AGENCIA EN CHILE"/>
    <s v="HD | SOLICITUD PVLAN SOC"/>
    <s v="19/02/2024 12:18:22"/>
    <s v="19/02/2024 12:20:55"/>
    <x v="0"/>
    <s v="CDP ANTIGUO 1"/>
    <s v="CDP ANTIGUO 2"/>
    <s v="19/02/2024 17:42:28"/>
    <s v="19/02/2024 23:50:00"/>
    <s v="PREVENTIVO: NO_x000a_CODIGO DE SERVICIO:_x000a_DIRECCION:_x000a_QUIEN REPORTA:Eduardo José Camacho Urdaneta +56 9 4135 5459_x000a_CONTACTO EN TERRENO:_x000a_PROBLEMA:_x000a_REQUERIMIENTO:_x000a__x000a_Estimado @Help Desk,_x000a__x000a_Por favor su apoyo en crear un folio de requerimiento para asignación de_x000a_dos IP"/>
    <s v="Se asignan las siguientes IP PVLAN, según lo solicitado._x000a__x000a_10.69.131.154_x000a_10.69.131.155"/>
    <d v="1899-12-30T01:13:24"/>
    <d v="1899-12-30T05:24:06"/>
    <d v="1899-12-30T04:10:42"/>
    <x v="0"/>
    <x v="1"/>
    <m/>
    <s v=""/>
    <s v=""/>
    <s v="Cumplido"/>
    <s v=""/>
    <d v="2024-02-19T00:00:00"/>
    <s v="NO CUMPLE"/>
    <s v="NO CUMPLE"/>
    <s v="CUMPLE"/>
    <s v="NO CUMPLE"/>
    <s v="NO CUMPLE"/>
    <x v="1"/>
    <x v="0"/>
    <x v="1"/>
    <x v="0"/>
    <x v="0"/>
  </r>
  <r>
    <s v="INC000002623728"/>
    <s v="VPN IP - MPLS"/>
    <x v="6"/>
    <s v="GESTION HD"/>
    <s v="PAUL A SEPULVEDA ALVAREZ"/>
    <s v="frp_kefern"/>
    <s v="3-Moderado/Limitado"/>
    <s v="3-Medio"/>
    <s v="Media"/>
    <x v="1"/>
    <s v="TELEFONICA GLOBAL TECHNOLOGY S.A.AGENCIA EN CHILE"/>
    <s v="HD | cambio contraseña VPN"/>
    <s v="19/02/2024 12:41:15"/>
    <s v="19/02/2024 12:43:09"/>
    <x v="0"/>
    <s v="CDP ANTIGUO 1"/>
    <s v="CDP ANTIGUO 2"/>
    <s v="19/02/2024 14:55:09"/>
    <s v="19/02/2024 23:50:00"/>
    <s v="PREVENTIVO: NO_x000a_CODIGO DE SERVICIO:_x000a_DIRECCION:_x000a_QUIEN REPORTA:Denny Antonio Gonzalez Olivares +56 9 8509 9149_x000a_CONTACTO EN TERRENO:_x000a_PROBLEMA:_x000a_REQUERIMIENTO:_x000a__x000a_Estimados,_x000a_Favor necesito resetear y enviar nueva contraseña para VPN Fortinet para_x000a_el usuario im.d"/>
    <s v="Se envia nueva credencial a usuario"/>
    <d v="1899-12-30T01:40:14"/>
    <d v="1899-12-30T02:13:54"/>
    <d v="1899-12-30T00:33:40"/>
    <x v="0"/>
    <x v="1"/>
    <m/>
    <m/>
    <m/>
    <m/>
    <m/>
    <d v="2024-02-19T00:00:00"/>
    <s v="CUMPLE"/>
    <s v="NO CUMPLE"/>
    <s v="NO CUMPLE"/>
    <s v="NO CUMPLE"/>
    <s v="NO CUMPLE"/>
    <x v="1"/>
    <x v="1"/>
    <x v="0"/>
    <x v="0"/>
    <x v="0"/>
  </r>
  <r>
    <s v="INC000002623752"/>
    <s v="CORREO"/>
    <x v="1"/>
    <s v="O365"/>
    <s v="JAVIERA A UMAÑA YEVENES"/>
    <s v="tct_jumana"/>
    <s v="4-Menor/Localizado"/>
    <s v="4-Baja"/>
    <s v="Baja"/>
    <x v="1"/>
    <s v="ENCARE INGENIERIA Y GESTION EMPRESARIAL LIMITADA"/>
    <s v="Gestión baja de licencias cliente ENCARE INGENIERÍA Y GESTIÓN EMPRESARIAL LIMITADA"/>
    <s v="19/02/2024 12:58:08"/>
    <s v="19/02/2024 12:58:15"/>
    <x v="0"/>
    <s v="TI"/>
    <s v="APLICATIVOS"/>
    <s v="22/02/2024 10:25:08"/>
    <s v="22/02/2024 23:50:00"/>
    <s v="SISON 202400158_x000a__x000a_Favor gestionar bajas O365._x000a_ _x000a_RRCC 278327 solicita baja del servicio_x000a_ _x000a_Servicio: 7 LICENCIAS PLAN OFFICE 365 BUSINESS_x000a_Proyecto: CHI-003281563_x000a_FA: 802354353_x000a_OOFF: 7597(50)_x000a_Renta a bajar: 1,26 UF_x000a_ENCARE INGENIERIA Y GESTION EMPRESARIAL LIM"/>
    <m/>
    <d v="1900-01-01T21:26:53"/>
    <d v="1900-01-01T21:27:00"/>
    <d v="1899-12-30T00:00:07"/>
    <x v="0"/>
    <x v="1"/>
    <m/>
    <m/>
    <m/>
    <m/>
    <m/>
    <d v="2024-02-22T00:00:00"/>
    <s v="CUMPLE"/>
    <s v="NO CUMPLE"/>
    <s v="NO CUMPLE"/>
    <s v="NO CUMPLE"/>
    <s v="NO CUMPLE"/>
    <x v="1"/>
    <x v="0"/>
    <x v="0"/>
    <x v="0"/>
    <x v="1"/>
  </r>
  <r>
    <s v="INC000002623794"/>
    <s v="HOSTING VIRTUAL"/>
    <x v="6"/>
    <s v="SM OPERACIONES"/>
    <s v="RICARDO R GALLEGOS OYANEDER"/>
    <s v="tct_rgalle"/>
    <s v="4-Menor/Localizado"/>
    <s v="4-Baja"/>
    <s v="Baja"/>
    <x v="1"/>
    <s v="TELEFONICA GLOBAL TECHNOLOGY S.A.AGENCIA EN CHILE"/>
    <s v="Modificacion descripcion usuario SOC a SG_RESEARCH_LAB por solicitud Diego Labarca"/>
    <s v="19/02/2024 14:50:10"/>
    <s v="19/02/2024 14:50:22"/>
    <x v="0"/>
    <s v="TI"/>
    <s v="SISTEMAS OPERATIVOS"/>
    <s v="19/02/2024 14:52:38"/>
    <s v="19/02/2024 23:50:00"/>
    <s v="Modificacion descripcion usuario SOC a SG_RESEARCH_LAB por solicitud Diego Labarca"/>
    <s v="Modificacion descripcion usuario SOC a SG_RESEARCH_LAB por solicitud Diego Labarca"/>
    <d v="1899-12-30T00:00:00"/>
    <d v="1899-12-30T00:02:28"/>
    <d v="1899-12-30T00:02:28"/>
    <x v="0"/>
    <x v="1"/>
    <m/>
    <m/>
    <m/>
    <m/>
    <m/>
    <d v="2024-02-19T00:00:00"/>
    <s v="CUMPLE"/>
    <s v="NO CUMPLE"/>
    <s v="NO CUMPLE"/>
    <s v="NO CUMPLE"/>
    <s v="NO CUMPLE"/>
    <x v="0"/>
    <x v="0"/>
    <x v="0"/>
    <x v="0"/>
    <x v="0"/>
  </r>
  <r>
    <s v="INC000002623796"/>
    <s v="HOSTING VIRTUAL"/>
    <x v="6"/>
    <s v="SM OPERACIONES"/>
    <s v="RICARDO R GALLEGOS OYANEDER"/>
    <s v="tct_rgalle"/>
    <s v="4-Menor/Localizado"/>
    <s v="4-Baja"/>
    <s v="Baja"/>
    <x v="1"/>
    <s v="TELEFONICA GLOBAL TECHNOLOGY S.A.AGENCIA EN CHILE"/>
    <s v="Modificacion nombre cuenta usuario SOC  a mfernandez por solicitud Diego Labarca"/>
    <s v="19/02/2024 14:50:28"/>
    <s v="19/02/2024 14:50:49"/>
    <x v="0"/>
    <s v="TI"/>
    <s v="SISTEMAS OPERATIVOS"/>
    <s v="19/02/2024 14:53:48"/>
    <s v="19/02/2024 23:50:00"/>
    <s v="Modificacion nombre cuenta usuario SOC  a mfernandez por solicitud Diego Labarca"/>
    <s v="Modificacion nombre cuenta usuario SOC  a mfernandez por solicitud Diego Labarca"/>
    <d v="1899-12-30T00:00:00"/>
    <d v="1899-12-30T00:03:20"/>
    <d v="1899-12-30T00:03:20"/>
    <x v="0"/>
    <x v="1"/>
    <m/>
    <m/>
    <m/>
    <m/>
    <m/>
    <d v="2024-02-19T00:00:00"/>
    <s v="CUMPLE"/>
    <s v="NO CUMPLE"/>
    <s v="NO CUMPLE"/>
    <s v="NO CUMPLE"/>
    <s v="NO CUMPLE"/>
    <x v="0"/>
    <x v="0"/>
    <x v="0"/>
    <x v="0"/>
    <x v="0"/>
  </r>
  <r>
    <s v="INC000002623798"/>
    <s v="HOSTING VIRTUAL"/>
    <x v="6"/>
    <s v="SM OPERACIONES"/>
    <s v="RICARDO R GALLEGOS OYANEDER"/>
    <s v="tct_rgalle"/>
    <s v="4-Menor/Localizado"/>
    <s v="4-Baja"/>
    <s v="Baja"/>
    <x v="1"/>
    <s v="TELEFONICA GLOBAL TECHNOLOGY S.A.AGENCIA EN CHILE"/>
    <s v="Revisión cuenta jose santis en dominio CloudCO por acceso a VPN"/>
    <s v="19/02/2024 14:50:54"/>
    <s v="19/02/2024 14:51:04"/>
    <x v="0"/>
    <s v="TI"/>
    <s v="SISTEMAS OPERATIVOS"/>
    <s v="19/02/2024 14:55:37"/>
    <s v="19/02/2024 23:50:00"/>
    <s v="Revisión cuenta jose santis en dominio CloudCO por acceso a VPN"/>
    <s v="Revisión cuenta jose santis en dominio CloudCO por acceso a VPN"/>
    <d v="1899-12-30T00:00:00"/>
    <d v="1899-12-30T00:04:43"/>
    <d v="1899-12-30T00:04:43"/>
    <x v="0"/>
    <x v="1"/>
    <m/>
    <m/>
    <m/>
    <m/>
    <m/>
    <d v="2024-02-19T00:00:00"/>
    <s v="CUMPLE"/>
    <s v="NO CUMPLE"/>
    <s v="NO CUMPLE"/>
    <s v="NO CUMPLE"/>
    <s v="NO CUMPLE"/>
    <x v="0"/>
    <x v="0"/>
    <x v="0"/>
    <x v="0"/>
    <x v="0"/>
  </r>
  <r>
    <s v="INC000002623804"/>
    <s v="HOSTING VIRTUAL"/>
    <x v="6"/>
    <s v="SM OPERACIONES"/>
    <s v="RICARDO R GALLEGOS OYANEDER"/>
    <s v="tct_rgalle"/>
    <s v="4-Menor/Localizado"/>
    <s v="4-Baja"/>
    <s v="Baja"/>
    <x v="1"/>
    <s v="TELEFONICA GLOBAL TECHNOLOGY S.A.AGENCIA EN CHILE"/>
    <s v="Bloqueo cuentas VPN en dominio CloudCo por procedimiento de seguridad."/>
    <s v="19/02/2024 15:03:29"/>
    <s v="19/02/2024 15:03:39"/>
    <x v="0"/>
    <s v="TI"/>
    <s v="SISTEMAS OPERATIVOS"/>
    <s v="19/02/2024 15:06:07"/>
    <s v="19/02/2024 23:50:00"/>
    <s v="Bloqueo cuentas VPN en dominio CloudCo por procedimiento de seguridad."/>
    <s v="Bloqueo cuentas VPN en dominio CloudCo por procedimiento de seguridad."/>
    <d v="1899-12-30T00:00:00"/>
    <d v="1899-12-30T00:02:38"/>
    <d v="1899-12-30T00:02:38"/>
    <x v="0"/>
    <x v="1"/>
    <m/>
    <m/>
    <m/>
    <m/>
    <m/>
    <d v="2024-02-19T00:00:00"/>
    <s v="CUMPLE"/>
    <s v="NO CUMPLE"/>
    <s v="NO CUMPLE"/>
    <s v="NO CUMPLE"/>
    <s v="NO CUMPLE"/>
    <x v="0"/>
    <x v="0"/>
    <x v="0"/>
    <x v="0"/>
    <x v="0"/>
  </r>
  <r>
    <s v="INC000002623841"/>
    <s v="MONITOREO"/>
    <x v="4"/>
    <s v="SM OPERACIONES"/>
    <s v="JUAN P SEGURA VARGAS"/>
    <s v="tct_decruz"/>
    <s v="4-Menor/Localizado"/>
    <s v="4-Baja"/>
    <s v="Baja"/>
    <x v="1"/>
    <s v="TELEFONICA GLOBAL TECHNOLOGY S.A.AGENCIA EN CHILE"/>
    <s v="ALARMAS DE MONITOREO"/>
    <s v="19/02/2024 15:08:37"/>
    <s v="19/02/2024 15:10:29"/>
    <x v="0"/>
    <s v="TI"/>
    <s v="SISTEMAS OPERATIVOS"/>
    <s v="19/02/2024 19:12:24"/>
    <s v="19/02/2024 23:50:00"/>
    <s v="GestionEventos_AlertaRAM_max_Principal_x0009_FIPRDU01- qa_services_01_x0009_FIPRDU01- qa_services_01_x0009_Node_x0009_172.16.207.53_x0009_Grupo Linux"/>
    <m/>
    <d v="1899-12-30T00:00:00"/>
    <d v="1899-12-30T00:00:00"/>
    <d v="1899-12-30T00:00:00"/>
    <x v="0"/>
    <x v="1"/>
    <m/>
    <m/>
    <m/>
    <m/>
    <m/>
    <d v="2024-02-19T00:00:00"/>
    <s v="CUMPLE"/>
    <s v="NO CUMPLE"/>
    <s v="NO CUMPLE"/>
    <s v="NO CUMPLE"/>
    <s v="NO CUMPLE"/>
    <x v="0"/>
    <x v="0"/>
    <x v="0"/>
    <x v="0"/>
    <x v="0"/>
  </r>
  <r>
    <s v="INC000002623855"/>
    <s v="HOSTING VIRTUAL"/>
    <x v="6"/>
    <s v="SISTEMA OPERATIVO MICROSOFT"/>
    <s v="JAVIER CUEVAS"/>
    <s v="tct_jacuev"/>
    <s v="4-Menor/Localizado"/>
    <s v="4-Baja"/>
    <s v="Baja"/>
    <x v="1"/>
    <s v="TELEFONICA GLOBAL TECHNOLOGY S.A.AGENCIA EN CHILE"/>
    <s v="Apertura - [TCCT-CHILE-CLOUD][AC]TCCT-CHILE-CLOUD-EX-AD-003-T1059.001 Scripts en Pow"/>
    <s v="19/02/2024 16:11:48"/>
    <s v="19/02/2024 16:12:37"/>
    <x v="0"/>
    <s v="TI"/>
    <s v="SISTEMAS OPERATIVOS"/>
    <s v="19/02/2024 16:13:24"/>
    <s v="19/02/2024 23:50:00"/>
    <s v="ALERTA SEGURIDAD"/>
    <s v="OK"/>
    <d v="1899-12-30T00:00:00"/>
    <d v="1899-12-30T00:01:36"/>
    <d v="1899-12-30T00:01:36"/>
    <x v="0"/>
    <x v="1"/>
    <m/>
    <m/>
    <m/>
    <m/>
    <m/>
    <d v="2024-02-19T00:00:00"/>
    <s v="CUMPLE"/>
    <s v="NO CUMPLE"/>
    <s v="NO CUMPLE"/>
    <s v="NO CUMPLE"/>
    <s v="NO CUMPLE"/>
    <x v="0"/>
    <x v="0"/>
    <x v="0"/>
    <x v="0"/>
    <x v="0"/>
  </r>
  <r>
    <s v="INC000002623983"/>
    <s v="HOUSING"/>
    <x v="13"/>
    <s v="BELIEVE"/>
    <s v="MARIO A BARRIENTOS RUIZ"/>
    <s v="frp_jolsso"/>
    <s v="3-Moderado/Limitado"/>
    <s v="3-Medio"/>
    <s v="Media"/>
    <x v="1"/>
    <s v="TELEFONICA EMPRESAS DE CHILE SA"/>
    <s v="GESTION DATACENTER/ ACCESOS /TELEFONICA EMPRESAS DE CHILE SA"/>
    <s v="19/02/2024 15:13:30"/>
    <s v="19/02/2024 15:14:55"/>
    <x v="0"/>
    <s v="COMUNICACIONES"/>
    <s v="VPN IP - MPLS"/>
    <s v="19/02/2024 16:25:44"/>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CRQ492117"/>
    <s v="ACCESOS AUTORIZADOS"/>
    <d v="1899-12-30T00:49:34"/>
    <d v="1899-12-30T01:12:14"/>
    <d v="1899-12-30T00:22:40"/>
    <x v="0"/>
    <x v="1"/>
    <m/>
    <s v=""/>
    <s v=""/>
    <s v="Cumplido"/>
    <s v=""/>
    <d v="2024-02-19T00:00:00"/>
    <s v="CUMPLE"/>
    <s v="NO CUMPLE"/>
    <s v="NO CUMPLE"/>
    <s v="NO CUMPLE"/>
    <s v="NO CUMPLE"/>
    <x v="1"/>
    <x v="1"/>
    <x v="0"/>
    <x v="0"/>
    <x v="0"/>
  </r>
  <r>
    <s v="INC000002623984"/>
    <s v="HOUSING"/>
    <x v="13"/>
    <s v="BELIEVE"/>
    <s v="MARIO A BARRIENTOS RUIZ"/>
    <s v="frp_jolsso"/>
    <s v="3-Moderado/Limitado"/>
    <s v="3-Medio"/>
    <s v="Media"/>
    <x v="1"/>
    <s v="TELEFONICA EMPRESAS DE CHILE SA"/>
    <s v="GESTION DATACENTER/ ACCESOS /TELEFONICA EMPRESAS DE CHILE SA"/>
    <s v="19/02/2024 15:15:54"/>
    <s v="19/02/2024 15:17:13"/>
    <x v="0"/>
    <s v="COMUNICACIONES"/>
    <s v="VPN IP - MPLS"/>
    <s v="19/02/2024 16:24:53"/>
    <s v="19/02/2024 23:50:00"/>
    <s v="EMPRESA:TELEFONICA EMPRESAS DE CHILE SA_x000a_CÓDIGO DE SERVICIO: _x000a_DIRECCIÓN:Av. Apoquindo #7071, Las Condes, Santiago_x000a_NOMBRE DE QUIEN REPORTA: Eduardo Farías (Nabiax)_x000a_TELÉFONO DE QUIEN REPORTA: 992982563_x000a_NOMBRE DE CONTACTO EN TERRENO: _x000a_REQUERIMIENTO:REUNION D"/>
    <s v="ACCESOS AUTORIZADOS"/>
    <d v="1899-12-30T00:48:29"/>
    <d v="1899-12-30T01:08:59"/>
    <d v="1899-12-30T00:20:30"/>
    <x v="0"/>
    <x v="1"/>
    <m/>
    <m/>
    <m/>
    <m/>
    <m/>
    <d v="2024-02-19T00:00:00"/>
    <s v="CUMPLE"/>
    <s v="NO CUMPLE"/>
    <s v="NO CUMPLE"/>
    <s v="NO CUMPLE"/>
    <s v="NO CUMPLE"/>
    <x v="1"/>
    <x v="1"/>
    <x v="0"/>
    <x v="0"/>
    <x v="0"/>
  </r>
  <r>
    <s v="INC000002624002"/>
    <s v="TICKET-INTELIGENTE"/>
    <x v="4"/>
    <s v="GESTION TI"/>
    <s v="JUAN P SEGURA VARGAS"/>
    <s v="USR_TSIGHT"/>
    <s v="1-Extenso/Generalizado"/>
    <s v="4-Baja"/>
    <s v="Baja"/>
    <x v="3"/>
    <s v="CAMARA DE COMERCIO DE SANTIAGO A G"/>
    <s v="cacost01 - testbatbic TICKET AUTOMATICO"/>
    <s v="19/02/2024 15:28:17"/>
    <s v="19/02/2024 15:28:17"/>
    <x v="0"/>
    <s v="TI"/>
    <s v="SISTEMAS OPERATIVOS"/>
    <s v="19/02/2024 19:22:23"/>
    <s v="19/02/2024 23:50:00"/>
    <s v="PREVENTIVO=SI_x000a_CODIGO DE SERVICIO=testbatbic_x000a_DIRECCION=SAN MARTÃ�N 50, SANTIAGO, REGIÃ“N METROPOLITANA, CHILE_x000a_CIUDAD=SANTIAGO_x000a_COMUNA LOCAL=Santiago_x000a_REGION=REGIÃ“N METROPOLITANA DE SANTIAGO_x000a_QUIEN REPORTA=Ticket automático_x000a_CONTACTO EN TERRENO=_x000a_PROBLEMA=Node"/>
    <m/>
    <d v="1899-12-30T03:30:17"/>
    <d v="1899-12-30T03:54:06"/>
    <d v="1899-12-30T00:23:49"/>
    <x v="1"/>
    <x v="0"/>
    <m/>
    <m/>
    <m/>
    <m/>
    <m/>
    <d v="2024-02-19T00:00:00"/>
    <s v="CUMPLE"/>
    <s v="NO CUMPLE"/>
    <s v="NO CUMPLE"/>
    <s v="NO CUMPLE"/>
    <s v="NO CUMPLE"/>
    <x v="1"/>
    <x v="1"/>
    <x v="0"/>
    <x v="0"/>
    <x v="0"/>
  </r>
  <r>
    <s v="INC000002624008"/>
    <s v="HOSTING VIRTUAL"/>
    <x v="6"/>
    <s v="SM OPERACIONES"/>
    <s v="RICARDO R GALLEGOS OYANEDER"/>
    <s v="tct_rgalle"/>
    <s v="4-Menor/Localizado"/>
    <s v="4-Baja"/>
    <s v="Baja"/>
    <x v="1"/>
    <s v="TELEFONICA GLOBAL TECHNOLOGY S.A.AGENCIA EN CHILE"/>
    <s v="Habilitacion cuentas VPN en dominio CloudCo por procedimiento de seguridad."/>
    <s v="19/02/2024 15:03:46"/>
    <s v="19/02/2024 15:04:00"/>
    <x v="0"/>
    <s v="TI"/>
    <s v="SISTEMAS OPERATIVOS"/>
    <s v="19/02/2024 15:07:20"/>
    <s v="19/02/2024 23:50:00"/>
    <s v="Habilitacion cuentas VPN en dominio CloudCo por procedimiento de seguridad."/>
    <s v="Habilitacion cuentas VPN en dominio CloudCo por procedimiento de seguridad."/>
    <d v="1899-12-30T00:00:00"/>
    <d v="1899-12-30T00:03:34"/>
    <d v="1899-12-30T00:03:34"/>
    <x v="0"/>
    <x v="1"/>
    <m/>
    <m/>
    <m/>
    <m/>
    <m/>
    <d v="2024-02-19T00:00:00"/>
    <s v="CUMPLE"/>
    <s v="NO CUMPLE"/>
    <s v="NO CUMPLE"/>
    <s v="NO CUMPLE"/>
    <s v="NO CUMPLE"/>
    <x v="0"/>
    <x v="0"/>
    <x v="0"/>
    <x v="0"/>
    <x v="0"/>
  </r>
  <r>
    <s v="INC000002624009"/>
    <s v="HOSTING VIRTUAL"/>
    <x v="6"/>
    <s v="SM OPERACIONES"/>
    <s v="RICARDO R GALLEGOS OYANEDER"/>
    <s v="tct_rgalle"/>
    <s v="4-Menor/Localizado"/>
    <s v="4-Baja"/>
    <s v="Baja"/>
    <x v="1"/>
    <s v="TELEFONICA GLOBAL TECHNOLOGY S.A.AGENCIA EN CHILE"/>
    <s v="Operador escala error en recepción de correos.reinicia plataforma y soluciona incidente."/>
    <s v="19/02/2024 15:04:06"/>
    <s v="19/02/2024 15:04:30"/>
    <x v="0"/>
    <s v="TI"/>
    <s v="SISTEMAS OPERATIVOS"/>
    <s v="19/02/2024 15:13:52"/>
    <s v="19/02/2024 23:50:00"/>
    <s v="Operador Victor escala error en recepcion de correos Exchange. Se reinicia plataforma y soluciona incidente."/>
    <s v="Operador Victor escala error en recepcion de correos Exchange. Se reinicia plataforma y soluciona incidente."/>
    <d v="1899-12-30T00:00:00"/>
    <d v="1899-12-30T00:09:46"/>
    <d v="1899-12-30T00:09:46"/>
    <x v="0"/>
    <x v="1"/>
    <m/>
    <s v=""/>
    <s v=""/>
    <s v=""/>
    <s v="Cumplido"/>
    <d v="2024-02-19T00:00:00"/>
    <s v="CUMPLE"/>
    <s v="NO CUMPLE"/>
    <s v="NO CUMPLE"/>
    <s v="NO CUMPLE"/>
    <s v="NO CUMPLE"/>
    <x v="0"/>
    <x v="0"/>
    <x v="0"/>
    <x v="0"/>
    <x v="0"/>
  </r>
  <r>
    <s v="INC000002624027"/>
    <s v="HOUSING"/>
    <x v="13"/>
    <s v="BELIEVE"/>
    <s v="MARIO A BARRIENTOS RUIZ"/>
    <s v="frp_xgambo"/>
    <s v="3-Moderado/Limitado"/>
    <s v="3-Medio"/>
    <s v="Media"/>
    <x v="1"/>
    <s v="TELEFONICA EMPRESAS DE CHILE SA"/>
    <s v="GESTION DATACENTER/ ACCESOS / TELEFONICA EMPRESAS DE CHILE SA"/>
    <s v="19/02/2024 15:22:17"/>
    <s v="19/02/2024 15:26:37"/>
    <x v="0"/>
    <s v="COMUNICACIONES"/>
    <s v="VPN IP - MPLS"/>
    <s v="19/02/2024 15:50:44"/>
    <s v="19/02/2024 23:50:00"/>
    <s v="EMPRESA: TELEFONICA EMPRESAS DE CHILE SA_x000a_CÓDIGO DE SERVICIO: _x000a_DIRECCIÓN: Av. Apoquindo #7071, Las Condes, Santiago_x000a_NOMBRE DE QUIEN REPORTA:Eduardo Farías (Nabiax)_x000a_TELÉFONO DE QUIEN REPORTA:  992982563_x000a_NOMBRE DE CONTACTO EN TERRENO: _x000a_REQUERIMIENTO : REUNI"/>
    <s v="ACCESOS AUTORIZADOS"/>
    <d v="1899-12-30T00:14:03"/>
    <d v="1899-12-30T00:28:27"/>
    <d v="1899-12-30T00:14:24"/>
    <x v="0"/>
    <x v="1"/>
    <m/>
    <m/>
    <m/>
    <m/>
    <m/>
    <d v="2024-02-19T00:00:00"/>
    <s v="CUMPLE"/>
    <s v="NO CUMPLE"/>
    <s v="NO CUMPLE"/>
    <s v="NO CUMPLE"/>
    <s v="NO CUMPLE"/>
    <x v="0"/>
    <x v="0"/>
    <x v="0"/>
    <x v="0"/>
    <x v="0"/>
  </r>
  <r>
    <s v="INC000002624036"/>
    <s v="HOUSING"/>
    <x v="13"/>
    <s v="ADMINISTRADORES RESIDENTES"/>
    <s v="MARIO A BARRIENTOS RUIZ"/>
    <s v="frp_jugonz"/>
    <s v="3-Moderado/Limitado"/>
    <s v="3-Medio"/>
    <s v="Media"/>
    <x v="1"/>
    <s v="BANCO SANTANDER CHILE"/>
    <s v="GESTION DATACENTER/ ACCESOS / BANCO SANTANDER CHILE"/>
    <s v="19/02/2024 15:33:17"/>
    <s v="19/02/2024 15:35:47"/>
    <x v="0"/>
    <s v="COMUNICACIONES"/>
    <s v="VPN IP - MPLS"/>
    <s v="19/02/2024 16:31:37"/>
    <s v="19/02/2024 23:50:00"/>
    <s v="EMPRESA: BANCO SANTANDER CHILE_x000a_CÓDIGO DE SERVICIO: _x000a_DIRECCIÓN: Av. Apoquindo #7071, Las Condes, Santiago_x000a_NOMBRE DE QUIEN REPORTA: Jose Luis Cordero Quiroga_x000a_TELÉFONO DE QUIEN REPORTA: 56 974827580_x000a_NOMBRE DE CONTACTO EN TERRENO: Christian Tapia 56981568202"/>
    <s v="ACCESOS AUTORIZADOS"/>
    <d v="1899-12-30T00:45:35"/>
    <d v="1899-12-30T00:58:20"/>
    <d v="1899-12-30T00:12:45"/>
    <x v="0"/>
    <x v="1"/>
    <m/>
    <m/>
    <m/>
    <m/>
    <m/>
    <d v="2024-02-19T00:00:00"/>
    <s v="CUMPLE"/>
    <s v="NO CUMPLE"/>
    <s v="NO CUMPLE"/>
    <s v="NO CUMPLE"/>
    <s v="NO CUMPLE"/>
    <x v="0"/>
    <x v="0"/>
    <x v="0"/>
    <x v="0"/>
    <x v="0"/>
  </r>
  <r>
    <s v="INC000002624061"/>
    <s v="HOSTING VIRTUAL"/>
    <x v="7"/>
    <s v="DUOC TICKET PENDIENTES"/>
    <s v="SEBASTIAN I ACUÑA GUZMAN"/>
    <s v="frp_disilv"/>
    <s v="3-Moderado/Limitado"/>
    <s v="4-Baja"/>
    <s v="Baja"/>
    <x v="1"/>
    <s v="FUNDACION INSTITUTO PROFESIONAL DUOC UC"/>
    <s v="REQ | DUOC | Reinicio Sanidad Servidores QA-SERVICES-01 // SRVJENKINSLAB"/>
    <s v="19/02/2024 16:33:20"/>
    <s v="19/02/2024 16:36:00"/>
    <x v="0"/>
    <s v="TI"/>
    <s v="SISTEMAS OPERATIVOS"/>
    <s v="20/02/2024 8:20:44"/>
    <s v="20/02/2024 23:50:00"/>
    <s v="Estimados @Mesa TI, buenas tardes._x000a_Junto con saludar, favor su apoyo para generar folio de requerimiento._x000a__x000a_•_x0009_Se solicita reinicio de sanidad de los siguientes servidores hoy a las 23 hrs._x000a_o_x0009_QA-SERVICES-01 (10.10.100.37 // 172.16.207.53)._x000a_o_x0009_SRVJENKINSLAB"/>
    <s v="Se finaliza actividad correctamente. Finalizado 00:00 20-02"/>
    <d v="1899-12-30T15:04:19"/>
    <d v="1899-12-30T15:47:24"/>
    <d v="1899-12-30T00:43:05"/>
    <x v="0"/>
    <x v="1"/>
    <m/>
    <m/>
    <m/>
    <m/>
    <m/>
    <d v="2024-02-20T00:00:00"/>
    <s v="CUMPLE"/>
    <s v="NO CUMPLE"/>
    <s v="NO CUMPLE"/>
    <s v="NO CUMPLE"/>
    <s v="NO CUMPLE"/>
    <x v="1"/>
    <x v="0"/>
    <x v="0"/>
    <x v="1"/>
    <x v="0"/>
  </r>
  <r>
    <s v="INC000002624068"/>
    <s v="SAP"/>
    <x v="9"/>
    <s v="GESTION HD"/>
    <s v="FREDDY O CORTES DIAZ"/>
    <s v="frp_kefern"/>
    <s v="3-Moderado/Limitado"/>
    <s v="3-Medio"/>
    <s v="Media"/>
    <x v="1"/>
    <s v="INDUSTRIAS CHILENAS DE ALAMBRE INCHALAM S.A."/>
    <s v="HD | Transporte de Órdenes a PRD - INCHALAM - COPA"/>
    <s v="19/02/2024 16:46:27"/>
    <s v="19/02/2024 16:48:51"/>
    <x v="0"/>
    <s v="TI"/>
    <s v="APLICATIVOS"/>
    <s v="19/02/2024 17:01:22"/>
    <s v="19/02/2024 23:50:00"/>
    <s v="PREVENTIVO: NO_x000a_CODIGO DE SERVICIO:_x000a_DIRECCION:_x000a_QUIEN REPORTA:Freddy Cortés Díaz +56 9 6605 6481 _x000a_CONTACTO EN TERRENO:_x000a_PROBLEMA:_x000a_REQUERIMIENTO:_x000a_Estimados Help Desk_x000a__x000a_Favor generar ticket en base a requerimiento de cliente INCHALAM según_x000a_correo de más abajo"/>
    <s v="Se ejecuta con éxito el transporte solicitado. Se informa a cliente vía mail"/>
    <d v="1899-12-30T00:00:00"/>
    <d v="1899-12-30T00:14:55"/>
    <d v="1899-12-30T00:14:55"/>
    <x v="0"/>
    <x v="1"/>
    <m/>
    <m/>
    <m/>
    <m/>
    <m/>
    <d v="2024-02-19T00:00:00"/>
    <s v="CUMPLE"/>
    <s v="NO CUMPLE"/>
    <s v="NO CUMPLE"/>
    <s v="NO CUMPLE"/>
    <s v="NO CUMPLE"/>
    <x v="0"/>
    <x v="0"/>
    <x v="0"/>
    <x v="0"/>
    <x v="0"/>
  </r>
  <r>
    <s v="INC000002624086"/>
    <s v="HOUSING"/>
    <x v="11"/>
    <s v="APQ ACCESOS"/>
    <s v="ESTEBAN O BUSTOS CORNEJO"/>
    <s v="tct_ebusto"/>
    <s v="4-Menor/Localizado"/>
    <s v="4-Baja"/>
    <s v="Baja"/>
    <x v="1"/>
    <s v="TELEFONICA EMPRESAS DE CHILE SA"/>
    <s v="SUPERVISION PROYECTO HUAWEI"/>
    <s v="19/02/2024 17:12:15"/>
    <s v="19/02/2024 17:13:42"/>
    <x v="0"/>
    <s v="CDP ANTIGUO 1"/>
    <s v="CDP ANTIGUO 2"/>
    <s v="19/02/2024 17:16:31"/>
    <s v="19/02/2024 23:50:00"/>
    <s v="SUPERVISION PROYECTO HUAWEI"/>
    <s v="SUPERVISION CRQ/OK"/>
    <d v="1899-12-30T00:02:49"/>
    <d v="1899-12-30T00:04:16"/>
    <d v="1899-12-30T00:01:27"/>
    <x v="0"/>
    <x v="1"/>
    <m/>
    <m/>
    <m/>
    <m/>
    <m/>
    <d v="2024-02-19T00:00:00"/>
    <s v="CUMPLE"/>
    <s v="NO CUMPLE"/>
    <s v="NO CUMPLE"/>
    <s v="NO CUMPLE"/>
    <s v="NO CUMPLE"/>
    <x v="0"/>
    <x v="0"/>
    <x v="0"/>
    <x v="0"/>
    <x v="0"/>
  </r>
  <r>
    <s v="INC000002624092"/>
    <s v="HOSTING VIRTUAL"/>
    <x v="6"/>
    <s v="SISTEMA OPERATIVO MICROSOFT"/>
    <s v="PAUL A SEPULVEDA ALVAREZ"/>
    <s v="tct_psepul"/>
    <s v="4-Menor/Localizado"/>
    <s v="4-Baja"/>
    <s v="Baja"/>
    <x v="1"/>
    <s v="TELEFONICA GLOBAL TECHNOLOGY S.A.AGENCIA EN CHILE"/>
    <s v="Gustavo avila cambio de contraseña"/>
    <s v="19/02/2024 17:18:04"/>
    <s v="19/02/2024 17:18:47"/>
    <x v="0"/>
    <s v="TI"/>
    <s v="SISTEMAS OPERATIVOS"/>
    <s v="19/02/2024 17:31:06"/>
    <s v="19/02/2024 23:50:00"/>
    <s v="Gustavo avila cambio de contraseña cuenta vpn"/>
    <s v="Gustavo avila cambio de contraseña cuenta vpn"/>
    <d v="1899-12-30T00:00:00"/>
    <d v="1899-12-30T00:13:02"/>
    <d v="1899-12-30T00:13:02"/>
    <x v="0"/>
    <x v="1"/>
    <m/>
    <m/>
    <m/>
    <m/>
    <m/>
    <d v="2024-02-19T00:00:00"/>
    <s v="CUMPLE"/>
    <s v="NO CUMPLE"/>
    <s v="NO CUMPLE"/>
    <s v="NO CUMPLE"/>
    <s v="NO CUMPLE"/>
    <x v="0"/>
    <x v="0"/>
    <x v="0"/>
    <x v="0"/>
    <x v="0"/>
  </r>
  <r>
    <s v="INC000002624093"/>
    <s v="HOSTING VIRTUAL"/>
    <x v="6"/>
    <s v="SISTEMA OPERATIVO MICROSOFT"/>
    <s v="PAUL A SEPULVEDA ALVAREZ"/>
    <s v="tct_psepul"/>
    <s v="4-Menor/Localizado"/>
    <s v="4-Baja"/>
    <s v="Baja"/>
    <x v="1"/>
    <s v="TELEFONICA GLOBAL TECHNOLOGY S.A.AGENCIA EN CHILE"/>
    <s v="LDAP vcenter paine - revision de caso"/>
    <s v="19/02/2024 17:19:05"/>
    <s v="19/02/2024 17:19:40"/>
    <x v="0"/>
    <s v="TI"/>
    <s v="SISTEMAS OPERATIVOS"/>
    <s v="19/02/2024 17:32:52"/>
    <s v="19/02/2024 23:50:00"/>
    <s v="LDAP vcenter paine - revision de caso"/>
    <s v="se validan configuraciones en dc01 antiguo, se evidencia cambios en certificados y se prepara plan de accion para mitigacion"/>
    <d v="1899-12-30T00:00:00"/>
    <d v="1899-12-30T00:13:47"/>
    <d v="1899-12-30T00:13:47"/>
    <x v="0"/>
    <x v="1"/>
    <m/>
    <m/>
    <m/>
    <m/>
    <m/>
    <d v="2024-02-19T00:00:00"/>
    <s v="CUMPLE"/>
    <s v="NO CUMPLE"/>
    <s v="NO CUMPLE"/>
    <s v="NO CUMPLE"/>
    <s v="NO CUMPLE"/>
    <x v="0"/>
    <x v="0"/>
    <x v="0"/>
    <x v="0"/>
    <x v="0"/>
  </r>
  <r>
    <s v="INC000002624095"/>
    <s v="HOSTING VIRTUAL"/>
    <x v="6"/>
    <s v="SISTEMA OPERATIVO MICROSOFT"/>
    <s v="PAUL A SEPULVEDA ALVAREZ"/>
    <s v="tct_psepul"/>
    <s v="4-Menor/Localizado"/>
    <s v="4-Baja"/>
    <s v="Baja"/>
    <x v="1"/>
    <s v="TELEFONICA GLOBAL TECHNOLOGY S.A.AGENCIA EN CHILE"/>
    <s v="zabbix toma control CSERVERPRD"/>
    <s v="19/02/2024 17:20:02"/>
    <s v="19/02/2024 17:21:09"/>
    <x v="0"/>
    <s v="TI"/>
    <s v="SISTEMAS OPERATIVOS"/>
    <s v="19/02/2024 17:29:59"/>
    <s v="19/02/2024 23:50:00"/>
    <s v="zabbix toma control CSERVERPRD _x000a_GRUPO-BEKAERT, PRODINSA, SO-WINDOWS_x0009_CSERVERPRD_x0009__x0009_Windows CSERVERPRD 6.1.7601 Microsoft Windows Server 2008 R2 Enterprise Service Pack 1 x64"/>
    <s v="se agrega servidor en zabbix y se actualizan contrraseñas de ingreso"/>
    <d v="1899-12-30T00:00:00"/>
    <d v="1899-12-30T00:09:57"/>
    <d v="1899-12-30T00:09:57"/>
    <x v="0"/>
    <x v="1"/>
    <m/>
    <m/>
    <m/>
    <m/>
    <m/>
    <d v="2024-02-19T00:00:00"/>
    <s v="CUMPLE"/>
    <s v="NO CUMPLE"/>
    <s v="NO CUMPLE"/>
    <s v="NO CUMPLE"/>
    <s v="NO CUMPLE"/>
    <x v="0"/>
    <x v="0"/>
    <x v="0"/>
    <x v="0"/>
    <x v="0"/>
  </r>
  <r>
    <s v="INC000002624100"/>
    <s v="HOSTING VIRTUAL"/>
    <x v="6"/>
    <s v="SISTEMA OPERATIVO MICROSOFT"/>
    <s v="PAUL A SEPULVEDA ALVAREZ"/>
    <s v="tct_psepul"/>
    <s v="4-Menor/Localizado"/>
    <s v="4-Baja"/>
    <s v="Baja"/>
    <x v="1"/>
    <s v="TELEFONICA GLOBAL TECHNOLOGY S.A.AGENCIA EN CHILE"/>
    <s v="zabbix toma control CSERVERQAS"/>
    <s v="19/02/2024 17:21:21"/>
    <s v="19/02/2024 17:22:00"/>
    <x v="0"/>
    <s v="TI"/>
    <s v="SISTEMAS OPERATIVOS"/>
    <s v="19/02/2024 17:30:18"/>
    <s v="19/02/2024 23:50:00"/>
    <s v="zabbix toma control CSERVERQAS_x000a_GRUPO-BEKAERT, PRODINSA, SO-WINDOWS_x0009_CSERVERQAS_x0009__x0009_Windows CSERVERQAS 6.1.7601 Microsoft Windows Server 2008 R2 Enterprise Service Pack 1 x64"/>
    <s v="se agrega servidor en zabbix y se actualizan contrraseñas de ingreso"/>
    <d v="1899-12-30T00:00:00"/>
    <d v="1899-12-30T00:08:57"/>
    <d v="1899-12-30T00:08:57"/>
    <x v="0"/>
    <x v="1"/>
    <m/>
    <m/>
    <m/>
    <m/>
    <m/>
    <d v="2024-02-19T00:00:00"/>
    <s v="CUMPLE"/>
    <s v="NO CUMPLE"/>
    <s v="NO CUMPLE"/>
    <s v="NO CUMPLE"/>
    <s v="NO CUMPLE"/>
    <x v="0"/>
    <x v="0"/>
    <x v="0"/>
    <x v="0"/>
    <x v="0"/>
  </r>
  <r>
    <s v="INC000002624101"/>
    <s v="HOSTING VIRTUAL"/>
    <x v="6"/>
    <s v="SISTEMA OPERATIVO MICROSOFT"/>
    <s v="PAUL A SEPULVEDA ALVAREZ"/>
    <s v="tct_psepul"/>
    <s v="4-Menor/Localizado"/>
    <s v="4-Baja"/>
    <s v="Baja"/>
    <x v="1"/>
    <s v="TELEFONICA GLOBAL TECHNOLOGY S.A.AGENCIA EN CHILE"/>
    <s v="zabbix toma control WEBINCHALAM"/>
    <s v="19/02/2024 17:22:14"/>
    <s v="19/02/2024 17:22:49"/>
    <x v="0"/>
    <s v="TI"/>
    <s v="SISTEMAS OPERATIVOS"/>
    <s v="19/02/2024 17:30:38"/>
    <s v="19/02/2024 23:50:00"/>
    <s v="zabbix toma control WEBINCHALAM_x000a_GRUPO-BEKAERT, INCHALAM, SO-WINDOWS_x0009_WEBINCHALAM_x0009__x0009_Windows WEBINCHALAM 6.1.7601 Microsoft Windows Server 2008 R2 Enterprise Service Pack 1 x64"/>
    <s v="se agrega servidor en zabbix y se actualizan contrraseñas de ingreso"/>
    <d v="1899-12-30T00:00:00"/>
    <d v="1899-12-30T00:08:24"/>
    <d v="1899-12-30T00:08:24"/>
    <x v="0"/>
    <x v="1"/>
    <m/>
    <m/>
    <m/>
    <m/>
    <m/>
    <d v="2024-02-19T00:00:00"/>
    <s v="CUMPLE"/>
    <s v="NO CUMPLE"/>
    <s v="NO CUMPLE"/>
    <s v="NO CUMPLE"/>
    <s v="NO CUMPLE"/>
    <x v="0"/>
    <x v="0"/>
    <x v="0"/>
    <x v="0"/>
    <x v="0"/>
  </r>
  <r>
    <s v="INC000002624102"/>
    <s v="HOSTING VIRTUAL"/>
    <x v="6"/>
    <s v="SISTEMA OPERATIVO MICROSOFT"/>
    <s v="PAUL A SEPULVEDA ALVAREZ"/>
    <s v="tct_psepul"/>
    <s v="4-Menor/Localizado"/>
    <s v="4-Baja"/>
    <s v="Baja"/>
    <x v="1"/>
    <s v="TELEFONICA GLOBAL TECHNOLOGY S.A.AGENCIA EN CHILE"/>
    <s v="ANSIBLE creacion y pruebas playbook cambio clave"/>
    <s v="19/02/2024 17:24:08"/>
    <s v="19/02/2024 17:24:48"/>
    <x v="0"/>
    <s v="TI"/>
    <s v="SISTEMAS OPERATIVOS"/>
    <s v="19/02/2024 17:33:37"/>
    <s v="19/02/2024 23:50:00"/>
    <s v="ANSIBLE creacion y pruebas playbook cambio clave"/>
    <s v="se realiza creacion de playbook en ansible y pruebas de ejecucion correcta para cambio de clavbe 2024"/>
    <d v="1899-12-30T00:00:00"/>
    <d v="1899-12-30T00:09:29"/>
    <d v="1899-12-30T00:09:29"/>
    <x v="0"/>
    <x v="1"/>
    <m/>
    <m/>
    <m/>
    <m/>
    <m/>
    <d v="2024-02-19T00:00:00"/>
    <s v="CUMPLE"/>
    <s v="NO CUMPLE"/>
    <s v="NO CUMPLE"/>
    <s v="NO CUMPLE"/>
    <s v="NO CUMPLE"/>
    <x v="0"/>
    <x v="0"/>
    <x v="0"/>
    <x v="0"/>
    <x v="0"/>
  </r>
  <r>
    <s v="INC000002624104"/>
    <s v="HOSTING VIRTUAL"/>
    <x v="6"/>
    <s v="SISTEMA OPERATIVO MICROSOFT"/>
    <s v="PAUL A SEPULVEDA ALVAREZ"/>
    <s v="tct_psepul"/>
    <s v="4-Menor/Localizado"/>
    <s v="4-Baja"/>
    <s v="Baja"/>
    <x v="1"/>
    <s v="TELEFONICA GLOBAL TECHNOLOGY S.A.AGENCIA EN CHILE"/>
    <s v="SMU - cambio de clave ADM en servidores"/>
    <s v="19/02/2024 17:25:02"/>
    <s v="19/02/2024 17:25:41"/>
    <x v="0"/>
    <s v="TI"/>
    <s v="SISTEMAS OPERATIVOS"/>
    <s v="19/02/2024 17:34:12"/>
    <s v="19/02/2024 23:50:00"/>
    <s v="SMU - cambio de clave ADM en servidores"/>
    <s v="se ejecuta cambio de clave en servidor, se valida acceso"/>
    <d v="1899-12-30T00:00:00"/>
    <d v="1899-12-30T00:09:10"/>
    <d v="1899-12-30T00:09:10"/>
    <x v="0"/>
    <x v="1"/>
    <m/>
    <m/>
    <m/>
    <m/>
    <m/>
    <d v="2024-02-19T00:00:00"/>
    <s v="CUMPLE"/>
    <s v="NO CUMPLE"/>
    <s v="NO CUMPLE"/>
    <s v="NO CUMPLE"/>
    <s v="NO CUMPLE"/>
    <x v="0"/>
    <x v="0"/>
    <x v="0"/>
    <x v="0"/>
    <x v="0"/>
  </r>
  <r>
    <s v="INC000002624105"/>
    <s v="HOSTING VIRTUAL"/>
    <x v="6"/>
    <s v="GESTION PLATAFORMA CLIENTES"/>
    <s v="RICARDO R GALLEGOS OYANEDER"/>
    <s v="lmolcont"/>
    <s v="3-Moderado/Limitado"/>
    <s v="3-Medio"/>
    <s v="Media"/>
    <x v="1"/>
    <s v="TELEFONICA EMPRESAS DE CHILE SA"/>
    <s v="Descarga e instalación de parches de SO en servidores de TrueSight (Febrero 2024)"/>
    <s v="19/02/2024 15:20:54"/>
    <s v="19/02/2024 15:20:54"/>
    <x v="0"/>
    <s v="PLATAFORMAS"/>
    <s v="TRUESIGHT"/>
    <s v="21/02/2024 9:50:27"/>
    <s v="21/02/2024 23:50:00"/>
    <s v="Se requiere del apoyo correspondiente del equipo de MS, para realizar las coordinaciones necesarias para ejecutar las descargar e instalación de parches de SO correspondientes al mes de Febrero en los servidores de la plataforma TrueSight en sus ambiente"/>
    <s v="Se crea y gestiona trabajo mediante CRQ000000083310"/>
    <d v="1899-12-31T17:36:25"/>
    <d v="1899-12-31T18:29:33"/>
    <d v="1899-12-30T00:53:08"/>
    <x v="0"/>
    <x v="1"/>
    <m/>
    <m/>
    <m/>
    <m/>
    <m/>
    <d v="2024-02-21T00:00:00"/>
    <s v="CUMPLE"/>
    <s v="NO CUMPLE"/>
    <s v="NO CUMPLE"/>
    <s v="NO CUMPLE"/>
    <s v="NO CUMPLE"/>
    <x v="1"/>
    <x v="0"/>
    <x v="0"/>
    <x v="0"/>
    <x v="1"/>
  </r>
  <r>
    <s v="INC000002624234"/>
    <s v="TICKET-INTELIGENTE"/>
    <x v="6"/>
    <s v="GESTION TI"/>
    <s v="RICARDO R GALLEGOS OYANEDER"/>
    <s v="USR_TSIGHT"/>
    <s v="1-Extenso/Generalizado"/>
    <s v="4-Baja"/>
    <s v="Baja"/>
    <x v="3"/>
    <s v="FUNDACION INSTITUTO PROFESIONAL DUOC UC"/>
    <s v="fiprdu01 - srvsharepro1_vm TICKET AUTOMATICO"/>
    <s v="19/02/2024 15:56:32"/>
    <s v="19/02/2024 15:56:32"/>
    <x v="0"/>
    <s v="TRUESIGHT"/>
    <s v="TRUESIGHT"/>
    <s v="19/02/2024 20:05:20"/>
    <s v="19/02/2024 23:50:00"/>
    <s v="PREVENTIVO=SI_x000a_CODIGO DE SERVICIO=SRVSHAREPRO1_VM_x000a_DIRECCION=NULL_x000a_CIUDAD=NULL_x000a_COMUNA LOCAL=_x000a_REGION=NULL_x000a_QUIEN REPORTA=Ticket automático_x000a_CONTACTO EN TERRENO=_x000a_PROBLEMA=Critical Hard Drive Space Alert for Node FIPRDU01 - SRVSHAREPRO1_VM_x000a_REQUERIMIENTO=_x000a_EQUIPOS"/>
    <s v="Se efectúa contacto con cliente: N/A_x000a_Teléfono de contacto: N/A_x000a_Acciones realizadas: Se libera espacio en disco, alarma ya no esta presente en plataforma de monitoreo, servidor opera normalmente._x000a_Solución paliativa o definitiva: Comportamiento normal._x000a_Acc"/>
    <d v="1899-12-30T02:18:28"/>
    <d v="1899-12-30T04:08:48"/>
    <d v="1899-12-30T01:50:20"/>
    <x v="1"/>
    <x v="0"/>
    <m/>
    <m/>
    <m/>
    <m/>
    <m/>
    <d v="2024-02-19T00:00:00"/>
    <s v="NO CUMPLE"/>
    <s v="CUMPLE"/>
    <s v="NO CUMPLE"/>
    <s v="NO CUMPLE"/>
    <s v="NO CUMPLE"/>
    <x v="1"/>
    <x v="0"/>
    <x v="1"/>
    <x v="0"/>
    <x v="0"/>
  </r>
  <r>
    <s v="INC000002624250"/>
    <s v="TICKET-INTELIGENTE"/>
    <x v="4"/>
    <s v="GESTION TI"/>
    <s v="JUAN P SEGURA VARGAS"/>
    <s v="USR_TSIGHT"/>
    <s v="1-Extenso/Generalizado"/>
    <s v="4-Baja"/>
    <s v="Baja"/>
    <x v="3"/>
    <s v="FUNDACION INSTITUTO PROFESIONAL DUOC UC"/>
    <s v="fiprdu01 - srvshp13qasql_vm TICKET AUTOMATICO"/>
    <s v="19/02/2024 16:11:32"/>
    <s v="19/02/2024 16:11:32"/>
    <x v="0"/>
    <s v="TI"/>
    <s v="SISTEMAS OPERATIVOS"/>
    <s v="19/02/2024 19:24:44"/>
    <s v="19/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m/>
    <d v="1899-12-30T03:05:30"/>
    <d v="1899-12-30T03:13:12"/>
    <d v="1899-12-30T00:07:42"/>
    <x v="1"/>
    <x v="0"/>
    <m/>
    <m/>
    <m/>
    <m/>
    <m/>
    <d v="2024-02-19T00:00:00"/>
    <s v="CUMPLE"/>
    <s v="NO CUMPLE"/>
    <s v="NO CUMPLE"/>
    <s v="NO CUMPLE"/>
    <s v="NO CUMPLE"/>
    <x v="1"/>
    <x v="1"/>
    <x v="0"/>
    <x v="0"/>
    <x v="0"/>
  </r>
  <r>
    <s v="INC000002624338"/>
    <s v="VPN IP - MPLS"/>
    <x v="3"/>
    <s v="GESTION HD"/>
    <s v="DEIBY Y SANTOYO MONTEROLA"/>
    <s v="frp_fpetro"/>
    <s v="3-Moderado/Limitado"/>
    <s v="3-Medio"/>
    <s v="Media"/>
    <x v="1"/>
    <s v="TELEFONICA GLOBAL TECHNOLOGY S.A.AGENCIA EN CHILE"/>
    <s v="HD/_x000a_RE: Electrica Puente Alto//Recursos VDC|| FOLIO INC000002576883 || APERTURA"/>
    <s v="19/02/2024 17:23:43"/>
    <s v="19/02/2024 17:25:23"/>
    <x v="0"/>
    <s v="CDP ANTIGUO 1"/>
    <s v="CDP ANTIGUO 2"/>
    <s v="20/02/2024 9:29:46"/>
    <s v="20/02/2024 23:50:00"/>
    <s v="PREVENTIVO: NO_x000a_CODIGO DE SERVICIO:_x000a_DIRECCION:_x000a_QUIEN REPORTA: Deiby Yoel Santoyo Monterola 56 9 9343 3681_x000a_CONTACTO EN TERRENO: Deiby Yoel Santoyo Monterola 56 9 9343 3681_x000a__x000a_REQUERIMIENTO:_x000a__x000a_Junto con saludar, informo que cliente asigna el siguiente segmento"/>
    <s v="FASE RESOLUCIÓN Y RECUPERACIÓN_x000a__x000a_Se efectúa contacto con cliente:N/A_x000a__x000a_Teléfono de contacto:N/A_x000a__x000a_Acciones realizadas:Se configura la VLAN en el Enterprise, posterior a eso se configura en el vCenter y se configura en el VDC con la red 20.20.1.0/24_x000a__x000a_Solució"/>
    <d v="1899-12-30T15:14:39"/>
    <d v="1899-12-30T16:06:03"/>
    <d v="1899-12-30T00:51:24"/>
    <x v="0"/>
    <x v="1"/>
    <m/>
    <m/>
    <m/>
    <m/>
    <m/>
    <d v="2024-02-20T00:00:00"/>
    <s v="CUMPLE"/>
    <s v="NO CUMPLE"/>
    <s v="NO CUMPLE"/>
    <s v="NO CUMPLE"/>
    <s v="NO CUMPLE"/>
    <x v="1"/>
    <x v="0"/>
    <x v="0"/>
    <x v="1"/>
    <x v="0"/>
  </r>
  <r>
    <s v="INC000002624342"/>
    <s v="VPN IP - MPLS"/>
    <x v="7"/>
    <s v="GESTION HD"/>
    <s v="GUSTAVO AVILA VERA"/>
    <s v="frp_fpetro"/>
    <s v="3-Moderado/Limitado"/>
    <s v="3-Medio"/>
    <s v="Media"/>
    <x v="1"/>
    <s v="BLUMAR S.A."/>
    <s v="HD/_x000a_Validar licencias Suse"/>
    <s v="19/02/2024 17:27:45"/>
    <s v="19/02/2024 17:29:20"/>
    <x v="0"/>
    <s v="CDP ANTIGUO 1"/>
    <s v="CDP ANTIGUO 2"/>
    <s v="20/02/2024 10:09:12"/>
    <s v="20/02/2024 23:50:00"/>
    <s v="PREVENTIVO: NO_x000a_CODIGO DE SERVICIO:_x000a_DIRECCION:_x000a_QUIEN REPORTA:  Freddy Cortés Díaz 56 9 6605 6481_x000a_CONTACTO EN TERRENO: Freddy Cortés Díaz 56 9 6605 6481_x000a__x000a_REQUERIMIENTO:_x000a__x000a_Dejar en bandeja de Telefonica Global Technology &amp;#8211; Cloud &amp;#8211;_x000a_Controller y as"/>
    <s v="Se valida la información solicitada"/>
    <d v="1899-12-30T15:53:53"/>
    <d v="1899-12-30T16:41:27"/>
    <d v="1899-12-30T00:47:34"/>
    <x v="0"/>
    <x v="1"/>
    <m/>
    <m/>
    <m/>
    <m/>
    <m/>
    <d v="2024-02-20T00:00:00"/>
    <s v="CUMPLE"/>
    <s v="NO CUMPLE"/>
    <s v="NO CUMPLE"/>
    <s v="NO CUMPLE"/>
    <s v="NO CUMPLE"/>
    <x v="1"/>
    <x v="0"/>
    <x v="0"/>
    <x v="1"/>
    <x v="0"/>
  </r>
  <r>
    <s v="INC000002624386"/>
    <s v="TICKET-INTELIGENTE"/>
    <x v="7"/>
    <s v="GESTION TI"/>
    <s v="SEBASTIAN I ACUÑA GUZMAN"/>
    <s v="USR_TSIGHT"/>
    <s v="1-Extenso/Generalizado"/>
    <s v="4-Baja"/>
    <s v="Baja"/>
    <x v="3"/>
    <s v="CAMARA DE COMERCIO DE SANTIAGO A G"/>
    <s v="cacost01 - prodtuxmoluno TICKET AUTOMATICO"/>
    <s v="19/02/2024 18:05:13"/>
    <s v="19/02/2024 18:05:13"/>
    <x v="0"/>
    <s v="TI"/>
    <s v="SISTEMAS OPERATIVOS"/>
    <s v="19/02/2024 20:45:35"/>
    <s v="19/02/2024 23:50:00"/>
    <s v="PREVENTIVO=SI_x000a_CODIGO DE SERVICIO=prodtuxmoluno_x000a_DIRECCION=SAN MARTÃ�N 50, SANTIAGO, REGIÃ“N METROPOLITANA, CHILE_x000a_CIUDAD=SANTIAGO_x000a_COMUNA LOCAL=Santiago_x000a_REGION=REGIÃ“N METROPOLITANA DE SANTIAGO_x000a_QUIEN REPORTA=Ticket automático_x000a_CONTACTO EN TERRENO=_x000a_PROBLEMA=N"/>
    <s v="Se revisa el servidor según lo solicitado, encontrando en el momento de la revisión que el proceso con más uso de CPU corresponde a sqr, ejecutado por el usuario molprod._x000a__x000a_Como se ve en la gráfica de más adelante, el consumo de CPU tuvo un alza al moment"/>
    <d v="1899-12-30T02:38:56"/>
    <d v="1899-12-30T02:40:22"/>
    <d v="1899-12-30T00:01:26"/>
    <x v="1"/>
    <x v="0"/>
    <m/>
    <m/>
    <m/>
    <m/>
    <m/>
    <d v="2024-02-19T00:00:00"/>
    <s v="CUMPLE"/>
    <s v="NO CUMPLE"/>
    <s v="NO CUMPLE"/>
    <s v="NO CUMPLE"/>
    <s v="NO CUMPLE"/>
    <x v="1"/>
    <x v="1"/>
    <x v="0"/>
    <x v="0"/>
    <x v="0"/>
  </r>
  <r>
    <s v="INC000002624406"/>
    <s v="HOSTING VIRTUAL"/>
    <x v="6"/>
    <s v="SISTEMA OPERATIVO MICROSOFT"/>
    <s v="PAUL A SEPULVEDA ALVAREZ"/>
    <s v="tct_psepul"/>
    <s v="4-Menor/Localizado"/>
    <s v="4-Baja"/>
    <s v="Baja"/>
    <x v="1"/>
    <s v="TELEFONICA GLOBAL TECHNOLOGY S.A.AGENCIA EN CHILE"/>
    <s v="SOC - cambio de clave ADM en servidores"/>
    <s v="19/02/2024 17:25:52"/>
    <s v="19/02/2024 17:26:18"/>
    <x v="0"/>
    <s v="TI"/>
    <s v="SISTEMAS OPERATIVOS"/>
    <s v="19/02/2024 17:34:31"/>
    <s v="19/02/2024 23:50:00"/>
    <s v="SOC - cambio de clave ADM en servidores"/>
    <s v="se ejecuta cambio de clave en servidor, se valida acceso"/>
    <d v="1899-12-30T00:00:00"/>
    <d v="1899-12-30T00:08:39"/>
    <d v="1899-12-30T00:08:39"/>
    <x v="0"/>
    <x v="1"/>
    <m/>
    <m/>
    <m/>
    <m/>
    <m/>
    <d v="2024-02-19T00:00:00"/>
    <s v="CUMPLE"/>
    <s v="NO CUMPLE"/>
    <s v="NO CUMPLE"/>
    <s v="NO CUMPLE"/>
    <s v="NO CUMPLE"/>
    <x v="0"/>
    <x v="0"/>
    <x v="0"/>
    <x v="0"/>
    <x v="0"/>
  </r>
  <r>
    <s v="INC000002624407"/>
    <s v="HOSTING VIRTUAL"/>
    <x v="6"/>
    <s v="SISTEMA OPERATIVO MICROSOFT"/>
    <s v="PAUL A SEPULVEDA ALVAREZ"/>
    <s v="tct_psepul"/>
    <s v="4-Menor/Localizado"/>
    <s v="4-Baja"/>
    <s v="Baja"/>
    <x v="1"/>
    <s v="TELEFONICA GLOBAL TECHNOLOGY S.A.AGENCIA EN CHILE"/>
    <s v="TCCT ADMINISTRACION - cambio de clave ADM en servidores"/>
    <s v="19/02/2024 17:26:46"/>
    <s v="19/02/2024 17:27:16"/>
    <x v="0"/>
    <s v="TI"/>
    <s v="SISTEMAS OPERATIVOS"/>
    <s v="19/02/2024 17:34:50"/>
    <s v="19/02/2024 23:50:00"/>
    <s v="TCCT ADMINISTRACION - cambio de clave ADM en servidores"/>
    <s v="se ejecuta cambio de clave en servidor, se valida acceso"/>
    <d v="1899-12-30T00:00:00"/>
    <d v="1899-12-30T00:08:04"/>
    <d v="1899-12-30T00:08:04"/>
    <x v="0"/>
    <x v="1"/>
    <m/>
    <m/>
    <m/>
    <m/>
    <m/>
    <d v="2024-02-19T00:00:00"/>
    <s v="CUMPLE"/>
    <s v="NO CUMPLE"/>
    <s v="NO CUMPLE"/>
    <s v="NO CUMPLE"/>
    <s v="NO CUMPLE"/>
    <x v="0"/>
    <x v="0"/>
    <x v="0"/>
    <x v="0"/>
    <x v="0"/>
  </r>
  <r>
    <s v="INC000002624408"/>
    <s v="HOUSING"/>
    <x v="11"/>
    <s v="APQ ACCESOS"/>
    <s v="ESTEBAN O BUSTOS CORNEJO"/>
    <s v="tct_ebusto"/>
    <s v="2-Significativo/Amplio"/>
    <s v="2-Alta"/>
    <s v="Alta"/>
    <x v="1"/>
    <s v="TELEFONICA EMPRESAS DE CHILE SA"/>
    <s v="SUPERVISION INCIDENTE HUAWEI-CAMBIO DE FUENTE DE PODER"/>
    <s v="19/02/2024 17:26:56"/>
    <s v="19/02/2024 17:28:29"/>
    <x v="0"/>
    <s v="CDP ANTIGUO 1"/>
    <s v="CDP ANTIGUO 2"/>
    <s v="19/02/2024 17:48:15"/>
    <s v="19/02/2024 23:50:00"/>
    <s v="SUPERVISION INCIDENTE HUAWEI"/>
    <s v="INCIDENCIA RESTABLECIDA"/>
    <d v="1899-12-30T00:19:46"/>
    <d v="1899-12-30T00:21:19"/>
    <d v="1899-12-30T00:01:33"/>
    <x v="0"/>
    <x v="1"/>
    <m/>
    <m/>
    <m/>
    <m/>
    <m/>
    <d v="2024-02-19T00:00:00"/>
    <s v="CUMPLE"/>
    <s v="NO CUMPLE"/>
    <s v="NO CUMPLE"/>
    <s v="NO CUMPLE"/>
    <s v="NO CUMPLE"/>
    <x v="0"/>
    <x v="0"/>
    <x v="0"/>
    <x v="0"/>
    <x v="0"/>
  </r>
  <r>
    <s v="INC000002624410"/>
    <s v="HOSTING VIRTUAL"/>
    <x v="6"/>
    <s v="SISTEMA OPERATIVO MICROSOFT"/>
    <s v="PAUL A SEPULVEDA ALVAREZ"/>
    <s v="tct_psepul"/>
    <s v="4-Menor/Localizado"/>
    <s v="4-Baja"/>
    <s v="Baja"/>
    <x v="1"/>
    <s v="TELEFONICA GLOBAL TECHNOLOGY S.A.AGENCIA EN CHILE"/>
    <s v="Planilla. actualizacion de datos desde inventario"/>
    <s v="19/02/2024 17:27:41"/>
    <s v="19/02/2024 17:28:12"/>
    <x v="0"/>
    <s v="TI"/>
    <s v="SISTEMAS OPERATIVOS"/>
    <s v="19/02/2024 17:32:06"/>
    <s v="19/02/2024 23:50:00"/>
    <s v="Planilla. actualizacion de datos desde inventario"/>
    <s v="se realiza actualizacion de dns name y estado de vm (apagada-encendida) en planilla"/>
    <d v="1899-12-30T00:00:00"/>
    <d v="1899-12-30T00:04:25"/>
    <d v="1899-12-30T00:04:25"/>
    <x v="0"/>
    <x v="1"/>
    <m/>
    <m/>
    <m/>
    <m/>
    <m/>
    <d v="2024-02-19T00:00:00"/>
    <s v="CUMPLE"/>
    <s v="NO CUMPLE"/>
    <s v="NO CUMPLE"/>
    <s v="NO CUMPLE"/>
    <s v="NO CUMPLE"/>
    <x v="0"/>
    <x v="0"/>
    <x v="0"/>
    <x v="0"/>
    <x v="0"/>
  </r>
  <r>
    <s v="INC000002624412"/>
    <s v="HOSTING VIRTUAL"/>
    <x v="6"/>
    <s v="SISTEMA OPERATIVO MICROSOFT"/>
    <s v="PAUL A SEPULVEDA ALVAREZ"/>
    <s v="tct_psepul"/>
    <s v="4-Menor/Localizado"/>
    <s v="4-Baja"/>
    <s v="Baja"/>
    <x v="1"/>
    <s v="TELEFONICA GLOBAL TECHNOLOGY S.A.AGENCIA EN CHILE"/>
    <s v="TRUESIGHT - cambio clave servidores"/>
    <s v="19/02/2024 17:28:36"/>
    <s v="19/02/2024 17:29:05"/>
    <x v="0"/>
    <s v="TI"/>
    <s v="SISTEMAS OPERATIVOS"/>
    <s v="19/02/2024 17:35:10"/>
    <s v="19/02/2024 23:50:00"/>
    <s v="TRUESIGHT - cambio clave servidores"/>
    <s v="se ejecuta cambio de clave en servidor, se valida acceso"/>
    <d v="1899-12-30T00:00:00"/>
    <d v="1899-12-30T00:06:34"/>
    <d v="1899-12-30T00:06:34"/>
    <x v="0"/>
    <x v="1"/>
    <m/>
    <m/>
    <m/>
    <m/>
    <m/>
    <d v="2024-02-19T00:00:00"/>
    <s v="CUMPLE"/>
    <s v="NO CUMPLE"/>
    <s v="NO CUMPLE"/>
    <s v="NO CUMPLE"/>
    <s v="NO CUMPLE"/>
    <x v="0"/>
    <x v="0"/>
    <x v="0"/>
    <x v="0"/>
    <x v="0"/>
  </r>
  <r>
    <s v="INC000002624416"/>
    <s v="HOUSING"/>
    <x v="11"/>
    <s v="APQ ACCESOS"/>
    <s v="ESTEBAN O BUSTOS CORNEJO"/>
    <s v="tct_ebusto"/>
    <s v="2-Significativo/Amplio"/>
    <s v="2-Alta"/>
    <s v="Alta"/>
    <x v="1"/>
    <s v="TELEFONICA EMPRESAS DE CHILE SA"/>
    <s v="SUPERVISION INCIDENTE HUAWEI-CAMBIO DE MEMORIA RAM"/>
    <s v="19/02/2024 17:29:44"/>
    <s v="19/02/2024 17:31:23"/>
    <x v="0"/>
    <s v="CDP ANTIGUO 1"/>
    <s v="CDP ANTIGUO 2"/>
    <s v="19/02/2024 18:11:31"/>
    <s v="19/02/2024 23:50:00"/>
    <s v="SUPERVISION INCIDENTE HUAWEI-CAMBIO DE MEMORIA RAM"/>
    <s v="INCIDENCIA RESTABLECIDA"/>
    <d v="1899-12-30T00:40:08"/>
    <d v="1899-12-30T00:41:47"/>
    <d v="1899-12-30T00:01:39"/>
    <x v="0"/>
    <x v="1"/>
    <m/>
    <m/>
    <m/>
    <m/>
    <m/>
    <d v="2024-02-19T00:00:00"/>
    <s v="CUMPLE"/>
    <s v="NO CUMPLE"/>
    <s v="NO CUMPLE"/>
    <s v="NO CUMPLE"/>
    <s v="NO CUMPLE"/>
    <x v="0"/>
    <x v="0"/>
    <x v="0"/>
    <x v="0"/>
    <x v="0"/>
  </r>
  <r>
    <s v="INC000002624422"/>
    <s v="HOSTING VIRTUAL"/>
    <x v="6"/>
    <s v="SISTEMA OPERATIVO MICROSOFT"/>
    <s v="PAUL A SEPULVEDA ALVAREZ"/>
    <s v="tct_psepul"/>
    <s v="4-Menor/Localizado"/>
    <s v="4-Baja"/>
    <s v="Baja"/>
    <x v="1"/>
    <s v="TELEFONICA GLOBAL TECHNOLOGY S.A.AGENCIA EN CHILE"/>
    <s v="Revision alerta seguridad por ejecucion de comandos"/>
    <s v="19/02/2024 17:35:28"/>
    <s v="19/02/2024 17:36:05"/>
    <x v="0"/>
    <s v="TI"/>
    <s v="SISTEMAS OPERATIVOS"/>
    <s v="19/02/2024 17:36:42"/>
    <s v="19/02/2024 23:50:00"/>
    <s v="Revision alerta seguridad por ejecucion de comandos en servidores debido a acciones de cambio de clave"/>
    <s v="comportamiento esperado por ejecucion de cambios de clave en varias cuentas"/>
    <d v="1899-12-30T00:00:00"/>
    <d v="1899-12-30T00:01:14"/>
    <d v="1899-12-30T00:01:14"/>
    <x v="0"/>
    <x v="1"/>
    <m/>
    <m/>
    <m/>
    <m/>
    <m/>
    <d v="2024-02-19T00:00:00"/>
    <s v="CUMPLE"/>
    <s v="NO CUMPLE"/>
    <s v="NO CUMPLE"/>
    <s v="NO CUMPLE"/>
    <s v="NO CUMPLE"/>
    <x v="0"/>
    <x v="0"/>
    <x v="0"/>
    <x v="0"/>
    <x v="0"/>
  </r>
  <r>
    <s v="INC000002624436"/>
    <s v="HOSTING VIRTUAL"/>
    <x v="6"/>
    <s v="SISTEMA OPERATIVO MICROSOFT"/>
    <s v="PAUL A SEPULVEDA ALVAREZ"/>
    <s v="tct_psepul"/>
    <s v="4-Menor/Localizado"/>
    <s v="4-Baja"/>
    <s v="Baja"/>
    <x v="1"/>
    <s v="TELEFONICA GLOBAL TECHNOLOGY S.A.AGENCIA EN CHILE"/>
    <s v="WAZUH - configuracion de politica en servidor"/>
    <s v="19/02/2024 18:05:31"/>
    <s v="19/02/2024 18:06:30"/>
    <x v="0"/>
    <s v="TI"/>
    <s v="SISTEMAS OPERATIVOS"/>
    <s v="19/02/2024 18:06:50"/>
    <s v="19/02/2024 23:50:00"/>
    <s v="WAZUH - configuracion de politica en servidor para registrar comandos de powershell"/>
    <s v="WAZUH - configuracion de politica en servidor para registrar comandos de powershell"/>
    <d v="1899-12-30T00:00:00"/>
    <d v="1899-12-30T00:01:19"/>
    <d v="1899-12-30T00:01:19"/>
    <x v="0"/>
    <x v="1"/>
    <m/>
    <m/>
    <m/>
    <m/>
    <m/>
    <d v="2024-02-19T00:00:00"/>
    <s v="CUMPLE"/>
    <s v="NO CUMPLE"/>
    <s v="NO CUMPLE"/>
    <s v="NO CUMPLE"/>
    <s v="NO CUMPLE"/>
    <x v="0"/>
    <x v="0"/>
    <x v="0"/>
    <x v="0"/>
    <x v="0"/>
  </r>
  <r>
    <s v="INC000002624454"/>
    <s v="HOUSING"/>
    <x v="13"/>
    <s v="BELIEVE"/>
    <s v="MARIO A BARRIENTOS RUIZ"/>
    <s v="frp_jolsso"/>
    <s v="3-Moderado/Limitado"/>
    <s v="3-Medio"/>
    <s v="Media"/>
    <x v="1"/>
    <s v="HDI SEGUROS S.A."/>
    <s v="GESTION DATACENTER/ ACCESOS /HDI SEGUROS S.A."/>
    <s v="19/02/2024 18:36:10"/>
    <s v="19/02/2024 18:37:16"/>
    <x v="0"/>
    <s v="COMUNICACIONES"/>
    <s v="VPN IP - MPLS"/>
    <s v="19/02/2024 18:56:42"/>
    <s v="19/02/2024 23:50:00"/>
    <s v="EMPRESA:HDI SEGUROS S.A._x000a_CÓDIGO DE SERVICIO: _x000a_DIRECCIÓN:Av. Apoquindo #7071, Las Condes, Santiago_x000a_NOMBRE DE QUIEN REPORTA: Álvaro Ulloa Figueroa_x000a_TELÉFONO DE QUIEN REPORTA: 962464224_x000a_NOMBRE DE CONTACTO EN TERRENO: _x000a_REQUERIMIENTO:Cambio de cintas_x000a_EQUIPOS E"/>
    <s v="ACCESOS AUTORIZADOS"/>
    <d v="1899-12-30T00:02:45"/>
    <d v="1899-12-30T00:20:32"/>
    <d v="1899-12-30T00:17:47"/>
    <x v="0"/>
    <x v="1"/>
    <m/>
    <m/>
    <m/>
    <m/>
    <m/>
    <d v="2024-02-19T00:00:00"/>
    <s v="CUMPLE"/>
    <s v="NO CUMPLE"/>
    <s v="NO CUMPLE"/>
    <s v="NO CUMPLE"/>
    <s v="NO CUMPLE"/>
    <x v="0"/>
    <x v="0"/>
    <x v="0"/>
    <x v="0"/>
    <x v="0"/>
  </r>
  <r>
    <s v="INC000002624611"/>
    <s v="BACKUP ON DEMAND"/>
    <x v="6"/>
    <s v="SM OPERACIONES"/>
    <s v="RICARDO R GALLEGOS OYANEDER"/>
    <s v="tct_jsegur"/>
    <s v="4-Menor/Localizado"/>
    <s v="4-Baja"/>
    <s v="Baja"/>
    <x v="3"/>
    <s v="TELEFONICA GLOBAL TECHNOLOGY S.A.AGENCIA EN CHILE"/>
    <s v="Problemas de conexion con servidor telefonicam04 -10.68.131.252"/>
    <s v="19/02/2024 22:28:56"/>
    <s v="19/02/2024 22:31:26"/>
    <x v="0"/>
    <s v="TI"/>
    <s v="SISTEMAS OPERATIVOS"/>
    <s v="19/02/2024 23:09:23"/>
    <s v="19/02/2024 23:50:00"/>
    <s v="Problemas de conexion con servidor telefonicam04 -10.68.131.252"/>
    <s v="Se efectúa contacto con cliente: Operador N1_x000a_Teléfono de contacto: N/A_x000a_Acciones realizadas: Reinicio de servidor._x000a_Solución paliativa o definitiva: N/A_x000a_Acciones de Mejora, Recomendaciones: N/A_x000a_Causa Raíz: N/A"/>
    <d v="1899-12-30T00:00:00"/>
    <d v="1899-12-30T00:40:27"/>
    <d v="1899-12-30T00:40:27"/>
    <x v="1"/>
    <x v="0"/>
    <m/>
    <s v=""/>
    <s v=""/>
    <s v=""/>
    <s v="Cumplido"/>
    <d v="2024-02-19T00:00:00"/>
    <s v="CUMPLE"/>
    <s v="NO CUMPLE"/>
    <s v="NO CUMPLE"/>
    <s v="NO CUMPLE"/>
    <s v="NO CUMPLE"/>
    <x v="0"/>
    <x v="0"/>
    <x v="0"/>
    <x v="0"/>
    <x v="0"/>
  </r>
  <r>
    <s v="INC000002624623"/>
    <s v="SAP"/>
    <x v="9"/>
    <s v="CLOUD SAP HANA"/>
    <s v="NICOLAS A SAAVEDRA EGUILUZ"/>
    <s v="tct_nsaave"/>
    <s v="4-Menor/Localizado"/>
    <s v="4-Baja"/>
    <s v="Baja"/>
    <x v="1"/>
    <s v="TELEFONICA EMPRESAS DE CHILE SA"/>
    <s v="Checklist Diario Clientes 20.02.24"/>
    <s v="20/02/2024 7:35:12"/>
    <s v="20/02/2024 7:36:16"/>
    <x v="0"/>
    <s v="Service"/>
    <s v="Internal"/>
    <s v="20/02/2024 7:36:40"/>
    <s v="20/02/2024 23:50:00"/>
    <s v="Se realiza Checklist Diario de los clientes; _x000a_HDC_x000a_NUTRISCO"/>
    <s v="Se realiza Checklist Diario de los clientes; _x000a_HDC_x000a_NUTRISCO"/>
    <d v="1899-12-30T00:00:00"/>
    <d v="1899-12-30T00:01:28"/>
    <d v="1899-12-30T00:01:28"/>
    <x v="0"/>
    <x v="1"/>
    <m/>
    <s v=""/>
    <s v=""/>
    <s v=""/>
    <s v="Cumplido"/>
    <d v="2024-02-20T00:00:00"/>
    <s v="CUMPLE"/>
    <s v="NO CUMPLE"/>
    <s v="NO CUMPLE"/>
    <s v="NO CUMPLE"/>
    <s v="NO CUMPLE"/>
    <x v="0"/>
    <x v="0"/>
    <x v="0"/>
    <x v="0"/>
    <x v="0"/>
  </r>
  <r>
    <s v="INC000002624652"/>
    <s v="HOUSING"/>
    <x v="11"/>
    <s v="APQ ACCESOS"/>
    <s v="JOSE G MARQUEZ MARCANO"/>
    <s v="tct_josmam"/>
    <s v="4-Menor/Localizado"/>
    <s v="4-Baja"/>
    <s v="Baja"/>
    <x v="1"/>
    <s v="TELEFONICA EMPRESAS DE CHILE SA"/>
    <s v="RONDA Y REVISION DE SALAS 08:30"/>
    <s v="20/02/2024 9:39:39"/>
    <s v="20/02/2024 9:40:37"/>
    <x v="0"/>
    <s v="CDP ANTIGUO 1"/>
    <s v="CDP ANTIGUO 2"/>
    <s v="20/02/2024 9:44:18"/>
    <s v="20/02/2024 23:50:00"/>
    <s v="RONDA Y REVISION DE SALAS 08:30"/>
    <s v="RONDAS REALIZADAS"/>
    <d v="1899-12-30T00:02:46"/>
    <d v="1899-12-30T00:04:39"/>
    <d v="1899-12-30T00:01:53"/>
    <x v="0"/>
    <x v="1"/>
    <m/>
    <m/>
    <m/>
    <m/>
    <m/>
    <d v="2024-02-20T00:00:00"/>
    <s v="CUMPLE"/>
    <s v="NO CUMPLE"/>
    <s v="NO CUMPLE"/>
    <s v="NO CUMPLE"/>
    <s v="NO CUMPLE"/>
    <x v="0"/>
    <x v="0"/>
    <x v="0"/>
    <x v="0"/>
    <x v="0"/>
  </r>
  <r>
    <s v="INC000002624704"/>
    <s v="HOUSING"/>
    <x v="13"/>
    <s v="BELIEVE"/>
    <s v="MARIO A BARRIENTOS RUIZ"/>
    <s v="frp_jcarri"/>
    <s v="3-Moderado/Limitado"/>
    <s v="3-Medio"/>
    <s v="Media"/>
    <x v="1"/>
    <s v="FARMACIAS AHUMADA S.A."/>
    <s v="GESTION DATACENTER/ ACCESOS /FARMACIAS AHUMADA S.A."/>
    <s v="20/02/2024 10:51:10"/>
    <s v="20/02/2024 10:52:33"/>
    <x v="0"/>
    <s v="COMUNICACIONES"/>
    <s v="VPN IP - MPLS"/>
    <s v="20/02/2024 11:12:05"/>
    <s v="20/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ACCESOS AUTORIZADOS"/>
    <d v="1899-12-30T00:12:43"/>
    <d v="1899-12-30T00:20:55"/>
    <d v="1899-12-30T00:08:12"/>
    <x v="0"/>
    <x v="1"/>
    <m/>
    <m/>
    <m/>
    <m/>
    <m/>
    <d v="2024-02-20T00:00:00"/>
    <s v="CUMPLE"/>
    <s v="NO CUMPLE"/>
    <s v="NO CUMPLE"/>
    <s v="NO CUMPLE"/>
    <s v="NO CUMPLE"/>
    <x v="0"/>
    <x v="0"/>
    <x v="0"/>
    <x v="0"/>
    <x v="0"/>
  </r>
  <r>
    <s v="INC000002624779"/>
    <s v="TICKET-INTELIGENTE"/>
    <x v="6"/>
    <s v="GESTION TI"/>
    <s v="RICARDO R GALLEGOS OYANEDER"/>
    <s v="USR_TSIGHT"/>
    <s v="1-Extenso/Generalizado"/>
    <s v="4-Baja"/>
    <s v="Baja"/>
    <x v="3"/>
    <s v="COAGRA S A"/>
    <s v="coagra01 - sap_prod_e_vm TICKET AUTOMATICO"/>
    <s v="19/02/2024 22:30:55"/>
    <s v="19/02/2024 22:30:55"/>
    <x v="0"/>
    <s v="TRUESIGHT"/>
    <s v="TRUESIGHT"/>
    <s v="20/02/2024 10:11:24"/>
    <s v="20/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5:30"/>
    <d v="1899-12-30T11:40:29"/>
    <d v="1899-12-30T00:04:59"/>
    <x v="1"/>
    <x v="0"/>
    <m/>
    <m/>
    <m/>
    <m/>
    <m/>
    <d v="2024-02-20T00:00:00"/>
    <s v="CUMPLE"/>
    <s v="NO CUMPLE"/>
    <s v="NO CUMPLE"/>
    <s v="NO CUMPLE"/>
    <s v="NO CUMPLE"/>
    <x v="1"/>
    <x v="0"/>
    <x v="0"/>
    <x v="1"/>
    <x v="0"/>
  </r>
  <r>
    <s v="INC000002624919"/>
    <s v="HOUSING"/>
    <x v="11"/>
    <s v="APQ ACCESOS"/>
    <s v="JAIRO A SALINAS GARAY"/>
    <s v="tct_jsalin"/>
    <s v="3-Moderado/Limitado"/>
    <s v="3-Medio"/>
    <s v="Media"/>
    <x v="1"/>
    <s v="TELEFONICA EMPRESAS DE CHILE SA"/>
    <s v="RONDA Y REVISION DE SALAS TECNICAS"/>
    <s v="20/02/2024 7:07:34"/>
    <s v="20/02/2024 7:13:32"/>
    <x v="0"/>
    <s v="CDP ANTIGUO 1"/>
    <s v="CDP ANTIGUO 2"/>
    <s v="20/02/2024 7:13:32"/>
    <s v="20/02/2024 23:50:00"/>
    <s v="RONDA Y REVISION DE SALAS TECNICAS"/>
    <s v="RONDA REALIZADO."/>
    <d v="1899-12-30T00:00:00"/>
    <d v="1899-12-30T00:05:58"/>
    <d v="1899-12-30T00:05:58"/>
    <x v="0"/>
    <x v="1"/>
    <m/>
    <m/>
    <m/>
    <m/>
    <m/>
    <d v="2024-02-20T00:00:00"/>
    <s v="CUMPLE"/>
    <s v="NO CUMPLE"/>
    <s v="NO CUMPLE"/>
    <s v="NO CUMPLE"/>
    <s v="NO CUMPLE"/>
    <x v="0"/>
    <x v="0"/>
    <x v="0"/>
    <x v="0"/>
    <x v="0"/>
  </r>
  <r>
    <s v="INC000002624920"/>
    <s v="HOUSING"/>
    <x v="11"/>
    <s v="APQ ACCESOS"/>
    <s v="JAIRO A SALINAS GARAY"/>
    <s v="tct_jsalin"/>
    <s v="3-Moderado/Limitado"/>
    <s v="3-Medio"/>
    <s v="Media"/>
    <x v="1"/>
    <s v="TELEFONICA EMPRESAS DE CHILE SA"/>
    <s v="TOMA DE ALARMAS DE CLIENTE"/>
    <s v="20/02/2024 7:13:41"/>
    <s v="20/02/2024 7:15:05"/>
    <x v="0"/>
    <s v="CDP ANTIGUO 1"/>
    <s v="CDP ANTIGUO 2"/>
    <s v="20/02/2024 7:15:05"/>
    <s v="20/02/2024 23:50:00"/>
    <s v="TOMA DE ALARMAS DE CLIENTE"/>
    <s v="TOMA DE ALARMAS REALIZADA."/>
    <d v="1899-12-30T00:00:00"/>
    <d v="1899-12-30T00:01:24"/>
    <d v="1899-12-30T00:01:24"/>
    <x v="0"/>
    <x v="1"/>
    <m/>
    <m/>
    <m/>
    <m/>
    <m/>
    <d v="2024-02-20T00:00:00"/>
    <s v="CUMPLE"/>
    <s v="NO CUMPLE"/>
    <s v="NO CUMPLE"/>
    <s v="NO CUMPLE"/>
    <s v="NO CUMPLE"/>
    <x v="0"/>
    <x v="0"/>
    <x v="0"/>
    <x v="0"/>
    <x v="0"/>
  </r>
  <r>
    <s v="INC000002624939"/>
    <s v="VPN IP - MPLS"/>
    <x v="5"/>
    <s v="GESTION CALL CENTER"/>
    <s v="JUAN PABLO PAZ GOMPERTZ"/>
    <s v="frp_lmosqu"/>
    <s v="3-Moderado/Limitado"/>
    <s v="3-Medio"/>
    <s v="Media"/>
    <x v="3"/>
    <s v="JANSSEN S.A."/>
    <s v="CALL CENTER/CONFIGUARACION IP (INC) | INC000002623552"/>
    <s v="20/02/2024 10:00:29"/>
    <s v="20/02/2024 10:06:00"/>
    <x v="0"/>
    <s v="CDP ANTIGUO 1"/>
    <s v="CDP ANTIGUO 2"/>
    <s v="20/02/2024 12:29:02"/>
    <s v="20/02/2024 23:50:00"/>
    <s v="PREVENTIVO: NO_x000a_CODIGO DE SERVICIO: F040380 / L-37838_x000a_DIRECCION: Panamericana Norte 5353, Conchali, Santiago_x000a_QUIEN REPORTA: Sebastian Morales - 988866599_x000a_CONTACTO EN TERRENO: Sebastian Morales - 988866599 _x000a__x000a_PROBLEMA: Cliente no tiene conectividad con una"/>
    <s v="FASE RESOLUCIÓN Y RECUPERACIÓN_x000a__x000a_Se efectúa contacto con cliente: Sebastian Morales _x000a__x000a_Teléfono de contacto: 988866599_x000a__x000a_Acciones realizadas: Se detecta fallas de conectividad entre GW e IP 10.1.100.6, se modifica la IP del GW y se recupera la conectividad."/>
    <d v="1899-12-30T01:31:45"/>
    <d v="1899-12-30T02:28:33"/>
    <d v="1899-12-30T00:56:48"/>
    <x v="1"/>
    <x v="0"/>
    <m/>
    <m/>
    <m/>
    <m/>
    <m/>
    <d v="2024-02-20T00:00:00"/>
    <s v="CUMPLE"/>
    <s v="NO CUMPLE"/>
    <s v="NO CUMPLE"/>
    <s v="NO CUMPLE"/>
    <s v="NO CUMPLE"/>
    <x v="1"/>
    <x v="1"/>
    <x v="0"/>
    <x v="0"/>
    <x v="0"/>
  </r>
  <r>
    <s v="INC000002624982"/>
    <s v="CORREO"/>
    <x v="1"/>
    <s v="O365"/>
    <s v="JAVIERA A UMAÑA YEVENES"/>
    <s v="tct_jumana"/>
    <s v="4-Menor/Localizado"/>
    <s v="4-Baja"/>
    <s v="Baja"/>
    <x v="1"/>
    <s v="TELEFONICA GLOBAL TECHNOLOGY S.A.AGENCIA EN CHILE"/>
    <s v="Planificación MS y apoyo acceso VDC"/>
    <s v="20/02/2024 11:53:26"/>
    <s v="20/02/2024 11:54:56"/>
    <x v="0"/>
    <s v="CDP ANTIGUO 1"/>
    <s v="CDP ANTIGUO 2"/>
    <s v="20/02/2024 15:44:18"/>
    <s v="20/02/2024 23:50:00"/>
    <m/>
    <m/>
    <d v="1899-12-30T03:49:22"/>
    <d v="1899-12-30T03:50:52"/>
    <d v="1899-12-30T00:01:30"/>
    <x v="0"/>
    <x v="1"/>
    <m/>
    <m/>
    <m/>
    <m/>
    <m/>
    <d v="2024-02-20T00:00:00"/>
    <s v="CUMPLE"/>
    <s v="NO CUMPLE"/>
    <s v="NO CUMPLE"/>
    <s v="NO CUMPLE"/>
    <s v="NO CUMPLE"/>
    <x v="1"/>
    <x v="1"/>
    <x v="0"/>
    <x v="0"/>
    <x v="0"/>
  </r>
  <r>
    <s v="INC000002625213"/>
    <s v="HOUSING"/>
    <x v="14"/>
    <s v="BELIEVE"/>
    <s v="FRANCISCO J FELIU ABARCA"/>
    <s v="frp_xgambo"/>
    <s v="3-Moderado/Limitado"/>
    <s v="3-Medio"/>
    <s v="Media"/>
    <x v="1"/>
    <s v="TELEFONICA EMPRESAS DE CHILE SA"/>
    <s v="GESTION DATACENTER/ ACCESOS / TELEFONICA EMPRESAS DE CHILE SA"/>
    <s v="20/02/2024 8:45:51"/>
    <s v="20/02/2024 8:47:01"/>
    <x v="0"/>
    <s v="CDP ANTIGUO 1"/>
    <s v="CDP ANTIGUO 2"/>
    <s v="20/02/2024 9:43:49"/>
    <s v="20/02/2024 23:50:00"/>
    <s v="EMPRESA: TELEFONICA EMPRESAS DE CHILE SA_x000a_CÓDIGO DE SERVICIO: _x000a_DIRECCIÓN:Calle San Martin #50, Santiago Centro, Santiago_x000a_NOMBRE DE QUIEN REPORTA:Manuel Maita_x000a_TELÉFONO DE QUIEN REPORTA:  56974138322_x000a_NOMBRE DE CONTACTO EN TERRENO: _x000a_REQUERIMIENTO : Rackeo Sw"/>
    <s v="Fase de resolución y recuperación: INFORMACION_x000a_Se efectúa contacto con cliente: N/A_x000a_Teléfono de contacto: N/A_x000a_Acciones realizadas: ACCESOS RECHAZADOS / CRQ NOI APROBADO_x000a_Solución paliativa o definitiva: N/A_x000a_Acciones de Mejora, Recomendaciones: N/A_x000a_Causa R"/>
    <d v="1899-12-30T00:44:43"/>
    <d v="1899-12-30T00:57:58"/>
    <d v="1899-12-30T00:13:15"/>
    <x v="0"/>
    <x v="1"/>
    <m/>
    <s v=""/>
    <s v=""/>
    <s v="Cumplido"/>
    <s v=""/>
    <d v="2024-02-20T00:00:00"/>
    <s v="CUMPLE"/>
    <s v="NO CUMPLE"/>
    <s v="NO CUMPLE"/>
    <s v="NO CUMPLE"/>
    <s v="NO CUMPLE"/>
    <x v="0"/>
    <x v="0"/>
    <x v="0"/>
    <x v="0"/>
    <x v="0"/>
  </r>
  <r>
    <s v="INC000002625260"/>
    <s v="MONITOREO"/>
    <x v="6"/>
    <s v="GESTION CALL CENTER"/>
    <s v="PAUL A SEPULVEDA ALVAREZ"/>
    <s v="asc_fgonza"/>
    <s v="4-Menor/Localizado"/>
    <s v="2-Alta"/>
    <s v="Media"/>
    <x v="1"/>
    <s v="TELEFONICA EMPRESAS DE CHILE SA"/>
    <s v="[PANDA] - ALERTA THREAT HUNTING SEVERIDAD MEDIA"/>
    <s v="20/02/2024 9:29:13"/>
    <s v="20/02/2024 9:33:00"/>
    <x v="0"/>
    <s v="CDP ANTIGUO 1"/>
    <s v="CDP ANTIGUO 2"/>
    <s v="20/02/2024 18:02:51"/>
    <s v="20/02/2024 23:50:00"/>
    <s v="Hola buenas tardes Denise;_x000a__x000a_Por favor me ayuda a validar si alguien del equipo de Cloud recientemente realizó lo indicado por CSIRT en el equipo INFORMESGES02, no tengo mayor detalle:_x000a__x000a_ _x000a_Quedo atento,_x000a__x000a_Jonathan Tochon Reyes_x000a_J. Centro Control | Ingeniero"/>
    <s v="se realiza revisión de servidor. El aplicativo involucrado en la alerta es parte de la suite de office instalada en el servidor. Se realiza análisis sobre el fichero alertado y no se encontró código malicioso._x000a_Por otro lado, se valido que no existan méto"/>
    <d v="1899-12-30T07:52:40"/>
    <d v="1899-12-30T08:33:38"/>
    <d v="1899-12-30T00:40:58"/>
    <x v="0"/>
    <x v="1"/>
    <m/>
    <m/>
    <m/>
    <m/>
    <m/>
    <d v="2024-02-20T00:00:00"/>
    <s v="CUMPLE"/>
    <s v="NO CUMPLE"/>
    <s v="NO CUMPLE"/>
    <s v="NO CUMPLE"/>
    <s v="NO CUMPLE"/>
    <x v="1"/>
    <x v="0"/>
    <x v="0"/>
    <x v="1"/>
    <x v="0"/>
  </r>
  <r>
    <s v="INC000002625270"/>
    <s v="BACKUP ON DEMAND"/>
    <x v="17"/>
    <s v="SM OPERACIONES"/>
    <s v="RODRIGO VÁSQUEZ MUÑOZ"/>
    <s v="tct_decruz"/>
    <s v="4-Menor/Localizado"/>
    <s v="4-Baja"/>
    <s v="Baja"/>
    <x v="1"/>
    <s v="TELEFONICA GLOBAL TECHNOLOGY S.A.AGENCIA EN CHILE"/>
    <s v="Restauración de máquina virtual de plataforma MGMT-VDC - Evidencias Certificación SOC1 y SOC2"/>
    <s v="20/02/2024 9:57:50"/>
    <s v="20/02/2024 10:00:26"/>
    <x v="0"/>
    <s v="TI"/>
    <s v="ALMACENAMIENTO y RESPALDO"/>
    <s v="26/02/2024 17:40:51"/>
    <s v="26/02/2024 23:50:00"/>
    <s v="Estimado equipo Operaciones Backups, se requiere de su acostumbrado apoyo en restaurar el ultimo respaldo, de cualquier de las VM listadas a continuación, las maquinas se encuentran en la plataforma SM c3-vcsmgmt.cloudtic.cl"/>
    <s v="FASE RESOLUCIÓN Y RECUPERACIÓN_x000a__x000a_Se efectúa contacto con cliente: N/A_x000a__x000a_Teléfono de contacto: N/A_x000a__x000a_Acciones realizadas: restauracion  y proceso todo ok, se cierra folio_x000a__x000a_Solución paliativa o definitiva: restauracion  y proceso todo ok, se cierra folio_x000a__x000a_Acc"/>
    <d v="1899-12-30T00:00:00"/>
    <d v="1899-12-30T00:00:00"/>
    <d v="1899-12-30T00:00:00"/>
    <x v="0"/>
    <x v="1"/>
    <m/>
    <m/>
    <m/>
    <m/>
    <m/>
    <d v="2024-02-26T00:00:00"/>
    <s v="CUMPLE"/>
    <s v="NO CUMPLE"/>
    <s v="NO CUMPLE"/>
    <s v="NO CUMPLE"/>
    <s v="NO CUMPLE"/>
    <x v="0"/>
    <x v="0"/>
    <x v="0"/>
    <x v="0"/>
    <x v="0"/>
  </r>
  <r>
    <s v="INC000002625413"/>
    <s v="VPN IP - MPLS"/>
    <x v="17"/>
    <s v="ADMINISTRADORES RESIDENTES"/>
    <s v="RODRIGO VÁSQUEZ MUÑOZ"/>
    <s v="frp_joflor"/>
    <s v="3-Moderado/Limitado"/>
    <s v="3-Medio"/>
    <s v="Media"/>
    <x v="1"/>
    <s v="CEPECH S.A."/>
    <s v="RV: solicitud restauración - Shanghai y Melipilla"/>
    <s v="20/02/2024 9:11:13"/>
    <s v="20/02/2024 9:15:00"/>
    <x v="0"/>
    <s v="CDP ANTIGUO 1"/>
    <s v="CDP ANTIGUO 2"/>
    <s v="21/02/2024 15:43:19"/>
    <s v="21/02/2024 23:50:00"/>
    <s v="PREVENTIVO: NO_x000a_CODIGO DE SERVICIO: Restauraciones _x000a_DIRECCIÓN: Alameda N° 2150 piso 2 · Santiago_x000a_QUIEN REPORTA: Cristian Bustos Rivas _x000a_CONTACTO EN TERRENO: Cristian Bustos Rivas _x000a_PROBLEMA:_x000a_REQUERIMIENTO:_x000a__x000a_Estimados, junto con saludar les solicito por favo"/>
    <s v="FASE RESOLUCIÓN Y RECUPERACIÓN_x000a__x000a_Se efectúa contacto con cliente: N/A_x000a__x000a_Teléfono de contacto: N/A_x000a__x000a_Acciones realizadas: se restauran ambos servidores solicitados_x000a__x000a_Solución paliativa o definitiva: se restauran ambos servidores solicitados_x000a__x000a_Acciones de Mejor"/>
    <d v="1899-12-31T03:54:45"/>
    <d v="1899-12-31T06:32:06"/>
    <d v="1899-12-30T02:37:21"/>
    <x v="0"/>
    <x v="1"/>
    <m/>
    <m/>
    <m/>
    <m/>
    <m/>
    <d v="2024-02-21T00:00:00"/>
    <s v="NO CUMPLE"/>
    <s v="CUMPLE"/>
    <s v="NO CUMPLE"/>
    <s v="NO CUMPLE"/>
    <s v="NO CUMPLE"/>
    <x v="1"/>
    <x v="0"/>
    <x v="0"/>
    <x v="0"/>
    <x v="1"/>
  </r>
  <r>
    <s v="INC000002625415"/>
    <s v="VPN IP - MPLS"/>
    <x v="7"/>
    <s v="GESTION HD"/>
    <s v="SEBASTIAN I ACUÑA GUZMAN"/>
    <s v="frp_fpetro"/>
    <s v="3-Moderado/Limitado"/>
    <s v="3-Medio"/>
    <s v="Media"/>
    <x v="1"/>
    <s v="ARTIKOS CHILE S A"/>
    <s v="HD/_x000a_Solicitud Artikos Chile // Eliminar y agregar registros DNS"/>
    <s v="20/02/2024 9:12:02"/>
    <s v="20/02/2024 9:14:12"/>
    <x v="0"/>
    <s v="TI"/>
    <s v="SISTEMAS OPERATIVOS"/>
    <s v="20/02/2024 11:16:11"/>
    <s v="20/02/2024 23:50:00"/>
    <s v="PREVENTIVO: NO_x000a_CODIGO DE SERVICIO:_x000a_DIRECCION:_x000a_QUIEN REPORTA: Sebastian Poblete C.  +56 992171974_x000a_CONTACTO EN TERRENO: Sebastian Poblete C.  +56 992171974_x000a__x000a_REQUERIMIENTO:_x000a__x000a_Junto con saludar, solicito eliminar el siguiente registro:_x000a__x000a__dmarc.artikos.cl. IN"/>
    <s v="Se crea registro solicitado, el cual responde correctamente desde los dns autoritativos e internet. Para el resto de DNS's es necesario esperar el tiempo de propagación/refresco correspondiente."/>
    <d v="1899-12-30T00:00:00"/>
    <d v="1899-12-30T02:04:09"/>
    <d v="1899-12-30T02:04:09"/>
    <x v="0"/>
    <x v="1"/>
    <m/>
    <m/>
    <m/>
    <m/>
    <m/>
    <d v="2024-02-20T00:00:00"/>
    <s v="NO CUMPLE"/>
    <s v="CUMPLE"/>
    <s v="NO CUMPLE"/>
    <s v="NO CUMPLE"/>
    <s v="NO CUMPLE"/>
    <x v="1"/>
    <x v="1"/>
    <x v="0"/>
    <x v="0"/>
    <x v="0"/>
  </r>
  <r>
    <s v="INC000002625423"/>
    <s v="VPN IP - MPLS"/>
    <x v="17"/>
    <s v="GESTION HD"/>
    <s v="RODRIGO VÁSQUEZ MUÑOZ"/>
    <s v="frp_fpetro"/>
    <s v="3-Moderado/Limitado"/>
    <s v="3-Medio"/>
    <s v="Media"/>
    <x v="1"/>
    <s v="SOC PUNTA DEL COBRE S A"/>
    <s v="HD/ Restablecer copia DB SCO-PBC_Dev"/>
    <s v="20/02/2024 9:20:30"/>
    <s v="20/02/2024 9:22:34"/>
    <x v="0"/>
    <s v="CDP ANTIGUO 1"/>
    <s v="CDP ANTIGUO 2"/>
    <s v="22/02/2024 10:43:29"/>
    <s v="22/02/2024 23:50:00"/>
    <s v="PREVENTIVO: NO_x000a_CODIGO DE SERVICIO:_x000a_DIRECCION:_x000a_QUIEN REPORTA:_x000a_CONTACTO EN TERRENO:_x000a_PROBLEMA:_x000a_REQUERIMIENTO:_x000a__x000a_Favor su apoyo en restablecer copia de base de datos con nombre_x000a_SCO-PBC_Dev en el servidor PUC-DB-01-02 IP 172.16.162.93, esta debe de_x000a_quedar con"/>
    <s v="FASE RESOLUCIÓN Y RECUPERACIÓN_x000a__x000a_Se efectúa contacto con cliente: N/A_x000a__x000a_Teléfono de contacto: N/A_x000a__x000a_Acciones realizadas: restauracion realizada correctamente_x000a__x000a_Solución paliativa o definitiva: restauracion realizada correctamente_x000a__x000a_Acciones de Mejora, Recomen"/>
    <d v="1900-01-01T00:59:31"/>
    <d v="1900-01-01T01:22:59"/>
    <d v="1899-12-30T00:23:28"/>
    <x v="0"/>
    <x v="1"/>
    <m/>
    <m/>
    <m/>
    <m/>
    <m/>
    <d v="2024-02-22T00:00:00"/>
    <s v="CUMPLE"/>
    <s v="NO CUMPLE"/>
    <s v="NO CUMPLE"/>
    <s v="NO CUMPLE"/>
    <s v="NO CUMPLE"/>
    <x v="1"/>
    <x v="0"/>
    <x v="0"/>
    <x v="0"/>
    <x v="1"/>
  </r>
  <r>
    <s v="INC000002625465"/>
    <s v="TICKET-INTELIGENTE"/>
    <x v="7"/>
    <s v="GESTION TI"/>
    <s v="VICTOR SEPULVEDA GAMARRA"/>
    <s v="USR_TSIGHT"/>
    <s v="1-Extenso/Generalizado"/>
    <s v="4-Baja"/>
    <s v="Baja"/>
    <x v="3"/>
    <s v="FUNDACION INSTITUTO PROFESIONAL DUOC UC"/>
    <s v="fiprdu01 - srvshp13qasql_vm TICKET AUTOMATICO"/>
    <s v="20/02/2024 9:57:15"/>
    <s v="20/02/2024 9:57:15"/>
    <x v="0"/>
    <s v="TI"/>
    <s v="SISTEMAS OPERATIVOS"/>
    <s v="20/02/2024 15:23:53"/>
    <s v="20/02/2024 23:50:00"/>
    <s v="PREVENTIVO=SI_x000a_CODIGO DE SERVICIO=SRVSHP13QASQL_VM_x000a_DIRECCION=NULL_x000a_CIUDAD=NULL_x000a_COMUNA LOCAL=_x000a_REGION=NULL_x000a_QUIEN REPORTA=Ticket automático_x000a_CONTACTO EN TERRENO=_x000a_PROBLEMA=Node FIPRDU01 - SRVSHP13QASQL_VM is Down_x000a_REQUERIMIENTO=_x000a_EQUIPOS ENERGIZADO O REINICIADO="/>
    <s v="Se desconectaron las tarjetas de red del servidor SRVSHP13QASQL (10.10.100.59 // 172.16.206.170), ya que será dado de baja. Se gestionará que se deje en mantención, mientras se gestiona el CRQ de baja."/>
    <d v="1899-12-30T00:31:33"/>
    <d v="1899-12-30T05:26:38"/>
    <d v="1899-12-30T04:55:05"/>
    <x v="2"/>
    <x v="0"/>
    <m/>
    <m/>
    <m/>
    <m/>
    <m/>
    <d v="2024-02-20T00:00:00"/>
    <s v="NO CUMPLE"/>
    <s v="NO CUMPLE"/>
    <s v="CUMPLE"/>
    <s v="NO CUMPLE"/>
    <s v="NO CUMPLE"/>
    <x v="1"/>
    <x v="0"/>
    <x v="1"/>
    <x v="0"/>
    <x v="0"/>
  </r>
  <r>
    <s v="INC000002625499"/>
    <s v="VPN IP - MPLS"/>
    <x v="5"/>
    <s v="GESTION HD"/>
    <s v="LUIS RODRIGO ACEVEDO COLLIPAL"/>
    <s v="frp_fpetro"/>
    <s v="3-Moderado/Limitado"/>
    <s v="3-Medio"/>
    <s v="Media"/>
    <x v="1"/>
    <s v="TELEFONICA GLOBAL TECHNOLOGY S.A.AGENCIA EN CHILE"/>
    <s v="HD/_x000a_Comunicación entre MV"/>
    <s v="20/02/2024 10:11:48"/>
    <s v="20/02/2024 10:16:06"/>
    <x v="0"/>
    <s v="CDP ANTIGUO 1"/>
    <s v="CDP ANTIGUO 2"/>
    <s v="21/02/2024 15:33:27"/>
    <s v="21/02/2024 23:50:00"/>
    <s v="PREVENTIVO: NO_x000a_CODIGO DE SERVICIO:_x000a_DIRECCION:_x000a_QUIEN REPORTA: Freddy Asenjo Ramírez +56 9 8969 3164_x000a_CONTACTO EN TERRENO: Freddy Asenjo Ramírez +56 9 8969 3164_x000a__x000a_REQUERIMIENTO:_x000a__x000a_Se requiere que la máquina virtual SOC-SISTEMA-INFORMES-QA_x000a_(192.168.129.14) pue"/>
    <s v="se habilita nueva comunicación para lo requerido, se configuró  nueva política ID 176 en FW-SM-DC_TCCT_x000a__x000a_Rodrigo Acevedo"/>
    <d v="1899-12-30T23:43:47"/>
    <d v="1899-12-31T05:21:39"/>
    <d v="1899-12-30T05:37:52"/>
    <x v="0"/>
    <x v="1"/>
    <m/>
    <m/>
    <m/>
    <m/>
    <m/>
    <d v="2024-02-21T00:00:00"/>
    <s v="NO CUMPLE"/>
    <s v="NO CUMPLE"/>
    <s v="CUMPLE"/>
    <s v="NO CUMPLE"/>
    <s v="NO CUMPLE"/>
    <x v="1"/>
    <x v="0"/>
    <x v="0"/>
    <x v="0"/>
    <x v="1"/>
  </r>
  <r>
    <s v="INC000002625544"/>
    <s v="VPN IP - MPLS"/>
    <x v="7"/>
    <s v="GESTION HD"/>
    <s v="GUSTAVO AVILA VERA"/>
    <s v="frp_fpetro"/>
    <s v="3-Moderado/Limitado"/>
    <s v="3-Medio"/>
    <s v="Media"/>
    <x v="1"/>
    <s v="TELEFONICA GLOBAL TECHNOLOGY S.A.AGENCIA EN CHILE"/>
    <s v="HD/_x000a_[RENTOKIL] Entrega de servidores RHEL"/>
    <s v="20/02/2024 10:49:05"/>
    <s v="20/02/2024 10:54:14"/>
    <x v="0"/>
    <s v="CDP ANTIGUO 1"/>
    <s v="CDP ANTIGUO 2"/>
    <s v="20/02/2024 11:02:24"/>
    <s v="20/02/2024 23:50:00"/>
    <s v="PREVENTIVO: NO_x000a_CODIGO DE SERVICIO:_x000a_DIRECCION:_x000a_QUIEN REPORTA: Eduardo José Camacho Urdaneta 56 9 4135 5459 _x000a_CONTACTO EN TERRENO: Eduardo José Camacho Urdaneta 56 9 4135 5459 _x000a_PROBLEMA:_x000a_REQUERIMIENTO:_x000a__x000a_Quien nos puede ayudar debido a que Jorge se encuentra"/>
    <s v="Los servidores ya cuentan con salida a internet"/>
    <d v="1899-12-30T00:00:00"/>
    <d v="1899-12-30T00:13:19"/>
    <d v="1899-12-30T00:13:19"/>
    <x v="0"/>
    <x v="1"/>
    <m/>
    <m/>
    <m/>
    <m/>
    <m/>
    <d v="2024-02-20T00:00:00"/>
    <s v="CUMPLE"/>
    <s v="NO CUMPLE"/>
    <s v="NO CUMPLE"/>
    <s v="NO CUMPLE"/>
    <s v="NO CUMPLE"/>
    <x v="0"/>
    <x v="0"/>
    <x v="0"/>
    <x v="0"/>
    <x v="0"/>
  </r>
  <r>
    <s v="INC000002625547"/>
    <s v="VPN IP - MPLS"/>
    <x v="9"/>
    <s v="GESTION HD"/>
    <s v="NICOLAS A SAAVEDRA EGUILUZ"/>
    <s v="frp_kefern"/>
    <s v="3-Moderado/Limitado"/>
    <s v="3-Medio"/>
    <s v="Media"/>
    <x v="1"/>
    <s v="COAGRA S A"/>
    <s v="HD | Redondeo en orden centralizada, por cantidad STD registro info. DEEK952788"/>
    <s v="20/02/2024 11:19:43"/>
    <s v="20/02/2024 11:21:41"/>
    <x v="0"/>
    <s v="CDP ANTIGUO 1"/>
    <s v="CDP ANTIGUO 2"/>
    <s v="20/02/2024 15:26:12"/>
    <s v="20/02/2024 23:50:00"/>
    <s v="PREVENTIVO: NO_x000a_CODIGO DE SERVICIO:_x000a_DIRECCION:_x000a_QUIEN REPORTA:Nicolás Saavedra Eguiluz +56 9 6187 5469_x000a_CONTACTO EN TERRENO:_x000a_PROBLEMA:_x000a_REQUERIMIENTO:_x000a__x000a_Estimados Help Desk_x000a__x000a_Favor generar ticket en base a requerimiento de cliente COAGRA_x000a__x000a_Dejar en bandeja CLOU"/>
    <s v="La orden DEEK952788 fue importada en PRD exitosamente."/>
    <d v="1899-12-30T00:00:00"/>
    <d v="1899-12-30T04:06:29"/>
    <d v="1899-12-30T04:06:29"/>
    <x v="0"/>
    <x v="1"/>
    <m/>
    <m/>
    <m/>
    <m/>
    <m/>
    <d v="2024-02-20T00:00:00"/>
    <s v="NO CUMPLE"/>
    <s v="NO CUMPLE"/>
    <s v="CUMPLE"/>
    <s v="NO CUMPLE"/>
    <s v="NO CUMPLE"/>
    <x v="1"/>
    <x v="0"/>
    <x v="1"/>
    <x v="0"/>
    <x v="0"/>
  </r>
  <r>
    <s v="INC000002625556"/>
    <s v="HOUSING"/>
    <x v="14"/>
    <s v="BELIEVE"/>
    <s v="FRANCISCO J FELIU ABARCA"/>
    <s v="frp_dvilca"/>
    <s v="3-Moderado/Limitado"/>
    <s v="3-Medio"/>
    <s v="Media"/>
    <x v="1"/>
    <s v="FARMACIA AHUMADA S.A."/>
    <s v="GESTION DATACENTER/ ACCESOS /FARMACIAS AHUMADA S.A."/>
    <s v="20/02/2024 10:53:13"/>
    <s v="20/02/2024 10:57:47"/>
    <x v="0"/>
    <s v="TI"/>
    <s v="INFRAESTRUCTURA"/>
    <s v="20/02/2024 11:13:03"/>
    <s v="20/02/2024 23:50:00"/>
    <s v="EMPRESA:FARMACIA AHUMADA S.A._x000a_CÓDIGO DE SERVICIO: _x000a_DIRECCIÓN:Calle San Martin #50, Santiago Centro, Santiago_x000a_NOMBRE DE QUIEN REPORTA:Farmacias Ahumada / Silica_x000a_TELÉFONO DE QUIEN REPORTA:569 42495256_x000a_NOMBRE DE CONTACTO EN TERRENO: _x000a_PROBLEMA:_x000a_Visita inspe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2:33"/>
    <d v="1899-12-30T00:19:50"/>
    <d v="1899-12-30T00:07:17"/>
    <x v="0"/>
    <x v="1"/>
    <m/>
    <m/>
    <m/>
    <m/>
    <m/>
    <d v="2024-02-20T00:00:00"/>
    <s v="CUMPLE"/>
    <s v="NO CUMPLE"/>
    <s v="NO CUMPLE"/>
    <s v="NO CUMPLE"/>
    <s v="NO CUMPLE"/>
    <x v="0"/>
    <x v="0"/>
    <x v="0"/>
    <x v="0"/>
    <x v="0"/>
  </r>
  <r>
    <s v="INC000002625618"/>
    <s v="INFRAESTRUCTURA DC"/>
    <x v="2"/>
    <s v="APQ ACCESOS"/>
    <s v="JONATHAN A MARQUEZ ASTENGO"/>
    <s v="tct_jmarqu"/>
    <s v="4-Menor/Localizado"/>
    <s v="4-Baja"/>
    <s v="Baja"/>
    <x v="0"/>
    <s v="TELEFONICA CYBERSECURITY TECH CHILE SPA"/>
    <s v="INSTALACION F.O. TECH/CRQ 82701"/>
    <s v="20/02/2024 11:14:45"/>
    <s v="20/02/2024 11:15:11"/>
    <x v="0"/>
    <s v="CDP ANTIGUO 1"/>
    <s v="CDP ANTIGUO 2"/>
    <s v="21/02/2024 16:08:37"/>
    <s v="21/02/2024 23:50:00"/>
    <s v="PREVENTIVO: NO_x000a_CÓDIGO DE SERVICIO:_x000a_DIRECCIÓN:  DCSM_x000a_QUIEN REPORTA: RENE VILLEGAS_x000a_CONTACTO EN TERRENO: DC OPERADOR N1_x000a_PROBLEMA: CRUZADA_x000a_REQUERIMIENTO: TENDIDO DE FIBRA OPTICA"/>
    <s v="SE EFECTÚA CONTACTO CON CLIENTE: NO APLICA_x000a_TELÉFONO DE CONTACTO: NO APLICA_x000a_ACCIONES REALIZADAS: TRABAJO REALIZADO_x000a_SOLUCIÓN PALIATIVA O DEFINITIVA: NO APLICA_x000a_ACCIONES DE MEJORA, RECOMENDACIONES: NO APLICA_x000a_CAUSA RAÍZ: INSTALACION DE NUEVA CRUZADA DE FIBRA"/>
    <d v="1899-12-30T00:00:00"/>
    <d v="1899-12-30T00:00:00"/>
    <d v="1899-12-30T00:00:00"/>
    <x v="0"/>
    <x v="0"/>
    <m/>
    <m/>
    <m/>
    <m/>
    <m/>
    <d v="2024-02-21T00:00:00"/>
    <s v="CUMPLE"/>
    <s v="NO CUMPLE"/>
    <s v="NO CUMPLE"/>
    <s v="NO CUMPLE"/>
    <s v="NO CUMPLE"/>
    <x v="0"/>
    <x v="0"/>
    <x v="0"/>
    <x v="0"/>
    <x v="0"/>
  </r>
  <r>
    <s v="INC000002625631"/>
    <s v="HOUSING"/>
    <x v="11"/>
    <s v="APQ ACCESOS"/>
    <s v="JOSE G MARQUEZ MARCANO"/>
    <s v="tct_josmam"/>
    <s v="4-Menor/Localizado"/>
    <s v="4-Baja"/>
    <s v="Baja"/>
    <x v="1"/>
    <s v="TELEFONICA EMPRESAS DE CHILE SA"/>
    <s v="TOMA DE ALARMAS DE CLIENTES"/>
    <s v="20/02/2024 11:41:23"/>
    <s v="20/02/2024 11:42:03"/>
    <x v="0"/>
    <s v="CDP ANTIGUO 1"/>
    <s v="CDP ANTIGUO 2"/>
    <s v="20/02/2024 11:43:23"/>
    <s v="20/02/2024 23:50:00"/>
    <s v="TOMA DE ALARMAS DE CLIENTES"/>
    <s v="TOMA DE ALARMAS REALIZADAS"/>
    <d v="1899-12-30T00:00:56"/>
    <d v="1899-12-30T00:02:00"/>
    <d v="1899-12-30T00:01:04"/>
    <x v="0"/>
    <x v="1"/>
    <m/>
    <m/>
    <m/>
    <m/>
    <m/>
    <d v="2024-02-20T00:00:00"/>
    <s v="CUMPLE"/>
    <s v="NO CUMPLE"/>
    <s v="NO CUMPLE"/>
    <s v="NO CUMPLE"/>
    <s v="NO CUMPLE"/>
    <x v="0"/>
    <x v="0"/>
    <x v="0"/>
    <x v="0"/>
    <x v="0"/>
  </r>
  <r>
    <s v="INC000002625656"/>
    <s v="INFRAESTRUCTURA DC"/>
    <x v="2"/>
    <s v="APQ ACCESOS"/>
    <s v="JONATHAN A MARQUEZ ASTENGO"/>
    <s v="tct_jmarqu"/>
    <s v="4-Menor/Localizado"/>
    <s v="4-Baja"/>
    <s v="Baja"/>
    <x v="0"/>
    <s v="TELEFONICA CYBERSECURITY TECH CHILE SPA"/>
    <s v="SUPERVISION MASISA/CRQ 82150"/>
    <s v="20/02/2024 13:20:11"/>
    <s v="20/02/2024 13:20:12"/>
    <x v="0"/>
    <s v="CDP ANTIGUO 1"/>
    <s v="CDP ANTIGUO 2"/>
    <s v="20/02/2024 15:27:20"/>
    <s v="20/02/2024 23:50:00"/>
    <s v="PREVENTIVO: NO_x000a_CÓDIGO DE SERVICIO:_x000a_DIRECCIÓN:  DCSM_x000a_QUIEN REPORTA: RENE VILLEGAS_x000a_CONTACTO EN TERRENO: DC OPERADOR N1_x000a_PROBLEMA: CRUZADA_x000a_REQUERIMIENTO: TENDIDO DE UTP"/>
    <s v="SE EFECTÚA CONTACTO CON CLIENTE: NO APLICA_x000a_TELÉFONO DE CONTACTO: NO APLICA_x000a_ACCIONES REALIZADAS: SUPERVISION REALIZADA_x000a_SOLUCIÓN PALIATIVA O DEFINITIVA: NO APLICA_x000a_ACCIONES DE MEJORA, RECOMENDACIONES: NO APLICA_x000a_CAUSA RAÍZ: INSTALACION DE NUEVA CRUZADA DE UT"/>
    <d v="1899-12-30T00:00:00"/>
    <d v="1899-12-30T00:00:00"/>
    <d v="1899-12-30T00:00:00"/>
    <x v="0"/>
    <x v="0"/>
    <m/>
    <m/>
    <m/>
    <m/>
    <m/>
    <d v="2024-02-20T00:00:00"/>
    <s v="CUMPLE"/>
    <s v="NO CUMPLE"/>
    <s v="NO CUMPLE"/>
    <s v="NO CUMPLE"/>
    <s v="NO CUMPLE"/>
    <x v="0"/>
    <x v="0"/>
    <x v="0"/>
    <x v="0"/>
    <x v="0"/>
  </r>
  <r>
    <s v="INC000002625729"/>
    <s v="HOUSING"/>
    <x v="8"/>
    <s v="BELIEVE"/>
    <s v="FERNEY D GARZON PEÑA"/>
    <s v="frp_jcarri"/>
    <s v="3-Moderado/Limitado"/>
    <s v="3-Medio"/>
    <s v="Media"/>
    <x v="1"/>
    <s v="DERCO S.A."/>
    <s v="GESTION DATACENTER/ ACCESOS /DERCO S.A."/>
    <s v="20/02/2024 11:47:08"/>
    <s v="20/02/2024 11:49:33"/>
    <x v="0"/>
    <s v="COMUNICACIONES"/>
    <s v="VPN IP - MPLS"/>
    <s v="20/02/2024 17:00:12"/>
    <s v="20/02/2024 23:50:00"/>
    <s v="EMPRESA:DERCO S.A._x000a_CÓDIGO DE SERVICIO: _x000a_DIRECCIÓN:AV. Presidente Prieto #226, Paine, Santiago_x000a_NOMBRE DE QUIEN REPORTA:Luis Núñez / John Benavides_x000a_TELÉFONO DE QUIEN REPORTA:56 991733418_x000a_NOMBRE DE CONTACTO EN TERRENO: _x000a_REQUERIMIENTO:Instalación de SFPs en"/>
    <m/>
    <d v="1899-12-30T04:51:30"/>
    <d v="1899-12-30T05:13:04"/>
    <d v="1899-12-30T00:21:34"/>
    <x v="0"/>
    <x v="1"/>
    <m/>
    <m/>
    <m/>
    <m/>
    <m/>
    <d v="2024-02-20T00:00:00"/>
    <s v="CUMPLE"/>
    <s v="NO CUMPLE"/>
    <s v="NO CUMPLE"/>
    <s v="NO CUMPLE"/>
    <s v="NO CUMPLE"/>
    <x v="1"/>
    <x v="0"/>
    <x v="1"/>
    <x v="0"/>
    <x v="0"/>
  </r>
  <r>
    <s v="INC000002625781"/>
    <s v="OFFICE365"/>
    <x v="1"/>
    <s v="GESTION CALL CENTER"/>
    <s v="JAVIERA A UMAÑA YEVENES"/>
    <s v="frp_driosr"/>
    <s v="4-Menor/Localizado"/>
    <s v="4-Baja"/>
    <s v="Baja"/>
    <x v="1"/>
    <s v="CONSULTORES DE PROYECTOS EMPRESARIALES S A"/>
    <s v="MESA/CALL CENTER/PROBLEMA OFFICE 365"/>
    <s v="20/02/2024 13:19:28"/>
    <s v="20/02/2024 13:21:58"/>
    <x v="0"/>
    <s v="COMUNICACIONES"/>
    <s v="INTERNET"/>
    <s v="21/02/2024 17:42:45"/>
    <s v="21/02/2024 23:50:00"/>
    <s v="PREVENTIVO: NO_x000a_CODIGO DE SERVICIO:OFFICE 365_x000a_DIRECCION:ROSAL 331,PISO4 _x000a_QUIEN REPORTA:CLAUDIA CORNEJO-992364698_x000a_CONTACTO EN TERRENO:CLAUDIA CORNEJO-992364698_x000a_PROBLEMA:_x000a_REQUERIMIENTO:PROBLEMA DE OFFICE 365_x000a_EQUIPOS ENERGIZADO/REINICIADO:NO APLICA_x000a_HORARIO D"/>
    <s v="FASE RESOLUCIÓN Y RECUPERACIÓN_x000a__x000a_Se efectúa contacto con cliente: Claudia Cornejo_x000a__x000a_Teléfono de contacto: 992364698_x000a__x000a_Acciones realizadas:_x000a_-Detectamos que la cuenta afectada había sido modificada/recreada y no estaba actualziada en el sitio privado afectado"/>
    <d v="1899-12-31T02:38:04"/>
    <d v="1899-12-31T04:23:17"/>
    <d v="1899-12-30T01:45:13"/>
    <x v="0"/>
    <x v="1"/>
    <m/>
    <m/>
    <m/>
    <m/>
    <m/>
    <d v="2024-02-21T00:00:00"/>
    <s v="NO CUMPLE"/>
    <s v="CUMPLE"/>
    <s v="NO CUMPLE"/>
    <s v="NO CUMPLE"/>
    <s v="NO CUMPLE"/>
    <x v="1"/>
    <x v="0"/>
    <x v="0"/>
    <x v="0"/>
    <x v="1"/>
  </r>
  <r>
    <s v="INC000002625823"/>
    <s v="HOUSING"/>
    <x v="14"/>
    <s v="BELIEVE"/>
    <s v="FRANCISCO J FELIU ABARCA"/>
    <s v="frp_dvilca"/>
    <s v="3-Moderado/Limitado"/>
    <s v="3-Medio"/>
    <s v="Media"/>
    <x v="1"/>
    <s v="CLUB HIPICO DE SANTIAGO S.A."/>
    <s v="GESTION DATACENTER/ ACCESOS /CLUB HIPICO DE SANTIAGO S.A."/>
    <s v="20/02/2024 11:43:19"/>
    <s v="20/02/2024 11:45:17"/>
    <x v="0"/>
    <s v="HARDWARE"/>
    <s v="DATACENTER"/>
    <s v="20/02/2024 11:54:50"/>
    <s v="20/02/2024 23:50:00"/>
    <s v="EMPRESA:CLUB HIPICO DE SANTIAGO S.A._x000a_CÓDIGO DE SERVICIO: _x000a_DIRECCIÓN:Calle San Martin #50, Santiago Centro, Santiago _x000a_NOMBRE DE QUIEN REPORTA:Salvador Romero _x000a_TELÉFONO DE QUIEN REPORTA:968462059_x000a_NOMBRE DE CONTACTO EN TERRENO: _x000a_PROBLEMA:_x000a_Inspección visual"/>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27"/>
    <d v="1899-12-30T00:11:31"/>
    <d v="1899-12-30T00:07:04"/>
    <x v="0"/>
    <x v="1"/>
    <m/>
    <s v=""/>
    <s v=""/>
    <s v="Cumplido"/>
    <s v=""/>
    <d v="2024-02-20T00:00:00"/>
    <s v="CUMPLE"/>
    <s v="NO CUMPLE"/>
    <s v="NO CUMPLE"/>
    <s v="NO CUMPLE"/>
    <s v="NO CUMPLE"/>
    <x v="0"/>
    <x v="0"/>
    <x v="0"/>
    <x v="0"/>
    <x v="0"/>
  </r>
  <r>
    <s v="INC000002625826"/>
    <s v="TICKET-INTELIGENTE"/>
    <x v="6"/>
    <s v="GESTION TI"/>
    <s v="ALEJANDRO ACEVEDO VALENZUELA"/>
    <s v="USR_TSIGHT"/>
    <s v="1-Extenso/Generalizado"/>
    <s v="4-Baja"/>
    <s v="Baja"/>
    <x v="3"/>
    <s v="GPS CHILE SPA"/>
    <s v="gpschi01 - wnprws_gps02 TICKET AUTOMATICO"/>
    <s v="20/02/2024 11:44:07"/>
    <s v="20/02/2024 11:44:07"/>
    <x v="0"/>
    <s v="TRUESIGHT"/>
    <s v="TRUESIGHT"/>
    <s v="20/02/2024 15:04:14"/>
    <s v="20/02/2024 23:50:00"/>
    <s v="PREVENTIVO=SI_x000a_CODIGO DE SERVICIO=WNPRWS_GPS02_x000a_DIRECCION=NULL_x000a_CIUDAD=NULL_x000a_COMUNA LOCAL=Santiago_x000a_REGION=NULL_x000a_QUIEN REPORTA=Ticket automático_x000a_CONTACTO EN TERRENO=_x000a_PROBLEMA=High RAM Usage Alert for Node GPSCHI01 - WNPRWS_GPS02_x000a_REQUERIMIENTO=_x000a_EQUIPOS ENERGIZA"/>
    <s v="Estimados_x000a__x000a_Buenas tardes. Se realiza limpieza de memoria residual, quedando un 47% de consumó de memoria Ram."/>
    <d v="1899-12-30T00:40:30"/>
    <d v="1899-12-30T03:20:07"/>
    <d v="1899-12-30T02:39:37"/>
    <x v="1"/>
    <x v="0"/>
    <m/>
    <s v=""/>
    <s v=""/>
    <s v=""/>
    <s v="Cumplido"/>
    <d v="2024-02-20T00:00:00"/>
    <s v="NO CUMPLE"/>
    <s v="CUMPLE"/>
    <s v="NO CUMPLE"/>
    <s v="NO CUMPLE"/>
    <s v="NO CUMPLE"/>
    <x v="1"/>
    <x v="1"/>
    <x v="0"/>
    <x v="0"/>
    <x v="0"/>
  </r>
  <r>
    <s v="INC000002625845"/>
    <s v="HOUSING"/>
    <x v="14"/>
    <s v="BELIEVE"/>
    <s v="FRANCISCO J FELIU ABARCA"/>
    <s v="frp_dvilca"/>
    <s v="3-Moderado/Limitado"/>
    <s v="3-Medio"/>
    <s v="Media"/>
    <x v="1"/>
    <s v="MASISA S.A. 1"/>
    <s v="GESTION DATACENTER/ ACCESOS /MASISA S.A. 1"/>
    <s v="20/02/2024 11:58:30"/>
    <s v="20/02/2024 12:02:58"/>
    <x v="0"/>
    <s v="COMUNICACIONES"/>
    <s v="OTROS ENLACES"/>
    <s v="20/02/2024 12:40:38"/>
    <s v="20/02/2024 23:50:00"/>
    <s v="EMPRESA:MASISA S.A. 1_x000a_CÓDIGO DE SERVICIO: _x000a_DIRECCIÓN:Calle San Martin #50, Santiago Centro, Santiago _x000a_NOMBRE DE QUIEN REPORTA:Diego Palacios_x000a_TELÉFONO DE QUIEN REPORTA:56 9 53971265_x000a_NOMBRE DE CONTACTO EN TERRENO: _x000a_PROBLEMA:_x000a_CRUZADA ENTRE SALA 1 RACK A11 Y"/>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9:42"/>
    <d v="1899-12-30T00:42:08"/>
    <d v="1899-12-30T00:12:26"/>
    <x v="0"/>
    <x v="1"/>
    <m/>
    <s v=""/>
    <s v=""/>
    <s v="Cumplido"/>
    <s v=""/>
    <d v="2024-02-20T00:00:00"/>
    <s v="CUMPLE"/>
    <s v="NO CUMPLE"/>
    <s v="NO CUMPLE"/>
    <s v="NO CUMPLE"/>
    <s v="NO CUMPLE"/>
    <x v="0"/>
    <x v="0"/>
    <x v="0"/>
    <x v="0"/>
    <x v="0"/>
  </r>
  <r>
    <s v="INC000002625848"/>
    <s v="VPN IP - MPLS"/>
    <x v="3"/>
    <s v="GESTION HD"/>
    <s v="MOISES E MONTERO RAMOS"/>
    <s v="frp_kefern"/>
    <s v="3-Moderado/Limitado"/>
    <s v="3-Medio"/>
    <s v="Media"/>
    <x v="1"/>
    <s v="MEGASALUD SPA"/>
    <s v="HD | [MEGASALUD] Induccion portal vdc"/>
    <s v="20/02/2024 12:04:39"/>
    <s v="20/02/2024 12:07:28"/>
    <x v="0"/>
    <s v="CDP ANTIGUO 1"/>
    <s v="CDP ANTIGUO 2"/>
    <s v="22/02/2024 10:10:13"/>
    <s v="22/02/2024 23:50:00"/>
    <s v="PREVENTIVO: NO_x000a_CODIGO DE SERVICIO:_x000a_DIRECCION:_x000a_QUIEN REPORTA:Alberto Bezares Ovalle +56 9 71268048 _x000a_CONTACTO EN TERRENO:_x000a_PROBLEMA:_x000a_REQUERIMIENTO:_x000a__x000a_Junto con saludar, agradceré generar folio como requerimiento con area_x000a_cloud, para inducción del portal vdc"/>
    <s v="Se efectúa contacto con cliente:  N/A_x000a_Teléfono de contacto: N/A_x000a_Acciones realizadas: Se informa que se realiza la inducción a cliente al Cloud Portal, donde se le detalla cómo administrar sus recursos que tiene en su virtual data center, así como también"/>
    <d v="1899-12-31T16:23:35"/>
    <d v="1899-12-31T22:05:34"/>
    <d v="1899-12-30T05:41:59"/>
    <x v="0"/>
    <x v="1"/>
    <m/>
    <s v=""/>
    <s v=""/>
    <s v="Cumplido"/>
    <s v=""/>
    <d v="2024-02-22T00:00:00"/>
    <s v="NO CUMPLE"/>
    <s v="NO CUMPLE"/>
    <s v="CUMPLE"/>
    <s v="NO CUMPLE"/>
    <s v="NO CUMPLE"/>
    <x v="1"/>
    <x v="0"/>
    <x v="0"/>
    <x v="0"/>
    <x v="1"/>
  </r>
  <r>
    <s v="INC000002625875"/>
    <s v="VPN IP - MPLS"/>
    <x v="7"/>
    <s v="GESTION HD"/>
    <s v="GUSTAVO AVILA VERA"/>
    <s v="frp_fpetro"/>
    <s v="3-Moderado/Limitado"/>
    <s v="3-Medio"/>
    <s v="Media"/>
    <x v="1"/>
    <s v="SERVICIOS E INVERSIONES FRANCISCO JAVIER GUIDI MOGGIA E.I.R.L."/>
    <s v="HD/_x000a_Solicitud paara reverso DNS"/>
    <s v="20/02/2024 12:13:18"/>
    <s v="20/02/2024 12:15:31"/>
    <x v="0"/>
    <s v="CDP ANTIGUO 1"/>
    <s v="CDP ANTIGUO 2"/>
    <s v="20/02/2024 20:27:07"/>
    <s v="20/02/2024 23:50:00"/>
    <s v="PREVENTIVO: NO_x000a_CODIGO DE SERVICIO:_x000a_DIRECCION:_x000a_QUIEN REPORTA:  Diego Vergara.  +56 9 3231 4955_x000a_CONTACTO EN TERRENO: Diego Vergara.  +56 9 3231 4955_x000a__x000a_REQUERIMIENTO:_x000a__x000a_ Mi nombre es Diego Vergara rut 17.354.112-0. Los contacto a nombre de_x000a_Servicios e inversi"/>
    <s v="El area encargada realizo el reverso"/>
    <d v="1899-12-30T05:47:32"/>
    <d v="1899-12-30T08:13:49"/>
    <d v="1899-12-30T02:26:17"/>
    <x v="0"/>
    <x v="1"/>
    <m/>
    <s v=""/>
    <s v=""/>
    <s v="Cumplido"/>
    <s v=""/>
    <d v="2024-02-20T00:00:00"/>
    <s v="NO CUMPLE"/>
    <s v="CUMPLE"/>
    <s v="NO CUMPLE"/>
    <s v="NO CUMPLE"/>
    <s v="NO CUMPLE"/>
    <x v="1"/>
    <x v="0"/>
    <x v="0"/>
    <x v="1"/>
    <x v="0"/>
  </r>
  <r>
    <s v="INC000002625881"/>
    <s v="HOSTING VIRTUAL"/>
    <x v="6"/>
    <s v="SISTEMA OPERATIVO MICROSOFT"/>
    <s v="JAVIER CUEVAS"/>
    <s v="tct_jacuev"/>
    <s v="4-Menor/Localizado"/>
    <s v="4-Baja"/>
    <s v="Baja"/>
    <x v="1"/>
    <s v="TELEFONICA GLOBAL TECHNOLOGY S.A.AGENCIA EN CHILE"/>
    <s v="COORDINACIÓN INTERNA EQUIPO"/>
    <s v="20/02/2024 12:17:06"/>
    <s v="20/02/2024 12:17:47"/>
    <x v="0"/>
    <s v="TI"/>
    <s v="SISTEMAS OPERATIVOS"/>
    <s v="20/02/2024 12:21:55"/>
    <s v="20/02/2024 23:50:00"/>
    <s v="SD MS"/>
    <s v="OK"/>
    <d v="1899-12-30T00:00:00"/>
    <d v="1899-12-30T00:04:49"/>
    <d v="1899-12-30T00:04:49"/>
    <x v="0"/>
    <x v="1"/>
    <m/>
    <s v=""/>
    <s v=""/>
    <s v=""/>
    <s v="Cumplido"/>
    <d v="2024-02-20T00:00:00"/>
    <s v="CUMPLE"/>
    <s v="NO CUMPLE"/>
    <s v="NO CUMPLE"/>
    <s v="NO CUMPLE"/>
    <s v="NO CUMPLE"/>
    <x v="0"/>
    <x v="0"/>
    <x v="0"/>
    <x v="0"/>
    <x v="0"/>
  </r>
  <r>
    <s v="INC000002625882"/>
    <s v="VPN IP - MPLS"/>
    <x v="3"/>
    <s v="GESTION HD"/>
    <s v="ANGEL CASTRO CABRERA"/>
    <s v="frp_fpetro"/>
    <s v="3-Moderado/Limitado"/>
    <s v="3-Medio"/>
    <s v="Media"/>
    <x v="1"/>
    <s v="CEPECH S.A."/>
    <s v="HD/_x000a_Importar a VDC de CLIENTE Cpech vm restauradas"/>
    <s v="20/02/2024 12:17:40"/>
    <s v="20/02/2024 12:23:04"/>
    <x v="0"/>
    <s v="CDP ANTIGUO 1"/>
    <s v="CDP ANTIGUO 2"/>
    <s v="20/02/2024 15:43:11"/>
    <s v="20/02/2024 23:50:00"/>
    <s v="PREVENTIVO: NO_x000a_CODIGO DE SERVICIO:_x000a_DIRECCION:_x000a_QUIEN REPORTA:_x000a_CONTACTO EN TERRENO:_x000a__x000a_REQUERIMIENTO:_x000a__x000a_Junto con saludar, Solicito de vuestro apoyo para crear ticket como_x000a_REQUERIMIENTO y en estado PENDIENTE._x000a__x000a_BANDEJA: TELEFONICA GLOBAL TECNOLOGY S.A. AGENCIA"/>
    <s v="Se efectúa contacto con cliente: Sebastian Villena_x000a_Teléfono de contacto: Via correo_x000a_Acciones realizadas: Se importan maquinas virtuales en tenant CEPECH PAINE_x000a_Acciones de Mejora, Recomendaciones: N/A_x000a_Causa Raíz: N/A"/>
    <d v="1899-12-30T00:00:00"/>
    <d v="1899-12-30T03:25:31"/>
    <d v="1899-12-30T03:25:31"/>
    <x v="0"/>
    <x v="1"/>
    <m/>
    <m/>
    <m/>
    <m/>
    <m/>
    <d v="2024-02-20T00:00:00"/>
    <s v="NO CUMPLE"/>
    <s v="CUMPLE"/>
    <s v="NO CUMPLE"/>
    <s v="NO CUMPLE"/>
    <s v="NO CUMPLE"/>
    <x v="1"/>
    <x v="1"/>
    <x v="0"/>
    <x v="0"/>
    <x v="0"/>
  </r>
  <r>
    <s v="INC000002625883"/>
    <s v="HOSTING VIRTUAL"/>
    <x v="6"/>
    <s v="SISTEMA OPERATIVO MICROSOFT"/>
    <s v="JAVIER CUEVAS"/>
    <s v="tct_jacuev"/>
    <s v="4-Menor/Localizado"/>
    <s v="4-Baja"/>
    <s v="Baja"/>
    <x v="1"/>
    <s v="TELEFONICA GLOBAL TECHNOLOGY S.A.AGENCIA EN CHILE"/>
    <s v="LISTADO USER"/>
    <s v="20/02/2024 12:17:55"/>
    <s v="20/02/2024 12:18:33"/>
    <x v="0"/>
    <s v="TI"/>
    <s v="SISTEMAS OPERATIVOS"/>
    <s v="20/02/2024 12:21:30"/>
    <s v="20/02/2024 23:50:00"/>
    <s v="INV REQ DUOC"/>
    <s v="OK"/>
    <d v="1899-12-30T00:00:00"/>
    <d v="1899-12-30T00:03:35"/>
    <d v="1899-12-30T00:03:35"/>
    <x v="0"/>
    <x v="1"/>
    <m/>
    <m/>
    <m/>
    <m/>
    <m/>
    <d v="2024-02-20T00:00:00"/>
    <s v="CUMPLE"/>
    <s v="NO CUMPLE"/>
    <s v="NO CUMPLE"/>
    <s v="NO CUMPLE"/>
    <s v="NO CUMPLE"/>
    <x v="0"/>
    <x v="0"/>
    <x v="0"/>
    <x v="0"/>
    <x v="0"/>
  </r>
  <r>
    <s v="INC000002625884"/>
    <s v="HOSTING VIRTUAL"/>
    <x v="1"/>
    <s v="SISTEMA OPERATIVO MICROSOFT"/>
    <s v="JAVIER CUEVAS"/>
    <s v="tct_jacuev"/>
    <s v="4-Menor/Localizado"/>
    <s v="4-Baja"/>
    <s v="Baja"/>
    <x v="1"/>
    <s v="TELEFONICA GLOBAL TECHNOLOGY S.A.AGENCIA EN CHILE"/>
    <s v="365 LICENCIAS"/>
    <s v="20/02/2024 12:18:43"/>
    <s v="20/02/2024 12:19:18"/>
    <x v="0"/>
    <s v="TI"/>
    <s v="SISTEMAS OPERATIVOS"/>
    <s v="20/02/2024 12:21:04"/>
    <s v="20/02/2024 23:50:00"/>
    <s v="CADUCADAS"/>
    <s v="OK"/>
    <d v="1899-12-30T00:00:00"/>
    <d v="1899-12-30T00:02:21"/>
    <d v="1899-12-30T00:02:21"/>
    <x v="0"/>
    <x v="1"/>
    <m/>
    <m/>
    <m/>
    <m/>
    <m/>
    <d v="2024-02-20T00:00:00"/>
    <s v="CUMPLE"/>
    <s v="NO CUMPLE"/>
    <s v="NO CUMPLE"/>
    <s v="NO CUMPLE"/>
    <s v="NO CUMPLE"/>
    <x v="0"/>
    <x v="0"/>
    <x v="0"/>
    <x v="0"/>
    <x v="0"/>
  </r>
  <r>
    <s v="INC000002625887"/>
    <s v="HOSTING VIRTUAL"/>
    <x v="6"/>
    <s v="SISTEMA OPERATIVO MICROSOFT"/>
    <s v="JAVIER CUEVAS"/>
    <s v="tct_jacuev"/>
    <s v="4-Menor/Localizado"/>
    <s v="4-Baja"/>
    <s v="Baja"/>
    <x v="1"/>
    <s v="TELEFONICA GLOBAL TECHNOLOGY S.A.AGENCIA EN CHILE"/>
    <s v="INTERNO HE"/>
    <s v="20/02/2024 12:19:27"/>
    <s v="20/02/2024 12:20:04"/>
    <x v="0"/>
    <s v="TI"/>
    <s v="SISTEMAS OPERATIVOS"/>
    <s v="20/02/2024 12:20:36"/>
    <s v="20/02/2024 23:50:00"/>
    <s v="SD MS"/>
    <s v="OK"/>
    <d v="1899-12-30T00:00:00"/>
    <d v="1899-12-30T00:01:09"/>
    <d v="1899-12-30T00:01:09"/>
    <x v="0"/>
    <x v="1"/>
    <m/>
    <m/>
    <m/>
    <m/>
    <m/>
    <d v="2024-02-20T00:00:00"/>
    <s v="CUMPLE"/>
    <s v="NO CUMPLE"/>
    <s v="NO CUMPLE"/>
    <s v="NO CUMPLE"/>
    <s v="NO CUMPLE"/>
    <x v="0"/>
    <x v="0"/>
    <x v="0"/>
    <x v="0"/>
    <x v="0"/>
  </r>
  <r>
    <s v="INC000002625940"/>
    <s v="HOUSING"/>
    <x v="18"/>
    <s v="DUOC TICKET AUTOMATICO"/>
    <s v="CLAUDIO A GAJARDO GARRIDO"/>
    <s v="frp_eavend"/>
    <s v="3-Moderado/Limitado"/>
    <s v="4-Baja"/>
    <s v="Baja"/>
    <x v="1"/>
    <s v="FUNDACION INSTITUTO PROFESIONAL DUOC UC"/>
    <s v="DUOC|REQ| Obtener credenciales Consulta"/>
    <s v="20/02/2024 12:40:18"/>
    <s v="20/02/2024 12:41:37"/>
    <x v="0"/>
    <s v="CDP ANTIGUO 1"/>
    <s v="CDP ANTIGUO 2"/>
    <s v="20/02/2024 15:35:17"/>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Cliente confirma que credenciales entregadas son las correctas, se resuelve ticket."/>
    <d v="1899-12-30T01:55:53"/>
    <d v="1899-12-30T02:54:59"/>
    <d v="1899-12-30T00:59:06"/>
    <x v="0"/>
    <x v="1"/>
    <m/>
    <m/>
    <m/>
    <m/>
    <m/>
    <d v="2024-02-20T00:00:00"/>
    <s v="CUMPLE"/>
    <s v="NO CUMPLE"/>
    <s v="NO CUMPLE"/>
    <s v="NO CUMPLE"/>
    <s v="NO CUMPLE"/>
    <x v="1"/>
    <x v="1"/>
    <x v="0"/>
    <x v="0"/>
    <x v="0"/>
  </r>
  <r>
    <s v="INC000002625948"/>
    <s v="HOSTING VIRTUAL"/>
    <x v="18"/>
    <s v="DUOC TICKET AUTOMATICO"/>
    <s v="DAVID MATELUNA"/>
    <s v="frp_eavend"/>
    <s v="3-Moderado/Limitado"/>
    <s v="4-Baja"/>
    <s v="Baja"/>
    <x v="1"/>
    <s v="FUNDACION INSTITUTO PROFESIONAL DUOC UC"/>
    <s v="DUOC|REQ| Cambio BBD PRD"/>
    <s v="20/02/2024 12:45:12"/>
    <s v="20/02/2024 12:47:18"/>
    <x v="0"/>
    <s v="APLICACION"/>
    <s v="BASES DE DATOS"/>
    <s v="20/02/2024 18:55:09"/>
    <s v="20/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el cambio de OCPU a ECPU con exito"/>
    <d v="1899-12-30T03:00:37"/>
    <d v="1899-12-30T06:09:57"/>
    <d v="1899-12-30T03:09:20"/>
    <x v="0"/>
    <x v="1"/>
    <m/>
    <m/>
    <m/>
    <m/>
    <m/>
    <d v="2024-02-20T00:00:00"/>
    <s v="NO CUMPLE"/>
    <s v="CUMPLE"/>
    <s v="NO CUMPLE"/>
    <s v="NO CUMPLE"/>
    <s v="NO CUMPLE"/>
    <x v="1"/>
    <x v="0"/>
    <x v="1"/>
    <x v="0"/>
    <x v="0"/>
  </r>
  <r>
    <s v="INC000002626052"/>
    <s v="HOUSING"/>
    <x v="13"/>
    <s v="ADMINISTRADORES RESIDENTES"/>
    <s v="MARIO A BARRIENTOS RUIZ"/>
    <s v="frp_jugonz"/>
    <s v="3-Moderado/Limitado"/>
    <s v="3-Medio"/>
    <s v="Media"/>
    <x v="1"/>
    <s v="FARMACIAS AHUMADA S.A."/>
    <s v="GESTION DATACENTER/ ACCESOS / FARMACIAS AHUMADA S.A."/>
    <s v="20/02/2024 15:00:15"/>
    <s v="20/02/2024 15:03:53"/>
    <x v="0"/>
    <s v="COMUNICACIONES"/>
    <s v="VPN IP - MPLS"/>
    <s v="20/02/2024 15:21:37"/>
    <s v="20/02/2024 23:50:00"/>
    <s v="EMPRESA: FARMACIAS AHUMADA S.A._x000a_CÓDIGO DE SERVICIO: _x000a_DIRECCIÓN: Av. Apoquindo #7071, Las Condes, Santiago_x000a_NOMBRE DE QUIEN REPORTA: Nelson Báez_x000a_TELÉFONO DE QUIEN REPORTA: 942099097_x000a_NOMBRE DE CONTACTO EN TERRENO: Nelson Báez 942099097_x000a_REQUERIMIENTO: montad"/>
    <s v="ACCESOS AUTORIZADOS"/>
    <d v="1899-12-30T00:11:26"/>
    <d v="1899-12-30T00:21:22"/>
    <d v="1899-12-30T00:09:56"/>
    <x v="0"/>
    <x v="1"/>
    <m/>
    <m/>
    <m/>
    <m/>
    <m/>
    <d v="2024-02-20T00:00:00"/>
    <s v="CUMPLE"/>
    <s v="NO CUMPLE"/>
    <s v="NO CUMPLE"/>
    <s v="NO CUMPLE"/>
    <s v="NO CUMPLE"/>
    <x v="0"/>
    <x v="0"/>
    <x v="0"/>
    <x v="0"/>
    <x v="0"/>
  </r>
  <r>
    <s v="INC000002626189"/>
    <s v="HOUSING"/>
    <x v="11"/>
    <s v="APQ ACCESOS"/>
    <s v="JOSE G MARQUEZ MARCANO"/>
    <s v="tct_josmam"/>
    <s v="4-Menor/Localizado"/>
    <s v="4-Baja"/>
    <s v="Baja"/>
    <x v="1"/>
    <s v="TELEFONICA EMPRESAS DE CHILE SA"/>
    <s v="RONDA Y REVISION DE SALAS 12:30"/>
    <s v="20/02/2024 14:32:36"/>
    <s v="20/02/2024 14:33:30"/>
    <x v="0"/>
    <s v="CDP ANTIGUO 1"/>
    <s v="CDP ANTIGUO 2"/>
    <s v="20/02/2024 14:34:39"/>
    <s v="20/02/2024 23:50:00"/>
    <s v="RONDA Y REVISION DE SALAS"/>
    <s v="RONDAS REALIZADAS"/>
    <d v="1899-12-30T00:00:55"/>
    <d v="1899-12-30T00:02:03"/>
    <d v="1899-12-30T00:01:08"/>
    <x v="0"/>
    <x v="1"/>
    <m/>
    <m/>
    <m/>
    <m/>
    <m/>
    <d v="2024-02-20T00:00:00"/>
    <s v="CUMPLE"/>
    <s v="NO CUMPLE"/>
    <s v="NO CUMPLE"/>
    <s v="NO CUMPLE"/>
    <s v="NO CUMPLE"/>
    <x v="0"/>
    <x v="0"/>
    <x v="0"/>
    <x v="0"/>
    <x v="0"/>
  </r>
  <r>
    <s v="INC000002626219"/>
    <s v="VPN IP - MPLS"/>
    <x v="18"/>
    <s v="GESTION HD"/>
    <s v="CRISTOBAL I REYES DELGADO"/>
    <s v="frp_fpetro"/>
    <s v="3-Moderado/Limitado"/>
    <s v="3-Medio"/>
    <s v="Media"/>
    <x v="1"/>
    <s v="TELEFONICA GLOBAL TECHNOLOGY S.A.AGENCIA EN CHILE"/>
    <s v="HD/_x000a_RE: SOLARWINDS - Solicitud ventana mantenimiento BD"/>
    <s v="20/02/2024 15:27:54"/>
    <s v="20/02/2024 15:31:12"/>
    <x v="0"/>
    <s v="TI"/>
    <s v="BASES DE DATOS"/>
    <s v="20/02/2024 22:48:26"/>
    <s v="20/02/2024 23:50:00"/>
    <s v="PREVENTIVO: NO_x000a_CODIGO DE SERVICIO:_x000a_DIRECCION:_x000a_QUIEN REPORTA:_x000a_CONTACTO EN TERRENO:_x000a_PROBLEMA:_x000a_REQUERIMIENTO:_x000a__x000a__x000a_Favor su apoyo en la creación de un ticket como requerimiento, para hoy a_x000a_las 20:00, por lo siguiente:_x000a__x000a_Realizar el mantenimiento de índices y es"/>
    <s v="Buenas noches. Se informa que ha terminado el proceso de mantenimiento. Adjunto evidencia respectiva."/>
    <d v="1899-12-30T06:21:04"/>
    <d v="1899-12-30T07:20:32"/>
    <d v="1899-12-30T00:59:28"/>
    <x v="0"/>
    <x v="1"/>
    <m/>
    <m/>
    <m/>
    <m/>
    <m/>
    <d v="2024-02-20T00:00:00"/>
    <s v="CUMPLE"/>
    <s v="NO CUMPLE"/>
    <s v="NO CUMPLE"/>
    <s v="NO CUMPLE"/>
    <s v="NO CUMPLE"/>
    <x v="1"/>
    <x v="0"/>
    <x v="1"/>
    <x v="0"/>
    <x v="0"/>
  </r>
  <r>
    <s v="INC000002626224"/>
    <s v="HOSTING VIRTUAL"/>
    <x v="6"/>
    <s v="SISTEMA OPERATIVO MICROSOFT"/>
    <s v="JAVIER CUEVAS"/>
    <s v="tct_jacuev"/>
    <s v="4-Menor/Localizado"/>
    <s v="4-Baja"/>
    <s v="Baja"/>
    <x v="1"/>
    <s v="TELEFONICA GLOBAL TECHNOLOGY S.A.AGENCIA EN CHILE"/>
    <s v="TCCT-CHILE-CLOUD-IA-VPN-002-T1078.002 Viaje Imposible de luis.villasmil"/>
    <s v="20/02/2024 15:43:19"/>
    <s v="20/02/2024 15:43:55"/>
    <x v="0"/>
    <s v="TI"/>
    <s v="SISTEMAS OPERATIVOS"/>
    <s v="20/02/2024 15:58:36"/>
    <s v="20/02/2024 23:50:00"/>
    <s v="ANALISIS"/>
    <s v="OK"/>
    <d v="1899-12-30T00:00:00"/>
    <d v="1899-12-30T00:15:17"/>
    <d v="1899-12-30T00:15:17"/>
    <x v="0"/>
    <x v="1"/>
    <m/>
    <m/>
    <m/>
    <m/>
    <m/>
    <d v="2024-02-20T00:00:00"/>
    <s v="CUMPLE"/>
    <s v="NO CUMPLE"/>
    <s v="NO CUMPLE"/>
    <s v="NO CUMPLE"/>
    <s v="NO CUMPLE"/>
    <x v="0"/>
    <x v="0"/>
    <x v="0"/>
    <x v="0"/>
    <x v="0"/>
  </r>
  <r>
    <s v="INC000002626243"/>
    <s v="VPN IP - MPLS"/>
    <x v="6"/>
    <s v="GESTION PLATAFORMA CLIENTES"/>
    <s v="RICARDO R GALLEGOS OYANEDER"/>
    <s v="vos_eperez"/>
    <s v="4-Menor/Localizado"/>
    <s v="4-Baja"/>
    <s v="Baja"/>
    <x v="1"/>
    <s v="TELEFONICA EMPRESAS DE CHILE SA"/>
    <s v="Reset contraseña VPN Usuario p.wsuazo en dominio vpndc.tic.cl"/>
    <s v="20/02/2024 16:57:58"/>
    <s v="20/02/2024 16:59:59"/>
    <x v="0"/>
    <s v="PLATAFORMAS"/>
    <s v="SOLARWINDS"/>
    <s v="21/02/2024 10:07:03"/>
    <s v="21/02/2024 23:50:00"/>
    <s v="Señores,_x000a_Junto con saludarles hoy, les escribo para solicitar de su colaboración en la reactivación de la cuenta de VPN indicada en el asunto de este correo (p.wsuazo) que pertenece a nuestro proveedor de plataforma SolarWinds @'William Suazo'  hacia la"/>
    <s v="Se resetea clave según solicitud."/>
    <d v="1899-12-30T12:35:29"/>
    <d v="1899-12-30T17:09:05"/>
    <d v="1899-12-30T04:33:36"/>
    <x v="0"/>
    <x v="1"/>
    <m/>
    <m/>
    <m/>
    <m/>
    <m/>
    <d v="2024-02-21T00:00:00"/>
    <s v="NO CUMPLE"/>
    <s v="NO CUMPLE"/>
    <s v="CUMPLE"/>
    <s v="NO CUMPLE"/>
    <s v="NO CUMPLE"/>
    <x v="1"/>
    <x v="0"/>
    <x v="0"/>
    <x v="1"/>
    <x v="0"/>
  </r>
  <r>
    <s v="INC000002626247"/>
    <s v="VPN IP - MPLS"/>
    <x v="9"/>
    <s v="GESTION HD"/>
    <s v="NICOLAS A SAAVEDRA EGUILUZ"/>
    <s v="frp_jancha"/>
    <s v="3-Moderado/Limitado"/>
    <s v="3-Medio"/>
    <s v="Media"/>
    <x v="1"/>
    <s v="NUTRISCO CHILE SA"/>
    <s v="HD/ RV: NUTRISCO: JOB CANCELADOS EN PRD"/>
    <s v="20/02/2024 17:50:25"/>
    <s v="20/02/2024 17:54:12"/>
    <x v="0"/>
    <s v="CDP ANTIGUO 1"/>
    <s v="CDP ANTIGUO 2"/>
    <s v="21/02/2024 8:21:33"/>
    <s v="21/02/2024 23:50:00"/>
    <s v="PREVENTIVO: NO_x000a_CODIGO DE SERVICIO:_x000a_DIRECCION:_x000a_QUIEN REPORTA:Nicolás Saavedra Eguiluz_x000a_CONTACTO EN TERRENO:Nicolás Saavedra Eguiluz  +56 9 6187 5469 _x000a_PROBLEMA:_x000a_REQUERIMIENTO: _x000a_Hola Jorge buenas tardes,_x000a__x000a_El Job RBDAPP01 aún se sigue cancelando por el mismo"/>
    <s v="El Job RBDAPP01 aún se sigue cancelando por el mismo motivo, usuario ejecutor ALIBERONA se encuentra bloqueado._x000a__x000a_ _x000a__x000a_El job ZHCM_ENVIO_PORTAL_1 no se ha vuelto a cancelar ni ejecutar, pero igualmente el usuario ejecutor JVILLAVICENC también se encuentra b"/>
    <d v="1899-12-30T10:49:46"/>
    <d v="1899-12-30T14:31:08"/>
    <d v="1899-12-30T03:41:22"/>
    <x v="0"/>
    <x v="1"/>
    <m/>
    <m/>
    <m/>
    <m/>
    <m/>
    <d v="2024-02-21T00:00:00"/>
    <s v="NO CUMPLE"/>
    <s v="CUMPLE"/>
    <s v="NO CUMPLE"/>
    <s v="NO CUMPLE"/>
    <s v="NO CUMPLE"/>
    <x v="1"/>
    <x v="0"/>
    <x v="0"/>
    <x v="1"/>
    <x v="0"/>
  </r>
  <r>
    <s v="INC000002626280"/>
    <s v="HOUSING"/>
    <x v="11"/>
    <s v="APQ ACCESOS"/>
    <s v="JAIRO A SALINAS GARAY"/>
    <s v="tct_jsalin"/>
    <s v="3-Moderado/Limitado"/>
    <s v="3-Medio"/>
    <s v="Media"/>
    <x v="1"/>
    <s v="TELEFONICA EMPRESAS DE CHILE SA"/>
    <s v="Informe interno Maniobra en sistema de MT transferencia abierta a GPS1-M"/>
    <s v="20/02/2024 21:46:25"/>
    <s v="20/02/2024 21:50:09"/>
    <x v="0"/>
    <s v="CDP ANTIGUO 1"/>
    <s v="CDP ANTIGUO 2"/>
    <s v="21/02/2024 3:15:45"/>
    <s v="21/02/2024 23:50:00"/>
    <s v="Informe interno Maniobra en sistema de MT transferencia abierta a GPS1-M"/>
    <s v="SUPERVISION CRQ/OK."/>
    <d v="1899-12-30T05:25:36"/>
    <d v="1899-12-30T05:29:20"/>
    <d v="1899-12-30T00:03:44"/>
    <x v="0"/>
    <x v="1"/>
    <m/>
    <m/>
    <m/>
    <m/>
    <m/>
    <d v="2024-02-21T00:00:00"/>
    <s v="CUMPLE"/>
    <s v="NO CUMPLE"/>
    <s v="NO CUMPLE"/>
    <s v="NO CUMPLE"/>
    <s v="NO CUMPLE"/>
    <x v="1"/>
    <x v="0"/>
    <x v="1"/>
    <x v="0"/>
    <x v="0"/>
  </r>
  <r>
    <s v="INC000002626284"/>
    <s v="HOUSING"/>
    <x v="11"/>
    <s v="APQ ACCESOS"/>
    <s v="JAIRO A SALINAS GARAY"/>
    <s v="tct_jsalin"/>
    <s v="3-Moderado/Limitado"/>
    <s v="3-Medio"/>
    <s v="Media"/>
    <x v="1"/>
    <s v="TELEFONICA EMPRESAS DE CHILE SA"/>
    <s v="RONDA Y REVISION DE SALAS TECNICAS 20:30"/>
    <s v="20/02/2024 21:55:14"/>
    <s v="20/02/2024 21:57:55"/>
    <x v="0"/>
    <s v="CDP ANTIGUO 1"/>
    <s v="CDP ANTIGUO 2"/>
    <s v="20/02/2024 21:58:45"/>
    <s v="20/02/2024 23:50:00"/>
    <s v="RONDA Y REVISION DE SALAS TECNICAS 20:30"/>
    <s v="RONDA REALIZADA."/>
    <d v="1899-12-30T00:00:50"/>
    <d v="1899-12-30T00:03:31"/>
    <d v="1899-12-30T00:02:41"/>
    <x v="0"/>
    <x v="1"/>
    <m/>
    <m/>
    <m/>
    <m/>
    <m/>
    <d v="2024-02-20T00:00:00"/>
    <s v="CUMPLE"/>
    <s v="NO CUMPLE"/>
    <s v="NO CUMPLE"/>
    <s v="NO CUMPLE"/>
    <s v="NO CUMPLE"/>
    <x v="0"/>
    <x v="0"/>
    <x v="0"/>
    <x v="0"/>
    <x v="0"/>
  </r>
  <r>
    <s v="INC000002626298"/>
    <s v="VPN IP - MPLS"/>
    <x v="9"/>
    <s v="GESTION HD"/>
    <s v="EWALD R GALAZ MILLALEO"/>
    <s v="frp_dalcap"/>
    <s v="4-Menor/Localizado"/>
    <s v="4-Baja"/>
    <s v="Baja"/>
    <x v="1"/>
    <s v="NUTRISCO CHILE SA"/>
    <s v="REQ / RE: Transporte OT a PRD // 20 Febrero 23 horas"/>
    <s v="20/02/2024 23:33:38"/>
    <s v="20/02/2024 23:36:20"/>
    <x v="0"/>
    <s v="Service"/>
    <s v="Internal"/>
    <s v="21/02/2024 1:09:32"/>
    <s v="21/02/2024 23:50:00"/>
    <s v="PREVENTIVO:  NO_x000a_CODIGO DE SERVICIO: NN_x000a_DIRECCION: _x000a_COMUNA:_x000a_CIUDAD: _x000a_NOMBRE QUIEN REPORTA:    Ewald Galaz Millaleo |+56 9 8510 0702 | ewald.galazmillaleo@telefonica.com_x000a__x000a_NOMBRE CONTACTO EN TERRENO:  _x000a_PROBLEMA: _x000a_REQUERIMIENTO:  _x000a__x000a__x000a_Favor generar ticket en b"/>
    <s v="Estimados,_x000a__x000a_Se adjunta correo de respuesta enviado al cliente._x000a__x000a_Saludos."/>
    <d v="1899-12-30T01:25:07"/>
    <d v="1899-12-30T01:35:54"/>
    <d v="1899-12-30T00:10:47"/>
    <x v="0"/>
    <x v="1"/>
    <m/>
    <m/>
    <m/>
    <m/>
    <m/>
    <d v="2024-02-21T00:00:00"/>
    <s v="CUMPLE"/>
    <s v="NO CUMPLE"/>
    <s v="NO CUMPLE"/>
    <s v="NO CUMPLE"/>
    <s v="NO CUMPLE"/>
    <x v="1"/>
    <x v="1"/>
    <x v="0"/>
    <x v="0"/>
    <x v="0"/>
  </r>
  <r>
    <s v="INC000002626347"/>
    <s v="HOSTING VIRTUAL"/>
    <x v="18"/>
    <s v="OPERACION N1"/>
    <s v="CLAUDIO A GAJARDO GARRIDO"/>
    <s v="tct_cgajar"/>
    <s v="2-Significativo/Amplio"/>
    <s v="3-Medio"/>
    <s v="Media"/>
    <x v="1"/>
    <s v="FUNDACION INSTITUTO PROFESIONAL DUOC UC"/>
    <s v="Requerimiento de bases de datos solicitado sin el flujo correspondiente."/>
    <s v="20/02/2024 15:37:17"/>
    <s v="20/02/2024 15:38:51"/>
    <x v="0"/>
    <s v="APLICACION"/>
    <s v="BASES DE DATOS"/>
    <s v="20/02/2024 15:40:12"/>
    <s v="20/02/2024 23:50:00"/>
    <s v="Folio generado automáticamente para atender requerimiento del cliente. La solicitud fue realizada directamente al área resolutoria sin pasar por el flujo de mesa de ayuda._x000a__x000a__x000a_Cliente solicita Vuelta atrás de homologación de schema CORPORATIVO en Base de D"/>
    <s v="Se realiza vuelta atrás de homologación de schema CORPORATIVO en Base de Datos ADBQAS solicitado anteriormente en ticket INC000002613236"/>
    <d v="1899-12-30T00:00:00"/>
    <d v="1899-12-30T00:02:55"/>
    <d v="1899-12-30T00:02:55"/>
    <x v="0"/>
    <x v="1"/>
    <m/>
    <m/>
    <m/>
    <m/>
    <m/>
    <d v="2024-02-20T00:00:00"/>
    <s v="CUMPLE"/>
    <s v="NO CUMPLE"/>
    <s v="NO CUMPLE"/>
    <s v="NO CUMPLE"/>
    <s v="NO CUMPLE"/>
    <x v="0"/>
    <x v="0"/>
    <x v="0"/>
    <x v="0"/>
    <x v="0"/>
  </r>
  <r>
    <s v="INC000002626371"/>
    <s v="VPN IP - MPLS"/>
    <x v="17"/>
    <s v="ADMINISTRADORES RESIDENTES"/>
    <s v="RODRIGO VÁSQUEZ MUÑOZ"/>
    <s v="frp_rreyes"/>
    <s v="3-Moderado/Limitado"/>
    <s v="3-Medio"/>
    <s v="Media"/>
    <x v="1"/>
    <s v="CEPECH S.A."/>
    <s v="GAMA / Requerimiento Respaldo VM Completo Servidor Taltal CPECH"/>
    <s v="20/02/2024 15:53:36"/>
    <s v="20/02/2024 15:55:32"/>
    <x v="0"/>
    <s v="CDP ANTIGUO 1"/>
    <s v="CDP ANTIGUO 2"/>
    <s v="22/02/2024 10:41:54"/>
    <s v="22/02/2024 23:50:00"/>
    <s v="PREVENTIVO: NO_x000a_CODIGO DE SERVICIO:_x000a_DIRECCION: _x000a_QUIEN REPORTA:  Cristian Bustos Rivas_x000a_CONTACTO EN TERRENO:_x000a_PROBLEMA:_x000a_REQUERIMIENTO:_x000a__x000a_Estimados, junto con saludar les solicito el respaldo de VM completa para servidor Taltal CPECH, la máquina actualmente se"/>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
    <d v="1899-12-31T18:12:50"/>
    <d v="1899-12-31T18:48:18"/>
    <d v="1899-12-30T00:35:28"/>
    <x v="0"/>
    <x v="1"/>
    <m/>
    <m/>
    <m/>
    <m/>
    <m/>
    <d v="2024-02-22T00:00:00"/>
    <s v="CUMPLE"/>
    <s v="NO CUMPLE"/>
    <s v="NO CUMPLE"/>
    <s v="NO CUMPLE"/>
    <s v="NO CUMPLE"/>
    <x v="1"/>
    <x v="0"/>
    <x v="0"/>
    <x v="0"/>
    <x v="1"/>
  </r>
  <r>
    <s v="INC000002626379"/>
    <s v="VPN IP - MPLS"/>
    <x v="17"/>
    <s v="ADMINISTRADORES RESIDENTES"/>
    <s v="RODRIGO VÁSQUEZ MUÑOZ"/>
    <s v="frp_joflor"/>
    <s v="4-Menor/Localizado"/>
    <s v="4-Baja"/>
    <s v="Baja"/>
    <x v="1"/>
    <s v="CEPECH S.A."/>
    <s v="Requerimiento Respaldo VM Completo Servidor Guayacán CPECH | Folio: INC000002626379 | Apertura"/>
    <s v="20/02/2024 16:04:34"/>
    <s v="20/02/2024 16:04:57"/>
    <x v="0"/>
    <s v="CDP ANTIGUO 1"/>
    <s v="CDP ANTIGUO 2"/>
    <s v="22/02/2024 10:40:45"/>
    <s v="22/02/2024 23:50:00"/>
    <s v="PREVENTIVO: NO_x000a_CODIGO DE SERVICIO: Servidor _x000a_DIRECCION: Alameda N° 2150 piso 2 · Santiago_x000a_QUIEN REPORTA: Cristian Bustos Rivas_x000a_CONTACTO EN TERRENO: Cristian Bustos Rivas_x000a_PROBLEMA:_x000a_REQUERIMIENTO:_x000a__x000a_Estimados, junto con saludar les solicito el respaldo de V"/>
    <s v="FASE RESOLUCIÓN Y RECUPERACIÓN_x000a__x000a_Se efectúa contacto con cliente: N/A_x000a__x000a_Teléfono de contacto: N/A_x000a__x000a_Acciones realizadas: respaldo ejecutado correctamente_x000a__x000a_Solución paliativa o definitiva: respaldo ejecutado correctamente_x000a__x000a_Acciones de Mejora, Recomendaciones"/>
    <d v="1899-12-31T18:11:27"/>
    <d v="1899-12-31T18:36:11"/>
    <d v="1899-12-30T00:24:44"/>
    <x v="0"/>
    <x v="1"/>
    <m/>
    <m/>
    <m/>
    <m/>
    <m/>
    <d v="2024-02-22T00:00:00"/>
    <s v="CUMPLE"/>
    <s v="NO CUMPLE"/>
    <s v="NO CUMPLE"/>
    <s v="NO CUMPLE"/>
    <s v="NO CUMPLE"/>
    <x v="1"/>
    <x v="0"/>
    <x v="0"/>
    <x v="0"/>
    <x v="1"/>
  </r>
  <r>
    <s v="INC000002626419"/>
    <s v="HOUSING"/>
    <x v="11"/>
    <s v="APQ ACCESOS"/>
    <s v="JOSE G MARQUEZ MARCANO"/>
    <s v="tct_josmam"/>
    <s v="4-Menor/Localizado"/>
    <s v="4-Baja"/>
    <s v="Baja"/>
    <x v="1"/>
    <s v="TELEFONICA EMPRESAS DE CHILE SA"/>
    <s v="RONDA Y REVISION DE SALAS 15:30"/>
    <s v="20/02/2024 15:37:43"/>
    <s v="20/02/2024 15:38:23"/>
    <x v="0"/>
    <s v="CDP ANTIGUO 1"/>
    <s v="CDP ANTIGUO 2"/>
    <s v="20/02/2024 15:39:38"/>
    <s v="20/02/2024 23:50:00"/>
    <s v="RONDA Y REVISION DE SALAS"/>
    <s v="RONDAS REALIZADAS"/>
    <d v="1899-12-30T00:01:01"/>
    <d v="1899-12-30T00:01:55"/>
    <d v="1899-12-30T00:00:54"/>
    <x v="0"/>
    <x v="1"/>
    <m/>
    <m/>
    <m/>
    <m/>
    <m/>
    <d v="2024-02-20T00:00:00"/>
    <s v="CUMPLE"/>
    <s v="NO CUMPLE"/>
    <s v="NO CUMPLE"/>
    <s v="NO CUMPLE"/>
    <s v="NO CUMPLE"/>
    <x v="0"/>
    <x v="0"/>
    <x v="0"/>
    <x v="0"/>
    <x v="0"/>
  </r>
  <r>
    <s v="INC000002626443"/>
    <s v="HOUSING"/>
    <x v="8"/>
    <s v="BELIEVE"/>
    <s v="JOSE G MARQUEZ MARCANO"/>
    <s v="frp_dvilca"/>
    <s v="3-Moderado/Limitado"/>
    <s v="3-Medio"/>
    <s v="Media"/>
    <x v="1"/>
    <s v="TELEFONICA GLOBAL TECHNOLOGY S.A.AGENCIA EN CHILE"/>
    <s v="GESTION DATACENTER/ ACCESOS /TELEFONICA GLOBAL TECHNOLOGY S.A.AGENCIA EN CHILE"/>
    <s v="20/02/2024 16:26:33"/>
    <s v="20/02/2024 16:30:07"/>
    <x v="0"/>
    <s v="COMUNICACIONES"/>
    <s v="VPN IP - MPLS"/>
    <s v="20/02/2024 18:15:14"/>
    <s v="20/02/2024 23:50:00"/>
    <s v="EMPRESA:TELEFONICA GLOBAL TECHNOLOGY S.A.AGENCIA EN CHILE_x000a_CÓDIGO DE SERVICIO: _x000a_DIRECCIÓN:AV. Presidente Prieto #226, Paine, Santiago_x000a_NOMBRE DE QUIEN REPORTA:Roberto Campillay_x000a_TELÉFONO DE QUIEN REPORTA:56974761635_x000a_NOMBRE DE CONTACTO EN TERRENO: _x000a_PROBLEMA:"/>
    <s v="ACCESOS AUTORIZADOS"/>
    <d v="1899-12-30T01:34:44"/>
    <d v="1899-12-30T01:48:41"/>
    <d v="1899-12-30T00:13:57"/>
    <x v="0"/>
    <x v="1"/>
    <m/>
    <m/>
    <m/>
    <m/>
    <m/>
    <d v="2024-02-20T00:00:00"/>
    <s v="CUMPLE"/>
    <s v="NO CUMPLE"/>
    <s v="NO CUMPLE"/>
    <s v="NO CUMPLE"/>
    <s v="NO CUMPLE"/>
    <x v="1"/>
    <x v="1"/>
    <x v="0"/>
    <x v="0"/>
    <x v="0"/>
  </r>
  <r>
    <s v="INC000002626457"/>
    <s v="HOUSING"/>
    <x v="14"/>
    <s v="BELIEVE"/>
    <s v="FRANCISCO J FELIU ABARCA"/>
    <s v="frp_dvilca"/>
    <s v="3-Moderado/Limitado"/>
    <s v="3-Medio"/>
    <s v="Media"/>
    <x v="1"/>
    <s v="COMPANIA AGROPECUARIA COPEVAL S A"/>
    <s v="GESTION DATACENTER/ ACCESOS /COMPANIA AGROPECUARIA COPEVAL S A"/>
    <s v="20/02/2024 16:50:57"/>
    <s v="20/02/2024 16:53:40"/>
    <x v="0"/>
    <s v="TI"/>
    <s v="INFRAESTRUCTURA"/>
    <s v="20/02/2024 17:04:15"/>
    <s v="20/02/2024 23:50:00"/>
    <s v="EMPRESA:COMPANIA AGROPECUARIA COPEVAL S A_x000a_CÓDIGO DE SERVICIO: _x000a_DIRECCIÓN:Calle San Martin #50, Santiago Centro, Santiago_x000a_NOMBRE DE QUIEN REPORTA:Diego Garay_x000a_TELÉFONO DE QUIEN REPORTA:56989679216_x000a_NOMBRE DE CONTACTO EN TERRENO: _x000a_PROBLEMA:_x000a_Ordamiento Rack C"/>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25"/>
    <d v="1899-12-30T00:13:18"/>
    <d v="1899-12-30T00:06:53"/>
    <x v="0"/>
    <x v="1"/>
    <m/>
    <m/>
    <m/>
    <m/>
    <m/>
    <d v="2024-02-20T00:00:00"/>
    <s v="CUMPLE"/>
    <s v="NO CUMPLE"/>
    <s v="NO CUMPLE"/>
    <s v="NO CUMPLE"/>
    <s v="NO CUMPLE"/>
    <x v="0"/>
    <x v="0"/>
    <x v="0"/>
    <x v="0"/>
    <x v="0"/>
  </r>
  <r>
    <s v="INC000002626469"/>
    <s v="GDA"/>
    <x v="6"/>
    <s v="GESTION DE ACCESO"/>
    <s v="PAUL A SEPULVEDA ALVAREZ"/>
    <s v="asc_atoled"/>
    <s v="3-Moderado/Limitado"/>
    <s v="2-Alta"/>
    <s v="Alta"/>
    <x v="1"/>
    <s v="FRACTALIA"/>
    <s v="Consulta servidor GDA"/>
    <s v="20/02/2024 17:16:16"/>
    <s v="20/02/2024 17:23:32"/>
    <x v="0"/>
    <s v="PLATAFORMAS"/>
    <s v="E-HEALTH"/>
    <s v="20/02/2024 18:08:06"/>
    <s v="20/02/2024 23:50:00"/>
    <s v="Estimados,_x000a__x000a_necesitamos validar si hay alguno de los servidores de GDA que tenga asociada la ip pública 200.68.7.122 debido a que estamos realizando pruebas y vemos que el backend no carga, al hacer ping nos resuelve esa ip_x000a__x000a_contacto: Oscar Villarrolel_x000a_t"/>
    <s v="Adjunto información encontrada con respecto a la IP._x000a__x000a_10.68.132.87_x0009_172.20.80.50_x0009_10.66.23.250_x0009_200.68.7.122_x0009_10.6.246.7_x0009_1_x0009_GDA_CIC_01.gda.local_x0009_VIRTUAL_x0009_2_x0009_vcs-sm60.local&gt;San Martin H1.0&gt;vm_x0009_GDA_CIC_01_x0009_Microsoft Windows Server 2008 R2 (64-bit)"/>
    <d v="1899-12-30T00:05:52"/>
    <d v="1899-12-30T00:51:50"/>
    <d v="1899-12-30T00:45:58"/>
    <x v="0"/>
    <x v="1"/>
    <m/>
    <m/>
    <m/>
    <m/>
    <m/>
    <d v="2024-02-20T00:00:00"/>
    <s v="CUMPLE"/>
    <s v="NO CUMPLE"/>
    <s v="NO CUMPLE"/>
    <s v="NO CUMPLE"/>
    <s v="NO CUMPLE"/>
    <x v="0"/>
    <x v="0"/>
    <x v="0"/>
    <x v="0"/>
    <x v="0"/>
  </r>
  <r>
    <s v="INC000002626490"/>
    <s v="HOUSING"/>
    <x v="8"/>
    <s v="BELIEVE"/>
    <s v="JOSE G MARQUEZ MARCANO"/>
    <s v="frp_jolsso"/>
    <s v="3-Moderado/Limitado"/>
    <s v="3-Medio"/>
    <s v="Media"/>
    <x v="1"/>
    <s v="TELEFONICA EMPRESAS DE CHILE SA"/>
    <s v="GESTION DATACENTER/ ACCESOS /TELEFONICA EMPRESAS DE CHILE SA"/>
    <s v="20/02/2024 18:02:44"/>
    <s v="20/02/2024 18:03:27"/>
    <x v="0"/>
    <s v="COMUNICACIONES"/>
    <s v="VPN IP - MPLS"/>
    <s v="20/02/2024 19:45:02"/>
    <s v="20/02/2024 23:50:00"/>
    <s v="EMPRESA:TELEFONICA EMPRESAS DE CHILE SA_x000a_CÓDIGO DE SERVICIO: _x000a_DIRECCIÓN:AV. Presidente Prieto #226, Paine, Santiago_x000a_NOMBRE DE QUIEN REPORTA: Fernando Sepulveda_x000a_TELÉFONO DE QUIEN REPORTA: 993211880_x000a_NOMBRE DE CONTACTO EN TERRENO: _x000a_REQUERIMIENTO:Tendido y co"/>
    <s v="ACCESOS AUTORIZADOS"/>
    <d v="1899-12-30T01:36:09"/>
    <d v="1899-12-30T01:42:18"/>
    <d v="1899-12-30T00:06:09"/>
    <x v="0"/>
    <x v="1"/>
    <m/>
    <m/>
    <m/>
    <m/>
    <m/>
    <d v="2024-02-20T00:00:00"/>
    <s v="CUMPLE"/>
    <s v="NO CUMPLE"/>
    <s v="NO CUMPLE"/>
    <s v="NO CUMPLE"/>
    <s v="NO CUMPLE"/>
    <x v="1"/>
    <x v="1"/>
    <x v="0"/>
    <x v="0"/>
    <x v="0"/>
  </r>
  <r>
    <s v="INC000002626497"/>
    <s v="HOUSING"/>
    <x v="14"/>
    <s v="BELIEVE"/>
    <s v="FRANCISCO J FELIU ABARCA"/>
    <s v="frp_dvilca"/>
    <s v="3-Moderado/Limitado"/>
    <s v="3-Medio"/>
    <s v="Media"/>
    <x v="1"/>
    <s v="CELULOSA ARAUCO Y CONSTITUCION S A"/>
    <s v="GESTION DATACENTER/ ACCESOS /CELULOSA ARAUCO Y CONSTITUCION S A"/>
    <s v="20/02/2024 18:32:23"/>
    <s v="20/02/2024 18:34:26"/>
    <x v="0"/>
    <s v="HARDWARE"/>
    <s v="DATACENTER"/>
    <s v="20/02/2024 19:01:10"/>
    <s v="20/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visi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22:01"/>
    <d v="1899-12-30T00:28:47"/>
    <d v="1899-12-30T00:06:46"/>
    <x v="0"/>
    <x v="1"/>
    <m/>
    <m/>
    <m/>
    <m/>
    <m/>
    <d v="2024-02-20T00:00:00"/>
    <s v="CUMPLE"/>
    <s v="NO CUMPLE"/>
    <s v="NO CUMPLE"/>
    <s v="NO CUMPLE"/>
    <s v="NO CUMPLE"/>
    <x v="0"/>
    <x v="0"/>
    <x v="0"/>
    <x v="0"/>
    <x v="0"/>
  </r>
  <r>
    <s v="INC000002626500"/>
    <s v="VPN IP - MPLS"/>
    <x v="3"/>
    <s v="ADMINISTRADORES RESIDENTES"/>
    <s v="JUAN CARLOS UZCATEGUI FUGUETT"/>
    <s v="frp_joflor"/>
    <s v="3-Moderado/Limitado"/>
    <s v="3-Medio"/>
    <s v="Media"/>
    <x v="1"/>
    <s v="INSTITUTO PROFESIONAL DE CHILE SA"/>
    <s v="GAMA | Requerimiento Problemas de Acceso Servidor TUMBES03 - IPCHILE"/>
    <s v="20/02/2024 18:40:11"/>
    <s v="20/02/2024 18:43:33"/>
    <x v="0"/>
    <s v="TI"/>
    <s v="SISTEMAS OPERATIVOS"/>
    <s v="21/02/2024 14:53:20"/>
    <s v="21/02/2024 23:50:00"/>
    <s v="PREVENTIVO: NO_x000a_CÓDIGO DE SERVICIO:  TUMBES03_x000a_DIRECCIÓN: - _x000a_QUIEN REPORTA: _x0009_Juan Carlos Dupuy | +56 979778332_x000a_CONTACTO EN TERRENO: _x0009_Juan Carlos Dupuy |  +56 979778332_x000a_PROBLEMA:_x000a_REQUERIMIENTO:_x000a__x000a__x000a_Buenas tardes, junto con saludar, solicito revisar el servido"/>
    <s v="Se realizaron validaciones y se confirma acceso al servidor, juan carlos dupuy valida con exito."/>
    <d v="1899-12-30T19:19:41"/>
    <d v="1899-12-30T20:13:09"/>
    <d v="1899-12-30T00:53:28"/>
    <x v="0"/>
    <x v="1"/>
    <m/>
    <m/>
    <m/>
    <m/>
    <m/>
    <d v="2024-02-21T00:00:00"/>
    <s v="CUMPLE"/>
    <s v="NO CUMPLE"/>
    <s v="NO CUMPLE"/>
    <s v="NO CUMPLE"/>
    <s v="NO CUMPLE"/>
    <x v="1"/>
    <x v="0"/>
    <x v="0"/>
    <x v="1"/>
    <x v="0"/>
  </r>
  <r>
    <s v="INC000002626515"/>
    <s v="VPN IP - MPLS"/>
    <x v="9"/>
    <s v="GESTION HD"/>
    <s v="NICOLAS A SAAVEDRA EGUILUZ"/>
    <s v="frp_fpetro"/>
    <s v="3-Moderado/Limitado"/>
    <s v="3-Medio"/>
    <s v="Media"/>
    <x v="1"/>
    <s v="COAGRA S A"/>
    <s v="HD/_x000a_RV: Descripción: Asigna cuentas a Balance. DEEK953024"/>
    <s v="20/02/2024 16:23:28"/>
    <s v="20/02/2024 16:27:55"/>
    <x v="0"/>
    <s v="CDP ANTIGUO 1"/>
    <s v="CDP ANTIGUO 2"/>
    <s v="20/02/2024 17:48:43"/>
    <s v="20/02/2024 23:50:00"/>
    <s v="PREVENTIVO: NO_x000a_CODIGO DE SERVICIO:_x000a_DIRECCION:_x000a_QUIEN REPORTA:_x000a_CONTACTO EN TERRENO:_x000a_PROBLEMA:_x000a_REQUERIMIENTO:_x000a__x000a_Corrigo información de encabezado del correo_x000a__x000a_Estimados buenas tardes._x000a__x000a_Por favor pasar a productivo las siguientes ordenes, DEEK953024._x000a_Descripci"/>
    <s v="La orden DEEK953024 se importo exitosamente en PRD"/>
    <d v="1899-12-30T00:00:00"/>
    <d v="1899-12-30T01:25:15"/>
    <d v="1899-12-30T01:25:15"/>
    <x v="0"/>
    <x v="1"/>
    <m/>
    <m/>
    <m/>
    <m/>
    <m/>
    <d v="2024-02-20T00:00:00"/>
    <s v="NO CUMPLE"/>
    <s v="CUMPLE"/>
    <s v="NO CUMPLE"/>
    <s v="NO CUMPLE"/>
    <s v="NO CUMPLE"/>
    <x v="1"/>
    <x v="1"/>
    <x v="0"/>
    <x v="0"/>
    <x v="0"/>
  </r>
  <r>
    <s v="INC000002626522"/>
    <s v="VPN IP - MPLS"/>
    <x v="3"/>
    <s v="GESTION HD"/>
    <s v="JOSE A SANTIS SERRANO"/>
    <s v="frp_fpetro"/>
    <s v="3-Moderado/Limitado"/>
    <s v="3-Medio"/>
    <s v="Media"/>
    <x v="1"/>
    <s v="TELEFONICA GLOBAL TECHNOLOGY S.A.AGENCIA EN CHILE"/>
    <s v="HD/_x000a_Revisión de alarma en cluster de recursos C4-PAINE host esxr04."/>
    <s v="20/02/2024 16:33:21"/>
    <s v="20/02/2024 16:35:19"/>
    <x v="0"/>
    <s v="CDP ANTIGUO 1"/>
    <s v="CDP ANTIGUO 2"/>
    <s v="20/02/2024 17:37:33"/>
    <s v="20/02/2024 23:50:00"/>
    <s v="PREVENTIVO: NO_x000a_CODIGO DE SERVICIO:_x000a_DIRECCION: _x000a_QUIEN REPORTA:  José Andrés Santis Serrano  56 9 9221 4664_x000a_CONTACTO EN TERRENO:  José Andrés Santis Serrano  56 9 9221 4664_x000a_PROBLEMA:_x000a_REQUERIMIENTO:_x000a__x000a_Requerimiento: Revisión de alarma (Host hardware system b"/>
    <s v="Se efectúa contacto con cliente:  N/A _x000a_Teléfono de contacto: N/A_x000a_Acciones realizadas: Se revisa alarma en host exsi04 de recursos paine donde presenta una alarma de sensor la cual quedo activa desde la actualizacion del host se procede a solventar alarma"/>
    <d v="1899-12-30T00:00:00"/>
    <d v="1899-12-30T01:04:12"/>
    <d v="1899-12-30T01:04:12"/>
    <x v="0"/>
    <x v="1"/>
    <m/>
    <m/>
    <m/>
    <m/>
    <m/>
    <d v="2024-02-20T00:00:00"/>
    <s v="NO CUMPLE"/>
    <s v="CUMPLE"/>
    <s v="NO CUMPLE"/>
    <s v="NO CUMPLE"/>
    <s v="NO CUMPLE"/>
    <x v="1"/>
    <x v="1"/>
    <x v="0"/>
    <x v="0"/>
    <x v="0"/>
  </r>
  <r>
    <s v="INC000002626566"/>
    <s v="HOUSING"/>
    <x v="11"/>
    <s v="APQ ACCESOS"/>
    <s v="ESTEBAN O BUSTOS CORNEJO"/>
    <s v="tct_ebusto"/>
    <s v="4-Menor/Localizado"/>
    <s v="2-Alta"/>
    <s v="Media"/>
    <x v="1"/>
    <s v="TELEFONICA EMPRESAS DE CHILE SA"/>
    <s v="SUPERVISION PROYECTO HUAWEI"/>
    <s v="20/02/2024 18:10:56"/>
    <s v="20/02/2024 18:13:24"/>
    <x v="0"/>
    <s v="CDP ANTIGUO 1"/>
    <s v="CDP ANTIGUO 2"/>
    <s v="20/02/2024 18:15:15"/>
    <s v="20/02/2024 23:50:00"/>
    <s v="SUPERVISION PROYECTO HUAWEI"/>
    <s v="SUPERVISION CRQ/OK"/>
    <d v="1899-12-30T00:01:51"/>
    <d v="1899-12-30T00:04:19"/>
    <d v="1899-12-30T00:02:28"/>
    <x v="0"/>
    <x v="1"/>
    <m/>
    <m/>
    <m/>
    <m/>
    <m/>
    <d v="2024-02-20T00:00:00"/>
    <s v="CUMPLE"/>
    <s v="NO CUMPLE"/>
    <s v="NO CUMPLE"/>
    <s v="NO CUMPLE"/>
    <s v="NO CUMPLE"/>
    <x v="0"/>
    <x v="0"/>
    <x v="0"/>
    <x v="0"/>
    <x v="0"/>
  </r>
  <r>
    <s v="INC000002626584"/>
    <s v="MONITOREO"/>
    <x v="5"/>
    <s v="ANALISTAS NSM N1"/>
    <s v="LUIS A VILLASMIL CASTILLO"/>
    <s v="tct_vnavea"/>
    <s v="2-Significativo/Amplio"/>
    <s v="2-Alta"/>
    <s v="Alta"/>
    <x v="3"/>
    <s v="TELEFONICA CYBERSECURITY TECH CHILE SPA"/>
    <s v="L1 - RE: Apertura - [TCCT-CHILE-CLOUD][AC]TCCT-CHILE-CLOUD-DS-FW-001-T1046"/>
    <s v="20/02/2024 19:09:46"/>
    <s v="20/02/2024 19:12:03"/>
    <x v="0"/>
    <s v="SOC Empresas"/>
    <s v="Marca"/>
    <s v="20/02/2024 19:40:57"/>
    <s v="20/02/2024 23:50:00"/>
    <s v="TCCT-CHILE-CLOUD-DS-FW-001-T1046 Escaneo local mediante protocolo RDP desde 10.212.51.10"/>
    <s v="FASE RESOLUCIÓN Y RECUPERACIÓN_x000a__x000a_Se efectúa contacto con cliente: Se revisa internamente y se escala con Jefatura Jose Angelo Fuentes_x000a__x000a_Teléfono de contacto: 940753516_x000a__x000a_Acciones realizadas: Se analiza usuarios creados en el FW según los log enviados y este"/>
    <d v="1899-12-30T00:00:00"/>
    <d v="1899-12-30T00:31:11"/>
    <d v="1899-12-30T00:31:11"/>
    <x v="1"/>
    <x v="0"/>
    <m/>
    <m/>
    <m/>
    <m/>
    <m/>
    <d v="2024-02-20T00:00:00"/>
    <s v="CUMPLE"/>
    <s v="NO CUMPLE"/>
    <s v="NO CUMPLE"/>
    <s v="NO CUMPLE"/>
    <s v="NO CUMPLE"/>
    <x v="0"/>
    <x v="0"/>
    <x v="0"/>
    <x v="0"/>
    <x v="0"/>
  </r>
  <r>
    <s v="INC000002626722"/>
    <s v="VPN IP - MPLS"/>
    <x v="3"/>
    <s v="GESTION HD"/>
    <s v="MOISES E MONTERO RAMOS"/>
    <s v="frp_kefern"/>
    <s v="3-Moderado/Limitado"/>
    <s v="3-Medio"/>
    <s v="Media"/>
    <x v="1"/>
    <s v="TELEFONICA GLOBAL TECHNOLOGY S.A.AGENCIA EN CHILE"/>
    <s v="HD | Eliminar vApp en estatus desconocido cliente DUOC DC DUOCUCPA"/>
    <s v="20/02/2024 17:35:09"/>
    <s v="20/02/2024 17:37:15"/>
    <x v="0"/>
    <s v="CDP ANTIGUO 1"/>
    <s v="CDP ANTIGUO 2"/>
    <s v="22/02/2024 10:26:44"/>
    <s v="22/02/2024 23:50:00"/>
    <s v="PREVENTIVO: NO_x000a_CODIGO DE SERVICIO:_x000a_DIRECCION:_x000a_QUIEN REPORTA: Moisés Eduardo Montero Ramos +56 9 4273 2135_x000a_CONTACTO EN TERRENO:_x000a_PROBLEMA:_x000a_REQUERIMIENTO:_x000a__x000a_Buenas tardes equipo @Help Desk, por favor su acostumbrado apoyo en_x000a_generar ticket de requerimiento y"/>
    <s v="Se efectúa contacto con cliente:  N/A_x000a_Teléfono de contacto:  N/A_x000a_Acciones realizadas: se realiza la eliminacion de 2 vApp en estatus desconocidos para cliente DUOC de manera correcta._x000a_Solución paliativa o definitiva: definitiva_x000a_Acciones de Mejora, Recome"/>
    <d v="1899-12-31T16:42:04"/>
    <d v="1899-12-31T16:51:35"/>
    <d v="1899-12-30T00:09:31"/>
    <x v="0"/>
    <x v="1"/>
    <m/>
    <m/>
    <m/>
    <m/>
    <m/>
    <d v="2024-02-22T00:00:00"/>
    <s v="CUMPLE"/>
    <s v="NO CUMPLE"/>
    <s v="NO CUMPLE"/>
    <s v="NO CUMPLE"/>
    <s v="NO CUMPLE"/>
    <x v="1"/>
    <x v="0"/>
    <x v="0"/>
    <x v="0"/>
    <x v="1"/>
  </r>
  <r>
    <s v="INC000002626800"/>
    <s v="HOUSING"/>
    <x v="11"/>
    <s v="APQ ACCESOS"/>
    <s v="JOSE G MARQUEZ MARCANO"/>
    <s v="tct_josmam"/>
    <s v="4-Menor/Localizado"/>
    <s v="4-Baja"/>
    <s v="Baja"/>
    <x v="1"/>
    <s v="TELEFONICA EMPRESAS DE CHILE SA"/>
    <s v="RONDA Y REVISION DE SALAS"/>
    <s v="20/02/2024 19:00:44"/>
    <s v="20/02/2024 19:01:22"/>
    <x v="0"/>
    <s v="CDP ANTIGUO 1"/>
    <s v="CDP ANTIGUO 2"/>
    <s v="20/02/2024 19:02:31"/>
    <s v="20/02/2024 23:50:00"/>
    <s v="RONDA Y REVISION DE SALAS"/>
    <s v="RONDAS REALIZADAS"/>
    <d v="1899-12-30T00:00:55"/>
    <d v="1899-12-30T00:01:47"/>
    <d v="1899-12-30T00:00:52"/>
    <x v="0"/>
    <x v="1"/>
    <m/>
    <m/>
    <m/>
    <m/>
    <m/>
    <d v="2024-02-20T00:00:00"/>
    <s v="CUMPLE"/>
    <s v="NO CUMPLE"/>
    <s v="NO CUMPLE"/>
    <s v="NO CUMPLE"/>
    <s v="NO CUMPLE"/>
    <x v="0"/>
    <x v="0"/>
    <x v="0"/>
    <x v="0"/>
    <x v="0"/>
  </r>
  <r>
    <s v="INC000002626813"/>
    <s v="HOUSING"/>
    <x v="14"/>
    <s v="BELIEVE"/>
    <s v="FRANCISCO J FELIU ABARCA"/>
    <s v="frp_jolsso"/>
    <s v="3-Moderado/Limitado"/>
    <s v="3-Medio"/>
    <s v="Media"/>
    <x v="1"/>
    <s v="CELULOSA ARAUCO Y CONSTITUCION S A"/>
    <s v="GESTION DATACENTER/ ACCESOS /CELULOSA ARAUCO Y CONSTITUCION S A"/>
    <s v="20/02/2024 19:38:08"/>
    <s v="20/02/2024 19:40:27"/>
    <x v="0"/>
    <s v="HARDWARE"/>
    <s v="DATACENTER"/>
    <s v="20/02/2024 19:45:57"/>
    <s v="20/02/2024 23:50:00"/>
    <s v="EMPRESA:CELULOSA ARAUCO Y CONSTITUCION S A_x000a_CÓDIGO DE SERVICIO: _x000a_DIRECCIÓN: Calle San Martin #50, Santiago Centro, Santiago_x000a_NOMBRE DE QUIEN REPORTA: 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4:07"/>
    <d v="1899-12-30T00:07:49"/>
    <d v="1899-12-30T00:03:42"/>
    <x v="0"/>
    <x v="1"/>
    <m/>
    <m/>
    <m/>
    <m/>
    <m/>
    <d v="2024-02-20T00:00:00"/>
    <s v="CUMPLE"/>
    <s v="NO CUMPLE"/>
    <s v="NO CUMPLE"/>
    <s v="NO CUMPLE"/>
    <s v="NO CUMPLE"/>
    <x v="0"/>
    <x v="0"/>
    <x v="0"/>
    <x v="0"/>
    <x v="0"/>
  </r>
  <r>
    <s v="INC000002626842"/>
    <s v="HOUSING"/>
    <x v="11"/>
    <s v="APQ ACCESOS"/>
    <s v="JAIRO A SALINAS GARAY"/>
    <s v="tct_jsalin"/>
    <s v="3-Moderado/Limitado"/>
    <s v="3-Medio"/>
    <s v="Media"/>
    <x v="1"/>
    <s v="TELEFONICA EMPRESAS DE CHILE SA"/>
    <s v="RONDA Y REVISION DE SALAS TECNICAS 06:30"/>
    <s v="21/02/2024 7:33:27"/>
    <s v="21/02/2024 7:35:11"/>
    <x v="0"/>
    <s v="CDP ANTIGUO 1"/>
    <s v="CDP ANTIGUO 2"/>
    <s v="21/02/2024 7:35:11"/>
    <s v="21/02/2024 23:50:00"/>
    <s v="RONDA Y REVISION DE SALAS TECNICAS 06:30"/>
    <s v="RONDA REALIZADA."/>
    <d v="1899-12-30T00:00:00"/>
    <d v="1899-12-30T00:01:44"/>
    <d v="1899-12-30T00:01:44"/>
    <x v="0"/>
    <x v="1"/>
    <m/>
    <m/>
    <m/>
    <m/>
    <m/>
    <d v="2024-02-21T00:00:00"/>
    <s v="CUMPLE"/>
    <s v="NO CUMPLE"/>
    <s v="NO CUMPLE"/>
    <s v="NO CUMPLE"/>
    <s v="NO CUMPLE"/>
    <x v="0"/>
    <x v="0"/>
    <x v="0"/>
    <x v="0"/>
    <x v="0"/>
  </r>
  <r>
    <s v="INC000002626864"/>
    <s v="HOUSING"/>
    <x v="14"/>
    <s v="BELIEVE"/>
    <s v="FRANCISCO J FELIU ABARCA"/>
    <s v="frp_jreyna"/>
    <s v="3-Moderado/Limitado"/>
    <s v="3-Medio"/>
    <s v="Media"/>
    <x v="1"/>
    <s v="INELCOM CHILE SA"/>
    <s v="GESTION DATACENTER/ ACCESOS  / INELCOM CHILE SA"/>
    <s v="21/02/2024 8:53:42"/>
    <s v="21/02/2024 8:54:58"/>
    <x v="0"/>
    <s v="CDP ANTIGUO 1"/>
    <s v="CDP ANTIGUO 2"/>
    <s v="21/02/2024 9:08:20"/>
    <s v="21/02/2024 23:50:00"/>
    <s v="EMPRESA:    _x0009_INELCOM CHILE SA_x000a_CÓDIGO DE SERVICIO:_x000a_DIRECCIÓN_x000a_NOMBRE DE QUIEN REPORTA:  Operador DataCenter Sites_x000a_TELÉFONO DE QUIEN REPORTA:  +56 995442858  / +56 981290517 _x000a_NOMBRE DE CONTACTO EN TERRENO:RENE VILLEGAS / 56965732414_x000a_REQUERIMIENTO:  _x000a__x000a_APOY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05"/>
    <d v="1899-12-30T00:14:38"/>
    <d v="1899-12-30T00:08:33"/>
    <x v="0"/>
    <x v="1"/>
    <m/>
    <m/>
    <m/>
    <m/>
    <m/>
    <d v="2024-02-21T00:00:00"/>
    <s v="CUMPLE"/>
    <s v="NO CUMPLE"/>
    <s v="NO CUMPLE"/>
    <s v="NO CUMPLE"/>
    <s v="NO CUMPLE"/>
    <x v="0"/>
    <x v="0"/>
    <x v="0"/>
    <x v="0"/>
    <x v="0"/>
  </r>
  <r>
    <s v="INC000002626880"/>
    <s v="VPN IP - MPLS"/>
    <x v="7"/>
    <s v="GESTION HD"/>
    <s v="GUSTAVO AVILA VERA"/>
    <s v="frp_pcamay"/>
    <s v="3-Moderado/Limitado"/>
    <s v="3-Medio"/>
    <s v="Media"/>
    <x v="1"/>
    <s v="CONSTRUCTORA DE PAVIMENTOS ASFALTICOS BITUMIX S.A"/>
    <s v="HD/Agregar registros DNS"/>
    <s v="21/02/2024 9:13:39"/>
    <s v="21/02/2024 9:14:28"/>
    <x v="0"/>
    <s v="CDP ANTIGUO 1"/>
    <s v="CDP ANTIGUO 2"/>
    <s v="21/02/2024 10:53:36"/>
    <s v="21/02/2024 23:50:00"/>
    <s v="PREVENTIVO: NO_x000a_CODIGO DE SERVICIO:_x000a_DIRECCION:_x000a_QUIEN REPORTA:+56932669715 Felipe Ardiles_x000a_CONTACTO EN TERRENO:_x000a_PROBLEMA:_x000a_REQUERIMIENTO:Favor agregar los siguientes registros DNS a nuestras zonas:_x000a_Domain : bitumix.cl_x000a__9823255C9781609CCD1F42A7B228B734.bitumi"/>
    <s v="Se configuran los registros DNS"/>
    <d v="1899-12-30T00:00:00"/>
    <d v="1899-12-30T01:39:57"/>
    <d v="1899-12-30T01:39:57"/>
    <x v="0"/>
    <x v="1"/>
    <m/>
    <s v=""/>
    <s v=""/>
    <s v="Cumplido"/>
    <s v=""/>
    <d v="2024-02-21T00:00:00"/>
    <s v="NO CUMPLE"/>
    <s v="CUMPLE"/>
    <s v="NO CUMPLE"/>
    <s v="NO CUMPLE"/>
    <s v="NO CUMPLE"/>
    <x v="1"/>
    <x v="1"/>
    <x v="0"/>
    <x v="0"/>
    <x v="0"/>
  </r>
  <r>
    <s v="INC000002626989"/>
    <s v="TICKET-INTELIGENTE"/>
    <x v="7"/>
    <s v="GESTION TI"/>
    <s v="SEBASTIAN I ACUÑA GUZMAN"/>
    <s v="USR_TSIGHT"/>
    <s v="1-Extenso/Generalizado"/>
    <s v="4-Baja"/>
    <s v="Baja"/>
    <x v="3"/>
    <s v="CAMARA DE COMERCIO DE SANTIAGO A G"/>
    <s v="cacost01 - contbatbic TICKET AUTOMATICO"/>
    <s v="20/02/2024 20:07:15"/>
    <s v="20/02/2024 20:07:15"/>
    <x v="0"/>
    <s v="TI"/>
    <s v="SISTEMAS OPERATIVOS"/>
    <s v="21/02/2024 9:52:3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Se presenta alarma en el servidor 'CONTBATBIC,172.29.160.32' alarmado por filesystem /u01 al 96% de uso._x000a__x000a_Al revisar los archivos, pertenecen a aplicativo. Se solicita a cliente revisión del servidor."/>
    <d v="1899-12-30T13:43:28"/>
    <d v="1899-12-30T13:45:19"/>
    <d v="1899-12-30T00:01:51"/>
    <x v="1"/>
    <x v="0"/>
    <m/>
    <s v=""/>
    <s v=""/>
    <s v=""/>
    <s v="Cumplido"/>
    <d v="2024-02-21T00:00:00"/>
    <s v="CUMPLE"/>
    <s v="NO CUMPLE"/>
    <s v="NO CUMPLE"/>
    <s v="NO CUMPLE"/>
    <s v="NO CUMPLE"/>
    <x v="1"/>
    <x v="0"/>
    <x v="0"/>
    <x v="1"/>
    <x v="0"/>
  </r>
  <r>
    <s v="INC000002627049"/>
    <s v="TICKET-INTELIGENTE"/>
    <x v="6"/>
    <s v="GESTION TI"/>
    <s v="RICARDO R GALLEGOS OYANEDER"/>
    <s v="USR_TSIGHT"/>
    <s v="1-Extenso/Generalizado"/>
    <s v="4-Baja"/>
    <s v="Baja"/>
    <x v="3"/>
    <s v="COAGRA S A"/>
    <s v="coagra01 - sap_prod_e_vm TICKET AUTOMATICO"/>
    <s v="20/02/2024 22:08:04"/>
    <s v="20/02/2024 22:08:04"/>
    <x v="0"/>
    <s v="TRUESIGHT"/>
    <s v="TRUESIGHT"/>
    <s v="21/02/2024 9:48:36"/>
    <s v="21/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1:39:19"/>
    <d v="1899-12-30T11:40:32"/>
    <d v="1899-12-30T00:01:13"/>
    <x v="1"/>
    <x v="0"/>
    <m/>
    <m/>
    <m/>
    <m/>
    <m/>
    <d v="2024-02-21T00:00:00"/>
    <s v="CUMPLE"/>
    <s v="NO CUMPLE"/>
    <s v="NO CUMPLE"/>
    <s v="NO CUMPLE"/>
    <s v="NO CUMPLE"/>
    <x v="1"/>
    <x v="0"/>
    <x v="0"/>
    <x v="1"/>
    <x v="0"/>
  </r>
  <r>
    <s v="INC000002627072"/>
    <s v="BACKUP ON DEMAND"/>
    <x v="17"/>
    <s v="SM OPERACIONES"/>
    <s v="RODRIGO VÁSQUEZ MUÑOZ"/>
    <s v="tct_jsegur"/>
    <s v="4-Menor/Localizado"/>
    <s v="4-Baja"/>
    <s v="Baja"/>
    <x v="1"/>
    <s v="TELEFONICA GLOBAL TECHNOLOGY S.A.AGENCIA EN CHILE"/>
    <s v="Buenas noches._x000a_Junto con saludar informo problemas para ingresar a veritas. Contraseña expirada."/>
    <s v="20/02/2024 22:59:29"/>
    <s v="20/02/2024 23:01:09"/>
    <x v="0"/>
    <s v="TI"/>
    <s v="ALMACENAMIENTO y RESPALDO"/>
    <s v="21/02/2024 12:35:24"/>
    <s v="21/02/2024 23:50:00"/>
    <s v="Buenas noches._x000a_Junto con saludar informo problemas para ingresar a veritas. Contraseña expirada."/>
    <s v="FASE RESOLUCIÓN Y RECUPERACIÓN_x000a__x000a_Se efectúa contacto con cliente: N/A_x000a__x000a_Teléfono de contacto: N/A_x000a__x000a_Acciones realizadas: credenciales renovadas, acceso a plataformas validado_x000a__x000a_Solución paliativa o definitiva: credenciales renovadas, acceso a plataformas val"/>
    <d v="1899-12-30T13:27:50"/>
    <d v="1899-12-30T13:35:55"/>
    <d v="1899-12-30T00:08:05"/>
    <x v="0"/>
    <x v="1"/>
    <m/>
    <m/>
    <m/>
    <m/>
    <m/>
    <d v="2024-02-21T00:00:00"/>
    <s v="CUMPLE"/>
    <s v="NO CUMPLE"/>
    <s v="NO CUMPLE"/>
    <s v="NO CUMPLE"/>
    <s v="NO CUMPLE"/>
    <x v="1"/>
    <x v="0"/>
    <x v="0"/>
    <x v="1"/>
    <x v="0"/>
  </r>
  <r>
    <s v="INC000002627403"/>
    <s v="HOUSING"/>
    <x v="11"/>
    <s v="APQ ACCESOS"/>
    <s v="JAIRO A SALINAS GARAY"/>
    <s v="tct_jsalin"/>
    <s v="3-Moderado/Limitado"/>
    <s v="3-Medio"/>
    <s v="Media"/>
    <x v="1"/>
    <s v="TELEFONICA EMPRESAS DE CHILE SA"/>
    <s v="RONDA Y REVISION DE SALAS TECNICAS 04:30"/>
    <s v="21/02/2024 5:49:26"/>
    <s v="21/02/2024 6:05:11"/>
    <x v="0"/>
    <s v="CDP ANTIGUO 1"/>
    <s v="CDP ANTIGUO 2"/>
    <s v="21/02/2024 6:05:11"/>
    <s v="21/02/2024 23:50:00"/>
    <s v="RONDA Y REVISION DE SALAS TECNICAS 04:30"/>
    <s v="RONDA REALIZADA."/>
    <d v="1899-12-30T00:00:00"/>
    <d v="1899-12-30T00:15:45"/>
    <d v="1899-12-30T00:15:45"/>
    <x v="0"/>
    <x v="1"/>
    <m/>
    <m/>
    <m/>
    <m/>
    <m/>
    <d v="2024-02-21T00:00:00"/>
    <s v="CUMPLE"/>
    <s v="NO CUMPLE"/>
    <s v="NO CUMPLE"/>
    <s v="NO CUMPLE"/>
    <s v="NO CUMPLE"/>
    <x v="0"/>
    <x v="0"/>
    <x v="0"/>
    <x v="0"/>
    <x v="0"/>
  </r>
  <r>
    <s v="INC000002627408"/>
    <s v="HOUSING"/>
    <x v="11"/>
    <s v="APQ ACCESOS"/>
    <s v="JAIRO A SALINAS GARAY"/>
    <s v="tct_jsalin"/>
    <s v="3-Moderado/Limitado"/>
    <s v="3-Medio"/>
    <s v="Media"/>
    <x v="1"/>
    <s v="TELEFONICA EMPRESAS DE CHILE SA"/>
    <s v="TOMA DE ALARMAS DE CLIENTE"/>
    <s v="21/02/2024 6:05:30"/>
    <s v="21/02/2024 6:06:52"/>
    <x v="0"/>
    <s v="CDP ANTIGUO 1"/>
    <s v="CDP ANTIGUO 2"/>
    <s v="21/02/2024 6:06:52"/>
    <s v="21/02/2024 23:50:00"/>
    <s v="TOMA DE ALARMAS DE CLIENTE"/>
    <s v="TOMA DE ALARMAS REALIZADA."/>
    <d v="1899-12-30T00:00:00"/>
    <d v="1899-12-30T00:01:22"/>
    <d v="1899-12-30T00:01:22"/>
    <x v="0"/>
    <x v="1"/>
    <m/>
    <m/>
    <m/>
    <m/>
    <m/>
    <d v="2024-02-21T00:00:00"/>
    <s v="CUMPLE"/>
    <s v="NO CUMPLE"/>
    <s v="NO CUMPLE"/>
    <s v="NO CUMPLE"/>
    <s v="NO CUMPLE"/>
    <x v="0"/>
    <x v="0"/>
    <x v="0"/>
    <x v="0"/>
    <x v="0"/>
  </r>
  <r>
    <s v="INC000002627410"/>
    <s v="HOUSING"/>
    <x v="11"/>
    <s v="APQ ACCESOS"/>
    <s v="JAIRO A SALINAS GARAY"/>
    <s v="tct_jsalin"/>
    <s v="3-Moderado/Limitado"/>
    <s v="3-Medio"/>
    <s v="Media"/>
    <x v="1"/>
    <s v="TELEFONICA EMPRESAS DE CHILE SA"/>
    <s v="SUPERVISION Tendido de cables y conexión"/>
    <s v="21/02/2024 6:07:03"/>
    <s v="21/02/2024 6:10:53"/>
    <x v="0"/>
    <s v="CDP ANTIGUO 1"/>
    <s v="CDP ANTIGUO 2"/>
    <s v="21/02/2024 6:10:53"/>
    <s v="21/02/2024 23:50:00"/>
    <s v="SUPERVISION Tendido de cables y conexión"/>
    <s v="SUPERVISION CRQ/OK."/>
    <d v="1899-12-30T00:00:00"/>
    <d v="1899-12-30T00:03:50"/>
    <d v="1899-12-30T00:03:50"/>
    <x v="0"/>
    <x v="1"/>
    <m/>
    <m/>
    <m/>
    <m/>
    <m/>
    <d v="2024-02-21T00:00:00"/>
    <s v="CUMPLE"/>
    <s v="NO CUMPLE"/>
    <s v="NO CUMPLE"/>
    <s v="NO CUMPLE"/>
    <s v="NO CUMPLE"/>
    <x v="0"/>
    <x v="0"/>
    <x v="0"/>
    <x v="0"/>
    <x v="0"/>
  </r>
  <r>
    <s v="INC000002627505"/>
    <s v="SAP"/>
    <x v="9"/>
    <s v="CLOUD SAP HANA"/>
    <s v="NICOLAS A SAAVEDRA EGUILUZ"/>
    <s v="tct_nsaave"/>
    <s v="4-Menor/Localizado"/>
    <s v="4-Baja"/>
    <s v="Baja"/>
    <x v="1"/>
    <s v="TELEFONICA EMPRESAS DE CHILE SA"/>
    <s v="Checklist Diario Clientes 21.02.24"/>
    <s v="21/02/2024 8:18:31"/>
    <s v="21/02/2024 8:19:52"/>
    <x v="0"/>
    <s v="Service"/>
    <s v="Internal"/>
    <s v="21/02/2024 8:20:13"/>
    <s v="21/02/2024 23:50:00"/>
    <s v="Se realiza Checklist Diario de los clientes; _x000a_HDC_x000a_NUTRISCO"/>
    <s v="Se realiza Checklist Diario de los clientes; _x000a_HDC_x000a_NUTRISCO"/>
    <d v="1899-12-30T00:00:00"/>
    <d v="1899-12-30T00:01:42"/>
    <d v="1899-12-30T00:01:42"/>
    <x v="0"/>
    <x v="1"/>
    <m/>
    <m/>
    <m/>
    <m/>
    <m/>
    <d v="2024-02-21T00:00:00"/>
    <s v="CUMPLE"/>
    <s v="NO CUMPLE"/>
    <s v="NO CUMPLE"/>
    <s v="NO CUMPLE"/>
    <s v="NO CUMPLE"/>
    <x v="0"/>
    <x v="0"/>
    <x v="0"/>
    <x v="0"/>
    <x v="0"/>
  </r>
  <r>
    <s v="INC000002627559"/>
    <s v="HOSTING VIRTUAL"/>
    <x v="6"/>
    <s v="SISTEMA OPERATIVO MICROSOFT"/>
    <s v="JAVIER CUEVAS"/>
    <s v="tct_jacuev"/>
    <s v="4-Menor/Localizado"/>
    <s v="4-Baja"/>
    <s v="Baja"/>
    <x v="1"/>
    <s v="TELEFONICA GLOBAL TECHNOLOGY S.A.AGENCIA EN CHILE"/>
    <s v="CONSOLA certificados de Entrust"/>
    <s v="21/02/2024 11:03:07"/>
    <s v="21/02/2024 11:04:19"/>
    <x v="0"/>
    <s v="TI"/>
    <s v="SISTEMAS OPERATIVOS"/>
    <s v="21/02/2024 11:06:17"/>
    <s v="21/02/2024 23:50:00"/>
    <s v="CONSULTAS CONSOLA"/>
    <s v="OK"/>
    <d v="1899-12-30T00:00:00"/>
    <d v="1899-12-30T00:03:10"/>
    <d v="1899-12-30T00:03:10"/>
    <x v="0"/>
    <x v="1"/>
    <m/>
    <m/>
    <m/>
    <m/>
    <m/>
    <d v="2024-02-21T00:00:00"/>
    <s v="CUMPLE"/>
    <s v="NO CUMPLE"/>
    <s v="NO CUMPLE"/>
    <s v="NO CUMPLE"/>
    <s v="NO CUMPLE"/>
    <x v="0"/>
    <x v="0"/>
    <x v="0"/>
    <x v="0"/>
    <x v="0"/>
  </r>
  <r>
    <s v="INC000002627560"/>
    <s v="HOSTING VIRTUAL"/>
    <x v="6"/>
    <s v="SISTEMA OPERATIVO MICROSOFT"/>
    <s v="JAVIER CUEVAS"/>
    <s v="tct_jacuev"/>
    <s v="4-Menor/Localizado"/>
    <s v="4-Baja"/>
    <s v="Baja"/>
    <x v="1"/>
    <s v="TELEFONICA GLOBAL TECHNOLOGY S.A.AGENCIA EN CHILE"/>
    <s v="RE: Av Offline Deep Security"/>
    <s v="21/02/2024 11:04:27"/>
    <s v="21/02/2024 11:05:03"/>
    <x v="0"/>
    <s v="TI"/>
    <s v="SISTEMAS OPERATIVOS"/>
    <s v="21/02/2024 11:05:47"/>
    <s v="21/02/2024 23:50:00"/>
    <s v="RE: Av Offline Deep Security"/>
    <s v="OK"/>
    <d v="1899-12-30T00:00:00"/>
    <d v="1899-12-30T00:01:20"/>
    <d v="1899-12-30T00:01:20"/>
    <x v="0"/>
    <x v="1"/>
    <m/>
    <m/>
    <m/>
    <m/>
    <m/>
    <d v="2024-02-21T00:00:00"/>
    <s v="CUMPLE"/>
    <s v="NO CUMPLE"/>
    <s v="NO CUMPLE"/>
    <s v="NO CUMPLE"/>
    <s v="NO CUMPLE"/>
    <x v="0"/>
    <x v="0"/>
    <x v="0"/>
    <x v="0"/>
    <x v="0"/>
  </r>
  <r>
    <s v="INC000002627588"/>
    <s v="BACKUP ON DEMAND"/>
    <x v="17"/>
    <s v="GESTION PLATAFORMA CLIENTES"/>
    <s v="RODRIGO VÁSQUEZ MUÑOZ"/>
    <s v="lmolcont"/>
    <s v="4-Menor/Localizado"/>
    <s v="4-Baja"/>
    <s v="Baja"/>
    <x v="1"/>
    <s v="TELEFONICA EMPRESAS DE CHILE SA"/>
    <s v="Información sobre respaldo de servidores del servicio Portal de Fallas Masivas."/>
    <s v="21/02/2024 12:14:20"/>
    <s v="21/02/2024 12:17:53"/>
    <x v="0"/>
    <s v="CDP ANTIGUO 1"/>
    <s v="CDP ANTIGUO 2"/>
    <s v="22/02/2024 10:38:49"/>
    <s v="22/02/2024 23:50:00"/>
    <s v="Por temas de auditoria de la OB, se requiere contar con información de respaldo de los servidores indicados a continuación:_x000a__x000a_Front-end = 172.25.184.143_x000a_BD = 172.25.184.140_x000a__x000a_Quedo atento a sus comentarios._x000a__x000a_Slds.,_x000a__x000a_Luis Molina."/>
    <s v="FASE RESOLUCIÓN Y RECUPERACIÓN_x000a__x000a_Se efectúa contacto con cliente: N/A_x000a__x000a_Teléfono de contacto: N/A_x000a__x000a_Acciones realizadas: servidores  no estan en regimen de respaldo, se envia correo informando_x000a__x000a_Solución paliativa o definitiva: servidores  no estan en regime"/>
    <d v="1899-12-30T22:06:14"/>
    <d v="1899-12-30T22:24:29"/>
    <d v="1899-12-30T00:18:15"/>
    <x v="0"/>
    <x v="1"/>
    <m/>
    <m/>
    <m/>
    <m/>
    <m/>
    <d v="2024-02-22T00:00:00"/>
    <s v="CUMPLE"/>
    <s v="NO CUMPLE"/>
    <s v="NO CUMPLE"/>
    <s v="NO CUMPLE"/>
    <s v="NO CUMPLE"/>
    <x v="1"/>
    <x v="0"/>
    <x v="0"/>
    <x v="1"/>
    <x v="0"/>
  </r>
  <r>
    <s v="INC000002627589"/>
    <s v="VPN IP - MPLS"/>
    <x v="6"/>
    <s v="GESTION HD"/>
    <s v="PAUL A SEPULVEDA ALVAREZ"/>
    <s v="frp_fpetro"/>
    <s v="3-Moderado/Limitado"/>
    <s v="3-Medio"/>
    <s v="Media"/>
    <x v="1"/>
    <s v="FUNDACION INSTITUTO PROFESIONAL DUOC UC"/>
    <s v="HD/RE: Exchange Server Health Report - 02/21/2024 12:00:02 DuocN7"/>
    <s v="21/02/2024 12:16:27"/>
    <s v="21/02/2024 12:18:43"/>
    <x v="0"/>
    <s v="CDP ANTIGUO 1"/>
    <s v="CDP ANTIGUO 2"/>
    <s v="21/02/2024 18:32:52"/>
    <s v="21/02/2024 23:50:00"/>
    <s v="PREVENTIVO: NO_x000a_CODIGO DE SERVICIO:_x000a_DIRECCION: _x000a_QUIEN REPORTA:  Javier Andres Cuevas Flores 56 9 9535 4350 _x000a_CONTACTO EN TERRENO:  Javier Andres Cuevas Flores 56 9 9535 4350 _x000a_PROBLEMA:_x000a_REQUERIMIENTO: Help Desk favor crear folio a Grupo Ms_x000a_EQUIPOS ENERGIZAD"/>
    <s v="sin problemas en cola. ultimo reporte llega sin inconvenientes"/>
    <d v="1899-12-30T00:03:13"/>
    <d v="1899-12-30T06:16:25"/>
    <d v="1899-12-30T06:13:12"/>
    <x v="0"/>
    <x v="1"/>
    <m/>
    <m/>
    <m/>
    <m/>
    <m/>
    <d v="2024-02-21T00:00:00"/>
    <s v="NO CUMPLE"/>
    <s v="NO CUMPLE"/>
    <s v="CUMPLE"/>
    <s v="NO CUMPLE"/>
    <s v="NO CUMPLE"/>
    <x v="1"/>
    <x v="0"/>
    <x v="1"/>
    <x v="0"/>
    <x v="0"/>
  </r>
  <r>
    <s v="INC000002627622"/>
    <s v="HOSTING VIRTUAL"/>
    <x v="6"/>
    <s v="GESTION PLATAFORMA CLIENTES"/>
    <s v="PAUL A SEPULVEDA ALVAREZ"/>
    <s v="lmolcont"/>
    <s v="3-Moderado/Limitado"/>
    <s v="3-Medio"/>
    <s v="Media"/>
    <x v="1"/>
    <s v="TELEFONICA EMPRESAS DE CHILE SA"/>
    <s v="Actualización de parche de AV-Panda en servidores productivos TrueSight"/>
    <s v="26/02/2024 17:29:41"/>
    <s v="26/02/2024 17:35:37"/>
    <x v="0"/>
    <s v="PLATAFORMAS"/>
    <s v="TRUESIGHT"/>
    <s v="27/02/2024 10:41:09"/>
    <s v="27/02/2024 23:50:00"/>
    <s v="Según información de CSIRT, se requiere actualizar la versión del AV-Panda de los siguiente servidores productivos de TrueSight:_x000a__x000a_TRUE-PRD-TSPS01_x000a_TRUES-TSIM01_x000a_TRUES-PROD-EMAIL_REP_x000a_TRUES-PROD-CR01_x000a__x000a_Favor coordinar con Luis Molina la fecha/hora de la activ"/>
    <s v="según conversado los servidores mencionados ya se encuentran actualizados. Estos fueron parchados el día de ayer en la actividad realizada con Ricardo._x000a_CSIRT nos solicitaba las actualizaciones de febrero, te adjunto las evidencias de su instalación"/>
    <d v="1899-12-30T16:51:03"/>
    <d v="1899-12-30T17:11:28"/>
    <d v="1899-12-30T00:20:25"/>
    <x v="0"/>
    <x v="1"/>
    <m/>
    <s v=""/>
    <s v=""/>
    <s v="Cumplido"/>
    <s v=""/>
    <d v="2024-02-27T00:00:00"/>
    <s v="CUMPLE"/>
    <s v="NO CUMPLE"/>
    <s v="NO CUMPLE"/>
    <s v="NO CUMPLE"/>
    <s v="NO CUMPLE"/>
    <x v="1"/>
    <x v="0"/>
    <x v="0"/>
    <x v="1"/>
    <x v="0"/>
  </r>
  <r>
    <s v="INC000002627626"/>
    <s v="HOSTING VIRTUAL"/>
    <x v="6"/>
    <s v="GESTION PLATAFORMA CLIENTES"/>
    <s v="PAUL A SEPULVEDA ALVAREZ"/>
    <s v="lmolcont"/>
    <s v="3-Moderado/Limitado"/>
    <s v="3-Medio"/>
    <s v="Media"/>
    <x v="1"/>
    <s v="TELEFONICA EMPRESAS DE CHILE SA"/>
    <s v="(ASIGNAR A PAUL SEPULVEDA) Actualización de parche de SO en servidores productivos del app Alfresco"/>
    <s v="27/02/2024 12:04:51"/>
    <s v="27/02/2024 12:11:38"/>
    <x v="0"/>
    <s v="SOFTWARE"/>
    <s v="DATACENTER"/>
    <s v="29/02/2024 0:06:17"/>
    <s v="29/02/2024 23:50:00"/>
    <s v="Según información de CSIRT, se requiere actualizar parches de SO de los siguiente servidores productivos del app Alfresco:_x000a__x000a_ALFRESCO - 172.25.184.149_x000a_ALFRESCO-BD - 172.25.184.150_x000a_ALFRESCO-CONT - 172.25.184.152_x000a__x000a_Se requiere que la actividad se lleve a cab"/>
    <s v="actualizacion realizada con folio de cambio CRQ000000083476"/>
    <d v="1899-12-31T11:52:01"/>
    <d v="1899-12-31T12:01:26"/>
    <d v="1899-12-30T00:09:25"/>
    <x v="0"/>
    <x v="1"/>
    <m/>
    <m/>
    <m/>
    <m/>
    <m/>
    <d v="2024-02-29T00:00:00"/>
    <s v="CUMPLE"/>
    <s v="NO CUMPLE"/>
    <s v="NO CUMPLE"/>
    <s v="NO CUMPLE"/>
    <s v="NO CUMPLE"/>
    <x v="1"/>
    <x v="0"/>
    <x v="0"/>
    <x v="0"/>
    <x v="1"/>
  </r>
  <r>
    <s v="INC000002627797"/>
    <s v="HOSTING VIRTUAL"/>
    <x v="6"/>
    <s v="SISTEMA OPERATIVO MICROSOFT"/>
    <s v="PAUL A SEPULVEDA ALVAREZ"/>
    <s v="tct_psepul"/>
    <s v="4-Menor/Localizado"/>
    <s v="4-Baja"/>
    <s v="Baja"/>
    <x v="1"/>
    <s v="TELEFONICA GLOBAL TECHNOLOGY S.A.AGENCIA EN CHILE"/>
    <s v="Creacion nuevo usuario deiby santoyo"/>
    <s v="21/02/2024 10:02:49"/>
    <s v="21/02/2024 10:03:58"/>
    <x v="0"/>
    <s v="TI"/>
    <s v="SISTEMAS OPERATIVOS"/>
    <s v="21/02/2024 18:30:09"/>
    <s v="21/02/2024 23:50:00"/>
    <s v="Buenas Tardes @PAUL ALEXANDER SEPULVEDA ALVAREZ,_x000a__x000a_Según lo conversado te hago llegar mi usuario zf701431 para la creación en cloudtic.cl, tic.cl APQ y Paine"/>
    <s v="usuario creado y enviado a usuario"/>
    <d v="1899-12-30T08:23:17"/>
    <d v="1899-12-30T08:27:20"/>
    <d v="1899-12-30T00:04:03"/>
    <x v="0"/>
    <x v="1"/>
    <m/>
    <s v=""/>
    <s v=""/>
    <s v=""/>
    <s v="Cumplido"/>
    <d v="2024-02-21T00:00:00"/>
    <s v="CUMPLE"/>
    <s v="NO CUMPLE"/>
    <s v="NO CUMPLE"/>
    <s v="NO CUMPLE"/>
    <s v="NO CUMPLE"/>
    <x v="1"/>
    <x v="0"/>
    <x v="0"/>
    <x v="1"/>
    <x v="0"/>
  </r>
  <r>
    <s v="INC000002627799"/>
    <s v="HOSTING VIRTUAL"/>
    <x v="6"/>
    <s v="SISTEMA OPERATIVO MICROSOFT"/>
    <s v="PAUL A SEPULVEDA ALVAREZ"/>
    <s v="tct_psepul"/>
    <s v="4-Menor/Localizado"/>
    <s v="4-Baja"/>
    <s v="Baja"/>
    <x v="1"/>
    <s v="TELEFONICA GLOBAL TECHNOLOGY S.A.AGENCIA EN CHILE"/>
    <s v="c4-pivote-apq usuarios nuevos RDP"/>
    <s v="21/02/2024 10:04:14"/>
    <s v="21/02/2024 10:05:13"/>
    <x v="0"/>
    <s v="TI"/>
    <s v="SISTEMAS OPERATIVOS"/>
    <s v="21/02/2024 18:30:41"/>
    <s v="21/02/2024 23:50:00"/>
    <s v="Agregar nuevos usuarios en pivote apq para conecion remota_x000a__x000a_172.20.198.194 c4-pivote-apq"/>
    <s v="se dan permisos a nuevos usuarios"/>
    <d v="1899-12-30T08:23:39"/>
    <d v="1899-12-30T08:26:27"/>
    <d v="1899-12-30T00:02:48"/>
    <x v="0"/>
    <x v="1"/>
    <m/>
    <s v=""/>
    <s v=""/>
    <s v=""/>
    <s v="Cumplido"/>
    <d v="2024-02-21T00:00:00"/>
    <s v="CUMPLE"/>
    <s v="NO CUMPLE"/>
    <s v="NO CUMPLE"/>
    <s v="NO CUMPLE"/>
    <s v="NO CUMPLE"/>
    <x v="1"/>
    <x v="0"/>
    <x v="0"/>
    <x v="1"/>
    <x v="0"/>
  </r>
  <r>
    <s v="INC000002627803"/>
    <s v="HOSTING VIRTUAL"/>
    <x v="6"/>
    <s v="SISTEMA OPERATIVO MICROSOFT"/>
    <s v="PAUL A SEPULVEDA ALVAREZ"/>
    <s v="tct_psepul"/>
    <s v="4-Menor/Localizado"/>
    <s v="4-Baja"/>
    <s v="Baja"/>
    <x v="1"/>
    <s v="TELEFONICA GLOBAL TECHNOLOGY S.A.AGENCIA EN CHILE"/>
    <s v="c4-pivote-pa regularizar nuevos usuarios RDP"/>
    <s v="21/02/2024 10:05:30"/>
    <s v="21/02/2024 10:06:40"/>
    <x v="0"/>
    <s v="TI"/>
    <s v="SISTEMAS OPERATIVOS"/>
    <s v="21/02/2024 18:31:06"/>
    <s v="21/02/2024 23:50:00"/>
    <s v="Regularizar nuevos usuarios de dominio tic.cl en pivote paine._x000a_RDP_x000a__x000a_172.20.200.70 c4-pivote-pa"/>
    <s v="se dan permisos a nuevos usuarios"/>
    <d v="1899-12-30T08:23:55"/>
    <d v="1899-12-30T08:25:36"/>
    <d v="1899-12-30T00:01:41"/>
    <x v="0"/>
    <x v="1"/>
    <m/>
    <m/>
    <m/>
    <m/>
    <m/>
    <d v="2024-02-21T00:00:00"/>
    <s v="CUMPLE"/>
    <s v="NO CUMPLE"/>
    <s v="NO CUMPLE"/>
    <s v="NO CUMPLE"/>
    <s v="NO CUMPLE"/>
    <x v="1"/>
    <x v="0"/>
    <x v="0"/>
    <x v="1"/>
    <x v="0"/>
  </r>
  <r>
    <s v="INC000002627806"/>
    <s v="HOUSING"/>
    <x v="14"/>
    <s v="BELIEVE"/>
    <s v="FRANCISCO J FELIU ABARCA"/>
    <s v="frp_dvilca"/>
    <s v="3-Moderado/Limitado"/>
    <s v="3-Medio"/>
    <s v="Media"/>
    <x v="1"/>
    <s v="EMPRESA NACIONAL DE CERTIFICACIONES"/>
    <s v="GESTION DATACENTER/ ACCESOS /EMPRESA NACIONAL DE CERTIFICACIONES"/>
    <s v="21/02/2024 9:44:08"/>
    <s v="21/02/2024 9:46:00"/>
    <x v="0"/>
    <s v="TI"/>
    <s v="ALMACENAMIENTO y RESPALDO"/>
    <s v="21/02/2024 9:58:39"/>
    <s v="21/02/2024 23:50:00"/>
    <s v="EMPRESA:EMPRESA NACIONAL DE CERTIFICACIONES_x000a_CÓDIGO DE SERVICIO: _x000a_DIRECCIÓN:Calle San Martin #50, Santiago Centro, Santiago_x000a_NOMBRE DE QUIEN REPORTA:Juan Carlos Isla Rodriguez_x000a_TELÉFONO DE QUIEN REPORTA:945912923_x000a_NOMBRE DE CONTACTO EN TERRENO: _x000a_PROBLEMA:_x000a_r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15"/>
    <d v="1899-12-30T00:14:31"/>
    <d v="1899-12-30T00:08:16"/>
    <x v="0"/>
    <x v="1"/>
    <m/>
    <m/>
    <m/>
    <m/>
    <m/>
    <d v="2024-02-21T00:00:00"/>
    <s v="CUMPLE"/>
    <s v="NO CUMPLE"/>
    <s v="NO CUMPLE"/>
    <s v="NO CUMPLE"/>
    <s v="NO CUMPLE"/>
    <x v="0"/>
    <x v="0"/>
    <x v="0"/>
    <x v="0"/>
    <x v="0"/>
  </r>
  <r>
    <s v="INC000002627823"/>
    <s v="HOUSING"/>
    <x v="11"/>
    <s v="APQ ACCESOS"/>
    <s v="JOSE G MARQUEZ MARCANO"/>
    <s v="tct_josmam"/>
    <s v="4-Menor/Localizado"/>
    <s v="4-Baja"/>
    <s v="Baja"/>
    <x v="1"/>
    <s v="TELEFONICA EMPRESAS DE CHILE SA"/>
    <s v="RONDA Y REVISION DE SALAS 8:30"/>
    <s v="21/02/2024 10:07:41"/>
    <s v="21/02/2024 10:08:20"/>
    <x v="0"/>
    <s v="CDP ANTIGUO 1"/>
    <s v="CDP ANTIGUO 2"/>
    <s v="21/02/2024 10:09:24"/>
    <s v="21/02/2024 23:50:00"/>
    <s v="RONDA Y REVISION DE SALAS 8:30"/>
    <s v="RONDAS REALIZADAS"/>
    <d v="1899-12-30T00:00:48"/>
    <d v="1899-12-30T00:01:43"/>
    <d v="1899-12-30T00:00:55"/>
    <x v="0"/>
    <x v="1"/>
    <m/>
    <s v=""/>
    <s v=""/>
    <s v=""/>
    <s v="Cumplido"/>
    <d v="2024-02-21T00:00:00"/>
    <s v="CUMPLE"/>
    <s v="NO CUMPLE"/>
    <s v="NO CUMPLE"/>
    <s v="NO CUMPLE"/>
    <s v="NO CUMPLE"/>
    <x v="0"/>
    <x v="0"/>
    <x v="0"/>
    <x v="0"/>
    <x v="0"/>
  </r>
  <r>
    <s v="INC000002627850"/>
    <s v="HOUSING"/>
    <x v="14"/>
    <s v="BELIEVE"/>
    <s v="FRANCISCO J FELIU ABARCA"/>
    <s v="frp_dvilca"/>
    <s v="3-Moderado/Limitado"/>
    <s v="3-Medio"/>
    <s v="Media"/>
    <x v="1"/>
    <s v="CELULOSA ARAUCO Y CONSTITUCION S A"/>
    <s v="GESTION DATACENTER/ ACCESOS /CELULOSA ARAUCO Y CONSTITUCION S A"/>
    <s v="21/02/2024 10:35:00"/>
    <s v="21/02/2024 10:37:08"/>
    <x v="0"/>
    <s v="CDP ANTIGUO 1"/>
    <s v="CDP ANTIGUO 2"/>
    <s v="21/02/2024 10:58:25"/>
    <s v="21/02/2024 23:50:00"/>
    <s v="EMPRESA:CELULOSA ARAUCO Y CONSTITUCION S A_x000a_CÓDIGO DE SERVICIO: _x000a_DIRECCIÓN:Calle San Martin #50, Santiago Centro, Santiago_x000a_NOMBRE DE QUIEN REPORTA:Michael Hernandez_x000a_TELÉFONO DE QUIEN REPORTA:(569) 41176303_x000a_NOMBRE DE CONTACTO EN TERRENO: _x000a_PROBLEMA:_x000a_Reempla"/>
    <s v="Fase de resolución y recuperación: INFORMACION_x000a_Se efectúa contacto con cliente: N/A_x000a_Teléfono de contacto: N/A_x000a_Acciones realizadas: TICKET DUPLICADO_x000a_Solución paliativa o definitiva: N/A_x000a_Acciones de Mejora, Recomendaciones: N/A_x000a_Causa Raíz: (si aplica) N/A"/>
    <d v="1899-12-30T00:14:34"/>
    <d v="1899-12-30T00:23:25"/>
    <d v="1899-12-30T00:08:51"/>
    <x v="0"/>
    <x v="1"/>
    <m/>
    <m/>
    <m/>
    <m/>
    <m/>
    <d v="2024-02-21T00:00:00"/>
    <s v="CUMPLE"/>
    <s v="NO CUMPLE"/>
    <s v="NO CUMPLE"/>
    <s v="NO CUMPLE"/>
    <s v="NO CUMPLE"/>
    <x v="0"/>
    <x v="0"/>
    <x v="0"/>
    <x v="0"/>
    <x v="0"/>
  </r>
  <r>
    <s v="INC000002627928"/>
    <s v="HOUSING"/>
    <x v="8"/>
    <s v="BELIEVE"/>
    <s v="FERNEY D GARZON PEÑA"/>
    <s v="frp_xgambo"/>
    <s v="3-Moderado/Limitado"/>
    <s v="3-Medio"/>
    <s v="Media"/>
    <x v="1"/>
    <s v="CENTRO DE COMPENSACION AUTOMATIZADO S A"/>
    <s v="GESTION DATACENTER/ ACCESOS / CENTRO DE COMPENSACION AUTOMATIZADO S A"/>
    <s v="21/02/2024 10:29:22"/>
    <s v="21/02/2024 10:30:46"/>
    <x v="0"/>
    <s v="COMUNICACIONES"/>
    <s v="VPN IP - MPLS"/>
    <s v="21/02/2024 17:35:07"/>
    <s v="21/02/2024 23:50:00"/>
    <s v="EMPRESA: CENTRO DE COMPENSACION AUTOMATIZADO S A_x000a_CÓDIGO DE SERVICIO: _x000a_DIRECCIÓN:AV. Presidente Prieto #226, Paine, Santiago_x000a_NOMBRE DE QUIEN REPORTA:José Cartes M_x000a_TELÉFONO DE QUIEN REPORTA:  939363411_x000a_NOMBRE DE CONTACTO EN TERRENO: _x000a_REQUERIMIENTO : Ingres"/>
    <m/>
    <d v="1899-12-30T06:48:50"/>
    <d v="1899-12-30T07:05:45"/>
    <d v="1899-12-30T00:16:55"/>
    <x v="0"/>
    <x v="1"/>
    <m/>
    <m/>
    <m/>
    <m/>
    <m/>
    <d v="2024-02-21T00:00:00"/>
    <s v="CUMPLE"/>
    <s v="NO CUMPLE"/>
    <s v="NO CUMPLE"/>
    <s v="NO CUMPLE"/>
    <s v="NO CUMPLE"/>
    <x v="1"/>
    <x v="0"/>
    <x v="1"/>
    <x v="0"/>
    <x v="0"/>
  </r>
  <r>
    <s v="INC000002627941"/>
    <s v="HOSTING VIRTUAL"/>
    <x v="6"/>
    <s v="SISTEMA OPERATIVO MICROSOFT"/>
    <s v="PAUL A SEPULVEDA ALVAREZ"/>
    <s v="tct_psepul"/>
    <s v="4-Menor/Localizado"/>
    <s v="4-Baja"/>
    <s v="Baja"/>
    <x v="1"/>
    <s v="TELEFONICA GLOBAL TECHNOLOGY S.A.AGENCIA EN CHILE"/>
    <s v="Cambio claves adm server respaldo"/>
    <s v="21/02/2024 10:31:19"/>
    <s v="21/02/2024 10:33:06"/>
    <x v="0"/>
    <s v="TI"/>
    <s v="SISTEMAS OPERATIVOS"/>
    <s v="21/02/2024 18:31:43"/>
    <s v="21/02/2024 23:50:00"/>
    <s v="Cambio claves adm server respaldo_x000a_172.20.71.34_x0009_#¡VALOR!_x0009_MORRISON_x000a_172.20.71.5_x0009_#¡VALOR!_x0009_PAUL_x000a_172.31.250.100_x0009_1_x0009_WIN-NCB2EJ7LJ6J (Pivote_ITBroker)"/>
    <s v="Se realiza cambio de claves en servidores en cuentas de administracion"/>
    <d v="1899-12-30T07:58:00"/>
    <d v="1899-12-30T08:00:24"/>
    <d v="1899-12-30T00:02:24"/>
    <x v="0"/>
    <x v="1"/>
    <m/>
    <m/>
    <m/>
    <m/>
    <m/>
    <d v="2024-02-21T00:00:00"/>
    <s v="CUMPLE"/>
    <s v="NO CUMPLE"/>
    <s v="NO CUMPLE"/>
    <s v="NO CUMPLE"/>
    <s v="NO CUMPLE"/>
    <x v="1"/>
    <x v="0"/>
    <x v="0"/>
    <x v="1"/>
    <x v="0"/>
  </r>
  <r>
    <s v="INC000002627949"/>
    <s v="HOSTING VIRTUAL"/>
    <x v="6"/>
    <s v="BASE DE DATOS"/>
    <s v="ALEJANDRO ACEVEDO VALENZUELA"/>
    <s v="tct_rmelar"/>
    <s v="4-Menor/Localizado"/>
    <s v="4-Baja"/>
    <s v="Baja"/>
    <x v="1"/>
    <s v="TELEFONICA GLOBAL TECHNOLOGY S.A.AGENCIA EN CHILE"/>
    <s v="Acceso ronald.melaraserrano@telefonica.com"/>
    <s v="21/02/2024 10:45:39"/>
    <s v="21/02/2024 10:47:22"/>
    <x v="0"/>
    <s v="TI"/>
    <s v="SISTEMAS OPERATIVOS"/>
    <s v="21/02/2024 11:26:44"/>
    <s v="21/02/2024 23:50:00"/>
    <s v="Acceso  como admin a Server Tools IP 172.31.235.100 para mi usuario ronald.melaraserrano@telefonica.com. Actualmente no me permite conectarme."/>
    <s v="Acceso a servidor ST_ext08B habilitado recordar que ingreso es con cuente @cloudco.cl"/>
    <d v="1899-12-30T00:00:00"/>
    <d v="1899-12-30T00:41:05"/>
    <d v="1899-12-30T00:41:05"/>
    <x v="0"/>
    <x v="1"/>
    <m/>
    <m/>
    <m/>
    <m/>
    <m/>
    <d v="2024-02-21T00:00:00"/>
    <s v="CUMPLE"/>
    <s v="NO CUMPLE"/>
    <s v="NO CUMPLE"/>
    <s v="NO CUMPLE"/>
    <s v="NO CUMPLE"/>
    <x v="0"/>
    <x v="0"/>
    <x v="0"/>
    <x v="0"/>
    <x v="0"/>
  </r>
  <r>
    <s v="INC000002628033"/>
    <s v="VPN IP - MPLS"/>
    <x v="7"/>
    <s v="GESTION HD"/>
    <s v="SEBASTIAN I ACUÑA GUZMAN"/>
    <s v="frp_pcamay"/>
    <s v="3-Moderado/Limitado"/>
    <s v="3-Medio"/>
    <s v="Media"/>
    <x v="1"/>
    <s v="AGRICOLA ARIZTIA LIMITADA"/>
    <s v="HD/MODIFICAR ZONA DNS VENTAS-ARIZTIA.CL"/>
    <s v="21/02/2024 11:50:06"/>
    <s v="21/02/2024 11:51:13"/>
    <x v="0"/>
    <s v="TI"/>
    <s v="SISTEMAS OPERATIVOS"/>
    <s v="21/02/2024 12:34:06"/>
    <s v="21/02/2024 23:50:00"/>
    <s v="PREVENTIVO: NO_x000a_CODIGO DE SERVICIO:_x000a_DIRECCION:_x000a_QUIEN REPORTA:Tel: +56 2 2637 8108  Cel: +56 9 7499 2449 Osvaldo Mardones_x000a_CONTACTO EN TERRENO:_x000a_PROBLEMA:_x000a_REQUERIMIENTO:agregar el siguiente registro a Zona Dns ventas-ariztia.cl  . Desde ya gracias._x000a_ventas-ar"/>
    <s v="se realiza requerimiento. Los cambios se ven reflejados desde los dns autoritativos e internet."/>
    <d v="1899-12-30T00:00:00"/>
    <d v="1899-12-30T00:44:00"/>
    <d v="1899-12-30T00:44:00"/>
    <x v="0"/>
    <x v="1"/>
    <m/>
    <s v=""/>
    <s v=""/>
    <s v="Cumplido"/>
    <s v=""/>
    <d v="2024-02-21T00:00:00"/>
    <s v="CUMPLE"/>
    <s v="NO CUMPLE"/>
    <s v="NO CUMPLE"/>
    <s v="NO CUMPLE"/>
    <s v="NO CUMPLE"/>
    <x v="0"/>
    <x v="0"/>
    <x v="0"/>
    <x v="0"/>
    <x v="0"/>
  </r>
  <r>
    <s v="INC000002628064"/>
    <s v="SAP"/>
    <x v="9"/>
    <s v="GESTION HD"/>
    <s v="FREDDY O CORTES DIAZ"/>
    <s v="frp_pcamay"/>
    <s v="3-Moderado/Limitado"/>
    <s v="3-Medio"/>
    <s v="Media"/>
    <x v="1"/>
    <s v="INDUSTRIAS CHILENAS DE ALAMBRE INCHALAM S.A."/>
    <s v="HD/RV: JOB ERRONEOS SAP ECC PRD"/>
    <s v="21/02/2024 12:50:03"/>
    <s v="21/02/2024 12:53:07"/>
    <x v="0"/>
    <s v="TI"/>
    <s v="APLICATIVOS"/>
    <s v="21/02/2024 16:39:37"/>
    <s v="21/02/2024 23:50:00"/>
    <s v="PREVENTIVO: NO_x000a_CODIGO DE SERVICIO:_x000a_DIRECCION:_x000a_QUIEN REPORTA:+56 9 6605 6481  Freddy Cortés Díaz_x000a_CONTACTO EN TERRENO:_x000a_PROBLEMA:_x000a_REQUERIMIENTO:Favor generar ticket en base a requerimiento de cliente INCHALAM según correo de más abajo_x000a_Dejar en bandeja CLOUD"/>
    <s v="Se procede a detener los jobs solicitados. Se informa a cliente vía mail"/>
    <d v="1899-12-30T00:00:00"/>
    <d v="1899-12-30T03:49:34"/>
    <d v="1899-12-30T03:49:34"/>
    <x v="0"/>
    <x v="1"/>
    <m/>
    <m/>
    <m/>
    <m/>
    <m/>
    <d v="2024-02-21T00:00:00"/>
    <s v="NO CUMPLE"/>
    <s v="CUMPLE"/>
    <s v="NO CUMPLE"/>
    <s v="NO CUMPLE"/>
    <s v="NO CUMPLE"/>
    <x v="1"/>
    <x v="1"/>
    <x v="0"/>
    <x v="0"/>
    <x v="0"/>
  </r>
  <r>
    <s v="INC000002628088"/>
    <s v="VPN IP - MPLS"/>
    <x v="9"/>
    <s v="GESTION HD"/>
    <s v="NICOLAS A SAAVEDRA EGUILUZ"/>
    <s v="frp_pcamay"/>
    <s v="3-Moderado/Limitado"/>
    <s v="3-Medio"/>
    <s v="Media"/>
    <x v="1"/>
    <s v="NUTRISCO CHILE SA"/>
    <s v="HD/RV: Transporte OT - ROL // OEDK925572 // 21 Febrero // Inmediatamente"/>
    <s v="21/02/2024 14:23:12"/>
    <s v="21/02/2024 14:24:17"/>
    <x v="0"/>
    <s v="CDP ANTIGUO 1"/>
    <s v="CDP ANTIGUO 2"/>
    <s v="21/02/2024 16:53:22"/>
    <s v="21/02/2024 23:50:00"/>
    <s v="PREVENTIVO: NO_x000a_CODIGO DE SERVICIO:_x000a_DIRECCION:_x000a_QUIEN REPORTA:+56 9 6187 5469 Nicolás Saavedra Eguiluz_x000a_CONTACTO EN TERRENO:_x000a_PROBLEMA:_x000a_REQUERIMIENTO:Favor generar ticket en base a requerimiento de cliente NUTRISCO_x000a_Dejar en bandeja CLOUD SAP HANA y asignar a"/>
    <s v="La orden OEDK925572 se importó exitosamente en PRD"/>
    <d v="1899-12-30T00:00:00"/>
    <d v="1899-12-30T02:30:10"/>
    <d v="1899-12-30T02:30:10"/>
    <x v="0"/>
    <x v="1"/>
    <m/>
    <m/>
    <m/>
    <m/>
    <m/>
    <d v="2024-02-21T00:00:00"/>
    <s v="NO CUMPLE"/>
    <s v="CUMPLE"/>
    <s v="NO CUMPLE"/>
    <s v="NO CUMPLE"/>
    <s v="NO CUMPLE"/>
    <x v="1"/>
    <x v="1"/>
    <x v="0"/>
    <x v="0"/>
    <x v="0"/>
  </r>
  <r>
    <s v="INC000002628100"/>
    <s v="VPN IP - MPLS"/>
    <x v="7"/>
    <s v="GESTION HD"/>
    <s v="GUSTAVO AVILA VERA"/>
    <s v="frp_pcamay"/>
    <s v="3-Moderado/Limitado"/>
    <s v="3-Medio"/>
    <s v="Media"/>
    <x v="1"/>
    <s v="TELEFONICA GLOBAL TECHNOLOGY S.A.AGENCIA EN CHILE"/>
    <s v="HD/RE: URGENTE_CARGA FOLIOS TIPO DOC 33 EN PRODUCTIVO"/>
    <s v="21/02/2024 15:02:34"/>
    <s v="21/02/2024 15:03:26"/>
    <x v="0"/>
    <s v="CDP ANTIGUO 1"/>
    <s v="CDP ANTIGUO 2"/>
    <s v="21/02/2024 15:59:50"/>
    <s v="21/02/2024 23:50:00"/>
    <s v="PREVENTIVO: NO_x000a_CODIGO DE SERVICIO:_x000a_DIRECCION:_x000a_QUIEN REPORTA:+56 9 9243 5706  Geraldy Chámara Lázaro_x000a_CONTACTO EN TERRENO:_x000a_PROBLEMA:_x000a_REQUERIMIENTO:Por favor subir archivo adjunto a la bandeja_x000a__x000a_ _x000a__x000a_TELEFONICA GLOBAL TECNOLOGY S.A. AGENCIA EN CHILE &gt;&gt; CLOUD &gt;"/>
    <s v="Se carga el archivo en el directorio indicado"/>
    <d v="1899-12-30T00:00:00"/>
    <d v="1899-12-30T00:57:16"/>
    <d v="1899-12-30T00:57:16"/>
    <x v="0"/>
    <x v="1"/>
    <m/>
    <m/>
    <m/>
    <m/>
    <m/>
    <d v="2024-02-21T00:00:00"/>
    <s v="CUMPLE"/>
    <s v="NO CUMPLE"/>
    <s v="NO CUMPLE"/>
    <s v="NO CUMPLE"/>
    <s v="NO CUMPLE"/>
    <x v="0"/>
    <x v="0"/>
    <x v="0"/>
    <x v="0"/>
    <x v="0"/>
  </r>
  <r>
    <s v="INC000002628164"/>
    <s v="VPN IP - MPLS"/>
    <x v="12"/>
    <s v="ADMINISTRADORES RESIDENTES"/>
    <s v="DENISE CRUZAT ETCHEBERRY"/>
    <s v="frp_kefern"/>
    <s v="3-Moderado/Limitado"/>
    <s v="3-Medio"/>
    <s v="Media"/>
    <x v="1"/>
    <s v="CEPECH S.A."/>
    <s v="HD | Requerimiento Baja de servicios servidor Guayacan - CPECH"/>
    <s v="21/02/2024 12:14:04"/>
    <s v="21/02/2024 12:16:41"/>
    <x v="1"/>
    <s v="CDP ANTIGUO 1"/>
    <s v="CDP ANTIGUO 2"/>
    <s v="21/02/2024 12:45:41"/>
    <s v="21/02/2024 12:45:41"/>
    <s v="PREVENTIVO: NO_x000a_CODIGO DE SERVICIO:_x000a_DIRECCION:_x000a_QUIEN REPORTA:Cristian Bustos Rivas_x000a_CONTACTO EN TERRENO:_x000a_PROBLEMA:_x000a_REQUERIMIENTO:Estimados, junto con saludar les solicito por favor la baja de los Servicios asociados al servidor Guayacan – CPECH, los servic"/>
    <s v="ticket incorrecto para gestionar baja de servidor"/>
    <d v="1899-12-30T00:00:00"/>
    <d v="1899-12-30T00:31:37"/>
    <d v="1899-12-30T00:31:37"/>
    <x v="0"/>
    <x v="1"/>
    <m/>
    <m/>
    <m/>
    <m/>
    <m/>
    <d v="2024-02-21T00:00:00"/>
    <s v="CUMPLE"/>
    <s v="NO CUMPLE"/>
    <s v="NO CUMPLE"/>
    <s v="NO CUMPLE"/>
    <s v="NO CUMPLE"/>
    <x v="0"/>
    <x v="0"/>
    <x v="0"/>
    <x v="0"/>
    <x v="0"/>
  </r>
  <r>
    <s v="INC000002628181"/>
    <s v="HOUSING"/>
    <x v="14"/>
    <s v="BELIEVE"/>
    <s v="FRANCISCO J FELIU ABARCA"/>
    <s v="frp_xgambo"/>
    <s v="3-Moderado/Limitado"/>
    <s v="3-Medio"/>
    <s v="Media"/>
    <x v="1"/>
    <s v="TELEFONICA GLOBAL TECHNOLOGY S.A.AGENCIA EN CHILE"/>
    <s v="GESTION DATACENTER/ ACCESOS / TELEFONICA GLOBAL TECHNOLOGY S.A.AGENCIA EN CHILE"/>
    <s v="21/02/2024 12:30:29"/>
    <s v="21/02/2024 12:32:04"/>
    <x v="0"/>
    <s v="CDP ANTIGUO 1"/>
    <s v="CDP ANTIGUO 2"/>
    <s v="21/02/2024 12:57:56"/>
    <s v="21/02/2024 23:50:00"/>
    <s v="EMPRESA: TELEFONICA GLOBAL TECHNOLOGY S.A.AGENCIA EN CHILE_x000a_CÓDIGO DE SERVICIO: _x000a_DIRECCIÓN:Calle San Martin #50, Santiago Centro, Santiago_x000a_NOMBRE DE QUIEN REPORTA:Luis Villasmil Castillo_x000a_TELÉFONO DE QUIEN REPORTA:  56993970486_x000a_NOMBRE DE CONTACTO EN TERREN"/>
    <s v="Fase de resolución y recuperación: INFORMACION_x000a_Se efectúa contacto con cliente: N/A_x000a_Teléfono de contacto: N/A_x000a_Acciones realizadas: ACCESO RECHAZADO / CRQ NO APROBADO_x000a_Solución paliativa o definitiva: N/A_x000a_Acciones de Mejora, Recomendaciones: N/A_x000a_Causa Raíz"/>
    <d v="1899-12-30T00:19:15"/>
    <d v="1899-12-30T00:27:27"/>
    <d v="1899-12-30T00:08:12"/>
    <x v="0"/>
    <x v="1"/>
    <m/>
    <m/>
    <m/>
    <m/>
    <m/>
    <d v="2024-02-21T00:00:00"/>
    <s v="CUMPLE"/>
    <s v="NO CUMPLE"/>
    <s v="NO CUMPLE"/>
    <s v="NO CUMPLE"/>
    <s v="NO CUMPLE"/>
    <x v="0"/>
    <x v="0"/>
    <x v="0"/>
    <x v="0"/>
    <x v="0"/>
  </r>
  <r>
    <s v="INC000002628241"/>
    <s v="HOUSING"/>
    <x v="14"/>
    <s v="BELIEVE"/>
    <s v="FRANCISCO J FELIU ABARCA"/>
    <s v="frp_dvilca"/>
    <s v="3-Moderado/Limitado"/>
    <s v="3-Medio"/>
    <s v="Media"/>
    <x v="1"/>
    <s v="CELMEDIA S A"/>
    <s v="GESTION DATACENTER/ ACCESOS /CELMEDIA S A"/>
    <s v="21/02/2024 13:40:39"/>
    <s v="21/02/2024 13:45:08"/>
    <x v="0"/>
    <s v="HARDWARE"/>
    <s v="DATACENTER"/>
    <s v="21/02/2024 13:54:41"/>
    <s v="21/02/2024 23:50:00"/>
    <s v="EMPRESA:CELMEDIA S A_x000a_CÓDIGO DE SERVICIO: _x000a_DIRECCIÓN:Calle San Martin #50, Santiago Centro, Santiago_x000a_NOMBRE DE QUIEN REPORTA:Felipe Acevedo_x000a_TELÉFONO DE QUIEN REPORTA:966520119_x000a_NOMBRE DE CONTACTO EN TERRENO: _x000a_PROBLEMA:_x000a_Inspección RACK D40, Sala 4_x000a_EQUIPOS E"/>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29"/>
    <d v="1899-12-30T00:14:02"/>
    <d v="1899-12-30T00:08:33"/>
    <x v="0"/>
    <x v="1"/>
    <m/>
    <s v=""/>
    <s v=""/>
    <s v="Cumplido"/>
    <s v=""/>
    <d v="2024-02-21T00:00:00"/>
    <s v="CUMPLE"/>
    <s v="NO CUMPLE"/>
    <s v="NO CUMPLE"/>
    <s v="NO CUMPLE"/>
    <s v="NO CUMPLE"/>
    <x v="0"/>
    <x v="0"/>
    <x v="0"/>
    <x v="0"/>
    <x v="0"/>
  </r>
  <r>
    <s v="INC000002628320"/>
    <s v="SAP"/>
    <x v="9"/>
    <s v="GESTION HD"/>
    <s v="FREDDY O CORTES DIAZ"/>
    <s v="frp_fpetro"/>
    <s v="3-Moderado/Limitado"/>
    <s v="3-Medio"/>
    <s v="Media"/>
    <x v="1"/>
    <s v="INDUSTRIAS CHILENAS DE ALAMBRE INCHALAM S.A."/>
    <s v="HD/_x000a_RV: Ticket #19018 - Embalaje facilitado a proveedor"/>
    <s v="21/02/2024 12:45:57"/>
    <s v="21/02/2024 12:54:29"/>
    <x v="0"/>
    <s v="TI"/>
    <s v="APLICATIVOS"/>
    <s v="21/02/2024 16:37:58"/>
    <s v="21/02/2024 23:50:00"/>
    <s v="PREVENTIVO: NO_x000a_CODIGO DE SERVICIO:_x000a_DIRECCION: _x000a_QUIEN REPORTA: Freddy Cortés Díaz +56 9 6605 6481_x000a_CONTACTO EN TERRENO: Freddy Cortés Díaz +56 9 6605 6481_x000a__x000a_REQUERIMIENTO:_x000a__x000a__x000a_Favor llevar a PRD orden indicada em archivo adjunto._x000a_Quedo atenta_x000a_Johanna García R"/>
    <s v="Se ejecuta con éxito el transporte solicitado. Se informa a cliente vía mail"/>
    <d v="1899-12-30T00:00:00"/>
    <d v="1899-12-30T03:52:01"/>
    <d v="1899-12-30T03:52:01"/>
    <x v="0"/>
    <x v="1"/>
    <m/>
    <m/>
    <m/>
    <m/>
    <m/>
    <d v="2024-02-21T00:00:00"/>
    <s v="NO CUMPLE"/>
    <s v="CUMPLE"/>
    <s v="NO CUMPLE"/>
    <s v="NO CUMPLE"/>
    <s v="NO CUMPLE"/>
    <x v="1"/>
    <x v="1"/>
    <x v="0"/>
    <x v="0"/>
    <x v="0"/>
  </r>
  <r>
    <s v="INC000002628352"/>
    <s v="VPN IP - MPLS"/>
    <x v="9"/>
    <s v="GESTION HD"/>
    <s v="NICOLAS A SAAVEDRA EGUILUZ"/>
    <s v="frp_fpetro"/>
    <s v="3-Moderado/Limitado"/>
    <s v="3-Medio"/>
    <s v="Media"/>
    <x v="1"/>
    <s v="NUTRISCO CHILE SA"/>
    <s v="HD/_x000a_RV: NUTRISCO: Presentación Informe Mensual"/>
    <s v="21/02/2024 14:12:41"/>
    <s v="21/02/2024 14:14:54"/>
    <x v="0"/>
    <s v="CDP ANTIGUO 1"/>
    <s v="CDP ANTIGUO 2"/>
    <s v="21/02/2024 16:54:08"/>
    <s v="21/02/2024 23:50:00"/>
    <s v="PREVENTIVO: NO_x000a_CODIGO DE SERVICIO:_x000a_DIRECCION:_x000a_QUIEN REPORTA: Nicolás Saavedra Eguiluz  56 9 6187 5469_x000a_CONTACTO EN TERRENO: Nicolás Saavedra Eguiluz  56 9 6187 5469_x000a__x000a_REQUERIMIENTO:_x000a__x000a_Hola Jorge,_x000a__x000a_Según lo conversado, adjunto presentación e informe mensual"/>
    <s v="Según lo conversado, adjunto presentación e informe mensual correspondiente al mes de enero 2024"/>
    <d v="1899-12-30T00:00:00"/>
    <d v="1899-12-30T02:41:27"/>
    <d v="1899-12-30T02:41:27"/>
    <x v="0"/>
    <x v="1"/>
    <m/>
    <m/>
    <m/>
    <m/>
    <m/>
    <d v="2024-02-21T00:00:00"/>
    <s v="NO CUMPLE"/>
    <s v="CUMPLE"/>
    <s v="NO CUMPLE"/>
    <s v="NO CUMPLE"/>
    <s v="NO CUMPLE"/>
    <x v="1"/>
    <x v="1"/>
    <x v="0"/>
    <x v="0"/>
    <x v="0"/>
  </r>
  <r>
    <s v="INC000002628366"/>
    <s v="SAP"/>
    <x v="9"/>
    <s v="GESTION HD"/>
    <s v="FREDDY O CORTES DIAZ"/>
    <s v="frp_fpetro"/>
    <s v="3-Moderado/Limitado"/>
    <s v="3-Medio"/>
    <s v="Media"/>
    <x v="1"/>
    <s v="INDUSTRIAS CHILENAS DE ALAMBRE INCHALAM S.A."/>
    <s v="HD/RV: Agregar a un rol las tx asociadas a la exclusión de materiales por clienteFavio P."/>
    <s v="21/02/2024 15:34:05"/>
    <s v="21/02/2024 15:35:32"/>
    <x v="0"/>
    <s v="TI"/>
    <s v="APLICATIVOS"/>
    <s v="21/02/2024 16:42:51"/>
    <s v="21/02/2024 23:50:00"/>
    <s v="PREVENTIVO: NO_x000a_CODIGO DE SERVICIO:_x000a_DIRECCION:_x000a_QUIEN REPORTA:_x000a_CONTACTO EN TERRENO:_x000a_PROBLEMA:_x000a_REQUERIMIENTO:_x000a__x000a_Hola Johanna,_x000a__x000a_La OT que contienen el nuevo rol de autorizaciones ZERP_SD_ADMLISEXCMAT (SD - Administrador Listas Exclusión de Materiales) es:_x000a__x000a_DE"/>
    <s v="Se ejecuta con éxito el transporte solicitado. Se informa a cliente vía mail"/>
    <d v="1899-12-30T00:00:00"/>
    <d v="1899-12-30T01:08:46"/>
    <d v="1899-12-30T01:08:46"/>
    <x v="0"/>
    <x v="1"/>
    <m/>
    <m/>
    <m/>
    <m/>
    <m/>
    <d v="2024-02-21T00:00:00"/>
    <s v="NO CUMPLE"/>
    <s v="CUMPLE"/>
    <s v="NO CUMPLE"/>
    <s v="NO CUMPLE"/>
    <s v="NO CUMPLE"/>
    <x v="1"/>
    <x v="1"/>
    <x v="0"/>
    <x v="0"/>
    <x v="0"/>
  </r>
  <r>
    <s v="INC000002628383"/>
    <s v="HOUSING"/>
    <x v="11"/>
    <s v="APQ ACCESOS"/>
    <s v="ESTEBAN O BUSTOS CORNEJO"/>
    <s v="tct_ebusto"/>
    <s v="4-Menor/Localizado"/>
    <s v="4-Baja"/>
    <s v="Baja"/>
    <x v="1"/>
    <s v="TELEFONICA EMPRESAS DE CHILE SA"/>
    <s v="SUPERVISION PROYECTO HUAWEI"/>
    <s v="21/02/2024 16:13:14"/>
    <s v="21/02/2024 16:15:44"/>
    <x v="0"/>
    <s v="CDP ANTIGUO 1"/>
    <s v="CDP ANTIGUO 2"/>
    <s v="21/02/2024 18:10:39"/>
    <s v="21/02/2024 23:50:00"/>
    <s v="SUPERVISION PROYECTO HUAWEI"/>
    <s v="SUPERVISION CRQ/OK"/>
    <d v="1899-12-30T01:54:55"/>
    <d v="1899-12-30T01:57:25"/>
    <d v="1899-12-30T00:02:30"/>
    <x v="0"/>
    <x v="1"/>
    <m/>
    <m/>
    <m/>
    <m/>
    <m/>
    <d v="2024-02-21T00:00:00"/>
    <s v="CUMPLE"/>
    <s v="NO CUMPLE"/>
    <s v="NO CUMPLE"/>
    <s v="NO CUMPLE"/>
    <s v="NO CUMPLE"/>
    <x v="1"/>
    <x v="1"/>
    <x v="0"/>
    <x v="0"/>
    <x v="0"/>
  </r>
  <r>
    <s v="INC000002628396"/>
    <s v="HOSTING VIRTUAL"/>
    <x v="6"/>
    <s v="SISTEMA OPERATIVO MICROSOFT"/>
    <s v="JAVIER CUEVAS"/>
    <s v="tct_jacuev"/>
    <s v="4-Menor/Localizado"/>
    <s v="4-Baja"/>
    <s v="Baja"/>
    <x v="1"/>
    <s v="TELEFONICA GLOBAL TECHNOLOGY S.A.AGENCIA EN CHILE"/>
    <s v="ELIMINACION EXCHANGE DEPRECADOS"/>
    <s v="21/02/2024 16:50:32"/>
    <s v="21/02/2024 16:52:23"/>
    <x v="0"/>
    <s v="TI"/>
    <s v="SISTEMAS OPERATIVOS"/>
    <s v="21/02/2024 16:52:23"/>
    <s v="21/02/2024 23:50:00"/>
    <s v="REU COORDINACION"/>
    <s v="OK"/>
    <d v="1899-12-30T00:00:00"/>
    <d v="1899-12-30T00:01:51"/>
    <d v="1899-12-30T00:01:51"/>
    <x v="0"/>
    <x v="1"/>
    <m/>
    <m/>
    <m/>
    <m/>
    <m/>
    <d v="2024-02-21T00:00:00"/>
    <s v="CUMPLE"/>
    <s v="NO CUMPLE"/>
    <s v="NO CUMPLE"/>
    <s v="NO CUMPLE"/>
    <s v="NO CUMPLE"/>
    <x v="0"/>
    <x v="0"/>
    <x v="0"/>
    <x v="0"/>
    <x v="0"/>
  </r>
  <r>
    <s v="INC000002628423"/>
    <s v="HOUSING"/>
    <x v="11"/>
    <s v="APQ ACCESOS"/>
    <s v="JOSE G MARQUEZ MARCANO"/>
    <s v="tct_josmam"/>
    <s v="4-Menor/Localizado"/>
    <s v="4-Baja"/>
    <s v="Baja"/>
    <x v="1"/>
    <s v="TELEFONICA EMPRESAS DE CHILE SA"/>
    <s v="TOMA DE ALARMAS DE CLIENTES"/>
    <s v="21/02/2024 12:54:07"/>
    <s v="21/02/2024 12:55:29"/>
    <x v="0"/>
    <s v="CDP ANTIGUO 1"/>
    <s v="CDP ANTIGUO 2"/>
    <s v="21/02/2024 12:57:00"/>
    <s v="21/02/2024 23:50:00"/>
    <s v="TOMA DE ALARMAS DE CLIENTES"/>
    <s v="TOMA DE ALARMAS REALIZADAS"/>
    <d v="1899-12-30T00:01:16"/>
    <d v="1899-12-30T00:02:53"/>
    <d v="1899-12-30T00:01:37"/>
    <x v="0"/>
    <x v="1"/>
    <m/>
    <m/>
    <m/>
    <m/>
    <m/>
    <d v="2024-02-21T00:00:00"/>
    <s v="CUMPLE"/>
    <s v="NO CUMPLE"/>
    <s v="NO CUMPLE"/>
    <s v="NO CUMPLE"/>
    <s v="NO CUMPLE"/>
    <x v="0"/>
    <x v="0"/>
    <x v="0"/>
    <x v="0"/>
    <x v="0"/>
  </r>
  <r>
    <s v="INC000002628439"/>
    <s v="HOUSING"/>
    <x v="11"/>
    <s v="APQ ACCESOS"/>
    <s v="JOSE G MARQUEZ MARCANO"/>
    <s v="tct_josmam"/>
    <s v="4-Menor/Localizado"/>
    <s v="4-Baja"/>
    <s v="Baja"/>
    <x v="1"/>
    <s v="TELEFONICA EMPRESAS DE CHILE SA"/>
    <s v="RONDA Y REVISION DE SALAS 12:30"/>
    <s v="21/02/2024 13:06:05"/>
    <s v="21/02/2024 13:07:47"/>
    <x v="0"/>
    <s v="CDP ANTIGUO 1"/>
    <s v="CDP ANTIGUO 2"/>
    <s v="21/02/2024 13:09:00"/>
    <s v="21/02/2024 23:50:00"/>
    <s v="RONDA Y REVISION DE SALAS 12:30"/>
    <s v="RONDAS REALIZADAS"/>
    <d v="1899-12-30T00:00:54"/>
    <d v="1899-12-30T00:02:55"/>
    <d v="1899-12-30T00:02:01"/>
    <x v="0"/>
    <x v="1"/>
    <m/>
    <m/>
    <m/>
    <m/>
    <m/>
    <d v="2024-02-21T00:00:00"/>
    <s v="CUMPLE"/>
    <s v="NO CUMPLE"/>
    <s v="NO CUMPLE"/>
    <s v="NO CUMPLE"/>
    <s v="NO CUMPLE"/>
    <x v="0"/>
    <x v="0"/>
    <x v="0"/>
    <x v="0"/>
    <x v="0"/>
  </r>
  <r>
    <s v="INC000002628671"/>
    <s v="CORREO"/>
    <x v="19"/>
    <s v="GOOGLE WORKSPACE"/>
    <s v="JAVIERA A UMAÑA YEVENES"/>
    <s v="tct_jumana"/>
    <s v="4-Menor/Localizado"/>
    <s v="4-Baja"/>
    <s v="Baja"/>
    <x v="1"/>
    <s v="TELEFONICA GLOBAL TECHNOLOGY S.A.AGENCIA EN CHILE"/>
    <s v="Solicitud de Paso a Producción CHI-003685378-1/C-19872300191"/>
    <s v="21/02/2024 17:44:41"/>
    <s v="21/02/2024 17:44:43"/>
    <x v="0"/>
    <s v="TI"/>
    <s v="APLICATIVOS"/>
    <s v="21/02/2024 17:46:27"/>
    <s v="21/02/2024 23:50:00"/>
    <s v="@JAVIERA ANGELICA UMAÑA YEVENES favor tu apoyo para revisar este proyecto referente a google workspace y darnos el feedback si es acepto en continuidad operacional."/>
    <m/>
    <d v="1899-12-30T00:00:00"/>
    <d v="1899-12-30T00:01:46"/>
    <d v="1899-12-30T00:01:46"/>
    <x v="0"/>
    <x v="1"/>
    <m/>
    <m/>
    <m/>
    <m/>
    <m/>
    <d v="2024-02-21T00:00:00"/>
    <s v="CUMPLE"/>
    <s v="NO CUMPLE"/>
    <s v="NO CUMPLE"/>
    <s v="NO CUMPLE"/>
    <s v="NO CUMPLE"/>
    <x v="0"/>
    <x v="0"/>
    <x v="0"/>
    <x v="0"/>
    <x v="0"/>
  </r>
  <r>
    <s v="INC000002628703"/>
    <s v="VPN IP - MPLS"/>
    <x v="17"/>
    <s v="GESTION HD"/>
    <s v="RODRIGO VÁSQUEZ MUÑOZ"/>
    <s v="frp_pcamay"/>
    <s v="3-Moderado/Limitado"/>
    <s v="3-Medio"/>
    <s v="Media"/>
    <x v="1"/>
    <s v="ACMA S.A."/>
    <s v="HD/ACMA - Ejecutar respaldo FULL servidor ACP"/>
    <s v="21/02/2024 20:07:41"/>
    <s v="21/02/2024 20:11:50"/>
    <x v="0"/>
    <s v="CDP ANTIGUO 1"/>
    <s v="CDP ANTIGUO 2"/>
    <s v="24/02/2024 8:34:22"/>
    <s v="24/02/2024 23:50:00"/>
    <s v="PREVENTIVO: NO_x000a_CODIGO DE SERVICIO:_x000a_DIRECCION:_x000a_QUIEN REPORTA:56 9 8510 0702 Ewald Galaz Millaleo_x000a_CONTACTO EN TERRENO:_x000a_PROBLEMA:_x000a_REQUERIMIENTO:Favor generar ticket en base a requerimiento de cliente Acma._x000a__x000a_Dejar en bandeja de Telefónica Global Technology -"/>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Acciones de"/>
    <d v="1900-01-01T01:27:18"/>
    <d v="1900-01-01T12:26:41"/>
    <d v="1899-12-30T10:59:23"/>
    <x v="0"/>
    <x v="1"/>
    <m/>
    <s v=""/>
    <s v=""/>
    <s v="Cumplido"/>
    <s v=""/>
    <d v="2024-02-24T00:00:00"/>
    <s v="NO CUMPLE"/>
    <s v="NO CUMPLE"/>
    <s v="NO CUMPLE"/>
    <s v="CUMPLE"/>
    <s v="NO CUMPLE"/>
    <x v="1"/>
    <x v="0"/>
    <x v="0"/>
    <x v="0"/>
    <x v="1"/>
  </r>
  <r>
    <s v="INC000002628938"/>
    <s v="TICKET-INTELIGENTE"/>
    <x v="4"/>
    <s v="GESTION TI"/>
    <s v="MICHAEL H GONZALEZ OLIVARES"/>
    <s v="USR_TSIGHT"/>
    <s v="1-Extenso/Generalizado"/>
    <s v="4-Baja"/>
    <s v="Baja"/>
    <x v="3"/>
    <s v="CAMARA DE COMERCIO DE SANTIAGO A G"/>
    <s v="cacost01 - contbatbic TICKET AUTOMATICO"/>
    <s v="21/02/2024 17:09:04"/>
    <s v="21/02/2024 17:09:04"/>
    <x v="0"/>
    <s v="TRUESIGHT"/>
    <s v="TRUESIGHT"/>
    <s v="21/02/2024 18:33:44"/>
    <s v="21/02/2024 23:50:00"/>
    <s v="PREVENTIVO=SI_x000a_CODIGO DE SERVICIO=contbatbic_x000a_DIRECCION=SAN MARTÃ�N 50, SANTIAGO, REGIÃ“N METROPOLITANA, CHILE_x000a_CIUDAD=SANTIAGO_x000a_COMUNA LOCAL=Santiago_x000a_REGION=REGIÃ“N METROPOLITANA DE SANTIAGO_x000a_QUIEN REPORTA=Ticket automático_x000a_CONTACTO EN TERRENO=_x000a_PROBLEMA=Crit"/>
    <s v="trabajo remoto, sin intervención._x000a_Se efectúa contacto con cliente:  Se envía correo a cliente para revisión._x000a_Teléfono de contacto: N/A_x000a_Acciones realizadas: Ingreso ssh a servidor afectado, problema de espacio en filesystem /u01 debe ser resuelto por clie"/>
    <d v="1899-12-30T00:22:21"/>
    <d v="1899-12-30T01:24:40"/>
    <d v="1899-12-30T01:02:19"/>
    <x v="1"/>
    <x v="0"/>
    <m/>
    <s v=""/>
    <s v=""/>
    <s v=""/>
    <s v="Cumplido"/>
    <d v="2024-02-21T00:00:00"/>
    <s v="NO CUMPLE"/>
    <s v="CUMPLE"/>
    <s v="NO CUMPLE"/>
    <s v="NO CUMPLE"/>
    <s v="NO CUMPLE"/>
    <x v="1"/>
    <x v="1"/>
    <x v="0"/>
    <x v="0"/>
    <x v="0"/>
  </r>
  <r>
    <s v="INC000002628949"/>
    <s v="VPN IP - MPLS"/>
    <x v="5"/>
    <s v="GESTION HD"/>
    <s v="LUIS A VILLASMIL CASTILLO"/>
    <s v="frp_pcamay"/>
    <s v="3-Moderado/Limitado"/>
    <s v="3-Medio"/>
    <s v="Media"/>
    <x v="1"/>
    <s v="TELEFONICA GLOBAL TECHNOLOGY S.A.AGENCIA EN CHILE"/>
    <s v="HD/RE: C-19872400085 // RV: CLOUD  //  CC-CHI-0000136324  //"/>
    <s v="21/02/2024 17:15:29"/>
    <s v="21/02/2024 17:18:24"/>
    <x v="0"/>
    <s v="CDP ANTIGUO 1"/>
    <s v="CDP ANTIGUO 2"/>
    <s v="22/02/2024 12:51:12"/>
    <s v="22/02/2024 23:50:00"/>
    <s v="PREVENTIVO: NO_x000a_CODIGO DE SERVICIO:_x000a_DIRECCION:_x000a_QUIEN REPORTA:+56 9 9343 3824 Willians José Arenas Zarraga _x000a_CONTACTO EN TERRENO:_x000a_PROBLEMA:_x000a_REQUERIMIENTO:@Help Desk favor su apoyo asignando un especialista de comunicaciones de acuerdo lo indicado por @ONIAS"/>
    <m/>
    <d v="1899-12-30T18:51:38"/>
    <d v="1899-12-30T19:35:43"/>
    <d v="1899-12-30T00:44:05"/>
    <x v="0"/>
    <x v="1"/>
    <m/>
    <s v=""/>
    <s v=""/>
    <s v="Cumplido"/>
    <s v=""/>
    <d v="2024-02-22T00:00:00"/>
    <s v="CUMPLE"/>
    <s v="NO CUMPLE"/>
    <s v="NO CUMPLE"/>
    <s v="NO CUMPLE"/>
    <s v="NO CUMPLE"/>
    <x v="1"/>
    <x v="0"/>
    <x v="0"/>
    <x v="1"/>
    <x v="0"/>
  </r>
  <r>
    <s v="INC000002628971"/>
    <s v="VPN IP - MPLS"/>
    <x v="3"/>
    <s v="GESTION HD"/>
    <s v="PABLO N OLIVA ALARCON"/>
    <s v="frp_pcamay"/>
    <s v="3-Moderado/Limitado"/>
    <s v="3-Medio"/>
    <s v="Media"/>
    <x v="1"/>
    <s v="EMPRESA NACIONAL DE CERTIFICACIONES"/>
    <s v="HD/Aumento RAM VM"/>
    <s v="21/02/2024 17:38:02"/>
    <s v="21/02/2024 17:38:56"/>
    <x v="0"/>
    <s v="CDP ANTIGUO 1"/>
    <s v="CDP ANTIGUO 2"/>
    <s v="22/02/2024 0:10:04"/>
    <s v="22/02/2024 23:50:00"/>
    <s v="PREVENTIVO: NO_x000a_CODIGO DE SERVICIO:_x000a_DIRECCION:_x000a_QUIEN REPORTA:(+56 9) 62975459 Manuel Benítez Román_x000a_CONTACTO EN TERRENO:_x000a_PROBLEMA:_x000a_REQUERIMIENTO: favor tu ayuda urgente para gestionar el aumento de ram a 80GB del siguiente servidor_x000a_VM: s4d34ecertdb3_x000a_IP: 19"/>
    <s v="FASE RESOLUCIÓN Y RECUPERACIÓN_x000a__x000a_Se efectúa contacto con cliente: Manuel Benitez_x000a__x000a_Teléfono de contacto:NA_x000a__x000a_Acciones realizadas: Aumento de ram a 80Gb y habiltiacion de cambio en caliente_x000a__x000a_Solución paliativa o definitiva: Definitiva_x000a__x000a_Acciones de Mejora, Re"/>
    <d v="1899-12-30T00:00:00"/>
    <d v="1899-12-30T06:32:02"/>
    <d v="1899-12-30T06:32:02"/>
    <x v="0"/>
    <x v="1"/>
    <m/>
    <s v=""/>
    <s v=""/>
    <s v="Cumplido"/>
    <s v=""/>
    <d v="2024-02-22T00:00:00"/>
    <s v="NO CUMPLE"/>
    <s v="NO CUMPLE"/>
    <s v="CUMPLE"/>
    <s v="NO CUMPLE"/>
    <s v="NO CUMPLE"/>
    <x v="1"/>
    <x v="0"/>
    <x v="1"/>
    <x v="0"/>
    <x v="0"/>
  </r>
  <r>
    <s v="INC000002629027"/>
    <s v="HOUSING"/>
    <x v="14"/>
    <s v="BELIEVE"/>
    <s v="FRANCISCO J FELIU ABARCA"/>
    <s v="frp_xgambo"/>
    <s v="3-Moderado/Limitado"/>
    <s v="3-Medio"/>
    <s v="Media"/>
    <x v="1"/>
    <s v="CELULOSA ARAUCO Y CONSTITUCION S A"/>
    <s v="GESTION DATACENTER/ ACCESOS / CELULOSA ARAUCO Y CONSTITUCION S A"/>
    <s v="21/02/2024 18:03:29"/>
    <s v="21/02/2024 18:04:34"/>
    <x v="0"/>
    <s v="HARDWARE"/>
    <s v="DATACENTER"/>
    <s v="21/02/2024 18:23:41"/>
    <s v="21/02/2024 23:50:00"/>
    <s v="EMPRESA: CELULOSA ARAUCO Y CONSTITUCION S A_x000a_CÓDIGO DE SERVICIO: _x000a_DIRECCIÓN:Calle San Martin #50, Santiago Centro, Santiago_x000a_NOMBRE DE QUIEN REPORTA:Michael Hernandez_x000a_TELÉFONO DE QUIEN REPORTA:  (569) 4117630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6:53"/>
    <d v="1899-12-30T00:20:12"/>
    <d v="1899-12-30T00:13:19"/>
    <x v="0"/>
    <x v="1"/>
    <m/>
    <m/>
    <m/>
    <m/>
    <m/>
    <d v="2024-02-21T00:00:00"/>
    <s v="CUMPLE"/>
    <s v="NO CUMPLE"/>
    <s v="NO CUMPLE"/>
    <s v="NO CUMPLE"/>
    <s v="NO CUMPLE"/>
    <x v="0"/>
    <x v="0"/>
    <x v="0"/>
    <x v="0"/>
    <x v="0"/>
  </r>
  <r>
    <s v="INC000002629032"/>
    <s v="GDA"/>
    <x v="5"/>
    <s v="GESTION DE ACCESO"/>
    <s v="LUIS RODRIGO ACEVEDO COLLIPAL"/>
    <s v="asc_atoled"/>
    <s v="2-Significativo/Amplio"/>
    <s v="2-Alta"/>
    <s v="Alta"/>
    <x v="1"/>
    <s v="FRACTALIA"/>
    <s v="Acceso a Servidor GDA"/>
    <s v="21/02/2024 18:12:36"/>
    <s v="21/02/2024 18:16:26"/>
    <x v="0"/>
    <s v="PLATAFORMAS"/>
    <s v="E-HEALTH"/>
    <s v="22/02/2024 12:27:11"/>
    <s v="22/02/2024 23:50:00"/>
    <s v="Necesitamos validar los servicios montados en el servidor “webserver” (10.68.132.69), el cual se encuentra en la infraestructura interna de Telefonica, tratamos de acceder con la vpn que tenemos pero sin éxito, por lo cual necesitamos de Su apoyo para po"/>
    <s v="Se revisa caso en sesión teams junto a Oscar Villaroel (Sixbell) y Rocardo Gallegos (especialista MS) quien revisa la configuración a nivel de SO, proveedor indicaba que no podía tener conexión con servidor 10.68.132.69, pero al revisar servidor Ricardo"/>
    <d v="1899-12-30T16:15:47"/>
    <d v="1899-12-30T18:14:35"/>
    <d v="1899-12-30T01:58:48"/>
    <x v="0"/>
    <x v="1"/>
    <m/>
    <m/>
    <m/>
    <m/>
    <m/>
    <d v="2024-02-22T00:00:00"/>
    <s v="NO CUMPLE"/>
    <s v="CUMPLE"/>
    <s v="NO CUMPLE"/>
    <s v="NO CUMPLE"/>
    <s v="NO CUMPLE"/>
    <x v="1"/>
    <x v="0"/>
    <x v="0"/>
    <x v="1"/>
    <x v="0"/>
  </r>
  <r>
    <s v="INC000002629052"/>
    <s v="HOUSING"/>
    <x v="11"/>
    <s v="APQ ACCESOS"/>
    <s v="JOSE G MARQUEZ MARCANO"/>
    <s v="tct_josmam"/>
    <s v="4-Menor/Localizado"/>
    <s v="4-Baja"/>
    <s v="Baja"/>
    <x v="1"/>
    <s v="TELEFONICA EMPRESAS DE CHILE SA"/>
    <s v="RONDA Y REVISION DE SALAS 15:30"/>
    <s v="21/02/2024 19:04:08"/>
    <s v="21/02/2024 19:04:56"/>
    <x v="0"/>
    <s v="CDP ANTIGUO 1"/>
    <s v="CDP ANTIGUO 2"/>
    <s v="21/02/2024 19:06:10"/>
    <s v="21/02/2024 23:50:00"/>
    <s v="RONDA Y REVISION DE SALAS"/>
    <s v="RONDAS REALIZADAS"/>
    <d v="1899-12-30T00:00:58"/>
    <d v="1899-12-30T00:02:02"/>
    <d v="1899-12-30T00:01:04"/>
    <x v="0"/>
    <x v="1"/>
    <m/>
    <m/>
    <m/>
    <m/>
    <m/>
    <d v="2024-02-21T00:00:00"/>
    <s v="CUMPLE"/>
    <s v="NO CUMPLE"/>
    <s v="NO CUMPLE"/>
    <s v="NO CUMPLE"/>
    <s v="NO CUMPLE"/>
    <x v="0"/>
    <x v="0"/>
    <x v="0"/>
    <x v="0"/>
    <x v="0"/>
  </r>
  <r>
    <s v="INC000002629054"/>
    <s v="HOUSING"/>
    <x v="11"/>
    <s v="APQ ACCESOS"/>
    <s v="JOSE G MARQUEZ MARCANO"/>
    <s v="tct_josmam"/>
    <s v="4-Menor/Localizado"/>
    <s v="4-Baja"/>
    <s v="Baja"/>
    <x v="1"/>
    <s v="TELEFONICA EMPRESAS DE CHILE SA"/>
    <s v="RONDA Y REVISION DE SALAS 18:30"/>
    <s v="21/02/2024 19:06:28"/>
    <s v="21/02/2024 19:07:11"/>
    <x v="0"/>
    <s v="CDP ANTIGUO 1"/>
    <s v="CDP ANTIGUO 2"/>
    <s v="21/02/2024 19:08:20"/>
    <s v="21/02/2024 23:50:00"/>
    <s v="RONDA Y REVISION DE SALAS 18:30"/>
    <s v="RONDAS REALIZADAS"/>
    <d v="1899-12-30T00:00:55"/>
    <d v="1899-12-30T00:01:52"/>
    <d v="1899-12-30T00:00:57"/>
    <x v="0"/>
    <x v="1"/>
    <m/>
    <s v=""/>
    <s v=""/>
    <s v=""/>
    <s v="Cumplido"/>
    <d v="2024-02-21T00:00:00"/>
    <s v="CUMPLE"/>
    <s v="NO CUMPLE"/>
    <s v="NO CUMPLE"/>
    <s v="NO CUMPLE"/>
    <s v="NO CUMPLE"/>
    <x v="0"/>
    <x v="0"/>
    <x v="0"/>
    <x v="0"/>
    <x v="0"/>
  </r>
  <r>
    <s v="INC000002629114"/>
    <s v="VPN IP - MPLS"/>
    <x v="5"/>
    <s v="GESTION HD"/>
    <s v="MARIO PARADA DUARTE"/>
    <s v="frp_pcamay"/>
    <s v="3-Moderado/Limitado"/>
    <s v="3-Medio"/>
    <s v="Media"/>
    <x v="1"/>
    <s v="ELECTRICIDAD GOBANTES S.A."/>
    <s v="HD/NUEVO REQUERIMIENTO PRUEBAS DE ENLACES HACIA DATA CENTER"/>
    <s v="21/02/2024 18:09:35"/>
    <s v="21/02/2024 18:10:52"/>
    <x v="0"/>
    <s v="COMUNICACIONES"/>
    <s v="EQUIPOS DATOS"/>
    <s v="28/02/2024 10:06:55"/>
    <s v="28/02/2024 23:50:00"/>
    <s v="PREVENTIVO: NO_x000a_CODIGO DE SERVICIO:_x000a_DIRECCION:_x000a_QUIEN REPORTA:Fono   226900063  Cel.    991296870 Marco Valdivia Pastén_x000a_CONTACTO EN TERRENO:_x000a_PROBLEMA:_x000a_REQUERIMIENTO:ecesitamos nuevamente realizar pruebas de enlace._x000a_Favor si es posible reabrir el folio o ap"/>
    <s v="Pruebas realizadas entre cliente y proveedores Huawei  y Entel terminar"/>
    <d v="1900-01-05T07:33:10"/>
    <d v="1900-01-05T15:57:20"/>
    <d v="1899-12-30T08:24:10"/>
    <x v="0"/>
    <x v="1"/>
    <m/>
    <m/>
    <m/>
    <m/>
    <m/>
    <d v="2024-02-28T00:00:00"/>
    <s v="NO CUMPLE"/>
    <s v="NO CUMPLE"/>
    <s v="NO CUMPLE"/>
    <s v="CUMPLE"/>
    <s v="NO CUMPLE"/>
    <x v="1"/>
    <x v="0"/>
    <x v="0"/>
    <x v="0"/>
    <x v="1"/>
  </r>
  <r>
    <s v="INC000002629136"/>
    <s v="TICKET-INTELIGENTE"/>
    <x v="6"/>
    <s v="GESTION TI"/>
    <s v="RICARDO R GALLEGOS OYANEDER"/>
    <s v="USR_TSIGHT"/>
    <s v="1-Extenso/Generalizado"/>
    <s v="4-Baja"/>
    <s v="Baja"/>
    <x v="3"/>
    <s v="TELEFONICA EMPRESAS DE CHILE SA"/>
    <s v="telefonicainf - telefonicam04 TICKET AUTOMATICO"/>
    <s v="21/02/2024 18:39:53"/>
    <s v="21/02/2024 18:39:53"/>
    <x v="0"/>
    <s v="TRUESIGHT"/>
    <s v="TRUESIGHT"/>
    <s v="22/02/2024 0:25:00"/>
    <s v="22/02/2024 23:50:00"/>
    <s v="PREVENTIVO=SI_x000a_CODIGO DE SERVICIO=Telefonicam04_x000a_DIRECCION=NULL_x000a_CIUDAD=NULL_x000a_COMUNA LOCAL=_x000a_REGION=NULL_x000a_QUIEN REPORTA=Ticket automático_x000a_CONTACTO EN TERRENO=_x000a_PROBLEMA=High RAM Usage Alert for Node TELEFONICAINF - Telefonicam04_x000a_REQUERIMIENTO=_x000a_EQUIPOS ENERGIZAD"/>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5:44:16"/>
    <d v="1899-12-30T05:45:07"/>
    <d v="1899-12-30T00:00:51"/>
    <x v="1"/>
    <x v="0"/>
    <m/>
    <m/>
    <m/>
    <m/>
    <m/>
    <d v="2024-02-22T00:00:00"/>
    <s v="CUMPLE"/>
    <s v="NO CUMPLE"/>
    <s v="NO CUMPLE"/>
    <s v="NO CUMPLE"/>
    <s v="NO CUMPLE"/>
    <x v="1"/>
    <x v="0"/>
    <x v="1"/>
    <x v="0"/>
    <x v="0"/>
  </r>
  <r>
    <s v="INC000002629179"/>
    <s v="TICKET-INTELIGENTE"/>
    <x v="6"/>
    <s v="GESTION TI"/>
    <s v="RICARDO R GALLEGOS OYANEDER"/>
    <s v="USR_TSIGHT"/>
    <s v="1-Extenso/Generalizado"/>
    <s v="4-Baja"/>
    <s v="Baja"/>
    <x v="3"/>
    <s v="GPS CHILE SPA"/>
    <s v="gpschi01 - wnprdb_gps10 TICKET AUTOMATICO"/>
    <s v="21/02/2024 19:51:56"/>
    <s v="21/02/2024 19:51:56"/>
    <x v="0"/>
    <s v="TRUESIGHT"/>
    <s v="TRUESIGHT"/>
    <s v="22/02/2024 0:22:48"/>
    <s v="22/02/2024 23:50:00"/>
    <s v="PREVENTIVO=SI_x000a_CODIGO DE SERVICIO=WNPRDB_GPS10_x000a_DIRECCION=NULL_x000a_CIUDAD=NULL_x000a_COMUNA LOCAL=Santiago_x000a_REGION=NULL_x000a_QUIEN REPORTA=Ticket automático_x000a_CONTACTO EN TERRENO=_x000a_PROBLEMA=High RAM Usage Alert for Node GPSCHI01 - WNPRDB_GPS10_x000a_REQUERIMIENTO=_x000a_EQUIPOS ENERGIZA"/>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29:27"/>
    <d v="1899-12-30T04:30:52"/>
    <d v="1899-12-30T00:01:25"/>
    <x v="1"/>
    <x v="0"/>
    <m/>
    <m/>
    <m/>
    <m/>
    <m/>
    <d v="2024-02-22T00:00:00"/>
    <s v="CUMPLE"/>
    <s v="NO CUMPLE"/>
    <s v="NO CUMPLE"/>
    <s v="NO CUMPLE"/>
    <s v="NO CUMPLE"/>
    <x v="1"/>
    <x v="0"/>
    <x v="1"/>
    <x v="0"/>
    <x v="0"/>
  </r>
  <r>
    <s v="INC000002629255"/>
    <s v="HOUSING"/>
    <x v="11"/>
    <s v="APQ ACCESOS"/>
    <s v="JAIRO A SALINAS GARAY"/>
    <s v="tct_jsalin"/>
    <s v="3-Moderado/Limitado"/>
    <s v="3-Medio"/>
    <s v="Media"/>
    <x v="1"/>
    <s v="TELEFONICA EMPRESAS DE CHILE SA"/>
    <s v="Tendido de cableado para cliente RBC-DXC"/>
    <s v="22/02/2024 6:47:13"/>
    <s v="22/02/2024 6:57:31"/>
    <x v="0"/>
    <s v="CDP ANTIGUO 1"/>
    <s v="CDP ANTIGUO 2"/>
    <s v="22/02/2024 6:57:31"/>
    <s v="22/02/2024 23:50:00"/>
    <s v="Tendido de cableado para cliente RBC-DXC"/>
    <s v="SUPERVISION CRQ/OK."/>
    <d v="1899-12-30T00:00:00"/>
    <d v="1899-12-30T00:10:18"/>
    <d v="1899-12-30T00:10:18"/>
    <x v="0"/>
    <x v="1"/>
    <m/>
    <m/>
    <m/>
    <m/>
    <m/>
    <d v="2024-02-22T00:00:00"/>
    <s v="CUMPLE"/>
    <s v="NO CUMPLE"/>
    <s v="NO CUMPLE"/>
    <s v="NO CUMPLE"/>
    <s v="NO CUMPLE"/>
    <x v="0"/>
    <x v="0"/>
    <x v="0"/>
    <x v="0"/>
    <x v="0"/>
  </r>
  <r>
    <s v="INC000002629256"/>
    <s v="HOUSING"/>
    <x v="11"/>
    <s v="APQ ACCESOS"/>
    <s v="JAIRO A SALINAS GARAY"/>
    <s v="tct_jsalin"/>
    <s v="3-Moderado/Limitado"/>
    <s v="3-Medio"/>
    <s v="Media"/>
    <x v="1"/>
    <s v="TELEFONICA EMPRESAS DE CHILE SA"/>
    <s v="PROYECTOS INTERNOS HUAWEI"/>
    <s v="22/02/2024 6:57:37"/>
    <s v="22/02/2024 7:01:01"/>
    <x v="0"/>
    <s v="CDP ANTIGUO 1"/>
    <s v="CDP ANTIGUO 2"/>
    <s v="22/02/2024 7:01:01"/>
    <s v="22/02/2024 23:50:00"/>
    <s v="PROYECTOS INTERNOS HUAWEI"/>
    <s v="SUPERVISION CRQ/OK."/>
    <d v="1899-12-30T00:00:00"/>
    <d v="1899-12-30T00:03:24"/>
    <d v="1899-12-30T00:03:24"/>
    <x v="0"/>
    <x v="1"/>
    <m/>
    <m/>
    <m/>
    <m/>
    <m/>
    <d v="2024-02-22T00:00:00"/>
    <s v="CUMPLE"/>
    <s v="NO CUMPLE"/>
    <s v="NO CUMPLE"/>
    <s v="NO CUMPLE"/>
    <s v="NO CUMPLE"/>
    <x v="0"/>
    <x v="0"/>
    <x v="0"/>
    <x v="0"/>
    <x v="0"/>
  </r>
  <r>
    <s v="INC000002629257"/>
    <s v="HOUSING"/>
    <x v="11"/>
    <s v="APQ ACCESOS"/>
    <s v="JAIRO A SALINAS GARAY"/>
    <s v="tct_jsalin"/>
    <s v="3-Moderado/Limitado"/>
    <s v="3-Medio"/>
    <s v="Media"/>
    <x v="1"/>
    <s v="TELEFONICA EMPRESAS DE CHILE SA"/>
    <s v="RONDA Y REVISION DE SALAS TECNICAS 20:30"/>
    <s v="22/02/2024 7:01:12"/>
    <s v="22/02/2024 7:06:12"/>
    <x v="0"/>
    <s v="CDP ANTIGUO 1"/>
    <s v="CDP ANTIGUO 2"/>
    <s v="22/02/2024 7:06:12"/>
    <s v="22/02/2024 23:50:00"/>
    <s v="RONDA Y REVISION DE SALAS TECNICAS 20:30"/>
    <s v="RONDA REALIZADA"/>
    <d v="1899-12-30T00:00:00"/>
    <d v="1899-12-30T00:05:00"/>
    <d v="1899-12-30T00:05:00"/>
    <x v="0"/>
    <x v="1"/>
    <m/>
    <m/>
    <m/>
    <m/>
    <m/>
    <d v="2024-02-22T00:00:00"/>
    <s v="CUMPLE"/>
    <s v="NO CUMPLE"/>
    <s v="NO CUMPLE"/>
    <s v="NO CUMPLE"/>
    <s v="NO CUMPLE"/>
    <x v="0"/>
    <x v="0"/>
    <x v="0"/>
    <x v="0"/>
    <x v="0"/>
  </r>
  <r>
    <s v="INC000002629258"/>
    <s v="HOUSING"/>
    <x v="11"/>
    <s v="APQ ACCESOS"/>
    <s v="JAIRO A SALINAS GARAY"/>
    <s v="tct_jsalin"/>
    <s v="3-Moderado/Limitado"/>
    <s v="3-Medio"/>
    <s v="Media"/>
    <x v="1"/>
    <s v="TELEFONICA EMPRESAS DE CHILE SA"/>
    <s v="TOMA DE ALARMAS DE CLIENTE"/>
    <s v="22/02/2024 7:06:24"/>
    <s v="22/02/2024 7:09:30"/>
    <x v="0"/>
    <s v="CDP ANTIGUO 1"/>
    <s v="CDP ANTIGUO 2"/>
    <s v="22/02/2024 7:09:30"/>
    <s v="22/02/2024 23:50:00"/>
    <s v="TOMA DE ALARMAS DE CLIENTE"/>
    <s v="TOMA DE ALARMAS REALIZADA."/>
    <d v="1899-12-30T00:00:00"/>
    <d v="1899-12-30T00:03:06"/>
    <d v="1899-12-30T00:03:06"/>
    <x v="0"/>
    <x v="1"/>
    <m/>
    <m/>
    <m/>
    <m/>
    <m/>
    <d v="2024-02-22T00:00:00"/>
    <s v="CUMPLE"/>
    <s v="NO CUMPLE"/>
    <s v="NO CUMPLE"/>
    <s v="NO CUMPLE"/>
    <s v="NO CUMPLE"/>
    <x v="0"/>
    <x v="0"/>
    <x v="0"/>
    <x v="0"/>
    <x v="0"/>
  </r>
  <r>
    <s v="INC000002629260"/>
    <s v="HOUSING"/>
    <x v="11"/>
    <s v="APQ ACCESOS"/>
    <s v="JAIRO A SALINAS GARAY"/>
    <s v="tct_jsalin"/>
    <s v="3-Moderado/Limitado"/>
    <s v="3-Medio"/>
    <s v="Media"/>
    <x v="1"/>
    <s v="TELEFONICA EMPRESAS DE CHILE SA"/>
    <s v="RONDA Y REVISION DE SALAS TECNICAS 06:30"/>
    <s v="22/02/2024 7:30:47"/>
    <s v="22/02/2024 7:32:41"/>
    <x v="0"/>
    <s v="CDP ANTIGUO 1"/>
    <s v="CDP ANTIGUO 2"/>
    <s v="22/02/2024 7:32:41"/>
    <s v="22/02/2024 23:50:00"/>
    <s v="RONDA Y REVISION DE SALAS TECNICAS 06:30"/>
    <s v="RONDA REALIZADA."/>
    <d v="1899-12-30T00:00:00"/>
    <d v="1899-12-30T00:01:54"/>
    <d v="1899-12-30T00:01:54"/>
    <x v="0"/>
    <x v="1"/>
    <m/>
    <m/>
    <m/>
    <m/>
    <m/>
    <d v="2024-02-22T00:00:00"/>
    <s v="CUMPLE"/>
    <s v="NO CUMPLE"/>
    <s v="NO CUMPLE"/>
    <s v="NO CUMPLE"/>
    <s v="NO CUMPLE"/>
    <x v="0"/>
    <x v="0"/>
    <x v="0"/>
    <x v="0"/>
    <x v="0"/>
  </r>
  <r>
    <s v="INC000002629299"/>
    <s v="HOUSING"/>
    <x v="11"/>
    <s v="APQ ACCESOS"/>
    <s v="JOSE G MARQUEZ MARCANO"/>
    <s v="tct_josmam"/>
    <s v="4-Menor/Localizado"/>
    <s v="4-Baja"/>
    <s v="Baja"/>
    <x v="1"/>
    <s v="TELEFONICA EMPRESAS DE CHILE SA"/>
    <s v="RONDA Y REVISION DE SALAS 8:30"/>
    <s v="22/02/2024 9:46:04"/>
    <s v="22/02/2024 9:46:52"/>
    <x v="0"/>
    <s v="CDP ANTIGUO 1"/>
    <s v="CDP ANTIGUO 2"/>
    <s v="22/02/2024 9:48:03"/>
    <s v="22/02/2024 23:50:00"/>
    <s v="RONDA Y REVISION DE SALAS"/>
    <s v="RONDAS REALIZADAS"/>
    <d v="1899-12-30T00:00:55"/>
    <d v="1899-12-30T00:01:59"/>
    <d v="1899-12-30T00:01:04"/>
    <x v="0"/>
    <x v="1"/>
    <m/>
    <m/>
    <m/>
    <m/>
    <m/>
    <d v="2024-02-22T00:00:00"/>
    <s v="CUMPLE"/>
    <s v="NO CUMPLE"/>
    <s v="NO CUMPLE"/>
    <s v="NO CUMPLE"/>
    <s v="NO CUMPLE"/>
    <x v="0"/>
    <x v="0"/>
    <x v="0"/>
    <x v="0"/>
    <x v="0"/>
  </r>
  <r>
    <s v="INC000002629371"/>
    <s v="TICKET-INTELIGENTE"/>
    <x v="6"/>
    <s v="GESTION TI"/>
    <s v="RICARDO R GALLEGOS OYANEDER"/>
    <s v="USR_TSIGHT"/>
    <s v="1-Extenso/Generalizado"/>
    <s v="4-Baja"/>
    <s v="Baja"/>
    <x v="3"/>
    <s v="COAGRA S A"/>
    <s v="coagra01 - sap_prod_e_vm TICKET AUTOMATICO"/>
    <s v="21/02/2024 22:11:48"/>
    <s v="21/02/2024 22:11:48"/>
    <x v="0"/>
    <s v="TRUESIGHT"/>
    <s v="TRUESIGHT"/>
    <s v="22/02/2024 0:16:32"/>
    <s v="22/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1:55:42"/>
    <d v="1899-12-30T02:04:44"/>
    <d v="1899-12-30T00:09:02"/>
    <x v="1"/>
    <x v="0"/>
    <m/>
    <m/>
    <m/>
    <m/>
    <m/>
    <d v="2024-02-22T00:00:00"/>
    <s v="CUMPLE"/>
    <s v="NO CUMPLE"/>
    <s v="NO CUMPLE"/>
    <s v="NO CUMPLE"/>
    <s v="NO CUMPLE"/>
    <x v="1"/>
    <x v="1"/>
    <x v="0"/>
    <x v="0"/>
    <x v="0"/>
  </r>
  <r>
    <s v="INC000002629406"/>
    <s v="TICKET-INTELIGENTE"/>
    <x v="6"/>
    <s v="GESTION TI"/>
    <s v="RICARDO R GALLEGOS OYANEDER"/>
    <s v="USR_TSIGHT"/>
    <s v="1-Extenso/Generalizado"/>
    <s v="4-Baja"/>
    <s v="Baja"/>
    <x v="3"/>
    <s v="FUNDACION INSTITUTO PROFESIONAL DUOC UC"/>
    <s v="fiprdu01 - srvinfra_vm TICKET AUTOMATICO"/>
    <s v="21/02/2024 23:41:09"/>
    <s v="21/02/2024 23:41:09"/>
    <x v="0"/>
    <s v="TRUESIGHT"/>
    <s v="TRUESIGHT"/>
    <s v="22/02/2024 11:56:59"/>
    <s v="22/02/2024 23:50:00"/>
    <s v="PREVENTIVO=SI_x000a_CODIGO DE SERVICIO=SRVINFRA_VM_x000a_DIRECCION=NULL_x000a_CIUDAD=NULL_x000a_COMUNA LOCAL=_x000a_REGION=NULL_x000a_QUIEN REPORTA=Ticket automático_x000a_CONTACTO EN TERRENO=_x000a_PROBLEMA=Node FIPRDU01 - SRVINFRA_VM CPU Load at 100 % Exceeds Threshold_x000a_REQUERIMIENTO=_x000a_EQUIPOS ENERGIZ"/>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12:14:30"/>
    <d v="1899-12-30T12:15:50"/>
    <d v="1899-12-30T00:01:20"/>
    <x v="1"/>
    <x v="0"/>
    <m/>
    <m/>
    <m/>
    <m/>
    <m/>
    <d v="2024-02-22T00:00:00"/>
    <s v="CUMPLE"/>
    <s v="NO CUMPLE"/>
    <s v="NO CUMPLE"/>
    <s v="NO CUMPLE"/>
    <s v="NO CUMPLE"/>
    <x v="1"/>
    <x v="0"/>
    <x v="0"/>
    <x v="1"/>
    <x v="0"/>
  </r>
  <r>
    <s v="INC000002629520"/>
    <s v="SAP"/>
    <x v="9"/>
    <s v="CLOUD SAP HANA"/>
    <s v="NICOLAS A SAAVEDRA EGUILUZ"/>
    <s v="tct_nsaave"/>
    <s v="4-Menor/Localizado"/>
    <s v="4-Baja"/>
    <s v="Baja"/>
    <x v="1"/>
    <s v="TELEFONICA EMPRESAS DE CHILE SA"/>
    <s v="Checklist Diario clientes 22.02.24"/>
    <s v="22/02/2024 7:49:03"/>
    <s v="22/02/2024 7:50:12"/>
    <x v="0"/>
    <s v="Service"/>
    <s v="Internal"/>
    <s v="22/02/2024 7:50:36"/>
    <s v="22/02/2024 23:50:00"/>
    <s v="Se realiza Checklist Diario de los clientes; _x000a_HDC_x000a_NUTRISCO"/>
    <s v="Se realiza Checklist Diario de los clientes; _x000a_HDC_x000a_NUTRISCO"/>
    <d v="1899-12-30T00:00:00"/>
    <d v="1899-12-30T00:01:33"/>
    <d v="1899-12-30T00:01:33"/>
    <x v="0"/>
    <x v="1"/>
    <m/>
    <m/>
    <m/>
    <m/>
    <m/>
    <d v="2024-02-22T00:00:00"/>
    <s v="CUMPLE"/>
    <s v="NO CUMPLE"/>
    <s v="NO CUMPLE"/>
    <s v="NO CUMPLE"/>
    <s v="NO CUMPLE"/>
    <x v="0"/>
    <x v="0"/>
    <x v="0"/>
    <x v="0"/>
    <x v="0"/>
  </r>
  <r>
    <s v="INC000002629769"/>
    <s v="HOUSING"/>
    <x v="8"/>
    <s v="BELIEVE"/>
    <s v="JOSE G MARQUEZ MARCANO"/>
    <s v="frp_jcruzy"/>
    <s v="3-Moderado/Limitado"/>
    <s v="3-Medio"/>
    <s v="Media"/>
    <x v="1"/>
    <s v="TELEFONICA EMPRESAS DE CHILE SA"/>
    <s v="GESTION DATACENTER/ ACCESOS  / TELEFONICA EMPRESAS DE CHILE SA"/>
    <s v="22/02/2024 7:53:51"/>
    <s v="22/02/2024 8:20:06"/>
    <x v="0"/>
    <s v="COMUNICACIONES"/>
    <s v="VPN IP - MPLS"/>
    <s v="22/02/2024 8:37:57"/>
    <s v="22/02/2024 23:50:00"/>
    <s v="EMPRESA:    _x0009_TELEFONICA EMPRESAS DE CHILE SA_x000a_CÓDIGO DE SERVICIO:_x000a_DIRECCIÓN: Av. presidente Prieto #226, Paine, Santiago_x000a_NOMBRE DE QUIEN REPORTA:  Sebastian Contreras_x000a_TELÉFONO DE QUIEN REPORTA:  987685102_x000a_NOMBRE DE CONTACTO EN TERRENO: **_x000a_REQUERIMIENTO:"/>
    <s v="ACCESOS AUTORIZADOS"/>
    <d v="1899-12-30T00:00:58"/>
    <d v="1899-12-30T00:44:06"/>
    <d v="1899-12-30T00:43:08"/>
    <x v="0"/>
    <x v="1"/>
    <m/>
    <m/>
    <m/>
    <m/>
    <m/>
    <d v="2024-02-22T00:00:00"/>
    <s v="CUMPLE"/>
    <s v="NO CUMPLE"/>
    <s v="NO CUMPLE"/>
    <s v="NO CUMPLE"/>
    <s v="NO CUMPLE"/>
    <x v="0"/>
    <x v="0"/>
    <x v="0"/>
    <x v="0"/>
    <x v="0"/>
  </r>
  <r>
    <s v="INC000002629915"/>
    <s v="HOUSING"/>
    <x v="13"/>
    <s v="BELIEVE"/>
    <s v="RENE E VILLEGAS CARREÑO"/>
    <s v="frp_jcarri"/>
    <s v="3-Moderado/Limitado"/>
    <s v="3-Medio"/>
    <s v="Media"/>
    <x v="1"/>
    <s v="BANCO SANTANDER CHILE"/>
    <s v="GESTION DATACENTER/ ACCESOS /BANCO SANTANDER CHILE"/>
    <s v="22/02/2024 10:03:27"/>
    <s v="22/02/2024 10:04:47"/>
    <x v="0"/>
    <s v="COMUNICACIONES"/>
    <s v="VPN IP - MPLS"/>
    <s v="22/02/2024 10:20:50"/>
    <s v="22/02/2024 23:50:00"/>
    <s v="EMPRESA:BANCO SANTANDER CHILE_x000a_CÓDIGO DE SERVICIO: _x000a_DIRECCIÓN:Av. Apoquindo #7071, Las Condes, Santiago_x000a_NOMBRE DE QUIEN REPORTA:Christian Tapia_x000a_TELÉFONO DE QUIEN REPORTA:56981568202_x000a_NOMBRE DE CONTACTO EN TERRENO: _x000a_REQUERIMIENTO:configuracion equipo datapo"/>
    <s v="Se efectúa contacto con cliente: N/A_x000a__x000a_Teléfono de contacto: N/A_x000a__x000a_Acciones realizadas: Accesos autorizados para personal descrito en planilla_x000a__x000a_Solución paliativa o definitiva: N/A_x000a__x000a_Acciones de Mejora, Recomendaciones: N/A_x000a__x000a_Causa Raíz: N/A"/>
    <d v="1899-12-30T00:11:58"/>
    <d v="1899-12-30T00:17:23"/>
    <d v="1899-12-30T00:05:25"/>
    <x v="0"/>
    <x v="1"/>
    <m/>
    <m/>
    <m/>
    <m/>
    <m/>
    <d v="2024-02-22T00:00:00"/>
    <s v="CUMPLE"/>
    <s v="NO CUMPLE"/>
    <s v="NO CUMPLE"/>
    <s v="NO CUMPLE"/>
    <s v="NO CUMPLE"/>
    <x v="0"/>
    <x v="0"/>
    <x v="0"/>
    <x v="0"/>
    <x v="0"/>
  </r>
  <r>
    <s v="INC000002629922"/>
    <s v="HOSTING VIRTUAL"/>
    <x v="6"/>
    <s v="DUOC TICKET AUTOMATICO"/>
    <s v="RICARDO R GALLEGOS OYANEDER"/>
    <s v="frp_lmosqu"/>
    <s v="4-Menor/Localizado"/>
    <s v="4-Baja"/>
    <s v="Baja"/>
    <x v="1"/>
    <s v="FUNDACION INSTITUTO PROFESIONAL DUOC UC"/>
    <s v="DUOC | REQ |  Levantamiento Exchange 2007"/>
    <s v="22/02/2024 10:27:04"/>
    <s v="22/02/2024 10:28:59"/>
    <x v="0"/>
    <s v="CDP ANTIGUO 1"/>
    <s v="CDP ANTIGUO 2"/>
    <s v="27/02/2024 17:54:13"/>
    <s v="27/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Levantamiento"/>
    <s v="Actividad en ejecución junto a cliente."/>
    <d v="1900-01-04T01:45:36"/>
    <d v="1900-01-04T07:27:09"/>
    <d v="1899-12-30T05:41:33"/>
    <x v="0"/>
    <x v="1"/>
    <m/>
    <m/>
    <m/>
    <m/>
    <m/>
    <d v="2024-02-27T00:00:00"/>
    <s v="NO CUMPLE"/>
    <s v="NO CUMPLE"/>
    <s v="CUMPLE"/>
    <s v="NO CUMPLE"/>
    <s v="NO CUMPLE"/>
    <x v="1"/>
    <x v="0"/>
    <x v="0"/>
    <x v="0"/>
    <x v="1"/>
  </r>
  <r>
    <s v="INC000002629926"/>
    <s v="HOSTING VIRTUAL"/>
    <x v="6"/>
    <s v="DUOC TICKET PENDIENTES"/>
    <s v="JAVIER CUEVAS"/>
    <s v="frp_lmosqu"/>
    <s v="4-Menor/Localizado"/>
    <s v="4-Baja"/>
    <s v="Baja"/>
    <x v="1"/>
    <s v="FUNDACION INSTITUTO PROFESIONAL DUOC UC"/>
    <s v="DUOC | REQ | Conector Exchange 2016"/>
    <s v="22/02/2024 10:30:49"/>
    <s v="22/02/2024 10:32:14"/>
    <x v="0"/>
    <s v="CDP ANTIGUO 1"/>
    <s v="CDP ANTIGUO 2"/>
    <s v="23/02/2024 11:58:27"/>
    <s v="23/02/2024 23:50:00"/>
    <s v="PREVENTIVO:_x000a_CODIGO DE SERVICIO:_x000a_DIRECCION:      _x000a_CIUDAD:             _x000a_COMUNA:_x000a_NOMBRE QUIEN REPORTA:_x000a_TELEFONO QUIEN REPORTA:_x000a_NOMBRE CONTACTO EN TERRENO:        _x000a_TELEFONO 1 CONTACTO EN TERRENO:_x000a_TELEFONO 2 CONTACTO EN TERRENO: _x000a__x000a_REQUERIMIENTO: Conector Exch"/>
    <m/>
    <d v="1899-12-31T01:10:33"/>
    <d v="1899-12-31T01:27:38"/>
    <d v="1899-12-30T00:17:05"/>
    <x v="0"/>
    <x v="1"/>
    <m/>
    <m/>
    <m/>
    <m/>
    <m/>
    <d v="2024-02-23T00:00:00"/>
    <s v="CUMPLE"/>
    <s v="NO CUMPLE"/>
    <s v="NO CUMPLE"/>
    <s v="NO CUMPLE"/>
    <s v="NO CUMPLE"/>
    <x v="1"/>
    <x v="0"/>
    <x v="0"/>
    <x v="0"/>
    <x v="1"/>
  </r>
  <r>
    <s v="INC000002629947"/>
    <s v="HOUSING"/>
    <x v="13"/>
    <s v="BELIEVE"/>
    <s v="RENE E VILLEGAS CARREÑO"/>
    <s v="frp_dvilca"/>
    <s v="3-Moderado/Limitado"/>
    <s v="3-Medio"/>
    <s v="Media"/>
    <x v="1"/>
    <s v="FARMACIAS AHUMADA S.A."/>
    <s v="GESTION DATACENTER/ ACCESOS /FARMACIAS AHUMADA S.A."/>
    <s v="22/02/2024 11:18:36"/>
    <s v="22/02/2024 11:21:37"/>
    <x v="0"/>
    <s v="COMUNICACIONES"/>
    <s v="VPN IP - MPLS"/>
    <s v="22/02/2024 11:40:33"/>
    <s v="22/02/2024 23:50:00"/>
    <s v="EMPRESA:FARMACIAS AHUMADA S.A._x000a_CÓDIGO DE SERVICIO: _x000a_DIRECCIÓN:Av. Apoquindo #7071, Las Condes, Santiago_x000a_NOMBRE DE QUIEN REPORTA:Farmacias Ahumada / Silica_x000a_TELÉFONO DE QUIEN REPORTA:569 85608952_x000a_NOMBRE DE CONTACTO EN TERRENO: _x000a_REQUERIMIENTO:Visita inspect"/>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13:03"/>
    <d v="1899-12-30T00:21:57"/>
    <d v="1899-12-30T00:08:54"/>
    <x v="0"/>
    <x v="1"/>
    <m/>
    <m/>
    <m/>
    <m/>
    <m/>
    <d v="2024-02-22T00:00:00"/>
    <s v="CUMPLE"/>
    <s v="NO CUMPLE"/>
    <s v="NO CUMPLE"/>
    <s v="NO CUMPLE"/>
    <s v="NO CUMPLE"/>
    <x v="0"/>
    <x v="0"/>
    <x v="0"/>
    <x v="0"/>
    <x v="0"/>
  </r>
  <r>
    <s v="INC000002630013"/>
    <s v="VPN IP - MPLS"/>
    <x v="7"/>
    <s v="GESTION HD"/>
    <s v="SEBASTIAN I ACUÑA GUZMAN"/>
    <s v="frp_pcamay"/>
    <s v="3-Moderado/Limitado"/>
    <s v="3-Medio"/>
    <s v="Media"/>
    <x v="1"/>
    <s v="TELEFONICA GLOBAL TECHNOLOGY S.A.AGENCIA EN CHILE"/>
    <s v="HD/servidor testbatbic no permite comunicación de agente de respaldo veritas a través de firewall"/>
    <s v="22/02/2024 10:02:06"/>
    <s v="22/02/2024 10:03:56"/>
    <x v="0"/>
    <s v="TI"/>
    <s v="SISTEMAS OPERATIVOS"/>
    <s v="22/02/2024 16:01:54"/>
    <s v="22/02/2024 23:50:00"/>
    <s v="PREVENTIVO: NO_x000a_CODIGO DE SERVICIO:_x000a_DIRECCION:_x000a_QUIEN REPORTA:+56 97411 3060 | Rodrigo Vásquez Muñoz_x000a_CONTACTO EN TERRENO:_x000a_PROBLEMA:_x000a_REQUERIMIENTO:Solicito de vuestro apoyo para crear ticket como_x000a_REQUERIMIENTO y en estado PENDIENTE asignarlo a Sebastian Acu"/>
    <s v="Se permite en el firewall de sistema operativo los puertos 1556, 13724. Se valida funcionamiento con solicitante."/>
    <d v="1899-12-30T00:00:00"/>
    <d v="1899-12-30T06:59:48"/>
    <d v="1899-12-30T06:59:48"/>
    <x v="0"/>
    <x v="1"/>
    <m/>
    <s v=""/>
    <s v=""/>
    <s v="Cumplido"/>
    <s v=""/>
    <d v="2024-02-22T00:00:00"/>
    <s v="NO CUMPLE"/>
    <s v="NO CUMPLE"/>
    <s v="CUMPLE"/>
    <s v="NO CUMPLE"/>
    <s v="NO CUMPLE"/>
    <x v="1"/>
    <x v="0"/>
    <x v="1"/>
    <x v="0"/>
    <x v="0"/>
  </r>
  <r>
    <s v="INC000002630021"/>
    <s v="VPN IP - MPLS"/>
    <x v="5"/>
    <s v="GESTION HD"/>
    <s v="JUAN PABLO PAZ GOMPERTZ"/>
    <s v="frp_pcamay"/>
    <s v="3-Moderado/Limitado"/>
    <s v="3-Medio"/>
    <s v="Media"/>
    <x v="1"/>
    <s v="HORTIFRUT S.A"/>
    <s v="HD/RE: Hortifrut - Software de IPS/IDS utilizado"/>
    <s v="22/02/2024 10:20:15"/>
    <s v="22/02/2024 10:22:41"/>
    <x v="0"/>
    <s v="CDP ANTIGUO 1"/>
    <s v="CDP ANTIGUO 2"/>
    <s v="22/02/2024 15:08:17"/>
    <s v="22/02/2024 23:50:00"/>
    <s v="PREVENTIVO: NO_x000a_CODIGO DE SERVICIO:_x000a_DIRECCION:_x000a_QUIEN REPORTA:Carlos Bahamonde Reyes_x000a_CONTACTO EN TERRENO:_x000a_PROBLEMA:_x000a_REQUERIMIENTO:Por auditorías nos solicitando evidencia del software de_x000a_detección/prevención de intrusos que tiene Hortifrut en Telefonica."/>
    <s v="Cliente no cuenta con servicio IPS/IDS y debe ser solicitado a nivel comercial entre cliente y Service Manager. se da cierre al folio posterior a la entrega de esta informacion solicitada."/>
    <d v="1899-12-30T03:50:08"/>
    <d v="1899-12-30T04:48:02"/>
    <d v="1899-12-30T00:57:54"/>
    <x v="0"/>
    <x v="1"/>
    <m/>
    <m/>
    <m/>
    <m/>
    <m/>
    <d v="2024-02-22T00:00:00"/>
    <s v="CUMPLE"/>
    <s v="NO CUMPLE"/>
    <s v="NO CUMPLE"/>
    <s v="NO CUMPLE"/>
    <s v="NO CUMPLE"/>
    <x v="1"/>
    <x v="0"/>
    <x v="1"/>
    <x v="0"/>
    <x v="0"/>
  </r>
  <r>
    <s v="INC000002630053"/>
    <s v="VPN IP - MPLS"/>
    <x v="7"/>
    <s v="GESTION HD"/>
    <s v="SEBASTIAN I ACUÑA GUZMAN"/>
    <s v="frp_pcamay"/>
    <s v="3-Moderado/Limitado"/>
    <s v="3-Medio"/>
    <s v="Media"/>
    <x v="1"/>
    <s v="TELEFONICA GLOBAL TECHNOLOGY S.A.AGENCIA EN CHILE"/>
    <s v="HD/RE: REPORTE OPENSCAP -CCS- SEGURIDAD DE SISTEMA OPERATIVO BASE."/>
    <s v="22/02/2024 11:22:23"/>
    <s v="22/02/2024 11:24:57"/>
    <x v="0"/>
    <s v="TI"/>
    <s v="SISTEMAS OPERATIVOS"/>
    <s v="23/02/2024 11:08:50"/>
    <s v="23/02/2024 23:50:00"/>
    <s v="PREVENTIVO: NO_x000a_CODIGO DE SERVICIO:_x000a_DIRECCION:_x000a_QUIEN REPORTA:Sebastián Acuña Guzmán +56 97257 1796_x000a_CONTACTO EN TERRENO:_x000a_PROBLEMA:_x000a_REQUERIMIENTO:Estoy tratando de levantar weblogic en el servidor TESTOSBWEB y da un_x000a_error._x000a__x000a_om.oracle.classloader.weblogic.La"/>
    <s v="Se procederá a dejar sin efecto las revisiones futuras sobre este servidor, esto debido a que se levantará por parte de cliente un servidor nuevo, con Oracle Linux 9 en su última versión, al igual que weblogic 14."/>
    <d v="1899-12-30T18:57:58"/>
    <d v="1899-12-30T23:46:27"/>
    <d v="1899-12-30T04:48:29"/>
    <x v="0"/>
    <x v="1"/>
    <m/>
    <m/>
    <m/>
    <m/>
    <m/>
    <d v="2024-02-23T00:00:00"/>
    <s v="NO CUMPLE"/>
    <s v="NO CUMPLE"/>
    <s v="CUMPLE"/>
    <s v="NO CUMPLE"/>
    <s v="NO CUMPLE"/>
    <x v="1"/>
    <x v="0"/>
    <x v="0"/>
    <x v="1"/>
    <x v="0"/>
  </r>
  <r>
    <s v="INC000002630070"/>
    <s v="VPN IP - MPLS"/>
    <x v="3"/>
    <s v="GESTION HD"/>
    <s v="MOISES E MONTERO RAMOS"/>
    <s v="frp_pcamay"/>
    <s v="3-Moderado/Limitado"/>
    <s v="3-Medio"/>
    <s v="Media"/>
    <x v="1"/>
    <s v="FARMACIA AHUMADA S.A."/>
    <s v="HD/Proyecto C-19872300047; FARMACIA AHUMADA S.A."/>
    <s v="22/02/2024 12:01:15"/>
    <s v="22/02/2024 12:02:33"/>
    <x v="0"/>
    <s v="CDP ANTIGUO 1"/>
    <s v="CDP ANTIGUO 2"/>
    <s v="26/02/2024 16:21:04"/>
    <s v="26/02/2024 23:50:00"/>
    <s v="PREVENTIVO: NO_x000a_CODIGO DE SERVICIO:_x000a_DIRECCION:_x000a_QUIEN REPORTA:+56 9 9343 3824 Willians José Arenas Zarraga_x000a_CONTACTO EN TERRENO:_x000a_PROBLEMA:_x000a_REQUERIMIENTO:Favor enviar informacion_x000a_con respecto a los recursos actuales en VDC San Martin y VDC Apoquindo,_x000a_proyect"/>
    <s v="Se efectúa contacto con cliente: N/A_x000a_Teléfono de contacto: N/A_x000a_Acciones realizadas: , adjunto los recursos que tiene el cliente Farmacia Ahumada en el VDC._x000a__x000a__x000a_•_x0009_Recursos VDC:_x000a_•_x0009_Organización: Ahumada-DCSM_x000a_•_x0009_Virtual Data Center: fasa_sm_vdc , fasa_apq_vdc_"/>
    <d v="1900-01-02T23:20:14"/>
    <d v="1900-01-03T04:19:49"/>
    <d v="1899-12-30T04:59:35"/>
    <x v="0"/>
    <x v="1"/>
    <m/>
    <s v=""/>
    <s v=""/>
    <s v="Cumplido"/>
    <s v=""/>
    <d v="2024-02-26T00:00:00"/>
    <s v="NO CUMPLE"/>
    <s v="NO CUMPLE"/>
    <s v="CUMPLE"/>
    <s v="NO CUMPLE"/>
    <s v="NO CUMPLE"/>
    <x v="1"/>
    <x v="0"/>
    <x v="0"/>
    <x v="0"/>
    <x v="1"/>
  </r>
  <r>
    <s v="INC000002630077"/>
    <s v="VPN IP - MPLS"/>
    <x v="3"/>
    <s v="GESTION HD"/>
    <s v="ANGEL CASTRO CABRERA"/>
    <s v="frp_pcamay"/>
    <s v="3-Moderado/Limitado"/>
    <s v="3-Medio"/>
    <s v="Media"/>
    <x v="1"/>
    <s v="INDUSTRIAS CHILENAS DE ALAMBRE INCHALAM S.A."/>
    <s v="HD/INDUSTRIAS CHILENAS DE ALAMBRE INCHALAM S."/>
    <s v="22/02/2024 12:18:01"/>
    <s v="22/02/2024 12:27:33"/>
    <x v="0"/>
    <s v="CDP ANTIGUO 1"/>
    <s v="CDP ANTIGUO 2"/>
    <s v="23/02/2024 10:19:04"/>
    <s v="23/02/2024 23:50:00"/>
    <s v="PREVENTIVO: NO_x000a_CODIGO DE SERVICIO:_x000a_DIRECCION:_x000a_QUIEN REPORTA:56 9 9040 2570 Andres Gudiño_x000a_CONTACTO EN TERRENO:_x000a_PROBLEMA:_x000a_REQUERIMIENTO:favor de su ayuda en generar un ticket de requerimiento_x000a_para poder eliminar dos maquinas que se encuentran en el tennat"/>
    <s v="Se efectúa contacto con cliente: Andres Gudiño_x000a_Teléfono de contacto: Via correo _x000a_Acciones realizadas: Se crea actividad CRQ000000083525 para realizar baja de servidor APP-OSV (Servicio de telefonía IP) - 10.67.133.62. Servidor SBXINCHALAM fue eliminado c"/>
    <d v="1899-12-30T19:09:34"/>
    <d v="1899-12-30T22:01:03"/>
    <d v="1899-12-30T02:51:29"/>
    <x v="0"/>
    <x v="1"/>
    <m/>
    <m/>
    <m/>
    <m/>
    <m/>
    <d v="2024-02-23T00:00:00"/>
    <s v="NO CUMPLE"/>
    <s v="CUMPLE"/>
    <s v="NO CUMPLE"/>
    <s v="NO CUMPLE"/>
    <s v="NO CUMPLE"/>
    <x v="1"/>
    <x v="0"/>
    <x v="0"/>
    <x v="1"/>
    <x v="0"/>
  </r>
  <r>
    <s v="INC000002630498"/>
    <s v="HOUSING"/>
    <x v="14"/>
    <s v="BELIEVE"/>
    <s v="FRANCISCO J FELIU ABARCA"/>
    <s v="frp_dvilca"/>
    <s v="3-Moderado/Limitado"/>
    <s v="3-Medio"/>
    <s v="Media"/>
    <x v="1"/>
    <s v="COCA COLA EMBONOR S A"/>
    <s v="GESTION DATACENTER/ ACCESOS / COCA COLA EMBONOR S A"/>
    <s v="22/02/2024 16:42:20"/>
    <s v="22/02/2024 16:44:03"/>
    <x v="0"/>
    <s v="CDP ANTIGUO 1"/>
    <s v="CDP ANTIGUO 2"/>
    <s v="22/02/2024 19:01:52"/>
    <s v="22/02/2024 23:50:00"/>
    <s v="EMPRESA: COCA COLA EMBONOR S A_x000a_CÓDIGO DE SERVICIO: _x000a_DIRECCIÓN:Calle San Martin #50, Santiago Centro, Santiago_x000a_NOMBRE DE QUIEN REPORTA:Alvaro Tobar_x000a_TELÉFONO DE QUIEN REPORTA: 995487433 _x000a_NOMBRE DE CONTACTO EN TERRENO: _x000a_REQUERIMIENTO :  contruccion f.o_x000a_EQUI"/>
    <s v="Fase de resolución y recuperación: INFORMACION_x000a_Se efectúa contacto con cliente:N/A_x000a_Teléfono de contacto: N/A_x000a_Acciones realizadas: ACCESOS RECHAZADOS / INFORMACION ENTREGADA AMBIGUA_x000a_Solución paliativa o definitiva: N/A_x000a_Acciones de Mejora, Recomendaciones:"/>
    <d v="1899-12-30T02:14:07"/>
    <d v="1899-12-30T02:19:32"/>
    <d v="1899-12-30T00:05:25"/>
    <x v="0"/>
    <x v="1"/>
    <m/>
    <m/>
    <m/>
    <m/>
    <m/>
    <d v="2024-02-22T00:00:00"/>
    <s v="CUMPLE"/>
    <s v="NO CUMPLE"/>
    <s v="NO CUMPLE"/>
    <s v="NO CUMPLE"/>
    <s v="NO CUMPLE"/>
    <x v="1"/>
    <x v="1"/>
    <x v="0"/>
    <x v="0"/>
    <x v="0"/>
  </r>
  <r>
    <s v="INC000002630085"/>
    <s v="VPN IP - MPLS"/>
    <x v="5"/>
    <s v="GESTION HD"/>
    <s v="JUAN PABLO PAZ GOMPERTZ"/>
    <s v="frp_pcamay"/>
    <s v="3-Moderado/Limitado"/>
    <s v="3-Medio"/>
    <s v="Media"/>
    <x v="1"/>
    <s v="INSTITUTO PROFESIONAL DE CHILE SA"/>
    <s v="HD/RE: SOC/REQ INSTITUTO PROFESIONAL DE CHILE SA/INC000002626216/Albacete // AV - IPCHILE/ APERTURA"/>
    <s v="22/02/2024 12:55:38"/>
    <s v="22/02/2024 13:02:05"/>
    <x v="0"/>
    <s v="CDP ANTIGUO 1"/>
    <s v="CDP ANTIGUO 2"/>
    <s v="22/02/2024 13:55:53"/>
    <s v="22/02/2024 23:50:00"/>
    <s v="PREVENTIVO: NO_x000a_CODIGO DE SERVICIO:_x000a_DIRECCION:_x000a_QUIEN REPORTA:+56 9 9742 0921 Juan Carlos Uzcategui Fuguett_x000a_CONTACTO EN TERRENO:_x000a_PROBLEMA:_x000a_REQUERIMIENTO:_x000a_@Help Desk,_x000a__x000a_Favor crear ticket y asignar a controller, de acuerdo a correo precedente_x000a_para que sea as"/>
    <s v="Se corrige IP de acceso ya que se estaba apuntando a DeepSecurity San Martin y no a Paine, por lo que se solicita a Juan Carlos cambiar el enrutamiento y se reestablece la comunicacion a nivel de capa 3 con el servicio."/>
    <d v="1899-12-30T00:00:00"/>
    <d v="1899-12-30T01:00:15"/>
    <d v="1899-12-30T01:00:15"/>
    <x v="0"/>
    <x v="1"/>
    <m/>
    <m/>
    <m/>
    <m/>
    <m/>
    <d v="2024-02-22T00:00:00"/>
    <s v="NO CUMPLE"/>
    <s v="CUMPLE"/>
    <s v="NO CUMPLE"/>
    <s v="NO CUMPLE"/>
    <s v="NO CUMPLE"/>
    <x v="1"/>
    <x v="1"/>
    <x v="0"/>
    <x v="0"/>
    <x v="0"/>
  </r>
  <r>
    <s v="INC000002630291"/>
    <s v="HOUSING"/>
    <x v="14"/>
    <s v="BELIEVE"/>
    <s v="FRANCISCO J FELIU ABARCA"/>
    <s v="frp_jolsso"/>
    <s v="3-Moderado/Limitado"/>
    <s v="3-Medio"/>
    <s v="Media"/>
    <x v="1"/>
    <s v="RIPLEY CHILE S.A."/>
    <s v="GESTION DATACENTER/ ACCESOS /RIPLEY CHILE S.A."/>
    <s v="22/02/2024 15:15:29"/>
    <s v="22/02/2024 15:18:06"/>
    <x v="0"/>
    <s v="TI"/>
    <s v="INFRAESTRUCTURA"/>
    <s v="22/02/2024 15:50:38"/>
    <s v="22/02/2024 23:50:00"/>
    <s v="EMPRESA:RIPLEY CHILE S.A._x000a_CÓDIGO DE SERVICIO: _x000a_DIRECCIÓN: Calle San Martin #50, Santiago Centro, Santiago_x000a_NOMBRE DE QUIEN REPORTA: Marco Gutierrez_x000a_TELÉFONO DE QUIEN REPORTA: 56 9 47309040_x000a_NOMBRE DE CONTACTO EN TERRENO: _x000a_REQUERIMIENTO:Auditoria de Certifi"/>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31:15"/>
    <d v="1899-12-30T00:35:09"/>
    <d v="1899-12-30T00:03:54"/>
    <x v="0"/>
    <x v="1"/>
    <m/>
    <s v=""/>
    <s v=""/>
    <s v="Cumplido"/>
    <s v=""/>
    <d v="2024-02-22T00:00:00"/>
    <s v="CUMPLE"/>
    <s v="NO CUMPLE"/>
    <s v="NO CUMPLE"/>
    <s v="NO CUMPLE"/>
    <s v="NO CUMPLE"/>
    <x v="0"/>
    <x v="0"/>
    <x v="0"/>
    <x v="0"/>
    <x v="0"/>
  </r>
  <r>
    <s v="INC000002630405"/>
    <s v="HOUSING"/>
    <x v="13"/>
    <s v="BELIEVE"/>
    <s v="RENE E VILLEGAS CARREÑO"/>
    <s v="frp_dvilca"/>
    <s v="3-Moderado/Limitado"/>
    <s v="3-Medio"/>
    <s v="Media"/>
    <x v="1"/>
    <s v="TELEFONICA EMPRESAS DE CHILE SA"/>
    <s v="GESTION DATACENTER/ ACCESOS / TELEFONICA EMPRESAS DE CHILE SA"/>
    <s v="22/02/2024 12:29:45"/>
    <s v="22/02/2024 12:34:05"/>
    <x v="0"/>
    <s v="COMUNICACIONES"/>
    <s v="VPN IP - MPLS"/>
    <s v="22/02/2024 13:28:36"/>
    <s v="22/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_x000a_REUN"/>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46:20"/>
    <d v="1899-12-30T00:58:51"/>
    <d v="1899-12-30T00:12:31"/>
    <x v="0"/>
    <x v="1"/>
    <m/>
    <m/>
    <m/>
    <m/>
    <m/>
    <d v="2024-02-22T00:00:00"/>
    <s v="CUMPLE"/>
    <s v="NO CUMPLE"/>
    <s v="NO CUMPLE"/>
    <s v="NO CUMPLE"/>
    <s v="NO CUMPLE"/>
    <x v="0"/>
    <x v="0"/>
    <x v="0"/>
    <x v="0"/>
    <x v="0"/>
  </r>
  <r>
    <s v="INC000002630412"/>
    <s v="HOUSING"/>
    <x v="8"/>
    <s v="BELIEVE"/>
    <s v="JOSE G MARQUEZ MARCANO"/>
    <s v="frp_dvilca"/>
    <s v="3-Moderado/Limitado"/>
    <s v="3-Medio"/>
    <s v="Media"/>
    <x v="1"/>
    <s v="TELEFONICA GLOBAL TECHNOLOGY S.A.AGENCIA EN CHILE"/>
    <s v="GESTION DATACENTER/ ACCESOS / TELEFONICA GLOBAL TECHNOLOGY S.A.AGENCIA EN CHILE"/>
    <s v="22/02/2024 12:43:26"/>
    <s v="22/02/2024 12:45:01"/>
    <x v="0"/>
    <s v="COMUNICACIONES"/>
    <s v="VPN IP - MPLS"/>
    <s v="22/02/2024 17:14:44"/>
    <s v="22/02/2024 23:50:00"/>
    <s v="EMPRESA: TELEFONICA GLOBAL TECHNOLOGY S.A.AGENCIA EN CHILE_x000a_CÓDIGO DE SERVICIO: _x000a_DIRECCIÓN:AV. Presidente Prieto #226, Paine, Santiago_x000a_NOMBRE DE QUIEN REPORTA:Roberto Campillay_x000a_TELÉFONO DE QUIEN REPORTA:  56974761635_x000a_NOMBRE DE CONTACTO EN TERRENO: _x000a_REQUER"/>
    <s v="ACCESOS AUTORIZADOS"/>
    <d v="1899-12-30T04:14:41"/>
    <d v="1899-12-30T04:31:18"/>
    <d v="1899-12-30T00:16:37"/>
    <x v="0"/>
    <x v="1"/>
    <m/>
    <m/>
    <m/>
    <m/>
    <m/>
    <d v="2024-02-22T00:00:00"/>
    <s v="CUMPLE"/>
    <s v="NO CUMPLE"/>
    <s v="NO CUMPLE"/>
    <s v="NO CUMPLE"/>
    <s v="NO CUMPLE"/>
    <x v="1"/>
    <x v="0"/>
    <x v="1"/>
    <x v="0"/>
    <x v="0"/>
  </r>
  <r>
    <s v="INC000002630420"/>
    <s v="HOUSING"/>
    <x v="14"/>
    <s v="BELIEVE"/>
    <s v="FRANCISCO J FELIU ABARCA"/>
    <s v="frp_dvilca"/>
    <s v="3-Moderado/Limitado"/>
    <s v="3-Medio"/>
    <s v="Media"/>
    <x v="1"/>
    <s v="EQUIPOS ELECTRONICOS Y COMPUTACION SA"/>
    <s v="GESTION DATACENTER/ ACCESOS / EQUIPOS ELECTRONICOS Y COMPUTACION SA"/>
    <s v="22/02/2024 12:56:32"/>
    <s v="22/02/2024 12:57:56"/>
    <x v="0"/>
    <s v="HARDWARE"/>
    <s v="DATACENTER"/>
    <s v="22/02/2024 13:06:41"/>
    <s v="22/02/2024 23:50:00"/>
    <s v="EMPRESA: EQUIPOS ELECTRONICOS Y COMPUTACION SA_x000a_CÓDIGO DE SERVICIO: _x000a_DIRECCIÓN:Calle San Martin #50, Santiago Centro, Santiago_x000a_NOMBRE DE QUIEN REPORTA:JESUS FERNANDEZ_x000a_TELÉFONO DE QUIEN REPORTA:  +56 952497573_x000a_NOMBRE DE CONTACTO EN TERRENO: _x000a_REQUERIMIENT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05:46"/>
    <d v="1899-12-30T00:10:09"/>
    <d v="1899-12-30T00:04:23"/>
    <x v="0"/>
    <x v="1"/>
    <m/>
    <m/>
    <m/>
    <m/>
    <m/>
    <d v="2024-02-22T00:00:00"/>
    <s v="CUMPLE"/>
    <s v="NO CUMPLE"/>
    <s v="NO CUMPLE"/>
    <s v="NO CUMPLE"/>
    <s v="NO CUMPLE"/>
    <x v="0"/>
    <x v="0"/>
    <x v="0"/>
    <x v="0"/>
    <x v="0"/>
  </r>
  <r>
    <s v="INC000002630605"/>
    <s v="VPN IP - MPLS"/>
    <x v="6"/>
    <s v="GESTION HD"/>
    <s v="RICARDO R GALLEGOS OYANEDER"/>
    <s v="frp_pcamay"/>
    <s v="3-Moderado/Limitado"/>
    <s v="3-Medio"/>
    <s v="Media"/>
    <x v="1"/>
    <s v="EMPRESA NACIONAL DE CERTIFICACIONES"/>
    <s v="HD/Server Cluster DB"/>
    <s v="22/02/2024 13:44:28"/>
    <s v="22/02/2024 13:47:09"/>
    <x v="0"/>
    <s v="CDP ANTIGUO 1"/>
    <s v="CDP ANTIGUO 2"/>
    <s v="23/02/2024 11:40:07"/>
    <s v="23/02/2024 23:50:00"/>
    <s v="PREVENTIVO: NO_x000a_CODIGO DE SERVICIO:_x000a_DIRECCION:_x000a_QUIEN REPORTA:(+56 9) 62975459 Manuel Benítez Román_x000a_CONTACTO EN TERRENO:_x000a_PROBLEMA:_x000a_REQUERIMIENTO:hoy a partir de las 17:00 tenemos una actividad en los nodos_x000a_físicos del cluster DB, en dicha actividad necesit"/>
    <s v="Cliente informa trabajos finalizados correctamente."/>
    <d v="1899-12-30T19:30:56"/>
    <d v="1899-12-30T21:55:39"/>
    <d v="1899-12-30T02:24:43"/>
    <x v="0"/>
    <x v="1"/>
    <m/>
    <m/>
    <m/>
    <m/>
    <m/>
    <d v="2024-02-23T00:00:00"/>
    <s v="NO CUMPLE"/>
    <s v="CUMPLE"/>
    <s v="NO CUMPLE"/>
    <s v="NO CUMPLE"/>
    <s v="NO CUMPLE"/>
    <x v="1"/>
    <x v="0"/>
    <x v="0"/>
    <x v="1"/>
    <x v="0"/>
  </r>
  <r>
    <s v="INC000002630638"/>
    <s v="VPN IP - MPLS"/>
    <x v="5"/>
    <s v="GESTION HD"/>
    <s v="LUIS RODRIGO ACEVEDO COLLIPAL"/>
    <s v="frp_pcamay"/>
    <s v="3-Moderado/Limitado"/>
    <s v="3-Medio"/>
    <s v="Media"/>
    <x v="1"/>
    <s v="TELEFONICA GLOBAL TECHNOLOGY S.A.AGENCIA EN CHILE"/>
    <s v="HD/SOLICITUD PVLAN - SERVER_LIMA // CEPECH"/>
    <s v="22/02/2024 14:27:42"/>
    <s v="22/02/2024 14:28:40"/>
    <x v="0"/>
    <s v="CDP ANTIGUO 1"/>
    <s v="CDP ANTIGUO 2"/>
    <s v="22/02/2024 16:33:22"/>
    <s v="22/02/2024 23:50:00"/>
    <s v="PREVENTIVO: NO_x000a_CODIGO DE SERVICIO:_x000a_DIRECCION:_x000a_QUIEN REPORTA:+56 9 9742 0921 Juan Carlos Uzcategui Fuguett_x000a_CONTACTO EN TERRENO:_x000a_PROBLEMA:_x000a_REQUERIMIENTO:@Help Desk,_x000a_Favor crear ticket y asignar a controller con el objetivo de gestionar_x000a_según carga._x000a_EQUIPOS"/>
    <s v="se realiza asignación de IP pvlan-PAINE para cliente CPECH; se envió evidencia por correo electrónico._x000a__x000a_Rodrigo Acevedo"/>
    <d v="1899-12-30T00:00:00"/>
    <d v="1899-12-30T02:05:40"/>
    <d v="1899-12-30T02:05:40"/>
    <x v="0"/>
    <x v="1"/>
    <m/>
    <m/>
    <m/>
    <m/>
    <m/>
    <d v="2024-02-22T00:00:00"/>
    <s v="NO CUMPLE"/>
    <s v="CUMPLE"/>
    <s v="NO CUMPLE"/>
    <s v="NO CUMPLE"/>
    <s v="NO CUMPLE"/>
    <x v="1"/>
    <x v="1"/>
    <x v="0"/>
    <x v="0"/>
    <x v="0"/>
  </r>
  <r>
    <s v="INC000002630655"/>
    <s v="SAP"/>
    <x v="9"/>
    <s v="GESTION HD"/>
    <s v="FREDDY O CORTES DIAZ"/>
    <s v="frp_pcamay"/>
    <s v="3-Moderado/Limitado"/>
    <s v="3-Medio"/>
    <s v="Media"/>
    <x v="1"/>
    <s v="INDUSTRIAS CHILENAS DE ALAMBRE INCHALAM S.A."/>
    <s v="HD/RV: creación impresora"/>
    <s v="22/02/2024 15:06:14"/>
    <s v="22/02/2024 15:11:29"/>
    <x v="0"/>
    <s v="TI"/>
    <s v="APLICATIVOS"/>
    <s v="22/02/2024 16:13:57"/>
    <s v="22/02/2024 23:50:00"/>
    <s v="PREVENTIVO: NO_x000a_CODIGO DE SERVICIO:_x000a_DIRECCION:_x000a_QUIEN REPORTA:+56 9 6605 6481 Freddy Cortés Díaz_x000a_CONTACTO EN TERRENO:_x000a_PROBLEMA:_x000a_REQUERIMIENTO:Favor generar ticket en base a requerimiento de cliente INCHALAM según_x000a_correo de más abajo_x000a_Dejar en bandeja CLOUD"/>
    <s v="Se crea con éxito la impresora solicitada. Se informa a cliente vía mail"/>
    <d v="1899-12-30T00:00:00"/>
    <d v="1899-12-30T01:07:43"/>
    <d v="1899-12-30T01:07:43"/>
    <x v="0"/>
    <x v="1"/>
    <m/>
    <m/>
    <m/>
    <m/>
    <m/>
    <d v="2024-02-22T00:00:00"/>
    <s v="NO CUMPLE"/>
    <s v="CUMPLE"/>
    <s v="NO CUMPLE"/>
    <s v="NO CUMPLE"/>
    <s v="NO CUMPLE"/>
    <x v="1"/>
    <x v="1"/>
    <x v="0"/>
    <x v="0"/>
    <x v="0"/>
  </r>
  <r>
    <s v="INC000002630661"/>
    <s v="HOUSING"/>
    <x v="14"/>
    <s v="BELIEVE"/>
    <s v="FRANCISCO J FELIU ABARCA"/>
    <s v="frp_jcarri"/>
    <s v="3-Moderado/Limitado"/>
    <s v="3-Medio"/>
    <s v="Media"/>
    <x v="1"/>
    <s v="TELEFONICA GLOBAL TECHNOLOGY S.A.AGENCIA EN CHILE"/>
    <s v="GESTION DATACENTER/ ACCESOS /TCCT"/>
    <s v="22/02/2024 15:18:25"/>
    <s v="22/02/2024 15:19:52"/>
    <x v="0"/>
    <s v="HARDWARE"/>
    <s v="DATACENTER"/>
    <s v="22/02/2024 15:37:04"/>
    <s v="22/02/2024 23:50:00"/>
    <s v="EMPRESA:TELEFONICA GLOBAL TECHNOLOGY S.A.AGENCIA EN CHILE_x000a_CÓDIGO DE SERVICIO: _x000a_DIRECCIÓN:Calle San Martin #50, Santiago Centro, Santiago_x000a_NOMBRE DE QUIEN REPORTA:Luis Villasmil Castillo_x000a_TELÉFONO DE QUIEN REPORTA:56993970486_x000a_NOMBRE DE CONTACTO EN TERRENO:"/>
    <s v="Fase de resolución y recuperación: INFORMACION_x000a_Se efectúa contacto con cliente: N/A_x000a_Teléfono de contacto: N/A_x000a_Acciones realizadas: ACCESOS AUTORIZADOS_x000a_Solución paliativa o definitiva: N/A_x000a_Acciones de Mejora, Recomendaciones: N/A_x000a_Causa Raíz: (si aplica) N"/>
    <d v="1899-12-30T00:14:14"/>
    <d v="1899-12-30T00:18:39"/>
    <d v="1899-12-30T00:04:25"/>
    <x v="0"/>
    <x v="1"/>
    <m/>
    <m/>
    <m/>
    <m/>
    <m/>
    <d v="2024-02-22T00:00:00"/>
    <s v="CUMPLE"/>
    <s v="NO CUMPLE"/>
    <s v="NO CUMPLE"/>
    <s v="NO CUMPLE"/>
    <s v="NO CUMPLE"/>
    <x v="0"/>
    <x v="0"/>
    <x v="0"/>
    <x v="0"/>
    <x v="0"/>
  </r>
  <r>
    <s v="INC000002630877"/>
    <s v="VPN IP - MPLS"/>
    <x v="6"/>
    <s v="GESTION HD"/>
    <s v="RICARDO R GALLEGOS OYANEDER"/>
    <s v="frp_rreyes"/>
    <s v="3-Moderado/Limitado"/>
    <s v="3-Medio"/>
    <s v="Media"/>
    <x v="1"/>
    <s v="FUNDACION INSTITUTO PROFESIONAL DUOC UC"/>
    <s v="HD / DUOC | Solicitud de ventana de reinicio HYP-RENCA -&gt; ADM-DCRENCA"/>
    <s v="22/02/2024 16:19:46"/>
    <s v="22/02/2024 16:22:28"/>
    <x v="0"/>
    <s v="CDP ANTIGUO 1"/>
    <s v="CDP ANTIGUO 2"/>
    <s v="23/02/2024 8:57:07"/>
    <s v="23/02/2024 23:50:00"/>
    <s v="PREVENTIVO: NO_x000a_CODIGO DE SERVICIO:_x000a_DIRECCION:_x000a_QUIEN REPORTA: Víctor Sepúlveda Gamarra +56 9 4351 0688_x000a_CONTACTO EN TERRENO:_x000a_PROBLEMA:_x000a_REQUERIMIENTO:_x000a__x000a_Junto con saludar, les comento que presentamos error en respaldo de Hyper-V sede Renca detalladas con el"/>
    <s v="Estimados, buenas noches._x000a__x000a_Se reinician y valida funcionamiento servidores sede renca, favor retomar respaldos._x000a__x000a_Saludos."/>
    <d v="1899-12-30T15:55:22"/>
    <d v="1899-12-30T16:37:21"/>
    <d v="1899-12-30T00:41:59"/>
    <x v="0"/>
    <x v="1"/>
    <m/>
    <m/>
    <m/>
    <m/>
    <m/>
    <d v="2024-02-23T00:00:00"/>
    <s v="CUMPLE"/>
    <s v="NO CUMPLE"/>
    <s v="NO CUMPLE"/>
    <s v="NO CUMPLE"/>
    <s v="NO CUMPLE"/>
    <x v="1"/>
    <x v="0"/>
    <x v="0"/>
    <x v="1"/>
    <x v="0"/>
  </r>
  <r>
    <s v="INC000002630884"/>
    <s v="VPN IP - MPLS"/>
    <x v="17"/>
    <s v="GESTION HD"/>
    <s v="RODRIGO VÁSQUEZ MUÑOZ"/>
    <s v="frp_rreyes"/>
    <s v="3-Moderado/Limitado"/>
    <s v="3-Medio"/>
    <s v="Media"/>
    <x v="1"/>
    <s v="COCA COLA EMBONOR S A"/>
    <s v="HD / Recuperación de maquina virtual - Cliente COCA COLA EMBONOR S A."/>
    <s v="22/02/2024 16:27:21"/>
    <s v="22/02/2024 16:29:05"/>
    <x v="0"/>
    <s v="CDP ANTIGUO 1"/>
    <s v="CDP ANTIGUO 2"/>
    <s v="27/02/2024 12:25:02"/>
    <s v="27/02/2024 23:50:00"/>
    <s v="PREVENTIVO: NO_x000a_CODIGO DE SERVICIO: RESPALDOS_x000a_DIRECCION:_x000a_QUIEN REPORTA: Rodrigo Quiroz Silva +56 9 4110 7479_x000a_CONTACTO EN TERRENO:_x000a_PROBLEMA:_x000a_REQUERIMIENTO:_x000a__x000a_Favor derivar requerimiento al área de respaldo para recuperar maquina virtual, es muy importante q"/>
    <s v="FASE RESOLUCIÓN Y RECUPERACIÓN_x000a__x000a_Se efectúa contacto con cliente: N/A_x000a__x000a_Teléfono de contacto: N/A_x000a__x000a_Acciones realizadas: se restaura VM de acuerdo con solicitud_x000a__x000a_Solución paliativa o definitiva:  se restaura VM de acuerdo con solicitud_x000a__x000a__x000a_Acciones de Mejora,"/>
    <d v="1900-01-03T19:23:17"/>
    <d v="1900-01-03T19:57:41"/>
    <d v="1899-12-30T00:34:24"/>
    <x v="0"/>
    <x v="1"/>
    <m/>
    <m/>
    <m/>
    <m/>
    <m/>
    <d v="2024-02-27T00:00:00"/>
    <s v="CUMPLE"/>
    <s v="NO CUMPLE"/>
    <s v="NO CUMPLE"/>
    <s v="NO CUMPLE"/>
    <s v="NO CUMPLE"/>
    <x v="1"/>
    <x v="0"/>
    <x v="0"/>
    <x v="0"/>
    <x v="1"/>
  </r>
  <r>
    <s v="INC000002630895"/>
    <s v="VPN IP - MPLS"/>
    <x v="17"/>
    <s v="GESTION HD"/>
    <s v="RODRIGO VÁSQUEZ MUÑOZ"/>
    <s v="frp_rreyes"/>
    <s v="3-Moderado/Limitado"/>
    <s v="3-Medio"/>
    <s v="Media"/>
    <x v="1"/>
    <s v="ACMA S.A."/>
    <s v="HD / ACMA - Ejecutar respaldo FULL servidor ACQ"/>
    <s v="22/02/2024 16:33:20"/>
    <s v="22/02/2024 16:37:50"/>
    <x v="0"/>
    <s v="CDP ANTIGUO 1"/>
    <s v="CDP ANTIGUO 2"/>
    <s v="24/02/2024 8:35:53"/>
    <s v="24/02/2024 23:50:00"/>
    <s v="PREVENTIVO: NO_x000a_CODIGO DE SERVICIO: respaldos_x000a_DIRECCION:_x000a_QUIEN REPORTA: Ewald Galaz Millaleo_x000a_CONTACTO EN TERRENO:_x000a_PROBLEMA:_x000a_REQUERIMIENTO:_x000a__x000a_Favor generar ticket en base a requerimiento de cliente Acma._x000a__x000a_ _x000a__x000a_Dejar en bandeja de Telefónica Global Technology"/>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1T15:33:54"/>
    <d v="1899-12-31T16:02:33"/>
    <d v="1899-12-30T00:28:39"/>
    <x v="0"/>
    <x v="1"/>
    <m/>
    <m/>
    <m/>
    <m/>
    <m/>
    <d v="2024-02-24T00:00:00"/>
    <s v="CUMPLE"/>
    <s v="NO CUMPLE"/>
    <s v="NO CUMPLE"/>
    <s v="NO CUMPLE"/>
    <s v="NO CUMPLE"/>
    <x v="1"/>
    <x v="0"/>
    <x v="0"/>
    <x v="0"/>
    <x v="1"/>
  </r>
  <r>
    <s v="INC000002630908"/>
    <s v="HOUSING"/>
    <x v="8"/>
    <s v="BELIEVE"/>
    <s v="FERNEY D GARZON PEÑA"/>
    <s v="frp_jolsso"/>
    <s v="3-Moderado/Limitado"/>
    <s v="3-Medio"/>
    <s v="Media"/>
    <x v="1"/>
    <s v="CENTRO DE COMPENSACION AUTOMATIZADO S A"/>
    <s v="GESTION DATACENTER/ ACCESOS /CENTRO DE COMPENSACION AUTOMATIZADO S A"/>
    <s v="22/02/2024 16:20:36"/>
    <s v="22/02/2024 16:23:20"/>
    <x v="0"/>
    <s v="COMUNICACIONES"/>
    <s v="VPN IP - MPLS"/>
    <s v="22/02/2024 17:30:28"/>
    <s v="22/02/2024 23:50:00"/>
    <s v="EMPRESA:CENTRO DE COMPENSACION AUTOMATIZADO S A_x000a_CÓDIGO DE SERVICIO: _x000a_DIRECCIÓN: AV. Presidente Prieto #226, Paine, Santiago_x000a_NOMBRE DE QUIEN REPORTA: José Cartes M_x000a_TELÉFONO DE QUIEN REPORTA: 939363411_x000a_NOMBRE DE CONTACTO EN TERRENO: _x000a_REQUERIMIENTO:Ingreso"/>
    <m/>
    <d v="1899-12-30T00:43:27"/>
    <d v="1899-12-30T01:09:52"/>
    <d v="1899-12-30T00:26:25"/>
    <x v="0"/>
    <x v="1"/>
    <m/>
    <m/>
    <m/>
    <m/>
    <m/>
    <d v="2024-02-22T00:00:00"/>
    <s v="CUMPLE"/>
    <s v="NO CUMPLE"/>
    <s v="NO CUMPLE"/>
    <s v="NO CUMPLE"/>
    <s v="NO CUMPLE"/>
    <x v="1"/>
    <x v="1"/>
    <x v="0"/>
    <x v="0"/>
    <x v="0"/>
  </r>
  <r>
    <s v="INC000002630934"/>
    <s v="VPN IP - MPLS"/>
    <x v="6"/>
    <s v="BELIEVE"/>
    <s v="JAVIER CUEVAS"/>
    <s v="frp_jcarri"/>
    <s v="4-Menor/Localizado"/>
    <s v="4-Baja"/>
    <s v="Baja"/>
    <x v="1"/>
    <s v="TELEFONICA CYBERSECURITY TECH CHILE SPA"/>
    <s v="REQ / SOC/ IMPORTANTE: Baja de Servidor MDM"/>
    <s v="22/02/2024 18:11:00"/>
    <s v="22/02/2024 18:11:47"/>
    <x v="0"/>
    <s v="CDP ANTIGUO 1"/>
    <s v="CDP ANTIGUO 2"/>
    <s v="23/02/2024 11:40:34"/>
    <s v="23/02/2024 23:50:00"/>
    <s v="PREVENTIVO: NO_x000a_CODIGO DE SERVICIO:  _x000a_DIRECCION:      _x000a_CIUDAD:             _x000a_COMUNA:_x000a_NOMBRE QUIEN REPORTA:SAMANTHA MICHELLE MARTINEZ NUÑEZ_x000a_TELEFONO QUIEN REPORTA:+56 9 7242 3694_x000a_NOMBRE CONTACTO EN TERRENO:        _x000a_TELEFONO 1 CONTACTO EN TERRENO:_x000a_TELEFONO 2"/>
    <s v="detalle enviado a solicitante"/>
    <d v="1899-12-30T17:20:18"/>
    <d v="1899-12-30T17:29:34"/>
    <d v="1899-12-30T00:09:16"/>
    <x v="0"/>
    <x v="1"/>
    <m/>
    <m/>
    <m/>
    <m/>
    <m/>
    <d v="2024-02-23T00:00:00"/>
    <s v="CUMPLE"/>
    <s v="NO CUMPLE"/>
    <s v="NO CUMPLE"/>
    <s v="NO CUMPLE"/>
    <s v="NO CUMPLE"/>
    <x v="1"/>
    <x v="0"/>
    <x v="0"/>
    <x v="1"/>
    <x v="0"/>
  </r>
  <r>
    <s v="INC000002630941"/>
    <s v="HOUSING"/>
    <x v="13"/>
    <s v="BELIEVE"/>
    <s v="RENE E VILLEGAS CARREÑO"/>
    <s v="frp_jcarri"/>
    <s v="3-Moderado/Limitado"/>
    <s v="3-Medio"/>
    <s v="Media"/>
    <x v="1"/>
    <s v="BANCO SANTANDER CHILE"/>
    <s v="GESTION DATACENTER/ ACCESOS /BANCO SANTANDER CHILE"/>
    <s v="22/02/2024 18:45:42"/>
    <s v="22/02/2024 18:47:07"/>
    <x v="0"/>
    <s v="COMUNICACIONES"/>
    <s v="VPN IP - MPLS"/>
    <s v="22/02/2024 19:04:22"/>
    <s v="22/02/2024 23:50:00"/>
    <s v="EMPRESA:BANCO SANTANDER CHILE_x000a_CÓDIGO DE SERVICIO: _x000a_DIRECCIÓN:Av. Apoquindo #7071, Las Condes, Santiago_x000a_NOMBRE DE QUIEN REPORTA:Christian Tapia_x000a_TELÉFONO DE QUIEN REPORTA:56981568202_x000a_NOMBRE DE CONTACTO EN TERRENO: _x000a_REQUERIMIENTO:Upgrade de equipos switches"/>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8:36"/>
    <d v="1899-12-30T00:18:40"/>
    <d v="1899-12-30T00:10:04"/>
    <x v="0"/>
    <x v="1"/>
    <m/>
    <s v=""/>
    <s v=""/>
    <s v="Cumplido"/>
    <s v=""/>
    <d v="2024-02-22T00:00:00"/>
    <s v="CUMPLE"/>
    <s v="NO CUMPLE"/>
    <s v="NO CUMPLE"/>
    <s v="NO CUMPLE"/>
    <s v="NO CUMPLE"/>
    <x v="0"/>
    <x v="0"/>
    <x v="0"/>
    <x v="0"/>
    <x v="0"/>
  </r>
  <r>
    <s v="INC000002630971"/>
    <s v="VPN IP - MPLS"/>
    <x v="9"/>
    <s v="GESTION HD"/>
    <s v="NICOLAS A SAAVEDRA EGUILUZ"/>
    <s v="frp_kefern"/>
    <s v="3-Moderado/Limitado"/>
    <s v="3-Medio"/>
    <s v="Media"/>
    <x v="1"/>
    <s v="NUTRISCO CHILE SA"/>
    <s v="HD | Creación Usuario SAP PRD"/>
    <s v="23/02/2024 9:31:40"/>
    <s v="23/02/2024 9:34:02"/>
    <x v="0"/>
    <s v="CDP ANTIGUO 1"/>
    <s v="CDP ANTIGUO 2"/>
    <s v="23/02/2024 9:41:10"/>
    <s v="23/02/2024 23:50:00"/>
    <s v="PREVENTIVO: NO_x000a_CODIGO DE SERVICIO:_x000a_DIRECCION:_x000a_QUIEN REPORTA:Nicolás Saavedra Eguiluz +56 9 6187 5469_x000a_CONTACTO EN TERRENO:_x000a_PROBLEMA:_x000a_REQUERIMIENTO:_x000a__x000a_Favor generar ticket en base a requerimiento de cliente NUTRISCO_x000a__x000a_Dejar en bandeja CONTROLLER_x000a__x000a_Desde ya me"/>
    <s v="He creado ambos usuarios según lo indicado."/>
    <d v="1899-12-30T00:00:00"/>
    <d v="1899-12-30T00:09:30"/>
    <d v="1899-12-30T00:09:30"/>
    <x v="0"/>
    <x v="1"/>
    <m/>
    <m/>
    <m/>
    <m/>
    <m/>
    <d v="2024-02-23T00:00:00"/>
    <s v="CUMPLE"/>
    <s v="NO CUMPLE"/>
    <s v="NO CUMPLE"/>
    <s v="NO CUMPLE"/>
    <s v="NO CUMPLE"/>
    <x v="0"/>
    <x v="0"/>
    <x v="0"/>
    <x v="0"/>
    <x v="0"/>
  </r>
  <r>
    <s v="INC000002630978"/>
    <s v="HOUSING"/>
    <x v="13"/>
    <s v="GESTION CALL CENTER"/>
    <s v="RENE E VILLEGAS CARREÑO"/>
    <s v="frp_jugonz"/>
    <s v="3-Moderado/Limitado"/>
    <s v="3-Medio"/>
    <s v="Media"/>
    <x v="1"/>
    <s v="BANCO SANTANDER CHILE 1"/>
    <s v="GESTION DATACENTER/ ACCESOS / BANCO SANTANDER CHILE 1"/>
    <s v="23/02/2024 8:48:52"/>
    <s v="23/02/2024 8:51:44"/>
    <x v="0"/>
    <s v="COMUNICACIONES"/>
    <s v="VPN IP - MPLS"/>
    <s v="23/02/2024 9:10:07"/>
    <s v="23/02/2024 23:50:00"/>
    <s v="EMPRESA: BANCO SANTANDER CHILE 1_x000a_CÓDIGO DE SERVICIO: _x000a_DIRECCIÓN: Av. Apoquindo #7071, Las Condes, Santiago_x000a_NOMBRE DE QUIEN REPORTA: Christian Tapia Torres_x000a_TELÉFONO DE QUIEN REPORTA: 56981568202_x000a_NOMBRE DE CONTACTO EN TERRENO: Christian Tapia 56981568202_x000a_R"/>
    <s v="Estimados. _x000a__x000a_Accesos se encuentran gestionados y autorizados para personal descrito en planilla adjunta. _x000a__x000a_Nota: Favor de asistir con sus elementos de seguridad según aplique. _x000a__x000a__x000a__x000a_Nota 2: Recordar que el acceso a salas MULTIPORTADOR, SDH o M8 estan fuera"/>
    <d v="1899-12-30T00:06:39"/>
    <d v="1899-12-30T00:21:15"/>
    <d v="1899-12-30T00:14:36"/>
    <x v="0"/>
    <x v="1"/>
    <m/>
    <m/>
    <m/>
    <m/>
    <m/>
    <d v="2024-02-23T00:00:00"/>
    <s v="CUMPLE"/>
    <s v="NO CUMPLE"/>
    <s v="NO CUMPLE"/>
    <s v="NO CUMPLE"/>
    <s v="NO CUMPLE"/>
    <x v="0"/>
    <x v="0"/>
    <x v="0"/>
    <x v="0"/>
    <x v="0"/>
  </r>
  <r>
    <s v="INC000002630992"/>
    <s v="VPN IP - MPLS"/>
    <x v="3"/>
    <s v="GESTION HD"/>
    <s v="JOSE A SANTIS SERRANO"/>
    <s v="frp_kefern"/>
    <s v="3-Moderado/Limitado"/>
    <s v="3-Medio"/>
    <s v="Media"/>
    <x v="1"/>
    <s v="ZAMBONI INGENIEROS ASOCIADOS LIMITADA"/>
    <s v="HD | Cliente ZAMBONI y ASOCIADOS LTDA - Plataforma VDC - Regularizar cuenta ERUIZ a la brevedad."/>
    <s v="23/02/2024 10:01:15"/>
    <s v="23/02/2024 10:04:47"/>
    <x v="0"/>
    <s v="CDP ANTIGUO 1"/>
    <s v="CDP ANTIGUO 2"/>
    <s v="23/02/2024 17:10:29"/>
    <s v="23/02/2024 23:50:00"/>
    <s v="PREVENTIVO: NO_x000a_CODIGO DE SERVICIO:_x000a_DIRECCION:_x000a_QUIEN REPORTA:Denise Cruzat Etcheberry +56 9 93378009_x000a_CONTACTO EN TERRENO:_x000a_PROBLEMA:_x000a_REQUERIMIENTO:_x000a__x000a__x000a_Del requerimiento creación de cuentas de administración solicitado, faltó_x000a_la creación de la cuenta para Em"/>
    <s v="Buenas tardes estimado Emmnauel Ruiz, _x000a__x000a_Informo que fue creado nuevamente su usuario para el ingreso a la plataforma VDC, a su correo fueron enviados los pasos para realizar el cambio de clave._x000a__x000a_Favor de informar si logro el correcto ingreso._x000a__x000a_Saludos,"/>
    <d v="1899-12-30T05:21:19"/>
    <d v="1899-12-30T07:09:14"/>
    <d v="1899-12-30T01:47:55"/>
    <x v="0"/>
    <x v="1"/>
    <m/>
    <m/>
    <m/>
    <m/>
    <m/>
    <d v="2024-02-23T00:00:00"/>
    <s v="NO CUMPLE"/>
    <s v="CUMPLE"/>
    <s v="NO CUMPLE"/>
    <s v="NO CUMPLE"/>
    <s v="NO CUMPLE"/>
    <x v="1"/>
    <x v="0"/>
    <x v="1"/>
    <x v="0"/>
    <x v="0"/>
  </r>
  <r>
    <s v="INC000002631002"/>
    <s v="VPN IP - MPLS"/>
    <x v="2"/>
    <s v="GESTION HD"/>
    <s v="PATRICIO A CASTILLO GONZALEZ"/>
    <s v="frp_kefern"/>
    <s v="3-Moderado/Limitado"/>
    <s v="3-Medio"/>
    <s v="Media"/>
    <x v="1"/>
    <s v="CHAMPION S.A."/>
    <s v="HD | DISPONIBILIDAD DE UNIDADES DE RACK"/>
    <s v="23/02/2024 10:19:55"/>
    <s v="23/02/2024 10:25:14"/>
    <x v="0"/>
    <s v="CDP ANTIGUO 1"/>
    <s v="CDP ANTIGUO 2"/>
    <s v="23/02/2024 11:14:11"/>
    <s v="23/02/2024 23:50:00"/>
    <s v="PREVENTIVO: NO_x000a_CODIGO DE SERVICIO:_x000a_DIRECCION:_x000a_QUIEN REPORTA:Angel Mavares +56 9 5410 3153_x000a_CONTACTO EN TERRENO:_x000a_PROBLEMA:_x000a_REQUERIMIENTO:Buenos dias @Help Desk, se requiere confirmar/reservar 4 U de Rack para_x000a_equipos de comunicaciones: FW, Router, Swicht y"/>
    <s v="INFORMATIVO ENVIADO"/>
    <d v="1899-12-30T00:17:29"/>
    <d v="1899-12-30T00:54:16"/>
    <d v="1899-12-30T00:36:47"/>
    <x v="0"/>
    <x v="1"/>
    <m/>
    <s v=""/>
    <s v=""/>
    <s v="Cumplido"/>
    <s v=""/>
    <d v="2024-02-23T00:00:00"/>
    <s v="CUMPLE"/>
    <s v="NO CUMPLE"/>
    <s v="NO CUMPLE"/>
    <s v="NO CUMPLE"/>
    <s v="NO CUMPLE"/>
    <x v="0"/>
    <x v="0"/>
    <x v="0"/>
    <x v="0"/>
    <x v="0"/>
  </r>
  <r>
    <s v="INC000002631114"/>
    <s v="VPN IP - MPLS"/>
    <x v="6"/>
    <s v="BELIEVE"/>
    <s v="JAVIER CUEVAS"/>
    <s v="frp_dvilca"/>
    <s v="4-Menor/Localizado"/>
    <s v="4-Baja"/>
    <s v="Baja"/>
    <x v="1"/>
    <s v="TELEFONICA CYBERSECURITY TECH CHILE SPA"/>
    <s v="REQ / SOC/RV: IMPORTANTE: Baja de Servidores"/>
    <s v="22/02/2024 17:40:00"/>
    <s v="22/02/2024 17:41:15"/>
    <x v="0"/>
    <s v="CDP ANTIGUO 1"/>
    <s v="CDP ANTIGUO 2"/>
    <s v="23/02/2024 11:40:08"/>
    <s v="23/02/2024 23:50:00"/>
    <s v="PREVENTIVO: NO_x000a_CODIGO DE SERVICIO:_x000a_DIRECCION:      _x000a_CIUDAD:             _x000a_COMUNA:_x000a_NOMBRE QUIEN REPORTA:SAMANTHA MICHELLE MARTINEZ NUÑEZ_x000a_TELEFONO QUIEN REPORTA: +56 9 7242 3694_x000a_NOMBRE CONTACTO EN TERRENO:        _x000a_REQUERIMIENTO: _x000a_Estimados @SOC Empresas bue"/>
    <s v="detalle enviado a solicitante"/>
    <d v="1899-12-30T14:39:30"/>
    <d v="1899-12-30T18:00:08"/>
    <d v="1899-12-30T03:20:38"/>
    <x v="0"/>
    <x v="1"/>
    <m/>
    <m/>
    <m/>
    <m/>
    <m/>
    <d v="2024-02-23T00:00:00"/>
    <s v="NO CUMPLE"/>
    <s v="CUMPLE"/>
    <s v="NO CUMPLE"/>
    <s v="NO CUMPLE"/>
    <s v="NO CUMPLE"/>
    <x v="1"/>
    <x v="0"/>
    <x v="0"/>
    <x v="1"/>
    <x v="0"/>
  </r>
  <r>
    <s v="INC000002631176"/>
    <s v="HOUSING"/>
    <x v="11"/>
    <s v="APQ ACCESOS"/>
    <s v="JOSE G MARQUEZ MARCANO"/>
    <s v="tct_josmam"/>
    <s v="4-Menor/Localizado"/>
    <s v="4-Baja"/>
    <s v="Baja"/>
    <x v="1"/>
    <s v="TELEFONICA EMPRESAS DE CHILE SA"/>
    <s v="RONDA Y REVISION DE SALAS"/>
    <s v="23/02/2024 9:27:09"/>
    <s v="23/02/2024 9:28:01"/>
    <x v="0"/>
    <s v="CDP ANTIGUO 1"/>
    <s v="CDP ANTIGUO 2"/>
    <s v="23/02/2024 9:31:47"/>
    <s v="23/02/2024 23:50:00"/>
    <s v="RONDA Y REVISION DE SALAS"/>
    <s v="RONDAS REALIZADAS"/>
    <d v="1899-12-30T00:03:26"/>
    <d v="1899-12-30T00:04:38"/>
    <d v="1899-12-30T00:01:12"/>
    <x v="0"/>
    <x v="1"/>
    <m/>
    <m/>
    <m/>
    <m/>
    <m/>
    <d v="2024-02-23T00:00:00"/>
    <s v="CUMPLE"/>
    <s v="NO CUMPLE"/>
    <s v="NO CUMPLE"/>
    <s v="NO CUMPLE"/>
    <s v="NO CUMPLE"/>
    <x v="0"/>
    <x v="0"/>
    <x v="0"/>
    <x v="0"/>
    <x v="0"/>
  </r>
  <r>
    <s v="INC000002631209"/>
    <s v="HOUSING"/>
    <x v="11"/>
    <s v="APQ ACCESOS"/>
    <s v="ESTEBAN O BUSTOS CORNEJO"/>
    <s v="tct_ebusto"/>
    <s v="4-Menor/Localizado"/>
    <s v="4-Baja"/>
    <s v="Baja"/>
    <x v="1"/>
    <s v="TELEFONICA EMPRESAS DE CHILE SA"/>
    <s v="SUPERVISION PROYECTO HUAWEI"/>
    <s v="22/02/2024 17:13:35"/>
    <s v="22/02/2024 17:15:50"/>
    <x v="0"/>
    <s v="CDP ANTIGUO 1"/>
    <s v="CDP ANTIGUO 2"/>
    <s v="22/02/2024 17:52:30"/>
    <s v="22/02/2024 23:50:00"/>
    <s v="SUPERVISION PROYECTO HUAWEI"/>
    <s v="SUPERVISION CRQ/OK"/>
    <d v="1899-12-30T00:36:40"/>
    <d v="1899-12-30T00:38:55"/>
    <d v="1899-12-30T00:02:15"/>
    <x v="0"/>
    <x v="1"/>
    <m/>
    <m/>
    <m/>
    <m/>
    <m/>
    <d v="2024-02-22T00:00:00"/>
    <s v="CUMPLE"/>
    <s v="NO CUMPLE"/>
    <s v="NO CUMPLE"/>
    <s v="NO CUMPLE"/>
    <s v="NO CUMPLE"/>
    <x v="0"/>
    <x v="0"/>
    <x v="0"/>
    <x v="0"/>
    <x v="0"/>
  </r>
  <r>
    <s v="INC000002631227"/>
    <s v="HOSTING VIRTUAL"/>
    <x v="6"/>
    <s v="SISTEMA OPERATIVO MICROSOFT"/>
    <s v="JAVIER CUEVAS"/>
    <s v="tct_jacuev"/>
    <s v="4-Menor/Localizado"/>
    <s v="4-Baja"/>
    <s v="Baja"/>
    <x v="1"/>
    <s v="TELEFONICA GLOBAL TECHNOLOGY S.A.AGENCIA EN CHILE"/>
    <s v="rEUNION COORDINACION OOB"/>
    <s v="22/02/2024 18:19:51"/>
    <s v="22/02/2024 18:20:41"/>
    <x v="0"/>
    <s v="TI"/>
    <s v="SISTEMAS OPERATIVOS"/>
    <s v="22/02/2024 18:22:37"/>
    <s v="22/02/2024 23:50:00"/>
    <s v="AUDITORIA"/>
    <s v="OK"/>
    <d v="1899-12-30T00:00:00"/>
    <d v="1899-12-30T00:02:46"/>
    <d v="1899-12-30T00:02:46"/>
    <x v="0"/>
    <x v="1"/>
    <m/>
    <m/>
    <m/>
    <m/>
    <m/>
    <d v="2024-02-22T00:00:00"/>
    <s v="CUMPLE"/>
    <s v="NO CUMPLE"/>
    <s v="NO CUMPLE"/>
    <s v="NO CUMPLE"/>
    <s v="NO CUMPLE"/>
    <x v="0"/>
    <x v="0"/>
    <x v="0"/>
    <x v="0"/>
    <x v="0"/>
  </r>
  <r>
    <s v="INC000002631231"/>
    <s v="HOSTING VIRTUAL"/>
    <x v="6"/>
    <s v="SISTEMA OPERATIVO MICROSOFT"/>
    <s v="JAVIER CUEVAS"/>
    <s v="tct_jacuev"/>
    <s v="4-Menor/Localizado"/>
    <s v="4-Baja"/>
    <s v="Baja"/>
    <x v="1"/>
    <s v="TELEFONICA GLOBAL TECHNOLOGY S.A.AGENCIA EN CHILE"/>
    <s v="REUNION SD MS"/>
    <s v="22/02/2024 18:20:55"/>
    <s v="22/02/2024 18:21:48"/>
    <x v="0"/>
    <s v="TI"/>
    <s v="SISTEMAS OPERATIVOS"/>
    <s v="22/02/2024 18:21:48"/>
    <s v="22/02/2024 23:50:00"/>
    <s v="COORDINACION"/>
    <s v="OK"/>
    <d v="1899-12-30T00:00:00"/>
    <d v="1899-12-30T00:00:53"/>
    <d v="1899-12-30T00:00:53"/>
    <x v="0"/>
    <x v="1"/>
    <m/>
    <s v=""/>
    <s v=""/>
    <s v=""/>
    <s v="Cumplido"/>
    <d v="2024-02-22T00:00:00"/>
    <s v="CUMPLE"/>
    <s v="NO CUMPLE"/>
    <s v="NO CUMPLE"/>
    <s v="NO CUMPLE"/>
    <s v="NO CUMPLE"/>
    <x v="0"/>
    <x v="0"/>
    <x v="0"/>
    <x v="0"/>
    <x v="0"/>
  </r>
  <r>
    <s v="INC000002631235"/>
    <s v="HOSTING VIRTUAL"/>
    <x v="6"/>
    <s v="SISTEMA OPERATIVO MICROSOFT"/>
    <s v="JAVIER CUEVAS"/>
    <s v="tct_jacuev"/>
    <s v="4-Menor/Localizado"/>
    <s v="4-Baja"/>
    <s v="Baja"/>
    <x v="1"/>
    <s v="TELEFONICA GLOBAL TECHNOLOGY S.A.AGENCIA EN CHILE"/>
    <s v="MAQUINAS SOC"/>
    <s v="22/02/2024 18:23:16"/>
    <s v="22/02/2024 18:24:04"/>
    <x v="0"/>
    <s v="TI"/>
    <s v="SISTEMAS OPERATIVOS"/>
    <s v="22/02/2024 18:24:04"/>
    <s v="22/02/2024 23:50:00"/>
    <s v="ESTADO PARA APAGAR"/>
    <m/>
    <d v="1899-12-30T00:00:00"/>
    <d v="1899-12-30T00:00:48"/>
    <d v="1899-12-30T00:00:48"/>
    <x v="0"/>
    <x v="1"/>
    <m/>
    <s v=""/>
    <s v=""/>
    <s v=""/>
    <s v="Cumplido"/>
    <d v="2024-02-22T00:00:00"/>
    <s v="CUMPLE"/>
    <s v="NO CUMPLE"/>
    <s v="NO CUMPLE"/>
    <s v="NO CUMPLE"/>
    <s v="NO CUMPLE"/>
    <x v="0"/>
    <x v="0"/>
    <x v="0"/>
    <x v="0"/>
    <x v="0"/>
  </r>
  <r>
    <s v="INC000002631244"/>
    <s v="HOUSING"/>
    <x v="11"/>
    <s v="APQ ACCESOS"/>
    <s v="JOSE G MARQUEZ MARCANO"/>
    <s v="tct_josmam"/>
    <s v="4-Menor/Localizado"/>
    <s v="4-Baja"/>
    <s v="Baja"/>
    <x v="1"/>
    <s v="TELEFONICA EMPRESAS DE CHILE SA"/>
    <s v="TOMA DE ALARMAS DE CLIENTES"/>
    <s v="22/02/2024 19:11:47"/>
    <s v="22/02/2024 19:12:28"/>
    <x v="0"/>
    <s v="CDP ANTIGUO 1"/>
    <s v="CDP ANTIGUO 2"/>
    <s v="22/02/2024 19:13:28"/>
    <s v="22/02/2024 23:50:00"/>
    <s v="TOMA DE ALARMAS DE CLIENTES"/>
    <s v="TOMA DE ALARMAS REALIZADAS"/>
    <d v="1899-12-30T00:00:45"/>
    <d v="1899-12-30T00:01:41"/>
    <d v="1899-12-30T00:00:56"/>
    <x v="0"/>
    <x v="1"/>
    <m/>
    <s v=""/>
    <s v=""/>
    <s v=""/>
    <s v="Cumplido"/>
    <d v="2024-02-22T00:00:00"/>
    <s v="CUMPLE"/>
    <s v="NO CUMPLE"/>
    <s v="NO CUMPLE"/>
    <s v="NO CUMPLE"/>
    <s v="NO CUMPLE"/>
    <x v="0"/>
    <x v="0"/>
    <x v="0"/>
    <x v="0"/>
    <x v="0"/>
  </r>
  <r>
    <s v="INC000002631246"/>
    <s v="HOUSING"/>
    <x v="11"/>
    <s v="APQ ACCESOS"/>
    <s v="JOSE G MARQUEZ MARCANO"/>
    <s v="tct_josmam"/>
    <s v="4-Menor/Localizado"/>
    <s v="4-Baja"/>
    <s v="Baja"/>
    <x v="1"/>
    <s v="TELEFONICA EMPRESAS DE CHILE SA"/>
    <s v="RONDA Y REVISION DE SALAS 12:00"/>
    <s v="22/02/2024 19:16:03"/>
    <s v="22/02/2024 19:16:42"/>
    <x v="0"/>
    <s v="CDP ANTIGUO 1"/>
    <s v="CDP ANTIGUO 2"/>
    <s v="22/02/2024 19:17:58"/>
    <s v="22/02/2024 23:50:00"/>
    <s v="RONDA Y REVISION DE SALAS 12:00"/>
    <s v="RONDAS REALIZADAS"/>
    <d v="1899-12-30T00:00:58"/>
    <d v="1899-12-30T00:01:55"/>
    <d v="1899-12-30T00:00:57"/>
    <x v="0"/>
    <x v="1"/>
    <m/>
    <m/>
    <m/>
    <m/>
    <m/>
    <d v="2024-02-22T00:00:00"/>
    <s v="CUMPLE"/>
    <s v="NO CUMPLE"/>
    <s v="NO CUMPLE"/>
    <s v="NO CUMPLE"/>
    <s v="NO CUMPLE"/>
    <x v="0"/>
    <x v="0"/>
    <x v="0"/>
    <x v="0"/>
    <x v="0"/>
  </r>
  <r>
    <s v="INC000002631248"/>
    <s v="HOUSING"/>
    <x v="11"/>
    <s v="APQ ACCESOS"/>
    <s v="JOSE G MARQUEZ MARCANO"/>
    <s v="tct_josmam"/>
    <s v="4-Menor/Localizado"/>
    <s v="4-Baja"/>
    <s v="Baja"/>
    <x v="1"/>
    <s v="TELEFONICA EMPRESAS DE CHILE SA"/>
    <s v="RONDA Y REVISION DE SALAS 15:30"/>
    <s v="22/02/2024 19:18:24"/>
    <s v="22/02/2024 19:19:09"/>
    <x v="0"/>
    <s v="CDP ANTIGUO 1"/>
    <s v="CDP ANTIGUO 2"/>
    <s v="22/02/2024 19:20:16"/>
    <s v="22/02/2024 23:50:00"/>
    <s v="RONDA Y REVISION DE SALAS 15:30"/>
    <s v="RONDAS REALIZADAS"/>
    <d v="1899-12-30T00:00:52"/>
    <d v="1899-12-30T00:01:52"/>
    <d v="1899-12-30T00:01:00"/>
    <x v="0"/>
    <x v="1"/>
    <m/>
    <m/>
    <m/>
    <m/>
    <m/>
    <d v="2024-02-22T00:00:00"/>
    <s v="CUMPLE"/>
    <s v="NO CUMPLE"/>
    <s v="NO CUMPLE"/>
    <s v="NO CUMPLE"/>
    <s v="NO CUMPLE"/>
    <x v="0"/>
    <x v="0"/>
    <x v="0"/>
    <x v="0"/>
    <x v="0"/>
  </r>
  <r>
    <s v="INC000002631250"/>
    <s v="HOUSING"/>
    <x v="11"/>
    <s v="APQ ACCESOS"/>
    <s v="JOSE G MARQUEZ MARCANO"/>
    <s v="tct_josmam"/>
    <s v="4-Menor/Localizado"/>
    <s v="4-Baja"/>
    <s v="Baja"/>
    <x v="1"/>
    <s v="TELEFONICA EMPRESAS DE CHILE SA"/>
    <s v="RONDA Y REVISION DE SALAS 18:30"/>
    <s v="22/02/2024 19:20:32"/>
    <s v="22/02/2024 19:21:29"/>
    <x v="0"/>
    <s v="CDP ANTIGUO 1"/>
    <s v="CDP ANTIGUO 2"/>
    <s v="22/02/2024 19:22:32"/>
    <s v="22/02/2024 23:50:00"/>
    <s v="RONDA Y REVISION DE SALAS"/>
    <s v="RONDAS REALIZADAS"/>
    <d v="1899-12-30T00:00:50"/>
    <d v="1899-12-30T00:02:00"/>
    <d v="1899-12-30T00:01:10"/>
    <x v="0"/>
    <x v="1"/>
    <m/>
    <m/>
    <m/>
    <m/>
    <m/>
    <d v="2024-02-22T00:00:00"/>
    <s v="CUMPLE"/>
    <s v="NO CUMPLE"/>
    <s v="NO CUMPLE"/>
    <s v="NO CUMPLE"/>
    <s v="NO CUMPLE"/>
    <x v="0"/>
    <x v="0"/>
    <x v="0"/>
    <x v="0"/>
    <x v="0"/>
  </r>
  <r>
    <s v="INC000002631264"/>
    <s v="HOUSING"/>
    <x v="11"/>
    <s v="APQ ACCESOS"/>
    <s v="ALDO P VALENZUELA MUJICA"/>
    <s v="tct_avalen"/>
    <s v="2-Significativo/Amplio"/>
    <s v="2-Alta"/>
    <s v="Alta"/>
    <x v="1"/>
    <s v="TELEFONICA EMPRESAS DE CHILE SA"/>
    <s v="SUPERVISION Ingreso de nuevo HSM - CCA"/>
    <s v="23/02/2024 0:36:06"/>
    <s v="23/02/2024 0:36:08"/>
    <x v="0"/>
    <s v="CDP ANTIGUO 1"/>
    <s v="CDP ANTIGUO 2"/>
    <s v="23/02/2024 0:37:45"/>
    <s v="23/02/2024 23:50:00"/>
    <s v="SUPERVISION Ingreso de nuevo HSM - CCA"/>
    <s v="SE REALIZA SUPERVISION"/>
    <d v="1899-12-30T00:01:09"/>
    <d v="1899-12-30T00:01:39"/>
    <d v="1899-12-30T00:00:30"/>
    <x v="0"/>
    <x v="1"/>
    <m/>
    <m/>
    <m/>
    <m/>
    <m/>
    <d v="2024-02-23T00:00:00"/>
    <s v="CUMPLE"/>
    <s v="NO CUMPLE"/>
    <s v="NO CUMPLE"/>
    <s v="NO CUMPLE"/>
    <s v="NO CUMPLE"/>
    <x v="0"/>
    <x v="0"/>
    <x v="0"/>
    <x v="0"/>
    <x v="0"/>
  </r>
  <r>
    <s v="INC000002631266"/>
    <s v="HOUSING"/>
    <x v="11"/>
    <s v="APQ ACCESOS"/>
    <s v="ALDO P VALENZUELA MUJICA"/>
    <s v="tct_avalen"/>
    <s v="2-Significativo/Amplio"/>
    <s v="2-Alta"/>
    <s v="Alta"/>
    <x v="1"/>
    <s v="TELEFONICA EMPRESAS DE CHILE SA"/>
    <s v="SUPERVISION INCIDENTE /Movimiento de servidores Stand alone / NXS"/>
    <s v="23/02/2024 0:39:05"/>
    <s v="23/02/2024 0:40:41"/>
    <x v="0"/>
    <s v="CDP ANTIGUO 1"/>
    <s v="CDP ANTIGUO 2"/>
    <s v="23/02/2024 0:42:32"/>
    <s v="23/02/2024 23:50:00"/>
    <s v="SUPERVISION INCIDENTE /Movimiento de servidores Stand alone / NXS"/>
    <s v="SE REALIZA SUPERVISION"/>
    <d v="1899-12-30T00:01:29"/>
    <d v="1899-12-30T00:03:27"/>
    <d v="1899-12-30T00:01:58"/>
    <x v="0"/>
    <x v="1"/>
    <m/>
    <m/>
    <m/>
    <m/>
    <m/>
    <d v="2024-02-23T00:00:00"/>
    <s v="CUMPLE"/>
    <s v="NO CUMPLE"/>
    <s v="NO CUMPLE"/>
    <s v="NO CUMPLE"/>
    <s v="NO CUMPLE"/>
    <x v="0"/>
    <x v="0"/>
    <x v="0"/>
    <x v="0"/>
    <x v="0"/>
  </r>
  <r>
    <s v="INC000002631268"/>
    <s v="HOUSING"/>
    <x v="11"/>
    <s v="APQ ACCESOS"/>
    <s v="ALDO P VALENZUELA MUJICA"/>
    <s v="tct_avalen"/>
    <s v="2-Significativo/Amplio"/>
    <s v="2-Alta"/>
    <s v="Alta"/>
    <x v="1"/>
    <s v="TELEFONICA EMPRESAS DE CHILE SA"/>
    <s v="RONDA Y REVISION DE SALAS TECNICAS"/>
    <s v="23/02/2024 0:48:51"/>
    <s v="23/02/2024 0:51:31"/>
    <x v="0"/>
    <s v="CDP ANTIGUO 1"/>
    <s v="CDP ANTIGUO 2"/>
    <s v="23/02/2024 0:53:36"/>
    <s v="23/02/2024 23:50:00"/>
    <s v="RONDA Y REVISION DE SALAS TECNICAS"/>
    <s v="SE REALIZA RONDA"/>
    <d v="1899-12-30T00:01:34"/>
    <d v="1899-12-30T00:04:45"/>
    <d v="1899-12-30T00:03:11"/>
    <x v="0"/>
    <x v="1"/>
    <m/>
    <m/>
    <m/>
    <m/>
    <m/>
    <d v="2024-02-23T00:00:00"/>
    <s v="CUMPLE"/>
    <s v="NO CUMPLE"/>
    <s v="NO CUMPLE"/>
    <s v="NO CUMPLE"/>
    <s v="NO CUMPLE"/>
    <x v="0"/>
    <x v="0"/>
    <x v="0"/>
    <x v="0"/>
    <x v="0"/>
  </r>
  <r>
    <s v="INC000002631270"/>
    <s v="HOUSING"/>
    <x v="11"/>
    <s v="APQ ACCESOS"/>
    <s v="ALDO P VALENZUELA MUJICA"/>
    <s v="tct_avalen"/>
    <s v="2-Significativo/Amplio"/>
    <s v="2-Alta"/>
    <s v="Alta"/>
    <x v="1"/>
    <s v="TELEFONICA EMPRESAS DE CHILE SA"/>
    <s v="TOMA DE ALARMAS DE CLIENTE"/>
    <s v="23/02/2024 0:54:02"/>
    <s v="23/02/2024 0:55:03"/>
    <x v="0"/>
    <s v="CDP ANTIGUO 1"/>
    <s v="CDP ANTIGUO 2"/>
    <s v="23/02/2024 0:56:28"/>
    <s v="23/02/2024 23:50:00"/>
    <s v="TOMA DE ALARMAS DE CLIENTE"/>
    <s v="SE REALIZA TOMA DE ALARMAS"/>
    <d v="1899-12-30T00:00:56"/>
    <d v="1899-12-30T00:02:26"/>
    <d v="1899-12-30T00:01:30"/>
    <x v="0"/>
    <x v="1"/>
    <m/>
    <m/>
    <m/>
    <m/>
    <m/>
    <d v="2024-02-23T00:00:00"/>
    <s v="CUMPLE"/>
    <s v="NO CUMPLE"/>
    <s v="NO CUMPLE"/>
    <s v="NO CUMPLE"/>
    <s v="NO CUMPLE"/>
    <x v="0"/>
    <x v="0"/>
    <x v="0"/>
    <x v="0"/>
    <x v="0"/>
  </r>
  <r>
    <s v="INC000002631289"/>
    <s v="SAP"/>
    <x v="9"/>
    <s v="CLOUD SAP HANA"/>
    <s v="NICOLAS A SAAVEDRA EGUILUZ"/>
    <s v="tct_nsaave"/>
    <s v="4-Menor/Localizado"/>
    <s v="4-Baja"/>
    <s v="Baja"/>
    <x v="1"/>
    <s v="TELEFONICA EMPRESAS DE CHILE SA"/>
    <s v="Checklist Diario Clientes 23.02.24"/>
    <s v="23/02/2024 8:18:28"/>
    <s v="23/02/2024 8:19:34"/>
    <x v="0"/>
    <s v="Service"/>
    <s v="Internal"/>
    <s v="23/02/2024 8:20:49"/>
    <s v="23/02/2024 23:50:00"/>
    <s v="Se realiza Checklist Diario de los clientes; _x000a_HDC_x000a_NUTRISCO"/>
    <s v="Se realiza Checklist Diario de los clientes; _x000a_HDC_x000a_NUTRISCO"/>
    <d v="1899-12-30T00:00:00"/>
    <d v="1899-12-30T00:02:21"/>
    <d v="1899-12-30T00:02:21"/>
    <x v="0"/>
    <x v="1"/>
    <m/>
    <m/>
    <m/>
    <m/>
    <m/>
    <d v="2024-02-23T00:00:00"/>
    <s v="CUMPLE"/>
    <s v="NO CUMPLE"/>
    <s v="NO CUMPLE"/>
    <s v="NO CUMPLE"/>
    <s v="NO CUMPLE"/>
    <x v="0"/>
    <x v="0"/>
    <x v="0"/>
    <x v="0"/>
    <x v="0"/>
  </r>
  <r>
    <s v="INC000002631322"/>
    <s v="MONITOREO"/>
    <x v="6"/>
    <s v="SM OPERACIONES"/>
    <s v="ALEJANDRO ACEVEDO VALENZUELA"/>
    <s v="tct_decruz"/>
    <s v="4-Menor/Localizado"/>
    <s v="3-Medio"/>
    <s v="Media"/>
    <x v="1"/>
    <s v="FUNDACION INSTITUTO PROFESIONAL DUOC UC"/>
    <s v="ERROR EN REPORTE Exchange Server Health Report - 02/22/2024 17:10:02 DuocN7"/>
    <s v="22/02/2024 17:23:52"/>
    <s v="22/02/2024 17:27:11"/>
    <x v="0"/>
    <s v="TI"/>
    <s v="SISTEMAS OPERATIVOS"/>
    <s v="22/02/2024 22:02:01"/>
    <s v="22/02/2024 23:50:00"/>
    <s v="PRO-EXCH-07_x0009_CasaCentral_x0009_Mailbox_x0009_Exchange 2016_x0009_Pass_x0009_Pass_x0009_101_x0009_Could not test service health. _x0009_Could not test service health. _x0009_Could not test service health. _x0009_Could not test service health."/>
    <s v=". Se realiza verificación nodo7 realizándose reinicio de servicios  Exchange quedando operativo. Informe Exchange server Health Report exitoso."/>
    <d v="1899-12-30T03:24:55"/>
    <d v="1899-12-30T04:38:09"/>
    <d v="1899-12-30T01:13:14"/>
    <x v="0"/>
    <x v="1"/>
    <m/>
    <m/>
    <m/>
    <m/>
    <m/>
    <d v="2024-02-22T00:00:00"/>
    <s v="NO CUMPLE"/>
    <s v="CUMPLE"/>
    <s v="NO CUMPLE"/>
    <s v="NO CUMPLE"/>
    <s v="NO CUMPLE"/>
    <x v="1"/>
    <x v="0"/>
    <x v="1"/>
    <x v="0"/>
    <x v="0"/>
  </r>
  <r>
    <s v="INC000002631355"/>
    <s v="VPN IP - MPLS"/>
    <x v="3"/>
    <s v="GESTION HD"/>
    <s v="DEIBY Y SANTOYO MONTEROLA"/>
    <s v="frp_rreyes"/>
    <s v="3-Moderado/Limitado"/>
    <s v="3-Medio"/>
    <s v="Media"/>
    <x v="1"/>
    <s v="CELMEDIA S A"/>
    <s v="HD / Celmedia//drp 3 vms"/>
    <s v="22/02/2024 17:28:34"/>
    <s v="22/02/2024 17:30:33"/>
    <x v="0"/>
    <s v="CDP ANTIGUO 1"/>
    <s v="CDP ANTIGUO 2"/>
    <s v="23/02/2024 16:32:12"/>
    <s v="23/02/2024 23:50:00"/>
    <s v="PREVENTIVO: NO_x000a_CODIGO DE SERVICIO:_x000a_DIRECCION:_x000a_QUIEN REPORTA: ONIAS DEL CARMEN_x000a_CONTACTO EN TERRENO:_x000a_PROBLEMA:_x000a_REQUERIMIENTO:_x000a__x000a_Buenas tardes favor crear ticket para cliente Celmedia a fin de aprovisionar organización para 3 virtual machine que serán replic"/>
    <s v="FASE RESOLUCIÓN Y RECUPERACIÓN_x000a__x000a_Se efectúa contacto con cliente:N/A_x000a__x000a_Teléfono de contacto:N/A_x000a__x000a_Acciones realizadas: Se realiza la carga del contrato en el cliente y se valida los recursos solicitados._x000a__x000a_Solución paliativa o definitiva:N/A_x000a__x000a_Acciones de Mej"/>
    <d v="1899-12-30T21:59:38"/>
    <d v="1899-12-30T23:03:38"/>
    <d v="1899-12-30T01:04:00"/>
    <x v="0"/>
    <x v="1"/>
    <m/>
    <m/>
    <m/>
    <m/>
    <m/>
    <d v="2024-02-23T00:00:00"/>
    <s v="NO CUMPLE"/>
    <s v="CUMPLE"/>
    <s v="NO CUMPLE"/>
    <s v="NO CUMPLE"/>
    <s v="NO CUMPLE"/>
    <x v="1"/>
    <x v="0"/>
    <x v="0"/>
    <x v="1"/>
    <x v="0"/>
  </r>
  <r>
    <s v="INC000002631416"/>
    <s v="VPN IP - MPLS"/>
    <x v="3"/>
    <s v="GESTION HD"/>
    <s v="ANGEL CASTRO CABRERA"/>
    <s v="frp_pcamay"/>
    <s v="3-Moderado/Limitado"/>
    <s v="3-Medio"/>
    <s v="Media"/>
    <x v="1"/>
    <s v="TELEFONICA GLOBAL TECHNOLOGY S.A.AGENCIA EN CHILE"/>
    <s v="HD/Importar a VDC de CLIENTE embonor vm restaurada"/>
    <s v="22/02/2024 17:55:59"/>
    <s v="22/02/2024 17:56:53"/>
    <x v="0"/>
    <s v="CDP ANTIGUO 1"/>
    <s v="CDP ANTIGUO 2"/>
    <s v="26/02/2024 18:30:25"/>
    <s v="26/02/2024 23:50:00"/>
    <s v="PREVENTIVO: NO_x000a_CODIGO DE SERVICIO:_x000a_DIRECCION:_x000a_QUIEN REPORTA:_x000a_Rodrigo Vásquez Muñoz +56 97411 3060 _x000a_CONTACTO EN TERRENO:_x000a_PROBLEMA:_x000a_REQUERIMIENTO: Solicito de vuestro apoyo para crear ticket como REQUERIMIENTO y en estado PENDIENTE._x000a__x000a_ _x000a__x000a_BANDEJA:  TELEFONIC"/>
    <s v="Se efectúa contacto con cliente: Rodrigo Vasquez - Rodrigo Quiroz_x000a_Teléfono de contacto: Via correo_x000a_Acciones realizadas: Se configuran 8 CPU y  8 GB RAM para importar servidor, ya se encuentra en tenant de cliente. Se destaca que servidor restaurado no pr"/>
    <d v="1900-01-02T21:35:16"/>
    <d v="1900-01-03T00:34:26"/>
    <d v="1899-12-30T02:59:10"/>
    <x v="0"/>
    <x v="1"/>
    <m/>
    <s v=""/>
    <s v=""/>
    <s v="Cumplido"/>
    <s v=""/>
    <d v="2024-02-26T00:00:00"/>
    <s v="NO CUMPLE"/>
    <s v="CUMPLE"/>
    <s v="NO CUMPLE"/>
    <s v="NO CUMPLE"/>
    <s v="NO CUMPLE"/>
    <x v="1"/>
    <x v="0"/>
    <x v="0"/>
    <x v="0"/>
    <x v="1"/>
  </r>
  <r>
    <s v="INC000002631418"/>
    <s v="TICKET-INTELIGENTE"/>
    <x v="6"/>
    <s v="GESTION TI"/>
    <s v="RICARDO R GALLEGOS OYANEDER"/>
    <s v="USR_TSIGHT"/>
    <s v="1-Extenso/Generalizado"/>
    <s v="4-Baja"/>
    <s v="Baja"/>
    <x v="3"/>
    <s v="PRODINSA 2"/>
    <s v="prodin01 - apposv_vm TICKET AUTOMATICO"/>
    <s v="22/02/2024 17:56:33"/>
    <s v="22/02/2024 17:56:33"/>
    <x v="0"/>
    <s v="TRUESIGHT"/>
    <s v="TRUESIGHT"/>
    <s v="23/02/2024 14:33:57"/>
    <s v="23/02/2024 23:50:00"/>
    <s v="PREVENTIVO=SI_x000a_CODIGO DE SERVICIO=apposv_VM_x000a_DIRECCION=NULL_x000a_CIUDAD=NULL_x000a_COMUNA LOCAL=_x000a_REGION=NULL_x000a_QUIEN REPORTA=Ticket automático_x000a_CONTACTO EN TERRENO=_x000a_PROBLEMA=Node PRODIN01 - apposv_VM is Down_x000a_REQUERIMIENTO=_x000a_EQUIPOS ENERGIZADO O REINICIADO=_x000a_HORARIO DE ATE"/>
    <s v="Se efectúa contacto con cliente: N/A_x000a_Teléfono de contacto: N/A_x000a_Acciones realizadas: Apagado controlado y ejecutado area de Virtualización a solicitud de TAM por baja de servicios._x000a_Solución paliativa o definitiva: N/A_x000a_Acciones de Mejora, Recomendaciones:"/>
    <d v="1899-12-30T20:33:01"/>
    <d v="1899-12-30T20:37:24"/>
    <d v="1899-12-30T00:04:23"/>
    <x v="1"/>
    <x v="0"/>
    <m/>
    <m/>
    <m/>
    <m/>
    <m/>
    <d v="2024-02-23T00:00:00"/>
    <s v="CUMPLE"/>
    <s v="NO CUMPLE"/>
    <s v="NO CUMPLE"/>
    <s v="NO CUMPLE"/>
    <s v="NO CUMPLE"/>
    <x v="1"/>
    <x v="0"/>
    <x v="0"/>
    <x v="1"/>
    <x v="0"/>
  </r>
  <r>
    <s v="INC000002631779"/>
    <s v="TICKET-INTELIGENTE"/>
    <x v="6"/>
    <s v="GESTION TI"/>
    <s v="RICARDO R GALLEGOS OYANEDER"/>
    <s v="USR_TSIGHT"/>
    <s v="1-Extenso/Generalizado"/>
    <s v="4-Baja"/>
    <s v="Baja"/>
    <x v="3"/>
    <s v="COAGRA S A"/>
    <s v="coagra01 - sap_prod_e_vm TICKET AUTOMATICO"/>
    <s v="22/02/2024 22:14:09"/>
    <s v="22/02/2024 22:14:09"/>
    <x v="0"/>
    <s v="TRUESIGHT"/>
    <s v="TRUESIGHT"/>
    <s v="23/02/2024 2:26:45"/>
    <s v="23/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Se efectúa contacto con cliente: N/A_x000a_Teléfono de contacto: N/A_x000a_Acciones realizadas: Alarma por alto uso de recursos, alarma liberada, servidor responde correctamente._x000a_Solución paliativa o definitiva: Comportamiento normal._x000a_Acciones de Mejora, Recomendaci"/>
    <d v="1899-12-30T04:07:28"/>
    <d v="1899-12-30T04:12:36"/>
    <d v="1899-12-30T00:05:08"/>
    <x v="1"/>
    <x v="0"/>
    <m/>
    <m/>
    <m/>
    <m/>
    <m/>
    <d v="2024-02-23T00:00:00"/>
    <s v="CUMPLE"/>
    <s v="NO CUMPLE"/>
    <s v="NO CUMPLE"/>
    <s v="NO CUMPLE"/>
    <s v="NO CUMPLE"/>
    <x v="1"/>
    <x v="0"/>
    <x v="1"/>
    <x v="0"/>
    <x v="0"/>
  </r>
  <r>
    <s v="INC000002631819"/>
    <s v="TICKET-INTELIGENTE"/>
    <x v="6"/>
    <s v="GESTION TI"/>
    <s v="SEBASTIAN I ACUÑA GUZMAN"/>
    <s v="USR_TSIGHT"/>
    <s v="1-Extenso/Generalizado"/>
    <s v="4-Baja"/>
    <s v="Baja"/>
    <x v="3"/>
    <s v="TELEFONICA EMPRESAS DE CHILE SA"/>
    <s v="cmdb - aii_soc_01_clone TICKET AUTOMATICO"/>
    <s v="22/02/2024 22:26:12"/>
    <s v="22/02/2024 22:26:12"/>
    <x v="0"/>
    <s v="TI"/>
    <s v="SISTEMAS OPERATIVOS"/>
    <s v="22/02/2024 23:48:26"/>
    <s v="22/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alarmado, encontrando que el proceso con más uso de ram corresponde a uwsgi._x000a__x000a_Se ve un alto consumo de ram sostenido en el tiempo, pero este no supera el 90% según la gráfica adjunta._x000a__x000a_No se ven problemas de rendimiento en el servid"/>
    <d v="1899-12-30T01:15:55"/>
    <d v="1899-12-30T01:22:14"/>
    <d v="1899-12-30T00:06:19"/>
    <x v="1"/>
    <x v="0"/>
    <m/>
    <s v=""/>
    <s v=""/>
    <s v=""/>
    <s v="Cumplido"/>
    <d v="2024-02-22T00:00:00"/>
    <s v="CUMPLE"/>
    <s v="NO CUMPLE"/>
    <s v="NO CUMPLE"/>
    <s v="NO CUMPLE"/>
    <s v="NO CUMPLE"/>
    <x v="1"/>
    <x v="1"/>
    <x v="0"/>
    <x v="0"/>
    <x v="0"/>
  </r>
  <r>
    <s v="INC000002632109"/>
    <s v="TICKET-INTELIGENTE"/>
    <x v="6"/>
    <s v="GESTION TI"/>
    <s v="RICARDO R GALLEGOS OYANEDER"/>
    <s v="USR_TSIGHT"/>
    <s v="1-Extenso/Generalizado"/>
    <s v="4-Baja"/>
    <s v="Baja"/>
    <x v="3"/>
    <s v="FUNDACION INSTITUTO PROFESIONAL DUOC UC"/>
    <s v="fiprdu01 - controlver01-2k23 TICKET AUTOMATICO"/>
    <s v="23/02/2024 4:06:31"/>
    <s v="23/02/2024 4:06:31"/>
    <x v="0"/>
    <s v="TRUESIGHT"/>
    <s v="TRUESIGHT"/>
    <s v="23/02/2024 11:31:26"/>
    <s v="23/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efectúa contacto con cliente: N/A_x000a_Teléfono de contacto: N/A_x000a_Acciones realizadas: Reinicio de servidor controlado, servidor responde correctamente, alarma liberada._x000a_Solución paliativa o definitiva: Comportamiento normal._x000a_Acciones de Mejora, Recomendaci"/>
    <d v="1899-12-30T07:22:36"/>
    <d v="1899-12-30T07:24:55"/>
    <d v="1899-12-30T00:02:19"/>
    <x v="1"/>
    <x v="0"/>
    <m/>
    <m/>
    <m/>
    <m/>
    <m/>
    <d v="2024-02-23T00:00:00"/>
    <s v="CUMPLE"/>
    <s v="NO CUMPLE"/>
    <s v="NO CUMPLE"/>
    <s v="NO CUMPLE"/>
    <s v="NO CUMPLE"/>
    <x v="1"/>
    <x v="0"/>
    <x v="1"/>
    <x v="0"/>
    <x v="0"/>
  </r>
  <r>
    <s v="INC000002632320"/>
    <s v="VPN IP - MPLS"/>
    <x v="1"/>
    <s v="GESTION CALL CENTER"/>
    <s v="JAVIERA A UMAÑA YEVENES"/>
    <s v="frp_rvilel"/>
    <s v="4-Menor/Localizado"/>
    <s v="4-Baja"/>
    <s v="Baja"/>
    <x v="1"/>
    <s v="EXPORTADORES DEL AGRO S A"/>
    <s v="CALL CENTER / REQUERIMIENTO"/>
    <s v="23/02/2024 9:21:33"/>
    <s v="23/02/2024 9:22:58"/>
    <x v="0"/>
    <s v="COMUNICACIONES"/>
    <s v="EQUIPOS DATOS"/>
    <s v="26/02/2024 16:07:46"/>
    <s v="26/02/2024 23:50:00"/>
    <s v="PREVENTIVO: NO_x000a_CODIGO DE SERVICIO: VPF1879080_x000a_DIRECCION: Senador Jaime Guzmán Errazuriz 3180,Renca,Santiago_x0009__x000a_QUIEN REPORTA: MOISES GONZALEZ - 954237769_x000a_CONTACTO EN TERRENO: MOISES GONZALEZ - 954237769_x000a_PROBLEMA: _x000a_REQUERIMIENTO: OFFICE 365_x000a_EQUIPOS ENERGIZA"/>
    <s v="FASE RESOLUCIÓN Y RECUPERACIÓN_x000a__x000a_Se efectúa contacto con cliente: Patricio Aranibar_x000a__x000a_Teléfono de contacto: (56 2) 25307700 - Anexo 715_x000a__x000a_Acciones realizadas: sin acciones realizadas, normalizado sin intervención_x000a__x000a_Solución paliativa o definitiva: definitiva"/>
    <d v="1900-01-02T05:49:27"/>
    <d v="1900-01-02T06:46:13"/>
    <d v="1899-12-30T00:56:46"/>
    <x v="0"/>
    <x v="1"/>
    <m/>
    <s v=""/>
    <s v=""/>
    <s v=""/>
    <s v="Cumplido"/>
    <d v="2024-02-26T00:00:00"/>
    <s v="CUMPLE"/>
    <s v="NO CUMPLE"/>
    <s v="NO CUMPLE"/>
    <s v="NO CUMPLE"/>
    <s v="NO CUMPLE"/>
    <x v="1"/>
    <x v="0"/>
    <x v="0"/>
    <x v="0"/>
    <x v="1"/>
  </r>
  <r>
    <s v="INC000002632325"/>
    <s v="HOUSING"/>
    <x v="14"/>
    <s v="BELIEVE"/>
    <s v="RENE E VILLEGAS CARREÑO"/>
    <s v="frp_xgambo"/>
    <s v="3-Moderado/Limitado"/>
    <s v="3-Medio"/>
    <s v="Media"/>
    <x v="1"/>
    <s v="IDOM INGENIERIA Y CONSULTORIA S.A. AGENCIA EN CHILE"/>
    <s v="GESTION DATACENTER/ ACCESOS / Nabiax"/>
    <s v="23/02/2024 10:16:38"/>
    <s v="23/02/2024 10:22:08"/>
    <x v="0"/>
    <s v="CDP ANTIGUO 1"/>
    <s v="CDP ANTIGUO 2"/>
    <s v="23/02/2024 11:15:53"/>
    <s v="23/02/2024 23:50:00"/>
    <s v="EMPRESA: Nabiax_x000a_CÓDIGO DE SERVICIO: _x000a_DIRECCIÓN: Calle San Martin #50, Santiago Centro, Santiago_x000a_NOMBRE DE QUIEN REPORTA: Daniel Rodriguez_x000a_TELÉFONO DE QUIEN REPORTA:   5697829 7978_x000a_NOMBRE DE CONTACTO EN TERRENO: _x000a_REQUERIMIENTO :   Arreglo de palmeta piso"/>
    <s v="ACCESOS AUTORIZADOS"/>
    <d v="1899-12-30T00:47:38"/>
    <d v="1899-12-30T00:59:15"/>
    <d v="1899-12-30T00:11:37"/>
    <x v="0"/>
    <x v="1"/>
    <m/>
    <m/>
    <m/>
    <m/>
    <m/>
    <d v="2024-02-23T00:00:00"/>
    <s v="CUMPLE"/>
    <s v="NO CUMPLE"/>
    <s v="NO CUMPLE"/>
    <s v="NO CUMPLE"/>
    <s v="NO CUMPLE"/>
    <x v="0"/>
    <x v="0"/>
    <x v="0"/>
    <x v="0"/>
    <x v="0"/>
  </r>
  <r>
    <s v="INC000002632434"/>
    <s v="HOUSING"/>
    <x v="8"/>
    <s v="BELIEVE"/>
    <s v="FERNEY D GARZON PEÑA"/>
    <s v="frp_jcarri"/>
    <s v="3-Moderado/Limitado"/>
    <s v="3-Medio"/>
    <s v="Media"/>
    <x v="1"/>
    <s v="TELEFONICA EMPRESAS DE CHILE SA"/>
    <s v="GESTION DATACENTER/ ACCESOS /DXC"/>
    <s v="23/02/2024 9:45:51"/>
    <s v="23/02/2024 9:47:44"/>
    <x v="0"/>
    <s v="COMUNICACIONES"/>
    <s v="VPN IP - MPLS"/>
    <s v="23/02/2024 10:07:01"/>
    <s v="23/02/2024 23:50:00"/>
    <s v="EMPRESA:DXC_x000a_CÓDIGO DE SERVICIO: _x000a_DIRECCIÓN:AV. Presidente Prieto #226, Paine, Santiago_x000a_NOMBRE DE QUIEN REPORTA:Ferney Garzon_x000a_TELÉFONO DE QUIEN REPORTA:56 2 25774418_x000a_NOMBRE DE CONTACTO EN TERRENO: _x000a_REQUERIMIENTO:Ingreso de FW Internet DC Paine _x000a_EQUIPOS EN"/>
    <m/>
    <d v="1899-12-30T00:00:00"/>
    <d v="1899-12-30T00:21:10"/>
    <d v="1899-12-30T00:21:10"/>
    <x v="0"/>
    <x v="1"/>
    <m/>
    <s v=""/>
    <s v=""/>
    <s v="Cumplido"/>
    <s v=""/>
    <d v="2024-02-23T00:00:00"/>
    <s v="CUMPLE"/>
    <s v="NO CUMPLE"/>
    <s v="NO CUMPLE"/>
    <s v="NO CUMPLE"/>
    <s v="NO CUMPLE"/>
    <x v="0"/>
    <x v="0"/>
    <x v="0"/>
    <x v="0"/>
    <x v="0"/>
  </r>
  <r>
    <s v="INC000002632456"/>
    <s v="HOUSING"/>
    <x v="13"/>
    <s v="BELIEVE"/>
    <s v="RENE E VILLEGAS CARREÑO"/>
    <s v="frp_jcarri"/>
    <s v="3-Moderado/Limitado"/>
    <s v="3-Medio"/>
    <s v="Media"/>
    <x v="1"/>
    <s v="FARMACIAS AHUMADA S.A."/>
    <s v="GESTION DATACENTER/ ACCESOS /FARMACIAS AHUMADA S.A."/>
    <s v="23/02/2024 10:10:05"/>
    <s v="23/02/2024 10:11:24"/>
    <x v="0"/>
    <s v="COMUNICACIONES"/>
    <s v="VPN IP - MPLS"/>
    <s v="23/02/2024 10:34:46"/>
    <s v="23/02/2024 23:50:00"/>
    <s v="EMPRESA:FARMACIA AHUMADA S.A._x000a_CÓDIGO DE SERVICIO: _x000a_DIRECCIÓN:Av. Apoquindo #7071, Las Condes, Santiago_x000a_NOMBRE DE QUIEN REPORTA:Farmacias Ahumada_x000a_TELÉFONO DE QUIEN REPORTA:569 8560 8952_x000a_NOMBRE DE CONTACTO EN TERRENO: _x000a_REQUERIMIENTO:Reinicio controlador de"/>
    <s v="Estimados. _x000a__x000a_Accesos se encuentran gestionados y autorizados para personal descrito en planilla adjunta. _x000a__x000a_Nota: Favor de asistir con sus elementos de seguridad según aplique. _x000a__x000a_Nota 2: Recordar que el acceso a salas MULTIPORTADOR, SDH o M8 estan fuera d"/>
    <d v="1899-12-30T00:17:13"/>
    <d v="1899-12-30T00:24:41"/>
    <d v="1899-12-30T00:07:28"/>
    <x v="0"/>
    <x v="1"/>
    <m/>
    <s v=""/>
    <s v=""/>
    <s v="Cumplido"/>
    <s v=""/>
    <d v="2024-02-23T00:00:00"/>
    <s v="CUMPLE"/>
    <s v="NO CUMPLE"/>
    <s v="NO CUMPLE"/>
    <s v="NO CUMPLE"/>
    <s v="NO CUMPLE"/>
    <x v="0"/>
    <x v="0"/>
    <x v="0"/>
    <x v="0"/>
    <x v="0"/>
  </r>
  <r>
    <s v="INC000002632590"/>
    <s v="TICKET-INTELIGENTE"/>
    <x v="6"/>
    <s v="GESTION TI"/>
    <s v="PAUL A SEPULVEDA ALVAREZ"/>
    <s v="USR_TSIGHT"/>
    <s v="1-Extenso/Generalizado"/>
    <s v="4-Baja"/>
    <s v="Baja"/>
    <x v="3"/>
    <s v="TELEFONICA EMPRESAS DE CHILE SA"/>
    <s v="mdm - mdm_sql_srss TICKET AUTOMATICO"/>
    <s v="23/02/2024 11:52:48"/>
    <s v="23/02/2024 11:52:48"/>
    <x v="0"/>
    <s v="TRUESIGHT"/>
    <s v="TRUESIGHT"/>
    <s v="23/02/2024 15:09:33"/>
    <s v="23/02/2024 23:50:00"/>
    <s v="PREVENTIVO=SI_x000a_CODIGO DE SERVICIO=MDM_SQL_SRSS_x000a_DIRECCION=NULL_x000a_CIUDAD=NULL_x000a_COMUNA LOCAL=_x000a_REGION=NULL_x000a_QUIEN REPORTA=Ticket automático_x000a_CONTACTO EN TERRENO=_x000a_PROBLEMA=Node MDM - MDM_SQL_SRSS is Down_x000a_REQUERIMIENTO=_x000a_EQUIPOS ENERGIZADO O REINICIADO=_x000a_HORARIO DE AT"/>
    <s v="Cliente solicita apagado de equipo._x000a_se solicita mantencion del punto en monitoreo con folio INC000002633217"/>
    <d v="1899-12-30T03:03:08"/>
    <d v="1899-12-30T03:16:45"/>
    <d v="1899-12-30T00:13:37"/>
    <x v="1"/>
    <x v="0"/>
    <m/>
    <m/>
    <m/>
    <m/>
    <m/>
    <d v="2024-02-23T00:00:00"/>
    <s v="CUMPLE"/>
    <s v="NO CUMPLE"/>
    <s v="NO CUMPLE"/>
    <s v="NO CUMPLE"/>
    <s v="NO CUMPLE"/>
    <x v="1"/>
    <x v="1"/>
    <x v="0"/>
    <x v="0"/>
    <x v="0"/>
  </r>
  <r>
    <s v="INC000002632608"/>
    <s v="VPN IP - MPLS"/>
    <x v="9"/>
    <s v="GESTION HD"/>
    <s v="NICOLAS A SAAVEDRA EGUILUZ"/>
    <s v="frp_fpetro"/>
    <s v="3-Moderado/Limitado"/>
    <s v="3-Medio"/>
    <s v="Media"/>
    <x v="1"/>
    <s v="COAGRA S A"/>
    <s v="HD/_x000a_RV: SAP intermitente"/>
    <s v="23/02/2024 10:35:53"/>
    <s v="23/02/2024 10:37:46"/>
    <x v="0"/>
    <s v="CDP ANTIGUO 1"/>
    <s v="CDP ANTIGUO 2"/>
    <s v="23/02/2024 11:13:11"/>
    <s v="23/02/2024 23:50:00"/>
    <s v="PREVENTIVO: NO_x000a_CODIGO DE SERVICIO: _x000a_DIRECCION:_x000a_QUIEN REPORTA: Nicolás Saavedra Eguiluz  56 9 6187 5469_x000a_CONTACTO EN TERRENO: Nicolás Saavedra Eguiluz  56 9 6187 5469_x000a__x000a_REQUERIMIENTO:_x000a__x000a_Tenemos problemas para acceder al ambiente desarrollo de Sap._x000a__x000a_Si nos pu"/>
    <s v="Te cuento que ya fue corregido este dump."/>
    <d v="1899-12-30T00:00:00"/>
    <d v="1899-12-30T00:37:18"/>
    <d v="1899-12-30T00:37:18"/>
    <x v="0"/>
    <x v="1"/>
    <m/>
    <m/>
    <m/>
    <m/>
    <m/>
    <d v="2024-02-23T00:00:00"/>
    <s v="CUMPLE"/>
    <s v="NO CUMPLE"/>
    <s v="NO CUMPLE"/>
    <s v="NO CUMPLE"/>
    <s v="NO CUMPLE"/>
    <x v="0"/>
    <x v="0"/>
    <x v="0"/>
    <x v="0"/>
    <x v="0"/>
  </r>
  <r>
    <s v="INC000002632617"/>
    <s v="SAP"/>
    <x v="9"/>
    <s v="GESTION HD"/>
    <s v="NICOLAS A SAAVEDRA EGUILUZ"/>
    <s v="frp_kefern"/>
    <s v="3-Moderado/Limitado"/>
    <s v="3-Medio"/>
    <s v="Media"/>
    <x v="1"/>
    <s v="TELEFONICA GLOBAL TECHNOLOGY S.A.AGENCIA EN CHILE"/>
    <s v="HD | Mensaje de SAP"/>
    <s v="23/02/2024 11:01:37"/>
    <s v="23/02/2024 11:03:29"/>
    <x v="0"/>
    <s v="Service"/>
    <s v="Internal"/>
    <s v="23/02/2024 11:42:14"/>
    <s v="23/02/2024 23:50:00"/>
    <s v="PREVENTIVO: NO_x000a_CODIGO DE SERVICIO:_x000a_DIRECCION:_x000a_QUIEN REPORTA:Nicolás Saavedra Eguiluz +56 9 6187 5469_x000a_CONTACTO EN TERRENO:_x000a_PROBLEMA:_x000a_REQUERIMIENTO:Estimados Help Desk_x000a__x000a_Favor generar ticket en base a requerimiento de cliente HOGAR DE CRISTYO_x000a__x000a_Dejar en band"/>
    <s v="Ya corregí este error, esto se debía a que próximamente caducaría un certificado, el cual ya actualice."/>
    <d v="1899-12-30T00:00:00"/>
    <d v="1899-12-30T00:40:37"/>
    <d v="1899-12-30T00:40:37"/>
    <x v="0"/>
    <x v="1"/>
    <m/>
    <m/>
    <m/>
    <m/>
    <m/>
    <d v="2024-02-23T00:00:00"/>
    <s v="CUMPLE"/>
    <s v="NO CUMPLE"/>
    <s v="NO CUMPLE"/>
    <s v="NO CUMPLE"/>
    <s v="NO CUMPLE"/>
    <x v="0"/>
    <x v="0"/>
    <x v="0"/>
    <x v="0"/>
    <x v="0"/>
  </r>
  <r>
    <s v="INC000002632619"/>
    <s v="SAP"/>
    <x v="9"/>
    <s v="GESTION HD"/>
    <s v="NICOLAS A SAAVEDRA EGUILUZ"/>
    <s v="frp_fpetro"/>
    <s v="3-Moderado/Limitado"/>
    <s v="3-Medio"/>
    <s v="Media"/>
    <x v="1"/>
    <s v="COAGRA S A"/>
    <s v="HD/_x000a_RV: Descripción: Asigna cuentas a Balance. DEEK953022"/>
    <s v="23/02/2024 11:04:21"/>
    <s v="23/02/2024 11:06:04"/>
    <x v="0"/>
    <s v="Service"/>
    <s v="Internal"/>
    <s v="23/02/2024 11:40:46"/>
    <s v="23/02/2024 23:50:00"/>
    <s v="PREVENTIVO: NO_x000a_CODIGO DE SERVICIO:_x000a_DIRECCION:_x000a_QUIEN REPORTA: Nicolás Saavedra Eguiluz  56 9 6187 5469_x000a_CONTACTO EN TERRENO: Nicolás Saavedra Eguiluz  56 9 6187 5469_x000a__x000a_REQUERIMIENTO:_x000a__x000a_Por favor pasar a productivo las siguientes ordenes, DEEK953022_x000a_Descripci"/>
    <s v="La orden DEEK953022 fue importada exitosamente en PRD"/>
    <d v="1899-12-30T00:00:00"/>
    <d v="1899-12-30T00:36:25"/>
    <d v="1899-12-30T00:36:25"/>
    <x v="0"/>
    <x v="1"/>
    <m/>
    <m/>
    <m/>
    <m/>
    <m/>
    <d v="2024-02-23T00:00:00"/>
    <s v="CUMPLE"/>
    <s v="NO CUMPLE"/>
    <s v="NO CUMPLE"/>
    <s v="NO CUMPLE"/>
    <s v="NO CUMPLE"/>
    <x v="0"/>
    <x v="0"/>
    <x v="0"/>
    <x v="0"/>
    <x v="0"/>
  </r>
  <r>
    <s v="INC000002632622"/>
    <s v="VPN IP - MPLS"/>
    <x v="2"/>
    <s v="GESTION HD"/>
    <s v="PATRICIO A CASTILLO GONZALEZ"/>
    <s v="frp_jceval"/>
    <s v="4-Menor/Localizado"/>
    <s v="4-Baja"/>
    <s v="Baja"/>
    <x v="1"/>
    <s v="BANCO DEL ESTADO DE CHILE"/>
    <s v="MESA/"/>
    <s v="23/02/2024 11:08:02"/>
    <s v="23/02/2024 11:10:35"/>
    <x v="0"/>
    <s v="CDP ANTIGUO 1"/>
    <s v="CDP ANTIGUO 2"/>
    <s v="23/02/2024 11:51:48"/>
    <s v="23/02/2024 23:50:00"/>
    <s v="PREVENTIVO: NO_x000a_CODIGO DE SERVICIO: -_x000a_DIRECCION:SAN MARTIN 50, 2DO PISO SANTIAGO_x000a_QUIEN REPORTA: Roberto Aton - 979487645_x000a_CONTACTO EN TERRENO: Roberto Aton - 979487645_x000a_PROBLEMA:_x000a_REQUERIMIENTO:CAMBIO DE MEDIOS MAGNETICOS_x000a_EQUIPOS ENERGIZADO/REINICIADO:no apl"/>
    <m/>
    <d v="1899-12-30T00:00:22"/>
    <d v="1899-12-30T00:43:46"/>
    <d v="1899-12-30T00:43:24"/>
    <x v="0"/>
    <x v="1"/>
    <m/>
    <m/>
    <m/>
    <m/>
    <m/>
    <d v="2024-02-23T00:00:00"/>
    <s v="CUMPLE"/>
    <s v="NO CUMPLE"/>
    <s v="NO CUMPLE"/>
    <s v="NO CUMPLE"/>
    <s v="NO CUMPLE"/>
    <x v="0"/>
    <x v="0"/>
    <x v="0"/>
    <x v="0"/>
    <x v="0"/>
  </r>
  <r>
    <s v="INC000002632628"/>
    <s v="VPN IP - MPLS"/>
    <x v="7"/>
    <s v="GESTION HD"/>
    <s v="GUSTAVO AVILA VERA"/>
    <s v="frp_kefern"/>
    <s v="3-Moderado/Limitado"/>
    <s v="3-Medio"/>
    <s v="Media"/>
    <x v="1"/>
    <s v="MARITIMA VALPARAISO CHILE"/>
    <s v="HD | Agregar registro a servidor DNS"/>
    <s v="23/02/2024 11:25:08"/>
    <s v="23/02/2024 11:27:04"/>
    <x v="0"/>
    <s v="CDP ANTIGUO 1"/>
    <s v="CDP ANTIGUO 2"/>
    <s v="23/02/2024 14:36:22"/>
    <s v="23/02/2024 23:50:00"/>
    <s v="PREVENTIVO: NO_x000a_CODIGO DE SERVICIO:_x000a_DIRECCION:_x000a_QUIEN REPORTA:Héctor Sandoval  +56 (32) 260 7124 - Anexo 7124_x000a_CONTACTO EN TERRENO:_x000a_PROBLEMA:_x000a_REQUERIMIENTO:Estimados(as) buenos días,_x000a_Por favor su ayuda para agregar los siguientes registros al servidor DNS"/>
    <s v="Se configura los registros DNS"/>
    <d v="1899-12-30T01:34:52"/>
    <d v="1899-12-30T03:11:14"/>
    <d v="1899-12-30T01:36:22"/>
    <x v="0"/>
    <x v="1"/>
    <m/>
    <m/>
    <m/>
    <m/>
    <m/>
    <d v="2024-02-23T00:00:00"/>
    <s v="NO CUMPLE"/>
    <s v="CUMPLE"/>
    <s v="NO CUMPLE"/>
    <s v="NO CUMPLE"/>
    <s v="NO CUMPLE"/>
    <x v="1"/>
    <x v="1"/>
    <x v="0"/>
    <x v="0"/>
    <x v="0"/>
  </r>
  <r>
    <s v="INC000002632636"/>
    <s v="VPN IP - MPLS"/>
    <x v="7"/>
    <s v="GESTION HD"/>
    <s v="SEBASTIAN I ACUÑA GUZMAN"/>
    <s v="frp_fpetro"/>
    <s v="3-Moderado/Limitado"/>
    <s v="3-Medio"/>
    <s v="Media"/>
    <x v="1"/>
    <s v="CAMARA DE COMERCIO DE SANTIAGO A G"/>
    <s v="HD/RE: REPORTE OPENSCAP -CCS- SEGURIDAD DE SISTEMA OPERATIVO BASE."/>
    <s v="23/02/2024 11:29:17"/>
    <s v="23/02/2024 11:31:26"/>
    <x v="0"/>
    <s v="TI"/>
    <s v="SISTEMAS OPERATIVOS"/>
    <s v="23/02/2024 16:47:46"/>
    <s v="23/02/2024 23:50:00"/>
    <s v="PREVENTIVO: NO_x000a_CODIGO DE SERVICIO:_x000a_DIRECCION:_x000a_QUIEN REPORTA:_x000a_CONTACTO EN TERRENO:_x000a__x000a_REQUERIMIENTO:_x000a__x000a_Favor realzar las configuraciones Openscan en el nuevo servidor de_x000a_pruebas weblogic._x000a_Se configuró una VM con Oracle Linux 9.3 y se instaló weblogic 14.1.1."/>
    <s v="Se responden todas las consultas realizadas por cliente. Se adjunta correo con toda la información."/>
    <d v="1899-12-30T00:00:00"/>
    <d v="1899-12-30T05:18:29"/>
    <d v="1899-12-30T05:18:29"/>
    <x v="0"/>
    <x v="1"/>
    <m/>
    <m/>
    <m/>
    <m/>
    <m/>
    <d v="2024-02-23T00:00:00"/>
    <s v="NO CUMPLE"/>
    <s v="NO CUMPLE"/>
    <s v="CUMPLE"/>
    <s v="NO CUMPLE"/>
    <s v="NO CUMPLE"/>
    <x v="1"/>
    <x v="0"/>
    <x v="1"/>
    <x v="0"/>
    <x v="0"/>
  </r>
  <r>
    <s v="INC000002632644"/>
    <s v="VPN IP - MPLS"/>
    <x v="17"/>
    <s v="GESTION HD"/>
    <s v="RODRIGO VÁSQUEZ MUÑOZ"/>
    <s v="frp_kefern"/>
    <s v="3-Moderado/Limitado"/>
    <s v="3-Medio"/>
    <s v="Media"/>
    <x v="1"/>
    <s v="ACMA S.A."/>
    <s v="HD | Ejecutar respaldo FULL servidor ACP"/>
    <s v="23/02/2024 11:42:48"/>
    <s v="23/02/2024 11:44:49"/>
    <x v="0"/>
    <s v="CDP ANTIGUO 1"/>
    <s v="CDP ANTIGUO 2"/>
    <s v="24/02/2024 8:37:26"/>
    <s v="24/02/2024 23:50:00"/>
    <s v="PREVENTIVO: NO_x000a_CODIGO DE SERVICIO:10.68.133.174_x000a_DIRECCION:_x000a_QUIEN REPORTA:Ewald Galaz Millaleo +56 9 8510 0702 _x000a_CONTACTO EN TERRENO:_x000a_PROBLEMA:_x000a_REQUERIMIENTO:Estimados Help Desk_x000a__x000a_Favor generar ticket en base a requerimiento de cliente Acma._x000a__x000a_Dejar en bande"/>
    <s v="FASE RESOLUCIÓN Y RECUPERACIÓN_x000a__x000a_Se efectúa contacto con cliente: N/A_x000a__x000a_Teléfono de contacto: N/A_x000a__x000a_Acciones realizadas: respaldo ejecutado correctamente e informado_x000a__x000a_Solución paliativa o definitiva: respaldo ejecutado correctamente e informado_x000a__x000a_Acciones de"/>
    <d v="1899-12-30T16:40:32"/>
    <d v="1899-12-30T20:54:38"/>
    <d v="1899-12-30T04:14:06"/>
    <x v="0"/>
    <x v="1"/>
    <m/>
    <m/>
    <m/>
    <m/>
    <m/>
    <d v="2024-02-24T00:00:00"/>
    <s v="NO CUMPLE"/>
    <s v="NO CUMPLE"/>
    <s v="CUMPLE"/>
    <s v="NO CUMPLE"/>
    <s v="NO CUMPLE"/>
    <x v="1"/>
    <x v="0"/>
    <x v="0"/>
    <x v="1"/>
    <x v="0"/>
  </r>
  <r>
    <s v="INC000002632661"/>
    <s v="HOSTING VIRTUAL"/>
    <x v="6"/>
    <s v="SECURITY MANAGER"/>
    <s v="ALEJANDRO ACEVEDO VALENZUELA"/>
    <s v="tct_smmart"/>
    <s v="4-Menor/Localizado"/>
    <s v="4-Baja"/>
    <s v="Baja"/>
    <x v="1"/>
    <s v="TELEFONICA CYBERSECURITY TECH CHILE SPA"/>
    <s v="Validar Servidores SOC Windows - INC000002632661"/>
    <s v="23/02/2024 12:30:05"/>
    <s v="23/02/2024 12:31:38"/>
    <x v="0"/>
    <s v="Hardware de Redes"/>
    <s v="Cable"/>
    <s v="26/02/2024 12:27:13"/>
    <s v="26/02/2024 23:50:00"/>
    <s v="Estimada @DENISE CRUZAT ETCHEBERRY buena tarde, _x000a__x000a_Favor requiero de tu ayuda para que nos puedan entregar el listado completo de servidores Windows que nos administran a SOC con la siguiente informacion:_x000a__x000a_-_x0009_Nombre de equipo_x000a_-_x0009_S.O_x000a_-_x0009_Ip´s Configuradas"/>
    <s v="Se adjunta información solicitada información de servidores administrados SOC."/>
    <d v="1900-01-01T19:31:17"/>
    <d v="1900-01-01T23:57:08"/>
    <d v="1899-12-30T04:25:51"/>
    <x v="0"/>
    <x v="1"/>
    <m/>
    <m/>
    <m/>
    <m/>
    <m/>
    <d v="2024-02-26T00:00:00"/>
    <s v="NO CUMPLE"/>
    <s v="NO CUMPLE"/>
    <s v="CUMPLE"/>
    <s v="NO CUMPLE"/>
    <s v="NO CUMPLE"/>
    <x v="1"/>
    <x v="0"/>
    <x v="0"/>
    <x v="0"/>
    <x v="1"/>
  </r>
  <r>
    <s v="INC000002632663"/>
    <s v="VPN IP - MPLS"/>
    <x v="6"/>
    <s v="GESTION HD"/>
    <s v="RICARDO R GALLEGOS OYANEDER"/>
    <s v="frp_fpetro"/>
    <s v="3-Moderado/Limitado"/>
    <s v="3-Medio"/>
    <s v="Media"/>
    <x v="1"/>
    <s v="TELEFONICA GLOBAL TECHNOLOGY S.A.AGENCIA EN CHILE"/>
    <s v="HD/_x000a_RE: SOLICITUD DE REESTABLECIMIENTO DE CLAVE VPN"/>
    <s v="23/02/2024 12:32:26"/>
    <s v="23/02/2024 12:35:30"/>
    <x v="0"/>
    <s v="CDP ANTIGUO 1"/>
    <s v="CDP ANTIGUO 2"/>
    <s v="23/02/2024 14:30:24"/>
    <s v="23/02/2024 23:50:00"/>
    <s v="PREVENTIVO: NO_x000a_CODIGO DE SERVICIO:_x000a_DIRECCION:_x000a_QUIEN REPORTA: Denise Cruzat Etcheberry 56 9 9337800_x000a_CONTACTO EN TERRENO: Denise Cruzat Etcheberry 56 9 9337800_x000a__x000a_REQUERIMIENTO:_x000a__x000a_Requerimiento_x000a__x000a_Restablecer contraseña VPN_x000a__x000a_No aplica código de servicio._x000a__x000a_Se de"/>
    <s v="Se resetea cave y envía a usuario según solicitud."/>
    <d v="1899-12-30T00:12:44"/>
    <d v="1899-12-30T01:57:58"/>
    <d v="1899-12-30T01:45:14"/>
    <x v="0"/>
    <x v="1"/>
    <m/>
    <m/>
    <m/>
    <m/>
    <m/>
    <d v="2024-02-23T00:00:00"/>
    <s v="NO CUMPLE"/>
    <s v="CUMPLE"/>
    <s v="NO CUMPLE"/>
    <s v="NO CUMPLE"/>
    <s v="NO CUMPLE"/>
    <x v="1"/>
    <x v="1"/>
    <x v="0"/>
    <x v="0"/>
    <x v="0"/>
  </r>
  <r>
    <s v="INC000002632664"/>
    <s v="SEGURIDAD"/>
    <x v="7"/>
    <s v="SECURITY MANAGER"/>
    <s v="GUSTAVO AVILA VERA"/>
    <s v="tct_smmart"/>
    <s v="2-Significativo/Amplio"/>
    <s v="2-Alta"/>
    <s v="Alta"/>
    <x v="1"/>
    <s v="TELEFONICA CYBERSECURITY TECH CHILE SPA"/>
    <s v="Validar Servidores SOC Linux - INC000002632664"/>
    <s v="23/02/2024 12:33:27"/>
    <s v="23/02/2024 12:34:14"/>
    <x v="0"/>
    <s v="SOC Empresas"/>
    <s v="Marca"/>
    <s v="23/02/2024 12:57:47"/>
    <s v="23/02/2024 23:50:00"/>
    <s v="Nos solicita apoyo con :"/>
    <s v="Se envia la informacion solicitada"/>
    <d v="1899-12-30T00:00:00"/>
    <d v="1899-12-30T00:24:20"/>
    <d v="1899-12-30T00:24:20"/>
    <x v="0"/>
    <x v="1"/>
    <m/>
    <m/>
    <m/>
    <m/>
    <m/>
    <d v="2024-02-23T00:00:00"/>
    <s v="CUMPLE"/>
    <s v="NO CUMPLE"/>
    <s v="NO CUMPLE"/>
    <s v="NO CUMPLE"/>
    <s v="NO CUMPLE"/>
    <x v="0"/>
    <x v="0"/>
    <x v="0"/>
    <x v="0"/>
    <x v="0"/>
  </r>
  <r>
    <s v="INC000002632719"/>
    <s v="HOUSING"/>
    <x v="11"/>
    <s v="APQ ACCESOS"/>
    <s v="JOSE G MARQUEZ MARCANO"/>
    <s v="tct_josmam"/>
    <s v="4-Menor/Localizado"/>
    <s v="4-Baja"/>
    <s v="Baja"/>
    <x v="1"/>
    <s v="TELEFONICA EMPRESAS DE CHILE SA"/>
    <s v="TOMA DE ALARMAS DE CLIENTES"/>
    <s v="23/02/2024 11:17:50"/>
    <s v="23/02/2024 11:18:50"/>
    <x v="0"/>
    <s v="CDP ANTIGUO 1"/>
    <s v="CDP ANTIGUO 2"/>
    <s v="23/02/2024 11:20:34"/>
    <s v="23/02/2024 23:50:00"/>
    <s v="TOMA DE ALARMAS DE CLIENTES"/>
    <s v="TOMA DE ALARMAS REALIZADAS"/>
    <d v="1899-12-30T00:01:25"/>
    <d v="1899-12-30T00:02:44"/>
    <d v="1899-12-30T00:01:19"/>
    <x v="0"/>
    <x v="1"/>
    <m/>
    <m/>
    <m/>
    <m/>
    <m/>
    <d v="2024-02-23T00:00:00"/>
    <s v="CUMPLE"/>
    <s v="NO CUMPLE"/>
    <s v="NO CUMPLE"/>
    <s v="NO CUMPLE"/>
    <s v="NO CUMPLE"/>
    <x v="0"/>
    <x v="0"/>
    <x v="0"/>
    <x v="0"/>
    <x v="0"/>
  </r>
  <r>
    <s v="INC000002632725"/>
    <s v="CORREO"/>
    <x v="19"/>
    <s v="GOOGLE WORKSPACE"/>
    <s v="JAVIERA A UMAÑA YEVENES"/>
    <s v="tct_jumana"/>
    <s v="4-Menor/Localizado"/>
    <s v="4-Baja"/>
    <s v="Baja"/>
    <x v="1"/>
    <s v="TELEFONICA GLOBAL TECHNOLOGY S.A.AGENCIA EN CHILE"/>
    <s v="Re: CHI-003784374 // TRANSCOM WORLDWIDE CHILE LIMITADA // Licencias Google"/>
    <s v="23/02/2024 11:44:00"/>
    <s v="23/02/2024 11:44:10"/>
    <x v="0"/>
    <s v="TI"/>
    <s v="APLICATIVOS"/>
    <s v="23/02/2024 14:22:42"/>
    <s v="23/02/2024 23:50:00"/>
    <s v="Apoyo implantación reunión de coordinación para migración de cuentas Google Workspace"/>
    <m/>
    <d v="1899-12-30T02:38:32"/>
    <d v="1899-12-30T02:38:42"/>
    <d v="1899-12-30T00:00:10"/>
    <x v="0"/>
    <x v="1"/>
    <m/>
    <m/>
    <m/>
    <m/>
    <m/>
    <d v="2024-02-23T00:00:00"/>
    <s v="CUMPLE"/>
    <s v="NO CUMPLE"/>
    <s v="NO CUMPLE"/>
    <s v="NO CUMPLE"/>
    <s v="NO CUMPLE"/>
    <x v="1"/>
    <x v="1"/>
    <x v="0"/>
    <x v="0"/>
    <x v="0"/>
  </r>
  <r>
    <s v="INC000002632747"/>
    <s v="HOUSING"/>
    <x v="8"/>
    <s v="BELIEVE"/>
    <s v="FERNEY D GARZON PEÑA"/>
    <s v="frp_xgambo"/>
    <s v="3-Moderado/Limitado"/>
    <s v="3-Medio"/>
    <s v="Media"/>
    <x v="1"/>
    <s v="TELEFONICA EMPRESAS DE CHILE SA"/>
    <s v="GESTION DATACENTER/ ACCESOS / TELEFONICA EMPRESAS DE CHILE SA"/>
    <s v="23/02/2024 12:26:29"/>
    <s v="23/02/2024 12:28:05"/>
    <x v="0"/>
    <s v="COMUNICACIONES"/>
    <s v="VPN IP - MPLS"/>
    <s v="23/02/2024 15:59:02"/>
    <s v="23/02/2024 23:50:00"/>
    <s v="EMPRESA: TELEFONICA EMPRESAS DE CHILE SA_x000a_CÓDIGO DE SERVICIO: _x000a_DIRECCIÓN: AV. Presidente Prieto #226, Paine, Santiago_x000a_NOMBRE DE QUIEN REPORTA:Ramón Garcés _x000a_TELÉFONO DE QUIEN REPORTA:  56992239270_x000a_NOMBRE DE CONTACTO EN TERRENO: _x000a_REQUERIMIENTO :  Revision S"/>
    <m/>
    <d v="1899-12-30T02:35:40"/>
    <d v="1899-12-30T03:32:33"/>
    <d v="1899-12-30T00:56:53"/>
    <x v="0"/>
    <x v="1"/>
    <m/>
    <m/>
    <m/>
    <m/>
    <m/>
    <d v="2024-02-23T00:00:00"/>
    <s v="CUMPLE"/>
    <s v="NO CUMPLE"/>
    <s v="NO CUMPLE"/>
    <s v="NO CUMPLE"/>
    <s v="NO CUMPLE"/>
    <x v="1"/>
    <x v="1"/>
    <x v="0"/>
    <x v="0"/>
    <x v="0"/>
  </r>
  <r>
    <s v="INC000002632770"/>
    <s v="HOUSING"/>
    <x v="14"/>
    <s v="BELIEVE"/>
    <s v="PATRICIO A CASTILLO GONZALEZ"/>
    <s v="frp_xgambo"/>
    <s v="3-Moderado/Limitado"/>
    <s v="3-Medio"/>
    <s v="Media"/>
    <x v="1"/>
    <s v="AGUAS DEL VALLE S A"/>
    <s v="GESTION DATACENTER/ ACCESOS / AGUAS DEL VALLE S A"/>
    <s v="23/02/2024 14:14:19"/>
    <s v="23/02/2024 14:15:48"/>
    <x v="0"/>
    <s v="CDP ANTIGUO 1"/>
    <s v="CDP ANTIGUO 2"/>
    <s v="23/02/2024 14:28:42"/>
    <s v="23/02/2024 23:50:00"/>
    <s v="EMPRESA: AGUAS DEL VALLE S A_x000a_CÓDIGO DE SERVICIO: _x000a_DIRECCIÓN:Calle San Martin #50, Santiago Centro, Santiago_x000a_NOMBRE DE QUIEN REPORTA:Roberto Vera_x000a_TELÉFONO DE QUIEN REPORTA:  995291707_x000a_NOMBRE DE CONTACTO EN TERRENO: _x000a_REQUERIMIENTO :  Levantamiento de IDD_x000a_E"/>
    <s v="accesos autorizados"/>
    <d v="1899-12-30T00:02:25"/>
    <d v="1899-12-30T00:14:23"/>
    <d v="1899-12-30T00:11:58"/>
    <x v="0"/>
    <x v="1"/>
    <m/>
    <m/>
    <m/>
    <m/>
    <m/>
    <d v="2024-02-23T00:00:00"/>
    <s v="CUMPLE"/>
    <s v="NO CUMPLE"/>
    <s v="NO CUMPLE"/>
    <s v="NO CUMPLE"/>
    <s v="NO CUMPLE"/>
    <x v="0"/>
    <x v="0"/>
    <x v="0"/>
    <x v="0"/>
    <x v="0"/>
  </r>
  <r>
    <s v="INC000002632953"/>
    <s v="CORREO"/>
    <x v="19"/>
    <s v="GOOGLE WORKSPACE"/>
    <s v="JAVIERA A UMAÑA YEVENES"/>
    <s v="tct_jumana"/>
    <s v="4-Menor/Localizado"/>
    <s v="4-Baja"/>
    <s v="Baja"/>
    <x v="1"/>
    <s v="TELEFONICA GLOBAL TECHNOLOGY S.A.AGENCIA EN CHILE"/>
    <s v="Creación cuentas de usuario // Proyecto GW // CHI-003784374  TRANSCOM WORLDWIDE CHILE LIMITADA"/>
    <s v="23/02/2024 14:23:24"/>
    <s v="23/02/2024 14:24:15"/>
    <x v="0"/>
    <s v="TI"/>
    <s v="APLICATIVOS"/>
    <s v="26/02/2024 16:11:38"/>
    <s v="26/02/2024 23:50:00"/>
    <s v="Apoyo implantación: creación de cuentas de usuario"/>
    <m/>
    <d v="1900-01-02T01:47:23"/>
    <d v="1900-01-02T01:48:14"/>
    <d v="1899-12-30T00:00:51"/>
    <x v="0"/>
    <x v="1"/>
    <m/>
    <m/>
    <m/>
    <m/>
    <m/>
    <d v="2024-02-26T00:00:00"/>
    <s v="CUMPLE"/>
    <s v="NO CUMPLE"/>
    <s v="NO CUMPLE"/>
    <s v="NO CUMPLE"/>
    <s v="NO CUMPLE"/>
    <x v="1"/>
    <x v="0"/>
    <x v="0"/>
    <x v="0"/>
    <x v="1"/>
  </r>
  <r>
    <s v="INC000002632964"/>
    <s v="HOUSING"/>
    <x v="14"/>
    <s v="BELIEVE"/>
    <s v="PATRICIO A CASTILLO GONZALEZ"/>
    <s v="frp_jolsso"/>
    <s v="3-Moderado/Limitado"/>
    <s v="3-Medio"/>
    <s v="Media"/>
    <x v="1"/>
    <s v="TELEFONICA EMPRESAS DE CHILE SA"/>
    <s v="GESTION DATACENTER/ ACCESOS /TELEFONICA EMPRESAS DE CHILE SA"/>
    <s v="23/02/2024 14:57:54"/>
    <s v="23/02/2024 15:01:41"/>
    <x v="0"/>
    <s v="CDP ANTIGUO 1"/>
    <s v="CDP ANTIGUO 2"/>
    <s v="23/02/2024 15:08:20"/>
    <s v="23/02/2024 23:50:00"/>
    <s v="EMPRESA:TELEFONICA EMPRESAS DE CHILE SA_x000a_CÓDIGO DE SERVICIO: _x000a_DIRECCIÓN: Calle San Martin #50, Santiago Centro, Santiago_x000a_NOMBRE DE QUIEN REPORTA: Rene Villegas_x000a_TELÉFONO DE QUIEN REPORTA: 995291707_x000a_NOMBRE DE CONTACTO EN TERRENO: _x000a_REQUERIMIENTO: Reemplazo G"/>
    <s v="accesos autorizados"/>
    <d v="1899-12-30T00:02:42"/>
    <d v="1899-12-30T00:10:26"/>
    <d v="1899-12-30T00:07:44"/>
    <x v="0"/>
    <x v="1"/>
    <m/>
    <m/>
    <m/>
    <m/>
    <m/>
    <d v="2024-02-23T00:00:00"/>
    <s v="CUMPLE"/>
    <s v="NO CUMPLE"/>
    <s v="NO CUMPLE"/>
    <s v="NO CUMPLE"/>
    <s v="NO CUMPLE"/>
    <x v="0"/>
    <x v="0"/>
    <x v="0"/>
    <x v="0"/>
    <x v="0"/>
  </r>
  <r>
    <s v="INC000002632998"/>
    <s v="HOSTING VIRTUAL"/>
    <x v="6"/>
    <s v="SISTEMA OPERATIVO MICROSOFT"/>
    <s v="PAUL A SEPULVEDA ALVAREZ"/>
    <s v="tct_psepul"/>
    <s v="4-Menor/Localizado"/>
    <s v="4-Baja"/>
    <s v="Baja"/>
    <x v="1"/>
    <s v="TELEFONICA GLOBAL TECHNOLOGY S.A.AGENCIA EN CHILE"/>
    <s v="Desbloquear cuentas VPN"/>
    <s v="23/02/2024 20:47:37"/>
    <s v="23/02/2024 20:49:04"/>
    <x v="0"/>
    <s v="TI"/>
    <s v="SISTEMAS OPERATIVOS"/>
    <s v="23/02/2024 20:58:41"/>
    <s v="23/02/2024 23:50:00"/>
    <s v="Hola Paul,_x000a__x000a_Olvidé pedir desbloquear las VPN.  _x000a__x000a_Por favor, necesito desbloquear las VPN de:_x000a__x000a_ewald.galaz_x000a_nicolas.saavedra_x000a_oscar.guzman_x000a__x000a_Desde ya, muchas gracias."/>
    <s v="se confirma ingreso de las cuentas"/>
    <d v="1899-12-30T00:00:00"/>
    <d v="1899-12-30T00:11:04"/>
    <d v="1899-12-30T00:11:04"/>
    <x v="0"/>
    <x v="1"/>
    <m/>
    <m/>
    <m/>
    <m/>
    <m/>
    <d v="2024-02-23T00:00:00"/>
    <s v="CUMPLE"/>
    <s v="NO CUMPLE"/>
    <s v="NO CUMPLE"/>
    <s v="NO CUMPLE"/>
    <s v="NO CUMPLE"/>
    <x v="0"/>
    <x v="0"/>
    <x v="0"/>
    <x v="0"/>
    <x v="0"/>
  </r>
  <r>
    <s v="INC000002633063"/>
    <s v="HOUSING"/>
    <x v="11"/>
    <s v="APQ ACCESOS"/>
    <s v="JOSE G MARQUEZ MARCANO"/>
    <s v="tct_josmam"/>
    <s v="4-Menor/Localizado"/>
    <s v="4-Baja"/>
    <s v="Baja"/>
    <x v="1"/>
    <s v="TELEFONICA EMPRESAS DE CHILE SA"/>
    <s v="RONDA Y REVISION DE SALAS 12:30"/>
    <s v="23/02/2024 13:31:15"/>
    <s v="23/02/2024 13:32:02"/>
    <x v="0"/>
    <s v="CDP ANTIGUO 1"/>
    <s v="CDP ANTIGUO 2"/>
    <s v="23/02/2024 13:33:24"/>
    <s v="23/02/2024 23:50:00"/>
    <s v="RONDA Y REVISION DE SALAS 12:30"/>
    <s v="RONDAS REALIZADAS"/>
    <d v="1899-12-30T00:01:08"/>
    <d v="1899-12-30T00:02:09"/>
    <d v="1899-12-30T00:01:01"/>
    <x v="0"/>
    <x v="1"/>
    <m/>
    <m/>
    <m/>
    <m/>
    <m/>
    <d v="2024-02-23T00:00:00"/>
    <s v="CUMPLE"/>
    <s v="NO CUMPLE"/>
    <s v="NO CUMPLE"/>
    <s v="NO CUMPLE"/>
    <s v="NO CUMPLE"/>
    <x v="0"/>
    <x v="0"/>
    <x v="0"/>
    <x v="0"/>
    <x v="0"/>
  </r>
  <r>
    <s v="INC000002633208"/>
    <s v="VPN IP - MPLS"/>
    <x v="3"/>
    <s v="GESTION HD"/>
    <s v="JUAN CARLOS UZCATEGUI FUGUETT"/>
    <s v="frp_kefern"/>
    <s v="3-Moderado/Limitado"/>
    <s v="3-Medio"/>
    <s v="Media"/>
    <x v="1"/>
    <s v="TELEFONICA GLOBAL TECHNOLOGY S.A.AGENCIA EN CHILE"/>
    <s v="HD | TCCT - VDC- Accesso a tenant PRESALE"/>
    <s v="23/02/2024 14:54:21"/>
    <s v="23/02/2024 14:56:37"/>
    <x v="0"/>
    <s v="TI"/>
    <s v="SISTEMAS OPERATIVOS"/>
    <s v="26/02/2024 10:18:50"/>
    <s v="26/02/2024 23:50:00"/>
    <s v="PREVENTIVO: NO_x000a_CODIGO DE SERVICIO:_x000a_DIRECCION:_x000a_QUIEN REPORTA:Jesús José Nelo Petaquero +56 9 9229 0203 _x000a_CONTACTO EN TERRENO:_x000a_PROBLEMA:_x000a_REQUERIMIENTO:Buenas tardes estimado equipo @Help Desk, por favor su acostumbrado apoyo_x000a_en generar ticket de requerimien"/>
    <s v="Requerimiento gestionado de acuerdo a lo solicitado.  Se adj8nta evidencia."/>
    <d v="1900-01-01T17:47:54"/>
    <d v="1900-01-01T19:24:29"/>
    <d v="1899-12-30T01:36:35"/>
    <x v="0"/>
    <x v="1"/>
    <m/>
    <m/>
    <m/>
    <m/>
    <m/>
    <d v="2024-02-26T00:00:00"/>
    <s v="NO CUMPLE"/>
    <s v="CUMPLE"/>
    <s v="NO CUMPLE"/>
    <s v="NO CUMPLE"/>
    <s v="NO CUMPLE"/>
    <x v="1"/>
    <x v="0"/>
    <x v="0"/>
    <x v="0"/>
    <x v="1"/>
  </r>
  <r>
    <s v="INC000002633238"/>
    <s v="VPN IP - MPLS"/>
    <x v="3"/>
    <s v="GESTION HD"/>
    <s v="JOSE A SANTIS SERRANO"/>
    <s v="frp_kefern"/>
    <s v="3-Moderado/Limitado"/>
    <s v="3-Medio"/>
    <s v="Media"/>
    <x v="1"/>
    <s v="TELEFONICA GLOBAL TECHNOLOGY S.A.AGENCIA EN CHILE"/>
    <s v="HD | Celmedia//drp 3 vms | FOLIO: INC000002631355 | APERTURA"/>
    <s v="23/02/2024 16:32:40"/>
    <s v="23/02/2024 16:34:39"/>
    <x v="0"/>
    <s v="CDP ANTIGUO 1"/>
    <s v="CDP ANTIGUO 2"/>
    <s v="26/02/2024 18:03:39"/>
    <s v="26/02/2024 23:50:00"/>
    <s v="PREVENTIVO: NO_x000a_CODIGO DE SERVICIO:_x000a_DIRECCION:_x000a_QUIEN REPORTA:Deiby Yoel Santoyo Monterola +56 9 9343 3681 _x000a_CONTACTO EN TERRENO:_x000a_PROBLEMA:_x000a_REQUERIMIENTO:Se agrega el contrato al cliente según lo solicitado. Estimado @ONIAS DEL_x000a_CARMEN HERRERA AYALA los resp"/>
    <s v="Se efectúa contacto con cliente: N/A_x000a_Teléfono de contacto: N/A _x000a_Acciones realizadas: Se crea nueva OrgVdc de contingencia en DC de APQ segun propuesta entregada _x000a_Solución paliativa o definitiva: Definitiva_x000a_Acciones de Mejora, Recomendaciones: N/A_x000a_Causa R"/>
    <d v="1900-01-02T01:07:33"/>
    <d v="1900-01-02T01:30:59"/>
    <d v="1899-12-30T00:23:26"/>
    <x v="0"/>
    <x v="1"/>
    <m/>
    <m/>
    <m/>
    <m/>
    <m/>
    <d v="2024-02-26T00:00:00"/>
    <s v="CUMPLE"/>
    <s v="NO CUMPLE"/>
    <s v="NO CUMPLE"/>
    <s v="NO CUMPLE"/>
    <s v="NO CUMPLE"/>
    <x v="1"/>
    <x v="0"/>
    <x v="0"/>
    <x v="0"/>
    <x v="1"/>
  </r>
  <r>
    <s v="INC000002633242"/>
    <s v="HOUSING"/>
    <x v="11"/>
    <s v="APQ ACCESOS"/>
    <s v="JOSE G MARQUEZ MARCANO"/>
    <s v="tct_josmam"/>
    <s v="4-Menor/Localizado"/>
    <s v="4-Baja"/>
    <s v="Baja"/>
    <x v="1"/>
    <s v="TELEFONICA EMPRESAS DE CHILE SA"/>
    <s v="SUPERVISION: CRUZADA DE FIBRA OPTICA TIWS CHILE"/>
    <s v="23/02/2024 16:33:24"/>
    <s v="23/02/2024 16:34:52"/>
    <x v="0"/>
    <s v="CDP ANTIGUO 1"/>
    <s v="CDP ANTIGUO 2"/>
    <s v="23/02/2024 16:38:21"/>
    <s v="23/02/2024 23:50:00"/>
    <s v="CRUZADA DE FIBRA OPTICA TIWS CHILE"/>
    <s v="TRABAJO REALIZADO"/>
    <d v="1899-12-30T00:03:14"/>
    <d v="1899-12-30T00:04:57"/>
    <d v="1899-12-30T00:01:43"/>
    <x v="0"/>
    <x v="1"/>
    <m/>
    <m/>
    <m/>
    <m/>
    <m/>
    <d v="2024-02-23T00:00:00"/>
    <s v="CUMPLE"/>
    <s v="NO CUMPLE"/>
    <s v="NO CUMPLE"/>
    <s v="NO CUMPLE"/>
    <s v="NO CUMPLE"/>
    <x v="0"/>
    <x v="0"/>
    <x v="0"/>
    <x v="0"/>
    <x v="0"/>
  </r>
  <r>
    <s v="INC000002633249"/>
    <s v="VPN IP - MPLS"/>
    <x v="9"/>
    <s v="GESTION HD"/>
    <s v="NICOLAS A SAAVEDRA EGUILUZ"/>
    <s v="frp_kefern"/>
    <s v="3-Moderado/Limitado"/>
    <s v="3-Medio"/>
    <s v="Media"/>
    <x v="1"/>
    <s v="NUTRISCO CHILE SA"/>
    <s v="HD | Creación Usuario Comunicacion SAP PRD y QAS"/>
    <s v="23/02/2024 16:52:19"/>
    <s v="23/02/2024 16:53:59"/>
    <x v="0"/>
    <s v="CDP ANTIGUO 1"/>
    <s v="CDP ANTIGUO 2"/>
    <s v="24/02/2024 15:38:14"/>
    <s v="24/02/2024 23:50:00"/>
    <s v="PREVENTIVO: NO_x000a_CODIGO DE SERVICIO:_x000a_DIRECCION:_x000a_QUIEN REPORTA:Nicolás Saavedra Eguiluz +56 9 6187 5469 _x000a_CONTACTO EN TERRENO:_x000a_PROBLEMA:_x000a_REQUERIMIENTO:Creación Usuario Comunicacion SAP PRD y QAS_x000a_Estimados Help Desk_x000a__x000a_Favor generar ticket en base a requerimien"/>
    <s v="He creado los usuarios según lo indicado,"/>
    <d v="1899-12-30T09:14:30"/>
    <d v="1899-12-30T22:45:55"/>
    <d v="1899-12-30T13:31:25"/>
    <x v="0"/>
    <x v="1"/>
    <m/>
    <m/>
    <m/>
    <m/>
    <m/>
    <d v="2024-02-24T00:00:00"/>
    <s v="NO CUMPLE"/>
    <s v="NO CUMPLE"/>
    <s v="NO CUMPLE"/>
    <s v="CUMPLE"/>
    <s v="NO CUMPLE"/>
    <x v="1"/>
    <x v="0"/>
    <x v="0"/>
    <x v="1"/>
    <x v="0"/>
  </r>
  <r>
    <s v="INC000002633263"/>
    <s v="HOUSING"/>
    <x v="11"/>
    <s v="APQ ACCESOS"/>
    <s v="JOSE G MARQUEZ MARCANO"/>
    <s v="tct_josmam"/>
    <s v="4-Menor/Localizado"/>
    <s v="4-Baja"/>
    <s v="Baja"/>
    <x v="1"/>
    <s v="TELEFONICA EMPRESAS DE CHILE SA"/>
    <s v="RONDA Y REVISION DE SALAS 15:30"/>
    <s v="23/02/2024 17:28:23"/>
    <s v="23/02/2024 17:29:14"/>
    <x v="0"/>
    <s v="CDP ANTIGUO 1"/>
    <s v="CDP ANTIGUO 2"/>
    <s v="23/02/2024 17:30:23"/>
    <s v="23/02/2024 23:50:00"/>
    <s v="RONDA Y REVISION DE SALAS 15:30"/>
    <s v="RONDAS REALIZADAS"/>
    <d v="1899-12-30T00:00:54"/>
    <d v="1899-12-30T00:02:00"/>
    <d v="1899-12-30T00:01:06"/>
    <x v="0"/>
    <x v="1"/>
    <m/>
    <m/>
    <m/>
    <m/>
    <m/>
    <d v="2024-02-23T00:00:00"/>
    <s v="CUMPLE"/>
    <s v="NO CUMPLE"/>
    <s v="NO CUMPLE"/>
    <s v="NO CUMPLE"/>
    <s v="NO CUMPLE"/>
    <x v="0"/>
    <x v="0"/>
    <x v="0"/>
    <x v="0"/>
    <x v="0"/>
  </r>
  <r>
    <s v="INC000002633287"/>
    <s v="VPN IP - MPLS"/>
    <x v="17"/>
    <s v="GESTION HD"/>
    <s v="SEBASTIAN VILLENA"/>
    <s v="frp_kefern"/>
    <s v="3-Moderado/Limitado"/>
    <s v="3-Medio"/>
    <s v="Media"/>
    <x v="1"/>
    <s v="TELEFONICA GLOBAL TECHNOLOGY S.A.AGENCIA EN CHILE"/>
    <s v="HD |  FRUTERA SAN FERNANDO SOCIEDAD ANONIMA Backup"/>
    <s v="23/02/2024 18:32:11"/>
    <s v="23/02/2024 18:34:21"/>
    <x v="0"/>
    <s v="CDP ANTIGUO 1"/>
    <s v="CDP ANTIGUO 2"/>
    <s v="29/02/2024 19:35:25"/>
    <s v="29/02/2024 23:50:00"/>
    <s v="PREVENTIVO: NO_x000a_CODIGO DE SERVICIO:_x000a_DIRECCION:_x000a_QUIEN REPORTA:Jesús José Nelo Petaquero +56 9 9229 0203_x000a_CONTACTO EN TERRENO:_x000a_PROBLEMA:_x000a_REQUERIMIENTO:Buenas tardes estimado equipo @Help Desk, por favor su acostumbrado apoyo_x000a_en generar ticket de requerimient"/>
    <s v="FASE RESOLUCIÓN Y RECUPERACIÓN_x000a__x000a_Se efectúa contacto con cliente: N/A_x000a__x000a_Teléfono de contacto: N/A_x000a__x000a_Acciones realizadas: se entregan politicas de respaldo para cliente frusan_x000a__x000a_Solución paliativa o definitiva: N/A_x000a__x000a_Acciones de Mejora, Recomendaciones: N/A_x000a__x000a_C"/>
    <d v="1900-01-04T05:54:46"/>
    <d v="1900-01-05T01:03:14"/>
    <d v="1899-12-30T19:08:28"/>
    <x v="0"/>
    <x v="1"/>
    <m/>
    <m/>
    <m/>
    <m/>
    <m/>
    <d v="2024-02-29T00:00:00"/>
    <s v="NO CUMPLE"/>
    <s v="NO CUMPLE"/>
    <s v="NO CUMPLE"/>
    <s v="CUMPLE"/>
    <s v="NO CUMPLE"/>
    <x v="1"/>
    <x v="0"/>
    <x v="0"/>
    <x v="0"/>
    <x v="1"/>
  </r>
  <r>
    <s v="INC000002633356"/>
    <s v="HOUSING"/>
    <x v="8"/>
    <s v="BELIEVE"/>
    <s v="FERNEY D GARZON PEÑA"/>
    <s v="frp_jcarri"/>
    <s v="3-Moderado/Limitado"/>
    <s v="3-Medio"/>
    <s v="Media"/>
    <x v="1"/>
    <s v="TELEFONICA EMPRESAS DE CHILE SA"/>
    <s v="GESTION DATACENTER/ ACCESOS /DXC"/>
    <s v="23/02/2024 16:08:11"/>
    <s v="23/02/2024 16:09:32"/>
    <x v="0"/>
    <s v="COMUNICACIONES"/>
    <s v="VPN IP - MPLS"/>
    <s v="23/02/2024 16:17:26"/>
    <s v="23/02/2024 23:50:00"/>
    <s v="EMPRESA:DXC_x000a_CÓDIGO DE SERVICIO: _x000a_DIRECCIÓN:AV. Presidente Prieto #226, Paine, Santiago_x000a_NOMBRE DE QUIEN REPORTA:Josue Salinas_x000a_TELÉFONO DE QUIEN REPORTA:987685102_x000a_NOMBRE DE CONTACTO EN TERRENO: _x000a_REQUERIMIENTO:&quot;Salida Internet para Servicios -RBC / Reemplaz"/>
    <m/>
    <d v="1899-12-30T00:00:00"/>
    <d v="1899-12-30T00:09:15"/>
    <d v="1899-12-30T00:09:15"/>
    <x v="0"/>
    <x v="1"/>
    <m/>
    <m/>
    <m/>
    <m/>
    <m/>
    <d v="2024-02-23T00:00:00"/>
    <s v="CUMPLE"/>
    <s v="NO CUMPLE"/>
    <s v="NO CUMPLE"/>
    <s v="NO CUMPLE"/>
    <s v="NO CUMPLE"/>
    <x v="0"/>
    <x v="0"/>
    <x v="0"/>
    <x v="0"/>
    <x v="0"/>
  </r>
  <r>
    <s v="INC000002633529"/>
    <s v="HOUSING"/>
    <x v="11"/>
    <s v="APQ ACCESOS"/>
    <s v="JOSE G MARQUEZ MARCANO"/>
    <s v="tct_josmam"/>
    <s v="4-Menor/Localizado"/>
    <s v="4-Baja"/>
    <s v="Baja"/>
    <x v="1"/>
    <s v="TELEFONICA EMPRESAS DE CHILE SA"/>
    <s v="RONDA Y REVISION DE SALAS 18:30"/>
    <s v="23/02/2024 19:21:01"/>
    <s v="23/02/2024 19:21:57"/>
    <x v="0"/>
    <s v="CDP ANTIGUO 1"/>
    <s v="CDP ANTIGUO 2"/>
    <s v="23/02/2024 19:23:16"/>
    <s v="23/02/2024 23:50:00"/>
    <s v="RONDA Y REVISION DE SALAS 18:30"/>
    <s v="RONDAS REALIZADAS"/>
    <d v="1899-12-30T00:00:59"/>
    <d v="1899-12-30T00:02:15"/>
    <d v="1899-12-30T00:01:16"/>
    <x v="0"/>
    <x v="1"/>
    <m/>
    <m/>
    <m/>
    <m/>
    <m/>
    <d v="2024-02-23T00:00:00"/>
    <s v="CUMPLE"/>
    <s v="NO CUMPLE"/>
    <s v="NO CUMPLE"/>
    <s v="NO CUMPLE"/>
    <s v="NO CUMPLE"/>
    <x v="0"/>
    <x v="0"/>
    <x v="0"/>
    <x v="0"/>
    <x v="0"/>
  </r>
  <r>
    <s v="INC000002633624"/>
    <s v="HOUSING"/>
    <x v="8"/>
    <s v="BELIEVE"/>
    <s v="JOSE G MARQUEZ MARCANO"/>
    <s v="frp_jolsso"/>
    <s v="3-Moderado/Limitado"/>
    <s v="3-Medio"/>
    <s v="Media"/>
    <x v="1"/>
    <s v="HUAWEI CHILE S A"/>
    <s v="GESTION DATACENTER/ ACCESOS /HUAWEI CHILE S A"/>
    <s v="23/02/2024 18:34:57"/>
    <s v="23/02/2024 18:35:48"/>
    <x v="0"/>
    <s v="COMUNICACIONES"/>
    <s v="VPN IP - MPLS"/>
    <s v="23/02/2024 20:51:2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8:20"/>
    <d v="1899-12-30T02:16:23"/>
    <d v="1899-12-30T00:28:03"/>
    <x v="0"/>
    <x v="1"/>
    <m/>
    <m/>
    <m/>
    <m/>
    <m/>
    <d v="2024-02-23T00:00:00"/>
    <s v="CUMPLE"/>
    <s v="NO CUMPLE"/>
    <s v="NO CUMPLE"/>
    <s v="NO CUMPLE"/>
    <s v="NO CUMPLE"/>
    <x v="1"/>
    <x v="1"/>
    <x v="0"/>
    <x v="0"/>
    <x v="0"/>
  </r>
  <r>
    <s v="INC000002633625"/>
    <s v="HOUSING"/>
    <x v="8"/>
    <s v="BELIEVE"/>
    <s v="JOSE G MARQUEZ MARCANO"/>
    <s v="frp_jolsso"/>
    <s v="3-Moderado/Limitado"/>
    <s v="3-Medio"/>
    <s v="Media"/>
    <x v="1"/>
    <s v="HUAWEI CHILE S A"/>
    <s v="GESTION DATACENTER/ ACCESOS /HUAWEI CHILE S A"/>
    <s v="23/02/2024 18:35:58"/>
    <s v="23/02/2024 18:37:43"/>
    <x v="0"/>
    <s v="COMUNICACIONES"/>
    <s v="VPN IP - MPLS"/>
    <s v="23/02/2024 20:52:2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06"/>
    <d v="1899-12-30T02:16:24"/>
    <d v="1899-12-30T00:27:18"/>
    <x v="0"/>
    <x v="1"/>
    <m/>
    <m/>
    <m/>
    <m/>
    <m/>
    <d v="2024-02-23T00:00:00"/>
    <s v="CUMPLE"/>
    <s v="NO CUMPLE"/>
    <s v="NO CUMPLE"/>
    <s v="NO CUMPLE"/>
    <s v="NO CUMPLE"/>
    <x v="1"/>
    <x v="1"/>
    <x v="0"/>
    <x v="0"/>
    <x v="0"/>
  </r>
  <r>
    <s v="INC000002633627"/>
    <s v="HOUSING"/>
    <x v="8"/>
    <s v="BELIEVE"/>
    <s v="JOSE G MARQUEZ MARCANO"/>
    <s v="frp_jolsso"/>
    <s v="3-Moderado/Limitado"/>
    <s v="3-Medio"/>
    <s v="Media"/>
    <x v="1"/>
    <s v="HUAWEI CHILE S A"/>
    <s v="GESTION DATACENTER/ ACCESOS /HUAWEI CHILE S A"/>
    <s v="23/02/2024 18:38:05"/>
    <s v="23/02/2024 18:39:19"/>
    <x v="0"/>
    <s v="COMUNICACIONES"/>
    <s v="VPN IP - MPLS"/>
    <s v="23/02/2024 20:53:0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49:36"/>
    <d v="1899-12-30T02:15:03"/>
    <d v="1899-12-30T00:25:27"/>
    <x v="0"/>
    <x v="1"/>
    <m/>
    <m/>
    <m/>
    <m/>
    <m/>
    <d v="2024-02-23T00:00:00"/>
    <s v="CUMPLE"/>
    <s v="NO CUMPLE"/>
    <s v="NO CUMPLE"/>
    <s v="NO CUMPLE"/>
    <s v="NO CUMPLE"/>
    <x v="1"/>
    <x v="1"/>
    <x v="0"/>
    <x v="0"/>
    <x v="0"/>
  </r>
  <r>
    <s v="INC000002633628"/>
    <s v="HOUSING"/>
    <x v="8"/>
    <s v="BELIEVE"/>
    <s v="JOSE G MARQUEZ MARCANO"/>
    <s v="frp_jolsso"/>
    <s v="3-Moderado/Limitado"/>
    <s v="3-Medio"/>
    <s v="Media"/>
    <x v="1"/>
    <s v="HUAWEI CHILE S A"/>
    <s v="GESTION DATACENTER/ ACCESOS /HUAWEI CHILE S A"/>
    <s v="23/02/2024 18:39:29"/>
    <s v="23/02/2024 18:40:12"/>
    <x v="0"/>
    <s v="COMUNICACIONES"/>
    <s v="VPN IP - MPLS"/>
    <s v="23/02/2024 20:54:10"/>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0:26"/>
    <d v="1899-12-30T02:14:41"/>
    <d v="1899-12-30T00:24:15"/>
    <x v="0"/>
    <x v="1"/>
    <m/>
    <m/>
    <m/>
    <m/>
    <m/>
    <d v="2024-02-23T00:00:00"/>
    <s v="CUMPLE"/>
    <s v="NO CUMPLE"/>
    <s v="NO CUMPLE"/>
    <s v="NO CUMPLE"/>
    <s v="NO CUMPLE"/>
    <x v="1"/>
    <x v="1"/>
    <x v="0"/>
    <x v="0"/>
    <x v="0"/>
  </r>
  <r>
    <s v="INC000002633629"/>
    <s v="HOUSING"/>
    <x v="8"/>
    <s v="BELIEVE"/>
    <s v="JOSE G MARQUEZ MARCANO"/>
    <s v="frp_jolsso"/>
    <s v="3-Moderado/Limitado"/>
    <s v="3-Medio"/>
    <s v="Media"/>
    <x v="1"/>
    <s v="HUAWEI CHILE S A"/>
    <s v="GESTION DATACENTER/ ACCESOS /HUAWEI CHILE S A"/>
    <s v="23/02/2024 18:40:23"/>
    <s v="23/02/2024 18:41:02"/>
    <x v="0"/>
    <s v="COMUNICACIONES"/>
    <s v="VPN IP - MPLS"/>
    <s v="23/02/2024 20:55:02"/>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04"/>
    <d v="1899-12-30T02:14:39"/>
    <d v="1899-12-30T00:23:35"/>
    <x v="0"/>
    <x v="1"/>
    <m/>
    <m/>
    <m/>
    <m/>
    <m/>
    <d v="2024-02-23T00:00:00"/>
    <s v="CUMPLE"/>
    <s v="NO CUMPLE"/>
    <s v="NO CUMPLE"/>
    <s v="NO CUMPLE"/>
    <s v="NO CUMPLE"/>
    <x v="1"/>
    <x v="1"/>
    <x v="0"/>
    <x v="0"/>
    <x v="0"/>
  </r>
  <r>
    <s v="INC000002633630"/>
    <s v="HOUSING"/>
    <x v="8"/>
    <s v="BELIEVE"/>
    <s v="JOSE G MARQUEZ MARCANO"/>
    <s v="frp_jolsso"/>
    <s v="3-Moderado/Limitado"/>
    <s v="3-Medio"/>
    <s v="Media"/>
    <x v="1"/>
    <s v="HUAWEI CHILE S A"/>
    <s v="GESTION DATACENTER/ ACCESOS /HUAWEI CHILE S A"/>
    <s v="23/02/2024 18:41:14"/>
    <s v="23/02/2024 18:42:00"/>
    <x v="0"/>
    <s v="COMUNICACIONES"/>
    <s v="VPN IP - MPLS"/>
    <s v="23/02/2024 20:55:57"/>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1:43"/>
    <d v="1899-12-30T02:14:43"/>
    <d v="1899-12-30T00:23:00"/>
    <x v="0"/>
    <x v="1"/>
    <m/>
    <m/>
    <m/>
    <m/>
    <m/>
    <d v="2024-02-23T00:00:00"/>
    <s v="CUMPLE"/>
    <s v="NO CUMPLE"/>
    <s v="NO CUMPLE"/>
    <s v="NO CUMPLE"/>
    <s v="NO CUMPLE"/>
    <x v="1"/>
    <x v="1"/>
    <x v="0"/>
    <x v="0"/>
    <x v="0"/>
  </r>
  <r>
    <s v="INC000002633631"/>
    <s v="HOUSING"/>
    <x v="8"/>
    <s v="BELIEVE"/>
    <s v="JOSE G MARQUEZ MARCANO"/>
    <s v="frp_jolsso"/>
    <s v="3-Moderado/Limitado"/>
    <s v="3-Medio"/>
    <s v="Media"/>
    <x v="1"/>
    <s v="HUAWEI CHILE S A"/>
    <s v="GESTION DATACENTER/ ACCESOS /HUAWEI CHILE S A"/>
    <s v="23/02/2024 18:42:08"/>
    <s v="23/02/2024 18:42:53"/>
    <x v="0"/>
    <s v="COMUNICACIONES"/>
    <s v="VPN IP - MPLS"/>
    <s v="23/02/2024 20:56:48"/>
    <s v="23/02/2024 23:50:00"/>
    <s v="EMPRESA:HUAWEI CHILE S A_x000a_CÓDIGO DE SERVICIO: _x000a_DIRECCIÓN: AV. Presidente Prieto #226, Paine, Santiago_x000a_NOMBRE DE QUIEN REPORTA: Ronald Alayo_x000a_TELÉFONO DE QUIEN REPORTA: 56935662382_x000a_NOMBRE DE CONTACTO EN TERRENO: _x000a_REQUERIMIENTO: Realizacion de trabajos  y ti"/>
    <s v="ACCESOS AUTORIZADOS"/>
    <d v="1899-12-30T01:52:21"/>
    <d v="1899-12-30T02:14:40"/>
    <d v="1899-12-30T00:22:19"/>
    <x v="0"/>
    <x v="1"/>
    <m/>
    <m/>
    <m/>
    <m/>
    <m/>
    <d v="2024-02-23T00:00:00"/>
    <s v="CUMPLE"/>
    <s v="NO CUMPLE"/>
    <s v="NO CUMPLE"/>
    <s v="NO CUMPLE"/>
    <s v="NO CUMPLE"/>
    <x v="1"/>
    <x v="1"/>
    <x v="0"/>
    <x v="0"/>
    <x v="0"/>
  </r>
  <r>
    <s v="INC000002633710"/>
    <s v="HOSTING VIRTUAL"/>
    <x v="6"/>
    <s v="SISTEMA OPERATIVO MICROSOFT"/>
    <s v="PAUL A SEPULVEDA ALVAREZ"/>
    <s v="tct_psepul"/>
    <s v="4-Menor/Localizado"/>
    <s v="4-Baja"/>
    <s v="Baja"/>
    <x v="1"/>
    <s v="TELEFONICA GLOBAL TECHNOLOGY S.A.AGENCIA EN CHILE"/>
    <s v="bloqueo usuarios VPN"/>
    <s v="23/02/2024 19:25:54"/>
    <s v="23/02/2024 19:26:44"/>
    <x v="0"/>
    <s v="TI"/>
    <s v="SISTEMAS OPERATIVOS"/>
    <s v="23/02/2024 19:28:23"/>
    <s v="23/02/2024 23:50:00"/>
    <s v="bloqueo usuarios VPN"/>
    <s v="se realiza bloqueo de usuarios VPN"/>
    <d v="1899-12-30T00:00:00"/>
    <d v="1899-12-30T00:02:29"/>
    <d v="1899-12-30T00:02:29"/>
    <x v="0"/>
    <x v="1"/>
    <m/>
    <m/>
    <m/>
    <m/>
    <m/>
    <d v="2024-02-23T00:00:00"/>
    <s v="CUMPLE"/>
    <s v="NO CUMPLE"/>
    <s v="NO CUMPLE"/>
    <s v="NO CUMPLE"/>
    <s v="NO CUMPLE"/>
    <x v="0"/>
    <x v="0"/>
    <x v="0"/>
    <x v="0"/>
    <x v="0"/>
  </r>
  <r>
    <s v="INC000002633718"/>
    <s v="HOUSING"/>
    <x v="8"/>
    <s v="BELIEVE"/>
    <s v="JOSE G MARQUEZ MARCANO"/>
    <s v="frp_jolsso"/>
    <s v="3-Moderado/Limitado"/>
    <s v="3-Medio"/>
    <s v="Media"/>
    <x v="1"/>
    <s v="TELEFONICA EMPRESAS DE CHILE SA"/>
    <s v="GESTION DATACENTER/ ACCESOS /TELEFONICA EMPRESAS DE CHILE SA"/>
    <s v="23/02/2024 19:36:50"/>
    <s v="23/02/2024 19:38:55"/>
    <x v="0"/>
    <s v="COMUNICACIONES"/>
    <s v="VPN IP - MPLS"/>
    <s v="23/02/2024 21:34:54"/>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Falla prd7164"/>
    <s v="ACCESOS AUTORIZADOS"/>
    <d v="1899-12-30T01:52:11"/>
    <d v="1899-12-30T01:58:04"/>
    <d v="1899-12-30T00:05:53"/>
    <x v="0"/>
    <x v="1"/>
    <m/>
    <m/>
    <m/>
    <m/>
    <m/>
    <d v="2024-02-23T00:00:00"/>
    <s v="CUMPLE"/>
    <s v="NO CUMPLE"/>
    <s v="NO CUMPLE"/>
    <s v="NO CUMPLE"/>
    <s v="NO CUMPLE"/>
    <x v="1"/>
    <x v="1"/>
    <x v="0"/>
    <x v="0"/>
    <x v="0"/>
  </r>
  <r>
    <s v="INC000002633739"/>
    <s v="HOUSING"/>
    <x v="8"/>
    <s v="BELIEVE"/>
    <s v="ALDO P VALENZUELA MUJICA"/>
    <s v="frp_jolsso"/>
    <s v="3-Moderado/Limitado"/>
    <s v="3-Medio"/>
    <s v="Media"/>
    <x v="1"/>
    <s v="TELEFONICA EMPRESAS DE CHILE SA"/>
    <s v="GESTION DATACENTER/ ACCESOS /TELEFONICA EMPRESAS DE CHILE SA"/>
    <s v="23/02/2024 20:09:48"/>
    <s v="23/02/2024 20:12:22"/>
    <x v="0"/>
    <s v="COMUNICACIONES"/>
    <s v="VPN IP - MPLS"/>
    <s v="23/02/2024 23:11:28"/>
    <s v="23/02/2024 23:50:00"/>
    <s v="EMPRESA:TELEFONICA EMPRESAS DE CHILE SA_x000a_CÓDIGO DE SERVICIO: _x000a_DIRECCIÓN: AV. Presidente Prieto #226, Paine, Santiago_x000a_NOMBRE DE QUIEN REPORTA: Ramón Garcés_x000a_TELÉFONO DE QUIEN REPORTA: 56992239270_x000a_NOMBRE DE CONTACTO EN TERRENO: _x000a_REQUERIMIENTO: actualización"/>
    <s v="ACCESOS AUTORIZADOS"/>
    <d v="1899-12-30T02:51:51"/>
    <d v="1899-12-30T03:01:40"/>
    <d v="1899-12-30T00:09:49"/>
    <x v="0"/>
    <x v="1"/>
    <m/>
    <m/>
    <m/>
    <m/>
    <m/>
    <d v="2024-02-23T00:00:00"/>
    <s v="CUMPLE"/>
    <s v="NO CUMPLE"/>
    <s v="NO CUMPLE"/>
    <s v="NO CUMPLE"/>
    <s v="NO CUMPLE"/>
    <x v="1"/>
    <x v="1"/>
    <x v="0"/>
    <x v="0"/>
    <x v="0"/>
  </r>
  <r>
    <s v="INC000002633944"/>
    <s v="TICKET-INTELIGENTE"/>
    <x v="6"/>
    <s v="GESTION TI"/>
    <s v="PAUL A SEPULVEDA ALVAREZ"/>
    <s v="USR_TSIGHT"/>
    <s v="1-Extenso/Generalizado"/>
    <s v="4-Baja"/>
    <s v="Baja"/>
    <x v="3"/>
    <s v="FUND DE BENEFICENCIA HOGAR DE CRISTO"/>
    <s v="fbhocr01 - nw-v-test-hdc TICKET AUTOMATICO"/>
    <s v="23/02/2024 22:22:39"/>
    <s v="23/02/2024 22:22:39"/>
    <x v="0"/>
    <s v="TRUESIGHT"/>
    <s v="TRUESIGHT"/>
    <s v="24/02/2024 22:55:14"/>
    <s v="24/02/2024 23:50:00"/>
    <s v="PREVENTIVO=SI_x000a_CODIGO DE SERVICIO=nw-v-test-hdc_x000a_DIRECCION=NULL_x000a_CIUDAD=NULL_x000a_COMUNA LOCAL=_x000a_REGION=NULL_x000a_QUIEN REPORTA=Ticket automático_x000a_CONTACTO EN TERRENO=_x000a_PROBLEMA=Node FBHOCR01 - nw-v-test-hdc CPU Load at 94 % Exceeds Threshold_x000a_REQUERIMIENTO=_x000a_EQUIPOS ENER"/>
    <s v="alza de recursos en servidor debido a uso de procesos sap. se mantiene en observacion servidor"/>
    <d v="1899-12-31T00:31:41"/>
    <d v="1899-12-31T00:32:35"/>
    <d v="1899-12-30T00:00:54"/>
    <x v="1"/>
    <x v="0"/>
    <m/>
    <m/>
    <m/>
    <m/>
    <m/>
    <d v="2024-02-24T00:00:00"/>
    <s v="CUMPLE"/>
    <s v="NO CUMPLE"/>
    <s v="NO CUMPLE"/>
    <s v="NO CUMPLE"/>
    <s v="NO CUMPLE"/>
    <x v="1"/>
    <x v="0"/>
    <x v="0"/>
    <x v="0"/>
    <x v="1"/>
  </r>
  <r>
    <s v="INC000002634108"/>
    <s v="HOUSING"/>
    <x v="11"/>
    <s v="APQ ACCESOS"/>
    <s v="ALDO P VALENZUELA MUJICA"/>
    <s v="tct_avalen"/>
    <s v="2-Significativo/Amplio"/>
    <s v="2-Alta"/>
    <s v="Alta"/>
    <x v="1"/>
    <s v="TELEFONICA EMPRESAS DE CHILE SA"/>
    <s v="SUPERVISION realizar upgrade de router Cisco,"/>
    <s v="24/02/2024 2:57:46"/>
    <s v="24/02/2024 2:59:27"/>
    <x v="0"/>
    <s v="CDP ANTIGUO 1"/>
    <s v="CDP ANTIGUO 2"/>
    <s v="24/02/2024 3:00:54"/>
    <s v="24/02/2024 23:50:00"/>
    <s v="SUPERVISION realizar upgrade de router Cisco,"/>
    <s v="SE REALIZA SUPERVISION"/>
    <d v="1899-12-30T00:00:40"/>
    <d v="1899-12-30T00:03:08"/>
    <d v="1899-12-30T00:02:28"/>
    <x v="0"/>
    <x v="1"/>
    <m/>
    <m/>
    <m/>
    <m/>
    <m/>
    <d v="2024-02-24T00:00:00"/>
    <s v="CUMPLE"/>
    <s v="NO CUMPLE"/>
    <s v="NO CUMPLE"/>
    <s v="NO CUMPLE"/>
    <s v="NO CUMPLE"/>
    <x v="0"/>
    <x v="0"/>
    <x v="0"/>
    <x v="0"/>
    <x v="0"/>
  </r>
  <r>
    <s v="INC000002634111"/>
    <s v="HOUSING"/>
    <x v="11"/>
    <s v="APQ ACCESOS"/>
    <s v="ALDO P VALENZUELA MUJICA"/>
    <s v="tct_avalen"/>
    <s v="2-Significativo/Amplio"/>
    <s v="2-Alta"/>
    <s v="Alta"/>
    <x v="1"/>
    <s v="TELEFONICA EMPRESAS DE CHILE SA"/>
    <s v="SUPERVISION WBS 6.1589007 Salida Internet para Servicios"/>
    <s v="24/02/2024 3:09:49"/>
    <s v="24/02/2024 3:11:43"/>
    <x v="0"/>
    <s v="CDP ANTIGUO 1"/>
    <s v="CDP ANTIGUO 2"/>
    <s v="24/02/2024 3:14:00"/>
    <s v="24/02/2024 23:50:00"/>
    <s v="SUPERVISION WBS 6.1589007 Salida Internet para Servicios -RBC / Reemplazo equipos"/>
    <s v="SE REALIZA SUPERVISION"/>
    <d v="1899-12-30T00:01:41"/>
    <d v="1899-12-30T00:04:11"/>
    <d v="1899-12-30T00:02:30"/>
    <x v="0"/>
    <x v="1"/>
    <m/>
    <m/>
    <m/>
    <m/>
    <m/>
    <d v="2024-02-24T00:00:00"/>
    <s v="CUMPLE"/>
    <s v="NO CUMPLE"/>
    <s v="NO CUMPLE"/>
    <s v="NO CUMPLE"/>
    <s v="NO CUMPLE"/>
    <x v="0"/>
    <x v="0"/>
    <x v="0"/>
    <x v="0"/>
    <x v="0"/>
  </r>
  <r>
    <s v="INC000002634113"/>
    <s v="HOUSING"/>
    <x v="11"/>
    <s v="APQ ACCESOS"/>
    <s v="ALDO P VALENZUELA MUJICA"/>
    <s v="tct_avalen"/>
    <s v="2-Significativo/Amplio"/>
    <s v="2-Alta"/>
    <s v="Alta"/>
    <x v="1"/>
    <s v="TELEFONICA EMPRESAS DE CHILE SA"/>
    <s v="SUPERVISION INCIDENTE actualización de NAS ISILON PAINE"/>
    <s v="24/02/2024 3:30:09"/>
    <s v="24/02/2024 3:31:38"/>
    <x v="0"/>
    <s v="CDP ANTIGUO 1"/>
    <s v="CDP ANTIGUO 2"/>
    <s v="24/02/2024 3:33:18"/>
    <s v="24/02/2024 23:50:00"/>
    <s v="SUPERVISION INCIDENTE actualización de NAS ISILON PAINE"/>
    <s v="SE REALIZA SUPERVISION"/>
    <d v="1899-12-30T00:00:55"/>
    <d v="1899-12-30T00:03:09"/>
    <d v="1899-12-30T00:02:14"/>
    <x v="0"/>
    <x v="1"/>
    <m/>
    <m/>
    <m/>
    <m/>
    <m/>
    <d v="2024-02-24T00:00:00"/>
    <s v="CUMPLE"/>
    <s v="NO CUMPLE"/>
    <s v="NO CUMPLE"/>
    <s v="NO CUMPLE"/>
    <s v="NO CUMPLE"/>
    <x v="0"/>
    <x v="0"/>
    <x v="0"/>
    <x v="0"/>
    <x v="0"/>
  </r>
  <r>
    <s v="INC000002634116"/>
    <s v="HOUSING"/>
    <x v="11"/>
    <s v="APQ ACCESOS"/>
    <s v="ALDO P VALENZUELA MUJICA"/>
    <s v="tct_avalen"/>
    <s v="2-Significativo/Amplio"/>
    <s v="2-Alta"/>
    <s v="Alta"/>
    <x v="1"/>
    <s v="TELEFONICA EMPRESAS DE CHILE SA"/>
    <s v="SUPERVISION Revisión Switch HP 5900 SN:CN65FZL0F2"/>
    <s v="24/02/2024 3:47:58"/>
    <s v="24/02/2024 3:49:32"/>
    <x v="0"/>
    <s v="CDP ANTIGUO 1"/>
    <s v="CDP ANTIGUO 2"/>
    <s v="24/02/2024 3:52:04"/>
    <s v="24/02/2024 23:50:00"/>
    <s v="SUPERVISION Revisión Switch HP 5900 SN:CN65FZL0F2"/>
    <s v="SE REALIZA SUPERVISION"/>
    <d v="1899-12-30T00:00:59"/>
    <d v="1899-12-30T00:04:06"/>
    <d v="1899-12-30T00:03:07"/>
    <x v="0"/>
    <x v="1"/>
    <m/>
    <m/>
    <m/>
    <m/>
    <m/>
    <d v="2024-02-24T00:00:00"/>
    <s v="CUMPLE"/>
    <s v="NO CUMPLE"/>
    <s v="NO CUMPLE"/>
    <s v="NO CUMPLE"/>
    <s v="NO CUMPLE"/>
    <x v="0"/>
    <x v="0"/>
    <x v="0"/>
    <x v="0"/>
    <x v="0"/>
  </r>
  <r>
    <s v="INC000002634118"/>
    <s v="HOUSING"/>
    <x v="11"/>
    <s v="APQ ACCESOS"/>
    <s v="ALDO P VALENZUELA MUJICA"/>
    <s v="tct_avalen"/>
    <s v="2-Significativo/Amplio"/>
    <s v="2-Alta"/>
    <s v="Alta"/>
    <x v="1"/>
    <s v="TELEFONICA EMPRESAS DE CHILE SA"/>
    <s v="SUPERVISION INCIDENTE  Falla prd7164"/>
    <s v="24/02/2024 3:53:44"/>
    <s v="24/02/2024 3:55:12"/>
    <x v="0"/>
    <s v="CDP ANTIGUO 1"/>
    <s v="CDP ANTIGUO 2"/>
    <s v="24/02/2024 3:55:59"/>
    <s v="24/02/2024 23:50:00"/>
    <s v="SUPERVISION INCIDENTE  Falla prd7164"/>
    <s v="SE REALIZA SUPERVISION"/>
    <d v="1899-12-30T00:00:26"/>
    <d v="1899-12-30T00:02:15"/>
    <d v="1899-12-30T00:01:49"/>
    <x v="0"/>
    <x v="1"/>
    <m/>
    <m/>
    <m/>
    <m/>
    <m/>
    <d v="2024-02-24T00:00:00"/>
    <s v="CUMPLE"/>
    <s v="NO CUMPLE"/>
    <s v="NO CUMPLE"/>
    <s v="NO CUMPLE"/>
    <s v="NO CUMPLE"/>
    <x v="0"/>
    <x v="0"/>
    <x v="0"/>
    <x v="0"/>
    <x v="0"/>
  </r>
  <r>
    <s v="INC000002634120"/>
    <s v="HOUSING"/>
    <x v="11"/>
    <s v="APQ ACCESOS"/>
    <s v="ALDO P VALENZUELA MUJICA"/>
    <s v="tct_avalen"/>
    <s v="2-Significativo/Amplio"/>
    <s v="2-Alta"/>
    <s v="Alta"/>
    <x v="1"/>
    <s v="TELEFONICA EMPRESAS DE CHILE SA"/>
    <s v="RONDA Y REVISION DE SALAS TECNICAS"/>
    <s v="24/02/2024 4:02:19"/>
    <s v="24/02/2024 4:02:21"/>
    <x v="0"/>
    <s v="CDP ANTIGUO 1"/>
    <s v="CDP ANTIGUO 2"/>
    <s v="24/02/2024 4:04:04"/>
    <s v="24/02/2024 23:50:00"/>
    <s v="RONDA Y REVISION DE SALAS TECNICAS"/>
    <s v="SE REALIZA RONDA"/>
    <d v="1899-12-30T00:01:17"/>
    <d v="1899-12-30T00:01:45"/>
    <d v="1899-12-30T00:00:28"/>
    <x v="0"/>
    <x v="1"/>
    <m/>
    <m/>
    <m/>
    <m/>
    <m/>
    <d v="2024-02-24T00:00:00"/>
    <s v="CUMPLE"/>
    <s v="NO CUMPLE"/>
    <s v="NO CUMPLE"/>
    <s v="NO CUMPLE"/>
    <s v="NO CUMPLE"/>
    <x v="0"/>
    <x v="0"/>
    <x v="0"/>
    <x v="0"/>
    <x v="0"/>
  </r>
  <r>
    <s v="INC000002634122"/>
    <s v="HOUSING"/>
    <x v="11"/>
    <s v="APQ ACCESOS"/>
    <s v="ALDO P VALENZUELA MUJICA"/>
    <s v="tct_avalen"/>
    <s v="2-Significativo/Amplio"/>
    <s v="2-Alta"/>
    <s v="Alta"/>
    <x v="1"/>
    <s v="TELEFONICA EMPRESAS DE CHILE SA"/>
    <s v="TOMA D ALARMAS DE CLIENTE"/>
    <s v="24/02/2024 4:04:20"/>
    <s v="24/02/2024 4:05:59"/>
    <x v="0"/>
    <s v="CDP ANTIGUO 1"/>
    <s v="CDP ANTIGUO 2"/>
    <s v="24/02/2024 4:06:51"/>
    <s v="24/02/2024 23:50:00"/>
    <s v="TOMA DE ALARMAS DE CLIENTE"/>
    <s v="SE REALIZA TOMA DE ALARMAS"/>
    <d v="1899-12-30T00:00:33"/>
    <d v="1899-12-30T00:02:31"/>
    <d v="1899-12-30T00:01:58"/>
    <x v="0"/>
    <x v="1"/>
    <m/>
    <m/>
    <m/>
    <m/>
    <m/>
    <d v="2024-02-24T00:00:00"/>
    <s v="CUMPLE"/>
    <s v="NO CUMPLE"/>
    <s v="NO CUMPLE"/>
    <s v="NO CUMPLE"/>
    <s v="NO CUMPLE"/>
    <x v="0"/>
    <x v="0"/>
    <x v="0"/>
    <x v="0"/>
    <x v="0"/>
  </r>
  <r>
    <s v="INC000002634130"/>
    <s v="BACKUP ON DEMAND"/>
    <x v="17"/>
    <s v="BACK UP DATA CENTER (BACKUP ON DEMAND)"/>
    <s v="RODRIGO VÁSQUEZ MUÑOZ"/>
    <s v="tct_rvasqu"/>
    <s v="4-Menor/Localizado"/>
    <s v="4-Baja"/>
    <s v="Baja"/>
    <x v="1"/>
    <s v="TELEFONICA GLOBAL TECHNOLOGY S.A.AGENCIA EN CHILE"/>
    <s v="revision estado de plataformas veritas"/>
    <s v="24/02/2024 8:38:17"/>
    <s v="24/02/2024 8:40:08"/>
    <x v="0"/>
    <s v="CDP ANTIGUO 1"/>
    <s v="CDP ANTIGUO 2"/>
    <s v="28/02/2024 10:50:43"/>
    <s v="28/02/2024 23:50:00"/>
    <s v="revision estado de plataformas veritas, fin de semana"/>
    <s v="FASE RESOLUCIÓN Y RECUPERACIÓN_x000a__x000a_Se efectúa contacto con cliente: N/A_x000a__x000a_Teléfono de contacto: N/A_x000a__x000a_Acciones realizadas: plataformas, revisadas y en funcionamiento OK_x000a__x000a_Solución paliativa o definitiva: plataformas, revisadas y en funcionamiento OK_x000a__x000a_Acciones"/>
    <d v="1900-01-03T02:10:35"/>
    <d v="1900-01-03T02:12:26"/>
    <d v="1899-12-30T00:01:51"/>
    <x v="0"/>
    <x v="1"/>
    <m/>
    <m/>
    <m/>
    <m/>
    <m/>
    <d v="2024-02-28T00:00:00"/>
    <s v="CUMPLE"/>
    <s v="NO CUMPLE"/>
    <s v="NO CUMPLE"/>
    <s v="NO CUMPLE"/>
    <s v="NO CUMPLE"/>
    <x v="1"/>
    <x v="0"/>
    <x v="0"/>
    <x v="0"/>
    <x v="1"/>
  </r>
  <r>
    <s v="INC000002634179"/>
    <s v="HOUSING"/>
    <x v="11"/>
    <s v="APQ ACCESOS"/>
    <s v="JOSE G MARQUEZ MARCANO"/>
    <s v="tct_josmam"/>
    <s v="4-Menor/Localizado"/>
    <s v="4-Baja"/>
    <s v="Baja"/>
    <x v="1"/>
    <s v="TELEFONICA EMPRESAS DE CHILE SA"/>
    <s v="RONDA Y REVISION DE SALAS"/>
    <s v="24/02/2024 17:18:05"/>
    <s v="24/02/2024 17:18:57"/>
    <x v="0"/>
    <s v="CDP ANTIGUO 1"/>
    <s v="CDP ANTIGUO 2"/>
    <s v="24/02/2024 17:20:25"/>
    <s v="24/02/2024 23:50:00"/>
    <s v="RONDA Y REVISION DE SALAS"/>
    <s v="RONDAS REALIZADAS"/>
    <d v="1899-12-30T00:01:15"/>
    <d v="1899-12-30T00:02:20"/>
    <d v="1899-12-30T00:01:05"/>
    <x v="0"/>
    <x v="1"/>
    <m/>
    <m/>
    <m/>
    <m/>
    <m/>
    <d v="2024-02-24T00:00:00"/>
    <s v="CUMPLE"/>
    <s v="NO CUMPLE"/>
    <s v="NO CUMPLE"/>
    <s v="NO CUMPLE"/>
    <s v="NO CUMPLE"/>
    <x v="0"/>
    <x v="0"/>
    <x v="0"/>
    <x v="0"/>
    <x v="0"/>
  </r>
  <r>
    <s v="INC000002634181"/>
    <s v="HOUSING"/>
    <x v="11"/>
    <s v="APQ ACCESOS"/>
    <s v="JOSE G MARQUEZ MARCANO"/>
    <s v="tct_josmam"/>
    <s v="4-Menor/Localizado"/>
    <s v="4-Baja"/>
    <s v="Baja"/>
    <x v="1"/>
    <s v="TELEFONICA EMPRESAS DE CHILE SA"/>
    <s v="TOMA DE ALARMAS DE CLIENTES"/>
    <s v="24/02/2024 17:20:43"/>
    <s v="24/02/2024 17:21:32"/>
    <x v="0"/>
    <s v="CDP ANTIGUO 1"/>
    <s v="CDP ANTIGUO 2"/>
    <s v="24/02/2024 17:22:37"/>
    <s v="24/02/2024 23:50:00"/>
    <s v="TOMA DE ALARMAS DE CLIENTES"/>
    <s v="TOMA DE ALARMAS REALIZADAS"/>
    <d v="1899-12-30T00:00:51"/>
    <d v="1899-12-30T00:01:54"/>
    <d v="1899-12-30T00:01:03"/>
    <x v="0"/>
    <x v="1"/>
    <m/>
    <m/>
    <m/>
    <m/>
    <m/>
    <d v="2024-02-24T00:00:00"/>
    <s v="CUMPLE"/>
    <s v="NO CUMPLE"/>
    <s v="NO CUMPLE"/>
    <s v="NO CUMPLE"/>
    <s v="NO CUMPLE"/>
    <x v="0"/>
    <x v="0"/>
    <x v="0"/>
    <x v="0"/>
    <x v="0"/>
  </r>
  <r>
    <s v="INC000002634183"/>
    <s v="HOUSING"/>
    <x v="11"/>
    <s v="APQ ACCESOS"/>
    <s v="JOSE G MARQUEZ MARCANO"/>
    <s v="tct_josmam"/>
    <s v="4-Menor/Localizado"/>
    <s v="4-Baja"/>
    <s v="Baja"/>
    <x v="1"/>
    <s v="TELEFONICA EMPRESAS DE CHILE SA"/>
    <s v="RONDA Y REVISION DE SALAS 12:30"/>
    <s v="24/02/2024 17:22:52"/>
    <s v="24/02/2024 17:23:43"/>
    <x v="0"/>
    <s v="CDP ANTIGUO 1"/>
    <s v="CDP ANTIGUO 2"/>
    <s v="24/02/2024 17:25:05"/>
    <s v="24/02/2024 23:50:00"/>
    <s v="RONDA Y REVISION DE SALAS 12:30"/>
    <s v="RONDAS REALIZADAS"/>
    <d v="1899-12-30T00:01:07"/>
    <d v="1899-12-30T00:02:13"/>
    <d v="1899-12-30T00:01:06"/>
    <x v="0"/>
    <x v="1"/>
    <m/>
    <m/>
    <m/>
    <m/>
    <m/>
    <d v="2024-02-24T00:00:00"/>
    <s v="CUMPLE"/>
    <s v="NO CUMPLE"/>
    <s v="NO CUMPLE"/>
    <s v="NO CUMPLE"/>
    <s v="NO CUMPLE"/>
    <x v="0"/>
    <x v="0"/>
    <x v="0"/>
    <x v="0"/>
    <x v="0"/>
  </r>
  <r>
    <s v="INC000002634185"/>
    <s v="HOUSING"/>
    <x v="11"/>
    <s v="APQ ACCESOS"/>
    <s v="JOSE G MARQUEZ MARCANO"/>
    <s v="tct_josmam"/>
    <s v="4-Menor/Localizado"/>
    <s v="4-Baja"/>
    <s v="Baja"/>
    <x v="1"/>
    <s v="TELEFONICA EMPRESAS DE CHILE SA"/>
    <s v="RONDA Y REVISION DE SALAS 15:30"/>
    <s v="24/02/2024 17:25:38"/>
    <s v="24/02/2024 17:26:34"/>
    <x v="0"/>
    <s v="CDP ANTIGUO 1"/>
    <s v="CDP ANTIGUO 2"/>
    <s v="24/02/2024 17:27:28"/>
    <s v="24/02/2024 23:50:00"/>
    <s v="RONDA Y REVISION DE SALAS 15:30"/>
    <s v="RONDAS REALIZADAS"/>
    <d v="1899-12-30T00:00:40"/>
    <d v="1899-12-30T00:01:50"/>
    <d v="1899-12-30T00:01:10"/>
    <x v="0"/>
    <x v="1"/>
    <m/>
    <m/>
    <m/>
    <m/>
    <m/>
    <d v="2024-02-24T00:00:00"/>
    <s v="CUMPLE"/>
    <s v="NO CUMPLE"/>
    <s v="NO CUMPLE"/>
    <s v="NO CUMPLE"/>
    <s v="NO CUMPLE"/>
    <x v="0"/>
    <x v="0"/>
    <x v="0"/>
    <x v="0"/>
    <x v="0"/>
  </r>
  <r>
    <s v="INC000002634425"/>
    <s v="TICKET-INTELIGENTE"/>
    <x v="7"/>
    <s v="GESTION TI"/>
    <s v="GUSTAVO AVILA VERA"/>
    <s v="USR_TSIGHT"/>
    <s v="1-Extenso/Generalizado"/>
    <s v="4-Baja"/>
    <s v="Baja"/>
    <x v="3"/>
    <s v="FUNDACION INSTITUTO PROFESIONAL DUOC UC"/>
    <s v="fiprdu01 - noedesa TICKET AUTOMATICO"/>
    <s v="24/02/2024 2:41:48"/>
    <s v="24/02/2024 2:41:48"/>
    <x v="0"/>
    <s v="TRUESIGHT"/>
    <s v="TRUESIGHT"/>
    <s v="24/02/2024 4:36:48"/>
    <s v="24/02/2024 23:50:00"/>
    <s v="PREVENTIVO=SI_x000a_CODIGO DE SERVICIO=noedesa_x000a_DIRECCION=NULL_x000a_CIUDAD=NULL_x000a_COMUNA LOCAL=_x000a_REGION=NULL_x000a_QUIEN REPORTA=Ticket automático_x000a_CONTACTO EN TERRENO=_x000a_PROBLEMA=Node FIPRDU01 - noedesa is Down_x000a_REQUERIMIENTO=_x000a_EQUIPOS ENERGIZADO O REINICIADO=_x000a_HORARIO DE ATENCIO"/>
    <s v="Se efectúa contacto con cliente: Si, por correo_x000a_Teléfono de contacto:N/A_x000a_Acciones realizadas:Se revisa el servidor y se observa que no se tiene conexión ssh por la red de administracion ni por la red productiva del cliente, se procedió a verificar el ser"/>
    <d v="1899-12-30T01:54:17"/>
    <d v="1899-12-30T01:55:00"/>
    <d v="1899-12-30T00:00:43"/>
    <x v="1"/>
    <x v="0"/>
    <m/>
    <m/>
    <m/>
    <m/>
    <m/>
    <d v="2024-02-24T00:00:00"/>
    <s v="CUMPLE"/>
    <s v="NO CUMPLE"/>
    <s v="NO CUMPLE"/>
    <s v="NO CUMPLE"/>
    <s v="NO CUMPLE"/>
    <x v="1"/>
    <x v="1"/>
    <x v="0"/>
    <x v="0"/>
    <x v="0"/>
  </r>
  <r>
    <s v="INC000002634452"/>
    <s v="TICKET-INTELIGENTE"/>
    <x v="6"/>
    <s v="GESTION TI"/>
    <s v="PAUL A SEPULVEDA ALVAREZ"/>
    <s v="USR_TSIGHT"/>
    <s v="1-Extenso/Generalizado"/>
    <s v="4-Baja"/>
    <s v="Baja"/>
    <x v="3"/>
    <s v="FUNDACION INSTITUTO PROFESIONAL DUOC UC"/>
    <s v="fiprdu01 - controlver01-2k23 TICKET AUTOMATICO"/>
    <s v="24/02/2024 3:03:27"/>
    <s v="24/02/2024 3:03:27"/>
    <x v="0"/>
    <s v="TRUESIGHT"/>
    <s v="TRUESIGHT"/>
    <s v="24/02/2024 10:41:00"/>
    <s v="24/02/2024 23:50:00"/>
    <s v="PREVENTIVO=SI_x000a_CODIGO DE SERVICIO=FIPRDU01 - CONTROLVER01-2K23_x000a_DIRECCION=NULL_x000a_CIUDAD=NULL_x000a_COMUNA LOCAL=_x000a_REGION=NULL_x000a_QUIEN REPORTA=Ticket automático_x000a_CONTACTO EN TERRENO=_x000a_PROBLEMA=High RAM Usage Alert for Node FIPRDU01 - CONTROLVER01-2K23_x000a_REQUERIMIENTO=_x000a_EQU"/>
    <s v="se mantiene observacion sobre servidor. Memoria ram liberada desde sesiones descoenctadas y memoria cache._x000a_Alerta superada"/>
    <d v="1899-12-30T07:36:09"/>
    <d v="1899-12-30T07:37:33"/>
    <d v="1899-12-30T00:01:24"/>
    <x v="1"/>
    <x v="0"/>
    <m/>
    <m/>
    <m/>
    <m/>
    <m/>
    <d v="2024-02-24T00:00:00"/>
    <s v="CUMPLE"/>
    <s v="NO CUMPLE"/>
    <s v="NO CUMPLE"/>
    <s v="NO CUMPLE"/>
    <s v="NO CUMPLE"/>
    <x v="1"/>
    <x v="0"/>
    <x v="1"/>
    <x v="0"/>
    <x v="0"/>
  </r>
  <r>
    <s v="INC000002634925"/>
    <s v="HOUSING"/>
    <x v="11"/>
    <s v="APQ ACCESOS"/>
    <s v="JOSE G MARQUEZ MARCANO"/>
    <s v="tct_josmam"/>
    <s v="4-Menor/Localizado"/>
    <s v="4-Baja"/>
    <s v="Baja"/>
    <x v="1"/>
    <s v="TELEFONICA EMPRESAS DE CHILE SA"/>
    <s v="RONDA Y REVISION DE SALAS 18:30"/>
    <s v="24/02/2024 19:14:29"/>
    <s v="24/02/2024 19:15:19"/>
    <x v="0"/>
    <s v="CDP ANTIGUO 1"/>
    <s v="CDP ANTIGUO 2"/>
    <s v="24/02/2024 19:16:18"/>
    <s v="24/02/2024 23:50:00"/>
    <s v="RONDA Y REVISION DE SALAS 18:30"/>
    <s v="RONDAS REALIZADAS"/>
    <d v="1899-12-30T00:00:45"/>
    <d v="1899-12-30T00:01:49"/>
    <d v="1899-12-30T00:01:04"/>
    <x v="0"/>
    <x v="1"/>
    <m/>
    <m/>
    <m/>
    <m/>
    <m/>
    <d v="2024-02-24T00:00:00"/>
    <s v="CUMPLE"/>
    <s v="NO CUMPLE"/>
    <s v="NO CUMPLE"/>
    <s v="NO CUMPLE"/>
    <s v="NO CUMPLE"/>
    <x v="0"/>
    <x v="0"/>
    <x v="0"/>
    <x v="0"/>
    <x v="0"/>
  </r>
  <r>
    <s v="INC000002634977"/>
    <s v="HOSTING VIRTUAL"/>
    <x v="6"/>
    <s v="SISTEMA OPERATIVO MICROSOFT"/>
    <s v="PAUL A SEPULVEDA ALVAREZ"/>
    <s v="tct_psepul"/>
    <s v="4-Menor/Localizado"/>
    <s v="4-Baja"/>
    <s v="Baja"/>
    <x v="1"/>
    <s v="TELEFONICA GLOBAL TECHNOLOGY S.A.AGENCIA EN CHILE"/>
    <s v="activar cuentas vpn"/>
    <s v="26/02/2024 8:58:20"/>
    <s v="26/02/2024 8:58:50"/>
    <x v="0"/>
    <s v="TI"/>
    <s v="SISTEMAS OPERATIVOS"/>
    <s v="26/02/2024 8:59:36"/>
    <s v="26/02/2024 23:50:00"/>
    <s v="activar cuentas vpn"/>
    <s v="Cuentas VPN activadas"/>
    <d v="1899-12-30T00:00:00"/>
    <d v="1899-12-30T00:01:16"/>
    <d v="1899-12-30T00:01:16"/>
    <x v="0"/>
    <x v="1"/>
    <m/>
    <m/>
    <m/>
    <m/>
    <m/>
    <d v="2024-02-26T00:00:00"/>
    <s v="CUMPLE"/>
    <s v="NO CUMPLE"/>
    <s v="NO CUMPLE"/>
    <s v="NO CUMPLE"/>
    <s v="NO CUMPLE"/>
    <x v="0"/>
    <x v="0"/>
    <x v="0"/>
    <x v="0"/>
    <x v="0"/>
  </r>
  <r>
    <s v="INC000002635001"/>
    <s v="VPN IP - MPLS"/>
    <x v="3"/>
    <s v="GESTION HD"/>
    <s v="DEIBY Y SANTOYO MONTEROLA"/>
    <s v="frp_kefern"/>
    <s v="3-Moderado/Limitado"/>
    <s v="3-Medio"/>
    <s v="Media"/>
    <x v="1"/>
    <s v="TELEFONICA GLOBAL TECHNOLOGY S.A.AGENCIA EN CHILE"/>
    <s v="HD |  Acceso Cloud Portal"/>
    <s v="26/02/2024 9:57:28"/>
    <s v="26/02/2024 9:59:43"/>
    <x v="0"/>
    <s v="CDP ANTIGUO 1"/>
    <s v="CDP ANTIGUO 2"/>
    <s v="26/02/2024 10:45:58"/>
    <s v="26/02/2024 23:50:00"/>
    <s v="PREVENTIVO: NO_x000a_CODIGO DE SERVICIO:_x000a_DIRECCION:_x000a_QUIEN REPORTA:Deiby Yoel Santoyo Monterola +56 9 9343 3681 _x000a_CONTACTO EN TERRENO:_x000a_PROBLEMA:_x000a_REQUERIMIENTO:@Help Desk para generar el folio de requerimiento a mi bandeja_x000a_TELEFONICA GLOBAL &amp;#8211; CLOUD &amp;#8211;"/>
    <s v="FASE RESOLUCIÓN Y RECUPERACIÓN_x000a__x000a_Se efectúa contacto con cliente:N/A_x000a__x000a_Teléfono de contacto:N/A_x000a__x000a_Acciones realizadas: Se crea el usuario de Perfecto Mariño y se envia por correo sus credenciales..._x000a__x000a_Solución paliativa o definitiva:N/A_x000a__x000a_Acciones de Mejora,"/>
    <d v="1899-12-30T00:00:00"/>
    <d v="1899-12-30T00:48:30"/>
    <d v="1899-12-30T00:48:30"/>
    <x v="0"/>
    <x v="1"/>
    <m/>
    <s v=""/>
    <s v=""/>
    <s v="Cumplido"/>
    <s v=""/>
    <d v="2024-02-26T00:00:00"/>
    <s v="CUMPLE"/>
    <s v="NO CUMPLE"/>
    <s v="NO CUMPLE"/>
    <s v="NO CUMPLE"/>
    <s v="NO CUMPLE"/>
    <x v="0"/>
    <x v="0"/>
    <x v="0"/>
    <x v="0"/>
    <x v="0"/>
  </r>
  <r>
    <s v="INC000002635551"/>
    <s v="TICKET-INTELIGENTE"/>
    <x v="6"/>
    <s v="GESTION TI"/>
    <s v="PAUL A SEPULVEDA ALVAREZ"/>
    <s v="USR_TSIGHT"/>
    <s v="1-Extenso/Generalizado"/>
    <s v="4-Baja"/>
    <s v="Baja"/>
    <x v="3"/>
    <s v="COAGRA S A"/>
    <s v="coagra01 - sap_prod_e_vm TICKET AUTOMATICO"/>
    <s v="24/02/2024 22:08:08"/>
    <s v="24/02/2024 22:08:08"/>
    <x v="0"/>
    <s v="TRUESIGHT"/>
    <s v="TRUESIGHT"/>
    <s v="26/02/2024 8:56:55"/>
    <s v="26/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utilizacion de ram por utilizacion de procesos SAP en servidor. _x000a_Comportamiento esperado"/>
    <d v="1899-12-31T10:47:30"/>
    <d v="1899-12-31T10:48:47"/>
    <d v="1899-12-30T00:01:17"/>
    <x v="1"/>
    <x v="0"/>
    <m/>
    <m/>
    <m/>
    <m/>
    <m/>
    <d v="2024-02-26T00:00:00"/>
    <s v="CUMPLE"/>
    <s v="NO CUMPLE"/>
    <s v="NO CUMPLE"/>
    <s v="NO CUMPLE"/>
    <s v="NO CUMPLE"/>
    <x v="1"/>
    <x v="0"/>
    <x v="0"/>
    <x v="0"/>
    <x v="1"/>
  </r>
  <r>
    <s v="INC000002635562"/>
    <s v="TICKET-INTELIGENTE"/>
    <x v="6"/>
    <s v="GESTION TI"/>
    <s v="PAUL A SEPULVEDA ALVAREZ"/>
    <s v="USR_TSIGHT"/>
    <s v="1-Extenso/Generalizado"/>
    <s v="4-Baja"/>
    <s v="Baja"/>
    <x v="3"/>
    <s v="GPS CHILE SPA"/>
    <s v="gpschi01 - wnprws_med04 TICKET AUTOMATICO"/>
    <s v="24/02/2024 22:18:41"/>
    <s v="24/02/2024 22:18:41"/>
    <x v="0"/>
    <s v="TRUESIGHT"/>
    <s v="TRUESIGHT"/>
    <s v="26/02/2024 8:57:09"/>
    <s v="26/02/2024 23:50:00"/>
    <s v="PREVENTIVO=SI_x000a_CODIGO DE SERVICIO=WNPRWS_MED04_x000a_DIRECCION=NULL_x000a_CIUDAD=NULL_x000a_COMUNA LOCAL=Santiago_x000a_REGION=NULL_x000a_QUIEN REPORTA=Ticket automático_x000a_CONTACTO EN TERRENO=_x000a_PROBLEMA=Node GPSCHI01 - WNPRWS_MED04 CPU Load at 100 % Exceeds Threshold_x000a_REQUERIMIENTO=_x000a_EQUIP"/>
    <s v="utilizacion de recursos en servidor normalizada. se mantiene en monitoreo._x000a_Servidor operativo"/>
    <d v="1899-12-31T10:33:42"/>
    <d v="1899-12-31T10:38:28"/>
    <d v="1899-12-30T00:04:46"/>
    <x v="1"/>
    <x v="0"/>
    <m/>
    <s v=""/>
    <s v=""/>
    <s v=""/>
    <s v="Cumplido"/>
    <d v="2024-02-26T00:00:00"/>
    <s v="CUMPLE"/>
    <s v="NO CUMPLE"/>
    <s v="NO CUMPLE"/>
    <s v="NO CUMPLE"/>
    <s v="NO CUMPLE"/>
    <x v="1"/>
    <x v="0"/>
    <x v="0"/>
    <x v="0"/>
    <x v="1"/>
  </r>
  <r>
    <s v="INC000002635563"/>
    <s v="TICKET-INTELIGENTE"/>
    <x v="6"/>
    <s v="GESTION TI"/>
    <s v="PAUL A SEPULVEDA ALVAREZ"/>
    <s v="USR_TSIGHT"/>
    <s v="1-Extenso/Generalizado"/>
    <s v="4-Baja"/>
    <s v="Baja"/>
    <x v="3"/>
    <s v="GPS CHILE SPA"/>
    <s v="gpschi01 - wnprdb_gps04 TICKET AUTOMATICO"/>
    <s v="24/02/2024 22:19:45"/>
    <s v="24/02/2024 22:19:45"/>
    <x v="0"/>
    <s v="TRUESIGHT"/>
    <s v="TRUESIGHT"/>
    <s v="26/02/2024 8:57:26"/>
    <s v="26/02/2024 23:50:00"/>
    <s v="PREVENTIVO=SI_x000a_CODIGO DE SERVICIO=WNPRDB_GPS04_x000a_DIRECCION=NULL_x000a_CIUDAD=NULL_x000a_COMUNA LOCAL=Santiago_x000a_REGION=NULL_x000a_QUIEN REPORTA=Ticket automático_x000a_CONTACTO EN TERRENO=_x000a_PROBLEMA=Node GPSCHI01 - WNPRDB_GPS04 CPU Load at 99 % Exceeds Threshold_x000a_REQUERIMIENTO=_x000a_EQUIPO"/>
    <s v="alza de cpu temporal en proceso de base de datos SQL SERVER. _x000a_Alerta superada en servidor"/>
    <d v="1899-12-31T10:32:41"/>
    <d v="1899-12-31T10:37:41"/>
    <d v="1899-12-30T00:05:00"/>
    <x v="1"/>
    <x v="0"/>
    <m/>
    <s v=""/>
    <s v=""/>
    <s v=""/>
    <s v="Cumplido"/>
    <d v="2024-02-26T00:00:00"/>
    <s v="CUMPLE"/>
    <s v="NO CUMPLE"/>
    <s v="NO CUMPLE"/>
    <s v="NO CUMPLE"/>
    <s v="NO CUMPLE"/>
    <x v="1"/>
    <x v="0"/>
    <x v="0"/>
    <x v="0"/>
    <x v="1"/>
  </r>
  <r>
    <s v="INC000002635564"/>
    <s v="TICKET-INTELIGENTE"/>
    <x v="6"/>
    <s v="GESTION TI"/>
    <s v="PAUL A SEPULVEDA ALVAREZ"/>
    <s v="USR_TSIGHT"/>
    <s v="1-Extenso/Generalizado"/>
    <s v="4-Baja"/>
    <s v="Baja"/>
    <x v="3"/>
    <s v="GPS CHILE SPA"/>
    <s v="gpschi01 - wnprap_cap06 TICKET AUTOMATICO"/>
    <s v="24/02/2024 22:19:47"/>
    <s v="24/02/2024 22:19:47"/>
    <x v="0"/>
    <s v="TRUESIGHT"/>
    <s v="TRUESIGHT"/>
    <s v="26/02/2024 8:57:42"/>
    <s v="26/02/2024 23:50:00"/>
    <s v="PREVENTIVO=SI_x000a_CODIGO DE SERVICIO=WNPRAP_CAP06_x000a_DIRECCION=NULL_x000a_CIUDAD=NULL_x000a_COMUNA LOCAL=Santiago_x000a_REGION=NULL_x000a_QUIEN REPORTA=Ticket automático_x000a_CONTACTO EN TERRENO=_x000a_PROBLEMA=Node GPSCHI01 - WNPRAP_CAP06 CPU Load at 95 % Exceeds Threshold_x000a_REQUERIMIENTO=_x000a_EQUIPO"/>
    <s v="alza de cpu en proceso de antivirus. _x000a_Alerta superada en servidor"/>
    <d v="1899-12-31T10:35:39"/>
    <d v="1899-12-31T10:37:55"/>
    <d v="1899-12-30T00:02:16"/>
    <x v="1"/>
    <x v="0"/>
    <m/>
    <s v=""/>
    <s v=""/>
    <s v=""/>
    <s v="Cumplido"/>
    <d v="2024-02-26T00:00:00"/>
    <s v="CUMPLE"/>
    <s v="NO CUMPLE"/>
    <s v="NO CUMPLE"/>
    <s v="NO CUMPLE"/>
    <s v="NO CUMPLE"/>
    <x v="1"/>
    <x v="0"/>
    <x v="0"/>
    <x v="0"/>
    <x v="1"/>
  </r>
  <r>
    <s v="INC000002635565"/>
    <s v="TICKET-INTELIGENTE"/>
    <x v="6"/>
    <s v="GESTION TI"/>
    <s v="PAUL A SEPULVEDA ALVAREZ"/>
    <s v="USR_TSIGHT"/>
    <s v="1-Extenso/Generalizado"/>
    <s v="4-Baja"/>
    <s v="Baja"/>
    <x v="3"/>
    <s v="GPS CHILE SPA"/>
    <s v="gpschi01 - wnprap_cap02 TICKET AUTOMATICO"/>
    <s v="24/02/2024 22:19:47"/>
    <s v="24/02/2024 22:19:47"/>
    <x v="0"/>
    <s v="TRUESIGHT"/>
    <s v="TRUESIGHT"/>
    <s v="24/02/2024 23:06:05"/>
    <s v="24/02/2024 23:50:00"/>
    <s v="PREVENTIVO=SI_x000a_CODIGO DE SERVICIO=WNPRAP_CAP02_x000a_DIRECCION=NULL_x000a_CIUDAD=NULL_x000a_COMUNA LOCAL=Santiago_x000a_REGION=NULL_x000a_QUIEN REPORTA=Ticket automático_x000a_CONTACTO EN TERRENO=_x000a_PROBLEMA=Node GPSCHI01 - WNPRAP_CAP02 CPU Load at 95 % Exceeds Threshold_x000a_REQUERIMIENTO=_x000a_EQUIPO"/>
    <s v="alerta de cpu superada en servidor. se mantendra en monitoreo. _x000a_se realiza liberacion de memoria desde sesiones desconectadas"/>
    <d v="1899-12-30T00:44:10"/>
    <d v="1899-12-30T00:46:18"/>
    <d v="1899-12-30T00:02:08"/>
    <x v="1"/>
    <x v="0"/>
    <m/>
    <m/>
    <m/>
    <m/>
    <m/>
    <d v="2024-02-24T00:00:00"/>
    <s v="CUMPLE"/>
    <s v="NO CUMPLE"/>
    <s v="NO CUMPLE"/>
    <s v="NO CUMPLE"/>
    <s v="NO CUMPLE"/>
    <x v="0"/>
    <x v="0"/>
    <x v="0"/>
    <x v="0"/>
    <x v="0"/>
  </r>
  <r>
    <s v="INC000002635595"/>
    <s v="TICKET-INTELIGENTE"/>
    <x v="6"/>
    <s v="GESTION TI"/>
    <s v="PAUL A SEPULVEDA ALVAREZ"/>
    <s v="USR_TSIGHT"/>
    <s v="1-Extenso/Generalizado"/>
    <s v="4-Baja"/>
    <s v="Baja"/>
    <x v="3"/>
    <s v="GPS CHILE SPA"/>
    <s v="gpschi01 - wnprdb_int01 TICKET AUTOMATICO"/>
    <s v="24/02/2024 22:59:26"/>
    <s v="24/02/2024 22:59:26"/>
    <x v="0"/>
    <s v="TRUESIGHT"/>
    <s v="TRUESIGHT"/>
    <s v="26/02/2024 8:57:58"/>
    <s v="26/02/2024 23:50:00"/>
    <s v="PREVENTIVO=SI_x000a_CODIGO DE SERVICIO=WNPRDB_INT01_x000a_DIRECCION=NULL_x000a_CIUDAD=NULL_x000a_COMUNA LOCAL=Santiago_x000a_REGION=NULL_x000a_QUIEN REPORTA=Ticket automático_x000a_CONTACTO EN TERRENO=_x000a_PROBLEMA=High RAM Usage Alert for Node GPSCHI01 - WNPRDB_INT01_x000a_REQUERIMIENTO=_x000a_EQUIPOS ENERGIZA"/>
    <s v="servidor con alza de utilizacion en recursos debido a procesos SQL server en ejecucion. comportamiento esperado en servidor, se mantendra en monitoreo"/>
    <d v="1899-12-31T09:57:43"/>
    <d v="1899-12-31T09:58:32"/>
    <d v="1899-12-30T00:00:49"/>
    <x v="1"/>
    <x v="0"/>
    <m/>
    <m/>
    <m/>
    <m/>
    <m/>
    <d v="2024-02-26T00:00:00"/>
    <s v="CUMPLE"/>
    <s v="NO CUMPLE"/>
    <s v="NO CUMPLE"/>
    <s v="NO CUMPLE"/>
    <s v="NO CUMPLE"/>
    <x v="1"/>
    <x v="0"/>
    <x v="0"/>
    <x v="0"/>
    <x v="1"/>
  </r>
  <r>
    <s v="INC000002635887"/>
    <s v="HOUSING"/>
    <x v="11"/>
    <s v="APQ ACCESOS"/>
    <s v="ALDO P VALENZUELA MUJICA"/>
    <s v="tct_avalen"/>
    <s v="2-Significativo/Amplio"/>
    <s v="2-Alta"/>
    <s v="Alta"/>
    <x v="1"/>
    <s v="TELEFONICA EMPRESAS DE CHILE SA"/>
    <s v="SUPERVISION Ingreso de equipo FW + Migracion de 2 servicios."/>
    <s v="25/02/2024 3:52:36"/>
    <s v="25/02/2024 3:52:38"/>
    <x v="0"/>
    <s v="CDP ANTIGUO 1"/>
    <s v="CDP ANTIGUO 2"/>
    <s v="25/02/2024 3:54:40"/>
    <s v="25/02/2024 23:50:00"/>
    <s v="SUPERVISION Ingreso de equipo FW + Migracion de 2 servicios."/>
    <s v="SE REALIZA SUPERVISION"/>
    <d v="1899-12-30T00:01:45"/>
    <d v="1899-12-30T00:02:04"/>
    <d v="1899-12-30T00:00:19"/>
    <x v="0"/>
    <x v="1"/>
    <m/>
    <m/>
    <m/>
    <m/>
    <m/>
    <d v="2024-02-25T00:00:00"/>
    <s v="CUMPLE"/>
    <s v="NO CUMPLE"/>
    <s v="NO CUMPLE"/>
    <s v="NO CUMPLE"/>
    <s v="NO CUMPLE"/>
    <x v="0"/>
    <x v="0"/>
    <x v="0"/>
    <x v="0"/>
    <x v="0"/>
  </r>
  <r>
    <s v="INC000002635894"/>
    <s v="HOUSING"/>
    <x v="11"/>
    <s v="APQ ACCESOS"/>
    <s v="ALDO P VALENZUELA MUJICA"/>
    <s v="tct_avalen"/>
    <s v="2-Significativo/Amplio"/>
    <s v="2-Alta"/>
    <s v="Alta"/>
    <x v="1"/>
    <s v="TELEFONICA EMPRESAS DE CHILE SA"/>
    <s v="RONDA Y REVISION DE SALAS TECNICAS 20:30"/>
    <s v="25/02/2024 3:57:09"/>
    <s v="25/02/2024 3:58:40"/>
    <x v="0"/>
    <s v="CDP ANTIGUO 1"/>
    <s v="CDP ANTIGUO 2"/>
    <s v="25/02/2024 4:01:01"/>
    <s v="25/02/2024 23:50:00"/>
    <s v="ONDA Y REVISION DE SALAS TECNICAS 20:30"/>
    <s v="SE REALIZA RONDA"/>
    <d v="1899-12-30T00:02:00"/>
    <d v="1899-12-30T00:03:52"/>
    <d v="1899-12-30T00:01:52"/>
    <x v="0"/>
    <x v="1"/>
    <m/>
    <m/>
    <m/>
    <m/>
    <m/>
    <d v="2024-02-25T00:00:00"/>
    <s v="CUMPLE"/>
    <s v="NO CUMPLE"/>
    <s v="NO CUMPLE"/>
    <s v="NO CUMPLE"/>
    <s v="NO CUMPLE"/>
    <x v="0"/>
    <x v="0"/>
    <x v="0"/>
    <x v="0"/>
    <x v="0"/>
  </r>
  <r>
    <s v="INC000002635899"/>
    <s v="HOUSING"/>
    <x v="11"/>
    <s v="APQ ACCESOS"/>
    <s v="ALDO P VALENZUELA MUJICA"/>
    <s v="tct_avalen"/>
    <s v="2-Significativo/Amplio"/>
    <s v="2-Alta"/>
    <s v="Alta"/>
    <x v="1"/>
    <s v="TELEFONICA EMPRESAS DE CHILE SA"/>
    <s v="TOMA DE ALARMAS DE CLIENTE"/>
    <s v="25/02/2024 4:02:35"/>
    <s v="25/02/2024 4:03:39"/>
    <x v="0"/>
    <s v="CDP ANTIGUO 1"/>
    <s v="CDP ANTIGUO 2"/>
    <s v="25/02/2024 4:05:08"/>
    <s v="25/02/2024 23:50:00"/>
    <s v="TOMA DE ALARMAS DE CLIENTE"/>
    <s v="SE REALIZA TOMA DE ALARMAS"/>
    <d v="1899-12-30T00:01:10"/>
    <d v="1899-12-30T00:02:33"/>
    <d v="1899-12-30T00:01:23"/>
    <x v="0"/>
    <x v="1"/>
    <m/>
    <m/>
    <m/>
    <m/>
    <m/>
    <d v="2024-02-25T00:00:00"/>
    <s v="CUMPLE"/>
    <s v="NO CUMPLE"/>
    <s v="NO CUMPLE"/>
    <s v="NO CUMPLE"/>
    <s v="NO CUMPLE"/>
    <x v="0"/>
    <x v="0"/>
    <x v="0"/>
    <x v="0"/>
    <x v="0"/>
  </r>
  <r>
    <s v="INC000002635902"/>
    <s v="HOUSING"/>
    <x v="11"/>
    <s v="APQ ACCESOS"/>
    <s v="ALDO P VALENZUELA MUJICA"/>
    <s v="tct_avalen"/>
    <s v="2-Significativo/Amplio"/>
    <s v="2-Alta"/>
    <s v="Alta"/>
    <x v="1"/>
    <s v="TELEFONICA EMPRESAS DE CHILE SA"/>
    <s v="RONDA Y REVISION DE SALAS TECNICAS 0:30"/>
    <s v="25/02/2024 4:05:34"/>
    <s v="25/02/2024 4:07:32"/>
    <x v="0"/>
    <s v="CDP ANTIGUO 1"/>
    <s v="CDP ANTIGUO 2"/>
    <s v="25/02/2024 4:09:31"/>
    <s v="25/02/2024 23:50:00"/>
    <s v="RONDA Y REVISION DE SALAS TECNICAS 0:30"/>
    <s v="SE REALIZA RONDA"/>
    <d v="1899-12-30T00:01:32"/>
    <d v="1899-12-30T00:03:57"/>
    <d v="1899-12-30T00:02:25"/>
    <x v="0"/>
    <x v="1"/>
    <m/>
    <m/>
    <m/>
    <m/>
    <m/>
    <d v="2024-02-25T00:00:00"/>
    <s v="CUMPLE"/>
    <s v="NO CUMPLE"/>
    <s v="NO CUMPLE"/>
    <s v="NO CUMPLE"/>
    <s v="NO CUMPLE"/>
    <x v="0"/>
    <x v="0"/>
    <x v="0"/>
    <x v="0"/>
    <x v="0"/>
  </r>
  <r>
    <s v="INC000002635907"/>
    <s v="HOUSING"/>
    <x v="11"/>
    <s v="APQ ACCESOS"/>
    <s v="ALDO P VALENZUELA MUJICA"/>
    <s v="tct_avalen"/>
    <s v="2-Significativo/Amplio"/>
    <s v="2-Alta"/>
    <s v="Alta"/>
    <x v="1"/>
    <s v="TELEFONICA EMPRESAS DE CHILE SA"/>
    <s v="RONDA Y REVISION DE SALAS TECNICAS 04:30"/>
    <s v="25/02/2024 4:09:56"/>
    <s v="25/02/2024 4:11:35"/>
    <x v="0"/>
    <s v="CDP ANTIGUO 1"/>
    <s v="CDP ANTIGUO 2"/>
    <s v="25/02/2024 4:13:29"/>
    <s v="25/02/2024 23:50:00"/>
    <s v="RONDA Y REVISION DE SALAS TECNICAS 04:30"/>
    <s v="SE REALIZA RONDA"/>
    <d v="1899-12-30T00:00:00"/>
    <d v="1899-12-30T00:03:33"/>
    <d v="1899-12-30T00:03:33"/>
    <x v="0"/>
    <x v="1"/>
    <m/>
    <s v=""/>
    <s v="Cumplido"/>
    <s v=""/>
    <s v=""/>
    <d v="2024-02-25T00:00:00"/>
    <s v="CUMPLE"/>
    <s v="NO CUMPLE"/>
    <s v="NO CUMPLE"/>
    <s v="NO CUMPLE"/>
    <s v="NO CUMPLE"/>
    <x v="0"/>
    <x v="0"/>
    <x v="0"/>
    <x v="0"/>
    <x v="0"/>
  </r>
  <r>
    <s v="INC000002635912"/>
    <s v="HOUSING"/>
    <x v="11"/>
    <s v="APQ ACCESOS"/>
    <s v="ALDO P VALENZUELA MUJICA"/>
    <s v="tct_avalen"/>
    <s v="2-Significativo/Amplio"/>
    <s v="2-Alta"/>
    <s v="Alta"/>
    <x v="1"/>
    <s v="TELEFONICA EMPRESAS DE CHILE SA"/>
    <s v="RONDA Y REVISION DE SALAS TECNICAS 6:30"/>
    <s v="25/02/2024 4:16:43"/>
    <s v="25/02/2024 4:18:27"/>
    <x v="0"/>
    <s v="CDP ANTIGUO 1"/>
    <s v="CDP ANTIGUO 2"/>
    <s v="25/02/2024 4:20:20"/>
    <s v="25/02/2024 23:50:00"/>
    <s v="RONDA Y REVISION DE SALAS TECNICAS 6:30"/>
    <s v="SE REALIZA RONDA"/>
    <d v="1899-12-30T00:01:31"/>
    <d v="1899-12-30T00:03:37"/>
    <d v="1899-12-30T00:02:06"/>
    <x v="0"/>
    <x v="1"/>
    <m/>
    <m/>
    <m/>
    <m/>
    <m/>
    <d v="2024-02-25T00:00:00"/>
    <s v="CUMPLE"/>
    <s v="NO CUMPLE"/>
    <s v="NO CUMPLE"/>
    <s v="NO CUMPLE"/>
    <s v="NO CUMPLE"/>
    <x v="0"/>
    <x v="0"/>
    <x v="0"/>
    <x v="0"/>
    <x v="0"/>
  </r>
  <r>
    <s v="INC000002636132"/>
    <s v="HOUSING"/>
    <x v="11"/>
    <s v="APQ ACCESOS"/>
    <s v="JOSE G MARQUEZ MARCANO"/>
    <s v="tct_josmam"/>
    <s v="4-Menor/Localizado"/>
    <s v="4-Baja"/>
    <s v="Baja"/>
    <x v="1"/>
    <s v="TELEFONICA EMPRESAS DE CHILE SA"/>
    <s v="RONDA Y REVISION DE SALAS"/>
    <s v="25/02/2024 17:12:54"/>
    <s v="25/02/2024 17:13:42"/>
    <x v="0"/>
    <s v="CDP ANTIGUO 1"/>
    <s v="CDP ANTIGUO 2"/>
    <s v="25/02/2024 17:14:37"/>
    <s v="25/02/2024 23:50:00"/>
    <s v="RONDA Y REVISION DE SALAS"/>
    <s v="RONDAS REALIZADAS"/>
    <d v="1899-12-30T00:00:41"/>
    <d v="1899-12-30T00:01:43"/>
    <d v="1899-12-30T00:01:02"/>
    <x v="0"/>
    <x v="1"/>
    <m/>
    <m/>
    <m/>
    <m/>
    <m/>
    <d v="2024-02-25T00:00:00"/>
    <s v="CUMPLE"/>
    <s v="NO CUMPLE"/>
    <s v="NO CUMPLE"/>
    <s v="NO CUMPLE"/>
    <s v="NO CUMPLE"/>
    <x v="0"/>
    <x v="0"/>
    <x v="0"/>
    <x v="0"/>
    <x v="0"/>
  </r>
  <r>
    <s v="INC000002636135"/>
    <s v="HOUSING"/>
    <x v="11"/>
    <s v="APQ ACCESOS"/>
    <s v="JOSE G MARQUEZ MARCANO"/>
    <s v="tct_josmam"/>
    <s v="4-Menor/Localizado"/>
    <s v="4-Baja"/>
    <s v="Baja"/>
    <x v="1"/>
    <s v="TELEFONICA EMPRESAS DE CHILE SA"/>
    <s v="TOMA DE ALARMAS DE CLIENTES"/>
    <s v="25/02/2024 17:15:08"/>
    <s v="25/02/2024 17:16:11"/>
    <x v="0"/>
    <s v="CDP ANTIGUO 1"/>
    <s v="CDP ANTIGUO 2"/>
    <s v="25/02/2024 17:17:19"/>
    <s v="25/02/2024 23:50:00"/>
    <s v="TOMA DE ALARMAS DE CLIENTES"/>
    <s v="TOMA DE ALARMAS REALIZADAS"/>
    <d v="1899-12-30T00:00:54"/>
    <d v="1899-12-30T00:02:11"/>
    <d v="1899-12-30T00:01:17"/>
    <x v="0"/>
    <x v="1"/>
    <m/>
    <m/>
    <m/>
    <m/>
    <m/>
    <d v="2024-02-25T00:00:00"/>
    <s v="CUMPLE"/>
    <s v="NO CUMPLE"/>
    <s v="NO CUMPLE"/>
    <s v="NO CUMPLE"/>
    <s v="NO CUMPLE"/>
    <x v="0"/>
    <x v="0"/>
    <x v="0"/>
    <x v="0"/>
    <x v="0"/>
  </r>
  <r>
    <s v="INC000002636138"/>
    <s v="HOUSING"/>
    <x v="11"/>
    <s v="APQ ACCESOS"/>
    <s v="JOSE G MARQUEZ MARCANO"/>
    <s v="tct_josmam"/>
    <s v="4-Menor/Localizado"/>
    <s v="4-Baja"/>
    <s v="Baja"/>
    <x v="1"/>
    <s v="TELEFONICA EMPRESAS DE CHILE SA"/>
    <s v="RONDA Y REVISION DE SALAS"/>
    <s v="25/02/2024 17:17:34"/>
    <s v="25/02/2024 17:18:24"/>
    <x v="0"/>
    <s v="CDP ANTIGUO 1"/>
    <s v="CDP ANTIGUO 2"/>
    <s v="25/02/2024 17:19:17"/>
    <s v="25/02/2024 23:50:00"/>
    <s v="RONDA Y REVISION DE SALAS"/>
    <s v="RONDAS REALIZADAS"/>
    <d v="1899-12-30T00:00:41"/>
    <d v="1899-12-30T00:01:43"/>
    <d v="1899-12-30T00:01:02"/>
    <x v="0"/>
    <x v="1"/>
    <m/>
    <m/>
    <m/>
    <m/>
    <m/>
    <d v="2024-02-25T00:00:00"/>
    <s v="CUMPLE"/>
    <s v="NO CUMPLE"/>
    <s v="NO CUMPLE"/>
    <s v="NO CUMPLE"/>
    <s v="NO CUMPLE"/>
    <x v="0"/>
    <x v="0"/>
    <x v="0"/>
    <x v="0"/>
    <x v="0"/>
  </r>
  <r>
    <s v="INC000002636143"/>
    <s v="HOUSING"/>
    <x v="11"/>
    <s v="APQ ACCESOS"/>
    <s v="JOSE G MARQUEZ MARCANO"/>
    <s v="tct_josmam"/>
    <s v="4-Menor/Localizado"/>
    <s v="4-Baja"/>
    <s v="Baja"/>
    <x v="1"/>
    <s v="TELEFONICA EMPRESAS DE CHILE SA"/>
    <s v="RONDA Y REVISION DE SALAS 15:30"/>
    <s v="25/02/2024 17:19:38"/>
    <s v="25/02/2024 17:20:22"/>
    <x v="0"/>
    <s v="CDP ANTIGUO 1"/>
    <s v="CDP ANTIGUO 2"/>
    <s v="25/02/2024 17:21:26"/>
    <s v="25/02/2024 23:50:00"/>
    <s v="RONDA Y REVISION DE SALAS 15:30"/>
    <s v="RONDAS REALIZADAS"/>
    <d v="1899-12-30T00:00:44"/>
    <d v="1899-12-30T00:01:48"/>
    <d v="1899-12-30T00:01:04"/>
    <x v="0"/>
    <x v="1"/>
    <m/>
    <m/>
    <m/>
    <m/>
    <m/>
    <d v="2024-02-25T00:00:00"/>
    <s v="CUMPLE"/>
    <s v="NO CUMPLE"/>
    <s v="NO CUMPLE"/>
    <s v="NO CUMPLE"/>
    <s v="NO CUMPLE"/>
    <x v="0"/>
    <x v="0"/>
    <x v="0"/>
    <x v="0"/>
    <x v="0"/>
  </r>
  <r>
    <s v="INC000002636150"/>
    <s v="HOUSING"/>
    <x v="11"/>
    <s v="APQ ACCESOS"/>
    <s v="JOSE G MARQUEZ MARCANO"/>
    <s v="tct_josmam"/>
    <s v="4-Menor/Localizado"/>
    <s v="4-Baja"/>
    <s v="Baja"/>
    <x v="1"/>
    <s v="TELEFONICA EMPRESAS DE CHILE SA"/>
    <s v="RONDA Y REVISION DE SALAS 18:30"/>
    <s v="25/02/2024 19:11:14"/>
    <s v="25/02/2024 19:12:22"/>
    <x v="0"/>
    <s v="CDP ANTIGUO 1"/>
    <s v="CDP ANTIGUO 2"/>
    <s v="25/02/2024 19:13:36"/>
    <s v="25/02/2024 23:50:00"/>
    <s v="RONDA Y REVISION DE SALAS 18:30"/>
    <s v="RONDAS REALIZADAS"/>
    <d v="1899-12-30T00:01:00"/>
    <d v="1899-12-30T00:02:22"/>
    <d v="1899-12-30T00:01:22"/>
    <x v="0"/>
    <x v="1"/>
    <m/>
    <m/>
    <m/>
    <m/>
    <m/>
    <d v="2024-02-25T00:00:00"/>
    <s v="CUMPLE"/>
    <s v="NO CUMPLE"/>
    <s v="NO CUMPLE"/>
    <s v="NO CUMPLE"/>
    <s v="NO CUMPLE"/>
    <x v="0"/>
    <x v="0"/>
    <x v="0"/>
    <x v="0"/>
    <x v="0"/>
  </r>
  <r>
    <s v="INC000002636185"/>
    <s v="HOUSING"/>
    <x v="13"/>
    <s v="BELIEVE"/>
    <s v="RICARDO F ORELLANA MARDONES"/>
    <s v="frp_xgambo"/>
    <s v="3-Moderado/Limitado"/>
    <s v="3-Medio"/>
    <s v="Media"/>
    <x v="1"/>
    <s v="TELEFONICA EMPRESAS DE CHILE SA"/>
    <s v="GESTION DATACENTER/ ACCESOS / TELEFONICA EMPRESAS DE CHILE SA"/>
    <s v="26/02/2024 9:28:53"/>
    <s v="26/02/2024 9:31:24"/>
    <x v="0"/>
    <s v="CDP ANTIGUO 1"/>
    <s v="CDP ANTIGUO 2"/>
    <s v="26/02/2024 9:49:06"/>
    <s v="26/02/2024 23:50:00"/>
    <s v="EMPRESA: TELEFONICA EMPRESAS DE CHILE SA_x000a_CÓDIGO DE SERVICIO: _x000a_DIRECCIÓN:Av. Apoquindo #7071, Las Condes, Santiago_x000a_NOMBRE DE QUIEN REPORTA:Eduardo Farías (Nabiax)_x000a_TELÉFONO DE QUIEN REPORTA:  992982563_x000a_NOMBRE DE CONTACTO EN TERRENO: _x000a_REQUERIMIENTO :  REUNI"/>
    <s v="ACCESOS AUTORIZADOS"/>
    <d v="1899-12-30T00:06:58"/>
    <d v="1899-12-30T00:20:13"/>
    <d v="1899-12-30T00:13:15"/>
    <x v="0"/>
    <x v="1"/>
    <m/>
    <m/>
    <m/>
    <m/>
    <m/>
    <d v="2024-02-26T00:00:00"/>
    <s v="CUMPLE"/>
    <s v="NO CUMPLE"/>
    <s v="NO CUMPLE"/>
    <s v="NO CUMPLE"/>
    <s v="NO CUMPLE"/>
    <x v="0"/>
    <x v="0"/>
    <x v="0"/>
    <x v="0"/>
    <x v="0"/>
  </r>
  <r>
    <s v="INC000002636190"/>
    <s v="HOUSING"/>
    <x v="2"/>
    <s v="GESTION HD"/>
    <s v="PATRICIO A CASTILLO GONZALEZ"/>
    <s v="frp_pcamay"/>
    <s v="3-Moderado/Limitado"/>
    <s v="3-Medio"/>
    <s v="Media"/>
    <x v="1"/>
    <s v="SITRANS SERVICIOS INTEGRADOS DE TRANSPORTES LIMITADA"/>
    <s v="HD/RE:  Housing Data center  San Martin  48  Cliente SITRANS // Proyecto CHI-004050624-1"/>
    <s v="26/02/2024 9:40:20"/>
    <s v="26/02/2024 9:45:46"/>
    <x v="0"/>
    <s v="CDP ANTIGUO 1"/>
    <s v="CDP ANTIGUO 2"/>
    <s v="26/02/2024 17:11:06"/>
    <s v="26/02/2024 23:50:00"/>
    <s v="PREVENTIVO: NO_x000a_CODIGO DE SERVICIO:_x000a_DIRECCION:_x000a_QUIEN REPORTA:+569 6843 8102 Ariel Pereira Catalán_x000a_CONTACTO EN TERRENO:Cesar Avalos_x000a_Número telefónico contacto cliente:  959307033_x000a_PROBLEMA:_x000a_REQUERIMIENTO:agradeceré su ayuda para procesar la solicitud de asi"/>
    <s v="Informativo enviado"/>
    <d v="1899-12-30T07:23:25"/>
    <d v="1899-12-30T07:30:46"/>
    <d v="1899-12-30T00:07:21"/>
    <x v="0"/>
    <x v="1"/>
    <m/>
    <m/>
    <m/>
    <m/>
    <m/>
    <d v="2024-02-26T00:00:00"/>
    <s v="CUMPLE"/>
    <s v="NO CUMPLE"/>
    <s v="NO CUMPLE"/>
    <s v="NO CUMPLE"/>
    <s v="NO CUMPLE"/>
    <x v="1"/>
    <x v="0"/>
    <x v="1"/>
    <x v="0"/>
    <x v="0"/>
  </r>
  <r>
    <s v="INC000002636201"/>
    <s v="HOUSING"/>
    <x v="14"/>
    <s v="BELIEVE"/>
    <s v="JAVIER J BRAVO CARVAJAL"/>
    <s v="frp_xgambo"/>
    <s v="3-Moderado/Limitado"/>
    <s v="3-Medio"/>
    <s v="Media"/>
    <x v="1"/>
    <s v="TELEFONICA EMPRESAS DE CHILE SA"/>
    <s v="GESTION DATACENTER/ ACCESOS / Nabiax"/>
    <s v="26/02/2024 9:47:52"/>
    <s v="26/02/2024 9:49:43"/>
    <x v="0"/>
    <s v="CDP ANTIGUO 1"/>
    <s v="CDP ANTIGUO 2"/>
    <s v="26/02/2024 10:17:22"/>
    <s v="26/02/2024 23:50:00"/>
    <s v="EMPRESA: Nabiax_x000a_CÓDIGO DE SERVICIO: _x000a_DIRECCIÓN:Calle San Martin #50, Santiago Centro, Santiago_x000a_NOMBRE DE QUIEN REPORTA:Felipe Torres_x000a_TELÉFONO DE QUIEN REPORTA:  +56 9 7381 7726_x000a_NOMBRE DE CONTACTO EN TERRENO: _x000a_REQUERIMIENTO :  Revisión de equipamiento de"/>
    <s v="accesos autorizados"/>
    <d v="1899-12-30T00:00:00"/>
    <d v="1899-12-30T00:29:30"/>
    <d v="1899-12-30T00:29:30"/>
    <x v="0"/>
    <x v="1"/>
    <m/>
    <m/>
    <m/>
    <m/>
    <m/>
    <d v="2024-02-26T00:00:00"/>
    <s v="CUMPLE"/>
    <s v="NO CUMPLE"/>
    <s v="NO CUMPLE"/>
    <s v="NO CUMPLE"/>
    <s v="NO CUMPLE"/>
    <x v="0"/>
    <x v="0"/>
    <x v="0"/>
    <x v="0"/>
    <x v="0"/>
  </r>
  <r>
    <s v="INC000002636338"/>
    <s v="HOUSING"/>
    <x v="11"/>
    <s v="APQ ACCESOS"/>
    <s v="ALDO P VALENZUELA MUJICA"/>
    <s v="tct_avalen"/>
    <s v="2-Significativo/Amplio"/>
    <s v="2-Alta"/>
    <s v="Alta"/>
    <x v="1"/>
    <s v="TELEFONICA EMPRESAS DE CHILE SA"/>
    <s v="RONDA Y REVISION DE SALAS TECNICAS  20:30"/>
    <s v="26/02/2024 2:28:30"/>
    <s v="26/02/2024 2:30:57"/>
    <x v="0"/>
    <s v="CDP ANTIGUO 1"/>
    <s v="CDP ANTIGUO 2"/>
    <s v="26/02/2024 2:32:41"/>
    <s v="26/02/2024 23:50:00"/>
    <s v="RONDA Y REVISION DE SALAS TECNICAS  20:30"/>
    <s v="SE REALIZA RONDA"/>
    <d v="1899-12-30T00:00:40"/>
    <d v="1899-12-30T00:04:11"/>
    <d v="1899-12-30T00:03:31"/>
    <x v="0"/>
    <x v="1"/>
    <m/>
    <m/>
    <m/>
    <m/>
    <m/>
    <d v="2024-02-26T00:00:00"/>
    <s v="CUMPLE"/>
    <s v="NO CUMPLE"/>
    <s v="NO CUMPLE"/>
    <s v="NO CUMPLE"/>
    <s v="NO CUMPLE"/>
    <x v="0"/>
    <x v="0"/>
    <x v="0"/>
    <x v="0"/>
    <x v="0"/>
  </r>
  <r>
    <s v="INC000002636340"/>
    <s v="HOUSING"/>
    <x v="11"/>
    <s v="APQ ACCESOS"/>
    <s v="ALDO P VALENZUELA MUJICA"/>
    <s v="tct_avalen"/>
    <s v="2-Significativo/Amplio"/>
    <s v="2-Alta"/>
    <s v="Alta"/>
    <x v="1"/>
    <s v="TELEFONICA EMPRESAS DE CHILE SA"/>
    <s v="TOMA DE ALARMAS DE CLIENTE"/>
    <s v="26/02/2024 2:33:13"/>
    <s v="26/02/2024 2:34:22"/>
    <x v="0"/>
    <s v="CDP ANTIGUO 1"/>
    <s v="CDP ANTIGUO 2"/>
    <s v="26/02/2024 2:35:48"/>
    <s v="26/02/2024 23:50:00"/>
    <s v="TOMA DE ALARMAS DE CLIENTE"/>
    <s v="SE REALIZA TOMA DE ALARMAS"/>
    <d v="1899-12-30T00:00:39"/>
    <d v="1899-12-30T00:02:35"/>
    <d v="1899-12-30T00:01:56"/>
    <x v="0"/>
    <x v="1"/>
    <m/>
    <m/>
    <m/>
    <m/>
    <m/>
    <d v="2024-02-26T00:00:00"/>
    <s v="CUMPLE"/>
    <s v="NO CUMPLE"/>
    <s v="NO CUMPLE"/>
    <s v="NO CUMPLE"/>
    <s v="NO CUMPLE"/>
    <x v="0"/>
    <x v="0"/>
    <x v="0"/>
    <x v="0"/>
    <x v="0"/>
  </r>
  <r>
    <s v="INC000002636342"/>
    <s v="HOUSING"/>
    <x v="11"/>
    <s v="APQ ACCESOS"/>
    <s v="ALDO P VALENZUELA MUJICA"/>
    <s v="tct_avalen"/>
    <s v="2-Significativo/Amplio"/>
    <s v="2-Alta"/>
    <s v="Alta"/>
    <x v="1"/>
    <s v="TELEFONICA EMPRESAS DE CHILE SA"/>
    <s v="RONDA Y REVISION DE SALAS TECNICAS 0:30"/>
    <s v="26/02/2024 2:36:04"/>
    <s v="26/02/2024 2:37:26"/>
    <x v="0"/>
    <s v="CDP ANTIGUO 1"/>
    <s v="CDP ANTIGUO 2"/>
    <s v="26/02/2024 2:40:15"/>
    <s v="26/02/2024 23:50:00"/>
    <s v="RONDA Y REVISION DE SALAS TECNICAS 0:30"/>
    <s v="SE REALIZA RONDA"/>
    <d v="1899-12-30T00:02:29"/>
    <d v="1899-12-30T00:04:11"/>
    <d v="1899-12-30T00:01:42"/>
    <x v="0"/>
    <x v="1"/>
    <m/>
    <m/>
    <m/>
    <m/>
    <m/>
    <d v="2024-02-26T00:00:00"/>
    <s v="CUMPLE"/>
    <s v="NO CUMPLE"/>
    <s v="NO CUMPLE"/>
    <s v="NO CUMPLE"/>
    <s v="NO CUMPLE"/>
    <x v="0"/>
    <x v="0"/>
    <x v="0"/>
    <x v="0"/>
    <x v="0"/>
  </r>
  <r>
    <s v="INC000002636344"/>
    <s v="HOUSING"/>
    <x v="11"/>
    <s v="APQ ACCESOS"/>
    <s v="ALDO P VALENZUELA MUJICA"/>
    <s v="tct_avalen"/>
    <s v="2-Significativo/Amplio"/>
    <s v="2-Alta"/>
    <s v="Alta"/>
    <x v="1"/>
    <s v="TELEFONICA EMPRESAS DE CHILE SA"/>
    <s v="RONDA Y REVISION DE SALAS TECNICAS 4:30"/>
    <s v="26/02/2024 2:41:02"/>
    <s v="26/02/2024 2:44:01"/>
    <x v="0"/>
    <s v="CDP ANTIGUO 1"/>
    <s v="CDP ANTIGUO 2"/>
    <s v="26/02/2024 2:45:16"/>
    <s v="26/02/2024 23:50:00"/>
    <s v="RONDA Y REVISION DE SALAS TECNICAS 4:30"/>
    <s v="SE REALIZA RONDA"/>
    <d v="1899-12-30T00:00:55"/>
    <d v="1899-12-30T00:04:14"/>
    <d v="1899-12-30T00:03:19"/>
    <x v="0"/>
    <x v="1"/>
    <m/>
    <s v=""/>
    <s v="Cumplido"/>
    <s v=""/>
    <s v=""/>
    <d v="2024-02-26T00:00:00"/>
    <s v="CUMPLE"/>
    <s v="NO CUMPLE"/>
    <s v="NO CUMPLE"/>
    <s v="NO CUMPLE"/>
    <s v="NO CUMPLE"/>
    <x v="0"/>
    <x v="0"/>
    <x v="0"/>
    <x v="0"/>
    <x v="0"/>
  </r>
  <r>
    <s v="INC000002636346"/>
    <s v="HOUSING"/>
    <x v="11"/>
    <s v="APQ ACCESOS"/>
    <s v="ALDO P VALENZUELA MUJICA"/>
    <s v="tct_avalen"/>
    <s v="2-Significativo/Amplio"/>
    <s v="2-Alta"/>
    <s v="Alta"/>
    <x v="1"/>
    <s v="TELEFONICA EMPRESAS DE CHILE SA"/>
    <s v="RONDA Y REVISION DE SALAS TECNICAS 6:30"/>
    <s v="26/02/2024 2:46:31"/>
    <s v="26/02/2024 2:48:00"/>
    <x v="0"/>
    <s v="CDP ANTIGUO 1"/>
    <s v="CDP ANTIGUO 2"/>
    <s v="26/02/2024 2:49:51"/>
    <s v="26/02/2024 23:50:00"/>
    <s v="RONDA Y REVISION DE SALAS TECNICAS 6:30"/>
    <s v="SE REALIZA RONDA"/>
    <d v="1899-12-30T00:01:27"/>
    <d v="1899-12-30T00:03:20"/>
    <d v="1899-12-30T00:01:53"/>
    <x v="0"/>
    <x v="1"/>
    <m/>
    <s v=""/>
    <s v="Cumplido"/>
    <s v=""/>
    <s v=""/>
    <d v="2024-02-26T00:00:00"/>
    <s v="CUMPLE"/>
    <s v="NO CUMPLE"/>
    <s v="NO CUMPLE"/>
    <s v="NO CUMPLE"/>
    <s v="NO CUMPLE"/>
    <x v="0"/>
    <x v="0"/>
    <x v="0"/>
    <x v="0"/>
    <x v="0"/>
  </r>
  <r>
    <s v="INC000002636349"/>
    <s v="HOUSING"/>
    <x v="11"/>
    <s v="APQ ACCESOS"/>
    <s v="LUIS O MORALES ARENAS"/>
    <s v="tct_luimoa"/>
    <s v="4-Menor/Localizado"/>
    <s v="4-Baja"/>
    <s v="Baja"/>
    <x v="0"/>
    <s v="TELEFONICA EMPRESAS DE CHILE SA"/>
    <s v="RONDA Y REVISION DE SALAS TECNICAS 08:30"/>
    <s v="26/02/2024 8:16:59"/>
    <s v="26/02/2024 8:18:17"/>
    <x v="0"/>
    <s v="CDP ANTIGUO 1"/>
    <s v="CDP ANTIGUO 2"/>
    <s v="26/02/2024 9:20:06"/>
    <s v="26/02/2024 23:50:00"/>
    <s v="RONDA Y REVISION DE SALAS TECNICAS 08:30"/>
    <s v="RONDA REALIZADA"/>
    <d v="1899-12-30T00:00:00"/>
    <d v="1899-12-30T00:00:00"/>
    <d v="1899-12-30T00:00:00"/>
    <x v="0"/>
    <x v="0"/>
    <m/>
    <s v=""/>
    <s v=""/>
    <s v=""/>
    <s v="Cumplido"/>
    <d v="2024-02-26T00:00:00"/>
    <s v="CUMPLE"/>
    <s v="NO CUMPLE"/>
    <s v="NO CUMPLE"/>
    <s v="NO CUMPLE"/>
    <s v="NO CUMPLE"/>
    <x v="0"/>
    <x v="0"/>
    <x v="0"/>
    <x v="0"/>
    <x v="0"/>
  </r>
  <r>
    <s v="INC000002637153"/>
    <s v="SAP"/>
    <x v="9"/>
    <s v="CLOUD SAP HANA"/>
    <s v="NICOLAS A SAAVEDRA EGUILUZ"/>
    <s v="tct_nsaave"/>
    <s v="4-Menor/Localizado"/>
    <s v="4-Baja"/>
    <s v="Baja"/>
    <x v="1"/>
    <s v="TELEFONICA EMPRESAS DE CHILE SA"/>
    <s v="Checklist Diario Clientes 26.02.24"/>
    <s v="26/02/2024 7:44:24"/>
    <s v="26/02/2024 7:46:27"/>
    <x v="0"/>
    <s v="Service"/>
    <s v="Internal"/>
    <s v="26/02/2024 7:46:49"/>
    <s v="26/02/2024 23:50:00"/>
    <s v="Se realiza Checklist Diario de los clientes; _x000a_HDC_x000a_NUTRISCO"/>
    <s v="Se realiza Checklist Diario de los clientes; _x000a_HDC_x000a_NUTRISCO"/>
    <d v="1899-12-30T00:00:00"/>
    <d v="1899-12-30T00:02:25"/>
    <d v="1899-12-30T00:02:25"/>
    <x v="0"/>
    <x v="1"/>
    <m/>
    <s v=""/>
    <s v=""/>
    <s v=""/>
    <s v="Cumplido"/>
    <d v="2024-02-26T00:00:00"/>
    <s v="CUMPLE"/>
    <s v="NO CUMPLE"/>
    <s v="NO CUMPLE"/>
    <s v="NO CUMPLE"/>
    <s v="NO CUMPLE"/>
    <x v="0"/>
    <x v="0"/>
    <x v="0"/>
    <x v="0"/>
    <x v="0"/>
  </r>
  <r>
    <s v="INC000002637306"/>
    <s v="VPN IP - MPLS"/>
    <x v="17"/>
    <s v="GESTION HD"/>
    <s v="SEBASTIAN VILLENA"/>
    <s v="frp_pcamay"/>
    <s v="3-Moderado/Limitado"/>
    <s v="3-Medio"/>
    <s v="Media"/>
    <x v="1"/>
    <s v="GASMAR S A"/>
    <s v="HD/Cliente GASMAR - Servidor GASMARNAS2 IP 10.67.130.2 - Recuperación de arch"/>
    <s v="26/02/2024 9:55:54"/>
    <s v="26/02/2024 9:58:52"/>
    <x v="0"/>
    <s v="CDP ANTIGUO 1"/>
    <s v="CDP ANTIGUO 2"/>
    <s v="27/02/2024 11:36:06"/>
    <s v="27/02/2024 23:50:00"/>
    <s v="PREVENTIVO: NO_x000a_CODIGO DE SERVICIO:_x000a_DIRECCION:_x000a_QUIEN REPORTA: Celular:  +56 9 83852252      Anexo:    +56 22 3283227 Antonino Zambelli Corral_x000a_CONTACTO EN TERRENO:Antonino Zambelli Teléfono: +569 8385 2252_x000a_PROBLEMA:_x000a_REQUERIMIENTO:Favor vuestra ayuda con re"/>
    <s v="FASE RESOLUCIÓN Y RECUPERACIÓN_x000a__x000a_Se efectúa contacto con cliente: antonino zambelli_x000a__x000a_Teléfono de contacto: N/A_x000a__x000a_Acciones realizadas: Recuperacion ejecutada correctamente_x000a__x000a_Solución paliativa o definitiva: N/A_x000a__x000a_Acciones de Mejora, Recomendaciones: N/A_x000a__x000a_Caus"/>
    <d v="1899-12-30T19:11:21"/>
    <d v="1899-12-31T01:40:12"/>
    <d v="1899-12-30T06:28:51"/>
    <x v="0"/>
    <x v="1"/>
    <m/>
    <m/>
    <m/>
    <m/>
    <m/>
    <d v="2024-02-27T00:00:00"/>
    <s v="NO CUMPLE"/>
    <s v="NO CUMPLE"/>
    <s v="CUMPLE"/>
    <s v="NO CUMPLE"/>
    <s v="NO CUMPLE"/>
    <x v="1"/>
    <x v="0"/>
    <x v="0"/>
    <x v="0"/>
    <x v="1"/>
  </r>
  <r>
    <s v="INC000002637347"/>
    <s v="HOSTING VIRTUAL"/>
    <x v="6"/>
    <s v="SISTEMA OPERATIVO MICROSOFT"/>
    <s v="PAUL A SEPULVEDA ALVAREZ"/>
    <s v="tct_psepul"/>
    <s v="4-Menor/Localizado"/>
    <s v="4-Baja"/>
    <s v="Baja"/>
    <x v="1"/>
    <s v="TELEFONICA GLOBAL TECHNOLOGY S.A.AGENCIA EN CHILE"/>
    <s v="Gestionar actualizaciones servidor TEMPRESAS"/>
    <s v="26/02/2024 10:44:28"/>
    <s v="26/02/2024 10:45:08"/>
    <x v="0"/>
    <s v="TI"/>
    <s v="SISTEMAS OPERATIVOS"/>
    <s v="26/02/2024 18:16:09"/>
    <s v="26/02/2024 23:50:00"/>
    <s v="Gestionar actualizaciones servidor TEMPRESAS_x000a_febrero 2024"/>
    <s v="actividad aprobada con crq CRQ000000083542"/>
    <d v="1899-12-30T07:30:46"/>
    <d v="1899-12-30T07:31:41"/>
    <d v="1899-12-30T00:00:55"/>
    <x v="0"/>
    <x v="1"/>
    <m/>
    <m/>
    <m/>
    <m/>
    <m/>
    <d v="2024-02-26T00:00:00"/>
    <s v="CUMPLE"/>
    <s v="NO CUMPLE"/>
    <s v="NO CUMPLE"/>
    <s v="NO CUMPLE"/>
    <s v="NO CUMPLE"/>
    <x v="1"/>
    <x v="0"/>
    <x v="1"/>
    <x v="0"/>
    <x v="0"/>
  </r>
  <r>
    <s v="INC000002637351"/>
    <s v="VPN IP - MPLS"/>
    <x v="6"/>
    <s v="BELIEVE"/>
    <s v="GIOVANNI D ROCCO VALENZUELA"/>
    <s v="frp_dvilca"/>
    <s v="4-Menor/Localizado"/>
    <s v="4-Baja"/>
    <s v="Baja"/>
    <x v="1"/>
    <s v="TELEFONICA CYBERSECURITY TECH CHILE SPA"/>
    <s v="REQ / SOC/Restauración clave VPN"/>
    <s v="26/02/2024 10:48:15"/>
    <s v="26/02/2024 10:49:26"/>
    <x v="0"/>
    <s v="CDP ANTIGUO 1"/>
    <s v="CDP ANTIGUO 2"/>
    <s v="26/02/2024 13:41:00"/>
    <s v="26/02/2024 23:50:00"/>
    <s v="PREVENTIVO: NO_x000a_CODIGO DE SERVICIO:_x000a_DIRECCION:      _x000a_CIUDAD:             _x000a_COMUNA:_x000a_NOMBRE QUIEN REPORTA:ANDRES RODRIGO PEZO ESTAY_x000a_TELEFONO QUIEN REPORTA: +56 9 61212688_x000a_NOMBRE CONTACTO EN TERRENO:        _x000a_REQUERIMIENTO:_x000a_Buenos días, estimados @SOC Empresas"/>
    <s v="se realiza reset de password y se reliza envio via teams"/>
    <d v="1899-12-30T00:00:00"/>
    <d v="1899-12-30T02:52:45"/>
    <d v="1899-12-30T02:52:45"/>
    <x v="0"/>
    <x v="1"/>
    <m/>
    <m/>
    <m/>
    <m/>
    <m/>
    <d v="2024-02-26T00:00:00"/>
    <s v="NO CUMPLE"/>
    <s v="CUMPLE"/>
    <s v="NO CUMPLE"/>
    <s v="NO CUMPLE"/>
    <s v="NO CUMPLE"/>
    <x v="1"/>
    <x v="1"/>
    <x v="0"/>
    <x v="0"/>
    <x v="0"/>
  </r>
  <r>
    <s v="INC000002637352"/>
    <s v="HOUSING"/>
    <x v="11"/>
    <s v="APQ ACCESOS"/>
    <s v="LUIS O MORALES ARENAS"/>
    <s v="tct_luimoa"/>
    <s v="4-Menor/Localizado"/>
    <s v="4-Baja"/>
    <s v="Baja"/>
    <x v="0"/>
    <s v="TELEFONICA EMPRESAS DE CHILE SA"/>
    <s v="TOMA DE ALARMA DE CLIENTES 10:30"/>
    <s v="26/02/2024 10:49:17"/>
    <s v="26/02/2024 10:51:27"/>
    <x v="0"/>
    <s v="CDP ANTIGUO 1"/>
    <s v="CDP ANTIGUO 2"/>
    <s v="26/02/2024 11:34:28"/>
    <s v="26/02/2024 23:50:00"/>
    <s v="TOMA DE ALARMA DE CLIENTES 10:30"/>
    <s v="TOMA DE ALARMA REALIZADA"/>
    <d v="1899-12-30T00:00:00"/>
    <d v="1899-12-30T00:00:00"/>
    <d v="1899-12-30T00:00:00"/>
    <x v="0"/>
    <x v="0"/>
    <m/>
    <m/>
    <m/>
    <m/>
    <m/>
    <d v="2024-02-26T00:00:00"/>
    <s v="CUMPLE"/>
    <s v="NO CUMPLE"/>
    <s v="NO CUMPLE"/>
    <s v="NO CUMPLE"/>
    <s v="NO CUMPLE"/>
    <x v="0"/>
    <x v="0"/>
    <x v="0"/>
    <x v="0"/>
    <x v="0"/>
  </r>
  <r>
    <s v="INC000002637474"/>
    <s v="HOUSING"/>
    <x v="14"/>
    <s v="BELIEVE"/>
    <s v="JAVIER J BRAVO CARVAJAL"/>
    <s v="frp_jcarri"/>
    <s v="3-Moderado/Limitado"/>
    <s v="3-Medio"/>
    <s v="Media"/>
    <x v="1"/>
    <s v="TELEFONICA EMPRESAS DE CHILE SA"/>
    <s v="GESTION DATACENTER/ ACCESOS /TELEFONICA EMPRESAS DE CHILE SA"/>
    <s v="26/02/2024 10:41:01"/>
    <s v="26/02/2024 10:42:53"/>
    <x v="0"/>
    <s v="CDP ANTIGUO 1"/>
    <s v="CDP ANTIGUO 2"/>
    <s v="26/02/2024 12:38:48"/>
    <s v="26/02/2024 23:50:00"/>
    <s v="EMPRESA:TELEFONICA EMPRESAS DE CHILE SA_x000a_CÓDIGO DE SERVICIO: _x000a_DIRECCIÓN:Calle San Martin #50, Santiago Centro, Santiago_x000a_NOMBRE DE QUIEN REPORTA:Deiby Santoyo_x000a_TELÉFONO DE QUIEN REPORTA:56992214664_x000a_NOMBRE DE CONTACTO EN TERRENO: _x000a_REQUERIMIENTO:Cambio de OnB"/>
    <s v="accesos autorizados"/>
    <d v="1899-12-30T00:00:00"/>
    <d v="1899-12-30T01:57:47"/>
    <d v="1899-12-30T01:57:47"/>
    <x v="0"/>
    <x v="1"/>
    <m/>
    <m/>
    <m/>
    <m/>
    <m/>
    <d v="2024-02-26T00:00:00"/>
    <s v="NO CUMPLE"/>
    <s v="CUMPLE"/>
    <s v="NO CUMPLE"/>
    <s v="NO CUMPLE"/>
    <s v="NO CUMPLE"/>
    <x v="1"/>
    <x v="1"/>
    <x v="0"/>
    <x v="0"/>
    <x v="0"/>
  </r>
  <r>
    <s v="INC000002637503"/>
    <s v="HOUSING"/>
    <x v="14"/>
    <s v="BELIEVE"/>
    <s v="JAVIER J BRAVO CARVAJAL"/>
    <s v="frp_jcarri"/>
    <s v="3-Moderado/Limitado"/>
    <s v="3-Medio"/>
    <s v="Media"/>
    <x v="1"/>
    <s v="NCG SERVICIOS S.A."/>
    <s v="GESTION DATACENTER/ ACCESOS /NCG SERVICIOS S.A."/>
    <s v="26/02/2024 10:51:47"/>
    <s v="26/02/2024 10:53:45"/>
    <x v="0"/>
    <s v="CDP ANTIGUO 1"/>
    <s v="CDP ANTIGUO 2"/>
    <s v="26/02/2024 17:43:27"/>
    <s v="26/02/2024 23:50:00"/>
    <s v="EMPRESA:NCG SERVICIOS S.A._x000a_CÓDIGO DE SERVICIO: _x000a_DIRECCIÓN:Calle San Martin #50, Santiago Centro, Santiago_x000a_NOMBRE DE QUIEN REPORTA:Alfredo Naranjo_x000a_TELÉFONO DE QUIEN REPORTA:994479877_x000a_NOMBRE DE CONTACTO EN TERRENO: _x000a_REQUERIMIENTO:Revisión Servidores sin Us"/>
    <s v="accesos autorizados"/>
    <d v="1899-12-30T00:00:00"/>
    <d v="1899-12-30T06:51:40"/>
    <d v="1899-12-30T06:51:40"/>
    <x v="0"/>
    <x v="1"/>
    <m/>
    <m/>
    <m/>
    <m/>
    <m/>
    <d v="2024-02-26T00:00:00"/>
    <s v="NO CUMPLE"/>
    <s v="NO CUMPLE"/>
    <s v="CUMPLE"/>
    <s v="NO CUMPLE"/>
    <s v="NO CUMPLE"/>
    <x v="1"/>
    <x v="0"/>
    <x v="1"/>
    <x v="0"/>
    <x v="0"/>
  </r>
  <r>
    <s v="INC000002637529"/>
    <s v="HOSTING VIRTUAL"/>
    <x v="6"/>
    <s v="SM OPERACIONES"/>
    <s v="RICARDO R GALLEGOS OYANEDER"/>
    <s v="tct_rgalle"/>
    <s v="4-Menor/Localizado"/>
    <s v="4-Baja"/>
    <s v="Baja"/>
    <x v="1"/>
    <s v="TELEFONICA GLOBAL TECHNOLOGY S.A.AGENCIA EN CHILE"/>
    <s v="Gestión y coordinación para instalación actualizaciones S.O. plataforma TrueSight"/>
    <s v="26/02/2024 11:26:26"/>
    <s v="26/02/2024 11:26:41"/>
    <x v="0"/>
    <s v="TI"/>
    <s v="SISTEMAS OPERATIVOS"/>
    <s v="26/02/2024 11:30:05"/>
    <s v="26/02/2024 23:50:00"/>
    <s v="Gestión y coordinación para instalación actualizaciones S.O. plataforma TrueSight"/>
    <s v="Gestión y coordinación para instalación actualizaciones S.O. plataforma TrueSight"/>
    <d v="1899-12-30T00:00:00"/>
    <d v="1899-12-30T00:03:39"/>
    <d v="1899-12-30T00:03:39"/>
    <x v="0"/>
    <x v="1"/>
    <m/>
    <m/>
    <m/>
    <m/>
    <m/>
    <d v="2024-02-26T00:00:00"/>
    <s v="CUMPLE"/>
    <s v="NO CUMPLE"/>
    <s v="NO CUMPLE"/>
    <s v="NO CUMPLE"/>
    <s v="NO CUMPLE"/>
    <x v="0"/>
    <x v="0"/>
    <x v="0"/>
    <x v="0"/>
    <x v="0"/>
  </r>
  <r>
    <s v="INC000002637530"/>
    <s v="HOSTING VIRTUAL"/>
    <x v="6"/>
    <s v="SM OPERACIONES"/>
    <s v="RICARDO R GALLEGOS OYANEDER"/>
    <s v="tct_rgalle"/>
    <s v="4-Menor/Localizado"/>
    <s v="4-Baja"/>
    <s v="Baja"/>
    <x v="1"/>
    <s v="TELEFONICA GLOBAL TECHNOLOGY S.A.AGENCIA EN CHILE"/>
    <s v="Revision, analisis y correccion información parque MS cliente DUOC"/>
    <s v="26/02/2024 11:26:47"/>
    <s v="26/02/2024 11:26:57"/>
    <x v="0"/>
    <s v="TI"/>
    <s v="SISTEMAS OPERATIVOS"/>
    <s v="26/02/2024 11:30:55"/>
    <s v="26/02/2024 23:50:00"/>
    <s v="Revision, analisis y correccion información parque MS cliente DUOC"/>
    <s v="Revision, analisis y correccion información parque MS cliente DUOC"/>
    <d v="1899-12-30T00:00:00"/>
    <d v="1899-12-30T00:04:08"/>
    <d v="1899-12-30T00:04:08"/>
    <x v="0"/>
    <x v="1"/>
    <m/>
    <m/>
    <m/>
    <m/>
    <m/>
    <d v="2024-02-26T00:00:00"/>
    <s v="CUMPLE"/>
    <s v="NO CUMPLE"/>
    <s v="NO CUMPLE"/>
    <s v="NO CUMPLE"/>
    <s v="NO CUMPLE"/>
    <x v="0"/>
    <x v="0"/>
    <x v="0"/>
    <x v="0"/>
    <x v="0"/>
  </r>
  <r>
    <s v="INC000002637531"/>
    <s v="HOSTING VIRTUAL"/>
    <x v="6"/>
    <s v="SM OPERACIONES"/>
    <s v="RICARDO R GALLEGOS OYANEDER"/>
    <s v="tct_rgalle"/>
    <s v="4-Menor/Localizado"/>
    <s v="4-Baja"/>
    <s v="Baja"/>
    <x v="1"/>
    <s v="TELEFONICA GLOBAL TECHNOLOGY S.A.AGENCIA EN CHILE"/>
    <s v="Gestion CRQ y confeccion RFC para instalación actualizaciones plataforma TrueSight"/>
    <s v="26/02/2024 11:27:04"/>
    <s v="26/02/2024 11:27:28"/>
    <x v="0"/>
    <s v="TI"/>
    <s v="SISTEMAS OPERATIVOS"/>
    <s v="26/02/2024 11:31:31"/>
    <s v="26/02/2024 23:50:00"/>
    <s v="Gestion CRQ y confeccion RFC para instalación actualizaciones plataforma TrueSight"/>
    <s v="Gestion CRQ y confeccion RFC para instalación actualizaciones plataforma TrueSight"/>
    <d v="1899-12-30T00:00:00"/>
    <d v="1899-12-30T00:04:27"/>
    <d v="1899-12-30T00:04:27"/>
    <x v="0"/>
    <x v="1"/>
    <m/>
    <s v=""/>
    <s v=""/>
    <s v=""/>
    <s v="Cumplido"/>
    <d v="2024-02-26T00:00:00"/>
    <s v="CUMPLE"/>
    <s v="NO CUMPLE"/>
    <s v="NO CUMPLE"/>
    <s v="NO CUMPLE"/>
    <s v="NO CUMPLE"/>
    <x v="0"/>
    <x v="0"/>
    <x v="0"/>
    <x v="0"/>
    <x v="0"/>
  </r>
  <r>
    <s v="INC000002637532"/>
    <s v="HOSTING VIRTUAL"/>
    <x v="6"/>
    <s v="SM OPERACIONES"/>
    <s v="RICARDO R GALLEGOS OYANEDER"/>
    <s v="tct_rgalle"/>
    <s v="4-Menor/Localizado"/>
    <s v="4-Baja"/>
    <s v="Baja"/>
    <x v="1"/>
    <s v="TELEFONICA GLOBAL TECHNOLOGY S.A.AGENCIA EN CHILE"/>
    <s v="Reu interna MS: Revisión parque Duoc, HHEE y vacaciones."/>
    <s v="26/02/2024 11:27:35"/>
    <s v="26/02/2024 11:27:46"/>
    <x v="0"/>
    <s v="TI"/>
    <s v="SISTEMAS OPERATIVOS"/>
    <s v="26/02/2024 11:32:37"/>
    <s v="26/02/2024 23:50:00"/>
    <s v="Reu interna MS: Revisión parque Duoc, HHEE y vacaciones."/>
    <s v="Reu interna MS: Revisión parque Duoc, HHEE y vacaciones."/>
    <d v="1899-12-30T00:00:00"/>
    <d v="1899-12-30T00:05:02"/>
    <d v="1899-12-30T00:05:02"/>
    <x v="0"/>
    <x v="1"/>
    <m/>
    <m/>
    <m/>
    <m/>
    <m/>
    <d v="2024-02-26T00:00:00"/>
    <s v="CUMPLE"/>
    <s v="NO CUMPLE"/>
    <s v="NO CUMPLE"/>
    <s v="NO CUMPLE"/>
    <s v="NO CUMPLE"/>
    <x v="0"/>
    <x v="0"/>
    <x v="0"/>
    <x v="0"/>
    <x v="0"/>
  </r>
  <r>
    <s v="INC000002637534"/>
    <s v="HOSTING VIRTUAL"/>
    <x v="6"/>
    <s v="SM OPERACIONES"/>
    <s v="RICARDO R GALLEGOS OYANEDER"/>
    <s v="tct_rgalle"/>
    <s v="4-Menor/Localizado"/>
    <s v="4-Baja"/>
    <s v="Baja"/>
    <x v="1"/>
    <s v="TELEFONICA GLOBAL TECHNOLOGY S.A.AGENCIA EN CHILE"/>
    <s v="Reunión de coordinación con cliente Duoc por proyecto baja servidores plataforma Exchange 2007"/>
    <s v="26/02/2024 11:28:00"/>
    <s v="26/02/2024 11:28:10"/>
    <x v="0"/>
    <s v="TI"/>
    <s v="SISTEMAS OPERATIVOS"/>
    <s v="26/02/2024 11:33:39"/>
    <s v="26/02/2024 23:50:00"/>
    <s v="16:00 - reunión de coordinación con cliente Duoc por proyecto baja servidores plataforma Exchange 2007"/>
    <s v="16:00 - reunión de coordinación con cliente Duoc por proyecto baja servidores plataforma Exchange 2007"/>
    <d v="1899-12-30T00:00:00"/>
    <d v="1899-12-30T00:05:39"/>
    <d v="1899-12-30T00:05:39"/>
    <x v="0"/>
    <x v="1"/>
    <m/>
    <m/>
    <m/>
    <m/>
    <m/>
    <d v="2024-02-26T00:00:00"/>
    <s v="CUMPLE"/>
    <s v="NO CUMPLE"/>
    <s v="NO CUMPLE"/>
    <s v="NO CUMPLE"/>
    <s v="NO CUMPLE"/>
    <x v="0"/>
    <x v="0"/>
    <x v="0"/>
    <x v="0"/>
    <x v="0"/>
  </r>
  <r>
    <s v="INC000002637535"/>
    <s v="HOSTING VIRTUAL"/>
    <x v="6"/>
    <s v="SM OPERACIONES"/>
    <s v="RICARDO R GALLEGOS OYANEDER"/>
    <s v="tct_rgalle"/>
    <s v="4-Menor/Localizado"/>
    <s v="4-Baja"/>
    <s v="Baja"/>
    <x v="1"/>
    <s v="TELEFONICA GLOBAL TECHNOLOGY S.A.AGENCIA EN CHILE"/>
    <s v="Reunión semanal de coordinación grupo MS junto Team Leader"/>
    <s v="26/02/2024 11:28:15"/>
    <s v="26/02/2024 11:28:25"/>
    <x v="0"/>
    <s v="TI"/>
    <s v="SISTEMAS OPERATIVOS"/>
    <s v="26/02/2024 11:34:50"/>
    <s v="26/02/2024 23:50:00"/>
    <s v="Reunión semanal de coordinación grupo MS junto Team Leader"/>
    <s v="Reunión semanal de coordinación grupo MS junto Team Leader"/>
    <d v="1899-12-30T00:00:00"/>
    <d v="1899-12-30T00:06:35"/>
    <d v="1899-12-30T00:06:35"/>
    <x v="0"/>
    <x v="1"/>
    <m/>
    <m/>
    <m/>
    <m/>
    <m/>
    <d v="2024-02-26T00:00:00"/>
    <s v="CUMPLE"/>
    <s v="NO CUMPLE"/>
    <s v="NO CUMPLE"/>
    <s v="NO CUMPLE"/>
    <s v="NO CUMPLE"/>
    <x v="0"/>
    <x v="0"/>
    <x v="0"/>
    <x v="0"/>
    <x v="0"/>
  </r>
  <r>
    <s v="INC000002637537"/>
    <s v="HOSTING VIRTUAL"/>
    <x v="6"/>
    <s v="SM OPERACIONES"/>
    <s v="RICARDO R GALLEGOS OYANEDER"/>
    <s v="tct_rgalle"/>
    <s v="4-Menor/Localizado"/>
    <s v="4-Baja"/>
    <s v="Baja"/>
    <x v="1"/>
    <s v="TELEFONICA GLOBAL TECHNOLOGY S.A.AGENCIA EN CHILE"/>
    <s v="Reunión con Sixbell y comunicación por información de IP publica  servidor GDA-Portales-Web"/>
    <s v="26/02/2024 11:28:30"/>
    <s v="26/02/2024 11:28:41"/>
    <x v="0"/>
    <s v="TI"/>
    <s v="SISTEMAS OPERATIVOS"/>
    <s v="26/02/2024 11:36:07"/>
    <s v="26/02/2024 23:50:00"/>
    <s v="12:00 - Reunión con proveedor Sixbell y área de comunicación por información de IP publica  servidor GDA-Portales-Web"/>
    <s v="12:00 - Reunión con proveedor Sixbell y área de comunicación por información de IP publica  servidor GDA-Portales-Web"/>
    <d v="1899-12-30T00:00:00"/>
    <d v="1899-12-30T00:07:37"/>
    <d v="1899-12-30T00:07:37"/>
    <x v="0"/>
    <x v="1"/>
    <m/>
    <m/>
    <m/>
    <m/>
    <m/>
    <d v="2024-02-26T00:00:00"/>
    <s v="CUMPLE"/>
    <s v="NO CUMPLE"/>
    <s v="NO CUMPLE"/>
    <s v="NO CUMPLE"/>
    <s v="NO CUMPLE"/>
    <x v="0"/>
    <x v="0"/>
    <x v="0"/>
    <x v="0"/>
    <x v="0"/>
  </r>
  <r>
    <s v="INC000002637538"/>
    <s v="HOSTING VIRTUAL"/>
    <x v="6"/>
    <s v="SM OPERACIONES"/>
    <s v="RICARDO R GALLEGOS OYANEDER"/>
    <s v="tct_rgalle"/>
    <s v="4-Menor/Localizado"/>
    <s v="4-Baja"/>
    <s v="Baja"/>
    <x v="1"/>
    <s v="TELEFONICA GLOBAL TECHNOLOGY S.A.AGENCIA EN CHILE"/>
    <s v="Revisión servidor GDA-Portales-Web de GDA con especialista comunicaciones Rodrigo Acevedo"/>
    <s v="26/02/2024 11:28:46"/>
    <s v="26/02/2024 11:28:59"/>
    <x v="0"/>
    <s v="TI"/>
    <s v="SISTEMAS OPERATIVOS"/>
    <s v="26/02/2024 11:36:49"/>
    <s v="26/02/2024 23:50:00"/>
    <s v="Revisión servidor GDA-Portales-Web de GDA con especialista comunicaciones Rodrigo Acevedo"/>
    <s v="Revisión servidor GDA-Portales-Web de GDA con especialista comunicaciones Rodrigo Acevedo"/>
    <d v="1899-12-30T00:00:00"/>
    <d v="1899-12-30T00:08:03"/>
    <d v="1899-12-30T00:08:03"/>
    <x v="0"/>
    <x v="1"/>
    <m/>
    <m/>
    <m/>
    <m/>
    <m/>
    <d v="2024-02-26T00:00:00"/>
    <s v="CUMPLE"/>
    <s v="NO CUMPLE"/>
    <s v="NO CUMPLE"/>
    <s v="NO CUMPLE"/>
    <s v="NO CUMPLE"/>
    <x v="0"/>
    <x v="0"/>
    <x v="0"/>
    <x v="0"/>
    <x v="0"/>
  </r>
  <r>
    <s v="INC000002637539"/>
    <s v="HOSTING VIRTUAL"/>
    <x v="6"/>
    <s v="SM OPERACIONES"/>
    <s v="RICARDO R GALLEGOS OYANEDER"/>
    <s v="tct_rgalle"/>
    <s v="4-Menor/Localizado"/>
    <s v="4-Baja"/>
    <s v="Baja"/>
    <x v="1"/>
    <s v="TELEFONICA GLOBAL TECHNOLOGY S.A.AGENCIA EN CHILE"/>
    <s v="Asistencia técnica a ingeniera Javiera Umaña por configuraciones de red en VDC"/>
    <s v="26/02/2024 11:29:06"/>
    <s v="26/02/2024 11:29:15"/>
    <x v="0"/>
    <s v="TI"/>
    <s v="SISTEMAS OPERATIVOS"/>
    <s v="26/02/2024 11:37:44"/>
    <s v="26/02/2024 23:50:00"/>
    <s v="Asistencia técnica a ingeniera Javiera Umaña por configuraciones de red en VDC"/>
    <s v="Asistencia técnica a ingeniera Javiera Umaña por configuraciones de red en VDC"/>
    <d v="1899-12-30T00:00:00"/>
    <d v="1899-12-30T00:08:38"/>
    <d v="1899-12-30T00:08:38"/>
    <x v="0"/>
    <x v="1"/>
    <m/>
    <m/>
    <m/>
    <m/>
    <m/>
    <d v="2024-02-26T00:00:00"/>
    <s v="CUMPLE"/>
    <s v="NO CUMPLE"/>
    <s v="NO CUMPLE"/>
    <s v="NO CUMPLE"/>
    <s v="NO CUMPLE"/>
    <x v="0"/>
    <x v="0"/>
    <x v="0"/>
    <x v="0"/>
    <x v="0"/>
  </r>
  <r>
    <s v="INC000002637581"/>
    <s v="HOUSING"/>
    <x v="11"/>
    <s v="APQ ACCESOS"/>
    <s v="LUIS O MORALES ARENAS"/>
    <s v="tct_luimoa"/>
    <s v="4-Menor/Localizado"/>
    <s v="4-Baja"/>
    <s v="Baja"/>
    <x v="1"/>
    <s v="TELEFONICA EMPRESAS DE CHILE SA"/>
    <s v="RONDA Y REVISION DE SALAS TECNICAS 12:30"/>
    <s v="26/02/2024 12:37:00"/>
    <s v="26/02/2024 12:38:51"/>
    <x v="0"/>
    <s v="CDP ANTIGUO 1"/>
    <s v="CDP ANTIGUO 2"/>
    <s v="26/02/2024 14:14:19"/>
    <s v="26/02/2024 23:50:00"/>
    <s v="RONDA Y REVISION DE SALAS TECNICAS 12:30"/>
    <s v="RONDA REALIZADA"/>
    <d v="1899-12-30T01:35:28"/>
    <d v="1899-12-30T01:37:19"/>
    <d v="1899-12-30T00:01:51"/>
    <x v="0"/>
    <x v="1"/>
    <m/>
    <m/>
    <m/>
    <m/>
    <m/>
    <d v="2024-02-26T00:00:00"/>
    <s v="CUMPLE"/>
    <s v="NO CUMPLE"/>
    <s v="NO CUMPLE"/>
    <s v="NO CUMPLE"/>
    <s v="NO CUMPLE"/>
    <x v="1"/>
    <x v="1"/>
    <x v="0"/>
    <x v="0"/>
    <x v="0"/>
  </r>
  <r>
    <s v="INC000002637680"/>
    <s v="VPN IP - MPLS"/>
    <x v="8"/>
    <s v="GESTION HD"/>
    <s v="FERNEY D GARZON PEÑA"/>
    <s v="frp_kefern"/>
    <s v="3-Moderado/Limitado"/>
    <s v="3-Medio"/>
    <s v="Media"/>
    <x v="1"/>
    <s v="TELEFONICA GLOBAL TECHNOLOGY S.A.AGENCIA EN CHILE"/>
    <s v="HD | Baja Personal Permanente DXC"/>
    <s v="26/02/2024 12:11:25"/>
    <s v="26/02/2024 12:14:09"/>
    <x v="0"/>
    <s v="CDP ANTIGUO 1"/>
    <s v="CDP ANTIGUO 2"/>
    <s v="26/02/2024 15:49:53"/>
    <s v="26/02/2024 23:50:00"/>
    <s v="PREVENTIVO: NO_x000a_CODIGO DE SERVICIO:_x000a_DIRECCION:_x000a_QUIEN REPORTA:Sergio Marsiglia Rodríguez. T +56 2 2581 8560 /8561  M +56 9 42657806_x000a_CONTACTO EN TERRENO:Sergio Marsiglia Rodríguez. T +56 2 2581 8560 /8561  M +56 942657806_x000a_PROBLEMA:_x000a_REQUERIMIENTO:Baja Person"/>
    <m/>
    <d v="1899-12-30T00:00:00"/>
    <d v="1899-12-30T03:38:28"/>
    <d v="1899-12-30T03:38:28"/>
    <x v="0"/>
    <x v="1"/>
    <m/>
    <m/>
    <m/>
    <m/>
    <m/>
    <d v="2024-02-26T00:00:00"/>
    <s v="NO CUMPLE"/>
    <s v="CUMPLE"/>
    <s v="NO CUMPLE"/>
    <s v="NO CUMPLE"/>
    <s v="NO CUMPLE"/>
    <x v="1"/>
    <x v="1"/>
    <x v="0"/>
    <x v="0"/>
    <x v="0"/>
  </r>
  <r>
    <s v="INC000002637681"/>
    <s v="VPN IP - MPLS"/>
    <x v="7"/>
    <s v="GESTION HD"/>
    <s v="SEBASTIAN I ACUÑA GUZMAN"/>
    <s v="frp_fpetro"/>
    <s v="3-Moderado/Limitado"/>
    <s v="3-Medio"/>
    <s v="Media"/>
    <x v="1"/>
    <s v="TELEFONICA GLOBAL TECHNOLOGY S.A.AGENCIA EN CHILE"/>
    <s v="HD/RV: Solicitud de configuración de DNS en San Martin . Zurich: Requerimiento subdominio externo."/>
    <s v="26/02/2024 12:32:00"/>
    <s v="26/02/2024 12:36:50"/>
    <x v="0"/>
    <s v="TI"/>
    <s v="SISTEMAS OPERATIVOS"/>
    <s v="26/02/2024 17:19:03"/>
    <s v="26/02/2024 23:50:00"/>
    <s v="PREVENTIVO: NO_x000a_CODIGO DE SERVICIO:_x000a_DIRECCION:_x000a_QUIEN REPORTA:  Eduardo José Camacho Urdaneta +56 9 4135 5459_x000a_CONTACTO EN TERRENO: Eduardo José Camacho Urdaneta +56 9 4135 5459_x000a__x000a_REQUERIMIENTO:_x000a__x000a_INFORMACIÓN PARA ESPECIALISTA_x000a_* Crear subdominio zurich.tempre"/>
    <s v="se crea la zona zurich.tempresas.cl junto con los registros A PTR y SRV según solicitud, los cuales responden correctamente desde sus dns autoritativos e internet. Para el resto de DNS's es necesario esperar el tiempo de propagación/refresco correspondie"/>
    <d v="1899-12-30T03:34:26"/>
    <d v="1899-12-30T04:47:03"/>
    <d v="1899-12-30T01:12:37"/>
    <x v="0"/>
    <x v="1"/>
    <m/>
    <m/>
    <m/>
    <m/>
    <m/>
    <d v="2024-02-26T00:00:00"/>
    <s v="NO CUMPLE"/>
    <s v="CUMPLE"/>
    <s v="NO CUMPLE"/>
    <s v="NO CUMPLE"/>
    <s v="NO CUMPLE"/>
    <x v="1"/>
    <x v="0"/>
    <x v="1"/>
    <x v="0"/>
    <x v="0"/>
  </r>
  <r>
    <s v="INC000002637699"/>
    <s v="VPN IP - MPLS"/>
    <x v="9"/>
    <s v="GESTION HD"/>
    <s v="NICOLAS A SAAVEDRA EGUILUZ"/>
    <s v="frp_fpetro"/>
    <s v="3-Moderado/Limitado"/>
    <s v="3-Medio"/>
    <s v="Media"/>
    <x v="1"/>
    <s v="NUTRISCO CHILE SA"/>
    <s v="HD/RV: Verificación Acceso cuenta TIPER a BD"/>
    <s v="26/02/2024 12:59:32"/>
    <s v="26/02/2024 13:05:42"/>
    <x v="0"/>
    <s v="CDP ANTIGUO 1"/>
    <s v="CDP ANTIGUO 2"/>
    <s v="26/02/2024 17:12:39"/>
    <s v="26/02/2024 23:50:00"/>
    <s v="PREVENTIVO: NO_x000a_CODIGO DE SERVICIO:_x000a_DIRECCION:_x000a_QUIEN REPORTA: Nicolás Saavedra Eguiluz  +56 9 6187 5469_x000a_CONTACTO EN TERRENO: Nicolás Saavedra Eguiluz  +56 9 6187 5469_x000a__x000a_REQUERIMIENTO:_x000a__x000a_He creado el usuario TIPER_DB en la Base de Datos OEP según lo indicado"/>
    <s v="He creado el usuario TIPER_DB en la Base de Datos OEP según lo indicado"/>
    <d v="1899-12-30T00:00:00"/>
    <d v="1899-12-30T04:13:07"/>
    <d v="1899-12-30T04:13:07"/>
    <x v="0"/>
    <x v="1"/>
    <m/>
    <m/>
    <m/>
    <m/>
    <m/>
    <d v="2024-02-26T00:00:00"/>
    <s v="NO CUMPLE"/>
    <s v="NO CUMPLE"/>
    <s v="CUMPLE"/>
    <s v="NO CUMPLE"/>
    <s v="NO CUMPLE"/>
    <x v="1"/>
    <x v="0"/>
    <x v="1"/>
    <x v="0"/>
    <x v="0"/>
  </r>
  <r>
    <s v="INC000002637711"/>
    <s v="HOUSING"/>
    <x v="13"/>
    <s v="BELIEVE"/>
    <s v="RICARDO F ORELLANA MARDONES"/>
    <s v="frp_jcarri"/>
    <s v="3-Moderado/Limitado"/>
    <s v="3-Medio"/>
    <s v="Media"/>
    <x v="1"/>
    <s v="TELEFONICA EMPRESAS DE CHILE SA"/>
    <s v="GESTION DATACENTER/ ACCESOS /TELEFONICA EMPRESAS DE CHILE SA"/>
    <s v="26/02/2024 11:10:37"/>
    <s v="26/02/2024 11:14:56"/>
    <x v="0"/>
    <s v="CDP ANTIGUO 1"/>
    <s v="CDP ANTIGUO 2"/>
    <s v="26/02/2024 11:45:07"/>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ACCESOS AUTORIZADOS"/>
    <d v="1899-12-30T00:15:12"/>
    <d v="1899-12-30T00:34:30"/>
    <d v="1899-12-30T00:19:18"/>
    <x v="0"/>
    <x v="1"/>
    <m/>
    <m/>
    <m/>
    <m/>
    <m/>
    <d v="2024-02-26T00:00:00"/>
    <s v="CUMPLE"/>
    <s v="NO CUMPLE"/>
    <s v="NO CUMPLE"/>
    <s v="NO CUMPLE"/>
    <s v="NO CUMPLE"/>
    <x v="0"/>
    <x v="0"/>
    <x v="0"/>
    <x v="0"/>
    <x v="0"/>
  </r>
  <r>
    <s v="INC000002637736"/>
    <s v="HOUSING"/>
    <x v="13"/>
    <s v="BELIEVE"/>
    <s v="RICARDO F ORELLANA MARDONES"/>
    <s v="frp_jcarri"/>
    <s v="3-Moderado/Limitado"/>
    <s v="3-Medio"/>
    <s v="Media"/>
    <x v="1"/>
    <s v="TELEFONICA EMPRESAS DE CHILE SA"/>
    <s v="GESTION DATACENTER/ ACCESOS /TELEFONICA EMPRESAS DE CHILE SA"/>
    <s v="26/02/2024 11:17:50"/>
    <s v="26/02/2024 11:19:10"/>
    <x v="0"/>
    <s v="CDP ANTIGUO 1"/>
    <s v="CDP ANTIGUO 2"/>
    <s v="26/02/2024 11:48:28"/>
    <s v="26/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CRQ492117_M"/>
    <s v="ACCESOS AUTORIZADOS"/>
    <d v="1899-12-30T00:18:14"/>
    <d v="1899-12-30T00:30:38"/>
    <d v="1899-12-30T00:12:24"/>
    <x v="0"/>
    <x v="1"/>
    <m/>
    <m/>
    <m/>
    <m/>
    <m/>
    <d v="2024-02-26T00:00:00"/>
    <s v="CUMPLE"/>
    <s v="NO CUMPLE"/>
    <s v="NO CUMPLE"/>
    <s v="NO CUMPLE"/>
    <s v="NO CUMPLE"/>
    <x v="0"/>
    <x v="0"/>
    <x v="0"/>
    <x v="0"/>
    <x v="0"/>
  </r>
  <r>
    <s v="INC000002637745"/>
    <s v="HOUSING"/>
    <x v="13"/>
    <s v="BELIEVE"/>
    <s v="RICARDO F ORELLANA MARDONES"/>
    <s v="frp_jcarri"/>
    <s v="3-Moderado/Limitado"/>
    <s v="3-Medio"/>
    <s v="Media"/>
    <x v="1"/>
    <s v="TELEFONICA EMPRESAS DE CHILE SA"/>
    <s v="GESTION DATACENTER/ ACCESOS /soisa"/>
    <s v="26/02/2024 11:21:06"/>
    <s v="26/02/2024 11:23:49"/>
    <x v="0"/>
    <s v="CDP ANTIGUO 1"/>
    <s v="CDP ANTIGUO 2"/>
    <s v="26/02/2024 11:49:21"/>
    <s v="26/02/2024 23:50:00"/>
    <s v="EMPRESA:soisa_x000a_CÓDIGO DE SERVICIO: _x000a_DIRECCIÓN:Av. Apoquindo #7071, Las Condes, Santiago_x000a_NOMBRE DE QUIEN REPORTA:Eduardo Farías (Nabiax)_x000a_TELÉFONO DE QUIEN REPORTA:992982563_x000a_NOMBRE DE CONTACTO EN TERRENO: _x000a_REQUERIMIENTO:REUNION DE OBRA, INSPECCION VISUAL EN"/>
    <s v="ACCESOS AUTORIZADOS"/>
    <d v="1899-12-30T00:18:49"/>
    <d v="1899-12-30T00:28:15"/>
    <d v="1899-12-30T00:09:26"/>
    <x v="0"/>
    <x v="1"/>
    <m/>
    <m/>
    <m/>
    <m/>
    <m/>
    <d v="2024-02-26T00:00:00"/>
    <s v="CUMPLE"/>
    <s v="NO CUMPLE"/>
    <s v="NO CUMPLE"/>
    <s v="NO CUMPLE"/>
    <s v="NO CUMPLE"/>
    <x v="0"/>
    <x v="0"/>
    <x v="0"/>
    <x v="0"/>
    <x v="0"/>
  </r>
  <r>
    <s v="INC000002637779"/>
    <s v="HOSTING VIRTUAL"/>
    <x v="6"/>
    <s v="SISTEMA OPERATIVO MICROSOFT"/>
    <s v="PAUL A SEPULVEDA ALVAREZ"/>
    <s v="tct_psepul"/>
    <s v="4-Menor/Localizado"/>
    <s v="4-Baja"/>
    <s v="Baja"/>
    <x v="1"/>
    <s v="TELEFONICA GLOBAL TECHNOLOGY S.A.AGENCIA EN CHILE"/>
    <s v="Cambio contraseña usuarios microsoft TCCT-CLOUDTIC"/>
    <s v="26/02/2024 11:58:05"/>
    <s v="26/02/2024 11:58:57"/>
    <x v="0"/>
    <s v="TI"/>
    <s v="SISTEMAS OPERATIVOS"/>
    <s v="26/02/2024 18:16:39"/>
    <s v="26/02/2024 23:50:00"/>
    <s v="Cambio contraseña usuarios microsoft TCCT-CLOUDTIC"/>
    <s v="Cambio realizado en servidores, se actualiza planilla"/>
    <d v="1899-12-30T06:16:53"/>
    <d v="1899-12-30T06:18:34"/>
    <d v="1899-12-30T00:01:41"/>
    <x v="0"/>
    <x v="1"/>
    <m/>
    <m/>
    <m/>
    <m/>
    <m/>
    <d v="2024-02-26T00:00:00"/>
    <s v="CUMPLE"/>
    <s v="NO CUMPLE"/>
    <s v="NO CUMPLE"/>
    <s v="NO CUMPLE"/>
    <s v="NO CUMPLE"/>
    <x v="1"/>
    <x v="0"/>
    <x v="1"/>
    <x v="0"/>
    <x v="0"/>
  </r>
  <r>
    <s v="INC000002637786"/>
    <s v="HOSTING VIRTUAL"/>
    <x v="6"/>
    <s v="SISTEMA OPERATIVO MICROSOFT"/>
    <s v="PAUL A SEPULVEDA ALVAREZ"/>
    <s v="tct_psepul"/>
    <s v="4-Menor/Localizado"/>
    <s v="4-Baja"/>
    <s v="Baja"/>
    <x v="1"/>
    <s v="TELEFONICA GLOBAL TECHNOLOGY S.A.AGENCIA EN CHILE"/>
    <s v="Cambio contraseña usuarios microsoft TCCT-VDC-CL"/>
    <s v="26/02/2024 11:59:11"/>
    <s v="26/02/2024 11:59:33"/>
    <x v="0"/>
    <s v="TI"/>
    <s v="SISTEMAS OPERATIVOS"/>
    <s v="26/02/2024 18:16:55"/>
    <s v="26/02/2024 23:50:00"/>
    <s v="Cambio contraseña usuarios microsoft TCCT-VDC-CL"/>
    <s v="Cambio realizado en servidores, se actualiza planilla"/>
    <d v="1899-12-30T06:17:01"/>
    <d v="1899-12-30T06:17:44"/>
    <d v="1899-12-30T00:00:43"/>
    <x v="0"/>
    <x v="1"/>
    <m/>
    <m/>
    <m/>
    <m/>
    <m/>
    <d v="2024-02-26T00:00:00"/>
    <s v="CUMPLE"/>
    <s v="NO CUMPLE"/>
    <s v="NO CUMPLE"/>
    <s v="NO CUMPLE"/>
    <s v="NO CUMPLE"/>
    <x v="1"/>
    <x v="0"/>
    <x v="1"/>
    <x v="0"/>
    <x v="0"/>
  </r>
  <r>
    <s v="INC000002637833"/>
    <s v="VPN IP - MPLS"/>
    <x v="7"/>
    <s v="GESTION HD"/>
    <s v="GUSTAVO AVILA VERA"/>
    <s v="frp_pcamay"/>
    <s v="3-Moderado/Limitado"/>
    <s v="3-Medio"/>
    <s v="Media"/>
    <x v="1"/>
    <s v="ARTIKOS CHILE S A"/>
    <s v="HD/Solicitud Artikos Chile // Agregar registros DNS"/>
    <s v="26/02/2024 13:54:07"/>
    <s v="26/02/2024 13:57:13"/>
    <x v="0"/>
    <s v="CDP ANTIGUO 1"/>
    <s v="CDP ANTIGUO 2"/>
    <s v="26/02/2024 16:16:56"/>
    <s v="26/02/2024 23:50:00"/>
    <s v="PREVENTIVO: NO_x000a_CODIGO DE SERVICIO:_x000a_DIRECCION:_x000a_QUIEN REPORTA:+56.2.2.395 5474 Celular: +56 992171974 Sebastian Poblete C_x000a_CONTACTO EN TERRENO:_x000a_PROBLEMA:_x000a_REQUERIMIENTO:solicito agregar el siguiente registro DNS para artikos.cl:_x000a_mail.artikos.cl"/>
    <s v="Se configura el registro DNS"/>
    <d v="1899-12-30T00:00:00"/>
    <d v="1899-12-30T02:22:49"/>
    <d v="1899-12-30T02:22:49"/>
    <x v="0"/>
    <x v="1"/>
    <m/>
    <m/>
    <m/>
    <m/>
    <m/>
    <d v="2024-02-26T00:00:00"/>
    <s v="NO CUMPLE"/>
    <s v="CUMPLE"/>
    <s v="NO CUMPLE"/>
    <s v="NO CUMPLE"/>
    <s v="NO CUMPLE"/>
    <x v="1"/>
    <x v="1"/>
    <x v="0"/>
    <x v="0"/>
    <x v="0"/>
  </r>
  <r>
    <s v="INC000002638012"/>
    <s v="HOUSING"/>
    <x v="14"/>
    <s v="BELIEVE"/>
    <s v="JAVIER J BRAVO CARVAJAL"/>
    <s v="frp_jolsso"/>
    <s v="3-Moderado/Limitado"/>
    <s v="3-Medio"/>
    <s v="Media"/>
    <x v="1"/>
    <s v="UNIVERSIDAD SAN SEBASTIAN"/>
    <s v="GESTION DATACENTER/ ACCESOS /UNIVERSIDAD SAN SEBASTIAN"/>
    <s v="26/02/2024 14:13:52"/>
    <s v="26/02/2024 14:16:48"/>
    <x v="0"/>
    <s v="CDP ANTIGUO 1"/>
    <s v="CDP ANTIGUO 2"/>
    <s v="26/02/2024 14:28:41"/>
    <s v="26/02/2024 23:50:00"/>
    <s v="EMPRESA:UNIVERSIDAD SAN SEBASTIAN_x000a_CÓDIGO DE SERVICIO: _x000a_DIRECCIÓN: Calle San Martin #50, Santiago Centro, Santiago_x000a_NOMBRE DE QUIEN REPORTA: José Nuñez_x000a_TELÉFONO DE QUIEN REPORTA: 56_9_62198631_x000a_NOMBRE DE CONTACTO EN TERRENO: _x000a_REQUERIMIENTO: Retiro de equipo"/>
    <s v="accesos autorizados"/>
    <d v="1899-12-30T00:00:00"/>
    <d v="1899-12-30T00:14:49"/>
    <d v="1899-12-30T00:14:49"/>
    <x v="0"/>
    <x v="1"/>
    <m/>
    <m/>
    <m/>
    <m/>
    <m/>
    <d v="2024-02-26T00:00:00"/>
    <s v="CUMPLE"/>
    <s v="NO CUMPLE"/>
    <s v="NO CUMPLE"/>
    <s v="NO CUMPLE"/>
    <s v="NO CUMPLE"/>
    <x v="0"/>
    <x v="0"/>
    <x v="0"/>
    <x v="0"/>
    <x v="0"/>
  </r>
  <r>
    <s v="INC000002638028"/>
    <s v="HOSTING VIRTUAL"/>
    <x v="6"/>
    <s v="SISTEMA OPERATIVO MICROSOFT"/>
    <s v="JAVIER CUEVAS"/>
    <s v="tct_jacuev"/>
    <s v="4-Menor/Localizado"/>
    <s v="4-Baja"/>
    <s v="Baja"/>
    <x v="1"/>
    <s v="TELEFONICA GLOBAL TECHNOLOGY S.A.AGENCIA EN CHILE"/>
    <s v="RE: Apertura - [TCCT-CHILE-CLOUD][AC]TCCT-CHILE-CLOUD-EX-AD-003-T1059.001 Scri"/>
    <s v="26/02/2024 15:27:40"/>
    <s v="26/02/2024 15:28:14"/>
    <x v="0"/>
    <s v="TI"/>
    <s v="SISTEMAS OPERATIVOS"/>
    <s v="26/02/2024 15:28:41"/>
    <s v="26/02/2024 23:50:00"/>
    <s v="Folio generado automáticamente para atender requerimiento del cliente. La solicitud fue realizada directamente al área resolutoria sin pasar por el flujo de mesa de ayuda"/>
    <s v="OK"/>
    <d v="1899-12-30T00:00:00"/>
    <d v="1899-12-30T00:01:01"/>
    <d v="1899-12-30T00:01:01"/>
    <x v="0"/>
    <x v="1"/>
    <m/>
    <m/>
    <m/>
    <m/>
    <m/>
    <d v="2024-02-26T00:00:00"/>
    <s v="CUMPLE"/>
    <s v="NO CUMPLE"/>
    <s v="NO CUMPLE"/>
    <s v="NO CUMPLE"/>
    <s v="NO CUMPLE"/>
    <x v="0"/>
    <x v="0"/>
    <x v="0"/>
    <x v="0"/>
    <x v="0"/>
  </r>
  <r>
    <s v="INC000002638080"/>
    <s v="HOUSING"/>
    <x v="13"/>
    <s v="BELIEVE"/>
    <s v="RICARDO F ORELLANA MARDONES"/>
    <s v="frp_xgambo"/>
    <s v="3-Moderado/Limitado"/>
    <s v="3-Medio"/>
    <s v="Media"/>
    <x v="1"/>
    <s v="CEMENTOS BIO BIO S.A.C.I."/>
    <s v="GESTION DATACENTER/ ACCESOS / CEMENTOS BIO BIO S.A.C.I."/>
    <s v="26/02/2024 17:50:16"/>
    <s v="26/02/2024 17:52:18"/>
    <x v="0"/>
    <s v="CDP ANTIGUO 1"/>
    <s v="CDP ANTIGUO 2"/>
    <s v="26/02/2024 18:07:21"/>
    <s v="26/02/2024 23:50:00"/>
    <s v="EMPRESA: CEMENTOS BIO BIO S.A.C.I._x000a_CÓDIGO DE SERVICIO: _x000a_DIRECCIÓN:Av. Apoquindo #7071, Las Condes, Santiago_x000a_NOMBRE DE QUIEN REPORTA:Angelo Lagos_x000a_TELÉFONO DE QUIEN REPORTA:  989030860_x000a_NOMBRE DE CONTACTO EN TERRENO: _x000a_REQUERIMIENTO :  actividad de visita in"/>
    <s v="ACCESOS AUTORIZADOS"/>
    <d v="1899-12-30T00:06:33"/>
    <d v="1899-12-30T00:17:05"/>
    <d v="1899-12-30T00:10:32"/>
    <x v="0"/>
    <x v="1"/>
    <m/>
    <m/>
    <m/>
    <m/>
    <m/>
    <d v="2024-02-26T00:00:00"/>
    <s v="CUMPLE"/>
    <s v="NO CUMPLE"/>
    <s v="NO CUMPLE"/>
    <s v="NO CUMPLE"/>
    <s v="NO CUMPLE"/>
    <x v="0"/>
    <x v="0"/>
    <x v="0"/>
    <x v="0"/>
    <x v="0"/>
  </r>
  <r>
    <s v="INC000002638083"/>
    <s v="HOSTING VIRTUAL"/>
    <x v="6"/>
    <s v="GESTION PLATAFORMA CLIENTES"/>
    <s v="PAUL A SEPULVEDA ALVAREZ"/>
    <s v="vos_eperez"/>
    <s v="4-Menor/Localizado"/>
    <s v="2-Alta"/>
    <s v="Media"/>
    <x v="1"/>
    <s v="TELEFONICA EMPRESAS DE CHILE SA"/>
    <s v="Solicitud de actualización de antivirus panda sobre equipos de parque SolarWinds"/>
    <s v="26/02/2024 17:37:28"/>
    <s v="26/02/2024 17:41:51"/>
    <x v="0"/>
    <s v="PLATAFORMAS"/>
    <s v="SOLARWINDS"/>
    <s v="29/02/2024 0:07:09"/>
    <s v="29/02/2024 23:50:00"/>
    <s v="Señores,_x000a_Junto con saludarles hoy, se requiere de su colaboración para solicitar la actualización de antivirus panda debido a solicitud de CSIRT indicando:_x000a__x000a_&quot;Servidores posiblemente expuestos a malware, ya que no cuentan con las últimas firmas de virus i"/>
    <s v="actualizaciones se gestionan con folio de cambio CRQ000000083478"/>
    <d v="1900-01-01T05:49:47"/>
    <d v="1900-01-01T06:29:41"/>
    <d v="1899-12-30T00:39:54"/>
    <x v="0"/>
    <x v="1"/>
    <m/>
    <s v=""/>
    <s v="Cumplido"/>
    <s v=""/>
    <s v=""/>
    <d v="2024-02-29T00:00:00"/>
    <s v="CUMPLE"/>
    <s v="NO CUMPLE"/>
    <s v="NO CUMPLE"/>
    <s v="NO CUMPLE"/>
    <s v="NO CUMPLE"/>
    <x v="1"/>
    <x v="0"/>
    <x v="0"/>
    <x v="0"/>
    <x v="1"/>
  </r>
  <r>
    <s v="INC000002638141"/>
    <s v="VPN IP - MPLS"/>
    <x v="12"/>
    <s v="GESTION CALL CENTER"/>
    <s v="DENISE CRUZAT ETCHEBERRY"/>
    <s v="frp_driosr"/>
    <s v="4-Menor/Localizado"/>
    <s v="4-Baja"/>
    <s v="Baja"/>
    <x v="1"/>
    <s v="COOPERATIVA AGRICOLA LECHERA SANTIAGO LTDA"/>
    <s v="MESA/HD/ACTUALIZACIÓN DE HOSTING"/>
    <s v="26/02/2024 15:47:04"/>
    <s v="26/02/2024 15:50:03"/>
    <x v="0"/>
    <s v="COMUNICACIONES"/>
    <s v="VPN IP - MPLS"/>
    <s v="28/02/2024 14:49:48"/>
    <s v="28/02/2024 23:50:00"/>
    <s v="PREVENTIVO: NO_x000a_CODIGO DE SERVICIO:VPF23101593_x000a_DIRECCION:San Borja 1305,Estacion Central,Santiago_x000a_QUIEN REPORTA:NICOLAS LISANA-989389090_x000a_CONTACTO EN TERRENO:NICOLAS LISANA-989389090_x000a_PROBLEMA:_x000a_REQUERIMIENTO:ACTUALIZACIÓN DE HOSTING_x000a_EQUIPOS ENERGIZADO/REINI"/>
    <s v="por el caso del cliente con dominio cals.cl que requiere tener disponible la versión PHP 7.4 o superior en el servicio de Webhosting Plesk que tiene IP pública (200.91.27.166), éste no permite la instalación de dichas versiones producto que el producto P"/>
    <d v="1899-12-31T16:18:42"/>
    <d v="1899-12-31T23:02:44"/>
    <d v="1899-12-30T06:44:02"/>
    <x v="0"/>
    <x v="1"/>
    <m/>
    <m/>
    <m/>
    <m/>
    <m/>
    <d v="2024-02-28T00:00:00"/>
    <s v="NO CUMPLE"/>
    <s v="NO CUMPLE"/>
    <s v="CUMPLE"/>
    <s v="NO CUMPLE"/>
    <s v="NO CUMPLE"/>
    <x v="1"/>
    <x v="0"/>
    <x v="0"/>
    <x v="0"/>
    <x v="1"/>
  </r>
  <r>
    <s v="INC000002638183"/>
    <s v="VPN IP - MPLS"/>
    <x v="7"/>
    <s v="GESTION HD"/>
    <s v="SEBASTIAN I ACUÑA GUZMAN"/>
    <s v="frp_pcamay"/>
    <s v="3-Moderado/Limitado"/>
    <s v="3-Medio"/>
    <s v="Media"/>
    <x v="1"/>
    <s v="TRANSBANK S.A."/>
    <s v="HD/Generación de nombre de dominio DNS - Transbank - SBC"/>
    <s v="26/02/2024 18:02:47"/>
    <s v="26/02/2024 18:04:16"/>
    <x v="0"/>
    <s v="TI"/>
    <s v="SISTEMAS OPERATIVOS"/>
    <s v="27/02/2024 11:10:29"/>
    <s v="27/02/2024 23:50:00"/>
    <s v="PREVENTIVO: NO_x000a_CODIGO DE SERVICIO:_x000a_DIRECCION:_x000a_QUIEN REPORTA:+56 9 4110 7479  Rodrigo Quiroz Silva_x000a_CONTACTO EN TERRENO:_x000a_PROBLEMA:_x000a_REQUERIMIENTO:Favor su ayuda en generar nuevos registros DNS, según proveedor switch.cl._x000a__x000a_IP publica SMT: 181.118.174.165 &amp;#8"/>
    <s v="Se crean registros solicitados, los cuales responden correctamente desde los dns autoritativos e internet. Para el resto de DNS's es necesario esperar el tiempo de propagación/refresco correspondiente."/>
    <d v="1899-12-30T14:40:51"/>
    <d v="1899-12-30T17:07:42"/>
    <d v="1899-12-30T02:26:51"/>
    <x v="0"/>
    <x v="1"/>
    <m/>
    <m/>
    <m/>
    <m/>
    <m/>
    <d v="2024-02-27T00:00:00"/>
    <s v="NO CUMPLE"/>
    <s v="CUMPLE"/>
    <s v="NO CUMPLE"/>
    <s v="NO CUMPLE"/>
    <s v="NO CUMPLE"/>
    <x v="1"/>
    <x v="0"/>
    <x v="0"/>
    <x v="1"/>
    <x v="0"/>
  </r>
  <r>
    <s v="INC000002638185"/>
    <s v="HOSTING VIRTUAL"/>
    <x v="6"/>
    <s v="SISTEMA OPERATIVO MICROSOFT"/>
    <s v="JAVIER CUEVAS"/>
    <s v="tct_jacuev"/>
    <s v="4-Menor/Localizado"/>
    <s v="4-Baja"/>
    <s v="Baja"/>
    <x v="1"/>
    <s v="TELEFONICA GLOBAL TECHNOLOGY S.A.AGENCIA EN CHILE"/>
    <s v="SERVIDORES EMPRESAS CON PARCHES CRÍTICOS PENDIENTE"/>
    <s v="26/02/2024 18:02:05"/>
    <s v="26/02/2024 18:02:45"/>
    <x v="0"/>
    <s v="TI"/>
    <s v="SISTEMAS OPERATIVOS"/>
    <s v="26/02/2024 18:03:17"/>
    <s v="26/02/2024 23:50:00"/>
    <s v="Folio generado automáticamente para atender requerimiento del cliente. La solicitud fue realizada directamente al área resolutoria sin pasar por el flujo de mesa de ayuda"/>
    <s v="OK"/>
    <d v="1899-12-30T00:00:00"/>
    <d v="1899-12-30T00:01:12"/>
    <d v="1899-12-30T00:01:12"/>
    <x v="0"/>
    <x v="1"/>
    <m/>
    <m/>
    <m/>
    <m/>
    <m/>
    <d v="2024-02-26T00:00:00"/>
    <s v="CUMPLE"/>
    <s v="NO CUMPLE"/>
    <s v="NO CUMPLE"/>
    <s v="NO CUMPLE"/>
    <s v="NO CUMPLE"/>
    <x v="0"/>
    <x v="0"/>
    <x v="0"/>
    <x v="0"/>
    <x v="0"/>
  </r>
  <r>
    <s v="INC000002638197"/>
    <s v="VPN IP - MPLS"/>
    <x v="15"/>
    <s v="GESTION HD"/>
    <s v="MOISES E MONTERO RAMOS"/>
    <s v="frp_pcamay"/>
    <s v="3-Moderado/Limitado"/>
    <s v="3-Medio"/>
    <s v="Media"/>
    <x v="1"/>
    <s v="FUNDACION INSTITUTO PROFESIONAL DUOC UC"/>
    <s v="HD/C-19872300193 // FUND INSTITUTO PROFESIONAL DUOC UC // migracion de maquinas"/>
    <s v="26/02/2024 18:41:37"/>
    <s v="26/02/2024 18:44:30"/>
    <x v="0"/>
    <s v="CDP ANTIGUO 1"/>
    <s v="CDP ANTIGUO 2"/>
    <s v="27/02/2024 17:49:39"/>
    <s v="27/02/2024 23:50:00"/>
    <s v="PREVENTIVO: NO_x000a_CODIGO DE SERVICIO:_x000a_DIRECCION:_x000a_QUIEN REPORTA:l +56 9 9040 2570   Andres Gudiño_x000a_CONTACTO EN TERRENO:_x000a_PROBLEMA:_x000a_REQUERIMIENTO:favor de su ayuda generar un folio para la revisión y replicación de recursos de la siguiente maquina. Esta máquina"/>
    <s v="Se efectúa contacto con cliente:  N/A_x000a_Teléfono de contacto:  N/A_x000a_Acciones realizadas: Se valida los recursos requeridos para la migración del servidor SRVBACKHOMEQA01_25032023 IP: 10.10.1.164 172.16.207.30 desde dedicada DUOC hacia VDC y se procede a cre"/>
    <d v="1899-12-30T13:40:38"/>
    <d v="1899-12-30T23:08:02"/>
    <d v="1899-12-30T09:27:24"/>
    <x v="0"/>
    <x v="1"/>
    <m/>
    <m/>
    <m/>
    <m/>
    <m/>
    <d v="2024-02-27T00:00:00"/>
    <s v="NO CUMPLE"/>
    <s v="NO CUMPLE"/>
    <s v="NO CUMPLE"/>
    <s v="CUMPLE"/>
    <s v="NO CUMPLE"/>
    <x v="1"/>
    <x v="0"/>
    <x v="0"/>
    <x v="1"/>
    <x v="0"/>
  </r>
  <r>
    <s v="INC000002638397"/>
    <s v="MONITOREO"/>
    <x v="4"/>
    <s v="SM OPERACIONES"/>
    <s v="SERGIO ORELLANA"/>
    <s v="tct_decruz"/>
    <s v="4-Menor/Localizado"/>
    <s v="4-Baja"/>
    <s v="Baja"/>
    <x v="1"/>
    <s v="TELEFONICA GLOBAL TECHNOLOGY S.A.AGENCIA EN CHILE"/>
    <s v="ALERTAS DE MONITOREO"/>
    <s v="26/02/2024 15:50:25"/>
    <s v="26/02/2024 15:53:25"/>
    <x v="0"/>
    <s v="TI"/>
    <s v="ALMACENAMIENTO y RESPALDO"/>
    <s v="29/02/2024 19:54:21"/>
    <s v="29/02/2024 23:50:00"/>
    <s v="GestionEventos_AlertaUPDOWN_Server_Principal_x0009_RICHSP01 - TEST-FRANCO_x0009_RICHSP01 - TEST-FRANCO_x0009_Node_x0009_10.68.136.81_x000a__x000a_GestionEventos_AlertaUPDOWN_Server_Principal_x0009_RICHSP01 - FRANCO_x0009_RICHSP01 - FRANCO_x0009_Node_x0009_10.68.136.80_x000a__x000a_GestionEventos_AlertaCPU_max_Principal_x0009_GPSCH"/>
    <s v="Alertas gestionadas."/>
    <d v="1900-01-01T21:25:26"/>
    <d v="1900-01-02T04:03:56"/>
    <d v="1899-12-30T06:38:30"/>
    <x v="0"/>
    <x v="1"/>
    <m/>
    <m/>
    <m/>
    <m/>
    <m/>
    <d v="2024-02-29T00:00:00"/>
    <s v="NO CUMPLE"/>
    <s v="NO CUMPLE"/>
    <s v="CUMPLE"/>
    <s v="NO CUMPLE"/>
    <s v="NO CUMPLE"/>
    <x v="1"/>
    <x v="0"/>
    <x v="0"/>
    <x v="0"/>
    <x v="1"/>
  </r>
  <r>
    <s v="INC000002638456"/>
    <s v="SAP"/>
    <x v="9"/>
    <s v="CLOUD SAP HANA"/>
    <s v="FREDDY O CORTES DIAZ"/>
    <s v="tct_fcorte"/>
    <s v="4-Menor/Localizado"/>
    <s v="4-Baja"/>
    <s v="Baja"/>
    <x v="1"/>
    <s v="TELEFONICA EMPRESAS DE CHILE SA"/>
    <s v="CHECKLIST SAP ECC PRD 05.02.2024"/>
    <s v="26/02/2024 17:05:56"/>
    <s v="26/02/2024 17:07:02"/>
    <x v="0"/>
    <s v="TI"/>
    <s v="APLICATIVOS"/>
    <s v="26/02/2024 17:25:11"/>
    <s v="26/02/2024 23:50:00"/>
    <s v="CHECKLIST SAP ECC PRD 05.02.2024 BLUMAR - INCHALAM - FRUSAN"/>
    <s v="Se ejecuta con éxito checklist diario con fecha 05.02.2024"/>
    <d v="1899-12-30T00:00:00"/>
    <d v="1899-12-30T00:00:00"/>
    <d v="1899-12-30T00:00:00"/>
    <x v="0"/>
    <x v="1"/>
    <m/>
    <m/>
    <m/>
    <m/>
    <m/>
    <d v="2024-02-26T00:00:00"/>
    <s v="CUMPLE"/>
    <s v="NO CUMPLE"/>
    <s v="NO CUMPLE"/>
    <s v="NO CUMPLE"/>
    <s v="NO CUMPLE"/>
    <x v="0"/>
    <x v="0"/>
    <x v="0"/>
    <x v="0"/>
    <x v="0"/>
  </r>
  <r>
    <s v="INC000002638459"/>
    <s v="SAP"/>
    <x v="9"/>
    <s v="CLOUD SAP HANA"/>
    <s v="FREDDY O CORTES DIAZ"/>
    <s v="tct_fcorte"/>
    <s v="4-Menor/Localizado"/>
    <s v="4-Baja"/>
    <s v="Baja"/>
    <x v="1"/>
    <s v="TELEFONICA EMPRESAS DE CHILE SA"/>
    <s v="CHECKLIST SAP ECC PRD 06.02.2024"/>
    <s v="26/02/2024 17:08:08"/>
    <s v="26/02/2024 17:09:12"/>
    <x v="0"/>
    <s v="TI"/>
    <s v="APLICATIVOS"/>
    <s v="26/02/2024 17:23:34"/>
    <s v="26/02/2024 23:50:00"/>
    <s v="CHECKLIST SAP ECC PRD 06.02.2024 BLUMAR - INCHALAM - FRUSAN"/>
    <s v="Se ejecuta con éxito checklist diario con fecha 06.02.2024"/>
    <d v="1899-12-30T00:00:00"/>
    <d v="1899-12-30T00:00:00"/>
    <d v="1899-12-30T00:00:00"/>
    <x v="0"/>
    <x v="1"/>
    <m/>
    <m/>
    <m/>
    <m/>
    <m/>
    <d v="2024-02-26T00:00:00"/>
    <s v="CUMPLE"/>
    <s v="NO CUMPLE"/>
    <s v="NO CUMPLE"/>
    <s v="NO CUMPLE"/>
    <s v="NO CUMPLE"/>
    <x v="0"/>
    <x v="0"/>
    <x v="0"/>
    <x v="0"/>
    <x v="0"/>
  </r>
  <r>
    <s v="INC000002638463"/>
    <s v="SAP"/>
    <x v="9"/>
    <s v="CLOUD SAP HANA"/>
    <s v="FREDDY O CORTES DIAZ"/>
    <s v="tct_fcorte"/>
    <s v="4-Menor/Localizado"/>
    <s v="4-Baja"/>
    <s v="Baja"/>
    <x v="1"/>
    <s v="TELEFONICA EMPRESAS DE CHILE SA"/>
    <s v="CHECKLIST SAP ECC PRD 07.02.2024"/>
    <s v="26/02/2024 17:10:09"/>
    <s v="26/02/2024 17:11:05"/>
    <x v="0"/>
    <s v="TI"/>
    <s v="APLICATIVOS"/>
    <s v="26/02/2024 17:20:20"/>
    <s v="26/02/2024 23:50:00"/>
    <s v="CHECKLIST SAP ECC PRD 07.02.2024 BLUMAR - INCHALAM - FRUSAN"/>
    <s v="Se ejecuta con éxito checklist diario con fecha 07.02.2024"/>
    <d v="1899-12-30T00:00:00"/>
    <d v="1899-12-30T00:00:00"/>
    <d v="1899-12-30T00:00:00"/>
    <x v="0"/>
    <x v="1"/>
    <m/>
    <m/>
    <m/>
    <m/>
    <m/>
    <d v="2024-02-26T00:00:00"/>
    <s v="CUMPLE"/>
    <s v="NO CUMPLE"/>
    <s v="NO CUMPLE"/>
    <s v="NO CUMPLE"/>
    <s v="NO CUMPLE"/>
    <x v="0"/>
    <x v="0"/>
    <x v="0"/>
    <x v="0"/>
    <x v="0"/>
  </r>
  <r>
    <s v="INC000002638468"/>
    <s v="SAP"/>
    <x v="9"/>
    <s v="CLOUD SAP HANA"/>
    <s v="FREDDY O CORTES DIAZ"/>
    <s v="tct_fcorte"/>
    <s v="4-Menor/Localizado"/>
    <s v="4-Baja"/>
    <s v="Baja"/>
    <x v="1"/>
    <s v="TELEFONICA EMPRESAS DE CHILE SA"/>
    <s v="CHECKLIST SAP ECC PRD 08.02.2024"/>
    <s v="26/02/2024 17:12:12"/>
    <s v="26/02/2024 17:13:20"/>
    <x v="0"/>
    <s v="TI"/>
    <s v="APLICATIVOS"/>
    <s v="26/02/2024 17:18:50"/>
    <s v="26/02/2024 23:50:00"/>
    <s v="CHECKLIST SAP ECC PRD 08.02.2024 BLUMAR - INCHALAM - FRUSAN"/>
    <s v="Se ejecuta con éxito checklist diario con fecha 08.02.2024"/>
    <d v="1899-12-30T00:00:00"/>
    <d v="1899-12-30T00:00:00"/>
    <d v="1899-12-30T00:00:00"/>
    <x v="0"/>
    <x v="1"/>
    <m/>
    <m/>
    <m/>
    <m/>
    <m/>
    <d v="2024-02-26T00:00:00"/>
    <s v="CUMPLE"/>
    <s v="NO CUMPLE"/>
    <s v="NO CUMPLE"/>
    <s v="NO CUMPLE"/>
    <s v="NO CUMPLE"/>
    <x v="0"/>
    <x v="0"/>
    <x v="0"/>
    <x v="0"/>
    <x v="0"/>
  </r>
  <r>
    <s v="INC000002638473"/>
    <s v="SAP"/>
    <x v="9"/>
    <s v="CLOUD SAP HANA"/>
    <s v="FREDDY O CORTES DIAZ"/>
    <s v="tct_fcorte"/>
    <s v="4-Menor/Localizado"/>
    <s v="4-Baja"/>
    <s v="Baja"/>
    <x v="1"/>
    <s v="TELEFONICA EMPRESAS DE CHILE SA"/>
    <s v="CHECKLIST SAP ECC PRD 09.02.2024"/>
    <s v="26/02/2024 17:14:23"/>
    <s v="26/02/2024 17:15:27"/>
    <x v="0"/>
    <s v="TI"/>
    <s v="APLICATIVOS"/>
    <s v="26/02/2024 17:27:45"/>
    <s v="26/02/2024 23:50:00"/>
    <s v="CHECKLIST SAP ECC PRD 09.02.2024 BLUMAR - INCHALAM - FRUSAN"/>
    <s v="Se ejecuta con éxito checklist diario con fecha 09.02.2024"/>
    <d v="1899-12-30T00:00:00"/>
    <d v="1899-12-30T00:00:00"/>
    <d v="1899-12-30T00:00:00"/>
    <x v="0"/>
    <x v="1"/>
    <m/>
    <m/>
    <m/>
    <m/>
    <m/>
    <d v="2024-02-26T00:00:00"/>
    <s v="CUMPLE"/>
    <s v="NO CUMPLE"/>
    <s v="NO CUMPLE"/>
    <s v="NO CUMPLE"/>
    <s v="NO CUMPLE"/>
    <x v="0"/>
    <x v="0"/>
    <x v="0"/>
    <x v="0"/>
    <x v="0"/>
  </r>
  <r>
    <s v="INC000002638475"/>
    <s v="HOUSING"/>
    <x v="11"/>
    <s v="APQ ACCESOS"/>
    <s v="LUIS O MORALES ARENAS"/>
    <s v="tct_luimoa"/>
    <s v="4-Menor/Localizado"/>
    <s v="4-Baja"/>
    <s v="Baja"/>
    <x v="1"/>
    <s v="TELEFONICA EMPRESAS DE CHILE SA"/>
    <s v="RONDA Y REVISION DE SALAS TECNICAS 16:30"/>
    <s v="26/02/2024 17:15:59"/>
    <s v="26/02/2024 17:17:27"/>
    <x v="0"/>
    <s v="CDP ANTIGUO 1"/>
    <s v="CDP ANTIGUO 2"/>
    <s v="26/02/2024 17:27:36"/>
    <s v="26/02/2024 23:50:00"/>
    <s v="RONDA Y REVISION DE SALAS TECNICAS 16:30"/>
    <s v="RONDA REALIZADA"/>
    <d v="1899-12-30T00:10:09"/>
    <d v="1899-12-30T00:11:37"/>
    <d v="1899-12-30T00:01:28"/>
    <x v="0"/>
    <x v="1"/>
    <m/>
    <m/>
    <m/>
    <m/>
    <m/>
    <d v="2024-02-26T00:00:00"/>
    <s v="CUMPLE"/>
    <s v="NO CUMPLE"/>
    <s v="NO CUMPLE"/>
    <s v="NO CUMPLE"/>
    <s v="NO CUMPLE"/>
    <x v="0"/>
    <x v="0"/>
    <x v="0"/>
    <x v="0"/>
    <x v="0"/>
  </r>
  <r>
    <s v="INC000002638484"/>
    <s v="SAP"/>
    <x v="9"/>
    <s v="CLOUD SAP HANA"/>
    <s v="FREDDY O CORTES DIAZ"/>
    <s v="tct_fcorte"/>
    <s v="4-Menor/Localizado"/>
    <s v="4-Baja"/>
    <s v="Baja"/>
    <x v="1"/>
    <s v="TELEFONICA EMPRESAS DE CHILE SA"/>
    <s v="CHECKLIST SAP ECC PRD 21.02.2024"/>
    <s v="26/02/2024 17:28:48"/>
    <s v="26/02/2024 17:43:39"/>
    <x v="0"/>
    <s v="TI"/>
    <s v="APLICATIVOS"/>
    <s v="26/02/2024 17:52:43"/>
    <s v="26/02/2024 23:50:00"/>
    <s v="CHECKLIST SAP ECC PRD 21.02.2024 BLUMAR - INCHALAM"/>
    <s v="Se ejecuta con éxito checklist diario con fecha 21.02.2024"/>
    <d v="1899-12-30T00:00:00"/>
    <d v="1899-12-30T00:00:00"/>
    <d v="1899-12-30T00:00:00"/>
    <x v="0"/>
    <x v="1"/>
    <m/>
    <m/>
    <m/>
    <m/>
    <m/>
    <d v="2024-02-26T00:00:00"/>
    <s v="CUMPLE"/>
    <s v="NO CUMPLE"/>
    <s v="NO CUMPLE"/>
    <s v="NO CUMPLE"/>
    <s v="NO CUMPLE"/>
    <x v="0"/>
    <x v="0"/>
    <x v="0"/>
    <x v="0"/>
    <x v="0"/>
  </r>
  <r>
    <s v="INC000002638488"/>
    <s v="SAP"/>
    <x v="9"/>
    <s v="CLOUD SAP HANA"/>
    <s v="FREDDY O CORTES DIAZ"/>
    <s v="tct_fcorte"/>
    <s v="4-Menor/Localizado"/>
    <s v="4-Baja"/>
    <s v="Baja"/>
    <x v="1"/>
    <s v="TELEFONICA EMPRESAS DE CHILE SA"/>
    <s v="CHECKLIST SAP ECC PRD 22.02.2024"/>
    <s v="26/02/2024 17:45:05"/>
    <s v="26/02/2024 17:45:07"/>
    <x v="0"/>
    <s v="TI"/>
    <s v="APLICATIVOS"/>
    <s v="26/02/2024 17:50:44"/>
    <s v="26/02/2024 23:50:00"/>
    <s v="CHECKLIST SAP ECC PRD 22.02.2024 BLUMAR - INCHALAM"/>
    <s v="Se ejecuta con éxito checklist diario con fecha 22.02.2024"/>
    <d v="1899-12-30T00:00:00"/>
    <d v="1899-12-30T00:00:00"/>
    <d v="1899-12-30T00:00:00"/>
    <x v="0"/>
    <x v="1"/>
    <m/>
    <m/>
    <m/>
    <m/>
    <m/>
    <d v="2024-02-26T00:00:00"/>
    <s v="CUMPLE"/>
    <s v="NO CUMPLE"/>
    <s v="NO CUMPLE"/>
    <s v="NO CUMPLE"/>
    <s v="NO CUMPLE"/>
    <x v="0"/>
    <x v="0"/>
    <x v="0"/>
    <x v="0"/>
    <x v="0"/>
  </r>
  <r>
    <s v="INC000002638491"/>
    <s v="SAP"/>
    <x v="9"/>
    <s v="CLOUD SAP HANA"/>
    <s v="FREDDY O CORTES DIAZ"/>
    <s v="tct_fcorte"/>
    <s v="4-Menor/Localizado"/>
    <s v="4-Baja"/>
    <s v="Baja"/>
    <x v="1"/>
    <s v="TELEFONICA EMPRESAS DE CHILE SA"/>
    <s v="CHECKLIST SAP ECC PRD 23.02.2024"/>
    <s v="26/02/2024 17:45:36"/>
    <s v="26/02/2024 17:46:32"/>
    <x v="0"/>
    <s v="TI"/>
    <s v="APLICATIVOS"/>
    <s v="26/02/2024 17:49:02"/>
    <s v="26/02/2024 23:50:00"/>
    <s v="CHECKLIST SAP ECC PRD 23.02.2024 BLUMAR - INCHALAM"/>
    <s v="Se ejecuta con éxito checklist diario con fecha 23.02.2024"/>
    <d v="1899-12-30T00:00:00"/>
    <d v="1899-12-30T00:00:00"/>
    <d v="1899-12-30T00:00:00"/>
    <x v="0"/>
    <x v="1"/>
    <m/>
    <m/>
    <m/>
    <m/>
    <m/>
    <d v="2024-02-26T00:00:00"/>
    <s v="CUMPLE"/>
    <s v="NO CUMPLE"/>
    <s v="NO CUMPLE"/>
    <s v="NO CUMPLE"/>
    <s v="NO CUMPLE"/>
    <x v="0"/>
    <x v="0"/>
    <x v="0"/>
    <x v="0"/>
    <x v="0"/>
  </r>
  <r>
    <s v="INC000002638539"/>
    <s v="HOUSING"/>
    <x v="8"/>
    <s v="ADMINISTRADORES RESIDENTES"/>
    <s v="FERNEY D GARZON PEÑA"/>
    <s v="frp_jugonz"/>
    <s v="3-Moderado/Limitado"/>
    <s v="3-Medio"/>
    <s v="Media"/>
    <x v="1"/>
    <s v="CENTRO DE COMPENSACION AUTOMATIZADO S A"/>
    <s v="GESTION DATACENTER/ ACCESOS / CENTRO DE COMPENSACION AUTOMATIZADO S A"/>
    <s v="26/02/2024 16:13:42"/>
    <s v="26/02/2024 16:16:08"/>
    <x v="0"/>
    <s v="COMUNICACIONES"/>
    <s v="VPN IP - MPLS"/>
    <s v="26/02/2024 17:46:00"/>
    <s v="26/02/2024 23:50:00"/>
    <s v="EMPRESA: CENTRO DE COMPENSACION AUTOMATIZADO S A_x000a_CÓDIGO DE SERVICIO: _x000a_DIRECCIÓN: Av. Presidente Prieto #226, Paine, Santiago_x000a_NOMBRE DE QUIEN REPORTA: Gonzalo Quijada _x000a_TELÉFONO DE QUIEN REPORTA: 934580228_x000a_NOMBRE DE CONTACTO EN TERRENO: Gonzalo Quijada  93"/>
    <m/>
    <d v="1899-12-30T00:46:45"/>
    <d v="1899-12-30T01:32:18"/>
    <d v="1899-12-30T00:45:33"/>
    <x v="0"/>
    <x v="1"/>
    <m/>
    <m/>
    <m/>
    <m/>
    <m/>
    <d v="2024-02-26T00:00:00"/>
    <s v="CUMPLE"/>
    <s v="NO CUMPLE"/>
    <s v="NO CUMPLE"/>
    <s v="NO CUMPLE"/>
    <s v="NO CUMPLE"/>
    <x v="1"/>
    <x v="1"/>
    <x v="0"/>
    <x v="0"/>
    <x v="0"/>
  </r>
  <r>
    <s v="INC000002638581"/>
    <s v="HOUSING"/>
    <x v="11"/>
    <s v="APQ ACCESOS"/>
    <s v="ESTEBAN O BUSTOS CORNEJO"/>
    <s v="tct_ebusto"/>
    <s v="4-Menor/Localizado"/>
    <s v="4-Baja"/>
    <s v="Baja"/>
    <x v="1"/>
    <s v="TELEFONICA EMPRESAS DE CHILE SA"/>
    <s v="SUPERVISION REALIZACION TICKETS INTERNOS HUAWEI"/>
    <s v="26/02/2024 16:45:08"/>
    <s v="26/02/2024 16:46:28"/>
    <x v="0"/>
    <s v="CDP ANTIGUO 1"/>
    <s v="CDP ANTIGUO 2"/>
    <s v="26/02/2024 16:56:23"/>
    <s v="26/02/2024 23:50:00"/>
    <s v="SUPERVISION REALIZACION TICKETS INTERNOS HUAWEI"/>
    <s v="SUPERVISION OK"/>
    <d v="1899-12-30T00:09:55"/>
    <d v="1899-12-30T00:11:15"/>
    <d v="1899-12-30T00:01:20"/>
    <x v="0"/>
    <x v="1"/>
    <m/>
    <m/>
    <m/>
    <m/>
    <m/>
    <d v="2024-02-26T00:00:00"/>
    <s v="CUMPLE"/>
    <s v="NO CUMPLE"/>
    <s v="NO CUMPLE"/>
    <s v="NO CUMPLE"/>
    <s v="NO CUMPLE"/>
    <x v="0"/>
    <x v="0"/>
    <x v="0"/>
    <x v="0"/>
    <x v="0"/>
  </r>
  <r>
    <s v="INC000002638668"/>
    <s v="SAP"/>
    <x v="9"/>
    <s v="CLOUD SAP HANA"/>
    <s v="OSCAR A GUZMAN MEDIC"/>
    <s v="tct_oguzma"/>
    <s v="3-Moderado/Limitado"/>
    <s v="4-Baja"/>
    <s v="Baja"/>
    <x v="1"/>
    <s v="TELEFONICA GLOBAL TECHNOLOGY S.A.AGENCIA EN CHILE"/>
    <s v="Checklist Diarios 01.02.2024"/>
    <s v="26/02/2024 17:56:54"/>
    <s v="26/02/2024 17:56:57"/>
    <x v="0"/>
    <s v="TI"/>
    <s v="SERVICIOS DE HOSTING"/>
    <s v="26/02/2024 18:16:51"/>
    <s v="26/02/2024 23:50:00"/>
    <s v="ACMA-COAGRA"/>
    <s v="Checklist enviados"/>
    <d v="1899-12-30T00:00:00"/>
    <d v="1899-12-30T00:19:57"/>
    <d v="1899-12-30T00:19:57"/>
    <x v="0"/>
    <x v="1"/>
    <m/>
    <m/>
    <m/>
    <m/>
    <m/>
    <d v="2024-02-26T00:00:00"/>
    <s v="CUMPLE"/>
    <s v="NO CUMPLE"/>
    <s v="NO CUMPLE"/>
    <s v="NO CUMPLE"/>
    <s v="NO CUMPLE"/>
    <x v="0"/>
    <x v="0"/>
    <x v="0"/>
    <x v="0"/>
    <x v="0"/>
  </r>
  <r>
    <s v="INC000002638670"/>
    <s v="SAP"/>
    <x v="9"/>
    <s v="CLOUD SAP HANA"/>
    <s v="OSCAR A GUZMAN MEDIC"/>
    <s v="tct_oguzma"/>
    <s v="3-Moderado/Limitado"/>
    <s v="4-Baja"/>
    <s v="Baja"/>
    <x v="1"/>
    <s v="TELEFONICA GLOBAL TECHNOLOGY S.A.AGENCIA EN CHILE"/>
    <s v="Checklist Diarios 02.02.2024"/>
    <s v="26/02/2024 17:57:17"/>
    <s v="26/02/2024 17:58:21"/>
    <x v="0"/>
    <s v="TI"/>
    <s v="SERVICIOS DE HOSTING"/>
    <s v="26/02/2024 18:19:10"/>
    <s v="26/02/2024 23:50:00"/>
    <s v="ACMA-COAGRA-FRUSAN"/>
    <s v="Checklist enviados"/>
    <d v="1899-12-30T00:00:00"/>
    <d v="1899-12-30T00:21:53"/>
    <d v="1899-12-30T00:21:53"/>
    <x v="0"/>
    <x v="1"/>
    <m/>
    <m/>
    <m/>
    <m/>
    <m/>
    <d v="2024-02-26T00:00:00"/>
    <s v="CUMPLE"/>
    <s v="NO CUMPLE"/>
    <s v="NO CUMPLE"/>
    <s v="NO CUMPLE"/>
    <s v="NO CUMPLE"/>
    <x v="0"/>
    <x v="0"/>
    <x v="0"/>
    <x v="0"/>
    <x v="0"/>
  </r>
  <r>
    <s v="INC000002638671"/>
    <s v="SAP"/>
    <x v="9"/>
    <s v="CLOUD SAP HANA"/>
    <s v="OSCAR A GUZMAN MEDIC"/>
    <s v="tct_oguzma"/>
    <s v="3-Moderado/Limitado"/>
    <s v="4-Baja"/>
    <s v="Baja"/>
    <x v="1"/>
    <s v="TELEFONICA GLOBAL TECHNOLOGY S.A.AGENCIA EN CHILE"/>
    <s v="Checklist Diarios 05.02.2024"/>
    <s v="26/02/2024 17:58:54"/>
    <s v="26/02/2024 18:00:03"/>
    <x v="0"/>
    <s v="TI"/>
    <s v="SERVICIOS DE HOSTING"/>
    <s v="26/02/2024 18:21:10"/>
    <s v="26/02/2024 23:50:00"/>
    <s v="ACMA-COAGRA"/>
    <s v="Checklist enviados"/>
    <d v="1899-12-30T00:00:00"/>
    <d v="1899-12-30T00:22:16"/>
    <d v="1899-12-30T00:22:16"/>
    <x v="0"/>
    <x v="1"/>
    <m/>
    <m/>
    <m/>
    <m/>
    <m/>
    <d v="2024-02-26T00:00:00"/>
    <s v="CUMPLE"/>
    <s v="NO CUMPLE"/>
    <s v="NO CUMPLE"/>
    <s v="NO CUMPLE"/>
    <s v="NO CUMPLE"/>
    <x v="0"/>
    <x v="0"/>
    <x v="0"/>
    <x v="0"/>
    <x v="0"/>
  </r>
  <r>
    <s v="INC000002638712"/>
    <s v="HOUSING"/>
    <x v="14"/>
    <s v="BELIEVE"/>
    <s v="RENE E VILLEGAS CARREÑO"/>
    <s v="frp_xgambo"/>
    <s v="3-Moderado/Limitado"/>
    <s v="3-Medio"/>
    <s v="Media"/>
    <x v="1"/>
    <s v="CEMENTOS BIO BIO S.A."/>
    <s v="GESTION DATACENTER/ ACCESOS / CEMENTOS BIO BIO S.A.C.I."/>
    <s v="26/02/2024 18:07:15"/>
    <s v="26/02/2024 18:11:40"/>
    <x v="0"/>
    <s v="ACCESO"/>
    <s v="CLIENTE"/>
    <s v="26/02/2024 18:26:13"/>
    <s v="26/02/2024 23:50:00"/>
    <s v="EMPRESA: CEMENTOS BIO BIO S.A.C.I._x000a_CÓDIGO DE SERVICIO: _x000a_DIRECCIÓN: Calle San Martin #50, Santiago Centro, Santiago_x000a_NOMBRE DE QUIEN REPORTA:Angelo Lagos_x000a_TELÉFONO DE QUIEN REPORTA:  989030860_x000a_NOMBRE DE CONTACTO EN TERRENO: _x000a_REQUERIMIENTO :  actividad de vi"/>
    <s v="Se efectúa contacto con cliente:no aplica_x000a_Teléfono de contacto:no aplica_x000a_Acciones realizadas: accesos autorizados_x000a_Solución paliativa o definitiva:no aplica_x000a_Acciones de Mejora, Recomendaciones: no aplica_x000a_Causa Raíz: (si aplica)"/>
    <d v="1899-12-30T00:12:58"/>
    <d v="1899-12-30T00:18:58"/>
    <d v="1899-12-30T00:06:00"/>
    <x v="0"/>
    <x v="1"/>
    <m/>
    <m/>
    <m/>
    <m/>
    <m/>
    <d v="2024-02-26T00:00:00"/>
    <s v="CUMPLE"/>
    <s v="NO CUMPLE"/>
    <s v="NO CUMPLE"/>
    <s v="NO CUMPLE"/>
    <s v="NO CUMPLE"/>
    <x v="0"/>
    <x v="0"/>
    <x v="0"/>
    <x v="0"/>
    <x v="0"/>
  </r>
  <r>
    <s v="INC000002638739"/>
    <s v="HOUSING"/>
    <x v="11"/>
    <s v="APQ ACCESOS"/>
    <s v="JOSE G MARQUEZ MARCANO"/>
    <s v="tct_josmam"/>
    <s v="4-Menor/Localizado"/>
    <s v="4-Baja"/>
    <s v="Baja"/>
    <x v="1"/>
    <s v="TELEFONICA EMPRESAS DE CHILE SA"/>
    <s v="SUPERVISION: INCIDENTE REVISIÓN Y RESET DE FUENTE DE PODER"/>
    <s v="26/02/2024 23:50:36"/>
    <s v="26/02/2024 23:51:51"/>
    <x v="0"/>
    <s v="CDP ANTIGUO 1"/>
    <s v="CDP ANTIGUO 2"/>
    <s v="26/02/2024 23:53:22"/>
    <s v="27/02/2024 23:50:00"/>
    <s v="INCIDENTE REVISIÓN Y RESET DE FUENTE DE PODER POR FALLA DXC"/>
    <s v="INCIDENCIA NO RESTABLECIDA."/>
    <d v="1899-12-30T00:01:16"/>
    <d v="1899-12-30T00:02:46"/>
    <d v="1899-12-30T00:01:30"/>
    <x v="0"/>
    <x v="1"/>
    <m/>
    <m/>
    <m/>
    <m/>
    <m/>
    <d v="2024-02-27T00:00:00"/>
    <s v="CUMPLE"/>
    <s v="NO CUMPLE"/>
    <s v="NO CUMPLE"/>
    <s v="NO CUMPLE"/>
    <s v="NO CUMPLE"/>
    <x v="0"/>
    <x v="0"/>
    <x v="0"/>
    <x v="0"/>
    <x v="0"/>
  </r>
  <r>
    <s v="INC000002638741"/>
    <s v="HOUSING"/>
    <x v="11"/>
    <s v="APQ ACCESOS"/>
    <s v="JOSE G MARQUEZ MARCANO"/>
    <s v="tct_josmam"/>
    <s v="4-Menor/Localizado"/>
    <s v="4-Baja"/>
    <s v="Baja"/>
    <x v="1"/>
    <s v="TELEFONICA EMPRESAS DE CHILE SA"/>
    <s v="SUPERVISION: Instalación PDU en rack AH20"/>
    <s v="26/02/2024 23:53:59"/>
    <s v="26/02/2024 23:54:40"/>
    <x v="0"/>
    <s v="CDP ANTIGUO 1"/>
    <s v="CDP ANTIGUO 2"/>
    <s v="26/02/2024 23:55:50"/>
    <s v="27/02/2024 23:50:00"/>
    <s v="Instalación PDU en rack AH20"/>
    <s v="trabajo realizado"/>
    <d v="1899-12-30T00:00:57"/>
    <d v="1899-12-30T00:01:51"/>
    <d v="1899-12-30T00:00:54"/>
    <x v="0"/>
    <x v="1"/>
    <m/>
    <m/>
    <m/>
    <m/>
    <m/>
    <d v="2024-02-27T00:00:00"/>
    <s v="CUMPLE"/>
    <s v="NO CUMPLE"/>
    <s v="NO CUMPLE"/>
    <s v="NO CUMPLE"/>
    <s v="NO CUMPLE"/>
    <x v="0"/>
    <x v="0"/>
    <x v="0"/>
    <x v="0"/>
    <x v="0"/>
  </r>
  <r>
    <s v="INC000002638743"/>
    <s v="HOUSING"/>
    <x v="11"/>
    <s v="APQ ACCESOS"/>
    <s v="JOSE G MARQUEZ MARCANO"/>
    <s v="tct_josmam"/>
    <s v="4-Menor/Localizado"/>
    <s v="4-Baja"/>
    <s v="Baja"/>
    <x v="1"/>
    <s v="TELEFONICA EMPRESAS DE CHILE SA"/>
    <s v="TOMA DE ALARMAS DE CLIENTES"/>
    <s v="27/02/2024 0:05:40"/>
    <s v="27/02/2024 0:06:27"/>
    <x v="0"/>
    <s v="CDP ANTIGUO 1"/>
    <s v="CDP ANTIGUO 2"/>
    <s v="27/02/2024 0:07:42"/>
    <s v="27/02/2024 23:50:00"/>
    <s v="TOMA DE ALARMAS DE CLIENTES"/>
    <s v="TOMA DE ALARMAS REALIZADAS"/>
    <d v="1899-12-30T00:01:03"/>
    <d v="1899-12-30T00:02:02"/>
    <d v="1899-12-30T00:00:59"/>
    <x v="0"/>
    <x v="1"/>
    <m/>
    <m/>
    <m/>
    <m/>
    <m/>
    <d v="2024-02-27T00:00:00"/>
    <s v="CUMPLE"/>
    <s v="NO CUMPLE"/>
    <s v="NO CUMPLE"/>
    <s v="NO CUMPLE"/>
    <s v="NO CUMPLE"/>
    <x v="0"/>
    <x v="0"/>
    <x v="0"/>
    <x v="0"/>
    <x v="0"/>
  </r>
  <r>
    <s v="INC000002638745"/>
    <s v="HOUSING"/>
    <x v="11"/>
    <s v="APQ ACCESOS"/>
    <s v="JOSE G MARQUEZ MARCANO"/>
    <s v="tct_josmam"/>
    <s v="4-Menor/Localizado"/>
    <s v="4-Baja"/>
    <s v="Baja"/>
    <x v="1"/>
    <s v="TELEFONICA EMPRESAS DE CHILE SA"/>
    <s v="RONDA Y REVISION DE SALAS"/>
    <s v="27/02/2024 0:09:58"/>
    <s v="27/02/2024 0:11:38"/>
    <x v="0"/>
    <s v="CDP ANTIGUO 1"/>
    <s v="CDP ANTIGUO 2"/>
    <s v="27/02/2024 0:12:43"/>
    <s v="27/02/2024 23:50:00"/>
    <s v="RONDA Y REVISION DE SALAS"/>
    <s v="RONDAS REALIZADAS"/>
    <d v="1899-12-30T00:00:51"/>
    <d v="1899-12-30T00:02:45"/>
    <d v="1899-12-30T00:01:54"/>
    <x v="0"/>
    <x v="1"/>
    <m/>
    <m/>
    <m/>
    <m/>
    <m/>
    <d v="2024-02-27T00:00:00"/>
    <s v="CUMPLE"/>
    <s v="NO CUMPLE"/>
    <s v="NO CUMPLE"/>
    <s v="NO CUMPLE"/>
    <s v="NO CUMPLE"/>
    <x v="0"/>
    <x v="0"/>
    <x v="0"/>
    <x v="0"/>
    <x v="0"/>
  </r>
  <r>
    <s v="INC000002638753"/>
    <s v="HOUSING"/>
    <x v="11"/>
    <s v="APQ ACCESOS"/>
    <s v="JOSE G MARQUEZ MARCANO"/>
    <s v="tct_josmam"/>
    <s v="4-Menor/Localizado"/>
    <s v="4-Baja"/>
    <s v="Baja"/>
    <x v="1"/>
    <s v="TELEFONICA EMPRESAS DE CHILE SA"/>
    <s v="RONDA Y REVISION DE SALAS"/>
    <s v="27/02/2024 7:09:53"/>
    <s v="27/02/2024 7:10:48"/>
    <x v="0"/>
    <s v="CDP ANTIGUO 1"/>
    <s v="CDP ANTIGUO 2"/>
    <s v="27/02/2024 7:12:00"/>
    <s v="27/02/2024 23:50:00"/>
    <s v="RONDA Y REVISION DE SALAS"/>
    <s v="RONDAS REALIZADAS"/>
    <d v="1899-12-30T00:00:57"/>
    <d v="1899-12-30T00:02:07"/>
    <d v="1899-12-30T00:01:10"/>
    <x v="0"/>
    <x v="1"/>
    <m/>
    <m/>
    <m/>
    <m/>
    <m/>
    <d v="2024-02-27T00:00:00"/>
    <s v="CUMPLE"/>
    <s v="NO CUMPLE"/>
    <s v="NO CUMPLE"/>
    <s v="NO CUMPLE"/>
    <s v="NO CUMPLE"/>
    <x v="0"/>
    <x v="0"/>
    <x v="0"/>
    <x v="0"/>
    <x v="0"/>
  </r>
  <r>
    <s v="INC000002638755"/>
    <s v="HOUSING"/>
    <x v="11"/>
    <s v="APQ ACCESOS"/>
    <s v="JOSE G MARQUEZ MARCANO"/>
    <s v="tct_josmam"/>
    <s v="4-Menor/Localizado"/>
    <s v="4-Baja"/>
    <s v="Baja"/>
    <x v="3"/>
    <s v="TELEFONICA EMPRESAS DE CHILE SA"/>
    <s v="RONDA Y REVISION DE SALAS"/>
    <s v="27/02/2024 7:12:37"/>
    <s v="27/02/2024 7:13:26"/>
    <x v="0"/>
    <s v="CDP ANTIGUO 1"/>
    <s v="CDP ANTIGUO 2"/>
    <s v="27/02/2024 7:14:29"/>
    <s v="27/02/2024 23:50:00"/>
    <s v="RONDA Y REVISION DE SALAS"/>
    <s v="RONDAS REALIZADAS"/>
    <d v="1899-12-30T00:00:48"/>
    <d v="1899-12-30T00:01:52"/>
    <d v="1899-12-30T00:01:04"/>
    <x v="1"/>
    <x v="0"/>
    <m/>
    <m/>
    <m/>
    <m/>
    <m/>
    <d v="2024-02-27T00:00:00"/>
    <s v="CUMPLE"/>
    <s v="NO CUMPLE"/>
    <s v="NO CUMPLE"/>
    <s v="NO CUMPLE"/>
    <s v="NO CUMPLE"/>
    <x v="0"/>
    <x v="0"/>
    <x v="0"/>
    <x v="0"/>
    <x v="0"/>
  </r>
  <r>
    <s v="INC000002638762"/>
    <s v="HOUSING"/>
    <x v="11"/>
    <s v="APQ ACCESOS"/>
    <s v="LUIS O MORALES ARENAS"/>
    <s v="tct_luimoa"/>
    <s v="4-Menor/Localizado"/>
    <s v="4-Baja"/>
    <s v="Baja"/>
    <x v="1"/>
    <s v="TELEFONICA EMPRESAS DE CHILE SA"/>
    <s v="RONDA Y REVISION DE SALAS TECNICAS 08:30"/>
    <s v="27/02/2024 8:32:38"/>
    <s v="27/02/2024 8:34:07"/>
    <x v="0"/>
    <s v="CDP ANTIGUO 1"/>
    <s v="CDP ANTIGUO 2"/>
    <s v="27/02/2024 9:32:40"/>
    <s v="27/02/2024 23:50:00"/>
    <s v="RONDA Y REVISION DE SALAS TECNICAS 08:30"/>
    <s v="RONDA REALIZADA"/>
    <d v="1899-12-30T00:58:33"/>
    <d v="1899-12-30T01:00:02"/>
    <d v="1899-12-30T00:01:29"/>
    <x v="0"/>
    <x v="1"/>
    <m/>
    <m/>
    <m/>
    <m/>
    <m/>
    <d v="2024-02-27T00:00:00"/>
    <s v="CUMPLE"/>
    <s v="NO CUMPLE"/>
    <s v="NO CUMPLE"/>
    <s v="NO CUMPLE"/>
    <s v="NO CUMPLE"/>
    <x v="1"/>
    <x v="1"/>
    <x v="0"/>
    <x v="0"/>
    <x v="0"/>
  </r>
  <r>
    <s v="INC000002638791"/>
    <s v="VPN IP - MPLS"/>
    <x v="7"/>
    <s v="GESTION HD"/>
    <s v="GUSTAVO AVILA VERA"/>
    <s v="frp_pcamay"/>
    <s v="3-Moderado/Limitado"/>
    <s v="3-Medio"/>
    <s v="Media"/>
    <x v="1"/>
    <s v="ACADEMIA POLITECNICA NAVAL"/>
    <s v="HD/Solicitud de folio: Crear zonas DNS"/>
    <s v="27/02/2024 10:04:46"/>
    <s v="27/02/2024 10:06:20"/>
    <x v="0"/>
    <s v="CDP ANTIGUO 1"/>
    <s v="CDP ANTIGUO 2"/>
    <s v="27/02/2024 18:16:34"/>
    <s v="27/02/2024 23:50:00"/>
    <s v="PREVENTIVO: NO_x000a_CODIGO DE SERVICIO: VPF2190727_x000a_DIRECCION:Jorge Montt 2400, Viña del Mar, Valparaiso,Valparaiso,Valparaiso_x000a_QUIEN REPORTA:Informática APOLINAV_x000a_CONTACTO EN TERRENO:_x000a_PROBLEMA:_x000a_REQUERIMIENTO:Se solicita la CREACIÓN DE ZONAS DNS_x000a_Actualmente toda"/>
    <s v="Se configuran los registros DNS"/>
    <d v="1899-12-30T06:43:53"/>
    <d v="1899-12-30T08:11:48"/>
    <d v="1899-12-30T01:27:55"/>
    <x v="0"/>
    <x v="1"/>
    <m/>
    <m/>
    <m/>
    <m/>
    <m/>
    <d v="2024-02-27T00:00:00"/>
    <s v="NO CUMPLE"/>
    <s v="CUMPLE"/>
    <s v="NO CUMPLE"/>
    <s v="NO CUMPLE"/>
    <s v="NO CUMPLE"/>
    <x v="1"/>
    <x v="0"/>
    <x v="0"/>
    <x v="1"/>
    <x v="0"/>
  </r>
  <r>
    <s v="INC000002638874"/>
    <s v="HOUSING"/>
    <x v="13"/>
    <s v="BELIEVE"/>
    <s v="RICARDO F ORELLANA MARDONES"/>
    <s v="frp_xgambo"/>
    <s v="3-Moderado/Limitado"/>
    <s v="3-Medio"/>
    <s v="Media"/>
    <x v="1"/>
    <s v="CONSEJO DE DEFENSA DEL ESTADO"/>
    <s v="GESTION DATACENTER/ ACCESOS / CONSEJO DE DEFENSA DEL ESTADO"/>
    <s v="27/02/2024 9:23:41"/>
    <s v="27/02/2024 9:25:12"/>
    <x v="0"/>
    <s v="CDP ANTIGUO 1"/>
    <s v="CDP ANTIGUO 2"/>
    <s v="27/02/2024 10:15:56"/>
    <s v="27/02/2024 23:50:00"/>
    <s v="EMPRESA: CONSEJO DE DEFENSA DEL ESTADO_x000a_CÓDIGO DE SERVICIO: _x000a_DIRECCIÓN: Av. Apoquindo #7071, Las Condes, Santiago_x000a_NOMBRE DE QUIEN REPORTA:Juan Pablo Adaro_x000a_TELÉFONO DE QUIEN REPORTA:  56994780387_x000a_NOMBRE DE CONTACTO EN TERRENO: _x000a_REQUERIMIENTO :  Cambio de d"/>
    <s v="ACCESOS AUTORIZADOS"/>
    <d v="1899-12-30T00:44:32"/>
    <d v="1899-12-30T00:52:15"/>
    <d v="1899-12-30T00:07:43"/>
    <x v="0"/>
    <x v="1"/>
    <m/>
    <m/>
    <m/>
    <m/>
    <m/>
    <d v="2024-02-27T00:00:00"/>
    <s v="CUMPLE"/>
    <s v="NO CUMPLE"/>
    <s v="NO CUMPLE"/>
    <s v="NO CUMPLE"/>
    <s v="NO CUMPLE"/>
    <x v="0"/>
    <x v="0"/>
    <x v="0"/>
    <x v="0"/>
    <x v="0"/>
  </r>
  <r>
    <s v="INC000002638882"/>
    <s v="HOUSING"/>
    <x v="13"/>
    <s v="BELIEVE"/>
    <s v="RICARDO F ORELLANA MARDONES"/>
    <s v="frp_xgambo"/>
    <s v="3-Moderado/Limitado"/>
    <s v="3-Medio"/>
    <s v="Media"/>
    <x v="1"/>
    <s v="TELEFONICA EMPRESAS DE CHILE SA"/>
    <s v="GESTION DATACENTER/ ACCESOS / TELEFONICA EMPRESAS DE CHILE SA"/>
    <s v="27/02/2024 9:35:41"/>
    <s v="27/02/2024 9:37:11"/>
    <x v="0"/>
    <s v="CDP ANTIGUO 1"/>
    <s v="CDP ANTIGUO 2"/>
    <s v="27/02/2024 10:20:29"/>
    <s v="27/02/2024 23:50:00"/>
    <s v="EMPRESA: TELEFONICA EMPRESAS DE CHILE SA_x000a_CÓDIGO DE SERVICIO: _x000a_DIRECCIÓN:Av. Apoquindo #7071, Las Condes, Santiago_x000a_NOMBRE DE QUIEN REPORTA:Manuel Maita_x000a_TELÉFONO DE QUIEN REPORTA:  56974138322_x000a_NOMBRE DE CONTACTO EN TERRENO: _x000a_REQUERIMIENTO :  Reemplazo Disc"/>
    <s v="ACCESOS AUTORIZADOS"/>
    <d v="1899-12-30T00:35:23"/>
    <d v="1899-12-30T00:44:48"/>
    <d v="1899-12-30T00:09:25"/>
    <x v="0"/>
    <x v="1"/>
    <m/>
    <m/>
    <m/>
    <m/>
    <m/>
    <d v="2024-02-27T00:00:00"/>
    <s v="CUMPLE"/>
    <s v="NO CUMPLE"/>
    <s v="NO CUMPLE"/>
    <s v="NO CUMPLE"/>
    <s v="NO CUMPLE"/>
    <x v="0"/>
    <x v="0"/>
    <x v="0"/>
    <x v="0"/>
    <x v="0"/>
  </r>
  <r>
    <s v="INC000002638886"/>
    <s v="VPN IP - MPLS"/>
    <x v="6"/>
    <s v="ADMINISTRADORES RESIDENTES"/>
    <s v="ALEJANDRO ACEVEDO VALENZUELA"/>
    <s v="frp_jugonz"/>
    <s v="4-Menor/Localizado"/>
    <s v="4-Baja"/>
    <s v="Baja"/>
    <x v="1"/>
    <s v="TELEFONICA CYBERSECURITY TECH CHILE SPA"/>
    <s v="REQ / SOC / Reactivar Acceso VPN"/>
    <s v="27/02/2024 10:00:44"/>
    <s v="27/02/2024 10:02:15"/>
    <x v="0"/>
    <s v="CDP ANTIGUO 1"/>
    <s v="CDP ANTIGUO 2"/>
    <s v="27/02/2024 12:49:40"/>
    <s v="27/02/2024 23:50:00"/>
    <s v="PREVENTIVO: NO_x000a_CODIGO DE SERVICIO:_x000a_DIRECCION:     _x000a_CIUDAD:     _x000a_COMUNA:_x000a_NOMBRE QUIEN REPORTA: Catherine A. Carvajal Aguayo_x000a_TELEFONO QUIEN REPORTA: +56 9 9332 7533_x000a_NOMBRE CONTACTO EN TERRENO:        _x000a_TELEFONO 1 CONTACTO EN TERRENO:_x000a_TELEFONO 2 CONTACTO EN"/>
    <s v="cuenta habilitada y verificada por usuario."/>
    <d v="1899-12-30T00:24:38"/>
    <d v="1899-12-30T02:48:56"/>
    <d v="1899-12-30T02:24:18"/>
    <x v="0"/>
    <x v="1"/>
    <m/>
    <m/>
    <m/>
    <m/>
    <m/>
    <d v="2024-02-27T00:00:00"/>
    <s v="NO CUMPLE"/>
    <s v="CUMPLE"/>
    <s v="NO CUMPLE"/>
    <s v="NO CUMPLE"/>
    <s v="NO CUMPLE"/>
    <x v="1"/>
    <x v="1"/>
    <x v="0"/>
    <x v="0"/>
    <x v="0"/>
  </r>
  <r>
    <s v="INC000002638903"/>
    <s v="HOSTING VIRTUAL"/>
    <x v="6"/>
    <s v="SISTEMA OPERATIVO MICROSOFT"/>
    <s v="PAUL A SEPULVEDA ALVAREZ"/>
    <s v="tct_psepul"/>
    <s v="4-Menor/Localizado"/>
    <s v="4-Baja"/>
    <s v="Baja"/>
    <x v="1"/>
    <s v="TELEFONICA GLOBAL TECHNOLOGY S.A.AGENCIA EN CHILE"/>
    <s v="ANSIBLE c3-fileserver.cloudtic.cl"/>
    <s v="27/02/2024 10:17:10"/>
    <s v="27/02/2024 10:18:29"/>
    <x v="0"/>
    <s v="TI"/>
    <s v="SISTEMAS OPERATIVOS"/>
    <s v="28/02/2024 1:42:35"/>
    <s v="28/02/2024 23:50:00"/>
    <s v="ANSIBLE regularizar conexion c3-fileserver.cloudtic.cl"/>
    <s v="servidor conectado y operativo"/>
    <d v="1899-12-30T15:22:39"/>
    <d v="1899-12-30T15:25:25"/>
    <d v="1899-12-30T00:02:46"/>
    <x v="0"/>
    <x v="1"/>
    <m/>
    <s v=""/>
    <s v=""/>
    <s v=""/>
    <s v="Cumplido"/>
    <d v="2024-02-28T00:00:00"/>
    <s v="CUMPLE"/>
    <s v="NO CUMPLE"/>
    <s v="NO CUMPLE"/>
    <s v="NO CUMPLE"/>
    <s v="NO CUMPLE"/>
    <x v="1"/>
    <x v="0"/>
    <x v="0"/>
    <x v="1"/>
    <x v="0"/>
  </r>
  <r>
    <s v="INC000002638904"/>
    <s v="HOSTING VIRTUAL"/>
    <x v="6"/>
    <s v="SISTEMA OPERATIVO MICROSOFT"/>
    <s v="PAUL A SEPULVEDA ALVAREZ"/>
    <s v="tct_psepul"/>
    <s v="4-Menor/Localizado"/>
    <s v="4-Baja"/>
    <s v="Baja"/>
    <x v="1"/>
    <s v="TELEFONICA GLOBAL TECHNOLOGY S.A.AGENCIA EN CHILE"/>
    <s v="ANSIBLE regularizar c3-camicrosoft.vdc-cl.cloud.telefonica"/>
    <s v="27/02/2024 10:18:40"/>
    <s v="27/02/2024 10:19:45"/>
    <x v="0"/>
    <s v="TI"/>
    <s v="SISTEMAS OPERATIVOS"/>
    <s v="28/02/2024 1:43:00"/>
    <s v="28/02/2024 23:50:00"/>
    <s v="ANSIBLE regularizar c3-camicrosoft.vdc-cl.cloud.telefonica, DC-VeeamOne-App.cloudtic.cl"/>
    <s v="servidor conectado y operativo"/>
    <d v="1899-12-30T15:22:57"/>
    <d v="1899-12-30T15:24:20"/>
    <d v="1899-12-30T00:01:23"/>
    <x v="0"/>
    <x v="1"/>
    <m/>
    <s v=""/>
    <s v=""/>
    <s v=""/>
    <s v="Cumplido"/>
    <d v="2024-02-28T00:00:00"/>
    <s v="CUMPLE"/>
    <s v="NO CUMPLE"/>
    <s v="NO CUMPLE"/>
    <s v="NO CUMPLE"/>
    <s v="NO CUMPLE"/>
    <x v="1"/>
    <x v="0"/>
    <x v="0"/>
    <x v="1"/>
    <x v="0"/>
  </r>
  <r>
    <s v="INC000002638908"/>
    <s v="HOUSING"/>
    <x v="8"/>
    <s v="BELIEVE"/>
    <s v="LUIS O MORALES ARENAS"/>
    <s v="frp_jolsso"/>
    <s v="3-Moderado/Limitado"/>
    <s v="3-Medio"/>
    <s v="Media"/>
    <x v="1"/>
    <s v="TELEFONICA EMPRESAS DE CHILE SA"/>
    <s v="GESTION DATACENTER/ ACCESOS /TELEFONICA EMPRESAS DE CHILE SA"/>
    <s v="26/02/2024 18:25:54"/>
    <s v="26/02/2024 18:28:34"/>
    <x v="0"/>
    <s v="COMUNICACIONES"/>
    <s v="VPN IP - MPLS"/>
    <s v="26/02/2024 19:55:10"/>
    <s v="26/02/2024 23:50:00"/>
    <s v="EMPRESA:TELEFONICA EMPRESAS DE CHILE SA_x000a_CÓDIGO DE SERVICIO: _x000a_DIRECCIÓN: AV. Presidente Prieto #226, Paine, Santiago_x000a_NOMBRE DE QUIEN REPORTA: Fernando Sepulveda_x000a_TELÉFONO DE QUIEN REPORTA: 993211880_x000a_NOMBRE DE CONTACTO EN TERRENO: _x000a_REQUERIMIENTO: Instalació"/>
    <s v="ACCESO AUTORIZADO"/>
    <d v="1899-12-30T01:06:54"/>
    <d v="1899-12-30T01:29:16"/>
    <d v="1899-12-30T00:22:22"/>
    <x v="0"/>
    <x v="1"/>
    <m/>
    <m/>
    <m/>
    <m/>
    <m/>
    <d v="2024-02-26T00:00:00"/>
    <s v="CUMPLE"/>
    <s v="NO CUMPLE"/>
    <s v="NO CUMPLE"/>
    <s v="NO CUMPLE"/>
    <s v="NO CUMPLE"/>
    <x v="1"/>
    <x v="1"/>
    <x v="0"/>
    <x v="0"/>
    <x v="0"/>
  </r>
  <r>
    <s v="INC000002638957"/>
    <s v="HOUSING"/>
    <x v="11"/>
    <s v="APQ ACCESOS"/>
    <s v="LUIS O MORALES ARENAS"/>
    <s v="tct_luimoa"/>
    <s v="4-Menor/Localizado"/>
    <s v="4-Baja"/>
    <s v="Baja"/>
    <x v="1"/>
    <s v="TELEFONICA EMPRESAS DE CHILE SA"/>
    <s v="RONDA Y REVISION DE SALAS TECNICAS 18:30"/>
    <s v="26/02/2024 19:38:44"/>
    <s v="26/02/2024 19:41:02"/>
    <x v="0"/>
    <s v="CDP ANTIGUO 1"/>
    <s v="CDP ANTIGUO 2"/>
    <s v="26/02/2024 19:52:22"/>
    <s v="26/02/2024 23:50:00"/>
    <s v="RONDA Y REVISION DE SALAS TECNICAS 18:30"/>
    <s v="RONDA REALIZADA"/>
    <d v="1899-12-30T00:11:20"/>
    <d v="1899-12-30T00:13:38"/>
    <d v="1899-12-30T00:02:18"/>
    <x v="0"/>
    <x v="1"/>
    <m/>
    <m/>
    <m/>
    <m/>
    <m/>
    <d v="2024-02-26T00:00:00"/>
    <s v="CUMPLE"/>
    <s v="NO CUMPLE"/>
    <s v="NO CUMPLE"/>
    <s v="NO CUMPLE"/>
    <s v="NO CUMPLE"/>
    <x v="0"/>
    <x v="0"/>
    <x v="0"/>
    <x v="0"/>
    <x v="0"/>
  </r>
  <r>
    <s v="INC000002638985"/>
    <s v="TICKET-INTELIGENTE"/>
    <x v="6"/>
    <s v="GESTION TI"/>
    <s v="PAUL A SEPULVEDA ALVAREZ"/>
    <s v="USR_TSIGHT"/>
    <s v="1-Extenso/Generalizado"/>
    <s v="4-Baja"/>
    <s v="Baja"/>
    <x v="3"/>
    <s v="RABIE HNOSLTDA"/>
    <s v="rabie001 - lonquimay TICKET AUTOMATICO"/>
    <s v="26/02/2024 20:17:20"/>
    <s v="26/02/2024 20:17:20"/>
    <x v="0"/>
    <s v="TRUESIGHT"/>
    <s v="TRUESIGHT"/>
    <s v="27/02/2024 9:48:14"/>
    <s v="27/02/2024 23:50:00"/>
    <s v="PREVENTIVO=SI_x000a_CODIGO DE SERVICIO=LONQUIMAY_x000a_DIRECCION=NULL_x000a_CIUDAD=NULL_x000a_COMUNA LOCAL=_x000a_REGION=NULL_x000a_QUIEN REPORTA=Ticket automático_x000a_CONTACTO EN TERRENO=_x000a_PROBLEMA=Node RABIE001 - LONQUIMAY CPU Load at 100 % Exceeds Threshold_x000a_REQUERIMIENTO=_x000a_EQUIPOS ENERGIZADO"/>
    <s v="alza de cpu superada en servidor. utilizacion en 12%._x000a_Se mantiene en monitoreo servidor"/>
    <d v="1899-12-30T13:28:15"/>
    <d v="1899-12-30T13:30:54"/>
    <d v="1899-12-30T00:02:39"/>
    <x v="1"/>
    <x v="0"/>
    <m/>
    <m/>
    <m/>
    <m/>
    <m/>
    <d v="2024-02-27T00:00:00"/>
    <s v="CUMPLE"/>
    <s v="NO CUMPLE"/>
    <s v="NO CUMPLE"/>
    <s v="NO CUMPLE"/>
    <s v="NO CUMPLE"/>
    <x v="1"/>
    <x v="0"/>
    <x v="0"/>
    <x v="1"/>
    <x v="0"/>
  </r>
  <r>
    <s v="INC000002639026"/>
    <s v="SAP"/>
    <x v="9"/>
    <s v="CLOUD SAP HANA"/>
    <s v="NICOLAS A SAAVEDRA EGUILUZ"/>
    <s v="tct_nsaave"/>
    <s v="4-Menor/Localizado"/>
    <s v="3-Medio"/>
    <s v="Media"/>
    <x v="1"/>
    <s v="TELEFONICA EMPRESAS DE CHILE SA"/>
    <s v="Checklist Diario Clientes 27.02.24"/>
    <s v="27/02/2024 7:58:34"/>
    <s v="27/02/2024 7:59:50"/>
    <x v="0"/>
    <s v="Service"/>
    <s v="Internal"/>
    <s v="27/02/2024 8:00:15"/>
    <s v="27/02/2024 23:50:00"/>
    <s v="Se realiza Checklist Diario de los clientes; _x000a_HDC_x000a_NUTRISCO"/>
    <s v="Se realiza Checklist Diario de los clientes; _x000a_HDC_x000a_NUTRISCO"/>
    <d v="1899-12-30T00:00:00"/>
    <d v="1899-12-30T00:01:41"/>
    <d v="1899-12-30T00:01:41"/>
    <x v="0"/>
    <x v="1"/>
    <m/>
    <m/>
    <m/>
    <m/>
    <m/>
    <d v="2024-02-27T00:00:00"/>
    <s v="CUMPLE"/>
    <s v="NO CUMPLE"/>
    <s v="NO CUMPLE"/>
    <s v="NO CUMPLE"/>
    <s v="NO CUMPLE"/>
    <x v="0"/>
    <x v="0"/>
    <x v="0"/>
    <x v="0"/>
    <x v="0"/>
  </r>
  <r>
    <s v="INC000002639062"/>
    <s v="VPN IP - MPLS"/>
    <x v="9"/>
    <s v="GESTION HD"/>
    <s v="NICOLAS A SAAVEDRA EGUILUZ"/>
    <s v="frp_fpetro"/>
    <s v="3-Moderado/Limitado"/>
    <s v="3-Medio"/>
    <s v="Media"/>
    <x v="1"/>
    <s v="NUTRISCO CHILE SA"/>
    <s v="HD/_x000a_RV: Verificación Acceso cuenta TIPER a BD"/>
    <s v="27/02/2024 11:43:16"/>
    <s v="27/02/2024 11:46:41"/>
    <x v="0"/>
    <s v="CDP ANTIGUO 1"/>
    <s v="CDP ANTIGUO 2"/>
    <s v="27/02/2024 12:04:09"/>
    <s v="27/02/2024 23:50:00"/>
    <s v="PREVENTIVO: NO_x000a_CODIGO DE SERVICIO:_x000a_DIRECCION:_x000a_QUIEN REPORTA:_x000a_CONTACTO EN TERRENO:_x000a_PROBLEMA:_x000a_REQUERIMIENTO:_x000a__x000a_Por favor revisar en en HANA Studio si para QAS existe el usuario_x000a_TIPER_DB, el cual accede a Server=10.251.35.107 mediante puerto 30015_x000a__x000a_Si el usu"/>
    <s v="He creado el usuario TIPER_DB en la Base de Datos OEP según lo indicado"/>
    <d v="1899-12-30T00:00:00"/>
    <d v="1899-12-30T00:20:53"/>
    <d v="1899-12-30T00:20:53"/>
    <x v="0"/>
    <x v="1"/>
    <m/>
    <m/>
    <m/>
    <m/>
    <m/>
    <d v="2024-02-27T00:00:00"/>
    <s v="CUMPLE"/>
    <s v="NO CUMPLE"/>
    <s v="NO CUMPLE"/>
    <s v="NO CUMPLE"/>
    <s v="NO CUMPLE"/>
    <x v="0"/>
    <x v="0"/>
    <x v="0"/>
    <x v="0"/>
    <x v="0"/>
  </r>
  <r>
    <s v="INC000002639101"/>
    <s v="VPN IP - MPLS"/>
    <x v="1"/>
    <s v="GESTION CALL CENTER"/>
    <s v="JAVIERA A UMAÑA YEVENES"/>
    <s v="frp_lcurit"/>
    <s v="4-Menor/Localizado"/>
    <s v="4-Baja"/>
    <s v="Baja"/>
    <x v="3"/>
    <s v="I MUNICIPALIDAD DE YERBAS BUENAS"/>
    <s v="/CALLCENTER/PROBLEMAS CON LA CASILLA DE MICROSOFT OFFICE 365"/>
    <s v="27/02/2024 15:22:42"/>
    <s v="27/02/2024 15:28:22"/>
    <x v="0"/>
    <s v="COMUNICACIONES"/>
    <s v="VPN IP - MPLS"/>
    <s v="28/02/2024 16:02:30"/>
    <s v="28/02/2024 23:50:00"/>
    <s v="PREVENTIVO:NO _x000a_CODIGO DE SERVICIO:OFFICE 365_x000a_DIRECCION:AV. CENTENARIO 101 YERBAS BUENAS_x000a_QUIEN REPORTA:IGNACIO LOYOLA   732620503 / 996215779_x000a_CONTACTO EN TERRENO:IGNACIO LOYOLA   732620503 / 996215779_x000a_PROBLEMA:PROBLEMAS CON LA CASILLA DE MICROSOFT OFFICE"/>
    <s v="FASE RESOLUCIÓN Y RECUPERACIÓN_x000a__x000a_Se efectúa contacto con cliente: Ignacio Loyola_x000a__x000a_Teléfono de contacto: 732620503 / 996215779_x000a__x000a_Acciones realizadas: Se detectan problemas en el servicio DNS del cliente, se sugiere contactar al proveedor correspondiente_x000a__x000a_So"/>
    <d v="1899-12-30T23:52:06"/>
    <d v="1899-12-31T00:39:48"/>
    <d v="1899-12-30T00:47:42"/>
    <x v="1"/>
    <x v="0"/>
    <m/>
    <m/>
    <m/>
    <m/>
    <m/>
    <d v="2024-02-28T00:00:00"/>
    <s v="CUMPLE"/>
    <s v="NO CUMPLE"/>
    <s v="NO CUMPLE"/>
    <s v="NO CUMPLE"/>
    <s v="NO CUMPLE"/>
    <x v="1"/>
    <x v="0"/>
    <x v="0"/>
    <x v="0"/>
    <x v="1"/>
  </r>
  <r>
    <s v="INC000002639140"/>
    <s v="TICKET-INTELIGENTE"/>
    <x v="6"/>
    <s v="GESTION TI"/>
    <s v="PAUL A SEPULVEDA ALVAREZ"/>
    <s v="USR_TSIGHT"/>
    <s v="1-Extenso/Generalizado"/>
    <s v="4-Baja"/>
    <s v="Baja"/>
    <x v="3"/>
    <s v="GPS CHILE SPA"/>
    <s v="gpschi01 - wnprap_cap02 TICKET AUTOMATICO"/>
    <s v="26/02/2024 20:41:24"/>
    <s v="26/02/2024 20:41:24"/>
    <x v="0"/>
    <s v="TRUESIGHT"/>
    <s v="TRUESIGHT"/>
    <s v="27/02/2024 9:48:26"/>
    <s v="27/02/2024 23:50:00"/>
    <s v="PREVENTIVO=SI_x000a_CODIGO DE SERVICIO=WNPRAP_CAP02_x000a_DIRECCION=NULL_x000a_CIUDAD=NULL_x000a_COMUNA LOCAL=Santiago_x000a_REGION=NULL_x000a_QUIEN REPORTA=Ticket automático_x000a_CONTACTO EN TERRENO=_x000a_PROBLEMA=Node GPSCHI01 - WNPRAP_CAP02 CPU Load at 89 % Exceeds Threshold_x000a_REQUERIMIENTO=_x000a_EQUIPO"/>
    <s v="alza de cpu superada en servidor. utilizacion en 60%._x000a_Se mantiene en monitoreo servidor"/>
    <d v="1899-12-30T13:03:01"/>
    <d v="1899-12-30T13:07:02"/>
    <d v="1899-12-30T00:04:01"/>
    <x v="1"/>
    <x v="0"/>
    <m/>
    <m/>
    <m/>
    <m/>
    <m/>
    <d v="2024-02-27T00:00:00"/>
    <s v="CUMPLE"/>
    <s v="NO CUMPLE"/>
    <s v="NO CUMPLE"/>
    <s v="NO CUMPLE"/>
    <s v="NO CUMPLE"/>
    <x v="1"/>
    <x v="0"/>
    <x v="0"/>
    <x v="1"/>
    <x v="0"/>
  </r>
  <r>
    <s v="INC000002639223"/>
    <s v="HOUSING"/>
    <x v="11"/>
    <s v="APQ ACCESOS"/>
    <s v="JOSE G MARQUEZ MARCANO"/>
    <s v="tct_josmam"/>
    <s v="4-Menor/Localizado"/>
    <s v="4-Baja"/>
    <s v="Baja"/>
    <x v="1"/>
    <s v="TELEFONICA EMPRESAS DE CHILE SA"/>
    <s v="RONDA Y REVISION DE SALAS"/>
    <s v="26/02/2024 23:02:19"/>
    <s v="26/02/2024 23:03:05"/>
    <x v="0"/>
    <s v="CDP ANTIGUO 1"/>
    <s v="CDP ANTIGUO 2"/>
    <s v="26/02/2024 23:04:37"/>
    <s v="26/02/2024 23:50:00"/>
    <s v="RONDA Y REVISION DE SALAS"/>
    <s v="RONDAS REALIZADAS"/>
    <d v="1899-12-30T00:01:18"/>
    <d v="1899-12-30T00:02:18"/>
    <d v="1899-12-30T00:01:00"/>
    <x v="0"/>
    <x v="1"/>
    <m/>
    <m/>
    <m/>
    <m/>
    <m/>
    <d v="2024-02-26T00:00:00"/>
    <s v="CUMPLE"/>
    <s v="NO CUMPLE"/>
    <s v="NO CUMPLE"/>
    <s v="NO CUMPLE"/>
    <s v="NO CUMPLE"/>
    <x v="0"/>
    <x v="0"/>
    <x v="0"/>
    <x v="0"/>
    <x v="0"/>
  </r>
  <r>
    <s v="INC000002639414"/>
    <s v="VPN IP - MPLS"/>
    <x v="18"/>
    <s v="GESTION HD"/>
    <s v="CRISTOBAL I REYES DELGADO"/>
    <s v="frp_kefern"/>
    <s v="3-Moderado/Limitado"/>
    <s v="3-Medio"/>
    <s v="Media"/>
    <x v="1"/>
    <s v="EMPRESA NACIONAL DE CERTIFICACIONES"/>
    <s v="HD | [ECERT] Cluster DB"/>
    <s v="27/02/2024 9:18:00"/>
    <s v="27/02/2024 9:21:01"/>
    <x v="0"/>
    <s v="TI"/>
    <s v="BASES DE DATOS"/>
    <s v="28/02/2024 9:43:49"/>
    <s v="28/02/2024 23:50:00"/>
    <s v="PREVENTIVO: NO_x000a_CODIGO DE SERVICIO:_x000a_DIRECCION:_x000a_QUIEN REPORTA:Fabián Aguilar +56 9 7128 9709_x000a_CONTACTO EN TERRENO:_x000a_PROBLEMA:_x000a_REQUERIMIENTO:Equipo @Help Desk_x000a__x000a_Buen dia, favor su apoyo para generar folio de requerimiento, para_x000a_gestionar lo indicado por client"/>
    <s v="Requerimiento será continuado en el ticket INC000002641014"/>
    <d v="1899-12-30T23:06:42"/>
    <d v="1899-12-31T00:25:49"/>
    <d v="1899-12-30T01:19:07"/>
    <x v="0"/>
    <x v="1"/>
    <m/>
    <m/>
    <m/>
    <m/>
    <m/>
    <d v="2024-02-28T00:00:00"/>
    <s v="NO CUMPLE"/>
    <s v="CUMPLE"/>
    <s v="NO CUMPLE"/>
    <s v="NO CUMPLE"/>
    <s v="NO CUMPLE"/>
    <x v="1"/>
    <x v="0"/>
    <x v="0"/>
    <x v="0"/>
    <x v="1"/>
  </r>
  <r>
    <s v="INC000002639652"/>
    <s v="HOUSING"/>
    <x v="14"/>
    <s v="ADMINISTRADORES RESIDENTES"/>
    <s v="SEBASTIAN A JARA VIDAL"/>
    <s v="frp_jugonz"/>
    <s v="3-Moderado/Limitado"/>
    <s v="3-Medio"/>
    <s v="Media"/>
    <x v="1"/>
    <s v="CELULOSA ARAUCO Y CONSTITUCION S A"/>
    <s v="GESTION DATACENTER/ ACCESOS / CELULOSA ARAUCO Y CONSTITUCION S A"/>
    <s v="27/02/2024 11:43:01"/>
    <s v="27/02/2024 11:43:41"/>
    <x v="0"/>
    <s v="COMUNICACIONES"/>
    <s v="VPN IP - MPLS"/>
    <s v="27/02/2024 11:57:59"/>
    <s v="27/02/2024 23:50:00"/>
    <s v="EMPRESA: CELULOSA ARAUCO Y CONSTITUCION S A_x000a_CÓDIGO DE SERVICIO: _x000a_DIRECCIÓN: Calle San Martin #50, Santiago Centro, Santiago_x000a_NOMBRE DE QUIEN REPORTA: Diego Mora_x000a_TELÉFONO DE QUIEN REPORTA: 56971080075_x000a_NOMBRE DE CONTACTO EN TERRENO: Diego Mora 56971080075_x000a_R"/>
    <m/>
    <d v="1899-12-30T00:02:04"/>
    <d v="1899-12-30T00:14:58"/>
    <d v="1899-12-30T00:12:54"/>
    <x v="0"/>
    <x v="1"/>
    <m/>
    <m/>
    <m/>
    <m/>
    <m/>
    <d v="2024-02-27T00:00:00"/>
    <s v="CUMPLE"/>
    <s v="NO CUMPLE"/>
    <s v="NO CUMPLE"/>
    <s v="NO CUMPLE"/>
    <s v="NO CUMPLE"/>
    <x v="0"/>
    <x v="0"/>
    <x v="0"/>
    <x v="0"/>
    <x v="0"/>
  </r>
  <r>
    <s v="INC000002639683"/>
    <s v="HOUSING"/>
    <x v="11"/>
    <s v="APQ ACCESOS"/>
    <s v="LUIS O MORALES ARENAS"/>
    <s v="tct_luimoa"/>
    <s v="4-Menor/Localizado"/>
    <s v="4-Baja"/>
    <s v="Baja"/>
    <x v="0"/>
    <s v="TELEFONICA EMPRESAS DE CHILE SA"/>
    <s v="REVISION Y TOMA DE ALARMA DE CLIENTES 10:30"/>
    <s v="27/02/2024 12:29:05"/>
    <s v="27/02/2024 12:31:27"/>
    <x v="0"/>
    <s v="CDP ANTIGUO 1"/>
    <s v="CDP ANTIGUO 2"/>
    <s v="27/02/2024 12:32:46"/>
    <s v="27/02/2024 23:50:00"/>
    <s v="REVISION Y TOMA DE ALARMA DE CLIENTES 10:30"/>
    <s v="TOMA DE ALARMA REALIZADA"/>
    <d v="1899-12-30T00:00:00"/>
    <d v="1899-12-30T00:00:00"/>
    <d v="1899-12-30T00:00:00"/>
    <x v="0"/>
    <x v="0"/>
    <m/>
    <m/>
    <m/>
    <m/>
    <m/>
    <d v="2024-02-27T00:00:00"/>
    <s v="CUMPLE"/>
    <s v="NO CUMPLE"/>
    <s v="NO CUMPLE"/>
    <s v="NO CUMPLE"/>
    <s v="NO CUMPLE"/>
    <x v="0"/>
    <x v="0"/>
    <x v="0"/>
    <x v="0"/>
    <x v="0"/>
  </r>
  <r>
    <s v="INC000002639688"/>
    <s v="HOUSING"/>
    <x v="11"/>
    <s v="APQ ACCESOS"/>
    <s v="LUIS O MORALES ARENAS"/>
    <s v="tct_luimoa"/>
    <s v="4-Menor/Localizado"/>
    <s v="4-Baja"/>
    <s v="Baja"/>
    <x v="1"/>
    <s v="TELEFONICA EMPRESAS DE CHILE SA"/>
    <s v="RONDA Y REVISION DE SALAS TECNICAS 12:30"/>
    <s v="27/02/2024 12:33:41"/>
    <s v="27/02/2024 12:35:14"/>
    <x v="0"/>
    <s v="CDP ANTIGUO 1"/>
    <s v="CDP ANTIGUO 2"/>
    <s v="27/02/2024 16:59:04"/>
    <s v="27/02/2024 23:50:00"/>
    <s v="RONDA Y REVISION DE SALAS TECNICAS 12:30"/>
    <s v="RONDA REALIZADA"/>
    <d v="1899-12-30T04:23:50"/>
    <d v="1899-12-30T04:25:23"/>
    <d v="1899-12-30T00:01:33"/>
    <x v="0"/>
    <x v="1"/>
    <m/>
    <m/>
    <m/>
    <m/>
    <m/>
    <d v="2024-02-27T00:00:00"/>
    <s v="CUMPLE"/>
    <s v="NO CUMPLE"/>
    <s v="NO CUMPLE"/>
    <s v="NO CUMPLE"/>
    <s v="NO CUMPLE"/>
    <x v="1"/>
    <x v="0"/>
    <x v="1"/>
    <x v="0"/>
    <x v="0"/>
  </r>
  <r>
    <s v="INC000002639689"/>
    <s v="HOUSING"/>
    <x v="14"/>
    <s v="BELIEVE"/>
    <s v="SEBASTIAN A JARA VIDAL"/>
    <s v="frp_jolsso"/>
    <s v="3-Moderado/Limitado"/>
    <s v="3-Medio"/>
    <s v="Media"/>
    <x v="1"/>
    <s v="TELEFONICA EMPRESAS DE CHILE SA"/>
    <s v="GESTION DATACENTER/ ACCESOS /Nabiax"/>
    <s v="27/02/2024 12:35:41"/>
    <s v="27/02/2024 12:37:48"/>
    <x v="0"/>
    <s v="COMUNICACIONES"/>
    <s v="VPN IP - MPLS"/>
    <s v="27/02/2024 12:54:10"/>
    <s v="27/02/2024 23:50:00"/>
    <s v="EMPRESA:TELEFONICA EMPRESAS DE CHILE SA_x000a_CÓDIGO DE SERVICIO: _x000a_DIRECCIÓN: Calle San Martin #50, Santiago Centro, Santiago_x000a_NOMBRE DE QUIEN REPORTA: Felipe Torres_x000a_TELÉFONO DE QUIEN REPORTA: +56 9 7381 7726_x000a_NOMBRE DE CONTACTO EN TERRENO: _x000a_REQUERIMIENTO: Revis"/>
    <m/>
    <d v="1899-12-30T00:15:39"/>
    <d v="1899-12-30T00:18:29"/>
    <d v="1899-12-30T00:02:50"/>
    <x v="0"/>
    <x v="1"/>
    <m/>
    <m/>
    <m/>
    <m/>
    <m/>
    <d v="2024-02-27T00:00:00"/>
    <s v="CUMPLE"/>
    <s v="NO CUMPLE"/>
    <s v="NO CUMPLE"/>
    <s v="NO CUMPLE"/>
    <s v="NO CUMPLE"/>
    <x v="0"/>
    <x v="0"/>
    <x v="0"/>
    <x v="0"/>
    <x v="0"/>
  </r>
  <r>
    <s v="INC000002639731"/>
    <s v="HOUSING"/>
    <x v="14"/>
    <s v="BELIEVE"/>
    <s v="SEBASTIAN A JARA VIDAL"/>
    <s v="frp_xgambo"/>
    <s v="3-Moderado/Limitado"/>
    <s v="3-Medio"/>
    <s v="Media"/>
    <x v="1"/>
    <s v="TRANSUNION SOLUCIONES DE INFORMACION CHILE S.A."/>
    <s v="GESTION DATACENTER/ ACCESOS / TRANSUNION"/>
    <s v="27/02/2024 11:05:14"/>
    <s v="27/02/2024 11:07:41"/>
    <x v="0"/>
    <s v="COMUNICACIONES"/>
    <s v="VPN IP - MPLS"/>
    <s v="27/02/2024 11:13:23"/>
    <s v="27/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0:00"/>
    <d v="1899-12-30T00:08:09"/>
    <d v="1899-12-30T00:08:09"/>
    <x v="0"/>
    <x v="1"/>
    <m/>
    <m/>
    <m/>
    <m/>
    <m/>
    <d v="2024-02-27T00:00:00"/>
    <s v="CUMPLE"/>
    <s v="NO CUMPLE"/>
    <s v="NO CUMPLE"/>
    <s v="NO CUMPLE"/>
    <s v="NO CUMPLE"/>
    <x v="0"/>
    <x v="0"/>
    <x v="0"/>
    <x v="0"/>
    <x v="0"/>
  </r>
  <r>
    <s v="INC000002639732"/>
    <s v="VPN IP - MPLS"/>
    <x v="6"/>
    <s v="ADMINISTRADORES RESIDENTES"/>
    <s v="GIOVANNI D ROCCO VALENZUELA"/>
    <s v="frp_rreyes"/>
    <s v="3-Moderado/Limitado"/>
    <s v="3-Medio"/>
    <s v="Media"/>
    <x v="3"/>
    <s v="INSTITUTO PROFESIONAL DE CHILE SA"/>
    <s v="GAMA /  Problemas de Acceso Servidor LOTA01 - IPCHILE"/>
    <s v="27/02/2024 11:04:18"/>
    <s v="27/02/2024 11:06:35"/>
    <x v="0"/>
    <s v="CDP ANTIGUO 1"/>
    <s v="CDP ANTIGUO 2"/>
    <s v="28/02/2024 9:58:56"/>
    <s v="28/02/2024 23:50:00"/>
    <s v="PREVENTIVO: NO_x000a_CODIGO DE SERVICIO: Lota01 de IPCHILE_x000a_DIRECCION:_x000a_QUIEN REPORTA: Juan Carlos Dupuy  +56 979778332_x000a_CONTACTO EN TERRENO:_x000a_PROBLEMA:_x000a__x000a_Buenos días, informo que presentamos problemas con el servidor Lota01 de IPCHILE, para restablecer la conexión"/>
    <s v="falto el banner FASE RESOLUCIÓN Y RECUPERACIÓN_x000a__x000a_Se efectúa contacto con cliente: NO, EQUIPO NO ADMINISTRADO_x000a__x000a_Teléfono de contacto: SIN CONTACTO CON CLIENTE_x000a__x000a_Acciones realizadas: SE VERIFICA SI PVLAN SE ENCUENTRA DUPLCIADA POR LO CUAL TENGA ALGUN INCONVEN"/>
    <d v="1899-12-30T19:16:06"/>
    <d v="1899-12-30T22:54:38"/>
    <d v="1899-12-30T03:38:32"/>
    <x v="1"/>
    <x v="0"/>
    <m/>
    <s v=""/>
    <s v=""/>
    <s v="Cumplido"/>
    <s v=""/>
    <d v="2024-02-28T00:00:00"/>
    <s v="NO CUMPLE"/>
    <s v="CUMPLE"/>
    <s v="NO CUMPLE"/>
    <s v="NO CUMPLE"/>
    <s v="NO CUMPLE"/>
    <x v="1"/>
    <x v="0"/>
    <x v="0"/>
    <x v="1"/>
    <x v="0"/>
  </r>
  <r>
    <s v="INC000002639744"/>
    <s v="HOSTING VIRTUAL"/>
    <x v="6"/>
    <s v="SM OPERACIONES"/>
    <s v="RICARDO R GALLEGOS OYANEDER"/>
    <s v="tct_rgalle"/>
    <s v="4-Menor/Localizado"/>
    <s v="4-Baja"/>
    <s v="Baja"/>
    <x v="1"/>
    <s v="TELEFONICA GLOBAL TECHNOLOGY S.A.AGENCIA EN CHILE"/>
    <s v="Reunion de coordinacion interna MS"/>
    <s v="27/02/2024 11:31:20"/>
    <s v="27/02/2024 11:31:30"/>
    <x v="0"/>
    <s v="TI"/>
    <s v="SISTEMAS OPERATIVOS"/>
    <s v="27/02/2024 11:32:35"/>
    <s v="27/02/2024 23:50:00"/>
    <s v="Reunion de coordinacion interna MS"/>
    <s v="Reunion de coordinacion interna MS"/>
    <d v="1899-12-30T00:00:00"/>
    <d v="1899-12-30T00:01:15"/>
    <d v="1899-12-30T00:01:15"/>
    <x v="0"/>
    <x v="1"/>
    <m/>
    <m/>
    <m/>
    <m/>
    <m/>
    <d v="2024-02-27T00:00:00"/>
    <s v="CUMPLE"/>
    <s v="NO CUMPLE"/>
    <s v="NO CUMPLE"/>
    <s v="NO CUMPLE"/>
    <s v="NO CUMPLE"/>
    <x v="0"/>
    <x v="0"/>
    <x v="0"/>
    <x v="0"/>
    <x v="0"/>
  </r>
  <r>
    <s v="INC000002639746"/>
    <s v="HOSTING VIRTUAL"/>
    <x v="6"/>
    <s v="SM OPERACIONES"/>
    <s v="RICARDO R GALLEGOS OYANEDER"/>
    <s v="tct_rgalle"/>
    <s v="4-Menor/Localizado"/>
    <s v="4-Baja"/>
    <s v="Baja"/>
    <x v="1"/>
    <s v="TELEFONICA GLOBAL TECHNOLOGY S.A.AGENCIA EN CHILE"/>
    <s v="Correo y ticket a Monitoreo para dejar en Mantención servidor apposv de Prodalam."/>
    <s v="27/02/2024 11:33:01"/>
    <s v="27/02/2024 11:33:21"/>
    <x v="0"/>
    <s v="TI"/>
    <s v="SISTEMAS OPERATIVOS"/>
    <s v="27/02/2024 17:48:07"/>
    <s v="27/02/2024 23:50:00"/>
    <s v="Correo y ticket a Monitoreo para dejar en Mantención servidor apposv de Prodalam."/>
    <s v="Correo y ticket a Monitoreo para dejar en Mantención servidor apposv de Prodalam."/>
    <d v="1899-12-30T00:00:00"/>
    <d v="1899-12-30T06:15:06"/>
    <d v="1899-12-30T06:15:06"/>
    <x v="0"/>
    <x v="1"/>
    <m/>
    <m/>
    <m/>
    <m/>
    <m/>
    <d v="2024-02-27T00:00:00"/>
    <s v="NO CUMPLE"/>
    <s v="NO CUMPLE"/>
    <s v="CUMPLE"/>
    <s v="NO CUMPLE"/>
    <s v="NO CUMPLE"/>
    <x v="1"/>
    <x v="0"/>
    <x v="1"/>
    <x v="0"/>
    <x v="0"/>
  </r>
  <r>
    <s v="INC000002639747"/>
    <s v="HOSTING VIRTUAL"/>
    <x v="6"/>
    <s v="SM OPERACIONES"/>
    <s v="RICARDO R GALLEGOS OYANEDER"/>
    <s v="tct_rgalle"/>
    <s v="4-Menor/Localizado"/>
    <s v="4-Baja"/>
    <s v="Baja"/>
    <x v="1"/>
    <s v="TELEFONICA GLOBAL TECHNOLOGY S.A.AGENCIA EN CHILE"/>
    <s v="Apoyo técnico a Controler por error en proceso generación de informes mensuales."/>
    <s v="27/02/2024 11:33:26"/>
    <s v="27/02/2024 11:33:36"/>
    <x v="0"/>
    <s v="TI"/>
    <s v="SISTEMAS OPERATIVOS"/>
    <s v="27/02/2024 17:49:50"/>
    <s v="27/02/2024 23:50:00"/>
    <s v="Apoyo técnico en configuración aplicativo Excel a Controler por error en proceso generación de informes mensuales."/>
    <s v="Apoyo técnico en configuración aplicativo Excel a Controler por error en proceso generación de informes mensuales."/>
    <d v="1899-12-30T00:00:00"/>
    <d v="1899-12-30T06:16:24"/>
    <d v="1899-12-30T06:16:24"/>
    <x v="0"/>
    <x v="1"/>
    <m/>
    <m/>
    <m/>
    <m/>
    <m/>
    <d v="2024-02-27T00:00:00"/>
    <s v="NO CUMPLE"/>
    <s v="NO CUMPLE"/>
    <s v="CUMPLE"/>
    <s v="NO CUMPLE"/>
    <s v="NO CUMPLE"/>
    <x v="1"/>
    <x v="0"/>
    <x v="1"/>
    <x v="0"/>
    <x v="0"/>
  </r>
  <r>
    <s v="INC000002639775"/>
    <s v="VPN IP - MPLS"/>
    <x v="6"/>
    <s v="GESTION HD"/>
    <s v="ALEJANDRO ACEVEDO VALENZUELA"/>
    <s v="frp_pcamay"/>
    <s v="3-Moderado/Limitado"/>
    <s v="3-Medio"/>
    <s v="Media"/>
    <x v="1"/>
    <s v="TELEFONICA GLOBAL TECHNOLOGY S.A.AGENCIA EN CHILE"/>
    <s v="HD/TTECH: Resetear password VPN TTECH usuario"/>
    <s v="27/02/2024 12:19:03"/>
    <s v="27/02/2024 12:20:05"/>
    <x v="0"/>
    <s v="CDP ANTIGUO 1"/>
    <s v="CDP ANTIGUO 2"/>
    <s v="27/02/2024 12:50:52"/>
    <s v="27/02/2024 23:50:00"/>
    <s v="PREVENTIVO: NO_x000a_CODIGO DE SERVICIO:_x000a_DIRECCION:_x000a_QUIEN REPORTA:+56 9 5817 0038 Oscar Guzmán Medic_x000a_CONTACTO EN TERRENO:_x000a_PROBLEMA:_x000a_REQUERIMIENTO:Por favor, solicito crear ticket para restear password del usuario_x000a_oscar.guzman en VPN TTECH y asignar a equipo es"/>
    <s v="cuenta vpn password reiniciada."/>
    <d v="1899-12-30T00:00:00"/>
    <d v="1899-12-30T00:31:49"/>
    <d v="1899-12-30T00:31:49"/>
    <x v="0"/>
    <x v="1"/>
    <m/>
    <m/>
    <m/>
    <m/>
    <m/>
    <d v="2024-02-27T00:00:00"/>
    <s v="CUMPLE"/>
    <s v="NO CUMPLE"/>
    <s v="NO CUMPLE"/>
    <s v="NO CUMPLE"/>
    <s v="NO CUMPLE"/>
    <x v="0"/>
    <x v="0"/>
    <x v="0"/>
    <x v="0"/>
    <x v="0"/>
  </r>
  <r>
    <s v="INC000002639778"/>
    <s v="VPN IP - MPLS"/>
    <x v="5"/>
    <s v="GESTION HD"/>
    <s v="LUIS RODRIGO ACEVEDO COLLIPAL"/>
    <s v="frp_jancha"/>
    <s v="3-Moderado/Limitado"/>
    <s v="3-Medio"/>
    <s v="Media"/>
    <x v="3"/>
    <s v="HORTIFRUT CHILE S A"/>
    <s v="HD/Incidente comunicación VPN Site to Site Data Center y AWS"/>
    <s v="27/02/2024 12:30:13"/>
    <s v="27/02/2024 12:32:39"/>
    <x v="0"/>
    <s v="CDP ANTIGUO 1"/>
    <s v="CDP ANTIGUO 2"/>
    <s v="27/02/2024 18:45:47"/>
    <s v="27/02/2024 23:50:00"/>
    <s v="PREVENTIVO: NO_x000a_CODIGO DE SERVICIO:_x000a_DIRECCION:_x000a_QUIEN REPORTA:  rodrigo von hausen +56 957139471_x000a_CONTACTO EN TERRENO: rodrigo von hausen +56 957139471_x000a_PROBLEMA:_x000a_Equipo, buenas tardes:_x000a__x000a_Informo que estamos presentando problemas de comunicación entre AWS y D"/>
    <s v="****Fase de resolución *****_x000a__x000a_Se efectúa contacto con cliente:Rodrigo Von Hausen _x000a_Teléfono de contacto: +56 957139471_x000a_Acciones realizadas: trabajo remoto junto a cliente Rodrigo Von Hausen y soporte de AWS, logrando finalmente levantar conexión por tunel"/>
    <d v="1899-12-30T05:50:01"/>
    <d v="1899-12-30T06:15:34"/>
    <d v="1899-12-30T00:25:33"/>
    <x v="1"/>
    <x v="0"/>
    <m/>
    <m/>
    <m/>
    <m/>
    <m/>
    <d v="2024-02-27T00:00:00"/>
    <s v="CUMPLE"/>
    <s v="NO CUMPLE"/>
    <s v="NO CUMPLE"/>
    <s v="NO CUMPLE"/>
    <s v="NO CUMPLE"/>
    <x v="1"/>
    <x v="0"/>
    <x v="1"/>
    <x v="0"/>
    <x v="0"/>
  </r>
  <r>
    <s v="INC000002639787"/>
    <s v="VPN IP - MPLS"/>
    <x v="22"/>
    <s v="GESTION HD"/>
    <s v="CAROLINA MONCADA PIZARRO"/>
    <s v="frp_jancha"/>
    <s v="3-Moderado/Limitado"/>
    <s v="3-Medio"/>
    <s v="Media"/>
    <x v="1"/>
    <s v="BRITISH AMERICAN TOBACCO CHILE OPERACIONES S.A."/>
    <s v="HD/Informe de servicio BAT"/>
    <s v="27/02/2024 12:40:29"/>
    <s v="27/02/2024 12:47:21"/>
    <x v="0"/>
    <s v="CDP ANTIGUO 1"/>
    <s v="CDP ANTIGUO 2"/>
    <s v="28/02/2024 10:34:44"/>
    <s v="28/02/2024 23:50:00"/>
    <s v="PREVENTIVO: NO_x000a_CODIGO DE SERVICIO:_x000a_DIRECCION:_x000a_QUIEN REPORTA:Eleazar Garrido - 950089390_x000a_CONTACTO EN TERRENO: Eleazar Garrido - 950089390_x000a_PROBLEMA:_x000a_REQUERIMIENTO:_x000a_Favor enviar un informe con todas las caídas y consumo de BW de los_x000a_siguientes servicios que"/>
    <s v="Solicitud debe ser canalizada mediante SM"/>
    <d v="1899-12-30T11:59:58"/>
    <d v="1899-12-30T21:54:15"/>
    <d v="1899-12-30T10:54:17"/>
    <x v="0"/>
    <x v="1"/>
    <m/>
    <m/>
    <m/>
    <m/>
    <m/>
    <d v="2024-02-28T00:00:00"/>
    <s v="NO CUMPLE"/>
    <s v="NO CUMPLE"/>
    <s v="NO CUMPLE"/>
    <s v="CUMPLE"/>
    <s v="NO CUMPLE"/>
    <x v="1"/>
    <x v="0"/>
    <x v="0"/>
    <x v="1"/>
    <x v="0"/>
  </r>
  <r>
    <s v="INC000002639826"/>
    <s v="VPN IP - MPLS"/>
    <x v="6"/>
    <s v="ADMINISTRADORES RESIDENTES"/>
    <s v="GIOVANNI D ROCCO VALENZUELA"/>
    <s v="frp_joflor"/>
    <s v="4-Menor/Localizado"/>
    <s v="4-Baja"/>
    <s v="Baja"/>
    <x v="1"/>
    <s v="INSTITUTO PROFESIONAL DE CHILE SA"/>
    <s v="GAMA | Aumento Disco - Servidor ATACAMA-Fkmp IPCHILE"/>
    <s v="27/02/2024 11:18:32"/>
    <s v="27/02/2024 11:20:58"/>
    <x v="0"/>
    <s v="CDP ANTIGUO 1"/>
    <s v="CDP ANTIGUO 2"/>
    <s v="27/02/2024 13:41:48"/>
    <s v="27/02/2024 23:50:00"/>
    <s v="PREVENTIVO: NO_x000a_CODIGO DE SERVICIO: Servidor ATACAMA_x000a_DIRECCION: - _x000a_QUIEN REPORTA: Jorge Sepúlveda Aguirre | +56-958804000_x000a_CONTACTO EN TERRENO: Jorge Sepúlveda Aguirre | +56-958804000_x000a_PROBLEMA:_x000a_REQUERIMIENTO:Junto con saludar, solicito aumento de Disco par"/>
    <m/>
    <d v="1899-12-30T00:00:00"/>
    <d v="1899-12-30T02:23:16"/>
    <d v="1899-12-30T02:23:16"/>
    <x v="0"/>
    <x v="1"/>
    <m/>
    <m/>
    <m/>
    <m/>
    <m/>
    <d v="2024-02-27T00:00:00"/>
    <s v="NO CUMPLE"/>
    <s v="CUMPLE"/>
    <s v="NO CUMPLE"/>
    <s v="NO CUMPLE"/>
    <s v="NO CUMPLE"/>
    <x v="1"/>
    <x v="1"/>
    <x v="0"/>
    <x v="0"/>
    <x v="0"/>
  </r>
  <r>
    <s v="INC000002640036"/>
    <s v="HOUSING"/>
    <x v="14"/>
    <s v="ADMINISTRADORES RESIDENTES"/>
    <s v="SEBASTIAN A JARA VIDAL"/>
    <s v="frp_jugonz"/>
    <s v="3-Moderado/Limitado"/>
    <s v="3-Medio"/>
    <s v="Media"/>
    <x v="3"/>
    <s v="ACCIONA ENERGIA CHILE S.P.A."/>
    <s v="GESTION DATACENTER/ ACCESOS / ACCIONA ENERGIA CHILE S.P.A."/>
    <s v="27/02/2024 13:10:20"/>
    <s v="27/02/2024 13:13:38"/>
    <x v="0"/>
    <s v="COMUNICACIONES"/>
    <s v="VPN IP - MPLS"/>
    <s v="27/02/2024 13:20:58"/>
    <s v="27/02/2024 23:50:00"/>
    <s v="EMPRESA: ACCIONA ENERGIA CHILE S.P.A._x000a_CÓDIGO DE SERVICIO: _x000a_DIRECCIÓN: Calle San Martin #50, Santiago Centro, Santiago_x000a_NOMBRE DE QUIEN REPORTA: Nicolás Martínez_x000a_TELÉFONO DE QUIEN REPORTA: 569-89006253_x000a_NOMBRE DE CONTACTO EN TERRENO: Nicolas Martinez Fredes"/>
    <m/>
    <d v="1899-12-30T00:02:34"/>
    <d v="1899-12-30T00:10:38"/>
    <d v="1899-12-30T00:08:04"/>
    <x v="1"/>
    <x v="0"/>
    <m/>
    <s v=""/>
    <s v=""/>
    <s v="Cumplido"/>
    <s v=""/>
    <d v="2024-02-27T00:00:00"/>
    <s v="CUMPLE"/>
    <s v="NO CUMPLE"/>
    <s v="NO CUMPLE"/>
    <s v="NO CUMPLE"/>
    <s v="NO CUMPLE"/>
    <x v="0"/>
    <x v="0"/>
    <x v="0"/>
    <x v="0"/>
    <x v="0"/>
  </r>
  <r>
    <s v="INC000002640040"/>
    <s v="HOUSING"/>
    <x v="14"/>
    <s v="BELIEVE"/>
    <s v="SEBASTIAN A JARA VIDAL"/>
    <s v="frp_dvilca"/>
    <s v="3-Moderado/Limitado"/>
    <s v="3-Medio"/>
    <s v="Media"/>
    <x v="1"/>
    <s v="BRUNO FRITSCH S.A."/>
    <s v="GESTION DATACENTER/ ACCESOS / BRUNO FRITSCH S.A."/>
    <s v="27/02/2024 13:12:55"/>
    <s v="27/02/2024 13:21:08"/>
    <x v="0"/>
    <s v="COMUNICACIONES"/>
    <s v="VPN IP - MPLS"/>
    <s v="27/02/2024 13:47:00"/>
    <s v="27/02/2024 23:50:00"/>
    <s v="EMPRESA: BRUNO FRITSCH S.A._x000a_CÓDIGO DE SERVICIO: _x000a_DIRECCIÓN:Calle San Martin #50, Santiago Centro, Santiago_x000a_NOMBRE DE QUIEN REPORTA:JORGE SIERRA_x000a_TELÉFONO DE QUIEN REPORTA:  982290888_x000a_NOMBRE DE CONTACTO EN TERRENO: _x000a_REQUERIMIENTO :  LEVANTAMIENTO EQUIPOS_x000a_E"/>
    <m/>
    <d v="1899-12-30T00:21:19"/>
    <d v="1899-12-30T00:34:05"/>
    <d v="1899-12-30T00:12:46"/>
    <x v="0"/>
    <x v="1"/>
    <m/>
    <s v=""/>
    <s v=""/>
    <s v="Cumplido"/>
    <s v=""/>
    <d v="2024-02-27T00:00:00"/>
    <s v="CUMPLE"/>
    <s v="NO CUMPLE"/>
    <s v="NO CUMPLE"/>
    <s v="NO CUMPLE"/>
    <s v="NO CUMPLE"/>
    <x v="0"/>
    <x v="0"/>
    <x v="0"/>
    <x v="0"/>
    <x v="0"/>
  </r>
  <r>
    <s v="INC000002640087"/>
    <s v="HOUSING"/>
    <x v="8"/>
    <s v="ADMINISTRADORES RESIDENTES"/>
    <s v="FERNEY D GARZON PEÑA"/>
    <s v="frp_jugonz"/>
    <s v="3-Moderado/Limitado"/>
    <s v="3-Medio"/>
    <s v="Media"/>
    <x v="1"/>
    <s v="CLARO CHILE SA"/>
    <s v="GESTION DATACENTER/ ACCESOS / CLARO - REDBANC"/>
    <s v="27/02/2024 15:29:47"/>
    <s v="27/02/2024 15:31:53"/>
    <x v="0"/>
    <s v="COMUNICACIONES"/>
    <s v="VPN IP - MPLS"/>
    <s v="27/02/2024 15:57:43"/>
    <s v="27/02/2024 23:50:00"/>
    <s v="EMPRESA: CLARO - REDBANC_x000a_CÓDIGO DE SERVICIO: _x000a_DIRECCIÓN: Av. Presidente Prieto #226, Paine, Santiago_x000a_NOMBRE DE QUIEN REPORTA: Roxana Mateluna Martínez_x000a_TELÉFONO DE QUIEN REPORTA: +56 961887911_x000a_NOMBRE DE CONTACTO EN TERRENO: Roxana Mateluna 961887911_x000a_REQUE"/>
    <m/>
    <d v="1899-12-30T00:13:41"/>
    <d v="1899-12-30T00:27:56"/>
    <d v="1899-12-30T00:14:15"/>
    <x v="0"/>
    <x v="1"/>
    <m/>
    <m/>
    <m/>
    <m/>
    <m/>
    <d v="2024-02-27T00:00:00"/>
    <s v="CUMPLE"/>
    <s v="NO CUMPLE"/>
    <s v="NO CUMPLE"/>
    <s v="NO CUMPLE"/>
    <s v="NO CUMPLE"/>
    <x v="0"/>
    <x v="0"/>
    <x v="0"/>
    <x v="0"/>
    <x v="0"/>
  </r>
  <r>
    <s v="INC000002640241"/>
    <s v="SAP"/>
    <x v="9"/>
    <s v="CLOUD SAP HANA"/>
    <s v="OSCAR A GUZMAN MEDIC"/>
    <s v="tct_oguzma"/>
    <s v="3-Moderado/Limitado"/>
    <s v="4-Baja"/>
    <s v="Baja"/>
    <x v="1"/>
    <s v="TELEFONICA GLOBAL TECHNOLOGY S.A.AGENCIA EN CHILE"/>
    <s v="Checklist Diarios 06.02.2024"/>
    <s v="27/02/2024 15:02:37"/>
    <s v="27/02/2024 15:12:58"/>
    <x v="0"/>
    <s v="TI"/>
    <s v="SERVICIOS DE HOSTING"/>
    <s v="27/02/2024 17:00:33"/>
    <s v="27/02/2024 23:50:00"/>
    <s v="ACMA-COAGRA"/>
    <s v="Checklist enviados"/>
    <d v="1899-12-30T00:00:00"/>
    <d v="1899-12-30T01:57:56"/>
    <d v="1899-12-30T01:57:56"/>
    <x v="0"/>
    <x v="1"/>
    <m/>
    <m/>
    <m/>
    <m/>
    <m/>
    <d v="2024-02-27T00:00:00"/>
    <s v="NO CUMPLE"/>
    <s v="CUMPLE"/>
    <s v="NO CUMPLE"/>
    <s v="NO CUMPLE"/>
    <s v="NO CUMPLE"/>
    <x v="1"/>
    <x v="1"/>
    <x v="0"/>
    <x v="0"/>
    <x v="0"/>
  </r>
  <r>
    <s v="INC000002640245"/>
    <s v="SAP"/>
    <x v="9"/>
    <s v="CLOUD SAP HANA"/>
    <s v="OSCAR A GUZMAN MEDIC"/>
    <s v="tct_oguzma"/>
    <s v="3-Moderado/Limitado"/>
    <s v="4-Baja"/>
    <s v="Baja"/>
    <x v="1"/>
    <s v="TELEFONICA GLOBAL TECHNOLOGY S.A.AGENCIA EN CHILE"/>
    <s v="Checklist Diarios 07.02.2024"/>
    <s v="27/02/2024 15:17:17"/>
    <s v="27/02/2024 15:17:29"/>
    <x v="0"/>
    <s v="TI"/>
    <s v="SERVICIOS DE HOSTING"/>
    <s v="27/02/2024 17:03:43"/>
    <s v="27/02/2024 23:50:00"/>
    <s v="ACMA-COAGRA"/>
    <s v="Checklist enviados"/>
    <d v="1899-12-30T00:00:00"/>
    <d v="1899-12-30T01:46:26"/>
    <d v="1899-12-30T01:46:26"/>
    <x v="0"/>
    <x v="1"/>
    <m/>
    <m/>
    <m/>
    <m/>
    <m/>
    <d v="2024-02-27T00:00:00"/>
    <s v="NO CUMPLE"/>
    <s v="CUMPLE"/>
    <s v="NO CUMPLE"/>
    <s v="NO CUMPLE"/>
    <s v="NO CUMPLE"/>
    <x v="1"/>
    <x v="1"/>
    <x v="0"/>
    <x v="0"/>
    <x v="0"/>
  </r>
  <r>
    <s v="INC000002640249"/>
    <s v="SAP"/>
    <x v="9"/>
    <s v="CLOUD SAP HANA"/>
    <s v="OSCAR A GUZMAN MEDIC"/>
    <s v="tct_oguzma"/>
    <s v="3-Moderado/Limitado"/>
    <s v="4-Baja"/>
    <s v="Baja"/>
    <x v="1"/>
    <s v="TELEFONICA GLOBAL TECHNOLOGY S.A.AGENCIA EN CHILE"/>
    <s v="Checklist Diarios 08.02.2024"/>
    <s v="27/02/2024 15:20:42"/>
    <s v="27/02/2024 15:21:57"/>
    <x v="0"/>
    <s v="TI"/>
    <s v="SERVICIOS DE HOSTING"/>
    <s v="27/02/2024 17:07:33"/>
    <s v="27/02/2024 23:50:00"/>
    <s v="ACMA-COAGRA"/>
    <s v="Checklist enviados"/>
    <d v="1899-12-30T00:00:00"/>
    <d v="1899-12-30T01:46:51"/>
    <d v="1899-12-30T01:46:51"/>
    <x v="0"/>
    <x v="1"/>
    <m/>
    <m/>
    <m/>
    <m/>
    <m/>
    <d v="2024-02-27T00:00:00"/>
    <s v="NO CUMPLE"/>
    <s v="CUMPLE"/>
    <s v="NO CUMPLE"/>
    <s v="NO CUMPLE"/>
    <s v="NO CUMPLE"/>
    <x v="1"/>
    <x v="1"/>
    <x v="0"/>
    <x v="0"/>
    <x v="0"/>
  </r>
  <r>
    <s v="INC000002640255"/>
    <s v="SAP"/>
    <x v="9"/>
    <s v="CLOUD SAP HANA"/>
    <s v="OSCAR A GUZMAN MEDIC"/>
    <s v="tct_oguzma"/>
    <s v="3-Moderado/Limitado"/>
    <s v="4-Baja"/>
    <s v="Baja"/>
    <x v="1"/>
    <s v="TELEFONICA GLOBAL TECHNOLOGY S.A.AGENCIA EN CHILE"/>
    <s v="Checklist Diarios 09.02.2024"/>
    <s v="27/02/2024 15:24:46"/>
    <s v="27/02/2024 15:25:49"/>
    <x v="0"/>
    <s v="TI"/>
    <s v="SERVICIOS DE HOSTING"/>
    <s v="27/02/2024 17:13:06"/>
    <s v="27/02/2024 23:50:00"/>
    <s v="ACMA-COAGRA"/>
    <s v="Checklist enviados"/>
    <d v="1899-12-30T00:00:00"/>
    <d v="1899-12-30T01:48:20"/>
    <d v="1899-12-30T01:48:20"/>
    <x v="0"/>
    <x v="1"/>
    <m/>
    <m/>
    <m/>
    <m/>
    <m/>
    <d v="2024-02-27T00:00:00"/>
    <s v="NO CUMPLE"/>
    <s v="CUMPLE"/>
    <s v="NO CUMPLE"/>
    <s v="NO CUMPLE"/>
    <s v="NO CUMPLE"/>
    <x v="1"/>
    <x v="1"/>
    <x v="0"/>
    <x v="0"/>
    <x v="0"/>
  </r>
  <r>
    <s v="INC000002640263"/>
    <s v="HOSTING VIRTUAL"/>
    <x v="18"/>
    <s v="DUOC TICKET PENDIENTES"/>
    <s v="ALVARO ORTIZ"/>
    <s v="frp_lmosqu"/>
    <s v="4-Menor/Localizado"/>
    <s v="4-Baja"/>
    <s v="Baja"/>
    <x v="1"/>
    <s v="FUNDACION INSTITUTO PROFESIONAL DUOC UC"/>
    <s v="DUOC | REQ | Revisión Job pegado Datastage"/>
    <s v="27/02/2024 15:35:45"/>
    <s v="27/02/2024 15:39:35"/>
    <x v="0"/>
    <s v="CDP ANTIGUO 1"/>
    <s v="CDP ANTIGUO 2"/>
    <s v="27/02/2024 17:22:39"/>
    <s v="27/02/2024 23:50:00"/>
    <s v="PREVENTIVO:_x000a_CODIGO DE SERVICIO:_x000a_DIRECCION:      _x000a_CIUDAD:             _x000a_COMUNA:_x000a_NOMBRE QUIEN REPORTA:_x000a_TELEFONO QUIEN REPORTA:_x000a_NOMBRE CONTACTO EN TERRENO:        _x000a_TELEFONO 1 CONTACTO EN TERRENO:_x000a_TELEFONO 2 CONTACTO EN TERRENO: _x000a_REQUERIMIENTO:_x000a__x000a_De: Eduardo M"/>
    <s v="Fase de resolución (trabajo remoto o terreno) y recuperación (sin intervencion): trabajo remoto_x000a_Se efectúa contacto con cliente: Eduardo Meza_x000a_Teléfono de contacto: +56 9 7609 5373_x000a_Acciones realizadas: se realiza tuning y se aplica manualmente indices con"/>
    <d v="1899-12-30T00:00:10"/>
    <d v="1899-12-30T01:46:54"/>
    <d v="1899-12-30T01:46:44"/>
    <x v="0"/>
    <x v="1"/>
    <m/>
    <m/>
    <m/>
    <m/>
    <m/>
    <d v="2024-02-27T00:00:00"/>
    <s v="NO CUMPLE"/>
    <s v="CUMPLE"/>
    <s v="NO CUMPLE"/>
    <s v="NO CUMPLE"/>
    <s v="NO CUMPLE"/>
    <x v="1"/>
    <x v="1"/>
    <x v="0"/>
    <x v="0"/>
    <x v="0"/>
  </r>
  <r>
    <s v="INC000002640408"/>
    <s v="HOUSING"/>
    <x v="13"/>
    <s v="BELIEVE"/>
    <s v="RICARDO F ORELLANA MARDONES"/>
    <s v="frp_jolsso"/>
    <s v="3-Moderado/Limitado"/>
    <s v="3-Medio"/>
    <s v="Media"/>
    <x v="1"/>
    <s v="FARMACIAS AHUMADA S.A."/>
    <s v="GESTION DATACENTER/ ACCESOS /FARMACIAS AHUMADA S.A."/>
    <s v="27/02/2024 15:18:00"/>
    <s v="27/02/2024 15:20:07"/>
    <x v="0"/>
    <s v="CDP ANTIGUO 1"/>
    <s v="CDP ANTIGUO 2"/>
    <s v="27/02/2024 16:05:08"/>
    <s v="27/02/2024 23:50:00"/>
    <s v="EMPRESA:FARMACIAS AHUMADA S.A._x000a_CÓDIGO DE SERVICIO: _x000a_DIRECCIÓN: Av. Apoquindo #7071, Las Condes, Santiago_x000a_NOMBRE DE QUIEN REPORTA: Farmacias Ahumada_x000a_TELÉFONO DE QUIEN REPORTA:569 8560 8952_x000a_NOMBRE DE CONTACTO EN TERRENO: _x000a_REQUERIMIENTO: Revision de enlace"/>
    <s v="ACCESOS AUTORIZADOS"/>
    <d v="1899-12-30T00:09:46"/>
    <d v="1899-12-30T00:47:08"/>
    <d v="1899-12-30T00:37:22"/>
    <x v="0"/>
    <x v="1"/>
    <m/>
    <m/>
    <m/>
    <m/>
    <m/>
    <d v="2024-02-27T00:00:00"/>
    <s v="CUMPLE"/>
    <s v="NO CUMPLE"/>
    <s v="NO CUMPLE"/>
    <s v="NO CUMPLE"/>
    <s v="NO CUMPLE"/>
    <x v="0"/>
    <x v="0"/>
    <x v="0"/>
    <x v="0"/>
    <x v="0"/>
  </r>
  <r>
    <s v="INC000002640409"/>
    <s v="VPN IP - MPLS"/>
    <x v="6"/>
    <s v="BELIEVE"/>
    <s v="ALEJANDRO ACEVEDO VALENZUELA"/>
    <s v="frp_xgambo"/>
    <s v="4-Menor/Localizado"/>
    <s v="4-Baja"/>
    <s v="Baja"/>
    <x v="1"/>
    <s v="TELEFONICA CYBERSECURITY TECH CHILE SPA"/>
    <s v="REQ / SOC / Restablecer credenciales VPN"/>
    <s v="27/02/2024 15:17:49"/>
    <s v="27/02/2024 15:19:46"/>
    <x v="0"/>
    <s v="CDP ANTIGUO 1"/>
    <s v="CDP ANTIGUO 2"/>
    <s v="27/02/2024 15:33:21"/>
    <s v="27/02/2024 23:50:00"/>
    <s v="PREVENTIVO: NO_x000a_CODIGO DE SERVICIO:_x000a_DIRECCION:      _x000a_CIUDAD:             _x000a_COMUNA:_x000a_NOMBRE QUIEN REPORTA:MARCO ANTONIO CABELLO CESPEDES_x000a_TELEFONO QUIEN REPORTA:+56 9 6136 9927_x000a_NOMBRE CONTACTO EN TERRENO:        _x000a_TELEFONO 1 CONTACTO EN TERRENO:_x000a_TELEFONO 2 CON"/>
    <s v="Buenas tardes. Password reiniciada. validada por usuario."/>
    <d v="1899-12-30T00:00:00"/>
    <d v="1899-12-30T00:15:32"/>
    <d v="1899-12-30T00:15:32"/>
    <x v="0"/>
    <x v="1"/>
    <m/>
    <m/>
    <m/>
    <m/>
    <m/>
    <d v="2024-02-27T00:00:00"/>
    <s v="CUMPLE"/>
    <s v="NO CUMPLE"/>
    <s v="NO CUMPLE"/>
    <s v="NO CUMPLE"/>
    <s v="NO CUMPLE"/>
    <x v="0"/>
    <x v="0"/>
    <x v="0"/>
    <x v="0"/>
    <x v="0"/>
  </r>
  <r>
    <s v="INC000002640456"/>
    <s v="TICKET-INTELIGENTE"/>
    <x v="4"/>
    <s v="GESTION TI"/>
    <s v="SERGIO ORELLANA"/>
    <s v="USR_TSIGHT"/>
    <s v="1-Extenso/Generalizado"/>
    <s v="4-Baja"/>
    <s v="Baja"/>
    <x v="3"/>
    <s v="GPS CHILE SPA"/>
    <s v="gpschi01 - wnprap_cap02 TICKET AUTOMATICO"/>
    <s v="27/02/2024 15:46:06"/>
    <s v="27/02/2024 15:46:06"/>
    <x v="0"/>
    <s v="TI"/>
    <s v="ALMACENAMIENTO y RESPALDO"/>
    <s v="27/02/2024 17:12:05"/>
    <s v="27/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Buenas tardes estimados._x000a__x000a_Junto con saludar, al momento de realizar revisión del servidor wnprap_cap02, se detecta un 99% de consumo de CPU, _x000a_el proceso que consume mayor recurso corresponde a servicio capturador.exe_x000a_Se adjunta evidencia."/>
    <d v="1899-12-30T00:31:16"/>
    <d v="1899-12-30T01:25:59"/>
    <d v="1899-12-30T00:54:43"/>
    <x v="1"/>
    <x v="0"/>
    <m/>
    <s v=""/>
    <s v=""/>
    <s v=""/>
    <s v="Cumplido"/>
    <d v="2024-02-27T00:00:00"/>
    <s v="CUMPLE"/>
    <s v="NO CUMPLE"/>
    <s v="NO CUMPLE"/>
    <s v="NO CUMPLE"/>
    <s v="NO CUMPLE"/>
    <x v="1"/>
    <x v="1"/>
    <x v="0"/>
    <x v="0"/>
    <x v="0"/>
  </r>
  <r>
    <s v="INC000002640510"/>
    <s v="SEGURIDAD"/>
    <x v="6"/>
    <s v="SSO"/>
    <s v="GIOVANNI D ROCCO VALENZUELA"/>
    <s v="tct_didala"/>
    <s v="2-Significativo/Amplio"/>
    <s v="2-Alta"/>
    <s v="Alta"/>
    <x v="1"/>
    <s v="TELEFONICA CYBERSECURITY TECH CHILE SPA"/>
    <s v="Revisión/Modificación cuenta validaciones@soc-chile.telefonica.com&gt;"/>
    <s v="27/02/2024 16:44:31"/>
    <s v="27/02/2024 16:45:24"/>
    <x v="0"/>
    <s v="SOC Empresas"/>
    <s v="Marca"/>
    <s v="27/02/2024 20:23:14"/>
    <s v="27/02/2024 23:50:00"/>
    <s v="Nos solicita apoyo con: Revisión/Modificación cuenta validaciones@soc-chile.telefonica.com_x000a__x000a_Favor su ayuda en revisar que dentro del grupo validaciones@soc-chile.telefonica.com no este como cuenta destinataria la cuenta jose.alonsob@telefonica.com._x000a__x000a_Si e"/>
    <s v="se indica que la casilla indicada correspondiente a Jose alonso, no se encuentra en la lista de distribicion"/>
    <d v="1899-12-30T00:00:00"/>
    <d v="1899-12-30T03:38:43"/>
    <d v="1899-12-30T03:38:43"/>
    <x v="0"/>
    <x v="1"/>
    <m/>
    <m/>
    <m/>
    <m/>
    <m/>
    <d v="2024-02-27T00:00:00"/>
    <s v="NO CUMPLE"/>
    <s v="CUMPLE"/>
    <s v="NO CUMPLE"/>
    <s v="NO CUMPLE"/>
    <s v="NO CUMPLE"/>
    <x v="1"/>
    <x v="1"/>
    <x v="0"/>
    <x v="0"/>
    <x v="0"/>
  </r>
  <r>
    <s v="INC000002640520"/>
    <s v="SAP"/>
    <x v="9"/>
    <s v="CLOUD SAP HANA"/>
    <s v="OSCAR A GUZMAN MEDIC"/>
    <s v="tct_oguzma"/>
    <s v="3-Moderado/Limitado"/>
    <s v="4-Baja"/>
    <s v="Baja"/>
    <x v="1"/>
    <s v="TELEFONICA GLOBAL TECHNOLOGY S.A.AGENCIA EN CHILE"/>
    <s v="Checklist Diarios 12.02.2024"/>
    <s v="27/02/2024 17:18:28"/>
    <s v="27/02/2024 17:21:28"/>
    <x v="0"/>
    <s v="TI"/>
    <s v="SERVICIOS DE HOSTING"/>
    <s v="27/02/2024 17:27:42"/>
    <s v="27/02/2024 23:50:00"/>
    <s v="ACMA-COAGRA"/>
    <s v="Checklist enviados"/>
    <d v="1899-12-30T00:00:00"/>
    <d v="1899-12-30T00:09:14"/>
    <d v="1899-12-30T00:09:14"/>
    <x v="0"/>
    <x v="1"/>
    <m/>
    <m/>
    <m/>
    <m/>
    <m/>
    <d v="2024-02-27T00:00:00"/>
    <s v="CUMPLE"/>
    <s v="NO CUMPLE"/>
    <s v="NO CUMPLE"/>
    <s v="NO CUMPLE"/>
    <s v="NO CUMPLE"/>
    <x v="0"/>
    <x v="0"/>
    <x v="0"/>
    <x v="0"/>
    <x v="0"/>
  </r>
  <r>
    <s v="INC000002640522"/>
    <s v="SAP"/>
    <x v="9"/>
    <s v="CLOUD SAP HANA"/>
    <s v="OSCAR A GUZMAN MEDIC"/>
    <s v="tct_oguzma"/>
    <s v="3-Moderado/Limitado"/>
    <s v="4-Baja"/>
    <s v="Baja"/>
    <x v="1"/>
    <s v="TELEFONICA GLOBAL TECHNOLOGY S.A.AGENCIA EN CHILE"/>
    <s v="Checklist Diarios 13.02.2024"/>
    <s v="27/02/2024 17:22:19"/>
    <s v="27/02/2024 17:26:33"/>
    <x v="0"/>
    <s v="TI"/>
    <s v="SERVICIOS DE HOSTING"/>
    <s v="27/02/2024 18:04:54"/>
    <s v="27/02/2024 23:50:00"/>
    <s v="ACMA-COAGRA"/>
    <s v="Checklist enviados"/>
    <d v="1899-12-30T00:00:00"/>
    <d v="1899-12-30T00:42:35"/>
    <d v="1899-12-30T00:42:35"/>
    <x v="0"/>
    <x v="1"/>
    <m/>
    <m/>
    <m/>
    <m/>
    <m/>
    <d v="2024-02-27T00:00:00"/>
    <s v="CUMPLE"/>
    <s v="NO CUMPLE"/>
    <s v="NO CUMPLE"/>
    <s v="NO CUMPLE"/>
    <s v="NO CUMPLE"/>
    <x v="0"/>
    <x v="0"/>
    <x v="0"/>
    <x v="0"/>
    <x v="0"/>
  </r>
  <r>
    <s v="INC000002640524"/>
    <s v="SAP"/>
    <x v="9"/>
    <s v="CLOUD SAP HANA"/>
    <s v="OSCAR A GUZMAN MEDIC"/>
    <s v="tct_oguzma"/>
    <s v="3-Moderado/Limitado"/>
    <s v="4-Baja"/>
    <s v="Baja"/>
    <x v="1"/>
    <s v="TELEFONICA GLOBAL TECHNOLOGY S.A.AGENCIA EN CHILE"/>
    <s v="Checklist Diarios 14.02.2024"/>
    <s v="27/02/2024 17:29:11"/>
    <s v="27/02/2024 17:31:15"/>
    <x v="0"/>
    <s v="TI"/>
    <s v="SERVICIOS DE HOSTING"/>
    <s v="27/02/2024 18:08:42"/>
    <s v="27/02/2024 23:50:00"/>
    <s v="ACMA-COAGRA"/>
    <s v="Checklist enviados"/>
    <d v="1899-12-30T00:00:00"/>
    <d v="1899-12-30T00:39:31"/>
    <d v="1899-12-30T00:39:31"/>
    <x v="0"/>
    <x v="1"/>
    <m/>
    <m/>
    <m/>
    <m/>
    <m/>
    <d v="2024-02-27T00:00:00"/>
    <s v="CUMPLE"/>
    <s v="NO CUMPLE"/>
    <s v="NO CUMPLE"/>
    <s v="NO CUMPLE"/>
    <s v="NO CUMPLE"/>
    <x v="0"/>
    <x v="0"/>
    <x v="0"/>
    <x v="0"/>
    <x v="0"/>
  </r>
  <r>
    <s v="INC000002640528"/>
    <s v="SAP"/>
    <x v="9"/>
    <s v="CLOUD SAP HANA"/>
    <s v="OSCAR A GUZMAN MEDIC"/>
    <s v="tct_oguzma"/>
    <s v="3-Moderado/Limitado"/>
    <s v="4-Baja"/>
    <s v="Baja"/>
    <x v="1"/>
    <s v="TELEFONICA GLOBAL TECHNOLOGY S.A.AGENCIA EN CHILE"/>
    <s v="Checklist Diarios 15.02.2024"/>
    <s v="27/02/2024 17:39:21"/>
    <s v="27/02/2024 17:42:20"/>
    <x v="0"/>
    <s v="TI"/>
    <s v="SERVICIOS DE HOSTING"/>
    <s v="27/02/2024 18:10:47"/>
    <s v="27/02/2024 23:50:00"/>
    <s v="ACMA-COAGRA"/>
    <s v="Checklist enviados"/>
    <d v="1899-12-30T00:00:00"/>
    <d v="1899-12-30T00:31:26"/>
    <d v="1899-12-30T00:31:26"/>
    <x v="0"/>
    <x v="1"/>
    <m/>
    <m/>
    <m/>
    <m/>
    <m/>
    <d v="2024-02-27T00:00:00"/>
    <s v="CUMPLE"/>
    <s v="NO CUMPLE"/>
    <s v="NO CUMPLE"/>
    <s v="NO CUMPLE"/>
    <s v="NO CUMPLE"/>
    <x v="0"/>
    <x v="0"/>
    <x v="0"/>
    <x v="0"/>
    <x v="0"/>
  </r>
  <r>
    <s v="INC000002640529"/>
    <s v="SAP"/>
    <x v="9"/>
    <s v="CLOUD SAP HANA"/>
    <s v="OSCAR A GUZMAN MEDIC"/>
    <s v="tct_oguzma"/>
    <s v="3-Moderado/Limitado"/>
    <s v="4-Baja"/>
    <s v="Baja"/>
    <x v="1"/>
    <s v="TELEFONICA GLOBAL TECHNOLOGY S.A.AGENCIA EN CHILE"/>
    <s v="Checklist Diarios 16.02.2024"/>
    <s v="27/02/2024 17:44:43"/>
    <s v="27/02/2024 17:45:58"/>
    <x v="0"/>
    <s v="TI"/>
    <s v="SERVICIOS DE HOSTING"/>
    <s v="27/02/2024 18:14:44"/>
    <s v="27/02/2024 23:50:00"/>
    <s v="ACMA-COAGRA"/>
    <s v="Checklist enviados"/>
    <d v="1899-12-30T00:00:00"/>
    <d v="1899-12-30T00:30:01"/>
    <d v="1899-12-30T00:30:01"/>
    <x v="0"/>
    <x v="1"/>
    <m/>
    <m/>
    <m/>
    <m/>
    <m/>
    <d v="2024-02-27T00:00:00"/>
    <s v="CUMPLE"/>
    <s v="NO CUMPLE"/>
    <s v="NO CUMPLE"/>
    <s v="NO CUMPLE"/>
    <s v="NO CUMPLE"/>
    <x v="0"/>
    <x v="0"/>
    <x v="0"/>
    <x v="0"/>
    <x v="0"/>
  </r>
  <r>
    <s v="INC000002640530"/>
    <s v="SAP"/>
    <x v="9"/>
    <s v="CLOUD SAP HANA"/>
    <s v="OSCAR A GUZMAN MEDIC"/>
    <s v="tct_oguzma"/>
    <s v="3-Moderado/Limitado"/>
    <s v="4-Baja"/>
    <s v="Baja"/>
    <x v="1"/>
    <s v="TELEFONICA GLOBAL TECHNOLOGY S.A.AGENCIA EN CHILE"/>
    <s v="Checklist Diarios 19.02.2024"/>
    <s v="27/02/2024 17:48:06"/>
    <s v="27/02/2024 17:48:09"/>
    <x v="0"/>
    <s v="TI"/>
    <s v="SERVICIOS DE HOSTING"/>
    <s v="27/02/2024 18:32:01"/>
    <s v="27/02/2024 23:50:00"/>
    <s v="ACMA-COAGRA"/>
    <s v="Checklist enviados"/>
    <d v="1899-12-30T00:00:00"/>
    <d v="1899-12-30T00:43:55"/>
    <d v="1899-12-30T00:43:55"/>
    <x v="0"/>
    <x v="1"/>
    <m/>
    <m/>
    <m/>
    <m/>
    <m/>
    <d v="2024-02-27T00:00:00"/>
    <s v="CUMPLE"/>
    <s v="NO CUMPLE"/>
    <s v="NO CUMPLE"/>
    <s v="NO CUMPLE"/>
    <s v="NO CUMPLE"/>
    <x v="0"/>
    <x v="0"/>
    <x v="0"/>
    <x v="0"/>
    <x v="0"/>
  </r>
  <r>
    <s v="INC000002640531"/>
    <s v="SAP"/>
    <x v="9"/>
    <s v="CLOUD SAP HANA"/>
    <s v="OSCAR A GUZMAN MEDIC"/>
    <s v="tct_oguzma"/>
    <s v="3-Moderado/Limitado"/>
    <s v="4-Baja"/>
    <s v="Baja"/>
    <x v="1"/>
    <s v="TELEFONICA GLOBAL TECHNOLOGY S.A.AGENCIA EN CHILE"/>
    <s v="Checklist Diarios 20.02.2024"/>
    <s v="27/02/2024 17:49:25"/>
    <s v="27/02/2024 17:51:08"/>
    <x v="0"/>
    <s v="TI"/>
    <s v="SERVICIOS DE HOSTING"/>
    <s v="27/02/2024 18:54:58"/>
    <s v="27/02/2024 23:50:00"/>
    <s v="ACMA-COAGRA"/>
    <s v="Checklist enviados"/>
    <d v="1899-12-30T00:00:00"/>
    <d v="1899-12-30T01:05:33"/>
    <d v="1899-12-30T01:05:33"/>
    <x v="0"/>
    <x v="1"/>
    <m/>
    <m/>
    <m/>
    <m/>
    <m/>
    <d v="2024-02-27T00:00:00"/>
    <s v="NO CUMPLE"/>
    <s v="CUMPLE"/>
    <s v="NO CUMPLE"/>
    <s v="NO CUMPLE"/>
    <s v="NO CUMPLE"/>
    <x v="1"/>
    <x v="1"/>
    <x v="0"/>
    <x v="0"/>
    <x v="0"/>
  </r>
  <r>
    <s v="INC000002640533"/>
    <s v="SAP"/>
    <x v="9"/>
    <s v="CLOUD SAP HANA"/>
    <s v="OSCAR A GUZMAN MEDIC"/>
    <s v="tct_oguzma"/>
    <s v="3-Moderado/Limitado"/>
    <s v="4-Baja"/>
    <s v="Baja"/>
    <x v="1"/>
    <s v="TELEFONICA GLOBAL TECHNOLOGY S.A.AGENCIA EN CHILE"/>
    <s v="Checklist Diarios 21.02.2024"/>
    <s v="27/02/2024 17:52:03"/>
    <s v="27/02/2024 17:56:31"/>
    <x v="0"/>
    <s v="TI"/>
    <s v="SERVICIOS DE HOSTING"/>
    <s v="27/02/2024 18:57:19"/>
    <s v="27/02/2024 23:50:00"/>
    <s v="ACMA-COAGRA"/>
    <s v="Checklist enviados"/>
    <d v="1899-12-30T00:00:00"/>
    <d v="1899-12-30T01:05:16"/>
    <d v="1899-12-30T01:05:16"/>
    <x v="0"/>
    <x v="1"/>
    <m/>
    <m/>
    <m/>
    <m/>
    <m/>
    <d v="2024-02-27T00:00:00"/>
    <s v="NO CUMPLE"/>
    <s v="CUMPLE"/>
    <s v="NO CUMPLE"/>
    <s v="NO CUMPLE"/>
    <s v="NO CUMPLE"/>
    <x v="1"/>
    <x v="1"/>
    <x v="0"/>
    <x v="0"/>
    <x v="0"/>
  </r>
  <r>
    <s v="INC000002640534"/>
    <s v="SAP"/>
    <x v="9"/>
    <s v="CLOUD SAP HANA"/>
    <s v="OSCAR A GUZMAN MEDIC"/>
    <s v="tct_oguzma"/>
    <s v="3-Moderado/Limitado"/>
    <s v="4-Baja"/>
    <s v="Baja"/>
    <x v="1"/>
    <s v="TELEFONICA GLOBAL TECHNOLOGY S.A.AGENCIA EN CHILE"/>
    <s v="Checklist Diarios 22.02.2024"/>
    <s v="27/02/2024 17:59:47"/>
    <s v="27/02/2024 18:02:07"/>
    <x v="0"/>
    <s v="TI"/>
    <s v="SERVICIOS DE HOSTING"/>
    <s v="27/02/2024 18:59:17"/>
    <s v="27/02/2024 23:50:00"/>
    <s v="ACMA-COAGRA"/>
    <s v="Checklist enviados"/>
    <d v="1899-12-30T00:00:00"/>
    <d v="1899-12-30T00:59:30"/>
    <d v="1899-12-30T00:59:30"/>
    <x v="0"/>
    <x v="1"/>
    <m/>
    <s v=""/>
    <s v=""/>
    <s v=""/>
    <s v="Cumplido"/>
    <d v="2024-02-27T00:00:00"/>
    <s v="CUMPLE"/>
    <s v="NO CUMPLE"/>
    <s v="NO CUMPLE"/>
    <s v="NO CUMPLE"/>
    <s v="NO CUMPLE"/>
    <x v="0"/>
    <x v="0"/>
    <x v="0"/>
    <x v="0"/>
    <x v="0"/>
  </r>
  <r>
    <s v="INC000002640538"/>
    <s v="HOUSING"/>
    <x v="8"/>
    <s v="BELIEVE"/>
    <s v="JOSE G MARQUEZ MARCANO"/>
    <s v="frp_jolsso"/>
    <s v="3-Moderado/Limitado"/>
    <s v="3-Medio"/>
    <s v="Media"/>
    <x v="1"/>
    <s v="HUAWEI CHILE S A"/>
    <s v="GESTION DATACENTER/ ACCESOS /HUAWEI CHILE S A"/>
    <s v="27/02/2024 18:51:11"/>
    <s v="27/02/2024 18:53:41"/>
    <x v="0"/>
    <s v="COMUNICACIONES"/>
    <s v="VPN IP - MPLS"/>
    <s v="27/02/2024 19:51:23"/>
    <s v="27/02/2024 23:50:00"/>
    <s v="EMPRESA:HUAWEI CHILE S A_x000a_CÓDIGO DE SERVICIO: _x000a_DIRECCIÓN: AV. Presidente Prieto #226, Paine, Santiago_x000a_NOMBRE DE QUIEN REPORTA: Ronald Alayo_x000a_TELÉFONO DE QUIEN REPORTA:56935662382_x000a_NOMBRE DE CONTACTO EN TERRENO: _x000a_REQUERIMIENTO:  Entrega de materiales _x000a_EQUIPO"/>
    <s v="ACCESOS AUTORIZADOS"/>
    <d v="1899-12-30T00:55:55"/>
    <d v="1899-12-30T01:00:12"/>
    <d v="1899-12-30T00:04:17"/>
    <x v="0"/>
    <x v="1"/>
    <m/>
    <m/>
    <m/>
    <m/>
    <m/>
    <d v="2024-02-27T00:00:00"/>
    <s v="CUMPLE"/>
    <s v="NO CUMPLE"/>
    <s v="NO CUMPLE"/>
    <s v="NO CUMPLE"/>
    <s v="NO CUMPLE"/>
    <x v="1"/>
    <x v="1"/>
    <x v="0"/>
    <x v="0"/>
    <x v="0"/>
  </r>
  <r>
    <s v="INC000002640540"/>
    <s v="HOUSING"/>
    <x v="14"/>
    <s v="BELIEVE"/>
    <s v="JAVIER J BRAVO CARVAJAL"/>
    <s v="frp_jolsso"/>
    <s v="3-Moderado/Limitado"/>
    <s v="3-Medio"/>
    <s v="Media"/>
    <x v="1"/>
    <s v="CEMENTOS BIO BIO S.A."/>
    <s v="GESTION DATACENTER/ ACCESOS /CEMENTOS BIO BIO S.A."/>
    <s v="27/02/2024 19:07:23"/>
    <s v="27/02/2024 19:09:57"/>
    <x v="0"/>
    <s v="COMUNICACIONES"/>
    <s v="VPN IP - MPLS"/>
    <s v="27/02/2024 20:42:56"/>
    <s v="27/02/2024 23:50:00"/>
    <s v="EMPRESA:CEMENTOS BIO BIO S.A._x000a_CÓDIGO DE SERVICIO: _x000a_DIRECCIÓN: Calle San Martin #50, Santiago Centro, Santiago_x000a_NOMBRE DE QUIEN REPORTA: Angelo Lagos_x000a_TELÉFONO DE QUIEN REPORTA:989030860_x000a_NOMBRE DE CONTACTO EN TERRENO: _x000a_REQUERIMIENTO: Instalación Fortinet 20"/>
    <s v="accesos autorizados"/>
    <d v="1899-12-30T01:13:14"/>
    <d v="1899-12-30T01:35:33"/>
    <d v="1899-12-30T00:22:19"/>
    <x v="0"/>
    <x v="1"/>
    <m/>
    <m/>
    <m/>
    <m/>
    <m/>
    <d v="2024-02-27T00:00:00"/>
    <s v="CUMPLE"/>
    <s v="NO CUMPLE"/>
    <s v="NO CUMPLE"/>
    <s v="NO CUMPLE"/>
    <s v="NO CUMPLE"/>
    <x v="1"/>
    <x v="1"/>
    <x v="0"/>
    <x v="0"/>
    <x v="0"/>
  </r>
  <r>
    <s v="INC000002640550"/>
    <s v="HOUSING"/>
    <x v="11"/>
    <s v="APQ ACCESOS"/>
    <s v="JOSE G MARQUEZ MARCANO"/>
    <s v="tct_josmam"/>
    <s v="4-Menor/Localizado"/>
    <s v="4-Baja"/>
    <s v="Baja"/>
    <x v="1"/>
    <s v="TELEFONICA EMPRESAS DE CHILE SA"/>
    <s v="SUPERVISION: Apagado y retiro de equipos para cliente NXS-DXC"/>
    <s v="27/02/2024 23:30:07"/>
    <s v="27/02/2024 23:31:35"/>
    <x v="0"/>
    <s v="CDP ANTIGUO 1"/>
    <s v="CDP ANTIGUO 2"/>
    <s v="27/02/2024 23:33:22"/>
    <s v="27/02/2024 23:50:00"/>
    <s v="Apagado y retiro de equipos para cliente NXS-DXC"/>
    <s v="TRABAJO REALIZADO"/>
    <d v="1899-12-30T00:01:34"/>
    <d v="1899-12-30T00:03:15"/>
    <d v="1899-12-30T00:01:41"/>
    <x v="0"/>
    <x v="1"/>
    <m/>
    <m/>
    <m/>
    <m/>
    <m/>
    <d v="2024-02-27T00:00:00"/>
    <s v="CUMPLE"/>
    <s v="NO CUMPLE"/>
    <s v="NO CUMPLE"/>
    <s v="NO CUMPLE"/>
    <s v="NO CUMPLE"/>
    <x v="0"/>
    <x v="0"/>
    <x v="0"/>
    <x v="0"/>
    <x v="0"/>
  </r>
  <r>
    <s v="INC000002640552"/>
    <s v="HOUSING"/>
    <x v="11"/>
    <s v="APQ ACCESOS"/>
    <s v="JOSE G MARQUEZ MARCANO"/>
    <s v="tct_josmam"/>
    <s v="4-Menor/Localizado"/>
    <s v="4-Baja"/>
    <s v="Baja"/>
    <x v="1"/>
    <s v="TELEFONICA EMPRESAS DE CHILE SA"/>
    <s v="RONDA Y REVISION DE SALAS"/>
    <s v="27/02/2024 23:40:24"/>
    <s v="27/02/2024 23:41:18"/>
    <x v="0"/>
    <s v="CDP ANTIGUO 1"/>
    <s v="CDP ANTIGUO 2"/>
    <s v="27/02/2024 23:51:46"/>
    <s v="28/02/2024 23:50:00"/>
    <s v="RONDA Y REVISION DE SALAS"/>
    <s v="RONDAS REALIZADAS"/>
    <d v="1899-12-30T00:00:52"/>
    <d v="1899-12-30T00:11:22"/>
    <d v="1899-12-30T00:10:30"/>
    <x v="0"/>
    <x v="1"/>
    <m/>
    <m/>
    <m/>
    <m/>
    <m/>
    <d v="2024-02-28T00:00:00"/>
    <s v="CUMPLE"/>
    <s v="NO CUMPLE"/>
    <s v="NO CUMPLE"/>
    <s v="NO CUMPLE"/>
    <s v="NO CUMPLE"/>
    <x v="0"/>
    <x v="0"/>
    <x v="0"/>
    <x v="0"/>
    <x v="0"/>
  </r>
  <r>
    <s v="INC000002640554"/>
    <s v="HOUSING"/>
    <x v="11"/>
    <s v="APQ ACCESOS"/>
    <s v="JOSE G MARQUEZ MARCANO"/>
    <s v="tct_josmam"/>
    <s v="4-Menor/Localizado"/>
    <s v="4-Baja"/>
    <s v="Baja"/>
    <x v="1"/>
    <s v="TELEFONICA EMPRESAS DE CHILE SA"/>
    <s v="TOMA DE ALARMAS DE CLIENTES"/>
    <s v="27/02/2024 23:56:46"/>
    <s v="27/02/2024 23:58:25"/>
    <x v="0"/>
    <s v="CDP ANTIGUO 1"/>
    <s v="CDP ANTIGUO 2"/>
    <s v="28/02/2024 0:05:16"/>
    <s v="28/02/2024 23:50:00"/>
    <s v="TOMA DE ALARMAS DE CLIENTES"/>
    <s v="TOMA DE ALARMAS REALIZADAS"/>
    <d v="1899-12-30T00:06:05"/>
    <d v="1899-12-30T00:08:30"/>
    <d v="1899-12-30T00:02:25"/>
    <x v="0"/>
    <x v="1"/>
    <m/>
    <m/>
    <m/>
    <m/>
    <m/>
    <d v="2024-02-28T00:00:00"/>
    <s v="CUMPLE"/>
    <s v="NO CUMPLE"/>
    <s v="NO CUMPLE"/>
    <s v="NO CUMPLE"/>
    <s v="NO CUMPLE"/>
    <x v="0"/>
    <x v="0"/>
    <x v="0"/>
    <x v="0"/>
    <x v="0"/>
  </r>
  <r>
    <s v="INC000002640595"/>
    <s v="SAP"/>
    <x v="9"/>
    <s v="CLOUD SAP HANA"/>
    <s v="OSCAR A GUZMAN MEDIC"/>
    <s v="tct_oguzma"/>
    <s v="3-Moderado/Limitado"/>
    <s v="4-Baja"/>
    <s v="Baja"/>
    <x v="1"/>
    <s v="TELEFONICA GLOBAL TECHNOLOGY S.A.AGENCIA EN CHILE"/>
    <s v="Checklist Diarios 23.02.2024"/>
    <s v="28/02/2024 10:34:01"/>
    <s v="28/02/2024 10:39:10"/>
    <x v="0"/>
    <s v="TI"/>
    <s v="SERVICIOS DE HOSTING"/>
    <s v="28/02/2024 11:41:02"/>
    <s v="28/02/2024 23:50:00"/>
    <s v="ACMA-COAGRA"/>
    <s v="Checklist enviados"/>
    <d v="1899-12-30T00:00:00"/>
    <d v="1899-12-30T01:07:01"/>
    <d v="1899-12-30T01:07:01"/>
    <x v="0"/>
    <x v="1"/>
    <m/>
    <m/>
    <m/>
    <m/>
    <m/>
    <d v="2024-02-28T00:00:00"/>
    <s v="NO CUMPLE"/>
    <s v="CUMPLE"/>
    <s v="NO CUMPLE"/>
    <s v="NO CUMPLE"/>
    <s v="NO CUMPLE"/>
    <x v="1"/>
    <x v="1"/>
    <x v="0"/>
    <x v="0"/>
    <x v="0"/>
  </r>
  <r>
    <s v="INC000002640603"/>
    <s v="COMUNICACIONES"/>
    <x v="5"/>
    <s v="GESTION PLATAFORMA CLIENTES"/>
    <s v="LUIS RODRIGO ACEVEDO COLLIPAL"/>
    <s v="lmolcont"/>
    <s v="4-Menor/Localizado"/>
    <s v="4-Baja"/>
    <s v="Baja"/>
    <x v="1"/>
    <s v="TELEFONICA EMPRESAS DE CHILE SA"/>
    <s v="(ASIGNAR A LUIS R. ACEVEDO) Habilitar puerto específico en VPN IPSec - Proveedor 2080"/>
    <s v="28/02/2024 10:50:53"/>
    <s v="28/02/2024 10:53:09"/>
    <x v="0"/>
    <s v="PLATAFORMAS"/>
    <s v="REMEDY EMPRESAS"/>
    <s v="28/02/2024 17:29:35"/>
    <s v="28/02/2024 23:50:00"/>
    <s v="Se requiere habilitar puerto 8008 en VPN IPSec existente con proveedor 2080, para nuevo proyecto de integración entre la plataforma RDA y Remedy Empresas."/>
    <s v="Se procede con cierre de ticket según lo informado por Luis Molina._x000a__x000a_Rodrigo Acevedo"/>
    <d v="1899-12-30T02:48:21"/>
    <d v="1899-12-30T06:38:42"/>
    <d v="1899-12-30T03:50:21"/>
    <x v="0"/>
    <x v="1"/>
    <m/>
    <m/>
    <m/>
    <m/>
    <m/>
    <d v="2024-02-28T00:00:00"/>
    <s v="NO CUMPLE"/>
    <s v="CUMPLE"/>
    <s v="NO CUMPLE"/>
    <s v="NO CUMPLE"/>
    <s v="NO CUMPLE"/>
    <x v="1"/>
    <x v="0"/>
    <x v="1"/>
    <x v="0"/>
    <x v="0"/>
  </r>
  <r>
    <s v="INC000002640632"/>
    <s v="HOUSING"/>
    <x v="11"/>
    <s v="APQ ACCESOS"/>
    <s v="ESTEBAN O BUSTOS CORNEJO"/>
    <s v="tct_ebusto"/>
    <s v="4-Menor/Localizado"/>
    <s v="4-Baja"/>
    <s v="Baja"/>
    <x v="1"/>
    <s v="TELEFONICA EMPRESAS DE CHILE SA"/>
    <s v="RONDA Y REVISION DE SALAS TECNICAS"/>
    <s v="27/02/2024 16:45:59"/>
    <s v="27/02/2024 16:47:10"/>
    <x v="0"/>
    <s v="CDP ANTIGUO 1"/>
    <s v="CDP ANTIGUO 2"/>
    <s v="27/02/2024 16:49:54"/>
    <s v="27/02/2024 23:50:00"/>
    <s v="RONDA Y REVISION DE SALAS TECNICAS"/>
    <s v="RONDA REALIZADA"/>
    <d v="1899-12-30T00:02:44"/>
    <d v="1899-12-30T00:03:55"/>
    <d v="1899-12-30T00:01:11"/>
    <x v="0"/>
    <x v="1"/>
    <m/>
    <m/>
    <m/>
    <m/>
    <m/>
    <d v="2024-02-27T00:00:00"/>
    <s v="CUMPLE"/>
    <s v="NO CUMPLE"/>
    <s v="NO CUMPLE"/>
    <s v="NO CUMPLE"/>
    <s v="NO CUMPLE"/>
    <x v="0"/>
    <x v="0"/>
    <x v="0"/>
    <x v="0"/>
    <x v="0"/>
  </r>
  <r>
    <s v="INC000002640637"/>
    <s v="HOUSING"/>
    <x v="14"/>
    <s v="BELIEVE"/>
    <s v="JAVIER J BRAVO CARVAJAL"/>
    <s v="frp_jolsso"/>
    <s v="3-Moderado/Limitado"/>
    <s v="3-Medio"/>
    <s v="Media"/>
    <x v="1"/>
    <s v="TELEFONICA GLOBAL TECHNOLOGY S.A.AGENCIA EN CHILE"/>
    <s v="GESTION DATACENTER/ ACCESOS /TELEFONICA GLOBAL TECHNOLOGY S.A.AGENCIA EN CHILE"/>
    <s v="27/02/2024 16:50:28"/>
    <s v="27/02/2024 16:52:41"/>
    <x v="0"/>
    <s v="COMUNICACIONES"/>
    <s v="VPN IP - MPLS"/>
    <s v="27/02/2024 20:05:06"/>
    <s v="27/02/2024 23:50:00"/>
    <s v="EMPRESA:TELEFONICA GLOBAL TECHNOLOGY S.A.AGENCIA EN CHILE_x000a_CÓDIGO DE SERVICIO: _x000a_DIRECCIÓN: Calle San Martin #50, Santiago Centro, Santiago_x000a_NOMBRE DE QUIEN REPORTA: Luis Villasmil Castillo_x000a_TELÉFONO DE QUIEN REPORTA:56993970486_x000a_NOMBRE DE CONTACTO EN TERRENO"/>
    <s v="accesos autorizados"/>
    <d v="1899-12-30T03:03:47"/>
    <d v="1899-12-30T03:14:38"/>
    <d v="1899-12-30T00:10:51"/>
    <x v="0"/>
    <x v="1"/>
    <m/>
    <s v=""/>
    <s v=""/>
    <s v="Cumplido"/>
    <s v=""/>
    <d v="2024-02-27T00:00:00"/>
    <s v="CUMPLE"/>
    <s v="NO CUMPLE"/>
    <s v="NO CUMPLE"/>
    <s v="NO CUMPLE"/>
    <s v="NO CUMPLE"/>
    <x v="1"/>
    <x v="1"/>
    <x v="0"/>
    <x v="0"/>
    <x v="0"/>
  </r>
  <r>
    <s v="INC000002640688"/>
    <s v="HOUSING"/>
    <x v="11"/>
    <s v="APQ ACCESOS"/>
    <s v="ESTEBAN O BUSTOS CORNEJO"/>
    <s v="tct_ebusto"/>
    <s v="4-Menor/Localizado"/>
    <s v="4-Baja"/>
    <s v="Baja"/>
    <x v="1"/>
    <s v="TELEFONICA EMPRESAS DE CHILE SA"/>
    <s v="SUPERVISION LEVANTAMIENTO DE PUERTOS OBSOLETOS"/>
    <s v="27/02/2024 16:54:41"/>
    <s v="27/02/2024 16:56:02"/>
    <x v="0"/>
    <s v="CDP ANTIGUO 1"/>
    <s v="CDP ANTIGUO 2"/>
    <s v="27/02/2024 17:52:14"/>
    <s v="27/02/2024 23:50:00"/>
    <s v="SUPERVISION LEVANTAMIENTO DE PUERTOS OBSOLETOS"/>
    <s v="SUPERVISION CRQ/OK"/>
    <d v="1899-12-30T00:56:12"/>
    <d v="1899-12-30T00:57:33"/>
    <d v="1899-12-30T00:01:21"/>
    <x v="0"/>
    <x v="1"/>
    <m/>
    <m/>
    <m/>
    <m/>
    <m/>
    <d v="2024-02-27T00:00:00"/>
    <s v="CUMPLE"/>
    <s v="NO CUMPLE"/>
    <s v="NO CUMPLE"/>
    <s v="NO CUMPLE"/>
    <s v="NO CUMPLE"/>
    <x v="0"/>
    <x v="0"/>
    <x v="0"/>
    <x v="0"/>
    <x v="0"/>
  </r>
  <r>
    <s v="INC000002640697"/>
    <s v="HOUSING"/>
    <x v="11"/>
    <s v="APQ ACCESOS"/>
    <s v="ESTEBAN O BUSTOS CORNEJO"/>
    <s v="tct_ebusto"/>
    <s v="4-Menor/Localizado"/>
    <s v="4-Baja"/>
    <s v="Baja"/>
    <x v="1"/>
    <s v="TELEFONICA EMPRESAS DE CHILE SA"/>
    <s v="RONDA Y REVISION DE SALAS"/>
    <s v="27/02/2024 17:02:37"/>
    <s v="27/02/2024 17:03:31"/>
    <x v="0"/>
    <s v="CDP ANTIGUO 1"/>
    <s v="CDP ANTIGUO 2"/>
    <s v="27/02/2024 17:35:06"/>
    <s v="27/02/2024 23:50:00"/>
    <s v="RONDA Y REVISION DE SALAS"/>
    <s v="RONDA REALIZADA"/>
    <d v="1899-12-30T00:31:35"/>
    <d v="1899-12-30T00:32:29"/>
    <d v="1899-12-30T00:00:54"/>
    <x v="0"/>
    <x v="1"/>
    <m/>
    <m/>
    <m/>
    <m/>
    <m/>
    <d v="2024-02-27T00:00:00"/>
    <s v="CUMPLE"/>
    <s v="NO CUMPLE"/>
    <s v="NO CUMPLE"/>
    <s v="NO CUMPLE"/>
    <s v="NO CUMPLE"/>
    <x v="0"/>
    <x v="0"/>
    <x v="0"/>
    <x v="0"/>
    <x v="0"/>
  </r>
  <r>
    <s v="INC000002640733"/>
    <s v="VPN IP - MPLS"/>
    <x v="3"/>
    <s v="GESTION HD"/>
    <s v="ANGEL CASTRO CABRERA"/>
    <s v="frp_cnavar"/>
    <s v="3-Moderado/Limitado"/>
    <s v="3-Medio"/>
    <s v="Media"/>
    <x v="1"/>
    <s v="TELEFONICA GLOBAL TECHNOLOGY S.A.AGENCIA EN CHILE"/>
    <s v="HD/ RV: C-19872400079 // RV: CLOUD // CC-CHI-0000132488 // RENDIC HERMANOS S A: (SMU):"/>
    <s v="27/02/2024 19:23:56"/>
    <s v="27/02/2024 19:26:03"/>
    <x v="0"/>
    <s v="CDP ANTIGUO 1"/>
    <s v="CDP ANTIGUO 2"/>
    <s v="28/02/2024 12:50:47"/>
    <s v="28/02/2024 23:50:00"/>
    <s v="PREVENTIVO: NO_x000a_CODIGO DE SERVICIO: VDC _x000a_DIRECCION:_x000a_QUIEN REPORTA: Rodrigo Quiroz Silva +56 9 4110 7479 _x000a_CONTACTO EN TERRENO:_x000a_PROBLEMA:_x000a_REQUERIMIENTO:_x000a__x000a_Favor derivar a operaciones cloud TCCT aumento de recursos en VDC del_x000a_cliente en asunto. Favor abrir co"/>
    <s v="Se efectúa contacto con cliente: Rodrigo Quiroz_x000a_Teléfono de contacto: Via correo_x000a_Acciones realizadas: Se valida la asignación de los recursos solicitados._x000a_Acciones de Mejora, Recomendaciones: N/A_x000a_Causa Raíz: N/A"/>
    <d v="1899-12-30T10:50:01"/>
    <d v="1899-12-30T17:26:51"/>
    <d v="1899-12-30T06:36:50"/>
    <x v="0"/>
    <x v="1"/>
    <m/>
    <m/>
    <m/>
    <m/>
    <m/>
    <d v="2024-02-28T00:00:00"/>
    <s v="NO CUMPLE"/>
    <s v="NO CUMPLE"/>
    <s v="CUMPLE"/>
    <s v="NO CUMPLE"/>
    <s v="NO CUMPLE"/>
    <x v="1"/>
    <x v="0"/>
    <x v="0"/>
    <x v="1"/>
    <x v="0"/>
  </r>
  <r>
    <s v="INC000002640740"/>
    <s v="VPN IP - MPLS"/>
    <x v="17"/>
    <s v="GESTION HD"/>
    <s v="RODRIGO VÁSQUEZ MUÑOZ"/>
    <s v="frp_cnavar"/>
    <s v="3-Moderado/Limitado"/>
    <s v="3-Medio"/>
    <s v="Media"/>
    <x v="1"/>
    <s v="RABIE HNOSLTDA"/>
    <s v="HD/ Respaldo bases de datos servidor LICANCABUR3"/>
    <s v="27/02/2024 20:41:22"/>
    <s v="27/02/2024 20:43:34"/>
    <x v="0"/>
    <s v="CDP ANTIGUO 1"/>
    <s v="CDP ANTIGUO 2"/>
    <s v="29/02/2024 19:09:23"/>
    <s v="29/02/2024 23:50:00"/>
    <s v="PREVENTIVO: NO_x000a_CODIGO DE SERVICIO: LICANCABUR3_x000a_DIRECCION:_x000a_QUIEN REPORTA: Rogelio Castillo_x000a_CONTACTO EN TERRENO:_x000a_PROBLEMA:_x000a_REQUERIMIENTO:_x000a__x000a_Favor realizar un respaldo de las bases de datos del servidor LICANCABUR3_x000a_hoy a las 01 am esto debido a un paso a pro"/>
    <s v="FASE RESOLUCIÓN Y RECUPERACIÓN_x000a__x000a_Se efectúa contacto con cliente: N/A_x000a__x000a_Teléfono de contacto: N/A_x000a__x000a_Acciones realizadas: respaldo de bd ejecutado correctamente_x000a__x000a_Solución paliativa o definitiva: respaldo de bd ejecutado correctamente_x000a_Acciones de Mejora, Reco"/>
    <d v="1899-12-31T20:29:17"/>
    <d v="1899-12-31T22:28:01"/>
    <d v="1899-12-30T01:58:44"/>
    <x v="0"/>
    <x v="1"/>
    <m/>
    <m/>
    <m/>
    <m/>
    <m/>
    <d v="2024-02-29T00:00:00"/>
    <s v="NO CUMPLE"/>
    <s v="CUMPLE"/>
    <s v="NO CUMPLE"/>
    <s v="NO CUMPLE"/>
    <s v="NO CUMPLE"/>
    <x v="1"/>
    <x v="0"/>
    <x v="0"/>
    <x v="0"/>
    <x v="1"/>
  </r>
  <r>
    <s v="INC000002640784"/>
    <s v="HOUSING"/>
    <x v="11"/>
    <s v="APQ ACCESOS"/>
    <s v="JOSE G MARQUEZ MARCANO"/>
    <s v="tct_josmam"/>
    <s v="4-Menor/Localizado"/>
    <s v="4-Baja"/>
    <s v="Baja"/>
    <x v="1"/>
    <s v="TELEFONICA EMPRESAS DE CHILE SA"/>
    <s v="RONDA Y REVISION DE SALAS"/>
    <s v="28/02/2024 7:10:19"/>
    <s v="28/02/2024 7:11:10"/>
    <x v="0"/>
    <s v="CDP ANTIGUO 1"/>
    <s v="CDP ANTIGUO 2"/>
    <s v="28/02/2024 7:12:30"/>
    <s v="28/02/2024 23:50:00"/>
    <s v="RONDA Y REVISION DE SALAS"/>
    <s v="RONDAS REALIZADAS"/>
    <d v="1899-12-30T00:01:04"/>
    <d v="1899-12-30T00:02:11"/>
    <d v="1899-12-30T00:01:07"/>
    <x v="0"/>
    <x v="1"/>
    <m/>
    <m/>
    <m/>
    <m/>
    <m/>
    <d v="2024-02-28T00:00:00"/>
    <s v="CUMPLE"/>
    <s v="NO CUMPLE"/>
    <s v="NO CUMPLE"/>
    <s v="NO CUMPLE"/>
    <s v="NO CUMPLE"/>
    <x v="0"/>
    <x v="0"/>
    <x v="0"/>
    <x v="0"/>
    <x v="0"/>
  </r>
  <r>
    <s v="INC000002640786"/>
    <s v="HOUSING"/>
    <x v="11"/>
    <s v="APQ ACCESOS"/>
    <s v="JOSE G MARQUEZ MARCANO"/>
    <s v="tct_josmam"/>
    <s v="4-Menor/Localizado"/>
    <s v="4-Baja"/>
    <s v="Baja"/>
    <x v="1"/>
    <s v="TELEFONICA EMPRESAS DE CHILE SA"/>
    <s v="RONDA Y REVISION DE SALAS"/>
    <s v="28/02/2024 7:12:53"/>
    <s v="28/02/2024 7:13:44"/>
    <x v="0"/>
    <s v="CDP ANTIGUO 1"/>
    <s v="CDP ANTIGUO 2"/>
    <s v="28/02/2024 7:15:06"/>
    <s v="28/02/2024 23:50:00"/>
    <s v="RONDA Y REVISION DE SALAS"/>
    <s v="RONDAS REALIZADAS"/>
    <d v="1899-12-30T00:00:27"/>
    <d v="1899-12-30T00:02:13"/>
    <d v="1899-12-30T00:01:46"/>
    <x v="0"/>
    <x v="1"/>
    <m/>
    <m/>
    <m/>
    <m/>
    <m/>
    <d v="2024-02-28T00:00:00"/>
    <s v="CUMPLE"/>
    <s v="NO CUMPLE"/>
    <s v="NO CUMPLE"/>
    <s v="NO CUMPLE"/>
    <s v="NO CUMPLE"/>
    <x v="0"/>
    <x v="0"/>
    <x v="0"/>
    <x v="0"/>
    <x v="0"/>
  </r>
  <r>
    <s v="INC000002640788"/>
    <s v="HOUSING"/>
    <x v="11"/>
    <s v="APQ ACCESOS"/>
    <s v="JOSE G MARQUEZ MARCANO"/>
    <s v="tct_josmam"/>
    <s v="4-Menor/Localizado"/>
    <s v="4-Baja"/>
    <s v="Baja"/>
    <x v="1"/>
    <s v="TELEFONICA EMPRESAS DE CHILE SA"/>
    <s v="RONDA Y REVISION DE SALAS"/>
    <s v="28/02/2024 7:15:29"/>
    <s v="28/02/2024 7:16:20"/>
    <x v="0"/>
    <s v="CDP ANTIGUO 1"/>
    <s v="CDP ANTIGUO 2"/>
    <s v="28/02/2024 7:17:29"/>
    <s v="28/02/2024 23:50:00"/>
    <s v="RONDA Y REVISION DE SALAS"/>
    <s v="RONDAS REALIZADAS"/>
    <d v="1899-12-30T00:00:55"/>
    <d v="1899-12-30T00:02:00"/>
    <d v="1899-12-30T00:01:05"/>
    <x v="0"/>
    <x v="1"/>
    <m/>
    <m/>
    <m/>
    <m/>
    <m/>
    <d v="2024-02-28T00:00:00"/>
    <s v="CUMPLE"/>
    <s v="NO CUMPLE"/>
    <s v="NO CUMPLE"/>
    <s v="NO CUMPLE"/>
    <s v="NO CUMPLE"/>
    <x v="0"/>
    <x v="0"/>
    <x v="0"/>
    <x v="0"/>
    <x v="0"/>
  </r>
  <r>
    <s v="INC000002640907"/>
    <s v="VPN IP - MPLS"/>
    <x v="7"/>
    <s v="GESTION HD"/>
    <s v="EDUARDO J CAMACHO URDANETA"/>
    <s v="frp_pcamay"/>
    <s v="3-Moderado/Limitado"/>
    <s v="3-Medio"/>
    <s v="Media"/>
    <x v="1"/>
    <s v="TELEFONICA GLOBAL TECHNOLOGY S.A.AGENCIA EN CHILE"/>
    <s v="HD/RE: [SOC] SERVIDORES PLATAFORMA ZABBIX"/>
    <s v="27/02/2024 17:32:13"/>
    <s v="27/02/2024 17:39:09"/>
    <x v="0"/>
    <s v="TI"/>
    <s v="SISTEMAS OPERATIVOS"/>
    <s v="27/02/2024 18:14:27"/>
    <s v="27/02/2024 23:50:00"/>
    <s v="PREVENTIVO: NO_x000a_CODIGO DE SERVICIO:_x000a_DIRECCION:_x000a_QUIEN REPORTA:+56 9 4135 5459 |  Eduardo José Camacho Urdaneta_x000a_CONTACTO EN TERRENO:_x000a_PROBLEMA:_x000a_REQUERIMIENTO:en crear folio de requerimiento para cursar lo descrito_x000a_en correo histórico. El folio de requerimien"/>
    <s v="SE REALIZAN LAS CONFIGURACIONES PROPUESTAS Y APROBADAS POR EL EL RESPONSABLE FUNCIONAL"/>
    <d v="1899-12-30T00:00:00"/>
    <d v="1899-12-30T00:42:14"/>
    <d v="1899-12-30T00:42:14"/>
    <x v="0"/>
    <x v="1"/>
    <m/>
    <m/>
    <m/>
    <m/>
    <m/>
    <d v="2024-02-27T00:00:00"/>
    <s v="CUMPLE"/>
    <s v="NO CUMPLE"/>
    <s v="NO CUMPLE"/>
    <s v="NO CUMPLE"/>
    <s v="NO CUMPLE"/>
    <x v="0"/>
    <x v="0"/>
    <x v="0"/>
    <x v="0"/>
    <x v="0"/>
  </r>
  <r>
    <s v="INC000002640917"/>
    <s v="SAP"/>
    <x v="9"/>
    <s v="CLOUD SAP HANA"/>
    <s v="FREDDY O CORTES DIAZ"/>
    <s v="tct_fcorte"/>
    <s v="4-Menor/Localizado"/>
    <s v="4-Baja"/>
    <s v="Baja"/>
    <x v="1"/>
    <s v="TELEFONICA EMPRESAS DE CHILE SA"/>
    <s v="CHECKLIST SAP ECC PRD 12.02.2024"/>
    <s v="27/02/2024 17:45:05"/>
    <s v="27/02/2024 17:46:22"/>
    <x v="0"/>
    <s v="TI"/>
    <s v="APLICATIVOS"/>
    <s v="27/02/2024 18:02:01"/>
    <s v="27/02/2024 23:50:00"/>
    <s v="CHECKLIST SAP ECC PRD 12.02.2024 INCHALAM - BLUMAR"/>
    <s v="Se ejecuta con éxito checklist diario con fecha 12.02.2024"/>
    <d v="1899-12-30T00:00:00"/>
    <d v="1899-12-30T00:00:00"/>
    <d v="1899-12-30T00:00:00"/>
    <x v="0"/>
    <x v="1"/>
    <m/>
    <m/>
    <m/>
    <m/>
    <m/>
    <d v="2024-02-27T00:00:00"/>
    <s v="CUMPLE"/>
    <s v="NO CUMPLE"/>
    <s v="NO CUMPLE"/>
    <s v="NO CUMPLE"/>
    <s v="NO CUMPLE"/>
    <x v="0"/>
    <x v="0"/>
    <x v="0"/>
    <x v="0"/>
    <x v="0"/>
  </r>
  <r>
    <s v="INC000002640922"/>
    <s v="SAP"/>
    <x v="9"/>
    <s v="CLOUD SAP HANA"/>
    <s v="FREDDY O CORTES DIAZ"/>
    <s v="tct_fcorte"/>
    <s v="4-Menor/Localizado"/>
    <s v="4-Baja"/>
    <s v="Baja"/>
    <x v="1"/>
    <s v="TELEFONICA EMPRESAS DE CHILE SA"/>
    <s v="CHECKLIST SAP ECC PRD 13.02.2024"/>
    <s v="27/02/2024 17:46:46"/>
    <s v="27/02/2024 17:47:46"/>
    <x v="0"/>
    <s v="TI"/>
    <s v="APLICATIVOS"/>
    <s v="27/02/2024 18:00:43"/>
    <s v="27/02/2024 23:50:00"/>
    <s v="CHECKLIST SAP ECC PRD 13.02.2024 INCHALAM - BLUMAR"/>
    <s v="Se ejecuta con éxito checklist diario con fecha 13.02.2024"/>
    <d v="1899-12-30T00:00:00"/>
    <d v="1899-12-30T00:00:00"/>
    <d v="1899-12-30T00:00:00"/>
    <x v="0"/>
    <x v="1"/>
    <m/>
    <m/>
    <m/>
    <m/>
    <m/>
    <d v="2024-02-27T00:00:00"/>
    <s v="CUMPLE"/>
    <s v="NO CUMPLE"/>
    <s v="NO CUMPLE"/>
    <s v="NO CUMPLE"/>
    <s v="NO CUMPLE"/>
    <x v="0"/>
    <x v="0"/>
    <x v="0"/>
    <x v="0"/>
    <x v="0"/>
  </r>
  <r>
    <s v="INC000002640924"/>
    <s v="SAP"/>
    <x v="9"/>
    <s v="CLOUD SAP HANA"/>
    <s v="FREDDY O CORTES DIAZ"/>
    <s v="tct_fcorte"/>
    <s v="4-Menor/Localizado"/>
    <s v="4-Baja"/>
    <s v="Baja"/>
    <x v="1"/>
    <s v="TELEFONICA EMPRESAS DE CHILE SA"/>
    <s v="CHECKLIST SAP ECC PRD 14.02.2024"/>
    <s v="27/02/2024 17:48:12"/>
    <s v="27/02/2024 17:49:12"/>
    <x v="0"/>
    <s v="TI"/>
    <s v="APLICATIVOS"/>
    <s v="27/02/2024 18:04:00"/>
    <s v="27/02/2024 23:50:00"/>
    <s v="CHECKLIST SAP ECC PRD 14.02.2024 INCHALAM - BLUMAR"/>
    <s v="Se ejecuta con éxito checklist diario con fecha 14.02.2024"/>
    <d v="1899-12-30T00:00:00"/>
    <d v="1899-12-30T00:00:00"/>
    <d v="1899-12-30T00:00:00"/>
    <x v="0"/>
    <x v="1"/>
    <m/>
    <m/>
    <m/>
    <m/>
    <m/>
    <d v="2024-02-27T00:00:00"/>
    <s v="CUMPLE"/>
    <s v="NO CUMPLE"/>
    <s v="NO CUMPLE"/>
    <s v="NO CUMPLE"/>
    <s v="NO CUMPLE"/>
    <x v="0"/>
    <x v="0"/>
    <x v="0"/>
    <x v="0"/>
    <x v="0"/>
  </r>
  <r>
    <s v="INC000002640926"/>
    <s v="SAP"/>
    <x v="9"/>
    <s v="CLOUD SAP HANA"/>
    <s v="FREDDY O CORTES DIAZ"/>
    <s v="tct_fcorte"/>
    <s v="4-Menor/Localizado"/>
    <s v="4-Baja"/>
    <s v="Baja"/>
    <x v="1"/>
    <s v="TELEFONICA EMPRESAS DE CHILE SA"/>
    <s v="CHECKLIST SAP ECC PRD 16.02.2024"/>
    <s v="27/02/2024 17:50:01"/>
    <s v="27/02/2024 17:50:57"/>
    <x v="0"/>
    <s v="TI"/>
    <s v="APLICATIVOS"/>
    <s v="27/02/2024 17:58:48"/>
    <s v="27/02/2024 23:50:00"/>
    <s v="CHECKLIST SAP ECC PRD 16.02.2024 INCHALAM - BLUMAR"/>
    <s v="Se ejecuta con éxito checklist diario con fecha 16.02.2024"/>
    <d v="1899-12-30T00:00:00"/>
    <d v="1899-12-30T00:00:00"/>
    <d v="1899-12-30T00:00:00"/>
    <x v="0"/>
    <x v="1"/>
    <m/>
    <m/>
    <m/>
    <m/>
    <m/>
    <d v="2024-02-27T00:00:00"/>
    <s v="CUMPLE"/>
    <s v="NO CUMPLE"/>
    <s v="NO CUMPLE"/>
    <s v="NO CUMPLE"/>
    <s v="NO CUMPLE"/>
    <x v="0"/>
    <x v="0"/>
    <x v="0"/>
    <x v="0"/>
    <x v="0"/>
  </r>
  <r>
    <s v="INC000002640931"/>
    <s v="SAP"/>
    <x v="9"/>
    <s v="CLOUD SAP HANA"/>
    <s v="FREDDY O CORTES DIAZ"/>
    <s v="tct_fcorte"/>
    <s v="4-Menor/Localizado"/>
    <s v="4-Baja"/>
    <s v="Baja"/>
    <x v="1"/>
    <s v="TELEFONICA EMPRESAS DE CHILE SA"/>
    <s v="CHECKLIST SAP ECC PRD 15.02.2024"/>
    <s v="27/02/2024 17:52:01"/>
    <s v="27/02/2024 17:52:59"/>
    <x v="0"/>
    <s v="TI"/>
    <s v="APLICATIVOS"/>
    <s v="27/02/2024 17:56:38"/>
    <s v="27/02/2024 23:50:00"/>
    <s v="CHECKLIST SAP ECC PRD 15.02.2024 INCHALAM - BLUMAR"/>
    <s v="Se ejecuta con éxito checklist diario con fecha 15.02.2024"/>
    <d v="1899-12-30T00:00:00"/>
    <d v="1899-12-30T00:00:00"/>
    <d v="1899-12-30T00:00:00"/>
    <x v="0"/>
    <x v="1"/>
    <m/>
    <m/>
    <m/>
    <m/>
    <m/>
    <d v="2024-02-27T00:00:00"/>
    <s v="CUMPLE"/>
    <s v="NO CUMPLE"/>
    <s v="NO CUMPLE"/>
    <s v="NO CUMPLE"/>
    <s v="NO CUMPLE"/>
    <x v="0"/>
    <x v="0"/>
    <x v="0"/>
    <x v="0"/>
    <x v="0"/>
  </r>
  <r>
    <s v="INC000002640936"/>
    <s v="SAP"/>
    <x v="9"/>
    <s v="CLOUD SAP HANA"/>
    <s v="FREDDY O CORTES DIAZ"/>
    <s v="tct_fcorte"/>
    <s v="4-Menor/Localizado"/>
    <s v="4-Baja"/>
    <s v="Baja"/>
    <x v="1"/>
    <s v="TELEFONICA EMPRESAS DE CHILE SA"/>
    <s v="CHECKLIST SAP ECC PRD 26.02.2024"/>
    <s v="27/02/2024 18:05:48"/>
    <s v="27/02/2024 18:07:00"/>
    <x v="0"/>
    <s v="TI"/>
    <s v="APLICATIVOS"/>
    <s v="27/02/2024 18:09:16"/>
    <s v="27/02/2024 23:50:00"/>
    <s v="CHECKLIST SAP ECC PRD 26.02.2024 INCHALAM - BLUMAR"/>
    <s v="Se ejecuta con éxito checklist diario con fecha 26.02.2024"/>
    <d v="1899-12-30T00:00:00"/>
    <d v="1899-12-30T00:00:00"/>
    <d v="1899-12-30T00:00:00"/>
    <x v="0"/>
    <x v="1"/>
    <m/>
    <m/>
    <m/>
    <m/>
    <m/>
    <d v="2024-02-27T00:00:00"/>
    <s v="CUMPLE"/>
    <s v="NO CUMPLE"/>
    <s v="NO CUMPLE"/>
    <s v="NO CUMPLE"/>
    <s v="NO CUMPLE"/>
    <x v="0"/>
    <x v="0"/>
    <x v="0"/>
    <x v="0"/>
    <x v="0"/>
  </r>
  <r>
    <s v="INC000002640939"/>
    <s v="SAP"/>
    <x v="9"/>
    <s v="CLOUD SAP HANA"/>
    <s v="FREDDY O CORTES DIAZ"/>
    <s v="tct_fcorte"/>
    <s v="4-Menor/Localizado"/>
    <s v="4-Baja"/>
    <s v="Baja"/>
    <x v="1"/>
    <s v="TELEFONICA EMPRESAS DE CHILE SA"/>
    <s v="CHECKLIST SAP ECC PRD 20.02.2024"/>
    <s v="27/02/2024 18:10:04"/>
    <s v="27/02/2024 18:11:08"/>
    <x v="0"/>
    <s v="TI"/>
    <s v="APLICATIVOS"/>
    <s v="27/02/2024 18:13:58"/>
    <s v="27/02/2024 23:50:00"/>
    <s v="CHECKLIST SAP ECC PRD 20.02.2024 INCHALAM - BLUMAR"/>
    <s v="Se ejecuta con éxito checklist diario con fecha 20.02.2024"/>
    <d v="1899-12-30T00:00:00"/>
    <d v="1899-12-30T00:00:00"/>
    <d v="1899-12-30T00:00:00"/>
    <x v="0"/>
    <x v="1"/>
    <m/>
    <m/>
    <m/>
    <m/>
    <m/>
    <d v="2024-02-27T00:00:00"/>
    <s v="CUMPLE"/>
    <s v="NO CUMPLE"/>
    <s v="NO CUMPLE"/>
    <s v="NO CUMPLE"/>
    <s v="NO CUMPLE"/>
    <x v="0"/>
    <x v="0"/>
    <x v="0"/>
    <x v="0"/>
    <x v="0"/>
  </r>
  <r>
    <s v="INC000002641014"/>
    <s v="VPN IP - MPLS"/>
    <x v="18"/>
    <s v="GESTION HD"/>
    <s v="CRISTOBAL I REYES DELGADO"/>
    <s v="frp_kefern"/>
    <s v="3-Moderado/Limitado"/>
    <s v="3-Medio"/>
    <s v="Media"/>
    <x v="1"/>
    <s v="EMPRESA NACIONAL DE CERTIFICACIONES"/>
    <s v="Pdte derivacion en horario hábil |HD | Nodo 3 Clúster DB"/>
    <s v="27/02/2024 18:26:13"/>
    <s v="27/02/2024 18:27:43"/>
    <x v="0"/>
    <s v="TI"/>
    <s v="BASES DE DATOS"/>
    <s v="28/02/2024 14:47:00"/>
    <s v="28/02/2024 23:50:00"/>
    <s v="PREVENTIVO: NO_x000a_CODIGO DE SERVICIO:192.168.1.124_x000a_DIRECCION:_x000a_QUIEN REPORTA:Manuel Benítez Román (+56 9) 62975459_x000a_CONTACTO EN TERRENO:_x000a_PROBLEMA:_x000a_REQUERIMIENTO:Estimados_x000a__x000a_Buenas tardes, favor su ayuda con levantamiento de la configuración del_x000a_nodo 3 del clus"/>
    <s v="Correo informativo enviado a cliente con los datos solicitados."/>
    <d v="1899-12-30T19:30:54"/>
    <d v="1899-12-30T20:20:47"/>
    <d v="1899-12-30T00:49:53"/>
    <x v="0"/>
    <x v="1"/>
    <m/>
    <m/>
    <m/>
    <m/>
    <m/>
    <d v="2024-02-28T00:00:00"/>
    <s v="CUMPLE"/>
    <s v="NO CUMPLE"/>
    <s v="NO CUMPLE"/>
    <s v="NO CUMPLE"/>
    <s v="NO CUMPLE"/>
    <x v="1"/>
    <x v="0"/>
    <x v="0"/>
    <x v="1"/>
    <x v="0"/>
  </r>
  <r>
    <s v="INC000002641224"/>
    <s v="TICKET-INTELIGENTE"/>
    <x v="6"/>
    <s v="GESTION TI"/>
    <s v="PAUL A SEPULVEDA ALVAREZ"/>
    <s v="USR_TSIGHT"/>
    <s v="1-Extenso/Generalizado"/>
    <s v="4-Baja"/>
    <s v="Baja"/>
    <x v="3"/>
    <s v="COAGRA S A"/>
    <s v="coagra01 - sap_prod_e_vm TICKET AUTOMATICO"/>
    <s v="27/02/2024 22:15:25"/>
    <s v="27/02/2024 22:15:25"/>
    <x v="0"/>
    <s v="TRUESIGHT"/>
    <s v="TRUESIGHT"/>
    <s v="28/02/2024 9:24:06"/>
    <s v="28/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utilizacion por procesos sap en ejecucion en servidor. se mantiene en observacion comportamiento"/>
    <d v="1899-12-30T11:07:13"/>
    <d v="1899-12-30T11:08:41"/>
    <d v="1899-12-30T00:01:28"/>
    <x v="1"/>
    <x v="0"/>
    <m/>
    <m/>
    <m/>
    <m/>
    <m/>
    <d v="2024-02-28T00:00:00"/>
    <s v="CUMPLE"/>
    <s v="NO CUMPLE"/>
    <s v="NO CUMPLE"/>
    <s v="NO CUMPLE"/>
    <s v="NO CUMPLE"/>
    <x v="1"/>
    <x v="0"/>
    <x v="0"/>
    <x v="1"/>
    <x v="0"/>
  </r>
  <r>
    <s v="INC000002641603"/>
    <s v="HOUSING"/>
    <x v="11"/>
    <s v="APQ ACCESOS"/>
    <s v="ESTEBAN O BUSTOS CORNEJO"/>
    <s v="tct_ebusto"/>
    <s v="4-Menor/Localizado"/>
    <s v="4-Baja"/>
    <s v="Baja"/>
    <x v="1"/>
    <s v="TELEFONICA EMPRESAS DE CHILE SA"/>
    <s v="RONDA Y REVISION DE SALAS TECNICAS"/>
    <s v="28/02/2024 8:03:55"/>
    <s v="28/02/2024 8:05:05"/>
    <x v="0"/>
    <s v="CDP ANTIGUO 1"/>
    <s v="CDP ANTIGUO 2"/>
    <s v="28/02/2024 9:10:53"/>
    <s v="28/02/2024 23:50:00"/>
    <s v="RONDA Y REVISION DE SALAS TECNICAS"/>
    <s v="RONDA REALIZADA"/>
    <d v="1899-12-30T01:05:48"/>
    <d v="1899-12-30T01:06:58"/>
    <d v="1899-12-30T00:01:10"/>
    <x v="0"/>
    <x v="1"/>
    <m/>
    <m/>
    <m/>
    <m/>
    <m/>
    <d v="2024-02-28T00:00:00"/>
    <s v="CUMPLE"/>
    <s v="NO CUMPLE"/>
    <s v="NO CUMPLE"/>
    <s v="NO CUMPLE"/>
    <s v="NO CUMPLE"/>
    <x v="1"/>
    <x v="1"/>
    <x v="0"/>
    <x v="0"/>
    <x v="0"/>
  </r>
  <r>
    <s v="INC000002641609"/>
    <s v="SAP"/>
    <x v="9"/>
    <s v="CLOUD SAP HANA"/>
    <s v="NICOLAS A SAAVEDRA EGUILUZ"/>
    <s v="tct_nsaave"/>
    <s v="4-Menor/Localizado"/>
    <s v="4-Baja"/>
    <s v="Baja"/>
    <x v="1"/>
    <s v="TELEFONICA EMPRESAS DE CHILE SA"/>
    <s v="Checklist Diario Clientes 28.02.24"/>
    <s v="28/02/2024 7:33:04"/>
    <s v="28/02/2024 7:33:59"/>
    <x v="0"/>
    <s v="Service"/>
    <s v="Internal"/>
    <s v="28/02/2024 7:34:24"/>
    <s v="28/02/2024 23:50:00"/>
    <s v="Se realiza Checklist Diario de los clientes; _x000a_HDC_x000a_NUTRISCO"/>
    <s v="Se realiza Checklist Diario de los clientes; _x000a_HDC_x000a_NUTRISCO"/>
    <d v="1899-12-30T00:00:00"/>
    <d v="1899-12-30T00:01:20"/>
    <d v="1899-12-30T00:01:20"/>
    <x v="0"/>
    <x v="1"/>
    <m/>
    <s v=""/>
    <s v=""/>
    <s v=""/>
    <s v="Cumplido"/>
    <d v="2024-02-28T00:00:00"/>
    <s v="CUMPLE"/>
    <s v="NO CUMPLE"/>
    <s v="NO CUMPLE"/>
    <s v="NO CUMPLE"/>
    <s v="NO CUMPLE"/>
    <x v="0"/>
    <x v="0"/>
    <x v="0"/>
    <x v="0"/>
    <x v="0"/>
  </r>
  <r>
    <s v="INC000002641658"/>
    <s v="HOUSING"/>
    <x v="8"/>
    <s v="ADMINISTRADORES RESIDENTES"/>
    <s v="FERNEY D GARZON PEÑA"/>
    <s v="frp_jugonz"/>
    <s v="3-Moderado/Limitado"/>
    <s v="3-Medio"/>
    <s v="Media"/>
    <x v="1"/>
    <s v="TELEFONICA EMPRESAS DE CHILE SA"/>
    <s v="GESTION DATACENTER/ ACCESOS / TELEFONICA EMPRESAS DE CHILE SA"/>
    <s v="28/02/2024 10:30:14"/>
    <s v="28/02/2024 10:31:03"/>
    <x v="0"/>
    <s v="COMUNICACIONES"/>
    <s v="VPN IP - MPLS"/>
    <s v="28/02/2024 11:45:51"/>
    <s v="28/02/2024 23:50:00"/>
    <s v="EMPRESA: TELEFONICA EMPRESAS DE CHILE SA_x000a_CÓDIGO DE SERVICIO: _x000a_DIRECCIÓN: Av. Presidente Prieto #226, Paine, Santiago_x000a_NOMBRE DE QUIEN REPORTA: Larry Frank Peña Gonzalez_x000a_TELÉFONO DE QUIEN REPORTA: +569 9467 1976_x000a_NOMBRE DE CONTACTO EN TERRENO: Jorge Pozo P."/>
    <m/>
    <d v="1899-12-30T01:59:58"/>
    <d v="1899-12-30T01:15:37"/>
    <d v="1899-12-30T00:15:39"/>
    <x v="0"/>
    <x v="1"/>
    <m/>
    <m/>
    <m/>
    <m/>
    <m/>
    <d v="2024-02-28T00:00:00"/>
    <s v="CUMPLE"/>
    <s v="NO CUMPLE"/>
    <s v="NO CUMPLE"/>
    <s v="NO CUMPLE"/>
    <s v="NO CUMPLE"/>
    <x v="1"/>
    <x v="1"/>
    <x v="0"/>
    <x v="0"/>
    <x v="0"/>
  </r>
  <r>
    <s v="INC000002641691"/>
    <s v="HOUSING"/>
    <x v="14"/>
    <s v="ADMINISTRADORES RESIDENTES"/>
    <s v="SEBASTIAN A JARA VIDAL"/>
    <s v="frp_jugonz"/>
    <s v="3-Moderado/Limitado"/>
    <s v="3-Medio"/>
    <s v="Media"/>
    <x v="1"/>
    <s v="VIRGIN MOBILE CHILE SPA"/>
    <s v="GESTION DATACENTER/ ACCESOS / VIRGIN MOBILE CHILE SPA"/>
    <s v="28/02/2024 11:59:26"/>
    <s v="28/02/2024 12:01:30"/>
    <x v="0"/>
    <s v="COMUNICACIONES"/>
    <s v="VPN IP - MPLS"/>
    <s v="28/02/2024 12:33:03"/>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46"/>
    <d v="1899-12-30T00:33:37"/>
    <d v="1899-12-30T00:23:51"/>
    <x v="0"/>
    <x v="1"/>
    <m/>
    <m/>
    <m/>
    <m/>
    <m/>
    <d v="2024-02-28T00:00:00"/>
    <s v="CUMPLE"/>
    <s v="NO CUMPLE"/>
    <s v="NO CUMPLE"/>
    <s v="NO CUMPLE"/>
    <s v="NO CUMPLE"/>
    <x v="0"/>
    <x v="0"/>
    <x v="0"/>
    <x v="0"/>
    <x v="0"/>
  </r>
  <r>
    <s v="INC000002641693"/>
    <s v="INFRAESTRUCTURA DC"/>
    <x v="2"/>
    <s v="APQ ACCESOS"/>
    <s v="JONATHAN A MARQUEZ ASTENGO"/>
    <s v="tct_sjarav"/>
    <s v="4-Menor/Localizado"/>
    <s v="4-Baja"/>
    <s v="Baja"/>
    <x v="0"/>
    <s v="TELEFONICA CYBERSECURITY TECH CHILE SPA"/>
    <s v="SUPERVISION USS/CRQ 81791"/>
    <s v="28/02/2024 11:48:55"/>
    <s v="28/02/2024 11:50:54"/>
    <x v="0"/>
    <s v="CDP ANTIGUO 1"/>
    <s v="CDP ANTIGUO 2"/>
    <s v="28/02/2024 16:10:06"/>
    <s v="28/02/2024 23:50:00"/>
    <s v="PREVENTIVO: NO_x000a_CÓDIGO DE SERVICIO:_x000a_DIRECCIÓN:  DCSM_x000a_QUIEN REPORTA: RENE VILLEGAS_x000a_CONTACTO EN TERRENO: DC OPERADOR N1_x000a_PROBLEMA: RETIRO EQUIPO_x000a_REQUERIMIENTO: INGRESO DE EQUIPAMIENTO EN TIC 1 RACK USS2 - RETIRO DE EQUIPAMIENTO TIC 1 RACK USS1"/>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x v="0"/>
    <x v="0"/>
    <m/>
    <m/>
    <m/>
    <m/>
    <m/>
    <d v="2024-02-28T00:00:00"/>
    <s v="CUMPLE"/>
    <s v="NO CUMPLE"/>
    <s v="NO CUMPLE"/>
    <s v="NO CUMPLE"/>
    <s v="NO CUMPLE"/>
    <x v="0"/>
    <x v="0"/>
    <x v="0"/>
    <x v="0"/>
    <x v="0"/>
  </r>
  <r>
    <s v="INC000002641758"/>
    <s v="HOUSING"/>
    <x v="11"/>
    <s v="APQ ACCESOS"/>
    <s v="ESTEBAN O BUSTOS CORNEJO"/>
    <s v="tct_ebusto"/>
    <s v="4-Menor/Localizado"/>
    <s v="4-Baja"/>
    <s v="Baja"/>
    <x v="1"/>
    <s v="TELEFONICA EMPRESAS DE CHILE SA"/>
    <s v="TOMA DE ALARMAS DE CLIENTES"/>
    <s v="28/02/2024 9:29:08"/>
    <s v="28/02/2024 9:30:49"/>
    <x v="0"/>
    <s v="CDP ANTIGUO 1"/>
    <s v="CDP ANTIGUO 2"/>
    <s v="28/02/2024 10:18:58"/>
    <s v="28/02/2024 23:50:00"/>
    <s v="TOMA DE ALARMAS DE CLIENTES"/>
    <s v="TOMA DE ALARMAS REALIZADA"/>
    <d v="1899-12-30T00:48:09"/>
    <d v="1899-12-30T00:49:50"/>
    <d v="1899-12-30T00:01:41"/>
    <x v="0"/>
    <x v="1"/>
    <m/>
    <m/>
    <m/>
    <m/>
    <m/>
    <d v="2024-02-28T00:00:00"/>
    <s v="CUMPLE"/>
    <s v="NO CUMPLE"/>
    <s v="NO CUMPLE"/>
    <s v="NO CUMPLE"/>
    <s v="NO CUMPLE"/>
    <x v="0"/>
    <x v="0"/>
    <x v="0"/>
    <x v="0"/>
    <x v="0"/>
  </r>
  <r>
    <s v="INC000002641821"/>
    <s v="VPN IP - MPLS"/>
    <x v="18"/>
    <s v="GESTION HD"/>
    <s v="CRISTOBAL I REYES DELGADO"/>
    <s v="frp_fpetro"/>
    <s v="3-Moderado/Limitado"/>
    <s v="3-Medio"/>
    <s v="Media"/>
    <x v="1"/>
    <s v="TELEFONICA GLOBAL TECHNOLOGY S.A.AGENCIA EN CHILE"/>
    <s v="HD/_x000a_Lentitud Motor BD 10.233.49.6"/>
    <s v="28/02/2024 9:34:39"/>
    <s v="28/02/2024 9:37:44"/>
    <x v="0"/>
    <s v="TI"/>
    <s v="BASES DE DATOS"/>
    <s v="28/02/2024 14:45:46"/>
    <s v="28/02/2024 23:50:00"/>
    <s v="PREVENTIVO: NO_x000a_CODIGO DE SERVICIO: _x000a_DIRECCION:_x000a_QUIEN REPORTA: Sergio Cáceres Zapata +569 9905 6794_x000a_CONTACTO EN TERRENO: Sergio Cáceres Zapata +569 9905 6794_x000a__x000a_REQUERIMIENTO:_x000a__x000a_Buen día, es posible que nos ayuden a revisar que proceso del SQL Server_x000a_tiene t"/>
    <s v="Se normaliza estado de la instancia BD afectada por lentitud. Esto se debió a sesiones que generaban bloqueos constantes, afectando la perfonmance. Se enviaron todos los antecedentes via correo."/>
    <d v="1899-12-30T03:39:07"/>
    <d v="1899-12-30T05:11:07"/>
    <d v="1899-12-30T01:32:00"/>
    <x v="0"/>
    <x v="1"/>
    <m/>
    <m/>
    <m/>
    <m/>
    <m/>
    <d v="2024-02-28T00:00:00"/>
    <s v="NO CUMPLE"/>
    <s v="CUMPLE"/>
    <s v="NO CUMPLE"/>
    <s v="NO CUMPLE"/>
    <s v="NO CUMPLE"/>
    <x v="1"/>
    <x v="0"/>
    <x v="1"/>
    <x v="0"/>
    <x v="0"/>
  </r>
  <r>
    <s v="INC000002641871"/>
    <s v="VPN IP - MPLS"/>
    <x v="12"/>
    <s v="GESTION HD"/>
    <s v="DENISE CRUZAT ETCHEBERRY"/>
    <s v="frp_kefern"/>
    <s v="3-Moderado/Limitado"/>
    <s v="3-Medio"/>
    <s v="Media"/>
    <x v="3"/>
    <s v="TELEFONICA GLOBAL TECHNOLOGY S.A.AGENCIA EN CHILE"/>
    <s v="HD |  Lentitud Motor BD 10.233.49.6"/>
    <s v="28/02/2024 10:48:44"/>
    <s v="28/02/2024 10:51:48"/>
    <x v="1"/>
    <s v="CDP ANTIGUO 1"/>
    <s v="CDP ANTIGUO 2"/>
    <s v="28/02/2024 11:01:52"/>
    <s v="28/02/2024 11:01:52"/>
    <s v="PREVENTIVO: NO_x000a_CODIGO DE SERVICIO:_x000a_DIRECCION:_x000a_QUIEN REPORTA:Sergio Cáceres Zapata +569 9905 6794_x000a_CONTACTO EN TERRENO:_x000a_PROBLEMA:Lentitud Motor BD 10.233.49.6_x000a_Buen día, es posible que nos ayuden a revisar que proceso del SQL Server_x000a_tiene tomado el servidor"/>
    <s v="folio duplicado_x000a__x000a_se trabaja con  Lentitud Motor BD 10.233.49.6||FOLIO INC000002641821||APERTURA"/>
    <d v="1899-12-30T00:00:00"/>
    <d v="1899-12-30T00:13:08"/>
    <d v="1899-12-30T00:13:08"/>
    <x v="1"/>
    <x v="0"/>
    <m/>
    <s v=""/>
    <s v=""/>
    <s v="Cumplido"/>
    <s v=""/>
    <d v="2024-02-28T00:00:00"/>
    <s v="CUMPLE"/>
    <s v="NO CUMPLE"/>
    <s v="NO CUMPLE"/>
    <s v="NO CUMPLE"/>
    <s v="NO CUMPLE"/>
    <x v="0"/>
    <x v="0"/>
    <x v="0"/>
    <x v="0"/>
    <x v="0"/>
  </r>
  <r>
    <s v="INC000002641890"/>
    <s v="VPN IP - MPLS"/>
    <x v="6"/>
    <s v="BELIEVE"/>
    <s v="GIOVANNI D ROCCO VALENZUELA"/>
    <s v="frp_dvilca"/>
    <s v="4-Menor/Localizado"/>
    <s v="4-Baja"/>
    <s v="Baja"/>
    <x v="1"/>
    <s v="TELEFONICA CYBERSECURITY TECH CHILE SPA"/>
    <s v="REQ / SOC/Reset Pass usuario Catherine"/>
    <s v="28/02/2024 11:02:10"/>
    <s v="28/02/2024 11:03:19"/>
    <x v="0"/>
    <s v="CDP ANTIGUO 1"/>
    <s v="CDP ANTIGUO 2"/>
    <s v="28/02/2024 13:48:22"/>
    <s v="28/02/2024 23:50:00"/>
    <s v="PREVENTIVO: NO_x000a_CODIGO DE SERVICIO:_x000a_DIRECCION:      _x000a_CIUDAD:             _x000a_COMUNA:_x000a_NOMBRE QUIEN REPORTA:SAMANTHA MICHELLE MARTINEZ NUÑEZ_x000a_TELEFONO QUIEN REPORTA: +56 9 7242 3694_x000a_NOMBRE CONTACTO EN TERRENO:        _x000a_REQUERIMIENTO:_x000a_@SOC Empresas_x000a__x000a_Favor generar"/>
    <s v="se realiza reseteo de password segun lo solicitado, se envia de forma interna y se valida correctamente"/>
    <d v="1899-12-30T00:00:00"/>
    <d v="1899-12-30T02:46:12"/>
    <d v="1899-12-30T02:46:12"/>
    <x v="0"/>
    <x v="1"/>
    <m/>
    <s v=""/>
    <s v=""/>
    <s v=""/>
    <s v="Cumplido"/>
    <d v="2024-02-28T00:00:00"/>
    <s v="NO CUMPLE"/>
    <s v="CUMPLE"/>
    <s v="NO CUMPLE"/>
    <s v="NO CUMPLE"/>
    <s v="NO CUMPLE"/>
    <x v="1"/>
    <x v="1"/>
    <x v="0"/>
    <x v="0"/>
    <x v="0"/>
  </r>
  <r>
    <s v="INC000002642005"/>
    <s v="SAP"/>
    <x v="9"/>
    <s v="CLOUD SAP HANA"/>
    <s v="OSCAR A GUZMAN MEDIC"/>
    <s v="tct_oguzma"/>
    <s v="3-Moderado/Limitado"/>
    <s v="4-Baja"/>
    <s v="Baja"/>
    <x v="1"/>
    <s v="TELEFONICA GLOBAL TECHNOLOGY S.A.AGENCIA EN CHILE"/>
    <s v="Checklist Diarios 24.02.2024"/>
    <s v="28/02/2024 10:55:16"/>
    <s v="28/02/2024 10:58:00"/>
    <x v="0"/>
    <s v="TI"/>
    <s v="SERVICIOS DE HOSTING"/>
    <s v="28/02/2024 11:53:46"/>
    <s v="28/02/2024 23:50:00"/>
    <s v="ACMA-COAGRA-NUTRISCO-FUSAN-SUGAL-HDC-BLUMAR-INCHALAM-HCUA"/>
    <s v="Checklist enviados"/>
    <d v="1899-12-30T00:00:00"/>
    <d v="1899-12-30T00:58:30"/>
    <d v="1899-12-30T00:58:30"/>
    <x v="0"/>
    <x v="1"/>
    <m/>
    <m/>
    <m/>
    <m/>
    <m/>
    <d v="2024-02-28T00:00:00"/>
    <s v="CUMPLE"/>
    <s v="NO CUMPLE"/>
    <s v="NO CUMPLE"/>
    <s v="NO CUMPLE"/>
    <s v="NO CUMPLE"/>
    <x v="0"/>
    <x v="0"/>
    <x v="0"/>
    <x v="0"/>
    <x v="0"/>
  </r>
  <r>
    <s v="INC000002642007"/>
    <s v="SAP"/>
    <x v="9"/>
    <s v="CLOUD SAP HANA"/>
    <s v="OSCAR A GUZMAN MEDIC"/>
    <s v="tct_oguzma"/>
    <s v="3-Moderado/Limitado"/>
    <s v="4-Baja"/>
    <s v="Baja"/>
    <x v="1"/>
    <s v="TELEFONICA GLOBAL TECHNOLOGY S.A.AGENCIA EN CHILE"/>
    <s v="Checklist Diarios 25.02.2024"/>
    <s v="28/02/2024 10:59:53"/>
    <s v="28/02/2024 11:00:27"/>
    <x v="0"/>
    <s v="TI"/>
    <s v="SERVICIOS DE HOSTING"/>
    <s v="28/02/2024 12:29:20"/>
    <s v="28/02/2024 23:50:00"/>
    <s v="ACMA-COAGRA-NUTRISCO-FUSAN-SUGAL-HDC-BLUMAR-INCHALAM-HCUA"/>
    <s v="Checklist enviados"/>
    <d v="1899-12-30T00:00:00"/>
    <d v="1899-12-30T01:29:27"/>
    <d v="1899-12-30T01:29:27"/>
    <x v="0"/>
    <x v="1"/>
    <m/>
    <m/>
    <m/>
    <m/>
    <m/>
    <d v="2024-02-28T00:00:00"/>
    <s v="NO CUMPLE"/>
    <s v="CUMPLE"/>
    <s v="NO CUMPLE"/>
    <s v="NO CUMPLE"/>
    <s v="NO CUMPLE"/>
    <x v="1"/>
    <x v="1"/>
    <x v="0"/>
    <x v="0"/>
    <x v="0"/>
  </r>
  <r>
    <s v="INC000002642011"/>
    <s v="SAP"/>
    <x v="9"/>
    <s v="CLOUD SAP HANA"/>
    <s v="OSCAR A GUZMAN MEDIC"/>
    <s v="tct_oguzma"/>
    <s v="3-Moderado/Limitado"/>
    <s v="4-Baja"/>
    <s v="Baja"/>
    <x v="1"/>
    <s v="TELEFONICA GLOBAL TECHNOLOGY S.A.AGENCIA EN CHILE"/>
    <s v="Transporte OT // Lunes 26 de Febrero a las 07 horas"/>
    <s v="28/02/2024 11:08:34"/>
    <s v="28/02/2024 11:10:40"/>
    <x v="0"/>
    <s v="TI"/>
    <s v="APLICATIVOS"/>
    <s v="28/02/2024 12:41:26"/>
    <s v="28/02/2024 23:50:00"/>
    <s v="NUTRISCO"/>
    <s v="Se informa que las OT han sido transportadas según solicitud de forma satisfactoria."/>
    <d v="1899-12-30T00:00:00"/>
    <d v="1899-12-30T01:32:52"/>
    <d v="1899-12-30T01:32:52"/>
    <x v="0"/>
    <x v="1"/>
    <m/>
    <m/>
    <m/>
    <m/>
    <m/>
    <d v="2024-02-28T00:00:00"/>
    <s v="NO CUMPLE"/>
    <s v="CUMPLE"/>
    <s v="NO CUMPLE"/>
    <s v="NO CUMPLE"/>
    <s v="NO CUMPLE"/>
    <x v="1"/>
    <x v="1"/>
    <x v="0"/>
    <x v="0"/>
    <x v="0"/>
  </r>
  <r>
    <s v="INC000002642012"/>
    <s v="HOSTING VIRTUAL"/>
    <x v="6"/>
    <s v="SISTEMA OPERATIVO MICROSOFT"/>
    <s v="JAVIER CUEVAS"/>
    <s v="tct_jacuev"/>
    <s v="4-Menor/Localizado"/>
    <s v="4-Baja"/>
    <s v="Baja"/>
    <x v="1"/>
    <s v="TELEFONICA GLOBAL TECHNOLOGY S.A.AGENCIA EN CHILE"/>
    <s v="Problemas de Acceso Servidor"/>
    <s v="28/02/2024 11:02:34"/>
    <s v="28/02/2024 11:02:56"/>
    <x v="0"/>
    <s v="TI"/>
    <s v="SISTEMAS OPERATIVOS"/>
    <s v="28/02/2024 11:09:20"/>
    <s v="28/02/2024 23:50:00"/>
    <s v="Problemas de Acceso Servidor"/>
    <s v="Problemas de Acceso Servidor"/>
    <d v="1899-12-30T00:00:00"/>
    <d v="1899-12-30T00:06:46"/>
    <d v="1899-12-30T00:06:46"/>
    <x v="0"/>
    <x v="1"/>
    <m/>
    <m/>
    <m/>
    <m/>
    <m/>
    <d v="2024-02-28T00:00:00"/>
    <s v="CUMPLE"/>
    <s v="NO CUMPLE"/>
    <s v="NO CUMPLE"/>
    <s v="NO CUMPLE"/>
    <s v="NO CUMPLE"/>
    <x v="0"/>
    <x v="0"/>
    <x v="0"/>
    <x v="0"/>
    <x v="0"/>
  </r>
  <r>
    <s v="INC000002642013"/>
    <s v="HOSTING VIRTUAL"/>
    <x v="6"/>
    <s v="SISTEMA OPERATIVO MICROSOFT"/>
    <s v="JAVIER CUEVAS"/>
    <s v="tct_jacuev"/>
    <s v="4-Menor/Localizado"/>
    <s v="4-Baja"/>
    <s v="Baja"/>
    <x v="1"/>
    <s v="TELEFONICA GLOBAL TECHNOLOGY S.A.AGENCIA EN CHILE"/>
    <s v="Lentitud Motor BD"/>
    <s v="28/02/2024 11:03:03"/>
    <s v="28/02/2024 11:03:17"/>
    <x v="0"/>
    <s v="TI"/>
    <s v="SISTEMAS OPERATIVOS"/>
    <s v="28/02/2024 11:08:14"/>
    <s v="28/02/2024 23:50:00"/>
    <s v="Lentitud Motor BD"/>
    <s v="Lentitud Motor BD FOLIO"/>
    <d v="1899-12-30T00:00:00"/>
    <d v="1899-12-30T00:05:11"/>
    <d v="1899-12-30T00:05:11"/>
    <x v="0"/>
    <x v="1"/>
    <m/>
    <m/>
    <m/>
    <m/>
    <m/>
    <d v="2024-02-28T00:00:00"/>
    <s v="CUMPLE"/>
    <s v="NO CUMPLE"/>
    <s v="NO CUMPLE"/>
    <s v="NO CUMPLE"/>
    <s v="NO CUMPLE"/>
    <x v="0"/>
    <x v="0"/>
    <x v="0"/>
    <x v="0"/>
    <x v="0"/>
  </r>
  <r>
    <s v="INC000002642014"/>
    <s v="HOSTING VIRTUAL"/>
    <x v="6"/>
    <s v="SISTEMA OPERATIVO MICROSOFT"/>
    <s v="JAVIER CUEVAS"/>
    <s v="tct_jacuev"/>
    <s v="4-Menor/Localizado"/>
    <s v="4-Baja"/>
    <s v="Baja"/>
    <x v="1"/>
    <s v="TELEFONICA GLOBAL TECHNOLOGY S.A.AGENCIA EN CHILE"/>
    <s v="SEGUMIENTO VULNERAVILIDADES ESPAÑA"/>
    <s v="28/02/2024 11:03:25"/>
    <s v="28/02/2024 11:03:56"/>
    <x v="0"/>
    <s v="TI"/>
    <s v="SISTEMAS OPERATIVOS"/>
    <s v="28/02/2024 11:07:21"/>
    <s v="28/02/2024 23:50:00"/>
    <s v="SEGUMIENTO VULNERAVILIDADES ESPAÑA"/>
    <s v="SEGUMIENTO VULNERAVILIDADES ESPAÑA"/>
    <d v="1899-12-30T00:00:00"/>
    <d v="1899-12-30T00:03:56"/>
    <d v="1899-12-30T00:03:56"/>
    <x v="0"/>
    <x v="1"/>
    <m/>
    <m/>
    <m/>
    <m/>
    <m/>
    <d v="2024-02-28T00:00:00"/>
    <s v="CUMPLE"/>
    <s v="NO CUMPLE"/>
    <s v="NO CUMPLE"/>
    <s v="NO CUMPLE"/>
    <s v="NO CUMPLE"/>
    <x v="0"/>
    <x v="0"/>
    <x v="0"/>
    <x v="0"/>
    <x v="0"/>
  </r>
  <r>
    <s v="INC000002642015"/>
    <s v="HOSTING VIRTUAL"/>
    <x v="6"/>
    <s v="SISTEMA OPERATIVO MICROSOFT"/>
    <s v="JAVIER CUEVAS"/>
    <s v="tct_jacuev"/>
    <s v="4-Menor/Localizado"/>
    <s v="4-Baja"/>
    <s v="Baja"/>
    <x v="1"/>
    <s v="TELEFONICA GLOBAL TECHNOLOGY S.A.AGENCIA EN CHILE"/>
    <s v="SD MS  SEGURIDADAD"/>
    <s v="28/02/2024 11:04:08"/>
    <s v="28/02/2024 11:04:34"/>
    <x v="0"/>
    <s v="TI"/>
    <s v="SISTEMAS OPERATIVOS"/>
    <s v="28/02/2024 11:06:29"/>
    <s v="28/02/2024 23:50:00"/>
    <s v="SD MS  SEGURIDADADatender requerimiento del cliente. La solicitud fue realizada directamente al área resolutoria sin pasar por el flujo de mesa de ayuda"/>
    <s v="SD MS  SEGURIDADAD"/>
    <d v="1899-12-30T00:00:00"/>
    <d v="1899-12-30T00:02:21"/>
    <d v="1899-12-30T00:02:21"/>
    <x v="0"/>
    <x v="1"/>
    <m/>
    <m/>
    <m/>
    <m/>
    <m/>
    <d v="2024-02-28T00:00:00"/>
    <s v="CUMPLE"/>
    <s v="NO CUMPLE"/>
    <s v="NO CUMPLE"/>
    <s v="NO CUMPLE"/>
    <s v="NO CUMPLE"/>
    <x v="0"/>
    <x v="0"/>
    <x v="0"/>
    <x v="0"/>
    <x v="0"/>
  </r>
  <r>
    <s v="INC000002642016"/>
    <s v="HOSTING VIRTUAL"/>
    <x v="6"/>
    <s v="SISTEMA OPERATIVO MICROSOFT"/>
    <s v="JAVIER CUEVAS"/>
    <s v="tct_jacuev"/>
    <s v="4-Menor/Localizado"/>
    <s v="4-Baja"/>
    <s v="Baja"/>
    <x v="1"/>
    <s v="TELEFONICA GLOBAL TECHNOLOGY S.A.AGENCIA EN CHILE"/>
    <s v="REUNION COOORDINACION"/>
    <s v="28/02/2024 11:04:42"/>
    <s v="28/02/2024 11:04:54"/>
    <x v="0"/>
    <s v="TI"/>
    <s v="SISTEMAS OPERATIVOS"/>
    <s v="28/02/2024 11:05:42"/>
    <s v="28/02/2024 23:50:00"/>
    <s v="REUNION COOORDINACION"/>
    <s v="OK"/>
    <d v="1899-12-30T00:00:00"/>
    <d v="1899-12-30T00:01:00"/>
    <d v="1899-12-30T00:01:00"/>
    <x v="0"/>
    <x v="1"/>
    <m/>
    <m/>
    <m/>
    <m/>
    <m/>
    <d v="2024-02-28T00:00:00"/>
    <s v="CUMPLE"/>
    <s v="NO CUMPLE"/>
    <s v="NO CUMPLE"/>
    <s v="NO CUMPLE"/>
    <s v="NO CUMPLE"/>
    <x v="0"/>
    <x v="0"/>
    <x v="0"/>
    <x v="0"/>
    <x v="0"/>
  </r>
  <r>
    <s v="INC000002642018"/>
    <s v="SAP"/>
    <x v="9"/>
    <s v="CLOUD SAP HANA"/>
    <s v="OSCAR A GUZMAN MEDIC"/>
    <s v="tct_oguzma"/>
    <s v="3-Moderado/Limitado"/>
    <s v="4-Baja"/>
    <s v="Baja"/>
    <x v="1"/>
    <s v="TELEFONICA GLOBAL TECHNOLOGY S.A.AGENCIA EN CHILE"/>
    <s v="Checklist Diarios 26.02.2024"/>
    <s v="28/02/2024 11:12:58"/>
    <s v="28/02/2024 11:13:00"/>
    <x v="0"/>
    <s v="TI"/>
    <s v="SERVICIOS DE HOSTING"/>
    <s v="28/02/2024 12:45:41"/>
    <s v="28/02/2024 23:50:00"/>
    <s v="ACMA-COAGRA-FRUSAN"/>
    <s v="Checklist enviados"/>
    <d v="1899-12-30T00:00:00"/>
    <d v="1899-12-30T01:32:43"/>
    <d v="1899-12-30T01:32:43"/>
    <x v="0"/>
    <x v="1"/>
    <m/>
    <m/>
    <m/>
    <m/>
    <m/>
    <d v="2024-02-28T00:00:00"/>
    <s v="NO CUMPLE"/>
    <s v="CUMPLE"/>
    <s v="NO CUMPLE"/>
    <s v="NO CUMPLE"/>
    <s v="NO CUMPLE"/>
    <x v="1"/>
    <x v="1"/>
    <x v="0"/>
    <x v="0"/>
    <x v="0"/>
  </r>
  <r>
    <s v="INC000002642020"/>
    <s v="SAP"/>
    <x v="9"/>
    <s v="CLOUD SAP HANA"/>
    <s v="OSCAR A GUZMAN MEDIC"/>
    <s v="tct_oguzma"/>
    <s v="3-Moderado/Limitado"/>
    <s v="4-Baja"/>
    <s v="Baja"/>
    <x v="1"/>
    <s v="TELEFONICA GLOBAL TECHNOLOGY S.A.AGENCIA EN CHILE"/>
    <s v="Transporte OT // Lunes 26 de Febrero a las 23 horas"/>
    <s v="28/02/2024 11:13:48"/>
    <s v="28/02/2024 11:20:03"/>
    <x v="0"/>
    <s v="TI"/>
    <s v="APLICATIVOS"/>
    <s v="28/02/2024 13:01:03"/>
    <s v="28/02/2024 23:50:00"/>
    <s v="NUTRISCO"/>
    <s v="Se ejecuta el transporte de OT a productivo de forma correcta.  _x000a__x000a_Se observa la OT OEDK925140 con warning, al parecer solo advertencia, pero no se observan errores en el log.  _x000a__x000a_Por favor, verifiquen que los cambios de la OT hayan quedado ajustados corre"/>
    <d v="1899-12-30T00:00:00"/>
    <d v="1899-12-30T01:47:15"/>
    <d v="1899-12-30T01:47:15"/>
    <x v="0"/>
    <x v="1"/>
    <m/>
    <m/>
    <m/>
    <m/>
    <m/>
    <d v="2024-02-28T00:00:00"/>
    <s v="NO CUMPLE"/>
    <s v="CUMPLE"/>
    <s v="NO CUMPLE"/>
    <s v="NO CUMPLE"/>
    <s v="NO CUMPLE"/>
    <x v="1"/>
    <x v="1"/>
    <x v="0"/>
    <x v="0"/>
    <x v="0"/>
  </r>
  <r>
    <s v="INC000002642022"/>
    <s v="SAP"/>
    <x v="9"/>
    <s v="CLOUD SAP HANA"/>
    <s v="OSCAR A GUZMAN MEDIC"/>
    <s v="tct_oguzma"/>
    <s v="3-Moderado/Limitado"/>
    <s v="4-Baja"/>
    <s v="Baja"/>
    <x v="1"/>
    <s v="TELEFONICA GLOBAL TECHNOLOGY S.A.AGENCIA EN CHILE"/>
    <s v="Checklist Diarios 27.02.2024"/>
    <s v="28/02/2024 11:31:01"/>
    <s v="28/02/2024 11:31:37"/>
    <x v="0"/>
    <s v="TI"/>
    <s v="SERVICIOS DE HOSTING"/>
    <s v="28/02/2024 14:36:33"/>
    <s v="28/02/2024 23:50:00"/>
    <s v="ACMA-COAGRA-FRUSAN"/>
    <s v="Checklist enviados"/>
    <d v="1899-12-30T00:00:00"/>
    <d v="1899-12-30T03:05:32"/>
    <d v="1899-12-30T03:05:32"/>
    <x v="0"/>
    <x v="1"/>
    <m/>
    <m/>
    <m/>
    <m/>
    <m/>
    <d v="2024-02-28T00:00:00"/>
    <s v="NO CUMPLE"/>
    <s v="CUMPLE"/>
    <s v="NO CUMPLE"/>
    <s v="NO CUMPLE"/>
    <s v="NO CUMPLE"/>
    <x v="1"/>
    <x v="1"/>
    <x v="0"/>
    <x v="0"/>
    <x v="0"/>
  </r>
  <r>
    <s v="INC000002642027"/>
    <s v="SAP"/>
    <x v="9"/>
    <s v="CLOUD SAP HANA"/>
    <s v="OSCAR A GUZMAN MEDIC"/>
    <s v="tct_oguzma"/>
    <s v="3-Moderado/Limitado"/>
    <s v="4-Baja"/>
    <s v="Baja"/>
    <x v="1"/>
    <s v="TELEFONICA GLOBAL TECHNOLOGY S.A.AGENCIA EN CHILE"/>
    <s v="Transporte OT // Martes 27 de Febrero a las 23 horas"/>
    <s v="28/02/2024 11:36:56"/>
    <s v="28/02/2024 11:38:54"/>
    <x v="0"/>
    <s v="TI"/>
    <s v="APLICATIVOS"/>
    <s v="28/02/2024 14:39:41"/>
    <s v="28/02/2024 23:50:00"/>
    <s v="NUTRISCO"/>
    <s v="De acuerdo a lo solicitado solo fue importada la OT OEDK925497 Freesap - LO NU 016 ZSD014 - RO correctamente."/>
    <d v="1899-12-30T00:00:00"/>
    <d v="1899-12-30T03:02:45"/>
    <d v="1899-12-30T03:02:45"/>
    <x v="0"/>
    <x v="1"/>
    <m/>
    <m/>
    <m/>
    <m/>
    <m/>
    <d v="2024-02-28T00:00:00"/>
    <s v="NO CUMPLE"/>
    <s v="CUMPLE"/>
    <s v="NO CUMPLE"/>
    <s v="NO CUMPLE"/>
    <s v="NO CUMPLE"/>
    <x v="1"/>
    <x v="1"/>
    <x v="0"/>
    <x v="0"/>
    <x v="0"/>
  </r>
  <r>
    <s v="INC000002642098"/>
    <s v="VPN IP - MPLS"/>
    <x v="9"/>
    <s v="GESTION HD"/>
    <s v="NICOLAS A SAAVEDRA EGUILUZ"/>
    <s v="frp_kefern"/>
    <s v="3-Moderado/Limitado"/>
    <s v="3-Medio"/>
    <s v="Media"/>
    <x v="1"/>
    <s v="NUTRISCO CHILE SA"/>
    <s v="HD | Creación Usuario SAP PRD"/>
    <s v="28/02/2024 16:21:33"/>
    <s v="28/02/2024 16:24:26"/>
    <x v="0"/>
    <s v="CDP ANTIGUO 1"/>
    <s v="CDP ANTIGUO 2"/>
    <s v="28/02/2024 16:40:44"/>
    <s v="28/02/2024 23:50:00"/>
    <s v="PREVENTIVO: NO_x000a_CODIGO DE SERVICIO:_x000a_DIRECCION:_x000a_QUIEN REPORTA:Nicolás Saavedra Eguiluz +56 9 6187 5469_x000a_CONTACTO EN TERRENO: _x000a_PROBLEMA:_x000a_REQUERIMIENTO:Creación Usuario SAP PRD _x000a_Estimados Help Desk_x000a__x000a_Favor generar ticket en base a requerimiento de cliente NUTR"/>
    <s v="He creado el usuario según lo indicado."/>
    <d v="1899-12-30T00:00:00"/>
    <d v="1899-12-30T00:19:11"/>
    <d v="1899-12-30T00:19:11"/>
    <x v="0"/>
    <x v="1"/>
    <m/>
    <m/>
    <m/>
    <m/>
    <m/>
    <d v="2024-02-28T00:00:00"/>
    <s v="CUMPLE"/>
    <s v="NO CUMPLE"/>
    <s v="NO CUMPLE"/>
    <s v="NO CUMPLE"/>
    <s v="NO CUMPLE"/>
    <x v="0"/>
    <x v="0"/>
    <x v="0"/>
    <x v="0"/>
    <x v="0"/>
  </r>
  <r>
    <s v="INC000002642154"/>
    <s v="VPN IP - MPLS"/>
    <x v="5"/>
    <s v="GESTION HD"/>
    <s v="OSCAR A RAMIREZ SOTO"/>
    <s v="frp_kefern"/>
    <s v="3-Moderado/Limitado"/>
    <s v="3-Medio"/>
    <s v="Media"/>
    <x v="1"/>
    <s v="EMPRESA NACIONAL DE CERTIFICACIONES"/>
    <s v="HD | Eliminación de usuarios VPN SSL"/>
    <s v="28/02/2024 13:11:19"/>
    <s v="28/02/2024 13:16:12"/>
    <x v="0"/>
    <s v="CDP ANTIGUO 1"/>
    <s v="CDP ANTIGUO 2"/>
    <s v="28/02/2024 15:53:10"/>
    <s v="28/02/2024 23:50:00"/>
    <s v="PREVENTIVO: NO_x000a_CODIGO DE SERVICIO:_x000a_DIRECCION:_x000a_QUIEN REPORTA:Juan Carlos Isla Rodriguez (+56 9) 45912923_x000a_CONTACTO EN TERRENO:Juan Carlos Isla Rodriguez (+56 9) 45912923_x000a_REQUERIMIENTO:Favor, dar de baja los usuarios del siguiente listado._x000a__x000a_Usuario VPN_x000a__x000a_joh"/>
    <s v="Se realiza la eliminacion completa de los usuarios VPN SSL solicitados de nuestro FW perimetral."/>
    <d v="1899-12-30T00:00:00"/>
    <d v="1899-12-30T02:41:51"/>
    <d v="1899-12-30T02:41:51"/>
    <x v="0"/>
    <x v="1"/>
    <m/>
    <m/>
    <m/>
    <m/>
    <m/>
    <d v="2024-02-28T00:00:00"/>
    <s v="NO CUMPLE"/>
    <s v="CUMPLE"/>
    <s v="NO CUMPLE"/>
    <s v="NO CUMPLE"/>
    <s v="NO CUMPLE"/>
    <x v="1"/>
    <x v="1"/>
    <x v="0"/>
    <x v="0"/>
    <x v="0"/>
  </r>
  <r>
    <s v="INC000002642161"/>
    <s v="VPN IP - MPLS"/>
    <x v="7"/>
    <s v="GESTION HD"/>
    <s v="GUSTAVO AVILA VERA"/>
    <s v="frp_fpetro"/>
    <s v="3-Moderado/Limitado"/>
    <s v="3-Medio"/>
    <s v="Media"/>
    <x v="1"/>
    <s v="TRANSBANK S.A."/>
    <s v="HD/_x000a_Actualización de nombre de dominio DNS - Transba"/>
    <s v="28/02/2024 12:32:14"/>
    <s v="28/02/2024 12:33:09"/>
    <x v="0"/>
    <s v="CDP ANTIGUO 1"/>
    <s v="CDP ANTIGUO 2"/>
    <s v="28/02/2024 15:20:52"/>
    <s v="28/02/2024 23:50:00"/>
    <s v="PREVENTIVO: NO_x000a_CODIGO DE SERVICIO:_x000a_DIRECCION:_x000a_QUIEN REPORTA: Rodrigo Quiroz Silva 56 9 4110 7479_x000a_CONTACTO EN TERRENO: Rodrigo Quiroz Silva 56 9 4110 7479_x000a__x000a_REQUERIMIENTO:_x000a__x000a_Estimado Help Desk, buenas tardes._x000a__x000a_Favor su ayuda en actualizar los registros DNS"/>
    <s v="Se configuran los registros DNS"/>
    <d v="1899-12-30T00:35:45"/>
    <d v="1899-12-30T02:48:38"/>
    <d v="1899-12-30T02:12:53"/>
    <x v="0"/>
    <x v="1"/>
    <m/>
    <m/>
    <m/>
    <m/>
    <m/>
    <d v="2024-02-28T00:00:00"/>
    <s v="NO CUMPLE"/>
    <s v="CUMPLE"/>
    <s v="NO CUMPLE"/>
    <s v="NO CUMPLE"/>
    <s v="NO CUMPLE"/>
    <x v="1"/>
    <x v="1"/>
    <x v="0"/>
    <x v="0"/>
    <x v="0"/>
  </r>
  <r>
    <s v="INC000002642208"/>
    <s v="HOUSING"/>
    <x v="14"/>
    <s v="ADMINISTRADORES RESIDENTES"/>
    <s v="SEBASTIAN A JARA VIDAL"/>
    <s v="frp_jugonz"/>
    <s v="3-Moderado/Limitado"/>
    <s v="3-Medio"/>
    <s v="Media"/>
    <x v="1"/>
    <s v="VIRGIN MOBILE CHILE SPA"/>
    <s v="GESTION DATACENTER/ ACCESOS / VIRGIN MOBILE CHILE SPA"/>
    <s v="28/02/2024 12:14:39"/>
    <s v="28/02/2024 12:16:43"/>
    <x v="0"/>
    <s v="COMUNICACIONES"/>
    <s v="VPN IP - MPLS"/>
    <s v="28/02/2024 12:32:46"/>
    <s v="28/02/2024 23:50:00"/>
    <s v="EMPRESA: VIRGIN MOBILE CHILE SPA_x000a_CÓDIGO DE SERVICIO: _x000a_DIRECCIÓN: Calle San Martin #50, Santiago Centro, Santiago_x000a_NOMBRE DE QUIEN REPORTA: JOSE GREGORIO HERNANDEZ_x000a_TELÉFONO DE QUIEN REPORTA: 56943945947_x000a_NOMBRE DE CONTACTO EN TERRENO: JOSE GREGORIO HERNANDE"/>
    <m/>
    <d v="1899-12-30T00:09:08"/>
    <d v="1899-12-30T00:18:07"/>
    <d v="1899-12-30T00:08:59"/>
    <x v="0"/>
    <x v="1"/>
    <m/>
    <m/>
    <m/>
    <m/>
    <m/>
    <d v="2024-02-28T00:00:00"/>
    <s v="CUMPLE"/>
    <s v="NO CUMPLE"/>
    <s v="NO CUMPLE"/>
    <s v="NO CUMPLE"/>
    <s v="NO CUMPLE"/>
    <x v="0"/>
    <x v="0"/>
    <x v="0"/>
    <x v="0"/>
    <x v="0"/>
  </r>
  <r>
    <s v="INC000002642239"/>
    <s v="SAP"/>
    <x v="9"/>
    <s v="CLOUD SAP HANA"/>
    <s v="OSCAR A GUZMAN MEDIC"/>
    <s v="tct_oguzma"/>
    <s v="3-Moderado/Limitado"/>
    <s v="4-Baja"/>
    <s v="Baja"/>
    <x v="1"/>
    <s v="TELEFONICA GLOBAL TECHNOLOGY S.A.AGENCIA EN CHILE"/>
    <s v="Checklist Diarios 28.02.2024"/>
    <s v="28/02/2024 14:41:12"/>
    <s v="28/02/2024 14:41:44"/>
    <x v="0"/>
    <s v="TI"/>
    <s v="SERVICIOS DE HOSTING"/>
    <s v="28/02/2024 15:18:17"/>
    <s v="28/02/2024 23:50:00"/>
    <s v="ACMA-COAGRA-FRUSAN"/>
    <s v="Checklist enviados"/>
    <d v="1899-12-30T00:00:00"/>
    <d v="1899-12-30T00:37:05"/>
    <d v="1899-12-30T00:37:05"/>
    <x v="0"/>
    <x v="1"/>
    <m/>
    <m/>
    <m/>
    <m/>
    <m/>
    <d v="2024-02-28T00:00:00"/>
    <s v="CUMPLE"/>
    <s v="NO CUMPLE"/>
    <s v="NO CUMPLE"/>
    <s v="NO CUMPLE"/>
    <s v="NO CUMPLE"/>
    <x v="0"/>
    <x v="0"/>
    <x v="0"/>
    <x v="0"/>
    <x v="0"/>
  </r>
  <r>
    <s v="INC000002642259"/>
    <s v="HOUSING"/>
    <x v="14"/>
    <s v="BELIEVE"/>
    <s v="SEBASTIAN A JARA VIDAL"/>
    <s v="frp_dvilca"/>
    <s v="3-Moderado/Limitado"/>
    <s v="3-Medio"/>
    <s v="Media"/>
    <x v="1"/>
    <s v="TRANSUNION SOLUCIONES DE INFORMACION CHILE S.A."/>
    <s v="GESTION DATACENTER/ ACCESOS / TRANSUNION SOLUCIONES DE INFORMACION CHILE S.A."/>
    <s v="28/02/2024 15:54:58"/>
    <s v="28/02/2024 15:59:03"/>
    <x v="0"/>
    <s v="COMUNICACIONES"/>
    <s v="VPN IP - MPLS"/>
    <s v="28/02/2024 16:03:29"/>
    <s v="28/02/2024 23:50:00"/>
    <s v="EMPRESA: TRANSUNION SOLUCIONES DE INFORMACION CHILE S.A._x000a_CÓDIGO DE SERVICIO: _x000a_DIRECCIÓN:Calle San Martin #50, Santiago Centro, Santiago_x000a_NOMBRE DE QUIEN REPORTA:Mario Cornejo_x000a_TELÉFONO DE QUIEN REPORTA:  56994694355_x000a_NOMBRE DE CONTACTO EN TERRENO: _x000a_REQUERIM"/>
    <m/>
    <d v="1899-12-30T00:02:36"/>
    <d v="1899-12-30T00:08:31"/>
    <d v="1899-12-30T00:05:55"/>
    <x v="0"/>
    <x v="1"/>
    <m/>
    <m/>
    <m/>
    <m/>
    <m/>
    <d v="2024-02-28T00:00:00"/>
    <s v="CUMPLE"/>
    <s v="NO CUMPLE"/>
    <s v="NO CUMPLE"/>
    <s v="NO CUMPLE"/>
    <s v="NO CUMPLE"/>
    <x v="0"/>
    <x v="0"/>
    <x v="0"/>
    <x v="0"/>
    <x v="0"/>
  </r>
  <r>
    <s v="INC000002642274"/>
    <s v="HOSTING VIRTUAL"/>
    <x v="18"/>
    <s v="DUOC TICKET PENDIENTES"/>
    <s v="CLAUDIO A GAJARDO GARRIDO"/>
    <s v="frp_disilv"/>
    <s v="3-Moderado/Limitado"/>
    <s v="4-Baja"/>
    <s v="Baja"/>
    <x v="1"/>
    <s v="FUNDACION INSTITUTO PROFESIONAL DUOC UC"/>
    <s v="REQ | DUOC | Urgencia: Media | Homologar BDD desde PRD a DEV y QA"/>
    <s v="28/02/2024 17:08:29"/>
    <s v="28/02/2024 17:10:32"/>
    <x v="0"/>
    <s v="CDP ANTIGUO 1"/>
    <s v="CDP ANTIGUO 2"/>
    <s v="29/02/2024 15:58:21"/>
    <s v="29/02/2024 23:50:00"/>
    <s v="De: Antonio Martinez Diaz &lt;amartinezdi@duoc.cl&gt; _x000a_Enviado el: miércoles, 28 de febrero de 2024 17:07_x000a_Para: Mesa TI &lt;mesa.ti@movistar.cl&gt;_x000a_CC: GERMÁN IGNACIO BAEZA GONZÁLEZ &lt;german.baeza@fractalia.es&gt;; Victor Sepulveda G &lt;victor.sepulvedag@telefonica.com&gt;_x000a_A"/>
    <s v="Se realiza homologación de schema SAI_DWHBI desde ADBDWHBIPRD a  bases de datos ADBDWHBIDEV y ADBDWHBIQAS"/>
    <d v="1899-12-30T21:51:41"/>
    <d v="1899-12-30T22:49:52"/>
    <d v="1899-12-30T00:58:11"/>
    <x v="0"/>
    <x v="1"/>
    <m/>
    <m/>
    <m/>
    <m/>
    <m/>
    <d v="2024-02-29T00:00:00"/>
    <s v="CUMPLE"/>
    <s v="NO CUMPLE"/>
    <s v="NO CUMPLE"/>
    <s v="NO CUMPLE"/>
    <s v="NO CUMPLE"/>
    <x v="1"/>
    <x v="0"/>
    <x v="0"/>
    <x v="1"/>
    <x v="0"/>
  </r>
  <r>
    <s v="INC000002642276"/>
    <s v="HOUSING"/>
    <x v="8"/>
    <s v="BELIEVE"/>
    <s v="JOSE G MARQUEZ MARCANO"/>
    <s v="frp_dvilca"/>
    <s v="3-Moderado/Limitado"/>
    <s v="3-Medio"/>
    <s v="Media"/>
    <x v="1"/>
    <s v="TELEFONICA EMPRESAS DE CHILE SA"/>
    <s v="GESTION DATACENTER/ ACCESOS / TELEFONICA EMPRESAS DE CHILE SA"/>
    <s v="28/02/2024 17:16:26"/>
    <s v="28/02/2024 17:17:41"/>
    <x v="0"/>
    <s v="COMUNICACIONES"/>
    <s v="VPN IP - MPLS"/>
    <s v="28/02/2024 20:45:47"/>
    <s v="28/02/2024 23:50:00"/>
    <s v="EMPRESA: TELEFONICA EMPRESAS DE CHILE SA_x000a_CÓDIGO DE SERVICIO: _x000a_DIRECCIÓN:AV. Presidente Prieto #226, Paine, Santiago_x000a_NOMBRE DE QUIEN REPORTA:Ramón Garcés_x000a_TELÉFONO DE QUIEN REPORTA: 56992239270_x000a_NOMBRE DE CONTACTO EN TERRENO: _x000a_REQUERIMIENTO :  _x000a_ identificar"/>
    <s v="ACCESOS AUTORIZADOS"/>
    <d v="1899-12-30T03:13:42"/>
    <d v="1899-12-30T03:29:21"/>
    <d v="1899-12-30T00:15:39"/>
    <x v="0"/>
    <x v="1"/>
    <m/>
    <s v=""/>
    <s v=""/>
    <s v="Cumplido"/>
    <s v=""/>
    <d v="2024-02-28T00:00:00"/>
    <s v="CUMPLE"/>
    <s v="NO CUMPLE"/>
    <s v="NO CUMPLE"/>
    <s v="NO CUMPLE"/>
    <s v="NO CUMPLE"/>
    <x v="1"/>
    <x v="1"/>
    <x v="0"/>
    <x v="0"/>
    <x v="0"/>
  </r>
  <r>
    <s v="INC000002642496"/>
    <s v="TICKET-INTELIGENTE"/>
    <x v="6"/>
    <s v="GESTION TI"/>
    <s v="PAUL A SEPULVEDA ALVAREZ"/>
    <s v="USR_TSIGHT"/>
    <s v="1-Extenso/Generalizado"/>
    <s v="4-Baja"/>
    <s v="Baja"/>
    <x v="3"/>
    <s v="RABIE HNOSLTDA"/>
    <s v="rabie001 - aranda_app01 TICKET AUTOMATICO"/>
    <s v="28/02/2024 13:48:05"/>
    <s v="28/02/2024 13:48:05"/>
    <x v="0"/>
    <s v="TRUESIGHT"/>
    <s v="TRUESIGHT"/>
    <s v="29/02/2024 15:34:49"/>
    <s v="29/02/2024 23:50:00"/>
    <s v="PREVENTIVO=SI_x000a_CODIGO DE SERVICIO=ARANDA_APP01_x000a_DIRECCION=NULL_x000a_CIUDAD=NULL_x000a_COMUNA LOCAL=_x000a_REGION=NULL_x000a_QUIEN REPORTA=Ticket automático_x000a_CONTACTO EN TERRENO=_x000a_PROBLEMA=Critical Hard Drive Space Alert for Node RABIE001 - ARANDA_APP01_x000a_REQUERIMIENTO=_x000a_EQUIPOS ENERG"/>
    <s v="se solicita liberacion por parte de cliente ya que archivos corresponden a aplicativo de cliente"/>
    <d v="1899-12-31T01:08:38"/>
    <d v="1899-12-31T01:46:44"/>
    <d v="1899-12-30T00:38:06"/>
    <x v="1"/>
    <x v="0"/>
    <m/>
    <s v=""/>
    <s v=""/>
    <s v=""/>
    <s v="Cumplido"/>
    <d v="2024-02-29T00:00:00"/>
    <s v="CUMPLE"/>
    <s v="NO CUMPLE"/>
    <s v="NO CUMPLE"/>
    <s v="NO CUMPLE"/>
    <s v="NO CUMPLE"/>
    <x v="1"/>
    <x v="0"/>
    <x v="0"/>
    <x v="0"/>
    <x v="1"/>
  </r>
  <r>
    <s v="INC000002642543"/>
    <s v="HOUSING"/>
    <x v="13"/>
    <s v="BELIEVE"/>
    <s v="RICARDO F ORELLANA MARDONES"/>
    <s v="frp_jcarri"/>
    <s v="3-Moderado/Limitado"/>
    <s v="3-Medio"/>
    <s v="Media"/>
    <x v="1"/>
    <s v="HDI SEGUROS S.A."/>
    <s v="GESTION DATACENTER/ ACCESOS /HDI SEGUROS S.A."/>
    <s v="28/02/2024 15:05:52"/>
    <s v="28/02/2024 15:08:23"/>
    <x v="0"/>
    <s v="CDP ANTIGUO 1"/>
    <s v="CDP ANTIGUO 2"/>
    <s v="28/02/2024 17:07:03"/>
    <s v="28/02/2024 23:50:00"/>
    <s v="EMPRESA:HDI SEGUROS S.A._x000a_CÓDIGO DE SERVICIO: _x000a_DIRECCIÓN:Av. Apoquindo #7071, Las Condes, Santiago_x000a_NOMBRE DE QUIEN REPORTA:Álvaro Ulloa Figueroa_x000a_TELÉFONO DE QUIEN REPORTA:962464224_x000a_NOMBRE DE CONTACTO EN TERRENO: _x000a_REQUERIMIENTO:Cambio de cintas_x000a_EQUIPOS ENE"/>
    <s v="ACCESOS AUTORIZADOS"/>
    <d v="1899-12-30T01:56:28"/>
    <d v="1899-12-30T02:01:11"/>
    <d v="1899-12-30T00:04:43"/>
    <x v="0"/>
    <x v="1"/>
    <m/>
    <m/>
    <m/>
    <m/>
    <m/>
    <d v="2024-02-28T00:00:00"/>
    <s v="CUMPLE"/>
    <s v="NO CUMPLE"/>
    <s v="NO CUMPLE"/>
    <s v="NO CUMPLE"/>
    <s v="NO CUMPLE"/>
    <x v="1"/>
    <x v="1"/>
    <x v="0"/>
    <x v="0"/>
    <x v="0"/>
  </r>
  <r>
    <s v="INC000002642562"/>
    <s v="TICKET-INTELIGENTE"/>
    <x v="4"/>
    <s v="GESTION TI"/>
    <s v="SERGIO ORELLANA"/>
    <s v="USR_TSIGHT"/>
    <s v="1-Extenso/Generalizado"/>
    <s v="4-Baja"/>
    <s v="Baja"/>
    <x v="3"/>
    <s v="TELEFONICA EMPRESAS DE CHILE SA"/>
    <s v="cmdb - aii_soc_01_clone TICKET AUTOMATICO"/>
    <s v="28/02/2024 14:57:33"/>
    <s v="28/02/2024 14:57:33"/>
    <x v="0"/>
    <s v="TI"/>
    <s v="ALMACENAMIENTO y RESPALDO"/>
    <s v="28/02/2024 16:37:13"/>
    <s v="28/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Buenas tardes estimados,_x000a__x000a_Junto con saludar, al momento de realizar revisión del servidor aii soc 01 clone, se detecta un 80.1% de consumo de RAM, _x000a_el proceso que consume mayor recurso corresponde a socdbad+, adjunto evidencia."/>
    <d v="1899-12-30T01:01:21"/>
    <d v="1899-12-30T01:39:40"/>
    <d v="1899-12-30T00:38:19"/>
    <x v="1"/>
    <x v="0"/>
    <m/>
    <m/>
    <m/>
    <m/>
    <m/>
    <d v="2024-02-28T00:00:00"/>
    <s v="CUMPLE"/>
    <s v="NO CUMPLE"/>
    <s v="NO CUMPLE"/>
    <s v="NO CUMPLE"/>
    <s v="NO CUMPLE"/>
    <x v="1"/>
    <x v="1"/>
    <x v="0"/>
    <x v="0"/>
    <x v="0"/>
  </r>
  <r>
    <s v="INC000002642602"/>
    <s v="HOUSING"/>
    <x v="14"/>
    <s v="BELIEVE"/>
    <s v="SEBASTIAN A JARA VIDAL"/>
    <s v="frp_jcarri"/>
    <s v="3-Moderado/Limitado"/>
    <s v="3-Medio"/>
    <s v="Media"/>
    <x v="1"/>
    <s v="TELEFONICA GLOBAL TECHNOLOGY S.A.AGENCIA EN CHILE"/>
    <s v="GESTION DATACENTER/ ACCESOS /TELEFONICA GLOBAL TECHNOLOGY S.A.AGENCIA EN CHILE"/>
    <s v="28/02/2024 15:41:40"/>
    <s v="28/02/2024 15:42:56"/>
    <x v="0"/>
    <s v="COMUNICACIONES"/>
    <s v="VPN IP - MPLS"/>
    <s v="28/02/2024 16:00:40"/>
    <s v="28/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4:24"/>
    <d v="1899-12-30T00:19:00"/>
    <d v="1899-12-30T00:14:36"/>
    <x v="0"/>
    <x v="1"/>
    <m/>
    <m/>
    <m/>
    <m/>
    <m/>
    <d v="2024-02-28T00:00:00"/>
    <s v="CUMPLE"/>
    <s v="NO CUMPLE"/>
    <s v="NO CUMPLE"/>
    <s v="NO CUMPLE"/>
    <s v="NO CUMPLE"/>
    <x v="0"/>
    <x v="0"/>
    <x v="0"/>
    <x v="0"/>
    <x v="0"/>
  </r>
  <r>
    <s v="INC000002642642"/>
    <s v="COMUNICACIONES"/>
    <x v="5"/>
    <s v="COMUNICACIONES DC"/>
    <s v="OSCAR A RAMIREZ SOTO"/>
    <s v="tct_oramir"/>
    <s v="3-Moderado/Limitado"/>
    <s v="3-Medio"/>
    <s v="Media"/>
    <x v="1"/>
    <s v="TELEFONICA GLOBAL TECHNOLOGY S.A.AGENCIA EN CHILE"/>
    <s v="Creación VPN site to Site Telefónica AWS UK"/>
    <s v="28/02/2024 15:53:23"/>
    <s v="28/02/2024 15:55:15"/>
    <x v="0"/>
    <s v="COMUNICACIONES"/>
    <s v="INTERNET"/>
    <s v="28/02/2024 17:39:22"/>
    <s v="28/02/2024 23:50:00"/>
    <s v="Creación VPN site to Site Telefónica AWS UK"/>
    <s v="Se genera nuevo tunel IPSEC hacia AWS IRLANDA a ambas ips publicas solicitadas, se realizan pruebas en conjunto con cliente de manera éxitosa, se cierra ticket."/>
    <d v="1899-12-30T00:00:00"/>
    <d v="1899-12-30T01:45:59"/>
    <d v="1899-12-30T01:45:59"/>
    <x v="0"/>
    <x v="1"/>
    <m/>
    <s v=""/>
    <s v=""/>
    <s v="Cumplido"/>
    <s v=""/>
    <d v="2024-02-28T00:00:00"/>
    <s v="NO CUMPLE"/>
    <s v="CUMPLE"/>
    <s v="NO CUMPLE"/>
    <s v="NO CUMPLE"/>
    <s v="NO CUMPLE"/>
    <x v="1"/>
    <x v="1"/>
    <x v="0"/>
    <x v="0"/>
    <x v="0"/>
  </r>
  <r>
    <s v="INC000002642672"/>
    <s v="HOSTING VIRTUAL"/>
    <x v="6"/>
    <s v="SISTEMA OPERATIVO MICROSOFT"/>
    <s v="JAVIER CUEVAS"/>
    <s v="tct_jacuev"/>
    <s v="4-Menor/Localizado"/>
    <s v="4-Baja"/>
    <s v="Baja"/>
    <x v="1"/>
    <s v="TELEFONICA GLOBAL TECHNOLOGY S.A.AGENCIA EN CHILE"/>
    <s v="REPLICACIÓN AD PAINE"/>
    <s v="28/02/2024 17:22:23"/>
    <s v="28/02/2024 17:23:13"/>
    <x v="0"/>
    <s v="TI"/>
    <s v="SISTEMAS OPERATIVOS"/>
    <s v="28/02/2024 17:23:13"/>
    <s v="28/02/2024 23:50:00"/>
    <s v="REPLICACIÓN AD PAINE"/>
    <m/>
    <d v="1899-12-30T00:00:00"/>
    <d v="1899-12-30T00:00:50"/>
    <d v="1899-12-30T00:00:50"/>
    <x v="0"/>
    <x v="1"/>
    <m/>
    <m/>
    <m/>
    <m/>
    <m/>
    <d v="2024-02-28T00:00:00"/>
    <s v="CUMPLE"/>
    <s v="NO CUMPLE"/>
    <s v="NO CUMPLE"/>
    <s v="NO CUMPLE"/>
    <s v="NO CUMPLE"/>
    <x v="0"/>
    <x v="0"/>
    <x v="0"/>
    <x v="0"/>
    <x v="0"/>
  </r>
  <r>
    <s v="INC000002642689"/>
    <s v="VPN IP - MPLS"/>
    <x v="17"/>
    <s v="ADMINISTRADORES RESIDENTES"/>
    <s v="SEBASTIAN VILLENA"/>
    <s v="frp_joflor"/>
    <s v="3-Moderado/Limitado"/>
    <s v="3-Medio"/>
    <s v="Media"/>
    <x v="1"/>
    <s v="CEPECH S.A."/>
    <s v="GAMA | Restauración Winper"/>
    <s v="28/02/2024 18:12:41"/>
    <s v="28/02/2024 18:15:07"/>
    <x v="0"/>
    <s v="CDP ANTIGUO 1"/>
    <s v="CDP ANTIGUO 2"/>
    <s v="29/02/2024 17:41:41"/>
    <s v="29/02/2024 23:50:00"/>
    <s v="PREVENTIVO: NO_x000a_CODIGO DE SERVICIO: RESTAURACIONES._x000a_DIRECCION: -_x000a_QUIEN REPORTA: Cristian Peña |  (56 2) 2722 4842 | 569 9744 9576_x000a_CONTACTO EN TERRENO: Cristian Peña |   (56 2) 2722 4842  | 569 9744 9576_x000a_PROBLEMA: _x000a_REQUERIMIENTO:_x000a__x000a_Buenas tardes, favor nece"/>
    <s v="FASE RESOLUCIÓN Y RECUPERACIÓN_x000a__x000a_Se efectúa contacto con cliente: Cristian Peña_x000a__x000a_Teléfono de contacto: N/A_x000a__x000a_Acciones realizadas: Se entrega infomacion de respaldos activos_x000a__x000a_Solución paliativa o definitiva: N/A_x000a__x000a_Acciones de Mejora, Recomendaciones: N/A_x000a__x000a_Ca"/>
    <d v="1899-12-30T22:44:02"/>
    <d v="1899-12-30T23:29:00"/>
    <d v="1899-12-30T00:44:58"/>
    <x v="0"/>
    <x v="1"/>
    <m/>
    <m/>
    <m/>
    <m/>
    <m/>
    <d v="2024-02-29T00:00:00"/>
    <s v="CUMPLE"/>
    <s v="NO CUMPLE"/>
    <s v="NO CUMPLE"/>
    <s v="NO CUMPLE"/>
    <s v="NO CUMPLE"/>
    <x v="1"/>
    <x v="0"/>
    <x v="0"/>
    <x v="1"/>
    <x v="0"/>
  </r>
  <r>
    <s v="INC000002642696"/>
    <s v="HOUSING"/>
    <x v="14"/>
    <s v="BELIEVE"/>
    <s v="SEBASTIAN A JARA VIDAL"/>
    <s v="frp_jcarri"/>
    <s v="3-Moderado/Limitado"/>
    <s v="3-Medio"/>
    <s v="Media"/>
    <x v="1"/>
    <s v="TELEFONICA EMPRESAS DE CHILE SA"/>
    <s v="GESTION DATACENTER/ ACCESOS /TOD  Overtech"/>
    <s v="28/02/2024 18:49:00"/>
    <s v="28/02/2024 18:50:39"/>
    <x v="0"/>
    <s v="COMUNICACIONES"/>
    <s v="VPN IP - MPLS"/>
    <s v="28/02/2024 19:08:36"/>
    <s v="28/02/2024 23:50:00"/>
    <s v="EMPRESA:TOD  Overtech_x000a_CÓDIGO DE SERVICIO: _x000a_DIRECCIÓN:Calle San Martin #50, Santiago Centro, Santiago_x000a_NOMBRE DE QUIEN REPORTA:Roxana Gonzalez_x000a_TELÉFONO DE QUIEN REPORTA:961110921_x000a_NOMBRE DE CONTACTO EN TERRENO: _x000a_REQUERIMIENTO:revision de acceso Tarificador"/>
    <m/>
    <d v="1899-12-30T00:13:45"/>
    <d v="1899-12-30T00:19:36"/>
    <d v="1899-12-30T00:05:51"/>
    <x v="0"/>
    <x v="1"/>
    <m/>
    <m/>
    <m/>
    <m/>
    <m/>
    <d v="2024-02-28T00:00:00"/>
    <s v="CUMPLE"/>
    <s v="NO CUMPLE"/>
    <s v="NO CUMPLE"/>
    <s v="NO CUMPLE"/>
    <s v="NO CUMPLE"/>
    <x v="0"/>
    <x v="0"/>
    <x v="0"/>
    <x v="0"/>
    <x v="0"/>
  </r>
  <r>
    <s v="INC000002642699"/>
    <s v="HOUSING"/>
    <x v="8"/>
    <s v="BELIEVE"/>
    <s v="JOSE G MARQUEZ MARCANO"/>
    <s v="frp_jcarri"/>
    <s v="3-Moderado/Limitado"/>
    <s v="3-Medio"/>
    <s v="Media"/>
    <x v="1"/>
    <s v="HUAWEI CHILE S A"/>
    <s v="GESTION DATACENTER/ ACCESOS /HUAWEI CHILE S A"/>
    <s v="28/02/2024 19:00:28"/>
    <s v="28/02/2024 19:02:43"/>
    <x v="0"/>
    <s v="COMUNICACIONES"/>
    <s v="VPN IP - MPLS"/>
    <s v="28/02/2024 20:45:12"/>
    <s v="28/02/2024 23:50:00"/>
    <s v="EMPRESA:HUAWEI CHILE S A_x000a_CÓDIGO DE SERVICIO: _x000a_DIRECCIÓN:AV. Presidente Prieto #226, Paine, Santiago_x000a_NOMBRE DE QUIEN REPORTA:Ronald Alayo_x000a_TELÉFONO DE QUIEN REPORTA:56935662382_x000a_NOMBRE DE CONTACTO EN TERRENO: _x000a_REQUERIMIENTO:Entrega de materiales _x000a_EQUIPOS EN"/>
    <s v="ACCESOS AUTORIZADOS"/>
    <d v="1899-12-30T01:40:04"/>
    <d v="1899-12-30T01:44:44"/>
    <d v="1899-12-30T00:04:40"/>
    <x v="0"/>
    <x v="1"/>
    <m/>
    <m/>
    <m/>
    <m/>
    <m/>
    <d v="2024-02-28T00:00:00"/>
    <s v="CUMPLE"/>
    <s v="NO CUMPLE"/>
    <s v="NO CUMPLE"/>
    <s v="NO CUMPLE"/>
    <s v="NO CUMPLE"/>
    <x v="1"/>
    <x v="1"/>
    <x v="0"/>
    <x v="0"/>
    <x v="0"/>
  </r>
  <r>
    <s v="INC000002642717"/>
    <s v="HOUSING"/>
    <x v="8"/>
    <s v="BELIEVE"/>
    <s v="FERNEY D GARZON PEÑA"/>
    <s v="frp_jcarri"/>
    <s v="3-Moderado/Limitado"/>
    <s v="3-Medio"/>
    <s v="Media"/>
    <x v="1"/>
    <s v="TELEFONICA EMPRESAS DE CHILE SA"/>
    <s v="GESTION DATACENTER/ ACCESOS /DXC"/>
    <s v="28/02/2024 15:53:20"/>
    <s v="28/02/2024 15:54:34"/>
    <x v="0"/>
    <s v="COMUNICACIONES"/>
    <s v="VPN IP - MPLS"/>
    <s v="28/02/2024 16:00:28"/>
    <s v="28/02/2024 23:50:00"/>
    <s v="EMPRESA:DXC_x000a_CÓDIGO DE SERVICIO: _x000a_DIRECCIÓN:AV. Presidente Prieto #226, Paine, Santiago_x000a_NOMBRE DE QUIEN REPORTA:Ferney Garzon_x000a_TELÉFONO DE QUIEN REPORTA:56 2 25774418_x000a_NOMBRE DE CONTACTO EN TERRENO: _x000a_REQUERIMIENTO:Traslado de caja con cintas _x000a_EQUIPOS ENERGI"/>
    <m/>
    <d v="1899-12-30T00:00:00"/>
    <d v="1899-12-30T00:07:08"/>
    <d v="1899-12-30T00:07:08"/>
    <x v="0"/>
    <x v="1"/>
    <m/>
    <s v=""/>
    <s v=""/>
    <s v="Cumplido"/>
    <s v=""/>
    <d v="2024-02-28T00:00:00"/>
    <s v="CUMPLE"/>
    <s v="NO CUMPLE"/>
    <s v="NO CUMPLE"/>
    <s v="NO CUMPLE"/>
    <s v="NO CUMPLE"/>
    <x v="0"/>
    <x v="0"/>
    <x v="0"/>
    <x v="0"/>
    <x v="0"/>
  </r>
  <r>
    <s v="INC000002642806"/>
    <s v="HOUSING"/>
    <x v="11"/>
    <s v="APQ ACCESOS"/>
    <s v="ESTEBAN O BUSTOS CORNEJO"/>
    <s v="tct_ebusto"/>
    <s v="4-Menor/Localizado"/>
    <s v="4-Baja"/>
    <s v="Baja"/>
    <x v="1"/>
    <s v="TELEFONICA EMPRESAS DE CHILE SA"/>
    <s v="SUPERVISION Cruzada y mediciones opticas"/>
    <s v="28/02/2024 16:16:33"/>
    <s v="28/02/2024 16:18:53"/>
    <x v="0"/>
    <s v="CDP ANTIGUO 1"/>
    <s v="CDP ANTIGUO 2"/>
    <s v="28/02/2024 16:20:09"/>
    <s v="28/02/2024 23:50:00"/>
    <s v="SUPERVISION Cruzada y mediciones opticas"/>
    <s v="SUPERVISION CRQ/OK"/>
    <d v="1899-12-30T00:01:16"/>
    <d v="1899-12-30T00:03:36"/>
    <d v="1899-12-30T00:02:20"/>
    <x v="0"/>
    <x v="1"/>
    <m/>
    <s v=""/>
    <s v=""/>
    <s v=""/>
    <s v="Cumplido"/>
    <d v="2024-02-28T00:00:00"/>
    <s v="CUMPLE"/>
    <s v="NO CUMPLE"/>
    <s v="NO CUMPLE"/>
    <s v="NO CUMPLE"/>
    <s v="NO CUMPLE"/>
    <x v="0"/>
    <x v="0"/>
    <x v="0"/>
    <x v="0"/>
    <x v="0"/>
  </r>
  <r>
    <s v="INC000002642808"/>
    <s v="HOUSING"/>
    <x v="11"/>
    <s v="APQ ACCESOS"/>
    <s v="ESTEBAN O BUSTOS CORNEJO"/>
    <s v="tct_ebusto"/>
    <s v="4-Menor/Localizado"/>
    <s v="4-Baja"/>
    <s v="Baja"/>
    <x v="1"/>
    <s v="TELEFONICA EMPRESAS DE CHILE SA"/>
    <s v="RONDA Y REVISION DE SALAS TECNICAS"/>
    <s v="28/02/2024 16:22:32"/>
    <s v="28/02/2024 16:23:38"/>
    <x v="0"/>
    <s v="CDP ANTIGUO 1"/>
    <s v="CDP ANTIGUO 2"/>
    <s v="28/02/2024 16:25:43"/>
    <s v="28/02/2024 23:50:00"/>
    <s v="RONDA Y REVISION DE SALAS TECNICAS"/>
    <s v="RONDA REALIZADA"/>
    <d v="1899-12-30T00:02:05"/>
    <d v="1899-12-30T00:03:11"/>
    <d v="1899-12-30T00:01:06"/>
    <x v="0"/>
    <x v="1"/>
    <m/>
    <m/>
    <m/>
    <m/>
    <m/>
    <d v="2024-02-28T00:00:00"/>
    <s v="CUMPLE"/>
    <s v="NO CUMPLE"/>
    <s v="NO CUMPLE"/>
    <s v="NO CUMPLE"/>
    <s v="NO CUMPLE"/>
    <x v="0"/>
    <x v="0"/>
    <x v="0"/>
    <x v="0"/>
    <x v="0"/>
  </r>
  <r>
    <s v="INC000002642810"/>
    <s v="VPN IP - MPLS"/>
    <x v="5"/>
    <s v="GESTION HD"/>
    <s v="OSCAR A RAMIREZ SOTO"/>
    <s v="frp_kefern"/>
    <s v="3-Moderado/Limitado"/>
    <s v="3-Medio"/>
    <s v="Media"/>
    <x v="1"/>
    <s v="HORTIFRUT S.A"/>
    <s v="HD | Configuración permiso VPN site to Site"/>
    <s v="28/02/2024 18:10:25"/>
    <s v="28/02/2024 18:12:30"/>
    <x v="0"/>
    <s v="CDP ANTIGUO 1"/>
    <s v="CDP ANTIGUO 2"/>
    <s v="29/02/2024 10:31:51"/>
    <s v="29/02/2024 23:50:00"/>
    <s v="PREVENTIVO: NO_x000a_CODIGO DE SERVICIO:_x000a_DIRECCION:_x000a_QUIEN REPORTA:Rodrigo von hausen +56 957139471_x000a_CONTACTO EN TERRENO:_x000a_PROBLEMA:_x000a_REQUERIMIENTO:Equipo, buenas tardes:_x000a__x000a_Junto con saludar, solicito de su ayuda para agregar nueva política para_x000a_que los usuarios VP"/>
    <s v="Estimados se genera nueva politica para que usuarios VPN SSL puedan alcanzar servidor 172.31.21.12 desde Hortifrut hacia AWS en Irlanda."/>
    <d v="1899-12-30T16:12:04"/>
    <d v="1899-12-30T16:21:26"/>
    <d v="1899-12-30T00:09:22"/>
    <x v="0"/>
    <x v="1"/>
    <m/>
    <m/>
    <m/>
    <m/>
    <m/>
    <d v="2024-02-29T00:00:00"/>
    <s v="CUMPLE"/>
    <s v="NO CUMPLE"/>
    <s v="NO CUMPLE"/>
    <s v="NO CUMPLE"/>
    <s v="NO CUMPLE"/>
    <x v="1"/>
    <x v="0"/>
    <x v="0"/>
    <x v="1"/>
    <x v="0"/>
  </r>
  <r>
    <s v="INC000002642812"/>
    <s v="HOUSING"/>
    <x v="11"/>
    <s v="APQ ACCESOS"/>
    <s v="ESTEBAN O BUSTOS CORNEJO"/>
    <s v="tct_ebusto"/>
    <s v="4-Menor/Localizado"/>
    <s v="4-Baja"/>
    <s v="Baja"/>
    <x v="1"/>
    <s v="TELEFONICA EMPRESAS DE CHILE SA"/>
    <s v="RONDA Y REVISION DE SALAS TECNICAS"/>
    <s v="28/02/2024 16:27:48"/>
    <s v="28/02/2024 16:29:42"/>
    <x v="0"/>
    <s v="CDP ANTIGUO 1"/>
    <s v="CDP ANTIGUO 2"/>
    <s v="28/02/2024 16:31:29"/>
    <s v="28/02/2024 23:50:00"/>
    <s v="RONDA Y REVISION DE SALAS TECNICAS"/>
    <s v="RONDA REALIZADA"/>
    <d v="1899-12-30T00:01:47"/>
    <d v="1899-12-30T00:03:41"/>
    <d v="1899-12-30T00:01:54"/>
    <x v="0"/>
    <x v="1"/>
    <m/>
    <m/>
    <m/>
    <m/>
    <m/>
    <d v="2024-02-28T00:00:00"/>
    <s v="CUMPLE"/>
    <s v="NO CUMPLE"/>
    <s v="NO CUMPLE"/>
    <s v="NO CUMPLE"/>
    <s v="NO CUMPLE"/>
    <x v="0"/>
    <x v="0"/>
    <x v="0"/>
    <x v="0"/>
    <x v="0"/>
  </r>
  <r>
    <s v="INC000002642814"/>
    <s v="VPN IP - MPLS"/>
    <x v="12"/>
    <s v="GESTION HD"/>
    <s v="DENISE CRUZAT ETCHEBERRY"/>
    <s v="frp_fpetro"/>
    <s v="3-Moderado/Limitado"/>
    <s v="3-Medio"/>
    <s v="Media"/>
    <x v="1"/>
    <s v="TELEFONICA GLOBAL TECHNOLOGY S.A.AGENCIA EN CHILE"/>
    <s v="HD/_x000a_Crear folio - Accesos permanentes sitios Movistar / Febrero 2024"/>
    <s v="28/02/2024 16:40:59"/>
    <s v="28/02/2024 16:44:00"/>
    <x v="0"/>
    <s v="CDP ANTIGUO 1"/>
    <s v="CDP ANTIGUO 2"/>
    <s v="28/02/2024 17:57:36"/>
    <s v="28/02/2024 23:50:00"/>
    <s v="PREVENTIVO: NO_x000a_CODIGO DE SERVICIO:_x000a_DIRECCION:_x000a_QUIEN REPORTA: Dayana Leiva Valenzuela +56 9 9451 9024_x000a_CONTACTO EN TERRENO: Dayana Leiva Valenzuela  +56 9 9451 9024_x000a_PROBLEMA:_x000a_REQUERIMIENTO:_x000a__x000a_Por favor crear folio de requerimiento para el cliente Comercial"/>
    <s v="Desde el 01 de enero de 2023, la figura de accesos permanentes no se deberá actualizar mas para clientes, salvo caso particulares como clientes residentes como Santander o clientes de uso de oficinas como SINACOFI, pero acogiéndonos al nuevo modelo de ac"/>
    <d v="1899-12-30T00:50:35"/>
    <d v="1899-12-30T01:16:37"/>
    <d v="1899-12-30T00:26:02"/>
    <x v="0"/>
    <x v="1"/>
    <m/>
    <m/>
    <m/>
    <m/>
    <m/>
    <d v="2024-02-28T00:00:00"/>
    <s v="CUMPLE"/>
    <s v="NO CUMPLE"/>
    <s v="NO CUMPLE"/>
    <s v="NO CUMPLE"/>
    <s v="NO CUMPLE"/>
    <x v="1"/>
    <x v="1"/>
    <x v="0"/>
    <x v="0"/>
    <x v="0"/>
  </r>
  <r>
    <s v="INC000002642823"/>
    <s v="HOUSING"/>
    <x v="11"/>
    <s v="APQ ACCESOS"/>
    <s v="ESTEBAN O BUSTOS CORNEJO"/>
    <s v="tct_ebusto"/>
    <s v="4-Menor/Localizado"/>
    <s v="4-Baja"/>
    <s v="Baja"/>
    <x v="1"/>
    <s v="TELEFONICA EMPRESAS DE CHILE SA"/>
    <s v="RONDA Y REVISION DE SALAS TECNICAS 17:00"/>
    <s v="28/02/2024 16:59:27"/>
    <s v="28/02/2024 17:00:52"/>
    <x v="0"/>
    <s v="CDP ANTIGUO 1"/>
    <s v="CDP ANTIGUO 2"/>
    <s v="28/02/2024 18:31:44"/>
    <s v="28/02/2024 23:50:00"/>
    <s v="RONDA Y REVISION DE SALAS TECNICAS 17:00"/>
    <s v="RONDA REALIZADA"/>
    <d v="1899-12-30T01:30:52"/>
    <d v="1899-12-30T01:32:17"/>
    <d v="1899-12-30T00:01:25"/>
    <x v="0"/>
    <x v="1"/>
    <m/>
    <m/>
    <m/>
    <m/>
    <m/>
    <d v="2024-02-28T00:00:00"/>
    <s v="CUMPLE"/>
    <s v="NO CUMPLE"/>
    <s v="NO CUMPLE"/>
    <s v="NO CUMPLE"/>
    <s v="NO CUMPLE"/>
    <x v="1"/>
    <x v="1"/>
    <x v="0"/>
    <x v="0"/>
    <x v="0"/>
  </r>
  <r>
    <s v="INC000002642830"/>
    <s v="VPN IP - MPLS"/>
    <x v="7"/>
    <s v="GESTION HD"/>
    <s v="EDUARDO J CAMACHO URDANETA"/>
    <s v="frp_fpetro"/>
    <s v="3-Moderado/Limitado"/>
    <s v="3-Medio"/>
    <s v="Media"/>
    <x v="1"/>
    <s v="TELEFONICA GLOBAL TECHNOLOGY S.A.AGENCIA EN CHILE"/>
    <s v="HD/RV: Recursos Expedition // C-19872399999_PROYECTO INTERNO // Mesa Automatización"/>
    <s v="28/02/2024 17:10:15"/>
    <s v="28/02/2024 17:12:20"/>
    <x v="0"/>
    <s v="TI"/>
    <s v="SISTEMAS OPERATIVOS"/>
    <s v="29/02/2024 21:06:09"/>
    <s v="29/02/2024 23:50:00"/>
    <s v="PREVENTIVO: NO_x000a_CODIGO DE SERVICIO:_x000a_DIRECCION:_x000a_QUIEN REPORTA: Eduardo José Camacho Urdaneta 56 9 4135 5459_x000a_CONTACTO EN TERRENO: Eduardo José Camacho Urdaneta 56 9 4135 5459_x000a_PROBLEMA:_x000a_REQUERIMIENTO:_x000a__x000a_@EDUARDO JOSE CAMACHO URDANETA, según lo conversado en s"/>
    <s v="SERVIDOR FUE ENTREGADO EL DÍA DE HOY"/>
    <d v="1899-12-31T02:56:59"/>
    <d v="1899-12-31T03:55:54"/>
    <d v="1899-12-30T00:58:55"/>
    <x v="0"/>
    <x v="1"/>
    <m/>
    <m/>
    <m/>
    <m/>
    <m/>
    <d v="2024-02-29T00:00:00"/>
    <s v="CUMPLE"/>
    <s v="NO CUMPLE"/>
    <s v="NO CUMPLE"/>
    <s v="NO CUMPLE"/>
    <s v="NO CUMPLE"/>
    <x v="1"/>
    <x v="0"/>
    <x v="0"/>
    <x v="0"/>
    <x v="1"/>
  </r>
  <r>
    <s v="INC000002642835"/>
    <s v="HOSTING VIRTUAL"/>
    <x v="18"/>
    <s v="DUOC TICKET AUTOMATICO"/>
    <s v="ALVARO ORTIZ"/>
    <s v="frp_eavend"/>
    <s v="3-Moderado/Limitado"/>
    <s v="4-Baja"/>
    <s v="Baja"/>
    <x v="1"/>
    <s v="FUNDACION INSTITUTO PROFESIONAL DUOC UC"/>
    <s v="DUOC|REQ|: Solicitud homologación tablas"/>
    <s v="28/02/2024 17:27:58"/>
    <s v="28/02/2024 17:33:08"/>
    <x v="0"/>
    <s v="CDP ANTIGUO 1"/>
    <s v="CDP ANTIGUO 2"/>
    <s v="28/02/2024 19:47:50"/>
    <s v="28/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realiza la homologacion solicitada por cliente."/>
    <d v="1899-12-30T01:38:17"/>
    <d v="1899-12-30T02:19:52"/>
    <d v="1899-12-30T00:41:35"/>
    <x v="0"/>
    <x v="1"/>
    <m/>
    <m/>
    <m/>
    <m/>
    <m/>
    <d v="2024-02-28T00:00:00"/>
    <s v="CUMPLE"/>
    <s v="NO CUMPLE"/>
    <s v="NO CUMPLE"/>
    <s v="NO CUMPLE"/>
    <s v="NO CUMPLE"/>
    <x v="1"/>
    <x v="1"/>
    <x v="0"/>
    <x v="0"/>
    <x v="0"/>
  </r>
  <r>
    <s v="INC000002642877"/>
    <s v="VPN IP - MPLS"/>
    <x v="6"/>
    <s v="BELIEVE"/>
    <s v="GIOVANNI D ROCCO VALENZUELA"/>
    <s v="frp_jcruzy"/>
    <s v="4-Menor/Localizado"/>
    <s v="4-Baja"/>
    <s v="Baja"/>
    <x v="1"/>
    <s v="TELEFONICA CYBERSECURITY TECH CHILE SPA"/>
    <s v="REQ / SOC / Alarma de inactividad"/>
    <s v="29/02/2024 3:46:41"/>
    <s v="29/02/2024 3:48:15"/>
    <x v="0"/>
    <s v="CDP ANTIGUO 1"/>
    <s v="CDP ANTIGUO 2"/>
    <s v="29/02/2024 10:50:42"/>
    <s v="29/02/2024 23:50:00"/>
    <s v="PREVENTIVO: NO_x000a_CODIGO DE SERVICIO_x000a_DIRECCION:_x000a_COMUNA:_x000a_NOMBRE QUIEN REPORTA: Luciano Orellana Caniuqueo_x000a_TELEFONO QUIEN REPORTA: 56 9 8477 3982|_x000a_NOMBRE CONTACTO EN TERRENO:_x000a_TEFEFONO 1 CONTACTO EN TERRENO:_x000a_TELEFONO 2 CONTACTO EN TERRENO:_x000a_REQUERIMIENTO:Estima"/>
    <s v="Buenos Días._x000a__x000a_Según lo verificado, el equipo cuenta con comunicación hacia QRADAR, ip 10.10.100.84, la poca eventualidad de este, es por lo cual se ve con pocos “eventos” hacia Qradar. Lo recomendado para próximas solicitudes es que al menos podamos ver"/>
    <d v="1899-12-30T01:42:57"/>
    <d v="1899-12-30T07:04:01"/>
    <d v="1899-12-30T05:21:04"/>
    <x v="0"/>
    <x v="1"/>
    <m/>
    <m/>
    <m/>
    <m/>
    <m/>
    <d v="2024-02-29T00:00:00"/>
    <s v="NO CUMPLE"/>
    <s v="NO CUMPLE"/>
    <s v="CUMPLE"/>
    <s v="NO CUMPLE"/>
    <s v="NO CUMPLE"/>
    <x v="1"/>
    <x v="0"/>
    <x v="1"/>
    <x v="0"/>
    <x v="0"/>
  </r>
  <r>
    <s v="INC000002643013"/>
    <s v="HOUSING"/>
    <x v="14"/>
    <s v="BELIEVE"/>
    <s v="JAVIER J BRAVO CARVAJAL"/>
    <s v="frp_dvilca"/>
    <s v="3-Moderado/Limitado"/>
    <s v="3-Medio"/>
    <s v="Media"/>
    <x v="1"/>
    <s v="RIPLEY CHILE S.A."/>
    <s v="GESTION DATACENTER/ ACCESOS / RIPLEY CHILE S.A."/>
    <s v="28/02/2024 18:49:40"/>
    <s v="28/02/2024 18:52:31"/>
    <x v="0"/>
    <s v="COMUNICACIONES"/>
    <s v="VPN IP - MPLS"/>
    <s v="29/02/2024 1:12:05"/>
    <s v="29/02/2024 23:50:00"/>
    <s v="EMPRESA: RIPLEY CHILE S.A._x000a_CÓDIGO DE SERVICIO: _x000a_DIRECCIÓN:Calle San Martin #50, Santiago Centro, Santiago_x000a_NOMBRE DE QUIEN REPORTA:juan castro_x000a_TELÉFONO DE QUIEN REPORTA:994497727_x000a_NOMBRE DE CONTACTO EN TERRENO: _x000a_REQUERIMIENTO :  _x000a_Revision de equipo switch"/>
    <s v="accesos autorizados"/>
    <d v="1899-12-30T00:32:18"/>
    <d v="1899-12-30T06:22:25"/>
    <d v="1899-12-30T05:50:07"/>
    <x v="0"/>
    <x v="1"/>
    <m/>
    <m/>
    <m/>
    <m/>
    <m/>
    <d v="2024-02-29T00:00:00"/>
    <s v="NO CUMPLE"/>
    <s v="NO CUMPLE"/>
    <s v="CUMPLE"/>
    <s v="NO CUMPLE"/>
    <s v="NO CUMPLE"/>
    <x v="1"/>
    <x v="0"/>
    <x v="1"/>
    <x v="0"/>
    <x v="0"/>
  </r>
  <r>
    <s v="INC000002643042"/>
    <s v="HOUSING"/>
    <x v="11"/>
    <s v="APQ ACCESOS"/>
    <s v="JOSE G MARQUEZ MARCANO"/>
    <s v="tct_josmam"/>
    <s v="4-Menor/Localizado"/>
    <s v="4-Baja"/>
    <s v="Baja"/>
    <x v="1"/>
    <s v="TELEFONICA EMPRESAS DE CHILE SA"/>
    <s v="SUPERVISION: Conectar cable de red de Atalla"/>
    <s v="28/02/2024 22:55:11"/>
    <s v="28/02/2024 22:56:50"/>
    <x v="0"/>
    <s v="CDP ANTIGUO 1"/>
    <s v="CDP ANTIGUO 2"/>
    <s v="29/02/2024 0:07:04"/>
    <s v="29/02/2024 23:50:00"/>
    <s v="Conectar cable de red de Atalla"/>
    <s v="trabajo realizado"/>
    <d v="1899-12-30T01:10:00"/>
    <d v="1899-12-30T01:11:53"/>
    <d v="1899-12-30T00:01:53"/>
    <x v="0"/>
    <x v="1"/>
    <m/>
    <m/>
    <m/>
    <m/>
    <m/>
    <d v="2024-02-29T00:00:00"/>
    <s v="CUMPLE"/>
    <s v="NO CUMPLE"/>
    <s v="NO CUMPLE"/>
    <s v="NO CUMPLE"/>
    <s v="NO CUMPLE"/>
    <x v="1"/>
    <x v="1"/>
    <x v="0"/>
    <x v="0"/>
    <x v="0"/>
  </r>
  <r>
    <s v="INC000002643044"/>
    <s v="HOUSING"/>
    <x v="11"/>
    <s v="APQ ACCESOS"/>
    <s v="JOSE G MARQUEZ MARCANO"/>
    <s v="tct_josmam"/>
    <s v="4-Menor/Localizado"/>
    <s v="4-Baja"/>
    <s v="Baja"/>
    <x v="1"/>
    <s v="TELEFONICA EMPRESAS DE CHILE SA"/>
    <s v="SUPERVISION: REVISIÓN, DESCONEXIÓN Y CONEXIÓN DE CABLEADO UTP, FO, POR PÉRDIDA DE CONEXIÓN"/>
    <s v="28/02/2024 23:06:36"/>
    <s v="28/02/2024 23:07:24"/>
    <x v="0"/>
    <s v="CDP ANTIGUO 1"/>
    <s v="CDP ANTIGUO 2"/>
    <s v="29/02/2024 4:05:45"/>
    <s v="29/02/2024 23:50:00"/>
    <s v="REVISIÓN, DESCONEXIÓN Y CONEXIÓN DE CABLEADO UTP, FO, POR PÉRDIDA DE CONEXIÓN"/>
    <s v="INCIDENCIA RESTABLECIDA"/>
    <d v="1899-12-30T04:58:06"/>
    <d v="1899-12-30T04:59:09"/>
    <d v="1899-12-30T00:01:03"/>
    <x v="0"/>
    <x v="1"/>
    <m/>
    <m/>
    <m/>
    <m/>
    <m/>
    <d v="2024-02-29T00:00:00"/>
    <s v="CUMPLE"/>
    <s v="NO CUMPLE"/>
    <s v="NO CUMPLE"/>
    <s v="NO CUMPLE"/>
    <s v="NO CUMPLE"/>
    <x v="1"/>
    <x v="0"/>
    <x v="1"/>
    <x v="0"/>
    <x v="0"/>
  </r>
  <r>
    <s v="INC000002643046"/>
    <s v="HOUSING"/>
    <x v="11"/>
    <s v="APQ ACCESOS"/>
    <s v="JOSE G MARQUEZ MARCANO"/>
    <s v="tct_josmam"/>
    <s v="4-Menor/Localizado"/>
    <s v="4-Baja"/>
    <s v="Baja"/>
    <x v="1"/>
    <s v="TELEFONICA EMPRESAS DE CHILE SA"/>
    <s v="RONDA Y REVISION DE SALAS"/>
    <s v="29/02/2024 0:27:06"/>
    <s v="29/02/2024 0:27:43"/>
    <x v="0"/>
    <s v="CDP ANTIGUO 1"/>
    <s v="CDP ANTIGUO 2"/>
    <s v="29/02/2024 0:28:49"/>
    <s v="29/02/2024 23:50:00"/>
    <s v="RONDA Y REVISION DE SALAS"/>
    <s v="RONDAS REALIZADAS"/>
    <d v="1899-12-30T00:00:52"/>
    <d v="1899-12-30T00:01:43"/>
    <d v="1899-12-30T00:00:51"/>
    <x v="0"/>
    <x v="1"/>
    <m/>
    <m/>
    <m/>
    <m/>
    <m/>
    <d v="2024-02-29T00:00:00"/>
    <s v="CUMPLE"/>
    <s v="NO CUMPLE"/>
    <s v="NO CUMPLE"/>
    <s v="NO CUMPLE"/>
    <s v="NO CUMPLE"/>
    <x v="0"/>
    <x v="0"/>
    <x v="0"/>
    <x v="0"/>
    <x v="0"/>
  </r>
  <r>
    <s v="INC000002643051"/>
    <s v="HOUSING"/>
    <x v="11"/>
    <s v="APQ ACCESOS"/>
    <s v="JOSE G MARQUEZ MARCANO"/>
    <s v="tct_josmam"/>
    <s v="4-Menor/Localizado"/>
    <s v="4-Baja"/>
    <s v="Baja"/>
    <x v="1"/>
    <s v="TELEFONICA EMPRESAS DE CHILE SA"/>
    <s v="RONDA Y REVISION DE SALAS"/>
    <s v="29/02/2024 7:19:30"/>
    <s v="29/02/2024 7:20:30"/>
    <x v="0"/>
    <s v="CDP ANTIGUO 1"/>
    <s v="CDP ANTIGUO 2"/>
    <s v="29/02/2024 7:21:45"/>
    <s v="29/02/2024 23:50:00"/>
    <s v="RONDA Y REVISION DE SALAS"/>
    <s v="RONDAS REALIZADAS"/>
    <d v="1899-12-30T00:00:57"/>
    <d v="1899-12-30T00:02:15"/>
    <d v="1899-12-30T00:01:18"/>
    <x v="0"/>
    <x v="1"/>
    <m/>
    <m/>
    <m/>
    <m/>
    <m/>
    <d v="2024-02-29T00:00:00"/>
    <s v="CUMPLE"/>
    <s v="NO CUMPLE"/>
    <s v="NO CUMPLE"/>
    <s v="NO CUMPLE"/>
    <s v="NO CUMPLE"/>
    <x v="0"/>
    <x v="0"/>
    <x v="0"/>
    <x v="0"/>
    <x v="0"/>
  </r>
  <r>
    <s v="INC000002643107"/>
    <s v="HOUSING"/>
    <x v="8"/>
    <s v="BELIEVE"/>
    <s v="JOSE G MARQUEZ MARCANO"/>
    <s v="frp_jcarri"/>
    <s v="3-Moderado/Limitado"/>
    <s v="3-Medio"/>
    <s v="Media"/>
    <x v="1"/>
    <s v="TELEFONICA EMPRESAS DE CHILE SA"/>
    <s v="GESTION DATACENTER/ ACCESOS /DXC"/>
    <s v="28/02/2024 19:19:16"/>
    <s v="28/02/2024 19:20:19"/>
    <x v="0"/>
    <s v="COMUNICACIONES"/>
    <s v="VPN IP - MPLS"/>
    <s v="28/02/2024 20:44:37"/>
    <s v="28/02/2024 23:50:00"/>
    <s v="EMPRESA:DXC_x000a_CÓDIGO DE SERVICIO: _x000a_DIRECCIÓN:AV. Presidente Prieto #226, Paine, Santiago_x000a_NOMBRE DE QUIEN REPORTA:Cristóbal Reyes_x000a_TELÉFONO DE QUIEN REPORTA:987685102_x000a_NOMBRE DE CONTACTO EN TERRENO: _x000a_REQUERIMIENTO:REVISIÓN, DESCONEXIÓN Y CONEXIÓN DE CABLEADO"/>
    <s v="ACCESOS AUTORIZADOS"/>
    <d v="1899-12-30T01:15:52"/>
    <d v="1899-12-30T01:25:21"/>
    <d v="1899-12-30T00:09:29"/>
    <x v="0"/>
    <x v="1"/>
    <m/>
    <m/>
    <m/>
    <m/>
    <m/>
    <d v="2024-02-28T00:00:00"/>
    <s v="CUMPLE"/>
    <s v="NO CUMPLE"/>
    <s v="NO CUMPLE"/>
    <s v="NO CUMPLE"/>
    <s v="NO CUMPLE"/>
    <x v="1"/>
    <x v="1"/>
    <x v="0"/>
    <x v="0"/>
    <x v="0"/>
  </r>
  <r>
    <s v="INC000002643138"/>
    <s v="HOUSING"/>
    <x v="11"/>
    <s v="APQ ACCESOS"/>
    <s v="JOSE G MARQUEZ MARCANO"/>
    <s v="tct_josmam"/>
    <s v="4-Menor/Localizado"/>
    <s v="4-Baja"/>
    <s v="Baja"/>
    <x v="1"/>
    <s v="TELEFONICA EMPRESAS DE CHILE SA"/>
    <s v="SUPERVISION: Incidente Telefonica Chile-cambio de modulo cach"/>
    <s v="28/02/2024 22:12:38"/>
    <s v="28/02/2024 22:13:24"/>
    <x v="0"/>
    <s v="CDP ANTIGUO 1"/>
    <s v="CDP ANTIGUO 2"/>
    <s v="29/02/2024 0:18:37"/>
    <s v="29/02/2024 23:50:00"/>
    <s v="Incidente Telefonica Chile-cambio de modulo cach"/>
    <s v="INCIDENCIA RESTABLECIDA."/>
    <d v="1899-12-30T02:05:00"/>
    <d v="1899-12-30T02:05:59"/>
    <d v="1899-12-30T00:00:59"/>
    <x v="0"/>
    <x v="1"/>
    <m/>
    <m/>
    <m/>
    <m/>
    <m/>
    <d v="2024-02-29T00:00:00"/>
    <s v="CUMPLE"/>
    <s v="NO CUMPLE"/>
    <s v="NO CUMPLE"/>
    <s v="NO CUMPLE"/>
    <s v="NO CUMPLE"/>
    <x v="1"/>
    <x v="1"/>
    <x v="0"/>
    <x v="0"/>
    <x v="0"/>
  </r>
  <r>
    <s v="INC000002643144"/>
    <s v="HOUSING"/>
    <x v="11"/>
    <s v="APQ ACCESOS"/>
    <s v="JOSE G MARQUEZ MARCANO"/>
    <s v="tct_josmam"/>
    <s v="4-Menor/Localizado"/>
    <s v="4-Baja"/>
    <s v="Baja"/>
    <x v="1"/>
    <s v="TELEFONICA EMPRESAS DE CHILE SA"/>
    <s v="TOMA DE ALARMAS DE CLIENTES"/>
    <s v="29/02/2024 4:08:09"/>
    <s v="29/02/2024 4:08:53"/>
    <x v="0"/>
    <s v="CDP ANTIGUO 1"/>
    <s v="CDP ANTIGUO 2"/>
    <s v="29/02/2024 4:10:08"/>
    <s v="29/02/2024 23:50:00"/>
    <s v="TOMA DE ALARMAS DE CLIENTES"/>
    <s v="TOMA DE ALARMAS REALIZADAS"/>
    <d v="1899-12-30T00:00:57"/>
    <d v="1899-12-30T00:01:59"/>
    <d v="1899-12-30T00:01:02"/>
    <x v="0"/>
    <x v="1"/>
    <m/>
    <m/>
    <m/>
    <m/>
    <m/>
    <d v="2024-02-29T00:00:00"/>
    <s v="CUMPLE"/>
    <s v="NO CUMPLE"/>
    <s v="NO CUMPLE"/>
    <s v="NO CUMPLE"/>
    <s v="NO CUMPLE"/>
    <x v="0"/>
    <x v="0"/>
    <x v="0"/>
    <x v="0"/>
    <x v="0"/>
  </r>
  <r>
    <s v="INC000002643148"/>
    <s v="SAP"/>
    <x v="9"/>
    <s v="CLOUD SAP HANA"/>
    <s v="NICOLAS A SAAVEDRA EGUILUZ"/>
    <s v="tct_nsaave"/>
    <s v="4-Menor/Localizado"/>
    <s v="4-Baja"/>
    <s v="Baja"/>
    <x v="1"/>
    <s v="TELEFONICA EMPRESAS DE CHILE SA"/>
    <s v="Checklist Diario Clientes 29.02.24"/>
    <s v="29/02/2024 7:28:38"/>
    <s v="29/02/2024 7:30:00"/>
    <x v="0"/>
    <s v="Service"/>
    <s v="Internal"/>
    <s v="29/02/2024 7:30:32"/>
    <s v="29/02/2024 23:50:00"/>
    <s v="Se realiza Checklist Diario de los clientes; _x000a_HDC_x000a_NUTRISCO"/>
    <s v="Se realiza Checklist Diario de los clientes; _x000a_HDC_x000a_NUTRISCO"/>
    <d v="1899-12-30T00:00:00"/>
    <d v="1899-12-30T00:01:54"/>
    <d v="1899-12-30T00:01:54"/>
    <x v="0"/>
    <x v="1"/>
    <m/>
    <m/>
    <m/>
    <m/>
    <m/>
    <d v="2024-02-29T00:00:00"/>
    <s v="CUMPLE"/>
    <s v="NO CUMPLE"/>
    <s v="NO CUMPLE"/>
    <s v="NO CUMPLE"/>
    <s v="NO CUMPLE"/>
    <x v="0"/>
    <x v="0"/>
    <x v="0"/>
    <x v="0"/>
    <x v="0"/>
  </r>
  <r>
    <s v="INC000002643150"/>
    <s v="HOUSING"/>
    <x v="11"/>
    <s v="APQ ACCESOS"/>
    <s v="ESTEBAN O BUSTOS CORNEJO"/>
    <s v="tct_ebusto"/>
    <s v="4-Menor/Localizado"/>
    <s v="4-Baja"/>
    <s v="Baja"/>
    <x v="1"/>
    <s v="TELEFONICA EMPRESAS DE CHILE SA"/>
    <s v="Ronda y revisión de salas técnicas 08:00"/>
    <s v="29/02/2024 8:05:46"/>
    <s v="29/02/2024 8:07:03"/>
    <x v="0"/>
    <s v="CDP ANTIGUO 1"/>
    <s v="CDP ANTIGUO 2"/>
    <s v="29/02/2024 9:10:09"/>
    <s v="29/02/2024 23:50:00"/>
    <s v="Ronda y revisión de salas técnicas 08:00"/>
    <s v="RONDA REALIZADA"/>
    <d v="1899-12-30T01:03:06"/>
    <d v="1899-12-30T01:04:23"/>
    <d v="1899-12-30T00:01:17"/>
    <x v="0"/>
    <x v="1"/>
    <m/>
    <m/>
    <m/>
    <m/>
    <m/>
    <d v="2024-02-29T00:00:00"/>
    <s v="CUMPLE"/>
    <s v="NO CUMPLE"/>
    <s v="NO CUMPLE"/>
    <s v="NO CUMPLE"/>
    <s v="NO CUMPLE"/>
    <x v="1"/>
    <x v="1"/>
    <x v="0"/>
    <x v="0"/>
    <x v="0"/>
  </r>
  <r>
    <s v="INC000002643262"/>
    <s v="TICKET-INTELIGENTE"/>
    <x v="6"/>
    <s v="GESTION TI"/>
    <s v="PAUL A SEPULVEDA ALVAREZ"/>
    <s v="USR_TSIGHT"/>
    <s v="1-Extenso/Generalizado"/>
    <s v="4-Baja"/>
    <s v="Baja"/>
    <x v="3"/>
    <s v="COAGRA S A"/>
    <s v="coagra01 - sap_prod_e_vm TICKET AUTOMATICO"/>
    <s v="28/02/2024 22:06:37"/>
    <s v="28/02/2024 22:06:37"/>
    <x v="0"/>
    <s v="TRUESIGHT"/>
    <s v="TRUESIGHT"/>
    <s v="29/02/2024 11:54:02"/>
    <s v="29/02/2024 23:50:00"/>
    <s v="PREVENTIVO=SI_x000a_CODIGO DE SERVICIO=sap_prod_e_VM_x000a_DIRECCION=NULL_x000a_CIUDAD=SANTIAGO_x000a_COMUNA LOCAL=_x000a_REGION=REGIÃ“N METROPOLITANA DE SANTIAGO_x000a_QUIEN REPORTA=Ticket automático_x000a_CONTACTO EN TERRENO=_x000a_PROBLEMA=High RAM Usage Alert for Node COAGRA01 - sap_prod_e_VM_x000a_REQU"/>
    <s v="Alza de recursos por ejecucion de procesos SAP en servidor. comportamiento esperado, se mantiene en observacion._x000a_se solicita modificacion de umbral a objetos de monitoreo con folio INC000002643771"/>
    <d v="1899-12-30T13:45:19"/>
    <d v="1899-12-30T13:47:25"/>
    <d v="1899-12-30T00:02:06"/>
    <x v="1"/>
    <x v="0"/>
    <m/>
    <m/>
    <m/>
    <m/>
    <m/>
    <d v="2024-02-29T00:00:00"/>
    <s v="CUMPLE"/>
    <s v="NO CUMPLE"/>
    <s v="NO CUMPLE"/>
    <s v="NO CUMPLE"/>
    <s v="NO CUMPLE"/>
    <x v="1"/>
    <x v="0"/>
    <x v="0"/>
    <x v="1"/>
    <x v="0"/>
  </r>
  <r>
    <s v="INC000002643507"/>
    <s v="HOUSING"/>
    <x v="14"/>
    <s v="BELIEVE"/>
    <s v="SEBASTIAN A JARA VIDAL"/>
    <s v="frp_xgambo"/>
    <s v="3-Moderado/Limitado"/>
    <s v="3-Medio"/>
    <s v="Media"/>
    <x v="1"/>
    <s v="TELEFONICA GLOBAL TECHNOLOGY S.A.AGENCIA EN CHILE"/>
    <s v="GESTION DATACENTER/ ACCESOS / TELEFONICA GLOBAL TECHNOLOGY S.A.AGENCIA EN CHILE"/>
    <s v="29/02/2024 8:45:46"/>
    <s v="29/02/2024 8:48:01"/>
    <x v="0"/>
    <s v="COMUNICACIONES"/>
    <s v="VPN IP - MPLS"/>
    <s v="29/02/2024 8:58:20"/>
    <s v="29/02/2024 23:50:00"/>
    <s v="EMPRESA: TELEFONICA GLOBAL TECHNOLOGY S.A.AGENCIA EN CHILE_x000a_CÓDIGO DE SERVICIO: _x000a_DIRECCIÓN:Calle San Martin #50, Santiago Centro, Santiago_x000a_NOMBRE DE QUIEN REPORTA:Manuel Maita_x000a_TELÉFONO DE QUIEN REPORTA:  56974138322_x000a_NOMBRE DE CONTACTO EN TERRENO: _x000a_REQUERI"/>
    <m/>
    <d v="1899-12-30T00:06:41"/>
    <d v="1899-12-30T00:12:34"/>
    <d v="1899-12-30T00:05:53"/>
    <x v="0"/>
    <x v="1"/>
    <m/>
    <m/>
    <m/>
    <m/>
    <m/>
    <d v="2024-02-29T00:00:00"/>
    <s v="CUMPLE"/>
    <s v="NO CUMPLE"/>
    <s v="NO CUMPLE"/>
    <s v="NO CUMPLE"/>
    <s v="NO CUMPLE"/>
    <x v="0"/>
    <x v="0"/>
    <x v="0"/>
    <x v="0"/>
    <x v="0"/>
  </r>
  <r>
    <s v="INC000002643551"/>
    <s v="VPN IP - MPLS"/>
    <x v="18"/>
    <s v="GESTION HD"/>
    <s v="CRISTOBAL I REYES DELGADO"/>
    <s v="frp_pcamay"/>
    <s v="3-Moderado/Limitado"/>
    <s v="3-Medio"/>
    <s v="Media"/>
    <x v="1"/>
    <s v="TELEFONICA GLOBAL TECHNOLOGY S.A.AGENCIA EN CHILE"/>
    <s v="HD/Re: Lentitud Motor BD 10.233.49.6||FOLIO INC000002641821||APERTURA"/>
    <s v="29/02/2024 10:18:56"/>
    <s v="29/02/2024 10:20:13"/>
    <x v="0"/>
    <s v="TI"/>
    <s v="BASES DE DATOS"/>
    <s v="29/02/2024 17:03:32"/>
    <s v="29/02/2024 23:50:00"/>
    <s v="PREVENTIVO: NO_x000a_CODIGO DE SERVICIO:_x000a_DIRECCION:_x000a_QUIEN REPORTA: cristobal.reyes_x000a_CONTACTO EN TERRENO:_x000a_PROBLEMA:_x000a_REQUERIMIENTO:Favor su apoyo en la creación de un ticket por el siguiente_x000a_requerimiento:_x000a__x000a_“Necesitamos un nuevo estatus porque la máquina TGESTION"/>
    <s v="Se envió analisis durante la mañana con todo el detalle encontrado de la lentitud reportada y las recomendaciones que pueden ser aplicadas. A no obtener feedback, se cierra ticket."/>
    <d v="1899-12-30T06:30:53"/>
    <d v="1899-12-30T06:44:36"/>
    <d v="1899-12-30T00:13:43"/>
    <x v="0"/>
    <x v="1"/>
    <m/>
    <m/>
    <m/>
    <m/>
    <m/>
    <d v="2024-02-29T00:00:00"/>
    <s v="CUMPLE"/>
    <s v="NO CUMPLE"/>
    <s v="NO CUMPLE"/>
    <s v="NO CUMPLE"/>
    <s v="NO CUMPLE"/>
    <x v="1"/>
    <x v="0"/>
    <x v="1"/>
    <x v="0"/>
    <x v="0"/>
  </r>
  <r>
    <s v="INC000002643564"/>
    <s v="HOUSING"/>
    <x v="13"/>
    <s v="BELIEVE"/>
    <s v="RENE E VILLEGAS CARREÑO"/>
    <s v="frp_jcarri"/>
    <s v="3-Moderado/Limitado"/>
    <s v="3-Medio"/>
    <s v="Media"/>
    <x v="1"/>
    <s v="BANCO SANTANDER CHILE 1"/>
    <s v="GESTION DATACENTER/ ACCESOS /BANCO SANTANDER CHILE 1"/>
    <s v="29/02/2024 10:39:37"/>
    <s v="29/02/2024 10:40:49"/>
    <x v="0"/>
    <s v="ACCESO"/>
    <s v="CLIENTE"/>
    <s v="29/02/2024 12:45:04"/>
    <s v="29/02/2024 23:50:00"/>
    <s v="EMPRESA:BANCO SANTANDER CHILE 1_x000a_CÓDIGO DE SERVICIO: _x000a_DIRECCIÓN:Av. Apoquindo #7071, Las Condes, Santiago_x000a_NOMBRE DE QUIEN REPORTA:Christian Tapia_x000a_TELÉFONO DE QUIEN REPORTA:56981568202_x000a_NOMBRE DE CONTACTO EN TERRENO: _x000a_REQUERIMIENTO:Decomiso equipo rack J2,H"/>
    <s v="Se efectúa contacto con cliente: no aplica_x000a_Teléfono de contacto:no aplica_x000a_Acciones realizadas: accesos autorizados_x000a_Solución paliativa o definitiva: no aplica_x000a_Acciones de Mejora, Recomendaciones:no aplica"/>
    <d v="1899-12-30T01:31:16"/>
    <d v="1899-12-30T02:05:27"/>
    <d v="1899-12-30T00:34:11"/>
    <x v="0"/>
    <x v="1"/>
    <m/>
    <m/>
    <m/>
    <m/>
    <m/>
    <d v="2024-02-29T00:00:00"/>
    <s v="CUMPLE"/>
    <s v="NO CUMPLE"/>
    <s v="NO CUMPLE"/>
    <s v="NO CUMPLE"/>
    <s v="NO CUMPLE"/>
    <x v="1"/>
    <x v="1"/>
    <x v="0"/>
    <x v="0"/>
    <x v="0"/>
  </r>
  <r>
    <s v="INC000002643590"/>
    <s v="HOUSING"/>
    <x v="8"/>
    <s v="ADMINISTRADORES RESIDENTES"/>
    <s v="FERNEY D GARZON PEÑA"/>
    <s v="frp_jugonz"/>
    <s v="3-Moderado/Limitado"/>
    <s v="3-Medio"/>
    <s v="Media"/>
    <x v="1"/>
    <s v="CENTRO DE COMPENSACION AUTOMATIZADO S A"/>
    <s v="GESTION DATACENTER/ ACCESOS / CENTRO DE COMPENSACION AUTOMATIZADO S A"/>
    <s v="29/02/2024 11:09:18"/>
    <s v="29/02/2024 11:11:18"/>
    <x v="0"/>
    <s v="COMUNICACIONES"/>
    <s v="VPN IP - MPLS"/>
    <s v="29/02/2024 15:34:51"/>
    <s v="29/02/2024 23:50:00"/>
    <s v="EMPRESA: CENTRO DE COMPENSACION AUTOMATIZADO S A_x000a_CÓDIGO DE SERVICIO: _x000a_DIRECCIÓN: Av. Presidente Prieto #226, Paine, Santiago_x000a_NOMBRE DE QUIEN REPORTA: Jorge Mascaró V._x000a_TELÉFONO DE QUIEN REPORTA: 56 9 84182315_x000a_NOMBRE DE CONTACTO EN TERRENO: Jorge Mascaró V"/>
    <m/>
    <d v="1899-12-30T04:08:47"/>
    <d v="1899-12-30T04:25:33"/>
    <d v="1899-12-30T00:16:46"/>
    <x v="0"/>
    <x v="1"/>
    <m/>
    <m/>
    <m/>
    <m/>
    <m/>
    <d v="2024-02-29T00:00:00"/>
    <s v="CUMPLE"/>
    <s v="NO CUMPLE"/>
    <s v="NO CUMPLE"/>
    <s v="NO CUMPLE"/>
    <s v="NO CUMPLE"/>
    <x v="1"/>
    <x v="0"/>
    <x v="1"/>
    <x v="0"/>
    <x v="0"/>
  </r>
  <r>
    <s v="INC000002643596"/>
    <s v="HOUSING"/>
    <x v="13"/>
    <s v="BELIEVE"/>
    <s v="RENE E VILLEGAS CARREÑO"/>
    <s v="frp_jcarri"/>
    <s v="3-Moderado/Limitado"/>
    <s v="3-Medio"/>
    <s v="Media"/>
    <x v="1"/>
    <s v="TELEFONICA EMPRESAS DE CHILE SA"/>
    <s v="GESTION DATACENTER/ ACCESOS /TELEFONICA EMPRESAS DE CHILE SA"/>
    <s v="29/02/2024 11:08:29"/>
    <s v="29/02/2024 11:09:41"/>
    <x v="0"/>
    <s v="ACCESO"/>
    <s v="CLIENTE"/>
    <s v="29/02/2024 12:44:28"/>
    <s v="29/02/2024 23:50:00"/>
    <s v="EMPRESA:TELEFONICA EMPRESAS DE CHILE SA_x000a_CÓDIGO DE SERVICIO: _x000a_DIRECCIÓN:Av. Apoquindo #7071, Las Condes, Santiago_x000a_NOMBRE DE QUIEN REPORTA:Eduardo Farías (Nabiax)_x000a_TELÉFONO DE QUIEN REPORTA:992982563_x000a_NOMBRE DE CONTACTO EN TERRENO: _x000a_REQUERIMIENTO:REUNION DE"/>
    <s v="Se efectúa contacto con cliente: no aplica_x000a_Teléfono de contacto:no aplica_x000a_Acciones realizadas:accesos autorizados_x000a_Solución paliativa o definitiva:no aplica_x000a_Acciones de Mejora, Recomendaciones:no aplica"/>
    <d v="1899-12-30T01:30:05"/>
    <d v="1899-12-30T01:35:59"/>
    <d v="1899-12-30T00:05:54"/>
    <x v="0"/>
    <x v="1"/>
    <m/>
    <m/>
    <m/>
    <m/>
    <m/>
    <d v="2024-02-29T00:00:00"/>
    <s v="CUMPLE"/>
    <s v="NO CUMPLE"/>
    <s v="NO CUMPLE"/>
    <s v="NO CUMPLE"/>
    <s v="NO CUMPLE"/>
    <x v="1"/>
    <x v="1"/>
    <x v="0"/>
    <x v="0"/>
    <x v="0"/>
  </r>
  <r>
    <s v="INC000002643600"/>
    <s v="VPN IP - MPLS"/>
    <x v="9"/>
    <s v="GESTION HD"/>
    <s v="EWALD R GALAZ MILLALEO"/>
    <s v="frp_fpetro"/>
    <s v="3-Moderado/Limitado"/>
    <s v="3-Medio"/>
    <s v="Media"/>
    <x v="1"/>
    <s v="ACMA S.A."/>
    <s v="HD/_x000a_RE: Requerimiento Basis SAP"/>
    <s v="29/02/2024 11:10:01"/>
    <s v="29/02/2024 11:13:00"/>
    <x v="0"/>
    <s v="Service"/>
    <s v="Internal"/>
    <s v="29/02/2024 15:28:33"/>
    <s v="29/02/2024 23:50:00"/>
    <s v="PREVENTIVO: NO_x000a_CODIGO DE SERVICIO:_x000a_DIRECCION:_x000a_QUIEN REPORTA: Ewald Galaz Millaleo  Ewald Galaz Millaleo _x000a_CONTACTO EN TERRENO: Ewald Galaz Millaleo  Ewald Galaz Millaleo _x000a_ _x000a_REQUERIMIENTO:_x000a__x000a__x000a_Solicito soporte para SAP. En DEV hay un desarrollo que no puedo"/>
    <s v="Estimados,_x000a__x000a_Se adjunta correo de respuesta enviado al cliente._x000a__x000a_Saludos."/>
    <d v="1899-12-30T00:01:07"/>
    <d v="1899-12-30T04:18:32"/>
    <d v="1899-12-30T04:17:25"/>
    <x v="0"/>
    <x v="1"/>
    <m/>
    <m/>
    <m/>
    <m/>
    <m/>
    <d v="2024-02-29T00:00:00"/>
    <s v="NO CUMPLE"/>
    <s v="NO CUMPLE"/>
    <s v="CUMPLE"/>
    <s v="NO CUMPLE"/>
    <s v="NO CUMPLE"/>
    <x v="1"/>
    <x v="0"/>
    <x v="1"/>
    <x v="0"/>
    <x v="0"/>
  </r>
  <r>
    <s v="INC000002643604"/>
    <s v="HOUSING"/>
    <x v="14"/>
    <s v="BELIEVE"/>
    <s v="SEBASTIAN A JARA VIDAL"/>
    <s v="frp_jcarri"/>
    <s v="3-Moderado/Limitado"/>
    <s v="3-Medio"/>
    <s v="Media"/>
    <x v="1"/>
    <s v="TELEFONICA GLOBAL TECHNOLOGY S.A.AGENCIA EN CHILE"/>
    <s v="GESTION DATACENTER/ ACCESOS /TELEFONICA GLOBAL TECHNOLOGY S.A.AGENCIA EN CHILE"/>
    <s v="29/02/2024 11:18:02"/>
    <s v="29/02/2024 11:19:17"/>
    <x v="0"/>
    <s v="COMUNICACIONES"/>
    <s v="VPN IP - MPLS"/>
    <s v="29/02/2024 11:33:52"/>
    <s v="29/02/2024 23:50:00"/>
    <s v="EMPRESA:TELEFONICA GLOBAL TECHNOLOGY S.A.AGENCIA EN CHILE_x000a_CÓDIGO DE SERVICIO: _x000a_DIRECCIÓN:Calle San Martin #50, Santiago Centro, Santiago_x000a_NOMBRE DE QUIEN REPORTA:Manuel Maita_x000a_TELÉFONO DE QUIEN REPORTA:56974138322_x000a_NOMBRE DE CONTACTO EN TERRENO: _x000a_REQUERIMIE"/>
    <m/>
    <d v="1899-12-30T00:07:01"/>
    <d v="1899-12-30T00:15:50"/>
    <d v="1899-12-30T00:08:49"/>
    <x v="0"/>
    <x v="1"/>
    <m/>
    <m/>
    <m/>
    <m/>
    <m/>
    <d v="2024-02-29T00:00:00"/>
    <s v="CUMPLE"/>
    <s v="NO CUMPLE"/>
    <s v="NO CUMPLE"/>
    <s v="NO CUMPLE"/>
    <s v="NO CUMPLE"/>
    <x v="0"/>
    <x v="0"/>
    <x v="0"/>
    <x v="0"/>
    <x v="0"/>
  </r>
  <r>
    <s v="INC000002643609"/>
    <s v="HOUSING"/>
    <x v="11"/>
    <s v="APQ ACCESOS"/>
    <s v="ESTEBAN O BUSTOS CORNEJO"/>
    <s v="tct_ebusto"/>
    <s v="4-Menor/Localizado"/>
    <s v="4-Baja"/>
    <s v="Baja"/>
    <x v="1"/>
    <s v="TELEFONICA EMPRESAS DE CHILE SA"/>
    <s v="TOMDA DE ALARMAS DE CLIENTES 09:00"/>
    <s v="29/02/2024 9:10:21"/>
    <s v="29/02/2024 9:11:26"/>
    <x v="0"/>
    <s v="CDP ANTIGUO 1"/>
    <s v="CDP ANTIGUO 2"/>
    <s v="29/02/2024 11:11:09"/>
    <s v="29/02/2024 23:50:00"/>
    <s v="TOMDA DE ALARMAS DE CLIENTES 09:00"/>
    <s v="TOMA DE ALARMAS REALIZADA"/>
    <d v="1899-12-30T02:59:43"/>
    <d v="1899-12-30T02:00:48"/>
    <d v="1899-12-30T00:01:05"/>
    <x v="0"/>
    <x v="1"/>
    <m/>
    <m/>
    <m/>
    <m/>
    <m/>
    <d v="2024-02-29T00:00:00"/>
    <s v="CUMPLE"/>
    <s v="NO CUMPLE"/>
    <s v="NO CUMPLE"/>
    <s v="NO CUMPLE"/>
    <s v="NO CUMPLE"/>
    <x v="1"/>
    <x v="1"/>
    <x v="0"/>
    <x v="0"/>
    <x v="0"/>
  </r>
  <r>
    <s v="INC000002643614"/>
    <s v="VPN IP - MPLS"/>
    <x v="6"/>
    <s v="BELIEVE"/>
    <s v="ALEJANDRO ACEVEDO VALENZUELA"/>
    <s v="frp_xgambo"/>
    <s v="4-Menor/Localizado"/>
    <s v="4-Baja"/>
    <s v="Baja"/>
    <x v="1"/>
    <s v="TELEFONICA CYBERSECURITY TECH CHILE SPA"/>
    <s v="REQ / SOC / Solicitud de cambio de clave d VPN"/>
    <s v="29/02/2024 10:07:14"/>
    <s v="29/02/2024 10:08:41"/>
    <x v="0"/>
    <s v="CDP ANTIGUO 1"/>
    <s v="CDP ANTIGUO 2"/>
    <s v="29/02/2024 12:48:08"/>
    <s v="29/02/2024 23:50:00"/>
    <s v="PREVENTIVO: NO_x000a_CODIGO DE SERVICIO:_x000a_DIRECCION:      _x000a_CIUDAD:             _x000a_COMUNA:_x000a_NOMBRE QUIEN REPORTA: Rodrigo Navea Marinao_x000a_TELEFONO QUIEN REPORTA: +56 9 6567 9444_x000a_NOMBRE CONTACTO EN TERRENO:        _x000a_TELEFONO 1 CONTACTO EN TERRENO:_x000a_TELEFONO 2 CONTACTO E"/>
    <s v="realizado Reseteo de password usuario. se verifica con usuario el cual informa que se encuentra operativo. se procede a cierre de ticket."/>
    <d v="1899-12-30T02:25:25"/>
    <d v="1899-12-30T02:40:54"/>
    <d v="1899-12-30T00:15:29"/>
    <x v="0"/>
    <x v="1"/>
    <m/>
    <m/>
    <m/>
    <m/>
    <m/>
    <d v="2024-02-29T00:00:00"/>
    <s v="CUMPLE"/>
    <s v="NO CUMPLE"/>
    <s v="NO CUMPLE"/>
    <s v="NO CUMPLE"/>
    <s v="NO CUMPLE"/>
    <x v="1"/>
    <x v="1"/>
    <x v="0"/>
    <x v="0"/>
    <x v="0"/>
  </r>
  <r>
    <s v="INC000002643617"/>
    <s v="VPN IP - MPLS"/>
    <x v="2"/>
    <s v="BELIEVE"/>
    <s v="SEBASTIAN A JARA VIDAL"/>
    <s v="frp_ylaraq"/>
    <s v="4-Menor/Localizado"/>
    <s v="4-Baja"/>
    <s v="Baja"/>
    <x v="1"/>
    <s v="CELULOSA ARAUCO Y CONSTITUCION S A"/>
    <s v="MESA/GAMA/RETIRO DE CINTAS MAGNETICA"/>
    <s v="29/02/2024 11:14:52"/>
    <s v="29/02/2024 11:16:59"/>
    <x v="0"/>
    <s v="COMUNICACIONES"/>
    <s v="VPN IP - MPLS"/>
    <s v="29/02/2024 17:18:30"/>
    <s v="29/02/2024 23:50:00"/>
    <s v="PREVENTIVO: _x000a_CODIGO DE SERVICIO:VPF1562656_x000a_DIRECCION: San Martin 50, Santiago, Santiago_x000a_QUIEN REPORTA:JOSE MALDONADO 995388913_x000a_CONTACTO EN TERRENO:JOSE MALDONADO 995388913_x000a_PROBLEMA:_x000a_REQUERIMIENTO:RETIRO DE CINTAS MAGNETICAS_x000a_EQUIPOS ENERGIZADO/REINICIADO:"/>
    <m/>
    <d v="1899-12-30T05:29:34"/>
    <d v="1899-12-30T06:03:38"/>
    <d v="1899-12-30T00:34:04"/>
    <x v="0"/>
    <x v="1"/>
    <m/>
    <m/>
    <m/>
    <m/>
    <m/>
    <d v="2024-02-29T00:00:00"/>
    <s v="CUMPLE"/>
    <s v="NO CUMPLE"/>
    <s v="NO CUMPLE"/>
    <s v="NO CUMPLE"/>
    <s v="NO CUMPLE"/>
    <x v="1"/>
    <x v="0"/>
    <x v="1"/>
    <x v="0"/>
    <x v="0"/>
  </r>
  <r>
    <s v="INC000002643623"/>
    <s v="HOSTING VIRTUAL"/>
    <x v="18"/>
    <s v="DUOC TICKET AUTOMATICO"/>
    <s v="ALVARO ORTIZ"/>
    <s v="frp_eavend"/>
    <s v="3-Moderado/Limitado"/>
    <s v="4-Baja"/>
    <s v="Baja"/>
    <x v="1"/>
    <s v="FUNDACION INSTITUTO PROFESIONAL DUOC UC"/>
    <s v="DUOC|REQ|Eliminar sesión pegada en SEQUENCER_GENERAL_INTEGRACION"/>
    <s v="29/02/2024 10:31:39"/>
    <s v="29/02/2024 10:33:12"/>
    <x v="0"/>
    <s v="CDP ANTIGUO 1"/>
    <s v="CDP ANTIGUO 2"/>
    <s v="29/02/2024 13:40:55"/>
    <s v="29/02/2024 23:50:00"/>
    <s v="PREVENTIVO: NO_x000a_CODIGO DE SERVICIO:_x000a_DIRECCION:_x000a_QUIEN REPORTA:_x000a_CONTACTO EN TERRENO:_x000a_PROBLEMA:_x000a_REQUERIMIENTO:_x000a_EQUIPOS ENERGIZADO/REINICIADO:_x000a_HORARIO DE ATENCION:_x000a_OBSERVACION:_x000a_ANI:_x000a_MARCA CENTRAL TELEFONICA: _x000a_EMPRESA:_x000a_RUT:_x000a_CORREO: _x000a_COORDENADAS:_x000a__x000a_Firma Ejecuti"/>
    <s v="se elimina la session pegada."/>
    <d v="1899-12-30T03:01:46"/>
    <d v="1899-12-30T03:09:16"/>
    <d v="1899-12-30T00:07:30"/>
    <x v="0"/>
    <x v="1"/>
    <m/>
    <m/>
    <m/>
    <m/>
    <m/>
    <d v="2024-02-29T00:00:00"/>
    <s v="CUMPLE"/>
    <s v="NO CUMPLE"/>
    <s v="NO CUMPLE"/>
    <s v="NO CUMPLE"/>
    <s v="NO CUMPLE"/>
    <x v="1"/>
    <x v="1"/>
    <x v="0"/>
    <x v="0"/>
    <x v="0"/>
  </r>
  <r>
    <s v="INC000002643691"/>
    <s v="HOUSING"/>
    <x v="11"/>
    <s v="APQ ACCESOS"/>
    <s v="ESTEBAN O BUSTOS CORNEJO"/>
    <s v="tct_ebusto"/>
    <s v="2-Significativo/Amplio"/>
    <s v="2-Alta"/>
    <s v="Alta"/>
    <x v="1"/>
    <s v="TELEFONICA EMPRESAS DE CHILE SA"/>
    <s v="SUPERVISION INCIDENTE HUAWEI 12:05"/>
    <s v="29/02/2024 13:43:30"/>
    <s v="29/02/2024 13:45:25"/>
    <x v="0"/>
    <s v="CDP ANTIGUO 1"/>
    <s v="CDP ANTIGUO 2"/>
    <s v="29/02/2024 13:47:17"/>
    <s v="29/02/2024 23:50:00"/>
    <s v="SUPERVISION INCIDENTE HUAWEI 12:05"/>
    <s v="INCIDENCIA RESTABLECIDA"/>
    <d v="1899-12-30T00:01:52"/>
    <d v="1899-12-30T00:03:47"/>
    <d v="1899-12-30T00:01:55"/>
    <x v="0"/>
    <x v="1"/>
    <m/>
    <m/>
    <m/>
    <m/>
    <m/>
    <d v="2024-02-29T00:00:00"/>
    <s v="CUMPLE"/>
    <s v="NO CUMPLE"/>
    <s v="NO CUMPLE"/>
    <s v="NO CUMPLE"/>
    <s v="NO CUMPLE"/>
    <x v="0"/>
    <x v="0"/>
    <x v="0"/>
    <x v="0"/>
    <x v="0"/>
  </r>
  <r>
    <s v="INC000002643742"/>
    <s v="HOUSING"/>
    <x v="0"/>
    <s v="APQ ACCESOS"/>
    <s v="CARLOS F ARAYA RAMIREZ"/>
    <s v="tct_cararr"/>
    <s v="4-Menor/Localizado"/>
    <s v="4-Baja"/>
    <s v="Baja"/>
    <x v="3"/>
    <s v="TELEFONICA CYBERSECURITY TECH CHILE SPA"/>
    <s v="TOMA DE ALARMAS"/>
    <s v="29/02/2024 10:11:12"/>
    <s v="29/02/2024 10:22:40"/>
    <x v="0"/>
    <s v="CDP ANTIGUO 1"/>
    <s v="CDP ANTIGUO 2"/>
    <s v="29/02/2024 11:13:27"/>
    <s v="29/02/2024 23:50:00"/>
    <s v="TIC 7, 8 Y MDA"/>
    <s v="TICKET CREADO POR ERROR"/>
    <d v="1899-12-30T00:00:04"/>
    <d v="1899-12-30T01:02:15"/>
    <d v="1899-12-30T01:02:11"/>
    <x v="1"/>
    <x v="0"/>
    <m/>
    <m/>
    <m/>
    <m/>
    <m/>
    <d v="2024-02-29T00:00:00"/>
    <s v="NO CUMPLE"/>
    <s v="CUMPLE"/>
    <s v="NO CUMPLE"/>
    <s v="NO CUMPLE"/>
    <s v="NO CUMPLE"/>
    <x v="1"/>
    <x v="1"/>
    <x v="0"/>
    <x v="0"/>
    <x v="0"/>
  </r>
  <r>
    <s v="INC000002643746"/>
    <s v="INFRAESTRUCTURA DC"/>
    <x v="16"/>
    <s v="APQ ACCESOS"/>
    <s v="JONATHAN A MARQUEZ ASTENGO"/>
    <s v="tct_jmarqu"/>
    <s v="4-Menor/Localizado"/>
    <s v="4-Baja"/>
    <s v="Baja"/>
    <x v="0"/>
    <s v="TELEFONICA CYBERSECURITY TECH CHILE SPA"/>
    <s v="SUPERVISION TECH/CRQ 83435"/>
    <s v="29/02/2024 10:29:20"/>
    <s v="29/02/2024 10:30:03"/>
    <x v="0"/>
    <s v="CDP ANTIGUO 1"/>
    <s v="CDP ANTIGUO 2"/>
    <s v="29/02/2024 17:22:11"/>
    <s v="29/02/2024 23:50:00"/>
    <s v="PREVENTIVO: NO_x000a_CÓDIGO DE SERVICIO:_x000a_DIRECCIÓN:  DCSM_x000a_QUIEN REPORTA: RENE VILLEGAS_x000a_CONTACTO EN TERRENO: DC OPERADOR N1_x000a_PROBLEMA: INGRESO EQUIPO_x000a_REQUERIMIENTO: INGRESO DE EQUIPAMIENTO TIC 6 RACK F53"/>
    <s v="SE EFECTÚA CONTACTO CON CLIENTE: NO APLICA_x000a_TELÉFONO DE CONTACTO: NO APLICA_x000a_ACCIONES REALIZADAS: SUPERVISION REALIZADA_x000a_SOLUCIÓN PALIATIVA O DEFINITIVA: NO APLICA_x000a_ACCIONES DE MEJORA, RECOMENDACIONES: NO APLICA_x000a_CAUSA RAÍZ: INSTALACION DE NUEVO EQUIPAMIENTO"/>
    <d v="1899-12-30T00:00:00"/>
    <d v="1899-12-30T00:00:00"/>
    <d v="1899-12-30T00:00:00"/>
    <x v="0"/>
    <x v="0"/>
    <m/>
    <m/>
    <m/>
    <m/>
    <m/>
    <d v="2024-02-29T00:00:00"/>
    <s v="CUMPLE"/>
    <s v="NO CUMPLE"/>
    <s v="NO CUMPLE"/>
    <s v="NO CUMPLE"/>
    <s v="NO CUMPLE"/>
    <x v="0"/>
    <x v="0"/>
    <x v="0"/>
    <x v="0"/>
    <x v="0"/>
  </r>
  <r>
    <s v="INC000002643777"/>
    <s v="BACKUP ON DEMAND"/>
    <x v="4"/>
    <s v="OPERACION N1"/>
    <s v="GONZALO MENDOZA MARTINEZ"/>
    <s v="tct_gmendo"/>
    <s v="4-Menor/Localizado"/>
    <s v="4-Baja"/>
    <s v="Baja"/>
    <x v="3"/>
    <s v="TELEFONICA GLOBAL TECHNOLOGY S.A.AGENCIA EN CHILE"/>
    <s v="Reemplazo de clientes en regimen de respaldo VDC"/>
    <s v="29/02/2024 12:21:24"/>
    <s v="29/02/2024 12:25:53"/>
    <x v="0"/>
    <s v="TRUESIGHT"/>
    <s v="TRUESIGHT"/>
    <s v="29/02/2024 14:10:22"/>
    <s v="29/02/2024 23:50:00"/>
    <s v="Debido a renombre de servidores virtuales, a petición de Ángel Castro, se añade nuevos clientes a respaldo c4-dc01-pa.tic.cl - c4-dc02-pa.tic.cl - c4-dc03-pa.tic.cl"/>
    <s v="FASE RESOLUCIÓN Y RECUPERACIÓN_x000a__x000a_Se efectúa contacto con cliente: NN_x000a__x000a_Teléfono de contacto: NN_x000a__x000a_Acciones realizadas: Eliminación y posterior adición de cliente a politica de respaldo, debido a renombramiento de cliente en regimen de respaldo_x000a__x000a_Solución pal"/>
    <d v="1899-12-30T00:00:00"/>
    <d v="1899-12-30T01:48:58"/>
    <d v="1899-12-30T01:48:58"/>
    <x v="1"/>
    <x v="0"/>
    <m/>
    <m/>
    <m/>
    <m/>
    <m/>
    <d v="2024-02-29T00:00:00"/>
    <s v="NO CUMPLE"/>
    <s v="CUMPLE"/>
    <s v="NO CUMPLE"/>
    <s v="NO CUMPLE"/>
    <s v="NO CUMPLE"/>
    <x v="1"/>
    <x v="1"/>
    <x v="0"/>
    <x v="0"/>
    <x v="0"/>
  </r>
  <r>
    <s v="INC000002643788"/>
    <s v="HOSTING VIRTUAL"/>
    <x v="6"/>
    <s v="SISTEMA OPERATIVO MICROSOFT"/>
    <s v="JAVIER CUEVAS"/>
    <s v="tct_jacuev"/>
    <s v="4-Menor/Localizado"/>
    <s v="4-Baja"/>
    <s v="Baja"/>
    <x v="1"/>
    <s v="TELEFONICA GLOBAL TECHNOLOGY S.A.AGENCIA EN CHILE"/>
    <s v="PROBLEMAS UPDATE"/>
    <s v="29/02/2024 12:59:03"/>
    <s v="29/02/2024 12:59:21"/>
    <x v="0"/>
    <s v="TI"/>
    <s v="SISTEMAS OPERATIVOS"/>
    <s v="29/02/2024 13:01:41"/>
    <s v="29/02/2024 23:50:00"/>
    <m/>
    <s v="OK"/>
    <d v="1899-12-30T00:00:00"/>
    <d v="1899-12-30T00:02:38"/>
    <d v="1899-12-30T00:02:38"/>
    <x v="0"/>
    <x v="1"/>
    <m/>
    <s v=""/>
    <s v=""/>
    <s v=""/>
    <s v="Cumplido"/>
    <d v="2024-02-29T00:00:00"/>
    <s v="CUMPLE"/>
    <s v="NO CUMPLE"/>
    <s v="NO CUMPLE"/>
    <s v="NO CUMPLE"/>
    <s v="NO CUMPLE"/>
    <x v="0"/>
    <x v="0"/>
    <x v="0"/>
    <x v="0"/>
    <x v="0"/>
  </r>
  <r>
    <s v="INC000002643789"/>
    <s v="HOSTING VIRTUAL"/>
    <x v="6"/>
    <s v="SISTEMA OPERATIVO MICROSOFT"/>
    <s v="JAVIER CUEVAS"/>
    <s v="tct_jacuev"/>
    <s v="2-Significativo/Amplio"/>
    <s v="2-Alta"/>
    <s v="Alta"/>
    <x v="3"/>
    <s v="TELEFONICA GLOBAL TECHNOLOGY S.A.AGENCIA EN CHILE"/>
    <s v=":ACTUALIZACIÓN DE HOSTING INC000002638141"/>
    <s v="29/02/2024 12:59:30"/>
    <s v="29/02/2024 12:59:45"/>
    <x v="0"/>
    <s v="TI"/>
    <s v="SISTEMAS OPERATIVOS"/>
    <s v="29/02/2024 13:02:46"/>
    <s v="29/02/2024 23:50:00"/>
    <s v=":ACTUALIZACIÓN DE HOSTING INC000002638141"/>
    <s v="OK"/>
    <d v="1899-12-30T00:00:00"/>
    <d v="1899-12-30T00:03:16"/>
    <d v="1899-12-30T00:03:16"/>
    <x v="1"/>
    <x v="0"/>
    <m/>
    <m/>
    <m/>
    <m/>
    <m/>
    <d v="2024-02-29T00:00:00"/>
    <s v="CUMPLE"/>
    <s v="NO CUMPLE"/>
    <s v="NO CUMPLE"/>
    <s v="NO CUMPLE"/>
    <s v="NO CUMPLE"/>
    <x v="0"/>
    <x v="0"/>
    <x v="0"/>
    <x v="0"/>
    <x v="0"/>
  </r>
  <r>
    <s v="INC000002643790"/>
    <s v="HOSTING VIRTUAL"/>
    <x v="6"/>
    <s v="SISTEMA OPERATIVO MICROSOFT"/>
    <s v="JAVIER CUEVAS"/>
    <s v="tct_jacuev"/>
    <s v="4-Menor/Localizado"/>
    <s v="4-Baja"/>
    <s v="Baja"/>
    <x v="1"/>
    <s v="TELEFONICA GLOBAL TECHNOLOGY S.A.AGENCIA EN CHILE"/>
    <s v="Server Health Report"/>
    <s v="29/02/2024 12:59:54"/>
    <s v="29/02/2024 13:00:20"/>
    <x v="0"/>
    <s v="TI"/>
    <s v="SISTEMAS OPERATIVOS"/>
    <s v="29/02/2024 13:04:59"/>
    <s v="29/02/2024 23:50:00"/>
    <s v="Server Health Report"/>
    <s v="OK"/>
    <d v="1899-12-30T00:00:00"/>
    <d v="1899-12-30T00:05:05"/>
    <d v="1899-12-30T00:05:05"/>
    <x v="0"/>
    <x v="1"/>
    <m/>
    <m/>
    <m/>
    <m/>
    <m/>
    <d v="2024-02-29T00:00:00"/>
    <s v="CUMPLE"/>
    <s v="NO CUMPLE"/>
    <s v="NO CUMPLE"/>
    <s v="NO CUMPLE"/>
    <s v="NO CUMPLE"/>
    <x v="0"/>
    <x v="0"/>
    <x v="0"/>
    <x v="0"/>
    <x v="0"/>
  </r>
  <r>
    <s v="INC000002643791"/>
    <s v="HOSTING VIRTUAL"/>
    <x v="6"/>
    <s v="SISTEMA OPERATIVO MICROSOFT"/>
    <s v="JAVIER CUEVAS"/>
    <s v="tct_jacuev"/>
    <s v="4-Menor/Localizado"/>
    <s v="4-Baja"/>
    <s v="Baja"/>
    <x v="1"/>
    <s v="TELEFONICA GLOBAL TECHNOLOGY S.A.AGENCIA EN CHILE"/>
    <s v="Partnership g"/>
    <s v="29/02/2024 13:00:31"/>
    <s v="29/02/2024 13:00:54"/>
    <x v="0"/>
    <s v="TI"/>
    <s v="SISTEMAS OPERATIVOS"/>
    <s v="29/02/2024 13:04:08"/>
    <s v="29/02/2024 23:50:00"/>
    <s v="Partnership"/>
    <s v="OK"/>
    <d v="1899-12-30T00:00:00"/>
    <d v="1899-12-30T00:03:37"/>
    <d v="1899-12-30T00:03:37"/>
    <x v="0"/>
    <x v="1"/>
    <m/>
    <m/>
    <m/>
    <m/>
    <m/>
    <d v="2024-02-29T00:00:00"/>
    <s v="CUMPLE"/>
    <s v="NO CUMPLE"/>
    <s v="NO CUMPLE"/>
    <s v="NO CUMPLE"/>
    <s v="NO CUMPLE"/>
    <x v="0"/>
    <x v="0"/>
    <x v="0"/>
    <x v="0"/>
    <x v="0"/>
  </r>
  <r>
    <s v="INC000002643870"/>
    <s v="TICKET-INTELIGENTE"/>
    <x v="7"/>
    <s v="GESTION TI"/>
    <s v="GUSTAVO AVILA VERA"/>
    <s v="USR_TSIGHT"/>
    <s v="1-Extenso/Generalizado"/>
    <s v="4-Baja"/>
    <s v="Baja"/>
    <x v="3"/>
    <s v="TELEFONICA EMPRESAS DE CHILE SA"/>
    <s v="cmdb - aii_soc_01_clone TICKET AUTOMATICO"/>
    <s v="29/02/2024 9:48:14"/>
    <s v="29/02/2024 9:48:14"/>
    <x v="0"/>
    <s v="TRUESIGHT"/>
    <s v="TRUESIGHT"/>
    <s v="29/02/2024 11:45:02"/>
    <s v="29/02/2024 23:50:00"/>
    <s v="PREVENTIVO=SI_x000a_CODIGO DE SERVICIO=aii_soc_01_clone_x000a_DIRECCION=NULL_x000a_CIUDAD=Santiago_x000a_COMUNA LOCAL=_x000a_REGION=REGIÃ“N METROPOLITANA DE SANTIAGO_x000a_QUIEN REPORTA=Ticket automático_x000a_CONTACTO EN TERRENO=_x000a_PROBLEMA=High RAM Usage Alert for Node CMDB - aii_soc_01_clone_x000a_RE"/>
    <s v="Se revisa el servidor sin problemas de performance, se libera memoria ram supernado la alarma"/>
    <d v="1899-12-30T01:08:01"/>
    <d v="1899-12-30T01:56:48"/>
    <d v="1899-12-30T00:48:47"/>
    <x v="1"/>
    <x v="0"/>
    <m/>
    <m/>
    <m/>
    <m/>
    <m/>
    <d v="2024-02-29T00:00:00"/>
    <s v="CUMPLE"/>
    <s v="NO CUMPLE"/>
    <s v="NO CUMPLE"/>
    <s v="NO CUMPLE"/>
    <s v="NO CUMPLE"/>
    <x v="1"/>
    <x v="1"/>
    <x v="0"/>
    <x v="0"/>
    <x v="0"/>
  </r>
  <r>
    <s v="INC000002643964"/>
    <s v="HOUSING"/>
    <x v="0"/>
    <s v="APQ ACCESOS"/>
    <s v="CARLOS F ARAYA RAMIREZ"/>
    <s v="tct_cararr"/>
    <s v="4-Menor/Localizado"/>
    <s v="4-Baja"/>
    <s v="Baja"/>
    <x v="0"/>
    <s v="TELEFONICA CYBERSECURITY TECH CHILE SPA"/>
    <s v="TOMA DE ALARMAS"/>
    <s v="29/02/2024 11:21:16"/>
    <s v="29/02/2024 11:23:27"/>
    <x v="0"/>
    <s v="CDP ANTIGUO 1"/>
    <s v="CDP ANTIGUO 2"/>
    <s v="29/02/2024 12:02:27"/>
    <s v="29/02/2024 23:50:00"/>
    <s v="TIC 7, 8 Y MDA"/>
    <s v="TELEFONO DE CONTACTO:_x000a_ACCIONES REALIZADAS:SE ACTUALIZAN ALARMAS REGISTRADAS EN SALAS, SE PROCEDE A SUBIR ARCHIVO A GESTOR DOCUMENTAL_x000a_SOLUCION PALIATIVA O DEFINITIVA:_x000a_ACCIONES DE MEJORA, RECOMENDACIONES:_x000a_CAUZA RAIZ:"/>
    <d v="1899-12-30T00:00:00"/>
    <d v="1899-12-30T00:00:00"/>
    <d v="1899-12-30T00:00:00"/>
    <x v="0"/>
    <x v="0"/>
    <m/>
    <m/>
    <m/>
    <m/>
    <m/>
    <d v="2024-02-29T00:00:00"/>
    <s v="CUMPLE"/>
    <s v="NO CUMPLE"/>
    <s v="NO CUMPLE"/>
    <s v="NO CUMPLE"/>
    <s v="NO CUMPLE"/>
    <x v="0"/>
    <x v="0"/>
    <x v="0"/>
    <x v="0"/>
    <x v="0"/>
  </r>
  <r>
    <s v="INC000002644004"/>
    <s v="TICKET-INTELIGENTE"/>
    <x v="7"/>
    <s v="EVENTOS HD"/>
    <s v="SEBASTIAN I ACUÑA GUZMAN"/>
    <s v="USR_TSIGHT"/>
    <s v="1-Extenso/Generalizado"/>
    <s v="4-Baja"/>
    <s v="Baja"/>
    <x v="3"/>
    <s v="CAMARA DE COMERCIO DE SANTIAGO A G"/>
    <s v="cacost01 - testosbweb TICKET AUTOMATICO"/>
    <s v="29/02/2024 12:00:18"/>
    <s v="29/02/2024 12:00:18"/>
    <x v="0"/>
    <s v="TI"/>
    <s v="SISTEMAS OPERATIVOS"/>
    <s v="29/02/2024 15:49:42"/>
    <s v="29/02/2024 23:50:00"/>
    <s v="PREVENTIVO=SI_x000a_CODIGO DE SERVICIO=test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39:57"/>
    <d v="1899-12-30T03:49:24"/>
    <d v="1899-12-30T00:09:27"/>
    <x v="1"/>
    <x v="0"/>
    <m/>
    <m/>
    <m/>
    <m/>
    <m/>
    <d v="2024-02-29T00:00:00"/>
    <s v="CUMPLE"/>
    <s v="NO CUMPLE"/>
    <s v="NO CUMPLE"/>
    <s v="NO CUMPLE"/>
    <s v="NO CUMPLE"/>
    <x v="1"/>
    <x v="1"/>
    <x v="0"/>
    <x v="0"/>
    <x v="0"/>
  </r>
  <r>
    <s v="INC000002644012"/>
    <s v="HOUSING"/>
    <x v="14"/>
    <s v="BELIEVE"/>
    <s v="SEBASTIAN A JARA VIDAL"/>
    <s v="frp_jcarri"/>
    <s v="3-Moderado/Limitado"/>
    <s v="3-Medio"/>
    <s v="Media"/>
    <x v="1"/>
    <s v="CEMENTOS BIO BIO S.A."/>
    <s v="GESTION DATACENTER/ ACCESOS /CEMENTOS BIO BIO S.A."/>
    <s v="29/02/2024 11:44:47"/>
    <s v="29/02/2024 11:45:53"/>
    <x v="0"/>
    <s v="COMUNICACIONES"/>
    <s v="VPN IP - MPLS"/>
    <s v="29/02/2024 11:55:03"/>
    <s v="29/02/2024 23:50:00"/>
    <s v="EMPRESA:CEMENTOS BIO BIO S.A._x000a_CÓDIGO DE SERVICIO: _x000a_DIRECCIÓN:Calle San Martin #50, Santiago Centro, Santiago_x000a_NOMBRE DE QUIEN REPORTA:Angelo Lagos_x000a_TELÉFONO DE QUIEN REPORTA:989030860_x000a_NOMBRE DE CONTACTO EN TERRENO: _x000a_REQUERIMIENTO:instalación Fortinet 200F"/>
    <m/>
    <d v="1899-12-30T00:05:40"/>
    <d v="1899-12-30T00:10:16"/>
    <d v="1899-12-30T00:04:36"/>
    <x v="0"/>
    <x v="1"/>
    <m/>
    <s v=""/>
    <s v=""/>
    <s v="Cumplido"/>
    <s v=""/>
    <d v="2024-02-29T00:00:00"/>
    <s v="CUMPLE"/>
    <s v="NO CUMPLE"/>
    <s v="NO CUMPLE"/>
    <s v="NO CUMPLE"/>
    <s v="NO CUMPLE"/>
    <x v="0"/>
    <x v="0"/>
    <x v="0"/>
    <x v="0"/>
    <x v="0"/>
  </r>
  <r>
    <s v="INC000002644029"/>
    <s v="HOUSING"/>
    <x v="14"/>
    <s v="ADMINISTRADORES RESIDENTES"/>
    <s v="SEBASTIAN A JARA VIDAL"/>
    <s v="frp_jugonz"/>
    <s v="3-Moderado/Limitado"/>
    <s v="3-Medio"/>
    <s v="Media"/>
    <x v="1"/>
    <s v="TELEFONICA EMPRESAS DE CHILE SA"/>
    <s v="GESTION DATACENTER/ ACCESOS / NABIAX"/>
    <s v="29/02/2024 11:56:01"/>
    <s v="29/02/2024 11:58:01"/>
    <x v="0"/>
    <s v="COMUNICACIONES"/>
    <s v="VPN IP - MPLS"/>
    <s v="29/02/2024 12:14:42"/>
    <s v="29/02/2024 23:50:00"/>
    <s v="EMPRESA: NABIAX_x000a_CÓDIGO DE SERVICIO: _x000a_DIRECCIÓN: Calle San Martin #50, Santiago Centro, Santiago_x000a_NOMBRE DE QUIEN REPORTA: Javiera Rojas O._x000a_TELÉFONO DE QUIEN REPORTA: +56 9 8187 2715_x000a_NOMBRE DE CONTACTO EN TERRENO: Daniel Rodriguez 5697829 7978_x000a_REQUERIMIENT"/>
    <m/>
    <d v="1899-12-30T00:10:01"/>
    <d v="1899-12-30T00:18:41"/>
    <d v="1899-12-30T00:08:40"/>
    <x v="0"/>
    <x v="1"/>
    <m/>
    <m/>
    <m/>
    <m/>
    <m/>
    <d v="2024-02-29T00:00:00"/>
    <s v="CUMPLE"/>
    <s v="NO CUMPLE"/>
    <s v="NO CUMPLE"/>
    <s v="NO CUMPLE"/>
    <s v="NO CUMPLE"/>
    <x v="0"/>
    <x v="0"/>
    <x v="0"/>
    <x v="0"/>
    <x v="0"/>
  </r>
  <r>
    <s v="INC000002644037"/>
    <s v="VPN IP - MPLS"/>
    <x v="5"/>
    <s v="GESTION HD"/>
    <s v="LUIS A VILLASMIL CASTILLO"/>
    <s v="frp_fpetro"/>
    <s v="3-Moderado/Limitado"/>
    <s v="3-Medio"/>
    <s v="Media"/>
    <x v="1"/>
    <s v="PALUMBO S.A."/>
    <s v="HD/Acceso VPN"/>
    <s v="29/02/2024 12:02:39"/>
    <s v="29/02/2024 12:06:23"/>
    <x v="0"/>
    <s v="CDP ANTIGUO 1"/>
    <s v="CDP ANTIGUO 2"/>
    <s v="29/02/2024 19:57:08"/>
    <s v="29/02/2024 23:50:00"/>
    <s v="PREVENTIVO: NO_x000a_CODIGO DE SERVICIO: VPF1775058_x000a_DIRECCION: Luis Thayer Ojeda 1955,Providencia,Santiago_x000a_QUIEN REPORTA: Patricio_x000a_CONTACTO EN TERRENO: Patricio_x000a__x000a_REQUERIMIENTO: Junto con saludar favor generar ticket para creación de cuenta VPN a_x000a_nombre de, Sop"/>
    <m/>
    <d v="1899-12-30T07:29:14"/>
    <d v="1899-12-30T07:54:29"/>
    <d v="1899-12-30T00:25:15"/>
    <x v="0"/>
    <x v="1"/>
    <m/>
    <m/>
    <m/>
    <m/>
    <m/>
    <d v="2024-02-29T00:00:00"/>
    <s v="CUMPLE"/>
    <s v="NO CUMPLE"/>
    <s v="NO CUMPLE"/>
    <s v="NO CUMPLE"/>
    <s v="NO CUMPLE"/>
    <x v="1"/>
    <x v="0"/>
    <x v="1"/>
    <x v="0"/>
    <x v="0"/>
  </r>
  <r>
    <s v="INC000002644055"/>
    <s v="HOUSING"/>
    <x v="14"/>
    <s v="BELIEVE"/>
    <s v="SEBASTIAN A JARA VIDAL"/>
    <s v="frp_jcarri"/>
    <s v="3-Moderado/Limitado"/>
    <s v="3-Medio"/>
    <s v="Media"/>
    <x v="1"/>
    <s v="UNIVERSIDAD SAN SEBASTIAN"/>
    <s v="GESTION DATACENTER/ ACCESOS /UNIVERSIDAD SAN SEBASTIAN"/>
    <s v="29/02/2024 12:17:29"/>
    <s v="29/02/2024 12:18:30"/>
    <x v="0"/>
    <s v="COMUNICACIONES"/>
    <s v="VPN IP - MPLS"/>
    <s v="29/02/2024 12:24:44"/>
    <s v="29/02/2024 23:50:00"/>
    <s v="EMPRESA:UNIVERSIDAD SAN SEBASTIAN_x000a_CÓDIGO DE SERVICIO: _x000a_DIRECCIÓN:Calle San Martin #50, Santiago Centro, Santiago_x000a_NOMBRE DE QUIEN REPORTA:José Nuñez_x000a_TELÉFONO DE QUIEN REPORTA:56_9_62198631_x000a_NOMBRE DE CONTACTO EN TERRENO: _x000a_REQUERIMIENTO:Revision y reinicio"/>
    <m/>
    <d v="1899-12-30T00:02:38"/>
    <d v="1899-12-30T00:07:15"/>
    <d v="1899-12-30T00:04:37"/>
    <x v="0"/>
    <x v="1"/>
    <m/>
    <m/>
    <m/>
    <m/>
    <m/>
    <d v="2024-02-29T00:00:00"/>
    <s v="CUMPLE"/>
    <s v="NO CUMPLE"/>
    <s v="NO CUMPLE"/>
    <s v="NO CUMPLE"/>
    <s v="NO CUMPLE"/>
    <x v="0"/>
    <x v="0"/>
    <x v="0"/>
    <x v="0"/>
    <x v="0"/>
  </r>
  <r>
    <s v="INC000002644076"/>
    <s v="VPN IP - MPLS"/>
    <x v="3"/>
    <s v="GESTION HD"/>
    <s v="DEIBY Y SANTOYO MONTEROLA"/>
    <s v="frp_fpetro"/>
    <s v="3-Moderado/Limitado"/>
    <s v="3-Medio"/>
    <s v="Media"/>
    <x v="1"/>
    <s v="TELEFONICA GLOBAL TECHNOLOGY S.A.AGENCIA EN CHILE"/>
    <s v="HD/: C-19872400084 // RV: CLOUD // CC-CHI-0000148360 // ELECNOR CHILE S"/>
    <s v="29/02/2024 12:43:32"/>
    <s v="29/02/2024 12:45:25"/>
    <x v="0"/>
    <s v="CDP ANTIGUO 1"/>
    <s v="CDP ANTIGUO 2"/>
    <s v="29/02/2024 14:07:01"/>
    <s v="29/02/2024 23:50:00"/>
    <s v="PREVENTIVO: NO_x000a_CODIGO DE SERVICIO:_x000a_DIRECCION: _x000a_QUIEN REPORTA: Rodrigo Quiroz Silva 56 9 4110 7479 _x000a_CONTACTO EN TERRENO: Rodrigo Quiroz Silva 56 9 4110 7479 _x000a_PROBLEMA:_x000a_REQUERIMIENTO:_x000a__x000a_RV: C-19872400084 // RV: CLOUD  //  CC-CHI-0000148360  //  ELECNOR CHIL"/>
    <s v="FASE RESOLUCIÓN Y RECUPERACIÓN_x000a__x000a_Se efectúa contacto con cliente:N/A_x000a__x000a_Teléfono de contacto:N/A_x000a__x000a_Acciones realizadas: Se crea el cliente en H30APQ y se aprovisionan los recursos solicitados:_x000a__x000a_vCPU:4_x000a_vRAM:32_x000a_SAN:500_x000a_Lic.WindowsServer:4_x000a_Lic.SQLStandard:2_x000a_vSh"/>
    <d v="1899-12-30T01:12:46"/>
    <d v="1899-12-30T01:23:29"/>
    <d v="1899-12-30T00:10:43"/>
    <x v="0"/>
    <x v="1"/>
    <m/>
    <m/>
    <m/>
    <m/>
    <m/>
    <d v="2024-02-29T00:00:00"/>
    <s v="CUMPLE"/>
    <s v="NO CUMPLE"/>
    <s v="NO CUMPLE"/>
    <s v="NO CUMPLE"/>
    <s v="NO CUMPLE"/>
    <x v="1"/>
    <x v="1"/>
    <x v="0"/>
    <x v="0"/>
    <x v="0"/>
  </r>
  <r>
    <s v="INC000002644117"/>
    <s v="TICKET-INTELIGENTE"/>
    <x v="7"/>
    <s v="EVENTOS HD"/>
    <s v="SEBASTIAN I ACUÑA GUZMAN"/>
    <s v="USR_TSIGHT"/>
    <s v="1-Extenso/Generalizado"/>
    <s v="4-Baja"/>
    <s v="Baja"/>
    <x v="3"/>
    <s v="CAMARA DE COMERCIO DE SANTIAGO A G"/>
    <s v="cacost01 - desaosbweb TICKET AUTOMATICO"/>
    <s v="29/02/2024 12:12:21"/>
    <s v="29/02/2024 12:12:21"/>
    <x v="0"/>
    <s v="TI"/>
    <s v="SISTEMAS OPERATIVOS"/>
    <s v="29/02/2024 15:50:25"/>
    <s v="29/02/2024 23:50:00"/>
    <s v="PREVENTIVO=SI_x000a_CODIGO DE SERVICIO=desaosbweb_x000a_DIRECCION=SAN MARTÃ�N 50, SANTIAGO, REGIÃ“N METROPOLITANA, CHILE_x000a_CIUDAD=SANTIAGO_x000a_COMUNA LOCAL=Santiago_x000a_REGION=REGIÃ“N METROPOLITANA DE SANTIAGO_x000a_QUIEN REPORTA=Ticket automático_x000a_CONTACTO EN TERRENO=_x000a_PROBLEMA=Crit"/>
    <s v="Se solicita quitar de monitoreo los trigger “cached memory” y “shared memory” de los servidores 172.29.160.35 y 172.29.160.38._x000a__x000a_Se procederá con el cierre de los folios ya que no se realizan acciones sobre estas alarmas."/>
    <d v="1899-12-30T03:10:55"/>
    <d v="1899-12-30T03:38:04"/>
    <d v="1899-12-30T00:27:09"/>
    <x v="1"/>
    <x v="0"/>
    <m/>
    <m/>
    <m/>
    <m/>
    <m/>
    <d v="2024-02-29T00:00:00"/>
    <s v="CUMPLE"/>
    <s v="NO CUMPLE"/>
    <s v="NO CUMPLE"/>
    <s v="NO CUMPLE"/>
    <s v="NO CUMPLE"/>
    <x v="1"/>
    <x v="1"/>
    <x v="0"/>
    <x v="0"/>
    <x v="0"/>
  </r>
  <r>
    <s v="INC000002644194"/>
    <s v="RED INTERNA"/>
    <x v="11"/>
    <s v="APQ ACCESOS"/>
    <s v="ESTEBAN O BUSTOS CORNEJO"/>
    <s v="tct_pabmaf"/>
    <s v="2-Significativo/Amplio"/>
    <s v="2-Alta"/>
    <s v="Alta"/>
    <x v="1"/>
    <s v="TELEFONICA CYBERSECURITY TECH CHILE SPA"/>
    <s v="Cambio de SFP de cobre quemado."/>
    <s v="29/02/2024 13:03:07"/>
    <s v="29/02/2024 13:07:36"/>
    <x v="0"/>
    <s v="CDP ANTIGUO 1"/>
    <s v="CDP ANTIGUO 2"/>
    <s v="29/02/2024 13:42:47"/>
    <s v="29/02/2024 23:50:00"/>
    <s v="Cambio de SFP de cobre quemado"/>
    <s v="SUPERVISION OK"/>
    <d v="1899-12-30T00:34:34"/>
    <d v="1899-12-30T00:39:40"/>
    <d v="1899-12-30T00:05:06"/>
    <x v="0"/>
    <x v="1"/>
    <m/>
    <m/>
    <m/>
    <m/>
    <m/>
    <d v="2024-02-29T00:00:00"/>
    <s v="CUMPLE"/>
    <s v="NO CUMPLE"/>
    <s v="NO CUMPLE"/>
    <s v="NO CUMPLE"/>
    <s v="NO CUMPLE"/>
    <x v="0"/>
    <x v="0"/>
    <x v="0"/>
    <x v="0"/>
    <x v="0"/>
  </r>
  <r>
    <s v="INC000002644202"/>
    <s v="RED INTERNA"/>
    <x v="11"/>
    <s v="APQ ACCESOS"/>
    <s v="ESTEBAN O BUSTOS CORNEJO"/>
    <s v="tct_pabmaf"/>
    <s v="2-Significativo/Amplio"/>
    <s v="2-Alta"/>
    <s v="Alta"/>
    <x v="1"/>
    <s v="TELEFONICA CYBERSECURITY TECH CHILE SPA"/>
    <s v="ENTREGA DE MATERIALES"/>
    <s v="29/02/2024 13:10:18"/>
    <s v="29/02/2024 13:12:37"/>
    <x v="0"/>
    <s v="CDP ANTIGUO 1"/>
    <s v="CDP ANTIGUO 2"/>
    <s v="29/02/2024 13:15:51"/>
    <s v="29/02/2024 23:50:00"/>
    <s v="ENTREGA DE MATERIALES"/>
    <s v="SUPERVISION OK"/>
    <d v="1899-12-30T00:02:25"/>
    <d v="1899-12-30T00:05:33"/>
    <d v="1899-12-30T00:03:08"/>
    <x v="0"/>
    <x v="1"/>
    <m/>
    <m/>
    <m/>
    <m/>
    <m/>
    <d v="2024-02-29T00:00:00"/>
    <s v="CUMPLE"/>
    <s v="NO CUMPLE"/>
    <s v="NO CUMPLE"/>
    <s v="NO CUMPLE"/>
    <s v="NO CUMPLE"/>
    <x v="0"/>
    <x v="0"/>
    <x v="0"/>
    <x v="0"/>
    <x v="0"/>
  </r>
  <r>
    <s v="INC000002644211"/>
    <s v="TICKET-INTELIGENTE"/>
    <x v="6"/>
    <s v="GESTION TI"/>
    <s v="ALEJANDRO ACEVEDO VALENZUELA"/>
    <s v="USR_TSIGHT"/>
    <s v="1-Extenso/Generalizado"/>
    <s v="4-Baja"/>
    <s v="Baja"/>
    <x v="3"/>
    <s v="GPS CHILE SPA"/>
    <s v="gpschi01 - wnprap_cap02 TICKET AUTOMATICO"/>
    <s v="29/02/2024 13:16:20"/>
    <s v="29/02/2024 13:16:20"/>
    <x v="0"/>
    <s v="TRUESIGHT"/>
    <s v="TRUESIGHT"/>
    <s v="29/02/2024 15:21:36"/>
    <s v="29/02/2024 23:50:00"/>
    <s v="PREVENTIVO=SI_x000a_CODIGO DE SERVICIO=WNPRAP_CAP02_x000a_DIRECCION=NULL_x000a_CIUDAD=NULL_x000a_COMUNA LOCAL=Santiago_x000a_REGION=NULL_x000a_QUIEN REPORTA=Ticket automático_x000a_CONTACTO EN TERRENO=_x000a_PROBLEMA=Node GPSCHI01 - WNPRAP_CAP02 CPU Load at 92 % Exceeds Threshold_x000a_REQUERIMIENTO=_x000a_EQUIPO"/>
    <s v="Alarma superada sin intervención. Se realiza verificación CPU en un 53%"/>
    <d v="1899-12-30T01:55:24"/>
    <d v="1899-12-30T02:05:16"/>
    <d v="1899-12-30T00:09:52"/>
    <x v="1"/>
    <x v="0"/>
    <m/>
    <m/>
    <m/>
    <m/>
    <m/>
    <d v="2024-02-29T00:00:00"/>
    <s v="CUMPLE"/>
    <s v="NO CUMPLE"/>
    <s v="NO CUMPLE"/>
    <s v="NO CUMPLE"/>
    <s v="NO CUMPLE"/>
    <x v="1"/>
    <x v="1"/>
    <x v="0"/>
    <x v="0"/>
    <x v="0"/>
  </r>
  <r>
    <s v="INC000002644286"/>
    <s v="TICKET-INTELIGENTE"/>
    <x v="6"/>
    <s v="GESTION TI"/>
    <s v="PAUL A SEPULVEDA ALVAREZ"/>
    <s v="USR_TSIGHT"/>
    <s v="1-Extenso/Generalizado"/>
    <s v="4-Baja"/>
    <s v="Baja"/>
    <x v="3"/>
    <s v="FUNDACION INSTITUTO PROFESIONAL DUOC UC"/>
    <s v="fiprdu01 - hyp_melipilla TICKET AUTOMATICO"/>
    <s v="29/02/2024 14:17:01"/>
    <s v="29/02/2024 14:17:01"/>
    <x v="0"/>
    <s v="TRUESIGHT"/>
    <s v="TRUESIGHT"/>
    <s v="29/02/2024 16:36:25"/>
    <s v="29/02/2024 23:50:00"/>
    <s v="PREVENTIVO=SI_x000a_CODIGO DE SERVICIO=HYP_MELIPILLA_x000a_DIRECCION=NULL_x000a_CIUDAD=NULL_x000a_COMUNA LOCAL=_x000a_REGION=NULL_x000a_QUIEN REPORTA=Ticket automático_x000a_CONTACTO EN TERRENO=_x000a_PROBLEMA=Node FIPRDU01 - HYP_MELIPILLA is Down_x000a_REQUERIMIENTO=_x000a_EQUIPOS ENERGIZADO O REINICIADO=_x000a_HORARI"/>
    <s v="Alerta reestablecidas en monitoreo y servidores operativos"/>
    <d v="1899-12-30T01:35:37"/>
    <d v="1899-12-30T02:19:24"/>
    <d v="1899-12-30T00:43:47"/>
    <x v="1"/>
    <x v="0"/>
    <m/>
    <s v=""/>
    <s v=""/>
    <s v=""/>
    <s v="Cumplido"/>
    <d v="2024-02-29T00:00:00"/>
    <s v="CUMPLE"/>
    <s v="NO CUMPLE"/>
    <s v="NO CUMPLE"/>
    <s v="NO CUMPLE"/>
    <s v="NO CUMPLE"/>
    <x v="1"/>
    <x v="1"/>
    <x v="0"/>
    <x v="0"/>
    <x v="0"/>
  </r>
  <r>
    <s v="INC000002644287"/>
    <s v="TICKET-INTELIGENTE"/>
    <x v="6"/>
    <s v="GESTION TI"/>
    <s v="PAUL A SEPULVEDA ALVAREZ"/>
    <s v="USR_TSIGHT"/>
    <s v="1-Extenso/Generalizado"/>
    <s v="4-Baja"/>
    <s v="Baja"/>
    <x v="3"/>
    <s v="FUNDACION INSTITUTO PROFESIONAL DUOC UC"/>
    <s v="fiprdu01 - ilo_melipilla TICKET AUTOMATICO"/>
    <s v="29/02/2024 14:17:01"/>
    <s v="29/02/2024 14:17:01"/>
    <x v="0"/>
    <s v="TRUESIGHT"/>
    <s v="TRUESIGHT"/>
    <s v="29/02/2024 16:36:48"/>
    <s v="29/02/2024 23:50:00"/>
    <s v="PREVENTIVO=SI_x000a_CODIGO DE SERVICIO=ILO_MELIPILLA_x000a_DIRECCION=NULL_x000a_CIUDAD=NULL_x000a_COMUNA LOCAL=_x000a_REGION=NULL_x000a_QUIEN REPORTA=Ticket automático_x000a_CONTACTO EN TERRENO=_x000a_PROBLEMA=Node FIPRDU01 - ILO_MELIPILLA is Down_x000a_REQUERIMIENTO=_x000a_EQUIPOS ENERGIZADO O REINICIADO=_x000a_HORARI"/>
    <s v="Alerta reestablecidas en monitoreo y servidores operativos"/>
    <d v="1899-12-30T01:35:32"/>
    <d v="1899-12-30T02:19:47"/>
    <d v="1899-12-30T00:44:15"/>
    <x v="1"/>
    <x v="0"/>
    <m/>
    <s v=""/>
    <s v=""/>
    <s v=""/>
    <s v="Cumplido"/>
    <d v="2024-02-29T00:00:00"/>
    <s v="CUMPLE"/>
    <s v="NO CUMPLE"/>
    <s v="NO CUMPLE"/>
    <s v="NO CUMPLE"/>
    <s v="NO CUMPLE"/>
    <x v="1"/>
    <x v="1"/>
    <x v="0"/>
    <x v="0"/>
    <x v="0"/>
  </r>
  <r>
    <s v="INC000002644288"/>
    <s v="TICKET-INTELIGENTE"/>
    <x v="6"/>
    <s v="GESTION TI"/>
    <s v="PAUL A SEPULVEDA ALVAREZ"/>
    <s v="USR_TSIGHT"/>
    <s v="1-Extenso/Generalizado"/>
    <s v="4-Baja"/>
    <s v="Baja"/>
    <x v="3"/>
    <s v="FUNDACION INSTITUTO PROFESIONAL DUOC UC"/>
    <s v="fiprdu01 - dcadmmelipilla TICKET AUTOMATICO"/>
    <s v="29/02/2024 14:17:02"/>
    <s v="29/02/2024 14:17:02"/>
    <x v="0"/>
    <s v="TRUESIGHT"/>
    <s v="TRUESIGHT"/>
    <s v="29/02/2024 16:37:11"/>
    <s v="29/02/2024 23:50:00"/>
    <s v="PREVENTIVO=SI_x000a_CODIGO DE SERVICIO=DCADMMELIPILLA_x000a_DIRECCION=NULL_x000a_CIUDAD=NULL_x000a_COMUNA LOCAL=_x000a_REGION=NULL_x000a_QUIEN REPORTA=Ticket automático_x000a_CONTACTO EN TERRENO=_x000a_PROBLEMA=Node FIPRDU01 - DCADMMELIPILLA is Down_x000a_REQUERIMIENTO=_x000a_EQUIPOS ENERGIZADO O REINICIADO=_x000a_HORA"/>
    <s v="Alerta reestablecidas en monitoreo y servidores operativos"/>
    <d v="1899-12-30T01:34:01"/>
    <d v="1899-12-30T02:20:09"/>
    <d v="1899-12-30T00:46:08"/>
    <x v="1"/>
    <x v="0"/>
    <m/>
    <s v=""/>
    <s v=""/>
    <s v=""/>
    <s v="Cumplido"/>
    <d v="2024-02-29T00:00:00"/>
    <s v="CUMPLE"/>
    <s v="NO CUMPLE"/>
    <s v="NO CUMPLE"/>
    <s v="NO CUMPLE"/>
    <s v="NO CUMPLE"/>
    <x v="1"/>
    <x v="1"/>
    <x v="0"/>
    <x v="0"/>
    <x v="0"/>
  </r>
  <r>
    <s v="INC000002644289"/>
    <s v="TICKET-INTELIGENTE"/>
    <x v="6"/>
    <s v="GESTION TI"/>
    <s v="PAUL A SEPULVEDA ALVAREZ"/>
    <s v="USR_TSIGHT"/>
    <s v="1-Extenso/Generalizado"/>
    <s v="4-Baja"/>
    <s v="Baja"/>
    <x v="3"/>
    <s v="FUNDACION INSTITUTO PROFESIONAL DUOC UC"/>
    <s v="fiprdu01 - dcacdmelipilla TICKET AUTOMATICO"/>
    <s v="29/02/2024 14:17:03"/>
    <s v="29/02/2024 14:17:03"/>
    <x v="0"/>
    <s v="TRUESIGHT"/>
    <s v="TRUESIGHT"/>
    <s v="29/02/2024 16:37:29"/>
    <s v="29/02/2024 23:50:00"/>
    <s v="PREVENTIVO=SI_x000a_CODIGO DE SERVICIO=DCACDMELIPILLA_x000a_DIRECCION=NULL_x000a_CIUDAD=NULL_x000a_COMUNA LOCAL=_x000a_REGION=NULL_x000a_QUIEN REPORTA=Ticket automático_x000a_CONTACTO EN TERRENO=_x000a_PROBLEMA=Node FIPRDU01 - DCACDMELIPILLA is Down_x000a_REQUERIMIENTO=_x000a_EQUIPOS ENERGIZADO O REINICIADO=_x000a_HORA"/>
    <s v="Alerta reestablecidas en monitoreo y servidores operativos"/>
    <d v="1899-12-30T01:33:18"/>
    <d v="1899-12-30T02:20:26"/>
    <d v="1899-12-30T00:47:08"/>
    <x v="1"/>
    <x v="0"/>
    <m/>
    <m/>
    <m/>
    <m/>
    <m/>
    <d v="2024-02-29T00:00:00"/>
    <s v="CUMPLE"/>
    <s v="NO CUMPLE"/>
    <s v="NO CUMPLE"/>
    <s v="NO CUMPLE"/>
    <s v="NO CUMPLE"/>
    <x v="1"/>
    <x v="1"/>
    <x v="0"/>
    <x v="0"/>
    <x v="0"/>
  </r>
  <r>
    <s v="INC000002644355"/>
    <s v="HOUSING"/>
    <x v="8"/>
    <s v="BELIEVE"/>
    <s v="FERNEY D GARZON PEÑA"/>
    <s v="frp_jolsso"/>
    <s v="3-Moderado/Limitado"/>
    <s v="3-Medio"/>
    <s v="Media"/>
    <x v="1"/>
    <s v="TELEFONICA EMPRESAS DE CHILE SA"/>
    <s v="GESTION DATACENTER/ ACCESOS /DXC"/>
    <s v="29/02/2024 16:09:08"/>
    <s v="29/02/2024 16:11:31"/>
    <x v="0"/>
    <s v="COMUNICACIONES"/>
    <s v="VPN IP - MPLS"/>
    <s v="29/02/2024 16:15:27"/>
    <s v="29/02/2024 23:50:00"/>
    <s v="EMPRESA:TELEFONICA EMPRESAS DE CHILE SA_x000a_CÓDIGO DE SERVICIO: _x000a_DIRECCIÓN: AV. Presidente Prieto #226, Paine, Santiago_x000a_NOMBRE DE QUIEN REPORTA: Ferney Garzon_x000a_TELÉFONO DE QUIEN REPORTA:56 2 25774418_x000a_NOMBRE DE CONTACTO EN TERRENO: _x000a_REQUERIMIENTO: Traslado de"/>
    <m/>
    <d v="1899-12-30T00:00:00"/>
    <d v="1899-12-30T00:06:19"/>
    <d v="1899-12-30T00:06:19"/>
    <x v="0"/>
    <x v="1"/>
    <m/>
    <m/>
    <m/>
    <m/>
    <m/>
    <d v="2024-02-29T00:00:00"/>
    <s v="CUMPLE"/>
    <s v="NO CUMPLE"/>
    <s v="NO CUMPLE"/>
    <s v="NO CUMPLE"/>
    <s v="NO CUMPLE"/>
    <x v="0"/>
    <x v="0"/>
    <x v="0"/>
    <x v="0"/>
    <x v="0"/>
  </r>
  <r>
    <s v="INC000002644365"/>
    <s v="HOUSING"/>
    <x v="11"/>
    <s v="APQ ACCESOS"/>
    <s v="ESTEBAN O BUSTOS CORNEJO"/>
    <s v="tct_ebusto"/>
    <s v="4-Menor/Localizado"/>
    <s v="4-Baja"/>
    <s v="Baja"/>
    <x v="1"/>
    <s v="TELEFONICA EMPRESAS DE CHILE SA"/>
    <s v="RONDA Y REVISION DE SALAS TECNICAS 15:00"/>
    <s v="29/02/2024 16:32:46"/>
    <s v="29/02/2024 16:34:20"/>
    <x v="0"/>
    <s v="CDP ANTIGUO 1"/>
    <s v="CDP ANTIGUO 2"/>
    <s v="29/02/2024 16:36:14"/>
    <s v="29/02/2024 23:50:00"/>
    <s v="RONDA Y REVISION DE SALAS TECNICAS 15:00"/>
    <s v="RONDA REALIZADA"/>
    <d v="1899-12-30T00:01:54"/>
    <d v="1899-12-30T00:03:28"/>
    <d v="1899-12-30T00:01:34"/>
    <x v="0"/>
    <x v="1"/>
    <m/>
    <s v=""/>
    <s v=""/>
    <s v=""/>
    <s v="Cumplido"/>
    <d v="2024-02-29T00:00:00"/>
    <s v="CUMPLE"/>
    <s v="NO CUMPLE"/>
    <s v="NO CUMPLE"/>
    <s v="NO CUMPLE"/>
    <s v="NO CUMPLE"/>
    <x v="0"/>
    <x v="0"/>
    <x v="0"/>
    <x v="0"/>
    <x v="0"/>
  </r>
  <r>
    <s v="INC000002644378"/>
    <s v="HOUSING"/>
    <x v="11"/>
    <s v="APQ ACCESOS"/>
    <s v="ESTEBAN O BUSTOS CORNEJO"/>
    <s v="tct_ebusto"/>
    <s v="4-Menor/Localizado"/>
    <s v="4-Baja"/>
    <s v="Baja"/>
    <x v="1"/>
    <s v="TELEFONICA EMPRESAS DE CHILE SA"/>
    <s v="ronda y revisión de salas tecnicas 17:00"/>
    <s v="29/02/2024 16:58:12"/>
    <s v="29/02/2024 17:00:32"/>
    <x v="0"/>
    <s v="CDP ANTIGUO 1"/>
    <s v="CDP ANTIGUO 2"/>
    <s v="29/02/2024 18:20:17"/>
    <s v="29/02/2024 23:50:00"/>
    <s v="ronda y revisión de salas tecnicas 17:00"/>
    <s v="RONDA REALIZADA"/>
    <d v="1899-12-30T01:19:45"/>
    <d v="1899-12-30T01:22:05"/>
    <d v="1899-12-30T00:02:20"/>
    <x v="0"/>
    <x v="1"/>
    <m/>
    <m/>
    <m/>
    <m/>
    <m/>
    <d v="2024-02-29T00:00:00"/>
    <s v="CUMPLE"/>
    <s v="NO CUMPLE"/>
    <s v="NO CUMPLE"/>
    <s v="NO CUMPLE"/>
    <s v="NO CUMPLE"/>
    <x v="1"/>
    <x v="1"/>
    <x v="0"/>
    <x v="0"/>
    <x v="0"/>
  </r>
  <r>
    <s v="INC000002644552"/>
    <s v="HOUSING"/>
    <x v="11"/>
    <s v="APQ ACCESOS"/>
    <s v="ESTEBAN O BUSTOS CORNEJO"/>
    <s v="tct_ebusto"/>
    <s v="4-Menor/Localizado"/>
    <s v="4-Baja"/>
    <s v="Baja"/>
    <x v="1"/>
    <s v="TELEFONICA EMPRESAS DE CHILE SA"/>
    <s v="SUPERVISION LEVANTAMIENTO DE PUERTOS OBSOLETOS DXC 15:40"/>
    <s v="29/02/2024 15:41:15"/>
    <s v="29/02/2024 15:42:41"/>
    <x v="0"/>
    <s v="CDP ANTIGUO 1"/>
    <s v="CDP ANTIGUO 2"/>
    <s v="29/02/2024 17:24:47"/>
    <s v="29/02/2024 23:50:00"/>
    <s v="SUPERVISION LEVANTAMIENTO DE PUERTOS OBSOLETOS DXC 15:40"/>
    <s v="SUPERVISION CRQ/OK"/>
    <d v="1899-12-30T01:42:06"/>
    <d v="1899-12-30T01:43:32"/>
    <d v="1899-12-30T00:01:26"/>
    <x v="0"/>
    <x v="1"/>
    <m/>
    <m/>
    <m/>
    <m/>
    <m/>
    <d v="2024-02-29T00:00:00"/>
    <s v="CUMPLE"/>
    <s v="NO CUMPLE"/>
    <s v="NO CUMPLE"/>
    <s v="NO CUMPLE"/>
    <s v="NO CUMPLE"/>
    <x v="1"/>
    <x v="1"/>
    <x v="0"/>
    <x v="0"/>
    <x v="0"/>
  </r>
  <r>
    <s v="INC000002644601"/>
    <s v="HOUSING"/>
    <x v="13"/>
    <s v="BELIEVE"/>
    <s v="RENE E VILLEGAS CARREÑO"/>
    <s v="frp_jcarri"/>
    <s v="3-Moderado/Limitado"/>
    <s v="3-Medio"/>
    <s v="Media"/>
    <x v="1"/>
    <s v="FORUM SERVICIOS FINANCIEROS SA"/>
    <s v="GESTION DATACENTER/ ACCESOS /FORUM SERVICIOS FINANCIEROS SA"/>
    <s v="29/02/2024 17:04:26"/>
    <s v="29/02/2024 17:07:51"/>
    <x v="0"/>
    <s v="ACCESO"/>
    <s v="CLIENTE"/>
    <s v="29/02/2024 17:42:21"/>
    <s v="29/02/2024 23:50:00"/>
    <s v="EMPRESA:FORUM SERVICIOS FINANCIEROS SA_x000a_CÓDIGO DE SERVICIO: _x000a_DIRECCIÓN:Av. Apoquindo #7071, Las Condes, Santiago_x000a_NOMBRE DE QUIEN REPORTA:Juan Ampuero Farias_x000a_TELÉFONO DE QUIEN REPORTA:56997331881_x000a_NOMBRE DE CONTACTO EN TERRENO: _x000a_REQUERIMIENTO:inspección vis"/>
    <s v="Se efectúa contacto con cliente: no aplica_x000a_Teléfono de contacto:no aplica_x000a_Acciones realizadas:accesos autorizados_x000a_Solución paliativa o definitiva:no aplica_x000a_Acciones de Mejora, Recomendaciones:no aplica"/>
    <d v="1899-12-30T00:17:01"/>
    <d v="1899-12-30T00:37:55"/>
    <d v="1899-12-30T00:20:54"/>
    <x v="0"/>
    <x v="1"/>
    <m/>
    <m/>
    <m/>
    <m/>
    <m/>
    <d v="2024-02-29T00:00:00"/>
    <s v="CUMPLE"/>
    <s v="NO CUMPLE"/>
    <s v="NO CUMPLE"/>
    <s v="NO CUMPLE"/>
    <s v="NO CUMPLE"/>
    <x v="0"/>
    <x v="0"/>
    <x v="0"/>
    <x v="0"/>
    <x v="0"/>
  </r>
  <r>
    <s v="INC000002644652"/>
    <s v="HOUSING"/>
    <x v="11"/>
    <s v="APQ ACCESOS"/>
    <s v="ESTEBAN O BUSTOS CORNEJO"/>
    <s v="tct_ebusto"/>
    <s v="4-Menor/Localizado"/>
    <s v="4-Baja"/>
    <s v="Baja"/>
    <x v="1"/>
    <s v="TELEFONICA EMPRESAS DE CHILE SA"/>
    <s v="RONDA Y REVISION DE SALAS TECNICAS 12:00"/>
    <s v="29/02/2024 14:49:01"/>
    <s v="29/02/2024 14:50:42"/>
    <x v="0"/>
    <s v="CDP ANTIGUO 1"/>
    <s v="CDP ANTIGUO 2"/>
    <s v="29/02/2024 14:53:36"/>
    <s v="29/02/2024 23:50:00"/>
    <s v="RONDA Y REVISION DE SALAS TECNICAS 12:00"/>
    <s v="RONDA REALIZADA"/>
    <d v="1899-12-30T00:02:54"/>
    <d v="1899-12-30T00:04:35"/>
    <d v="1899-12-30T00:01:41"/>
    <x v="0"/>
    <x v="1"/>
    <m/>
    <m/>
    <m/>
    <m/>
    <m/>
    <d v="2024-02-29T00:00:00"/>
    <s v="CUMPLE"/>
    <s v="NO CUMPLE"/>
    <s v="NO CUMPLE"/>
    <s v="NO CUMPLE"/>
    <s v="NO CUMPLE"/>
    <x v="0"/>
    <x v="0"/>
    <x v="0"/>
    <x v="0"/>
    <x v="0"/>
  </r>
  <r>
    <s v="INC000002644911"/>
    <s v="VPN IP - MPLS"/>
    <x v="7"/>
    <s v="BELIEVE"/>
    <s v="GUSTAVO AVILA VERA"/>
    <s v="frp_xgambo"/>
    <s v="4-Menor/Localizado"/>
    <s v="4-Baja"/>
    <s v="Baja"/>
    <x v="1"/>
    <s v="FUNDACION INSTITUTO PROFESIONAL DUOC UC"/>
    <s v="REQ / SOC / RE: Alarma de inactividad Equipos DUOC 1 hora Fired"/>
    <s v="29/02/2024 15:58:06"/>
    <s v="29/02/2024 16:00:42"/>
    <x v="0"/>
    <s v="CDP ANTIGUO 1"/>
    <s v="CDP ANTIGUO 2"/>
    <s v="29/02/2024 16:46:13"/>
    <s v="29/02/2024 23:50:00"/>
    <s v="PREVENTIVO: NO_x000a_CODIGO DE SERVICIO:_x000a_DIRECCION:      _x000a_CIUDAD:             _x000a_COMUNA:_x000a_NOMBRE QUIEN REPORTA:Sebastián Castillo Pérez_x000a_TELEFONO QUIEN REPORTA: sebastian.castillo@telefonica.coml_x000a_NOMBRE CONTACTO EN TERRENO:        _x000a_TELEFONO 1 CONTACTO EN TERRENO:"/>
    <s v="El Servidor se encuentra en proceso de dar de baja"/>
    <d v="1899-12-30T00:30:28"/>
    <d v="1899-12-30T00:48:07"/>
    <d v="1899-12-30T00:17:39"/>
    <x v="0"/>
    <x v="1"/>
    <m/>
    <m/>
    <m/>
    <m/>
    <m/>
    <d v="2024-02-29T00:00:00"/>
    <s v="CUMPLE"/>
    <s v="NO CUMPLE"/>
    <s v="NO CUMPLE"/>
    <s v="NO CUMPLE"/>
    <s v="NO CUMPLE"/>
    <x v="0"/>
    <x v="0"/>
    <x v="0"/>
    <x v="0"/>
    <x v="0"/>
  </r>
  <r>
    <s v="INC000002644954"/>
    <s v="COMUNICACIONES"/>
    <x v="5"/>
    <s v="COMUNICACIONES DC"/>
    <s v="OSCAR A RAMIREZ SOTO"/>
    <s v="tct_oramir"/>
    <s v="3-Moderado/Limitado"/>
    <s v="3-Medio"/>
    <s v="Media"/>
    <x v="1"/>
    <s v="TELEFONICA GLOBAL TECHNOLOGY S.A.AGENCIA EN CHILE"/>
    <s v="Eduardo camacho solicita nueva IP PVLAN del SOC 1460"/>
    <s v="29/02/2024 16:38:38"/>
    <s v="29/02/2024 16:40:12"/>
    <x v="0"/>
    <s v="COMUNICACIONES"/>
    <s v="INTERNET"/>
    <s v="29/02/2024 16:40:45"/>
    <s v="29/02/2024 23:50:00"/>
    <s v="Eduardo camacho solicita nueva IP PVLAN del SOC 1460"/>
    <s v="Se asigna IP PVLAN 10.37.240.114 para el uso que estime conveniente, se cierra ticket."/>
    <d v="1899-12-30T00:00:00"/>
    <d v="1899-12-30T00:02:07"/>
    <d v="1899-12-30T00:02:07"/>
    <x v="0"/>
    <x v="1"/>
    <m/>
    <s v=""/>
    <s v=""/>
    <s v="Cumplido"/>
    <s v=""/>
    <d v="2024-02-29T00:00:00"/>
    <s v="CUMPLE"/>
    <s v="NO CUMPLE"/>
    <s v="NO CUMPLE"/>
    <s v="NO CUMPLE"/>
    <s v="NO CUMPLE"/>
    <x v="0"/>
    <x v="0"/>
    <x v="0"/>
    <x v="0"/>
    <x v="0"/>
  </r>
  <r>
    <s v="INC000002645007"/>
    <s v="HOUSING"/>
    <x v="8"/>
    <s v="BELIEVE"/>
    <s v="FERNEY D GARZON PEÑA"/>
    <s v="frp_xgambo"/>
    <s v="3-Moderado/Limitado"/>
    <s v="3-Medio"/>
    <s v="Media"/>
    <x v="1"/>
    <s v="HUAWEI CHILE S A"/>
    <s v="GESTION DATACENTER/ ACCESOS / HUAWEI CHILE S A"/>
    <s v="29/02/2024 17:08:56"/>
    <s v="29/02/2024 17:10:24"/>
    <x v="0"/>
    <s v="COMUNICACIONES"/>
    <s v="VPN IP - MPLS"/>
    <s v="29/02/2024 17:54:04"/>
    <s v="29/02/2024 23:50:00"/>
    <s v="EMPRESA: HUAWEI CHILE S A_x000a_CÓDIGO DE SERVICIO: _x000a_DIRECCIÓN:AV. Presidente Prieto #226, Paine, Santiago_x000a_NOMBRE DE QUIEN REPORTA:Ronald Alayo_x000a_TELÉFONO DE QUIEN REPORTA:  56935662382_x000a_NOMBRE DE CONTACTO EN TERRENO: _x000a_REQUERIMIENTO :  Entrega de materiales _x000a_EQUI"/>
    <m/>
    <d v="1899-12-30T00:27:03"/>
    <d v="1899-12-30T00:45:08"/>
    <d v="1899-12-30T00:18:05"/>
    <x v="0"/>
    <x v="1"/>
    <m/>
    <m/>
    <m/>
    <m/>
    <m/>
    <d v="2024-02-29T00:00:00"/>
    <s v="CUMPLE"/>
    <s v="NO CUMPLE"/>
    <s v="NO CUMPLE"/>
    <s v="NO CUMPLE"/>
    <s v="NO CUMPLE"/>
    <x v="0"/>
    <x v="0"/>
    <x v="0"/>
    <x v="0"/>
    <x v="0"/>
  </r>
  <r>
    <s v="INC000002645009"/>
    <s v="HOUSING"/>
    <x v="8"/>
    <s v="BELIEVE"/>
    <s v="FERNEY D GARZON PEÑA"/>
    <s v="frp_jcarri"/>
    <s v="3-Moderado/Limitado"/>
    <s v="3-Medio"/>
    <s v="Media"/>
    <x v="1"/>
    <s v="FORUM SERVICIOS FINANCIEROS SA"/>
    <s v="GESTION DATACENTER/ ACCESOS /FORUM SERVICIOS FINANCIEROS SA"/>
    <s v="29/02/2024 17:10:31"/>
    <s v="29/02/2024 17:11:52"/>
    <x v="0"/>
    <s v="COMUNICACIONES"/>
    <s v="VPN IP - MPLS"/>
    <s v="29/02/2024 17:54:35"/>
    <s v="29/02/2024 23:50:00"/>
    <s v="EMPRESA:FORUM SERVICIOS FINANCIEROS SA_x000a_CÓDIGO DE SERVICIO: _x000a_DIRECCIÓN:AV. Presidente Prieto #226, Paine, Santiago_x000a_NOMBRE DE QUIEN REPORTA:Juan Ampuero Farias_x000a_TELÉFONO DE QUIEN REPORTA:56997331881_x000a_NOMBRE DE CONTACTO EN TERRENO: _x000a_REQUERIMIENTO:inspección v"/>
    <m/>
    <d v="1899-12-30T00:26:26"/>
    <d v="1899-12-30T00:44:04"/>
    <d v="1899-12-30T00:17:38"/>
    <x v="0"/>
    <x v="1"/>
    <m/>
    <m/>
    <m/>
    <m/>
    <m/>
    <d v="2024-02-29T00:00:00"/>
    <s v="CUMPLE"/>
    <s v="NO CUMPLE"/>
    <s v="NO CUMPLE"/>
    <s v="NO CUMPLE"/>
    <s v="NO CUMPLE"/>
    <x v="0"/>
    <x v="0"/>
    <x v="0"/>
    <x v="0"/>
    <x v="0"/>
  </r>
  <r>
    <s v="INC000002645350"/>
    <s v="HOSTING VIRTUAL"/>
    <x v="7"/>
    <s v="DUOC TICKET PENDIENTES"/>
    <s v="GUSTAVO AVILA VERA"/>
    <s v="frp_disilv"/>
    <s v="3-Moderado/Limitado"/>
    <s v="4-Baja"/>
    <s v="Baja"/>
    <x v="1"/>
    <s v="FUNDACION INSTITUTO PROFESIONAL DUOC UC"/>
    <s v="REQ | DUOC | RV: [DUOC] INC000002568481 - Publicación 10.10.100.27 - 181.118.166.223"/>
    <s v="29/02/2024 19:24:07"/>
    <s v="29/02/2024 19:25:50"/>
    <x v="0"/>
    <s v="CDP ANTIGUO 1"/>
    <s v="CDP ANTIGUO 2"/>
    <s v="29/02/2024 23:37:36"/>
    <s v="29/02/2024 23:50:00"/>
    <s v="De: GERMAN IGNACIO BAEZA GONZALEZ &lt;german.baeza@fractalia.es&gt; _x000a_Enviado el: jueves, 29 de febrero de 2024 19:23_x000a_Para: Mesa ti &lt;mesa.ti@movistar.cl&gt;; DENISE CRUZAT ETCHEBERRY &lt;denise.cruzat@telefonica.com&gt;_x000a_CC: Victor Sepulveda G &lt;victor.sepulvedag@telefoni"/>
    <s v="Se realizan cambios a nivel de puertos de servicio de SSO y a nivel de F5 en los nodos PRD-SSO-03/04"/>
    <d v="1899-12-30T03:57:40"/>
    <d v="1899-12-30T04:13:29"/>
    <d v="1899-12-30T00:15:49"/>
    <x v="0"/>
    <x v="1"/>
    <m/>
    <m/>
    <m/>
    <m/>
    <m/>
    <d v="2024-02-29T00:00:00"/>
    <s v="CUMPLE"/>
    <s v="NO CUMPLE"/>
    <s v="NO CUMPLE"/>
    <s v="NO CUMPLE"/>
    <s v="NO CUMPLE"/>
    <x v="1"/>
    <x v="0"/>
    <x v="1"/>
    <x v="0"/>
    <x v="0"/>
  </r>
  <r>
    <s v="INC000002645658"/>
    <s v="TICKET-INTELIGENTE"/>
    <x v="7"/>
    <s v="GESTION TI"/>
    <s v="GUSTAVO AVILA VERA"/>
    <s v="USR_TSIGHT"/>
    <s v="1-Extenso/Generalizado"/>
    <s v="4-Baja"/>
    <s v="Baja"/>
    <x v="3"/>
    <s v="FUNDACION INSTITUTO PROFESIONAL DUOC UC"/>
    <s v="fiprdu01 - prd_sso_03 TICKET AUTOMATICO"/>
    <s v="29/02/2024 21:52:17"/>
    <s v="29/02/2024 21:52:17"/>
    <x v="0"/>
    <s v="TRUESIGHT"/>
    <s v="TRUESIGHT"/>
    <s v="29/02/2024 22:46:06"/>
    <s v="29/02/2024 23:50:00"/>
    <s v="PREVENTIVO=SI_x000a_CODIGO DE SERVICIO=PRD_SSO_03_x000a_DIRECCION=NULL_x000a_CIUDAD=NULL_x000a_COMUNA LOCAL=_x000a_REGION=NULL_x000a_QUIEN REPORTA=Ticket automático_x000a_CONTACTO EN TERRENO=_x000a_PROBLEMA=Process launch.sh(Down), standalone.sh(Down), java (1)(Down) on Node FIPRDU01 - PRD_SSO_03_x000a_REQU"/>
    <s v="Buenas estimados, esta alarma se debe a los trabajos que estamos realizando con el cliente, todos los servicios que involucra son los servidores de SSO"/>
    <d v="1899-12-30T00:48:21"/>
    <d v="1899-12-30T00:53:49"/>
    <d v="1899-12-30T00:05:28"/>
    <x v="1"/>
    <x v="0"/>
    <m/>
    <s v=""/>
    <s v=""/>
    <s v=""/>
    <s v="Cumplido"/>
    <d v="2024-02-29T00:00:00"/>
    <s v="CUMPLE"/>
    <s v="NO CUMPLE"/>
    <s v="NO CUMPLE"/>
    <s v="NO CUMPLE"/>
    <s v="NO CUMPLE"/>
    <x v="0"/>
    <x v="0"/>
    <x v="0"/>
    <x v="0"/>
    <x v="0"/>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e v="#REF!"/>
    <e v="#REF!"/>
    <e v="#REF!"/>
    <e v="#REF!"/>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3"/>
    <x v="2"/>
    <m/>
    <m/>
    <m/>
    <m/>
    <m/>
    <m/>
    <e v="#REF!"/>
    <e v="#REF!"/>
    <e v="#REF!"/>
    <e v="#REF!"/>
    <e v="#REF!"/>
    <x v="2"/>
    <x v="2"/>
    <x v="2"/>
    <x v="2"/>
    <x v="2"/>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e v="#N/A"/>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m/>
    <m/>
    <m/>
    <m/>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0"/>
    <x v="0"/>
    <m/>
    <s v=""/>
    <s v=""/>
    <s v=""/>
    <s v=""/>
    <m/>
    <s v="CUMPLE"/>
    <s v="NO CUMPLE"/>
    <s v="NO CUMPLE"/>
    <s v="NO CUMPLE"/>
    <s v="NO CUMPLE"/>
    <x v="0"/>
    <x v="0"/>
    <x v="0"/>
    <x v="0"/>
    <x v="0"/>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r>
    <m/>
    <m/>
    <x v="23"/>
    <m/>
    <m/>
    <m/>
    <m/>
    <m/>
    <m/>
    <x v="4"/>
    <m/>
    <m/>
    <m/>
    <m/>
    <x v="2"/>
    <m/>
    <m/>
    <m/>
    <m/>
    <m/>
    <m/>
    <m/>
    <m/>
    <m/>
    <x v="4"/>
    <x v="3"/>
    <m/>
    <m/>
    <m/>
    <m/>
    <m/>
    <m/>
    <m/>
    <m/>
    <m/>
    <m/>
    <m/>
    <x v="3"/>
    <x v="3"/>
    <x v="3"/>
    <x v="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E80A024-AF67-4B7D-95BF-0C4D30B649E7}" name="TablaDinámica17" cacheId="29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Z1:Z7" firstHeaderRow="1" firstDataRow="1" firstDataCol="1"/>
  <pivotFields count="24">
    <pivotField showAll="0"/>
    <pivotField showAll="0"/>
    <pivotField axis="axisRow" showAll="0">
      <items count="32">
        <item h="1" m="1" x="13"/>
        <item h="1" x="0"/>
        <item h="1" m="1" x="10"/>
        <item m="1" x="17"/>
        <item m="1" x="18"/>
        <item m="1" x="9"/>
        <item x="5"/>
        <item m="1" x="12"/>
        <item m="1" x="15"/>
        <item h="1" m="1" x="20"/>
        <item h="1" m="1" x="22"/>
        <item m="1" x="28"/>
        <item x="1"/>
        <item x="4"/>
        <item m="1" x="25"/>
        <item h="1" m="1" x="8"/>
        <item h="1" m="1" x="21"/>
        <item h="1" m="1" x="11"/>
        <item x="6"/>
        <item m="1" x="7"/>
        <item h="1" m="1" x="14"/>
        <item h="1" m="1" x="16"/>
        <item h="1" x="2"/>
        <item m="1" x="24"/>
        <item x="3"/>
        <item h="1" m="1" x="23"/>
        <item h="1" m="1" x="19"/>
        <item h="1" m="1" x="30"/>
        <item h="1" m="1" x="29"/>
        <item h="1" m="1" x="27"/>
        <item h="1" m="1" x="26"/>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 numFmtId="46" showAll="0"/>
  </pivotFields>
  <rowFields count="1">
    <field x="2"/>
  </rowFields>
  <rowItems count="6">
    <i>
      <x v="6"/>
    </i>
    <i>
      <x v="12"/>
    </i>
    <i>
      <x v="13"/>
    </i>
    <i>
      <x v="18"/>
    </i>
    <i>
      <x v="24"/>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1E22469-31F1-4CC9-A038-7FF50F9185BE}" name="TablaDinámica21" cacheId="277"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A50:C55" firstHeaderRow="1" firstDataRow="2" firstDataCol="1"/>
  <pivotFields count="24">
    <pivotField showAll="0"/>
    <pivotField showAll="0"/>
    <pivotField axis="axisRow" dataField="1" showAll="0">
      <items count="25">
        <item h="1" x="13"/>
        <item h="1" x="0"/>
        <item h="1" x="10"/>
        <item x="17"/>
        <item x="5"/>
        <item x="12"/>
        <item x="15"/>
        <item x="4"/>
        <item h="1" x="8"/>
        <item h="1" x="11"/>
        <item x="6"/>
        <item x="7"/>
        <item h="1" x="14"/>
        <item h="1" x="16"/>
        <item h="1" x="2"/>
        <item x="3"/>
        <item h="1" x="22"/>
        <item x="1"/>
        <item x="18"/>
        <item x="9"/>
        <item h="1" x="23"/>
        <item x="19"/>
        <item h="1" x="20"/>
        <item h="1" x="21"/>
        <item t="default"/>
      </items>
    </pivotField>
    <pivotField showAll="0"/>
    <pivotField showAll="0"/>
    <pivotField showAll="0"/>
    <pivotField showAll="0"/>
    <pivotField showAll="0"/>
    <pivotField axis="axisRow" showAll="0">
      <items count="5">
        <item sd="0" x="2"/>
        <item sd="0" x="0"/>
        <item sd="0" x="1"/>
        <item x="3"/>
        <item t="default"/>
      </items>
    </pivotField>
    <pivotField axis="axisCol" multipleItemSelectionAllowed="1" showAll="0">
      <items count="6">
        <item x="3"/>
        <item h="1"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8"/>
    <field x="2"/>
  </rowFields>
  <rowItems count="4">
    <i>
      <x/>
    </i>
    <i>
      <x v="1"/>
    </i>
    <i>
      <x v="2"/>
    </i>
    <i t="grand">
      <x/>
    </i>
  </rowItems>
  <colFields count="1">
    <field x="9"/>
  </colFields>
  <colItems count="2">
    <i>
      <x/>
    </i>
    <i t="grand">
      <x/>
    </i>
  </colItems>
  <dataFields count="1">
    <dataField name="Cuenta de GRUPO ASIGNADO" fld="2" subtotal="count" baseField="0" baseItem="0"/>
  </dataFields>
  <formats count="1">
    <format dxfId="1620">
      <pivotArea type="all" dataOnly="0" outline="0" fieldPosition="0"/>
    </format>
  </formats>
  <pivotTableStyleInfo name="PivotStyleDark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61D37E1-2CCB-4CB6-986A-CEF3DA3D1700}" name="TablaDinámica15" cacheId="283"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28:D38" firstHeaderRow="1" firstDataRow="2" firstDataCol="1"/>
  <pivotFields count="24">
    <pivotField showAll="0"/>
    <pivotField showAll="0"/>
    <pivotField axis="axisRow" showAll="0">
      <items count="24">
        <item h="1" x="13"/>
        <item h="1" x="0"/>
        <item h="1" x="10"/>
        <item x="17"/>
        <item h="1" x="18"/>
        <item x="9"/>
        <item x="5"/>
        <item x="12"/>
        <item x="15"/>
        <item h="1" x="22"/>
        <item x="1"/>
        <item h="1" x="4"/>
        <item h="1" x="8"/>
        <item h="1" x="11"/>
        <item h="1" x="6"/>
        <item h="1" x="7"/>
        <item h="1" x="14"/>
        <item h="1" x="16"/>
        <item h="1" x="2"/>
        <item x="3"/>
        <item x="19"/>
        <item h="1" x="20"/>
        <item h="1" x="21"/>
        <item t="default"/>
      </items>
    </pivotField>
    <pivotField showAll="0"/>
    <pivotField showAll="0"/>
    <pivotField showAll="0"/>
    <pivotField showAll="0"/>
    <pivotField showAll="0">
      <items count="4">
        <item x="2"/>
        <item x="1"/>
        <item x="0"/>
        <item t="default"/>
      </items>
    </pivotField>
    <pivotField showAll="0"/>
    <pivotField axis="axisCol" multipleItemSelectionAllowed="1" showAll="0">
      <items count="5">
        <item x="3"/>
        <item x="1"/>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s>
  <rowFields count="1">
    <field x="2"/>
  </rowFields>
  <rowItems count="9">
    <i>
      <x v="3"/>
    </i>
    <i>
      <x v="5"/>
    </i>
    <i>
      <x v="6"/>
    </i>
    <i>
      <x v="7"/>
    </i>
    <i>
      <x v="8"/>
    </i>
    <i>
      <x v="10"/>
    </i>
    <i>
      <x v="19"/>
    </i>
    <i>
      <x v="20"/>
    </i>
    <i t="grand">
      <x/>
    </i>
  </rowItems>
  <colFields count="1">
    <field x="9"/>
  </colFields>
  <colItems count="3">
    <i>
      <x/>
    </i>
    <i>
      <x v="1"/>
    </i>
    <i t="grand">
      <x/>
    </i>
  </colItems>
  <dataFields count="1">
    <dataField name="Promedio de SLA" fld="23" subtotal="average" baseField="7" baseItem="0"/>
  </dataFields>
  <formats count="15">
    <format dxfId="1635">
      <pivotArea field="9" grandRow="1" outline="0" collapsedLevelsAreSubtotals="1" axis="axisCol" fieldPosition="0">
        <references count="1">
          <reference field="9" count="1" selected="0">
            <x v="0"/>
          </reference>
        </references>
      </pivotArea>
    </format>
    <format dxfId="1634">
      <pivotArea field="9" grandRow="1" outline="0" collapsedLevelsAreSubtotals="1" axis="axisCol" fieldPosition="0">
        <references count="1">
          <reference field="9" count="1" selected="0">
            <x v="1"/>
          </reference>
        </references>
      </pivotArea>
    </format>
    <format dxfId="1633">
      <pivotArea grandRow="1" grandCol="1" outline="0" collapsedLevelsAreSubtotals="1" fieldPosition="0"/>
    </format>
    <format dxfId="1632">
      <pivotArea type="all" dataOnly="0" outline="0" fieldPosition="0"/>
    </format>
    <format dxfId="1631">
      <pivotArea outline="0" collapsedLevelsAreSubtotals="1" fieldPosition="0"/>
    </format>
    <format dxfId="1630">
      <pivotArea type="origin" dataOnly="0" labelOnly="1" outline="0" fieldPosition="0"/>
    </format>
    <format dxfId="1629">
      <pivotArea field="9" type="button" dataOnly="0" labelOnly="1" outline="0" axis="axisCol" fieldPosition="0"/>
    </format>
    <format dxfId="1628">
      <pivotArea type="topRight" dataOnly="0" labelOnly="1" outline="0" fieldPosition="0"/>
    </format>
    <format dxfId="1627">
      <pivotArea field="7" type="button" dataOnly="0" labelOnly="1" outline="0"/>
    </format>
    <format dxfId="1626">
      <pivotArea dataOnly="0" labelOnly="1" grandRow="1" outline="0" fieldPosition="0"/>
    </format>
    <format dxfId="1625">
      <pivotArea dataOnly="0" labelOnly="1" fieldPosition="0">
        <references count="1">
          <reference field="9" count="0"/>
        </references>
      </pivotArea>
    </format>
    <format dxfId="1624">
      <pivotArea dataOnly="0" labelOnly="1" grandCol="1" outline="0" fieldPosition="0"/>
    </format>
    <format dxfId="1623">
      <pivotArea collapsedLevelsAreSubtotals="1" fieldPosition="0">
        <references count="2">
          <reference field="2" count="0"/>
          <reference field="9" count="1" selected="0">
            <x v="1"/>
          </reference>
        </references>
      </pivotArea>
    </format>
    <format dxfId="1622">
      <pivotArea field="2" grandCol="1" collapsedLevelsAreSubtotals="1" axis="axisRow" fieldPosition="0">
        <references count="1">
          <reference field="2" count="0"/>
        </references>
      </pivotArea>
    </format>
    <format dxfId="1621">
      <pivotArea collapsedLevelsAreSubtotals="1" fieldPosition="0">
        <references count="2">
          <reference field="2" count="0"/>
          <reference field="9" count="1" selected="0">
            <x v="0"/>
          </reference>
        </references>
      </pivotArea>
    </format>
  </formats>
  <pivotTableStyleInfo name="PivotStyleLight1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9E87162-2966-4536-964C-0FCADCB8DB33}" name="TablaDinámica19" cacheId="27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O28:R34" firstHeaderRow="1" firstDataRow="2" firstDataCol="1"/>
  <pivotFields count="24">
    <pivotField showAll="0"/>
    <pivotField showAll="0"/>
    <pivotField axis="axisRow" showAll="0">
      <items count="25">
        <item h="1" x="13"/>
        <item h="1" x="0"/>
        <item h="1" x="10"/>
        <item h="1" x="17"/>
        <item x="18"/>
        <item h="1" x="9"/>
        <item h="1" x="5"/>
        <item h="1" x="12"/>
        <item h="1" x="15"/>
        <item h="1" x="20"/>
        <item h="1" x="22"/>
        <item h="1" x="1"/>
        <item x="4"/>
        <item h="1" x="8"/>
        <item h="1" x="11"/>
        <item x="6"/>
        <item x="7"/>
        <item h="1" x="14"/>
        <item h="1" x="16"/>
        <item h="1" x="2"/>
        <item h="1" x="3"/>
        <item h="1" x="23"/>
        <item h="1" x="19"/>
        <item h="1" x="21"/>
        <item t="default"/>
      </items>
    </pivotField>
    <pivotField showAll="0"/>
    <pivotField showAll="0"/>
    <pivotField showAll="0"/>
    <pivotField showAll="0"/>
    <pivotField showAll="0">
      <items count="5">
        <item x="2"/>
        <item x="1"/>
        <item x="0"/>
        <item x="3"/>
        <item t="default"/>
      </items>
    </pivotField>
    <pivotField showAll="0"/>
    <pivotField axis="axisCol" multipleItemSelectionAllowed="1" showAll="0">
      <items count="6">
        <item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s>
  <rowFields count="1">
    <field x="2"/>
  </rowFields>
  <rowItems count="5">
    <i>
      <x v="4"/>
    </i>
    <i>
      <x v="12"/>
    </i>
    <i>
      <x v="15"/>
    </i>
    <i>
      <x v="16"/>
    </i>
    <i t="grand">
      <x/>
    </i>
  </rowItems>
  <colFields count="1">
    <field x="9"/>
  </colFields>
  <colItems count="3">
    <i>
      <x/>
    </i>
    <i>
      <x v="1"/>
    </i>
    <i t="grand">
      <x/>
    </i>
  </colItems>
  <dataFields count="1">
    <dataField name="Promedio de SLA" fld="23" subtotal="average" baseField="7" baseItem="0"/>
  </dataFields>
  <formats count="15">
    <format dxfId="1650">
      <pivotArea field="9" grandRow="1" outline="0" collapsedLevelsAreSubtotals="1" axis="axisCol" fieldPosition="0">
        <references count="1">
          <reference field="9" count="1" selected="0">
            <x v="0"/>
          </reference>
        </references>
      </pivotArea>
    </format>
    <format dxfId="1649">
      <pivotArea field="9" grandRow="1" outline="0" collapsedLevelsAreSubtotals="1" axis="axisCol" fieldPosition="0">
        <references count="1">
          <reference field="9" count="1" selected="0">
            <x v="1"/>
          </reference>
        </references>
      </pivotArea>
    </format>
    <format dxfId="1648">
      <pivotArea grandRow="1" grandCol="1" outline="0" collapsedLevelsAreSubtotals="1" fieldPosition="0"/>
    </format>
    <format dxfId="1647">
      <pivotArea type="all" dataOnly="0" outline="0" fieldPosition="0"/>
    </format>
    <format dxfId="1646">
      <pivotArea outline="0" collapsedLevelsAreSubtotals="1" fieldPosition="0"/>
    </format>
    <format dxfId="1645">
      <pivotArea type="origin" dataOnly="0" labelOnly="1" outline="0" fieldPosition="0"/>
    </format>
    <format dxfId="1644">
      <pivotArea field="9" type="button" dataOnly="0" labelOnly="1" outline="0" axis="axisCol" fieldPosition="0"/>
    </format>
    <format dxfId="1643">
      <pivotArea type="topRight" dataOnly="0" labelOnly="1" outline="0" fieldPosition="0"/>
    </format>
    <format dxfId="1642">
      <pivotArea field="7" type="button" dataOnly="0" labelOnly="1" outline="0"/>
    </format>
    <format dxfId="1641">
      <pivotArea dataOnly="0" labelOnly="1" grandRow="1" outline="0" fieldPosition="0"/>
    </format>
    <format dxfId="1640">
      <pivotArea dataOnly="0" labelOnly="1" fieldPosition="0">
        <references count="1">
          <reference field="9" count="0"/>
        </references>
      </pivotArea>
    </format>
    <format dxfId="1639">
      <pivotArea dataOnly="0" labelOnly="1" grandCol="1" outline="0" fieldPosition="0"/>
    </format>
    <format dxfId="1638">
      <pivotArea collapsedLevelsAreSubtotals="1" fieldPosition="0">
        <references count="2">
          <reference field="2" count="0"/>
          <reference field="9" count="1" selected="0">
            <x v="1"/>
          </reference>
        </references>
      </pivotArea>
    </format>
    <format dxfId="1637">
      <pivotArea field="2" grandCol="1" collapsedLevelsAreSubtotals="1" axis="axisRow" fieldPosition="0">
        <references count="1">
          <reference field="2" count="0"/>
        </references>
      </pivotArea>
    </format>
    <format dxfId="1636">
      <pivotArea collapsedLevelsAreSubtotals="1" fieldPosition="0">
        <references count="2">
          <reference field="2" count="0"/>
          <reference field="9" count="1" selected="0">
            <x v="0"/>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61C4933-A99A-4DDA-A0F3-5D810DD2CE91}" name="TablaDinámica6" cacheId="277"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H43:K53" firstHeaderRow="1" firstDataRow="2" firstDataCol="1"/>
  <pivotFields count="24">
    <pivotField showAll="0"/>
    <pivotField showAll="0"/>
    <pivotField axis="axisRow" dataField="1" showAll="0">
      <items count="25">
        <item x="13"/>
        <item x="0"/>
        <item x="10"/>
        <item h="1" x="17"/>
        <item h="1" x="5"/>
        <item h="1" x="12"/>
        <item h="1" x="15"/>
        <item h="1" x="4"/>
        <item x="8"/>
        <item x="11"/>
        <item h="1" x="6"/>
        <item h="1" x="7"/>
        <item x="14"/>
        <item x="16"/>
        <item x="2"/>
        <item h="1" x="3"/>
        <item h="1" x="22"/>
        <item h="1" x="1"/>
        <item h="1" x="18"/>
        <item h="1" x="9"/>
        <item h="1" x="23"/>
        <item h="1" x="19"/>
        <item h="1" x="20"/>
        <item x="21"/>
        <item t="default"/>
      </items>
    </pivotField>
    <pivotField showAll="0"/>
    <pivotField showAll="0"/>
    <pivotField showAll="0"/>
    <pivotField showAll="0"/>
    <pivotField showAll="0"/>
    <pivotField showAll="0"/>
    <pivotField axis="axisCol" multipleItemSelectionAllowed="1" showAll="0">
      <items count="6">
        <item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9">
    <i>
      <x/>
    </i>
    <i>
      <x v="1"/>
    </i>
    <i>
      <x v="2"/>
    </i>
    <i>
      <x v="8"/>
    </i>
    <i>
      <x v="9"/>
    </i>
    <i>
      <x v="12"/>
    </i>
    <i>
      <x v="14"/>
    </i>
    <i>
      <x v="23"/>
    </i>
    <i t="grand">
      <x/>
    </i>
  </rowItems>
  <colFields count="1">
    <field x="9"/>
  </colFields>
  <colItems count="3">
    <i>
      <x/>
    </i>
    <i>
      <x v="1"/>
    </i>
    <i t="grand">
      <x/>
    </i>
  </colItems>
  <dataFields count="1">
    <dataField name="Cuenta de GRUPO ASIGNADO" fld="2" subtotal="count" baseField="0" baseItem="0"/>
  </dataFields>
  <formats count="1">
    <format dxfId="1651">
      <pivotArea type="all" dataOnly="0" outline="0" fieldPosition="0"/>
    </format>
  </formats>
  <pivotTableStyleInfo name="PivotStyleLight5"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175A9031-6910-490B-ABE7-A3443114481D}" name="TablaDinámica1" cacheId="277"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A60:C65" firstHeaderRow="1" firstDataRow="2" firstDataCol="1"/>
  <pivotFields count="24">
    <pivotField showAll="0"/>
    <pivotField showAll="0"/>
    <pivotField axis="axisRow" dataField="1" showAll="0">
      <items count="25">
        <item h="1" x="13"/>
        <item h="1" x="0"/>
        <item h="1" x="10"/>
        <item x="17"/>
        <item x="5"/>
        <item x="12"/>
        <item x="15"/>
        <item x="4"/>
        <item h="1" x="8"/>
        <item h="1" x="11"/>
        <item x="6"/>
        <item x="7"/>
        <item h="1" x="14"/>
        <item h="1" x="16"/>
        <item h="1" x="2"/>
        <item x="3"/>
        <item h="1" x="22"/>
        <item x="1"/>
        <item x="18"/>
        <item x="9"/>
        <item h="1" x="23"/>
        <item x="19"/>
        <item h="1" x="20"/>
        <item h="1" x="21"/>
        <item t="default"/>
      </items>
    </pivotField>
    <pivotField showAll="0"/>
    <pivotField showAll="0"/>
    <pivotField showAll="0"/>
    <pivotField showAll="0"/>
    <pivotField showAll="0"/>
    <pivotField axis="axisRow" showAll="0">
      <items count="5">
        <item sd="0" x="2"/>
        <item sd="0" x="0"/>
        <item sd="0" x="1"/>
        <item x="3"/>
        <item t="default"/>
      </items>
    </pivotField>
    <pivotField axis="axisCol" multipleItemSelectionAllowed="1" showAll="0">
      <items count="6">
        <item h="1"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2">
    <field x="8"/>
    <field x="2"/>
  </rowFields>
  <rowItems count="4">
    <i>
      <x/>
    </i>
    <i>
      <x v="1"/>
    </i>
    <i>
      <x v="2"/>
    </i>
    <i t="grand">
      <x/>
    </i>
  </rowItems>
  <colFields count="1">
    <field x="9"/>
  </colFields>
  <colItems count="2">
    <i>
      <x v="1"/>
    </i>
    <i t="grand">
      <x/>
    </i>
  </colItems>
  <dataFields count="1">
    <dataField name="Cuenta de GRUPO ASIGNADO" fld="2" subtotal="count" baseField="0" baseItem="0"/>
  </dataFields>
  <formats count="1">
    <format dxfId="1652">
      <pivotArea type="all" dataOnly="0" outline="0" fieldPosition="0"/>
    </format>
  </formats>
  <pivotTableStyleInfo name="PivotStyleDark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6A83C39-071D-431B-A489-687E408BE895}" name="TablaDinámica12" cacheId="277"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N3:P17" firstHeaderRow="1" firstDataRow="2" firstDataCol="1"/>
  <pivotFields count="24">
    <pivotField showAll="0"/>
    <pivotField showAll="0"/>
    <pivotField axis="axisRow" multipleItemSelectionAllowed="1" showAll="0">
      <items count="25">
        <item h="1" x="13"/>
        <item h="1" x="0"/>
        <item h="1" x="10"/>
        <item x="17"/>
        <item x="5"/>
        <item x="12"/>
        <item x="15"/>
        <item x="4"/>
        <item h="1" x="8"/>
        <item h="1" x="11"/>
        <item x="6"/>
        <item x="7"/>
        <item h="1" x="14"/>
        <item h="1" x="16"/>
        <item h="1" x="2"/>
        <item x="3"/>
        <item h="1" x="22"/>
        <item x="1"/>
        <item x="18"/>
        <item x="9"/>
        <item h="1" x="23"/>
        <item x="19"/>
        <item h="1" x="20"/>
        <item h="1" x="21"/>
        <item t="default"/>
      </items>
    </pivotField>
    <pivotField showAll="0"/>
    <pivotField showAll="0"/>
    <pivotField showAll="0"/>
    <pivotField showAll="0"/>
    <pivotField showAll="0"/>
    <pivotField showAll="0"/>
    <pivotField multipleItemSelectionAllowed="1" showAll="0"/>
    <pivotField showAll="0"/>
    <pivotField showAll="0"/>
    <pivotField showAll="0"/>
    <pivotField showAll="0"/>
    <pivotField axis="axisCol" dataField="1" showAll="0">
      <items count="4">
        <item h="1" x="1"/>
        <item x="0"/>
        <item h="1" x="2"/>
        <item t="default"/>
      </items>
    </pivotField>
    <pivotField showAll="0"/>
    <pivotField showAll="0"/>
    <pivotField showAll="0"/>
    <pivotField showAll="0"/>
    <pivotField showAll="0"/>
    <pivotField showAll="0"/>
    <pivotField showAll="0"/>
    <pivotField showAll="0"/>
    <pivotField showAll="0"/>
  </pivotFields>
  <rowFields count="1">
    <field x="2"/>
  </rowFields>
  <rowItems count="13">
    <i>
      <x v="3"/>
    </i>
    <i>
      <x v="4"/>
    </i>
    <i>
      <x v="5"/>
    </i>
    <i>
      <x v="6"/>
    </i>
    <i>
      <x v="7"/>
    </i>
    <i>
      <x v="10"/>
    </i>
    <i>
      <x v="11"/>
    </i>
    <i>
      <x v="15"/>
    </i>
    <i>
      <x v="17"/>
    </i>
    <i>
      <x v="18"/>
    </i>
    <i>
      <x v="19"/>
    </i>
    <i>
      <x v="21"/>
    </i>
    <i t="grand">
      <x/>
    </i>
  </rowItems>
  <colFields count="1">
    <field x="14"/>
  </colFields>
  <colItems count="2">
    <i>
      <x v="1"/>
    </i>
    <i t="grand">
      <x/>
    </i>
  </colItems>
  <dataFields count="1">
    <dataField name="Cuenta de ESTADO" fld="14" subtotal="count" baseField="0" baseItem="0"/>
  </dataFields>
  <formats count="1">
    <format dxfId="1653">
      <pivotArea type="all" dataOnly="0" outline="0" fieldPosition="0"/>
    </format>
  </formats>
  <pivotTableStyleInfo name="PivotStyleDark2"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42F9FDA-2036-4E58-98B1-C28B9A348978}" name="TablaDinámica11" cacheId="27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H28:K37" firstHeaderRow="1" firstDataRow="2" firstDataCol="1"/>
  <pivotFields count="24">
    <pivotField showAll="0"/>
    <pivotField showAll="0"/>
    <pivotField axis="axisRow" showAll="0">
      <items count="25">
        <item x="13"/>
        <item x="0"/>
        <item x="10"/>
        <item h="1" x="17"/>
        <item h="1" x="18"/>
        <item h="1" x="9"/>
        <item h="1" x="5"/>
        <item h="1" x="12"/>
        <item h="1" x="15"/>
        <item h="1" x="22"/>
        <item h="1" x="1"/>
        <item h="1" x="4"/>
        <item x="8"/>
        <item x="11"/>
        <item h="1" x="6"/>
        <item h="1" x="7"/>
        <item x="14"/>
        <item x="16"/>
        <item x="2"/>
        <item h="1" x="3"/>
        <item h="1" x="23"/>
        <item h="1" x="19"/>
        <item h="1" x="20"/>
        <item h="1" x="21"/>
        <item t="default"/>
      </items>
    </pivotField>
    <pivotField showAll="0"/>
    <pivotField showAll="0"/>
    <pivotField showAll="0"/>
    <pivotField showAll="0"/>
    <pivotField showAll="0">
      <items count="5">
        <item x="2"/>
        <item x="1"/>
        <item x="0"/>
        <item x="3"/>
        <item t="default"/>
      </items>
    </pivotField>
    <pivotField showAll="0"/>
    <pivotField axis="axisCol" multipleItemSelectionAllowed="1" showAll="0">
      <items count="6">
        <item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s>
  <rowFields count="1">
    <field x="2"/>
  </rowFields>
  <rowItems count="8">
    <i>
      <x/>
    </i>
    <i>
      <x v="1"/>
    </i>
    <i>
      <x v="2"/>
    </i>
    <i>
      <x v="12"/>
    </i>
    <i>
      <x v="13"/>
    </i>
    <i>
      <x v="16"/>
    </i>
    <i>
      <x v="18"/>
    </i>
    <i t="grand">
      <x/>
    </i>
  </rowItems>
  <colFields count="1">
    <field x="9"/>
  </colFields>
  <colItems count="3">
    <i>
      <x/>
    </i>
    <i>
      <x v="1"/>
    </i>
    <i t="grand">
      <x/>
    </i>
  </colItems>
  <dataFields count="1">
    <dataField name="Promedio de SLA" fld="23" subtotal="average" baseField="7" baseItem="0"/>
  </dataFields>
  <formats count="16">
    <format dxfId="1669">
      <pivotArea field="9" grandRow="1" outline="0" collapsedLevelsAreSubtotals="1" axis="axisCol" fieldPosition="0">
        <references count="1">
          <reference field="9" count="1" selected="0">
            <x v="0"/>
          </reference>
        </references>
      </pivotArea>
    </format>
    <format dxfId="1668">
      <pivotArea field="9" grandRow="1" outline="0" collapsedLevelsAreSubtotals="1" axis="axisCol" fieldPosition="0">
        <references count="1">
          <reference field="9" count="1" selected="0">
            <x v="1"/>
          </reference>
        </references>
      </pivotArea>
    </format>
    <format dxfId="1667">
      <pivotArea grandRow="1" grandCol="1" outline="0" collapsedLevelsAreSubtotals="1" fieldPosition="0"/>
    </format>
    <format dxfId="1666">
      <pivotArea type="all" dataOnly="0" outline="0" fieldPosition="0"/>
    </format>
    <format dxfId="1665">
      <pivotArea outline="0" collapsedLevelsAreSubtotals="1" fieldPosition="0"/>
    </format>
    <format dxfId="1664">
      <pivotArea type="origin" dataOnly="0" labelOnly="1" outline="0" fieldPosition="0"/>
    </format>
    <format dxfId="1663">
      <pivotArea field="9" type="button" dataOnly="0" labelOnly="1" outline="0" axis="axisCol" fieldPosition="0"/>
    </format>
    <format dxfId="1662">
      <pivotArea type="topRight" dataOnly="0" labelOnly="1" outline="0" fieldPosition="0"/>
    </format>
    <format dxfId="1661">
      <pivotArea field="7" type="button" dataOnly="0" labelOnly="1" outline="0"/>
    </format>
    <format dxfId="1660">
      <pivotArea dataOnly="0" labelOnly="1" grandRow="1" outline="0" fieldPosition="0"/>
    </format>
    <format dxfId="1659">
      <pivotArea dataOnly="0" labelOnly="1" fieldPosition="0">
        <references count="1">
          <reference field="9" count="0"/>
        </references>
      </pivotArea>
    </format>
    <format dxfId="1658">
      <pivotArea dataOnly="0" labelOnly="1" grandCol="1" outline="0" fieldPosition="0"/>
    </format>
    <format dxfId="1657">
      <pivotArea collapsedLevelsAreSubtotals="1" fieldPosition="0">
        <references count="2">
          <reference field="2" count="0"/>
          <reference field="9" count="1" selected="0">
            <x v="1"/>
          </reference>
        </references>
      </pivotArea>
    </format>
    <format dxfId="1656">
      <pivotArea field="2" grandCol="1" collapsedLevelsAreSubtotals="1" axis="axisRow" fieldPosition="0">
        <references count="1">
          <reference field="2" count="0"/>
        </references>
      </pivotArea>
    </format>
    <format dxfId="1655">
      <pivotArea collapsedLevelsAreSubtotals="1" fieldPosition="0">
        <references count="2">
          <reference field="2" count="0"/>
          <reference field="9" count="1" selected="0">
            <x v="0"/>
          </reference>
        </references>
      </pivotArea>
    </format>
    <format dxfId="1654">
      <pivotArea type="topRight" dataOnly="0" labelOnly="1" outline="0" offset="B1" fieldPosition="0"/>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598D3926-DE18-4B82-89A3-2677B2DB9AFF}" name="TablaDinámica3" cacheId="303"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H3:K18" firstHeaderRow="1" firstDataRow="3" firstDataCol="1"/>
  <pivotFields count="26">
    <pivotField showAll="0"/>
    <pivotField showAll="0"/>
    <pivotField axis="axisRow" dataField="1" showAll="0">
      <items count="24">
        <item h="1" x="13"/>
        <item h="1" x="0"/>
        <item h="1" x="10"/>
        <item x="17"/>
        <item x="5"/>
        <item x="12"/>
        <item x="15"/>
        <item x="4"/>
        <item h="1" x="8"/>
        <item h="1" x="11"/>
        <item x="6"/>
        <item x="7"/>
        <item h="1" x="14"/>
        <item h="1" x="16"/>
        <item h="1" x="2"/>
        <item x="3"/>
        <item h="1" x="22"/>
        <item x="1"/>
        <item x="18"/>
        <item x="9"/>
        <item x="19"/>
        <item h="1" x="20"/>
        <item h="1" x="21"/>
        <item t="default"/>
      </items>
    </pivotField>
    <pivotField showAll="0"/>
    <pivotField showAll="0"/>
    <pivotField showAll="0"/>
    <pivotField showAll="0"/>
    <pivotField showAll="0"/>
    <pivotField showAll="0"/>
    <pivotField multipleItemSelectionAllowed="1" showAll="0"/>
    <pivotField showAll="0"/>
    <pivotField showAll="0"/>
    <pivotField showAll="0"/>
    <pivotField showAll="0"/>
    <pivotField axis="axisCol" showAll="0">
      <items count="3">
        <item h="1" x="1"/>
        <item x="0"/>
        <item t="default"/>
      </items>
    </pivotField>
    <pivotField showAll="0"/>
    <pivotField showAll="0"/>
    <pivotField showAll="0"/>
    <pivotField showAll="0"/>
    <pivotField showAll="0"/>
    <pivotField showAll="0"/>
    <pivotField showAll="0"/>
    <pivotField showAll="0"/>
    <pivotField showAll="0"/>
    <pivotField showAll="0"/>
    <pivotField axis="axisCol" showAll="0">
      <items count="3">
        <item h="1" x="0"/>
        <item x="1"/>
        <item t="default"/>
      </items>
    </pivotField>
  </pivotFields>
  <rowFields count="1">
    <field x="2"/>
  </rowFields>
  <rowItems count="13">
    <i>
      <x v="3"/>
    </i>
    <i>
      <x v="4"/>
    </i>
    <i>
      <x v="5"/>
    </i>
    <i>
      <x v="6"/>
    </i>
    <i>
      <x v="7"/>
    </i>
    <i>
      <x v="10"/>
    </i>
    <i>
      <x v="11"/>
    </i>
    <i>
      <x v="15"/>
    </i>
    <i>
      <x v="17"/>
    </i>
    <i>
      <x v="18"/>
    </i>
    <i>
      <x v="19"/>
    </i>
    <i>
      <x v="20"/>
    </i>
    <i t="grand">
      <x/>
    </i>
  </rowItems>
  <colFields count="2">
    <field x="25"/>
    <field x="14"/>
  </colFields>
  <colItems count="3">
    <i>
      <x v="1"/>
      <x v="1"/>
    </i>
    <i t="default">
      <x v="1"/>
    </i>
    <i t="grand">
      <x/>
    </i>
  </colItems>
  <dataFields count="1">
    <dataField name="Cuenta de GRUPO ASIGNADO" fld="2" subtotal="count" baseField="0" baseItem="0"/>
  </dataFields>
  <formats count="1">
    <format dxfId="1670">
      <pivotArea type="all" dataOnly="0" outline="0" fieldPosition="0"/>
    </format>
  </formats>
  <pivotTableStyleInfo name="PivotStyleDark7"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BF36ED3A-8418-4075-82D3-32547E7FA7D0}" name="TablaDinámica8" cacheId="283" applyNumberFormats="0" applyBorderFormats="0" applyFontFormats="0" applyPatternFormats="0" applyAlignmentFormats="0" applyWidthHeightFormats="1" dataCaption="Valores" updatedVersion="8" minRefreshableVersion="3" useAutoFormatting="1" itemPrintTitles="1" createdVersion="6" indent="0" outline="1" outlineData="1" chartFormat="1">
  <location ref="A3:D17" firstHeaderRow="1" firstDataRow="2" firstDataCol="1"/>
  <pivotFields count="24">
    <pivotField showAll="0"/>
    <pivotField showAll="0"/>
    <pivotField axis="axisRow" dataField="1" showAll="0">
      <items count="24">
        <item h="1" x="13"/>
        <item h="1" x="0"/>
        <item h="1" x="10"/>
        <item x="17"/>
        <item x="5"/>
        <item x="12"/>
        <item x="15"/>
        <item x="4"/>
        <item h="1" x="8"/>
        <item h="1" x="11"/>
        <item x="6"/>
        <item x="7"/>
        <item h="1" x="14"/>
        <item h="1" x="16"/>
        <item h="1" x="2"/>
        <item x="3"/>
        <item h="1" x="22"/>
        <item x="1"/>
        <item x="18"/>
        <item x="9"/>
        <item x="19"/>
        <item h="1" x="20"/>
        <item h="1" x="21"/>
        <item t="default"/>
      </items>
    </pivotField>
    <pivotField showAll="0"/>
    <pivotField showAll="0"/>
    <pivotField showAll="0"/>
    <pivotField showAll="0"/>
    <pivotField showAll="0"/>
    <pivotField showAll="0"/>
    <pivotField axis="axisCol" multipleItemSelectionAllowed="1" showAll="0">
      <items count="5">
        <item x="3"/>
        <item x="1"/>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3">
    <i>
      <x v="3"/>
    </i>
    <i>
      <x v="4"/>
    </i>
    <i>
      <x v="5"/>
    </i>
    <i>
      <x v="6"/>
    </i>
    <i>
      <x v="7"/>
    </i>
    <i>
      <x v="10"/>
    </i>
    <i>
      <x v="11"/>
    </i>
    <i>
      <x v="15"/>
    </i>
    <i>
      <x v="17"/>
    </i>
    <i>
      <x v="18"/>
    </i>
    <i>
      <x v="19"/>
    </i>
    <i>
      <x v="20"/>
    </i>
    <i t="grand">
      <x/>
    </i>
  </rowItems>
  <colFields count="1">
    <field x="9"/>
  </colFields>
  <colItems count="3">
    <i>
      <x/>
    </i>
    <i>
      <x v="1"/>
    </i>
    <i t="grand">
      <x/>
    </i>
  </colItems>
  <dataFields count="1">
    <dataField name="Cuenta de GRUPO ASIGNADO" fld="2" subtotal="count" baseField="0" baseItem="0"/>
  </dataFields>
  <formats count="1">
    <format dxfId="1671">
      <pivotArea type="all" dataOnly="0" outline="0" fieldPosition="0"/>
    </format>
  </formats>
  <pivotTableStyleInfo name="PivotStyleDark8"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F79661BE-B8AD-4C92-A159-66810A375579}" name="TablaDinámica5" cacheId="29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D78:D84" firstHeaderRow="1" firstDataRow="1" firstDataCol="1"/>
  <pivotFields count="24">
    <pivotField showAll="0"/>
    <pivotField showAll="0"/>
    <pivotField axis="axisRow" showAll="0">
      <items count="26">
        <item h="1" m="1" x="13"/>
        <item h="1" x="0"/>
        <item h="1" m="1" x="10"/>
        <item m="1" x="17"/>
        <item m="1" x="18"/>
        <item m="1" x="9"/>
        <item x="5"/>
        <item m="1" x="12"/>
        <item m="1" x="15"/>
        <item h="1" m="1" x="22"/>
        <item m="1" x="19"/>
        <item x="1"/>
        <item x="4"/>
        <item m="1" x="8"/>
        <item m="1" x="21"/>
        <item h="1" m="1" x="11"/>
        <item x="6"/>
        <item m="1" x="7"/>
        <item h="1" m="1" x="14"/>
        <item h="1" m="1" x="16"/>
        <item h="1" x="2"/>
        <item m="1" x="24"/>
        <item x="3"/>
        <item h="1" m="1" x="20"/>
        <item h="1" m="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 numFmtId="46" showAll="0"/>
  </pivotFields>
  <rowFields count="1">
    <field x="2"/>
  </rowFields>
  <rowItems count="6">
    <i>
      <x v="6"/>
    </i>
    <i>
      <x v="11"/>
    </i>
    <i>
      <x v="12"/>
    </i>
    <i>
      <x v="16"/>
    </i>
    <i>
      <x v="2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634E0AE-9918-4A15-8AE1-83AB5714C517}" name="TablaDinámica9" cacheId="29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J78:J85" firstHeaderRow="1" firstDataRow="1" firstDataCol="1"/>
  <pivotFields count="24">
    <pivotField showAll="0"/>
    <pivotField showAll="0"/>
    <pivotField axis="axisRow" showAll="0">
      <items count="26">
        <item h="1" m="1" x="13"/>
        <item h="1" x="0"/>
        <item h="1" m="1" x="10"/>
        <item m="1" x="17"/>
        <item m="1" x="18"/>
        <item m="1" x="9"/>
        <item x="5"/>
        <item m="1" x="12"/>
        <item m="1" x="15"/>
        <item m="1" x="22"/>
        <item m="1" x="19"/>
        <item x="1"/>
        <item x="4"/>
        <item h="1" m="1" x="8"/>
        <item h="1" m="1" x="21"/>
        <item h="1" m="1" x="11"/>
        <item x="6"/>
        <item m="1" x="7"/>
        <item h="1" m="1" x="14"/>
        <item m="1" x="16"/>
        <item x="2"/>
        <item m="1" x="24"/>
        <item x="3"/>
        <item h="1" m="1" x="20"/>
        <item h="1" m="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 numFmtId="46" showAll="0"/>
  </pivotFields>
  <rowFields count="1">
    <field x="2"/>
  </rowFields>
  <rowItems count="7">
    <i>
      <x v="6"/>
    </i>
    <i>
      <x v="11"/>
    </i>
    <i>
      <x v="12"/>
    </i>
    <i>
      <x v="16"/>
    </i>
    <i>
      <x v="20"/>
    </i>
    <i>
      <x v="2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16234F89-F7DC-4A49-8F89-BBEFDE8ADE4A}" name="TablaDinámica4" cacheId="29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A78:A84" firstHeaderRow="1" firstDataRow="1" firstDataCol="1"/>
  <pivotFields count="24">
    <pivotField showAll="0"/>
    <pivotField showAll="0"/>
    <pivotField axis="axisRow" showAll="0">
      <items count="26">
        <item h="1" m="1" x="13"/>
        <item h="1" x="0"/>
        <item h="1" m="1" x="10"/>
        <item m="1" x="17"/>
        <item m="1" x="18"/>
        <item m="1" x="9"/>
        <item x="5"/>
        <item m="1" x="12"/>
        <item m="1" x="15"/>
        <item m="1" x="22"/>
        <item m="1" x="19"/>
        <item x="1"/>
        <item x="4"/>
        <item h="1" m="1" x="8"/>
        <item h="1" m="1" x="21"/>
        <item h="1" m="1" x="11"/>
        <item x="6"/>
        <item m="1" x="7"/>
        <item h="1" m="1" x="14"/>
        <item h="1" m="1" x="16"/>
        <item h="1" x="2"/>
        <item m="1" x="24"/>
        <item x="3"/>
        <item h="1" m="1" x="20"/>
        <item h="1" m="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 numFmtId="46" showAll="0"/>
  </pivotFields>
  <rowFields count="1">
    <field x="2"/>
  </rowFields>
  <rowItems count="6">
    <i>
      <x v="6"/>
    </i>
    <i>
      <x v="11"/>
    </i>
    <i>
      <x v="12"/>
    </i>
    <i>
      <x v="16"/>
    </i>
    <i>
      <x v="2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F10EB24B-74C4-4C43-8BEE-4EFA4C373D18}" name="TablaDinámica7" cacheId="297"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G78:G84" firstHeaderRow="1" firstDataRow="1" firstDataCol="1"/>
  <pivotFields count="24">
    <pivotField showAll="0"/>
    <pivotField showAll="0"/>
    <pivotField axis="axisRow" showAll="0">
      <items count="26">
        <item h="1" m="1" x="13"/>
        <item h="1" x="0"/>
        <item h="1" m="1" x="10"/>
        <item m="1" x="17"/>
        <item m="1" x="18"/>
        <item m="1" x="9"/>
        <item x="5"/>
        <item m="1" x="12"/>
        <item m="1" x="15"/>
        <item h="1" m="1" x="22"/>
        <item m="1" x="19"/>
        <item x="1"/>
        <item x="4"/>
        <item m="1" x="8"/>
        <item m="1" x="21"/>
        <item m="1" x="11"/>
        <item x="6"/>
        <item m="1" x="7"/>
        <item h="1" m="1" x="14"/>
        <item h="1" m="1" x="16"/>
        <item h="1" x="2"/>
        <item m="1" x="24"/>
        <item x="3"/>
        <item h="1" m="1" x="20"/>
        <item h="1" m="1" x="2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 numFmtId="46" showAll="0"/>
  </pivotFields>
  <rowFields count="1">
    <field x="2"/>
  </rowFields>
  <rowItems count="6">
    <i>
      <x v="6"/>
    </i>
    <i>
      <x v="11"/>
    </i>
    <i>
      <x v="12"/>
    </i>
    <i>
      <x v="16"/>
    </i>
    <i>
      <x v="22"/>
    </i>
    <i t="grand">
      <x/>
    </i>
  </rowItems>
  <colItems count="1">
    <i/>
  </colItem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3F08F1E-540C-4DC9-A6DA-E087859F7A2F}" name="TablaDinámica2" cacheId="289"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71:D81" firstHeaderRow="1" firstDataRow="2" firstDataCol="1"/>
  <pivotFields count="24">
    <pivotField showAll="0"/>
    <pivotField showAll="0"/>
    <pivotField axis="axisRow" showAll="0">
      <items count="30">
        <item h="1" m="1" x="13"/>
        <item h="1" x="0"/>
        <item h="1" m="1" x="10"/>
        <item m="1" x="17"/>
        <item m="1" x="18"/>
        <item m="1" x="9"/>
        <item x="5"/>
        <item m="1" x="12"/>
        <item m="1" x="15"/>
        <item m="1" x="20"/>
        <item m="1" x="22"/>
        <item x="1"/>
        <item x="4"/>
        <item h="1" m="1" x="8"/>
        <item h="1" m="1" x="11"/>
        <item x="6"/>
        <item m="1" x="7"/>
        <item h="1" m="1" x="14"/>
        <item h="1" m="1" x="16"/>
        <item h="1" x="2"/>
        <item m="1" x="24"/>
        <item x="3"/>
        <item h="1" m="1" x="23"/>
        <item h="1" m="1" x="19"/>
        <item h="1" m="1" x="25"/>
        <item h="1" m="1" x="28"/>
        <item h="1" m="1" x="21"/>
        <item h="1" m="1" x="27"/>
        <item h="1" m="1" x="26"/>
        <item t="default"/>
      </items>
    </pivotField>
    <pivotField showAll="0"/>
    <pivotField showAll="0"/>
    <pivotField showAll="0"/>
    <pivotField showAll="0"/>
    <pivotField axis="axisRow" dataField="1" showAll="0">
      <items count="6">
        <item m="1" x="4"/>
        <item m="1" x="2"/>
        <item x="1"/>
        <item x="0"/>
        <item m="1" x="3"/>
        <item t="default"/>
      </items>
    </pivotField>
    <pivotField showAll="0"/>
    <pivotField axis="axisCol" multipleItemSelectionAllowed="1" showAll="0">
      <items count="6">
        <item x="3"/>
        <item x="1"/>
        <item h="1" m="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numFmtId="46" showAll="0"/>
  </pivotFields>
  <rowFields count="2">
    <field x="7"/>
    <field x="2"/>
  </rowFields>
  <rowItems count="9">
    <i>
      <x v="2"/>
    </i>
    <i r="1">
      <x v="6"/>
    </i>
    <i r="1">
      <x v="11"/>
    </i>
    <i r="1">
      <x v="15"/>
    </i>
    <i r="1">
      <x v="21"/>
    </i>
    <i>
      <x v="3"/>
    </i>
    <i r="1">
      <x v="11"/>
    </i>
    <i r="1">
      <x v="12"/>
    </i>
    <i t="grand">
      <x/>
    </i>
  </rowItems>
  <colFields count="1">
    <field x="9"/>
  </colFields>
  <colItems count="3">
    <i>
      <x/>
    </i>
    <i>
      <x v="1"/>
    </i>
    <i t="grand">
      <x/>
    </i>
  </colItems>
  <dataFields count="1">
    <dataField name="Cuenta de URGENCIA" fld="7" subtotal="count" baseField="7" baseItem="0"/>
  </dataFields>
  <formats count="19">
    <format dxfId="1486">
      <pivotArea collapsedLevelsAreSubtotals="1" fieldPosition="0">
        <references count="2">
          <reference field="7" count="4">
            <x v="0"/>
            <x v="1"/>
            <x v="2"/>
            <x v="3"/>
          </reference>
          <reference field="9" count="1" selected="0">
            <x v="1"/>
          </reference>
        </references>
      </pivotArea>
    </format>
    <format dxfId="1485">
      <pivotArea field="9" grandRow="1" outline="0" collapsedLevelsAreSubtotals="1" axis="axisCol" fieldPosition="0">
        <references count="1">
          <reference field="9" count="1" selected="0">
            <x v="0"/>
          </reference>
        </references>
      </pivotArea>
    </format>
    <format dxfId="1484">
      <pivotArea field="9" grandRow="1" outline="0" collapsedLevelsAreSubtotals="1" axis="axisCol" fieldPosition="0">
        <references count="1">
          <reference field="9" count="1" selected="0">
            <x v="1"/>
          </reference>
        </references>
      </pivotArea>
    </format>
    <format dxfId="1483">
      <pivotArea grandRow="1" grandCol="1" outline="0" collapsedLevelsAreSubtotals="1" fieldPosition="0"/>
    </format>
    <format dxfId="1482">
      <pivotArea type="all" dataOnly="0" outline="0" fieldPosition="0"/>
    </format>
    <format dxfId="1481">
      <pivotArea outline="0" collapsedLevelsAreSubtotals="1" fieldPosition="0"/>
    </format>
    <format dxfId="1480">
      <pivotArea type="origin" dataOnly="0" labelOnly="1" outline="0" fieldPosition="0"/>
    </format>
    <format dxfId="1479">
      <pivotArea field="9" type="button" dataOnly="0" labelOnly="1" outline="0" axis="axisCol" fieldPosition="0"/>
    </format>
    <format dxfId="1478">
      <pivotArea type="topRight" dataOnly="0" labelOnly="1" outline="0" fieldPosition="0"/>
    </format>
    <format dxfId="1477">
      <pivotArea field="7" type="button" dataOnly="0" labelOnly="1" outline="0" axis="axisRow" fieldPosition="0"/>
    </format>
    <format dxfId="1476">
      <pivotArea dataOnly="0" labelOnly="1" fieldPosition="0">
        <references count="1">
          <reference field="7" count="4">
            <x v="0"/>
            <x v="1"/>
            <x v="2"/>
            <x v="3"/>
          </reference>
        </references>
      </pivotArea>
    </format>
    <format dxfId="1475">
      <pivotArea dataOnly="0" labelOnly="1" grandRow="1" outline="0" fieldPosition="0"/>
    </format>
    <format dxfId="1474">
      <pivotArea dataOnly="0" labelOnly="1" fieldPosition="0">
        <references count="1">
          <reference field="9" count="0"/>
        </references>
      </pivotArea>
    </format>
    <format dxfId="1473">
      <pivotArea dataOnly="0" labelOnly="1" grandCol="1" outline="0" fieldPosition="0"/>
    </format>
    <format dxfId="1472">
      <pivotArea collapsedLevelsAreSubtotals="1" fieldPosition="0">
        <references count="2">
          <reference field="7" count="1">
            <x v="0"/>
          </reference>
          <reference field="9" count="1" selected="0">
            <x v="0"/>
          </reference>
        </references>
      </pivotArea>
    </format>
    <format dxfId="1471">
      <pivotArea grandRow="1" outline="0" collapsedLevelsAreSubtotals="1" fieldPosition="0"/>
    </format>
    <format dxfId="1470">
      <pivotArea field="7" grandCol="1" collapsedLevelsAreSubtotals="1" axis="axisRow" fieldPosition="0">
        <references count="1">
          <reference field="7" count="4">
            <x v="0"/>
            <x v="1"/>
            <x v="2"/>
            <x v="3"/>
          </reference>
        </references>
      </pivotArea>
    </format>
    <format dxfId="1469">
      <pivotArea collapsedLevelsAreSubtotals="1" fieldPosition="0">
        <references count="2">
          <reference field="7" count="3">
            <x v="1"/>
            <x v="2"/>
            <x v="3"/>
          </reference>
          <reference field="9" count="0" selected="0"/>
        </references>
      </pivotArea>
    </format>
    <format dxfId="1468">
      <pivotArea collapsedLevelsAreSubtotals="1" fieldPosition="0">
        <references count="2">
          <reference field="7" count="1">
            <x v="0"/>
          </reference>
          <reference field="9" count="1" selected="0">
            <x v="1"/>
          </reference>
        </references>
      </pivotArea>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B6C6389-C862-47EC-AA2D-EAD5D5B4CFA6}" name="TablaDinámica25" cacheId="27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H2:K31" firstHeaderRow="1" firstDataRow="2" firstDataCol="1"/>
  <pivotFields count="24">
    <pivotField showAll="0"/>
    <pivotField showAll="0"/>
    <pivotField axis="axisRow" showAll="0">
      <items count="25">
        <item h="1" x="13"/>
        <item h="1" x="0"/>
        <item h="1" x="10"/>
        <item x="17"/>
        <item h="1" x="18"/>
        <item x="9"/>
        <item x="5"/>
        <item x="12"/>
        <item x="15"/>
        <item h="1" x="20"/>
        <item h="1" x="22"/>
        <item x="1"/>
        <item h="1" x="4"/>
        <item h="1" x="8"/>
        <item h="1" x="11"/>
        <item h="1" x="6"/>
        <item h="1" x="7"/>
        <item h="1" x="14"/>
        <item h="1" x="16"/>
        <item h="1" x="2"/>
        <item x="3"/>
        <item x="23"/>
        <item x="19"/>
        <item h="1" x="21"/>
        <item t="default"/>
      </items>
    </pivotField>
    <pivotField showAll="0"/>
    <pivotField showAll="0"/>
    <pivotField showAll="0"/>
    <pivotField showAll="0"/>
    <pivotField axis="axisRow" showAll="0">
      <items count="5">
        <item x="2"/>
        <item x="1"/>
        <item x="0"/>
        <item h="1" x="3"/>
        <item t="default"/>
      </items>
    </pivotField>
    <pivotField showAll="0"/>
    <pivotField axis="axisCol" multipleItemSelectionAllowed="1" showAll="0">
      <items count="6">
        <item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s>
  <rowFields count="2">
    <field x="2"/>
    <field x="7"/>
  </rowFields>
  <rowItems count="28">
    <i>
      <x v="3"/>
    </i>
    <i r="1">
      <x/>
    </i>
    <i r="1">
      <x v="1"/>
    </i>
    <i r="1">
      <x v="2"/>
    </i>
    <i>
      <x v="5"/>
    </i>
    <i r="1">
      <x v="1"/>
    </i>
    <i r="1">
      <x v="2"/>
    </i>
    <i>
      <x v="6"/>
    </i>
    <i r="1">
      <x/>
    </i>
    <i r="1">
      <x v="1"/>
    </i>
    <i r="1">
      <x v="2"/>
    </i>
    <i>
      <x v="7"/>
    </i>
    <i r="1">
      <x v="1"/>
    </i>
    <i r="1">
      <x v="2"/>
    </i>
    <i>
      <x v="8"/>
    </i>
    <i r="1">
      <x v="1"/>
    </i>
    <i r="1">
      <x v="2"/>
    </i>
    <i>
      <x v="11"/>
    </i>
    <i r="1">
      <x/>
    </i>
    <i r="1">
      <x v="1"/>
    </i>
    <i r="1">
      <x v="2"/>
    </i>
    <i>
      <x v="20"/>
    </i>
    <i r="1">
      <x/>
    </i>
    <i r="1">
      <x v="1"/>
    </i>
    <i r="1">
      <x v="2"/>
    </i>
    <i>
      <x v="22"/>
    </i>
    <i r="1">
      <x v="2"/>
    </i>
    <i t="grand">
      <x/>
    </i>
  </rowItems>
  <colFields count="1">
    <field x="9"/>
  </colFields>
  <colItems count="3">
    <i>
      <x/>
    </i>
    <i>
      <x v="1"/>
    </i>
    <i t="grand">
      <x/>
    </i>
  </colItems>
  <dataFields count="1">
    <dataField name="Promedio de SLA" fld="23" subtotal="average" baseField="7" baseItem="0"/>
  </dataFields>
  <formats count="45">
    <format dxfId="1531">
      <pivotArea field="9" grandRow="1" outline="0" collapsedLevelsAreSubtotals="1" axis="axisCol" fieldPosition="0">
        <references count="1">
          <reference field="9" count="1" selected="0">
            <x v="0"/>
          </reference>
        </references>
      </pivotArea>
    </format>
    <format dxfId="1530">
      <pivotArea field="9" grandRow="1" outline="0" collapsedLevelsAreSubtotals="1" axis="axisCol" fieldPosition="0">
        <references count="1">
          <reference field="9" count="1" selected="0">
            <x v="1"/>
          </reference>
        </references>
      </pivotArea>
    </format>
    <format dxfId="1529">
      <pivotArea grandRow="1" grandCol="1" outline="0" collapsedLevelsAreSubtotals="1" fieldPosition="0"/>
    </format>
    <format dxfId="1528">
      <pivotArea type="all" dataOnly="0" outline="0" fieldPosition="0"/>
    </format>
    <format dxfId="1527">
      <pivotArea outline="0" collapsedLevelsAreSubtotals="1" fieldPosition="0"/>
    </format>
    <format dxfId="1526">
      <pivotArea type="origin" dataOnly="0" labelOnly="1" outline="0" fieldPosition="0"/>
    </format>
    <format dxfId="1525">
      <pivotArea field="9" type="button" dataOnly="0" labelOnly="1" outline="0" axis="axisCol" fieldPosition="0"/>
    </format>
    <format dxfId="1524">
      <pivotArea type="topRight" dataOnly="0" labelOnly="1" outline="0" fieldPosition="0"/>
    </format>
    <format dxfId="1523">
      <pivotArea field="7" type="button" dataOnly="0" labelOnly="1" outline="0" axis="axisRow" fieldPosition="1"/>
    </format>
    <format dxfId="1522">
      <pivotArea dataOnly="0" labelOnly="1" grandRow="1" outline="0" fieldPosition="0"/>
    </format>
    <format dxfId="1521">
      <pivotArea dataOnly="0" labelOnly="1" fieldPosition="0">
        <references count="1">
          <reference field="9" count="0"/>
        </references>
      </pivotArea>
    </format>
    <format dxfId="1520">
      <pivotArea dataOnly="0" labelOnly="1" grandCol="1" outline="0" fieldPosition="0"/>
    </format>
    <format dxfId="1519">
      <pivotArea collapsedLevelsAreSubtotals="1" fieldPosition="0">
        <references count="2">
          <reference field="2" count="0"/>
          <reference field="9" count="1" selected="0">
            <x v="1"/>
          </reference>
        </references>
      </pivotArea>
    </format>
    <format dxfId="1518">
      <pivotArea field="2" grandCol="1" collapsedLevelsAreSubtotals="1" axis="axisRow" fieldPosition="0">
        <references count="1">
          <reference field="2" count="0"/>
        </references>
      </pivotArea>
    </format>
    <format dxfId="1517">
      <pivotArea collapsedLevelsAreSubtotals="1" fieldPosition="0">
        <references count="2">
          <reference field="2" count="0"/>
          <reference field="9" count="1" selected="0">
            <x v="0"/>
          </reference>
        </references>
      </pivotArea>
    </format>
    <format dxfId="1516">
      <pivotArea collapsedLevelsAreSubtotals="1" fieldPosition="0">
        <references count="3">
          <reference field="2" count="1" selected="0">
            <x v="3"/>
          </reference>
          <reference field="7" count="2">
            <x v="1"/>
            <x v="2"/>
          </reference>
          <reference field="9" count="0" selected="0"/>
        </references>
      </pivotArea>
    </format>
    <format dxfId="1515">
      <pivotArea collapsedLevelsAreSubtotals="1" fieldPosition="0">
        <references count="3">
          <reference field="2" count="1" selected="0">
            <x v="5"/>
          </reference>
          <reference field="7" count="2">
            <x v="1"/>
            <x v="2"/>
          </reference>
          <reference field="9" count="0" selected="0"/>
        </references>
      </pivotArea>
    </format>
    <format dxfId="1514">
      <pivotArea collapsedLevelsAreSubtotals="1" fieldPosition="0">
        <references count="3">
          <reference field="2" count="1" selected="0">
            <x v="6"/>
          </reference>
          <reference field="7" count="3">
            <x v="0"/>
            <x v="1"/>
            <x v="2"/>
          </reference>
          <reference field="9" count="0" selected="0"/>
        </references>
      </pivotArea>
    </format>
    <format dxfId="1513">
      <pivotArea collapsedLevelsAreSubtotals="1" fieldPosition="0">
        <references count="3">
          <reference field="2" count="1" selected="0">
            <x v="7"/>
          </reference>
          <reference field="7" count="3">
            <x v="0"/>
            <x v="1"/>
            <x v="2"/>
          </reference>
          <reference field="9" count="0" selected="0"/>
        </references>
      </pivotArea>
    </format>
    <format dxfId="1512">
      <pivotArea collapsedLevelsAreSubtotals="1" fieldPosition="0">
        <references count="3">
          <reference field="2" count="1" selected="0">
            <x v="8"/>
          </reference>
          <reference field="7" count="1">
            <x v="1"/>
          </reference>
          <reference field="9" count="1" selected="0">
            <x v="1"/>
          </reference>
        </references>
      </pivotArea>
    </format>
    <format dxfId="1511">
      <pivotArea collapsedLevelsAreSubtotals="1" fieldPosition="0">
        <references count="3">
          <reference field="2" count="1" selected="0">
            <x v="11"/>
          </reference>
          <reference field="7" count="2">
            <x v="1"/>
            <x v="2"/>
          </reference>
          <reference field="9" count="0" selected="0"/>
        </references>
      </pivotArea>
    </format>
    <format dxfId="1510">
      <pivotArea collapsedLevelsAreSubtotals="1" fieldPosition="0">
        <references count="3">
          <reference field="2" count="1" selected="0">
            <x v="20"/>
          </reference>
          <reference field="7" count="2">
            <x v="1"/>
            <x v="2"/>
          </reference>
          <reference field="9" count="0" selected="0"/>
        </references>
      </pivotArea>
    </format>
    <format dxfId="1509">
      <pivotArea field="7" grandCol="1" collapsedLevelsAreSubtotals="1" axis="axisRow" fieldPosition="1">
        <references count="2">
          <reference field="2" count="1" selected="0">
            <x v="3"/>
          </reference>
          <reference field="7" count="2">
            <x v="1"/>
            <x v="2"/>
          </reference>
        </references>
      </pivotArea>
    </format>
    <format dxfId="1508">
      <pivotArea field="7" grandCol="1" collapsedLevelsAreSubtotals="1" axis="axisRow" fieldPosition="1">
        <references count="2">
          <reference field="2" count="1" selected="0">
            <x v="5"/>
          </reference>
          <reference field="7" count="2">
            <x v="1"/>
            <x v="2"/>
          </reference>
        </references>
      </pivotArea>
    </format>
    <format dxfId="1507">
      <pivotArea field="7" grandCol="1" collapsedLevelsAreSubtotals="1" axis="axisRow" fieldPosition="1">
        <references count="2">
          <reference field="2" count="1" selected="0">
            <x v="6"/>
          </reference>
          <reference field="7" count="3">
            <x v="0"/>
            <x v="1"/>
            <x v="2"/>
          </reference>
        </references>
      </pivotArea>
    </format>
    <format dxfId="1506">
      <pivotArea field="7" grandCol="1" collapsedLevelsAreSubtotals="1" axis="axisRow" fieldPosition="1">
        <references count="2">
          <reference field="2" count="1" selected="0">
            <x v="7"/>
          </reference>
          <reference field="7" count="3">
            <x v="0"/>
            <x v="1"/>
            <x v="2"/>
          </reference>
        </references>
      </pivotArea>
    </format>
    <format dxfId="1505">
      <pivotArea field="7" grandCol="1" collapsedLevelsAreSubtotals="1" axis="axisRow" fieldPosition="1">
        <references count="2">
          <reference field="2" count="1" selected="0">
            <x v="8"/>
          </reference>
          <reference field="7" count="1">
            <x v="1"/>
          </reference>
        </references>
      </pivotArea>
    </format>
    <format dxfId="1504">
      <pivotArea field="7" grandCol="1" collapsedLevelsAreSubtotals="1" axis="axisRow" fieldPosition="1">
        <references count="2">
          <reference field="2" count="1" selected="0">
            <x v="11"/>
          </reference>
          <reference field="7" count="2">
            <x v="1"/>
            <x v="2"/>
          </reference>
        </references>
      </pivotArea>
    </format>
    <format dxfId="1503">
      <pivotArea field="7" grandCol="1" collapsedLevelsAreSubtotals="1" axis="axisRow" fieldPosition="1">
        <references count="2">
          <reference field="2" count="1" selected="0">
            <x v="20"/>
          </reference>
          <reference field="7" count="2">
            <x v="1"/>
            <x v="2"/>
          </reference>
        </references>
      </pivotArea>
    </format>
    <format dxfId="1502">
      <pivotArea collapsedLevelsAreSubtotals="1" fieldPosition="0">
        <references count="3">
          <reference field="2" count="1" selected="0">
            <x v="3"/>
          </reference>
          <reference field="7" count="1">
            <x v="0"/>
          </reference>
          <reference field="9" count="1" selected="0">
            <x v="1"/>
          </reference>
        </references>
      </pivotArea>
    </format>
    <format dxfId="1501">
      <pivotArea field="7" grandCol="1" collapsedLevelsAreSubtotals="1" axis="axisRow" fieldPosition="1">
        <references count="2">
          <reference field="2" count="1" selected="0">
            <x v="3"/>
          </reference>
          <reference field="7" count="1">
            <x v="0"/>
          </reference>
        </references>
      </pivotArea>
    </format>
    <format dxfId="1500">
      <pivotArea collapsedLevelsAreSubtotals="1" fieldPosition="0">
        <references count="3">
          <reference field="2" count="1" selected="0">
            <x v="8"/>
          </reference>
          <reference field="7" count="1">
            <x v="1"/>
          </reference>
          <reference field="9" count="1" selected="0">
            <x v="0"/>
          </reference>
        </references>
      </pivotArea>
    </format>
    <format dxfId="1499">
      <pivotArea collapsedLevelsAreSubtotals="1" fieldPosition="0">
        <references count="3">
          <reference field="2" count="1" selected="0">
            <x v="8"/>
          </reference>
          <reference field="7" count="1">
            <x v="2"/>
          </reference>
          <reference field="9" count="1" selected="0">
            <x v="1"/>
          </reference>
        </references>
      </pivotArea>
    </format>
    <format dxfId="1498">
      <pivotArea field="7" grandCol="1" collapsedLevelsAreSubtotals="1" axis="axisRow" fieldPosition="1">
        <references count="2">
          <reference field="2" count="1" selected="0">
            <x v="8"/>
          </reference>
          <reference field="7" count="1">
            <x v="2"/>
          </reference>
        </references>
      </pivotArea>
    </format>
    <format dxfId="1497">
      <pivotArea collapsedLevelsAreSubtotals="1" fieldPosition="0">
        <references count="3">
          <reference field="2" count="1" selected="0">
            <x v="20"/>
          </reference>
          <reference field="7" count="1">
            <x v="0"/>
          </reference>
          <reference field="9" count="1" selected="0">
            <x v="0"/>
          </reference>
        </references>
      </pivotArea>
    </format>
    <format dxfId="1496">
      <pivotArea collapsedLevelsAreSubtotals="1" fieldPosition="0">
        <references count="3">
          <reference field="2" count="1" selected="0">
            <x v="20"/>
          </reference>
          <reference field="7" count="1">
            <x v="0"/>
          </reference>
          <reference field="9" count="1" selected="0">
            <x v="1"/>
          </reference>
        </references>
      </pivotArea>
    </format>
    <format dxfId="1495">
      <pivotArea field="7" grandCol="1" collapsedLevelsAreSubtotals="1" axis="axisRow" fieldPosition="1">
        <references count="2">
          <reference field="2" count="1" selected="0">
            <x v="20"/>
          </reference>
          <reference field="7" count="1">
            <x v="0"/>
          </reference>
        </references>
      </pivotArea>
    </format>
    <format dxfId="1494">
      <pivotArea collapsedLevelsAreSubtotals="1" fieldPosition="0">
        <references count="3">
          <reference field="2" count="1" selected="0">
            <x v="11"/>
          </reference>
          <reference field="7" count="1">
            <x v="0"/>
          </reference>
          <reference field="9" count="1" selected="0">
            <x v="1"/>
          </reference>
        </references>
      </pivotArea>
    </format>
    <format dxfId="1493">
      <pivotArea field="7" grandCol="1" collapsedLevelsAreSubtotals="1" axis="axisRow" fieldPosition="1">
        <references count="2">
          <reference field="2" count="1" selected="0">
            <x v="11"/>
          </reference>
          <reference field="7" count="1">
            <x v="0"/>
          </reference>
        </references>
      </pivotArea>
    </format>
    <format dxfId="1492">
      <pivotArea collapsedLevelsAreSubtotals="1" fieldPosition="0">
        <references count="3">
          <reference field="2" count="1" selected="0">
            <x v="5"/>
          </reference>
          <reference field="7" count="1">
            <x v="0"/>
          </reference>
          <reference field="9" count="1" selected="0">
            <x v="1"/>
          </reference>
        </references>
      </pivotArea>
    </format>
    <format dxfId="1491">
      <pivotArea field="7" grandCol="1" collapsedLevelsAreSubtotals="1" axis="axisRow" fieldPosition="1">
        <references count="2">
          <reference field="2" count="1" selected="0">
            <x v="5"/>
          </reference>
          <reference field="7" count="1">
            <x v="0"/>
          </reference>
        </references>
      </pivotArea>
    </format>
    <format dxfId="1490">
      <pivotArea collapsedLevelsAreSubtotals="1" fieldPosition="0">
        <references count="3">
          <reference field="2" count="1" selected="0">
            <x v="5"/>
          </reference>
          <reference field="7" count="1">
            <x v="0"/>
          </reference>
          <reference field="9" count="1" selected="0">
            <x v="0"/>
          </reference>
        </references>
      </pivotArea>
    </format>
    <format dxfId="1489">
      <pivotArea collapsedLevelsAreSubtotals="1" fieldPosition="0">
        <references count="3">
          <reference field="2" count="1" selected="0">
            <x v="22"/>
          </reference>
          <reference field="7" count="2">
            <x v="1"/>
            <x v="2"/>
          </reference>
          <reference field="9" count="1" selected="0">
            <x v="1"/>
          </reference>
        </references>
      </pivotArea>
    </format>
    <format dxfId="1488">
      <pivotArea field="7" grandCol="1" collapsedLevelsAreSubtotals="1" axis="axisRow" fieldPosition="1">
        <references count="2">
          <reference field="2" count="1" selected="0">
            <x v="22"/>
          </reference>
          <reference field="7" count="2">
            <x v="1"/>
            <x v="2"/>
          </reference>
        </references>
      </pivotArea>
    </format>
    <format dxfId="1487">
      <pivotArea collapsedLevelsAreSubtotals="1" fieldPosition="0">
        <references count="3">
          <reference field="2" count="1" selected="0">
            <x v="22"/>
          </reference>
          <reference field="7" count="1">
            <x v="2"/>
          </reference>
          <reference field="9" count="1" selected="0">
            <x v="0"/>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25A5239-F0A9-4ADD-88C5-DF4AC2649A1C}" name="TablaDinámica6" cacheId="27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36:D52" firstHeaderRow="1" firstDataRow="2" firstDataCol="1"/>
  <pivotFields count="24">
    <pivotField showAll="0"/>
    <pivotField showAll="0"/>
    <pivotField axis="axisRow" showAll="0">
      <items count="25">
        <item x="13"/>
        <item x="0"/>
        <item x="10"/>
        <item h="1" x="17"/>
        <item h="1" x="18"/>
        <item h="1" x="9"/>
        <item h="1" x="5"/>
        <item h="1" x="12"/>
        <item h="1" x="15"/>
        <item h="1" x="20"/>
        <item h="1" x="22"/>
        <item h="1" x="1"/>
        <item h="1" x="4"/>
        <item x="8"/>
        <item x="11"/>
        <item h="1" x="6"/>
        <item h="1" x="7"/>
        <item x="14"/>
        <item x="16"/>
        <item x="2"/>
        <item h="1" x="3"/>
        <item h="1" x="23"/>
        <item h="1" x="19"/>
        <item h="1" x="21"/>
        <item t="default"/>
      </items>
    </pivotField>
    <pivotField showAll="0"/>
    <pivotField showAll="0"/>
    <pivotField showAll="0"/>
    <pivotField showAll="0"/>
    <pivotField axis="axisRow" showAll="0">
      <items count="5">
        <item x="2"/>
        <item x="1"/>
        <item x="0"/>
        <item x="3"/>
        <item t="default"/>
      </items>
    </pivotField>
    <pivotField showAll="0"/>
    <pivotField axis="axisCol" multipleItemSelectionAllowed="1" showAll="0">
      <items count="6">
        <item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s>
  <rowFields count="2">
    <field x="7"/>
    <field x="2"/>
  </rowFields>
  <rowItems count="15">
    <i>
      <x/>
    </i>
    <i r="1">
      <x v="14"/>
    </i>
    <i>
      <x v="1"/>
    </i>
    <i r="1">
      <x/>
    </i>
    <i r="1">
      <x v="2"/>
    </i>
    <i r="1">
      <x v="13"/>
    </i>
    <i r="1">
      <x v="14"/>
    </i>
    <i r="1">
      <x v="17"/>
    </i>
    <i r="1">
      <x v="19"/>
    </i>
    <i>
      <x v="2"/>
    </i>
    <i r="1">
      <x v="1"/>
    </i>
    <i r="1">
      <x v="2"/>
    </i>
    <i r="1">
      <x v="14"/>
    </i>
    <i r="1">
      <x v="19"/>
    </i>
    <i t="grand">
      <x/>
    </i>
  </rowItems>
  <colFields count="1">
    <field x="9"/>
  </colFields>
  <colItems count="3">
    <i>
      <x/>
    </i>
    <i>
      <x v="1"/>
    </i>
    <i t="grand">
      <x/>
    </i>
  </colItems>
  <dataFields count="1">
    <dataField name="Promedio de SLA" fld="23" subtotal="average" baseField="7" baseItem="0"/>
  </dataFields>
  <formats count="41">
    <format dxfId="1572">
      <pivotArea collapsedLevelsAreSubtotals="1" fieldPosition="0">
        <references count="2">
          <reference field="7" count="3">
            <x v="0"/>
            <x v="1"/>
            <x v="2"/>
          </reference>
          <reference field="9" count="1" selected="0">
            <x v="0"/>
          </reference>
        </references>
      </pivotArea>
    </format>
    <format dxfId="1571">
      <pivotArea collapsedLevelsAreSubtotals="1" fieldPosition="0">
        <references count="2">
          <reference field="7" count="3">
            <x v="0"/>
            <x v="1"/>
            <x v="2"/>
          </reference>
          <reference field="9" count="1" selected="0">
            <x v="1"/>
          </reference>
        </references>
      </pivotArea>
    </format>
    <format dxfId="1570">
      <pivotArea field="7" grandCol="1" collapsedLevelsAreSubtotals="1" axis="axisRow" fieldPosition="0">
        <references count="1">
          <reference field="7" count="3">
            <x v="0"/>
            <x v="1"/>
            <x v="2"/>
          </reference>
        </references>
      </pivotArea>
    </format>
    <format dxfId="1569">
      <pivotArea field="9" grandRow="1" outline="0" collapsedLevelsAreSubtotals="1" axis="axisCol" fieldPosition="0">
        <references count="1">
          <reference field="9" count="1" selected="0">
            <x v="0"/>
          </reference>
        </references>
      </pivotArea>
    </format>
    <format dxfId="1568">
      <pivotArea field="9" grandRow="1" outline="0" collapsedLevelsAreSubtotals="1" axis="axisCol" fieldPosition="0">
        <references count="1">
          <reference field="9" count="1" selected="0">
            <x v="1"/>
          </reference>
        </references>
      </pivotArea>
    </format>
    <format dxfId="1567">
      <pivotArea grandRow="1" grandCol="1" outline="0" collapsedLevelsAreSubtotals="1" fieldPosition="0"/>
    </format>
    <format dxfId="1566">
      <pivotArea type="all" dataOnly="0" outline="0" fieldPosition="0"/>
    </format>
    <format dxfId="1565">
      <pivotArea outline="0" collapsedLevelsAreSubtotals="1" fieldPosition="0"/>
    </format>
    <format dxfId="1564">
      <pivotArea type="origin" dataOnly="0" labelOnly="1" outline="0" fieldPosition="0"/>
    </format>
    <format dxfId="1563">
      <pivotArea field="9" type="button" dataOnly="0" labelOnly="1" outline="0" axis="axisCol" fieldPosition="0"/>
    </format>
    <format dxfId="1562">
      <pivotArea type="topRight" dataOnly="0" labelOnly="1" outline="0" fieldPosition="0"/>
    </format>
    <format dxfId="1561">
      <pivotArea field="7" type="button" dataOnly="0" labelOnly="1" outline="0" axis="axisRow" fieldPosition="0"/>
    </format>
    <format dxfId="1560">
      <pivotArea dataOnly="0" labelOnly="1" fieldPosition="0">
        <references count="1">
          <reference field="7" count="3">
            <x v="0"/>
            <x v="1"/>
            <x v="2"/>
          </reference>
        </references>
      </pivotArea>
    </format>
    <format dxfId="1559">
      <pivotArea dataOnly="0" labelOnly="1" grandRow="1" outline="0" fieldPosition="0"/>
    </format>
    <format dxfId="1558">
      <pivotArea dataOnly="0" labelOnly="1" fieldPosition="0">
        <references count="1">
          <reference field="9" count="0"/>
        </references>
      </pivotArea>
    </format>
    <format dxfId="1557">
      <pivotArea dataOnly="0" labelOnly="1" grandCol="1" outline="0" fieldPosition="0"/>
    </format>
    <format dxfId="1556">
      <pivotArea collapsedLevelsAreSubtotals="1" fieldPosition="0">
        <references count="3">
          <reference field="2" count="1">
            <x v="14"/>
          </reference>
          <reference field="7" count="1" selected="0">
            <x v="0"/>
          </reference>
          <reference field="9" count="1" selected="0">
            <x v="0"/>
          </reference>
        </references>
      </pivotArea>
    </format>
    <format dxfId="1555">
      <pivotArea collapsedLevelsAreSubtotals="1" fieldPosition="0">
        <references count="3">
          <reference field="2" count="1">
            <x v="14"/>
          </reference>
          <reference field="7" count="1" selected="0">
            <x v="0"/>
          </reference>
          <reference field="9" count="1" selected="0">
            <x v="1"/>
          </reference>
        </references>
      </pivotArea>
    </format>
    <format dxfId="1554">
      <pivotArea collapsedLevelsAreSubtotals="1" fieldPosition="0">
        <references count="3">
          <reference field="2" count="6">
            <x v="0"/>
            <x v="2"/>
            <x v="13"/>
            <x v="14"/>
            <x v="17"/>
            <x v="18"/>
          </reference>
          <reference field="7" count="1" selected="0">
            <x v="1"/>
          </reference>
          <reference field="9" count="1" selected="0">
            <x v="1"/>
          </reference>
        </references>
      </pivotArea>
    </format>
    <format dxfId="1553">
      <pivotArea collapsedLevelsAreSubtotals="1" fieldPosition="0">
        <references count="3">
          <reference field="2" count="5">
            <x v="2"/>
            <x v="13"/>
            <x v="14"/>
            <x v="17"/>
            <x v="18"/>
          </reference>
          <reference field="7" count="1" selected="0">
            <x v="1"/>
          </reference>
          <reference field="9" count="1" selected="0">
            <x v="0"/>
          </reference>
        </references>
      </pivotArea>
    </format>
    <format dxfId="1552">
      <pivotArea collapsedLevelsAreSubtotals="1" fieldPosition="0">
        <references count="3">
          <reference field="2" count="7">
            <x v="1"/>
            <x v="2"/>
            <x v="13"/>
            <x v="14"/>
            <x v="17"/>
            <x v="18"/>
            <x v="19"/>
          </reference>
          <reference field="7" count="1" selected="0">
            <x v="2"/>
          </reference>
          <reference field="9" count="0" selected="0"/>
        </references>
      </pivotArea>
    </format>
    <format dxfId="1551">
      <pivotArea collapsedLevelsAreSubtotals="1" fieldPosition="0">
        <references count="3">
          <reference field="2" count="1">
            <x v="0"/>
          </reference>
          <reference field="7" count="1" selected="0">
            <x v="2"/>
          </reference>
          <reference field="9" count="1" selected="0">
            <x v="1"/>
          </reference>
        </references>
      </pivotArea>
    </format>
    <format dxfId="1550">
      <pivotArea field="7" grandCol="1" collapsedLevelsAreSubtotals="1" axis="axisRow" fieldPosition="0">
        <references count="2">
          <reference field="2" count="1">
            <x v="14"/>
          </reference>
          <reference field="7" count="1" selected="0">
            <x v="0"/>
          </reference>
        </references>
      </pivotArea>
    </format>
    <format dxfId="1549">
      <pivotArea field="7" grandCol="1" collapsedLevelsAreSubtotals="1" axis="axisRow" fieldPosition="0">
        <references count="2">
          <reference field="2" count="7">
            <x v="0"/>
            <x v="2"/>
            <x v="13"/>
            <x v="14"/>
            <x v="17"/>
            <x v="18"/>
            <x v="19"/>
          </reference>
          <reference field="7" count="1" selected="0">
            <x v="1"/>
          </reference>
        </references>
      </pivotArea>
    </format>
    <format dxfId="1548">
      <pivotArea field="7" grandCol="1" collapsedLevelsAreSubtotals="1" axis="axisRow" fieldPosition="0">
        <references count="2">
          <reference field="2" count="0"/>
          <reference field="7" count="1" selected="0">
            <x v="2"/>
          </reference>
        </references>
      </pivotArea>
    </format>
    <format dxfId="1547">
      <pivotArea collapsedLevelsAreSubtotals="1" fieldPosition="0">
        <references count="3">
          <reference field="2" count="2">
            <x v="17"/>
            <x v="19"/>
          </reference>
          <reference field="7" count="1" selected="0">
            <x v="0"/>
          </reference>
          <reference field="9" count="1" selected="0">
            <x v="1"/>
          </reference>
        </references>
      </pivotArea>
    </format>
    <format dxfId="1546">
      <pivotArea field="7" grandCol="1" collapsedLevelsAreSubtotals="1" axis="axisRow" fieldPosition="0">
        <references count="2">
          <reference field="2" count="2">
            <x v="17"/>
            <x v="19"/>
          </reference>
          <reference field="7" count="1" selected="0">
            <x v="0"/>
          </reference>
        </references>
      </pivotArea>
    </format>
    <format dxfId="1545">
      <pivotArea collapsedLevelsAreSubtotals="1" fieldPosition="0">
        <references count="3">
          <reference field="2" count="1">
            <x v="19"/>
          </reference>
          <reference field="7" count="1" selected="0">
            <x v="1"/>
          </reference>
          <reference field="9" count="1" selected="0">
            <x v="1"/>
          </reference>
        </references>
      </pivotArea>
    </format>
    <format dxfId="1544">
      <pivotArea collapsedLevelsAreSubtotals="1" fieldPosition="0">
        <references count="3">
          <reference field="2" count="1">
            <x v="13"/>
          </reference>
          <reference field="7" count="1" selected="0">
            <x v="0"/>
          </reference>
          <reference field="9" count="1" selected="0">
            <x v="1"/>
          </reference>
        </references>
      </pivotArea>
    </format>
    <format dxfId="1543">
      <pivotArea field="7" grandCol="1" collapsedLevelsAreSubtotals="1" axis="axisRow" fieldPosition="0">
        <references count="2">
          <reference field="2" count="1">
            <x v="13"/>
          </reference>
          <reference field="7" count="1" selected="0">
            <x v="0"/>
          </reference>
        </references>
      </pivotArea>
    </format>
    <format dxfId="1542">
      <pivotArea collapsedLevelsAreSubtotals="1" fieldPosition="0">
        <references count="3">
          <reference field="2" count="1">
            <x v="13"/>
          </reference>
          <reference field="7" count="1" selected="0">
            <x v="0"/>
          </reference>
          <reference field="9" count="1" selected="0">
            <x v="0"/>
          </reference>
        </references>
      </pivotArea>
    </format>
    <format dxfId="1541">
      <pivotArea collapsedLevelsAreSubtotals="1" fieldPosition="0">
        <references count="3">
          <reference field="2" count="1">
            <x v="14"/>
          </reference>
          <reference field="7" count="1" selected="0">
            <x v="1"/>
          </reference>
          <reference field="9" count="1" selected="0">
            <x v="1"/>
          </reference>
        </references>
      </pivotArea>
    </format>
    <format dxfId="1540">
      <pivotArea field="7" grandCol="1" collapsedLevelsAreSubtotals="1" axis="axisRow" fieldPosition="0">
        <references count="2">
          <reference field="2" count="1">
            <x v="14"/>
          </reference>
          <reference field="7" count="1" selected="0">
            <x v="1"/>
          </reference>
        </references>
      </pivotArea>
    </format>
    <format dxfId="1539">
      <pivotArea collapsedLevelsAreSubtotals="1" fieldPosition="0">
        <references count="3">
          <reference field="2" count="1">
            <x v="0"/>
          </reference>
          <reference field="7" count="1" selected="0">
            <x v="2"/>
          </reference>
          <reference field="9" count="1" selected="0">
            <x v="0"/>
          </reference>
        </references>
      </pivotArea>
    </format>
    <format dxfId="1538">
      <pivotArea collapsedLevelsAreSubtotals="1" fieldPosition="0">
        <references count="3">
          <reference field="2" count="2">
            <x v="1"/>
            <x v="2"/>
          </reference>
          <reference field="7" count="1" selected="0">
            <x v="1"/>
          </reference>
          <reference field="9" count="1" selected="0">
            <x v="1"/>
          </reference>
        </references>
      </pivotArea>
    </format>
    <format dxfId="1537">
      <pivotArea field="7" grandCol="1" collapsedLevelsAreSubtotals="1" axis="axisRow" fieldPosition="0">
        <references count="2">
          <reference field="2" count="2">
            <x v="1"/>
            <x v="2"/>
          </reference>
          <reference field="7" count="1" selected="0">
            <x v="1"/>
          </reference>
        </references>
      </pivotArea>
    </format>
    <format dxfId="1536">
      <pivotArea collapsedLevelsAreSubtotals="1" fieldPosition="0">
        <references count="3">
          <reference field="2" count="1">
            <x v="2"/>
          </reference>
          <reference field="7" count="1" selected="0">
            <x v="0"/>
          </reference>
          <reference field="9" count="1" selected="0">
            <x v="1"/>
          </reference>
        </references>
      </pivotArea>
    </format>
    <format dxfId="1535">
      <pivotArea field="7" grandCol="1" collapsedLevelsAreSubtotals="1" axis="axisRow" fieldPosition="0">
        <references count="2">
          <reference field="2" count="1">
            <x v="2"/>
          </reference>
          <reference field="7" count="1" selected="0">
            <x v="0"/>
          </reference>
        </references>
      </pivotArea>
    </format>
    <format dxfId="1534">
      <pivotArea collapsedLevelsAreSubtotals="1" fieldPosition="0">
        <references count="3">
          <reference field="2" count="1">
            <x v="0"/>
          </reference>
          <reference field="7" count="1" selected="0">
            <x v="1"/>
          </reference>
          <reference field="9" count="1" selected="0">
            <x v="0"/>
          </reference>
        </references>
      </pivotArea>
    </format>
    <format dxfId="1533">
      <pivotArea collapsedLevelsAreSubtotals="1" fieldPosition="0">
        <references count="3">
          <reference field="2" count="1">
            <x v="18"/>
          </reference>
          <reference field="7" count="1" selected="0">
            <x v="0"/>
          </reference>
          <reference field="9" count="1" selected="0">
            <x v="1"/>
          </reference>
        </references>
      </pivotArea>
    </format>
    <format dxfId="1532">
      <pivotArea field="7" grandCol="1" collapsedLevelsAreSubtotals="1" axis="axisRow" fieldPosition="0">
        <references count="2">
          <reference field="2" count="1">
            <x v="18"/>
          </reference>
          <reference field="7" count="1" selected="0">
            <x v="0"/>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E91BC327-9428-4300-B5F1-D6A5871127D2}" name="TablaDinámica1" cacheId="27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13:D29" firstHeaderRow="1" firstDataRow="2" firstDataCol="1"/>
  <pivotFields count="24">
    <pivotField showAll="0"/>
    <pivotField showAll="0"/>
    <pivotField axis="axisRow" showAll="0">
      <items count="25">
        <item h="1" x="13"/>
        <item h="1" x="0"/>
        <item h="1" x="10"/>
        <item h="1" x="17"/>
        <item x="18"/>
        <item h="1" x="9"/>
        <item h="1" x="5"/>
        <item h="1" x="12"/>
        <item h="1" x="15"/>
        <item h="1" x="20"/>
        <item h="1" x="22"/>
        <item h="1" x="1"/>
        <item x="4"/>
        <item h="1" x="8"/>
        <item h="1" x="11"/>
        <item x="6"/>
        <item x="7"/>
        <item h="1" x="14"/>
        <item h="1" x="16"/>
        <item h="1" x="2"/>
        <item h="1" x="3"/>
        <item h="1" x="23"/>
        <item h="1" x="19"/>
        <item h="1" x="21"/>
        <item t="default"/>
      </items>
    </pivotField>
    <pivotField showAll="0"/>
    <pivotField showAll="0"/>
    <pivotField showAll="0"/>
    <pivotField showAll="0"/>
    <pivotField axis="axisRow" showAll="0">
      <items count="5">
        <item x="2"/>
        <item x="1"/>
        <item x="0"/>
        <item x="3"/>
        <item t="default"/>
      </items>
    </pivotField>
    <pivotField showAll="0"/>
    <pivotField axis="axisCol" multipleItemSelectionAllowed="1" showAll="0">
      <items count="6">
        <item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s>
  <rowFields count="2">
    <field x="7"/>
    <field x="2"/>
  </rowFields>
  <rowItems count="15">
    <i>
      <x/>
    </i>
    <i r="1">
      <x v="12"/>
    </i>
    <i r="1">
      <x v="15"/>
    </i>
    <i r="1">
      <x v="16"/>
    </i>
    <i>
      <x v="1"/>
    </i>
    <i r="1">
      <x v="4"/>
    </i>
    <i r="1">
      <x v="12"/>
    </i>
    <i r="1">
      <x v="15"/>
    </i>
    <i r="1">
      <x v="16"/>
    </i>
    <i>
      <x v="2"/>
    </i>
    <i r="1">
      <x v="4"/>
    </i>
    <i r="1">
      <x v="12"/>
    </i>
    <i r="1">
      <x v="15"/>
    </i>
    <i r="1">
      <x v="16"/>
    </i>
    <i t="grand">
      <x/>
    </i>
  </rowItems>
  <colFields count="1">
    <field x="9"/>
  </colFields>
  <colItems count="3">
    <i>
      <x/>
    </i>
    <i>
      <x v="1"/>
    </i>
    <i t="grand">
      <x/>
    </i>
  </colItems>
  <dataFields count="1">
    <dataField name="Promedio de SLA" fld="23" subtotal="average" baseField="7" baseItem="0"/>
  </dataFields>
  <formats count="31">
    <format dxfId="1603">
      <pivotArea collapsedLevelsAreSubtotals="1" fieldPosition="0">
        <references count="2">
          <reference field="7" count="3">
            <x v="0"/>
            <x v="1"/>
            <x v="2"/>
          </reference>
          <reference field="9" count="1" selected="0">
            <x v="0"/>
          </reference>
        </references>
      </pivotArea>
    </format>
    <format dxfId="1602">
      <pivotArea collapsedLevelsAreSubtotals="1" fieldPosition="0">
        <references count="2">
          <reference field="7" count="3">
            <x v="0"/>
            <x v="1"/>
            <x v="2"/>
          </reference>
          <reference field="9" count="1" selected="0">
            <x v="1"/>
          </reference>
        </references>
      </pivotArea>
    </format>
    <format dxfId="1601">
      <pivotArea field="7" grandCol="1" collapsedLevelsAreSubtotals="1" axis="axisRow" fieldPosition="0">
        <references count="1">
          <reference field="7" count="3">
            <x v="0"/>
            <x v="1"/>
            <x v="2"/>
          </reference>
        </references>
      </pivotArea>
    </format>
    <format dxfId="1600">
      <pivotArea field="9" grandRow="1" outline="0" collapsedLevelsAreSubtotals="1" axis="axisCol" fieldPosition="0">
        <references count="1">
          <reference field="9" count="1" selected="0">
            <x v="0"/>
          </reference>
        </references>
      </pivotArea>
    </format>
    <format dxfId="1599">
      <pivotArea field="9" grandRow="1" outline="0" collapsedLevelsAreSubtotals="1" axis="axisCol" fieldPosition="0">
        <references count="1">
          <reference field="9" count="1" selected="0">
            <x v="1"/>
          </reference>
        </references>
      </pivotArea>
    </format>
    <format dxfId="1598">
      <pivotArea grandRow="1" grandCol="1" outline="0" collapsedLevelsAreSubtotals="1" fieldPosition="0"/>
    </format>
    <format dxfId="1597">
      <pivotArea type="all" dataOnly="0" outline="0" fieldPosition="0"/>
    </format>
    <format dxfId="1596">
      <pivotArea outline="0" collapsedLevelsAreSubtotals="1" fieldPosition="0"/>
    </format>
    <format dxfId="1595">
      <pivotArea type="origin" dataOnly="0" labelOnly="1" outline="0" fieldPosition="0"/>
    </format>
    <format dxfId="1594">
      <pivotArea field="9" type="button" dataOnly="0" labelOnly="1" outline="0" axis="axisCol" fieldPosition="0"/>
    </format>
    <format dxfId="1593">
      <pivotArea type="topRight" dataOnly="0" labelOnly="1" outline="0" fieldPosition="0"/>
    </format>
    <format dxfId="1592">
      <pivotArea field="7" type="button" dataOnly="0" labelOnly="1" outline="0" axis="axisRow" fieldPosition="0"/>
    </format>
    <format dxfId="1591">
      <pivotArea dataOnly="0" labelOnly="1" fieldPosition="0">
        <references count="1">
          <reference field="7" count="3">
            <x v="0"/>
            <x v="1"/>
            <x v="2"/>
          </reference>
        </references>
      </pivotArea>
    </format>
    <format dxfId="1590">
      <pivotArea dataOnly="0" labelOnly="1" grandRow="1" outline="0" fieldPosition="0"/>
    </format>
    <format dxfId="1589">
      <pivotArea dataOnly="0" labelOnly="1" fieldPosition="0">
        <references count="1">
          <reference field="9" count="0"/>
        </references>
      </pivotArea>
    </format>
    <format dxfId="1588">
      <pivotArea dataOnly="0" labelOnly="1" grandCol="1" outline="0" fieldPosition="0"/>
    </format>
    <format dxfId="1587">
      <pivotArea collapsedLevelsAreSubtotals="1" fieldPosition="0">
        <references count="3">
          <reference field="2" count="1">
            <x v="14"/>
          </reference>
          <reference field="7" count="1" selected="0">
            <x v="0"/>
          </reference>
          <reference field="9" count="1" selected="0">
            <x v="0"/>
          </reference>
        </references>
      </pivotArea>
    </format>
    <format dxfId="1586">
      <pivotArea collapsedLevelsAreSubtotals="1" fieldPosition="0">
        <references count="3">
          <reference field="2" count="1">
            <x v="14"/>
          </reference>
          <reference field="7" count="1" selected="0">
            <x v="0"/>
          </reference>
          <reference field="9" count="1" selected="0">
            <x v="1"/>
          </reference>
        </references>
      </pivotArea>
    </format>
    <format dxfId="1585">
      <pivotArea collapsedLevelsAreSubtotals="1" fieldPosition="0">
        <references count="3">
          <reference field="2" count="7">
            <x v="1"/>
            <x v="2"/>
            <x v="13"/>
            <x v="14"/>
            <x v="17"/>
            <x v="18"/>
            <x v="19"/>
          </reference>
          <reference field="7" count="1" selected="0">
            <x v="2"/>
          </reference>
          <reference field="9" count="0" selected="0"/>
        </references>
      </pivotArea>
    </format>
    <format dxfId="1584">
      <pivotArea collapsedLevelsAreSubtotals="1" fieldPosition="0">
        <references count="3">
          <reference field="2" count="1">
            <x v="0"/>
          </reference>
          <reference field="7" count="1" selected="0">
            <x v="2"/>
          </reference>
          <reference field="9" count="1" selected="0">
            <x v="1"/>
          </reference>
        </references>
      </pivotArea>
    </format>
    <format dxfId="1583">
      <pivotArea field="7" grandCol="1" collapsedLevelsAreSubtotals="1" axis="axisRow" fieldPosition="0">
        <references count="2">
          <reference field="2" count="1">
            <x v="14"/>
          </reference>
          <reference field="7" count="1" selected="0">
            <x v="0"/>
          </reference>
        </references>
      </pivotArea>
    </format>
    <format dxfId="1582">
      <pivotArea field="7" grandCol="1" collapsedLevelsAreSubtotals="1" axis="axisRow" fieldPosition="0">
        <references count="2">
          <reference field="2" count="0"/>
          <reference field="7" count="1" selected="0">
            <x v="2"/>
          </reference>
        </references>
      </pivotArea>
    </format>
    <format dxfId="1581">
      <pivotArea collapsedLevelsAreSubtotals="1" fieldPosition="0">
        <references count="3">
          <reference field="2" count="2">
            <x v="15"/>
            <x v="16"/>
          </reference>
          <reference field="7" count="1" selected="0">
            <x v="0"/>
          </reference>
          <reference field="9" count="0" selected="0"/>
        </references>
      </pivotArea>
    </format>
    <format dxfId="1580">
      <pivotArea collapsedLevelsAreSubtotals="1" fieldPosition="0">
        <references count="3">
          <reference field="2" count="0"/>
          <reference field="7" count="1" selected="0">
            <x v="1"/>
          </reference>
          <reference field="9" count="0" selected="0"/>
        </references>
      </pivotArea>
    </format>
    <format dxfId="1579">
      <pivotArea collapsedLevelsAreSubtotals="1" fieldPosition="0">
        <references count="3">
          <reference field="2" count="3">
            <x v="12"/>
            <x v="15"/>
            <x v="16"/>
          </reference>
          <reference field="7" count="1" selected="0">
            <x v="2"/>
          </reference>
          <reference field="9" count="0" selected="0"/>
        </references>
      </pivotArea>
    </format>
    <format dxfId="1578">
      <pivotArea field="7" grandCol="1" collapsedLevelsAreSubtotals="1" axis="axisRow" fieldPosition="0">
        <references count="2">
          <reference field="2" count="2">
            <x v="15"/>
            <x v="16"/>
          </reference>
          <reference field="7" count="1" selected="0">
            <x v="0"/>
          </reference>
        </references>
      </pivotArea>
    </format>
    <format dxfId="1577">
      <pivotArea field="7" grandCol="1" collapsedLevelsAreSubtotals="1" axis="axisRow" fieldPosition="0">
        <references count="2">
          <reference field="2" count="0"/>
          <reference field="7" count="1" selected="0">
            <x v="1"/>
          </reference>
        </references>
      </pivotArea>
    </format>
    <format dxfId="1576">
      <pivotArea collapsedLevelsAreSubtotals="1" fieldPosition="0">
        <references count="3">
          <reference field="2" count="1">
            <x v="4"/>
          </reference>
          <reference field="7" count="1" selected="0">
            <x v="2"/>
          </reference>
          <reference field="9" count="0" selected="0"/>
        </references>
      </pivotArea>
    </format>
    <format dxfId="1575">
      <pivotArea collapsedLevelsAreSubtotals="1" fieldPosition="0">
        <references count="3">
          <reference field="2" count="1">
            <x v="4"/>
          </reference>
          <reference field="7" count="1" selected="0">
            <x v="0"/>
          </reference>
          <reference field="9" count="1" selected="0">
            <x v="0"/>
          </reference>
        </references>
      </pivotArea>
    </format>
    <format dxfId="1574">
      <pivotArea field="7" grandCol="1" collapsedLevelsAreSubtotals="1" axis="axisRow" fieldPosition="0">
        <references count="2">
          <reference field="2" count="1">
            <x v="4"/>
          </reference>
          <reference field="7" count="1" selected="0">
            <x v="0"/>
          </reference>
        </references>
      </pivotArea>
    </format>
    <format dxfId="1573">
      <pivotArea collapsedLevelsAreSubtotals="1" fieldPosition="0">
        <references count="3">
          <reference field="2" count="1">
            <x v="4"/>
          </reference>
          <reference field="7" count="1" selected="0">
            <x v="0"/>
          </reference>
          <reference field="9" count="1" selected="0">
            <x v="1"/>
          </reference>
        </references>
      </pivotArea>
    </format>
  </formats>
  <pivotTableStyleInfo name="PivotStyleLight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463AE8B3-851D-4A54-BAC6-A41002AD1F4A}" name="TablaDinámica3" cacheId="277" applyNumberFormats="0" applyBorderFormats="0" applyFontFormats="0" applyPatternFormats="0" applyAlignmentFormats="0" applyWidthHeightFormats="1" dataCaption="Valores" updatedVersion="8" minRefreshableVersion="3" useAutoFormatting="1" itemPrintTitles="1" createdVersion="7" indent="0" outline="1" outlineData="1" multipleFieldFilters="0">
  <location ref="A3:D8" firstHeaderRow="1" firstDataRow="2" firstDataCol="1"/>
  <pivotFields count="24">
    <pivotField showAll="0"/>
    <pivotField showAll="0"/>
    <pivotField showAll="0"/>
    <pivotField showAll="0"/>
    <pivotField showAll="0"/>
    <pivotField showAll="0"/>
    <pivotField showAll="0"/>
    <pivotField axis="axisRow" showAll="0">
      <items count="5">
        <item x="2"/>
        <item x="1"/>
        <item x="0"/>
        <item x="3"/>
        <item t="default"/>
      </items>
    </pivotField>
    <pivotField showAll="0"/>
    <pivotField axis="axisCol" multipleItemSelectionAllowed="1" showAll="0">
      <items count="6">
        <item x="3"/>
        <item x="1"/>
        <item h="1" x="4"/>
        <item h="1"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numFmtId="46" showAll="0"/>
    <pivotField dataField="1" numFmtId="46" showAll="0"/>
  </pivotFields>
  <rowFields count="1">
    <field x="7"/>
  </rowFields>
  <rowItems count="4">
    <i>
      <x/>
    </i>
    <i>
      <x v="1"/>
    </i>
    <i>
      <x v="2"/>
    </i>
    <i t="grand">
      <x/>
    </i>
  </rowItems>
  <colFields count="1">
    <field x="9"/>
  </colFields>
  <colItems count="3">
    <i>
      <x/>
    </i>
    <i>
      <x v="1"/>
    </i>
    <i t="grand">
      <x/>
    </i>
  </colItems>
  <dataFields count="1">
    <dataField name="Promedio de SLA" fld="23" subtotal="average" baseField="7" baseItem="0"/>
  </dataFields>
  <formats count="16">
    <format dxfId="1619">
      <pivotArea collapsedLevelsAreSubtotals="1" fieldPosition="0">
        <references count="2">
          <reference field="7" count="3">
            <x v="0"/>
            <x v="1"/>
            <x v="2"/>
          </reference>
          <reference field="9" count="1" selected="0">
            <x v="0"/>
          </reference>
        </references>
      </pivotArea>
    </format>
    <format dxfId="1618">
      <pivotArea collapsedLevelsAreSubtotals="1" fieldPosition="0">
        <references count="2">
          <reference field="7" count="3">
            <x v="0"/>
            <x v="1"/>
            <x v="2"/>
          </reference>
          <reference field="9" count="1" selected="0">
            <x v="1"/>
          </reference>
        </references>
      </pivotArea>
    </format>
    <format dxfId="1617">
      <pivotArea field="7" grandCol="1" collapsedLevelsAreSubtotals="1" axis="axisRow" fieldPosition="0">
        <references count="1">
          <reference field="7" count="3">
            <x v="0"/>
            <x v="1"/>
            <x v="2"/>
          </reference>
        </references>
      </pivotArea>
    </format>
    <format dxfId="1616">
      <pivotArea field="9" grandRow="1" outline="0" collapsedLevelsAreSubtotals="1" axis="axisCol" fieldPosition="0">
        <references count="1">
          <reference field="9" count="1" selected="0">
            <x v="0"/>
          </reference>
        </references>
      </pivotArea>
    </format>
    <format dxfId="1615">
      <pivotArea field="9" grandRow="1" outline="0" collapsedLevelsAreSubtotals="1" axis="axisCol" fieldPosition="0">
        <references count="1">
          <reference field="9" count="1" selected="0">
            <x v="1"/>
          </reference>
        </references>
      </pivotArea>
    </format>
    <format dxfId="1614">
      <pivotArea grandRow="1" grandCol="1" outline="0" collapsedLevelsAreSubtotals="1" fieldPosition="0"/>
    </format>
    <format dxfId="1613">
      <pivotArea type="all" dataOnly="0" outline="0" fieldPosition="0"/>
    </format>
    <format dxfId="1612">
      <pivotArea outline="0" collapsedLevelsAreSubtotals="1" fieldPosition="0"/>
    </format>
    <format dxfId="1611">
      <pivotArea type="origin" dataOnly="0" labelOnly="1" outline="0" fieldPosition="0"/>
    </format>
    <format dxfId="1610">
      <pivotArea field="9" type="button" dataOnly="0" labelOnly="1" outline="0" axis="axisCol" fieldPosition="0"/>
    </format>
    <format dxfId="1609">
      <pivotArea type="topRight" dataOnly="0" labelOnly="1" outline="0" fieldPosition="0"/>
    </format>
    <format dxfId="1608">
      <pivotArea field="7" type="button" dataOnly="0" labelOnly="1" outline="0" axis="axisRow" fieldPosition="0"/>
    </format>
    <format dxfId="1607">
      <pivotArea dataOnly="0" labelOnly="1" fieldPosition="0">
        <references count="1">
          <reference field="7" count="3">
            <x v="0"/>
            <x v="1"/>
            <x v="2"/>
          </reference>
        </references>
      </pivotArea>
    </format>
    <format dxfId="1606">
      <pivotArea dataOnly="0" labelOnly="1" grandRow="1" outline="0" fieldPosition="0"/>
    </format>
    <format dxfId="1605">
      <pivotArea dataOnly="0" labelOnly="1" fieldPosition="0">
        <references count="1">
          <reference field="9" count="0"/>
        </references>
      </pivotArea>
    </format>
    <format dxfId="1604">
      <pivotArea dataOnly="0" labelOnly="1" grandCol="1" outline="0" fieldPosition="0"/>
    </format>
  </formats>
  <pivotTableStyleInfo name="PivotStyleMedium3"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62EDA90-4ADC-4203-A4EC-F7F2AAF9B7E1}" name="TablaDinámica6" cacheId="26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66:E79" firstHeaderRow="1" firstDataRow="2" firstDataCol="1" rowPageCount="1" colPageCount="1"/>
  <pivotFields count="37">
    <pivotField showAll="0"/>
    <pivotField showAll="0"/>
    <pivotField axis="axisRow" showAll="0">
      <items count="25">
        <item h="1" x="13"/>
        <item h="1" x="0"/>
        <item h="1" x="10"/>
        <item x="17"/>
        <item x="18"/>
        <item x="9"/>
        <item x="5"/>
        <item x="12"/>
        <item x="15"/>
        <item h="1" x="20"/>
        <item h="1" x="22"/>
        <item x="1"/>
        <item x="4"/>
        <item h="1" x="8"/>
        <item h="1" x="21"/>
        <item h="1" x="11"/>
        <item x="6"/>
        <item x="7"/>
        <item h="1" x="14"/>
        <item h="1" x="16"/>
        <item h="1" x="2"/>
        <item x="3"/>
        <item x="23"/>
        <item x="19"/>
        <item t="default"/>
      </items>
    </pivotField>
    <pivotField showAll="0"/>
    <pivotField showAll="0"/>
    <pivotField showAll="0"/>
    <pivotField showAll="0"/>
    <pivotField showAll="0"/>
    <pivotField showAll="0"/>
    <pivotField axis="axisCol" showAll="0">
      <items count="6">
        <item x="3"/>
        <item x="1"/>
        <item x="4"/>
        <item x="0"/>
        <item x="2"/>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 showAll="0"/>
    <pivotField showAll="0"/>
  </pivotFields>
  <rowFields count="2">
    <field x="34"/>
    <field x="2"/>
  </rowFields>
  <rowItems count="12">
    <i>
      <x/>
    </i>
    <i r="1">
      <x v="3"/>
    </i>
    <i r="1">
      <x v="5"/>
    </i>
    <i r="1">
      <x v="6"/>
    </i>
    <i r="1">
      <x v="7"/>
    </i>
    <i r="1">
      <x v="8"/>
    </i>
    <i r="1">
      <x v="11"/>
    </i>
    <i r="1">
      <x v="12"/>
    </i>
    <i r="1">
      <x v="16"/>
    </i>
    <i r="1">
      <x v="17"/>
    </i>
    <i r="1">
      <x v="21"/>
    </i>
    <i t="grand">
      <x/>
    </i>
  </rowItems>
  <colFields count="1">
    <field x="9"/>
  </colFields>
  <colItems count="3">
    <i>
      <x/>
    </i>
    <i>
      <x v="1"/>
    </i>
    <i t="grand">
      <x/>
    </i>
  </colItems>
  <pageFields count="1">
    <pageField fld="14" hier="-1"/>
  </pageFields>
  <dataFields count="1">
    <dataField name="Cuenta de Tiempo  &gt; 4 horas y &lt; 8 horas" fld="34" subtotal="count" baseField="0" baseItem="0"/>
  </dataFields>
  <formats count="8">
    <format dxfId="1435">
      <pivotArea type="all" dataOnly="0" outline="0" fieldPosition="0"/>
    </format>
    <format dxfId="1434">
      <pivotArea outline="0" collapsedLevelsAreSubtotals="1" fieldPosition="0"/>
    </format>
    <format dxfId="1433">
      <pivotArea type="origin" dataOnly="0" labelOnly="1" outline="0" fieldPosition="0"/>
    </format>
    <format dxfId="1432">
      <pivotArea field="9" type="button" dataOnly="0" labelOnly="1" outline="0" axis="axisCol" fieldPosition="0"/>
    </format>
    <format dxfId="1431">
      <pivotArea type="topRight" dataOnly="0" labelOnly="1" outline="0" fieldPosition="0"/>
    </format>
    <format dxfId="1430">
      <pivotArea dataOnly="0" labelOnly="1" grandRow="1" outline="0" fieldPosition="0"/>
    </format>
    <format dxfId="1429">
      <pivotArea dataOnly="0" labelOnly="1" fieldPosition="0">
        <references count="1">
          <reference field="9" count="2">
            <x v="1"/>
            <x v="2"/>
          </reference>
        </references>
      </pivotArea>
    </format>
    <format dxfId="1428">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51453FA-4763-4250-B827-700A4D6A2D6D}" name="TablaDinámica5" cacheId="26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46:E60" firstHeaderRow="1" firstDataRow="2" firstDataCol="1" rowPageCount="1" colPageCount="1"/>
  <pivotFields count="37">
    <pivotField showAll="0"/>
    <pivotField showAll="0"/>
    <pivotField axis="axisRow" showAll="0">
      <items count="25">
        <item h="1" x="13"/>
        <item h="1" x="0"/>
        <item h="1" x="10"/>
        <item x="17"/>
        <item x="18"/>
        <item x="9"/>
        <item x="5"/>
        <item x="12"/>
        <item x="15"/>
        <item h="1" x="20"/>
        <item h="1" x="22"/>
        <item x="1"/>
        <item x="4"/>
        <item h="1" x="8"/>
        <item h="1" x="21"/>
        <item h="1" x="11"/>
        <item x="6"/>
        <item x="7"/>
        <item h="1" x="14"/>
        <item h="1" x="16"/>
        <item h="1" x="2"/>
        <item x="3"/>
        <item h="1" x="23"/>
        <item x="19"/>
        <item t="default"/>
      </items>
    </pivotField>
    <pivotField showAll="0"/>
    <pivotField showAll="0"/>
    <pivotField showAll="0"/>
    <pivotField showAll="0"/>
    <pivotField showAll="0"/>
    <pivotField showAll="0"/>
    <pivotField axis="axisCol" showAll="0">
      <items count="6">
        <item x="3"/>
        <item x="1"/>
        <item h="1" x="4"/>
        <item h="1" x="0"/>
        <item h="1" x="2"/>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 showAll="0"/>
    <pivotField showAll="0"/>
    <pivotField showAll="0"/>
  </pivotFields>
  <rowFields count="2">
    <field x="33"/>
    <field x="2"/>
  </rowFields>
  <rowItems count="13">
    <i>
      <x/>
    </i>
    <i r="1">
      <x v="3"/>
    </i>
    <i r="1">
      <x v="4"/>
    </i>
    <i r="1">
      <x v="5"/>
    </i>
    <i r="1">
      <x v="6"/>
    </i>
    <i r="1">
      <x v="7"/>
    </i>
    <i r="1">
      <x v="8"/>
    </i>
    <i r="1">
      <x v="11"/>
    </i>
    <i r="1">
      <x v="12"/>
    </i>
    <i r="1">
      <x v="16"/>
    </i>
    <i r="1">
      <x v="17"/>
    </i>
    <i r="1">
      <x v="21"/>
    </i>
    <i t="grand">
      <x/>
    </i>
  </rowItems>
  <colFields count="1">
    <field x="9"/>
  </colFields>
  <colItems count="3">
    <i>
      <x/>
    </i>
    <i>
      <x v="1"/>
    </i>
    <i t="grand">
      <x/>
    </i>
  </colItems>
  <pageFields count="1">
    <pageField fld="14" hier="-1"/>
  </pageFields>
  <dataFields count="1">
    <dataField name="Cuenta de Tiempo  &gt; 1 hora y &lt; 4 horas: " fld="33" subtotal="count" baseField="0" baseItem="0"/>
  </dataFields>
  <formats count="8">
    <format dxfId="1443">
      <pivotArea type="all" dataOnly="0" outline="0" fieldPosition="0"/>
    </format>
    <format dxfId="1442">
      <pivotArea outline="0" collapsedLevelsAreSubtotals="1" fieldPosition="0"/>
    </format>
    <format dxfId="1441">
      <pivotArea type="origin" dataOnly="0" labelOnly="1" outline="0" fieldPosition="0"/>
    </format>
    <format dxfId="1440">
      <pivotArea field="9" type="button" dataOnly="0" labelOnly="1" outline="0" axis="axisCol" fieldPosition="0"/>
    </format>
    <format dxfId="1439">
      <pivotArea type="topRight" dataOnly="0" labelOnly="1" outline="0" fieldPosition="0"/>
    </format>
    <format dxfId="1438">
      <pivotArea dataOnly="0" labelOnly="1" grandRow="1" outline="0" fieldPosition="0"/>
    </format>
    <format dxfId="1437">
      <pivotArea dataOnly="0" labelOnly="1" fieldPosition="0">
        <references count="1">
          <reference field="9" count="0"/>
        </references>
      </pivotArea>
    </format>
    <format dxfId="1436">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71C1C384-44F0-4D96-9746-9CA967B2B5C1}" name="TablaDinámica3" cacheId="26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4:E39" firstHeaderRow="1" firstDataRow="2" firstDataCol="1" rowPageCount="1" colPageCount="1"/>
  <pivotFields count="37">
    <pivotField showAll="0"/>
    <pivotField showAll="0"/>
    <pivotField axis="axisRow" showAll="0">
      <items count="25">
        <item h="1" x="13"/>
        <item h="1" x="0"/>
        <item h="1" x="10"/>
        <item x="17"/>
        <item x="18"/>
        <item x="9"/>
        <item x="5"/>
        <item x="12"/>
        <item x="15"/>
        <item h="1" x="20"/>
        <item h="1" x="22"/>
        <item x="1"/>
        <item x="4"/>
        <item h="1" x="8"/>
        <item h="1" x="21"/>
        <item h="1" x="11"/>
        <item x="6"/>
        <item x="7"/>
        <item h="1" x="14"/>
        <item h="1" x="16"/>
        <item h="1" x="2"/>
        <item x="3"/>
        <item h="1" x="23"/>
        <item x="19"/>
        <item t="default"/>
      </items>
    </pivotField>
    <pivotField showAll="0"/>
    <pivotField showAll="0"/>
    <pivotField showAll="0"/>
    <pivotField showAll="0"/>
    <pivotField showAll="0"/>
    <pivotField showAll="0"/>
    <pivotField axis="axisCol" showAll="0">
      <items count="6">
        <item x="3"/>
        <item x="1"/>
        <item h="1" x="4"/>
        <item h="1" x="0"/>
        <item h="1" x="2"/>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h="1" x="1"/>
        <item h="1" x="2"/>
        <item h="1" x="3"/>
        <item t="default"/>
      </items>
    </pivotField>
    <pivotField showAll="0"/>
    <pivotField showAll="0"/>
    <pivotField showAll="0"/>
    <pivotField showAll="0"/>
  </pivotFields>
  <rowFields count="2">
    <field x="32"/>
    <field x="2"/>
  </rowFields>
  <rowItems count="14">
    <i>
      <x/>
    </i>
    <i r="1">
      <x v="3"/>
    </i>
    <i r="1">
      <x v="4"/>
    </i>
    <i r="1">
      <x v="5"/>
    </i>
    <i r="1">
      <x v="6"/>
    </i>
    <i r="1">
      <x v="7"/>
    </i>
    <i r="1">
      <x v="8"/>
    </i>
    <i r="1">
      <x v="11"/>
    </i>
    <i r="1">
      <x v="12"/>
    </i>
    <i r="1">
      <x v="16"/>
    </i>
    <i r="1">
      <x v="17"/>
    </i>
    <i r="1">
      <x v="21"/>
    </i>
    <i r="1">
      <x v="23"/>
    </i>
    <i t="grand">
      <x/>
    </i>
  </rowItems>
  <colFields count="1">
    <field x="9"/>
  </colFields>
  <colItems count="3">
    <i>
      <x/>
    </i>
    <i>
      <x v="1"/>
    </i>
    <i t="grand">
      <x/>
    </i>
  </colItems>
  <pageFields count="1">
    <pageField fld="14" hier="-1"/>
  </pageFields>
  <dataFields count="1">
    <dataField name="Cuenta de Tiempo  &lt; 1 hora: " fld="32" subtotal="count" baseField="0" baseItem="0"/>
  </dataFields>
  <formats count="8">
    <format dxfId="1451">
      <pivotArea type="all" dataOnly="0" outline="0" fieldPosition="0"/>
    </format>
    <format dxfId="1450">
      <pivotArea outline="0" collapsedLevelsAreSubtotals="1" fieldPosition="0"/>
    </format>
    <format dxfId="1449">
      <pivotArea type="origin" dataOnly="0" labelOnly="1" outline="0" fieldPosition="0"/>
    </format>
    <format dxfId="1448">
      <pivotArea field="9" type="button" dataOnly="0" labelOnly="1" outline="0" axis="axisCol" fieldPosition="0"/>
    </format>
    <format dxfId="1447">
      <pivotArea type="topRight" dataOnly="0" labelOnly="1" outline="0" fieldPosition="0"/>
    </format>
    <format dxfId="1446">
      <pivotArea dataOnly="0" labelOnly="1" grandRow="1" outline="0" fieldPosition="0"/>
    </format>
    <format dxfId="1445">
      <pivotArea dataOnly="0" labelOnly="1" fieldPosition="0">
        <references count="1">
          <reference field="9" count="0"/>
        </references>
      </pivotArea>
    </format>
    <format dxfId="144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C7A02A37-BDA1-444F-AFAF-0E7560B96C8A}" name="TablaDinámica10" cacheId="26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84:D95" firstHeaderRow="1" firstDataRow="2" firstDataCol="1" rowPageCount="1" colPageCount="1"/>
  <pivotFields count="37">
    <pivotField showAll="0"/>
    <pivotField showAll="0"/>
    <pivotField axis="axisRow" showAll="0">
      <items count="25">
        <item h="1" x="13"/>
        <item h="1" x="0"/>
        <item h="1" x="10"/>
        <item x="17"/>
        <item x="18"/>
        <item x="9"/>
        <item x="5"/>
        <item x="12"/>
        <item x="15"/>
        <item h="1" x="20"/>
        <item h="1" x="22"/>
        <item x="1"/>
        <item x="4"/>
        <item h="1" x="8"/>
        <item h="1" x="21"/>
        <item h="1" x="11"/>
        <item x="6"/>
        <item x="7"/>
        <item h="1" x="14"/>
        <item h="1" x="16"/>
        <item h="1" x="2"/>
        <item x="3"/>
        <item h="1" sd="0" x="23"/>
        <item x="19"/>
        <item t="default"/>
      </items>
    </pivotField>
    <pivotField showAll="0"/>
    <pivotField showAll="0"/>
    <pivotField showAll="0"/>
    <pivotField showAll="0"/>
    <pivotField showAll="0"/>
    <pivotField showAll="0"/>
    <pivotField axis="axisCol" showAll="0">
      <items count="6">
        <item x="3"/>
        <item x="1"/>
        <item x="4"/>
        <item x="0"/>
        <item x="2"/>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 showAll="0"/>
  </pivotFields>
  <rowFields count="2">
    <field x="35"/>
    <field x="2"/>
  </rowFields>
  <rowItems count="10">
    <i>
      <x/>
    </i>
    <i r="1">
      <x v="3"/>
    </i>
    <i r="1">
      <x v="5"/>
    </i>
    <i r="1">
      <x v="6"/>
    </i>
    <i r="1">
      <x v="8"/>
    </i>
    <i r="1">
      <x v="11"/>
    </i>
    <i r="1">
      <x v="12"/>
    </i>
    <i r="1">
      <x v="16"/>
    </i>
    <i r="1">
      <x v="21"/>
    </i>
    <i t="grand">
      <x/>
    </i>
  </rowItems>
  <colFields count="1">
    <field x="9"/>
  </colFields>
  <colItems count="2">
    <i>
      <x v="1"/>
    </i>
    <i t="grand">
      <x/>
    </i>
  </colItems>
  <pageFields count="1">
    <pageField fld="14" hier="-1"/>
  </pageFields>
  <dataFields count="1">
    <dataField name="Cuenta de Tiempo &gt; 8 horas y &lt; 24 horas: " fld="35" subtotal="count" baseField="0" baseItem="0"/>
  </dataFields>
  <formats count="8">
    <format dxfId="1459">
      <pivotArea type="all" dataOnly="0" outline="0" fieldPosition="0"/>
    </format>
    <format dxfId="1458">
      <pivotArea outline="0" collapsedLevelsAreSubtotals="1" fieldPosition="0"/>
    </format>
    <format dxfId="1457">
      <pivotArea type="origin" dataOnly="0" labelOnly="1" outline="0" fieldPosition="0"/>
    </format>
    <format dxfId="1456">
      <pivotArea field="9" type="button" dataOnly="0" labelOnly="1" outline="0" axis="axisCol" fieldPosition="0"/>
    </format>
    <format dxfId="1455">
      <pivotArea type="topRight" dataOnly="0" labelOnly="1" outline="0" fieldPosition="0"/>
    </format>
    <format dxfId="1454">
      <pivotArea dataOnly="0" labelOnly="1" grandRow="1" outline="0" fieldPosition="0"/>
    </format>
    <format dxfId="1453">
      <pivotArea dataOnly="0" labelOnly="1" fieldPosition="0">
        <references count="1">
          <reference field="9" count="2">
            <x v="1"/>
            <x v="2"/>
          </reference>
        </references>
      </pivotArea>
    </format>
    <format dxfId="1452">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5F6B094C-5DB6-4826-8DEB-34F636D49A04}" name="TablaDinámica8" cacheId="269"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100:D106" firstHeaderRow="1" firstDataRow="2" firstDataCol="1" rowPageCount="1" colPageCount="1"/>
  <pivotFields count="37">
    <pivotField showAll="0"/>
    <pivotField showAll="0"/>
    <pivotField axis="axisRow" showAll="0">
      <items count="25">
        <item h="1" x="13"/>
        <item h="1" x="0"/>
        <item h="1" x="10"/>
        <item x="17"/>
        <item x="18"/>
        <item x="9"/>
        <item x="5"/>
        <item x="12"/>
        <item x="15"/>
        <item h="1" x="20"/>
        <item h="1" x="22"/>
        <item x="1"/>
        <item x="4"/>
        <item h="1" x="8"/>
        <item h="1" x="21"/>
        <item h="1" x="11"/>
        <item x="6"/>
        <item x="7"/>
        <item h="1" x="14"/>
        <item h="1" x="16"/>
        <item h="1" x="2"/>
        <item x="3"/>
        <item x="23"/>
        <item x="19"/>
        <item t="default"/>
      </items>
    </pivotField>
    <pivotField showAll="0"/>
    <pivotField showAll="0"/>
    <pivotField showAll="0"/>
    <pivotField showAll="0"/>
    <pivotField showAll="0"/>
    <pivotField showAll="0"/>
    <pivotField axis="axisCol" showAll="0">
      <items count="6">
        <item x="3"/>
        <item x="1"/>
        <item h="1" x="4"/>
        <item h="1" x="0"/>
        <item h="1" x="2"/>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s>
  <rowFields count="2">
    <field x="36"/>
    <field x="2"/>
  </rowFields>
  <rowItems count="5">
    <i>
      <x/>
    </i>
    <i r="1">
      <x v="4"/>
    </i>
    <i r="1">
      <x v="6"/>
    </i>
    <i r="1">
      <x v="11"/>
    </i>
    <i t="grand">
      <x/>
    </i>
  </rowItems>
  <colFields count="1">
    <field x="9"/>
  </colFields>
  <colItems count="2">
    <i>
      <x v="1"/>
    </i>
    <i t="grand">
      <x/>
    </i>
  </colItems>
  <pageFields count="1">
    <pageField fld="14" hier="-1"/>
  </pageFields>
  <dataFields count="1">
    <dataField name="Cuenta de Tiempo  &gt; 24 horas" fld="36" subtotal="count" baseField="0" baseItem="0"/>
  </dataFields>
  <formats count="8">
    <format dxfId="1467">
      <pivotArea type="all" dataOnly="0" outline="0" fieldPosition="0"/>
    </format>
    <format dxfId="1466">
      <pivotArea outline="0" collapsedLevelsAreSubtotals="1" fieldPosition="0"/>
    </format>
    <format dxfId="1465">
      <pivotArea type="origin" dataOnly="0" labelOnly="1" outline="0" fieldPosition="0"/>
    </format>
    <format dxfId="1464">
      <pivotArea field="9" type="button" dataOnly="0" labelOnly="1" outline="0" axis="axisCol" fieldPosition="0"/>
    </format>
    <format dxfId="1463">
      <pivotArea type="topRight" dataOnly="0" labelOnly="1" outline="0" fieldPosition="0"/>
    </format>
    <format dxfId="1462">
      <pivotArea dataOnly="0" labelOnly="1" grandRow="1" outline="0" fieldPosition="0"/>
    </format>
    <format dxfId="1461">
      <pivotArea dataOnly="0" labelOnly="1" fieldPosition="0">
        <references count="1">
          <reference field="9" count="2">
            <x v="1"/>
            <x v="2"/>
          </reference>
        </references>
      </pivotArea>
    </format>
    <format dxfId="1460">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FAA4A980-98DE-40A8-9B79-69E499062E36}" name="TablaDinámica5" cacheId="3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24:E37" firstHeaderRow="1" firstDataRow="2" firstDataCol="1" rowPageCount="1" colPageCount="1"/>
  <pivotFields count="42">
    <pivotField showAll="0"/>
    <pivotField showAll="0"/>
    <pivotField axis="axisRow" showAll="0">
      <items count="25">
        <item h="1" x="13"/>
        <item h="1" x="0"/>
        <item h="1" x="10"/>
        <item x="17"/>
        <item x="18"/>
        <item x="9"/>
        <item x="5"/>
        <item x="12"/>
        <item x="15"/>
        <item h="1" x="20"/>
        <item h="1" x="22"/>
        <item x="1"/>
        <item x="4"/>
        <item h="1" x="8"/>
        <item h="1" x="11"/>
        <item x="6"/>
        <item x="7"/>
        <item h="1" x="14"/>
        <item h="1" x="16"/>
        <item h="1" x="2"/>
        <item x="3"/>
        <item h="1" x="23"/>
        <item x="19"/>
        <item h="1" x="21"/>
        <item t="default"/>
      </items>
    </pivotField>
    <pivotField showAll="0"/>
    <pivotField showAll="0"/>
    <pivotField showAll="0"/>
    <pivotField showAll="0"/>
    <pivotField showAll="0"/>
    <pivotField showAll="0"/>
    <pivotField axis="axisCol" showAll="0">
      <items count="6">
        <item x="3"/>
        <item x="1"/>
        <item h="1" x="4"/>
        <item h="1" x="0"/>
        <item h="1" x="2"/>
        <item t="default"/>
      </items>
    </pivotField>
    <pivotField showAll="0"/>
    <pivotField showAll="0"/>
    <pivotField showAll="0"/>
    <pivotField showAll="0"/>
    <pivotField axis="axisPage" multipleItemSelectionAllowed="1" showAll="0">
      <items count="4">
        <item h="1"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0"/>
        <item h="1" x="1"/>
        <item h="1" x="2"/>
        <item h="1" x="3"/>
        <item t="default"/>
      </items>
    </pivotField>
    <pivotField showAll="0"/>
    <pivotField showAll="0"/>
    <pivotField showAll="0"/>
    <pivotField showAll="0"/>
  </pivotFields>
  <rowFields count="2">
    <field x="37"/>
    <field x="2"/>
  </rowFields>
  <rowItems count="12">
    <i>
      <x/>
    </i>
    <i r="1">
      <x v="3"/>
    </i>
    <i r="1">
      <x v="4"/>
    </i>
    <i r="1">
      <x v="5"/>
    </i>
    <i r="1">
      <x v="6"/>
    </i>
    <i r="1">
      <x v="11"/>
    </i>
    <i r="1">
      <x v="12"/>
    </i>
    <i r="1">
      <x v="15"/>
    </i>
    <i r="1">
      <x v="16"/>
    </i>
    <i r="1">
      <x v="20"/>
    </i>
    <i r="1">
      <x v="22"/>
    </i>
    <i t="grand">
      <x/>
    </i>
  </rowItems>
  <colFields count="1">
    <field x="9"/>
  </colFields>
  <colItems count="3">
    <i>
      <x/>
    </i>
    <i>
      <x v="1"/>
    </i>
    <i t="grand">
      <x/>
    </i>
  </colItems>
  <pageFields count="1">
    <pageField fld="14" hier="-1"/>
  </pageFields>
  <dataFields count="1">
    <dataField name="Cuenta de *Tiempo  &lt; 1 hora: " fld="37" subtotal="count" baseField="0" baseItem="0"/>
  </dataFields>
  <formats count="8">
    <format dxfId="472">
      <pivotArea type="all" dataOnly="0" outline="0" fieldPosition="0"/>
    </format>
    <format dxfId="473">
      <pivotArea outline="0" collapsedLevelsAreSubtotals="1" fieldPosition="0"/>
    </format>
    <format dxfId="474">
      <pivotArea type="origin" dataOnly="0" labelOnly="1" outline="0" fieldPosition="0"/>
    </format>
    <format dxfId="475">
      <pivotArea field="9" type="button" dataOnly="0" labelOnly="1" outline="0" axis="axisCol" fieldPosition="0"/>
    </format>
    <format dxfId="476">
      <pivotArea type="topRight" dataOnly="0" labelOnly="1" outline="0" fieldPosition="0"/>
    </format>
    <format dxfId="477">
      <pivotArea dataOnly="0" labelOnly="1" grandRow="1" outline="0" fieldPosition="0"/>
    </format>
    <format dxfId="478">
      <pivotArea dataOnly="0" labelOnly="1" fieldPosition="0">
        <references count="1">
          <reference field="9" count="0"/>
        </references>
      </pivotArea>
    </format>
    <format dxfId="47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5A8F86C-0901-4326-8A48-ED6DB52F8740}" name="TablaDinámica4" cacheId="3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114:E129" firstHeaderRow="1" firstDataRow="2" firstDataCol="1" rowPageCount="1" colPageCount="1"/>
  <pivotFields count="42">
    <pivotField showAll="0"/>
    <pivotField showAll="0"/>
    <pivotField axis="axisRow" showAll="0">
      <items count="25">
        <item h="1" x="13"/>
        <item h="1" x="0"/>
        <item h="1" x="10"/>
        <item x="17"/>
        <item x="18"/>
        <item x="9"/>
        <item x="5"/>
        <item x="12"/>
        <item x="15"/>
        <item h="1" x="20"/>
        <item h="1" x="22"/>
        <item x="1"/>
        <item x="4"/>
        <item h="1" x="8"/>
        <item h="1" x="11"/>
        <item x="6"/>
        <item x="7"/>
        <item h="1" x="14"/>
        <item h="1" x="16"/>
        <item h="1" x="2"/>
        <item x="3"/>
        <item h="1" sd="0" x="23"/>
        <item x="19"/>
        <item h="1" x="21"/>
        <item t="default"/>
      </items>
    </pivotField>
    <pivotField showAll="0"/>
    <pivotField showAll="0"/>
    <pivotField showAll="0"/>
    <pivotField showAll="0"/>
    <pivotField showAll="0"/>
    <pivotField showAll="0"/>
    <pivotField axis="axisCol" showAll="0">
      <items count="6">
        <item x="3"/>
        <item x="1"/>
        <item x="4"/>
        <item x="0"/>
        <item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 showAll="0"/>
  </pivotFields>
  <rowFields count="2">
    <field x="40"/>
    <field x="2"/>
  </rowFields>
  <rowItems count="14">
    <i>
      <x/>
    </i>
    <i r="1">
      <x v="3"/>
    </i>
    <i r="1">
      <x v="4"/>
    </i>
    <i r="1">
      <x v="5"/>
    </i>
    <i r="1">
      <x v="6"/>
    </i>
    <i r="1">
      <x v="7"/>
    </i>
    <i r="1">
      <x v="8"/>
    </i>
    <i r="1">
      <x v="11"/>
    </i>
    <i r="1">
      <x v="12"/>
    </i>
    <i r="1">
      <x v="15"/>
    </i>
    <i r="1">
      <x v="16"/>
    </i>
    <i r="1">
      <x v="20"/>
    </i>
    <i r="1">
      <x v="22"/>
    </i>
    <i t="grand">
      <x/>
    </i>
  </rowItems>
  <colFields count="1">
    <field x="9"/>
  </colFields>
  <colItems count="3">
    <i>
      <x/>
    </i>
    <i>
      <x v="1"/>
    </i>
    <i t="grand">
      <x/>
    </i>
  </colItems>
  <pageFields count="1">
    <pageField fld="14" hier="-1"/>
  </pageFields>
  <dataFields count="1">
    <dataField name="Cuenta de *Tiempo &gt; 8 horas y &lt; 24 horas: " fld="40" subtotal="count" baseField="0" baseItem="0"/>
  </dataFields>
  <formats count="8">
    <format dxfId="1072">
      <pivotArea type="all" dataOnly="0" outline="0" fieldPosition="0"/>
    </format>
    <format dxfId="1073">
      <pivotArea outline="0" collapsedLevelsAreSubtotals="1" fieldPosition="0"/>
    </format>
    <format dxfId="1074">
      <pivotArea type="origin" dataOnly="0" labelOnly="1" outline="0" fieldPosition="0"/>
    </format>
    <format dxfId="1075">
      <pivotArea field="9" type="button" dataOnly="0" labelOnly="1" outline="0" axis="axisCol" fieldPosition="0"/>
    </format>
    <format dxfId="1076">
      <pivotArea type="topRight" dataOnly="0" labelOnly="1" outline="0" fieldPosition="0"/>
    </format>
    <format dxfId="1077">
      <pivotArea dataOnly="0" labelOnly="1" grandRow="1" outline="0" fieldPosition="0"/>
    </format>
    <format dxfId="1078">
      <pivotArea dataOnly="0" labelOnly="1" fieldPosition="0">
        <references count="1">
          <reference field="9" count="2">
            <x v="1"/>
            <x v="2"/>
          </reference>
        </references>
      </pivotArea>
    </format>
    <format dxfId="1079">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C5091355-0590-45B8-B16D-8527FDA1617E}" name="TablaDinámica3" cacheId="3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47:E61" firstHeaderRow="1" firstDataRow="2" firstDataCol="1" rowPageCount="1" colPageCount="1"/>
  <pivotFields count="42">
    <pivotField showAll="0"/>
    <pivotField showAll="0"/>
    <pivotField axis="axisRow" showAll="0">
      <items count="25">
        <item h="1" x="13"/>
        <item h="1" x="0"/>
        <item h="1" x="10"/>
        <item x="17"/>
        <item x="18"/>
        <item x="9"/>
        <item x="5"/>
        <item x="12"/>
        <item x="15"/>
        <item h="1" x="20"/>
        <item h="1" x="22"/>
        <item x="1"/>
        <item x="4"/>
        <item h="1" x="8"/>
        <item h="1" x="11"/>
        <item x="6"/>
        <item x="7"/>
        <item h="1" x="14"/>
        <item h="1" x="16"/>
        <item h="1" x="2"/>
        <item x="3"/>
        <item h="1" x="23"/>
        <item x="19"/>
        <item h="1" x="21"/>
        <item t="default"/>
      </items>
    </pivotField>
    <pivotField showAll="0"/>
    <pivotField showAll="0"/>
    <pivotField showAll="0"/>
    <pivotField showAll="0"/>
    <pivotField showAll="0"/>
    <pivotField showAll="0"/>
    <pivotField axis="axisCol" showAll="0">
      <items count="6">
        <item x="3"/>
        <item x="1"/>
        <item h="1" x="4"/>
        <item h="1" x="0"/>
        <item h="1"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multipleItemSelectionAllowed="1" showAll="0">
      <items count="6">
        <item h="1" x="0"/>
        <item x="1"/>
        <item h="1" x="2"/>
        <item h="1" x="3"/>
        <item h="1" x="4"/>
        <item t="default"/>
      </items>
    </pivotField>
    <pivotField multipleItemSelectionAllowed="1" showAll="0">
      <items count="5">
        <item h="1" x="0"/>
        <item x="1"/>
        <item h="1" x="2"/>
        <item h="1"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 showAll="0"/>
    <pivotField showAll="0"/>
    <pivotField showAll="0"/>
  </pivotFields>
  <rowFields count="2">
    <field x="38"/>
    <field x="2"/>
  </rowFields>
  <rowItems count="13">
    <i>
      <x/>
    </i>
    <i r="1">
      <x v="3"/>
    </i>
    <i r="1">
      <x v="4"/>
    </i>
    <i r="1">
      <x v="5"/>
    </i>
    <i r="1">
      <x v="6"/>
    </i>
    <i r="1">
      <x v="7"/>
    </i>
    <i r="1">
      <x v="11"/>
    </i>
    <i r="1">
      <x v="12"/>
    </i>
    <i r="1">
      <x v="15"/>
    </i>
    <i r="1">
      <x v="16"/>
    </i>
    <i r="1">
      <x v="20"/>
    </i>
    <i r="1">
      <x v="22"/>
    </i>
    <i t="grand">
      <x/>
    </i>
  </rowItems>
  <colFields count="1">
    <field x="9"/>
  </colFields>
  <colItems count="3">
    <i>
      <x/>
    </i>
    <i>
      <x v="1"/>
    </i>
    <i t="grand">
      <x/>
    </i>
  </colItems>
  <pageFields count="1">
    <pageField fld="14" hier="-1"/>
  </pageFields>
  <dataFields count="1">
    <dataField name="Cuenta de *Tiempo  &gt; 1 hora y &lt; 4 horas: " fld="38" subtotal="count" baseField="0" baseItem="0"/>
  </dataFields>
  <formats count="8">
    <format dxfId="1411">
      <pivotArea type="all" dataOnly="0" outline="0" fieldPosition="0"/>
    </format>
    <format dxfId="1410">
      <pivotArea outline="0" collapsedLevelsAreSubtotals="1" fieldPosition="0"/>
    </format>
    <format dxfId="1409">
      <pivotArea type="origin" dataOnly="0" labelOnly="1" outline="0" fieldPosition="0"/>
    </format>
    <format dxfId="1408">
      <pivotArea field="9" type="button" dataOnly="0" labelOnly="1" outline="0" axis="axisCol" fieldPosition="0"/>
    </format>
    <format dxfId="1407">
      <pivotArea type="topRight" dataOnly="0" labelOnly="1" outline="0" fieldPosition="0"/>
    </format>
    <format dxfId="1406">
      <pivotArea dataOnly="0" labelOnly="1" grandRow="1" outline="0" fieldPosition="0"/>
    </format>
    <format dxfId="1405">
      <pivotArea dataOnly="0" labelOnly="1" fieldPosition="0">
        <references count="1">
          <reference field="9" count="0"/>
        </references>
      </pivotArea>
    </format>
    <format dxfId="1404">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56F39BA-1819-45AA-B847-B4ADA6A3F954}" name="TablaDinámica2" cacheId="3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81:E94" firstHeaderRow="1" firstDataRow="2" firstDataCol="1" rowPageCount="1" colPageCount="1"/>
  <pivotFields count="42">
    <pivotField showAll="0"/>
    <pivotField showAll="0"/>
    <pivotField axis="axisRow" showAll="0">
      <items count="25">
        <item h="1" x="13"/>
        <item h="1" x="0"/>
        <item h="1" x="10"/>
        <item x="17"/>
        <item x="18"/>
        <item x="9"/>
        <item x="5"/>
        <item x="12"/>
        <item x="15"/>
        <item h="1" x="20"/>
        <item h="1" x="22"/>
        <item x="1"/>
        <item x="4"/>
        <item h="1" x="8"/>
        <item h="1" x="11"/>
        <item x="6"/>
        <item x="7"/>
        <item h="1" x="14"/>
        <item h="1" x="16"/>
        <item h="1" x="2"/>
        <item x="3"/>
        <item h="1" x="23"/>
        <item x="19"/>
        <item h="1" x="21"/>
        <item t="default"/>
      </items>
    </pivotField>
    <pivotField showAll="0"/>
    <pivotField showAll="0"/>
    <pivotField showAll="0"/>
    <pivotField showAll="0"/>
    <pivotField showAll="0"/>
    <pivotField showAll="0"/>
    <pivotField axis="axisCol" showAll="0">
      <items count="6">
        <item x="3"/>
        <item x="1"/>
        <item x="4"/>
        <item x="0"/>
        <item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multipleItemSelectionAllowed="1" showAll="0">
      <items count="6">
        <item x="0"/>
        <item x="1"/>
        <item x="2"/>
        <item x="3"/>
        <item x="4"/>
        <item t="default"/>
      </items>
    </pivotField>
    <pivotField multipleItemSelectionAllowed="1" showAll="0">
      <items count="5">
        <item x="0"/>
        <item x="1"/>
        <item x="2"/>
        <item x="3"/>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 showAll="0"/>
    <pivotField showAll="0"/>
  </pivotFields>
  <rowFields count="2">
    <field x="39"/>
    <field x="2"/>
  </rowFields>
  <rowItems count="12">
    <i>
      <x/>
    </i>
    <i r="1">
      <x v="3"/>
    </i>
    <i r="1">
      <x v="4"/>
    </i>
    <i r="1">
      <x v="5"/>
    </i>
    <i r="1">
      <x v="6"/>
    </i>
    <i r="1">
      <x v="8"/>
    </i>
    <i r="1">
      <x v="11"/>
    </i>
    <i r="1">
      <x v="12"/>
    </i>
    <i r="1">
      <x v="15"/>
    </i>
    <i r="1">
      <x v="16"/>
    </i>
    <i r="1">
      <x v="20"/>
    </i>
    <i t="grand">
      <x/>
    </i>
  </rowItems>
  <colFields count="1">
    <field x="9"/>
  </colFields>
  <colItems count="3">
    <i>
      <x/>
    </i>
    <i>
      <x v="1"/>
    </i>
    <i t="grand">
      <x/>
    </i>
  </colItems>
  <pageFields count="1">
    <pageField fld="14" hier="-1"/>
  </pageFields>
  <dataFields count="1">
    <dataField name="Cuenta de *Tiempo  &gt; 4 horas y &lt; 8 horas" fld="39" subtotal="count" baseField="0" baseItem="0"/>
  </dataFields>
  <formats count="8">
    <format dxfId="40">
      <pivotArea type="all" dataOnly="0" outline="0" fieldPosition="0"/>
    </format>
    <format dxfId="41">
      <pivotArea outline="0" collapsedLevelsAreSubtotals="1" fieldPosition="0"/>
    </format>
    <format dxfId="42">
      <pivotArea type="origin" dataOnly="0" labelOnly="1" outline="0" fieldPosition="0"/>
    </format>
    <format dxfId="43">
      <pivotArea field="9" type="button" dataOnly="0" labelOnly="1" outline="0" axis="axisCol" fieldPosition="0"/>
    </format>
    <format dxfId="44">
      <pivotArea type="topRight" dataOnly="0" labelOnly="1" outline="0" fieldPosition="0"/>
    </format>
    <format dxfId="45">
      <pivotArea dataOnly="0" labelOnly="1" grandRow="1" outline="0" fieldPosition="0"/>
    </format>
    <format dxfId="46">
      <pivotArea dataOnly="0" labelOnly="1" fieldPosition="0">
        <references count="1">
          <reference field="9" count="2">
            <x v="1"/>
            <x v="2"/>
          </reference>
        </references>
      </pivotArea>
    </format>
    <format dxfId="4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E0812D3C-75F9-45E6-87AB-5333DA822D9C}" name="TablaDinámica1" cacheId="318" applyNumberFormats="0" applyBorderFormats="0" applyFontFormats="0" applyPatternFormats="0" applyAlignmentFormats="0" applyWidthHeightFormats="1" dataCaption="Valores" updatedVersion="8" minRefreshableVersion="3" useAutoFormatting="1" itemPrintTitles="1" createdVersion="8" indent="0" outline="1" outlineData="1" multipleFieldFilters="0">
  <location ref="B150:E165" firstHeaderRow="1" firstDataRow="2" firstDataCol="1" rowPageCount="1" colPageCount="1"/>
  <pivotFields count="42">
    <pivotField showAll="0"/>
    <pivotField showAll="0"/>
    <pivotField axis="axisRow" showAll="0">
      <items count="25">
        <item h="1" x="13"/>
        <item h="1" x="0"/>
        <item h="1" x="10"/>
        <item x="17"/>
        <item x="18"/>
        <item x="9"/>
        <item x="5"/>
        <item x="12"/>
        <item x="15"/>
        <item h="1" x="20"/>
        <item h="1" x="22"/>
        <item x="1"/>
        <item x="4"/>
        <item h="1" x="8"/>
        <item h="1" x="11"/>
        <item x="6"/>
        <item x="7"/>
        <item h="1" x="14"/>
        <item h="1" x="16"/>
        <item h="1" x="2"/>
        <item x="3"/>
        <item h="1" x="23"/>
        <item x="19"/>
        <item h="1" x="21"/>
        <item t="default"/>
      </items>
    </pivotField>
    <pivotField showAll="0"/>
    <pivotField showAll="0"/>
    <pivotField showAll="0"/>
    <pivotField showAll="0"/>
    <pivotField showAll="0"/>
    <pivotField showAll="0"/>
    <pivotField axis="axisCol" showAll="0">
      <items count="6">
        <item x="3"/>
        <item x="1"/>
        <item x="4"/>
        <item x="0"/>
        <item x="2"/>
        <item t="default"/>
      </items>
    </pivotField>
    <pivotField showAll="0"/>
    <pivotField showAll="0"/>
    <pivotField showAll="0"/>
    <pivotField showAll="0"/>
    <pivotField axis="axisPage" multipleItemSelectionAllowed="1" showAll="0">
      <items count="4">
        <item h="1" x="1"/>
        <item x="0"/>
        <item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dataField="1" showAll="0">
      <items count="5">
        <item x="1"/>
        <item h="1" x="0"/>
        <item h="1" x="2"/>
        <item h="1" x="3"/>
        <item t="default"/>
      </items>
    </pivotField>
  </pivotFields>
  <rowFields count="2">
    <field x="41"/>
    <field x="2"/>
  </rowFields>
  <rowItems count="14">
    <i>
      <x/>
    </i>
    <i r="1">
      <x v="3"/>
    </i>
    <i r="1">
      <x v="4"/>
    </i>
    <i r="1">
      <x v="5"/>
    </i>
    <i r="1">
      <x v="6"/>
    </i>
    <i r="1">
      <x v="7"/>
    </i>
    <i r="1">
      <x v="8"/>
    </i>
    <i r="1">
      <x v="11"/>
    </i>
    <i r="1">
      <x v="12"/>
    </i>
    <i r="1">
      <x v="15"/>
    </i>
    <i r="1">
      <x v="16"/>
    </i>
    <i r="1">
      <x v="20"/>
    </i>
    <i r="1">
      <x v="22"/>
    </i>
    <i t="grand">
      <x/>
    </i>
  </rowItems>
  <colFields count="1">
    <field x="9"/>
  </colFields>
  <colItems count="3">
    <i>
      <x/>
    </i>
    <i>
      <x v="1"/>
    </i>
    <i t="grand">
      <x/>
    </i>
  </colItems>
  <pageFields count="1">
    <pageField fld="14" hier="-1"/>
  </pageFields>
  <dataFields count="1">
    <dataField name="Cuenta de *Tiempo  &gt; 24 horas" fld="41" subtotal="count" baseField="0" baseItem="0"/>
  </dataFields>
  <formats count="8">
    <format dxfId="764">
      <pivotArea type="all" dataOnly="0" outline="0" fieldPosition="0"/>
    </format>
    <format dxfId="765">
      <pivotArea outline="0" collapsedLevelsAreSubtotals="1" fieldPosition="0"/>
    </format>
    <format dxfId="766">
      <pivotArea type="origin" dataOnly="0" labelOnly="1" outline="0" fieldPosition="0"/>
    </format>
    <format dxfId="767">
      <pivotArea field="9" type="button" dataOnly="0" labelOnly="1" outline="0" axis="axisCol" fieldPosition="0"/>
    </format>
    <format dxfId="768">
      <pivotArea type="topRight" dataOnly="0" labelOnly="1" outline="0" fieldPosition="0"/>
    </format>
    <format dxfId="769">
      <pivotArea dataOnly="0" labelOnly="1" grandRow="1" outline="0" fieldPosition="0"/>
    </format>
    <format dxfId="770">
      <pivotArea dataOnly="0" labelOnly="1" fieldPosition="0">
        <references count="1">
          <reference field="9" count="2">
            <x v="1"/>
            <x v="2"/>
          </reference>
        </references>
      </pivotArea>
    </format>
    <format dxfId="771">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openxmlformats.org/officeDocument/2006/relationships/printerSettings" Target="../printerSettings/printerSettings2.bin"/><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pivotTable" Target="../pivotTables/pivotTable14.xml"/></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17.xml"/><Relationship Id="rId2" Type="http://schemas.openxmlformats.org/officeDocument/2006/relationships/pivotTable" Target="../pivotTables/pivotTable16.xml"/><Relationship Id="rId1" Type="http://schemas.openxmlformats.org/officeDocument/2006/relationships/pivotTable" Target="../pivotTables/pivotTable15.xml"/><Relationship Id="rId5" Type="http://schemas.openxmlformats.org/officeDocument/2006/relationships/pivotTable" Target="../pivotTables/pivotTable19.xml"/><Relationship Id="rId4" Type="http://schemas.openxmlformats.org/officeDocument/2006/relationships/pivotTable" Target="../pivotTables/pivotTable18.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22.xml"/><Relationship Id="rId2" Type="http://schemas.openxmlformats.org/officeDocument/2006/relationships/pivotTable" Target="../pivotTables/pivotTable21.xml"/><Relationship Id="rId1" Type="http://schemas.openxmlformats.org/officeDocument/2006/relationships/pivotTable" Target="../pivotTables/pivotTable20.xml"/><Relationship Id="rId5" Type="http://schemas.openxmlformats.org/officeDocument/2006/relationships/pivotTable" Target="../pivotTables/pivotTable24.xml"/><Relationship Id="rId4" Type="http://schemas.openxmlformats.org/officeDocument/2006/relationships/pivotTable" Target="../pivotTables/pivotTable23.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27.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rinterSettings" Target="../printerSettings/printerSettings3.bin"/><Relationship Id="rId5" Type="http://schemas.openxmlformats.org/officeDocument/2006/relationships/pivotTable" Target="../pivotTables/pivotTable29.xml"/><Relationship Id="rId4" Type="http://schemas.openxmlformats.org/officeDocument/2006/relationships/pivotTable" Target="../pivotTables/pivotTable28.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BD2302"/>
  <sheetViews>
    <sheetView topLeftCell="A527" zoomScale="85" zoomScaleNormal="85" workbookViewId="0">
      <pane xSplit="1" topLeftCell="U1" activePane="topRight" state="frozen"/>
      <selection pane="topRight" activeCell="AI571" sqref="AI571"/>
    </sheetView>
  </sheetViews>
  <sheetFormatPr baseColWidth="10" defaultColWidth="11.42578125" defaultRowHeight="12.75" x14ac:dyDescent="0.2"/>
  <cols>
    <col min="1" max="1" width="17.28515625" style="2" customWidth="1"/>
    <col min="2" max="2" width="13.5703125" style="2" customWidth="1"/>
    <col min="3" max="3" width="27.140625" style="2" customWidth="1"/>
    <col min="4" max="4" width="25.140625" style="2" customWidth="1"/>
    <col min="5" max="5" width="24.42578125" style="2" customWidth="1"/>
    <col min="6" max="6" width="16" style="2" customWidth="1"/>
    <col min="7" max="7" width="20.5703125" style="2" customWidth="1"/>
    <col min="8" max="8" width="12.5703125" style="2" customWidth="1"/>
    <col min="9" max="9" width="13.42578125" style="2" customWidth="1"/>
    <col min="10" max="10" width="28.85546875" style="2" customWidth="1"/>
    <col min="11" max="11" width="69.140625" style="2" bestFit="1" customWidth="1"/>
    <col min="12" max="12" width="38.42578125" style="2" customWidth="1"/>
    <col min="13" max="13" width="22.42578125" style="2" customWidth="1"/>
    <col min="14" max="14" width="18.140625" style="2" bestFit="1" customWidth="1"/>
    <col min="15" max="15" width="11.140625" style="2" customWidth="1"/>
    <col min="16" max="16" width="21.42578125" style="2" bestFit="1" customWidth="1"/>
    <col min="17" max="17" width="20.42578125" style="2" customWidth="1"/>
    <col min="18" max="18" width="20.5703125" style="2" customWidth="1"/>
    <col min="19" max="19" width="28.85546875" style="2" customWidth="1"/>
    <col min="20" max="20" width="40.140625" style="2" customWidth="1"/>
    <col min="21" max="21" width="99.42578125" style="2" customWidth="1"/>
    <col min="22" max="22" width="10.5703125" style="2" bestFit="1" customWidth="1"/>
    <col min="23" max="23" width="10.140625" style="2" bestFit="1" customWidth="1"/>
    <col min="24" max="24" width="15.42578125" style="39" bestFit="1" customWidth="1"/>
    <col min="25" max="25" width="15.42578125" style="2" customWidth="1"/>
    <col min="26" max="26" width="15" style="47" customWidth="1"/>
    <col min="27" max="27" width="58.5703125" style="2" customWidth="1"/>
    <col min="28" max="29" width="18.42578125" style="2" customWidth="1"/>
    <col min="30" max="30" width="20" style="2" customWidth="1"/>
    <col min="31" max="31" width="11.42578125" style="2"/>
    <col min="32" max="32" width="19.28515625" style="2" customWidth="1"/>
    <col min="33" max="33" width="17.140625" style="2" bestFit="1" customWidth="1"/>
    <col min="34" max="34" width="26.42578125" style="2" bestFit="1" customWidth="1"/>
    <col min="35" max="35" width="26.140625" style="2" bestFit="1" customWidth="1"/>
    <col min="36" max="36" width="11.42578125" style="2"/>
    <col min="37" max="37" width="18" style="2" bestFit="1" customWidth="1"/>
    <col min="38" max="38" width="17.85546875" style="2" customWidth="1"/>
    <col min="39" max="42" width="18" style="2" customWidth="1"/>
    <col min="43" max="43" width="24.140625" style="2" customWidth="1"/>
    <col min="44" max="45" width="11.42578125" style="2"/>
    <col min="46" max="46" width="12.5703125" style="2" bestFit="1" customWidth="1"/>
    <col min="47" max="47" width="12.42578125" style="2" bestFit="1" customWidth="1"/>
    <col min="48" max="48" width="15.42578125" style="2" bestFit="1" customWidth="1"/>
    <col min="49" max="50" width="11.42578125" style="2"/>
    <col min="51" max="51" width="16.42578125" style="2" customWidth="1"/>
    <col min="52" max="16384" width="11.42578125" style="2"/>
  </cols>
  <sheetData>
    <row r="1" spans="1:56" x14ac:dyDescent="0.2">
      <c r="A1" s="98" t="s">
        <v>0</v>
      </c>
      <c r="B1" s="98" t="s">
        <v>1</v>
      </c>
      <c r="C1" s="98" t="s">
        <v>2</v>
      </c>
      <c r="D1" s="98" t="s">
        <v>3</v>
      </c>
      <c r="E1" s="98" t="s">
        <v>4</v>
      </c>
      <c r="F1" s="98" t="s">
        <v>5</v>
      </c>
      <c r="G1" s="98" t="s">
        <v>6</v>
      </c>
      <c r="H1" s="98" t="s">
        <v>7</v>
      </c>
      <c r="I1" s="98" t="s">
        <v>8</v>
      </c>
      <c r="J1" s="99" t="s">
        <v>9</v>
      </c>
      <c r="K1" s="98" t="s">
        <v>10</v>
      </c>
      <c r="L1" s="98" t="s">
        <v>11</v>
      </c>
      <c r="M1" s="98" t="s">
        <v>12</v>
      </c>
      <c r="N1" s="1" t="s">
        <v>13</v>
      </c>
      <c r="O1" s="1" t="s">
        <v>14</v>
      </c>
      <c r="P1" s="1" t="s">
        <v>15</v>
      </c>
      <c r="Q1" s="1" t="s">
        <v>16</v>
      </c>
      <c r="R1" s="1" t="s">
        <v>17</v>
      </c>
      <c r="S1" s="1" t="s">
        <v>18</v>
      </c>
      <c r="T1" s="1" t="s">
        <v>19</v>
      </c>
      <c r="U1" s="1" t="s">
        <v>20</v>
      </c>
      <c r="V1" s="1" t="s">
        <v>21</v>
      </c>
      <c r="W1" s="1" t="s">
        <v>22</v>
      </c>
      <c r="X1" s="79" t="s">
        <v>23</v>
      </c>
      <c r="Y1" s="10" t="s">
        <v>24</v>
      </c>
      <c r="Z1" s="10" t="s">
        <v>25</v>
      </c>
      <c r="AA1" s="1" t="s">
        <v>26</v>
      </c>
      <c r="AB1" s="1" t="s">
        <v>27</v>
      </c>
      <c r="AC1" s="1" t="s">
        <v>28</v>
      </c>
      <c r="AD1" s="1" t="s">
        <v>29</v>
      </c>
      <c r="AE1" s="1" t="s">
        <v>30</v>
      </c>
      <c r="AF1" s="1" t="s">
        <v>31</v>
      </c>
      <c r="AG1" s="49" t="s">
        <v>32</v>
      </c>
      <c r="AH1" s="49" t="s">
        <v>33</v>
      </c>
      <c r="AI1" s="49" t="s">
        <v>34</v>
      </c>
      <c r="AJ1" s="49" t="s">
        <v>35</v>
      </c>
      <c r="AK1" s="49" t="s">
        <v>36</v>
      </c>
      <c r="AL1" s="100" t="s">
        <v>37</v>
      </c>
      <c r="AM1" s="100" t="s">
        <v>38</v>
      </c>
      <c r="AN1" s="100" t="s">
        <v>39</v>
      </c>
      <c r="AO1" s="100" t="s">
        <v>40</v>
      </c>
      <c r="AP1" s="100" t="s">
        <v>41</v>
      </c>
      <c r="AQ1" s="138" t="s">
        <v>42</v>
      </c>
      <c r="AR1" s="138"/>
      <c r="AS1" s="138"/>
      <c r="AT1" s="48" t="s">
        <v>43</v>
      </c>
      <c r="AU1" s="36" t="s">
        <v>44</v>
      </c>
      <c r="AV1" s="37" t="s">
        <v>45</v>
      </c>
      <c r="AX1" s="2" t="s">
        <v>46</v>
      </c>
      <c r="AY1" s="38" t="s">
        <v>47</v>
      </c>
      <c r="AZ1" s="38" t="s">
        <v>46</v>
      </c>
      <c r="BC1" s="2">
        <v>24</v>
      </c>
      <c r="BD1" s="2" t="s">
        <v>47</v>
      </c>
    </row>
    <row r="2" spans="1:56" ht="15" hidden="1" customHeight="1" x14ac:dyDescent="0.25">
      <c r="A2" t="s">
        <v>48</v>
      </c>
      <c r="B2" t="s">
        <v>49</v>
      </c>
      <c r="C2" t="s">
        <v>50</v>
      </c>
      <c r="D2" t="s">
        <v>51</v>
      </c>
      <c r="E2" t="s">
        <v>52</v>
      </c>
      <c r="F2" t="s">
        <v>53</v>
      </c>
      <c r="G2" t="s">
        <v>54</v>
      </c>
      <c r="H2" t="s">
        <v>55</v>
      </c>
      <c r="I2" t="s">
        <v>30</v>
      </c>
      <c r="J2" t="s">
        <v>56</v>
      </c>
      <c r="K2" t="s">
        <v>57</v>
      </c>
      <c r="L2" t="s">
        <v>58</v>
      </c>
      <c r="M2" t="s">
        <v>59</v>
      </c>
      <c r="N2" t="s">
        <v>60</v>
      </c>
      <c r="O2" t="s">
        <v>61</v>
      </c>
      <c r="P2" t="s">
        <v>62</v>
      </c>
      <c r="Q2" t="s">
        <v>63</v>
      </c>
      <c r="R2" t="s">
        <v>64</v>
      </c>
      <c r="S2" t="s">
        <v>65</v>
      </c>
      <c r="T2"/>
      <c r="U2" t="s">
        <v>66</v>
      </c>
      <c r="V2" s="40">
        <v>0</v>
      </c>
      <c r="W2" s="40">
        <v>0</v>
      </c>
      <c r="X2" s="40">
        <v>0</v>
      </c>
      <c r="Y2" s="2" t="str">
        <f t="shared" ref="Y2:Y65" si="0">IF(J2="Incidente de Cliente",IF($X2&lt;=$AT$2,"Cumplido","Incumplido"),"")</f>
        <v/>
      </c>
      <c r="Z2" s="47" t="str">
        <f t="shared" ref="Z2:Z65" si="1">IF(J2="Requerimiento de Cliente",IF($X2&lt;=$AT$3,"Cumplido","Incumplido"),"")</f>
        <v/>
      </c>
      <c r="AA2" s="8"/>
      <c r="AB2" s="8"/>
      <c r="AC2" s="8"/>
      <c r="AD2" s="8"/>
      <c r="AE2" s="8"/>
      <c r="AF2" s="127">
        <v>45325</v>
      </c>
      <c r="AG2" s="13" t="str">
        <f>IF(X2&lt;$AR$11,"CUMPLE","NO CUMPLE")</f>
        <v>CUMPLE</v>
      </c>
      <c r="AH2" s="13" t="str">
        <f>IF(X2&gt;$AR$12,IF(X2&lt;=$AS$12,"CUMPLE","NO CUMPLE"),"NO CUMPLE")</f>
        <v>NO CUMPLE</v>
      </c>
      <c r="AI2" s="13" t="str">
        <f>IF(X2&gt;$AR$13,IF(X2&lt;=$AS$13,"CUMPLE","NO CUMPLE"),"NO CUMPLE")</f>
        <v>NO CUMPLE</v>
      </c>
      <c r="AJ2" s="13" t="str">
        <f>IF(X2&gt;$AR$14,IF(X2&lt;=$AS$14,"CUMPLE","NO CUMPLE"),"NO CUMPLE")</f>
        <v>NO CUMPLE</v>
      </c>
      <c r="AK2" s="13" t="str">
        <f>IF(X2&gt;$AR$15,"CUMPLE","NO CUMPLE")</f>
        <v>NO CUMPLE</v>
      </c>
      <c r="AL2" s="13" t="str">
        <f>IF(W2&lt;$AR$11,"CUMPLE","NO CUMPLE")</f>
        <v>CUMPLE</v>
      </c>
      <c r="AM2" s="13" t="str">
        <f>IF(W2&gt;$AR$12,IF(W2&lt;=$AS$12,"CUMPLE","NO CUMPLE"),"NO CUMPLE")</f>
        <v>NO CUMPLE</v>
      </c>
      <c r="AN2" s="13" t="str">
        <f>IF(W2&gt;$AR$13,IF(W2&lt;=$AS$13,"CUMPLE","NO CUMPLE"),"NO CUMPLE")</f>
        <v>NO CUMPLE</v>
      </c>
      <c r="AO2" s="13" t="str">
        <f>IF(W2&gt;$AR$14,IF(W2&lt;=$AS$14,"CUMPLE","NO CUMPLE"),"NO CUMPLE")</f>
        <v>NO CUMPLE</v>
      </c>
      <c r="AP2" s="13" t="str">
        <f>IF(W2&gt;$AR$15,"CUMPLE","NO CUMPLE")</f>
        <v>NO CUMPLE</v>
      </c>
      <c r="AQ2" s="139" t="s">
        <v>67</v>
      </c>
      <c r="AR2" s="139"/>
      <c r="AS2" s="139"/>
      <c r="AT2" s="3">
        <v>0.16666666666666666</v>
      </c>
      <c r="AU2" s="5">
        <f>COUNTIF(Y2:Y1800,"Cumplido")</f>
        <v>143</v>
      </c>
      <c r="AV2" s="5">
        <f>COUNTIF(Y2:Y1755,"Incumplido")</f>
        <v>2</v>
      </c>
      <c r="AY2" s="3">
        <f>AX2/BC2</f>
        <v>0</v>
      </c>
      <c r="BC2" s="2">
        <v>1440</v>
      </c>
      <c r="BD2" s="2" t="s">
        <v>68</v>
      </c>
    </row>
    <row r="3" spans="1:56" ht="15" hidden="1" customHeight="1" x14ac:dyDescent="0.25">
      <c r="A3" t="s">
        <v>69</v>
      </c>
      <c r="B3" t="s">
        <v>70</v>
      </c>
      <c r="C3" t="s">
        <v>50</v>
      </c>
      <c r="D3" t="s">
        <v>71</v>
      </c>
      <c r="E3" t="s">
        <v>52</v>
      </c>
      <c r="F3" t="s">
        <v>72</v>
      </c>
      <c r="G3" t="s">
        <v>73</v>
      </c>
      <c r="H3" t="s">
        <v>74</v>
      </c>
      <c r="I3" t="s">
        <v>29</v>
      </c>
      <c r="J3" t="s">
        <v>56</v>
      </c>
      <c r="K3" t="s">
        <v>75</v>
      </c>
      <c r="L3" t="s">
        <v>76</v>
      </c>
      <c r="M3" t="s">
        <v>77</v>
      </c>
      <c r="N3" t="s">
        <v>78</v>
      </c>
      <c r="O3" t="s">
        <v>61</v>
      </c>
      <c r="P3" t="s">
        <v>62</v>
      </c>
      <c r="Q3" t="s">
        <v>79</v>
      </c>
      <c r="R3" t="s">
        <v>80</v>
      </c>
      <c r="S3" t="s">
        <v>65</v>
      </c>
      <c r="T3" t="s">
        <v>76</v>
      </c>
      <c r="U3" t="s">
        <v>81</v>
      </c>
      <c r="V3" s="40">
        <v>0</v>
      </c>
      <c r="W3" s="40">
        <v>0</v>
      </c>
      <c r="X3" s="40">
        <v>0</v>
      </c>
      <c r="Y3" s="2" t="str">
        <f t="shared" si="0"/>
        <v/>
      </c>
      <c r="Z3" s="47" t="str">
        <f t="shared" si="1"/>
        <v/>
      </c>
      <c r="AA3" s="101"/>
      <c r="AB3" s="8"/>
      <c r="AC3" s="8"/>
      <c r="AD3" s="8"/>
      <c r="AE3" s="8"/>
      <c r="AF3" s="42">
        <v>45325</v>
      </c>
      <c r="AG3" s="13" t="str">
        <f t="shared" ref="AG3:AG66" si="2">IF(X3&lt;$AR$11,"CUMPLE","NO CUMPLE")</f>
        <v>CUMPLE</v>
      </c>
      <c r="AH3" s="13" t="str">
        <f t="shared" ref="AH3:AH66" si="3">IF(X3&gt;$AR$12,IF(X3&lt;=$AS$12,"CUMPLE","NO CUMPLE"),"NO CUMPLE")</f>
        <v>NO CUMPLE</v>
      </c>
      <c r="AI3" s="13" t="str">
        <f t="shared" ref="AI3:AI66" si="4">IF(X3&gt;$AR$13,IF(X3&lt;=$AS$13,"CUMPLE","NO CUMPLE"),"NO CUMPLE")</f>
        <v>NO CUMPLE</v>
      </c>
      <c r="AJ3" s="13" t="str">
        <f t="shared" ref="AJ3:AJ66" si="5">IF(X3&gt;$AR$14,IF(X3&lt;=$AS$14,"CUMPLE","NO CUMPLE"),"NO CUMPLE")</f>
        <v>NO CUMPLE</v>
      </c>
      <c r="AK3" s="13" t="str">
        <f t="shared" ref="AK3:AK66" si="6">IF(X3&gt;$AR$15,"CUMPLE","NO CUMPLE")</f>
        <v>NO CUMPLE</v>
      </c>
      <c r="AL3" s="13" t="str">
        <f t="shared" ref="AL3:AL66" si="7">IF(W3&lt;$AR$11,"CUMPLE","NO CUMPLE")</f>
        <v>CUMPLE</v>
      </c>
      <c r="AM3" s="13" t="str">
        <f t="shared" ref="AM3:AM66" si="8">IF(W3&gt;$AR$12,IF(W3&lt;=$AS$12,"CUMPLE","NO CUMPLE"),"NO CUMPLE")</f>
        <v>NO CUMPLE</v>
      </c>
      <c r="AN3" s="13" t="str">
        <f t="shared" ref="AN3:AN66" si="9">IF(W3&gt;$AR$13,IF(W3&lt;=$AS$13,"CUMPLE","NO CUMPLE"),"NO CUMPLE")</f>
        <v>NO CUMPLE</v>
      </c>
      <c r="AO3" s="13" t="str">
        <f t="shared" ref="AO3:AO66" si="10">IF(W3&gt;$AR$14,IF(W3&lt;=$AS$14,"CUMPLE","NO CUMPLE"),"NO CUMPLE")</f>
        <v>NO CUMPLE</v>
      </c>
      <c r="AP3" s="13" t="str">
        <f t="shared" ref="AP3:AP66" si="11">IF(W3&gt;$AR$15,"CUMPLE","NO CUMPLE")</f>
        <v>NO CUMPLE</v>
      </c>
      <c r="AQ3" s="139" t="s">
        <v>82</v>
      </c>
      <c r="AR3" s="139"/>
      <c r="AS3" s="139"/>
      <c r="AT3" s="4">
        <v>2</v>
      </c>
      <c r="AU3" s="5">
        <f>COUNTIF(Z2:Z1800,"Cumplido")</f>
        <v>1197</v>
      </c>
      <c r="AV3" s="5">
        <f>COUNTIF(Z2:Z1755,"Incumplido")</f>
        <v>0</v>
      </c>
      <c r="AY3" s="39">
        <f>AX3/$BC$2</f>
        <v>0</v>
      </c>
      <c r="BC3" s="2">
        <v>86400</v>
      </c>
      <c r="BD3" s="2" t="s">
        <v>83</v>
      </c>
    </row>
    <row r="4" spans="1:56" ht="16.7" customHeight="1" x14ac:dyDescent="0.25">
      <c r="A4" t="s">
        <v>84</v>
      </c>
      <c r="B4" t="s">
        <v>85</v>
      </c>
      <c r="C4" t="s">
        <v>86</v>
      </c>
      <c r="D4" t="s">
        <v>87</v>
      </c>
      <c r="E4" t="s">
        <v>88</v>
      </c>
      <c r="F4" t="s">
        <v>89</v>
      </c>
      <c r="G4" t="s">
        <v>54</v>
      </c>
      <c r="H4" t="s">
        <v>55</v>
      </c>
      <c r="I4" t="s">
        <v>30</v>
      </c>
      <c r="J4" t="s">
        <v>82</v>
      </c>
      <c r="K4" t="s">
        <v>90</v>
      </c>
      <c r="L4" t="s">
        <v>91</v>
      </c>
      <c r="M4" t="s">
        <v>92</v>
      </c>
      <c r="N4" t="s">
        <v>93</v>
      </c>
      <c r="O4" t="s">
        <v>61</v>
      </c>
      <c r="P4" t="s">
        <v>94</v>
      </c>
      <c r="Q4" t="s">
        <v>95</v>
      </c>
      <c r="R4" t="s">
        <v>96</v>
      </c>
      <c r="S4" t="s">
        <v>97</v>
      </c>
      <c r="T4" t="s">
        <v>98</v>
      </c>
      <c r="U4" t="s">
        <v>99</v>
      </c>
      <c r="V4" s="40">
        <v>21.211493055555554</v>
      </c>
      <c r="W4" s="40">
        <v>21.278553240740742</v>
      </c>
      <c r="X4" s="40">
        <v>6.7060185185185181E-2</v>
      </c>
      <c r="Y4" s="2" t="str">
        <f t="shared" si="0"/>
        <v/>
      </c>
      <c r="Z4" s="47" t="str">
        <f t="shared" si="1"/>
        <v>Cumplido</v>
      </c>
      <c r="AA4" s="101"/>
      <c r="AB4" s="8"/>
      <c r="AC4" s="8"/>
      <c r="AD4" s="8"/>
      <c r="AE4" s="8"/>
      <c r="AF4" s="42">
        <v>45324</v>
      </c>
      <c r="AG4" s="13" t="str">
        <f t="shared" si="2"/>
        <v>NO CUMPLE</v>
      </c>
      <c r="AH4" s="13" t="str">
        <f t="shared" si="3"/>
        <v>CUMPLE</v>
      </c>
      <c r="AI4" s="13" t="str">
        <f t="shared" si="4"/>
        <v>NO CUMPLE</v>
      </c>
      <c r="AJ4" s="13" t="str">
        <f t="shared" si="5"/>
        <v>NO CUMPLE</v>
      </c>
      <c r="AK4" s="13" t="str">
        <f t="shared" si="6"/>
        <v>NO CUMPLE</v>
      </c>
      <c r="AL4" s="13" t="str">
        <f t="shared" si="7"/>
        <v>NO CUMPLE</v>
      </c>
      <c r="AM4" s="13" t="str">
        <f t="shared" si="8"/>
        <v>NO CUMPLE</v>
      </c>
      <c r="AN4" s="13" t="str">
        <f t="shared" si="9"/>
        <v>NO CUMPLE</v>
      </c>
      <c r="AO4" s="13" t="str">
        <f t="shared" si="10"/>
        <v>NO CUMPLE</v>
      </c>
      <c r="AP4" s="13" t="str">
        <f t="shared" si="11"/>
        <v>CUMPLE</v>
      </c>
      <c r="AQ4" s="137" t="s">
        <v>100</v>
      </c>
      <c r="AR4" s="137"/>
      <c r="AS4" s="137"/>
      <c r="AT4" s="137"/>
      <c r="AU4" s="29">
        <f>SUM(AU2:AU3)</f>
        <v>1340</v>
      </c>
      <c r="AV4" s="29">
        <f>SUM(AV2:AV3)</f>
        <v>2</v>
      </c>
      <c r="AY4" s="39">
        <f>AX4/$BC$2</f>
        <v>0</v>
      </c>
    </row>
    <row r="5" spans="1:56" ht="16.7" hidden="1" customHeight="1" x14ac:dyDescent="0.25">
      <c r="A5" t="s">
        <v>101</v>
      </c>
      <c r="B5" t="s">
        <v>49</v>
      </c>
      <c r="C5" t="s">
        <v>50</v>
      </c>
      <c r="D5" t="s">
        <v>51</v>
      </c>
      <c r="E5" t="s">
        <v>52</v>
      </c>
      <c r="F5" t="s">
        <v>53</v>
      </c>
      <c r="G5" t="s">
        <v>54</v>
      </c>
      <c r="H5" t="s">
        <v>55</v>
      </c>
      <c r="I5" t="s">
        <v>30</v>
      </c>
      <c r="J5" t="s">
        <v>102</v>
      </c>
      <c r="K5" t="s">
        <v>57</v>
      </c>
      <c r="L5" t="s">
        <v>103</v>
      </c>
      <c r="M5" t="s">
        <v>104</v>
      </c>
      <c r="N5" t="s">
        <v>105</v>
      </c>
      <c r="O5" t="s">
        <v>61</v>
      </c>
      <c r="P5" t="s">
        <v>62</v>
      </c>
      <c r="Q5" t="s">
        <v>49</v>
      </c>
      <c r="R5" t="s">
        <v>106</v>
      </c>
      <c r="S5" t="s">
        <v>65</v>
      </c>
      <c r="T5"/>
      <c r="U5" t="s">
        <v>107</v>
      </c>
      <c r="V5" s="40">
        <v>0</v>
      </c>
      <c r="W5" s="40">
        <v>0</v>
      </c>
      <c r="X5" s="40">
        <v>0</v>
      </c>
      <c r="Y5" s="2" t="str">
        <f t="shared" si="0"/>
        <v/>
      </c>
      <c r="Z5" s="47" t="str">
        <f t="shared" si="1"/>
        <v/>
      </c>
      <c r="AA5" s="101"/>
      <c r="AB5" s="8"/>
      <c r="AC5" s="8"/>
      <c r="AD5" s="8"/>
      <c r="AE5" s="8"/>
      <c r="AF5" s="42">
        <v>45325</v>
      </c>
      <c r="AG5" s="13" t="str">
        <f t="shared" si="2"/>
        <v>CUMPLE</v>
      </c>
      <c r="AH5" s="13" t="str">
        <f t="shared" si="3"/>
        <v>NO CUMPLE</v>
      </c>
      <c r="AI5" s="13" t="str">
        <f t="shared" si="4"/>
        <v>NO CUMPLE</v>
      </c>
      <c r="AJ5" s="13" t="str">
        <f t="shared" si="5"/>
        <v>NO CUMPLE</v>
      </c>
      <c r="AK5" s="13" t="str">
        <f t="shared" si="6"/>
        <v>NO CUMPLE</v>
      </c>
      <c r="AL5" s="13" t="str">
        <f t="shared" si="7"/>
        <v>CUMPLE</v>
      </c>
      <c r="AM5" s="13" t="str">
        <f t="shared" si="8"/>
        <v>NO CUMPLE</v>
      </c>
      <c r="AN5" s="13" t="str">
        <f t="shared" si="9"/>
        <v>NO CUMPLE</v>
      </c>
      <c r="AO5" s="13" t="str">
        <f t="shared" si="10"/>
        <v>NO CUMPLE</v>
      </c>
      <c r="AP5" s="13" t="str">
        <f t="shared" si="11"/>
        <v>NO CUMPLE</v>
      </c>
      <c r="AQ5" s="14" t="s">
        <v>27</v>
      </c>
      <c r="AR5" s="15"/>
      <c r="AS5" s="16"/>
      <c r="AT5" s="21">
        <v>0.16666666666666666</v>
      </c>
      <c r="AU5" s="26">
        <f>COUNTIF($AB2:AB1800, "Cumplido")</f>
        <v>0</v>
      </c>
      <c r="AV5" s="26">
        <f>COUNTIF(AB2:AB1755, "Incumplido")</f>
        <v>0</v>
      </c>
    </row>
    <row r="6" spans="1:56" ht="15" hidden="1" x14ac:dyDescent="0.25">
      <c r="A6" t="s">
        <v>108</v>
      </c>
      <c r="B6" t="s">
        <v>70</v>
      </c>
      <c r="C6" t="s">
        <v>50</v>
      </c>
      <c r="D6" t="s">
        <v>71</v>
      </c>
      <c r="E6" t="s">
        <v>52</v>
      </c>
      <c r="F6" t="s">
        <v>72</v>
      </c>
      <c r="G6" t="s">
        <v>73</v>
      </c>
      <c r="H6" t="s">
        <v>74</v>
      </c>
      <c r="I6" t="s">
        <v>29</v>
      </c>
      <c r="J6" t="s">
        <v>102</v>
      </c>
      <c r="K6" t="s">
        <v>75</v>
      </c>
      <c r="L6" t="s">
        <v>109</v>
      </c>
      <c r="M6" t="s">
        <v>110</v>
      </c>
      <c r="N6" t="s">
        <v>111</v>
      </c>
      <c r="O6" t="s">
        <v>61</v>
      </c>
      <c r="P6" t="s">
        <v>62</v>
      </c>
      <c r="Q6" t="s">
        <v>63</v>
      </c>
      <c r="R6" t="s">
        <v>112</v>
      </c>
      <c r="S6" t="s">
        <v>65</v>
      </c>
      <c r="T6" t="s">
        <v>113</v>
      </c>
      <c r="U6" t="s">
        <v>114</v>
      </c>
      <c r="V6" s="40">
        <v>0</v>
      </c>
      <c r="W6" s="40">
        <v>0</v>
      </c>
      <c r="X6" s="40">
        <v>0</v>
      </c>
      <c r="Y6" s="2" t="str">
        <f t="shared" si="0"/>
        <v/>
      </c>
      <c r="Z6" s="47" t="str">
        <f t="shared" si="1"/>
        <v/>
      </c>
      <c r="AA6" s="101"/>
      <c r="AB6" s="8"/>
      <c r="AC6" s="8"/>
      <c r="AD6" s="8"/>
      <c r="AE6" s="8"/>
      <c r="AF6" s="42">
        <v>45325</v>
      </c>
      <c r="AG6" s="13" t="str">
        <f t="shared" si="2"/>
        <v>CUMPLE</v>
      </c>
      <c r="AH6" s="13" t="str">
        <f t="shared" si="3"/>
        <v>NO CUMPLE</v>
      </c>
      <c r="AI6" s="13" t="str">
        <f t="shared" si="4"/>
        <v>NO CUMPLE</v>
      </c>
      <c r="AJ6" s="13" t="str">
        <f t="shared" si="5"/>
        <v>NO CUMPLE</v>
      </c>
      <c r="AK6" s="13" t="str">
        <f t="shared" si="6"/>
        <v>NO CUMPLE</v>
      </c>
      <c r="AL6" s="13" t="str">
        <f t="shared" si="7"/>
        <v>CUMPLE</v>
      </c>
      <c r="AM6" s="13" t="str">
        <f t="shared" si="8"/>
        <v>NO CUMPLE</v>
      </c>
      <c r="AN6" s="13" t="str">
        <f t="shared" si="9"/>
        <v>NO CUMPLE</v>
      </c>
      <c r="AO6" s="13" t="str">
        <f t="shared" si="10"/>
        <v>NO CUMPLE</v>
      </c>
      <c r="AP6" s="13" t="str">
        <f t="shared" si="11"/>
        <v>NO CUMPLE</v>
      </c>
      <c r="AQ6" s="17" t="s">
        <v>28</v>
      </c>
      <c r="AS6" s="18"/>
      <c r="AT6" s="22">
        <v>0.33333333333333331</v>
      </c>
      <c r="AU6" s="27">
        <f>COUNTIF($AC2:AC1800, "Cumplido")</f>
        <v>12</v>
      </c>
      <c r="AV6" s="27">
        <f>COUNTIF(AC3:AC1755, "Incumplido")</f>
        <v>0</v>
      </c>
    </row>
    <row r="7" spans="1:56" ht="15" hidden="1" x14ac:dyDescent="0.25">
      <c r="A7" t="s">
        <v>115</v>
      </c>
      <c r="B7" t="s">
        <v>70</v>
      </c>
      <c r="C7" t="s">
        <v>50</v>
      </c>
      <c r="D7" t="s">
        <v>71</v>
      </c>
      <c r="E7" t="s">
        <v>52</v>
      </c>
      <c r="F7" t="s">
        <v>116</v>
      </c>
      <c r="G7" t="s">
        <v>73</v>
      </c>
      <c r="H7" t="s">
        <v>74</v>
      </c>
      <c r="I7" t="s">
        <v>29</v>
      </c>
      <c r="J7" t="s">
        <v>102</v>
      </c>
      <c r="K7" t="s">
        <v>117</v>
      </c>
      <c r="L7" t="s">
        <v>118</v>
      </c>
      <c r="M7" t="s">
        <v>119</v>
      </c>
      <c r="N7" t="s">
        <v>120</v>
      </c>
      <c r="O7" t="s">
        <v>61</v>
      </c>
      <c r="P7" t="s">
        <v>62</v>
      </c>
      <c r="Q7" t="s">
        <v>63</v>
      </c>
      <c r="R7" t="s">
        <v>121</v>
      </c>
      <c r="S7" t="s">
        <v>65</v>
      </c>
      <c r="T7" t="s">
        <v>122</v>
      </c>
      <c r="U7" t="s">
        <v>123</v>
      </c>
      <c r="V7" s="40">
        <v>0</v>
      </c>
      <c r="W7" s="40">
        <v>0</v>
      </c>
      <c r="X7" s="40">
        <v>0</v>
      </c>
      <c r="Y7" s="2" t="str">
        <f t="shared" si="0"/>
        <v/>
      </c>
      <c r="Z7" s="47" t="str">
        <f t="shared" si="1"/>
        <v/>
      </c>
      <c r="AA7" s="101"/>
      <c r="AB7" s="8"/>
      <c r="AC7" s="8"/>
      <c r="AD7" s="8"/>
      <c r="AE7" s="8"/>
      <c r="AF7" s="42">
        <v>45325</v>
      </c>
      <c r="AG7" s="13" t="str">
        <f t="shared" si="2"/>
        <v>CUMPLE</v>
      </c>
      <c r="AH7" s="13" t="str">
        <f t="shared" si="3"/>
        <v>NO CUMPLE</v>
      </c>
      <c r="AI7" s="13" t="str">
        <f t="shared" si="4"/>
        <v>NO CUMPLE</v>
      </c>
      <c r="AJ7" s="13" t="str">
        <f t="shared" si="5"/>
        <v>NO CUMPLE</v>
      </c>
      <c r="AK7" s="13" t="str">
        <f t="shared" si="6"/>
        <v>NO CUMPLE</v>
      </c>
      <c r="AL7" s="13" t="str">
        <f t="shared" si="7"/>
        <v>CUMPLE</v>
      </c>
      <c r="AM7" s="13" t="str">
        <f t="shared" si="8"/>
        <v>NO CUMPLE</v>
      </c>
      <c r="AN7" s="13" t="str">
        <f t="shared" si="9"/>
        <v>NO CUMPLE</v>
      </c>
      <c r="AO7" s="13" t="str">
        <f t="shared" si="10"/>
        <v>NO CUMPLE</v>
      </c>
      <c r="AP7" s="13" t="str">
        <f t="shared" si="11"/>
        <v>NO CUMPLE</v>
      </c>
      <c r="AQ7" s="17" t="s">
        <v>29</v>
      </c>
      <c r="AS7" s="18"/>
      <c r="AT7" s="22">
        <v>0.5</v>
      </c>
      <c r="AU7" s="27">
        <f>COUNTIF($AD2:AD1800, "Cumplido")</f>
        <v>86</v>
      </c>
      <c r="AV7" s="27">
        <f>COUNTIF(AD4:AD1755, "Incumplido")</f>
        <v>0</v>
      </c>
    </row>
    <row r="8" spans="1:56" ht="15.75" hidden="1" thickBot="1" x14ac:dyDescent="0.3">
      <c r="A8" t="s">
        <v>124</v>
      </c>
      <c r="B8" t="s">
        <v>70</v>
      </c>
      <c r="C8" t="s">
        <v>50</v>
      </c>
      <c r="D8" t="s">
        <v>71</v>
      </c>
      <c r="E8" t="s">
        <v>52</v>
      </c>
      <c r="F8" t="s">
        <v>116</v>
      </c>
      <c r="G8" t="s">
        <v>73</v>
      </c>
      <c r="H8" t="s">
        <v>74</v>
      </c>
      <c r="I8" t="s">
        <v>29</v>
      </c>
      <c r="J8" t="s">
        <v>102</v>
      </c>
      <c r="K8" t="s">
        <v>117</v>
      </c>
      <c r="L8" t="s">
        <v>125</v>
      </c>
      <c r="M8" t="s">
        <v>126</v>
      </c>
      <c r="N8" t="s">
        <v>127</v>
      </c>
      <c r="O8" t="s">
        <v>61</v>
      </c>
      <c r="P8" t="s">
        <v>62</v>
      </c>
      <c r="Q8" t="s">
        <v>63</v>
      </c>
      <c r="R8" t="s">
        <v>128</v>
      </c>
      <c r="S8" t="s">
        <v>65</v>
      </c>
      <c r="T8" t="s">
        <v>129</v>
      </c>
      <c r="U8" t="s">
        <v>130</v>
      </c>
      <c r="V8" s="40">
        <v>0</v>
      </c>
      <c r="W8" s="40">
        <v>0</v>
      </c>
      <c r="X8" s="40">
        <v>0</v>
      </c>
      <c r="Y8" s="2" t="str">
        <f t="shared" si="0"/>
        <v/>
      </c>
      <c r="Z8" s="47" t="str">
        <f t="shared" si="1"/>
        <v/>
      </c>
      <c r="AA8" s="101"/>
      <c r="AB8" s="8"/>
      <c r="AC8" s="8"/>
      <c r="AD8" s="8"/>
      <c r="AE8" s="8"/>
      <c r="AF8" s="42">
        <v>45325</v>
      </c>
      <c r="AG8" s="13" t="str">
        <f t="shared" si="2"/>
        <v>CUMPLE</v>
      </c>
      <c r="AH8" s="13" t="str">
        <f t="shared" si="3"/>
        <v>NO CUMPLE</v>
      </c>
      <c r="AI8" s="13" t="str">
        <f t="shared" si="4"/>
        <v>NO CUMPLE</v>
      </c>
      <c r="AJ8" s="13" t="str">
        <f t="shared" si="5"/>
        <v>NO CUMPLE</v>
      </c>
      <c r="AK8" s="13" t="str">
        <f t="shared" si="6"/>
        <v>NO CUMPLE</v>
      </c>
      <c r="AL8" s="13" t="str">
        <f t="shared" si="7"/>
        <v>CUMPLE</v>
      </c>
      <c r="AM8" s="13" t="str">
        <f t="shared" si="8"/>
        <v>NO CUMPLE</v>
      </c>
      <c r="AN8" s="13" t="str">
        <f t="shared" si="9"/>
        <v>NO CUMPLE</v>
      </c>
      <c r="AO8" s="13" t="str">
        <f t="shared" si="10"/>
        <v>NO CUMPLE</v>
      </c>
      <c r="AP8" s="13" t="str">
        <f t="shared" si="11"/>
        <v>NO CUMPLE</v>
      </c>
      <c r="AQ8" s="12" t="s">
        <v>30</v>
      </c>
      <c r="AR8" s="19"/>
      <c r="AS8" s="20"/>
      <c r="AT8" s="23">
        <v>1</v>
      </c>
      <c r="AU8" s="28">
        <f>COUNTIF($AE2:AE1800, "Cumplido")</f>
        <v>101</v>
      </c>
      <c r="AV8" s="28">
        <f>COUNTIF(AE5:AE1755, "Incumplido")</f>
        <v>0</v>
      </c>
    </row>
    <row r="9" spans="1:56" ht="15.75" hidden="1" thickBot="1" x14ac:dyDescent="0.3">
      <c r="A9" t="s">
        <v>131</v>
      </c>
      <c r="B9" t="s">
        <v>70</v>
      </c>
      <c r="C9" t="s">
        <v>50</v>
      </c>
      <c r="D9" t="s">
        <v>71</v>
      </c>
      <c r="E9" t="s">
        <v>132</v>
      </c>
      <c r="F9" t="s">
        <v>116</v>
      </c>
      <c r="G9" t="s">
        <v>54</v>
      </c>
      <c r="H9" t="s">
        <v>55</v>
      </c>
      <c r="I9" t="s">
        <v>30</v>
      </c>
      <c r="J9" t="s">
        <v>102</v>
      </c>
      <c r="K9" t="s">
        <v>117</v>
      </c>
      <c r="L9" t="s">
        <v>133</v>
      </c>
      <c r="M9" t="s">
        <v>134</v>
      </c>
      <c r="N9" t="s">
        <v>135</v>
      </c>
      <c r="O9" t="s">
        <v>61</v>
      </c>
      <c r="P9" t="s">
        <v>136</v>
      </c>
      <c r="Q9" t="s">
        <v>137</v>
      </c>
      <c r="R9" t="s">
        <v>138</v>
      </c>
      <c r="S9" t="s">
        <v>65</v>
      </c>
      <c r="T9" t="s">
        <v>139</v>
      </c>
      <c r="U9" t="s">
        <v>140</v>
      </c>
      <c r="V9" s="40">
        <v>0</v>
      </c>
      <c r="W9" s="40">
        <v>0</v>
      </c>
      <c r="X9" s="40">
        <v>0</v>
      </c>
      <c r="Y9" s="2" t="str">
        <f t="shared" si="0"/>
        <v/>
      </c>
      <c r="Z9" s="47" t="str">
        <f t="shared" si="1"/>
        <v/>
      </c>
      <c r="AA9" s="101"/>
      <c r="AB9" s="8"/>
      <c r="AC9" s="8"/>
      <c r="AD9" s="8"/>
      <c r="AE9" s="8"/>
      <c r="AF9" s="42">
        <v>45325</v>
      </c>
      <c r="AG9" s="13" t="str">
        <f t="shared" si="2"/>
        <v>CUMPLE</v>
      </c>
      <c r="AH9" s="13" t="str">
        <f t="shared" si="3"/>
        <v>NO CUMPLE</v>
      </c>
      <c r="AI9" s="13" t="str">
        <f t="shared" si="4"/>
        <v>NO CUMPLE</v>
      </c>
      <c r="AJ9" s="13" t="str">
        <f t="shared" si="5"/>
        <v>NO CUMPLE</v>
      </c>
      <c r="AK9" s="13" t="str">
        <f t="shared" si="6"/>
        <v>NO CUMPLE</v>
      </c>
      <c r="AL9" s="13" t="str">
        <f t="shared" si="7"/>
        <v>CUMPLE</v>
      </c>
      <c r="AM9" s="13" t="str">
        <f t="shared" si="8"/>
        <v>NO CUMPLE</v>
      </c>
      <c r="AN9" s="13" t="str">
        <f t="shared" si="9"/>
        <v>NO CUMPLE</v>
      </c>
      <c r="AO9" s="13" t="str">
        <f t="shared" si="10"/>
        <v>NO CUMPLE</v>
      </c>
      <c r="AP9" s="13" t="str">
        <f t="shared" si="11"/>
        <v>NO CUMPLE</v>
      </c>
      <c r="AQ9" s="30" t="s">
        <v>100</v>
      </c>
      <c r="AR9" s="31"/>
      <c r="AS9" s="31"/>
      <c r="AT9" s="32"/>
      <c r="AU9" s="33">
        <f>SUM(AU5:AU8)</f>
        <v>199</v>
      </c>
      <c r="AV9" s="33">
        <f>SUM(AV5:AV8)</f>
        <v>0</v>
      </c>
    </row>
    <row r="10" spans="1:56" ht="15" x14ac:dyDescent="0.25">
      <c r="A10" t="s">
        <v>141</v>
      </c>
      <c r="B10" t="s">
        <v>85</v>
      </c>
      <c r="C10" t="s">
        <v>86</v>
      </c>
      <c r="D10" t="s">
        <v>142</v>
      </c>
      <c r="E10" t="s">
        <v>88</v>
      </c>
      <c r="F10" t="s">
        <v>143</v>
      </c>
      <c r="G10" t="s">
        <v>73</v>
      </c>
      <c r="H10" t="s">
        <v>74</v>
      </c>
      <c r="I10" t="s">
        <v>29</v>
      </c>
      <c r="J10" t="s">
        <v>67</v>
      </c>
      <c r="K10" t="s">
        <v>144</v>
      </c>
      <c r="L10" t="s">
        <v>145</v>
      </c>
      <c r="M10" t="s">
        <v>146</v>
      </c>
      <c r="N10" t="s">
        <v>147</v>
      </c>
      <c r="O10" t="s">
        <v>61</v>
      </c>
      <c r="P10" t="s">
        <v>62</v>
      </c>
      <c r="Q10" t="s">
        <v>148</v>
      </c>
      <c r="R10" t="s">
        <v>149</v>
      </c>
      <c r="S10" t="s">
        <v>150</v>
      </c>
      <c r="T10" t="s">
        <v>151</v>
      </c>
      <c r="U10" t="s">
        <v>152</v>
      </c>
      <c r="V10" s="40">
        <v>13.871041666666667</v>
      </c>
      <c r="W10" s="40">
        <v>13.931319444444444</v>
      </c>
      <c r="X10" s="40">
        <v>6.0277777777777777E-2</v>
      </c>
      <c r="Y10" s="2" t="str">
        <f t="shared" si="0"/>
        <v>Cumplido</v>
      </c>
      <c r="Z10" s="47" t="str">
        <f t="shared" si="1"/>
        <v/>
      </c>
      <c r="AA10" s="101"/>
      <c r="AB10" s="8"/>
      <c r="AC10" s="8"/>
      <c r="AD10" s="8"/>
      <c r="AE10" s="8"/>
      <c r="AF10" s="42">
        <v>45330</v>
      </c>
      <c r="AG10" s="13" t="str">
        <f t="shared" si="2"/>
        <v>NO CUMPLE</v>
      </c>
      <c r="AH10" s="13" t="str">
        <f t="shared" si="3"/>
        <v>CUMPLE</v>
      </c>
      <c r="AI10" s="13" t="str">
        <f t="shared" si="4"/>
        <v>NO CUMPLE</v>
      </c>
      <c r="AJ10" s="13" t="str">
        <f t="shared" si="5"/>
        <v>NO CUMPLE</v>
      </c>
      <c r="AK10" s="13" t="str">
        <f t="shared" si="6"/>
        <v>NO CUMPLE</v>
      </c>
      <c r="AL10" s="13" t="str">
        <f t="shared" si="7"/>
        <v>NO CUMPLE</v>
      </c>
      <c r="AM10" s="13" t="str">
        <f t="shared" si="8"/>
        <v>NO CUMPLE</v>
      </c>
      <c r="AN10" s="13" t="str">
        <f t="shared" si="9"/>
        <v>NO CUMPLE</v>
      </c>
      <c r="AO10" s="13" t="str">
        <f t="shared" si="10"/>
        <v>NO CUMPLE</v>
      </c>
      <c r="AP10" s="13" t="str">
        <f t="shared" si="11"/>
        <v>CUMPLE</v>
      </c>
    </row>
    <row r="11" spans="1:56" ht="15" hidden="1" x14ac:dyDescent="0.25">
      <c r="A11" t="s">
        <v>153</v>
      </c>
      <c r="B11" t="s">
        <v>95</v>
      </c>
      <c r="C11" t="s">
        <v>154</v>
      </c>
      <c r="D11" t="s">
        <v>142</v>
      </c>
      <c r="E11" t="s">
        <v>155</v>
      </c>
      <c r="F11" t="s">
        <v>156</v>
      </c>
      <c r="G11" t="s">
        <v>73</v>
      </c>
      <c r="H11" t="s">
        <v>74</v>
      </c>
      <c r="I11" t="s">
        <v>29</v>
      </c>
      <c r="J11" t="s">
        <v>82</v>
      </c>
      <c r="K11" t="s">
        <v>75</v>
      </c>
      <c r="L11" t="s">
        <v>157</v>
      </c>
      <c r="M11" t="s">
        <v>158</v>
      </c>
      <c r="N11" t="s">
        <v>159</v>
      </c>
      <c r="O11" t="s">
        <v>61</v>
      </c>
      <c r="P11" t="s">
        <v>136</v>
      </c>
      <c r="Q11" t="s">
        <v>137</v>
      </c>
      <c r="R11" t="s">
        <v>160</v>
      </c>
      <c r="S11" t="s">
        <v>161</v>
      </c>
      <c r="T11" t="s">
        <v>162</v>
      </c>
      <c r="U11" t="s">
        <v>163</v>
      </c>
      <c r="V11" s="40">
        <v>7.0502314814814815</v>
      </c>
      <c r="W11" s="40">
        <v>7.0533796296296298</v>
      </c>
      <c r="X11" s="40">
        <v>3.1481481481481482E-3</v>
      </c>
      <c r="Y11" s="2" t="str">
        <f t="shared" si="0"/>
        <v/>
      </c>
      <c r="Z11" s="47" t="str">
        <f t="shared" si="1"/>
        <v>Cumplido</v>
      </c>
      <c r="AA11" s="8"/>
      <c r="AB11" s="8"/>
      <c r="AC11" s="8"/>
      <c r="AD11" s="8"/>
      <c r="AE11" s="8"/>
      <c r="AF11" s="42">
        <v>45323</v>
      </c>
      <c r="AG11" s="13" t="str">
        <f t="shared" si="2"/>
        <v>CUMPLE</v>
      </c>
      <c r="AH11" s="13" t="str">
        <f t="shared" si="3"/>
        <v>NO CUMPLE</v>
      </c>
      <c r="AI11" s="13" t="str">
        <f t="shared" si="4"/>
        <v>NO CUMPLE</v>
      </c>
      <c r="AJ11" s="13" t="str">
        <f t="shared" si="5"/>
        <v>NO CUMPLE</v>
      </c>
      <c r="AK11" s="13" t="str">
        <f t="shared" si="6"/>
        <v>NO CUMPLE</v>
      </c>
      <c r="AL11" s="13" t="str">
        <f t="shared" si="7"/>
        <v>NO CUMPLE</v>
      </c>
      <c r="AM11" s="13" t="str">
        <f t="shared" si="8"/>
        <v>NO CUMPLE</v>
      </c>
      <c r="AN11" s="13" t="str">
        <f t="shared" si="9"/>
        <v>NO CUMPLE</v>
      </c>
      <c r="AO11" s="13" t="str">
        <f t="shared" si="10"/>
        <v>NO CUMPLE</v>
      </c>
      <c r="AP11" s="13" t="str">
        <f t="shared" si="11"/>
        <v>CUMPLE</v>
      </c>
      <c r="AQ11" s="44" t="s">
        <v>32</v>
      </c>
      <c r="AR11" s="46">
        <v>4.1666666666666664E-2</v>
      </c>
      <c r="AS11" s="46"/>
    </row>
    <row r="12" spans="1:56" ht="15" hidden="1" x14ac:dyDescent="0.25">
      <c r="A12" t="s">
        <v>164</v>
      </c>
      <c r="B12" t="s">
        <v>165</v>
      </c>
      <c r="C12" t="s">
        <v>154</v>
      </c>
      <c r="D12" t="s">
        <v>71</v>
      </c>
      <c r="E12" t="s">
        <v>52</v>
      </c>
      <c r="F12" t="s">
        <v>166</v>
      </c>
      <c r="G12" t="s">
        <v>54</v>
      </c>
      <c r="H12" t="s">
        <v>55</v>
      </c>
      <c r="I12" t="s">
        <v>30</v>
      </c>
      <c r="J12" t="s">
        <v>82</v>
      </c>
      <c r="K12" t="s">
        <v>117</v>
      </c>
      <c r="L12" t="s">
        <v>167</v>
      </c>
      <c r="M12" t="s">
        <v>168</v>
      </c>
      <c r="N12" t="s">
        <v>169</v>
      </c>
      <c r="O12" t="s">
        <v>61</v>
      </c>
      <c r="P12" t="s">
        <v>170</v>
      </c>
      <c r="Q12" t="s">
        <v>10</v>
      </c>
      <c r="R12" t="s">
        <v>171</v>
      </c>
      <c r="S12" t="s">
        <v>97</v>
      </c>
      <c r="T12"/>
      <c r="U12" t="s">
        <v>172</v>
      </c>
      <c r="V12" s="40">
        <v>6.9623148148148148</v>
      </c>
      <c r="W12" s="40">
        <v>6.964965277777778</v>
      </c>
      <c r="X12" s="40">
        <v>2.650462962962963E-3</v>
      </c>
      <c r="Y12" s="2" t="str">
        <f t="shared" si="0"/>
        <v/>
      </c>
      <c r="Z12" s="47" t="str">
        <f t="shared" si="1"/>
        <v>Cumplido</v>
      </c>
      <c r="AA12" s="8"/>
      <c r="AB12" s="8"/>
      <c r="AC12" s="8"/>
      <c r="AD12" s="8"/>
      <c r="AE12" s="8"/>
      <c r="AF12" s="42">
        <v>45324</v>
      </c>
      <c r="AG12" s="13" t="str">
        <f t="shared" si="2"/>
        <v>CUMPLE</v>
      </c>
      <c r="AH12" s="13" t="str">
        <f t="shared" si="3"/>
        <v>NO CUMPLE</v>
      </c>
      <c r="AI12" s="13" t="str">
        <f t="shared" si="4"/>
        <v>NO CUMPLE</v>
      </c>
      <c r="AJ12" s="13" t="str">
        <f t="shared" si="5"/>
        <v>NO CUMPLE</v>
      </c>
      <c r="AK12" s="13" t="str">
        <f t="shared" si="6"/>
        <v>NO CUMPLE</v>
      </c>
      <c r="AL12" s="13" t="str">
        <f t="shared" si="7"/>
        <v>NO CUMPLE</v>
      </c>
      <c r="AM12" s="13" t="str">
        <f t="shared" si="8"/>
        <v>NO CUMPLE</v>
      </c>
      <c r="AN12" s="13" t="str">
        <f t="shared" si="9"/>
        <v>NO CUMPLE</v>
      </c>
      <c r="AO12" s="13" t="str">
        <f t="shared" si="10"/>
        <v>NO CUMPLE</v>
      </c>
      <c r="AP12" s="13" t="str">
        <f t="shared" si="11"/>
        <v>CUMPLE</v>
      </c>
      <c r="AQ12" s="44" t="s">
        <v>33</v>
      </c>
      <c r="AR12" s="46">
        <v>4.1666666666666664E-2</v>
      </c>
      <c r="AS12" s="46">
        <v>0.16666666666666666</v>
      </c>
    </row>
    <row r="13" spans="1:56" ht="15" x14ac:dyDescent="0.25">
      <c r="A13" t="s">
        <v>173</v>
      </c>
      <c r="B13" t="s">
        <v>95</v>
      </c>
      <c r="C13" t="s">
        <v>174</v>
      </c>
      <c r="D13" t="s">
        <v>142</v>
      </c>
      <c r="E13" t="s">
        <v>175</v>
      </c>
      <c r="F13" t="s">
        <v>176</v>
      </c>
      <c r="G13" t="s">
        <v>73</v>
      </c>
      <c r="H13" t="s">
        <v>74</v>
      </c>
      <c r="I13" t="s">
        <v>29</v>
      </c>
      <c r="J13" t="s">
        <v>82</v>
      </c>
      <c r="K13" t="s">
        <v>177</v>
      </c>
      <c r="L13" t="s">
        <v>178</v>
      </c>
      <c r="M13" t="s">
        <v>179</v>
      </c>
      <c r="N13" t="s">
        <v>180</v>
      </c>
      <c r="O13" t="s">
        <v>61</v>
      </c>
      <c r="P13" t="s">
        <v>136</v>
      </c>
      <c r="Q13" t="s">
        <v>137</v>
      </c>
      <c r="R13" t="s">
        <v>181</v>
      </c>
      <c r="S13" t="s">
        <v>97</v>
      </c>
      <c r="T13" t="s">
        <v>182</v>
      </c>
      <c r="U13" t="s">
        <v>183</v>
      </c>
      <c r="V13" s="40">
        <v>4.1767476851851848</v>
      </c>
      <c r="W13" s="40">
        <v>4.2677546296296294</v>
      </c>
      <c r="X13" s="40">
        <v>9.1006944444444446E-2</v>
      </c>
      <c r="Y13" s="2" t="str">
        <f t="shared" si="0"/>
        <v/>
      </c>
      <c r="Z13" s="47" t="str">
        <f t="shared" si="1"/>
        <v>Cumplido</v>
      </c>
      <c r="AA13" s="101"/>
      <c r="AB13" s="8"/>
      <c r="AC13" s="8"/>
      <c r="AD13" s="8"/>
      <c r="AE13" s="8"/>
      <c r="AF13" s="42">
        <v>45324</v>
      </c>
      <c r="AG13" s="13" t="str">
        <f t="shared" si="2"/>
        <v>NO CUMPLE</v>
      </c>
      <c r="AH13" s="13" t="str">
        <f t="shared" si="3"/>
        <v>CUMPLE</v>
      </c>
      <c r="AI13" s="13" t="str">
        <f t="shared" si="4"/>
        <v>NO CUMPLE</v>
      </c>
      <c r="AJ13" s="13" t="str">
        <f t="shared" si="5"/>
        <v>NO CUMPLE</v>
      </c>
      <c r="AK13" s="13" t="str">
        <f t="shared" si="6"/>
        <v>NO CUMPLE</v>
      </c>
      <c r="AL13" s="13" t="str">
        <f t="shared" si="7"/>
        <v>NO CUMPLE</v>
      </c>
      <c r="AM13" s="13" t="str">
        <f t="shared" si="8"/>
        <v>NO CUMPLE</v>
      </c>
      <c r="AN13" s="13" t="str">
        <f t="shared" si="9"/>
        <v>NO CUMPLE</v>
      </c>
      <c r="AO13" s="13" t="str">
        <f t="shared" si="10"/>
        <v>NO CUMPLE</v>
      </c>
      <c r="AP13" s="13" t="str">
        <f t="shared" si="11"/>
        <v>CUMPLE</v>
      </c>
      <c r="AQ13" s="44" t="s">
        <v>34</v>
      </c>
      <c r="AR13" s="46">
        <v>0.16666666666666666</v>
      </c>
      <c r="AS13" s="46">
        <v>0.33333333333333331</v>
      </c>
    </row>
    <row r="14" spans="1:56" ht="15" x14ac:dyDescent="0.25">
      <c r="A14" t="s">
        <v>184</v>
      </c>
      <c r="B14" t="s">
        <v>95</v>
      </c>
      <c r="C14" t="s">
        <v>174</v>
      </c>
      <c r="D14" t="s">
        <v>142</v>
      </c>
      <c r="E14" t="s">
        <v>185</v>
      </c>
      <c r="F14" t="s">
        <v>176</v>
      </c>
      <c r="G14" t="s">
        <v>73</v>
      </c>
      <c r="H14" t="s">
        <v>74</v>
      </c>
      <c r="I14" t="s">
        <v>29</v>
      </c>
      <c r="J14" t="s">
        <v>82</v>
      </c>
      <c r="K14" t="s">
        <v>75</v>
      </c>
      <c r="L14" t="s">
        <v>186</v>
      </c>
      <c r="M14" t="s">
        <v>187</v>
      </c>
      <c r="N14" t="s">
        <v>188</v>
      </c>
      <c r="O14" t="s">
        <v>61</v>
      </c>
      <c r="P14" t="s">
        <v>136</v>
      </c>
      <c r="Q14" t="s">
        <v>137</v>
      </c>
      <c r="R14" t="s">
        <v>189</v>
      </c>
      <c r="S14" t="s">
        <v>97</v>
      </c>
      <c r="T14" t="s">
        <v>190</v>
      </c>
      <c r="U14" t="s">
        <v>191</v>
      </c>
      <c r="V14" s="40">
        <v>3.7587731481481481</v>
      </c>
      <c r="W14" s="40">
        <v>3.9485648148148149</v>
      </c>
      <c r="X14" s="40">
        <v>0.18979166666666666</v>
      </c>
      <c r="Y14" s="2" t="str">
        <f t="shared" si="0"/>
        <v/>
      </c>
      <c r="Z14" s="47" t="str">
        <f t="shared" si="1"/>
        <v>Cumplido</v>
      </c>
      <c r="AA14" s="101"/>
      <c r="AB14" s="8"/>
      <c r="AC14" s="8"/>
      <c r="AD14" s="8"/>
      <c r="AE14" s="8"/>
      <c r="AF14" s="42">
        <v>45324</v>
      </c>
      <c r="AG14" s="13" t="str">
        <f t="shared" si="2"/>
        <v>NO CUMPLE</v>
      </c>
      <c r="AH14" s="13" t="str">
        <f t="shared" si="3"/>
        <v>NO CUMPLE</v>
      </c>
      <c r="AI14" s="13" t="str">
        <f t="shared" si="4"/>
        <v>CUMPLE</v>
      </c>
      <c r="AJ14" s="13" t="str">
        <f t="shared" si="5"/>
        <v>NO CUMPLE</v>
      </c>
      <c r="AK14" s="13" t="str">
        <f t="shared" si="6"/>
        <v>NO CUMPLE</v>
      </c>
      <c r="AL14" s="13" t="str">
        <f t="shared" si="7"/>
        <v>NO CUMPLE</v>
      </c>
      <c r="AM14" s="13" t="str">
        <f t="shared" si="8"/>
        <v>NO CUMPLE</v>
      </c>
      <c r="AN14" s="13" t="str">
        <f t="shared" si="9"/>
        <v>NO CUMPLE</v>
      </c>
      <c r="AO14" s="13" t="str">
        <f t="shared" si="10"/>
        <v>NO CUMPLE</v>
      </c>
      <c r="AP14" s="13" t="str">
        <f t="shared" si="11"/>
        <v>CUMPLE</v>
      </c>
      <c r="AQ14" s="44" t="s">
        <v>35</v>
      </c>
      <c r="AR14" s="46">
        <v>0.33333333333333331</v>
      </c>
      <c r="AS14" s="46">
        <v>1</v>
      </c>
    </row>
    <row r="15" spans="1:56" ht="15" x14ac:dyDescent="0.25">
      <c r="A15" t="s">
        <v>192</v>
      </c>
      <c r="B15" t="s">
        <v>85</v>
      </c>
      <c r="C15" t="s">
        <v>86</v>
      </c>
      <c r="D15" t="s">
        <v>87</v>
      </c>
      <c r="E15" t="s">
        <v>88</v>
      </c>
      <c r="F15" t="s">
        <v>193</v>
      </c>
      <c r="G15" t="s">
        <v>54</v>
      </c>
      <c r="H15" t="s">
        <v>55</v>
      </c>
      <c r="I15" t="s">
        <v>30</v>
      </c>
      <c r="J15" t="s">
        <v>67</v>
      </c>
      <c r="K15" t="s">
        <v>194</v>
      </c>
      <c r="L15" t="s">
        <v>195</v>
      </c>
      <c r="M15" t="s">
        <v>196</v>
      </c>
      <c r="N15" t="s">
        <v>197</v>
      </c>
      <c r="O15" t="s">
        <v>61</v>
      </c>
      <c r="P15" t="s">
        <v>94</v>
      </c>
      <c r="Q15" t="s">
        <v>95</v>
      </c>
      <c r="R15" t="s">
        <v>198</v>
      </c>
      <c r="S15" t="s">
        <v>97</v>
      </c>
      <c r="T15" t="s">
        <v>199</v>
      </c>
      <c r="U15" t="s">
        <v>200</v>
      </c>
      <c r="V15" s="40">
        <v>4.2002546296296295</v>
      </c>
      <c r="W15" s="40">
        <v>4.2399537037037041</v>
      </c>
      <c r="X15" s="40">
        <v>3.9699074074074074E-2</v>
      </c>
      <c r="Y15" s="2" t="str">
        <f t="shared" si="0"/>
        <v>Cumplido</v>
      </c>
      <c r="Z15" s="47" t="str">
        <f t="shared" si="1"/>
        <v/>
      </c>
      <c r="AA15" s="101"/>
      <c r="AB15" s="8"/>
      <c r="AC15" s="8"/>
      <c r="AD15" s="8"/>
      <c r="AE15" s="8"/>
      <c r="AF15" s="42">
        <v>45324</v>
      </c>
      <c r="AG15" s="13" t="str">
        <f t="shared" si="2"/>
        <v>CUMPLE</v>
      </c>
      <c r="AH15" s="13" t="str">
        <f t="shared" si="3"/>
        <v>NO CUMPLE</v>
      </c>
      <c r="AI15" s="13" t="str">
        <f t="shared" si="4"/>
        <v>NO CUMPLE</v>
      </c>
      <c r="AJ15" s="13" t="str">
        <f t="shared" si="5"/>
        <v>NO CUMPLE</v>
      </c>
      <c r="AK15" s="13" t="str">
        <f t="shared" si="6"/>
        <v>NO CUMPLE</v>
      </c>
      <c r="AL15" s="13" t="str">
        <f t="shared" si="7"/>
        <v>NO CUMPLE</v>
      </c>
      <c r="AM15" s="13" t="str">
        <f t="shared" si="8"/>
        <v>NO CUMPLE</v>
      </c>
      <c r="AN15" s="13" t="str">
        <f t="shared" si="9"/>
        <v>NO CUMPLE</v>
      </c>
      <c r="AO15" s="13" t="str">
        <f t="shared" si="10"/>
        <v>NO CUMPLE</v>
      </c>
      <c r="AP15" s="13" t="str">
        <f t="shared" si="11"/>
        <v>CUMPLE</v>
      </c>
      <c r="AQ15" s="44" t="s">
        <v>36</v>
      </c>
      <c r="AR15" s="46">
        <v>1</v>
      </c>
      <c r="AS15" s="46"/>
    </row>
    <row r="16" spans="1:56" ht="15" x14ac:dyDescent="0.25">
      <c r="A16" t="s">
        <v>201</v>
      </c>
      <c r="B16" t="s">
        <v>85</v>
      </c>
      <c r="C16" t="s">
        <v>86</v>
      </c>
      <c r="D16" t="s">
        <v>87</v>
      </c>
      <c r="E16" t="s">
        <v>88</v>
      </c>
      <c r="F16" t="s">
        <v>193</v>
      </c>
      <c r="G16" t="s">
        <v>54</v>
      </c>
      <c r="H16" t="s">
        <v>55</v>
      </c>
      <c r="I16" t="s">
        <v>30</v>
      </c>
      <c r="J16" t="s">
        <v>67</v>
      </c>
      <c r="K16" t="s">
        <v>202</v>
      </c>
      <c r="L16" t="s">
        <v>203</v>
      </c>
      <c r="M16" t="s">
        <v>204</v>
      </c>
      <c r="N16" t="s">
        <v>205</v>
      </c>
      <c r="O16" t="s">
        <v>61</v>
      </c>
      <c r="P16" t="s">
        <v>94</v>
      </c>
      <c r="Q16" t="s">
        <v>95</v>
      </c>
      <c r="R16" t="s">
        <v>206</v>
      </c>
      <c r="S16" t="s">
        <v>207</v>
      </c>
      <c r="T16" t="s">
        <v>208</v>
      </c>
      <c r="U16" t="s">
        <v>209</v>
      </c>
      <c r="V16" s="40">
        <v>8.0171875000000004</v>
      </c>
      <c r="W16" s="40">
        <v>8.0617129629629627</v>
      </c>
      <c r="X16" s="40">
        <v>4.4525462962962961E-2</v>
      </c>
      <c r="Y16" s="2" t="str">
        <f t="shared" si="0"/>
        <v>Cumplido</v>
      </c>
      <c r="Z16" s="47" t="str">
        <f t="shared" si="1"/>
        <v/>
      </c>
      <c r="AA16" s="101"/>
      <c r="AB16" s="8"/>
      <c r="AC16" s="8"/>
      <c r="AD16" s="8"/>
      <c r="AE16" s="8"/>
      <c r="AF16" s="42">
        <v>45328</v>
      </c>
      <c r="AG16" s="13" t="str">
        <f t="shared" si="2"/>
        <v>NO CUMPLE</v>
      </c>
      <c r="AH16" s="13" t="str">
        <f t="shared" si="3"/>
        <v>CUMPLE</v>
      </c>
      <c r="AI16" s="13" t="str">
        <f t="shared" si="4"/>
        <v>NO CUMPLE</v>
      </c>
      <c r="AJ16" s="13" t="str">
        <f t="shared" si="5"/>
        <v>NO CUMPLE</v>
      </c>
      <c r="AK16" s="13" t="str">
        <f t="shared" si="6"/>
        <v>NO CUMPLE</v>
      </c>
      <c r="AL16" s="13" t="str">
        <f t="shared" si="7"/>
        <v>NO CUMPLE</v>
      </c>
      <c r="AM16" s="13" t="str">
        <f t="shared" si="8"/>
        <v>NO CUMPLE</v>
      </c>
      <c r="AN16" s="13" t="str">
        <f t="shared" si="9"/>
        <v>NO CUMPLE</v>
      </c>
      <c r="AO16" s="13" t="str">
        <f t="shared" si="10"/>
        <v>NO CUMPLE</v>
      </c>
      <c r="AP16" s="13" t="str">
        <f t="shared" si="11"/>
        <v>CUMPLE</v>
      </c>
    </row>
    <row r="17" spans="1:47" ht="15" x14ac:dyDescent="0.25">
      <c r="A17" t="s">
        <v>210</v>
      </c>
      <c r="B17" t="s">
        <v>211</v>
      </c>
      <c r="C17" t="s">
        <v>212</v>
      </c>
      <c r="D17" t="s">
        <v>154</v>
      </c>
      <c r="E17" t="s">
        <v>213</v>
      </c>
      <c r="F17" t="s">
        <v>214</v>
      </c>
      <c r="G17" t="s">
        <v>54</v>
      </c>
      <c r="H17" t="s">
        <v>55</v>
      </c>
      <c r="I17" t="s">
        <v>30</v>
      </c>
      <c r="J17" t="s">
        <v>82</v>
      </c>
      <c r="K17" t="s">
        <v>75</v>
      </c>
      <c r="L17" t="s">
        <v>215</v>
      </c>
      <c r="M17" t="s">
        <v>216</v>
      </c>
      <c r="N17" t="s">
        <v>217</v>
      </c>
      <c r="O17" t="s">
        <v>61</v>
      </c>
      <c r="P17" t="s">
        <v>136</v>
      </c>
      <c r="Q17" t="s">
        <v>137</v>
      </c>
      <c r="R17" t="s">
        <v>218</v>
      </c>
      <c r="S17" t="s">
        <v>219</v>
      </c>
      <c r="T17" t="s">
        <v>220</v>
      </c>
      <c r="U17" t="s">
        <v>221</v>
      </c>
      <c r="V17" s="40">
        <v>0</v>
      </c>
      <c r="W17" s="40">
        <v>0</v>
      </c>
      <c r="X17" s="40">
        <v>0</v>
      </c>
      <c r="Y17" s="2" t="str">
        <f t="shared" si="0"/>
        <v/>
      </c>
      <c r="Z17" s="47" t="str">
        <f t="shared" si="1"/>
        <v>Cumplido</v>
      </c>
      <c r="AA17" s="8"/>
      <c r="AB17" s="8"/>
      <c r="AC17" s="8"/>
      <c r="AD17" s="8"/>
      <c r="AE17" s="8"/>
      <c r="AF17" s="42">
        <v>45327</v>
      </c>
      <c r="AG17" s="13" t="str">
        <f t="shared" si="2"/>
        <v>CUMPLE</v>
      </c>
      <c r="AH17" s="13" t="str">
        <f t="shared" si="3"/>
        <v>NO CUMPLE</v>
      </c>
      <c r="AI17" s="13" t="str">
        <f t="shared" si="4"/>
        <v>NO CUMPLE</v>
      </c>
      <c r="AJ17" s="13" t="str">
        <f t="shared" si="5"/>
        <v>NO CUMPLE</v>
      </c>
      <c r="AK17" s="13" t="str">
        <f t="shared" si="6"/>
        <v>NO CUMPLE</v>
      </c>
      <c r="AL17" s="13" t="str">
        <f t="shared" si="7"/>
        <v>CUMPLE</v>
      </c>
      <c r="AM17" s="13" t="str">
        <f t="shared" si="8"/>
        <v>NO CUMPLE</v>
      </c>
      <c r="AN17" s="13" t="str">
        <f t="shared" si="9"/>
        <v>NO CUMPLE</v>
      </c>
      <c r="AO17" s="13" t="str">
        <f t="shared" si="10"/>
        <v>NO CUMPLE</v>
      </c>
      <c r="AP17" s="13" t="str">
        <f t="shared" si="11"/>
        <v>NO CUMPLE</v>
      </c>
      <c r="AU17" s="46"/>
    </row>
    <row r="18" spans="1:47" ht="15" x14ac:dyDescent="0.25">
      <c r="A18" t="s">
        <v>222</v>
      </c>
      <c r="B18" t="s">
        <v>95</v>
      </c>
      <c r="C18" t="s">
        <v>223</v>
      </c>
      <c r="D18" t="s">
        <v>142</v>
      </c>
      <c r="E18" t="s">
        <v>224</v>
      </c>
      <c r="F18" t="s">
        <v>156</v>
      </c>
      <c r="G18" t="s">
        <v>73</v>
      </c>
      <c r="H18" t="s">
        <v>74</v>
      </c>
      <c r="I18" t="s">
        <v>29</v>
      </c>
      <c r="J18" t="s">
        <v>82</v>
      </c>
      <c r="K18" t="s">
        <v>225</v>
      </c>
      <c r="L18" t="s">
        <v>226</v>
      </c>
      <c r="M18" t="s">
        <v>227</v>
      </c>
      <c r="N18" t="s">
        <v>228</v>
      </c>
      <c r="O18" t="s">
        <v>61</v>
      </c>
      <c r="P18" t="s">
        <v>94</v>
      </c>
      <c r="Q18" t="s">
        <v>95</v>
      </c>
      <c r="R18" t="s">
        <v>229</v>
      </c>
      <c r="S18" t="s">
        <v>207</v>
      </c>
      <c r="T18" t="s">
        <v>230</v>
      </c>
      <c r="U18" t="s">
        <v>231</v>
      </c>
      <c r="V18" s="40">
        <v>6.6258101851851849</v>
      </c>
      <c r="W18" s="40">
        <v>7.7209143518518522</v>
      </c>
      <c r="X18" s="40">
        <v>1.0951041666666668</v>
      </c>
      <c r="Y18" s="2" t="str">
        <f t="shared" si="0"/>
        <v/>
      </c>
      <c r="Z18" s="47" t="str">
        <f t="shared" si="1"/>
        <v>Cumplido</v>
      </c>
      <c r="AA18" s="101"/>
      <c r="AB18" s="8"/>
      <c r="AC18" s="8"/>
      <c r="AD18" s="8"/>
      <c r="AE18" s="8"/>
      <c r="AF18" s="42">
        <v>45328</v>
      </c>
      <c r="AG18" s="13" t="str">
        <f t="shared" si="2"/>
        <v>NO CUMPLE</v>
      </c>
      <c r="AH18" s="13" t="str">
        <f t="shared" si="3"/>
        <v>NO CUMPLE</v>
      </c>
      <c r="AI18" s="13" t="str">
        <f t="shared" si="4"/>
        <v>NO CUMPLE</v>
      </c>
      <c r="AJ18" s="13" t="str">
        <f t="shared" si="5"/>
        <v>NO CUMPLE</v>
      </c>
      <c r="AK18" s="13" t="str">
        <f t="shared" si="6"/>
        <v>CUMPLE</v>
      </c>
      <c r="AL18" s="13" t="str">
        <f t="shared" si="7"/>
        <v>NO CUMPLE</v>
      </c>
      <c r="AM18" s="13" t="str">
        <f t="shared" si="8"/>
        <v>NO CUMPLE</v>
      </c>
      <c r="AN18" s="13" t="str">
        <f t="shared" si="9"/>
        <v>NO CUMPLE</v>
      </c>
      <c r="AO18" s="13" t="str">
        <f t="shared" si="10"/>
        <v>NO CUMPLE</v>
      </c>
      <c r="AP18" s="13" t="str">
        <f t="shared" si="11"/>
        <v>CUMPLE</v>
      </c>
    </row>
    <row r="19" spans="1:47" ht="15" x14ac:dyDescent="0.25">
      <c r="A19" t="s">
        <v>232</v>
      </c>
      <c r="B19" t="s">
        <v>95</v>
      </c>
      <c r="C19" t="s">
        <v>233</v>
      </c>
      <c r="D19" t="s">
        <v>142</v>
      </c>
      <c r="E19" t="s">
        <v>234</v>
      </c>
      <c r="F19" t="s">
        <v>156</v>
      </c>
      <c r="G19" t="s">
        <v>73</v>
      </c>
      <c r="H19" t="s">
        <v>74</v>
      </c>
      <c r="I19" t="s">
        <v>29</v>
      </c>
      <c r="J19" t="s">
        <v>82</v>
      </c>
      <c r="K19" t="s">
        <v>57</v>
      </c>
      <c r="L19" t="s">
        <v>235</v>
      </c>
      <c r="M19" t="s">
        <v>236</v>
      </c>
      <c r="N19" t="s">
        <v>237</v>
      </c>
      <c r="O19" t="s">
        <v>61</v>
      </c>
      <c r="P19" t="s">
        <v>136</v>
      </c>
      <c r="Q19" t="s">
        <v>137</v>
      </c>
      <c r="R19" t="s">
        <v>238</v>
      </c>
      <c r="S19" t="s">
        <v>161</v>
      </c>
      <c r="T19" t="s">
        <v>239</v>
      </c>
      <c r="U19" t="s">
        <v>240</v>
      </c>
      <c r="V19" s="40">
        <v>1.9516898148148147</v>
      </c>
      <c r="W19" s="40">
        <v>2.0067592592592591</v>
      </c>
      <c r="X19" s="40">
        <v>5.5069444444444442E-2</v>
      </c>
      <c r="Y19" s="2" t="str">
        <f t="shared" si="0"/>
        <v/>
      </c>
      <c r="Z19" s="47" t="str">
        <f t="shared" si="1"/>
        <v>Cumplido</v>
      </c>
      <c r="AA19" s="101"/>
      <c r="AB19" s="8"/>
      <c r="AC19" s="8"/>
      <c r="AD19" s="8"/>
      <c r="AE19" s="8"/>
      <c r="AF19" s="42">
        <v>45323</v>
      </c>
      <c r="AG19" s="13" t="str">
        <f t="shared" si="2"/>
        <v>NO CUMPLE</v>
      </c>
      <c r="AH19" s="13" t="str">
        <f t="shared" si="3"/>
        <v>CUMPLE</v>
      </c>
      <c r="AI19" s="13" t="str">
        <f t="shared" si="4"/>
        <v>NO CUMPLE</v>
      </c>
      <c r="AJ19" s="13" t="str">
        <f t="shared" si="5"/>
        <v>NO CUMPLE</v>
      </c>
      <c r="AK19" s="13" t="str">
        <f t="shared" si="6"/>
        <v>NO CUMPLE</v>
      </c>
      <c r="AL19" s="13" t="str">
        <f t="shared" si="7"/>
        <v>NO CUMPLE</v>
      </c>
      <c r="AM19" s="13" t="str">
        <f t="shared" si="8"/>
        <v>NO CUMPLE</v>
      </c>
      <c r="AN19" s="13" t="str">
        <f t="shared" si="9"/>
        <v>NO CUMPLE</v>
      </c>
      <c r="AO19" s="13" t="str">
        <f t="shared" si="10"/>
        <v>NO CUMPLE</v>
      </c>
      <c r="AP19" s="13" t="str">
        <f t="shared" si="11"/>
        <v>CUMPLE</v>
      </c>
    </row>
    <row r="20" spans="1:47" ht="15" x14ac:dyDescent="0.25">
      <c r="A20" t="s">
        <v>241</v>
      </c>
      <c r="B20" t="s">
        <v>95</v>
      </c>
      <c r="C20" t="s">
        <v>233</v>
      </c>
      <c r="D20" t="s">
        <v>142</v>
      </c>
      <c r="E20" t="s">
        <v>242</v>
      </c>
      <c r="F20" t="s">
        <v>156</v>
      </c>
      <c r="G20" t="s">
        <v>73</v>
      </c>
      <c r="H20" t="s">
        <v>74</v>
      </c>
      <c r="I20" t="s">
        <v>29</v>
      </c>
      <c r="J20" t="s">
        <v>82</v>
      </c>
      <c r="K20" t="s">
        <v>243</v>
      </c>
      <c r="L20" t="s">
        <v>244</v>
      </c>
      <c r="M20" t="s">
        <v>245</v>
      </c>
      <c r="N20" t="s">
        <v>246</v>
      </c>
      <c r="O20" t="s">
        <v>61</v>
      </c>
      <c r="P20" t="s">
        <v>136</v>
      </c>
      <c r="Q20" t="s">
        <v>137</v>
      </c>
      <c r="R20" t="s">
        <v>247</v>
      </c>
      <c r="S20" t="s">
        <v>97</v>
      </c>
      <c r="T20" t="s">
        <v>248</v>
      </c>
      <c r="U20"/>
      <c r="V20" s="40">
        <v>2.5598726851851854</v>
      </c>
      <c r="W20" s="40">
        <v>2.6206134259259257</v>
      </c>
      <c r="X20" s="40">
        <v>6.0740740740740741E-2</v>
      </c>
      <c r="Y20" s="2" t="str">
        <f t="shared" si="0"/>
        <v/>
      </c>
      <c r="Z20" s="47" t="str">
        <f t="shared" si="1"/>
        <v>Cumplido</v>
      </c>
      <c r="AA20" s="101"/>
      <c r="AB20" s="8"/>
      <c r="AC20" s="8"/>
      <c r="AD20" s="8"/>
      <c r="AE20" s="8"/>
      <c r="AF20" s="42">
        <v>45324</v>
      </c>
      <c r="AG20" s="13" t="str">
        <f t="shared" si="2"/>
        <v>NO CUMPLE</v>
      </c>
      <c r="AH20" s="13" t="str">
        <f t="shared" si="3"/>
        <v>CUMPLE</v>
      </c>
      <c r="AI20" s="13" t="str">
        <f t="shared" si="4"/>
        <v>NO CUMPLE</v>
      </c>
      <c r="AJ20" s="13" t="str">
        <f t="shared" si="5"/>
        <v>NO CUMPLE</v>
      </c>
      <c r="AK20" s="13" t="str">
        <f t="shared" si="6"/>
        <v>NO CUMPLE</v>
      </c>
      <c r="AL20" s="13" t="str">
        <f t="shared" si="7"/>
        <v>NO CUMPLE</v>
      </c>
      <c r="AM20" s="13" t="str">
        <f t="shared" si="8"/>
        <v>NO CUMPLE</v>
      </c>
      <c r="AN20" s="13" t="str">
        <f t="shared" si="9"/>
        <v>NO CUMPLE</v>
      </c>
      <c r="AO20" s="13" t="str">
        <f t="shared" si="10"/>
        <v>NO CUMPLE</v>
      </c>
      <c r="AP20" s="13" t="str">
        <f t="shared" si="11"/>
        <v>CUMPLE</v>
      </c>
    </row>
    <row r="21" spans="1:47" ht="15" x14ac:dyDescent="0.25">
      <c r="A21" t="s">
        <v>249</v>
      </c>
      <c r="B21" t="s">
        <v>250</v>
      </c>
      <c r="C21" t="s">
        <v>174</v>
      </c>
      <c r="D21" t="s">
        <v>251</v>
      </c>
      <c r="E21" t="s">
        <v>175</v>
      </c>
      <c r="F21" t="s">
        <v>252</v>
      </c>
      <c r="G21" t="s">
        <v>253</v>
      </c>
      <c r="H21" t="s">
        <v>254</v>
      </c>
      <c r="I21" t="s">
        <v>28</v>
      </c>
      <c r="J21" t="s">
        <v>82</v>
      </c>
      <c r="K21" t="s">
        <v>117</v>
      </c>
      <c r="L21" t="s">
        <v>255</v>
      </c>
      <c r="M21" t="s">
        <v>256</v>
      </c>
      <c r="N21" t="s">
        <v>257</v>
      </c>
      <c r="O21" t="s">
        <v>61</v>
      </c>
      <c r="P21" t="s">
        <v>258</v>
      </c>
      <c r="Q21" t="s">
        <v>259</v>
      </c>
      <c r="R21" t="s">
        <v>260</v>
      </c>
      <c r="S21" t="s">
        <v>97</v>
      </c>
      <c r="T21" t="s">
        <v>261</v>
      </c>
      <c r="U21" t="s">
        <v>262</v>
      </c>
      <c r="V21" s="40">
        <v>2.7868750000000002</v>
      </c>
      <c r="W21" s="40">
        <v>2.847800925925926</v>
      </c>
      <c r="X21" s="40">
        <v>6.0925925925925925E-2</v>
      </c>
      <c r="Y21" s="2" t="str">
        <f t="shared" si="0"/>
        <v/>
      </c>
      <c r="Z21" s="47" t="str">
        <f t="shared" si="1"/>
        <v>Cumplido</v>
      </c>
      <c r="AA21" s="8">
        <f>VLOOKUP(A21,[1]tickets!$A:$Y,25,0)</f>
        <v>0</v>
      </c>
      <c r="AB21" s="8" t="str">
        <f>IF($H21="1-Crítica",IF($X21&lt;=$AT$5,"Cumplido", "Incumplido"),"")</f>
        <v/>
      </c>
      <c r="AC21" s="8" t="str">
        <f>IF($H21="2-Alta",IF($X21&lt;=$AT$6, "Cumplido", "Incumplido"),"")</f>
        <v>Cumplido</v>
      </c>
      <c r="AD21" s="8" t="str">
        <f>IF($H21="3-Medio",IF($X21&lt;=$AT$7, "Cumplido", "Incumplido"),"")</f>
        <v/>
      </c>
      <c r="AE21" s="8" t="str">
        <f>IF($H21="4-Baja",IF($X21&lt;=$AT$8, "Cumplido", "Incumplido"),"")</f>
        <v/>
      </c>
      <c r="AF21" s="42">
        <v>45324</v>
      </c>
      <c r="AG21" s="13" t="str">
        <f t="shared" si="2"/>
        <v>NO CUMPLE</v>
      </c>
      <c r="AH21" s="13" t="str">
        <f t="shared" si="3"/>
        <v>CUMPLE</v>
      </c>
      <c r="AI21" s="13" t="str">
        <f t="shared" si="4"/>
        <v>NO CUMPLE</v>
      </c>
      <c r="AJ21" s="13" t="str">
        <f t="shared" si="5"/>
        <v>NO CUMPLE</v>
      </c>
      <c r="AK21" s="13" t="str">
        <f t="shared" si="6"/>
        <v>NO CUMPLE</v>
      </c>
      <c r="AL21" s="13" t="str">
        <f t="shared" si="7"/>
        <v>NO CUMPLE</v>
      </c>
      <c r="AM21" s="13" t="str">
        <f t="shared" si="8"/>
        <v>NO CUMPLE</v>
      </c>
      <c r="AN21" s="13" t="str">
        <f t="shared" si="9"/>
        <v>NO CUMPLE</v>
      </c>
      <c r="AO21" s="13" t="str">
        <f t="shared" si="10"/>
        <v>NO CUMPLE</v>
      </c>
      <c r="AP21" s="13" t="str">
        <f t="shared" si="11"/>
        <v>CUMPLE</v>
      </c>
    </row>
    <row r="22" spans="1:47" ht="15" x14ac:dyDescent="0.25">
      <c r="A22" t="s">
        <v>263</v>
      </c>
      <c r="B22" t="s">
        <v>95</v>
      </c>
      <c r="C22" t="s">
        <v>233</v>
      </c>
      <c r="D22" t="s">
        <v>142</v>
      </c>
      <c r="E22" t="s">
        <v>264</v>
      </c>
      <c r="F22" t="s">
        <v>176</v>
      </c>
      <c r="G22" t="s">
        <v>73</v>
      </c>
      <c r="H22" t="s">
        <v>74</v>
      </c>
      <c r="I22" t="s">
        <v>29</v>
      </c>
      <c r="J22" t="s">
        <v>82</v>
      </c>
      <c r="K22" t="s">
        <v>265</v>
      </c>
      <c r="L22" t="s">
        <v>266</v>
      </c>
      <c r="M22" t="s">
        <v>267</v>
      </c>
      <c r="N22" t="s">
        <v>268</v>
      </c>
      <c r="O22" t="s">
        <v>61</v>
      </c>
      <c r="P22" t="s">
        <v>136</v>
      </c>
      <c r="Q22" t="s">
        <v>137</v>
      </c>
      <c r="R22" t="s">
        <v>269</v>
      </c>
      <c r="S22" t="s">
        <v>161</v>
      </c>
      <c r="T22" t="s">
        <v>270</v>
      </c>
      <c r="U22" t="s">
        <v>271</v>
      </c>
      <c r="V22" s="40">
        <v>0.86091435185185183</v>
      </c>
      <c r="W22" s="40">
        <v>0.9223958333333333</v>
      </c>
      <c r="X22" s="40">
        <v>6.1481481481481484E-2</v>
      </c>
      <c r="Y22" s="2" t="str">
        <f t="shared" si="0"/>
        <v/>
      </c>
      <c r="Z22" s="47" t="str">
        <f t="shared" si="1"/>
        <v>Cumplido</v>
      </c>
      <c r="AA22" s="101"/>
      <c r="AB22" s="8"/>
      <c r="AC22" s="8"/>
      <c r="AD22" s="8"/>
      <c r="AE22" s="8"/>
      <c r="AF22" s="42">
        <v>45323</v>
      </c>
      <c r="AG22" s="13" t="str">
        <f t="shared" si="2"/>
        <v>NO CUMPLE</v>
      </c>
      <c r="AH22" s="13" t="str">
        <f t="shared" si="3"/>
        <v>CUMPLE</v>
      </c>
      <c r="AI22" s="13" t="str">
        <f t="shared" si="4"/>
        <v>NO CUMPLE</v>
      </c>
      <c r="AJ22" s="13" t="str">
        <f t="shared" si="5"/>
        <v>NO CUMPLE</v>
      </c>
      <c r="AK22" s="13" t="str">
        <f t="shared" si="6"/>
        <v>NO CUMPLE</v>
      </c>
      <c r="AL22" s="13" t="str">
        <f t="shared" si="7"/>
        <v>NO CUMPLE</v>
      </c>
      <c r="AM22" s="13" t="str">
        <f t="shared" si="8"/>
        <v>NO CUMPLE</v>
      </c>
      <c r="AN22" s="13" t="str">
        <f t="shared" si="9"/>
        <v>NO CUMPLE</v>
      </c>
      <c r="AO22" s="13" t="str">
        <f t="shared" si="10"/>
        <v>CUMPLE</v>
      </c>
      <c r="AP22" s="13" t="str">
        <f t="shared" si="11"/>
        <v>NO CUMPLE</v>
      </c>
    </row>
    <row r="23" spans="1:47" ht="15" x14ac:dyDescent="0.25">
      <c r="A23" t="s">
        <v>272</v>
      </c>
      <c r="B23" t="s">
        <v>211</v>
      </c>
      <c r="C23" t="s">
        <v>273</v>
      </c>
      <c r="D23" t="s">
        <v>154</v>
      </c>
      <c r="E23" t="s">
        <v>274</v>
      </c>
      <c r="F23" t="s">
        <v>214</v>
      </c>
      <c r="G23" t="s">
        <v>54</v>
      </c>
      <c r="H23" t="s">
        <v>254</v>
      </c>
      <c r="I23" t="s">
        <v>29</v>
      </c>
      <c r="J23" t="s">
        <v>82</v>
      </c>
      <c r="K23" t="s">
        <v>275</v>
      </c>
      <c r="L23" t="s">
        <v>276</v>
      </c>
      <c r="M23" t="s">
        <v>277</v>
      </c>
      <c r="N23" t="s">
        <v>278</v>
      </c>
      <c r="O23" t="s">
        <v>61</v>
      </c>
      <c r="P23" t="s">
        <v>62</v>
      </c>
      <c r="Q23" t="s">
        <v>279</v>
      </c>
      <c r="R23" t="s">
        <v>280</v>
      </c>
      <c r="S23" t="s">
        <v>161</v>
      </c>
      <c r="T23" t="s">
        <v>281</v>
      </c>
      <c r="U23" t="s">
        <v>282</v>
      </c>
      <c r="V23" s="40">
        <v>0.9670023148148148</v>
      </c>
      <c r="W23" s="40">
        <v>1.018888888888889</v>
      </c>
      <c r="X23" s="40">
        <v>5.1886574074074071E-2</v>
      </c>
      <c r="Y23" s="2" t="str">
        <f t="shared" si="0"/>
        <v/>
      </c>
      <c r="Z23" s="47" t="str">
        <f t="shared" si="1"/>
        <v>Cumplido</v>
      </c>
      <c r="AA23" s="101"/>
      <c r="AB23" s="8"/>
      <c r="AC23" s="8"/>
      <c r="AD23" s="8"/>
      <c r="AE23" s="8"/>
      <c r="AF23" s="42">
        <v>45323</v>
      </c>
      <c r="AG23" s="13" t="str">
        <f t="shared" si="2"/>
        <v>NO CUMPLE</v>
      </c>
      <c r="AH23" s="13" t="str">
        <f t="shared" si="3"/>
        <v>CUMPLE</v>
      </c>
      <c r="AI23" s="13" t="str">
        <f t="shared" si="4"/>
        <v>NO CUMPLE</v>
      </c>
      <c r="AJ23" s="13" t="str">
        <f t="shared" si="5"/>
        <v>NO CUMPLE</v>
      </c>
      <c r="AK23" s="13" t="str">
        <f t="shared" si="6"/>
        <v>NO CUMPLE</v>
      </c>
      <c r="AL23" s="13" t="str">
        <f t="shared" si="7"/>
        <v>NO CUMPLE</v>
      </c>
      <c r="AM23" s="13" t="str">
        <f t="shared" si="8"/>
        <v>NO CUMPLE</v>
      </c>
      <c r="AN23" s="13" t="str">
        <f t="shared" si="9"/>
        <v>NO CUMPLE</v>
      </c>
      <c r="AO23" s="13" t="str">
        <f t="shared" si="10"/>
        <v>NO CUMPLE</v>
      </c>
      <c r="AP23" s="13" t="str">
        <f t="shared" si="11"/>
        <v>CUMPLE</v>
      </c>
    </row>
    <row r="24" spans="1:47" ht="15" x14ac:dyDescent="0.25">
      <c r="A24" t="s">
        <v>283</v>
      </c>
      <c r="B24" t="s">
        <v>284</v>
      </c>
      <c r="C24" t="s">
        <v>174</v>
      </c>
      <c r="D24" t="s">
        <v>285</v>
      </c>
      <c r="E24" t="s">
        <v>286</v>
      </c>
      <c r="F24" t="s">
        <v>287</v>
      </c>
      <c r="G24" t="s">
        <v>54</v>
      </c>
      <c r="H24" t="s">
        <v>55</v>
      </c>
      <c r="I24" t="s">
        <v>30</v>
      </c>
      <c r="J24" t="s">
        <v>82</v>
      </c>
      <c r="K24" t="s">
        <v>288</v>
      </c>
      <c r="L24" t="s">
        <v>289</v>
      </c>
      <c r="M24" t="s">
        <v>290</v>
      </c>
      <c r="N24" t="s">
        <v>291</v>
      </c>
      <c r="O24" t="s">
        <v>61</v>
      </c>
      <c r="P24" t="s">
        <v>136</v>
      </c>
      <c r="Q24" t="s">
        <v>137</v>
      </c>
      <c r="R24" t="s">
        <v>292</v>
      </c>
      <c r="S24" t="s">
        <v>161</v>
      </c>
      <c r="T24" t="s">
        <v>293</v>
      </c>
      <c r="U24" t="s">
        <v>294</v>
      </c>
      <c r="V24" s="40">
        <v>0.95324074074074072</v>
      </c>
      <c r="W24" s="40">
        <v>1.100636574074074</v>
      </c>
      <c r="X24" s="40">
        <v>0.14739583333333334</v>
      </c>
      <c r="Y24" s="2" t="str">
        <f t="shared" si="0"/>
        <v/>
      </c>
      <c r="Z24" s="47" t="str">
        <f t="shared" si="1"/>
        <v>Cumplido</v>
      </c>
      <c r="AA24" s="8"/>
      <c r="AB24" s="8"/>
      <c r="AC24" s="8"/>
      <c r="AD24" s="8"/>
      <c r="AE24" s="8"/>
      <c r="AF24" s="42">
        <v>45323</v>
      </c>
      <c r="AG24" s="13" t="str">
        <f t="shared" si="2"/>
        <v>NO CUMPLE</v>
      </c>
      <c r="AH24" s="13" t="str">
        <f t="shared" si="3"/>
        <v>CUMPLE</v>
      </c>
      <c r="AI24" s="13" t="str">
        <f t="shared" si="4"/>
        <v>NO CUMPLE</v>
      </c>
      <c r="AJ24" s="13" t="str">
        <f t="shared" si="5"/>
        <v>NO CUMPLE</v>
      </c>
      <c r="AK24" s="13" t="str">
        <f t="shared" si="6"/>
        <v>NO CUMPLE</v>
      </c>
      <c r="AL24" s="13" t="str">
        <f t="shared" si="7"/>
        <v>NO CUMPLE</v>
      </c>
      <c r="AM24" s="13" t="str">
        <f t="shared" si="8"/>
        <v>NO CUMPLE</v>
      </c>
      <c r="AN24" s="13" t="str">
        <f t="shared" si="9"/>
        <v>NO CUMPLE</v>
      </c>
      <c r="AO24" s="13" t="str">
        <f t="shared" si="10"/>
        <v>NO CUMPLE</v>
      </c>
      <c r="AP24" s="13" t="str">
        <f t="shared" si="11"/>
        <v>CUMPLE</v>
      </c>
    </row>
    <row r="25" spans="1:47" ht="15" hidden="1" x14ac:dyDescent="0.25">
      <c r="A25" t="s">
        <v>295</v>
      </c>
      <c r="B25" t="s">
        <v>165</v>
      </c>
      <c r="C25" t="s">
        <v>296</v>
      </c>
      <c r="D25" t="s">
        <v>297</v>
      </c>
      <c r="E25" t="s">
        <v>298</v>
      </c>
      <c r="F25" t="s">
        <v>299</v>
      </c>
      <c r="G25" t="s">
        <v>73</v>
      </c>
      <c r="H25" t="s">
        <v>74</v>
      </c>
      <c r="I25" t="s">
        <v>29</v>
      </c>
      <c r="J25" t="s">
        <v>82</v>
      </c>
      <c r="K25" t="s">
        <v>57</v>
      </c>
      <c r="L25" t="s">
        <v>300</v>
      </c>
      <c r="M25" t="s">
        <v>301</v>
      </c>
      <c r="N25" t="s">
        <v>302</v>
      </c>
      <c r="O25" t="s">
        <v>61</v>
      </c>
      <c r="P25" t="s">
        <v>94</v>
      </c>
      <c r="Q25" t="s">
        <v>95</v>
      </c>
      <c r="R25" t="s">
        <v>303</v>
      </c>
      <c r="S25" t="s">
        <v>161</v>
      </c>
      <c r="T25" t="s">
        <v>304</v>
      </c>
      <c r="U25" t="s">
        <v>305</v>
      </c>
      <c r="V25" s="40">
        <v>0.42888888888888888</v>
      </c>
      <c r="W25" s="40">
        <v>0.58930555555555553</v>
      </c>
      <c r="X25" s="40">
        <v>0.16041666666666668</v>
      </c>
      <c r="Y25" s="2" t="str">
        <f t="shared" si="0"/>
        <v/>
      </c>
      <c r="Z25" s="47" t="str">
        <f t="shared" si="1"/>
        <v>Cumplido</v>
      </c>
      <c r="AA25" s="8"/>
      <c r="AB25" s="8"/>
      <c r="AC25" s="8"/>
      <c r="AD25" s="8"/>
      <c r="AE25" s="8"/>
      <c r="AF25" s="42">
        <v>45323</v>
      </c>
      <c r="AG25" s="13" t="str">
        <f t="shared" si="2"/>
        <v>NO CUMPLE</v>
      </c>
      <c r="AH25" s="13" t="str">
        <f t="shared" si="3"/>
        <v>CUMPLE</v>
      </c>
      <c r="AI25" s="13" t="str">
        <f t="shared" si="4"/>
        <v>NO CUMPLE</v>
      </c>
      <c r="AJ25" s="13" t="str">
        <f t="shared" si="5"/>
        <v>NO CUMPLE</v>
      </c>
      <c r="AK25" s="13" t="str">
        <f t="shared" si="6"/>
        <v>NO CUMPLE</v>
      </c>
      <c r="AL25" s="13" t="str">
        <f t="shared" si="7"/>
        <v>NO CUMPLE</v>
      </c>
      <c r="AM25" s="13" t="str">
        <f t="shared" si="8"/>
        <v>NO CUMPLE</v>
      </c>
      <c r="AN25" s="13" t="str">
        <f t="shared" si="9"/>
        <v>NO CUMPLE</v>
      </c>
      <c r="AO25" s="13" t="str">
        <f t="shared" si="10"/>
        <v>CUMPLE</v>
      </c>
      <c r="AP25" s="13" t="str">
        <f t="shared" si="11"/>
        <v>NO CUMPLE</v>
      </c>
    </row>
    <row r="26" spans="1:47" ht="15" x14ac:dyDescent="0.25">
      <c r="A26" t="s">
        <v>306</v>
      </c>
      <c r="B26" t="s">
        <v>307</v>
      </c>
      <c r="C26" t="s">
        <v>308</v>
      </c>
      <c r="D26" t="s">
        <v>308</v>
      </c>
      <c r="E26" t="s">
        <v>309</v>
      </c>
      <c r="F26" t="s">
        <v>310</v>
      </c>
      <c r="G26" t="s">
        <v>73</v>
      </c>
      <c r="H26" t="s">
        <v>55</v>
      </c>
      <c r="I26" t="s">
        <v>30</v>
      </c>
      <c r="J26" t="s">
        <v>82</v>
      </c>
      <c r="K26" t="s">
        <v>311</v>
      </c>
      <c r="L26" t="s">
        <v>312</v>
      </c>
      <c r="M26" t="s">
        <v>313</v>
      </c>
      <c r="N26" t="s">
        <v>314</v>
      </c>
      <c r="O26" t="s">
        <v>61</v>
      </c>
      <c r="P26" t="s">
        <v>62</v>
      </c>
      <c r="Q26" t="s">
        <v>148</v>
      </c>
      <c r="R26" t="s">
        <v>315</v>
      </c>
      <c r="S26" t="s">
        <v>161</v>
      </c>
      <c r="T26" t="s">
        <v>316</v>
      </c>
      <c r="U26" t="s">
        <v>317</v>
      </c>
      <c r="V26" s="40">
        <v>0.56883101851851847</v>
      </c>
      <c r="W26" s="40">
        <v>0.62706018518518514</v>
      </c>
      <c r="X26" s="40">
        <v>5.8229166666666665E-2</v>
      </c>
      <c r="Y26" s="2" t="str">
        <f t="shared" si="0"/>
        <v/>
      </c>
      <c r="Z26" s="47" t="str">
        <f t="shared" si="1"/>
        <v>Cumplido</v>
      </c>
      <c r="AA26" s="8"/>
      <c r="AB26" s="8"/>
      <c r="AC26" s="8"/>
      <c r="AD26" s="8"/>
      <c r="AE26" s="8"/>
      <c r="AF26" s="42">
        <v>45323</v>
      </c>
      <c r="AG26" s="13" t="str">
        <f t="shared" si="2"/>
        <v>NO CUMPLE</v>
      </c>
      <c r="AH26" s="13" t="str">
        <f t="shared" si="3"/>
        <v>CUMPLE</v>
      </c>
      <c r="AI26" s="13" t="str">
        <f t="shared" si="4"/>
        <v>NO CUMPLE</v>
      </c>
      <c r="AJ26" s="13" t="str">
        <f t="shared" si="5"/>
        <v>NO CUMPLE</v>
      </c>
      <c r="AK26" s="13" t="str">
        <f t="shared" si="6"/>
        <v>NO CUMPLE</v>
      </c>
      <c r="AL26" s="13" t="str">
        <f t="shared" si="7"/>
        <v>NO CUMPLE</v>
      </c>
      <c r="AM26" s="13" t="str">
        <f t="shared" si="8"/>
        <v>NO CUMPLE</v>
      </c>
      <c r="AN26" s="13" t="str">
        <f t="shared" si="9"/>
        <v>NO CUMPLE</v>
      </c>
      <c r="AO26" s="13" t="str">
        <f t="shared" si="10"/>
        <v>CUMPLE</v>
      </c>
      <c r="AP26" s="13" t="str">
        <f t="shared" si="11"/>
        <v>NO CUMPLE</v>
      </c>
    </row>
    <row r="27" spans="1:47" ht="15" x14ac:dyDescent="0.25">
      <c r="A27" t="s">
        <v>318</v>
      </c>
      <c r="B27" t="s">
        <v>95</v>
      </c>
      <c r="C27" t="s">
        <v>233</v>
      </c>
      <c r="D27" t="s">
        <v>297</v>
      </c>
      <c r="E27" t="s">
        <v>319</v>
      </c>
      <c r="F27" t="s">
        <v>320</v>
      </c>
      <c r="G27" t="s">
        <v>54</v>
      </c>
      <c r="H27" t="s">
        <v>55</v>
      </c>
      <c r="I27" t="s">
        <v>30</v>
      </c>
      <c r="J27" t="s">
        <v>82</v>
      </c>
      <c r="K27" t="s">
        <v>117</v>
      </c>
      <c r="L27" t="s">
        <v>321</v>
      </c>
      <c r="M27" t="s">
        <v>322</v>
      </c>
      <c r="N27" t="s">
        <v>323</v>
      </c>
      <c r="O27" t="s">
        <v>61</v>
      </c>
      <c r="P27" t="s">
        <v>136</v>
      </c>
      <c r="Q27" t="s">
        <v>137</v>
      </c>
      <c r="R27" t="s">
        <v>324</v>
      </c>
      <c r="S27" t="s">
        <v>161</v>
      </c>
      <c r="T27" t="s">
        <v>325</v>
      </c>
      <c r="U27"/>
      <c r="V27" s="40">
        <v>0.57954861111111111</v>
      </c>
      <c r="W27" s="40">
        <v>0.71819444444444447</v>
      </c>
      <c r="X27" s="40">
        <v>0.13864583333333333</v>
      </c>
      <c r="Y27" s="2" t="str">
        <f t="shared" si="0"/>
        <v/>
      </c>
      <c r="Z27" s="47" t="str">
        <f t="shared" si="1"/>
        <v>Cumplido</v>
      </c>
      <c r="AA27" s="8"/>
      <c r="AB27" s="8"/>
      <c r="AC27" s="8"/>
      <c r="AD27" s="8"/>
      <c r="AE27" s="8"/>
      <c r="AF27" s="42">
        <v>45323</v>
      </c>
      <c r="AG27" s="13" t="str">
        <f t="shared" si="2"/>
        <v>NO CUMPLE</v>
      </c>
      <c r="AH27" s="13" t="str">
        <f t="shared" si="3"/>
        <v>CUMPLE</v>
      </c>
      <c r="AI27" s="13" t="str">
        <f t="shared" si="4"/>
        <v>NO CUMPLE</v>
      </c>
      <c r="AJ27" s="13" t="str">
        <f t="shared" si="5"/>
        <v>NO CUMPLE</v>
      </c>
      <c r="AK27" s="13" t="str">
        <f t="shared" si="6"/>
        <v>NO CUMPLE</v>
      </c>
      <c r="AL27" s="13" t="str">
        <f t="shared" si="7"/>
        <v>NO CUMPLE</v>
      </c>
      <c r="AM27" s="13" t="str">
        <f t="shared" si="8"/>
        <v>NO CUMPLE</v>
      </c>
      <c r="AN27" s="13" t="str">
        <f t="shared" si="9"/>
        <v>NO CUMPLE</v>
      </c>
      <c r="AO27" s="13" t="str">
        <f t="shared" si="10"/>
        <v>CUMPLE</v>
      </c>
      <c r="AP27" s="13" t="str">
        <f t="shared" si="11"/>
        <v>NO CUMPLE</v>
      </c>
    </row>
    <row r="28" spans="1:47" ht="15" x14ac:dyDescent="0.25">
      <c r="A28" t="s">
        <v>326</v>
      </c>
      <c r="B28" t="s">
        <v>95</v>
      </c>
      <c r="C28" t="s">
        <v>174</v>
      </c>
      <c r="D28" t="s">
        <v>142</v>
      </c>
      <c r="E28" t="s">
        <v>185</v>
      </c>
      <c r="F28" t="s">
        <v>327</v>
      </c>
      <c r="G28" t="s">
        <v>54</v>
      </c>
      <c r="H28" t="s">
        <v>55</v>
      </c>
      <c r="I28" t="s">
        <v>30</v>
      </c>
      <c r="J28" t="s">
        <v>82</v>
      </c>
      <c r="K28" t="s">
        <v>75</v>
      </c>
      <c r="L28" t="s">
        <v>328</v>
      </c>
      <c r="M28" t="s">
        <v>329</v>
      </c>
      <c r="N28" t="s">
        <v>330</v>
      </c>
      <c r="O28" t="s">
        <v>61</v>
      </c>
      <c r="P28" t="s">
        <v>136</v>
      </c>
      <c r="Q28" t="s">
        <v>137</v>
      </c>
      <c r="R28" t="s">
        <v>331</v>
      </c>
      <c r="S28" t="s">
        <v>97</v>
      </c>
      <c r="T28" t="s">
        <v>332</v>
      </c>
      <c r="U28" t="s">
        <v>333</v>
      </c>
      <c r="V28" s="40">
        <v>1.649537037037037</v>
      </c>
      <c r="W28" s="40">
        <v>1.6726851851851852</v>
      </c>
      <c r="X28" s="40">
        <v>2.3148148148148147E-2</v>
      </c>
      <c r="Y28" s="2" t="str">
        <f t="shared" si="0"/>
        <v/>
      </c>
      <c r="Z28" s="47" t="str">
        <f t="shared" si="1"/>
        <v>Cumplido</v>
      </c>
      <c r="AA28" s="8"/>
      <c r="AB28" s="8"/>
      <c r="AC28" s="8"/>
      <c r="AD28" s="8"/>
      <c r="AE28" s="8"/>
      <c r="AF28" s="42">
        <v>45324</v>
      </c>
      <c r="AG28" s="13" t="str">
        <f t="shared" si="2"/>
        <v>CUMPLE</v>
      </c>
      <c r="AH28" s="13" t="str">
        <f t="shared" si="3"/>
        <v>NO CUMPLE</v>
      </c>
      <c r="AI28" s="13" t="str">
        <f t="shared" si="4"/>
        <v>NO CUMPLE</v>
      </c>
      <c r="AJ28" s="13" t="str">
        <f t="shared" si="5"/>
        <v>NO CUMPLE</v>
      </c>
      <c r="AK28" s="13" t="str">
        <f t="shared" si="6"/>
        <v>NO CUMPLE</v>
      </c>
      <c r="AL28" s="13" t="str">
        <f t="shared" si="7"/>
        <v>NO CUMPLE</v>
      </c>
      <c r="AM28" s="13" t="str">
        <f t="shared" si="8"/>
        <v>NO CUMPLE</v>
      </c>
      <c r="AN28" s="13" t="str">
        <f t="shared" si="9"/>
        <v>NO CUMPLE</v>
      </c>
      <c r="AO28" s="13" t="str">
        <f t="shared" si="10"/>
        <v>NO CUMPLE</v>
      </c>
      <c r="AP28" s="13" t="str">
        <f t="shared" si="11"/>
        <v>CUMPLE</v>
      </c>
    </row>
    <row r="29" spans="1:47" ht="15" x14ac:dyDescent="0.25">
      <c r="A29" t="s">
        <v>334</v>
      </c>
      <c r="B29" t="s">
        <v>95</v>
      </c>
      <c r="C29" t="s">
        <v>273</v>
      </c>
      <c r="D29" t="s">
        <v>142</v>
      </c>
      <c r="E29" t="s">
        <v>274</v>
      </c>
      <c r="F29" t="s">
        <v>335</v>
      </c>
      <c r="G29" t="s">
        <v>54</v>
      </c>
      <c r="H29" t="s">
        <v>254</v>
      </c>
      <c r="I29" t="s">
        <v>29</v>
      </c>
      <c r="J29" t="s">
        <v>82</v>
      </c>
      <c r="K29" t="s">
        <v>336</v>
      </c>
      <c r="L29" t="s">
        <v>337</v>
      </c>
      <c r="M29" t="s">
        <v>338</v>
      </c>
      <c r="N29" t="s">
        <v>339</v>
      </c>
      <c r="O29" t="s">
        <v>61</v>
      </c>
      <c r="P29" t="s">
        <v>62</v>
      </c>
      <c r="Q29" t="s">
        <v>279</v>
      </c>
      <c r="R29" t="s">
        <v>340</v>
      </c>
      <c r="S29" t="s">
        <v>161</v>
      </c>
      <c r="T29" t="s">
        <v>341</v>
      </c>
      <c r="U29" t="s">
        <v>342</v>
      </c>
      <c r="V29" s="40">
        <v>0</v>
      </c>
      <c r="W29" s="40">
        <v>0.13277777777777777</v>
      </c>
      <c r="X29" s="40">
        <v>0.13277777777777777</v>
      </c>
      <c r="Y29" s="2" t="str">
        <f t="shared" si="0"/>
        <v/>
      </c>
      <c r="Z29" s="47" t="str">
        <f t="shared" si="1"/>
        <v>Cumplido</v>
      </c>
      <c r="AA29" s="8"/>
      <c r="AB29" s="8"/>
      <c r="AC29" s="8"/>
      <c r="AD29" s="8"/>
      <c r="AE29" s="8"/>
      <c r="AF29" s="42">
        <v>45323</v>
      </c>
      <c r="AG29" s="13" t="str">
        <f t="shared" si="2"/>
        <v>NO CUMPLE</v>
      </c>
      <c r="AH29" s="13" t="str">
        <f t="shared" si="3"/>
        <v>CUMPLE</v>
      </c>
      <c r="AI29" s="13" t="str">
        <f t="shared" si="4"/>
        <v>NO CUMPLE</v>
      </c>
      <c r="AJ29" s="13" t="str">
        <f t="shared" si="5"/>
        <v>NO CUMPLE</v>
      </c>
      <c r="AK29" s="13" t="str">
        <f t="shared" si="6"/>
        <v>NO CUMPLE</v>
      </c>
      <c r="AL29" s="13" t="str">
        <f t="shared" si="7"/>
        <v>NO CUMPLE</v>
      </c>
      <c r="AM29" s="13" t="str">
        <f t="shared" si="8"/>
        <v>CUMPLE</v>
      </c>
      <c r="AN29" s="13" t="str">
        <f t="shared" si="9"/>
        <v>NO CUMPLE</v>
      </c>
      <c r="AO29" s="13" t="str">
        <f t="shared" si="10"/>
        <v>NO CUMPLE</v>
      </c>
      <c r="AP29" s="13" t="str">
        <f t="shared" si="11"/>
        <v>NO CUMPLE</v>
      </c>
    </row>
    <row r="30" spans="1:47" ht="15" hidden="1" x14ac:dyDescent="0.25">
      <c r="A30" t="s">
        <v>343</v>
      </c>
      <c r="B30" t="s">
        <v>70</v>
      </c>
      <c r="C30" t="s">
        <v>344</v>
      </c>
      <c r="D30" t="s">
        <v>71</v>
      </c>
      <c r="E30" t="s">
        <v>345</v>
      </c>
      <c r="F30" t="s">
        <v>346</v>
      </c>
      <c r="G30" t="s">
        <v>54</v>
      </c>
      <c r="H30" t="s">
        <v>55</v>
      </c>
      <c r="I30" t="s">
        <v>30</v>
      </c>
      <c r="J30" t="s">
        <v>56</v>
      </c>
      <c r="K30" t="s">
        <v>117</v>
      </c>
      <c r="L30" t="s">
        <v>347</v>
      </c>
      <c r="M30" t="s">
        <v>348</v>
      </c>
      <c r="N30" t="s">
        <v>349</v>
      </c>
      <c r="O30" t="s">
        <v>61</v>
      </c>
      <c r="P30" t="s">
        <v>62</v>
      </c>
      <c r="Q30" t="s">
        <v>350</v>
      </c>
      <c r="R30" t="s">
        <v>351</v>
      </c>
      <c r="S30" t="s">
        <v>161</v>
      </c>
      <c r="T30" t="s">
        <v>347</v>
      </c>
      <c r="U30" t="s">
        <v>352</v>
      </c>
      <c r="V30" s="40">
        <v>0</v>
      </c>
      <c r="W30" s="40">
        <v>0</v>
      </c>
      <c r="X30" s="40">
        <v>0</v>
      </c>
      <c r="Y30" s="2" t="str">
        <f t="shared" si="0"/>
        <v/>
      </c>
      <c r="Z30" s="47" t="str">
        <f t="shared" si="1"/>
        <v/>
      </c>
      <c r="AA30" s="8"/>
      <c r="AB30" s="8"/>
      <c r="AC30" s="8"/>
      <c r="AD30" s="8"/>
      <c r="AE30" s="8"/>
      <c r="AF30" s="42">
        <v>45323</v>
      </c>
      <c r="AG30" s="13" t="str">
        <f t="shared" si="2"/>
        <v>CUMPLE</v>
      </c>
      <c r="AH30" s="13" t="str">
        <f t="shared" si="3"/>
        <v>NO CUMPLE</v>
      </c>
      <c r="AI30" s="13" t="str">
        <f t="shared" si="4"/>
        <v>NO CUMPLE</v>
      </c>
      <c r="AJ30" s="13" t="str">
        <f t="shared" si="5"/>
        <v>NO CUMPLE</v>
      </c>
      <c r="AK30" s="13" t="str">
        <f t="shared" si="6"/>
        <v>NO CUMPLE</v>
      </c>
      <c r="AL30" s="13" t="str">
        <f t="shared" si="7"/>
        <v>CUMPLE</v>
      </c>
      <c r="AM30" s="13" t="str">
        <f t="shared" si="8"/>
        <v>NO CUMPLE</v>
      </c>
      <c r="AN30" s="13" t="str">
        <f t="shared" si="9"/>
        <v>NO CUMPLE</v>
      </c>
      <c r="AO30" s="13" t="str">
        <f t="shared" si="10"/>
        <v>NO CUMPLE</v>
      </c>
      <c r="AP30" s="13" t="str">
        <f t="shared" si="11"/>
        <v>NO CUMPLE</v>
      </c>
    </row>
    <row r="31" spans="1:47" ht="15" hidden="1" x14ac:dyDescent="0.25">
      <c r="A31" t="s">
        <v>353</v>
      </c>
      <c r="B31" t="s">
        <v>70</v>
      </c>
      <c r="C31" t="s">
        <v>344</v>
      </c>
      <c r="D31" t="s">
        <v>71</v>
      </c>
      <c r="E31" t="s">
        <v>155</v>
      </c>
      <c r="F31" t="s">
        <v>346</v>
      </c>
      <c r="G31" t="s">
        <v>54</v>
      </c>
      <c r="H31" t="s">
        <v>55</v>
      </c>
      <c r="I31" t="s">
        <v>30</v>
      </c>
      <c r="J31" t="s">
        <v>56</v>
      </c>
      <c r="K31" t="s">
        <v>117</v>
      </c>
      <c r="L31" t="s">
        <v>347</v>
      </c>
      <c r="M31" t="s">
        <v>354</v>
      </c>
      <c r="N31" t="s">
        <v>355</v>
      </c>
      <c r="O31" t="s">
        <v>61</v>
      </c>
      <c r="P31" t="s">
        <v>62</v>
      </c>
      <c r="Q31" t="s">
        <v>350</v>
      </c>
      <c r="R31" t="s">
        <v>356</v>
      </c>
      <c r="S31" t="s">
        <v>161</v>
      </c>
      <c r="T31"/>
      <c r="U31" t="s">
        <v>357</v>
      </c>
      <c r="V31" s="40">
        <v>0</v>
      </c>
      <c r="W31" s="40">
        <v>0</v>
      </c>
      <c r="X31" s="40">
        <v>0</v>
      </c>
      <c r="Y31" s="2" t="str">
        <f t="shared" si="0"/>
        <v/>
      </c>
      <c r="Z31" s="47" t="str">
        <f t="shared" si="1"/>
        <v/>
      </c>
      <c r="AA31" s="8"/>
      <c r="AB31" s="8"/>
      <c r="AC31" s="8"/>
      <c r="AD31" s="8"/>
      <c r="AE31" s="8"/>
      <c r="AF31" s="42">
        <v>45323</v>
      </c>
      <c r="AG31" s="13" t="str">
        <f t="shared" si="2"/>
        <v>CUMPLE</v>
      </c>
      <c r="AH31" s="13" t="str">
        <f t="shared" si="3"/>
        <v>NO CUMPLE</v>
      </c>
      <c r="AI31" s="13" t="str">
        <f t="shared" si="4"/>
        <v>NO CUMPLE</v>
      </c>
      <c r="AJ31" s="13" t="str">
        <f t="shared" si="5"/>
        <v>NO CUMPLE</v>
      </c>
      <c r="AK31" s="13" t="str">
        <f t="shared" si="6"/>
        <v>NO CUMPLE</v>
      </c>
      <c r="AL31" s="13" t="str">
        <f t="shared" si="7"/>
        <v>CUMPLE</v>
      </c>
      <c r="AM31" s="13" t="str">
        <f t="shared" si="8"/>
        <v>NO CUMPLE</v>
      </c>
      <c r="AN31" s="13" t="str">
        <f t="shared" si="9"/>
        <v>NO CUMPLE</v>
      </c>
      <c r="AO31" s="13" t="str">
        <f t="shared" si="10"/>
        <v>NO CUMPLE</v>
      </c>
      <c r="AP31" s="13" t="str">
        <f t="shared" si="11"/>
        <v>NO CUMPLE</v>
      </c>
    </row>
    <row r="32" spans="1:47" ht="15" hidden="1" x14ac:dyDescent="0.25">
      <c r="A32" t="s">
        <v>358</v>
      </c>
      <c r="B32" t="s">
        <v>165</v>
      </c>
      <c r="C32" t="s">
        <v>359</v>
      </c>
      <c r="D32" t="s">
        <v>71</v>
      </c>
      <c r="E32" t="s">
        <v>298</v>
      </c>
      <c r="F32" t="s">
        <v>360</v>
      </c>
      <c r="G32" t="s">
        <v>73</v>
      </c>
      <c r="H32" t="s">
        <v>74</v>
      </c>
      <c r="I32" t="s">
        <v>29</v>
      </c>
      <c r="J32" t="s">
        <v>82</v>
      </c>
      <c r="K32" t="s">
        <v>57</v>
      </c>
      <c r="L32" t="s">
        <v>361</v>
      </c>
      <c r="M32" t="s">
        <v>362</v>
      </c>
      <c r="N32" t="s">
        <v>363</v>
      </c>
      <c r="O32" t="s">
        <v>61</v>
      </c>
      <c r="P32" t="s">
        <v>136</v>
      </c>
      <c r="Q32" t="s">
        <v>137</v>
      </c>
      <c r="R32" t="s">
        <v>363</v>
      </c>
      <c r="S32" t="s">
        <v>161</v>
      </c>
      <c r="T32" t="s">
        <v>361</v>
      </c>
      <c r="U32" t="s">
        <v>364</v>
      </c>
      <c r="V32" s="40">
        <v>0</v>
      </c>
      <c r="W32" s="40">
        <v>1.4236111111111112E-3</v>
      </c>
      <c r="X32" s="40">
        <v>1.4236111111111112E-3</v>
      </c>
      <c r="Y32" s="2" t="str">
        <f t="shared" si="0"/>
        <v/>
      </c>
      <c r="Z32" s="47" t="str">
        <f t="shared" si="1"/>
        <v>Cumplido</v>
      </c>
      <c r="AA32" s="8"/>
      <c r="AB32" s="8"/>
      <c r="AC32" s="8"/>
      <c r="AD32" s="8"/>
      <c r="AE32" s="8"/>
      <c r="AF32" s="42">
        <v>45323</v>
      </c>
      <c r="AG32" s="13" t="str">
        <f t="shared" si="2"/>
        <v>CUMPLE</v>
      </c>
      <c r="AH32" s="13" t="str">
        <f t="shared" si="3"/>
        <v>NO CUMPLE</v>
      </c>
      <c r="AI32" s="13" t="str">
        <f t="shared" si="4"/>
        <v>NO CUMPLE</v>
      </c>
      <c r="AJ32" s="13" t="str">
        <f t="shared" si="5"/>
        <v>NO CUMPLE</v>
      </c>
      <c r="AK32" s="13" t="str">
        <f t="shared" si="6"/>
        <v>NO CUMPLE</v>
      </c>
      <c r="AL32" s="13" t="str">
        <f t="shared" si="7"/>
        <v>CUMPLE</v>
      </c>
      <c r="AM32" s="13" t="str">
        <f t="shared" si="8"/>
        <v>NO CUMPLE</v>
      </c>
      <c r="AN32" s="13" t="str">
        <f t="shared" si="9"/>
        <v>NO CUMPLE</v>
      </c>
      <c r="AO32" s="13" t="str">
        <f t="shared" si="10"/>
        <v>NO CUMPLE</v>
      </c>
      <c r="AP32" s="13" t="str">
        <f t="shared" si="11"/>
        <v>NO CUMPLE</v>
      </c>
    </row>
    <row r="33" spans="1:42" ht="15" hidden="1" x14ac:dyDescent="0.25">
      <c r="A33" t="s">
        <v>365</v>
      </c>
      <c r="B33" t="s">
        <v>165</v>
      </c>
      <c r="C33" t="s">
        <v>359</v>
      </c>
      <c r="D33" t="s">
        <v>71</v>
      </c>
      <c r="E33" t="s">
        <v>298</v>
      </c>
      <c r="F33" t="s">
        <v>360</v>
      </c>
      <c r="G33" t="s">
        <v>73</v>
      </c>
      <c r="H33" t="s">
        <v>74</v>
      </c>
      <c r="I33" t="s">
        <v>29</v>
      </c>
      <c r="J33" t="s">
        <v>82</v>
      </c>
      <c r="K33" t="s">
        <v>57</v>
      </c>
      <c r="L33" t="s">
        <v>366</v>
      </c>
      <c r="M33" t="s">
        <v>367</v>
      </c>
      <c r="N33" t="s">
        <v>368</v>
      </c>
      <c r="O33" t="s">
        <v>61</v>
      </c>
      <c r="P33" t="s">
        <v>136</v>
      </c>
      <c r="Q33" t="s">
        <v>137</v>
      </c>
      <c r="R33" t="s">
        <v>368</v>
      </c>
      <c r="S33" t="s">
        <v>161</v>
      </c>
      <c r="T33" t="s">
        <v>366</v>
      </c>
      <c r="U33" t="s">
        <v>364</v>
      </c>
      <c r="V33" s="40">
        <v>0</v>
      </c>
      <c r="W33" s="40">
        <v>1.0069444444444444E-3</v>
      </c>
      <c r="X33" s="40">
        <v>1.0069444444444444E-3</v>
      </c>
      <c r="Y33" s="2" t="str">
        <f t="shared" si="0"/>
        <v/>
      </c>
      <c r="Z33" s="47" t="str">
        <f t="shared" si="1"/>
        <v>Cumplido</v>
      </c>
      <c r="AA33" s="8"/>
      <c r="AB33" s="8"/>
      <c r="AC33" s="8"/>
      <c r="AD33" s="8"/>
      <c r="AE33" s="8"/>
      <c r="AF33" s="42">
        <v>45323</v>
      </c>
      <c r="AG33" s="13" t="str">
        <f t="shared" si="2"/>
        <v>CUMPLE</v>
      </c>
      <c r="AH33" s="13" t="str">
        <f t="shared" si="3"/>
        <v>NO CUMPLE</v>
      </c>
      <c r="AI33" s="13" t="str">
        <f t="shared" si="4"/>
        <v>NO CUMPLE</v>
      </c>
      <c r="AJ33" s="13" t="str">
        <f t="shared" si="5"/>
        <v>NO CUMPLE</v>
      </c>
      <c r="AK33" s="13" t="str">
        <f t="shared" si="6"/>
        <v>NO CUMPLE</v>
      </c>
      <c r="AL33" s="13" t="str">
        <f t="shared" si="7"/>
        <v>CUMPLE</v>
      </c>
      <c r="AM33" s="13" t="str">
        <f t="shared" si="8"/>
        <v>NO CUMPLE</v>
      </c>
      <c r="AN33" s="13" t="str">
        <f t="shared" si="9"/>
        <v>NO CUMPLE</v>
      </c>
      <c r="AO33" s="13" t="str">
        <f t="shared" si="10"/>
        <v>NO CUMPLE</v>
      </c>
      <c r="AP33" s="13" t="str">
        <f t="shared" si="11"/>
        <v>NO CUMPLE</v>
      </c>
    </row>
    <row r="34" spans="1:42" ht="15" hidden="1" x14ac:dyDescent="0.25">
      <c r="A34" t="s">
        <v>369</v>
      </c>
      <c r="B34" t="s">
        <v>165</v>
      </c>
      <c r="C34" t="s">
        <v>359</v>
      </c>
      <c r="D34" t="s">
        <v>71</v>
      </c>
      <c r="E34" t="s">
        <v>298</v>
      </c>
      <c r="F34" t="s">
        <v>360</v>
      </c>
      <c r="G34" t="s">
        <v>73</v>
      </c>
      <c r="H34" t="s">
        <v>74</v>
      </c>
      <c r="I34" t="s">
        <v>29</v>
      </c>
      <c r="J34" t="s">
        <v>82</v>
      </c>
      <c r="K34" t="s">
        <v>57</v>
      </c>
      <c r="L34" t="s">
        <v>370</v>
      </c>
      <c r="M34" t="s">
        <v>371</v>
      </c>
      <c r="N34" t="s">
        <v>372</v>
      </c>
      <c r="O34" t="s">
        <v>61</v>
      </c>
      <c r="P34" t="s">
        <v>136</v>
      </c>
      <c r="Q34" t="s">
        <v>137</v>
      </c>
      <c r="R34" t="s">
        <v>372</v>
      </c>
      <c r="S34" t="s">
        <v>161</v>
      </c>
      <c r="T34" t="s">
        <v>370</v>
      </c>
      <c r="U34" t="s">
        <v>373</v>
      </c>
      <c r="V34" s="40">
        <v>0</v>
      </c>
      <c r="W34" s="40">
        <v>1.6087962962962963E-3</v>
      </c>
      <c r="X34" s="40">
        <v>1.6087962962962963E-3</v>
      </c>
      <c r="Y34" s="2" t="str">
        <f t="shared" si="0"/>
        <v/>
      </c>
      <c r="Z34" s="47" t="str">
        <f t="shared" si="1"/>
        <v>Cumplido</v>
      </c>
      <c r="AA34" s="8"/>
      <c r="AB34" s="8"/>
      <c r="AC34" s="8"/>
      <c r="AD34" s="8"/>
      <c r="AE34" s="8"/>
      <c r="AF34" s="42">
        <v>45323</v>
      </c>
      <c r="AG34" s="13" t="str">
        <f t="shared" si="2"/>
        <v>CUMPLE</v>
      </c>
      <c r="AH34" s="13" t="str">
        <f t="shared" si="3"/>
        <v>NO CUMPLE</v>
      </c>
      <c r="AI34" s="13" t="str">
        <f t="shared" si="4"/>
        <v>NO CUMPLE</v>
      </c>
      <c r="AJ34" s="13" t="str">
        <f t="shared" si="5"/>
        <v>NO CUMPLE</v>
      </c>
      <c r="AK34" s="13" t="str">
        <f t="shared" si="6"/>
        <v>NO CUMPLE</v>
      </c>
      <c r="AL34" s="13" t="str">
        <f t="shared" si="7"/>
        <v>CUMPLE</v>
      </c>
      <c r="AM34" s="13" t="str">
        <f t="shared" si="8"/>
        <v>NO CUMPLE</v>
      </c>
      <c r="AN34" s="13" t="str">
        <f t="shared" si="9"/>
        <v>NO CUMPLE</v>
      </c>
      <c r="AO34" s="13" t="str">
        <f t="shared" si="10"/>
        <v>NO CUMPLE</v>
      </c>
      <c r="AP34" s="13" t="str">
        <f t="shared" si="11"/>
        <v>NO CUMPLE</v>
      </c>
    </row>
    <row r="35" spans="1:42" ht="15" hidden="1" x14ac:dyDescent="0.25">
      <c r="A35" t="s">
        <v>374</v>
      </c>
      <c r="B35" t="s">
        <v>165</v>
      </c>
      <c r="C35" t="s">
        <v>359</v>
      </c>
      <c r="D35" t="s">
        <v>71</v>
      </c>
      <c r="E35" t="s">
        <v>298</v>
      </c>
      <c r="F35" t="s">
        <v>360</v>
      </c>
      <c r="G35" t="s">
        <v>73</v>
      </c>
      <c r="H35" t="s">
        <v>74</v>
      </c>
      <c r="I35" t="s">
        <v>29</v>
      </c>
      <c r="J35" t="s">
        <v>82</v>
      </c>
      <c r="K35" t="s">
        <v>57</v>
      </c>
      <c r="L35" t="s">
        <v>375</v>
      </c>
      <c r="M35" t="s">
        <v>376</v>
      </c>
      <c r="N35" t="s">
        <v>377</v>
      </c>
      <c r="O35" t="s">
        <v>61</v>
      </c>
      <c r="P35" t="s">
        <v>136</v>
      </c>
      <c r="Q35" t="s">
        <v>137</v>
      </c>
      <c r="R35" t="s">
        <v>377</v>
      </c>
      <c r="S35" t="s">
        <v>161</v>
      </c>
      <c r="T35" t="s">
        <v>375</v>
      </c>
      <c r="U35" t="s">
        <v>378</v>
      </c>
      <c r="V35" s="40">
        <v>0</v>
      </c>
      <c r="W35" s="40">
        <v>1.0416666666666667E-3</v>
      </c>
      <c r="X35" s="40">
        <v>1.0416666666666667E-3</v>
      </c>
      <c r="Y35" s="2" t="str">
        <f t="shared" si="0"/>
        <v/>
      </c>
      <c r="Z35" s="47" t="str">
        <f t="shared" si="1"/>
        <v>Cumplido</v>
      </c>
      <c r="AA35" s="8"/>
      <c r="AB35" s="8"/>
      <c r="AC35" s="8"/>
      <c r="AD35" s="8"/>
      <c r="AE35" s="8"/>
      <c r="AF35" s="42">
        <v>45323</v>
      </c>
      <c r="AG35" s="13" t="str">
        <f t="shared" si="2"/>
        <v>CUMPLE</v>
      </c>
      <c r="AH35" s="13" t="str">
        <f t="shared" si="3"/>
        <v>NO CUMPLE</v>
      </c>
      <c r="AI35" s="13" t="str">
        <f t="shared" si="4"/>
        <v>NO CUMPLE</v>
      </c>
      <c r="AJ35" s="13" t="str">
        <f t="shared" si="5"/>
        <v>NO CUMPLE</v>
      </c>
      <c r="AK35" s="13" t="str">
        <f t="shared" si="6"/>
        <v>NO CUMPLE</v>
      </c>
      <c r="AL35" s="13" t="str">
        <f t="shared" si="7"/>
        <v>CUMPLE</v>
      </c>
      <c r="AM35" s="13" t="str">
        <f t="shared" si="8"/>
        <v>NO CUMPLE</v>
      </c>
      <c r="AN35" s="13" t="str">
        <f t="shared" si="9"/>
        <v>NO CUMPLE</v>
      </c>
      <c r="AO35" s="13" t="str">
        <f t="shared" si="10"/>
        <v>NO CUMPLE</v>
      </c>
      <c r="AP35" s="13" t="str">
        <f t="shared" si="11"/>
        <v>NO CUMPLE</v>
      </c>
    </row>
    <row r="36" spans="1:42" ht="15" hidden="1" x14ac:dyDescent="0.25">
      <c r="A36" t="s">
        <v>379</v>
      </c>
      <c r="B36" t="s">
        <v>70</v>
      </c>
      <c r="C36" t="s">
        <v>154</v>
      </c>
      <c r="D36" t="s">
        <v>71</v>
      </c>
      <c r="E36" t="s">
        <v>380</v>
      </c>
      <c r="F36" t="s">
        <v>381</v>
      </c>
      <c r="G36" t="s">
        <v>54</v>
      </c>
      <c r="H36" t="s">
        <v>55</v>
      </c>
      <c r="I36" t="s">
        <v>30</v>
      </c>
      <c r="J36" t="s">
        <v>56</v>
      </c>
      <c r="K36" t="s">
        <v>117</v>
      </c>
      <c r="L36" t="s">
        <v>382</v>
      </c>
      <c r="M36" t="s">
        <v>383</v>
      </c>
      <c r="N36" t="s">
        <v>384</v>
      </c>
      <c r="O36" t="s">
        <v>61</v>
      </c>
      <c r="P36" t="s">
        <v>62</v>
      </c>
      <c r="Q36" t="s">
        <v>79</v>
      </c>
      <c r="R36" t="s">
        <v>385</v>
      </c>
      <c r="S36" t="s">
        <v>161</v>
      </c>
      <c r="T36" t="s">
        <v>386</v>
      </c>
      <c r="U36" t="s">
        <v>387</v>
      </c>
      <c r="V36" s="40">
        <v>0</v>
      </c>
      <c r="W36" s="40">
        <v>0</v>
      </c>
      <c r="X36" s="40">
        <v>0</v>
      </c>
      <c r="Y36" s="2" t="str">
        <f t="shared" si="0"/>
        <v/>
      </c>
      <c r="Z36" s="47" t="str">
        <f t="shared" si="1"/>
        <v/>
      </c>
      <c r="AA36" s="8"/>
      <c r="AB36" s="8"/>
      <c r="AC36" s="8"/>
      <c r="AD36" s="8"/>
      <c r="AE36" s="8"/>
      <c r="AF36" s="42">
        <v>45323</v>
      </c>
      <c r="AG36" s="13" t="str">
        <f t="shared" si="2"/>
        <v>CUMPLE</v>
      </c>
      <c r="AH36" s="13" t="str">
        <f t="shared" si="3"/>
        <v>NO CUMPLE</v>
      </c>
      <c r="AI36" s="13" t="str">
        <f t="shared" si="4"/>
        <v>NO CUMPLE</v>
      </c>
      <c r="AJ36" s="13" t="str">
        <f t="shared" si="5"/>
        <v>NO CUMPLE</v>
      </c>
      <c r="AK36" s="13" t="str">
        <f t="shared" si="6"/>
        <v>NO CUMPLE</v>
      </c>
      <c r="AL36" s="13" t="str">
        <f t="shared" si="7"/>
        <v>CUMPLE</v>
      </c>
      <c r="AM36" s="13" t="str">
        <f t="shared" si="8"/>
        <v>NO CUMPLE</v>
      </c>
      <c r="AN36" s="13" t="str">
        <f t="shared" si="9"/>
        <v>NO CUMPLE</v>
      </c>
      <c r="AO36" s="13" t="str">
        <f t="shared" si="10"/>
        <v>NO CUMPLE</v>
      </c>
      <c r="AP36" s="13" t="str">
        <f t="shared" si="11"/>
        <v>NO CUMPLE</v>
      </c>
    </row>
    <row r="37" spans="1:42" ht="15" hidden="1" x14ac:dyDescent="0.25">
      <c r="A37" t="s">
        <v>388</v>
      </c>
      <c r="B37" t="s">
        <v>49</v>
      </c>
      <c r="C37" t="s">
        <v>50</v>
      </c>
      <c r="D37" t="s">
        <v>71</v>
      </c>
      <c r="E37" t="s">
        <v>389</v>
      </c>
      <c r="F37" t="s">
        <v>390</v>
      </c>
      <c r="G37" t="s">
        <v>54</v>
      </c>
      <c r="H37" t="s">
        <v>55</v>
      </c>
      <c r="I37" t="s">
        <v>30</v>
      </c>
      <c r="J37" t="s">
        <v>56</v>
      </c>
      <c r="K37" t="s">
        <v>117</v>
      </c>
      <c r="L37" t="s">
        <v>391</v>
      </c>
      <c r="M37" t="s">
        <v>392</v>
      </c>
      <c r="N37" t="s">
        <v>393</v>
      </c>
      <c r="O37" t="s">
        <v>61</v>
      </c>
      <c r="P37" t="s">
        <v>136</v>
      </c>
      <c r="Q37" t="s">
        <v>137</v>
      </c>
      <c r="R37" t="s">
        <v>394</v>
      </c>
      <c r="S37" t="s">
        <v>161</v>
      </c>
      <c r="T37"/>
      <c r="U37" t="s">
        <v>395</v>
      </c>
      <c r="V37" s="40">
        <v>0</v>
      </c>
      <c r="W37" s="40">
        <v>0</v>
      </c>
      <c r="X37" s="40">
        <v>0</v>
      </c>
      <c r="Y37" s="2" t="str">
        <f t="shared" si="0"/>
        <v/>
      </c>
      <c r="Z37" s="47" t="str">
        <f t="shared" si="1"/>
        <v/>
      </c>
      <c r="AA37" s="8"/>
      <c r="AB37" s="8"/>
      <c r="AC37" s="8"/>
      <c r="AD37" s="8"/>
      <c r="AE37" s="8"/>
      <c r="AF37" s="42">
        <v>45323</v>
      </c>
      <c r="AG37" s="13" t="str">
        <f t="shared" si="2"/>
        <v>CUMPLE</v>
      </c>
      <c r="AH37" s="13" t="str">
        <f t="shared" si="3"/>
        <v>NO CUMPLE</v>
      </c>
      <c r="AI37" s="13" t="str">
        <f t="shared" si="4"/>
        <v>NO CUMPLE</v>
      </c>
      <c r="AJ37" s="13" t="str">
        <f t="shared" si="5"/>
        <v>NO CUMPLE</v>
      </c>
      <c r="AK37" s="13" t="str">
        <f t="shared" si="6"/>
        <v>NO CUMPLE</v>
      </c>
      <c r="AL37" s="13" t="str">
        <f t="shared" si="7"/>
        <v>CUMPLE</v>
      </c>
      <c r="AM37" s="13" t="str">
        <f t="shared" si="8"/>
        <v>NO CUMPLE</v>
      </c>
      <c r="AN37" s="13" t="str">
        <f t="shared" si="9"/>
        <v>NO CUMPLE</v>
      </c>
      <c r="AO37" s="13" t="str">
        <f t="shared" si="10"/>
        <v>NO CUMPLE</v>
      </c>
      <c r="AP37" s="13" t="str">
        <f t="shared" si="11"/>
        <v>NO CUMPLE</v>
      </c>
    </row>
    <row r="38" spans="1:42" ht="15" x14ac:dyDescent="0.25">
      <c r="A38" t="s">
        <v>396</v>
      </c>
      <c r="B38" t="s">
        <v>284</v>
      </c>
      <c r="C38" t="s">
        <v>397</v>
      </c>
      <c r="D38" t="s">
        <v>154</v>
      </c>
      <c r="E38" t="s">
        <v>398</v>
      </c>
      <c r="F38" t="s">
        <v>214</v>
      </c>
      <c r="G38" t="s">
        <v>54</v>
      </c>
      <c r="H38" t="s">
        <v>55</v>
      </c>
      <c r="I38" t="s">
        <v>30</v>
      </c>
      <c r="J38" t="s">
        <v>82</v>
      </c>
      <c r="K38" t="s">
        <v>399</v>
      </c>
      <c r="L38" t="s">
        <v>400</v>
      </c>
      <c r="M38" t="s">
        <v>401</v>
      </c>
      <c r="N38" t="s">
        <v>402</v>
      </c>
      <c r="O38" t="s">
        <v>61</v>
      </c>
      <c r="P38" t="s">
        <v>62</v>
      </c>
      <c r="Q38" t="s">
        <v>403</v>
      </c>
      <c r="R38" t="s">
        <v>404</v>
      </c>
      <c r="S38" t="s">
        <v>405</v>
      </c>
      <c r="T38"/>
      <c r="U38" t="s">
        <v>406</v>
      </c>
      <c r="V38" s="40">
        <v>5.80712962962963</v>
      </c>
      <c r="W38" s="40">
        <v>5.9329861111111111</v>
      </c>
      <c r="X38" s="40">
        <v>0.12585648148148149</v>
      </c>
      <c r="Y38" s="2" t="str">
        <f t="shared" si="0"/>
        <v/>
      </c>
      <c r="Z38" s="47" t="str">
        <f t="shared" si="1"/>
        <v>Cumplido</v>
      </c>
      <c r="AA38" s="8"/>
      <c r="AB38" s="8"/>
      <c r="AC38" s="8"/>
      <c r="AD38" s="8"/>
      <c r="AE38" s="8"/>
      <c r="AF38" s="42">
        <v>45329</v>
      </c>
      <c r="AG38" s="13" t="str">
        <f t="shared" si="2"/>
        <v>NO CUMPLE</v>
      </c>
      <c r="AH38" s="13" t="str">
        <f t="shared" si="3"/>
        <v>CUMPLE</v>
      </c>
      <c r="AI38" s="13" t="str">
        <f t="shared" si="4"/>
        <v>NO CUMPLE</v>
      </c>
      <c r="AJ38" s="13" t="str">
        <f t="shared" si="5"/>
        <v>NO CUMPLE</v>
      </c>
      <c r="AK38" s="13" t="str">
        <f t="shared" si="6"/>
        <v>NO CUMPLE</v>
      </c>
      <c r="AL38" s="13" t="str">
        <f t="shared" si="7"/>
        <v>NO CUMPLE</v>
      </c>
      <c r="AM38" s="13" t="str">
        <f t="shared" si="8"/>
        <v>NO CUMPLE</v>
      </c>
      <c r="AN38" s="13" t="str">
        <f t="shared" si="9"/>
        <v>NO CUMPLE</v>
      </c>
      <c r="AO38" s="13" t="str">
        <f t="shared" si="10"/>
        <v>NO CUMPLE</v>
      </c>
      <c r="AP38" s="13" t="str">
        <f t="shared" si="11"/>
        <v>CUMPLE</v>
      </c>
    </row>
    <row r="39" spans="1:42" ht="15" hidden="1" x14ac:dyDescent="0.25">
      <c r="A39" t="s">
        <v>407</v>
      </c>
      <c r="B39" t="s">
        <v>165</v>
      </c>
      <c r="C39" t="s">
        <v>71</v>
      </c>
      <c r="D39" t="s">
        <v>297</v>
      </c>
      <c r="E39" t="s">
        <v>155</v>
      </c>
      <c r="F39" t="s">
        <v>320</v>
      </c>
      <c r="G39" t="s">
        <v>73</v>
      </c>
      <c r="H39" t="s">
        <v>74</v>
      </c>
      <c r="I39" t="s">
        <v>29</v>
      </c>
      <c r="J39" t="s">
        <v>82</v>
      </c>
      <c r="K39" t="s">
        <v>57</v>
      </c>
      <c r="L39" t="s">
        <v>408</v>
      </c>
      <c r="M39" t="s">
        <v>409</v>
      </c>
      <c r="N39" t="s">
        <v>410</v>
      </c>
      <c r="O39" t="s">
        <v>61</v>
      </c>
      <c r="P39" t="s">
        <v>136</v>
      </c>
      <c r="Q39" t="s">
        <v>137</v>
      </c>
      <c r="R39" t="s">
        <v>411</v>
      </c>
      <c r="S39" t="s">
        <v>161</v>
      </c>
      <c r="T39" t="s">
        <v>412</v>
      </c>
      <c r="U39" t="s">
        <v>413</v>
      </c>
      <c r="V39" s="40">
        <v>3.6331018518518519E-2</v>
      </c>
      <c r="W39" s="40">
        <v>4.5682870370370374E-2</v>
      </c>
      <c r="X39" s="40">
        <v>9.3518518518518525E-3</v>
      </c>
      <c r="Y39" s="2" t="str">
        <f t="shared" si="0"/>
        <v/>
      </c>
      <c r="Z39" s="47" t="str">
        <f t="shared" si="1"/>
        <v>Cumplido</v>
      </c>
      <c r="AA39" s="8"/>
      <c r="AB39" s="8"/>
      <c r="AC39" s="8"/>
      <c r="AD39" s="8"/>
      <c r="AE39" s="8"/>
      <c r="AF39" s="42">
        <v>45323</v>
      </c>
      <c r="AG39" s="13" t="str">
        <f t="shared" si="2"/>
        <v>CUMPLE</v>
      </c>
      <c r="AH39" s="13" t="str">
        <f t="shared" si="3"/>
        <v>NO CUMPLE</v>
      </c>
      <c r="AI39" s="13" t="str">
        <f t="shared" si="4"/>
        <v>NO CUMPLE</v>
      </c>
      <c r="AJ39" s="13" t="str">
        <f t="shared" si="5"/>
        <v>NO CUMPLE</v>
      </c>
      <c r="AK39" s="13" t="str">
        <f t="shared" si="6"/>
        <v>NO CUMPLE</v>
      </c>
      <c r="AL39" s="13" t="str">
        <f t="shared" si="7"/>
        <v>NO CUMPLE</v>
      </c>
      <c r="AM39" s="13" t="str">
        <f t="shared" si="8"/>
        <v>CUMPLE</v>
      </c>
      <c r="AN39" s="13" t="str">
        <f t="shared" si="9"/>
        <v>NO CUMPLE</v>
      </c>
      <c r="AO39" s="13" t="str">
        <f t="shared" si="10"/>
        <v>NO CUMPLE</v>
      </c>
      <c r="AP39" s="13" t="str">
        <f t="shared" si="11"/>
        <v>NO CUMPLE</v>
      </c>
    </row>
    <row r="40" spans="1:42" ht="15" hidden="1" x14ac:dyDescent="0.25">
      <c r="A40" t="s">
        <v>414</v>
      </c>
      <c r="B40" t="s">
        <v>165</v>
      </c>
      <c r="C40" t="s">
        <v>415</v>
      </c>
      <c r="D40" t="s">
        <v>297</v>
      </c>
      <c r="E40" t="s">
        <v>380</v>
      </c>
      <c r="F40" t="s">
        <v>320</v>
      </c>
      <c r="G40" t="s">
        <v>73</v>
      </c>
      <c r="H40" t="s">
        <v>74</v>
      </c>
      <c r="I40" t="s">
        <v>29</v>
      </c>
      <c r="J40" t="s">
        <v>82</v>
      </c>
      <c r="K40" t="s">
        <v>416</v>
      </c>
      <c r="L40" t="s">
        <v>417</v>
      </c>
      <c r="M40" t="s">
        <v>418</v>
      </c>
      <c r="N40" t="s">
        <v>419</v>
      </c>
      <c r="O40" t="s">
        <v>61</v>
      </c>
      <c r="P40" t="s">
        <v>170</v>
      </c>
      <c r="Q40" t="s">
        <v>420</v>
      </c>
      <c r="R40" t="s">
        <v>421</v>
      </c>
      <c r="S40" t="s">
        <v>161</v>
      </c>
      <c r="T40" t="s">
        <v>422</v>
      </c>
      <c r="U40" t="s">
        <v>423</v>
      </c>
      <c r="V40" s="40">
        <v>2.9166666666666668E-3</v>
      </c>
      <c r="W40" s="40">
        <v>1.1006944444444444E-2</v>
      </c>
      <c r="X40" s="40">
        <v>8.0902777777777778E-3</v>
      </c>
      <c r="Y40" s="2" t="str">
        <f t="shared" si="0"/>
        <v/>
      </c>
      <c r="Z40" s="47" t="str">
        <f t="shared" si="1"/>
        <v>Cumplido</v>
      </c>
      <c r="AA40" s="8"/>
      <c r="AB40" s="8"/>
      <c r="AC40" s="8"/>
      <c r="AD40" s="8"/>
      <c r="AE40" s="8"/>
      <c r="AF40" s="42">
        <v>45323</v>
      </c>
      <c r="AG40" s="13" t="str">
        <f t="shared" si="2"/>
        <v>CUMPLE</v>
      </c>
      <c r="AH40" s="13" t="str">
        <f t="shared" si="3"/>
        <v>NO CUMPLE</v>
      </c>
      <c r="AI40" s="13" t="str">
        <f t="shared" si="4"/>
        <v>NO CUMPLE</v>
      </c>
      <c r="AJ40" s="13" t="str">
        <f t="shared" si="5"/>
        <v>NO CUMPLE</v>
      </c>
      <c r="AK40" s="13" t="str">
        <f t="shared" si="6"/>
        <v>NO CUMPLE</v>
      </c>
      <c r="AL40" s="13" t="str">
        <f t="shared" si="7"/>
        <v>CUMPLE</v>
      </c>
      <c r="AM40" s="13" t="str">
        <f t="shared" si="8"/>
        <v>NO CUMPLE</v>
      </c>
      <c r="AN40" s="13" t="str">
        <f t="shared" si="9"/>
        <v>NO CUMPLE</v>
      </c>
      <c r="AO40" s="13" t="str">
        <f t="shared" si="10"/>
        <v>NO CUMPLE</v>
      </c>
      <c r="AP40" s="13" t="str">
        <f t="shared" si="11"/>
        <v>NO CUMPLE</v>
      </c>
    </row>
    <row r="41" spans="1:42" ht="15" hidden="1" x14ac:dyDescent="0.25">
      <c r="A41" t="s">
        <v>424</v>
      </c>
      <c r="B41" t="s">
        <v>165</v>
      </c>
      <c r="C41" t="s">
        <v>415</v>
      </c>
      <c r="D41" t="s">
        <v>297</v>
      </c>
      <c r="E41" t="s">
        <v>380</v>
      </c>
      <c r="F41" t="s">
        <v>320</v>
      </c>
      <c r="G41" t="s">
        <v>73</v>
      </c>
      <c r="H41" t="s">
        <v>74</v>
      </c>
      <c r="I41" t="s">
        <v>29</v>
      </c>
      <c r="J41" t="s">
        <v>82</v>
      </c>
      <c r="K41" t="s">
        <v>416</v>
      </c>
      <c r="L41" t="s">
        <v>417</v>
      </c>
      <c r="M41" t="s">
        <v>425</v>
      </c>
      <c r="N41" t="s">
        <v>426</v>
      </c>
      <c r="O41" t="s">
        <v>61</v>
      </c>
      <c r="P41" t="s">
        <v>170</v>
      </c>
      <c r="Q41" t="s">
        <v>420</v>
      </c>
      <c r="R41" t="s">
        <v>427</v>
      </c>
      <c r="S41" t="s">
        <v>161</v>
      </c>
      <c r="T41" t="s">
        <v>422</v>
      </c>
      <c r="U41" t="s">
        <v>428</v>
      </c>
      <c r="V41" s="40">
        <v>1.0648148148148149E-3</v>
      </c>
      <c r="W41" s="40">
        <v>8.1134259259259267E-3</v>
      </c>
      <c r="X41" s="40">
        <v>7.0486111111111114E-3</v>
      </c>
      <c r="Y41" s="2" t="str">
        <f t="shared" si="0"/>
        <v/>
      </c>
      <c r="Z41" s="47" t="str">
        <f t="shared" si="1"/>
        <v>Cumplido</v>
      </c>
      <c r="AA41" s="8"/>
      <c r="AB41" s="8"/>
      <c r="AC41" s="8"/>
      <c r="AD41" s="8"/>
      <c r="AE41" s="8"/>
      <c r="AF41" s="42">
        <v>45323</v>
      </c>
      <c r="AG41" s="13" t="str">
        <f t="shared" si="2"/>
        <v>CUMPLE</v>
      </c>
      <c r="AH41" s="13" t="str">
        <f t="shared" si="3"/>
        <v>NO CUMPLE</v>
      </c>
      <c r="AI41" s="13" t="str">
        <f t="shared" si="4"/>
        <v>NO CUMPLE</v>
      </c>
      <c r="AJ41" s="13" t="str">
        <f t="shared" si="5"/>
        <v>NO CUMPLE</v>
      </c>
      <c r="AK41" s="13" t="str">
        <f t="shared" si="6"/>
        <v>NO CUMPLE</v>
      </c>
      <c r="AL41" s="13" t="str">
        <f t="shared" si="7"/>
        <v>CUMPLE</v>
      </c>
      <c r="AM41" s="13" t="str">
        <f t="shared" si="8"/>
        <v>NO CUMPLE</v>
      </c>
      <c r="AN41" s="13" t="str">
        <f t="shared" si="9"/>
        <v>NO CUMPLE</v>
      </c>
      <c r="AO41" s="13" t="str">
        <f t="shared" si="10"/>
        <v>NO CUMPLE</v>
      </c>
      <c r="AP41" s="13" t="str">
        <f t="shared" si="11"/>
        <v>NO CUMPLE</v>
      </c>
    </row>
    <row r="42" spans="1:42" ht="15" hidden="1" x14ac:dyDescent="0.25">
      <c r="A42" t="s">
        <v>429</v>
      </c>
      <c r="B42" t="s">
        <v>165</v>
      </c>
      <c r="C42" t="s">
        <v>71</v>
      </c>
      <c r="D42" t="s">
        <v>297</v>
      </c>
      <c r="E42" t="s">
        <v>155</v>
      </c>
      <c r="F42" t="s">
        <v>320</v>
      </c>
      <c r="G42" t="s">
        <v>73</v>
      </c>
      <c r="H42" t="s">
        <v>74</v>
      </c>
      <c r="I42" t="s">
        <v>29</v>
      </c>
      <c r="J42" t="s">
        <v>82</v>
      </c>
      <c r="K42" t="s">
        <v>430</v>
      </c>
      <c r="L42" t="s">
        <v>431</v>
      </c>
      <c r="M42" t="s">
        <v>432</v>
      </c>
      <c r="N42" t="s">
        <v>433</v>
      </c>
      <c r="O42" t="s">
        <v>61</v>
      </c>
      <c r="P42" t="s">
        <v>136</v>
      </c>
      <c r="Q42" t="s">
        <v>137</v>
      </c>
      <c r="R42" t="s">
        <v>434</v>
      </c>
      <c r="S42" t="s">
        <v>161</v>
      </c>
      <c r="T42" t="s">
        <v>435</v>
      </c>
      <c r="U42" t="s">
        <v>413</v>
      </c>
      <c r="V42" s="40">
        <v>1.2476851851851852E-2</v>
      </c>
      <c r="W42" s="40">
        <v>2.0381944444444446E-2</v>
      </c>
      <c r="X42" s="40">
        <v>7.905092592592592E-3</v>
      </c>
      <c r="Y42" s="2" t="str">
        <f t="shared" si="0"/>
        <v/>
      </c>
      <c r="Z42" s="47" t="str">
        <f t="shared" si="1"/>
        <v>Cumplido</v>
      </c>
      <c r="AA42" s="8"/>
      <c r="AB42" s="8"/>
      <c r="AC42" s="8"/>
      <c r="AD42" s="8"/>
      <c r="AE42" s="8"/>
      <c r="AF42" s="42">
        <v>45323</v>
      </c>
      <c r="AG42" s="13" t="str">
        <f t="shared" si="2"/>
        <v>CUMPLE</v>
      </c>
      <c r="AH42" s="13" t="str">
        <f t="shared" si="3"/>
        <v>NO CUMPLE</v>
      </c>
      <c r="AI42" s="13" t="str">
        <f t="shared" si="4"/>
        <v>NO CUMPLE</v>
      </c>
      <c r="AJ42" s="13" t="str">
        <f t="shared" si="5"/>
        <v>NO CUMPLE</v>
      </c>
      <c r="AK42" s="13" t="str">
        <f t="shared" si="6"/>
        <v>NO CUMPLE</v>
      </c>
      <c r="AL42" s="13" t="str">
        <f t="shared" si="7"/>
        <v>CUMPLE</v>
      </c>
      <c r="AM42" s="13" t="str">
        <f t="shared" si="8"/>
        <v>NO CUMPLE</v>
      </c>
      <c r="AN42" s="13" t="str">
        <f t="shared" si="9"/>
        <v>NO CUMPLE</v>
      </c>
      <c r="AO42" s="13" t="str">
        <f t="shared" si="10"/>
        <v>NO CUMPLE</v>
      </c>
      <c r="AP42" s="13" t="str">
        <f t="shared" si="11"/>
        <v>NO CUMPLE</v>
      </c>
    </row>
    <row r="43" spans="1:42" ht="15" hidden="1" x14ac:dyDescent="0.25">
      <c r="A43" t="s">
        <v>436</v>
      </c>
      <c r="B43" t="s">
        <v>165</v>
      </c>
      <c r="C43" t="s">
        <v>415</v>
      </c>
      <c r="D43" t="s">
        <v>297</v>
      </c>
      <c r="E43" t="s">
        <v>380</v>
      </c>
      <c r="F43" t="s">
        <v>320</v>
      </c>
      <c r="G43" t="s">
        <v>73</v>
      </c>
      <c r="H43" t="s">
        <v>74</v>
      </c>
      <c r="I43" t="s">
        <v>29</v>
      </c>
      <c r="J43" t="s">
        <v>82</v>
      </c>
      <c r="K43" t="s">
        <v>437</v>
      </c>
      <c r="L43" t="s">
        <v>438</v>
      </c>
      <c r="M43" t="s">
        <v>439</v>
      </c>
      <c r="N43" t="s">
        <v>440</v>
      </c>
      <c r="O43" t="s">
        <v>61</v>
      </c>
      <c r="P43" t="s">
        <v>136</v>
      </c>
      <c r="Q43" t="s">
        <v>137</v>
      </c>
      <c r="R43" t="s">
        <v>441</v>
      </c>
      <c r="S43" t="s">
        <v>161</v>
      </c>
      <c r="T43" t="s">
        <v>442</v>
      </c>
      <c r="U43" t="s">
        <v>443</v>
      </c>
      <c r="V43" s="40">
        <v>3.4375E-3</v>
      </c>
      <c r="W43" s="40">
        <v>7.3379629629629628E-3</v>
      </c>
      <c r="X43" s="40">
        <v>3.9004629629629628E-3</v>
      </c>
      <c r="Y43" s="2" t="str">
        <f t="shared" si="0"/>
        <v/>
      </c>
      <c r="Z43" s="47" t="str">
        <f t="shared" si="1"/>
        <v>Cumplido</v>
      </c>
      <c r="AA43" s="8"/>
      <c r="AB43" s="8"/>
      <c r="AC43" s="8"/>
      <c r="AD43" s="8"/>
      <c r="AE43" s="8"/>
      <c r="AF43" s="42">
        <v>45323</v>
      </c>
      <c r="AG43" s="13" t="str">
        <f t="shared" si="2"/>
        <v>CUMPLE</v>
      </c>
      <c r="AH43" s="13" t="str">
        <f t="shared" si="3"/>
        <v>NO CUMPLE</v>
      </c>
      <c r="AI43" s="13" t="str">
        <f t="shared" si="4"/>
        <v>NO CUMPLE</v>
      </c>
      <c r="AJ43" s="13" t="str">
        <f t="shared" si="5"/>
        <v>NO CUMPLE</v>
      </c>
      <c r="AK43" s="13" t="str">
        <f t="shared" si="6"/>
        <v>NO CUMPLE</v>
      </c>
      <c r="AL43" s="13" t="str">
        <f t="shared" si="7"/>
        <v>CUMPLE</v>
      </c>
      <c r="AM43" s="13" t="str">
        <f t="shared" si="8"/>
        <v>NO CUMPLE</v>
      </c>
      <c r="AN43" s="13" t="str">
        <f t="shared" si="9"/>
        <v>NO CUMPLE</v>
      </c>
      <c r="AO43" s="13" t="str">
        <f t="shared" si="10"/>
        <v>NO CUMPLE</v>
      </c>
      <c r="AP43" s="13" t="str">
        <f t="shared" si="11"/>
        <v>NO CUMPLE</v>
      </c>
    </row>
    <row r="44" spans="1:42" ht="15" x14ac:dyDescent="0.25">
      <c r="A44" t="s">
        <v>444</v>
      </c>
      <c r="B44" t="s">
        <v>445</v>
      </c>
      <c r="C44" t="s">
        <v>233</v>
      </c>
      <c r="D44" t="s">
        <v>446</v>
      </c>
      <c r="E44" t="s">
        <v>264</v>
      </c>
      <c r="F44" t="s">
        <v>447</v>
      </c>
      <c r="G44" t="s">
        <v>448</v>
      </c>
      <c r="H44" t="s">
        <v>55</v>
      </c>
      <c r="I44" t="s">
        <v>30</v>
      </c>
      <c r="J44" t="s">
        <v>67</v>
      </c>
      <c r="K44" t="s">
        <v>449</v>
      </c>
      <c r="L44" t="s">
        <v>450</v>
      </c>
      <c r="M44" t="s">
        <v>451</v>
      </c>
      <c r="N44" t="s">
        <v>451</v>
      </c>
      <c r="O44" t="s">
        <v>61</v>
      </c>
      <c r="P44" t="s">
        <v>452</v>
      </c>
      <c r="Q44" t="s">
        <v>452</v>
      </c>
      <c r="R44" t="s">
        <v>453</v>
      </c>
      <c r="S44" t="s">
        <v>161</v>
      </c>
      <c r="T44" t="s">
        <v>454</v>
      </c>
      <c r="U44" t="s">
        <v>455</v>
      </c>
      <c r="V44" s="40">
        <v>0.53471064814814817</v>
      </c>
      <c r="W44" s="40">
        <v>0.53549768518518515</v>
      </c>
      <c r="X44" s="40">
        <v>7.8703703703703705E-4</v>
      </c>
      <c r="Y44" s="2" t="str">
        <f t="shared" si="0"/>
        <v>Cumplido</v>
      </c>
      <c r="Z44" s="47" t="str">
        <f t="shared" si="1"/>
        <v/>
      </c>
      <c r="AA44" s="8">
        <f>VLOOKUP(A44,[1]tickets!$A:$Y,25,0)</f>
        <v>0</v>
      </c>
      <c r="AB44" s="8" t="str">
        <f>IF($H44="1-Crítica",IF($X44&lt;=$AT$5,"Cumplido", "Incumplido"),"")</f>
        <v/>
      </c>
      <c r="AC44" s="8" t="str">
        <f>IF($H44="2-Alta",IF($X44&lt;=$AT$6, "Cumplido", "Incumplido"),"")</f>
        <v/>
      </c>
      <c r="AD44" s="8" t="str">
        <f>IF($H44="3-Medio",IF($X44&lt;=$AT$7, "Cumplido", "Incumplido"),"")</f>
        <v/>
      </c>
      <c r="AE44" s="8" t="str">
        <f>IF($H44="4-Baja",IF($X44&lt;=$AT$8, "Cumplido", "Incumplido"),"")</f>
        <v>Cumplido</v>
      </c>
      <c r="AF44" s="42">
        <v>45323</v>
      </c>
      <c r="AG44" s="13" t="str">
        <f t="shared" si="2"/>
        <v>CUMPLE</v>
      </c>
      <c r="AH44" s="13" t="str">
        <f t="shared" si="3"/>
        <v>NO CUMPLE</v>
      </c>
      <c r="AI44" s="13" t="str">
        <f t="shared" si="4"/>
        <v>NO CUMPLE</v>
      </c>
      <c r="AJ44" s="13" t="str">
        <f t="shared" si="5"/>
        <v>NO CUMPLE</v>
      </c>
      <c r="AK44" s="13" t="str">
        <f t="shared" si="6"/>
        <v>NO CUMPLE</v>
      </c>
      <c r="AL44" s="13" t="str">
        <f t="shared" si="7"/>
        <v>NO CUMPLE</v>
      </c>
      <c r="AM44" s="13" t="str">
        <f t="shared" si="8"/>
        <v>NO CUMPLE</v>
      </c>
      <c r="AN44" s="13" t="str">
        <f t="shared" si="9"/>
        <v>NO CUMPLE</v>
      </c>
      <c r="AO44" s="13" t="str">
        <f t="shared" si="10"/>
        <v>CUMPLE</v>
      </c>
      <c r="AP44" s="13" t="str">
        <f t="shared" si="11"/>
        <v>NO CUMPLE</v>
      </c>
    </row>
    <row r="45" spans="1:42" ht="15" x14ac:dyDescent="0.25">
      <c r="A45" t="s">
        <v>456</v>
      </c>
      <c r="B45" t="s">
        <v>307</v>
      </c>
      <c r="C45" t="s">
        <v>308</v>
      </c>
      <c r="D45" t="s">
        <v>308</v>
      </c>
      <c r="E45" t="s">
        <v>457</v>
      </c>
      <c r="F45" t="s">
        <v>458</v>
      </c>
      <c r="G45" t="s">
        <v>54</v>
      </c>
      <c r="H45" t="s">
        <v>55</v>
      </c>
      <c r="I45" t="s">
        <v>30</v>
      </c>
      <c r="J45" t="s">
        <v>82</v>
      </c>
      <c r="K45" t="s">
        <v>57</v>
      </c>
      <c r="L45" t="s">
        <v>459</v>
      </c>
      <c r="M45" t="s">
        <v>460</v>
      </c>
      <c r="N45" t="s">
        <v>461</v>
      </c>
      <c r="O45" t="s">
        <v>61</v>
      </c>
      <c r="P45" t="s">
        <v>462</v>
      </c>
      <c r="Q45" t="s">
        <v>463</v>
      </c>
      <c r="R45" t="s">
        <v>464</v>
      </c>
      <c r="S45" t="s">
        <v>161</v>
      </c>
      <c r="T45" t="s">
        <v>465</v>
      </c>
      <c r="U45" t="s">
        <v>465</v>
      </c>
      <c r="V45" s="40">
        <v>0</v>
      </c>
      <c r="W45" s="40">
        <v>1.3078703703703703E-3</v>
      </c>
      <c r="X45" s="40">
        <v>1.3078703703703703E-3</v>
      </c>
      <c r="Y45" s="2" t="str">
        <f t="shared" si="0"/>
        <v/>
      </c>
      <c r="Z45" s="47" t="str">
        <f t="shared" si="1"/>
        <v>Cumplido</v>
      </c>
      <c r="AA45" s="8"/>
      <c r="AB45" s="8"/>
      <c r="AC45" s="8"/>
      <c r="AD45" s="8"/>
      <c r="AE45" s="8"/>
      <c r="AF45" s="42">
        <v>45323</v>
      </c>
      <c r="AG45" s="13" t="str">
        <f t="shared" si="2"/>
        <v>CUMPLE</v>
      </c>
      <c r="AH45" s="13" t="str">
        <f t="shared" si="3"/>
        <v>NO CUMPLE</v>
      </c>
      <c r="AI45" s="13" t="str">
        <f t="shared" si="4"/>
        <v>NO CUMPLE</v>
      </c>
      <c r="AJ45" s="13" t="str">
        <f t="shared" si="5"/>
        <v>NO CUMPLE</v>
      </c>
      <c r="AK45" s="13" t="str">
        <f t="shared" si="6"/>
        <v>NO CUMPLE</v>
      </c>
      <c r="AL45" s="13" t="str">
        <f t="shared" si="7"/>
        <v>CUMPLE</v>
      </c>
      <c r="AM45" s="13" t="str">
        <f t="shared" si="8"/>
        <v>NO CUMPLE</v>
      </c>
      <c r="AN45" s="13" t="str">
        <f t="shared" si="9"/>
        <v>NO CUMPLE</v>
      </c>
      <c r="AO45" s="13" t="str">
        <f t="shared" si="10"/>
        <v>NO CUMPLE</v>
      </c>
      <c r="AP45" s="13" t="str">
        <f t="shared" si="11"/>
        <v>NO CUMPLE</v>
      </c>
    </row>
    <row r="46" spans="1:42" ht="15" hidden="1" x14ac:dyDescent="0.25">
      <c r="A46" t="s">
        <v>466</v>
      </c>
      <c r="B46" t="s">
        <v>165</v>
      </c>
      <c r="C46" t="s">
        <v>359</v>
      </c>
      <c r="D46" t="s">
        <v>71</v>
      </c>
      <c r="E46" t="s">
        <v>467</v>
      </c>
      <c r="F46" t="s">
        <v>468</v>
      </c>
      <c r="G46" t="s">
        <v>54</v>
      </c>
      <c r="H46" t="s">
        <v>55</v>
      </c>
      <c r="I46" t="s">
        <v>30</v>
      </c>
      <c r="J46" t="s">
        <v>56</v>
      </c>
      <c r="K46" t="s">
        <v>57</v>
      </c>
      <c r="L46" t="s">
        <v>469</v>
      </c>
      <c r="M46" t="s">
        <v>470</v>
      </c>
      <c r="N46" t="s">
        <v>471</v>
      </c>
      <c r="O46" t="s">
        <v>61</v>
      </c>
      <c r="P46" t="s">
        <v>136</v>
      </c>
      <c r="Q46" t="s">
        <v>137</v>
      </c>
      <c r="R46" t="s">
        <v>472</v>
      </c>
      <c r="S46" t="s">
        <v>161</v>
      </c>
      <c r="T46" t="s">
        <v>473</v>
      </c>
      <c r="U46" t="s">
        <v>352</v>
      </c>
      <c r="V46" s="40">
        <v>0</v>
      </c>
      <c r="W46" s="40">
        <v>0</v>
      </c>
      <c r="X46" s="40">
        <v>0</v>
      </c>
      <c r="Y46" s="2" t="str">
        <f t="shared" si="0"/>
        <v/>
      </c>
      <c r="Z46" s="47" t="str">
        <f t="shared" si="1"/>
        <v/>
      </c>
      <c r="AA46" s="8"/>
      <c r="AB46" s="8"/>
      <c r="AC46" s="8"/>
      <c r="AD46" s="8"/>
      <c r="AE46" s="8"/>
      <c r="AF46" s="42">
        <v>45323</v>
      </c>
      <c r="AG46" s="13" t="str">
        <f t="shared" si="2"/>
        <v>CUMPLE</v>
      </c>
      <c r="AH46" s="13" t="str">
        <f t="shared" si="3"/>
        <v>NO CUMPLE</v>
      </c>
      <c r="AI46" s="13" t="str">
        <f t="shared" si="4"/>
        <v>NO CUMPLE</v>
      </c>
      <c r="AJ46" s="13" t="str">
        <f t="shared" si="5"/>
        <v>NO CUMPLE</v>
      </c>
      <c r="AK46" s="13" t="str">
        <f t="shared" si="6"/>
        <v>NO CUMPLE</v>
      </c>
      <c r="AL46" s="13" t="str">
        <f t="shared" si="7"/>
        <v>CUMPLE</v>
      </c>
      <c r="AM46" s="13" t="str">
        <f t="shared" si="8"/>
        <v>NO CUMPLE</v>
      </c>
      <c r="AN46" s="13" t="str">
        <f t="shared" si="9"/>
        <v>NO CUMPLE</v>
      </c>
      <c r="AO46" s="13" t="str">
        <f t="shared" si="10"/>
        <v>NO CUMPLE</v>
      </c>
      <c r="AP46" s="13" t="str">
        <f t="shared" si="11"/>
        <v>NO CUMPLE</v>
      </c>
    </row>
    <row r="47" spans="1:42" ht="15" x14ac:dyDescent="0.25">
      <c r="A47" t="s">
        <v>474</v>
      </c>
      <c r="B47" t="s">
        <v>307</v>
      </c>
      <c r="C47" t="s">
        <v>308</v>
      </c>
      <c r="D47" t="s">
        <v>308</v>
      </c>
      <c r="E47" t="s">
        <v>475</v>
      </c>
      <c r="F47" t="s">
        <v>310</v>
      </c>
      <c r="G47" t="s">
        <v>73</v>
      </c>
      <c r="H47" t="s">
        <v>55</v>
      </c>
      <c r="I47" t="s">
        <v>30</v>
      </c>
      <c r="J47" t="s">
        <v>82</v>
      </c>
      <c r="K47" t="s">
        <v>75</v>
      </c>
      <c r="L47" t="s">
        <v>476</v>
      </c>
      <c r="M47" t="s">
        <v>477</v>
      </c>
      <c r="N47" t="s">
        <v>478</v>
      </c>
      <c r="O47" t="s">
        <v>61</v>
      </c>
      <c r="P47" t="s">
        <v>62</v>
      </c>
      <c r="Q47" t="s">
        <v>148</v>
      </c>
      <c r="R47" t="s">
        <v>479</v>
      </c>
      <c r="S47" t="s">
        <v>161</v>
      </c>
      <c r="T47"/>
      <c r="U47" t="s">
        <v>480</v>
      </c>
      <c r="V47" s="40">
        <v>0</v>
      </c>
      <c r="W47" s="40">
        <v>0.18663194444444445</v>
      </c>
      <c r="X47" s="40">
        <v>0.18663194444444445</v>
      </c>
      <c r="Y47" s="2" t="str">
        <f t="shared" si="0"/>
        <v/>
      </c>
      <c r="Z47" s="47" t="str">
        <f t="shared" si="1"/>
        <v>Cumplido</v>
      </c>
      <c r="AA47" s="8"/>
      <c r="AB47" s="8"/>
      <c r="AC47" s="8"/>
      <c r="AD47" s="8"/>
      <c r="AE47" s="8"/>
      <c r="AF47" s="42">
        <v>45323</v>
      </c>
      <c r="AG47" s="13" t="str">
        <f t="shared" si="2"/>
        <v>NO CUMPLE</v>
      </c>
      <c r="AH47" s="13" t="str">
        <f t="shared" si="3"/>
        <v>NO CUMPLE</v>
      </c>
      <c r="AI47" s="13" t="str">
        <f t="shared" si="4"/>
        <v>CUMPLE</v>
      </c>
      <c r="AJ47" s="13" t="str">
        <f t="shared" si="5"/>
        <v>NO CUMPLE</v>
      </c>
      <c r="AK47" s="13" t="str">
        <f t="shared" si="6"/>
        <v>NO CUMPLE</v>
      </c>
      <c r="AL47" s="13" t="str">
        <f t="shared" si="7"/>
        <v>NO CUMPLE</v>
      </c>
      <c r="AM47" s="13" t="str">
        <f t="shared" si="8"/>
        <v>NO CUMPLE</v>
      </c>
      <c r="AN47" s="13" t="str">
        <f t="shared" si="9"/>
        <v>CUMPLE</v>
      </c>
      <c r="AO47" s="13" t="str">
        <f t="shared" si="10"/>
        <v>NO CUMPLE</v>
      </c>
      <c r="AP47" s="13" t="str">
        <f t="shared" si="11"/>
        <v>NO CUMPLE</v>
      </c>
    </row>
    <row r="48" spans="1:42" ht="15" x14ac:dyDescent="0.25">
      <c r="A48" t="s">
        <v>481</v>
      </c>
      <c r="B48" t="s">
        <v>95</v>
      </c>
      <c r="C48" t="s">
        <v>482</v>
      </c>
      <c r="D48" t="s">
        <v>483</v>
      </c>
      <c r="E48" t="s">
        <v>484</v>
      </c>
      <c r="F48" t="s">
        <v>485</v>
      </c>
      <c r="G48" t="s">
        <v>54</v>
      </c>
      <c r="H48" t="s">
        <v>55</v>
      </c>
      <c r="I48" t="s">
        <v>30</v>
      </c>
      <c r="J48" t="s">
        <v>82</v>
      </c>
      <c r="K48" t="s">
        <v>486</v>
      </c>
      <c r="L48" t="s">
        <v>487</v>
      </c>
      <c r="M48" t="s">
        <v>488</v>
      </c>
      <c r="N48" t="s">
        <v>489</v>
      </c>
      <c r="O48" t="s">
        <v>61</v>
      </c>
      <c r="P48" t="s">
        <v>136</v>
      </c>
      <c r="Q48" t="s">
        <v>137</v>
      </c>
      <c r="R48" t="s">
        <v>490</v>
      </c>
      <c r="S48" t="s">
        <v>161</v>
      </c>
      <c r="T48" t="s">
        <v>491</v>
      </c>
      <c r="U48" t="s">
        <v>492</v>
      </c>
      <c r="V48" s="40">
        <v>0.12261574074074075</v>
      </c>
      <c r="W48" s="40">
        <v>0.33226851851851852</v>
      </c>
      <c r="X48" s="40">
        <v>0.20965277777777777</v>
      </c>
      <c r="Y48" s="2" t="str">
        <f t="shared" si="0"/>
        <v/>
      </c>
      <c r="Z48" s="47" t="str">
        <f t="shared" si="1"/>
        <v>Cumplido</v>
      </c>
      <c r="AA48" s="8"/>
      <c r="AB48" s="8"/>
      <c r="AC48" s="8"/>
      <c r="AD48" s="8"/>
      <c r="AE48" s="8"/>
      <c r="AF48" s="42">
        <v>45323</v>
      </c>
      <c r="AG48" s="13" t="str">
        <f t="shared" si="2"/>
        <v>NO CUMPLE</v>
      </c>
      <c r="AH48" s="13" t="str">
        <f t="shared" si="3"/>
        <v>NO CUMPLE</v>
      </c>
      <c r="AI48" s="13" t="str">
        <f t="shared" si="4"/>
        <v>CUMPLE</v>
      </c>
      <c r="AJ48" s="13" t="str">
        <f t="shared" si="5"/>
        <v>NO CUMPLE</v>
      </c>
      <c r="AK48" s="13" t="str">
        <f t="shared" si="6"/>
        <v>NO CUMPLE</v>
      </c>
      <c r="AL48" s="13" t="str">
        <f t="shared" si="7"/>
        <v>NO CUMPLE</v>
      </c>
      <c r="AM48" s="13" t="str">
        <f t="shared" si="8"/>
        <v>NO CUMPLE</v>
      </c>
      <c r="AN48" s="13" t="str">
        <f t="shared" si="9"/>
        <v>CUMPLE</v>
      </c>
      <c r="AO48" s="13" t="str">
        <f t="shared" si="10"/>
        <v>NO CUMPLE</v>
      </c>
      <c r="AP48" s="13" t="str">
        <f t="shared" si="11"/>
        <v>NO CUMPLE</v>
      </c>
    </row>
    <row r="49" spans="1:42" ht="15" hidden="1" x14ac:dyDescent="0.25">
      <c r="A49" t="s">
        <v>493</v>
      </c>
      <c r="B49" t="s">
        <v>70</v>
      </c>
      <c r="C49" t="s">
        <v>494</v>
      </c>
      <c r="D49" t="s">
        <v>223</v>
      </c>
      <c r="E49" t="s">
        <v>495</v>
      </c>
      <c r="F49" t="s">
        <v>496</v>
      </c>
      <c r="G49" t="s">
        <v>54</v>
      </c>
      <c r="H49" t="s">
        <v>254</v>
      </c>
      <c r="I49" t="s">
        <v>29</v>
      </c>
      <c r="J49" t="s">
        <v>56</v>
      </c>
      <c r="K49" t="s">
        <v>75</v>
      </c>
      <c r="L49" t="s">
        <v>497</v>
      </c>
      <c r="M49" t="s">
        <v>498</v>
      </c>
      <c r="N49" t="s">
        <v>499</v>
      </c>
      <c r="O49" t="s">
        <v>61</v>
      </c>
      <c r="P49" t="s">
        <v>170</v>
      </c>
      <c r="Q49" t="s">
        <v>420</v>
      </c>
      <c r="R49" t="s">
        <v>500</v>
      </c>
      <c r="S49" t="s">
        <v>161</v>
      </c>
      <c r="T49" t="s">
        <v>497</v>
      </c>
      <c r="U49" t="s">
        <v>501</v>
      </c>
      <c r="V49" s="40">
        <v>0</v>
      </c>
      <c r="W49" s="40">
        <v>0</v>
      </c>
      <c r="X49" s="40">
        <v>0</v>
      </c>
      <c r="Y49" s="2" t="str">
        <f t="shared" si="0"/>
        <v/>
      </c>
      <c r="Z49" s="47" t="str">
        <f t="shared" si="1"/>
        <v/>
      </c>
      <c r="AA49" s="8"/>
      <c r="AB49" s="8" t="str">
        <f>IF($H49="1-Crítica",IF($X49&lt;=$AT$5,"Cumplido", "Incumplido"),"")</f>
        <v/>
      </c>
      <c r="AC49" s="8" t="str">
        <f>IF($H49="2-Alta",IF($X49&lt;=$AT$6, "Cumplido", "Incumplido"),"")</f>
        <v>Cumplido</v>
      </c>
      <c r="AD49" s="8" t="str">
        <f>IF($H49="3-Medio",IF($X49&lt;=$AT$7, "Cumplido", "Incumplido"),"")</f>
        <v/>
      </c>
      <c r="AE49" s="8" t="str">
        <f>IF($H49="4-Baja",IF($X49&lt;=$AT$8, "Cumplido", "Incumplido"),"")</f>
        <v/>
      </c>
      <c r="AF49" s="42">
        <v>45323</v>
      </c>
      <c r="AG49" s="13" t="str">
        <f t="shared" si="2"/>
        <v>CUMPLE</v>
      </c>
      <c r="AH49" s="13" t="str">
        <f t="shared" si="3"/>
        <v>NO CUMPLE</v>
      </c>
      <c r="AI49" s="13" t="str">
        <f t="shared" si="4"/>
        <v>NO CUMPLE</v>
      </c>
      <c r="AJ49" s="13" t="str">
        <f t="shared" si="5"/>
        <v>NO CUMPLE</v>
      </c>
      <c r="AK49" s="13" t="str">
        <f t="shared" si="6"/>
        <v>NO CUMPLE</v>
      </c>
      <c r="AL49" s="13" t="str">
        <f t="shared" si="7"/>
        <v>CUMPLE</v>
      </c>
      <c r="AM49" s="13" t="str">
        <f t="shared" si="8"/>
        <v>NO CUMPLE</v>
      </c>
      <c r="AN49" s="13" t="str">
        <f t="shared" si="9"/>
        <v>NO CUMPLE</v>
      </c>
      <c r="AO49" s="13" t="str">
        <f t="shared" si="10"/>
        <v>NO CUMPLE</v>
      </c>
      <c r="AP49" s="13" t="str">
        <f t="shared" si="11"/>
        <v>NO CUMPLE</v>
      </c>
    </row>
    <row r="50" spans="1:42" ht="15" x14ac:dyDescent="0.25">
      <c r="A50" t="s">
        <v>502</v>
      </c>
      <c r="B50" t="s">
        <v>445</v>
      </c>
      <c r="C50" t="s">
        <v>233</v>
      </c>
      <c r="D50" t="s">
        <v>446</v>
      </c>
      <c r="E50" t="s">
        <v>242</v>
      </c>
      <c r="F50" t="s">
        <v>447</v>
      </c>
      <c r="G50" t="s">
        <v>448</v>
      </c>
      <c r="H50" t="s">
        <v>55</v>
      </c>
      <c r="I50" t="s">
        <v>30</v>
      </c>
      <c r="J50" t="s">
        <v>67</v>
      </c>
      <c r="K50" t="s">
        <v>57</v>
      </c>
      <c r="L50" t="s">
        <v>503</v>
      </c>
      <c r="M50" t="s">
        <v>504</v>
      </c>
      <c r="N50" t="s">
        <v>504</v>
      </c>
      <c r="O50" t="s">
        <v>61</v>
      </c>
      <c r="P50" t="s">
        <v>452</v>
      </c>
      <c r="Q50" t="s">
        <v>452</v>
      </c>
      <c r="R50" t="s">
        <v>505</v>
      </c>
      <c r="S50" t="s">
        <v>161</v>
      </c>
      <c r="T50" t="s">
        <v>506</v>
      </c>
      <c r="U50" t="s">
        <v>507</v>
      </c>
      <c r="V50" s="40">
        <v>3.2627314814814817E-2</v>
      </c>
      <c r="W50" s="40">
        <v>6.1435185185185183E-2</v>
      </c>
      <c r="X50" s="40">
        <v>2.8807870370370369E-2</v>
      </c>
      <c r="Y50" s="2" t="str">
        <f t="shared" si="0"/>
        <v>Cumplido</v>
      </c>
      <c r="Z50" s="47" t="str">
        <f t="shared" si="1"/>
        <v/>
      </c>
      <c r="AA50" s="8"/>
      <c r="AB50" s="8" t="str">
        <f>IF($H50="1-Crítica",IF($X50&lt;=$AT$5,"Cumplido", "Incumplido"),"")</f>
        <v/>
      </c>
      <c r="AC50" s="8" t="str">
        <f>IF($H50="2-Alta",IF($X50&lt;=$AT$6, "Cumplido", "Incumplido"),"")</f>
        <v/>
      </c>
      <c r="AD50" s="8" t="str">
        <f>IF($H50="3-Medio",IF($X50&lt;=$AT$7, "Cumplido", "Incumplido"),"")</f>
        <v/>
      </c>
      <c r="AE50" s="8" t="str">
        <f>IF($H50="4-Baja",IF($X50&lt;=$AT$8, "Cumplido", "Incumplido"),"")</f>
        <v>Cumplido</v>
      </c>
      <c r="AF50" s="42">
        <v>45323</v>
      </c>
      <c r="AG50" s="13" t="str">
        <f t="shared" si="2"/>
        <v>CUMPLE</v>
      </c>
      <c r="AH50" s="13" t="str">
        <f t="shared" si="3"/>
        <v>NO CUMPLE</v>
      </c>
      <c r="AI50" s="13" t="str">
        <f t="shared" si="4"/>
        <v>NO CUMPLE</v>
      </c>
      <c r="AJ50" s="13" t="str">
        <f t="shared" si="5"/>
        <v>NO CUMPLE</v>
      </c>
      <c r="AK50" s="13" t="str">
        <f t="shared" si="6"/>
        <v>NO CUMPLE</v>
      </c>
      <c r="AL50" s="13" t="str">
        <f t="shared" si="7"/>
        <v>NO CUMPLE</v>
      </c>
      <c r="AM50" s="13" t="str">
        <f t="shared" si="8"/>
        <v>CUMPLE</v>
      </c>
      <c r="AN50" s="13" t="str">
        <f t="shared" si="9"/>
        <v>NO CUMPLE</v>
      </c>
      <c r="AO50" s="13" t="str">
        <f t="shared" si="10"/>
        <v>NO CUMPLE</v>
      </c>
      <c r="AP50" s="13" t="str">
        <f t="shared" si="11"/>
        <v>NO CUMPLE</v>
      </c>
    </row>
    <row r="51" spans="1:42" ht="15" x14ac:dyDescent="0.25">
      <c r="A51" t="s">
        <v>508</v>
      </c>
      <c r="B51" t="s">
        <v>307</v>
      </c>
      <c r="C51" t="s">
        <v>308</v>
      </c>
      <c r="D51" t="s">
        <v>308</v>
      </c>
      <c r="E51" t="s">
        <v>309</v>
      </c>
      <c r="F51" t="s">
        <v>509</v>
      </c>
      <c r="G51" t="s">
        <v>54</v>
      </c>
      <c r="H51" t="s">
        <v>55</v>
      </c>
      <c r="I51" t="s">
        <v>30</v>
      </c>
      <c r="J51" t="s">
        <v>82</v>
      </c>
      <c r="K51" t="s">
        <v>75</v>
      </c>
      <c r="L51" t="s">
        <v>510</v>
      </c>
      <c r="M51" t="s">
        <v>511</v>
      </c>
      <c r="N51" t="s">
        <v>512</v>
      </c>
      <c r="O51" t="s">
        <v>61</v>
      </c>
      <c r="P51" t="s">
        <v>462</v>
      </c>
      <c r="Q51" t="s">
        <v>463</v>
      </c>
      <c r="R51" t="s">
        <v>513</v>
      </c>
      <c r="S51" t="s">
        <v>161</v>
      </c>
      <c r="T51" t="s">
        <v>514</v>
      </c>
      <c r="U51" t="s">
        <v>514</v>
      </c>
      <c r="V51" s="40">
        <v>0</v>
      </c>
      <c r="W51" s="40">
        <v>1.8518518518518519E-3</v>
      </c>
      <c r="X51" s="40">
        <v>1.8518518518518519E-3</v>
      </c>
      <c r="Y51" s="2" t="str">
        <f t="shared" si="0"/>
        <v/>
      </c>
      <c r="Z51" s="47" t="str">
        <f t="shared" si="1"/>
        <v>Cumplido</v>
      </c>
      <c r="AA51" s="8"/>
      <c r="AB51" s="8" t="str">
        <f>IF($H51="1-Crítica",IF($X51&lt;=$AT$5,"Cumplido", "Incumplido"),"")</f>
        <v/>
      </c>
      <c r="AC51" s="8" t="str">
        <f>IF($H51="2-Alta",IF($X51&lt;=$AT$6, "Cumplido", "Incumplido"),"")</f>
        <v/>
      </c>
      <c r="AD51" s="8" t="str">
        <f>IF($H51="3-Medio",IF($X51&lt;=$AT$7, "Cumplido", "Incumplido"),"")</f>
        <v/>
      </c>
      <c r="AE51" s="8" t="str">
        <f>IF($H51="4-Baja",IF($X51&lt;=$AT$8, "Cumplido", "Incumplido"),"")</f>
        <v>Cumplido</v>
      </c>
      <c r="AF51" s="42">
        <v>45323</v>
      </c>
      <c r="AG51" s="13" t="str">
        <f t="shared" si="2"/>
        <v>CUMPLE</v>
      </c>
      <c r="AH51" s="13" t="str">
        <f t="shared" si="3"/>
        <v>NO CUMPLE</v>
      </c>
      <c r="AI51" s="13" t="str">
        <f t="shared" si="4"/>
        <v>NO CUMPLE</v>
      </c>
      <c r="AJ51" s="13" t="str">
        <f t="shared" si="5"/>
        <v>NO CUMPLE</v>
      </c>
      <c r="AK51" s="13" t="str">
        <f t="shared" si="6"/>
        <v>NO CUMPLE</v>
      </c>
      <c r="AL51" s="13" t="str">
        <f t="shared" si="7"/>
        <v>CUMPLE</v>
      </c>
      <c r="AM51" s="13" t="str">
        <f t="shared" si="8"/>
        <v>NO CUMPLE</v>
      </c>
      <c r="AN51" s="13" t="str">
        <f t="shared" si="9"/>
        <v>NO CUMPLE</v>
      </c>
      <c r="AO51" s="13" t="str">
        <f t="shared" si="10"/>
        <v>NO CUMPLE</v>
      </c>
      <c r="AP51" s="13" t="str">
        <f t="shared" si="11"/>
        <v>NO CUMPLE</v>
      </c>
    </row>
    <row r="52" spans="1:42" ht="15" x14ac:dyDescent="0.25">
      <c r="A52" t="s">
        <v>515</v>
      </c>
      <c r="B52" t="s">
        <v>307</v>
      </c>
      <c r="C52" t="s">
        <v>308</v>
      </c>
      <c r="D52" t="s">
        <v>308</v>
      </c>
      <c r="E52" t="s">
        <v>309</v>
      </c>
      <c r="F52" t="s">
        <v>509</v>
      </c>
      <c r="G52" t="s">
        <v>54</v>
      </c>
      <c r="H52" t="s">
        <v>55</v>
      </c>
      <c r="I52" t="s">
        <v>30</v>
      </c>
      <c r="J52" t="s">
        <v>82</v>
      </c>
      <c r="K52" t="s">
        <v>75</v>
      </c>
      <c r="L52" t="s">
        <v>516</v>
      </c>
      <c r="M52" t="s">
        <v>517</v>
      </c>
      <c r="N52" t="s">
        <v>518</v>
      </c>
      <c r="O52" t="s">
        <v>61</v>
      </c>
      <c r="P52" t="s">
        <v>462</v>
      </c>
      <c r="Q52" t="s">
        <v>463</v>
      </c>
      <c r="R52" t="s">
        <v>519</v>
      </c>
      <c r="S52" t="s">
        <v>161</v>
      </c>
      <c r="T52" t="s">
        <v>514</v>
      </c>
      <c r="U52" t="s">
        <v>514</v>
      </c>
      <c r="V52" s="40">
        <v>0</v>
      </c>
      <c r="W52" s="40">
        <v>1.4120370370370369E-3</v>
      </c>
      <c r="X52" s="40">
        <v>1.4120370370370369E-3</v>
      </c>
      <c r="Y52" s="2" t="str">
        <f t="shared" si="0"/>
        <v/>
      </c>
      <c r="Z52" s="47" t="str">
        <f t="shared" si="1"/>
        <v>Cumplido</v>
      </c>
      <c r="AA52" s="8"/>
      <c r="AB52" s="8"/>
      <c r="AC52" s="8"/>
      <c r="AD52" s="8"/>
      <c r="AE52" s="8"/>
      <c r="AF52" s="42">
        <v>45323</v>
      </c>
      <c r="AG52" s="13" t="str">
        <f t="shared" si="2"/>
        <v>CUMPLE</v>
      </c>
      <c r="AH52" s="13" t="str">
        <f t="shared" si="3"/>
        <v>NO CUMPLE</v>
      </c>
      <c r="AI52" s="13" t="str">
        <f t="shared" si="4"/>
        <v>NO CUMPLE</v>
      </c>
      <c r="AJ52" s="13" t="str">
        <f t="shared" si="5"/>
        <v>NO CUMPLE</v>
      </c>
      <c r="AK52" s="13" t="str">
        <f t="shared" si="6"/>
        <v>NO CUMPLE</v>
      </c>
      <c r="AL52" s="13" t="str">
        <f t="shared" si="7"/>
        <v>CUMPLE</v>
      </c>
      <c r="AM52" s="13" t="str">
        <f t="shared" si="8"/>
        <v>NO CUMPLE</v>
      </c>
      <c r="AN52" s="13" t="str">
        <f t="shared" si="9"/>
        <v>NO CUMPLE</v>
      </c>
      <c r="AO52" s="13" t="str">
        <f t="shared" si="10"/>
        <v>NO CUMPLE</v>
      </c>
      <c r="AP52" s="13" t="str">
        <f t="shared" si="11"/>
        <v>NO CUMPLE</v>
      </c>
    </row>
    <row r="53" spans="1:42" ht="15" x14ac:dyDescent="0.25">
      <c r="A53" t="s">
        <v>520</v>
      </c>
      <c r="B53" t="s">
        <v>307</v>
      </c>
      <c r="C53" t="s">
        <v>308</v>
      </c>
      <c r="D53" t="s">
        <v>308</v>
      </c>
      <c r="E53" t="s">
        <v>309</v>
      </c>
      <c r="F53" t="s">
        <v>509</v>
      </c>
      <c r="G53" t="s">
        <v>54</v>
      </c>
      <c r="H53" t="s">
        <v>55</v>
      </c>
      <c r="I53" t="s">
        <v>30</v>
      </c>
      <c r="J53" t="s">
        <v>82</v>
      </c>
      <c r="K53" t="s">
        <v>75</v>
      </c>
      <c r="L53" t="s">
        <v>521</v>
      </c>
      <c r="M53" t="s">
        <v>522</v>
      </c>
      <c r="N53" t="s">
        <v>523</v>
      </c>
      <c r="O53" t="s">
        <v>61</v>
      </c>
      <c r="P53" t="s">
        <v>462</v>
      </c>
      <c r="Q53" t="s">
        <v>463</v>
      </c>
      <c r="R53" t="s">
        <v>524</v>
      </c>
      <c r="S53" t="s">
        <v>161</v>
      </c>
      <c r="T53" t="s">
        <v>514</v>
      </c>
      <c r="U53" t="s">
        <v>514</v>
      </c>
      <c r="V53" s="40">
        <v>0</v>
      </c>
      <c r="W53" s="40">
        <v>1.261574074074074E-3</v>
      </c>
      <c r="X53" s="40">
        <v>1.261574074074074E-3</v>
      </c>
      <c r="Y53" s="2" t="str">
        <f t="shared" si="0"/>
        <v/>
      </c>
      <c r="Z53" s="47" t="str">
        <f t="shared" si="1"/>
        <v>Cumplido</v>
      </c>
      <c r="AA53" s="8"/>
      <c r="AB53" s="8"/>
      <c r="AC53" s="8"/>
      <c r="AD53" s="8"/>
      <c r="AE53" s="8"/>
      <c r="AF53" s="42">
        <v>45323</v>
      </c>
      <c r="AG53" s="13" t="str">
        <f t="shared" si="2"/>
        <v>CUMPLE</v>
      </c>
      <c r="AH53" s="13" t="str">
        <f t="shared" si="3"/>
        <v>NO CUMPLE</v>
      </c>
      <c r="AI53" s="13" t="str">
        <f t="shared" si="4"/>
        <v>NO CUMPLE</v>
      </c>
      <c r="AJ53" s="13" t="str">
        <f t="shared" si="5"/>
        <v>NO CUMPLE</v>
      </c>
      <c r="AK53" s="13" t="str">
        <f t="shared" si="6"/>
        <v>NO CUMPLE</v>
      </c>
      <c r="AL53" s="13" t="str">
        <f t="shared" si="7"/>
        <v>CUMPLE</v>
      </c>
      <c r="AM53" s="13" t="str">
        <f t="shared" si="8"/>
        <v>NO CUMPLE</v>
      </c>
      <c r="AN53" s="13" t="str">
        <f t="shared" si="9"/>
        <v>NO CUMPLE</v>
      </c>
      <c r="AO53" s="13" t="str">
        <f t="shared" si="10"/>
        <v>NO CUMPLE</v>
      </c>
      <c r="AP53" s="13" t="str">
        <f t="shared" si="11"/>
        <v>NO CUMPLE</v>
      </c>
    </row>
    <row r="54" spans="1:42" ht="15" x14ac:dyDescent="0.25">
      <c r="A54" t="s">
        <v>525</v>
      </c>
      <c r="B54" t="s">
        <v>307</v>
      </c>
      <c r="C54" t="s">
        <v>308</v>
      </c>
      <c r="D54" t="s">
        <v>308</v>
      </c>
      <c r="E54" t="s">
        <v>309</v>
      </c>
      <c r="F54" t="s">
        <v>509</v>
      </c>
      <c r="G54" t="s">
        <v>54</v>
      </c>
      <c r="H54" t="s">
        <v>55</v>
      </c>
      <c r="I54" t="s">
        <v>30</v>
      </c>
      <c r="J54" t="s">
        <v>82</v>
      </c>
      <c r="K54" t="s">
        <v>75</v>
      </c>
      <c r="L54" t="s">
        <v>526</v>
      </c>
      <c r="M54" t="s">
        <v>527</v>
      </c>
      <c r="N54" t="s">
        <v>528</v>
      </c>
      <c r="O54" t="s">
        <v>61</v>
      </c>
      <c r="P54" t="s">
        <v>462</v>
      </c>
      <c r="Q54" t="s">
        <v>463</v>
      </c>
      <c r="R54" t="s">
        <v>529</v>
      </c>
      <c r="S54" t="s">
        <v>161</v>
      </c>
      <c r="T54" t="s">
        <v>514</v>
      </c>
      <c r="U54" t="s">
        <v>514</v>
      </c>
      <c r="V54" s="40">
        <v>0</v>
      </c>
      <c r="W54" s="40">
        <v>1.3773148148148147E-3</v>
      </c>
      <c r="X54" s="40">
        <v>1.3773148148148147E-3</v>
      </c>
      <c r="Y54" s="2" t="str">
        <f t="shared" si="0"/>
        <v/>
      </c>
      <c r="Z54" s="47" t="str">
        <f t="shared" si="1"/>
        <v>Cumplido</v>
      </c>
      <c r="AA54" s="8"/>
      <c r="AB54" s="8"/>
      <c r="AC54" s="8"/>
      <c r="AD54" s="8"/>
      <c r="AE54" s="8"/>
      <c r="AF54" s="42">
        <v>45323</v>
      </c>
      <c r="AG54" s="13" t="str">
        <f t="shared" si="2"/>
        <v>CUMPLE</v>
      </c>
      <c r="AH54" s="13" t="str">
        <f t="shared" si="3"/>
        <v>NO CUMPLE</v>
      </c>
      <c r="AI54" s="13" t="str">
        <f t="shared" si="4"/>
        <v>NO CUMPLE</v>
      </c>
      <c r="AJ54" s="13" t="str">
        <f t="shared" si="5"/>
        <v>NO CUMPLE</v>
      </c>
      <c r="AK54" s="13" t="str">
        <f t="shared" si="6"/>
        <v>NO CUMPLE</v>
      </c>
      <c r="AL54" s="13" t="str">
        <f t="shared" si="7"/>
        <v>CUMPLE</v>
      </c>
      <c r="AM54" s="13" t="str">
        <f t="shared" si="8"/>
        <v>NO CUMPLE</v>
      </c>
      <c r="AN54" s="13" t="str">
        <f t="shared" si="9"/>
        <v>NO CUMPLE</v>
      </c>
      <c r="AO54" s="13" t="str">
        <f t="shared" si="10"/>
        <v>NO CUMPLE</v>
      </c>
      <c r="AP54" s="13" t="str">
        <f t="shared" si="11"/>
        <v>NO CUMPLE</v>
      </c>
    </row>
    <row r="55" spans="1:42" ht="15" x14ac:dyDescent="0.25">
      <c r="A55" t="s">
        <v>530</v>
      </c>
      <c r="B55" t="s">
        <v>95</v>
      </c>
      <c r="C55" t="s">
        <v>531</v>
      </c>
      <c r="D55" t="s">
        <v>142</v>
      </c>
      <c r="E55" t="s">
        <v>532</v>
      </c>
      <c r="F55" t="s">
        <v>156</v>
      </c>
      <c r="G55" t="s">
        <v>73</v>
      </c>
      <c r="H55" t="s">
        <v>74</v>
      </c>
      <c r="I55" t="s">
        <v>29</v>
      </c>
      <c r="J55" t="s">
        <v>82</v>
      </c>
      <c r="K55" t="s">
        <v>533</v>
      </c>
      <c r="L55" t="s">
        <v>534</v>
      </c>
      <c r="M55" t="s">
        <v>535</v>
      </c>
      <c r="N55" t="s">
        <v>536</v>
      </c>
      <c r="O55" t="s">
        <v>61</v>
      </c>
      <c r="P55" t="s">
        <v>62</v>
      </c>
      <c r="Q55" t="s">
        <v>537</v>
      </c>
      <c r="R55" t="s">
        <v>538</v>
      </c>
      <c r="S55" t="s">
        <v>161</v>
      </c>
      <c r="T55" t="s">
        <v>539</v>
      </c>
      <c r="U55" t="s">
        <v>540</v>
      </c>
      <c r="V55" s="40">
        <v>9.1909722222222226E-2</v>
      </c>
      <c r="W55" s="40">
        <v>0.34964120370370372</v>
      </c>
      <c r="X55" s="40">
        <v>0.25773148148148151</v>
      </c>
      <c r="Y55" s="2" t="str">
        <f t="shared" si="0"/>
        <v/>
      </c>
      <c r="Z55" s="47" t="str">
        <f t="shared" si="1"/>
        <v>Cumplido</v>
      </c>
      <c r="AA55" s="8">
        <f>VLOOKUP(A55,[1]tickets!$A:$Y,25,0)</f>
        <v>0</v>
      </c>
      <c r="AB55" s="8" t="str">
        <f>IF($H55="1-Crítica",IF($X55&lt;=$AT$5,"Cumplido", "Incumplido"),"")</f>
        <v/>
      </c>
      <c r="AC55" s="8" t="str">
        <f>IF($H55="2-Alta",IF($X55&lt;=$AT$6, "Cumplido", "Incumplido"),"")</f>
        <v/>
      </c>
      <c r="AD55" s="8" t="str">
        <f>IF($H55="3-Medio",IF($X55&lt;=$AT$7, "Cumplido", "Incumplido"),"")</f>
        <v>Cumplido</v>
      </c>
      <c r="AE55" s="8" t="str">
        <f>IF($H55="4-Baja",IF($X55&lt;=$AT$8, "Cumplido", "Incumplido"),"")</f>
        <v/>
      </c>
      <c r="AF55" s="42">
        <v>45323</v>
      </c>
      <c r="AG55" s="13" t="str">
        <f t="shared" si="2"/>
        <v>NO CUMPLE</v>
      </c>
      <c r="AH55" s="13" t="str">
        <f t="shared" si="3"/>
        <v>NO CUMPLE</v>
      </c>
      <c r="AI55" s="13" t="str">
        <f t="shared" si="4"/>
        <v>CUMPLE</v>
      </c>
      <c r="AJ55" s="13" t="str">
        <f t="shared" si="5"/>
        <v>NO CUMPLE</v>
      </c>
      <c r="AK55" s="13" t="str">
        <f t="shared" si="6"/>
        <v>NO CUMPLE</v>
      </c>
      <c r="AL55" s="13" t="str">
        <f t="shared" si="7"/>
        <v>NO CUMPLE</v>
      </c>
      <c r="AM55" s="13" t="str">
        <f t="shared" si="8"/>
        <v>NO CUMPLE</v>
      </c>
      <c r="AN55" s="13" t="str">
        <f t="shared" si="9"/>
        <v>NO CUMPLE</v>
      </c>
      <c r="AO55" s="13" t="str">
        <f t="shared" si="10"/>
        <v>CUMPLE</v>
      </c>
      <c r="AP55" s="13" t="str">
        <f t="shared" si="11"/>
        <v>NO CUMPLE</v>
      </c>
    </row>
    <row r="56" spans="1:42" ht="15" x14ac:dyDescent="0.25">
      <c r="A56" t="s">
        <v>541</v>
      </c>
      <c r="B56" t="s">
        <v>95</v>
      </c>
      <c r="C56" t="s">
        <v>308</v>
      </c>
      <c r="D56" t="s">
        <v>142</v>
      </c>
      <c r="E56" t="s">
        <v>457</v>
      </c>
      <c r="F56" t="s">
        <v>156</v>
      </c>
      <c r="G56" t="s">
        <v>73</v>
      </c>
      <c r="H56" t="s">
        <v>74</v>
      </c>
      <c r="I56" t="s">
        <v>29</v>
      </c>
      <c r="J56" t="s">
        <v>82</v>
      </c>
      <c r="K56" t="s">
        <v>243</v>
      </c>
      <c r="L56" t="s">
        <v>542</v>
      </c>
      <c r="M56" t="s">
        <v>543</v>
      </c>
      <c r="N56" t="s">
        <v>544</v>
      </c>
      <c r="O56" t="s">
        <v>61</v>
      </c>
      <c r="P56" t="s">
        <v>136</v>
      </c>
      <c r="Q56" t="s">
        <v>137</v>
      </c>
      <c r="R56" t="s">
        <v>545</v>
      </c>
      <c r="S56" t="s">
        <v>161</v>
      </c>
      <c r="T56" t="s">
        <v>546</v>
      </c>
      <c r="U56" t="s">
        <v>547</v>
      </c>
      <c r="V56" s="40">
        <v>0</v>
      </c>
      <c r="W56" s="40">
        <v>0.1125</v>
      </c>
      <c r="X56" s="40">
        <v>0.1125</v>
      </c>
      <c r="Y56" s="2" t="str">
        <f t="shared" si="0"/>
        <v/>
      </c>
      <c r="Z56" s="47" t="str">
        <f t="shared" si="1"/>
        <v>Cumplido</v>
      </c>
      <c r="AA56" s="8"/>
      <c r="AB56" s="8"/>
      <c r="AC56" s="8"/>
      <c r="AD56" s="8"/>
      <c r="AE56" s="8"/>
      <c r="AF56" s="42">
        <v>45323</v>
      </c>
      <c r="AG56" s="13" t="str">
        <f t="shared" si="2"/>
        <v>NO CUMPLE</v>
      </c>
      <c r="AH56" s="13" t="str">
        <f t="shared" si="3"/>
        <v>CUMPLE</v>
      </c>
      <c r="AI56" s="13" t="str">
        <f t="shared" si="4"/>
        <v>NO CUMPLE</v>
      </c>
      <c r="AJ56" s="13" t="str">
        <f t="shared" si="5"/>
        <v>NO CUMPLE</v>
      </c>
      <c r="AK56" s="13" t="str">
        <f t="shared" si="6"/>
        <v>NO CUMPLE</v>
      </c>
      <c r="AL56" s="13" t="str">
        <f t="shared" si="7"/>
        <v>NO CUMPLE</v>
      </c>
      <c r="AM56" s="13" t="str">
        <f t="shared" si="8"/>
        <v>CUMPLE</v>
      </c>
      <c r="AN56" s="13" t="str">
        <f t="shared" si="9"/>
        <v>NO CUMPLE</v>
      </c>
      <c r="AO56" s="13" t="str">
        <f t="shared" si="10"/>
        <v>NO CUMPLE</v>
      </c>
      <c r="AP56" s="13" t="str">
        <f t="shared" si="11"/>
        <v>NO CUMPLE</v>
      </c>
    </row>
    <row r="57" spans="1:42" ht="15" x14ac:dyDescent="0.25">
      <c r="A57" t="s">
        <v>548</v>
      </c>
      <c r="B57" t="s">
        <v>95</v>
      </c>
      <c r="C57" t="s">
        <v>233</v>
      </c>
      <c r="D57" t="s">
        <v>142</v>
      </c>
      <c r="E57" t="s">
        <v>242</v>
      </c>
      <c r="F57" t="s">
        <v>156</v>
      </c>
      <c r="G57" t="s">
        <v>73</v>
      </c>
      <c r="H57" t="s">
        <v>74</v>
      </c>
      <c r="I57" t="s">
        <v>29</v>
      </c>
      <c r="J57" t="s">
        <v>82</v>
      </c>
      <c r="K57" t="s">
        <v>399</v>
      </c>
      <c r="L57" t="s">
        <v>549</v>
      </c>
      <c r="M57" t="s">
        <v>550</v>
      </c>
      <c r="N57" t="s">
        <v>551</v>
      </c>
      <c r="O57" t="s">
        <v>61</v>
      </c>
      <c r="P57" t="s">
        <v>136</v>
      </c>
      <c r="Q57" t="s">
        <v>137</v>
      </c>
      <c r="R57" t="s">
        <v>552</v>
      </c>
      <c r="S57" t="s">
        <v>150</v>
      </c>
      <c r="T57" t="s">
        <v>553</v>
      </c>
      <c r="U57" t="s">
        <v>554</v>
      </c>
      <c r="V57" s="40">
        <v>7.010173611111111</v>
      </c>
      <c r="W57" s="40">
        <v>7.0869791666666666</v>
      </c>
      <c r="X57" s="40">
        <v>7.6805555555555557E-2</v>
      </c>
      <c r="Y57" s="2" t="str">
        <f t="shared" si="0"/>
        <v/>
      </c>
      <c r="Z57" s="47" t="str">
        <f t="shared" si="1"/>
        <v>Cumplido</v>
      </c>
      <c r="AA57" s="8"/>
      <c r="AB57" s="8"/>
      <c r="AC57" s="8"/>
      <c r="AD57" s="8"/>
      <c r="AE57" s="8"/>
      <c r="AF57" s="42">
        <v>45330</v>
      </c>
      <c r="AG57" s="13" t="str">
        <f t="shared" si="2"/>
        <v>NO CUMPLE</v>
      </c>
      <c r="AH57" s="13" t="str">
        <f t="shared" si="3"/>
        <v>CUMPLE</v>
      </c>
      <c r="AI57" s="13" t="str">
        <f t="shared" si="4"/>
        <v>NO CUMPLE</v>
      </c>
      <c r="AJ57" s="13" t="str">
        <f t="shared" si="5"/>
        <v>NO CUMPLE</v>
      </c>
      <c r="AK57" s="13" t="str">
        <f t="shared" si="6"/>
        <v>NO CUMPLE</v>
      </c>
      <c r="AL57" s="13" t="str">
        <f t="shared" si="7"/>
        <v>NO CUMPLE</v>
      </c>
      <c r="AM57" s="13" t="str">
        <f t="shared" si="8"/>
        <v>NO CUMPLE</v>
      </c>
      <c r="AN57" s="13" t="str">
        <f t="shared" si="9"/>
        <v>NO CUMPLE</v>
      </c>
      <c r="AO57" s="13" t="str">
        <f t="shared" si="10"/>
        <v>NO CUMPLE</v>
      </c>
      <c r="AP57" s="13" t="str">
        <f t="shared" si="11"/>
        <v>CUMPLE</v>
      </c>
    </row>
    <row r="58" spans="1:42" ht="15" x14ac:dyDescent="0.25">
      <c r="A58" t="s">
        <v>555</v>
      </c>
      <c r="B58" t="s">
        <v>95</v>
      </c>
      <c r="C58" t="s">
        <v>308</v>
      </c>
      <c r="D58" t="s">
        <v>142</v>
      </c>
      <c r="E58" t="s">
        <v>309</v>
      </c>
      <c r="F58" t="s">
        <v>556</v>
      </c>
      <c r="G58" t="s">
        <v>73</v>
      </c>
      <c r="H58" t="s">
        <v>74</v>
      </c>
      <c r="I58" t="s">
        <v>29</v>
      </c>
      <c r="J58" t="s">
        <v>82</v>
      </c>
      <c r="K58" t="s">
        <v>243</v>
      </c>
      <c r="L58" t="s">
        <v>557</v>
      </c>
      <c r="M58" t="s">
        <v>558</v>
      </c>
      <c r="N58" t="s">
        <v>559</v>
      </c>
      <c r="O58" t="s">
        <v>61</v>
      </c>
      <c r="P58" t="s">
        <v>462</v>
      </c>
      <c r="Q58" t="s">
        <v>463</v>
      </c>
      <c r="R58" t="s">
        <v>560</v>
      </c>
      <c r="S58" t="s">
        <v>97</v>
      </c>
      <c r="T58" t="s">
        <v>561</v>
      </c>
      <c r="U58" t="s">
        <v>562</v>
      </c>
      <c r="V58" s="40">
        <v>0.73957175925925922</v>
      </c>
      <c r="W58" s="40">
        <v>1.0797222222222222</v>
      </c>
      <c r="X58" s="40">
        <v>0.34015046296296297</v>
      </c>
      <c r="Y58" s="2" t="str">
        <f t="shared" si="0"/>
        <v/>
      </c>
      <c r="Z58" s="47" t="str">
        <f t="shared" si="1"/>
        <v>Cumplido</v>
      </c>
      <c r="AA58" s="8"/>
      <c r="AB58" s="8" t="str">
        <f>IF($H58="1-Crítica",IF($X58&lt;=$AT$5,"Cumplido", "Incumplido"),"")</f>
        <v/>
      </c>
      <c r="AC58" s="8" t="str">
        <f>IF($H58="2-Alta",IF($X58&lt;=$AT$6, "Cumplido", "Incumplido"),"")</f>
        <v/>
      </c>
      <c r="AD58" s="8" t="str">
        <f>IF($H58="3-Medio",IF($X58&lt;=$AT$7, "Cumplido", "Incumplido"),"")</f>
        <v>Cumplido</v>
      </c>
      <c r="AE58" s="8" t="str">
        <f>IF($H58="4-Baja",IF($X58&lt;=$AT$8, "Cumplido", "Incumplido"),"")</f>
        <v/>
      </c>
      <c r="AF58" s="42">
        <v>45324</v>
      </c>
      <c r="AG58" s="13" t="str">
        <f t="shared" si="2"/>
        <v>NO CUMPLE</v>
      </c>
      <c r="AH58" s="13" t="str">
        <f t="shared" si="3"/>
        <v>NO CUMPLE</v>
      </c>
      <c r="AI58" s="13" t="str">
        <f t="shared" si="4"/>
        <v>NO CUMPLE</v>
      </c>
      <c r="AJ58" s="13" t="str">
        <f t="shared" si="5"/>
        <v>CUMPLE</v>
      </c>
      <c r="AK58" s="13" t="str">
        <f t="shared" si="6"/>
        <v>NO CUMPLE</v>
      </c>
      <c r="AL58" s="13" t="str">
        <f t="shared" si="7"/>
        <v>NO CUMPLE</v>
      </c>
      <c r="AM58" s="13" t="str">
        <f t="shared" si="8"/>
        <v>NO CUMPLE</v>
      </c>
      <c r="AN58" s="13" t="str">
        <f t="shared" si="9"/>
        <v>NO CUMPLE</v>
      </c>
      <c r="AO58" s="13" t="str">
        <f t="shared" si="10"/>
        <v>NO CUMPLE</v>
      </c>
      <c r="AP58" s="13" t="str">
        <f t="shared" si="11"/>
        <v>CUMPLE</v>
      </c>
    </row>
    <row r="59" spans="1:42" ht="15" x14ac:dyDescent="0.25">
      <c r="A59" t="s">
        <v>563</v>
      </c>
      <c r="B59" t="s">
        <v>95</v>
      </c>
      <c r="C59" t="s">
        <v>174</v>
      </c>
      <c r="D59" t="s">
        <v>142</v>
      </c>
      <c r="E59" t="s">
        <v>286</v>
      </c>
      <c r="F59" t="s">
        <v>556</v>
      </c>
      <c r="G59" t="s">
        <v>73</v>
      </c>
      <c r="H59" t="s">
        <v>74</v>
      </c>
      <c r="I59" t="s">
        <v>29</v>
      </c>
      <c r="J59" t="s">
        <v>82</v>
      </c>
      <c r="K59" t="s">
        <v>564</v>
      </c>
      <c r="L59" t="s">
        <v>565</v>
      </c>
      <c r="M59" t="s">
        <v>566</v>
      </c>
      <c r="N59" t="s">
        <v>567</v>
      </c>
      <c r="O59" t="s">
        <v>61</v>
      </c>
      <c r="P59" t="s">
        <v>136</v>
      </c>
      <c r="Q59" t="s">
        <v>137</v>
      </c>
      <c r="R59" t="s">
        <v>568</v>
      </c>
      <c r="S59" t="s">
        <v>161</v>
      </c>
      <c r="T59" t="s">
        <v>569</v>
      </c>
      <c r="U59" t="s">
        <v>570</v>
      </c>
      <c r="V59" s="40">
        <v>3.9699074074074072E-3</v>
      </c>
      <c r="W59" s="40">
        <v>0.33351851851851849</v>
      </c>
      <c r="X59" s="40">
        <v>0.32954861111111111</v>
      </c>
      <c r="Y59" s="2" t="str">
        <f t="shared" si="0"/>
        <v/>
      </c>
      <c r="Z59" s="47" t="str">
        <f t="shared" si="1"/>
        <v>Cumplido</v>
      </c>
      <c r="AA59" s="8"/>
      <c r="AB59" s="8"/>
      <c r="AC59" s="8"/>
      <c r="AD59" s="8"/>
      <c r="AE59" s="8"/>
      <c r="AF59" s="42">
        <v>45323</v>
      </c>
      <c r="AG59" s="13" t="str">
        <f t="shared" si="2"/>
        <v>NO CUMPLE</v>
      </c>
      <c r="AH59" s="13" t="str">
        <f t="shared" si="3"/>
        <v>NO CUMPLE</v>
      </c>
      <c r="AI59" s="13" t="str">
        <f t="shared" si="4"/>
        <v>CUMPLE</v>
      </c>
      <c r="AJ59" s="13" t="str">
        <f t="shared" si="5"/>
        <v>NO CUMPLE</v>
      </c>
      <c r="AK59" s="13" t="str">
        <f t="shared" si="6"/>
        <v>NO CUMPLE</v>
      </c>
      <c r="AL59" s="13" t="str">
        <f t="shared" si="7"/>
        <v>NO CUMPLE</v>
      </c>
      <c r="AM59" s="13" t="str">
        <f t="shared" si="8"/>
        <v>NO CUMPLE</v>
      </c>
      <c r="AN59" s="13" t="str">
        <f t="shared" si="9"/>
        <v>NO CUMPLE</v>
      </c>
      <c r="AO59" s="13" t="str">
        <f t="shared" si="10"/>
        <v>CUMPLE</v>
      </c>
      <c r="AP59" s="13" t="str">
        <f t="shared" si="11"/>
        <v>NO CUMPLE</v>
      </c>
    </row>
    <row r="60" spans="1:42" ht="15" x14ac:dyDescent="0.25">
      <c r="A60" t="s">
        <v>571</v>
      </c>
      <c r="B60" t="s">
        <v>95</v>
      </c>
      <c r="C60" t="s">
        <v>174</v>
      </c>
      <c r="D60" t="s">
        <v>142</v>
      </c>
      <c r="E60" t="s">
        <v>185</v>
      </c>
      <c r="F60" t="s">
        <v>556</v>
      </c>
      <c r="G60" t="s">
        <v>73</v>
      </c>
      <c r="H60" t="s">
        <v>74</v>
      </c>
      <c r="I60" t="s">
        <v>29</v>
      </c>
      <c r="J60" t="s">
        <v>82</v>
      </c>
      <c r="K60" t="s">
        <v>75</v>
      </c>
      <c r="L60" t="s">
        <v>572</v>
      </c>
      <c r="M60" t="s">
        <v>573</v>
      </c>
      <c r="N60" t="s">
        <v>574</v>
      </c>
      <c r="O60" t="s">
        <v>61</v>
      </c>
      <c r="P60" t="s">
        <v>136</v>
      </c>
      <c r="Q60" t="s">
        <v>137</v>
      </c>
      <c r="R60" t="s">
        <v>575</v>
      </c>
      <c r="S60" t="s">
        <v>97</v>
      </c>
      <c r="T60" t="s">
        <v>576</v>
      </c>
      <c r="U60" t="s">
        <v>577</v>
      </c>
      <c r="V60" s="40">
        <v>0.93533564814814818</v>
      </c>
      <c r="W60" s="40">
        <v>1.0284374999999999</v>
      </c>
      <c r="X60" s="40">
        <v>9.3101851851851852E-2</v>
      </c>
      <c r="Y60" s="2" t="str">
        <f t="shared" si="0"/>
        <v/>
      </c>
      <c r="Z60" s="47" t="str">
        <f t="shared" si="1"/>
        <v>Cumplido</v>
      </c>
      <c r="AA60" s="8"/>
      <c r="AB60" s="8"/>
      <c r="AC60" s="8"/>
      <c r="AD60" s="8"/>
      <c r="AE60" s="8"/>
      <c r="AF60" s="42">
        <v>45324</v>
      </c>
      <c r="AG60" s="13" t="str">
        <f t="shared" si="2"/>
        <v>NO CUMPLE</v>
      </c>
      <c r="AH60" s="13" t="str">
        <f t="shared" si="3"/>
        <v>CUMPLE</v>
      </c>
      <c r="AI60" s="13" t="str">
        <f t="shared" si="4"/>
        <v>NO CUMPLE</v>
      </c>
      <c r="AJ60" s="13" t="str">
        <f t="shared" si="5"/>
        <v>NO CUMPLE</v>
      </c>
      <c r="AK60" s="13" t="str">
        <f t="shared" si="6"/>
        <v>NO CUMPLE</v>
      </c>
      <c r="AL60" s="13" t="str">
        <f t="shared" si="7"/>
        <v>NO CUMPLE</v>
      </c>
      <c r="AM60" s="13" t="str">
        <f t="shared" si="8"/>
        <v>NO CUMPLE</v>
      </c>
      <c r="AN60" s="13" t="str">
        <f t="shared" si="9"/>
        <v>NO CUMPLE</v>
      </c>
      <c r="AO60" s="13" t="str">
        <f t="shared" si="10"/>
        <v>NO CUMPLE</v>
      </c>
      <c r="AP60" s="13" t="str">
        <f t="shared" si="11"/>
        <v>CUMPLE</v>
      </c>
    </row>
    <row r="61" spans="1:42" ht="15" hidden="1" x14ac:dyDescent="0.25">
      <c r="A61" t="s">
        <v>578</v>
      </c>
      <c r="B61" t="s">
        <v>165</v>
      </c>
      <c r="C61" t="s">
        <v>359</v>
      </c>
      <c r="D61" t="s">
        <v>71</v>
      </c>
      <c r="E61" t="s">
        <v>467</v>
      </c>
      <c r="F61" t="s">
        <v>468</v>
      </c>
      <c r="G61" t="s">
        <v>54</v>
      </c>
      <c r="H61" t="s">
        <v>55</v>
      </c>
      <c r="I61" t="s">
        <v>30</v>
      </c>
      <c r="J61" t="s">
        <v>56</v>
      </c>
      <c r="K61" t="s">
        <v>57</v>
      </c>
      <c r="L61" t="s">
        <v>579</v>
      </c>
      <c r="M61" t="s">
        <v>580</v>
      </c>
      <c r="N61" t="s">
        <v>581</v>
      </c>
      <c r="O61" t="s">
        <v>61</v>
      </c>
      <c r="P61" t="s">
        <v>136</v>
      </c>
      <c r="Q61" t="s">
        <v>137</v>
      </c>
      <c r="R61" t="s">
        <v>582</v>
      </c>
      <c r="S61" t="s">
        <v>161</v>
      </c>
      <c r="T61" t="s">
        <v>583</v>
      </c>
      <c r="U61" t="s">
        <v>584</v>
      </c>
      <c r="V61" s="40">
        <v>0</v>
      </c>
      <c r="W61" s="40">
        <v>0</v>
      </c>
      <c r="X61" s="40">
        <v>0</v>
      </c>
      <c r="Y61" s="2" t="str">
        <f t="shared" si="0"/>
        <v/>
      </c>
      <c r="Z61" s="47" t="str">
        <f t="shared" si="1"/>
        <v/>
      </c>
      <c r="AA61" s="8"/>
      <c r="AB61" s="8"/>
      <c r="AC61" s="8"/>
      <c r="AD61" s="8"/>
      <c r="AE61" s="8"/>
      <c r="AF61" s="42">
        <v>45323</v>
      </c>
      <c r="AG61" s="13" t="str">
        <f t="shared" si="2"/>
        <v>CUMPLE</v>
      </c>
      <c r="AH61" s="13" t="str">
        <f t="shared" si="3"/>
        <v>NO CUMPLE</v>
      </c>
      <c r="AI61" s="13" t="str">
        <f t="shared" si="4"/>
        <v>NO CUMPLE</v>
      </c>
      <c r="AJ61" s="13" t="str">
        <f t="shared" si="5"/>
        <v>NO CUMPLE</v>
      </c>
      <c r="AK61" s="13" t="str">
        <f t="shared" si="6"/>
        <v>NO CUMPLE</v>
      </c>
      <c r="AL61" s="13" t="str">
        <f t="shared" si="7"/>
        <v>CUMPLE</v>
      </c>
      <c r="AM61" s="13" t="str">
        <f t="shared" si="8"/>
        <v>NO CUMPLE</v>
      </c>
      <c r="AN61" s="13" t="str">
        <f t="shared" si="9"/>
        <v>NO CUMPLE</v>
      </c>
      <c r="AO61" s="13" t="str">
        <f t="shared" si="10"/>
        <v>NO CUMPLE</v>
      </c>
      <c r="AP61" s="13" t="str">
        <f t="shared" si="11"/>
        <v>NO CUMPLE</v>
      </c>
    </row>
    <row r="62" spans="1:42" ht="15" x14ac:dyDescent="0.25">
      <c r="A62" t="s">
        <v>585</v>
      </c>
      <c r="B62" t="s">
        <v>95</v>
      </c>
      <c r="C62" t="s">
        <v>233</v>
      </c>
      <c r="D62" t="s">
        <v>142</v>
      </c>
      <c r="E62" t="s">
        <v>234</v>
      </c>
      <c r="F62" t="s">
        <v>556</v>
      </c>
      <c r="G62" t="s">
        <v>73</v>
      </c>
      <c r="H62" t="s">
        <v>74</v>
      </c>
      <c r="I62" t="s">
        <v>29</v>
      </c>
      <c r="J62" t="s">
        <v>82</v>
      </c>
      <c r="K62" t="s">
        <v>243</v>
      </c>
      <c r="L62" t="s">
        <v>586</v>
      </c>
      <c r="M62" t="s">
        <v>587</v>
      </c>
      <c r="N62" t="s">
        <v>588</v>
      </c>
      <c r="O62" t="s">
        <v>61</v>
      </c>
      <c r="P62" t="s">
        <v>136</v>
      </c>
      <c r="Q62" t="s">
        <v>137</v>
      </c>
      <c r="R62" t="s">
        <v>589</v>
      </c>
      <c r="S62" t="s">
        <v>161</v>
      </c>
      <c r="T62" t="s">
        <v>590</v>
      </c>
      <c r="U62" t="s">
        <v>591</v>
      </c>
      <c r="V62" s="40">
        <v>0</v>
      </c>
      <c r="W62" s="40">
        <v>7.9317129629629626E-2</v>
      </c>
      <c r="X62" s="40">
        <v>7.9317129629629626E-2</v>
      </c>
      <c r="Y62" s="2" t="str">
        <f t="shared" si="0"/>
        <v/>
      </c>
      <c r="Z62" s="47" t="str">
        <f t="shared" si="1"/>
        <v>Cumplido</v>
      </c>
      <c r="AA62" s="8"/>
      <c r="AB62" s="8"/>
      <c r="AC62" s="8"/>
      <c r="AD62" s="8"/>
      <c r="AE62" s="8"/>
      <c r="AF62" s="42">
        <v>45323</v>
      </c>
      <c r="AG62" s="13" t="str">
        <f t="shared" si="2"/>
        <v>NO CUMPLE</v>
      </c>
      <c r="AH62" s="13" t="str">
        <f t="shared" si="3"/>
        <v>CUMPLE</v>
      </c>
      <c r="AI62" s="13" t="str">
        <f t="shared" si="4"/>
        <v>NO CUMPLE</v>
      </c>
      <c r="AJ62" s="13" t="str">
        <f t="shared" si="5"/>
        <v>NO CUMPLE</v>
      </c>
      <c r="AK62" s="13" t="str">
        <f t="shared" si="6"/>
        <v>NO CUMPLE</v>
      </c>
      <c r="AL62" s="13" t="str">
        <f t="shared" si="7"/>
        <v>NO CUMPLE</v>
      </c>
      <c r="AM62" s="13" t="str">
        <f t="shared" si="8"/>
        <v>CUMPLE</v>
      </c>
      <c r="AN62" s="13" t="str">
        <f t="shared" si="9"/>
        <v>NO CUMPLE</v>
      </c>
      <c r="AO62" s="13" t="str">
        <f t="shared" si="10"/>
        <v>NO CUMPLE</v>
      </c>
      <c r="AP62" s="13" t="str">
        <f t="shared" si="11"/>
        <v>NO CUMPLE</v>
      </c>
    </row>
    <row r="63" spans="1:42" ht="15" hidden="1" x14ac:dyDescent="0.25">
      <c r="A63" t="s">
        <v>592</v>
      </c>
      <c r="B63" t="s">
        <v>95</v>
      </c>
      <c r="C63" t="s">
        <v>359</v>
      </c>
      <c r="D63" t="s">
        <v>142</v>
      </c>
      <c r="E63" t="s">
        <v>593</v>
      </c>
      <c r="F63" t="s">
        <v>556</v>
      </c>
      <c r="G63" t="s">
        <v>73</v>
      </c>
      <c r="H63" t="s">
        <v>74</v>
      </c>
      <c r="I63" t="s">
        <v>29</v>
      </c>
      <c r="J63" t="s">
        <v>82</v>
      </c>
      <c r="K63" t="s">
        <v>75</v>
      </c>
      <c r="L63" t="s">
        <v>594</v>
      </c>
      <c r="M63" t="s">
        <v>595</v>
      </c>
      <c r="N63" t="s">
        <v>596</v>
      </c>
      <c r="O63" t="s">
        <v>61</v>
      </c>
      <c r="P63" t="s">
        <v>136</v>
      </c>
      <c r="Q63" t="s">
        <v>137</v>
      </c>
      <c r="R63" t="s">
        <v>597</v>
      </c>
      <c r="S63" t="s">
        <v>161</v>
      </c>
      <c r="T63" t="s">
        <v>598</v>
      </c>
      <c r="U63" t="s">
        <v>599</v>
      </c>
      <c r="V63" s="40">
        <v>2.011574074074074E-2</v>
      </c>
      <c r="W63" s="40">
        <v>0.19375000000000001</v>
      </c>
      <c r="X63" s="40">
        <v>0.17363425925925927</v>
      </c>
      <c r="Y63" s="2" t="str">
        <f t="shared" si="0"/>
        <v/>
      </c>
      <c r="Z63" s="47" t="str">
        <f t="shared" si="1"/>
        <v>Cumplido</v>
      </c>
      <c r="AA63" s="8"/>
      <c r="AB63" s="8"/>
      <c r="AC63" s="8"/>
      <c r="AD63" s="8"/>
      <c r="AE63" s="8"/>
      <c r="AF63" s="42">
        <v>45323</v>
      </c>
      <c r="AG63" s="13" t="str">
        <f t="shared" si="2"/>
        <v>NO CUMPLE</v>
      </c>
      <c r="AH63" s="13" t="str">
        <f t="shared" si="3"/>
        <v>NO CUMPLE</v>
      </c>
      <c r="AI63" s="13" t="str">
        <f t="shared" si="4"/>
        <v>CUMPLE</v>
      </c>
      <c r="AJ63" s="13" t="str">
        <f t="shared" si="5"/>
        <v>NO CUMPLE</v>
      </c>
      <c r="AK63" s="13" t="str">
        <f t="shared" si="6"/>
        <v>NO CUMPLE</v>
      </c>
      <c r="AL63" s="13" t="str">
        <f t="shared" si="7"/>
        <v>NO CUMPLE</v>
      </c>
      <c r="AM63" s="13" t="str">
        <f t="shared" si="8"/>
        <v>NO CUMPLE</v>
      </c>
      <c r="AN63" s="13" t="str">
        <f t="shared" si="9"/>
        <v>CUMPLE</v>
      </c>
      <c r="AO63" s="13" t="str">
        <f t="shared" si="10"/>
        <v>NO CUMPLE</v>
      </c>
      <c r="AP63" s="13" t="str">
        <f t="shared" si="11"/>
        <v>NO CUMPLE</v>
      </c>
    </row>
    <row r="64" spans="1:42" ht="15" x14ac:dyDescent="0.25">
      <c r="A64" t="s">
        <v>600</v>
      </c>
      <c r="B64" t="s">
        <v>95</v>
      </c>
      <c r="C64" t="s">
        <v>308</v>
      </c>
      <c r="D64" t="s">
        <v>142</v>
      </c>
      <c r="E64" t="s">
        <v>457</v>
      </c>
      <c r="F64" t="s">
        <v>156</v>
      </c>
      <c r="G64" t="s">
        <v>73</v>
      </c>
      <c r="H64" t="s">
        <v>74</v>
      </c>
      <c r="I64" t="s">
        <v>29</v>
      </c>
      <c r="J64" t="s">
        <v>82</v>
      </c>
      <c r="K64" t="s">
        <v>243</v>
      </c>
      <c r="L64" t="s">
        <v>601</v>
      </c>
      <c r="M64" t="s">
        <v>602</v>
      </c>
      <c r="N64" t="s">
        <v>603</v>
      </c>
      <c r="O64" t="s">
        <v>61</v>
      </c>
      <c r="P64" t="s">
        <v>136</v>
      </c>
      <c r="Q64" t="s">
        <v>137</v>
      </c>
      <c r="R64" t="s">
        <v>604</v>
      </c>
      <c r="S64" t="s">
        <v>161</v>
      </c>
      <c r="T64" t="s">
        <v>605</v>
      </c>
      <c r="U64" t="s">
        <v>606</v>
      </c>
      <c r="V64" s="40">
        <v>0</v>
      </c>
      <c r="W64" s="40">
        <v>4.5474537037037036E-2</v>
      </c>
      <c r="X64" s="40">
        <v>4.5474537037037036E-2</v>
      </c>
      <c r="Y64" s="2" t="str">
        <f t="shared" si="0"/>
        <v/>
      </c>
      <c r="Z64" s="47" t="str">
        <f t="shared" si="1"/>
        <v>Cumplido</v>
      </c>
      <c r="AA64" s="8"/>
      <c r="AB64" s="8"/>
      <c r="AC64" s="8"/>
      <c r="AD64" s="8"/>
      <c r="AE64" s="8"/>
      <c r="AF64" s="42">
        <v>45323</v>
      </c>
      <c r="AG64" s="13" t="str">
        <f t="shared" si="2"/>
        <v>NO CUMPLE</v>
      </c>
      <c r="AH64" s="13" t="str">
        <f t="shared" si="3"/>
        <v>CUMPLE</v>
      </c>
      <c r="AI64" s="13" t="str">
        <f t="shared" si="4"/>
        <v>NO CUMPLE</v>
      </c>
      <c r="AJ64" s="13" t="str">
        <f t="shared" si="5"/>
        <v>NO CUMPLE</v>
      </c>
      <c r="AK64" s="13" t="str">
        <f t="shared" si="6"/>
        <v>NO CUMPLE</v>
      </c>
      <c r="AL64" s="13" t="str">
        <f t="shared" si="7"/>
        <v>NO CUMPLE</v>
      </c>
      <c r="AM64" s="13" t="str">
        <f t="shared" si="8"/>
        <v>CUMPLE</v>
      </c>
      <c r="AN64" s="13" t="str">
        <f t="shared" si="9"/>
        <v>NO CUMPLE</v>
      </c>
      <c r="AO64" s="13" t="str">
        <f t="shared" si="10"/>
        <v>NO CUMPLE</v>
      </c>
      <c r="AP64" s="13" t="str">
        <f t="shared" si="11"/>
        <v>NO CUMPLE</v>
      </c>
    </row>
    <row r="65" spans="1:42" ht="15" hidden="1" x14ac:dyDescent="0.25">
      <c r="A65" t="s">
        <v>607</v>
      </c>
      <c r="B65" t="s">
        <v>165</v>
      </c>
      <c r="C65" t="s">
        <v>50</v>
      </c>
      <c r="D65" t="s">
        <v>71</v>
      </c>
      <c r="E65" t="s">
        <v>389</v>
      </c>
      <c r="F65" t="s">
        <v>390</v>
      </c>
      <c r="G65" t="s">
        <v>54</v>
      </c>
      <c r="H65" t="s">
        <v>55</v>
      </c>
      <c r="I65" t="s">
        <v>30</v>
      </c>
      <c r="J65" t="s">
        <v>82</v>
      </c>
      <c r="K65" t="s">
        <v>117</v>
      </c>
      <c r="L65" t="s">
        <v>608</v>
      </c>
      <c r="M65" t="s">
        <v>609</v>
      </c>
      <c r="N65" t="s">
        <v>610</v>
      </c>
      <c r="O65" t="s">
        <v>61</v>
      </c>
      <c r="P65" t="s">
        <v>136</v>
      </c>
      <c r="Q65" t="s">
        <v>137</v>
      </c>
      <c r="R65" t="s">
        <v>611</v>
      </c>
      <c r="S65" t="s">
        <v>161</v>
      </c>
      <c r="T65"/>
      <c r="U65" t="s">
        <v>612</v>
      </c>
      <c r="V65" s="40">
        <v>1.7893518518518517E-2</v>
      </c>
      <c r="W65" s="40">
        <v>1.8784722222222223E-2</v>
      </c>
      <c r="X65" s="40">
        <v>8.9120370370370373E-4</v>
      </c>
      <c r="Y65" s="2" t="str">
        <f t="shared" si="0"/>
        <v/>
      </c>
      <c r="Z65" s="47" t="str">
        <f t="shared" si="1"/>
        <v>Cumplido</v>
      </c>
      <c r="AA65" s="8"/>
      <c r="AB65" s="8"/>
      <c r="AC65" s="8"/>
      <c r="AD65" s="8"/>
      <c r="AE65" s="8"/>
      <c r="AF65" s="42">
        <v>45323</v>
      </c>
      <c r="AG65" s="13" t="str">
        <f t="shared" si="2"/>
        <v>CUMPLE</v>
      </c>
      <c r="AH65" s="13" t="str">
        <f t="shared" si="3"/>
        <v>NO CUMPLE</v>
      </c>
      <c r="AI65" s="13" t="str">
        <f t="shared" si="4"/>
        <v>NO CUMPLE</v>
      </c>
      <c r="AJ65" s="13" t="str">
        <f t="shared" si="5"/>
        <v>NO CUMPLE</v>
      </c>
      <c r="AK65" s="13" t="str">
        <f t="shared" si="6"/>
        <v>NO CUMPLE</v>
      </c>
      <c r="AL65" s="13" t="str">
        <f t="shared" si="7"/>
        <v>CUMPLE</v>
      </c>
      <c r="AM65" s="13" t="str">
        <f t="shared" si="8"/>
        <v>NO CUMPLE</v>
      </c>
      <c r="AN65" s="13" t="str">
        <f t="shared" si="9"/>
        <v>NO CUMPLE</v>
      </c>
      <c r="AO65" s="13" t="str">
        <f t="shared" si="10"/>
        <v>NO CUMPLE</v>
      </c>
      <c r="AP65" s="13" t="str">
        <f t="shared" si="11"/>
        <v>NO CUMPLE</v>
      </c>
    </row>
    <row r="66" spans="1:42" ht="15" x14ac:dyDescent="0.25">
      <c r="A66" t="s">
        <v>613</v>
      </c>
      <c r="B66" t="s">
        <v>95</v>
      </c>
      <c r="C66" t="s">
        <v>223</v>
      </c>
      <c r="D66" t="s">
        <v>142</v>
      </c>
      <c r="E66" t="s">
        <v>224</v>
      </c>
      <c r="F66" t="s">
        <v>156</v>
      </c>
      <c r="G66" t="s">
        <v>73</v>
      </c>
      <c r="H66" t="s">
        <v>74</v>
      </c>
      <c r="I66" t="s">
        <v>29</v>
      </c>
      <c r="J66" t="s">
        <v>82</v>
      </c>
      <c r="K66" t="s">
        <v>177</v>
      </c>
      <c r="L66" t="s">
        <v>614</v>
      </c>
      <c r="M66" t="s">
        <v>615</v>
      </c>
      <c r="N66" t="s">
        <v>616</v>
      </c>
      <c r="O66" t="s">
        <v>61</v>
      </c>
      <c r="P66" t="s">
        <v>94</v>
      </c>
      <c r="Q66" t="s">
        <v>617</v>
      </c>
      <c r="R66" t="s">
        <v>618</v>
      </c>
      <c r="S66" t="s">
        <v>161</v>
      </c>
      <c r="T66" t="s">
        <v>619</v>
      </c>
      <c r="U66" t="s">
        <v>620</v>
      </c>
      <c r="V66" s="40">
        <v>0</v>
      </c>
      <c r="W66" s="40">
        <v>0.13553240740740741</v>
      </c>
      <c r="X66" s="40">
        <v>0.13553240740740741</v>
      </c>
      <c r="Y66" s="2" t="str">
        <f t="shared" ref="Y66:Y129" si="12">IF(J66="Incidente de Cliente",IF($X66&lt;=$AT$2,"Cumplido","Incumplido"),"")</f>
        <v/>
      </c>
      <c r="Z66" s="47" t="str">
        <f t="shared" ref="Z66:Z129" si="13">IF(J66="Requerimiento de Cliente",IF($X66&lt;=$AT$3,"Cumplido","Incumplido"),"")</f>
        <v>Cumplido</v>
      </c>
      <c r="AA66" s="8"/>
      <c r="AB66" s="8"/>
      <c r="AC66" s="8"/>
      <c r="AD66" s="8"/>
      <c r="AE66" s="8"/>
      <c r="AF66" s="42">
        <v>45323</v>
      </c>
      <c r="AG66" s="13" t="str">
        <f t="shared" si="2"/>
        <v>NO CUMPLE</v>
      </c>
      <c r="AH66" s="13" t="str">
        <f t="shared" si="3"/>
        <v>CUMPLE</v>
      </c>
      <c r="AI66" s="13" t="str">
        <f t="shared" si="4"/>
        <v>NO CUMPLE</v>
      </c>
      <c r="AJ66" s="13" t="str">
        <f t="shared" si="5"/>
        <v>NO CUMPLE</v>
      </c>
      <c r="AK66" s="13" t="str">
        <f t="shared" si="6"/>
        <v>NO CUMPLE</v>
      </c>
      <c r="AL66" s="13" t="str">
        <f t="shared" si="7"/>
        <v>NO CUMPLE</v>
      </c>
      <c r="AM66" s="13" t="str">
        <f t="shared" si="8"/>
        <v>CUMPLE</v>
      </c>
      <c r="AN66" s="13" t="str">
        <f t="shared" si="9"/>
        <v>NO CUMPLE</v>
      </c>
      <c r="AO66" s="13" t="str">
        <f t="shared" si="10"/>
        <v>NO CUMPLE</v>
      </c>
      <c r="AP66" s="13" t="str">
        <f t="shared" si="11"/>
        <v>NO CUMPLE</v>
      </c>
    </row>
    <row r="67" spans="1:42" ht="15" x14ac:dyDescent="0.25">
      <c r="A67" t="s">
        <v>621</v>
      </c>
      <c r="B67" t="s">
        <v>95</v>
      </c>
      <c r="C67" t="s">
        <v>174</v>
      </c>
      <c r="D67" t="s">
        <v>142</v>
      </c>
      <c r="E67" t="s">
        <v>175</v>
      </c>
      <c r="F67" t="s">
        <v>156</v>
      </c>
      <c r="G67" t="s">
        <v>73</v>
      </c>
      <c r="H67" t="s">
        <v>74</v>
      </c>
      <c r="I67" t="s">
        <v>29</v>
      </c>
      <c r="J67" t="s">
        <v>82</v>
      </c>
      <c r="K67" t="s">
        <v>75</v>
      </c>
      <c r="L67" t="s">
        <v>622</v>
      </c>
      <c r="M67" t="s">
        <v>623</v>
      </c>
      <c r="N67" t="s">
        <v>624</v>
      </c>
      <c r="O67" t="s">
        <v>61</v>
      </c>
      <c r="P67" t="s">
        <v>136</v>
      </c>
      <c r="Q67" t="s">
        <v>137</v>
      </c>
      <c r="R67" t="s">
        <v>625</v>
      </c>
      <c r="S67" t="s">
        <v>97</v>
      </c>
      <c r="T67" t="s">
        <v>626</v>
      </c>
      <c r="U67" t="s">
        <v>627</v>
      </c>
      <c r="V67" s="40">
        <v>0.84196759259259257</v>
      </c>
      <c r="W67" s="40">
        <v>0.98160879629629627</v>
      </c>
      <c r="X67" s="40">
        <v>0.1396412037037037</v>
      </c>
      <c r="Y67" s="2" t="str">
        <f t="shared" si="12"/>
        <v/>
      </c>
      <c r="Z67" s="47" t="str">
        <f t="shared" si="13"/>
        <v>Cumplido</v>
      </c>
      <c r="AA67" s="8"/>
      <c r="AB67" s="8"/>
      <c r="AC67" s="8"/>
      <c r="AD67" s="8"/>
      <c r="AE67" s="8"/>
      <c r="AF67" s="42">
        <v>45324</v>
      </c>
      <c r="AG67" s="13" t="str">
        <f t="shared" ref="AG67:AG130" si="14">IF(X67&lt;$AR$11,"CUMPLE","NO CUMPLE")</f>
        <v>NO CUMPLE</v>
      </c>
      <c r="AH67" s="13" t="str">
        <f t="shared" ref="AH67:AH130" si="15">IF(X67&gt;$AR$12,IF(X67&lt;=$AS$12,"CUMPLE","NO CUMPLE"),"NO CUMPLE")</f>
        <v>CUMPLE</v>
      </c>
      <c r="AI67" s="13" t="str">
        <f t="shared" ref="AI67:AI130" si="16">IF(X67&gt;$AR$13,IF(X67&lt;=$AS$13,"CUMPLE","NO CUMPLE"),"NO CUMPLE")</f>
        <v>NO CUMPLE</v>
      </c>
      <c r="AJ67" s="13" t="str">
        <f t="shared" ref="AJ67:AJ130" si="17">IF(X67&gt;$AR$14,IF(X67&lt;=$AS$14,"CUMPLE","NO CUMPLE"),"NO CUMPLE")</f>
        <v>NO CUMPLE</v>
      </c>
      <c r="AK67" s="13" t="str">
        <f t="shared" ref="AK67:AK130" si="18">IF(X67&gt;$AR$15,"CUMPLE","NO CUMPLE")</f>
        <v>NO CUMPLE</v>
      </c>
      <c r="AL67" s="13" t="str">
        <f t="shared" ref="AL67:AL130" si="19">IF(W67&lt;$AR$11,"CUMPLE","NO CUMPLE")</f>
        <v>NO CUMPLE</v>
      </c>
      <c r="AM67" s="13" t="str">
        <f t="shared" ref="AM67:AM130" si="20">IF(W67&gt;$AR$12,IF(W67&lt;=$AS$12,"CUMPLE","NO CUMPLE"),"NO CUMPLE")</f>
        <v>NO CUMPLE</v>
      </c>
      <c r="AN67" s="13" t="str">
        <f t="shared" ref="AN67:AN130" si="21">IF(W67&gt;$AR$13,IF(W67&lt;=$AS$13,"CUMPLE","NO CUMPLE"),"NO CUMPLE")</f>
        <v>NO CUMPLE</v>
      </c>
      <c r="AO67" s="13" t="str">
        <f t="shared" ref="AO67:AO130" si="22">IF(W67&gt;$AR$14,IF(W67&lt;=$AS$14,"CUMPLE","NO CUMPLE"),"NO CUMPLE")</f>
        <v>CUMPLE</v>
      </c>
      <c r="AP67" s="13" t="str">
        <f t="shared" ref="AP67:AP130" si="23">IF(W67&gt;$AR$15,"CUMPLE","NO CUMPLE")</f>
        <v>NO CUMPLE</v>
      </c>
    </row>
    <row r="68" spans="1:42" ht="15" hidden="1" x14ac:dyDescent="0.25">
      <c r="A68" t="s">
        <v>628</v>
      </c>
      <c r="B68" t="s">
        <v>49</v>
      </c>
      <c r="C68" t="s">
        <v>50</v>
      </c>
      <c r="D68" t="s">
        <v>71</v>
      </c>
      <c r="E68" t="s">
        <v>389</v>
      </c>
      <c r="F68" t="s">
        <v>390</v>
      </c>
      <c r="G68" t="s">
        <v>54</v>
      </c>
      <c r="H68" t="s">
        <v>55</v>
      </c>
      <c r="I68" t="s">
        <v>30</v>
      </c>
      <c r="J68" t="s">
        <v>56</v>
      </c>
      <c r="K68" t="s">
        <v>117</v>
      </c>
      <c r="L68" t="s">
        <v>629</v>
      </c>
      <c r="M68" t="s">
        <v>630</v>
      </c>
      <c r="N68" t="s">
        <v>631</v>
      </c>
      <c r="O68" t="s">
        <v>61</v>
      </c>
      <c r="P68" t="s">
        <v>136</v>
      </c>
      <c r="Q68" t="s">
        <v>137</v>
      </c>
      <c r="R68" t="s">
        <v>632</v>
      </c>
      <c r="S68" t="s">
        <v>161</v>
      </c>
      <c r="T68"/>
      <c r="U68" t="s">
        <v>633</v>
      </c>
      <c r="V68" s="40">
        <v>0</v>
      </c>
      <c r="W68" s="40">
        <v>0</v>
      </c>
      <c r="X68" s="40">
        <v>0</v>
      </c>
      <c r="Y68" s="2" t="str">
        <f t="shared" si="12"/>
        <v/>
      </c>
      <c r="Z68" s="47" t="str">
        <f t="shared" si="13"/>
        <v/>
      </c>
      <c r="AA68" s="8"/>
      <c r="AB68" s="8"/>
      <c r="AC68" s="8"/>
      <c r="AD68" s="8"/>
      <c r="AE68" s="8"/>
      <c r="AF68" s="42">
        <v>45323</v>
      </c>
      <c r="AG68" s="13" t="str">
        <f t="shared" si="14"/>
        <v>CUMPLE</v>
      </c>
      <c r="AH68" s="13" t="str">
        <f t="shared" si="15"/>
        <v>NO CUMPLE</v>
      </c>
      <c r="AI68" s="13" t="str">
        <f t="shared" si="16"/>
        <v>NO CUMPLE</v>
      </c>
      <c r="AJ68" s="13" t="str">
        <f t="shared" si="17"/>
        <v>NO CUMPLE</v>
      </c>
      <c r="AK68" s="13" t="str">
        <f t="shared" si="18"/>
        <v>NO CUMPLE</v>
      </c>
      <c r="AL68" s="13" t="str">
        <f t="shared" si="19"/>
        <v>CUMPLE</v>
      </c>
      <c r="AM68" s="13" t="str">
        <f t="shared" si="20"/>
        <v>NO CUMPLE</v>
      </c>
      <c r="AN68" s="13" t="str">
        <f t="shared" si="21"/>
        <v>NO CUMPLE</v>
      </c>
      <c r="AO68" s="13" t="str">
        <f t="shared" si="22"/>
        <v>NO CUMPLE</v>
      </c>
      <c r="AP68" s="13" t="str">
        <f t="shared" si="23"/>
        <v>NO CUMPLE</v>
      </c>
    </row>
    <row r="69" spans="1:42" ht="15" x14ac:dyDescent="0.25">
      <c r="A69" t="s">
        <v>634</v>
      </c>
      <c r="B69" t="s">
        <v>284</v>
      </c>
      <c r="C69" t="s">
        <v>635</v>
      </c>
      <c r="D69" t="s">
        <v>212</v>
      </c>
      <c r="E69" t="s">
        <v>636</v>
      </c>
      <c r="F69" t="s">
        <v>637</v>
      </c>
      <c r="G69" t="s">
        <v>253</v>
      </c>
      <c r="H69" t="s">
        <v>74</v>
      </c>
      <c r="I69" t="s">
        <v>29</v>
      </c>
      <c r="J69" t="s">
        <v>82</v>
      </c>
      <c r="K69" t="s">
        <v>288</v>
      </c>
      <c r="L69" t="s">
        <v>638</v>
      </c>
      <c r="M69" t="s">
        <v>639</v>
      </c>
      <c r="N69" t="s">
        <v>640</v>
      </c>
      <c r="O69" t="s">
        <v>61</v>
      </c>
      <c r="P69" t="s">
        <v>641</v>
      </c>
      <c r="Q69" t="s">
        <v>642</v>
      </c>
      <c r="R69" t="s">
        <v>643</v>
      </c>
      <c r="S69" t="s">
        <v>161</v>
      </c>
      <c r="T69" t="s">
        <v>644</v>
      </c>
      <c r="U69" t="s">
        <v>645</v>
      </c>
      <c r="V69" s="40">
        <v>0</v>
      </c>
      <c r="W69" s="40">
        <v>7.3611111111111108E-3</v>
      </c>
      <c r="X69" s="40">
        <v>7.3611111111111108E-3</v>
      </c>
      <c r="Y69" s="2" t="str">
        <f t="shared" si="12"/>
        <v/>
      </c>
      <c r="Z69" s="47" t="str">
        <f t="shared" si="13"/>
        <v>Cumplido</v>
      </c>
      <c r="AA69" s="8"/>
      <c r="AB69" s="8"/>
      <c r="AC69" s="8"/>
      <c r="AD69" s="8"/>
      <c r="AE69" s="8"/>
      <c r="AF69" s="42">
        <v>45323</v>
      </c>
      <c r="AG69" s="13" t="str">
        <f t="shared" si="14"/>
        <v>CUMPLE</v>
      </c>
      <c r="AH69" s="13" t="str">
        <f t="shared" si="15"/>
        <v>NO CUMPLE</v>
      </c>
      <c r="AI69" s="13" t="str">
        <f t="shared" si="16"/>
        <v>NO CUMPLE</v>
      </c>
      <c r="AJ69" s="13" t="str">
        <f t="shared" si="17"/>
        <v>NO CUMPLE</v>
      </c>
      <c r="AK69" s="13" t="str">
        <f t="shared" si="18"/>
        <v>NO CUMPLE</v>
      </c>
      <c r="AL69" s="13" t="str">
        <f t="shared" si="19"/>
        <v>CUMPLE</v>
      </c>
      <c r="AM69" s="13" t="str">
        <f t="shared" si="20"/>
        <v>NO CUMPLE</v>
      </c>
      <c r="AN69" s="13" t="str">
        <f t="shared" si="21"/>
        <v>NO CUMPLE</v>
      </c>
      <c r="AO69" s="13" t="str">
        <f t="shared" si="22"/>
        <v>NO CUMPLE</v>
      </c>
      <c r="AP69" s="13" t="str">
        <f t="shared" si="23"/>
        <v>NO CUMPLE</v>
      </c>
    </row>
    <row r="70" spans="1:42" ht="15" x14ac:dyDescent="0.25">
      <c r="A70" t="s">
        <v>646</v>
      </c>
      <c r="B70" t="s">
        <v>95</v>
      </c>
      <c r="C70" t="s">
        <v>174</v>
      </c>
      <c r="D70" t="s">
        <v>142</v>
      </c>
      <c r="E70" t="s">
        <v>286</v>
      </c>
      <c r="F70" t="s">
        <v>556</v>
      </c>
      <c r="G70" t="s">
        <v>73</v>
      </c>
      <c r="H70" t="s">
        <v>74</v>
      </c>
      <c r="I70" t="s">
        <v>29</v>
      </c>
      <c r="J70" t="s">
        <v>82</v>
      </c>
      <c r="K70" t="s">
        <v>647</v>
      </c>
      <c r="L70" t="s">
        <v>648</v>
      </c>
      <c r="M70" t="s">
        <v>649</v>
      </c>
      <c r="N70" t="s">
        <v>650</v>
      </c>
      <c r="O70" t="s">
        <v>61</v>
      </c>
      <c r="P70" t="s">
        <v>136</v>
      </c>
      <c r="Q70" t="s">
        <v>137</v>
      </c>
      <c r="R70" t="s">
        <v>651</v>
      </c>
      <c r="S70" t="s">
        <v>219</v>
      </c>
      <c r="T70" t="s">
        <v>652</v>
      </c>
      <c r="U70" t="s">
        <v>653</v>
      </c>
      <c r="V70" s="40">
        <v>3.6845717592592591</v>
      </c>
      <c r="W70" s="40">
        <v>3.8995254629629628</v>
      </c>
      <c r="X70" s="40">
        <v>0.2149537037037037</v>
      </c>
      <c r="Y70" s="2" t="str">
        <f t="shared" si="12"/>
        <v/>
      </c>
      <c r="Z70" s="47" t="str">
        <f t="shared" si="13"/>
        <v>Cumplido</v>
      </c>
      <c r="AA70" s="8"/>
      <c r="AB70" s="8"/>
      <c r="AC70" s="8"/>
      <c r="AD70" s="8"/>
      <c r="AE70" s="8"/>
      <c r="AF70" s="42">
        <v>45327</v>
      </c>
      <c r="AG70" s="13" t="str">
        <f t="shared" si="14"/>
        <v>NO CUMPLE</v>
      </c>
      <c r="AH70" s="13" t="str">
        <f t="shared" si="15"/>
        <v>NO CUMPLE</v>
      </c>
      <c r="AI70" s="13" t="str">
        <f t="shared" si="16"/>
        <v>CUMPLE</v>
      </c>
      <c r="AJ70" s="13" t="str">
        <f t="shared" si="17"/>
        <v>NO CUMPLE</v>
      </c>
      <c r="AK70" s="13" t="str">
        <f t="shared" si="18"/>
        <v>NO CUMPLE</v>
      </c>
      <c r="AL70" s="13" t="str">
        <f t="shared" si="19"/>
        <v>NO CUMPLE</v>
      </c>
      <c r="AM70" s="13" t="str">
        <f t="shared" si="20"/>
        <v>NO CUMPLE</v>
      </c>
      <c r="AN70" s="13" t="str">
        <f t="shared" si="21"/>
        <v>NO CUMPLE</v>
      </c>
      <c r="AO70" s="13" t="str">
        <f t="shared" si="22"/>
        <v>NO CUMPLE</v>
      </c>
      <c r="AP70" s="13" t="str">
        <f t="shared" si="23"/>
        <v>CUMPLE</v>
      </c>
    </row>
    <row r="71" spans="1:42" ht="15" x14ac:dyDescent="0.25">
      <c r="A71" t="s">
        <v>654</v>
      </c>
      <c r="B71" t="s">
        <v>445</v>
      </c>
      <c r="C71" t="s">
        <v>233</v>
      </c>
      <c r="D71" t="s">
        <v>446</v>
      </c>
      <c r="E71" t="s">
        <v>319</v>
      </c>
      <c r="F71" t="s">
        <v>447</v>
      </c>
      <c r="G71" t="s">
        <v>448</v>
      </c>
      <c r="H71" t="s">
        <v>55</v>
      </c>
      <c r="I71" t="s">
        <v>30</v>
      </c>
      <c r="J71" t="s">
        <v>67</v>
      </c>
      <c r="K71" t="s">
        <v>655</v>
      </c>
      <c r="L71" t="s">
        <v>656</v>
      </c>
      <c r="M71" t="s">
        <v>657</v>
      </c>
      <c r="N71" t="s">
        <v>657</v>
      </c>
      <c r="O71" t="s">
        <v>61</v>
      </c>
      <c r="P71" t="s">
        <v>452</v>
      </c>
      <c r="Q71" t="s">
        <v>452</v>
      </c>
      <c r="R71" t="s">
        <v>658</v>
      </c>
      <c r="S71" t="s">
        <v>161</v>
      </c>
      <c r="T71" t="s">
        <v>659</v>
      </c>
      <c r="U71" t="s">
        <v>660</v>
      </c>
      <c r="V71" s="40">
        <v>2.9537037037037039E-2</v>
      </c>
      <c r="W71" s="40">
        <v>0.10670138888888889</v>
      </c>
      <c r="X71" s="40">
        <v>7.7164351851851845E-2</v>
      </c>
      <c r="Y71" s="2" t="str">
        <f t="shared" si="12"/>
        <v>Cumplido</v>
      </c>
      <c r="Z71" s="47" t="str">
        <f t="shared" si="13"/>
        <v/>
      </c>
      <c r="AA71" s="8"/>
      <c r="AB71" s="8"/>
      <c r="AC71" s="8"/>
      <c r="AD71" s="8"/>
      <c r="AE71" s="8"/>
      <c r="AF71" s="42">
        <v>45323</v>
      </c>
      <c r="AG71" s="13" t="str">
        <f t="shared" si="14"/>
        <v>NO CUMPLE</v>
      </c>
      <c r="AH71" s="13" t="str">
        <f t="shared" si="15"/>
        <v>CUMPLE</v>
      </c>
      <c r="AI71" s="13" t="str">
        <f t="shared" si="16"/>
        <v>NO CUMPLE</v>
      </c>
      <c r="AJ71" s="13" t="str">
        <f t="shared" si="17"/>
        <v>NO CUMPLE</v>
      </c>
      <c r="AK71" s="13" t="str">
        <f t="shared" si="18"/>
        <v>NO CUMPLE</v>
      </c>
      <c r="AL71" s="13" t="str">
        <f t="shared" si="19"/>
        <v>NO CUMPLE</v>
      </c>
      <c r="AM71" s="13" t="str">
        <f t="shared" si="20"/>
        <v>CUMPLE</v>
      </c>
      <c r="AN71" s="13" t="str">
        <f t="shared" si="21"/>
        <v>NO CUMPLE</v>
      </c>
      <c r="AO71" s="13" t="str">
        <f t="shared" si="22"/>
        <v>NO CUMPLE</v>
      </c>
      <c r="AP71" s="13" t="str">
        <f t="shared" si="23"/>
        <v>NO CUMPLE</v>
      </c>
    </row>
    <row r="72" spans="1:42" ht="15" x14ac:dyDescent="0.25">
      <c r="A72" t="s">
        <v>661</v>
      </c>
      <c r="B72" t="s">
        <v>95</v>
      </c>
      <c r="C72" t="s">
        <v>233</v>
      </c>
      <c r="D72" t="s">
        <v>297</v>
      </c>
      <c r="E72" t="s">
        <v>264</v>
      </c>
      <c r="F72" t="s">
        <v>320</v>
      </c>
      <c r="G72" t="s">
        <v>54</v>
      </c>
      <c r="H72" t="s">
        <v>55</v>
      </c>
      <c r="I72" t="s">
        <v>30</v>
      </c>
      <c r="J72" t="s">
        <v>82</v>
      </c>
      <c r="K72" t="s">
        <v>117</v>
      </c>
      <c r="L72" t="s">
        <v>662</v>
      </c>
      <c r="M72" t="s">
        <v>663</v>
      </c>
      <c r="N72" t="s">
        <v>664</v>
      </c>
      <c r="O72" t="s">
        <v>61</v>
      </c>
      <c r="P72" t="s">
        <v>136</v>
      </c>
      <c r="Q72" t="s">
        <v>137</v>
      </c>
      <c r="R72" t="s">
        <v>665</v>
      </c>
      <c r="S72" t="s">
        <v>97</v>
      </c>
      <c r="T72" t="s">
        <v>666</v>
      </c>
      <c r="U72" t="s">
        <v>667</v>
      </c>
      <c r="V72" s="40">
        <v>0.78239583333333329</v>
      </c>
      <c r="W72" s="40">
        <v>0.79745370370370372</v>
      </c>
      <c r="X72" s="40">
        <v>1.5057870370370371E-2</v>
      </c>
      <c r="Y72" s="2" t="str">
        <f t="shared" si="12"/>
        <v/>
      </c>
      <c r="Z72" s="47" t="str">
        <f t="shared" si="13"/>
        <v>Cumplido</v>
      </c>
      <c r="AA72" s="8"/>
      <c r="AB72" s="8"/>
      <c r="AC72" s="8"/>
      <c r="AD72" s="8"/>
      <c r="AE72" s="8"/>
      <c r="AF72" s="42">
        <v>45324</v>
      </c>
      <c r="AG72" s="13" t="str">
        <f t="shared" si="14"/>
        <v>CUMPLE</v>
      </c>
      <c r="AH72" s="13" t="str">
        <f t="shared" si="15"/>
        <v>NO CUMPLE</v>
      </c>
      <c r="AI72" s="13" t="str">
        <f t="shared" si="16"/>
        <v>NO CUMPLE</v>
      </c>
      <c r="AJ72" s="13" t="str">
        <f t="shared" si="17"/>
        <v>NO CUMPLE</v>
      </c>
      <c r="AK72" s="13" t="str">
        <f t="shared" si="18"/>
        <v>NO CUMPLE</v>
      </c>
      <c r="AL72" s="13" t="str">
        <f t="shared" si="19"/>
        <v>NO CUMPLE</v>
      </c>
      <c r="AM72" s="13" t="str">
        <f t="shared" si="20"/>
        <v>NO CUMPLE</v>
      </c>
      <c r="AN72" s="13" t="str">
        <f t="shared" si="21"/>
        <v>NO CUMPLE</v>
      </c>
      <c r="AO72" s="13" t="str">
        <f t="shared" si="22"/>
        <v>CUMPLE</v>
      </c>
      <c r="AP72" s="13" t="str">
        <f t="shared" si="23"/>
        <v>NO CUMPLE</v>
      </c>
    </row>
    <row r="73" spans="1:42" ht="15" x14ac:dyDescent="0.25">
      <c r="A73" t="s">
        <v>668</v>
      </c>
      <c r="B73" t="s">
        <v>284</v>
      </c>
      <c r="C73" t="s">
        <v>233</v>
      </c>
      <c r="D73" t="s">
        <v>285</v>
      </c>
      <c r="E73" t="s">
        <v>234</v>
      </c>
      <c r="F73" t="s">
        <v>287</v>
      </c>
      <c r="G73" t="s">
        <v>54</v>
      </c>
      <c r="H73" t="s">
        <v>55</v>
      </c>
      <c r="I73" t="s">
        <v>30</v>
      </c>
      <c r="J73" t="s">
        <v>82</v>
      </c>
      <c r="K73" t="s">
        <v>288</v>
      </c>
      <c r="L73" t="s">
        <v>669</v>
      </c>
      <c r="M73" t="s">
        <v>670</v>
      </c>
      <c r="N73" t="s">
        <v>671</v>
      </c>
      <c r="O73" t="s">
        <v>61</v>
      </c>
      <c r="P73" t="s">
        <v>136</v>
      </c>
      <c r="Q73" t="s">
        <v>137</v>
      </c>
      <c r="R73" t="s">
        <v>672</v>
      </c>
      <c r="S73" t="s">
        <v>97</v>
      </c>
      <c r="T73" t="s">
        <v>293</v>
      </c>
      <c r="U73" t="s">
        <v>673</v>
      </c>
      <c r="V73" s="40">
        <v>0.75386574074074075</v>
      </c>
      <c r="W73" s="40">
        <v>0.79796296296296299</v>
      </c>
      <c r="X73" s="40">
        <v>4.4097222222222225E-2</v>
      </c>
      <c r="Y73" s="2" t="str">
        <f t="shared" si="12"/>
        <v/>
      </c>
      <c r="Z73" s="47" t="str">
        <f t="shared" si="13"/>
        <v>Cumplido</v>
      </c>
      <c r="AA73" s="8"/>
      <c r="AB73" s="8"/>
      <c r="AC73" s="8"/>
      <c r="AD73" s="8"/>
      <c r="AE73" s="8"/>
      <c r="AF73" s="42">
        <v>45324</v>
      </c>
      <c r="AG73" s="13" t="str">
        <f t="shared" si="14"/>
        <v>NO CUMPLE</v>
      </c>
      <c r="AH73" s="13" t="str">
        <f t="shared" si="15"/>
        <v>CUMPLE</v>
      </c>
      <c r="AI73" s="13" t="str">
        <f t="shared" si="16"/>
        <v>NO CUMPLE</v>
      </c>
      <c r="AJ73" s="13" t="str">
        <f t="shared" si="17"/>
        <v>NO CUMPLE</v>
      </c>
      <c r="AK73" s="13" t="str">
        <f t="shared" si="18"/>
        <v>NO CUMPLE</v>
      </c>
      <c r="AL73" s="13" t="str">
        <f t="shared" si="19"/>
        <v>NO CUMPLE</v>
      </c>
      <c r="AM73" s="13" t="str">
        <f t="shared" si="20"/>
        <v>NO CUMPLE</v>
      </c>
      <c r="AN73" s="13" t="str">
        <f t="shared" si="21"/>
        <v>NO CUMPLE</v>
      </c>
      <c r="AO73" s="13" t="str">
        <f t="shared" si="22"/>
        <v>CUMPLE</v>
      </c>
      <c r="AP73" s="13" t="str">
        <f t="shared" si="23"/>
        <v>NO CUMPLE</v>
      </c>
    </row>
    <row r="74" spans="1:42" ht="15" hidden="1" x14ac:dyDescent="0.25">
      <c r="A74" t="s">
        <v>674</v>
      </c>
      <c r="B74" t="s">
        <v>49</v>
      </c>
      <c r="C74" t="s">
        <v>344</v>
      </c>
      <c r="D74" t="s">
        <v>51</v>
      </c>
      <c r="E74" t="s">
        <v>675</v>
      </c>
      <c r="F74" t="s">
        <v>53</v>
      </c>
      <c r="G74" t="s">
        <v>54</v>
      </c>
      <c r="H74" t="s">
        <v>55</v>
      </c>
      <c r="I74" t="s">
        <v>30</v>
      </c>
      <c r="J74" t="s">
        <v>56</v>
      </c>
      <c r="K74" t="s">
        <v>57</v>
      </c>
      <c r="L74" t="s">
        <v>676</v>
      </c>
      <c r="M74" t="s">
        <v>677</v>
      </c>
      <c r="N74" t="s">
        <v>678</v>
      </c>
      <c r="O74" t="s">
        <v>61</v>
      </c>
      <c r="P74" t="s">
        <v>62</v>
      </c>
      <c r="Q74" t="s">
        <v>79</v>
      </c>
      <c r="R74" t="s">
        <v>679</v>
      </c>
      <c r="S74" t="s">
        <v>97</v>
      </c>
      <c r="T74"/>
      <c r="U74" t="s">
        <v>680</v>
      </c>
      <c r="V74" s="40">
        <v>0</v>
      </c>
      <c r="W74" s="40">
        <v>0</v>
      </c>
      <c r="X74" s="40">
        <v>0</v>
      </c>
      <c r="Y74" s="2" t="str">
        <f t="shared" si="12"/>
        <v/>
      </c>
      <c r="Z74" s="47" t="str">
        <f t="shared" si="13"/>
        <v/>
      </c>
      <c r="AA74" s="8"/>
      <c r="AB74" s="8"/>
      <c r="AC74" s="8"/>
      <c r="AD74" s="8"/>
      <c r="AE74" s="8"/>
      <c r="AF74" s="42">
        <v>45324</v>
      </c>
      <c r="AG74" s="13" t="str">
        <f t="shared" si="14"/>
        <v>CUMPLE</v>
      </c>
      <c r="AH74" s="13" t="str">
        <f t="shared" si="15"/>
        <v>NO CUMPLE</v>
      </c>
      <c r="AI74" s="13" t="str">
        <f t="shared" si="16"/>
        <v>NO CUMPLE</v>
      </c>
      <c r="AJ74" s="13" t="str">
        <f t="shared" si="17"/>
        <v>NO CUMPLE</v>
      </c>
      <c r="AK74" s="13" t="str">
        <f t="shared" si="18"/>
        <v>NO CUMPLE</v>
      </c>
      <c r="AL74" s="13" t="str">
        <f t="shared" si="19"/>
        <v>CUMPLE</v>
      </c>
      <c r="AM74" s="13" t="str">
        <f t="shared" si="20"/>
        <v>NO CUMPLE</v>
      </c>
      <c r="AN74" s="13" t="str">
        <f t="shared" si="21"/>
        <v>NO CUMPLE</v>
      </c>
      <c r="AO74" s="13" t="str">
        <f t="shared" si="22"/>
        <v>NO CUMPLE</v>
      </c>
      <c r="AP74" s="13" t="str">
        <f t="shared" si="23"/>
        <v>NO CUMPLE</v>
      </c>
    </row>
    <row r="75" spans="1:42" ht="15" hidden="1" x14ac:dyDescent="0.25">
      <c r="A75" t="s">
        <v>681</v>
      </c>
      <c r="B75" t="s">
        <v>165</v>
      </c>
      <c r="C75" t="s">
        <v>71</v>
      </c>
      <c r="D75" t="s">
        <v>297</v>
      </c>
      <c r="E75" t="s">
        <v>155</v>
      </c>
      <c r="F75" t="s">
        <v>320</v>
      </c>
      <c r="G75" t="s">
        <v>73</v>
      </c>
      <c r="H75" t="s">
        <v>74</v>
      </c>
      <c r="I75" t="s">
        <v>29</v>
      </c>
      <c r="J75" t="s">
        <v>82</v>
      </c>
      <c r="K75" t="s">
        <v>682</v>
      </c>
      <c r="L75" t="s">
        <v>683</v>
      </c>
      <c r="M75" t="s">
        <v>684</v>
      </c>
      <c r="N75" t="s">
        <v>685</v>
      </c>
      <c r="O75" t="s">
        <v>61</v>
      </c>
      <c r="P75" t="s">
        <v>136</v>
      </c>
      <c r="Q75" t="s">
        <v>137</v>
      </c>
      <c r="R75" t="s">
        <v>686</v>
      </c>
      <c r="S75" t="s">
        <v>161</v>
      </c>
      <c r="T75" t="s">
        <v>687</v>
      </c>
      <c r="U75" t="s">
        <v>413</v>
      </c>
      <c r="V75" s="40">
        <v>1.2361111111111111E-2</v>
      </c>
      <c r="W75" s="40">
        <v>1.9351851851851853E-2</v>
      </c>
      <c r="X75" s="40">
        <v>6.9907407407407409E-3</v>
      </c>
      <c r="Y75" s="2" t="str">
        <f t="shared" si="12"/>
        <v/>
      </c>
      <c r="Z75" s="47" t="str">
        <f t="shared" si="13"/>
        <v>Cumplido</v>
      </c>
      <c r="AA75" s="8"/>
      <c r="AB75" s="8"/>
      <c r="AC75" s="8"/>
      <c r="AD75" s="8"/>
      <c r="AE75" s="8"/>
      <c r="AF75" s="42">
        <v>45323</v>
      </c>
      <c r="AG75" s="13" t="str">
        <f t="shared" si="14"/>
        <v>CUMPLE</v>
      </c>
      <c r="AH75" s="13" t="str">
        <f t="shared" si="15"/>
        <v>NO CUMPLE</v>
      </c>
      <c r="AI75" s="13" t="str">
        <f t="shared" si="16"/>
        <v>NO CUMPLE</v>
      </c>
      <c r="AJ75" s="13" t="str">
        <f t="shared" si="17"/>
        <v>NO CUMPLE</v>
      </c>
      <c r="AK75" s="13" t="str">
        <f t="shared" si="18"/>
        <v>NO CUMPLE</v>
      </c>
      <c r="AL75" s="13" t="str">
        <f t="shared" si="19"/>
        <v>CUMPLE</v>
      </c>
      <c r="AM75" s="13" t="str">
        <f t="shared" si="20"/>
        <v>NO CUMPLE</v>
      </c>
      <c r="AN75" s="13" t="str">
        <f t="shared" si="21"/>
        <v>NO CUMPLE</v>
      </c>
      <c r="AO75" s="13" t="str">
        <f t="shared" si="22"/>
        <v>NO CUMPLE</v>
      </c>
      <c r="AP75" s="13" t="str">
        <f t="shared" si="23"/>
        <v>NO CUMPLE</v>
      </c>
    </row>
    <row r="76" spans="1:42" ht="15" x14ac:dyDescent="0.25">
      <c r="A76" t="s">
        <v>688</v>
      </c>
      <c r="B76" t="s">
        <v>94</v>
      </c>
      <c r="C76" t="s">
        <v>223</v>
      </c>
      <c r="D76" t="s">
        <v>223</v>
      </c>
      <c r="E76" t="s">
        <v>689</v>
      </c>
      <c r="F76" t="s">
        <v>690</v>
      </c>
      <c r="G76" t="s">
        <v>73</v>
      </c>
      <c r="H76" t="s">
        <v>74</v>
      </c>
      <c r="I76" t="s">
        <v>29</v>
      </c>
      <c r="J76" t="s">
        <v>82</v>
      </c>
      <c r="K76" t="s">
        <v>75</v>
      </c>
      <c r="L76" t="s">
        <v>691</v>
      </c>
      <c r="M76" t="s">
        <v>692</v>
      </c>
      <c r="N76" t="s">
        <v>693</v>
      </c>
      <c r="O76" t="s">
        <v>61</v>
      </c>
      <c r="P76" t="s">
        <v>94</v>
      </c>
      <c r="Q76" t="s">
        <v>617</v>
      </c>
      <c r="R76" t="s">
        <v>694</v>
      </c>
      <c r="S76" t="s">
        <v>161</v>
      </c>
      <c r="T76" t="s">
        <v>691</v>
      </c>
      <c r="U76" t="s">
        <v>695</v>
      </c>
      <c r="V76" s="40">
        <v>0</v>
      </c>
      <c r="W76" s="40">
        <v>9.3518518518518525E-3</v>
      </c>
      <c r="X76" s="40">
        <v>9.3518518518518525E-3</v>
      </c>
      <c r="Y76" s="2" t="str">
        <f t="shared" si="12"/>
        <v/>
      </c>
      <c r="Z76" s="47" t="str">
        <f t="shared" si="13"/>
        <v>Cumplido</v>
      </c>
      <c r="AA76" s="8"/>
      <c r="AB76" s="8" t="str">
        <f>IF($H76="1-Crítica",IF($X76&lt;=$AT$5,"Cumplido", "Incumplido"),"")</f>
        <v/>
      </c>
      <c r="AC76" s="8" t="str">
        <f>IF($H76="2-Alta",IF($X76&lt;=$AT$6, "Cumplido", "Incumplido"),"")</f>
        <v/>
      </c>
      <c r="AD76" s="8" t="str">
        <f>IF($H76="3-Medio",IF($X76&lt;=$AT$7, "Cumplido", "Incumplido"),"")</f>
        <v>Cumplido</v>
      </c>
      <c r="AE76" s="8" t="str">
        <f>IF($H76="4-Baja",IF($X76&lt;=$AT$8, "Cumplido", "Incumplido"),"")</f>
        <v/>
      </c>
      <c r="AF76" s="42">
        <v>45323</v>
      </c>
      <c r="AG76" s="13" t="str">
        <f t="shared" si="14"/>
        <v>CUMPLE</v>
      </c>
      <c r="AH76" s="13" t="str">
        <f t="shared" si="15"/>
        <v>NO CUMPLE</v>
      </c>
      <c r="AI76" s="13" t="str">
        <f t="shared" si="16"/>
        <v>NO CUMPLE</v>
      </c>
      <c r="AJ76" s="13" t="str">
        <f t="shared" si="17"/>
        <v>NO CUMPLE</v>
      </c>
      <c r="AK76" s="13" t="str">
        <f t="shared" si="18"/>
        <v>NO CUMPLE</v>
      </c>
      <c r="AL76" s="13" t="str">
        <f t="shared" si="19"/>
        <v>CUMPLE</v>
      </c>
      <c r="AM76" s="13" t="str">
        <f t="shared" si="20"/>
        <v>NO CUMPLE</v>
      </c>
      <c r="AN76" s="13" t="str">
        <f t="shared" si="21"/>
        <v>NO CUMPLE</v>
      </c>
      <c r="AO76" s="13" t="str">
        <f t="shared" si="22"/>
        <v>NO CUMPLE</v>
      </c>
      <c r="AP76" s="13" t="str">
        <f t="shared" si="23"/>
        <v>NO CUMPLE</v>
      </c>
    </row>
    <row r="77" spans="1:42" ht="15" x14ac:dyDescent="0.25">
      <c r="A77" t="s">
        <v>696</v>
      </c>
      <c r="B77" t="s">
        <v>307</v>
      </c>
      <c r="C77" t="s">
        <v>308</v>
      </c>
      <c r="D77" t="s">
        <v>483</v>
      </c>
      <c r="E77" t="s">
        <v>697</v>
      </c>
      <c r="F77" t="s">
        <v>556</v>
      </c>
      <c r="G77" t="s">
        <v>73</v>
      </c>
      <c r="H77" t="s">
        <v>74</v>
      </c>
      <c r="I77" t="s">
        <v>29</v>
      </c>
      <c r="J77" t="s">
        <v>82</v>
      </c>
      <c r="K77" t="s">
        <v>243</v>
      </c>
      <c r="L77" t="s">
        <v>698</v>
      </c>
      <c r="M77" t="s">
        <v>699</v>
      </c>
      <c r="N77" t="s">
        <v>700</v>
      </c>
      <c r="O77" t="s">
        <v>61</v>
      </c>
      <c r="P77" t="s">
        <v>62</v>
      </c>
      <c r="Q77" t="s">
        <v>148</v>
      </c>
      <c r="R77" t="s">
        <v>701</v>
      </c>
      <c r="S77" t="s">
        <v>65</v>
      </c>
      <c r="T77" t="s">
        <v>702</v>
      </c>
      <c r="U77" t="s">
        <v>703</v>
      </c>
      <c r="V77" s="40">
        <v>2.2126736111111112</v>
      </c>
      <c r="W77" s="40">
        <v>2.2698611111111111</v>
      </c>
      <c r="X77" s="40">
        <v>5.7187500000000002E-2</v>
      </c>
      <c r="Y77" s="2" t="str">
        <f t="shared" si="12"/>
        <v/>
      </c>
      <c r="Z77" s="47" t="str">
        <f t="shared" si="13"/>
        <v>Cumplido</v>
      </c>
      <c r="AA77" s="8"/>
      <c r="AB77" s="8"/>
      <c r="AC77" s="8"/>
      <c r="AD77" s="8"/>
      <c r="AE77" s="8"/>
      <c r="AF77" s="42">
        <v>45325</v>
      </c>
      <c r="AG77" s="13" t="str">
        <f t="shared" si="14"/>
        <v>NO CUMPLE</v>
      </c>
      <c r="AH77" s="13" t="str">
        <f t="shared" si="15"/>
        <v>CUMPLE</v>
      </c>
      <c r="AI77" s="13" t="str">
        <f t="shared" si="16"/>
        <v>NO CUMPLE</v>
      </c>
      <c r="AJ77" s="13" t="str">
        <f t="shared" si="17"/>
        <v>NO CUMPLE</v>
      </c>
      <c r="AK77" s="13" t="str">
        <f t="shared" si="18"/>
        <v>NO CUMPLE</v>
      </c>
      <c r="AL77" s="13" t="str">
        <f t="shared" si="19"/>
        <v>NO CUMPLE</v>
      </c>
      <c r="AM77" s="13" t="str">
        <f t="shared" si="20"/>
        <v>NO CUMPLE</v>
      </c>
      <c r="AN77" s="13" t="str">
        <f t="shared" si="21"/>
        <v>NO CUMPLE</v>
      </c>
      <c r="AO77" s="13" t="str">
        <f t="shared" si="22"/>
        <v>NO CUMPLE</v>
      </c>
      <c r="AP77" s="13" t="str">
        <f t="shared" si="23"/>
        <v>CUMPLE</v>
      </c>
    </row>
    <row r="78" spans="1:42" ht="15" x14ac:dyDescent="0.25">
      <c r="A78" t="s">
        <v>704</v>
      </c>
      <c r="B78" t="s">
        <v>307</v>
      </c>
      <c r="C78" t="s">
        <v>308</v>
      </c>
      <c r="D78" t="s">
        <v>142</v>
      </c>
      <c r="E78" t="s">
        <v>697</v>
      </c>
      <c r="F78" t="s">
        <v>556</v>
      </c>
      <c r="G78" t="s">
        <v>73</v>
      </c>
      <c r="H78" t="s">
        <v>74</v>
      </c>
      <c r="I78" t="s">
        <v>29</v>
      </c>
      <c r="J78" t="s">
        <v>82</v>
      </c>
      <c r="K78" t="s">
        <v>311</v>
      </c>
      <c r="L78" t="s">
        <v>705</v>
      </c>
      <c r="M78" t="s">
        <v>706</v>
      </c>
      <c r="N78" t="s">
        <v>707</v>
      </c>
      <c r="O78" t="s">
        <v>61</v>
      </c>
      <c r="P78" t="s">
        <v>62</v>
      </c>
      <c r="Q78" t="s">
        <v>148</v>
      </c>
      <c r="R78" t="s">
        <v>708</v>
      </c>
      <c r="S78" t="s">
        <v>65</v>
      </c>
      <c r="T78" t="s">
        <v>709</v>
      </c>
      <c r="U78" t="s">
        <v>710</v>
      </c>
      <c r="V78" s="40">
        <v>2.204814814814815</v>
      </c>
      <c r="W78" s="40">
        <v>2.2885995370370371</v>
      </c>
      <c r="X78" s="40">
        <v>8.3784722222222219E-2</v>
      </c>
      <c r="Y78" s="2" t="str">
        <f t="shared" si="12"/>
        <v/>
      </c>
      <c r="Z78" s="47" t="str">
        <f t="shared" si="13"/>
        <v>Cumplido</v>
      </c>
      <c r="AA78" s="8"/>
      <c r="AB78" s="8"/>
      <c r="AC78" s="8"/>
      <c r="AD78" s="8"/>
      <c r="AE78" s="8"/>
      <c r="AF78" s="42">
        <v>45325</v>
      </c>
      <c r="AG78" s="13" t="str">
        <f t="shared" si="14"/>
        <v>NO CUMPLE</v>
      </c>
      <c r="AH78" s="13" t="str">
        <f t="shared" si="15"/>
        <v>CUMPLE</v>
      </c>
      <c r="AI78" s="13" t="str">
        <f t="shared" si="16"/>
        <v>NO CUMPLE</v>
      </c>
      <c r="AJ78" s="13" t="str">
        <f t="shared" si="17"/>
        <v>NO CUMPLE</v>
      </c>
      <c r="AK78" s="13" t="str">
        <f t="shared" si="18"/>
        <v>NO CUMPLE</v>
      </c>
      <c r="AL78" s="13" t="str">
        <f t="shared" si="19"/>
        <v>NO CUMPLE</v>
      </c>
      <c r="AM78" s="13" t="str">
        <f t="shared" si="20"/>
        <v>NO CUMPLE</v>
      </c>
      <c r="AN78" s="13" t="str">
        <f t="shared" si="21"/>
        <v>NO CUMPLE</v>
      </c>
      <c r="AO78" s="13" t="str">
        <f t="shared" si="22"/>
        <v>NO CUMPLE</v>
      </c>
      <c r="AP78" s="13" t="str">
        <f t="shared" si="23"/>
        <v>CUMPLE</v>
      </c>
    </row>
    <row r="79" spans="1:42" ht="15" hidden="1" x14ac:dyDescent="0.25">
      <c r="A79" t="s">
        <v>711</v>
      </c>
      <c r="B79" t="s">
        <v>165</v>
      </c>
      <c r="C79" t="s">
        <v>415</v>
      </c>
      <c r="D79" t="s">
        <v>297</v>
      </c>
      <c r="E79" t="s">
        <v>380</v>
      </c>
      <c r="F79" t="s">
        <v>712</v>
      </c>
      <c r="G79" t="s">
        <v>73</v>
      </c>
      <c r="H79" t="s">
        <v>74</v>
      </c>
      <c r="I79" t="s">
        <v>29</v>
      </c>
      <c r="J79" t="s">
        <v>82</v>
      </c>
      <c r="K79" t="s">
        <v>437</v>
      </c>
      <c r="L79" t="s">
        <v>438</v>
      </c>
      <c r="M79" t="s">
        <v>713</v>
      </c>
      <c r="N79" t="s">
        <v>714</v>
      </c>
      <c r="O79" t="s">
        <v>61</v>
      </c>
      <c r="P79" t="s">
        <v>136</v>
      </c>
      <c r="Q79" t="s">
        <v>137</v>
      </c>
      <c r="R79" t="s">
        <v>715</v>
      </c>
      <c r="S79" t="s">
        <v>161</v>
      </c>
      <c r="T79" t="s">
        <v>716</v>
      </c>
      <c r="U79" t="s">
        <v>717</v>
      </c>
      <c r="V79" s="40">
        <v>2.0335648148148148E-2</v>
      </c>
      <c r="W79" s="40">
        <v>2.6909722222222224E-2</v>
      </c>
      <c r="X79" s="40">
        <v>6.5740740740740742E-3</v>
      </c>
      <c r="Y79" s="2" t="str">
        <f t="shared" si="12"/>
        <v/>
      </c>
      <c r="Z79" s="47" t="str">
        <f t="shared" si="13"/>
        <v>Cumplido</v>
      </c>
      <c r="AA79" s="8"/>
      <c r="AB79" s="8"/>
      <c r="AC79" s="8"/>
      <c r="AD79" s="8"/>
      <c r="AE79" s="8"/>
      <c r="AF79" s="42">
        <v>45323</v>
      </c>
      <c r="AG79" s="13" t="str">
        <f t="shared" si="14"/>
        <v>CUMPLE</v>
      </c>
      <c r="AH79" s="13" t="str">
        <f t="shared" si="15"/>
        <v>NO CUMPLE</v>
      </c>
      <c r="AI79" s="13" t="str">
        <f t="shared" si="16"/>
        <v>NO CUMPLE</v>
      </c>
      <c r="AJ79" s="13" t="str">
        <f t="shared" si="17"/>
        <v>NO CUMPLE</v>
      </c>
      <c r="AK79" s="13" t="str">
        <f t="shared" si="18"/>
        <v>NO CUMPLE</v>
      </c>
      <c r="AL79" s="13" t="str">
        <f t="shared" si="19"/>
        <v>CUMPLE</v>
      </c>
      <c r="AM79" s="13" t="str">
        <f t="shared" si="20"/>
        <v>NO CUMPLE</v>
      </c>
      <c r="AN79" s="13" t="str">
        <f t="shared" si="21"/>
        <v>NO CUMPLE</v>
      </c>
      <c r="AO79" s="13" t="str">
        <f t="shared" si="22"/>
        <v>NO CUMPLE</v>
      </c>
      <c r="AP79" s="13" t="str">
        <f t="shared" si="23"/>
        <v>NO CUMPLE</v>
      </c>
    </row>
    <row r="80" spans="1:42" ht="15" x14ac:dyDescent="0.25">
      <c r="A80" t="s">
        <v>718</v>
      </c>
      <c r="B80" t="s">
        <v>95</v>
      </c>
      <c r="C80" t="s">
        <v>174</v>
      </c>
      <c r="D80" t="s">
        <v>142</v>
      </c>
      <c r="E80" t="s">
        <v>484</v>
      </c>
      <c r="F80" t="s">
        <v>556</v>
      </c>
      <c r="G80" t="s">
        <v>73</v>
      </c>
      <c r="H80" t="s">
        <v>74</v>
      </c>
      <c r="I80" t="s">
        <v>29</v>
      </c>
      <c r="J80" t="s">
        <v>82</v>
      </c>
      <c r="K80" t="s">
        <v>719</v>
      </c>
      <c r="L80" t="s">
        <v>720</v>
      </c>
      <c r="M80" t="s">
        <v>721</v>
      </c>
      <c r="N80" t="s">
        <v>722</v>
      </c>
      <c r="O80" t="s">
        <v>61</v>
      </c>
      <c r="P80" t="s">
        <v>136</v>
      </c>
      <c r="Q80" t="s">
        <v>137</v>
      </c>
      <c r="R80" t="s">
        <v>723</v>
      </c>
      <c r="S80" t="s">
        <v>150</v>
      </c>
      <c r="T80" t="s">
        <v>724</v>
      </c>
      <c r="U80" t="s">
        <v>725</v>
      </c>
      <c r="V80" s="40">
        <v>6.6291550925925922</v>
      </c>
      <c r="W80" s="40">
        <v>6.8007291666666667</v>
      </c>
      <c r="X80" s="40">
        <v>0.17157407407407407</v>
      </c>
      <c r="Y80" s="2" t="str">
        <f t="shared" si="12"/>
        <v/>
      </c>
      <c r="Z80" s="47" t="str">
        <f t="shared" si="13"/>
        <v>Cumplido</v>
      </c>
      <c r="AA80" s="8"/>
      <c r="AB80" s="8"/>
      <c r="AC80" s="8"/>
      <c r="AD80" s="8"/>
      <c r="AE80" s="8"/>
      <c r="AF80" s="42">
        <v>45330</v>
      </c>
      <c r="AG80" s="13" t="str">
        <f t="shared" si="14"/>
        <v>NO CUMPLE</v>
      </c>
      <c r="AH80" s="13" t="str">
        <f t="shared" si="15"/>
        <v>NO CUMPLE</v>
      </c>
      <c r="AI80" s="13" t="str">
        <f t="shared" si="16"/>
        <v>CUMPLE</v>
      </c>
      <c r="AJ80" s="13" t="str">
        <f t="shared" si="17"/>
        <v>NO CUMPLE</v>
      </c>
      <c r="AK80" s="13" t="str">
        <f t="shared" si="18"/>
        <v>NO CUMPLE</v>
      </c>
      <c r="AL80" s="13" t="str">
        <f t="shared" si="19"/>
        <v>NO CUMPLE</v>
      </c>
      <c r="AM80" s="13" t="str">
        <f t="shared" si="20"/>
        <v>NO CUMPLE</v>
      </c>
      <c r="AN80" s="13" t="str">
        <f t="shared" si="21"/>
        <v>NO CUMPLE</v>
      </c>
      <c r="AO80" s="13" t="str">
        <f t="shared" si="22"/>
        <v>NO CUMPLE</v>
      </c>
      <c r="AP80" s="13" t="str">
        <f t="shared" si="23"/>
        <v>CUMPLE</v>
      </c>
    </row>
    <row r="81" spans="1:42" ht="15" hidden="1" x14ac:dyDescent="0.25">
      <c r="A81" t="s">
        <v>726</v>
      </c>
      <c r="B81" t="s">
        <v>165</v>
      </c>
      <c r="C81" t="s">
        <v>71</v>
      </c>
      <c r="D81" t="s">
        <v>297</v>
      </c>
      <c r="E81" t="s">
        <v>155</v>
      </c>
      <c r="F81" t="s">
        <v>712</v>
      </c>
      <c r="G81" t="s">
        <v>73</v>
      </c>
      <c r="H81" t="s">
        <v>74</v>
      </c>
      <c r="I81" t="s">
        <v>29</v>
      </c>
      <c r="J81" t="s">
        <v>82</v>
      </c>
      <c r="K81" t="s">
        <v>682</v>
      </c>
      <c r="L81" t="s">
        <v>683</v>
      </c>
      <c r="M81" t="s">
        <v>722</v>
      </c>
      <c r="N81" t="s">
        <v>727</v>
      </c>
      <c r="O81" t="s">
        <v>61</v>
      </c>
      <c r="P81" t="s">
        <v>94</v>
      </c>
      <c r="Q81" t="s">
        <v>95</v>
      </c>
      <c r="R81" t="s">
        <v>728</v>
      </c>
      <c r="S81" t="s">
        <v>161</v>
      </c>
      <c r="T81" t="s">
        <v>729</v>
      </c>
      <c r="U81" t="s">
        <v>730</v>
      </c>
      <c r="V81" s="40">
        <v>8.2893518518518519E-2</v>
      </c>
      <c r="W81" s="40">
        <v>8.4375000000000006E-2</v>
      </c>
      <c r="X81" s="40">
        <v>1.4814814814814814E-3</v>
      </c>
      <c r="Y81" s="2" t="str">
        <f t="shared" si="12"/>
        <v/>
      </c>
      <c r="Z81" s="47" t="str">
        <f t="shared" si="13"/>
        <v>Cumplido</v>
      </c>
      <c r="AA81" s="8"/>
      <c r="AB81" s="8"/>
      <c r="AC81" s="8"/>
      <c r="AD81" s="8"/>
      <c r="AE81" s="8"/>
      <c r="AF81" s="42">
        <v>45323</v>
      </c>
      <c r="AG81" s="13" t="str">
        <f t="shared" si="14"/>
        <v>CUMPLE</v>
      </c>
      <c r="AH81" s="13" t="str">
        <f t="shared" si="15"/>
        <v>NO CUMPLE</v>
      </c>
      <c r="AI81" s="13" t="str">
        <f t="shared" si="16"/>
        <v>NO CUMPLE</v>
      </c>
      <c r="AJ81" s="13" t="str">
        <f t="shared" si="17"/>
        <v>NO CUMPLE</v>
      </c>
      <c r="AK81" s="13" t="str">
        <f t="shared" si="18"/>
        <v>NO CUMPLE</v>
      </c>
      <c r="AL81" s="13" t="str">
        <f t="shared" si="19"/>
        <v>NO CUMPLE</v>
      </c>
      <c r="AM81" s="13" t="str">
        <f t="shared" si="20"/>
        <v>CUMPLE</v>
      </c>
      <c r="AN81" s="13" t="str">
        <f t="shared" si="21"/>
        <v>NO CUMPLE</v>
      </c>
      <c r="AO81" s="13" t="str">
        <f t="shared" si="22"/>
        <v>NO CUMPLE</v>
      </c>
      <c r="AP81" s="13" t="str">
        <f t="shared" si="23"/>
        <v>NO CUMPLE</v>
      </c>
    </row>
    <row r="82" spans="1:42" ht="15" x14ac:dyDescent="0.25">
      <c r="A82" t="s">
        <v>731</v>
      </c>
      <c r="B82" t="s">
        <v>95</v>
      </c>
      <c r="C82" t="s">
        <v>233</v>
      </c>
      <c r="D82" t="s">
        <v>483</v>
      </c>
      <c r="E82" t="s">
        <v>319</v>
      </c>
      <c r="F82" t="s">
        <v>732</v>
      </c>
      <c r="G82" t="s">
        <v>54</v>
      </c>
      <c r="H82" t="s">
        <v>55</v>
      </c>
      <c r="I82" t="s">
        <v>30</v>
      </c>
      <c r="J82" t="s">
        <v>82</v>
      </c>
      <c r="K82" t="s">
        <v>117</v>
      </c>
      <c r="L82" t="s">
        <v>733</v>
      </c>
      <c r="M82" t="s">
        <v>734</v>
      </c>
      <c r="N82" t="s">
        <v>735</v>
      </c>
      <c r="O82" t="s">
        <v>61</v>
      </c>
      <c r="P82" t="s">
        <v>136</v>
      </c>
      <c r="Q82" t="s">
        <v>137</v>
      </c>
      <c r="R82" t="s">
        <v>736</v>
      </c>
      <c r="S82" t="s">
        <v>161</v>
      </c>
      <c r="T82" t="s">
        <v>737</v>
      </c>
      <c r="U82" t="s">
        <v>738</v>
      </c>
      <c r="V82" s="40">
        <v>2.7314814814814816E-2</v>
      </c>
      <c r="W82" s="40">
        <v>0.16984953703703703</v>
      </c>
      <c r="X82" s="40">
        <v>0.14253472222222222</v>
      </c>
      <c r="Y82" s="2" t="str">
        <f t="shared" si="12"/>
        <v/>
      </c>
      <c r="Z82" s="47" t="str">
        <f t="shared" si="13"/>
        <v>Cumplido</v>
      </c>
      <c r="AA82" s="8"/>
      <c r="AB82" s="8"/>
      <c r="AC82" s="8"/>
      <c r="AD82" s="8"/>
      <c r="AE82" s="8"/>
      <c r="AF82" s="42">
        <v>45323</v>
      </c>
      <c r="AG82" s="13" t="str">
        <f t="shared" si="14"/>
        <v>NO CUMPLE</v>
      </c>
      <c r="AH82" s="13" t="str">
        <f t="shared" si="15"/>
        <v>CUMPLE</v>
      </c>
      <c r="AI82" s="13" t="str">
        <f t="shared" si="16"/>
        <v>NO CUMPLE</v>
      </c>
      <c r="AJ82" s="13" t="str">
        <f t="shared" si="17"/>
        <v>NO CUMPLE</v>
      </c>
      <c r="AK82" s="13" t="str">
        <f t="shared" si="18"/>
        <v>NO CUMPLE</v>
      </c>
      <c r="AL82" s="13" t="str">
        <f t="shared" si="19"/>
        <v>NO CUMPLE</v>
      </c>
      <c r="AM82" s="13" t="str">
        <f t="shared" si="20"/>
        <v>NO CUMPLE</v>
      </c>
      <c r="AN82" s="13" t="str">
        <f t="shared" si="21"/>
        <v>CUMPLE</v>
      </c>
      <c r="AO82" s="13" t="str">
        <f t="shared" si="22"/>
        <v>NO CUMPLE</v>
      </c>
      <c r="AP82" s="13" t="str">
        <f t="shared" si="23"/>
        <v>NO CUMPLE</v>
      </c>
    </row>
    <row r="83" spans="1:42" ht="15" hidden="1" x14ac:dyDescent="0.25">
      <c r="A83" t="s">
        <v>739</v>
      </c>
      <c r="B83" t="s">
        <v>165</v>
      </c>
      <c r="C83" t="s">
        <v>415</v>
      </c>
      <c r="D83" t="s">
        <v>483</v>
      </c>
      <c r="E83" t="s">
        <v>380</v>
      </c>
      <c r="F83" t="s">
        <v>732</v>
      </c>
      <c r="G83" t="s">
        <v>73</v>
      </c>
      <c r="H83" t="s">
        <v>74</v>
      </c>
      <c r="I83" t="s">
        <v>29</v>
      </c>
      <c r="J83" t="s">
        <v>82</v>
      </c>
      <c r="K83" t="s">
        <v>740</v>
      </c>
      <c r="L83" t="s">
        <v>741</v>
      </c>
      <c r="M83" t="s">
        <v>742</v>
      </c>
      <c r="N83" t="s">
        <v>743</v>
      </c>
      <c r="O83" t="s">
        <v>61</v>
      </c>
      <c r="P83" t="s">
        <v>170</v>
      </c>
      <c r="Q83" t="s">
        <v>420</v>
      </c>
      <c r="R83" t="s">
        <v>744</v>
      </c>
      <c r="S83" t="s">
        <v>161</v>
      </c>
      <c r="T83" t="s">
        <v>745</v>
      </c>
      <c r="U83" t="s">
        <v>428</v>
      </c>
      <c r="V83" s="40">
        <v>3.9814814814814817E-3</v>
      </c>
      <c r="W83" s="40">
        <v>9.4212962962962957E-3</v>
      </c>
      <c r="X83" s="40">
        <v>5.4398148148148149E-3</v>
      </c>
      <c r="Y83" s="2" t="str">
        <f t="shared" si="12"/>
        <v/>
      </c>
      <c r="Z83" s="47" t="str">
        <f t="shared" si="13"/>
        <v>Cumplido</v>
      </c>
      <c r="AA83" s="8"/>
      <c r="AB83" s="8"/>
      <c r="AC83" s="8"/>
      <c r="AD83" s="8"/>
      <c r="AE83" s="8"/>
      <c r="AF83" s="42">
        <v>45323</v>
      </c>
      <c r="AG83" s="13" t="str">
        <f t="shared" si="14"/>
        <v>CUMPLE</v>
      </c>
      <c r="AH83" s="13" t="str">
        <f t="shared" si="15"/>
        <v>NO CUMPLE</v>
      </c>
      <c r="AI83" s="13" t="str">
        <f t="shared" si="16"/>
        <v>NO CUMPLE</v>
      </c>
      <c r="AJ83" s="13" t="str">
        <f t="shared" si="17"/>
        <v>NO CUMPLE</v>
      </c>
      <c r="AK83" s="13" t="str">
        <f t="shared" si="18"/>
        <v>NO CUMPLE</v>
      </c>
      <c r="AL83" s="13" t="str">
        <f t="shared" si="19"/>
        <v>CUMPLE</v>
      </c>
      <c r="AM83" s="13" t="str">
        <f t="shared" si="20"/>
        <v>NO CUMPLE</v>
      </c>
      <c r="AN83" s="13" t="str">
        <f t="shared" si="21"/>
        <v>NO CUMPLE</v>
      </c>
      <c r="AO83" s="13" t="str">
        <f t="shared" si="22"/>
        <v>NO CUMPLE</v>
      </c>
      <c r="AP83" s="13" t="str">
        <f t="shared" si="23"/>
        <v>NO CUMPLE</v>
      </c>
    </row>
    <row r="84" spans="1:42" ht="15" hidden="1" x14ac:dyDescent="0.25">
      <c r="A84" t="s">
        <v>746</v>
      </c>
      <c r="B84" t="s">
        <v>165</v>
      </c>
      <c r="C84" t="s">
        <v>415</v>
      </c>
      <c r="D84" t="s">
        <v>483</v>
      </c>
      <c r="E84" t="s">
        <v>380</v>
      </c>
      <c r="F84" t="s">
        <v>732</v>
      </c>
      <c r="G84" t="s">
        <v>73</v>
      </c>
      <c r="H84" t="s">
        <v>74</v>
      </c>
      <c r="I84" t="s">
        <v>29</v>
      </c>
      <c r="J84" t="s">
        <v>82</v>
      </c>
      <c r="K84" t="s">
        <v>747</v>
      </c>
      <c r="L84" t="s">
        <v>748</v>
      </c>
      <c r="M84" t="s">
        <v>749</v>
      </c>
      <c r="N84" t="s">
        <v>750</v>
      </c>
      <c r="O84" t="s">
        <v>61</v>
      </c>
      <c r="P84" t="s">
        <v>170</v>
      </c>
      <c r="Q84" t="s">
        <v>10</v>
      </c>
      <c r="R84" t="s">
        <v>751</v>
      </c>
      <c r="S84" t="s">
        <v>161</v>
      </c>
      <c r="T84" t="s">
        <v>752</v>
      </c>
      <c r="U84" t="s">
        <v>428</v>
      </c>
      <c r="V84" s="40">
        <v>1.1805555555555555E-2</v>
      </c>
      <c r="W84" s="40">
        <v>1.8622685185185187E-2</v>
      </c>
      <c r="X84" s="40">
        <v>6.8171296296296296E-3</v>
      </c>
      <c r="Y84" s="2" t="str">
        <f t="shared" si="12"/>
        <v/>
      </c>
      <c r="Z84" s="47" t="str">
        <f t="shared" si="13"/>
        <v>Cumplido</v>
      </c>
      <c r="AA84" s="8"/>
      <c r="AB84" s="8"/>
      <c r="AC84" s="8"/>
      <c r="AD84" s="8"/>
      <c r="AE84" s="8"/>
      <c r="AF84" s="42">
        <v>45323</v>
      </c>
      <c r="AG84" s="13" t="str">
        <f t="shared" si="14"/>
        <v>CUMPLE</v>
      </c>
      <c r="AH84" s="13" t="str">
        <f t="shared" si="15"/>
        <v>NO CUMPLE</v>
      </c>
      <c r="AI84" s="13" t="str">
        <f t="shared" si="16"/>
        <v>NO CUMPLE</v>
      </c>
      <c r="AJ84" s="13" t="str">
        <f t="shared" si="17"/>
        <v>NO CUMPLE</v>
      </c>
      <c r="AK84" s="13" t="str">
        <f t="shared" si="18"/>
        <v>NO CUMPLE</v>
      </c>
      <c r="AL84" s="13" t="str">
        <f t="shared" si="19"/>
        <v>CUMPLE</v>
      </c>
      <c r="AM84" s="13" t="str">
        <f t="shared" si="20"/>
        <v>NO CUMPLE</v>
      </c>
      <c r="AN84" s="13" t="str">
        <f t="shared" si="21"/>
        <v>NO CUMPLE</v>
      </c>
      <c r="AO84" s="13" t="str">
        <f t="shared" si="22"/>
        <v>NO CUMPLE</v>
      </c>
      <c r="AP84" s="13" t="str">
        <f t="shared" si="23"/>
        <v>NO CUMPLE</v>
      </c>
    </row>
    <row r="85" spans="1:42" ht="15" x14ac:dyDescent="0.25">
      <c r="A85" t="s">
        <v>753</v>
      </c>
      <c r="B85" t="s">
        <v>284</v>
      </c>
      <c r="C85" t="s">
        <v>635</v>
      </c>
      <c r="D85" t="s">
        <v>212</v>
      </c>
      <c r="E85" t="s">
        <v>636</v>
      </c>
      <c r="F85" t="s">
        <v>637</v>
      </c>
      <c r="G85" t="s">
        <v>253</v>
      </c>
      <c r="H85" t="s">
        <v>74</v>
      </c>
      <c r="I85" t="s">
        <v>29</v>
      </c>
      <c r="J85" t="s">
        <v>82</v>
      </c>
      <c r="K85" t="s">
        <v>288</v>
      </c>
      <c r="L85" t="s">
        <v>754</v>
      </c>
      <c r="M85" t="s">
        <v>755</v>
      </c>
      <c r="N85" t="s">
        <v>756</v>
      </c>
      <c r="O85" t="s">
        <v>61</v>
      </c>
      <c r="P85" t="s">
        <v>641</v>
      </c>
      <c r="Q85" t="s">
        <v>642</v>
      </c>
      <c r="R85" t="s">
        <v>757</v>
      </c>
      <c r="S85" t="s">
        <v>161</v>
      </c>
      <c r="T85" t="s">
        <v>758</v>
      </c>
      <c r="U85" t="s">
        <v>759</v>
      </c>
      <c r="V85" s="40">
        <v>0</v>
      </c>
      <c r="W85" s="40">
        <v>8.4375000000000006E-3</v>
      </c>
      <c r="X85" s="40">
        <v>8.4375000000000006E-3</v>
      </c>
      <c r="Y85" s="2" t="str">
        <f t="shared" si="12"/>
        <v/>
      </c>
      <c r="Z85" s="47" t="str">
        <f t="shared" si="13"/>
        <v>Cumplido</v>
      </c>
      <c r="AA85" s="8"/>
      <c r="AB85" s="8"/>
      <c r="AC85" s="8"/>
      <c r="AD85" s="8"/>
      <c r="AE85" s="8"/>
      <c r="AF85" s="42">
        <v>45323</v>
      </c>
      <c r="AG85" s="13" t="str">
        <f t="shared" si="14"/>
        <v>CUMPLE</v>
      </c>
      <c r="AH85" s="13" t="str">
        <f t="shared" si="15"/>
        <v>NO CUMPLE</v>
      </c>
      <c r="AI85" s="13" t="str">
        <f t="shared" si="16"/>
        <v>NO CUMPLE</v>
      </c>
      <c r="AJ85" s="13" t="str">
        <f t="shared" si="17"/>
        <v>NO CUMPLE</v>
      </c>
      <c r="AK85" s="13" t="str">
        <f t="shared" si="18"/>
        <v>NO CUMPLE</v>
      </c>
      <c r="AL85" s="13" t="str">
        <f t="shared" si="19"/>
        <v>CUMPLE</v>
      </c>
      <c r="AM85" s="13" t="str">
        <f t="shared" si="20"/>
        <v>NO CUMPLE</v>
      </c>
      <c r="AN85" s="13" t="str">
        <f t="shared" si="21"/>
        <v>NO CUMPLE</v>
      </c>
      <c r="AO85" s="13" t="str">
        <f t="shared" si="22"/>
        <v>NO CUMPLE</v>
      </c>
      <c r="AP85" s="13" t="str">
        <f t="shared" si="23"/>
        <v>NO CUMPLE</v>
      </c>
    </row>
    <row r="86" spans="1:42" ht="15" hidden="1" x14ac:dyDescent="0.25">
      <c r="A86" t="s">
        <v>760</v>
      </c>
      <c r="B86" t="s">
        <v>165</v>
      </c>
      <c r="C86" t="s">
        <v>415</v>
      </c>
      <c r="D86" t="s">
        <v>483</v>
      </c>
      <c r="E86" t="s">
        <v>380</v>
      </c>
      <c r="F86" t="s">
        <v>732</v>
      </c>
      <c r="G86" t="s">
        <v>73</v>
      </c>
      <c r="H86" t="s">
        <v>74</v>
      </c>
      <c r="I86" t="s">
        <v>29</v>
      </c>
      <c r="J86" t="s">
        <v>82</v>
      </c>
      <c r="K86" t="s">
        <v>57</v>
      </c>
      <c r="L86" t="s">
        <v>761</v>
      </c>
      <c r="M86" t="s">
        <v>762</v>
      </c>
      <c r="N86" t="s">
        <v>763</v>
      </c>
      <c r="O86" t="s">
        <v>61</v>
      </c>
      <c r="P86" t="s">
        <v>62</v>
      </c>
      <c r="Q86" t="s">
        <v>350</v>
      </c>
      <c r="R86" t="s">
        <v>764</v>
      </c>
      <c r="S86" t="s">
        <v>161</v>
      </c>
      <c r="T86" t="s">
        <v>765</v>
      </c>
      <c r="U86" t="s">
        <v>428</v>
      </c>
      <c r="V86" s="40">
        <v>7.2337962962962963E-3</v>
      </c>
      <c r="W86" s="40">
        <v>1.1469907407407408E-2</v>
      </c>
      <c r="X86" s="40">
        <v>4.2361111111111115E-3</v>
      </c>
      <c r="Y86" s="2" t="str">
        <f t="shared" si="12"/>
        <v/>
      </c>
      <c r="Z86" s="47" t="str">
        <f t="shared" si="13"/>
        <v>Cumplido</v>
      </c>
      <c r="AA86" s="8"/>
      <c r="AB86" s="8"/>
      <c r="AC86" s="8"/>
      <c r="AD86" s="8"/>
      <c r="AE86" s="8"/>
      <c r="AF86" s="42">
        <v>45323</v>
      </c>
      <c r="AG86" s="13" t="str">
        <f t="shared" si="14"/>
        <v>CUMPLE</v>
      </c>
      <c r="AH86" s="13" t="str">
        <f t="shared" si="15"/>
        <v>NO CUMPLE</v>
      </c>
      <c r="AI86" s="13" t="str">
        <f t="shared" si="16"/>
        <v>NO CUMPLE</v>
      </c>
      <c r="AJ86" s="13" t="str">
        <f t="shared" si="17"/>
        <v>NO CUMPLE</v>
      </c>
      <c r="AK86" s="13" t="str">
        <f t="shared" si="18"/>
        <v>NO CUMPLE</v>
      </c>
      <c r="AL86" s="13" t="str">
        <f t="shared" si="19"/>
        <v>CUMPLE</v>
      </c>
      <c r="AM86" s="13" t="str">
        <f t="shared" si="20"/>
        <v>NO CUMPLE</v>
      </c>
      <c r="AN86" s="13" t="str">
        <f t="shared" si="21"/>
        <v>NO CUMPLE</v>
      </c>
      <c r="AO86" s="13" t="str">
        <f t="shared" si="22"/>
        <v>NO CUMPLE</v>
      </c>
      <c r="AP86" s="13" t="str">
        <f t="shared" si="23"/>
        <v>NO CUMPLE</v>
      </c>
    </row>
    <row r="87" spans="1:42" ht="15" hidden="1" x14ac:dyDescent="0.25">
      <c r="A87" t="s">
        <v>766</v>
      </c>
      <c r="B87" t="s">
        <v>165</v>
      </c>
      <c r="C87" t="s">
        <v>296</v>
      </c>
      <c r="D87" t="s">
        <v>483</v>
      </c>
      <c r="E87" t="s">
        <v>767</v>
      </c>
      <c r="F87" t="s">
        <v>732</v>
      </c>
      <c r="G87" t="s">
        <v>73</v>
      </c>
      <c r="H87" t="s">
        <v>74</v>
      </c>
      <c r="I87" t="s">
        <v>29</v>
      </c>
      <c r="J87" t="s">
        <v>82</v>
      </c>
      <c r="K87" t="s">
        <v>768</v>
      </c>
      <c r="L87" t="s">
        <v>769</v>
      </c>
      <c r="M87" t="s">
        <v>770</v>
      </c>
      <c r="N87" t="s">
        <v>771</v>
      </c>
      <c r="O87" t="s">
        <v>61</v>
      </c>
      <c r="P87" t="s">
        <v>94</v>
      </c>
      <c r="Q87" t="s">
        <v>95</v>
      </c>
      <c r="R87" t="s">
        <v>772</v>
      </c>
      <c r="S87" t="s">
        <v>97</v>
      </c>
      <c r="T87" t="s">
        <v>773</v>
      </c>
      <c r="U87" t="s">
        <v>774</v>
      </c>
      <c r="V87" s="40">
        <v>0.53194444444444444</v>
      </c>
      <c r="W87" s="40">
        <v>0.5951967592592593</v>
      </c>
      <c r="X87" s="40">
        <v>6.3252314814814817E-2</v>
      </c>
      <c r="Y87" s="2" t="str">
        <f t="shared" si="12"/>
        <v/>
      </c>
      <c r="Z87" s="47" t="str">
        <f t="shared" si="13"/>
        <v>Cumplido</v>
      </c>
      <c r="AA87" s="8"/>
      <c r="AB87" s="8"/>
      <c r="AC87" s="8"/>
      <c r="AD87" s="8"/>
      <c r="AE87" s="8"/>
      <c r="AF87" s="42">
        <v>45324</v>
      </c>
      <c r="AG87" s="13" t="str">
        <f t="shared" si="14"/>
        <v>NO CUMPLE</v>
      </c>
      <c r="AH87" s="13" t="str">
        <f t="shared" si="15"/>
        <v>CUMPLE</v>
      </c>
      <c r="AI87" s="13" t="str">
        <f t="shared" si="16"/>
        <v>NO CUMPLE</v>
      </c>
      <c r="AJ87" s="13" t="str">
        <f t="shared" si="17"/>
        <v>NO CUMPLE</v>
      </c>
      <c r="AK87" s="13" t="str">
        <f t="shared" si="18"/>
        <v>NO CUMPLE</v>
      </c>
      <c r="AL87" s="13" t="str">
        <f t="shared" si="19"/>
        <v>NO CUMPLE</v>
      </c>
      <c r="AM87" s="13" t="str">
        <f t="shared" si="20"/>
        <v>NO CUMPLE</v>
      </c>
      <c r="AN87" s="13" t="str">
        <f t="shared" si="21"/>
        <v>NO CUMPLE</v>
      </c>
      <c r="AO87" s="13" t="str">
        <f t="shared" si="22"/>
        <v>CUMPLE</v>
      </c>
      <c r="AP87" s="13" t="str">
        <f t="shared" si="23"/>
        <v>NO CUMPLE</v>
      </c>
    </row>
    <row r="88" spans="1:42" ht="15" x14ac:dyDescent="0.25">
      <c r="A88" t="s">
        <v>775</v>
      </c>
      <c r="B88" t="s">
        <v>95</v>
      </c>
      <c r="C88" t="s">
        <v>273</v>
      </c>
      <c r="D88" t="s">
        <v>142</v>
      </c>
      <c r="E88" t="s">
        <v>274</v>
      </c>
      <c r="F88" t="s">
        <v>156</v>
      </c>
      <c r="G88" t="s">
        <v>73</v>
      </c>
      <c r="H88" t="s">
        <v>74</v>
      </c>
      <c r="I88" t="s">
        <v>29</v>
      </c>
      <c r="J88" t="s">
        <v>82</v>
      </c>
      <c r="K88" t="s">
        <v>776</v>
      </c>
      <c r="L88" t="s">
        <v>777</v>
      </c>
      <c r="M88" t="s">
        <v>778</v>
      </c>
      <c r="N88" t="s">
        <v>779</v>
      </c>
      <c r="O88" t="s">
        <v>61</v>
      </c>
      <c r="P88" t="s">
        <v>62</v>
      </c>
      <c r="Q88" t="s">
        <v>279</v>
      </c>
      <c r="R88" t="s">
        <v>780</v>
      </c>
      <c r="S88" t="s">
        <v>97</v>
      </c>
      <c r="T88" t="s">
        <v>781</v>
      </c>
      <c r="U88" t="s">
        <v>782</v>
      </c>
      <c r="V88" s="40">
        <v>0.48554398148148148</v>
      </c>
      <c r="W88" s="40">
        <v>0.67437499999999995</v>
      </c>
      <c r="X88" s="40">
        <v>0.18883101851851852</v>
      </c>
      <c r="Y88" s="2" t="str">
        <f t="shared" si="12"/>
        <v/>
      </c>
      <c r="Z88" s="47" t="str">
        <f t="shared" si="13"/>
        <v>Cumplido</v>
      </c>
      <c r="AA88" s="8"/>
      <c r="AB88" s="8"/>
      <c r="AC88" s="8"/>
      <c r="AD88" s="8"/>
      <c r="AE88" s="8"/>
      <c r="AF88" s="42">
        <v>45324</v>
      </c>
      <c r="AG88" s="13" t="str">
        <f t="shared" si="14"/>
        <v>NO CUMPLE</v>
      </c>
      <c r="AH88" s="13" t="str">
        <f t="shared" si="15"/>
        <v>NO CUMPLE</v>
      </c>
      <c r="AI88" s="13" t="str">
        <f t="shared" si="16"/>
        <v>CUMPLE</v>
      </c>
      <c r="AJ88" s="13" t="str">
        <f t="shared" si="17"/>
        <v>NO CUMPLE</v>
      </c>
      <c r="AK88" s="13" t="str">
        <f t="shared" si="18"/>
        <v>NO CUMPLE</v>
      </c>
      <c r="AL88" s="13" t="str">
        <f t="shared" si="19"/>
        <v>NO CUMPLE</v>
      </c>
      <c r="AM88" s="13" t="str">
        <f t="shared" si="20"/>
        <v>NO CUMPLE</v>
      </c>
      <c r="AN88" s="13" t="str">
        <f t="shared" si="21"/>
        <v>NO CUMPLE</v>
      </c>
      <c r="AO88" s="13" t="str">
        <f t="shared" si="22"/>
        <v>CUMPLE</v>
      </c>
      <c r="AP88" s="13" t="str">
        <f t="shared" si="23"/>
        <v>NO CUMPLE</v>
      </c>
    </row>
    <row r="89" spans="1:42" ht="15" x14ac:dyDescent="0.25">
      <c r="A89" t="s">
        <v>783</v>
      </c>
      <c r="B89" t="s">
        <v>95</v>
      </c>
      <c r="C89" t="s">
        <v>223</v>
      </c>
      <c r="D89" t="s">
        <v>142</v>
      </c>
      <c r="E89" t="s">
        <v>784</v>
      </c>
      <c r="F89" t="s">
        <v>785</v>
      </c>
      <c r="G89" t="s">
        <v>73</v>
      </c>
      <c r="H89" t="s">
        <v>74</v>
      </c>
      <c r="I89" t="s">
        <v>29</v>
      </c>
      <c r="J89" t="s">
        <v>82</v>
      </c>
      <c r="K89" t="s">
        <v>786</v>
      </c>
      <c r="L89" t="s">
        <v>787</v>
      </c>
      <c r="M89" t="s">
        <v>788</v>
      </c>
      <c r="N89" t="s">
        <v>789</v>
      </c>
      <c r="O89" t="s">
        <v>61</v>
      </c>
      <c r="P89" t="s">
        <v>136</v>
      </c>
      <c r="Q89" t="s">
        <v>137</v>
      </c>
      <c r="R89" t="s">
        <v>790</v>
      </c>
      <c r="S89" t="s">
        <v>97</v>
      </c>
      <c r="T89" t="s">
        <v>791</v>
      </c>
      <c r="U89"/>
      <c r="V89" s="40">
        <v>0.48653935185185188</v>
      </c>
      <c r="W89" s="40">
        <v>0.56224537037037037</v>
      </c>
      <c r="X89" s="40">
        <v>7.570601851851852E-2</v>
      </c>
      <c r="Y89" s="2" t="str">
        <f t="shared" si="12"/>
        <v/>
      </c>
      <c r="Z89" s="47" t="str">
        <f t="shared" si="13"/>
        <v>Cumplido</v>
      </c>
      <c r="AA89" s="8"/>
      <c r="AB89" s="8"/>
      <c r="AC89" s="8"/>
      <c r="AD89" s="8"/>
      <c r="AE89" s="8"/>
      <c r="AF89" s="42">
        <v>45324</v>
      </c>
      <c r="AG89" s="13" t="str">
        <f t="shared" si="14"/>
        <v>NO CUMPLE</v>
      </c>
      <c r="AH89" s="13" t="str">
        <f t="shared" si="15"/>
        <v>CUMPLE</v>
      </c>
      <c r="AI89" s="13" t="str">
        <f t="shared" si="16"/>
        <v>NO CUMPLE</v>
      </c>
      <c r="AJ89" s="13" t="str">
        <f t="shared" si="17"/>
        <v>NO CUMPLE</v>
      </c>
      <c r="AK89" s="13" t="str">
        <f t="shared" si="18"/>
        <v>NO CUMPLE</v>
      </c>
      <c r="AL89" s="13" t="str">
        <f t="shared" si="19"/>
        <v>NO CUMPLE</v>
      </c>
      <c r="AM89" s="13" t="str">
        <f t="shared" si="20"/>
        <v>NO CUMPLE</v>
      </c>
      <c r="AN89" s="13" t="str">
        <f t="shared" si="21"/>
        <v>NO CUMPLE</v>
      </c>
      <c r="AO89" s="13" t="str">
        <f t="shared" si="22"/>
        <v>CUMPLE</v>
      </c>
      <c r="AP89" s="13" t="str">
        <f t="shared" si="23"/>
        <v>NO CUMPLE</v>
      </c>
    </row>
    <row r="90" spans="1:42" ht="15" hidden="1" x14ac:dyDescent="0.25">
      <c r="A90" t="s">
        <v>792</v>
      </c>
      <c r="B90" t="s">
        <v>165</v>
      </c>
      <c r="C90" t="s">
        <v>359</v>
      </c>
      <c r="D90" t="s">
        <v>71</v>
      </c>
      <c r="E90" t="s">
        <v>593</v>
      </c>
      <c r="F90" t="s">
        <v>793</v>
      </c>
      <c r="G90" t="s">
        <v>54</v>
      </c>
      <c r="H90" t="s">
        <v>55</v>
      </c>
      <c r="I90" t="s">
        <v>30</v>
      </c>
      <c r="J90" t="s">
        <v>82</v>
      </c>
      <c r="K90" t="s">
        <v>57</v>
      </c>
      <c r="L90" t="s">
        <v>794</v>
      </c>
      <c r="M90" t="s">
        <v>795</v>
      </c>
      <c r="N90" t="s">
        <v>796</v>
      </c>
      <c r="O90" t="s">
        <v>61</v>
      </c>
      <c r="P90" t="s">
        <v>136</v>
      </c>
      <c r="Q90" t="s">
        <v>137</v>
      </c>
      <c r="R90" t="s">
        <v>797</v>
      </c>
      <c r="S90" t="s">
        <v>161</v>
      </c>
      <c r="T90" t="s">
        <v>794</v>
      </c>
      <c r="U90" t="s">
        <v>798</v>
      </c>
      <c r="V90" s="40">
        <v>6.8287037037037036E-4</v>
      </c>
      <c r="W90" s="40">
        <v>1.7824074074074075E-3</v>
      </c>
      <c r="X90" s="40">
        <v>1.0995370370370371E-3</v>
      </c>
      <c r="Y90" s="2" t="str">
        <f t="shared" si="12"/>
        <v/>
      </c>
      <c r="Z90" s="47" t="str">
        <f t="shared" si="13"/>
        <v>Cumplido</v>
      </c>
      <c r="AA90" s="8"/>
      <c r="AB90" s="8"/>
      <c r="AC90" s="8"/>
      <c r="AD90" s="8"/>
      <c r="AE90" s="8"/>
      <c r="AF90" s="42">
        <v>45323</v>
      </c>
      <c r="AG90" s="13" t="str">
        <f t="shared" si="14"/>
        <v>CUMPLE</v>
      </c>
      <c r="AH90" s="13" t="str">
        <f t="shared" si="15"/>
        <v>NO CUMPLE</v>
      </c>
      <c r="AI90" s="13" t="str">
        <f t="shared" si="16"/>
        <v>NO CUMPLE</v>
      </c>
      <c r="AJ90" s="13" t="str">
        <f t="shared" si="17"/>
        <v>NO CUMPLE</v>
      </c>
      <c r="AK90" s="13" t="str">
        <f t="shared" si="18"/>
        <v>NO CUMPLE</v>
      </c>
      <c r="AL90" s="13" t="str">
        <f t="shared" si="19"/>
        <v>CUMPLE</v>
      </c>
      <c r="AM90" s="13" t="str">
        <f t="shared" si="20"/>
        <v>NO CUMPLE</v>
      </c>
      <c r="AN90" s="13" t="str">
        <f t="shared" si="21"/>
        <v>NO CUMPLE</v>
      </c>
      <c r="AO90" s="13" t="str">
        <f t="shared" si="22"/>
        <v>NO CUMPLE</v>
      </c>
      <c r="AP90" s="13" t="str">
        <f t="shared" si="23"/>
        <v>NO CUMPLE</v>
      </c>
    </row>
    <row r="91" spans="1:42" ht="15" x14ac:dyDescent="0.25">
      <c r="A91" t="s">
        <v>799</v>
      </c>
      <c r="B91" t="s">
        <v>307</v>
      </c>
      <c r="C91" t="s">
        <v>308</v>
      </c>
      <c r="D91" t="s">
        <v>142</v>
      </c>
      <c r="E91" t="s">
        <v>697</v>
      </c>
      <c r="F91" t="s">
        <v>556</v>
      </c>
      <c r="G91" t="s">
        <v>73</v>
      </c>
      <c r="H91" t="s">
        <v>74</v>
      </c>
      <c r="I91" t="s">
        <v>29</v>
      </c>
      <c r="J91" t="s">
        <v>82</v>
      </c>
      <c r="K91" t="s">
        <v>800</v>
      </c>
      <c r="L91" t="s">
        <v>801</v>
      </c>
      <c r="M91" t="s">
        <v>802</v>
      </c>
      <c r="N91" t="s">
        <v>803</v>
      </c>
      <c r="O91" t="s">
        <v>61</v>
      </c>
      <c r="P91" t="s">
        <v>62</v>
      </c>
      <c r="Q91" t="s">
        <v>148</v>
      </c>
      <c r="R91" t="s">
        <v>804</v>
      </c>
      <c r="S91" t="s">
        <v>161</v>
      </c>
      <c r="T91" t="s">
        <v>805</v>
      </c>
      <c r="U91" t="s">
        <v>806</v>
      </c>
      <c r="V91" s="40">
        <v>0</v>
      </c>
      <c r="W91" s="40">
        <v>1.3090277777777777E-2</v>
      </c>
      <c r="X91" s="40">
        <v>1.3090277777777777E-2</v>
      </c>
      <c r="Y91" s="2" t="str">
        <f t="shared" si="12"/>
        <v/>
      </c>
      <c r="Z91" s="47" t="str">
        <f t="shared" si="13"/>
        <v>Cumplido</v>
      </c>
      <c r="AA91" s="8"/>
      <c r="AB91" s="8"/>
      <c r="AC91" s="8"/>
      <c r="AD91" s="8"/>
      <c r="AE91" s="8"/>
      <c r="AF91" s="42">
        <v>45323</v>
      </c>
      <c r="AG91" s="13" t="str">
        <f t="shared" si="14"/>
        <v>CUMPLE</v>
      </c>
      <c r="AH91" s="13" t="str">
        <f t="shared" si="15"/>
        <v>NO CUMPLE</v>
      </c>
      <c r="AI91" s="13" t="str">
        <f t="shared" si="16"/>
        <v>NO CUMPLE</v>
      </c>
      <c r="AJ91" s="13" t="str">
        <f t="shared" si="17"/>
        <v>NO CUMPLE</v>
      </c>
      <c r="AK91" s="13" t="str">
        <f t="shared" si="18"/>
        <v>NO CUMPLE</v>
      </c>
      <c r="AL91" s="13" t="str">
        <f t="shared" si="19"/>
        <v>CUMPLE</v>
      </c>
      <c r="AM91" s="13" t="str">
        <f t="shared" si="20"/>
        <v>NO CUMPLE</v>
      </c>
      <c r="AN91" s="13" t="str">
        <f t="shared" si="21"/>
        <v>NO CUMPLE</v>
      </c>
      <c r="AO91" s="13" t="str">
        <f t="shared" si="22"/>
        <v>NO CUMPLE</v>
      </c>
      <c r="AP91" s="13" t="str">
        <f t="shared" si="23"/>
        <v>NO CUMPLE</v>
      </c>
    </row>
    <row r="92" spans="1:42" ht="15" x14ac:dyDescent="0.25">
      <c r="A92" t="s">
        <v>807</v>
      </c>
      <c r="B92" t="s">
        <v>95</v>
      </c>
      <c r="C92" t="s">
        <v>531</v>
      </c>
      <c r="D92" t="s">
        <v>142</v>
      </c>
      <c r="E92" t="s">
        <v>532</v>
      </c>
      <c r="F92" t="s">
        <v>556</v>
      </c>
      <c r="G92" t="s">
        <v>73</v>
      </c>
      <c r="H92" t="s">
        <v>74</v>
      </c>
      <c r="I92" t="s">
        <v>29</v>
      </c>
      <c r="J92" t="s">
        <v>82</v>
      </c>
      <c r="K92" t="s">
        <v>75</v>
      </c>
      <c r="L92" t="s">
        <v>808</v>
      </c>
      <c r="M92" t="s">
        <v>809</v>
      </c>
      <c r="N92" t="s">
        <v>810</v>
      </c>
      <c r="O92" t="s">
        <v>61</v>
      </c>
      <c r="P92" t="s">
        <v>62</v>
      </c>
      <c r="Q92" t="s">
        <v>537</v>
      </c>
      <c r="R92" t="s">
        <v>811</v>
      </c>
      <c r="S92" t="s">
        <v>161</v>
      </c>
      <c r="T92" t="s">
        <v>812</v>
      </c>
      <c r="U92" t="s">
        <v>813</v>
      </c>
      <c r="V92" s="40">
        <v>0</v>
      </c>
      <c r="W92" s="40">
        <v>2.5312500000000002E-2</v>
      </c>
      <c r="X92" s="40">
        <v>2.5312500000000002E-2</v>
      </c>
      <c r="Y92" s="2" t="str">
        <f t="shared" si="12"/>
        <v/>
      </c>
      <c r="Z92" s="47" t="str">
        <f t="shared" si="13"/>
        <v>Cumplido</v>
      </c>
      <c r="AA92" s="8"/>
      <c r="AB92" s="8"/>
      <c r="AC92" s="8"/>
      <c r="AD92" s="8"/>
      <c r="AE92" s="8"/>
      <c r="AF92" s="42">
        <v>45323</v>
      </c>
      <c r="AG92" s="13" t="str">
        <f t="shared" si="14"/>
        <v>CUMPLE</v>
      </c>
      <c r="AH92" s="13" t="str">
        <f t="shared" si="15"/>
        <v>NO CUMPLE</v>
      </c>
      <c r="AI92" s="13" t="str">
        <f t="shared" si="16"/>
        <v>NO CUMPLE</v>
      </c>
      <c r="AJ92" s="13" t="str">
        <f t="shared" si="17"/>
        <v>NO CUMPLE</v>
      </c>
      <c r="AK92" s="13" t="str">
        <f t="shared" si="18"/>
        <v>NO CUMPLE</v>
      </c>
      <c r="AL92" s="13" t="str">
        <f t="shared" si="19"/>
        <v>CUMPLE</v>
      </c>
      <c r="AM92" s="13" t="str">
        <f t="shared" si="20"/>
        <v>NO CUMPLE</v>
      </c>
      <c r="AN92" s="13" t="str">
        <f t="shared" si="21"/>
        <v>NO CUMPLE</v>
      </c>
      <c r="AO92" s="13" t="str">
        <f t="shared" si="22"/>
        <v>NO CUMPLE</v>
      </c>
      <c r="AP92" s="13" t="str">
        <f t="shared" si="23"/>
        <v>NO CUMPLE</v>
      </c>
    </row>
    <row r="93" spans="1:42" ht="15" x14ac:dyDescent="0.25">
      <c r="A93" t="s">
        <v>814</v>
      </c>
      <c r="B93" t="s">
        <v>95</v>
      </c>
      <c r="C93" t="s">
        <v>531</v>
      </c>
      <c r="D93" t="s">
        <v>483</v>
      </c>
      <c r="E93" t="s">
        <v>532</v>
      </c>
      <c r="F93" t="s">
        <v>485</v>
      </c>
      <c r="G93" t="s">
        <v>54</v>
      </c>
      <c r="H93" t="s">
        <v>55</v>
      </c>
      <c r="I93" t="s">
        <v>30</v>
      </c>
      <c r="J93" t="s">
        <v>82</v>
      </c>
      <c r="K93" t="s">
        <v>815</v>
      </c>
      <c r="L93" t="s">
        <v>816</v>
      </c>
      <c r="M93" t="s">
        <v>817</v>
      </c>
      <c r="N93" t="s">
        <v>818</v>
      </c>
      <c r="O93" t="s">
        <v>61</v>
      </c>
      <c r="P93" t="s">
        <v>62</v>
      </c>
      <c r="Q93" t="s">
        <v>537</v>
      </c>
      <c r="R93" t="s">
        <v>819</v>
      </c>
      <c r="S93" t="s">
        <v>161</v>
      </c>
      <c r="T93" t="s">
        <v>820</v>
      </c>
      <c r="U93" t="s">
        <v>821</v>
      </c>
      <c r="V93" s="40">
        <v>0</v>
      </c>
      <c r="W93" s="40">
        <v>2.1145833333333332E-2</v>
      </c>
      <c r="X93" s="40">
        <v>2.1145833333333332E-2</v>
      </c>
      <c r="Y93" s="2" t="str">
        <f t="shared" si="12"/>
        <v/>
      </c>
      <c r="Z93" s="47" t="str">
        <f t="shared" si="13"/>
        <v>Cumplido</v>
      </c>
      <c r="AA93" s="8"/>
      <c r="AB93" s="8"/>
      <c r="AC93" s="8"/>
      <c r="AD93" s="8"/>
      <c r="AE93" s="8"/>
      <c r="AF93" s="42">
        <v>45323</v>
      </c>
      <c r="AG93" s="13" t="str">
        <f t="shared" si="14"/>
        <v>CUMPLE</v>
      </c>
      <c r="AH93" s="13" t="str">
        <f t="shared" si="15"/>
        <v>NO CUMPLE</v>
      </c>
      <c r="AI93" s="13" t="str">
        <f t="shared" si="16"/>
        <v>NO CUMPLE</v>
      </c>
      <c r="AJ93" s="13" t="str">
        <f t="shared" si="17"/>
        <v>NO CUMPLE</v>
      </c>
      <c r="AK93" s="13" t="str">
        <f t="shared" si="18"/>
        <v>NO CUMPLE</v>
      </c>
      <c r="AL93" s="13" t="str">
        <f t="shared" si="19"/>
        <v>CUMPLE</v>
      </c>
      <c r="AM93" s="13" t="str">
        <f t="shared" si="20"/>
        <v>NO CUMPLE</v>
      </c>
      <c r="AN93" s="13" t="str">
        <f t="shared" si="21"/>
        <v>NO CUMPLE</v>
      </c>
      <c r="AO93" s="13" t="str">
        <f t="shared" si="22"/>
        <v>NO CUMPLE</v>
      </c>
      <c r="AP93" s="13" t="str">
        <f t="shared" si="23"/>
        <v>NO CUMPLE</v>
      </c>
    </row>
    <row r="94" spans="1:42" ht="15" hidden="1" x14ac:dyDescent="0.25">
      <c r="A94" t="s">
        <v>822</v>
      </c>
      <c r="B94" t="s">
        <v>49</v>
      </c>
      <c r="C94" t="s">
        <v>344</v>
      </c>
      <c r="D94" t="s">
        <v>51</v>
      </c>
      <c r="E94" t="s">
        <v>675</v>
      </c>
      <c r="F94" t="s">
        <v>53</v>
      </c>
      <c r="G94" t="s">
        <v>54</v>
      </c>
      <c r="H94" t="s">
        <v>55</v>
      </c>
      <c r="I94" t="s">
        <v>30</v>
      </c>
      <c r="J94" t="s">
        <v>56</v>
      </c>
      <c r="K94" t="s">
        <v>57</v>
      </c>
      <c r="L94" t="s">
        <v>676</v>
      </c>
      <c r="M94" t="s">
        <v>823</v>
      </c>
      <c r="N94" t="s">
        <v>824</v>
      </c>
      <c r="O94" t="s">
        <v>61</v>
      </c>
      <c r="P94" t="s">
        <v>62</v>
      </c>
      <c r="Q94" t="s">
        <v>79</v>
      </c>
      <c r="R94" t="s">
        <v>825</v>
      </c>
      <c r="S94" t="s">
        <v>97</v>
      </c>
      <c r="T94"/>
      <c r="U94" t="s">
        <v>680</v>
      </c>
      <c r="V94" s="40">
        <v>0</v>
      </c>
      <c r="W94" s="40">
        <v>0</v>
      </c>
      <c r="X94" s="40">
        <v>0</v>
      </c>
      <c r="Y94" s="2" t="str">
        <f t="shared" si="12"/>
        <v/>
      </c>
      <c r="Z94" s="47" t="str">
        <f t="shared" si="13"/>
        <v/>
      </c>
      <c r="AA94" s="8"/>
      <c r="AB94" s="8"/>
      <c r="AC94" s="8"/>
      <c r="AD94" s="8"/>
      <c r="AE94" s="8"/>
      <c r="AF94" s="42">
        <v>45324</v>
      </c>
      <c r="AG94" s="13" t="str">
        <f t="shared" si="14"/>
        <v>CUMPLE</v>
      </c>
      <c r="AH94" s="13" t="str">
        <f t="shared" si="15"/>
        <v>NO CUMPLE</v>
      </c>
      <c r="AI94" s="13" t="str">
        <f t="shared" si="16"/>
        <v>NO CUMPLE</v>
      </c>
      <c r="AJ94" s="13" t="str">
        <f t="shared" si="17"/>
        <v>NO CUMPLE</v>
      </c>
      <c r="AK94" s="13" t="str">
        <f t="shared" si="18"/>
        <v>NO CUMPLE</v>
      </c>
      <c r="AL94" s="13" t="str">
        <f t="shared" si="19"/>
        <v>CUMPLE</v>
      </c>
      <c r="AM94" s="13" t="str">
        <f t="shared" si="20"/>
        <v>NO CUMPLE</v>
      </c>
      <c r="AN94" s="13" t="str">
        <f t="shared" si="21"/>
        <v>NO CUMPLE</v>
      </c>
      <c r="AO94" s="13" t="str">
        <f t="shared" si="22"/>
        <v>NO CUMPLE</v>
      </c>
      <c r="AP94" s="13" t="str">
        <f t="shared" si="23"/>
        <v>NO CUMPLE</v>
      </c>
    </row>
    <row r="95" spans="1:42" ht="15" hidden="1" x14ac:dyDescent="0.25">
      <c r="A95" t="s">
        <v>826</v>
      </c>
      <c r="B95" t="s">
        <v>49</v>
      </c>
      <c r="C95" t="s">
        <v>344</v>
      </c>
      <c r="D95" t="s">
        <v>51</v>
      </c>
      <c r="E95" t="s">
        <v>675</v>
      </c>
      <c r="F95" t="s">
        <v>53</v>
      </c>
      <c r="G95" t="s">
        <v>54</v>
      </c>
      <c r="H95" t="s">
        <v>55</v>
      </c>
      <c r="I95" t="s">
        <v>30</v>
      </c>
      <c r="J95" t="s">
        <v>56</v>
      </c>
      <c r="K95" t="s">
        <v>57</v>
      </c>
      <c r="L95" t="s">
        <v>676</v>
      </c>
      <c r="M95" t="s">
        <v>827</v>
      </c>
      <c r="N95" t="s">
        <v>828</v>
      </c>
      <c r="O95" t="s">
        <v>61</v>
      </c>
      <c r="P95" t="s">
        <v>62</v>
      </c>
      <c r="Q95" t="s">
        <v>79</v>
      </c>
      <c r="R95" t="s">
        <v>829</v>
      </c>
      <c r="S95" t="s">
        <v>97</v>
      </c>
      <c r="T95"/>
      <c r="U95" t="s">
        <v>680</v>
      </c>
      <c r="V95" s="40">
        <v>0</v>
      </c>
      <c r="W95" s="40">
        <v>0</v>
      </c>
      <c r="X95" s="40">
        <v>0</v>
      </c>
      <c r="Y95" s="2" t="str">
        <f t="shared" si="12"/>
        <v/>
      </c>
      <c r="Z95" s="47" t="str">
        <f t="shared" si="13"/>
        <v/>
      </c>
      <c r="AA95" s="8"/>
      <c r="AB95" s="8"/>
      <c r="AC95" s="8"/>
      <c r="AD95" s="8"/>
      <c r="AE95" s="8"/>
      <c r="AF95" s="42">
        <v>45324</v>
      </c>
      <c r="AG95" s="13" t="str">
        <f t="shared" si="14"/>
        <v>CUMPLE</v>
      </c>
      <c r="AH95" s="13" t="str">
        <f t="shared" si="15"/>
        <v>NO CUMPLE</v>
      </c>
      <c r="AI95" s="13" t="str">
        <f t="shared" si="16"/>
        <v>NO CUMPLE</v>
      </c>
      <c r="AJ95" s="13" t="str">
        <f t="shared" si="17"/>
        <v>NO CUMPLE</v>
      </c>
      <c r="AK95" s="13" t="str">
        <f t="shared" si="18"/>
        <v>NO CUMPLE</v>
      </c>
      <c r="AL95" s="13" t="str">
        <f t="shared" si="19"/>
        <v>CUMPLE</v>
      </c>
      <c r="AM95" s="13" t="str">
        <f t="shared" si="20"/>
        <v>NO CUMPLE</v>
      </c>
      <c r="AN95" s="13" t="str">
        <f t="shared" si="21"/>
        <v>NO CUMPLE</v>
      </c>
      <c r="AO95" s="13" t="str">
        <f t="shared" si="22"/>
        <v>NO CUMPLE</v>
      </c>
      <c r="AP95" s="13" t="str">
        <f t="shared" si="23"/>
        <v>NO CUMPLE</v>
      </c>
    </row>
    <row r="96" spans="1:42" ht="15" x14ac:dyDescent="0.25">
      <c r="A96" t="s">
        <v>830</v>
      </c>
      <c r="B96" t="s">
        <v>831</v>
      </c>
      <c r="C96" t="s">
        <v>635</v>
      </c>
      <c r="D96" t="s">
        <v>832</v>
      </c>
      <c r="E96" t="s">
        <v>833</v>
      </c>
      <c r="F96" t="s">
        <v>834</v>
      </c>
      <c r="G96" t="s">
        <v>73</v>
      </c>
      <c r="H96" t="s">
        <v>74</v>
      </c>
      <c r="I96" t="s">
        <v>29</v>
      </c>
      <c r="J96" t="s">
        <v>82</v>
      </c>
      <c r="K96" t="s">
        <v>835</v>
      </c>
      <c r="L96" t="s">
        <v>836</v>
      </c>
      <c r="M96" t="s">
        <v>837</v>
      </c>
      <c r="N96" t="s">
        <v>838</v>
      </c>
      <c r="O96" t="s">
        <v>61</v>
      </c>
      <c r="P96" t="s">
        <v>839</v>
      </c>
      <c r="Q96" t="s">
        <v>840</v>
      </c>
      <c r="R96" t="s">
        <v>841</v>
      </c>
      <c r="S96" t="s">
        <v>97</v>
      </c>
      <c r="T96" t="s">
        <v>842</v>
      </c>
      <c r="U96" t="s">
        <v>843</v>
      </c>
      <c r="V96" s="40">
        <v>1.3333333333333334E-2</v>
      </c>
      <c r="W96" s="40">
        <v>9.5069444444444443E-2</v>
      </c>
      <c r="X96" s="40">
        <v>8.1736111111111107E-2</v>
      </c>
      <c r="Y96" s="2" t="str">
        <f t="shared" si="12"/>
        <v/>
      </c>
      <c r="Z96" s="47" t="str">
        <f t="shared" si="13"/>
        <v>Cumplido</v>
      </c>
      <c r="AA96" s="8"/>
      <c r="AB96" s="8"/>
      <c r="AC96" s="8"/>
      <c r="AD96" s="8"/>
      <c r="AE96" s="8"/>
      <c r="AF96" s="42">
        <v>45324</v>
      </c>
      <c r="AG96" s="13" t="str">
        <f t="shared" si="14"/>
        <v>NO CUMPLE</v>
      </c>
      <c r="AH96" s="13" t="str">
        <f t="shared" si="15"/>
        <v>CUMPLE</v>
      </c>
      <c r="AI96" s="13" t="str">
        <f t="shared" si="16"/>
        <v>NO CUMPLE</v>
      </c>
      <c r="AJ96" s="13" t="str">
        <f t="shared" si="17"/>
        <v>NO CUMPLE</v>
      </c>
      <c r="AK96" s="13" t="str">
        <f t="shared" si="18"/>
        <v>NO CUMPLE</v>
      </c>
      <c r="AL96" s="13" t="str">
        <f t="shared" si="19"/>
        <v>NO CUMPLE</v>
      </c>
      <c r="AM96" s="13" t="str">
        <f t="shared" si="20"/>
        <v>CUMPLE</v>
      </c>
      <c r="AN96" s="13" t="str">
        <f t="shared" si="21"/>
        <v>NO CUMPLE</v>
      </c>
      <c r="AO96" s="13" t="str">
        <f t="shared" si="22"/>
        <v>NO CUMPLE</v>
      </c>
      <c r="AP96" s="13" t="str">
        <f t="shared" si="23"/>
        <v>NO CUMPLE</v>
      </c>
    </row>
    <row r="97" spans="1:42" ht="15" x14ac:dyDescent="0.25">
      <c r="A97" t="s">
        <v>844</v>
      </c>
      <c r="B97" t="s">
        <v>70</v>
      </c>
      <c r="C97" t="s">
        <v>223</v>
      </c>
      <c r="D97" t="s">
        <v>223</v>
      </c>
      <c r="E97" t="s">
        <v>784</v>
      </c>
      <c r="F97" t="s">
        <v>845</v>
      </c>
      <c r="G97" t="s">
        <v>253</v>
      </c>
      <c r="H97" t="s">
        <v>254</v>
      </c>
      <c r="I97" t="s">
        <v>28</v>
      </c>
      <c r="J97" t="s">
        <v>67</v>
      </c>
      <c r="K97" t="s">
        <v>75</v>
      </c>
      <c r="L97" t="s">
        <v>846</v>
      </c>
      <c r="M97" t="s">
        <v>847</v>
      </c>
      <c r="N97" t="s">
        <v>848</v>
      </c>
      <c r="O97" t="s">
        <v>61</v>
      </c>
      <c r="P97" t="s">
        <v>94</v>
      </c>
      <c r="Q97" t="s">
        <v>849</v>
      </c>
      <c r="R97" t="s">
        <v>850</v>
      </c>
      <c r="S97" t="s">
        <v>161</v>
      </c>
      <c r="T97" t="s">
        <v>851</v>
      </c>
      <c r="U97" t="s">
        <v>852</v>
      </c>
      <c r="V97" s="40">
        <v>0</v>
      </c>
      <c r="W97" s="40">
        <v>1.3530092592592592E-2</v>
      </c>
      <c r="X97" s="40">
        <v>1.3530092592592592E-2</v>
      </c>
      <c r="Y97" s="2" t="str">
        <f t="shared" si="12"/>
        <v>Cumplido</v>
      </c>
      <c r="Z97" s="47" t="str">
        <f t="shared" si="13"/>
        <v/>
      </c>
      <c r="AA97" s="8"/>
      <c r="AB97" s="8"/>
      <c r="AC97" s="8"/>
      <c r="AD97" s="8"/>
      <c r="AE97" s="8"/>
      <c r="AF97" s="42">
        <v>45323</v>
      </c>
      <c r="AG97" s="13" t="str">
        <f t="shared" si="14"/>
        <v>CUMPLE</v>
      </c>
      <c r="AH97" s="13" t="str">
        <f t="shared" si="15"/>
        <v>NO CUMPLE</v>
      </c>
      <c r="AI97" s="13" t="str">
        <f t="shared" si="16"/>
        <v>NO CUMPLE</v>
      </c>
      <c r="AJ97" s="13" t="str">
        <f t="shared" si="17"/>
        <v>NO CUMPLE</v>
      </c>
      <c r="AK97" s="13" t="str">
        <f t="shared" si="18"/>
        <v>NO CUMPLE</v>
      </c>
      <c r="AL97" s="13" t="str">
        <f t="shared" si="19"/>
        <v>CUMPLE</v>
      </c>
      <c r="AM97" s="13" t="str">
        <f t="shared" si="20"/>
        <v>NO CUMPLE</v>
      </c>
      <c r="AN97" s="13" t="str">
        <f t="shared" si="21"/>
        <v>NO CUMPLE</v>
      </c>
      <c r="AO97" s="13" t="str">
        <f t="shared" si="22"/>
        <v>NO CUMPLE</v>
      </c>
      <c r="AP97" s="13" t="str">
        <f t="shared" si="23"/>
        <v>NO CUMPLE</v>
      </c>
    </row>
    <row r="98" spans="1:42" ht="15" hidden="1" x14ac:dyDescent="0.25">
      <c r="A98" t="s">
        <v>853</v>
      </c>
      <c r="B98" t="s">
        <v>165</v>
      </c>
      <c r="C98" t="s">
        <v>296</v>
      </c>
      <c r="D98" t="s">
        <v>297</v>
      </c>
      <c r="E98" t="s">
        <v>298</v>
      </c>
      <c r="F98" t="s">
        <v>712</v>
      </c>
      <c r="G98" t="s">
        <v>73</v>
      </c>
      <c r="H98" t="s">
        <v>74</v>
      </c>
      <c r="I98" t="s">
        <v>29</v>
      </c>
      <c r="J98" t="s">
        <v>82</v>
      </c>
      <c r="K98" t="s">
        <v>57</v>
      </c>
      <c r="L98" t="s">
        <v>408</v>
      </c>
      <c r="M98" t="s">
        <v>854</v>
      </c>
      <c r="N98" t="s">
        <v>855</v>
      </c>
      <c r="O98" t="s">
        <v>61</v>
      </c>
      <c r="P98" t="s">
        <v>94</v>
      </c>
      <c r="Q98" t="s">
        <v>95</v>
      </c>
      <c r="R98" t="s">
        <v>856</v>
      </c>
      <c r="S98" t="s">
        <v>161</v>
      </c>
      <c r="T98" t="s">
        <v>857</v>
      </c>
      <c r="U98" t="s">
        <v>305</v>
      </c>
      <c r="V98" s="40">
        <v>0.11309027777777778</v>
      </c>
      <c r="W98" s="40">
        <v>0.13863425925925926</v>
      </c>
      <c r="X98" s="40">
        <v>2.554398148148148E-2</v>
      </c>
      <c r="Y98" s="2" t="str">
        <f t="shared" si="12"/>
        <v/>
      </c>
      <c r="Z98" s="47" t="str">
        <f t="shared" si="13"/>
        <v>Cumplido</v>
      </c>
      <c r="AA98" s="8"/>
      <c r="AB98" s="8"/>
      <c r="AC98" s="8"/>
      <c r="AD98" s="8"/>
      <c r="AE98" s="8"/>
      <c r="AF98" s="42">
        <v>45323</v>
      </c>
      <c r="AG98" s="13" t="str">
        <f t="shared" si="14"/>
        <v>CUMPLE</v>
      </c>
      <c r="AH98" s="13" t="str">
        <f t="shared" si="15"/>
        <v>NO CUMPLE</v>
      </c>
      <c r="AI98" s="13" t="str">
        <f t="shared" si="16"/>
        <v>NO CUMPLE</v>
      </c>
      <c r="AJ98" s="13" t="str">
        <f t="shared" si="17"/>
        <v>NO CUMPLE</v>
      </c>
      <c r="AK98" s="13" t="str">
        <f t="shared" si="18"/>
        <v>NO CUMPLE</v>
      </c>
      <c r="AL98" s="13" t="str">
        <f t="shared" si="19"/>
        <v>NO CUMPLE</v>
      </c>
      <c r="AM98" s="13" t="str">
        <f t="shared" si="20"/>
        <v>CUMPLE</v>
      </c>
      <c r="AN98" s="13" t="str">
        <f t="shared" si="21"/>
        <v>NO CUMPLE</v>
      </c>
      <c r="AO98" s="13" t="str">
        <f t="shared" si="22"/>
        <v>NO CUMPLE</v>
      </c>
      <c r="AP98" s="13" t="str">
        <f t="shared" si="23"/>
        <v>NO CUMPLE</v>
      </c>
    </row>
    <row r="99" spans="1:42" ht="15" hidden="1" x14ac:dyDescent="0.25">
      <c r="A99" t="s">
        <v>858</v>
      </c>
      <c r="B99" t="s">
        <v>165</v>
      </c>
      <c r="C99" t="s">
        <v>296</v>
      </c>
      <c r="D99" t="s">
        <v>297</v>
      </c>
      <c r="E99" t="s">
        <v>298</v>
      </c>
      <c r="F99" t="s">
        <v>712</v>
      </c>
      <c r="G99" t="s">
        <v>73</v>
      </c>
      <c r="H99" t="s">
        <v>74</v>
      </c>
      <c r="I99" t="s">
        <v>29</v>
      </c>
      <c r="J99" t="s">
        <v>82</v>
      </c>
      <c r="K99" t="s">
        <v>57</v>
      </c>
      <c r="L99" t="s">
        <v>408</v>
      </c>
      <c r="M99" t="s">
        <v>859</v>
      </c>
      <c r="N99" t="s">
        <v>860</v>
      </c>
      <c r="O99" t="s">
        <v>61</v>
      </c>
      <c r="P99" t="s">
        <v>94</v>
      </c>
      <c r="Q99" t="s">
        <v>95</v>
      </c>
      <c r="R99" t="s">
        <v>861</v>
      </c>
      <c r="S99" t="s">
        <v>161</v>
      </c>
      <c r="T99" t="s">
        <v>862</v>
      </c>
      <c r="U99" t="s">
        <v>305</v>
      </c>
      <c r="V99" s="40">
        <v>9.043981481481482E-2</v>
      </c>
      <c r="W99" s="40">
        <v>0.10936342592592592</v>
      </c>
      <c r="X99" s="40">
        <v>1.892361111111111E-2</v>
      </c>
      <c r="Y99" s="2" t="str">
        <f t="shared" si="12"/>
        <v/>
      </c>
      <c r="Z99" s="47" t="str">
        <f t="shared" si="13"/>
        <v>Cumplido</v>
      </c>
      <c r="AA99" s="8"/>
      <c r="AB99" s="8"/>
      <c r="AC99" s="8"/>
      <c r="AD99" s="8"/>
      <c r="AE99" s="8"/>
      <c r="AF99" s="42">
        <v>45323</v>
      </c>
      <c r="AG99" s="13" t="str">
        <f t="shared" si="14"/>
        <v>CUMPLE</v>
      </c>
      <c r="AH99" s="13" t="str">
        <f t="shared" si="15"/>
        <v>NO CUMPLE</v>
      </c>
      <c r="AI99" s="13" t="str">
        <f t="shared" si="16"/>
        <v>NO CUMPLE</v>
      </c>
      <c r="AJ99" s="13" t="str">
        <f t="shared" si="17"/>
        <v>NO CUMPLE</v>
      </c>
      <c r="AK99" s="13" t="str">
        <f t="shared" si="18"/>
        <v>NO CUMPLE</v>
      </c>
      <c r="AL99" s="13" t="str">
        <f t="shared" si="19"/>
        <v>NO CUMPLE</v>
      </c>
      <c r="AM99" s="13" t="str">
        <f t="shared" si="20"/>
        <v>CUMPLE</v>
      </c>
      <c r="AN99" s="13" t="str">
        <f t="shared" si="21"/>
        <v>NO CUMPLE</v>
      </c>
      <c r="AO99" s="13" t="str">
        <f t="shared" si="22"/>
        <v>NO CUMPLE</v>
      </c>
      <c r="AP99" s="13" t="str">
        <f t="shared" si="23"/>
        <v>NO CUMPLE</v>
      </c>
    </row>
    <row r="100" spans="1:42" ht="15" hidden="1" x14ac:dyDescent="0.25">
      <c r="A100" t="s">
        <v>863</v>
      </c>
      <c r="B100" t="s">
        <v>70</v>
      </c>
      <c r="C100" t="s">
        <v>154</v>
      </c>
      <c r="D100" t="s">
        <v>71</v>
      </c>
      <c r="E100" t="s">
        <v>380</v>
      </c>
      <c r="F100" t="s">
        <v>381</v>
      </c>
      <c r="G100" t="s">
        <v>54</v>
      </c>
      <c r="H100" t="s">
        <v>55</v>
      </c>
      <c r="I100" t="s">
        <v>30</v>
      </c>
      <c r="J100" t="s">
        <v>56</v>
      </c>
      <c r="K100" t="s">
        <v>117</v>
      </c>
      <c r="L100" t="s">
        <v>864</v>
      </c>
      <c r="M100" t="s">
        <v>865</v>
      </c>
      <c r="N100" t="s">
        <v>866</v>
      </c>
      <c r="O100" t="s">
        <v>61</v>
      </c>
      <c r="P100" t="s">
        <v>62</v>
      </c>
      <c r="Q100" t="s">
        <v>79</v>
      </c>
      <c r="R100" t="s">
        <v>867</v>
      </c>
      <c r="S100" t="s">
        <v>97</v>
      </c>
      <c r="T100" t="s">
        <v>868</v>
      </c>
      <c r="U100" t="s">
        <v>387</v>
      </c>
      <c r="V100" s="40">
        <v>0</v>
      </c>
      <c r="W100" s="40">
        <v>0</v>
      </c>
      <c r="X100" s="40">
        <v>0</v>
      </c>
      <c r="Y100" s="2" t="str">
        <f t="shared" si="12"/>
        <v/>
      </c>
      <c r="Z100" s="47" t="str">
        <f t="shared" si="13"/>
        <v/>
      </c>
      <c r="AA100" s="8"/>
      <c r="AB100" s="8"/>
      <c r="AC100" s="8"/>
      <c r="AD100" s="8"/>
      <c r="AE100" s="8"/>
      <c r="AF100" s="42">
        <v>45324</v>
      </c>
      <c r="AG100" s="13" t="str">
        <f t="shared" si="14"/>
        <v>CUMPLE</v>
      </c>
      <c r="AH100" s="13" t="str">
        <f t="shared" si="15"/>
        <v>NO CUMPLE</v>
      </c>
      <c r="AI100" s="13" t="str">
        <f t="shared" si="16"/>
        <v>NO CUMPLE</v>
      </c>
      <c r="AJ100" s="13" t="str">
        <f t="shared" si="17"/>
        <v>NO CUMPLE</v>
      </c>
      <c r="AK100" s="13" t="str">
        <f t="shared" si="18"/>
        <v>NO CUMPLE</v>
      </c>
      <c r="AL100" s="13" t="str">
        <f t="shared" si="19"/>
        <v>CUMPLE</v>
      </c>
      <c r="AM100" s="13" t="str">
        <f t="shared" si="20"/>
        <v>NO CUMPLE</v>
      </c>
      <c r="AN100" s="13" t="str">
        <f t="shared" si="21"/>
        <v>NO CUMPLE</v>
      </c>
      <c r="AO100" s="13" t="str">
        <f t="shared" si="22"/>
        <v>NO CUMPLE</v>
      </c>
      <c r="AP100" s="13" t="str">
        <f t="shared" si="23"/>
        <v>NO CUMPLE</v>
      </c>
    </row>
    <row r="101" spans="1:42" ht="15" hidden="1" x14ac:dyDescent="0.25">
      <c r="A101" t="s">
        <v>869</v>
      </c>
      <c r="B101" t="s">
        <v>165</v>
      </c>
      <c r="C101" t="s">
        <v>71</v>
      </c>
      <c r="D101" t="s">
        <v>297</v>
      </c>
      <c r="E101" t="s">
        <v>155</v>
      </c>
      <c r="F101" t="s">
        <v>299</v>
      </c>
      <c r="G101" t="s">
        <v>73</v>
      </c>
      <c r="H101" t="s">
        <v>74</v>
      </c>
      <c r="I101" t="s">
        <v>29</v>
      </c>
      <c r="J101" t="s">
        <v>82</v>
      </c>
      <c r="K101" t="s">
        <v>682</v>
      </c>
      <c r="L101" t="s">
        <v>870</v>
      </c>
      <c r="M101" t="s">
        <v>871</v>
      </c>
      <c r="N101" t="s">
        <v>872</v>
      </c>
      <c r="O101" t="s">
        <v>61</v>
      </c>
      <c r="P101" t="s">
        <v>136</v>
      </c>
      <c r="Q101" t="s">
        <v>137</v>
      </c>
      <c r="R101" t="s">
        <v>873</v>
      </c>
      <c r="S101" t="s">
        <v>97</v>
      </c>
      <c r="T101" t="s">
        <v>874</v>
      </c>
      <c r="U101" t="s">
        <v>413</v>
      </c>
      <c r="V101" s="40">
        <v>2.5451388888888888E-2</v>
      </c>
      <c r="W101" s="40">
        <v>3.574074074074074E-2</v>
      </c>
      <c r="X101" s="40">
        <v>1.0289351851851852E-2</v>
      </c>
      <c r="Y101" s="2" t="str">
        <f t="shared" si="12"/>
        <v/>
      </c>
      <c r="Z101" s="47" t="str">
        <f t="shared" si="13"/>
        <v>Cumplido</v>
      </c>
      <c r="AA101" s="8"/>
      <c r="AB101" s="8"/>
      <c r="AC101" s="8"/>
      <c r="AD101" s="8"/>
      <c r="AE101" s="8"/>
      <c r="AF101" s="42">
        <v>45324</v>
      </c>
      <c r="AG101" s="13" t="str">
        <f t="shared" si="14"/>
        <v>CUMPLE</v>
      </c>
      <c r="AH101" s="13" t="str">
        <f t="shared" si="15"/>
        <v>NO CUMPLE</v>
      </c>
      <c r="AI101" s="13" t="str">
        <f t="shared" si="16"/>
        <v>NO CUMPLE</v>
      </c>
      <c r="AJ101" s="13" t="str">
        <f t="shared" si="17"/>
        <v>NO CUMPLE</v>
      </c>
      <c r="AK101" s="13" t="str">
        <f t="shared" si="18"/>
        <v>NO CUMPLE</v>
      </c>
      <c r="AL101" s="13" t="str">
        <f t="shared" si="19"/>
        <v>CUMPLE</v>
      </c>
      <c r="AM101" s="13" t="str">
        <f t="shared" si="20"/>
        <v>NO CUMPLE</v>
      </c>
      <c r="AN101" s="13" t="str">
        <f t="shared" si="21"/>
        <v>NO CUMPLE</v>
      </c>
      <c r="AO101" s="13" t="str">
        <f t="shared" si="22"/>
        <v>NO CUMPLE</v>
      </c>
      <c r="AP101" s="13" t="str">
        <f t="shared" si="23"/>
        <v>NO CUMPLE</v>
      </c>
    </row>
    <row r="102" spans="1:42" ht="15" hidden="1" x14ac:dyDescent="0.25">
      <c r="A102" t="s">
        <v>875</v>
      </c>
      <c r="B102" t="s">
        <v>165</v>
      </c>
      <c r="C102" t="s">
        <v>296</v>
      </c>
      <c r="D102" t="s">
        <v>297</v>
      </c>
      <c r="E102" t="s">
        <v>876</v>
      </c>
      <c r="F102" t="s">
        <v>299</v>
      </c>
      <c r="G102" t="s">
        <v>73</v>
      </c>
      <c r="H102" t="s">
        <v>74</v>
      </c>
      <c r="I102" t="s">
        <v>29</v>
      </c>
      <c r="J102" t="s">
        <v>82</v>
      </c>
      <c r="K102" t="s">
        <v>768</v>
      </c>
      <c r="L102" t="s">
        <v>769</v>
      </c>
      <c r="M102" t="s">
        <v>877</v>
      </c>
      <c r="N102" t="s">
        <v>878</v>
      </c>
      <c r="O102" t="s">
        <v>61</v>
      </c>
      <c r="P102" t="s">
        <v>94</v>
      </c>
      <c r="Q102" t="s">
        <v>95</v>
      </c>
      <c r="R102" t="s">
        <v>879</v>
      </c>
      <c r="S102" t="s">
        <v>97</v>
      </c>
      <c r="T102" t="s">
        <v>880</v>
      </c>
      <c r="U102"/>
      <c r="V102" s="40">
        <v>1.7962962962962962E-2</v>
      </c>
      <c r="W102" s="40">
        <v>3.2094907407407405E-2</v>
      </c>
      <c r="X102" s="40">
        <v>1.4131944444444445E-2</v>
      </c>
      <c r="Y102" s="2" t="str">
        <f t="shared" si="12"/>
        <v/>
      </c>
      <c r="Z102" s="47" t="str">
        <f t="shared" si="13"/>
        <v>Cumplido</v>
      </c>
      <c r="AA102" s="8"/>
      <c r="AB102" s="8"/>
      <c r="AC102" s="8"/>
      <c r="AD102" s="8"/>
      <c r="AE102" s="8"/>
      <c r="AF102" s="42">
        <v>45324</v>
      </c>
      <c r="AG102" s="13" t="str">
        <f t="shared" si="14"/>
        <v>CUMPLE</v>
      </c>
      <c r="AH102" s="13" t="str">
        <f t="shared" si="15"/>
        <v>NO CUMPLE</v>
      </c>
      <c r="AI102" s="13" t="str">
        <f t="shared" si="16"/>
        <v>NO CUMPLE</v>
      </c>
      <c r="AJ102" s="13" t="str">
        <f t="shared" si="17"/>
        <v>NO CUMPLE</v>
      </c>
      <c r="AK102" s="13" t="str">
        <f t="shared" si="18"/>
        <v>NO CUMPLE</v>
      </c>
      <c r="AL102" s="13" t="str">
        <f t="shared" si="19"/>
        <v>CUMPLE</v>
      </c>
      <c r="AM102" s="13" t="str">
        <f t="shared" si="20"/>
        <v>NO CUMPLE</v>
      </c>
      <c r="AN102" s="13" t="str">
        <f t="shared" si="21"/>
        <v>NO CUMPLE</v>
      </c>
      <c r="AO102" s="13" t="str">
        <f t="shared" si="22"/>
        <v>NO CUMPLE</v>
      </c>
      <c r="AP102" s="13" t="str">
        <f t="shared" si="23"/>
        <v>NO CUMPLE</v>
      </c>
    </row>
    <row r="103" spans="1:42" ht="15" x14ac:dyDescent="0.25">
      <c r="A103" t="s">
        <v>881</v>
      </c>
      <c r="B103" t="s">
        <v>95</v>
      </c>
      <c r="C103" t="s">
        <v>233</v>
      </c>
      <c r="D103" t="s">
        <v>142</v>
      </c>
      <c r="E103" t="s">
        <v>319</v>
      </c>
      <c r="F103" t="s">
        <v>156</v>
      </c>
      <c r="G103" t="s">
        <v>73</v>
      </c>
      <c r="H103" t="s">
        <v>74</v>
      </c>
      <c r="I103" t="s">
        <v>29</v>
      </c>
      <c r="J103" t="s">
        <v>82</v>
      </c>
      <c r="K103" t="s">
        <v>243</v>
      </c>
      <c r="L103" t="s">
        <v>882</v>
      </c>
      <c r="M103" t="s">
        <v>883</v>
      </c>
      <c r="N103" t="s">
        <v>884</v>
      </c>
      <c r="O103" t="s">
        <v>61</v>
      </c>
      <c r="P103" t="s">
        <v>136</v>
      </c>
      <c r="Q103" t="s">
        <v>137</v>
      </c>
      <c r="R103" t="s">
        <v>885</v>
      </c>
      <c r="S103" t="s">
        <v>97</v>
      </c>
      <c r="T103" t="s">
        <v>886</v>
      </c>
      <c r="U103"/>
      <c r="V103" s="40">
        <v>0</v>
      </c>
      <c r="W103" s="40">
        <v>0.13516203703703702</v>
      </c>
      <c r="X103" s="40">
        <v>0.13516203703703702</v>
      </c>
      <c r="Y103" s="2" t="str">
        <f t="shared" si="12"/>
        <v/>
      </c>
      <c r="Z103" s="47" t="str">
        <f t="shared" si="13"/>
        <v>Cumplido</v>
      </c>
      <c r="AA103" s="8"/>
      <c r="AB103" s="8"/>
      <c r="AC103" s="8"/>
      <c r="AD103" s="8"/>
      <c r="AE103" s="8"/>
      <c r="AF103" s="42">
        <v>45324</v>
      </c>
      <c r="AG103" s="13" t="str">
        <f t="shared" si="14"/>
        <v>NO CUMPLE</v>
      </c>
      <c r="AH103" s="13" t="str">
        <f t="shared" si="15"/>
        <v>CUMPLE</v>
      </c>
      <c r="AI103" s="13" t="str">
        <f t="shared" si="16"/>
        <v>NO CUMPLE</v>
      </c>
      <c r="AJ103" s="13" t="str">
        <f t="shared" si="17"/>
        <v>NO CUMPLE</v>
      </c>
      <c r="AK103" s="13" t="str">
        <f t="shared" si="18"/>
        <v>NO CUMPLE</v>
      </c>
      <c r="AL103" s="13" t="str">
        <f t="shared" si="19"/>
        <v>NO CUMPLE</v>
      </c>
      <c r="AM103" s="13" t="str">
        <f t="shared" si="20"/>
        <v>CUMPLE</v>
      </c>
      <c r="AN103" s="13" t="str">
        <f t="shared" si="21"/>
        <v>NO CUMPLE</v>
      </c>
      <c r="AO103" s="13" t="str">
        <f t="shared" si="22"/>
        <v>NO CUMPLE</v>
      </c>
      <c r="AP103" s="13" t="str">
        <f t="shared" si="23"/>
        <v>NO CUMPLE</v>
      </c>
    </row>
    <row r="104" spans="1:42" ht="15" x14ac:dyDescent="0.25">
      <c r="A104" t="s">
        <v>887</v>
      </c>
      <c r="B104" t="s">
        <v>95</v>
      </c>
      <c r="C104" t="s">
        <v>223</v>
      </c>
      <c r="D104" t="s">
        <v>142</v>
      </c>
      <c r="E104" t="s">
        <v>689</v>
      </c>
      <c r="F104" t="s">
        <v>156</v>
      </c>
      <c r="G104" t="s">
        <v>73</v>
      </c>
      <c r="H104" t="s">
        <v>74</v>
      </c>
      <c r="I104" t="s">
        <v>29</v>
      </c>
      <c r="J104" t="s">
        <v>82</v>
      </c>
      <c r="K104" t="s">
        <v>888</v>
      </c>
      <c r="L104" t="s">
        <v>889</v>
      </c>
      <c r="M104" t="s">
        <v>890</v>
      </c>
      <c r="N104" t="s">
        <v>891</v>
      </c>
      <c r="O104" t="s">
        <v>61</v>
      </c>
      <c r="P104" t="s">
        <v>136</v>
      </c>
      <c r="Q104" t="s">
        <v>137</v>
      </c>
      <c r="R104" t="s">
        <v>892</v>
      </c>
      <c r="S104" t="s">
        <v>97</v>
      </c>
      <c r="T104" t="s">
        <v>893</v>
      </c>
      <c r="U104" t="s">
        <v>894</v>
      </c>
      <c r="V104" s="40">
        <v>0</v>
      </c>
      <c r="W104" s="40">
        <v>0.12752314814814814</v>
      </c>
      <c r="X104" s="40">
        <v>0.12752314814814814</v>
      </c>
      <c r="Y104" s="2" t="str">
        <f t="shared" si="12"/>
        <v/>
      </c>
      <c r="Z104" s="47" t="str">
        <f t="shared" si="13"/>
        <v>Cumplido</v>
      </c>
      <c r="AA104" s="8"/>
      <c r="AB104" s="8"/>
      <c r="AC104" s="8"/>
      <c r="AD104" s="8"/>
      <c r="AE104" s="8"/>
      <c r="AF104" s="42">
        <v>45324</v>
      </c>
      <c r="AG104" s="13" t="str">
        <f t="shared" si="14"/>
        <v>NO CUMPLE</v>
      </c>
      <c r="AH104" s="13" t="str">
        <f t="shared" si="15"/>
        <v>CUMPLE</v>
      </c>
      <c r="AI104" s="13" t="str">
        <f t="shared" si="16"/>
        <v>NO CUMPLE</v>
      </c>
      <c r="AJ104" s="13" t="str">
        <f t="shared" si="17"/>
        <v>NO CUMPLE</v>
      </c>
      <c r="AK104" s="13" t="str">
        <f t="shared" si="18"/>
        <v>NO CUMPLE</v>
      </c>
      <c r="AL104" s="13" t="str">
        <f t="shared" si="19"/>
        <v>NO CUMPLE</v>
      </c>
      <c r="AM104" s="13" t="str">
        <f t="shared" si="20"/>
        <v>CUMPLE</v>
      </c>
      <c r="AN104" s="13" t="str">
        <f t="shared" si="21"/>
        <v>NO CUMPLE</v>
      </c>
      <c r="AO104" s="13" t="str">
        <f t="shared" si="22"/>
        <v>NO CUMPLE</v>
      </c>
      <c r="AP104" s="13" t="str">
        <f t="shared" si="23"/>
        <v>NO CUMPLE</v>
      </c>
    </row>
    <row r="105" spans="1:42" ht="15" x14ac:dyDescent="0.25">
      <c r="A105" t="s">
        <v>895</v>
      </c>
      <c r="B105" t="s">
        <v>307</v>
      </c>
      <c r="C105" t="s">
        <v>308</v>
      </c>
      <c r="D105" t="s">
        <v>142</v>
      </c>
      <c r="E105" t="s">
        <v>697</v>
      </c>
      <c r="F105" t="s">
        <v>156</v>
      </c>
      <c r="G105" t="s">
        <v>73</v>
      </c>
      <c r="H105" t="s">
        <v>74</v>
      </c>
      <c r="I105" t="s">
        <v>29</v>
      </c>
      <c r="J105" t="s">
        <v>82</v>
      </c>
      <c r="K105" t="s">
        <v>243</v>
      </c>
      <c r="L105" t="s">
        <v>896</v>
      </c>
      <c r="M105" t="s">
        <v>897</v>
      </c>
      <c r="N105" t="s">
        <v>898</v>
      </c>
      <c r="O105" t="s">
        <v>61</v>
      </c>
      <c r="P105" t="s">
        <v>62</v>
      </c>
      <c r="Q105" t="s">
        <v>148</v>
      </c>
      <c r="R105" t="s">
        <v>899</v>
      </c>
      <c r="S105" t="s">
        <v>97</v>
      </c>
      <c r="T105" t="s">
        <v>900</v>
      </c>
      <c r="U105" t="s">
        <v>901</v>
      </c>
      <c r="V105" s="40">
        <v>0</v>
      </c>
      <c r="W105" s="40">
        <v>8.4293981481481484E-2</v>
      </c>
      <c r="X105" s="40">
        <v>8.4293981481481484E-2</v>
      </c>
      <c r="Y105" s="2" t="str">
        <f t="shared" si="12"/>
        <v/>
      </c>
      <c r="Z105" s="47" t="str">
        <f t="shared" si="13"/>
        <v>Cumplido</v>
      </c>
      <c r="AA105" s="8"/>
      <c r="AB105" s="8"/>
      <c r="AC105" s="8"/>
      <c r="AD105" s="8"/>
      <c r="AE105" s="8"/>
      <c r="AF105" s="42">
        <v>45324</v>
      </c>
      <c r="AG105" s="13" t="str">
        <f t="shared" si="14"/>
        <v>NO CUMPLE</v>
      </c>
      <c r="AH105" s="13" t="str">
        <f t="shared" si="15"/>
        <v>CUMPLE</v>
      </c>
      <c r="AI105" s="13" t="str">
        <f t="shared" si="16"/>
        <v>NO CUMPLE</v>
      </c>
      <c r="AJ105" s="13" t="str">
        <f t="shared" si="17"/>
        <v>NO CUMPLE</v>
      </c>
      <c r="AK105" s="13" t="str">
        <f t="shared" si="18"/>
        <v>NO CUMPLE</v>
      </c>
      <c r="AL105" s="13" t="str">
        <f t="shared" si="19"/>
        <v>NO CUMPLE</v>
      </c>
      <c r="AM105" s="13" t="str">
        <f t="shared" si="20"/>
        <v>CUMPLE</v>
      </c>
      <c r="AN105" s="13" t="str">
        <f t="shared" si="21"/>
        <v>NO CUMPLE</v>
      </c>
      <c r="AO105" s="13" t="str">
        <f t="shared" si="22"/>
        <v>NO CUMPLE</v>
      </c>
      <c r="AP105" s="13" t="str">
        <f t="shared" si="23"/>
        <v>NO CUMPLE</v>
      </c>
    </row>
    <row r="106" spans="1:42" ht="15" x14ac:dyDescent="0.25">
      <c r="A106" t="s">
        <v>902</v>
      </c>
      <c r="B106" t="s">
        <v>95</v>
      </c>
      <c r="C106" t="s">
        <v>233</v>
      </c>
      <c r="D106" t="s">
        <v>142</v>
      </c>
      <c r="E106" t="s">
        <v>264</v>
      </c>
      <c r="F106" t="s">
        <v>156</v>
      </c>
      <c r="G106" t="s">
        <v>73</v>
      </c>
      <c r="H106" t="s">
        <v>74</v>
      </c>
      <c r="I106" t="s">
        <v>29</v>
      </c>
      <c r="J106" t="s">
        <v>82</v>
      </c>
      <c r="K106" t="s">
        <v>243</v>
      </c>
      <c r="L106" t="s">
        <v>903</v>
      </c>
      <c r="M106" t="s">
        <v>904</v>
      </c>
      <c r="N106" t="s">
        <v>905</v>
      </c>
      <c r="O106" t="s">
        <v>61</v>
      </c>
      <c r="P106" t="s">
        <v>136</v>
      </c>
      <c r="Q106" t="s">
        <v>137</v>
      </c>
      <c r="R106" t="s">
        <v>906</v>
      </c>
      <c r="S106" t="s">
        <v>97</v>
      </c>
      <c r="T106" t="s">
        <v>907</v>
      </c>
      <c r="U106" t="s">
        <v>908</v>
      </c>
      <c r="V106" s="40">
        <v>4.5520833333333337E-2</v>
      </c>
      <c r="W106" s="40">
        <v>0.19152777777777777</v>
      </c>
      <c r="X106" s="40">
        <v>0.14600694444444445</v>
      </c>
      <c r="Y106" s="2" t="str">
        <f t="shared" si="12"/>
        <v/>
      </c>
      <c r="Z106" s="47" t="str">
        <f t="shared" si="13"/>
        <v>Cumplido</v>
      </c>
      <c r="AA106" s="8"/>
      <c r="AB106" s="8"/>
      <c r="AC106" s="8"/>
      <c r="AD106" s="8"/>
      <c r="AE106" s="8"/>
      <c r="AF106" s="42">
        <v>45324</v>
      </c>
      <c r="AG106" s="13" t="str">
        <f t="shared" si="14"/>
        <v>NO CUMPLE</v>
      </c>
      <c r="AH106" s="13" t="str">
        <f t="shared" si="15"/>
        <v>CUMPLE</v>
      </c>
      <c r="AI106" s="13" t="str">
        <f t="shared" si="16"/>
        <v>NO CUMPLE</v>
      </c>
      <c r="AJ106" s="13" t="str">
        <f t="shared" si="17"/>
        <v>NO CUMPLE</v>
      </c>
      <c r="AK106" s="13" t="str">
        <f t="shared" si="18"/>
        <v>NO CUMPLE</v>
      </c>
      <c r="AL106" s="13" t="str">
        <f t="shared" si="19"/>
        <v>NO CUMPLE</v>
      </c>
      <c r="AM106" s="13" t="str">
        <f t="shared" si="20"/>
        <v>NO CUMPLE</v>
      </c>
      <c r="AN106" s="13" t="str">
        <f t="shared" si="21"/>
        <v>CUMPLE</v>
      </c>
      <c r="AO106" s="13" t="str">
        <f t="shared" si="22"/>
        <v>NO CUMPLE</v>
      </c>
      <c r="AP106" s="13" t="str">
        <f t="shared" si="23"/>
        <v>NO CUMPLE</v>
      </c>
    </row>
    <row r="107" spans="1:42" ht="15" hidden="1" x14ac:dyDescent="0.25">
      <c r="A107" t="s">
        <v>909</v>
      </c>
      <c r="B107" t="s">
        <v>165</v>
      </c>
      <c r="C107" t="s">
        <v>415</v>
      </c>
      <c r="D107" t="s">
        <v>297</v>
      </c>
      <c r="E107" t="s">
        <v>380</v>
      </c>
      <c r="F107" t="s">
        <v>299</v>
      </c>
      <c r="G107" t="s">
        <v>73</v>
      </c>
      <c r="H107" t="s">
        <v>74</v>
      </c>
      <c r="I107" t="s">
        <v>29</v>
      </c>
      <c r="J107" t="s">
        <v>82</v>
      </c>
      <c r="K107" t="s">
        <v>910</v>
      </c>
      <c r="L107" t="s">
        <v>911</v>
      </c>
      <c r="M107" t="s">
        <v>912</v>
      </c>
      <c r="N107" t="s">
        <v>913</v>
      </c>
      <c r="O107" t="s">
        <v>61</v>
      </c>
      <c r="P107" t="s">
        <v>170</v>
      </c>
      <c r="Q107" t="s">
        <v>420</v>
      </c>
      <c r="R107" t="s">
        <v>914</v>
      </c>
      <c r="S107" t="s">
        <v>97</v>
      </c>
      <c r="T107" t="s">
        <v>915</v>
      </c>
      <c r="U107" t="s">
        <v>428</v>
      </c>
      <c r="V107" s="40">
        <v>3.5682870370370372E-2</v>
      </c>
      <c r="W107" s="40">
        <v>4.3298611111111114E-2</v>
      </c>
      <c r="X107" s="40">
        <v>7.6157407407407406E-3</v>
      </c>
      <c r="Y107" s="2" t="str">
        <f t="shared" si="12"/>
        <v/>
      </c>
      <c r="Z107" s="47" t="str">
        <f t="shared" si="13"/>
        <v>Cumplido</v>
      </c>
      <c r="AA107" s="8"/>
      <c r="AB107" s="8"/>
      <c r="AC107" s="8"/>
      <c r="AD107" s="8"/>
      <c r="AE107" s="8"/>
      <c r="AF107" s="42">
        <v>45324</v>
      </c>
      <c r="AG107" s="13" t="str">
        <f t="shared" si="14"/>
        <v>CUMPLE</v>
      </c>
      <c r="AH107" s="13" t="str">
        <f t="shared" si="15"/>
        <v>NO CUMPLE</v>
      </c>
      <c r="AI107" s="13" t="str">
        <f t="shared" si="16"/>
        <v>NO CUMPLE</v>
      </c>
      <c r="AJ107" s="13" t="str">
        <f t="shared" si="17"/>
        <v>NO CUMPLE</v>
      </c>
      <c r="AK107" s="13" t="str">
        <f t="shared" si="18"/>
        <v>NO CUMPLE</v>
      </c>
      <c r="AL107" s="13" t="str">
        <f t="shared" si="19"/>
        <v>NO CUMPLE</v>
      </c>
      <c r="AM107" s="13" t="str">
        <f t="shared" si="20"/>
        <v>CUMPLE</v>
      </c>
      <c r="AN107" s="13" t="str">
        <f t="shared" si="21"/>
        <v>NO CUMPLE</v>
      </c>
      <c r="AO107" s="13" t="str">
        <f t="shared" si="22"/>
        <v>NO CUMPLE</v>
      </c>
      <c r="AP107" s="13" t="str">
        <f t="shared" si="23"/>
        <v>NO CUMPLE</v>
      </c>
    </row>
    <row r="108" spans="1:42" ht="15" x14ac:dyDescent="0.25">
      <c r="A108" t="s">
        <v>916</v>
      </c>
      <c r="B108" t="s">
        <v>445</v>
      </c>
      <c r="C108" t="s">
        <v>233</v>
      </c>
      <c r="D108" t="s">
        <v>446</v>
      </c>
      <c r="E108" t="s">
        <v>264</v>
      </c>
      <c r="F108" t="s">
        <v>447</v>
      </c>
      <c r="G108" t="s">
        <v>448</v>
      </c>
      <c r="H108" t="s">
        <v>55</v>
      </c>
      <c r="I108" t="s">
        <v>30</v>
      </c>
      <c r="J108" t="s">
        <v>67</v>
      </c>
      <c r="K108" t="s">
        <v>288</v>
      </c>
      <c r="L108" t="s">
        <v>917</v>
      </c>
      <c r="M108" t="s">
        <v>918</v>
      </c>
      <c r="N108" t="s">
        <v>918</v>
      </c>
      <c r="O108" t="s">
        <v>61</v>
      </c>
      <c r="P108" t="s">
        <v>452</v>
      </c>
      <c r="Q108" t="s">
        <v>452</v>
      </c>
      <c r="R108" t="s">
        <v>919</v>
      </c>
      <c r="S108" t="s">
        <v>97</v>
      </c>
      <c r="T108" t="s">
        <v>920</v>
      </c>
      <c r="U108" t="s">
        <v>921</v>
      </c>
      <c r="V108" s="40">
        <v>0.23133101851851851</v>
      </c>
      <c r="W108" s="40">
        <v>0.23206018518518517</v>
      </c>
      <c r="X108" s="40">
        <v>7.291666666666667E-4</v>
      </c>
      <c r="Y108" s="2" t="str">
        <f t="shared" si="12"/>
        <v>Cumplido</v>
      </c>
      <c r="Z108" s="47" t="str">
        <f t="shared" si="13"/>
        <v/>
      </c>
      <c r="AA108" s="8"/>
      <c r="AB108" s="8"/>
      <c r="AC108" s="8"/>
      <c r="AD108" s="8"/>
      <c r="AE108" s="8"/>
      <c r="AF108" s="42">
        <v>45324</v>
      </c>
      <c r="AG108" s="13" t="str">
        <f t="shared" si="14"/>
        <v>CUMPLE</v>
      </c>
      <c r="AH108" s="13" t="str">
        <f t="shared" si="15"/>
        <v>NO CUMPLE</v>
      </c>
      <c r="AI108" s="13" t="str">
        <f t="shared" si="16"/>
        <v>NO CUMPLE</v>
      </c>
      <c r="AJ108" s="13" t="str">
        <f t="shared" si="17"/>
        <v>NO CUMPLE</v>
      </c>
      <c r="AK108" s="13" t="str">
        <f t="shared" si="18"/>
        <v>NO CUMPLE</v>
      </c>
      <c r="AL108" s="13" t="str">
        <f t="shared" si="19"/>
        <v>NO CUMPLE</v>
      </c>
      <c r="AM108" s="13" t="str">
        <f t="shared" si="20"/>
        <v>NO CUMPLE</v>
      </c>
      <c r="AN108" s="13" t="str">
        <f t="shared" si="21"/>
        <v>CUMPLE</v>
      </c>
      <c r="AO108" s="13" t="str">
        <f t="shared" si="22"/>
        <v>NO CUMPLE</v>
      </c>
      <c r="AP108" s="13" t="str">
        <f t="shared" si="23"/>
        <v>NO CUMPLE</v>
      </c>
    </row>
    <row r="109" spans="1:42" ht="15" x14ac:dyDescent="0.25">
      <c r="A109" t="s">
        <v>922</v>
      </c>
      <c r="B109" t="s">
        <v>307</v>
      </c>
      <c r="C109" t="s">
        <v>308</v>
      </c>
      <c r="D109" t="s">
        <v>308</v>
      </c>
      <c r="E109" t="s">
        <v>457</v>
      </c>
      <c r="F109" t="s">
        <v>458</v>
      </c>
      <c r="G109" t="s">
        <v>54</v>
      </c>
      <c r="H109" t="s">
        <v>55</v>
      </c>
      <c r="I109" t="s">
        <v>30</v>
      </c>
      <c r="J109" t="s">
        <v>82</v>
      </c>
      <c r="K109" t="s">
        <v>57</v>
      </c>
      <c r="L109" t="s">
        <v>923</v>
      </c>
      <c r="M109" t="s">
        <v>924</v>
      </c>
      <c r="N109" t="s">
        <v>925</v>
      </c>
      <c r="O109" t="s">
        <v>61</v>
      </c>
      <c r="P109" t="s">
        <v>462</v>
      </c>
      <c r="Q109" t="s">
        <v>463</v>
      </c>
      <c r="R109" t="s">
        <v>926</v>
      </c>
      <c r="S109" t="s">
        <v>97</v>
      </c>
      <c r="T109" t="s">
        <v>465</v>
      </c>
      <c r="U109" t="s">
        <v>465</v>
      </c>
      <c r="V109" s="40">
        <v>0</v>
      </c>
      <c r="W109" s="40">
        <v>2.3726851851851851E-3</v>
      </c>
      <c r="X109" s="40">
        <v>2.3726851851851851E-3</v>
      </c>
      <c r="Y109" s="2" t="str">
        <f t="shared" si="12"/>
        <v/>
      </c>
      <c r="Z109" s="47" t="str">
        <f t="shared" si="13"/>
        <v>Cumplido</v>
      </c>
      <c r="AA109" s="8"/>
      <c r="AB109" s="8"/>
      <c r="AC109" s="8"/>
      <c r="AD109" s="8"/>
      <c r="AE109" s="8"/>
      <c r="AF109" s="42">
        <v>45324</v>
      </c>
      <c r="AG109" s="13" t="str">
        <f t="shared" si="14"/>
        <v>CUMPLE</v>
      </c>
      <c r="AH109" s="13" t="str">
        <f t="shared" si="15"/>
        <v>NO CUMPLE</v>
      </c>
      <c r="AI109" s="13" t="str">
        <f t="shared" si="16"/>
        <v>NO CUMPLE</v>
      </c>
      <c r="AJ109" s="13" t="str">
        <f t="shared" si="17"/>
        <v>NO CUMPLE</v>
      </c>
      <c r="AK109" s="13" t="str">
        <f t="shared" si="18"/>
        <v>NO CUMPLE</v>
      </c>
      <c r="AL109" s="13" t="str">
        <f t="shared" si="19"/>
        <v>CUMPLE</v>
      </c>
      <c r="AM109" s="13" t="str">
        <f t="shared" si="20"/>
        <v>NO CUMPLE</v>
      </c>
      <c r="AN109" s="13" t="str">
        <f t="shared" si="21"/>
        <v>NO CUMPLE</v>
      </c>
      <c r="AO109" s="13" t="str">
        <f t="shared" si="22"/>
        <v>NO CUMPLE</v>
      </c>
      <c r="AP109" s="13" t="str">
        <f t="shared" si="23"/>
        <v>NO CUMPLE</v>
      </c>
    </row>
    <row r="110" spans="1:42" ht="15" hidden="1" x14ac:dyDescent="0.25">
      <c r="A110" t="s">
        <v>927</v>
      </c>
      <c r="B110" t="s">
        <v>95</v>
      </c>
      <c r="C110" t="s">
        <v>154</v>
      </c>
      <c r="D110" t="s">
        <v>142</v>
      </c>
      <c r="E110" t="s">
        <v>380</v>
      </c>
      <c r="F110" t="s">
        <v>176</v>
      </c>
      <c r="G110" t="s">
        <v>73</v>
      </c>
      <c r="H110" t="s">
        <v>74</v>
      </c>
      <c r="I110" t="s">
        <v>29</v>
      </c>
      <c r="J110" t="s">
        <v>82</v>
      </c>
      <c r="K110" t="s">
        <v>740</v>
      </c>
      <c r="L110" t="s">
        <v>928</v>
      </c>
      <c r="M110" t="s">
        <v>929</v>
      </c>
      <c r="N110" t="s">
        <v>930</v>
      </c>
      <c r="O110" t="s">
        <v>61</v>
      </c>
      <c r="P110" t="s">
        <v>170</v>
      </c>
      <c r="Q110" t="s">
        <v>420</v>
      </c>
      <c r="R110" t="s">
        <v>931</v>
      </c>
      <c r="S110" t="s">
        <v>97</v>
      </c>
      <c r="T110" t="s">
        <v>932</v>
      </c>
      <c r="U110" t="s">
        <v>933</v>
      </c>
      <c r="V110" s="40">
        <v>0.11725694444444444</v>
      </c>
      <c r="W110" s="40">
        <v>0.12172453703703703</v>
      </c>
      <c r="X110" s="40">
        <v>4.4675925925925924E-3</v>
      </c>
      <c r="Y110" s="2" t="str">
        <f t="shared" si="12"/>
        <v/>
      </c>
      <c r="Z110" s="47" t="str">
        <f t="shared" si="13"/>
        <v>Cumplido</v>
      </c>
      <c r="AA110" s="8"/>
      <c r="AB110" s="8"/>
      <c r="AC110" s="8"/>
      <c r="AD110" s="8"/>
      <c r="AE110" s="8"/>
      <c r="AF110" s="42">
        <v>45324</v>
      </c>
      <c r="AG110" s="13" t="str">
        <f t="shared" si="14"/>
        <v>CUMPLE</v>
      </c>
      <c r="AH110" s="13" t="str">
        <f t="shared" si="15"/>
        <v>NO CUMPLE</v>
      </c>
      <c r="AI110" s="13" t="str">
        <f t="shared" si="16"/>
        <v>NO CUMPLE</v>
      </c>
      <c r="AJ110" s="13" t="str">
        <f t="shared" si="17"/>
        <v>NO CUMPLE</v>
      </c>
      <c r="AK110" s="13" t="str">
        <f t="shared" si="18"/>
        <v>NO CUMPLE</v>
      </c>
      <c r="AL110" s="13" t="str">
        <f t="shared" si="19"/>
        <v>NO CUMPLE</v>
      </c>
      <c r="AM110" s="13" t="str">
        <f t="shared" si="20"/>
        <v>CUMPLE</v>
      </c>
      <c r="AN110" s="13" t="str">
        <f t="shared" si="21"/>
        <v>NO CUMPLE</v>
      </c>
      <c r="AO110" s="13" t="str">
        <f t="shared" si="22"/>
        <v>NO CUMPLE</v>
      </c>
      <c r="AP110" s="13" t="str">
        <f t="shared" si="23"/>
        <v>NO CUMPLE</v>
      </c>
    </row>
    <row r="111" spans="1:42" ht="15" x14ac:dyDescent="0.25">
      <c r="A111" t="s">
        <v>934</v>
      </c>
      <c r="B111" t="s">
        <v>95</v>
      </c>
      <c r="C111" t="s">
        <v>482</v>
      </c>
      <c r="D111" t="s">
        <v>483</v>
      </c>
      <c r="E111" t="s">
        <v>484</v>
      </c>
      <c r="F111" t="s">
        <v>485</v>
      </c>
      <c r="G111" t="s">
        <v>54</v>
      </c>
      <c r="H111" t="s">
        <v>55</v>
      </c>
      <c r="I111" t="s">
        <v>30</v>
      </c>
      <c r="J111" t="s">
        <v>82</v>
      </c>
      <c r="K111" t="s">
        <v>486</v>
      </c>
      <c r="L111" t="s">
        <v>935</v>
      </c>
      <c r="M111" t="s">
        <v>936</v>
      </c>
      <c r="N111" t="s">
        <v>937</v>
      </c>
      <c r="O111" t="s">
        <v>61</v>
      </c>
      <c r="P111" t="s">
        <v>136</v>
      </c>
      <c r="Q111" t="s">
        <v>137</v>
      </c>
      <c r="R111" t="s">
        <v>938</v>
      </c>
      <c r="S111" t="s">
        <v>97</v>
      </c>
      <c r="T111" t="s">
        <v>939</v>
      </c>
      <c r="U111" t="s">
        <v>940</v>
      </c>
      <c r="V111" s="40">
        <v>0.22399305555555554</v>
      </c>
      <c r="W111" s="40">
        <v>0.25942129629629629</v>
      </c>
      <c r="X111" s="40">
        <v>3.5428240740740739E-2</v>
      </c>
      <c r="Y111" s="2" t="str">
        <f t="shared" si="12"/>
        <v/>
      </c>
      <c r="Z111" s="47" t="str">
        <f t="shared" si="13"/>
        <v>Cumplido</v>
      </c>
      <c r="AA111" s="8"/>
      <c r="AB111" s="8" t="str">
        <f>IF($H111="1-Crítica",IF($X111&lt;=$AT$5,"Cumplido", "Incumplido"),"")</f>
        <v/>
      </c>
      <c r="AC111" s="8" t="str">
        <f>IF($H111="2-Alta",IF($X111&lt;=$AT$6, "Cumplido", "Incumplido"),"")</f>
        <v/>
      </c>
      <c r="AD111" s="8" t="str">
        <f>IF($H111="3-Medio",IF($X111&lt;=$AT$7, "Cumplido", "Incumplido"),"")</f>
        <v/>
      </c>
      <c r="AE111" s="8" t="str">
        <f>IF($H111="4-Baja",IF($X111&lt;=$AT$8, "Cumplido", "Incumplido"),"")</f>
        <v>Cumplido</v>
      </c>
      <c r="AF111" s="42">
        <v>45324</v>
      </c>
      <c r="AG111" s="13" t="str">
        <f t="shared" si="14"/>
        <v>CUMPLE</v>
      </c>
      <c r="AH111" s="13" t="str">
        <f t="shared" si="15"/>
        <v>NO CUMPLE</v>
      </c>
      <c r="AI111" s="13" t="str">
        <f t="shared" si="16"/>
        <v>NO CUMPLE</v>
      </c>
      <c r="AJ111" s="13" t="str">
        <f t="shared" si="17"/>
        <v>NO CUMPLE</v>
      </c>
      <c r="AK111" s="13" t="str">
        <f t="shared" si="18"/>
        <v>NO CUMPLE</v>
      </c>
      <c r="AL111" s="13" t="str">
        <f t="shared" si="19"/>
        <v>NO CUMPLE</v>
      </c>
      <c r="AM111" s="13" t="str">
        <f t="shared" si="20"/>
        <v>NO CUMPLE</v>
      </c>
      <c r="AN111" s="13" t="str">
        <f t="shared" si="21"/>
        <v>CUMPLE</v>
      </c>
      <c r="AO111" s="13" t="str">
        <f t="shared" si="22"/>
        <v>NO CUMPLE</v>
      </c>
      <c r="AP111" s="13" t="str">
        <f t="shared" si="23"/>
        <v>NO CUMPLE</v>
      </c>
    </row>
    <row r="112" spans="1:42" ht="15" x14ac:dyDescent="0.25">
      <c r="A112" t="s">
        <v>941</v>
      </c>
      <c r="B112" t="s">
        <v>95</v>
      </c>
      <c r="C112" t="s">
        <v>233</v>
      </c>
      <c r="D112" t="s">
        <v>142</v>
      </c>
      <c r="E112" t="s">
        <v>942</v>
      </c>
      <c r="F112" t="s">
        <v>176</v>
      </c>
      <c r="G112" t="s">
        <v>73</v>
      </c>
      <c r="H112" t="s">
        <v>74</v>
      </c>
      <c r="I112" t="s">
        <v>29</v>
      </c>
      <c r="J112" t="s">
        <v>82</v>
      </c>
      <c r="K112" t="s">
        <v>75</v>
      </c>
      <c r="L112" t="s">
        <v>943</v>
      </c>
      <c r="M112" t="s">
        <v>944</v>
      </c>
      <c r="N112" t="s">
        <v>945</v>
      </c>
      <c r="O112" t="s">
        <v>61</v>
      </c>
      <c r="P112" t="s">
        <v>136</v>
      </c>
      <c r="Q112" t="s">
        <v>137</v>
      </c>
      <c r="R112" t="s">
        <v>946</v>
      </c>
      <c r="S112" t="s">
        <v>97</v>
      </c>
      <c r="T112" t="s">
        <v>947</v>
      </c>
      <c r="U112" t="s">
        <v>948</v>
      </c>
      <c r="V112" s="40">
        <v>0</v>
      </c>
      <c r="W112" s="40">
        <v>0.16290509259259259</v>
      </c>
      <c r="X112" s="40">
        <v>0.16290509259259259</v>
      </c>
      <c r="Y112" s="2" t="str">
        <f t="shared" si="12"/>
        <v/>
      </c>
      <c r="Z112" s="47" t="str">
        <f t="shared" si="13"/>
        <v>Cumplido</v>
      </c>
      <c r="AA112" s="8"/>
      <c r="AB112" s="8"/>
      <c r="AC112" s="8"/>
      <c r="AD112" s="8"/>
      <c r="AE112" s="8"/>
      <c r="AF112" s="42">
        <v>45324</v>
      </c>
      <c r="AG112" s="13" t="str">
        <f t="shared" si="14"/>
        <v>NO CUMPLE</v>
      </c>
      <c r="AH112" s="13" t="str">
        <f t="shared" si="15"/>
        <v>CUMPLE</v>
      </c>
      <c r="AI112" s="13" t="str">
        <f t="shared" si="16"/>
        <v>NO CUMPLE</v>
      </c>
      <c r="AJ112" s="13" t="str">
        <f t="shared" si="17"/>
        <v>NO CUMPLE</v>
      </c>
      <c r="AK112" s="13" t="str">
        <f t="shared" si="18"/>
        <v>NO CUMPLE</v>
      </c>
      <c r="AL112" s="13" t="str">
        <f t="shared" si="19"/>
        <v>NO CUMPLE</v>
      </c>
      <c r="AM112" s="13" t="str">
        <f t="shared" si="20"/>
        <v>CUMPLE</v>
      </c>
      <c r="AN112" s="13" t="str">
        <f t="shared" si="21"/>
        <v>NO CUMPLE</v>
      </c>
      <c r="AO112" s="13" t="str">
        <f t="shared" si="22"/>
        <v>NO CUMPLE</v>
      </c>
      <c r="AP112" s="13" t="str">
        <f t="shared" si="23"/>
        <v>NO CUMPLE</v>
      </c>
    </row>
    <row r="113" spans="1:42" ht="15" x14ac:dyDescent="0.25">
      <c r="A113" t="s">
        <v>949</v>
      </c>
      <c r="B113" t="s">
        <v>95</v>
      </c>
      <c r="C113" t="s">
        <v>531</v>
      </c>
      <c r="D113" t="s">
        <v>483</v>
      </c>
      <c r="E113" t="s">
        <v>532</v>
      </c>
      <c r="F113" t="s">
        <v>485</v>
      </c>
      <c r="G113" t="s">
        <v>54</v>
      </c>
      <c r="H113" t="s">
        <v>55</v>
      </c>
      <c r="I113" t="s">
        <v>30</v>
      </c>
      <c r="J113" t="s">
        <v>82</v>
      </c>
      <c r="K113" t="s">
        <v>815</v>
      </c>
      <c r="L113" t="s">
        <v>950</v>
      </c>
      <c r="M113" t="s">
        <v>951</v>
      </c>
      <c r="N113" t="s">
        <v>952</v>
      </c>
      <c r="O113" t="s">
        <v>61</v>
      </c>
      <c r="P113" t="s">
        <v>62</v>
      </c>
      <c r="Q113" t="s">
        <v>537</v>
      </c>
      <c r="R113" t="s">
        <v>953</v>
      </c>
      <c r="S113" t="s">
        <v>219</v>
      </c>
      <c r="T113" t="s">
        <v>954</v>
      </c>
      <c r="U113" t="s">
        <v>955</v>
      </c>
      <c r="V113" s="40">
        <v>2.9146759259259261</v>
      </c>
      <c r="W113" s="40">
        <v>3.0603587962962964</v>
      </c>
      <c r="X113" s="40">
        <v>0.14568287037037037</v>
      </c>
      <c r="Y113" s="2" t="str">
        <f t="shared" si="12"/>
        <v/>
      </c>
      <c r="Z113" s="47" t="str">
        <f t="shared" si="13"/>
        <v>Cumplido</v>
      </c>
      <c r="AA113" s="8"/>
      <c r="AB113" s="8"/>
      <c r="AC113" s="8"/>
      <c r="AD113" s="8"/>
      <c r="AE113" s="8"/>
      <c r="AF113" s="42">
        <v>45327</v>
      </c>
      <c r="AG113" s="13" t="str">
        <f t="shared" si="14"/>
        <v>NO CUMPLE</v>
      </c>
      <c r="AH113" s="13" t="str">
        <f t="shared" si="15"/>
        <v>CUMPLE</v>
      </c>
      <c r="AI113" s="13" t="str">
        <f t="shared" si="16"/>
        <v>NO CUMPLE</v>
      </c>
      <c r="AJ113" s="13" t="str">
        <f t="shared" si="17"/>
        <v>NO CUMPLE</v>
      </c>
      <c r="AK113" s="13" t="str">
        <f t="shared" si="18"/>
        <v>NO CUMPLE</v>
      </c>
      <c r="AL113" s="13" t="str">
        <f t="shared" si="19"/>
        <v>NO CUMPLE</v>
      </c>
      <c r="AM113" s="13" t="str">
        <f t="shared" si="20"/>
        <v>NO CUMPLE</v>
      </c>
      <c r="AN113" s="13" t="str">
        <f t="shared" si="21"/>
        <v>NO CUMPLE</v>
      </c>
      <c r="AO113" s="13" t="str">
        <f t="shared" si="22"/>
        <v>NO CUMPLE</v>
      </c>
      <c r="AP113" s="13" t="str">
        <f t="shared" si="23"/>
        <v>CUMPLE</v>
      </c>
    </row>
    <row r="114" spans="1:42" ht="15" hidden="1" x14ac:dyDescent="0.25">
      <c r="A114" t="s">
        <v>956</v>
      </c>
      <c r="B114" t="s">
        <v>165</v>
      </c>
      <c r="C114" t="s">
        <v>154</v>
      </c>
      <c r="D114" t="s">
        <v>71</v>
      </c>
      <c r="E114" t="s">
        <v>957</v>
      </c>
      <c r="F114" t="s">
        <v>958</v>
      </c>
      <c r="G114" t="s">
        <v>54</v>
      </c>
      <c r="H114" t="s">
        <v>55</v>
      </c>
      <c r="I114" t="s">
        <v>30</v>
      </c>
      <c r="J114" t="s">
        <v>56</v>
      </c>
      <c r="K114" t="s">
        <v>117</v>
      </c>
      <c r="L114" t="s">
        <v>959</v>
      </c>
      <c r="M114" t="s">
        <v>960</v>
      </c>
      <c r="N114" t="s">
        <v>961</v>
      </c>
      <c r="O114" t="s">
        <v>61</v>
      </c>
      <c r="P114" t="s">
        <v>62</v>
      </c>
      <c r="Q114" t="s">
        <v>79</v>
      </c>
      <c r="R114" t="s">
        <v>962</v>
      </c>
      <c r="S114" t="s">
        <v>97</v>
      </c>
      <c r="T114" t="s">
        <v>959</v>
      </c>
      <c r="U114" t="s">
        <v>352</v>
      </c>
      <c r="V114" s="40">
        <v>0</v>
      </c>
      <c r="W114" s="40">
        <v>0</v>
      </c>
      <c r="X114" s="40">
        <v>0</v>
      </c>
      <c r="Y114" s="2" t="str">
        <f t="shared" si="12"/>
        <v/>
      </c>
      <c r="Z114" s="47" t="str">
        <f t="shared" si="13"/>
        <v/>
      </c>
      <c r="AA114" s="8"/>
      <c r="AB114" s="8"/>
      <c r="AC114" s="8"/>
      <c r="AD114" s="8"/>
      <c r="AE114" s="8"/>
      <c r="AF114" s="42">
        <v>45324</v>
      </c>
      <c r="AG114" s="13" t="str">
        <f t="shared" si="14"/>
        <v>CUMPLE</v>
      </c>
      <c r="AH114" s="13" t="str">
        <f t="shared" si="15"/>
        <v>NO CUMPLE</v>
      </c>
      <c r="AI114" s="13" t="str">
        <f t="shared" si="16"/>
        <v>NO CUMPLE</v>
      </c>
      <c r="AJ114" s="13" t="str">
        <f t="shared" si="17"/>
        <v>NO CUMPLE</v>
      </c>
      <c r="AK114" s="13" t="str">
        <f t="shared" si="18"/>
        <v>NO CUMPLE</v>
      </c>
      <c r="AL114" s="13" t="str">
        <f t="shared" si="19"/>
        <v>CUMPLE</v>
      </c>
      <c r="AM114" s="13" t="str">
        <f t="shared" si="20"/>
        <v>NO CUMPLE</v>
      </c>
      <c r="AN114" s="13" t="str">
        <f t="shared" si="21"/>
        <v>NO CUMPLE</v>
      </c>
      <c r="AO114" s="13" t="str">
        <f t="shared" si="22"/>
        <v>NO CUMPLE</v>
      </c>
      <c r="AP114" s="13" t="str">
        <f t="shared" si="23"/>
        <v>NO CUMPLE</v>
      </c>
    </row>
    <row r="115" spans="1:42" ht="15" hidden="1" x14ac:dyDescent="0.25">
      <c r="A115" t="s">
        <v>963</v>
      </c>
      <c r="B115" t="s">
        <v>165</v>
      </c>
      <c r="C115" t="s">
        <v>154</v>
      </c>
      <c r="D115" t="s">
        <v>71</v>
      </c>
      <c r="E115" t="s">
        <v>957</v>
      </c>
      <c r="F115" t="s">
        <v>958</v>
      </c>
      <c r="G115" t="s">
        <v>54</v>
      </c>
      <c r="H115" t="s">
        <v>55</v>
      </c>
      <c r="I115" t="s">
        <v>30</v>
      </c>
      <c r="J115" t="s">
        <v>56</v>
      </c>
      <c r="K115" t="s">
        <v>117</v>
      </c>
      <c r="L115" t="s">
        <v>964</v>
      </c>
      <c r="M115" t="s">
        <v>965</v>
      </c>
      <c r="N115" t="s">
        <v>966</v>
      </c>
      <c r="O115" t="s">
        <v>61</v>
      </c>
      <c r="P115" t="s">
        <v>62</v>
      </c>
      <c r="Q115" t="s">
        <v>350</v>
      </c>
      <c r="R115" t="s">
        <v>967</v>
      </c>
      <c r="S115" t="s">
        <v>97</v>
      </c>
      <c r="T115" t="s">
        <v>968</v>
      </c>
      <c r="U115" t="s">
        <v>352</v>
      </c>
      <c r="V115" s="40">
        <v>0</v>
      </c>
      <c r="W115" s="40">
        <v>0</v>
      </c>
      <c r="X115" s="40">
        <v>0</v>
      </c>
      <c r="Y115" s="2" t="str">
        <f t="shared" si="12"/>
        <v/>
      </c>
      <c r="Z115" s="47" t="str">
        <f t="shared" si="13"/>
        <v/>
      </c>
      <c r="AA115" s="8"/>
      <c r="AB115" s="8"/>
      <c r="AC115" s="8"/>
      <c r="AD115" s="8"/>
      <c r="AE115" s="8"/>
      <c r="AF115" s="42">
        <v>45324</v>
      </c>
      <c r="AG115" s="13" t="str">
        <f t="shared" si="14"/>
        <v>CUMPLE</v>
      </c>
      <c r="AH115" s="13" t="str">
        <f t="shared" si="15"/>
        <v>NO CUMPLE</v>
      </c>
      <c r="AI115" s="13" t="str">
        <f t="shared" si="16"/>
        <v>NO CUMPLE</v>
      </c>
      <c r="AJ115" s="13" t="str">
        <f t="shared" si="17"/>
        <v>NO CUMPLE</v>
      </c>
      <c r="AK115" s="13" t="str">
        <f t="shared" si="18"/>
        <v>NO CUMPLE</v>
      </c>
      <c r="AL115" s="13" t="str">
        <f t="shared" si="19"/>
        <v>CUMPLE</v>
      </c>
      <c r="AM115" s="13" t="str">
        <f t="shared" si="20"/>
        <v>NO CUMPLE</v>
      </c>
      <c r="AN115" s="13" t="str">
        <f t="shared" si="21"/>
        <v>NO CUMPLE</v>
      </c>
      <c r="AO115" s="13" t="str">
        <f t="shared" si="22"/>
        <v>NO CUMPLE</v>
      </c>
      <c r="AP115" s="13" t="str">
        <f t="shared" si="23"/>
        <v>NO CUMPLE</v>
      </c>
    </row>
    <row r="116" spans="1:42" ht="15" hidden="1" x14ac:dyDescent="0.25">
      <c r="A116" t="s">
        <v>969</v>
      </c>
      <c r="B116" t="s">
        <v>165</v>
      </c>
      <c r="C116" t="s">
        <v>359</v>
      </c>
      <c r="D116" t="s">
        <v>71</v>
      </c>
      <c r="E116" t="s">
        <v>298</v>
      </c>
      <c r="F116" t="s">
        <v>360</v>
      </c>
      <c r="G116" t="s">
        <v>73</v>
      </c>
      <c r="H116" t="s">
        <v>74</v>
      </c>
      <c r="I116" t="s">
        <v>29</v>
      </c>
      <c r="J116" t="s">
        <v>82</v>
      </c>
      <c r="K116" t="s">
        <v>57</v>
      </c>
      <c r="L116" t="s">
        <v>970</v>
      </c>
      <c r="M116" t="s">
        <v>971</v>
      </c>
      <c r="N116" t="s">
        <v>972</v>
      </c>
      <c r="O116" t="s">
        <v>61</v>
      </c>
      <c r="P116" t="s">
        <v>136</v>
      </c>
      <c r="Q116" t="s">
        <v>137</v>
      </c>
      <c r="R116" t="s">
        <v>972</v>
      </c>
      <c r="S116" t="s">
        <v>97</v>
      </c>
      <c r="T116" t="s">
        <v>970</v>
      </c>
      <c r="U116" t="s">
        <v>364</v>
      </c>
      <c r="V116" s="40">
        <v>0</v>
      </c>
      <c r="W116" s="40">
        <v>1.238425925925926E-3</v>
      </c>
      <c r="X116" s="40">
        <v>1.238425925925926E-3</v>
      </c>
      <c r="Y116" s="2" t="str">
        <f t="shared" si="12"/>
        <v/>
      </c>
      <c r="Z116" s="47" t="str">
        <f t="shared" si="13"/>
        <v>Cumplido</v>
      </c>
      <c r="AA116" s="8"/>
      <c r="AB116" s="8"/>
      <c r="AC116" s="8"/>
      <c r="AD116" s="8"/>
      <c r="AE116" s="8"/>
      <c r="AF116" s="42">
        <v>45324</v>
      </c>
      <c r="AG116" s="13" t="str">
        <f t="shared" si="14"/>
        <v>CUMPLE</v>
      </c>
      <c r="AH116" s="13" t="str">
        <f t="shared" si="15"/>
        <v>NO CUMPLE</v>
      </c>
      <c r="AI116" s="13" t="str">
        <f t="shared" si="16"/>
        <v>NO CUMPLE</v>
      </c>
      <c r="AJ116" s="13" t="str">
        <f t="shared" si="17"/>
        <v>NO CUMPLE</v>
      </c>
      <c r="AK116" s="13" t="str">
        <f t="shared" si="18"/>
        <v>NO CUMPLE</v>
      </c>
      <c r="AL116" s="13" t="str">
        <f t="shared" si="19"/>
        <v>CUMPLE</v>
      </c>
      <c r="AM116" s="13" t="str">
        <f t="shared" si="20"/>
        <v>NO CUMPLE</v>
      </c>
      <c r="AN116" s="13" t="str">
        <f t="shared" si="21"/>
        <v>NO CUMPLE</v>
      </c>
      <c r="AO116" s="13" t="str">
        <f t="shared" si="22"/>
        <v>NO CUMPLE</v>
      </c>
      <c r="AP116" s="13" t="str">
        <f t="shared" si="23"/>
        <v>NO CUMPLE</v>
      </c>
    </row>
    <row r="117" spans="1:42" ht="15" hidden="1" x14ac:dyDescent="0.25">
      <c r="A117" t="s">
        <v>973</v>
      </c>
      <c r="B117" t="s">
        <v>165</v>
      </c>
      <c r="C117" t="s">
        <v>359</v>
      </c>
      <c r="D117" t="s">
        <v>71</v>
      </c>
      <c r="E117" t="s">
        <v>298</v>
      </c>
      <c r="F117" t="s">
        <v>360</v>
      </c>
      <c r="G117" t="s">
        <v>73</v>
      </c>
      <c r="H117" t="s">
        <v>74</v>
      </c>
      <c r="I117" t="s">
        <v>29</v>
      </c>
      <c r="J117" t="s">
        <v>82</v>
      </c>
      <c r="K117" t="s">
        <v>57</v>
      </c>
      <c r="L117" t="s">
        <v>974</v>
      </c>
      <c r="M117" t="s">
        <v>975</v>
      </c>
      <c r="N117" t="s">
        <v>976</v>
      </c>
      <c r="O117" t="s">
        <v>61</v>
      </c>
      <c r="P117" t="s">
        <v>136</v>
      </c>
      <c r="Q117" t="s">
        <v>137</v>
      </c>
      <c r="R117" t="s">
        <v>976</v>
      </c>
      <c r="S117" t="s">
        <v>97</v>
      </c>
      <c r="T117" t="s">
        <v>974</v>
      </c>
      <c r="U117" t="s">
        <v>977</v>
      </c>
      <c r="V117" s="40">
        <v>0</v>
      </c>
      <c r="W117" s="40">
        <v>8.6805555555555551E-4</v>
      </c>
      <c r="X117" s="40">
        <v>8.6805555555555551E-4</v>
      </c>
      <c r="Y117" s="2" t="str">
        <f t="shared" si="12"/>
        <v/>
      </c>
      <c r="Z117" s="47" t="str">
        <f t="shared" si="13"/>
        <v>Cumplido</v>
      </c>
      <c r="AA117" s="8"/>
      <c r="AB117" s="8"/>
      <c r="AC117" s="8"/>
      <c r="AD117" s="8"/>
      <c r="AE117" s="8"/>
      <c r="AF117" s="42">
        <v>45324</v>
      </c>
      <c r="AG117" s="13" t="str">
        <f t="shared" si="14"/>
        <v>CUMPLE</v>
      </c>
      <c r="AH117" s="13" t="str">
        <f t="shared" si="15"/>
        <v>NO CUMPLE</v>
      </c>
      <c r="AI117" s="13" t="str">
        <f t="shared" si="16"/>
        <v>NO CUMPLE</v>
      </c>
      <c r="AJ117" s="13" t="str">
        <f t="shared" si="17"/>
        <v>NO CUMPLE</v>
      </c>
      <c r="AK117" s="13" t="str">
        <f t="shared" si="18"/>
        <v>NO CUMPLE</v>
      </c>
      <c r="AL117" s="13" t="str">
        <f t="shared" si="19"/>
        <v>CUMPLE</v>
      </c>
      <c r="AM117" s="13" t="str">
        <f t="shared" si="20"/>
        <v>NO CUMPLE</v>
      </c>
      <c r="AN117" s="13" t="str">
        <f t="shared" si="21"/>
        <v>NO CUMPLE</v>
      </c>
      <c r="AO117" s="13" t="str">
        <f t="shared" si="22"/>
        <v>NO CUMPLE</v>
      </c>
      <c r="AP117" s="13" t="str">
        <f t="shared" si="23"/>
        <v>NO CUMPLE</v>
      </c>
    </row>
    <row r="118" spans="1:42" ht="15" hidden="1" x14ac:dyDescent="0.25">
      <c r="A118" t="s">
        <v>978</v>
      </c>
      <c r="B118" t="s">
        <v>165</v>
      </c>
      <c r="C118" t="s">
        <v>359</v>
      </c>
      <c r="D118" t="s">
        <v>71</v>
      </c>
      <c r="E118" t="s">
        <v>298</v>
      </c>
      <c r="F118" t="s">
        <v>360</v>
      </c>
      <c r="G118" t="s">
        <v>73</v>
      </c>
      <c r="H118" t="s">
        <v>74</v>
      </c>
      <c r="I118" t="s">
        <v>29</v>
      </c>
      <c r="J118" t="s">
        <v>82</v>
      </c>
      <c r="K118" t="s">
        <v>57</v>
      </c>
      <c r="L118" t="s">
        <v>979</v>
      </c>
      <c r="M118" t="s">
        <v>980</v>
      </c>
      <c r="N118" t="s">
        <v>981</v>
      </c>
      <c r="O118" t="s">
        <v>61</v>
      </c>
      <c r="P118" t="s">
        <v>136</v>
      </c>
      <c r="Q118" t="s">
        <v>137</v>
      </c>
      <c r="R118" t="s">
        <v>981</v>
      </c>
      <c r="S118" t="s">
        <v>97</v>
      </c>
      <c r="T118" t="s">
        <v>979</v>
      </c>
      <c r="U118" t="s">
        <v>977</v>
      </c>
      <c r="V118" s="40">
        <v>0</v>
      </c>
      <c r="W118" s="40">
        <v>7.9861111111111116E-4</v>
      </c>
      <c r="X118" s="40">
        <v>7.9861111111111116E-4</v>
      </c>
      <c r="Y118" s="2" t="str">
        <f t="shared" si="12"/>
        <v/>
      </c>
      <c r="Z118" s="47" t="str">
        <f t="shared" si="13"/>
        <v>Cumplido</v>
      </c>
      <c r="AA118" s="8"/>
      <c r="AB118" s="8"/>
      <c r="AC118" s="8"/>
      <c r="AD118" s="8"/>
      <c r="AE118" s="8"/>
      <c r="AF118" s="42">
        <v>45324</v>
      </c>
      <c r="AG118" s="13" t="str">
        <f t="shared" si="14"/>
        <v>CUMPLE</v>
      </c>
      <c r="AH118" s="13" t="str">
        <f t="shared" si="15"/>
        <v>NO CUMPLE</v>
      </c>
      <c r="AI118" s="13" t="str">
        <f t="shared" si="16"/>
        <v>NO CUMPLE</v>
      </c>
      <c r="AJ118" s="13" t="str">
        <f t="shared" si="17"/>
        <v>NO CUMPLE</v>
      </c>
      <c r="AK118" s="13" t="str">
        <f t="shared" si="18"/>
        <v>NO CUMPLE</v>
      </c>
      <c r="AL118" s="13" t="str">
        <f t="shared" si="19"/>
        <v>CUMPLE</v>
      </c>
      <c r="AM118" s="13" t="str">
        <f t="shared" si="20"/>
        <v>NO CUMPLE</v>
      </c>
      <c r="AN118" s="13" t="str">
        <f t="shared" si="21"/>
        <v>NO CUMPLE</v>
      </c>
      <c r="AO118" s="13" t="str">
        <f t="shared" si="22"/>
        <v>NO CUMPLE</v>
      </c>
      <c r="AP118" s="13" t="str">
        <f t="shared" si="23"/>
        <v>NO CUMPLE</v>
      </c>
    </row>
    <row r="119" spans="1:42" ht="15" hidden="1" x14ac:dyDescent="0.25">
      <c r="A119" t="s">
        <v>982</v>
      </c>
      <c r="B119" t="s">
        <v>165</v>
      </c>
      <c r="C119" t="s">
        <v>359</v>
      </c>
      <c r="D119" t="s">
        <v>71</v>
      </c>
      <c r="E119" t="s">
        <v>298</v>
      </c>
      <c r="F119" t="s">
        <v>360</v>
      </c>
      <c r="G119" t="s">
        <v>73</v>
      </c>
      <c r="H119" t="s">
        <v>74</v>
      </c>
      <c r="I119" t="s">
        <v>29</v>
      </c>
      <c r="J119" t="s">
        <v>82</v>
      </c>
      <c r="K119" t="s">
        <v>57</v>
      </c>
      <c r="L119" t="s">
        <v>370</v>
      </c>
      <c r="M119" t="s">
        <v>983</v>
      </c>
      <c r="N119" t="s">
        <v>984</v>
      </c>
      <c r="O119" t="s">
        <v>61</v>
      </c>
      <c r="P119" t="s">
        <v>136</v>
      </c>
      <c r="Q119" t="s">
        <v>137</v>
      </c>
      <c r="R119" t="s">
        <v>984</v>
      </c>
      <c r="S119" t="s">
        <v>97</v>
      </c>
      <c r="T119" t="s">
        <v>370</v>
      </c>
      <c r="U119" t="s">
        <v>373</v>
      </c>
      <c r="V119" s="40">
        <v>0</v>
      </c>
      <c r="W119" s="40">
        <v>2.0601851851851853E-3</v>
      </c>
      <c r="X119" s="40">
        <v>2.0601851851851853E-3</v>
      </c>
      <c r="Y119" s="2" t="str">
        <f t="shared" si="12"/>
        <v/>
      </c>
      <c r="Z119" s="47" t="str">
        <f t="shared" si="13"/>
        <v>Cumplido</v>
      </c>
      <c r="AA119" s="8"/>
      <c r="AB119" s="8"/>
      <c r="AC119" s="8"/>
      <c r="AD119" s="8"/>
      <c r="AE119" s="8"/>
      <c r="AF119" s="42">
        <v>45324</v>
      </c>
      <c r="AG119" s="13" t="str">
        <f t="shared" si="14"/>
        <v>CUMPLE</v>
      </c>
      <c r="AH119" s="13" t="str">
        <f t="shared" si="15"/>
        <v>NO CUMPLE</v>
      </c>
      <c r="AI119" s="13" t="str">
        <f t="shared" si="16"/>
        <v>NO CUMPLE</v>
      </c>
      <c r="AJ119" s="13" t="str">
        <f t="shared" si="17"/>
        <v>NO CUMPLE</v>
      </c>
      <c r="AK119" s="13" t="str">
        <f t="shared" si="18"/>
        <v>NO CUMPLE</v>
      </c>
      <c r="AL119" s="13" t="str">
        <f t="shared" si="19"/>
        <v>CUMPLE</v>
      </c>
      <c r="AM119" s="13" t="str">
        <f t="shared" si="20"/>
        <v>NO CUMPLE</v>
      </c>
      <c r="AN119" s="13" t="str">
        <f t="shared" si="21"/>
        <v>NO CUMPLE</v>
      </c>
      <c r="AO119" s="13" t="str">
        <f t="shared" si="22"/>
        <v>NO CUMPLE</v>
      </c>
      <c r="AP119" s="13" t="str">
        <f t="shared" si="23"/>
        <v>NO CUMPLE</v>
      </c>
    </row>
    <row r="120" spans="1:42" ht="15" hidden="1" x14ac:dyDescent="0.25">
      <c r="A120" t="s">
        <v>985</v>
      </c>
      <c r="B120" t="s">
        <v>165</v>
      </c>
      <c r="C120" t="s">
        <v>359</v>
      </c>
      <c r="D120" t="s">
        <v>71</v>
      </c>
      <c r="E120" t="s">
        <v>298</v>
      </c>
      <c r="F120" t="s">
        <v>360</v>
      </c>
      <c r="G120" t="s">
        <v>73</v>
      </c>
      <c r="H120" t="s">
        <v>74</v>
      </c>
      <c r="I120" t="s">
        <v>29</v>
      </c>
      <c r="J120" t="s">
        <v>82</v>
      </c>
      <c r="K120" t="s">
        <v>57</v>
      </c>
      <c r="L120" t="s">
        <v>375</v>
      </c>
      <c r="M120" t="s">
        <v>986</v>
      </c>
      <c r="N120" t="s">
        <v>987</v>
      </c>
      <c r="O120" t="s">
        <v>61</v>
      </c>
      <c r="P120" t="s">
        <v>136</v>
      </c>
      <c r="Q120" t="s">
        <v>137</v>
      </c>
      <c r="R120" t="s">
        <v>987</v>
      </c>
      <c r="S120" t="s">
        <v>97</v>
      </c>
      <c r="T120" t="s">
        <v>375</v>
      </c>
      <c r="U120" t="s">
        <v>378</v>
      </c>
      <c r="V120" s="40">
        <v>0</v>
      </c>
      <c r="W120" s="40">
        <v>8.1018518518518516E-4</v>
      </c>
      <c r="X120" s="40">
        <v>8.1018518518518516E-4</v>
      </c>
      <c r="Y120" s="2" t="str">
        <f t="shared" si="12"/>
        <v/>
      </c>
      <c r="Z120" s="47" t="str">
        <f t="shared" si="13"/>
        <v>Cumplido</v>
      </c>
      <c r="AA120" s="8"/>
      <c r="AB120" s="8" t="str">
        <f>IF($H120="1-Crítica",IF($X120&lt;=$AT$5,"Cumplido", "Incumplido"),"")</f>
        <v/>
      </c>
      <c r="AC120" s="8" t="str">
        <f>IF($H120="2-Alta",IF($X120&lt;=$AT$6, "Cumplido", "Incumplido"),"")</f>
        <v/>
      </c>
      <c r="AD120" s="8" t="str">
        <f>IF($H120="3-Medio",IF($X120&lt;=$AT$7, "Cumplido", "Incumplido"),"")</f>
        <v>Cumplido</v>
      </c>
      <c r="AE120" s="8" t="str">
        <f>IF($H120="4-Baja",IF($X120&lt;=$AT$8, "Cumplido", "Incumplido"),"")</f>
        <v/>
      </c>
      <c r="AF120" s="42">
        <v>45324</v>
      </c>
      <c r="AG120" s="13" t="str">
        <f t="shared" si="14"/>
        <v>CUMPLE</v>
      </c>
      <c r="AH120" s="13" t="str">
        <f t="shared" si="15"/>
        <v>NO CUMPLE</v>
      </c>
      <c r="AI120" s="13" t="str">
        <f t="shared" si="16"/>
        <v>NO CUMPLE</v>
      </c>
      <c r="AJ120" s="13" t="str">
        <f t="shared" si="17"/>
        <v>NO CUMPLE</v>
      </c>
      <c r="AK120" s="13" t="str">
        <f t="shared" si="18"/>
        <v>NO CUMPLE</v>
      </c>
      <c r="AL120" s="13" t="str">
        <f t="shared" si="19"/>
        <v>CUMPLE</v>
      </c>
      <c r="AM120" s="13" t="str">
        <f t="shared" si="20"/>
        <v>NO CUMPLE</v>
      </c>
      <c r="AN120" s="13" t="str">
        <f t="shared" si="21"/>
        <v>NO CUMPLE</v>
      </c>
      <c r="AO120" s="13" t="str">
        <f t="shared" si="22"/>
        <v>NO CUMPLE</v>
      </c>
      <c r="AP120" s="13" t="str">
        <f t="shared" si="23"/>
        <v>NO CUMPLE</v>
      </c>
    </row>
    <row r="121" spans="1:42" ht="15" hidden="1" x14ac:dyDescent="0.25">
      <c r="A121" t="s">
        <v>988</v>
      </c>
      <c r="B121" t="s">
        <v>49</v>
      </c>
      <c r="C121" t="s">
        <v>50</v>
      </c>
      <c r="D121" t="s">
        <v>71</v>
      </c>
      <c r="E121" t="s">
        <v>389</v>
      </c>
      <c r="F121" t="s">
        <v>390</v>
      </c>
      <c r="G121" t="s">
        <v>54</v>
      </c>
      <c r="H121" t="s">
        <v>55</v>
      </c>
      <c r="I121" t="s">
        <v>30</v>
      </c>
      <c r="J121" t="s">
        <v>56</v>
      </c>
      <c r="K121" t="s">
        <v>117</v>
      </c>
      <c r="L121" t="s">
        <v>391</v>
      </c>
      <c r="M121" t="s">
        <v>989</v>
      </c>
      <c r="N121" t="s">
        <v>990</v>
      </c>
      <c r="O121" t="s">
        <v>61</v>
      </c>
      <c r="P121" t="s">
        <v>136</v>
      </c>
      <c r="Q121" t="s">
        <v>137</v>
      </c>
      <c r="R121" t="s">
        <v>991</v>
      </c>
      <c r="S121" t="s">
        <v>97</v>
      </c>
      <c r="T121"/>
      <c r="U121" t="s">
        <v>395</v>
      </c>
      <c r="V121" s="40">
        <v>0</v>
      </c>
      <c r="W121" s="40">
        <v>0</v>
      </c>
      <c r="X121" s="40">
        <v>0</v>
      </c>
      <c r="Y121" s="2" t="str">
        <f t="shared" si="12"/>
        <v/>
      </c>
      <c r="Z121" s="47" t="str">
        <f t="shared" si="13"/>
        <v/>
      </c>
      <c r="AA121" s="8"/>
      <c r="AB121" s="8"/>
      <c r="AC121" s="8"/>
      <c r="AD121" s="8"/>
      <c r="AE121" s="8"/>
      <c r="AF121" s="42">
        <v>45324</v>
      </c>
      <c r="AG121" s="13" t="str">
        <f t="shared" si="14"/>
        <v>CUMPLE</v>
      </c>
      <c r="AH121" s="13" t="str">
        <f t="shared" si="15"/>
        <v>NO CUMPLE</v>
      </c>
      <c r="AI121" s="13" t="str">
        <f t="shared" si="16"/>
        <v>NO CUMPLE</v>
      </c>
      <c r="AJ121" s="13" t="str">
        <f t="shared" si="17"/>
        <v>NO CUMPLE</v>
      </c>
      <c r="AK121" s="13" t="str">
        <f t="shared" si="18"/>
        <v>NO CUMPLE</v>
      </c>
      <c r="AL121" s="13" t="str">
        <f t="shared" si="19"/>
        <v>CUMPLE</v>
      </c>
      <c r="AM121" s="13" t="str">
        <f t="shared" si="20"/>
        <v>NO CUMPLE</v>
      </c>
      <c r="AN121" s="13" t="str">
        <f t="shared" si="21"/>
        <v>NO CUMPLE</v>
      </c>
      <c r="AO121" s="13" t="str">
        <f t="shared" si="22"/>
        <v>NO CUMPLE</v>
      </c>
      <c r="AP121" s="13" t="str">
        <f t="shared" si="23"/>
        <v>NO CUMPLE</v>
      </c>
    </row>
    <row r="122" spans="1:42" ht="15" hidden="1" x14ac:dyDescent="0.25">
      <c r="A122" t="s">
        <v>992</v>
      </c>
      <c r="B122" t="s">
        <v>165</v>
      </c>
      <c r="C122" t="s">
        <v>50</v>
      </c>
      <c r="D122" t="s">
        <v>71</v>
      </c>
      <c r="E122" t="s">
        <v>389</v>
      </c>
      <c r="F122" t="s">
        <v>390</v>
      </c>
      <c r="G122" t="s">
        <v>54</v>
      </c>
      <c r="H122" t="s">
        <v>55</v>
      </c>
      <c r="I122" t="s">
        <v>30</v>
      </c>
      <c r="J122" t="s">
        <v>56</v>
      </c>
      <c r="K122" t="s">
        <v>117</v>
      </c>
      <c r="L122" t="s">
        <v>629</v>
      </c>
      <c r="M122" t="s">
        <v>993</v>
      </c>
      <c r="N122" t="s">
        <v>994</v>
      </c>
      <c r="O122" t="s">
        <v>61</v>
      </c>
      <c r="P122" t="s">
        <v>136</v>
      </c>
      <c r="Q122" t="s">
        <v>137</v>
      </c>
      <c r="R122" t="s">
        <v>995</v>
      </c>
      <c r="S122" t="s">
        <v>97</v>
      </c>
      <c r="T122"/>
      <c r="U122" t="s">
        <v>996</v>
      </c>
      <c r="V122" s="40">
        <v>0</v>
      </c>
      <c r="W122" s="40">
        <v>0</v>
      </c>
      <c r="X122" s="40">
        <v>0</v>
      </c>
      <c r="Y122" s="2" t="str">
        <f t="shared" si="12"/>
        <v/>
      </c>
      <c r="Z122" s="47" t="str">
        <f t="shared" si="13"/>
        <v/>
      </c>
      <c r="AA122" s="8"/>
      <c r="AB122" s="8"/>
      <c r="AC122" s="8"/>
      <c r="AD122" s="8"/>
      <c r="AE122" s="8"/>
      <c r="AF122" s="42">
        <v>45324</v>
      </c>
      <c r="AG122" s="13" t="str">
        <f t="shared" si="14"/>
        <v>CUMPLE</v>
      </c>
      <c r="AH122" s="13" t="str">
        <f t="shared" si="15"/>
        <v>NO CUMPLE</v>
      </c>
      <c r="AI122" s="13" t="str">
        <f t="shared" si="16"/>
        <v>NO CUMPLE</v>
      </c>
      <c r="AJ122" s="13" t="str">
        <f t="shared" si="17"/>
        <v>NO CUMPLE</v>
      </c>
      <c r="AK122" s="13" t="str">
        <f t="shared" si="18"/>
        <v>NO CUMPLE</v>
      </c>
      <c r="AL122" s="13" t="str">
        <f t="shared" si="19"/>
        <v>CUMPLE</v>
      </c>
      <c r="AM122" s="13" t="str">
        <f t="shared" si="20"/>
        <v>NO CUMPLE</v>
      </c>
      <c r="AN122" s="13" t="str">
        <f t="shared" si="21"/>
        <v>NO CUMPLE</v>
      </c>
      <c r="AO122" s="13" t="str">
        <f t="shared" si="22"/>
        <v>NO CUMPLE</v>
      </c>
      <c r="AP122" s="13" t="str">
        <f t="shared" si="23"/>
        <v>NO CUMPLE</v>
      </c>
    </row>
    <row r="123" spans="1:42" ht="15" hidden="1" x14ac:dyDescent="0.25">
      <c r="A123" t="s">
        <v>997</v>
      </c>
      <c r="B123" t="s">
        <v>49</v>
      </c>
      <c r="C123" t="s">
        <v>344</v>
      </c>
      <c r="D123" t="s">
        <v>51</v>
      </c>
      <c r="E123" t="s">
        <v>675</v>
      </c>
      <c r="F123" t="s">
        <v>53</v>
      </c>
      <c r="G123" t="s">
        <v>54</v>
      </c>
      <c r="H123" t="s">
        <v>55</v>
      </c>
      <c r="I123" t="s">
        <v>30</v>
      </c>
      <c r="J123" t="s">
        <v>56</v>
      </c>
      <c r="K123" t="s">
        <v>57</v>
      </c>
      <c r="L123" t="s">
        <v>676</v>
      </c>
      <c r="M123" t="s">
        <v>998</v>
      </c>
      <c r="N123" t="s">
        <v>999</v>
      </c>
      <c r="O123" t="s">
        <v>61</v>
      </c>
      <c r="P123" t="s">
        <v>62</v>
      </c>
      <c r="Q123" t="s">
        <v>79</v>
      </c>
      <c r="R123" t="s">
        <v>1000</v>
      </c>
      <c r="S123" t="s">
        <v>97</v>
      </c>
      <c r="T123"/>
      <c r="U123" t="s">
        <v>680</v>
      </c>
      <c r="V123" s="40">
        <v>0</v>
      </c>
      <c r="W123" s="40">
        <v>0</v>
      </c>
      <c r="X123" s="40">
        <v>0</v>
      </c>
      <c r="Y123" s="2" t="str">
        <f t="shared" si="12"/>
        <v/>
      </c>
      <c r="Z123" s="47" t="str">
        <f t="shared" si="13"/>
        <v/>
      </c>
      <c r="AA123" s="8"/>
      <c r="AB123" s="8"/>
      <c r="AC123" s="8"/>
      <c r="AD123" s="8"/>
      <c r="AE123" s="8"/>
      <c r="AF123" s="42">
        <v>45324</v>
      </c>
      <c r="AG123" s="13" t="str">
        <f t="shared" si="14"/>
        <v>CUMPLE</v>
      </c>
      <c r="AH123" s="13" t="str">
        <f t="shared" si="15"/>
        <v>NO CUMPLE</v>
      </c>
      <c r="AI123" s="13" t="str">
        <f t="shared" si="16"/>
        <v>NO CUMPLE</v>
      </c>
      <c r="AJ123" s="13" t="str">
        <f t="shared" si="17"/>
        <v>NO CUMPLE</v>
      </c>
      <c r="AK123" s="13" t="str">
        <f t="shared" si="18"/>
        <v>NO CUMPLE</v>
      </c>
      <c r="AL123" s="13" t="str">
        <f t="shared" si="19"/>
        <v>CUMPLE</v>
      </c>
      <c r="AM123" s="13" t="str">
        <f t="shared" si="20"/>
        <v>NO CUMPLE</v>
      </c>
      <c r="AN123" s="13" t="str">
        <f t="shared" si="21"/>
        <v>NO CUMPLE</v>
      </c>
      <c r="AO123" s="13" t="str">
        <f t="shared" si="22"/>
        <v>NO CUMPLE</v>
      </c>
      <c r="AP123" s="13" t="str">
        <f t="shared" si="23"/>
        <v>NO CUMPLE</v>
      </c>
    </row>
    <row r="124" spans="1:42" ht="15" hidden="1" x14ac:dyDescent="0.25">
      <c r="A124" t="s">
        <v>1001</v>
      </c>
      <c r="B124" t="s">
        <v>70</v>
      </c>
      <c r="C124" t="s">
        <v>154</v>
      </c>
      <c r="D124" t="s">
        <v>71</v>
      </c>
      <c r="E124" t="s">
        <v>495</v>
      </c>
      <c r="F124" t="s">
        <v>116</v>
      </c>
      <c r="G124" t="s">
        <v>54</v>
      </c>
      <c r="H124" t="s">
        <v>55</v>
      </c>
      <c r="I124" t="s">
        <v>30</v>
      </c>
      <c r="J124" t="s">
        <v>56</v>
      </c>
      <c r="K124" t="s">
        <v>117</v>
      </c>
      <c r="L124" t="s">
        <v>1002</v>
      </c>
      <c r="M124" t="s">
        <v>1003</v>
      </c>
      <c r="N124" t="s">
        <v>1004</v>
      </c>
      <c r="O124" t="s">
        <v>61</v>
      </c>
      <c r="P124" t="s">
        <v>136</v>
      </c>
      <c r="Q124" t="s">
        <v>137</v>
      </c>
      <c r="R124" t="s">
        <v>1005</v>
      </c>
      <c r="S124" t="s">
        <v>97</v>
      </c>
      <c r="T124" t="s">
        <v>1006</v>
      </c>
      <c r="U124" t="s">
        <v>1007</v>
      </c>
      <c r="V124" s="40">
        <v>0</v>
      </c>
      <c r="W124" s="40">
        <v>0</v>
      </c>
      <c r="X124" s="40">
        <v>0</v>
      </c>
      <c r="Y124" s="2" t="str">
        <f t="shared" si="12"/>
        <v/>
      </c>
      <c r="Z124" s="47" t="str">
        <f t="shared" si="13"/>
        <v/>
      </c>
      <c r="AA124" s="8"/>
      <c r="AB124" s="8"/>
      <c r="AC124" s="8"/>
      <c r="AD124" s="8"/>
      <c r="AE124" s="8"/>
      <c r="AF124" s="42">
        <v>45324</v>
      </c>
      <c r="AG124" s="13" t="str">
        <f t="shared" si="14"/>
        <v>CUMPLE</v>
      </c>
      <c r="AH124" s="13" t="str">
        <f t="shared" si="15"/>
        <v>NO CUMPLE</v>
      </c>
      <c r="AI124" s="13" t="str">
        <f t="shared" si="16"/>
        <v>NO CUMPLE</v>
      </c>
      <c r="AJ124" s="13" t="str">
        <f t="shared" si="17"/>
        <v>NO CUMPLE</v>
      </c>
      <c r="AK124" s="13" t="str">
        <f t="shared" si="18"/>
        <v>NO CUMPLE</v>
      </c>
      <c r="AL124" s="13" t="str">
        <f t="shared" si="19"/>
        <v>CUMPLE</v>
      </c>
      <c r="AM124" s="13" t="str">
        <f t="shared" si="20"/>
        <v>NO CUMPLE</v>
      </c>
      <c r="AN124" s="13" t="str">
        <f t="shared" si="21"/>
        <v>NO CUMPLE</v>
      </c>
      <c r="AO124" s="13" t="str">
        <f t="shared" si="22"/>
        <v>NO CUMPLE</v>
      </c>
      <c r="AP124" s="13" t="str">
        <f t="shared" si="23"/>
        <v>NO CUMPLE</v>
      </c>
    </row>
    <row r="125" spans="1:42" ht="15" hidden="1" x14ac:dyDescent="0.25">
      <c r="A125" t="s">
        <v>1008</v>
      </c>
      <c r="B125" t="s">
        <v>70</v>
      </c>
      <c r="C125" t="s">
        <v>154</v>
      </c>
      <c r="D125" t="s">
        <v>71</v>
      </c>
      <c r="E125" t="s">
        <v>495</v>
      </c>
      <c r="F125" t="s">
        <v>116</v>
      </c>
      <c r="G125" t="s">
        <v>54</v>
      </c>
      <c r="H125" t="s">
        <v>55</v>
      </c>
      <c r="I125" t="s">
        <v>30</v>
      </c>
      <c r="J125" t="s">
        <v>56</v>
      </c>
      <c r="K125" t="s">
        <v>117</v>
      </c>
      <c r="L125" t="s">
        <v>1009</v>
      </c>
      <c r="M125" t="s">
        <v>1010</v>
      </c>
      <c r="N125" t="s">
        <v>1011</v>
      </c>
      <c r="O125" t="s">
        <v>61</v>
      </c>
      <c r="P125" t="s">
        <v>136</v>
      </c>
      <c r="Q125" t="s">
        <v>137</v>
      </c>
      <c r="R125" t="s">
        <v>1012</v>
      </c>
      <c r="S125" t="s">
        <v>97</v>
      </c>
      <c r="T125" t="s">
        <v>1013</v>
      </c>
      <c r="U125" t="s">
        <v>1014</v>
      </c>
      <c r="V125" s="40">
        <v>0</v>
      </c>
      <c r="W125" s="40">
        <v>0</v>
      </c>
      <c r="X125" s="40">
        <v>0</v>
      </c>
      <c r="Y125" s="2" t="str">
        <f t="shared" si="12"/>
        <v/>
      </c>
      <c r="Z125" s="47" t="str">
        <f t="shared" si="13"/>
        <v/>
      </c>
      <c r="AA125" s="8"/>
      <c r="AB125" s="8"/>
      <c r="AC125" s="8"/>
      <c r="AD125" s="8"/>
      <c r="AE125" s="8"/>
      <c r="AF125" s="42">
        <v>45324</v>
      </c>
      <c r="AG125" s="13" t="str">
        <f t="shared" si="14"/>
        <v>CUMPLE</v>
      </c>
      <c r="AH125" s="13" t="str">
        <f t="shared" si="15"/>
        <v>NO CUMPLE</v>
      </c>
      <c r="AI125" s="13" t="str">
        <f t="shared" si="16"/>
        <v>NO CUMPLE</v>
      </c>
      <c r="AJ125" s="13" t="str">
        <f t="shared" si="17"/>
        <v>NO CUMPLE</v>
      </c>
      <c r="AK125" s="13" t="str">
        <f t="shared" si="18"/>
        <v>NO CUMPLE</v>
      </c>
      <c r="AL125" s="13" t="str">
        <f t="shared" si="19"/>
        <v>CUMPLE</v>
      </c>
      <c r="AM125" s="13" t="str">
        <f t="shared" si="20"/>
        <v>NO CUMPLE</v>
      </c>
      <c r="AN125" s="13" t="str">
        <f t="shared" si="21"/>
        <v>NO CUMPLE</v>
      </c>
      <c r="AO125" s="13" t="str">
        <f t="shared" si="22"/>
        <v>NO CUMPLE</v>
      </c>
      <c r="AP125" s="13" t="str">
        <f t="shared" si="23"/>
        <v>NO CUMPLE</v>
      </c>
    </row>
    <row r="126" spans="1:42" ht="15" hidden="1" x14ac:dyDescent="0.25">
      <c r="A126" t="s">
        <v>1015</v>
      </c>
      <c r="B126" t="s">
        <v>165</v>
      </c>
      <c r="C126" t="s">
        <v>359</v>
      </c>
      <c r="D126" t="s">
        <v>71</v>
      </c>
      <c r="E126" t="s">
        <v>767</v>
      </c>
      <c r="F126" t="s">
        <v>1016</v>
      </c>
      <c r="G126" t="s">
        <v>54</v>
      </c>
      <c r="H126" t="s">
        <v>55</v>
      </c>
      <c r="I126" t="s">
        <v>30</v>
      </c>
      <c r="J126" t="s">
        <v>82</v>
      </c>
      <c r="K126" t="s">
        <v>57</v>
      </c>
      <c r="L126" t="s">
        <v>1017</v>
      </c>
      <c r="M126" t="s">
        <v>1018</v>
      </c>
      <c r="N126" t="s">
        <v>1019</v>
      </c>
      <c r="O126" t="s">
        <v>61</v>
      </c>
      <c r="P126" t="s">
        <v>136</v>
      </c>
      <c r="Q126" t="s">
        <v>137</v>
      </c>
      <c r="R126" t="s">
        <v>1020</v>
      </c>
      <c r="S126" t="s">
        <v>97</v>
      </c>
      <c r="T126" t="s">
        <v>1017</v>
      </c>
      <c r="U126" t="s">
        <v>1021</v>
      </c>
      <c r="V126" s="40">
        <v>1.5509259259259259E-3</v>
      </c>
      <c r="W126" s="40">
        <v>2.1875000000000002E-3</v>
      </c>
      <c r="X126" s="40">
        <v>6.3657407407407413E-4</v>
      </c>
      <c r="Y126" s="2" t="str">
        <f t="shared" si="12"/>
        <v/>
      </c>
      <c r="Z126" s="47" t="str">
        <f t="shared" si="13"/>
        <v>Cumplido</v>
      </c>
      <c r="AA126" s="8"/>
      <c r="AB126" s="8"/>
      <c r="AC126" s="8"/>
      <c r="AD126" s="8"/>
      <c r="AE126" s="8"/>
      <c r="AF126" s="42">
        <v>45324</v>
      </c>
      <c r="AG126" s="13" t="str">
        <f t="shared" si="14"/>
        <v>CUMPLE</v>
      </c>
      <c r="AH126" s="13" t="str">
        <f t="shared" si="15"/>
        <v>NO CUMPLE</v>
      </c>
      <c r="AI126" s="13" t="str">
        <f t="shared" si="16"/>
        <v>NO CUMPLE</v>
      </c>
      <c r="AJ126" s="13" t="str">
        <f t="shared" si="17"/>
        <v>NO CUMPLE</v>
      </c>
      <c r="AK126" s="13" t="str">
        <f t="shared" si="18"/>
        <v>NO CUMPLE</v>
      </c>
      <c r="AL126" s="13" t="str">
        <f t="shared" si="19"/>
        <v>CUMPLE</v>
      </c>
      <c r="AM126" s="13" t="str">
        <f t="shared" si="20"/>
        <v>NO CUMPLE</v>
      </c>
      <c r="AN126" s="13" t="str">
        <f t="shared" si="21"/>
        <v>NO CUMPLE</v>
      </c>
      <c r="AO126" s="13" t="str">
        <f t="shared" si="22"/>
        <v>NO CUMPLE</v>
      </c>
      <c r="AP126" s="13" t="str">
        <f t="shared" si="23"/>
        <v>NO CUMPLE</v>
      </c>
    </row>
    <row r="127" spans="1:42" ht="15" hidden="1" x14ac:dyDescent="0.25">
      <c r="A127" t="s">
        <v>1022</v>
      </c>
      <c r="B127" t="s">
        <v>70</v>
      </c>
      <c r="C127" t="s">
        <v>154</v>
      </c>
      <c r="D127" t="s">
        <v>71</v>
      </c>
      <c r="E127" t="s">
        <v>495</v>
      </c>
      <c r="F127" t="s">
        <v>116</v>
      </c>
      <c r="G127" t="s">
        <v>54</v>
      </c>
      <c r="H127" t="s">
        <v>55</v>
      </c>
      <c r="I127" t="s">
        <v>30</v>
      </c>
      <c r="J127" t="s">
        <v>56</v>
      </c>
      <c r="K127" t="s">
        <v>117</v>
      </c>
      <c r="L127" t="s">
        <v>1023</v>
      </c>
      <c r="M127" t="s">
        <v>1024</v>
      </c>
      <c r="N127" t="s">
        <v>1025</v>
      </c>
      <c r="O127" t="s">
        <v>61</v>
      </c>
      <c r="P127" t="s">
        <v>136</v>
      </c>
      <c r="Q127" t="s">
        <v>137</v>
      </c>
      <c r="R127" t="s">
        <v>1026</v>
      </c>
      <c r="S127" t="s">
        <v>97</v>
      </c>
      <c r="T127" t="s">
        <v>1027</v>
      </c>
      <c r="U127" t="s">
        <v>1028</v>
      </c>
      <c r="V127" s="40">
        <v>0</v>
      </c>
      <c r="W127" s="40">
        <v>0</v>
      </c>
      <c r="X127" s="40">
        <v>0</v>
      </c>
      <c r="Y127" s="2" t="str">
        <f t="shared" si="12"/>
        <v/>
      </c>
      <c r="Z127" s="47" t="str">
        <f t="shared" si="13"/>
        <v/>
      </c>
      <c r="AA127" s="8"/>
      <c r="AB127" s="8"/>
      <c r="AC127" s="8"/>
      <c r="AD127" s="8"/>
      <c r="AE127" s="8"/>
      <c r="AF127" s="42">
        <v>45324</v>
      </c>
      <c r="AG127" s="13" t="str">
        <f t="shared" si="14"/>
        <v>CUMPLE</v>
      </c>
      <c r="AH127" s="13" t="str">
        <f t="shared" si="15"/>
        <v>NO CUMPLE</v>
      </c>
      <c r="AI127" s="13" t="str">
        <f t="shared" si="16"/>
        <v>NO CUMPLE</v>
      </c>
      <c r="AJ127" s="13" t="str">
        <f t="shared" si="17"/>
        <v>NO CUMPLE</v>
      </c>
      <c r="AK127" s="13" t="str">
        <f t="shared" si="18"/>
        <v>NO CUMPLE</v>
      </c>
      <c r="AL127" s="13" t="str">
        <f t="shared" si="19"/>
        <v>CUMPLE</v>
      </c>
      <c r="AM127" s="13" t="str">
        <f t="shared" si="20"/>
        <v>NO CUMPLE</v>
      </c>
      <c r="AN127" s="13" t="str">
        <f t="shared" si="21"/>
        <v>NO CUMPLE</v>
      </c>
      <c r="AO127" s="13" t="str">
        <f t="shared" si="22"/>
        <v>NO CUMPLE</v>
      </c>
      <c r="AP127" s="13" t="str">
        <f t="shared" si="23"/>
        <v>NO CUMPLE</v>
      </c>
    </row>
    <row r="128" spans="1:42" ht="15" hidden="1" x14ac:dyDescent="0.25">
      <c r="A128" t="s">
        <v>1029</v>
      </c>
      <c r="B128" t="s">
        <v>70</v>
      </c>
      <c r="C128" t="s">
        <v>154</v>
      </c>
      <c r="D128" t="s">
        <v>71</v>
      </c>
      <c r="E128" t="s">
        <v>495</v>
      </c>
      <c r="F128" t="s">
        <v>116</v>
      </c>
      <c r="G128" t="s">
        <v>54</v>
      </c>
      <c r="H128" t="s">
        <v>55</v>
      </c>
      <c r="I128" t="s">
        <v>30</v>
      </c>
      <c r="J128" t="s">
        <v>56</v>
      </c>
      <c r="K128" t="s">
        <v>117</v>
      </c>
      <c r="L128" t="s">
        <v>1030</v>
      </c>
      <c r="M128" t="s">
        <v>1031</v>
      </c>
      <c r="N128" t="s">
        <v>1032</v>
      </c>
      <c r="O128" t="s">
        <v>61</v>
      </c>
      <c r="P128" t="s">
        <v>136</v>
      </c>
      <c r="Q128" t="s">
        <v>137</v>
      </c>
      <c r="R128" t="s">
        <v>1033</v>
      </c>
      <c r="S128" t="s">
        <v>97</v>
      </c>
      <c r="T128" t="s">
        <v>1006</v>
      </c>
      <c r="U128" t="s">
        <v>1014</v>
      </c>
      <c r="V128" s="40">
        <v>0</v>
      </c>
      <c r="W128" s="40">
        <v>0</v>
      </c>
      <c r="X128" s="40">
        <v>0</v>
      </c>
      <c r="Y128" s="2" t="str">
        <f t="shared" si="12"/>
        <v/>
      </c>
      <c r="Z128" s="47" t="str">
        <f t="shared" si="13"/>
        <v/>
      </c>
      <c r="AA128" s="8"/>
      <c r="AB128" s="8"/>
      <c r="AC128" s="8"/>
      <c r="AD128" s="8"/>
      <c r="AE128" s="8"/>
      <c r="AF128" s="42">
        <v>45324</v>
      </c>
      <c r="AG128" s="13" t="str">
        <f t="shared" si="14"/>
        <v>CUMPLE</v>
      </c>
      <c r="AH128" s="13" t="str">
        <f t="shared" si="15"/>
        <v>NO CUMPLE</v>
      </c>
      <c r="AI128" s="13" t="str">
        <f t="shared" si="16"/>
        <v>NO CUMPLE</v>
      </c>
      <c r="AJ128" s="13" t="str">
        <f t="shared" si="17"/>
        <v>NO CUMPLE</v>
      </c>
      <c r="AK128" s="13" t="str">
        <f t="shared" si="18"/>
        <v>NO CUMPLE</v>
      </c>
      <c r="AL128" s="13" t="str">
        <f t="shared" si="19"/>
        <v>CUMPLE</v>
      </c>
      <c r="AM128" s="13" t="str">
        <f t="shared" si="20"/>
        <v>NO CUMPLE</v>
      </c>
      <c r="AN128" s="13" t="str">
        <f t="shared" si="21"/>
        <v>NO CUMPLE</v>
      </c>
      <c r="AO128" s="13" t="str">
        <f t="shared" si="22"/>
        <v>NO CUMPLE</v>
      </c>
      <c r="AP128" s="13" t="str">
        <f t="shared" si="23"/>
        <v>NO CUMPLE</v>
      </c>
    </row>
    <row r="129" spans="1:42" ht="15" x14ac:dyDescent="0.25">
      <c r="A129" t="s">
        <v>1034</v>
      </c>
      <c r="B129" t="s">
        <v>284</v>
      </c>
      <c r="C129" t="s">
        <v>174</v>
      </c>
      <c r="D129" t="s">
        <v>154</v>
      </c>
      <c r="E129" t="s">
        <v>185</v>
      </c>
      <c r="F129" t="s">
        <v>214</v>
      </c>
      <c r="G129" t="s">
        <v>54</v>
      </c>
      <c r="H129" t="s">
        <v>55</v>
      </c>
      <c r="I129" t="s">
        <v>30</v>
      </c>
      <c r="J129" t="s">
        <v>82</v>
      </c>
      <c r="K129" t="s">
        <v>1035</v>
      </c>
      <c r="L129" t="s">
        <v>1036</v>
      </c>
      <c r="M129" t="s">
        <v>1032</v>
      </c>
      <c r="N129" t="s">
        <v>1037</v>
      </c>
      <c r="O129" t="s">
        <v>61</v>
      </c>
      <c r="P129" t="s">
        <v>62</v>
      </c>
      <c r="Q129" t="s">
        <v>403</v>
      </c>
      <c r="R129" t="s">
        <v>1038</v>
      </c>
      <c r="S129" t="s">
        <v>207</v>
      </c>
      <c r="T129" t="s">
        <v>1039</v>
      </c>
      <c r="U129" t="s">
        <v>1040</v>
      </c>
      <c r="V129" s="40">
        <v>4.1733564814814814</v>
      </c>
      <c r="W129" s="40">
        <v>4.1849652777777777</v>
      </c>
      <c r="X129" s="40">
        <v>1.1608796296296296E-2</v>
      </c>
      <c r="Y129" s="2" t="str">
        <f t="shared" si="12"/>
        <v/>
      </c>
      <c r="Z129" s="47" t="str">
        <f t="shared" si="13"/>
        <v>Cumplido</v>
      </c>
      <c r="AA129" s="8"/>
      <c r="AB129" s="8"/>
      <c r="AC129" s="8"/>
      <c r="AD129" s="8"/>
      <c r="AE129" s="8"/>
      <c r="AF129" s="42">
        <v>45328</v>
      </c>
      <c r="AG129" s="13" t="str">
        <f t="shared" si="14"/>
        <v>CUMPLE</v>
      </c>
      <c r="AH129" s="13" t="str">
        <f t="shared" si="15"/>
        <v>NO CUMPLE</v>
      </c>
      <c r="AI129" s="13" t="str">
        <f t="shared" si="16"/>
        <v>NO CUMPLE</v>
      </c>
      <c r="AJ129" s="13" t="str">
        <f t="shared" si="17"/>
        <v>NO CUMPLE</v>
      </c>
      <c r="AK129" s="13" t="str">
        <f t="shared" si="18"/>
        <v>NO CUMPLE</v>
      </c>
      <c r="AL129" s="13" t="str">
        <f t="shared" si="19"/>
        <v>NO CUMPLE</v>
      </c>
      <c r="AM129" s="13" t="str">
        <f t="shared" si="20"/>
        <v>NO CUMPLE</v>
      </c>
      <c r="AN129" s="13" t="str">
        <f t="shared" si="21"/>
        <v>NO CUMPLE</v>
      </c>
      <c r="AO129" s="13" t="str">
        <f t="shared" si="22"/>
        <v>NO CUMPLE</v>
      </c>
      <c r="AP129" s="13" t="str">
        <f t="shared" si="23"/>
        <v>CUMPLE</v>
      </c>
    </row>
    <row r="130" spans="1:42" ht="15" hidden="1" x14ac:dyDescent="0.25">
      <c r="A130" t="s">
        <v>1041</v>
      </c>
      <c r="B130" t="s">
        <v>165</v>
      </c>
      <c r="C130" t="s">
        <v>359</v>
      </c>
      <c r="D130" t="s">
        <v>71</v>
      </c>
      <c r="E130" t="s">
        <v>767</v>
      </c>
      <c r="F130" t="s">
        <v>1016</v>
      </c>
      <c r="G130" t="s">
        <v>54</v>
      </c>
      <c r="H130" t="s">
        <v>55</v>
      </c>
      <c r="I130" t="s">
        <v>30</v>
      </c>
      <c r="J130" t="s">
        <v>82</v>
      </c>
      <c r="K130" t="s">
        <v>57</v>
      </c>
      <c r="L130" t="s">
        <v>1042</v>
      </c>
      <c r="M130" t="s">
        <v>1043</v>
      </c>
      <c r="N130" t="s">
        <v>1044</v>
      </c>
      <c r="O130" t="s">
        <v>61</v>
      </c>
      <c r="P130" t="s">
        <v>136</v>
      </c>
      <c r="Q130" t="s">
        <v>137</v>
      </c>
      <c r="R130" t="s">
        <v>1045</v>
      </c>
      <c r="S130" t="s">
        <v>97</v>
      </c>
      <c r="T130" t="s">
        <v>1046</v>
      </c>
      <c r="U130" t="s">
        <v>1047</v>
      </c>
      <c r="V130" s="40">
        <v>1.5046296296296296E-3</v>
      </c>
      <c r="W130" s="40">
        <v>2.4189814814814816E-3</v>
      </c>
      <c r="X130" s="40">
        <v>9.1435185185185185E-4</v>
      </c>
      <c r="Y130" s="2" t="str">
        <f t="shared" ref="Y130:Y193" si="24">IF(J130="Incidente de Cliente",IF($X130&lt;=$AT$2,"Cumplido","Incumplido"),"")</f>
        <v/>
      </c>
      <c r="Z130" s="47" t="str">
        <f t="shared" ref="Z130:Z193" si="25">IF(J130="Requerimiento de Cliente",IF($X130&lt;=$AT$3,"Cumplido","Incumplido"),"")</f>
        <v>Cumplido</v>
      </c>
      <c r="AA130" s="8"/>
      <c r="AB130" s="8"/>
      <c r="AC130" s="8"/>
      <c r="AD130" s="8"/>
      <c r="AE130" s="8"/>
      <c r="AF130" s="42">
        <v>45324</v>
      </c>
      <c r="AG130" s="13" t="str">
        <f t="shared" si="14"/>
        <v>CUMPLE</v>
      </c>
      <c r="AH130" s="13" t="str">
        <f t="shared" si="15"/>
        <v>NO CUMPLE</v>
      </c>
      <c r="AI130" s="13" t="str">
        <f t="shared" si="16"/>
        <v>NO CUMPLE</v>
      </c>
      <c r="AJ130" s="13" t="str">
        <f t="shared" si="17"/>
        <v>NO CUMPLE</v>
      </c>
      <c r="AK130" s="13" t="str">
        <f t="shared" si="18"/>
        <v>NO CUMPLE</v>
      </c>
      <c r="AL130" s="13" t="str">
        <f t="shared" si="19"/>
        <v>CUMPLE</v>
      </c>
      <c r="AM130" s="13" t="str">
        <f t="shared" si="20"/>
        <v>NO CUMPLE</v>
      </c>
      <c r="AN130" s="13" t="str">
        <f t="shared" si="21"/>
        <v>NO CUMPLE</v>
      </c>
      <c r="AO130" s="13" t="str">
        <f t="shared" si="22"/>
        <v>NO CUMPLE</v>
      </c>
      <c r="AP130" s="13" t="str">
        <f t="shared" si="23"/>
        <v>NO CUMPLE</v>
      </c>
    </row>
    <row r="131" spans="1:42" ht="15" hidden="1" x14ac:dyDescent="0.25">
      <c r="A131" t="s">
        <v>1048</v>
      </c>
      <c r="B131" t="s">
        <v>70</v>
      </c>
      <c r="C131" t="s">
        <v>154</v>
      </c>
      <c r="D131" t="s">
        <v>71</v>
      </c>
      <c r="E131" t="s">
        <v>495</v>
      </c>
      <c r="F131" t="s">
        <v>116</v>
      </c>
      <c r="G131" t="s">
        <v>54</v>
      </c>
      <c r="H131" t="s">
        <v>55</v>
      </c>
      <c r="I131" t="s">
        <v>30</v>
      </c>
      <c r="J131" t="s">
        <v>56</v>
      </c>
      <c r="K131" t="s">
        <v>117</v>
      </c>
      <c r="L131" t="s">
        <v>1049</v>
      </c>
      <c r="M131" t="s">
        <v>1050</v>
      </c>
      <c r="N131" t="s">
        <v>1045</v>
      </c>
      <c r="O131" t="s">
        <v>61</v>
      </c>
      <c r="P131" t="s">
        <v>136</v>
      </c>
      <c r="Q131" t="s">
        <v>137</v>
      </c>
      <c r="R131" t="s">
        <v>1051</v>
      </c>
      <c r="S131" t="s">
        <v>219</v>
      </c>
      <c r="T131" t="s">
        <v>1013</v>
      </c>
      <c r="U131" t="s">
        <v>1007</v>
      </c>
      <c r="V131" s="40">
        <v>0</v>
      </c>
      <c r="W131" s="40">
        <v>0</v>
      </c>
      <c r="X131" s="40">
        <v>0</v>
      </c>
      <c r="Y131" s="2" t="str">
        <f t="shared" si="24"/>
        <v/>
      </c>
      <c r="Z131" s="47" t="str">
        <f t="shared" si="25"/>
        <v/>
      </c>
      <c r="AA131" s="8"/>
      <c r="AB131" s="8" t="str">
        <f>IF($H131="1-Crítica",IF($X131&lt;=$AT$5,"Cumplido", "Incumplido"),"")</f>
        <v/>
      </c>
      <c r="AC131" s="8" t="str">
        <f>IF($H131="2-Alta",IF($X131&lt;=$AT$6, "Cumplido", "Incumplido"),"")</f>
        <v/>
      </c>
      <c r="AD131" s="8" t="str">
        <f>IF($H131="3-Medio",IF($X131&lt;=$AT$7, "Cumplido", "Incumplido"),"")</f>
        <v/>
      </c>
      <c r="AE131" s="8" t="str">
        <f>IF($H131="4-Baja",IF($X131&lt;=$AT$8, "Cumplido", "Incumplido"),"")</f>
        <v>Cumplido</v>
      </c>
      <c r="AF131" s="42">
        <v>45327</v>
      </c>
      <c r="AG131" s="13" t="str">
        <f t="shared" ref="AG131:AG194" si="26">IF(X131&lt;$AR$11,"CUMPLE","NO CUMPLE")</f>
        <v>CUMPLE</v>
      </c>
      <c r="AH131" s="13" t="str">
        <f t="shared" ref="AH131:AH194" si="27">IF(X131&gt;$AR$12,IF(X131&lt;=$AS$12,"CUMPLE","NO CUMPLE"),"NO CUMPLE")</f>
        <v>NO CUMPLE</v>
      </c>
      <c r="AI131" s="13" t="str">
        <f t="shared" ref="AI131:AI194" si="28">IF(X131&gt;$AR$13,IF(X131&lt;=$AS$13,"CUMPLE","NO CUMPLE"),"NO CUMPLE")</f>
        <v>NO CUMPLE</v>
      </c>
      <c r="AJ131" s="13" t="str">
        <f t="shared" ref="AJ131:AJ194" si="29">IF(X131&gt;$AR$14,IF(X131&lt;=$AS$14,"CUMPLE","NO CUMPLE"),"NO CUMPLE")</f>
        <v>NO CUMPLE</v>
      </c>
      <c r="AK131" s="13" t="str">
        <f t="shared" ref="AK131:AK194" si="30">IF(X131&gt;$AR$15,"CUMPLE","NO CUMPLE")</f>
        <v>NO CUMPLE</v>
      </c>
      <c r="AL131" s="13" t="str">
        <f t="shared" ref="AL131:AL194" si="31">IF(W131&lt;$AR$11,"CUMPLE","NO CUMPLE")</f>
        <v>CUMPLE</v>
      </c>
      <c r="AM131" s="13" t="str">
        <f t="shared" ref="AM131:AM194" si="32">IF(W131&gt;$AR$12,IF(W131&lt;=$AS$12,"CUMPLE","NO CUMPLE"),"NO CUMPLE")</f>
        <v>NO CUMPLE</v>
      </c>
      <c r="AN131" s="13" t="str">
        <f t="shared" ref="AN131:AN194" si="33">IF(W131&gt;$AR$13,IF(W131&lt;=$AS$13,"CUMPLE","NO CUMPLE"),"NO CUMPLE")</f>
        <v>NO CUMPLE</v>
      </c>
      <c r="AO131" s="13" t="str">
        <f t="shared" ref="AO131:AO194" si="34">IF(W131&gt;$AR$14,IF(W131&lt;=$AS$14,"CUMPLE","NO CUMPLE"),"NO CUMPLE")</f>
        <v>NO CUMPLE</v>
      </c>
      <c r="AP131" s="13" t="str">
        <f t="shared" ref="AP131:AP194" si="35">IF(W131&gt;$AR$15,"CUMPLE","NO CUMPLE")</f>
        <v>NO CUMPLE</v>
      </c>
    </row>
    <row r="132" spans="1:42" ht="15" x14ac:dyDescent="0.25">
      <c r="A132" t="s">
        <v>1052</v>
      </c>
      <c r="B132" t="s">
        <v>95</v>
      </c>
      <c r="C132" t="s">
        <v>531</v>
      </c>
      <c r="D132" t="s">
        <v>297</v>
      </c>
      <c r="E132" t="s">
        <v>532</v>
      </c>
      <c r="F132" t="s">
        <v>1053</v>
      </c>
      <c r="G132" t="s">
        <v>73</v>
      </c>
      <c r="H132" t="s">
        <v>74</v>
      </c>
      <c r="I132" t="s">
        <v>29</v>
      </c>
      <c r="J132" t="s">
        <v>82</v>
      </c>
      <c r="K132" t="s">
        <v>815</v>
      </c>
      <c r="L132" t="s">
        <v>1054</v>
      </c>
      <c r="M132" t="s">
        <v>1055</v>
      </c>
      <c r="N132" t="s">
        <v>1056</v>
      </c>
      <c r="O132" t="s">
        <v>61</v>
      </c>
      <c r="P132" t="s">
        <v>62</v>
      </c>
      <c r="Q132" t="s">
        <v>537</v>
      </c>
      <c r="R132" t="s">
        <v>1057</v>
      </c>
      <c r="S132" t="s">
        <v>97</v>
      </c>
      <c r="T132" t="s">
        <v>1058</v>
      </c>
      <c r="U132" t="s">
        <v>1059</v>
      </c>
      <c r="V132" s="40">
        <v>0</v>
      </c>
      <c r="W132" s="40">
        <v>2.9548611111111112E-2</v>
      </c>
      <c r="X132" s="40">
        <v>2.9548611111111112E-2</v>
      </c>
      <c r="Y132" s="2" t="str">
        <f t="shared" si="24"/>
        <v/>
      </c>
      <c r="Z132" s="47" t="str">
        <f t="shared" si="25"/>
        <v>Cumplido</v>
      </c>
      <c r="AA132" s="8"/>
      <c r="AB132" s="8" t="str">
        <f>IF($H132="1-Crítica",IF($X132&lt;=$AT$5,"Cumplido", "Incumplido"),"")</f>
        <v/>
      </c>
      <c r="AC132" s="8" t="str">
        <f>IF($H132="2-Alta",IF($X132&lt;=$AT$6, "Cumplido", "Incumplido"),"")</f>
        <v/>
      </c>
      <c r="AD132" s="8" t="str">
        <f>IF($H132="3-Medio",IF($X132&lt;=$AT$7, "Cumplido", "Incumplido"),"")</f>
        <v>Cumplido</v>
      </c>
      <c r="AE132" s="8" t="str">
        <f>IF($H132="4-Baja",IF($X132&lt;=$AT$8, "Cumplido", "Incumplido"),"")</f>
        <v/>
      </c>
      <c r="AF132" s="42">
        <v>45324</v>
      </c>
      <c r="AG132" s="13" t="str">
        <f t="shared" si="26"/>
        <v>CUMPLE</v>
      </c>
      <c r="AH132" s="13" t="str">
        <f t="shared" si="27"/>
        <v>NO CUMPLE</v>
      </c>
      <c r="AI132" s="13" t="str">
        <f t="shared" si="28"/>
        <v>NO CUMPLE</v>
      </c>
      <c r="AJ132" s="13" t="str">
        <f t="shared" si="29"/>
        <v>NO CUMPLE</v>
      </c>
      <c r="AK132" s="13" t="str">
        <f t="shared" si="30"/>
        <v>NO CUMPLE</v>
      </c>
      <c r="AL132" s="13" t="str">
        <f t="shared" si="31"/>
        <v>CUMPLE</v>
      </c>
      <c r="AM132" s="13" t="str">
        <f t="shared" si="32"/>
        <v>NO CUMPLE</v>
      </c>
      <c r="AN132" s="13" t="str">
        <f t="shared" si="33"/>
        <v>NO CUMPLE</v>
      </c>
      <c r="AO132" s="13" t="str">
        <f t="shared" si="34"/>
        <v>NO CUMPLE</v>
      </c>
      <c r="AP132" s="13" t="str">
        <f t="shared" si="35"/>
        <v>NO CUMPLE</v>
      </c>
    </row>
    <row r="133" spans="1:42" ht="15" x14ac:dyDescent="0.25">
      <c r="A133" t="s">
        <v>1060</v>
      </c>
      <c r="B133" t="s">
        <v>95</v>
      </c>
      <c r="C133" t="s">
        <v>531</v>
      </c>
      <c r="D133" t="s">
        <v>297</v>
      </c>
      <c r="E133" t="s">
        <v>532</v>
      </c>
      <c r="F133" t="s">
        <v>1053</v>
      </c>
      <c r="G133" t="s">
        <v>73</v>
      </c>
      <c r="H133" t="s">
        <v>74</v>
      </c>
      <c r="I133" t="s">
        <v>29</v>
      </c>
      <c r="J133" t="s">
        <v>82</v>
      </c>
      <c r="K133" t="s">
        <v>486</v>
      </c>
      <c r="L133" t="s">
        <v>1061</v>
      </c>
      <c r="M133" t="s">
        <v>1062</v>
      </c>
      <c r="N133" t="s">
        <v>1063</v>
      </c>
      <c r="O133" t="s">
        <v>61</v>
      </c>
      <c r="P133" t="s">
        <v>62</v>
      </c>
      <c r="Q133" t="s">
        <v>537</v>
      </c>
      <c r="R133" t="s">
        <v>1064</v>
      </c>
      <c r="S133" t="s">
        <v>207</v>
      </c>
      <c r="T133" t="s">
        <v>1065</v>
      </c>
      <c r="U133" t="s">
        <v>1066</v>
      </c>
      <c r="V133" s="40">
        <v>3.8458333333333332</v>
      </c>
      <c r="W133" s="40">
        <v>3.9864699074074075</v>
      </c>
      <c r="X133" s="40">
        <v>0.14063657407407407</v>
      </c>
      <c r="Y133" s="2" t="str">
        <f t="shared" si="24"/>
        <v/>
      </c>
      <c r="Z133" s="47" t="str">
        <f t="shared" si="25"/>
        <v>Cumplido</v>
      </c>
      <c r="AA133" s="8"/>
      <c r="AB133" s="8" t="str">
        <f>IF($H133="1-Crítica",IF($X133&lt;=$AT$5,"Cumplido", "Incumplido"),"")</f>
        <v/>
      </c>
      <c r="AC133" s="8" t="str">
        <f>IF($H133="2-Alta",IF($X133&lt;=$AT$6, "Cumplido", "Incumplido"),"")</f>
        <v/>
      </c>
      <c r="AD133" s="8" t="str">
        <f>IF($H133="3-Medio",IF($X133&lt;=$AT$7, "Cumplido", "Incumplido"),"")</f>
        <v>Cumplido</v>
      </c>
      <c r="AE133" s="8" t="str">
        <f>IF($H133="4-Baja",IF($X133&lt;=$AT$8, "Cumplido", "Incumplido"),"")</f>
        <v/>
      </c>
      <c r="AF133" s="42">
        <v>45328</v>
      </c>
      <c r="AG133" s="13" t="str">
        <f t="shared" si="26"/>
        <v>NO CUMPLE</v>
      </c>
      <c r="AH133" s="13" t="str">
        <f t="shared" si="27"/>
        <v>CUMPLE</v>
      </c>
      <c r="AI133" s="13" t="str">
        <f t="shared" si="28"/>
        <v>NO CUMPLE</v>
      </c>
      <c r="AJ133" s="13" t="str">
        <f t="shared" si="29"/>
        <v>NO CUMPLE</v>
      </c>
      <c r="AK133" s="13" t="str">
        <f t="shared" si="30"/>
        <v>NO CUMPLE</v>
      </c>
      <c r="AL133" s="13" t="str">
        <f t="shared" si="31"/>
        <v>NO CUMPLE</v>
      </c>
      <c r="AM133" s="13" t="str">
        <f t="shared" si="32"/>
        <v>NO CUMPLE</v>
      </c>
      <c r="AN133" s="13" t="str">
        <f t="shared" si="33"/>
        <v>NO CUMPLE</v>
      </c>
      <c r="AO133" s="13" t="str">
        <f t="shared" si="34"/>
        <v>NO CUMPLE</v>
      </c>
      <c r="AP133" s="13" t="str">
        <f t="shared" si="35"/>
        <v>CUMPLE</v>
      </c>
    </row>
    <row r="134" spans="1:42" ht="15" hidden="1" x14ac:dyDescent="0.25">
      <c r="A134" t="s">
        <v>1067</v>
      </c>
      <c r="B134" t="s">
        <v>95</v>
      </c>
      <c r="C134" t="s">
        <v>154</v>
      </c>
      <c r="D134" t="s">
        <v>142</v>
      </c>
      <c r="E134" t="s">
        <v>380</v>
      </c>
      <c r="F134" t="s">
        <v>1068</v>
      </c>
      <c r="G134" t="s">
        <v>54</v>
      </c>
      <c r="H134" t="s">
        <v>55</v>
      </c>
      <c r="I134" t="s">
        <v>30</v>
      </c>
      <c r="J134" t="s">
        <v>82</v>
      </c>
      <c r="K134" t="s">
        <v>1069</v>
      </c>
      <c r="L134" t="s">
        <v>1070</v>
      </c>
      <c r="M134" t="s">
        <v>1071</v>
      </c>
      <c r="N134" t="s">
        <v>1072</v>
      </c>
      <c r="O134" t="s">
        <v>61</v>
      </c>
      <c r="P134" t="s">
        <v>170</v>
      </c>
      <c r="Q134" t="s">
        <v>420</v>
      </c>
      <c r="R134" t="s">
        <v>1073</v>
      </c>
      <c r="S134" t="s">
        <v>97</v>
      </c>
      <c r="T134" t="s">
        <v>1074</v>
      </c>
      <c r="U134" t="s">
        <v>1075</v>
      </c>
      <c r="V134" s="40">
        <v>6.1678240740740742E-2</v>
      </c>
      <c r="W134" s="40">
        <v>7.9513888888888884E-2</v>
      </c>
      <c r="X134" s="40">
        <v>1.7835648148148149E-2</v>
      </c>
      <c r="Y134" s="2" t="str">
        <f t="shared" si="24"/>
        <v/>
      </c>
      <c r="Z134" s="47" t="str">
        <f t="shared" si="25"/>
        <v>Cumplido</v>
      </c>
      <c r="AA134" s="8"/>
      <c r="AB134" s="8"/>
      <c r="AC134" s="8"/>
      <c r="AD134" s="8"/>
      <c r="AE134" s="8"/>
      <c r="AF134" s="42">
        <v>45324</v>
      </c>
      <c r="AG134" s="13" t="str">
        <f t="shared" si="26"/>
        <v>CUMPLE</v>
      </c>
      <c r="AH134" s="13" t="str">
        <f t="shared" si="27"/>
        <v>NO CUMPLE</v>
      </c>
      <c r="AI134" s="13" t="str">
        <f t="shared" si="28"/>
        <v>NO CUMPLE</v>
      </c>
      <c r="AJ134" s="13" t="str">
        <f t="shared" si="29"/>
        <v>NO CUMPLE</v>
      </c>
      <c r="AK134" s="13" t="str">
        <f t="shared" si="30"/>
        <v>NO CUMPLE</v>
      </c>
      <c r="AL134" s="13" t="str">
        <f t="shared" si="31"/>
        <v>NO CUMPLE</v>
      </c>
      <c r="AM134" s="13" t="str">
        <f t="shared" si="32"/>
        <v>CUMPLE</v>
      </c>
      <c r="AN134" s="13" t="str">
        <f t="shared" si="33"/>
        <v>NO CUMPLE</v>
      </c>
      <c r="AO134" s="13" t="str">
        <f t="shared" si="34"/>
        <v>NO CUMPLE</v>
      </c>
      <c r="AP134" s="13" t="str">
        <f t="shared" si="35"/>
        <v>NO CUMPLE</v>
      </c>
    </row>
    <row r="135" spans="1:42" ht="15" hidden="1" x14ac:dyDescent="0.25">
      <c r="A135" t="s">
        <v>1076</v>
      </c>
      <c r="B135" t="s">
        <v>70</v>
      </c>
      <c r="C135" t="s">
        <v>50</v>
      </c>
      <c r="D135" t="s">
        <v>71</v>
      </c>
      <c r="E135" t="s">
        <v>389</v>
      </c>
      <c r="F135" t="s">
        <v>390</v>
      </c>
      <c r="G135" t="s">
        <v>54</v>
      </c>
      <c r="H135" t="s">
        <v>55</v>
      </c>
      <c r="I135" t="s">
        <v>30</v>
      </c>
      <c r="J135" t="s">
        <v>56</v>
      </c>
      <c r="K135" t="s">
        <v>117</v>
      </c>
      <c r="L135" t="s">
        <v>1077</v>
      </c>
      <c r="M135" t="s">
        <v>1078</v>
      </c>
      <c r="N135" t="s">
        <v>1079</v>
      </c>
      <c r="O135" t="s">
        <v>61</v>
      </c>
      <c r="P135" t="s">
        <v>136</v>
      </c>
      <c r="Q135" t="s">
        <v>137</v>
      </c>
      <c r="R135" t="s">
        <v>1080</v>
      </c>
      <c r="S135" t="s">
        <v>97</v>
      </c>
      <c r="T135" t="s">
        <v>1081</v>
      </c>
      <c r="U135" t="s">
        <v>357</v>
      </c>
      <c r="V135" s="40">
        <v>0</v>
      </c>
      <c r="W135" s="40">
        <v>0</v>
      </c>
      <c r="X135" s="40">
        <v>0</v>
      </c>
      <c r="Y135" s="2" t="str">
        <f t="shared" si="24"/>
        <v/>
      </c>
      <c r="Z135" s="47" t="str">
        <f t="shared" si="25"/>
        <v/>
      </c>
      <c r="AA135" s="8"/>
      <c r="AB135" s="8"/>
      <c r="AC135" s="8"/>
      <c r="AD135" s="8"/>
      <c r="AE135" s="8"/>
      <c r="AF135" s="42">
        <v>45324</v>
      </c>
      <c r="AG135" s="13" t="str">
        <f t="shared" si="26"/>
        <v>CUMPLE</v>
      </c>
      <c r="AH135" s="13" t="str">
        <f t="shared" si="27"/>
        <v>NO CUMPLE</v>
      </c>
      <c r="AI135" s="13" t="str">
        <f t="shared" si="28"/>
        <v>NO CUMPLE</v>
      </c>
      <c r="AJ135" s="13" t="str">
        <f t="shared" si="29"/>
        <v>NO CUMPLE</v>
      </c>
      <c r="AK135" s="13" t="str">
        <f t="shared" si="30"/>
        <v>NO CUMPLE</v>
      </c>
      <c r="AL135" s="13" t="str">
        <f t="shared" si="31"/>
        <v>CUMPLE</v>
      </c>
      <c r="AM135" s="13" t="str">
        <f t="shared" si="32"/>
        <v>NO CUMPLE</v>
      </c>
      <c r="AN135" s="13" t="str">
        <f t="shared" si="33"/>
        <v>NO CUMPLE</v>
      </c>
      <c r="AO135" s="13" t="str">
        <f t="shared" si="34"/>
        <v>NO CUMPLE</v>
      </c>
      <c r="AP135" s="13" t="str">
        <f t="shared" si="35"/>
        <v>NO CUMPLE</v>
      </c>
    </row>
    <row r="136" spans="1:42" ht="15" hidden="1" x14ac:dyDescent="0.25">
      <c r="A136" t="s">
        <v>1082</v>
      </c>
      <c r="B136" t="s">
        <v>165</v>
      </c>
      <c r="C136" t="s">
        <v>359</v>
      </c>
      <c r="D136" t="s">
        <v>71</v>
      </c>
      <c r="E136" t="s">
        <v>767</v>
      </c>
      <c r="F136" t="s">
        <v>1016</v>
      </c>
      <c r="G136" t="s">
        <v>54</v>
      </c>
      <c r="H136" t="s">
        <v>55</v>
      </c>
      <c r="I136" t="s">
        <v>30</v>
      </c>
      <c r="J136" t="s">
        <v>82</v>
      </c>
      <c r="K136" t="s">
        <v>57</v>
      </c>
      <c r="L136" t="s">
        <v>1083</v>
      </c>
      <c r="M136" t="s">
        <v>1084</v>
      </c>
      <c r="N136" t="s">
        <v>1085</v>
      </c>
      <c r="O136" t="s">
        <v>61</v>
      </c>
      <c r="P136" t="s">
        <v>136</v>
      </c>
      <c r="Q136" t="s">
        <v>137</v>
      </c>
      <c r="R136" t="s">
        <v>1086</v>
      </c>
      <c r="S136" t="s">
        <v>97</v>
      </c>
      <c r="T136" t="s">
        <v>1083</v>
      </c>
      <c r="U136" t="s">
        <v>1087</v>
      </c>
      <c r="V136" s="40">
        <v>8.6805555555555551E-4</v>
      </c>
      <c r="W136" s="40">
        <v>1.5509259259259259E-3</v>
      </c>
      <c r="X136" s="40">
        <v>6.8287037037037036E-4</v>
      </c>
      <c r="Y136" s="2" t="str">
        <f t="shared" si="24"/>
        <v/>
      </c>
      <c r="Z136" s="47" t="str">
        <f t="shared" si="25"/>
        <v>Cumplido</v>
      </c>
      <c r="AA136" s="8"/>
      <c r="AB136" s="8"/>
      <c r="AC136" s="8"/>
      <c r="AD136" s="8"/>
      <c r="AE136" s="8"/>
      <c r="AF136" s="42">
        <v>45324</v>
      </c>
      <c r="AG136" s="13" t="str">
        <f t="shared" si="26"/>
        <v>CUMPLE</v>
      </c>
      <c r="AH136" s="13" t="str">
        <f t="shared" si="27"/>
        <v>NO CUMPLE</v>
      </c>
      <c r="AI136" s="13" t="str">
        <f t="shared" si="28"/>
        <v>NO CUMPLE</v>
      </c>
      <c r="AJ136" s="13" t="str">
        <f t="shared" si="29"/>
        <v>NO CUMPLE</v>
      </c>
      <c r="AK136" s="13" t="str">
        <f t="shared" si="30"/>
        <v>NO CUMPLE</v>
      </c>
      <c r="AL136" s="13" t="str">
        <f t="shared" si="31"/>
        <v>CUMPLE</v>
      </c>
      <c r="AM136" s="13" t="str">
        <f t="shared" si="32"/>
        <v>NO CUMPLE</v>
      </c>
      <c r="AN136" s="13" t="str">
        <f t="shared" si="33"/>
        <v>NO CUMPLE</v>
      </c>
      <c r="AO136" s="13" t="str">
        <f t="shared" si="34"/>
        <v>NO CUMPLE</v>
      </c>
      <c r="AP136" s="13" t="str">
        <f t="shared" si="35"/>
        <v>NO CUMPLE</v>
      </c>
    </row>
    <row r="137" spans="1:42" ht="15" hidden="1" x14ac:dyDescent="0.25">
      <c r="A137" t="s">
        <v>1088</v>
      </c>
      <c r="B137" t="s">
        <v>165</v>
      </c>
      <c r="C137" t="s">
        <v>415</v>
      </c>
      <c r="D137" t="s">
        <v>297</v>
      </c>
      <c r="E137" t="s">
        <v>1089</v>
      </c>
      <c r="F137" t="s">
        <v>299</v>
      </c>
      <c r="G137" t="s">
        <v>73</v>
      </c>
      <c r="H137" t="s">
        <v>74</v>
      </c>
      <c r="I137" t="s">
        <v>29</v>
      </c>
      <c r="J137" t="s">
        <v>82</v>
      </c>
      <c r="K137" t="s">
        <v>437</v>
      </c>
      <c r="L137" t="s">
        <v>1090</v>
      </c>
      <c r="M137" t="s">
        <v>1091</v>
      </c>
      <c r="N137" t="s">
        <v>1073</v>
      </c>
      <c r="O137" t="s">
        <v>61</v>
      </c>
      <c r="P137" t="s">
        <v>94</v>
      </c>
      <c r="Q137" t="s">
        <v>95</v>
      </c>
      <c r="R137" t="s">
        <v>1092</v>
      </c>
      <c r="S137" t="s">
        <v>219</v>
      </c>
      <c r="T137" t="s">
        <v>1093</v>
      </c>
      <c r="U137"/>
      <c r="V137" s="40">
        <v>3.1911689814814816</v>
      </c>
      <c r="W137" s="40">
        <v>3.2096874999999998</v>
      </c>
      <c r="X137" s="40">
        <v>1.8518518518518517E-2</v>
      </c>
      <c r="Y137" s="2" t="str">
        <f t="shared" si="24"/>
        <v/>
      </c>
      <c r="Z137" s="47" t="str">
        <f t="shared" si="25"/>
        <v>Cumplido</v>
      </c>
      <c r="AA137" s="8"/>
      <c r="AB137" s="8"/>
      <c r="AC137" s="8"/>
      <c r="AD137" s="8"/>
      <c r="AE137" s="8"/>
      <c r="AF137" s="42">
        <v>45327</v>
      </c>
      <c r="AG137" s="13" t="str">
        <f t="shared" si="26"/>
        <v>CUMPLE</v>
      </c>
      <c r="AH137" s="13" t="str">
        <f t="shared" si="27"/>
        <v>NO CUMPLE</v>
      </c>
      <c r="AI137" s="13" t="str">
        <f t="shared" si="28"/>
        <v>NO CUMPLE</v>
      </c>
      <c r="AJ137" s="13" t="str">
        <f t="shared" si="29"/>
        <v>NO CUMPLE</v>
      </c>
      <c r="AK137" s="13" t="str">
        <f t="shared" si="30"/>
        <v>NO CUMPLE</v>
      </c>
      <c r="AL137" s="13" t="str">
        <f t="shared" si="31"/>
        <v>NO CUMPLE</v>
      </c>
      <c r="AM137" s="13" t="str">
        <f t="shared" si="32"/>
        <v>NO CUMPLE</v>
      </c>
      <c r="AN137" s="13" t="str">
        <f t="shared" si="33"/>
        <v>NO CUMPLE</v>
      </c>
      <c r="AO137" s="13" t="str">
        <f t="shared" si="34"/>
        <v>NO CUMPLE</v>
      </c>
      <c r="AP137" s="13" t="str">
        <f t="shared" si="35"/>
        <v>CUMPLE</v>
      </c>
    </row>
    <row r="138" spans="1:42" ht="15" hidden="1" x14ac:dyDescent="0.25">
      <c r="A138" t="s">
        <v>1094</v>
      </c>
      <c r="B138" t="s">
        <v>165</v>
      </c>
      <c r="C138" t="s">
        <v>296</v>
      </c>
      <c r="D138" t="s">
        <v>297</v>
      </c>
      <c r="E138" t="s">
        <v>876</v>
      </c>
      <c r="F138" t="s">
        <v>299</v>
      </c>
      <c r="G138" t="s">
        <v>73</v>
      </c>
      <c r="H138" t="s">
        <v>74</v>
      </c>
      <c r="I138" t="s">
        <v>29</v>
      </c>
      <c r="J138" t="s">
        <v>82</v>
      </c>
      <c r="K138" t="s">
        <v>57</v>
      </c>
      <c r="L138" t="s">
        <v>1095</v>
      </c>
      <c r="M138" t="s">
        <v>1096</v>
      </c>
      <c r="N138" t="s">
        <v>1097</v>
      </c>
      <c r="O138" t="s">
        <v>61</v>
      </c>
      <c r="P138" t="s">
        <v>94</v>
      </c>
      <c r="Q138" t="s">
        <v>95</v>
      </c>
      <c r="R138" t="s">
        <v>1098</v>
      </c>
      <c r="S138" t="s">
        <v>97</v>
      </c>
      <c r="T138" t="s">
        <v>1099</v>
      </c>
      <c r="U138"/>
      <c r="V138" s="40">
        <v>0</v>
      </c>
      <c r="W138" s="40">
        <v>7.083333333333333E-3</v>
      </c>
      <c r="X138" s="40">
        <v>7.083333333333333E-3</v>
      </c>
      <c r="Y138" s="2" t="str">
        <f t="shared" si="24"/>
        <v/>
      </c>
      <c r="Z138" s="47" t="str">
        <f t="shared" si="25"/>
        <v>Cumplido</v>
      </c>
      <c r="AA138" s="8"/>
      <c r="AB138" s="8"/>
      <c r="AC138" s="8"/>
      <c r="AD138" s="8"/>
      <c r="AE138" s="8"/>
      <c r="AF138" s="42">
        <v>45324</v>
      </c>
      <c r="AG138" s="13" t="str">
        <f t="shared" si="26"/>
        <v>CUMPLE</v>
      </c>
      <c r="AH138" s="13" t="str">
        <f t="shared" si="27"/>
        <v>NO CUMPLE</v>
      </c>
      <c r="AI138" s="13" t="str">
        <f t="shared" si="28"/>
        <v>NO CUMPLE</v>
      </c>
      <c r="AJ138" s="13" t="str">
        <f t="shared" si="29"/>
        <v>NO CUMPLE</v>
      </c>
      <c r="AK138" s="13" t="str">
        <f t="shared" si="30"/>
        <v>NO CUMPLE</v>
      </c>
      <c r="AL138" s="13" t="str">
        <f t="shared" si="31"/>
        <v>CUMPLE</v>
      </c>
      <c r="AM138" s="13" t="str">
        <f t="shared" si="32"/>
        <v>NO CUMPLE</v>
      </c>
      <c r="AN138" s="13" t="str">
        <f t="shared" si="33"/>
        <v>NO CUMPLE</v>
      </c>
      <c r="AO138" s="13" t="str">
        <f t="shared" si="34"/>
        <v>NO CUMPLE</v>
      </c>
      <c r="AP138" s="13" t="str">
        <f t="shared" si="35"/>
        <v>NO CUMPLE</v>
      </c>
    </row>
    <row r="139" spans="1:42" ht="15" x14ac:dyDescent="0.25">
      <c r="A139" t="s">
        <v>1100</v>
      </c>
      <c r="B139" t="s">
        <v>95</v>
      </c>
      <c r="C139" t="s">
        <v>223</v>
      </c>
      <c r="D139" t="s">
        <v>142</v>
      </c>
      <c r="E139" t="s">
        <v>1101</v>
      </c>
      <c r="F139" t="s">
        <v>156</v>
      </c>
      <c r="G139" t="s">
        <v>73</v>
      </c>
      <c r="H139" t="s">
        <v>74</v>
      </c>
      <c r="I139" t="s">
        <v>29</v>
      </c>
      <c r="J139" t="s">
        <v>82</v>
      </c>
      <c r="K139" t="s">
        <v>888</v>
      </c>
      <c r="L139" t="s">
        <v>1102</v>
      </c>
      <c r="M139" t="s">
        <v>1103</v>
      </c>
      <c r="N139" t="s">
        <v>1104</v>
      </c>
      <c r="O139" t="s">
        <v>61</v>
      </c>
      <c r="P139" t="s">
        <v>136</v>
      </c>
      <c r="Q139" t="s">
        <v>137</v>
      </c>
      <c r="R139" t="s">
        <v>1105</v>
      </c>
      <c r="S139" t="s">
        <v>405</v>
      </c>
      <c r="T139" t="s">
        <v>1106</v>
      </c>
      <c r="U139"/>
      <c r="V139" s="40">
        <v>4.8345370370370366</v>
      </c>
      <c r="W139" s="40">
        <v>4.8452893518518518</v>
      </c>
      <c r="X139" s="40">
        <v>1.0752314814814815E-2</v>
      </c>
      <c r="Y139" s="2" t="str">
        <f t="shared" si="24"/>
        <v/>
      </c>
      <c r="Z139" s="47" t="str">
        <f t="shared" si="25"/>
        <v>Cumplido</v>
      </c>
      <c r="AA139" s="8"/>
      <c r="AB139" s="8"/>
      <c r="AC139" s="8"/>
      <c r="AD139" s="8"/>
      <c r="AE139" s="8"/>
      <c r="AF139" s="42">
        <v>45329</v>
      </c>
      <c r="AG139" s="13" t="str">
        <f t="shared" si="26"/>
        <v>CUMPLE</v>
      </c>
      <c r="AH139" s="13" t="str">
        <f t="shared" si="27"/>
        <v>NO CUMPLE</v>
      </c>
      <c r="AI139" s="13" t="str">
        <f t="shared" si="28"/>
        <v>NO CUMPLE</v>
      </c>
      <c r="AJ139" s="13" t="str">
        <f t="shared" si="29"/>
        <v>NO CUMPLE</v>
      </c>
      <c r="AK139" s="13" t="str">
        <f t="shared" si="30"/>
        <v>NO CUMPLE</v>
      </c>
      <c r="AL139" s="13" t="str">
        <f t="shared" si="31"/>
        <v>NO CUMPLE</v>
      </c>
      <c r="AM139" s="13" t="str">
        <f t="shared" si="32"/>
        <v>NO CUMPLE</v>
      </c>
      <c r="AN139" s="13" t="str">
        <f t="shared" si="33"/>
        <v>NO CUMPLE</v>
      </c>
      <c r="AO139" s="13" t="str">
        <f t="shared" si="34"/>
        <v>NO CUMPLE</v>
      </c>
      <c r="AP139" s="13" t="str">
        <f t="shared" si="35"/>
        <v>CUMPLE</v>
      </c>
    </row>
    <row r="140" spans="1:42" ht="15" x14ac:dyDescent="0.25">
      <c r="A140" t="s">
        <v>1107</v>
      </c>
      <c r="B140" t="s">
        <v>95</v>
      </c>
      <c r="C140" t="s">
        <v>308</v>
      </c>
      <c r="D140" t="s">
        <v>142</v>
      </c>
      <c r="E140" t="s">
        <v>457</v>
      </c>
      <c r="F140" t="s">
        <v>156</v>
      </c>
      <c r="G140" t="s">
        <v>73</v>
      </c>
      <c r="H140" t="s">
        <v>74</v>
      </c>
      <c r="I140" t="s">
        <v>29</v>
      </c>
      <c r="J140" t="s">
        <v>82</v>
      </c>
      <c r="K140" t="s">
        <v>1108</v>
      </c>
      <c r="L140" t="s">
        <v>1109</v>
      </c>
      <c r="M140" t="s">
        <v>1110</v>
      </c>
      <c r="N140" t="s">
        <v>1111</v>
      </c>
      <c r="O140" t="s">
        <v>61</v>
      </c>
      <c r="P140" t="s">
        <v>136</v>
      </c>
      <c r="Q140" t="s">
        <v>137</v>
      </c>
      <c r="R140" t="s">
        <v>1112</v>
      </c>
      <c r="S140" t="s">
        <v>97</v>
      </c>
      <c r="T140" t="s">
        <v>1113</v>
      </c>
      <c r="U140" t="s">
        <v>1114</v>
      </c>
      <c r="V140" s="40">
        <v>0</v>
      </c>
      <c r="W140" s="40">
        <v>2.4861111111111112E-2</v>
      </c>
      <c r="X140" s="40">
        <v>2.4861111111111112E-2</v>
      </c>
      <c r="Y140" s="2" t="str">
        <f t="shared" si="24"/>
        <v/>
      </c>
      <c r="Z140" s="47" t="str">
        <f t="shared" si="25"/>
        <v>Cumplido</v>
      </c>
      <c r="AA140" s="8"/>
      <c r="AB140" s="8"/>
      <c r="AC140" s="8"/>
      <c r="AD140" s="8"/>
      <c r="AE140" s="8"/>
      <c r="AF140" s="42">
        <v>45324</v>
      </c>
      <c r="AG140" s="13" t="str">
        <f t="shared" si="26"/>
        <v>CUMPLE</v>
      </c>
      <c r="AH140" s="13" t="str">
        <f t="shared" si="27"/>
        <v>NO CUMPLE</v>
      </c>
      <c r="AI140" s="13" t="str">
        <f t="shared" si="28"/>
        <v>NO CUMPLE</v>
      </c>
      <c r="AJ140" s="13" t="str">
        <f t="shared" si="29"/>
        <v>NO CUMPLE</v>
      </c>
      <c r="AK140" s="13" t="str">
        <f t="shared" si="30"/>
        <v>NO CUMPLE</v>
      </c>
      <c r="AL140" s="13" t="str">
        <f t="shared" si="31"/>
        <v>CUMPLE</v>
      </c>
      <c r="AM140" s="13" t="str">
        <f t="shared" si="32"/>
        <v>NO CUMPLE</v>
      </c>
      <c r="AN140" s="13" t="str">
        <f t="shared" si="33"/>
        <v>NO CUMPLE</v>
      </c>
      <c r="AO140" s="13" t="str">
        <f t="shared" si="34"/>
        <v>NO CUMPLE</v>
      </c>
      <c r="AP140" s="13" t="str">
        <f t="shared" si="35"/>
        <v>NO CUMPLE</v>
      </c>
    </row>
    <row r="141" spans="1:42" ht="15" x14ac:dyDescent="0.25">
      <c r="A141" t="s">
        <v>1115</v>
      </c>
      <c r="B141" t="s">
        <v>284</v>
      </c>
      <c r="C141" t="s">
        <v>174</v>
      </c>
      <c r="D141" t="s">
        <v>285</v>
      </c>
      <c r="E141" t="s">
        <v>175</v>
      </c>
      <c r="F141" t="s">
        <v>1116</v>
      </c>
      <c r="G141" t="s">
        <v>73</v>
      </c>
      <c r="H141" t="s">
        <v>55</v>
      </c>
      <c r="I141" t="s">
        <v>30</v>
      </c>
      <c r="J141" t="s">
        <v>82</v>
      </c>
      <c r="K141" t="s">
        <v>288</v>
      </c>
      <c r="L141" t="s">
        <v>1117</v>
      </c>
      <c r="M141" t="s">
        <v>1118</v>
      </c>
      <c r="N141" t="s">
        <v>1119</v>
      </c>
      <c r="O141" t="s">
        <v>61</v>
      </c>
      <c r="P141" t="s">
        <v>136</v>
      </c>
      <c r="Q141" t="s">
        <v>137</v>
      </c>
      <c r="R141" t="s">
        <v>1120</v>
      </c>
      <c r="S141" t="s">
        <v>219</v>
      </c>
      <c r="T141" t="s">
        <v>1121</v>
      </c>
      <c r="U141" t="s">
        <v>1122</v>
      </c>
      <c r="V141" s="40">
        <v>0</v>
      </c>
      <c r="W141" s="40">
        <v>0</v>
      </c>
      <c r="X141" s="40">
        <v>0</v>
      </c>
      <c r="Y141" s="2" t="str">
        <f t="shared" si="24"/>
        <v/>
      </c>
      <c r="Z141" s="47" t="str">
        <f t="shared" si="25"/>
        <v>Cumplido</v>
      </c>
      <c r="AA141" s="8"/>
      <c r="AB141" s="8"/>
      <c r="AC141" s="8"/>
      <c r="AD141" s="8"/>
      <c r="AE141" s="8"/>
      <c r="AF141" s="42">
        <v>45327</v>
      </c>
      <c r="AG141" s="13" t="str">
        <f t="shared" si="26"/>
        <v>CUMPLE</v>
      </c>
      <c r="AH141" s="13" t="str">
        <f t="shared" si="27"/>
        <v>NO CUMPLE</v>
      </c>
      <c r="AI141" s="13" t="str">
        <f t="shared" si="28"/>
        <v>NO CUMPLE</v>
      </c>
      <c r="AJ141" s="13" t="str">
        <f t="shared" si="29"/>
        <v>NO CUMPLE</v>
      </c>
      <c r="AK141" s="13" t="str">
        <f t="shared" si="30"/>
        <v>NO CUMPLE</v>
      </c>
      <c r="AL141" s="13" t="str">
        <f t="shared" si="31"/>
        <v>CUMPLE</v>
      </c>
      <c r="AM141" s="13" t="str">
        <f t="shared" si="32"/>
        <v>NO CUMPLE</v>
      </c>
      <c r="AN141" s="13" t="str">
        <f t="shared" si="33"/>
        <v>NO CUMPLE</v>
      </c>
      <c r="AO141" s="13" t="str">
        <f t="shared" si="34"/>
        <v>NO CUMPLE</v>
      </c>
      <c r="AP141" s="13" t="str">
        <f t="shared" si="35"/>
        <v>NO CUMPLE</v>
      </c>
    </row>
    <row r="142" spans="1:42" ht="15" hidden="1" x14ac:dyDescent="0.25">
      <c r="A142" t="s">
        <v>1123</v>
      </c>
      <c r="B142" t="s">
        <v>165</v>
      </c>
      <c r="C142" t="s">
        <v>296</v>
      </c>
      <c r="D142" t="s">
        <v>297</v>
      </c>
      <c r="E142" t="s">
        <v>876</v>
      </c>
      <c r="F142" t="s">
        <v>1124</v>
      </c>
      <c r="G142" t="s">
        <v>73</v>
      </c>
      <c r="H142" t="s">
        <v>74</v>
      </c>
      <c r="I142" t="s">
        <v>29</v>
      </c>
      <c r="J142" t="s">
        <v>82</v>
      </c>
      <c r="K142" t="s">
        <v>768</v>
      </c>
      <c r="L142" t="s">
        <v>1125</v>
      </c>
      <c r="M142" t="s">
        <v>1126</v>
      </c>
      <c r="N142" t="s">
        <v>1127</v>
      </c>
      <c r="O142" t="s">
        <v>61</v>
      </c>
      <c r="P142" t="s">
        <v>94</v>
      </c>
      <c r="Q142" t="s">
        <v>95</v>
      </c>
      <c r="R142" t="s">
        <v>1128</v>
      </c>
      <c r="S142" t="s">
        <v>97</v>
      </c>
      <c r="T142" t="s">
        <v>1129</v>
      </c>
      <c r="U142"/>
      <c r="V142" s="40">
        <v>0</v>
      </c>
      <c r="W142" s="40">
        <v>9.3981481481481485E-3</v>
      </c>
      <c r="X142" s="40">
        <v>9.3981481481481485E-3</v>
      </c>
      <c r="Y142" s="2" t="str">
        <f t="shared" si="24"/>
        <v/>
      </c>
      <c r="Z142" s="47" t="str">
        <f t="shared" si="25"/>
        <v>Cumplido</v>
      </c>
      <c r="AA142" s="8"/>
      <c r="AB142" s="8"/>
      <c r="AC142" s="8"/>
      <c r="AD142" s="8"/>
      <c r="AE142" s="8"/>
      <c r="AF142" s="42">
        <v>45324</v>
      </c>
      <c r="AG142" s="13" t="str">
        <f t="shared" si="26"/>
        <v>CUMPLE</v>
      </c>
      <c r="AH142" s="13" t="str">
        <f t="shared" si="27"/>
        <v>NO CUMPLE</v>
      </c>
      <c r="AI142" s="13" t="str">
        <f t="shared" si="28"/>
        <v>NO CUMPLE</v>
      </c>
      <c r="AJ142" s="13" t="str">
        <f t="shared" si="29"/>
        <v>NO CUMPLE</v>
      </c>
      <c r="AK142" s="13" t="str">
        <f t="shared" si="30"/>
        <v>NO CUMPLE</v>
      </c>
      <c r="AL142" s="13" t="str">
        <f t="shared" si="31"/>
        <v>CUMPLE</v>
      </c>
      <c r="AM142" s="13" t="str">
        <f t="shared" si="32"/>
        <v>NO CUMPLE</v>
      </c>
      <c r="AN142" s="13" t="str">
        <f t="shared" si="33"/>
        <v>NO CUMPLE</v>
      </c>
      <c r="AO142" s="13" t="str">
        <f t="shared" si="34"/>
        <v>NO CUMPLE</v>
      </c>
      <c r="AP142" s="13" t="str">
        <f t="shared" si="35"/>
        <v>NO CUMPLE</v>
      </c>
    </row>
    <row r="143" spans="1:42" ht="15" hidden="1" x14ac:dyDescent="0.25">
      <c r="A143" t="s">
        <v>1130</v>
      </c>
      <c r="B143" t="s">
        <v>165</v>
      </c>
      <c r="C143" t="s">
        <v>359</v>
      </c>
      <c r="D143" t="s">
        <v>71</v>
      </c>
      <c r="E143" t="s">
        <v>593</v>
      </c>
      <c r="F143" t="s">
        <v>793</v>
      </c>
      <c r="G143" t="s">
        <v>253</v>
      </c>
      <c r="H143" t="s">
        <v>254</v>
      </c>
      <c r="I143" t="s">
        <v>28</v>
      </c>
      <c r="J143" t="s">
        <v>82</v>
      </c>
      <c r="K143" t="s">
        <v>57</v>
      </c>
      <c r="L143" t="s">
        <v>1131</v>
      </c>
      <c r="M143" t="s">
        <v>1132</v>
      </c>
      <c r="N143" t="s">
        <v>1133</v>
      </c>
      <c r="O143" t="s">
        <v>61</v>
      </c>
      <c r="P143" t="s">
        <v>136</v>
      </c>
      <c r="Q143" t="s">
        <v>137</v>
      </c>
      <c r="R143" t="s">
        <v>1134</v>
      </c>
      <c r="S143" t="s">
        <v>97</v>
      </c>
      <c r="T143" t="s">
        <v>1131</v>
      </c>
      <c r="U143" t="s">
        <v>1135</v>
      </c>
      <c r="V143" s="40">
        <v>7.6388888888888893E-4</v>
      </c>
      <c r="W143" s="40">
        <v>2.4537037037037036E-3</v>
      </c>
      <c r="X143" s="40">
        <v>1.6898148148148148E-3</v>
      </c>
      <c r="Y143" s="2" t="str">
        <f t="shared" si="24"/>
        <v/>
      </c>
      <c r="Z143" s="47" t="str">
        <f t="shared" si="25"/>
        <v>Cumplido</v>
      </c>
      <c r="AA143" s="8"/>
      <c r="AB143" s="8"/>
      <c r="AC143" s="8"/>
      <c r="AD143" s="8"/>
      <c r="AE143" s="8"/>
      <c r="AF143" s="42">
        <v>45324</v>
      </c>
      <c r="AG143" s="13" t="str">
        <f t="shared" si="26"/>
        <v>CUMPLE</v>
      </c>
      <c r="AH143" s="13" t="str">
        <f t="shared" si="27"/>
        <v>NO CUMPLE</v>
      </c>
      <c r="AI143" s="13" t="str">
        <f t="shared" si="28"/>
        <v>NO CUMPLE</v>
      </c>
      <c r="AJ143" s="13" t="str">
        <f t="shared" si="29"/>
        <v>NO CUMPLE</v>
      </c>
      <c r="AK143" s="13" t="str">
        <f t="shared" si="30"/>
        <v>NO CUMPLE</v>
      </c>
      <c r="AL143" s="13" t="str">
        <f t="shared" si="31"/>
        <v>CUMPLE</v>
      </c>
      <c r="AM143" s="13" t="str">
        <f t="shared" si="32"/>
        <v>NO CUMPLE</v>
      </c>
      <c r="AN143" s="13" t="str">
        <f t="shared" si="33"/>
        <v>NO CUMPLE</v>
      </c>
      <c r="AO143" s="13" t="str">
        <f t="shared" si="34"/>
        <v>NO CUMPLE</v>
      </c>
      <c r="AP143" s="13" t="str">
        <f t="shared" si="35"/>
        <v>NO CUMPLE</v>
      </c>
    </row>
    <row r="144" spans="1:42" ht="15" x14ac:dyDescent="0.25">
      <c r="A144" t="s">
        <v>1136</v>
      </c>
      <c r="B144" t="s">
        <v>95</v>
      </c>
      <c r="C144" t="s">
        <v>174</v>
      </c>
      <c r="D144" t="s">
        <v>297</v>
      </c>
      <c r="E144" t="s">
        <v>286</v>
      </c>
      <c r="F144" t="s">
        <v>785</v>
      </c>
      <c r="G144" t="s">
        <v>73</v>
      </c>
      <c r="H144" t="s">
        <v>74</v>
      </c>
      <c r="I144" t="s">
        <v>29</v>
      </c>
      <c r="J144" t="s">
        <v>82</v>
      </c>
      <c r="K144" t="s">
        <v>486</v>
      </c>
      <c r="L144" t="s">
        <v>1137</v>
      </c>
      <c r="M144" t="s">
        <v>1138</v>
      </c>
      <c r="N144" t="s">
        <v>1139</v>
      </c>
      <c r="O144" t="s">
        <v>61</v>
      </c>
      <c r="P144" t="s">
        <v>136</v>
      </c>
      <c r="Q144" t="s">
        <v>137</v>
      </c>
      <c r="R144" t="s">
        <v>1140</v>
      </c>
      <c r="S144" t="s">
        <v>97</v>
      </c>
      <c r="T144" t="s">
        <v>1141</v>
      </c>
      <c r="U144" t="s">
        <v>1142</v>
      </c>
      <c r="V144" s="40">
        <v>1.6134259259259258E-2</v>
      </c>
      <c r="W144" s="40">
        <v>4.5914351851851852E-2</v>
      </c>
      <c r="X144" s="40">
        <v>2.9780092592592594E-2</v>
      </c>
      <c r="Y144" s="2" t="str">
        <f t="shared" si="24"/>
        <v/>
      </c>
      <c r="Z144" s="47" t="str">
        <f t="shared" si="25"/>
        <v>Cumplido</v>
      </c>
      <c r="AA144" s="8"/>
      <c r="AB144" s="8" t="str">
        <f>IF($H144="1-Crítica",IF($X144&lt;=$AT$5,"Cumplido", "Incumplido"),"")</f>
        <v/>
      </c>
      <c r="AC144" s="8" t="str">
        <f>IF($H144="2-Alta",IF($X144&lt;=$AT$6, "Cumplido", "Incumplido"),"")</f>
        <v/>
      </c>
      <c r="AD144" s="8" t="str">
        <f>IF($H144="3-Medio",IF($X144&lt;=$AT$7, "Cumplido", "Incumplido"),"")</f>
        <v>Cumplido</v>
      </c>
      <c r="AE144" s="8" t="str">
        <f>IF($H144="4-Baja",IF($X144&lt;=$AT$8, "Cumplido", "Incumplido"),"")</f>
        <v/>
      </c>
      <c r="AF144" s="42">
        <v>45324</v>
      </c>
      <c r="AG144" s="13" t="str">
        <f t="shared" si="26"/>
        <v>CUMPLE</v>
      </c>
      <c r="AH144" s="13" t="str">
        <f t="shared" si="27"/>
        <v>NO CUMPLE</v>
      </c>
      <c r="AI144" s="13" t="str">
        <f t="shared" si="28"/>
        <v>NO CUMPLE</v>
      </c>
      <c r="AJ144" s="13" t="str">
        <f t="shared" si="29"/>
        <v>NO CUMPLE</v>
      </c>
      <c r="AK144" s="13" t="str">
        <f t="shared" si="30"/>
        <v>NO CUMPLE</v>
      </c>
      <c r="AL144" s="13" t="str">
        <f t="shared" si="31"/>
        <v>NO CUMPLE</v>
      </c>
      <c r="AM144" s="13" t="str">
        <f t="shared" si="32"/>
        <v>CUMPLE</v>
      </c>
      <c r="AN144" s="13" t="str">
        <f t="shared" si="33"/>
        <v>NO CUMPLE</v>
      </c>
      <c r="AO144" s="13" t="str">
        <f t="shared" si="34"/>
        <v>NO CUMPLE</v>
      </c>
      <c r="AP144" s="13" t="str">
        <f t="shared" si="35"/>
        <v>NO CUMPLE</v>
      </c>
    </row>
    <row r="145" spans="1:42" ht="15" hidden="1" x14ac:dyDescent="0.25">
      <c r="A145" t="s">
        <v>1143</v>
      </c>
      <c r="B145" t="s">
        <v>165</v>
      </c>
      <c r="C145" t="s">
        <v>71</v>
      </c>
      <c r="D145" t="s">
        <v>297</v>
      </c>
      <c r="E145" t="s">
        <v>155</v>
      </c>
      <c r="F145" t="s">
        <v>299</v>
      </c>
      <c r="G145" t="s">
        <v>73</v>
      </c>
      <c r="H145" t="s">
        <v>74</v>
      </c>
      <c r="I145" t="s">
        <v>29</v>
      </c>
      <c r="J145" t="s">
        <v>82</v>
      </c>
      <c r="K145" t="s">
        <v>1144</v>
      </c>
      <c r="L145" t="s">
        <v>1145</v>
      </c>
      <c r="M145" t="s">
        <v>1146</v>
      </c>
      <c r="N145" t="s">
        <v>1147</v>
      </c>
      <c r="O145" t="s">
        <v>61</v>
      </c>
      <c r="P145" t="s">
        <v>136</v>
      </c>
      <c r="Q145" t="s">
        <v>137</v>
      </c>
      <c r="R145" t="s">
        <v>1148</v>
      </c>
      <c r="S145" t="s">
        <v>97</v>
      </c>
      <c r="T145" t="s">
        <v>1149</v>
      </c>
      <c r="U145" t="s">
        <v>413</v>
      </c>
      <c r="V145" s="40">
        <v>2.1064814814814813E-3</v>
      </c>
      <c r="W145" s="40">
        <v>1.6886574074074075E-2</v>
      </c>
      <c r="X145" s="40">
        <v>1.4780092592592593E-2</v>
      </c>
      <c r="Y145" s="2" t="str">
        <f t="shared" si="24"/>
        <v/>
      </c>
      <c r="Z145" s="47" t="str">
        <f t="shared" si="25"/>
        <v>Cumplido</v>
      </c>
      <c r="AA145" s="8"/>
      <c r="AB145" s="8"/>
      <c r="AC145" s="8"/>
      <c r="AD145" s="8"/>
      <c r="AE145" s="8"/>
      <c r="AF145" s="42">
        <v>45324</v>
      </c>
      <c r="AG145" s="13" t="str">
        <f t="shared" si="26"/>
        <v>CUMPLE</v>
      </c>
      <c r="AH145" s="13" t="str">
        <f t="shared" si="27"/>
        <v>NO CUMPLE</v>
      </c>
      <c r="AI145" s="13" t="str">
        <f t="shared" si="28"/>
        <v>NO CUMPLE</v>
      </c>
      <c r="AJ145" s="13" t="str">
        <f t="shared" si="29"/>
        <v>NO CUMPLE</v>
      </c>
      <c r="AK145" s="13" t="str">
        <f t="shared" si="30"/>
        <v>NO CUMPLE</v>
      </c>
      <c r="AL145" s="13" t="str">
        <f t="shared" si="31"/>
        <v>CUMPLE</v>
      </c>
      <c r="AM145" s="13" t="str">
        <f t="shared" si="32"/>
        <v>NO CUMPLE</v>
      </c>
      <c r="AN145" s="13" t="str">
        <f t="shared" si="33"/>
        <v>NO CUMPLE</v>
      </c>
      <c r="AO145" s="13" t="str">
        <f t="shared" si="34"/>
        <v>NO CUMPLE</v>
      </c>
      <c r="AP145" s="13" t="str">
        <f t="shared" si="35"/>
        <v>NO CUMPLE</v>
      </c>
    </row>
    <row r="146" spans="1:42" ht="15" hidden="1" x14ac:dyDescent="0.25">
      <c r="A146" t="s">
        <v>1150</v>
      </c>
      <c r="B146" t="s">
        <v>165</v>
      </c>
      <c r="C146" t="s">
        <v>359</v>
      </c>
      <c r="D146" t="s">
        <v>71</v>
      </c>
      <c r="E146" t="s">
        <v>593</v>
      </c>
      <c r="F146" t="s">
        <v>793</v>
      </c>
      <c r="G146" t="s">
        <v>54</v>
      </c>
      <c r="H146" t="s">
        <v>55</v>
      </c>
      <c r="I146" t="s">
        <v>30</v>
      </c>
      <c r="J146" t="s">
        <v>82</v>
      </c>
      <c r="K146" t="s">
        <v>57</v>
      </c>
      <c r="L146" t="s">
        <v>1151</v>
      </c>
      <c r="M146" t="s">
        <v>1152</v>
      </c>
      <c r="N146" t="s">
        <v>1153</v>
      </c>
      <c r="O146" t="s">
        <v>61</v>
      </c>
      <c r="P146" t="s">
        <v>136</v>
      </c>
      <c r="Q146" t="s">
        <v>137</v>
      </c>
      <c r="R146" t="s">
        <v>1154</v>
      </c>
      <c r="S146" t="s">
        <v>97</v>
      </c>
      <c r="T146" t="s">
        <v>1151</v>
      </c>
      <c r="U146" t="s">
        <v>798</v>
      </c>
      <c r="V146" s="40">
        <v>8.2175925925925927E-4</v>
      </c>
      <c r="W146" s="40">
        <v>2.5000000000000001E-3</v>
      </c>
      <c r="X146" s="40">
        <v>1.6782407407407408E-3</v>
      </c>
      <c r="Y146" s="2" t="str">
        <f t="shared" si="24"/>
        <v/>
      </c>
      <c r="Z146" s="47" t="str">
        <f t="shared" si="25"/>
        <v>Cumplido</v>
      </c>
      <c r="AA146" s="8"/>
      <c r="AB146" s="8"/>
      <c r="AC146" s="8"/>
      <c r="AD146" s="8"/>
      <c r="AE146" s="8"/>
      <c r="AF146" s="42">
        <v>45324</v>
      </c>
      <c r="AG146" s="13" t="str">
        <f t="shared" si="26"/>
        <v>CUMPLE</v>
      </c>
      <c r="AH146" s="13" t="str">
        <f t="shared" si="27"/>
        <v>NO CUMPLE</v>
      </c>
      <c r="AI146" s="13" t="str">
        <f t="shared" si="28"/>
        <v>NO CUMPLE</v>
      </c>
      <c r="AJ146" s="13" t="str">
        <f t="shared" si="29"/>
        <v>NO CUMPLE</v>
      </c>
      <c r="AK146" s="13" t="str">
        <f t="shared" si="30"/>
        <v>NO CUMPLE</v>
      </c>
      <c r="AL146" s="13" t="str">
        <f t="shared" si="31"/>
        <v>CUMPLE</v>
      </c>
      <c r="AM146" s="13" t="str">
        <f t="shared" si="32"/>
        <v>NO CUMPLE</v>
      </c>
      <c r="AN146" s="13" t="str">
        <f t="shared" si="33"/>
        <v>NO CUMPLE</v>
      </c>
      <c r="AO146" s="13" t="str">
        <f t="shared" si="34"/>
        <v>NO CUMPLE</v>
      </c>
      <c r="AP146" s="13" t="str">
        <f t="shared" si="35"/>
        <v>NO CUMPLE</v>
      </c>
    </row>
    <row r="147" spans="1:42" ht="15" x14ac:dyDescent="0.25">
      <c r="A147" t="s">
        <v>1155</v>
      </c>
      <c r="B147" t="s">
        <v>70</v>
      </c>
      <c r="C147" t="s">
        <v>531</v>
      </c>
      <c r="D147" t="s">
        <v>531</v>
      </c>
      <c r="E147" t="s">
        <v>1156</v>
      </c>
      <c r="F147" t="s">
        <v>1157</v>
      </c>
      <c r="G147" t="s">
        <v>253</v>
      </c>
      <c r="H147" t="s">
        <v>254</v>
      </c>
      <c r="I147" t="s">
        <v>28</v>
      </c>
      <c r="J147" t="s">
        <v>67</v>
      </c>
      <c r="K147" t="s">
        <v>75</v>
      </c>
      <c r="L147" t="s">
        <v>1158</v>
      </c>
      <c r="M147" t="s">
        <v>1159</v>
      </c>
      <c r="N147" t="s">
        <v>1160</v>
      </c>
      <c r="O147" t="s">
        <v>61</v>
      </c>
      <c r="P147" t="s">
        <v>170</v>
      </c>
      <c r="Q147" t="s">
        <v>420</v>
      </c>
      <c r="R147" t="s">
        <v>1161</v>
      </c>
      <c r="S147" t="s">
        <v>207</v>
      </c>
      <c r="T147" t="s">
        <v>1162</v>
      </c>
      <c r="U147" t="s">
        <v>1163</v>
      </c>
      <c r="V147" s="40">
        <v>3.7823958333333332</v>
      </c>
      <c r="W147" s="40">
        <v>3.8088194444444445</v>
      </c>
      <c r="X147" s="40">
        <v>2.642361111111111E-2</v>
      </c>
      <c r="Y147" s="2" t="str">
        <f t="shared" si="24"/>
        <v>Cumplido</v>
      </c>
      <c r="Z147" s="47" t="str">
        <f t="shared" si="25"/>
        <v/>
      </c>
      <c r="AA147" s="8"/>
      <c r="AB147" s="8" t="str">
        <f>IF($H147="1-Crítica",IF($X147&lt;=$AT$5,"Cumplido", "Incumplido"),"")</f>
        <v/>
      </c>
      <c r="AC147" s="8" t="str">
        <f>IF($H147="2-Alta",IF($X147&lt;=$AT$6, "Cumplido", "Incumplido"),"")</f>
        <v>Cumplido</v>
      </c>
      <c r="AD147" s="8" t="str">
        <f>IF($H147="3-Medio",IF($X147&lt;=$AT$7, "Cumplido", "Incumplido"),"")</f>
        <v/>
      </c>
      <c r="AE147" s="8" t="str">
        <f>IF($H147="4-Baja",IF($X147&lt;=$AT$8, "Cumplido", "Incumplido"),"")</f>
        <v/>
      </c>
      <c r="AF147" s="42">
        <v>45328</v>
      </c>
      <c r="AG147" s="13" t="str">
        <f t="shared" si="26"/>
        <v>CUMPLE</v>
      </c>
      <c r="AH147" s="13" t="str">
        <f t="shared" si="27"/>
        <v>NO CUMPLE</v>
      </c>
      <c r="AI147" s="13" t="str">
        <f t="shared" si="28"/>
        <v>NO CUMPLE</v>
      </c>
      <c r="AJ147" s="13" t="str">
        <f t="shared" si="29"/>
        <v>NO CUMPLE</v>
      </c>
      <c r="AK147" s="13" t="str">
        <f t="shared" si="30"/>
        <v>NO CUMPLE</v>
      </c>
      <c r="AL147" s="13" t="str">
        <f t="shared" si="31"/>
        <v>NO CUMPLE</v>
      </c>
      <c r="AM147" s="13" t="str">
        <f t="shared" si="32"/>
        <v>NO CUMPLE</v>
      </c>
      <c r="AN147" s="13" t="str">
        <f t="shared" si="33"/>
        <v>NO CUMPLE</v>
      </c>
      <c r="AO147" s="13" t="str">
        <f t="shared" si="34"/>
        <v>NO CUMPLE</v>
      </c>
      <c r="AP147" s="13" t="str">
        <f t="shared" si="35"/>
        <v>CUMPLE</v>
      </c>
    </row>
    <row r="148" spans="1:42" ht="15" x14ac:dyDescent="0.25">
      <c r="A148" t="s">
        <v>1164</v>
      </c>
      <c r="B148" t="s">
        <v>445</v>
      </c>
      <c r="C148" t="s">
        <v>233</v>
      </c>
      <c r="D148" t="s">
        <v>446</v>
      </c>
      <c r="E148" t="s">
        <v>319</v>
      </c>
      <c r="F148" t="s">
        <v>447</v>
      </c>
      <c r="G148" t="s">
        <v>448</v>
      </c>
      <c r="H148" t="s">
        <v>55</v>
      </c>
      <c r="I148" t="s">
        <v>30</v>
      </c>
      <c r="J148" t="s">
        <v>67</v>
      </c>
      <c r="K148" t="s">
        <v>449</v>
      </c>
      <c r="L148" t="s">
        <v>1165</v>
      </c>
      <c r="M148" t="s">
        <v>1166</v>
      </c>
      <c r="N148" t="s">
        <v>1166</v>
      </c>
      <c r="O148" t="s">
        <v>61</v>
      </c>
      <c r="P148" t="s">
        <v>452</v>
      </c>
      <c r="Q148" t="s">
        <v>452</v>
      </c>
      <c r="R148" t="s">
        <v>1167</v>
      </c>
      <c r="S148" t="s">
        <v>97</v>
      </c>
      <c r="T148" t="s">
        <v>1168</v>
      </c>
      <c r="U148"/>
      <c r="V148" s="40">
        <v>6.9108796296296293E-2</v>
      </c>
      <c r="W148" s="40">
        <v>7.8113425925925919E-2</v>
      </c>
      <c r="X148" s="40">
        <v>9.0046296296296298E-3</v>
      </c>
      <c r="Y148" s="2" t="str">
        <f t="shared" si="24"/>
        <v>Cumplido</v>
      </c>
      <c r="Z148" s="47" t="str">
        <f t="shared" si="25"/>
        <v/>
      </c>
      <c r="AA148" s="8"/>
      <c r="AB148" s="8"/>
      <c r="AC148" s="8"/>
      <c r="AD148" s="8"/>
      <c r="AE148" s="8"/>
      <c r="AF148" s="42">
        <v>45324</v>
      </c>
      <c r="AG148" s="13" t="str">
        <f t="shared" si="26"/>
        <v>CUMPLE</v>
      </c>
      <c r="AH148" s="13" t="str">
        <f t="shared" si="27"/>
        <v>NO CUMPLE</v>
      </c>
      <c r="AI148" s="13" t="str">
        <f t="shared" si="28"/>
        <v>NO CUMPLE</v>
      </c>
      <c r="AJ148" s="13" t="str">
        <f t="shared" si="29"/>
        <v>NO CUMPLE</v>
      </c>
      <c r="AK148" s="13" t="str">
        <f t="shared" si="30"/>
        <v>NO CUMPLE</v>
      </c>
      <c r="AL148" s="13" t="str">
        <f t="shared" si="31"/>
        <v>NO CUMPLE</v>
      </c>
      <c r="AM148" s="13" t="str">
        <f t="shared" si="32"/>
        <v>CUMPLE</v>
      </c>
      <c r="AN148" s="13" t="str">
        <f t="shared" si="33"/>
        <v>NO CUMPLE</v>
      </c>
      <c r="AO148" s="13" t="str">
        <f t="shared" si="34"/>
        <v>NO CUMPLE</v>
      </c>
      <c r="AP148" s="13" t="str">
        <f t="shared" si="35"/>
        <v>NO CUMPLE</v>
      </c>
    </row>
    <row r="149" spans="1:42" ht="15" hidden="1" x14ac:dyDescent="0.25">
      <c r="A149" t="s">
        <v>1169</v>
      </c>
      <c r="B149" t="s">
        <v>165</v>
      </c>
      <c r="C149" t="s">
        <v>71</v>
      </c>
      <c r="D149" t="s">
        <v>297</v>
      </c>
      <c r="E149" t="s">
        <v>155</v>
      </c>
      <c r="F149" t="s">
        <v>299</v>
      </c>
      <c r="G149" t="s">
        <v>73</v>
      </c>
      <c r="H149" t="s">
        <v>74</v>
      </c>
      <c r="I149" t="s">
        <v>29</v>
      </c>
      <c r="J149" t="s">
        <v>82</v>
      </c>
      <c r="K149" t="s">
        <v>57</v>
      </c>
      <c r="L149" t="s">
        <v>300</v>
      </c>
      <c r="M149" t="s">
        <v>1170</v>
      </c>
      <c r="N149" t="s">
        <v>1171</v>
      </c>
      <c r="O149" t="s">
        <v>61</v>
      </c>
      <c r="P149" t="s">
        <v>136</v>
      </c>
      <c r="Q149" t="s">
        <v>137</v>
      </c>
      <c r="R149" t="s">
        <v>1172</v>
      </c>
      <c r="S149" t="s">
        <v>97</v>
      </c>
      <c r="T149" t="s">
        <v>1173</v>
      </c>
      <c r="U149" t="s">
        <v>413</v>
      </c>
      <c r="V149" s="40">
        <v>1.2303240740740741E-2</v>
      </c>
      <c r="W149" s="40">
        <v>2.013888888888889E-2</v>
      </c>
      <c r="X149" s="40">
        <v>7.8356481481481489E-3</v>
      </c>
      <c r="Y149" s="2" t="str">
        <f t="shared" si="24"/>
        <v/>
      </c>
      <c r="Z149" s="47" t="str">
        <f t="shared" si="25"/>
        <v>Cumplido</v>
      </c>
      <c r="AA149" s="8"/>
      <c r="AB149" s="8"/>
      <c r="AC149" s="8"/>
      <c r="AD149" s="8"/>
      <c r="AE149" s="8"/>
      <c r="AF149" s="42">
        <v>45324</v>
      </c>
      <c r="AG149" s="13" t="str">
        <f t="shared" si="26"/>
        <v>CUMPLE</v>
      </c>
      <c r="AH149" s="13" t="str">
        <f t="shared" si="27"/>
        <v>NO CUMPLE</v>
      </c>
      <c r="AI149" s="13" t="str">
        <f t="shared" si="28"/>
        <v>NO CUMPLE</v>
      </c>
      <c r="AJ149" s="13" t="str">
        <f t="shared" si="29"/>
        <v>NO CUMPLE</v>
      </c>
      <c r="AK149" s="13" t="str">
        <f t="shared" si="30"/>
        <v>NO CUMPLE</v>
      </c>
      <c r="AL149" s="13" t="str">
        <f t="shared" si="31"/>
        <v>CUMPLE</v>
      </c>
      <c r="AM149" s="13" t="str">
        <f t="shared" si="32"/>
        <v>NO CUMPLE</v>
      </c>
      <c r="AN149" s="13" t="str">
        <f t="shared" si="33"/>
        <v>NO CUMPLE</v>
      </c>
      <c r="AO149" s="13" t="str">
        <f t="shared" si="34"/>
        <v>NO CUMPLE</v>
      </c>
      <c r="AP149" s="13" t="str">
        <f t="shared" si="35"/>
        <v>NO CUMPLE</v>
      </c>
    </row>
    <row r="150" spans="1:42" ht="15" hidden="1" x14ac:dyDescent="0.25">
      <c r="A150" t="s">
        <v>1174</v>
      </c>
      <c r="B150" t="s">
        <v>49</v>
      </c>
      <c r="C150" t="s">
        <v>344</v>
      </c>
      <c r="D150" t="s">
        <v>51</v>
      </c>
      <c r="E150" t="s">
        <v>675</v>
      </c>
      <c r="F150" t="s">
        <v>53</v>
      </c>
      <c r="G150" t="s">
        <v>54</v>
      </c>
      <c r="H150" t="s">
        <v>55</v>
      </c>
      <c r="I150" t="s">
        <v>30</v>
      </c>
      <c r="J150" t="s">
        <v>56</v>
      </c>
      <c r="K150" t="s">
        <v>57</v>
      </c>
      <c r="L150" t="s">
        <v>676</v>
      </c>
      <c r="M150" t="s">
        <v>1175</v>
      </c>
      <c r="N150" t="s">
        <v>1176</v>
      </c>
      <c r="O150" t="s">
        <v>61</v>
      </c>
      <c r="P150" t="s">
        <v>62</v>
      </c>
      <c r="Q150" t="s">
        <v>79</v>
      </c>
      <c r="R150" t="s">
        <v>1177</v>
      </c>
      <c r="S150" t="s">
        <v>65</v>
      </c>
      <c r="T150"/>
      <c r="U150" t="s">
        <v>1178</v>
      </c>
      <c r="V150" s="40">
        <v>0</v>
      </c>
      <c r="W150" s="40">
        <v>0</v>
      </c>
      <c r="X150" s="40">
        <v>0</v>
      </c>
      <c r="Y150" s="2" t="str">
        <f t="shared" si="24"/>
        <v/>
      </c>
      <c r="Z150" s="47" t="str">
        <f t="shared" si="25"/>
        <v/>
      </c>
      <c r="AA150" s="8"/>
      <c r="AB150" s="8"/>
      <c r="AC150" s="8"/>
      <c r="AD150" s="8"/>
      <c r="AE150" s="8"/>
      <c r="AF150" s="42">
        <v>45325</v>
      </c>
      <c r="AG150" s="13" t="str">
        <f t="shared" si="26"/>
        <v>CUMPLE</v>
      </c>
      <c r="AH150" s="13" t="str">
        <f t="shared" si="27"/>
        <v>NO CUMPLE</v>
      </c>
      <c r="AI150" s="13" t="str">
        <f t="shared" si="28"/>
        <v>NO CUMPLE</v>
      </c>
      <c r="AJ150" s="13" t="str">
        <f t="shared" si="29"/>
        <v>NO CUMPLE</v>
      </c>
      <c r="AK150" s="13" t="str">
        <f t="shared" si="30"/>
        <v>NO CUMPLE</v>
      </c>
      <c r="AL150" s="13" t="str">
        <f t="shared" si="31"/>
        <v>CUMPLE</v>
      </c>
      <c r="AM150" s="13" t="str">
        <f t="shared" si="32"/>
        <v>NO CUMPLE</v>
      </c>
      <c r="AN150" s="13" t="str">
        <f t="shared" si="33"/>
        <v>NO CUMPLE</v>
      </c>
      <c r="AO150" s="13" t="str">
        <f t="shared" si="34"/>
        <v>NO CUMPLE</v>
      </c>
      <c r="AP150" s="13" t="str">
        <f t="shared" si="35"/>
        <v>NO CUMPLE</v>
      </c>
    </row>
    <row r="151" spans="1:42" ht="15" hidden="1" x14ac:dyDescent="0.25">
      <c r="A151" t="s">
        <v>1179</v>
      </c>
      <c r="B151" t="s">
        <v>49</v>
      </c>
      <c r="C151" t="s">
        <v>344</v>
      </c>
      <c r="D151" t="s">
        <v>51</v>
      </c>
      <c r="E151" t="s">
        <v>675</v>
      </c>
      <c r="F151" t="s">
        <v>53</v>
      </c>
      <c r="G151" t="s">
        <v>54</v>
      </c>
      <c r="H151" t="s">
        <v>55</v>
      </c>
      <c r="I151" t="s">
        <v>30</v>
      </c>
      <c r="J151" t="s">
        <v>56</v>
      </c>
      <c r="K151" t="s">
        <v>57</v>
      </c>
      <c r="L151" t="s">
        <v>676</v>
      </c>
      <c r="M151" t="s">
        <v>1180</v>
      </c>
      <c r="N151" t="s">
        <v>1181</v>
      </c>
      <c r="O151" t="s">
        <v>61</v>
      </c>
      <c r="P151" t="s">
        <v>62</v>
      </c>
      <c r="Q151" t="s">
        <v>79</v>
      </c>
      <c r="R151" t="s">
        <v>1182</v>
      </c>
      <c r="S151" t="s">
        <v>65</v>
      </c>
      <c r="T151"/>
      <c r="U151" t="s">
        <v>680</v>
      </c>
      <c r="V151" s="40">
        <v>0</v>
      </c>
      <c r="W151" s="40">
        <v>0</v>
      </c>
      <c r="X151" s="40">
        <v>0</v>
      </c>
      <c r="Y151" s="2" t="str">
        <f t="shared" si="24"/>
        <v/>
      </c>
      <c r="Z151" s="47" t="str">
        <f t="shared" si="25"/>
        <v/>
      </c>
      <c r="AA151" s="8"/>
      <c r="AB151" s="8"/>
      <c r="AC151" s="8"/>
      <c r="AD151" s="8"/>
      <c r="AE151" s="8"/>
      <c r="AF151" s="42">
        <v>45325</v>
      </c>
      <c r="AG151" s="13" t="str">
        <f t="shared" si="26"/>
        <v>CUMPLE</v>
      </c>
      <c r="AH151" s="13" t="str">
        <f t="shared" si="27"/>
        <v>NO CUMPLE</v>
      </c>
      <c r="AI151" s="13" t="str">
        <f t="shared" si="28"/>
        <v>NO CUMPLE</v>
      </c>
      <c r="AJ151" s="13" t="str">
        <f t="shared" si="29"/>
        <v>NO CUMPLE</v>
      </c>
      <c r="AK151" s="13" t="str">
        <f t="shared" si="30"/>
        <v>NO CUMPLE</v>
      </c>
      <c r="AL151" s="13" t="str">
        <f t="shared" si="31"/>
        <v>CUMPLE</v>
      </c>
      <c r="AM151" s="13" t="str">
        <f t="shared" si="32"/>
        <v>NO CUMPLE</v>
      </c>
      <c r="AN151" s="13" t="str">
        <f t="shared" si="33"/>
        <v>NO CUMPLE</v>
      </c>
      <c r="AO151" s="13" t="str">
        <f t="shared" si="34"/>
        <v>NO CUMPLE</v>
      </c>
      <c r="AP151" s="13" t="str">
        <f t="shared" si="35"/>
        <v>NO CUMPLE</v>
      </c>
    </row>
    <row r="152" spans="1:42" ht="15" hidden="1" x14ac:dyDescent="0.25">
      <c r="A152" t="s">
        <v>1183</v>
      </c>
      <c r="B152" t="s">
        <v>49</v>
      </c>
      <c r="C152" t="s">
        <v>344</v>
      </c>
      <c r="D152" t="s">
        <v>51</v>
      </c>
      <c r="E152" t="s">
        <v>675</v>
      </c>
      <c r="F152" t="s">
        <v>53</v>
      </c>
      <c r="G152" t="s">
        <v>54</v>
      </c>
      <c r="H152" t="s">
        <v>55</v>
      </c>
      <c r="I152" t="s">
        <v>30</v>
      </c>
      <c r="J152" t="s">
        <v>56</v>
      </c>
      <c r="K152" t="s">
        <v>57</v>
      </c>
      <c r="L152" t="s">
        <v>676</v>
      </c>
      <c r="M152" t="s">
        <v>1184</v>
      </c>
      <c r="N152" t="s">
        <v>1185</v>
      </c>
      <c r="O152" t="s">
        <v>61</v>
      </c>
      <c r="P152" t="s">
        <v>62</v>
      </c>
      <c r="Q152" t="s">
        <v>79</v>
      </c>
      <c r="R152" t="s">
        <v>1186</v>
      </c>
      <c r="S152" t="s">
        <v>65</v>
      </c>
      <c r="T152"/>
      <c r="U152" t="s">
        <v>680</v>
      </c>
      <c r="V152" s="40">
        <v>0</v>
      </c>
      <c r="W152" s="40">
        <v>0</v>
      </c>
      <c r="X152" s="40">
        <v>0</v>
      </c>
      <c r="Y152" s="2" t="str">
        <f t="shared" si="24"/>
        <v/>
      </c>
      <c r="Z152" s="47" t="str">
        <f t="shared" si="25"/>
        <v/>
      </c>
      <c r="AA152" s="8"/>
      <c r="AB152" s="8" t="str">
        <f>IF($H152="1-Crítica",IF($X152&lt;=$AT$5,"Cumplido", "Incumplido"),"")</f>
        <v/>
      </c>
      <c r="AC152" s="8" t="str">
        <f>IF($H152="2-Alta",IF($X152&lt;=$AT$6, "Cumplido", "Incumplido"),"")</f>
        <v/>
      </c>
      <c r="AD152" s="8" t="str">
        <f>IF($H152="3-Medio",IF($X152&lt;=$AT$7, "Cumplido", "Incumplido"),"")</f>
        <v/>
      </c>
      <c r="AE152" s="8" t="str">
        <f>IF($H152="4-Baja",IF($X152&lt;=$AT$8, "Cumplido", "Incumplido"),"")</f>
        <v>Cumplido</v>
      </c>
      <c r="AF152" s="42">
        <v>45325</v>
      </c>
      <c r="AG152" s="13" t="str">
        <f t="shared" si="26"/>
        <v>CUMPLE</v>
      </c>
      <c r="AH152" s="13" t="str">
        <f t="shared" si="27"/>
        <v>NO CUMPLE</v>
      </c>
      <c r="AI152" s="13" t="str">
        <f t="shared" si="28"/>
        <v>NO CUMPLE</v>
      </c>
      <c r="AJ152" s="13" t="str">
        <f t="shared" si="29"/>
        <v>NO CUMPLE</v>
      </c>
      <c r="AK152" s="13" t="str">
        <f t="shared" si="30"/>
        <v>NO CUMPLE</v>
      </c>
      <c r="AL152" s="13" t="str">
        <f t="shared" si="31"/>
        <v>CUMPLE</v>
      </c>
      <c r="AM152" s="13" t="str">
        <f t="shared" si="32"/>
        <v>NO CUMPLE</v>
      </c>
      <c r="AN152" s="13" t="str">
        <f t="shared" si="33"/>
        <v>NO CUMPLE</v>
      </c>
      <c r="AO152" s="13" t="str">
        <f t="shared" si="34"/>
        <v>NO CUMPLE</v>
      </c>
      <c r="AP152" s="13" t="str">
        <f t="shared" si="35"/>
        <v>NO CUMPLE</v>
      </c>
    </row>
    <row r="153" spans="1:42" ht="15" hidden="1" x14ac:dyDescent="0.25">
      <c r="A153" t="s">
        <v>1187</v>
      </c>
      <c r="B153" t="s">
        <v>165</v>
      </c>
      <c r="C153" t="s">
        <v>415</v>
      </c>
      <c r="D153" t="s">
        <v>297</v>
      </c>
      <c r="E153" t="s">
        <v>380</v>
      </c>
      <c r="F153" t="s">
        <v>299</v>
      </c>
      <c r="G153" t="s">
        <v>73</v>
      </c>
      <c r="H153" t="s">
        <v>74</v>
      </c>
      <c r="I153" t="s">
        <v>29</v>
      </c>
      <c r="J153" t="s">
        <v>82</v>
      </c>
      <c r="K153" t="s">
        <v>1188</v>
      </c>
      <c r="L153" t="s">
        <v>1189</v>
      </c>
      <c r="M153" t="s">
        <v>1190</v>
      </c>
      <c r="N153" t="s">
        <v>1191</v>
      </c>
      <c r="O153" t="s">
        <v>61</v>
      </c>
      <c r="P153" t="s">
        <v>170</v>
      </c>
      <c r="Q153" t="s">
        <v>10</v>
      </c>
      <c r="R153" t="s">
        <v>1192</v>
      </c>
      <c r="S153" t="s">
        <v>97</v>
      </c>
      <c r="T153" t="s">
        <v>1193</v>
      </c>
      <c r="U153" t="s">
        <v>428</v>
      </c>
      <c r="V153" s="40">
        <v>1.8344907407407407E-2</v>
      </c>
      <c r="W153" s="40">
        <v>2.3067129629629628E-2</v>
      </c>
      <c r="X153" s="40">
        <v>4.7222222222222223E-3</v>
      </c>
      <c r="Y153" s="2" t="str">
        <f t="shared" si="24"/>
        <v/>
      </c>
      <c r="Z153" s="47" t="str">
        <f t="shared" si="25"/>
        <v>Cumplido</v>
      </c>
      <c r="AA153" s="8"/>
      <c r="AB153" s="8"/>
      <c r="AC153" s="8"/>
      <c r="AD153" s="8"/>
      <c r="AE153" s="8"/>
      <c r="AF153" s="42">
        <v>45324</v>
      </c>
      <c r="AG153" s="13" t="str">
        <f t="shared" si="26"/>
        <v>CUMPLE</v>
      </c>
      <c r="AH153" s="13" t="str">
        <f t="shared" si="27"/>
        <v>NO CUMPLE</v>
      </c>
      <c r="AI153" s="13" t="str">
        <f t="shared" si="28"/>
        <v>NO CUMPLE</v>
      </c>
      <c r="AJ153" s="13" t="str">
        <f t="shared" si="29"/>
        <v>NO CUMPLE</v>
      </c>
      <c r="AK153" s="13" t="str">
        <f t="shared" si="30"/>
        <v>NO CUMPLE</v>
      </c>
      <c r="AL153" s="13" t="str">
        <f t="shared" si="31"/>
        <v>CUMPLE</v>
      </c>
      <c r="AM153" s="13" t="str">
        <f t="shared" si="32"/>
        <v>NO CUMPLE</v>
      </c>
      <c r="AN153" s="13" t="str">
        <f t="shared" si="33"/>
        <v>NO CUMPLE</v>
      </c>
      <c r="AO153" s="13" t="str">
        <f t="shared" si="34"/>
        <v>NO CUMPLE</v>
      </c>
      <c r="AP153" s="13" t="str">
        <f t="shared" si="35"/>
        <v>NO CUMPLE</v>
      </c>
    </row>
    <row r="154" spans="1:42" ht="15" hidden="1" x14ac:dyDescent="0.25">
      <c r="A154" t="s">
        <v>1194</v>
      </c>
      <c r="B154" t="s">
        <v>165</v>
      </c>
      <c r="C154" t="s">
        <v>415</v>
      </c>
      <c r="D154" t="s">
        <v>297</v>
      </c>
      <c r="E154" t="s">
        <v>380</v>
      </c>
      <c r="F154" t="s">
        <v>299</v>
      </c>
      <c r="G154" t="s">
        <v>73</v>
      </c>
      <c r="H154" t="s">
        <v>74</v>
      </c>
      <c r="I154" t="s">
        <v>29</v>
      </c>
      <c r="J154" t="s">
        <v>82</v>
      </c>
      <c r="K154" t="s">
        <v>437</v>
      </c>
      <c r="L154" t="s">
        <v>1090</v>
      </c>
      <c r="M154" t="s">
        <v>1195</v>
      </c>
      <c r="N154" t="s">
        <v>1196</v>
      </c>
      <c r="O154" t="s">
        <v>61</v>
      </c>
      <c r="P154" t="s">
        <v>136</v>
      </c>
      <c r="Q154" t="s">
        <v>137</v>
      </c>
      <c r="R154" t="s">
        <v>1197</v>
      </c>
      <c r="S154" t="s">
        <v>97</v>
      </c>
      <c r="T154" t="s">
        <v>1198</v>
      </c>
      <c r="U154" t="s">
        <v>717</v>
      </c>
      <c r="V154" s="40">
        <v>9.6874999999999999E-3</v>
      </c>
      <c r="W154" s="40">
        <v>2.0092592592592592E-2</v>
      </c>
      <c r="X154" s="40">
        <v>1.0405092592592593E-2</v>
      </c>
      <c r="Y154" s="2" t="str">
        <f t="shared" si="24"/>
        <v/>
      </c>
      <c r="Z154" s="47" t="str">
        <f t="shared" si="25"/>
        <v>Cumplido</v>
      </c>
      <c r="AA154" s="8"/>
      <c r="AB154" s="8"/>
      <c r="AC154" s="8"/>
      <c r="AD154" s="8"/>
      <c r="AE154" s="8"/>
      <c r="AF154" s="42">
        <v>45324</v>
      </c>
      <c r="AG154" s="13" t="str">
        <f t="shared" si="26"/>
        <v>CUMPLE</v>
      </c>
      <c r="AH154" s="13" t="str">
        <f t="shared" si="27"/>
        <v>NO CUMPLE</v>
      </c>
      <c r="AI154" s="13" t="str">
        <f t="shared" si="28"/>
        <v>NO CUMPLE</v>
      </c>
      <c r="AJ154" s="13" t="str">
        <f t="shared" si="29"/>
        <v>NO CUMPLE</v>
      </c>
      <c r="AK154" s="13" t="str">
        <f t="shared" si="30"/>
        <v>NO CUMPLE</v>
      </c>
      <c r="AL154" s="13" t="str">
        <f t="shared" si="31"/>
        <v>CUMPLE</v>
      </c>
      <c r="AM154" s="13" t="str">
        <f t="shared" si="32"/>
        <v>NO CUMPLE</v>
      </c>
      <c r="AN154" s="13" t="str">
        <f t="shared" si="33"/>
        <v>NO CUMPLE</v>
      </c>
      <c r="AO154" s="13" t="str">
        <f t="shared" si="34"/>
        <v>NO CUMPLE</v>
      </c>
      <c r="AP154" s="13" t="str">
        <f t="shared" si="35"/>
        <v>NO CUMPLE</v>
      </c>
    </row>
    <row r="155" spans="1:42" ht="15" hidden="1" x14ac:dyDescent="0.25">
      <c r="A155" t="s">
        <v>1199</v>
      </c>
      <c r="B155" t="s">
        <v>165</v>
      </c>
      <c r="C155" t="s">
        <v>296</v>
      </c>
      <c r="D155" t="s">
        <v>297</v>
      </c>
      <c r="E155" t="s">
        <v>767</v>
      </c>
      <c r="F155" t="s">
        <v>299</v>
      </c>
      <c r="G155" t="s">
        <v>73</v>
      </c>
      <c r="H155" t="s">
        <v>74</v>
      </c>
      <c r="I155" t="s">
        <v>29</v>
      </c>
      <c r="J155" t="s">
        <v>82</v>
      </c>
      <c r="K155" t="s">
        <v>768</v>
      </c>
      <c r="L155" t="s">
        <v>769</v>
      </c>
      <c r="M155" t="s">
        <v>1200</v>
      </c>
      <c r="N155" t="s">
        <v>1201</v>
      </c>
      <c r="O155" t="s">
        <v>61</v>
      </c>
      <c r="P155" t="s">
        <v>94</v>
      </c>
      <c r="Q155" t="s">
        <v>95</v>
      </c>
      <c r="R155" t="s">
        <v>1202</v>
      </c>
      <c r="S155" t="s">
        <v>97</v>
      </c>
      <c r="T155" t="s">
        <v>1203</v>
      </c>
      <c r="U155" t="s">
        <v>413</v>
      </c>
      <c r="V155" s="40">
        <v>5.8796296296296296E-3</v>
      </c>
      <c r="W155" s="40">
        <v>2.9965277777777778E-2</v>
      </c>
      <c r="X155" s="40">
        <v>2.4085648148148148E-2</v>
      </c>
      <c r="Y155" s="2" t="str">
        <f t="shared" si="24"/>
        <v/>
      </c>
      <c r="Z155" s="47" t="str">
        <f t="shared" si="25"/>
        <v>Cumplido</v>
      </c>
      <c r="AA155" s="8"/>
      <c r="AB155" s="8"/>
      <c r="AC155" s="8"/>
      <c r="AD155" s="8"/>
      <c r="AE155" s="8"/>
      <c r="AF155" s="42">
        <v>45324</v>
      </c>
      <c r="AG155" s="13" t="str">
        <f t="shared" si="26"/>
        <v>CUMPLE</v>
      </c>
      <c r="AH155" s="13" t="str">
        <f t="shared" si="27"/>
        <v>NO CUMPLE</v>
      </c>
      <c r="AI155" s="13" t="str">
        <f t="shared" si="28"/>
        <v>NO CUMPLE</v>
      </c>
      <c r="AJ155" s="13" t="str">
        <f t="shared" si="29"/>
        <v>NO CUMPLE</v>
      </c>
      <c r="AK155" s="13" t="str">
        <f t="shared" si="30"/>
        <v>NO CUMPLE</v>
      </c>
      <c r="AL155" s="13" t="str">
        <f t="shared" si="31"/>
        <v>CUMPLE</v>
      </c>
      <c r="AM155" s="13" t="str">
        <f t="shared" si="32"/>
        <v>NO CUMPLE</v>
      </c>
      <c r="AN155" s="13" t="str">
        <f t="shared" si="33"/>
        <v>NO CUMPLE</v>
      </c>
      <c r="AO155" s="13" t="str">
        <f t="shared" si="34"/>
        <v>NO CUMPLE</v>
      </c>
      <c r="AP155" s="13" t="str">
        <f t="shared" si="35"/>
        <v>NO CUMPLE</v>
      </c>
    </row>
    <row r="156" spans="1:42" ht="15" hidden="1" x14ac:dyDescent="0.25">
      <c r="A156" t="s">
        <v>1204</v>
      </c>
      <c r="B156" t="s">
        <v>165</v>
      </c>
      <c r="C156" t="s">
        <v>296</v>
      </c>
      <c r="D156" t="s">
        <v>297</v>
      </c>
      <c r="E156" t="s">
        <v>767</v>
      </c>
      <c r="F156" t="s">
        <v>299</v>
      </c>
      <c r="G156" t="s">
        <v>73</v>
      </c>
      <c r="H156" t="s">
        <v>74</v>
      </c>
      <c r="I156" t="s">
        <v>29</v>
      </c>
      <c r="J156" t="s">
        <v>82</v>
      </c>
      <c r="K156" t="s">
        <v>768</v>
      </c>
      <c r="L156" t="s">
        <v>769</v>
      </c>
      <c r="M156" t="s">
        <v>1205</v>
      </c>
      <c r="N156" t="s">
        <v>1206</v>
      </c>
      <c r="O156" t="s">
        <v>61</v>
      </c>
      <c r="P156" t="s">
        <v>94</v>
      </c>
      <c r="Q156" t="s">
        <v>95</v>
      </c>
      <c r="R156" t="s">
        <v>1207</v>
      </c>
      <c r="S156" t="s">
        <v>97</v>
      </c>
      <c r="T156" t="s">
        <v>1203</v>
      </c>
      <c r="U156" t="s">
        <v>413</v>
      </c>
      <c r="V156" s="40">
        <v>6.0416666666666665E-3</v>
      </c>
      <c r="W156" s="40">
        <v>2.4953703703703704E-2</v>
      </c>
      <c r="X156" s="40">
        <v>1.8912037037037036E-2</v>
      </c>
      <c r="Y156" s="2" t="str">
        <f t="shared" si="24"/>
        <v/>
      </c>
      <c r="Z156" s="47" t="str">
        <f t="shared" si="25"/>
        <v>Cumplido</v>
      </c>
      <c r="AA156" s="8"/>
      <c r="AB156" s="8"/>
      <c r="AC156" s="8"/>
      <c r="AD156" s="8"/>
      <c r="AE156" s="8"/>
      <c r="AF156" s="42">
        <v>45324</v>
      </c>
      <c r="AG156" s="13" t="str">
        <f t="shared" si="26"/>
        <v>CUMPLE</v>
      </c>
      <c r="AH156" s="13" t="str">
        <f t="shared" si="27"/>
        <v>NO CUMPLE</v>
      </c>
      <c r="AI156" s="13" t="str">
        <f t="shared" si="28"/>
        <v>NO CUMPLE</v>
      </c>
      <c r="AJ156" s="13" t="str">
        <f t="shared" si="29"/>
        <v>NO CUMPLE</v>
      </c>
      <c r="AK156" s="13" t="str">
        <f t="shared" si="30"/>
        <v>NO CUMPLE</v>
      </c>
      <c r="AL156" s="13" t="str">
        <f t="shared" si="31"/>
        <v>CUMPLE</v>
      </c>
      <c r="AM156" s="13" t="str">
        <f t="shared" si="32"/>
        <v>NO CUMPLE</v>
      </c>
      <c r="AN156" s="13" t="str">
        <f t="shared" si="33"/>
        <v>NO CUMPLE</v>
      </c>
      <c r="AO156" s="13" t="str">
        <f t="shared" si="34"/>
        <v>NO CUMPLE</v>
      </c>
      <c r="AP156" s="13" t="str">
        <f t="shared" si="35"/>
        <v>NO CUMPLE</v>
      </c>
    </row>
    <row r="157" spans="1:42" ht="15" hidden="1" x14ac:dyDescent="0.25">
      <c r="A157" t="s">
        <v>1208</v>
      </c>
      <c r="B157" t="s">
        <v>165</v>
      </c>
      <c r="C157" t="s">
        <v>296</v>
      </c>
      <c r="D157" t="s">
        <v>297</v>
      </c>
      <c r="E157" t="s">
        <v>767</v>
      </c>
      <c r="F157" t="s">
        <v>299</v>
      </c>
      <c r="G157" t="s">
        <v>73</v>
      </c>
      <c r="H157" t="s">
        <v>74</v>
      </c>
      <c r="I157" t="s">
        <v>29</v>
      </c>
      <c r="J157" t="s">
        <v>82</v>
      </c>
      <c r="K157" t="s">
        <v>768</v>
      </c>
      <c r="L157" t="s">
        <v>769</v>
      </c>
      <c r="M157" t="s">
        <v>1209</v>
      </c>
      <c r="N157" t="s">
        <v>1210</v>
      </c>
      <c r="O157" t="s">
        <v>61</v>
      </c>
      <c r="P157" t="s">
        <v>94</v>
      </c>
      <c r="Q157" t="s">
        <v>95</v>
      </c>
      <c r="R157" t="s">
        <v>1211</v>
      </c>
      <c r="S157" t="s">
        <v>97</v>
      </c>
      <c r="T157" t="s">
        <v>1203</v>
      </c>
      <c r="U157" t="s">
        <v>413</v>
      </c>
      <c r="V157" s="40">
        <v>6.3078703703703708E-3</v>
      </c>
      <c r="W157" s="40">
        <v>2.267361111111111E-2</v>
      </c>
      <c r="X157" s="40">
        <v>1.636574074074074E-2</v>
      </c>
      <c r="Y157" s="2" t="str">
        <f t="shared" si="24"/>
        <v/>
      </c>
      <c r="Z157" s="47" t="str">
        <f t="shared" si="25"/>
        <v>Cumplido</v>
      </c>
      <c r="AA157" s="8"/>
      <c r="AB157" s="8"/>
      <c r="AC157" s="8"/>
      <c r="AD157" s="8"/>
      <c r="AE157" s="8"/>
      <c r="AF157" s="42">
        <v>45324</v>
      </c>
      <c r="AG157" s="13" t="str">
        <f t="shared" si="26"/>
        <v>CUMPLE</v>
      </c>
      <c r="AH157" s="13" t="str">
        <f t="shared" si="27"/>
        <v>NO CUMPLE</v>
      </c>
      <c r="AI157" s="13" t="str">
        <f t="shared" si="28"/>
        <v>NO CUMPLE</v>
      </c>
      <c r="AJ157" s="13" t="str">
        <f t="shared" si="29"/>
        <v>NO CUMPLE</v>
      </c>
      <c r="AK157" s="13" t="str">
        <f t="shared" si="30"/>
        <v>NO CUMPLE</v>
      </c>
      <c r="AL157" s="13" t="str">
        <f t="shared" si="31"/>
        <v>CUMPLE</v>
      </c>
      <c r="AM157" s="13" t="str">
        <f t="shared" si="32"/>
        <v>NO CUMPLE</v>
      </c>
      <c r="AN157" s="13" t="str">
        <f t="shared" si="33"/>
        <v>NO CUMPLE</v>
      </c>
      <c r="AO157" s="13" t="str">
        <f t="shared" si="34"/>
        <v>NO CUMPLE</v>
      </c>
      <c r="AP157" s="13" t="str">
        <f t="shared" si="35"/>
        <v>NO CUMPLE</v>
      </c>
    </row>
    <row r="158" spans="1:42" ht="15" hidden="1" x14ac:dyDescent="0.25">
      <c r="A158" t="s">
        <v>1212</v>
      </c>
      <c r="B158" t="s">
        <v>165</v>
      </c>
      <c r="C158" t="s">
        <v>296</v>
      </c>
      <c r="D158" t="s">
        <v>297</v>
      </c>
      <c r="E158" t="s">
        <v>767</v>
      </c>
      <c r="F158" t="s">
        <v>299</v>
      </c>
      <c r="G158" t="s">
        <v>73</v>
      </c>
      <c r="H158" t="s">
        <v>74</v>
      </c>
      <c r="I158" t="s">
        <v>29</v>
      </c>
      <c r="J158" t="s">
        <v>82</v>
      </c>
      <c r="K158" t="s">
        <v>768</v>
      </c>
      <c r="L158" t="s">
        <v>769</v>
      </c>
      <c r="M158" t="s">
        <v>1213</v>
      </c>
      <c r="N158" t="s">
        <v>1214</v>
      </c>
      <c r="O158" t="s">
        <v>61</v>
      </c>
      <c r="P158" t="s">
        <v>94</v>
      </c>
      <c r="Q158" t="s">
        <v>95</v>
      </c>
      <c r="R158" t="s">
        <v>1215</v>
      </c>
      <c r="S158" t="s">
        <v>97</v>
      </c>
      <c r="T158" t="s">
        <v>1203</v>
      </c>
      <c r="U158" t="s">
        <v>774</v>
      </c>
      <c r="V158" s="40">
        <v>6.4930555555555557E-3</v>
      </c>
      <c r="W158" s="40">
        <v>2.0405092592592593E-2</v>
      </c>
      <c r="X158" s="40">
        <v>1.3912037037037037E-2</v>
      </c>
      <c r="Y158" s="2" t="str">
        <f t="shared" si="24"/>
        <v/>
      </c>
      <c r="Z158" s="47" t="str">
        <f t="shared" si="25"/>
        <v>Cumplido</v>
      </c>
      <c r="AA158" s="8"/>
      <c r="AB158" s="8"/>
      <c r="AC158" s="8"/>
      <c r="AD158" s="8"/>
      <c r="AE158" s="8"/>
      <c r="AF158" s="42">
        <v>45324</v>
      </c>
      <c r="AG158" s="13" t="str">
        <f t="shared" si="26"/>
        <v>CUMPLE</v>
      </c>
      <c r="AH158" s="13" t="str">
        <f t="shared" si="27"/>
        <v>NO CUMPLE</v>
      </c>
      <c r="AI158" s="13" t="str">
        <f t="shared" si="28"/>
        <v>NO CUMPLE</v>
      </c>
      <c r="AJ158" s="13" t="str">
        <f t="shared" si="29"/>
        <v>NO CUMPLE</v>
      </c>
      <c r="AK158" s="13" t="str">
        <f t="shared" si="30"/>
        <v>NO CUMPLE</v>
      </c>
      <c r="AL158" s="13" t="str">
        <f t="shared" si="31"/>
        <v>CUMPLE</v>
      </c>
      <c r="AM158" s="13" t="str">
        <f t="shared" si="32"/>
        <v>NO CUMPLE</v>
      </c>
      <c r="AN158" s="13" t="str">
        <f t="shared" si="33"/>
        <v>NO CUMPLE</v>
      </c>
      <c r="AO158" s="13" t="str">
        <f t="shared" si="34"/>
        <v>NO CUMPLE</v>
      </c>
      <c r="AP158" s="13" t="str">
        <f t="shared" si="35"/>
        <v>NO CUMPLE</v>
      </c>
    </row>
    <row r="159" spans="1:42" ht="15" x14ac:dyDescent="0.25">
      <c r="A159" t="s">
        <v>1216</v>
      </c>
      <c r="B159" t="s">
        <v>94</v>
      </c>
      <c r="C159" t="s">
        <v>233</v>
      </c>
      <c r="D159" t="s">
        <v>233</v>
      </c>
      <c r="E159" t="s">
        <v>319</v>
      </c>
      <c r="F159" t="s">
        <v>1217</v>
      </c>
      <c r="G159" t="s">
        <v>54</v>
      </c>
      <c r="H159" t="s">
        <v>55</v>
      </c>
      <c r="I159" t="s">
        <v>30</v>
      </c>
      <c r="J159" t="s">
        <v>82</v>
      </c>
      <c r="K159" t="s">
        <v>75</v>
      </c>
      <c r="L159" t="s">
        <v>1218</v>
      </c>
      <c r="M159" t="s">
        <v>1219</v>
      </c>
      <c r="N159" t="s">
        <v>1220</v>
      </c>
      <c r="O159" t="s">
        <v>61</v>
      </c>
      <c r="P159" t="s">
        <v>136</v>
      </c>
      <c r="Q159" t="s">
        <v>137</v>
      </c>
      <c r="R159" t="s">
        <v>1221</v>
      </c>
      <c r="S159" t="s">
        <v>97</v>
      </c>
      <c r="T159" t="s">
        <v>1222</v>
      </c>
      <c r="U159"/>
      <c r="V159" s="40">
        <v>0</v>
      </c>
      <c r="W159" s="40">
        <v>1.4120370370370369E-3</v>
      </c>
      <c r="X159" s="40">
        <v>1.4120370370370369E-3</v>
      </c>
      <c r="Y159" s="2" t="str">
        <f t="shared" si="24"/>
        <v/>
      </c>
      <c r="Z159" s="47" t="str">
        <f t="shared" si="25"/>
        <v>Cumplido</v>
      </c>
      <c r="AA159" s="8"/>
      <c r="AB159" s="8"/>
      <c r="AC159" s="8"/>
      <c r="AD159" s="8"/>
      <c r="AE159" s="8"/>
      <c r="AF159" s="42">
        <v>45324</v>
      </c>
      <c r="AG159" s="13" t="str">
        <f t="shared" si="26"/>
        <v>CUMPLE</v>
      </c>
      <c r="AH159" s="13" t="str">
        <f t="shared" si="27"/>
        <v>NO CUMPLE</v>
      </c>
      <c r="AI159" s="13" t="str">
        <f t="shared" si="28"/>
        <v>NO CUMPLE</v>
      </c>
      <c r="AJ159" s="13" t="str">
        <f t="shared" si="29"/>
        <v>NO CUMPLE</v>
      </c>
      <c r="AK159" s="13" t="str">
        <f t="shared" si="30"/>
        <v>NO CUMPLE</v>
      </c>
      <c r="AL159" s="13" t="str">
        <f t="shared" si="31"/>
        <v>CUMPLE</v>
      </c>
      <c r="AM159" s="13" t="str">
        <f t="shared" si="32"/>
        <v>NO CUMPLE</v>
      </c>
      <c r="AN159" s="13" t="str">
        <f t="shared" si="33"/>
        <v>NO CUMPLE</v>
      </c>
      <c r="AO159" s="13" t="str">
        <f t="shared" si="34"/>
        <v>NO CUMPLE</v>
      </c>
      <c r="AP159" s="13" t="str">
        <f t="shared" si="35"/>
        <v>NO CUMPLE</v>
      </c>
    </row>
    <row r="160" spans="1:42" ht="15" hidden="1" x14ac:dyDescent="0.25">
      <c r="A160" t="s">
        <v>1223</v>
      </c>
      <c r="B160" t="s">
        <v>165</v>
      </c>
      <c r="C160" t="s">
        <v>296</v>
      </c>
      <c r="D160" t="s">
        <v>297</v>
      </c>
      <c r="E160" t="s">
        <v>767</v>
      </c>
      <c r="F160" t="s">
        <v>299</v>
      </c>
      <c r="G160" t="s">
        <v>73</v>
      </c>
      <c r="H160" t="s">
        <v>74</v>
      </c>
      <c r="I160" t="s">
        <v>29</v>
      </c>
      <c r="J160" t="s">
        <v>82</v>
      </c>
      <c r="K160" t="s">
        <v>768</v>
      </c>
      <c r="L160" t="s">
        <v>769</v>
      </c>
      <c r="M160" t="s">
        <v>1224</v>
      </c>
      <c r="N160" t="s">
        <v>1225</v>
      </c>
      <c r="O160" t="s">
        <v>61</v>
      </c>
      <c r="P160" t="s">
        <v>94</v>
      </c>
      <c r="Q160" t="s">
        <v>95</v>
      </c>
      <c r="R160" t="s">
        <v>1226</v>
      </c>
      <c r="S160" t="s">
        <v>97</v>
      </c>
      <c r="T160" t="s">
        <v>1203</v>
      </c>
      <c r="U160" t="s">
        <v>774</v>
      </c>
      <c r="V160" s="40">
        <v>6.6319444444444446E-3</v>
      </c>
      <c r="W160" s="40">
        <v>1.7685185185185186E-2</v>
      </c>
      <c r="X160" s="40">
        <v>1.105324074074074E-2</v>
      </c>
      <c r="Y160" s="2" t="str">
        <f t="shared" si="24"/>
        <v/>
      </c>
      <c r="Z160" s="47" t="str">
        <f t="shared" si="25"/>
        <v>Cumplido</v>
      </c>
      <c r="AA160" s="8"/>
      <c r="AB160" s="8"/>
      <c r="AC160" s="8"/>
      <c r="AD160" s="8"/>
      <c r="AE160" s="8"/>
      <c r="AF160" s="42">
        <v>45324</v>
      </c>
      <c r="AG160" s="13" t="str">
        <f t="shared" si="26"/>
        <v>CUMPLE</v>
      </c>
      <c r="AH160" s="13" t="str">
        <f t="shared" si="27"/>
        <v>NO CUMPLE</v>
      </c>
      <c r="AI160" s="13" t="str">
        <f t="shared" si="28"/>
        <v>NO CUMPLE</v>
      </c>
      <c r="AJ160" s="13" t="str">
        <f t="shared" si="29"/>
        <v>NO CUMPLE</v>
      </c>
      <c r="AK160" s="13" t="str">
        <f t="shared" si="30"/>
        <v>NO CUMPLE</v>
      </c>
      <c r="AL160" s="13" t="str">
        <f t="shared" si="31"/>
        <v>CUMPLE</v>
      </c>
      <c r="AM160" s="13" t="str">
        <f t="shared" si="32"/>
        <v>NO CUMPLE</v>
      </c>
      <c r="AN160" s="13" t="str">
        <f t="shared" si="33"/>
        <v>NO CUMPLE</v>
      </c>
      <c r="AO160" s="13" t="str">
        <f t="shared" si="34"/>
        <v>NO CUMPLE</v>
      </c>
      <c r="AP160" s="13" t="str">
        <f t="shared" si="35"/>
        <v>NO CUMPLE</v>
      </c>
    </row>
    <row r="161" spans="1:42" ht="15" hidden="1" x14ac:dyDescent="0.25">
      <c r="A161" t="s">
        <v>1227</v>
      </c>
      <c r="B161" t="s">
        <v>165</v>
      </c>
      <c r="C161" t="s">
        <v>296</v>
      </c>
      <c r="D161" t="s">
        <v>297</v>
      </c>
      <c r="E161" t="s">
        <v>767</v>
      </c>
      <c r="F161" t="s">
        <v>299</v>
      </c>
      <c r="G161" t="s">
        <v>73</v>
      </c>
      <c r="H161" t="s">
        <v>74</v>
      </c>
      <c r="I161" t="s">
        <v>29</v>
      </c>
      <c r="J161" t="s">
        <v>82</v>
      </c>
      <c r="K161" t="s">
        <v>768</v>
      </c>
      <c r="L161" t="s">
        <v>769</v>
      </c>
      <c r="M161" t="s">
        <v>1228</v>
      </c>
      <c r="N161" t="s">
        <v>1229</v>
      </c>
      <c r="O161" t="s">
        <v>61</v>
      </c>
      <c r="P161" t="s">
        <v>94</v>
      </c>
      <c r="Q161" t="s">
        <v>95</v>
      </c>
      <c r="R161" t="s">
        <v>1230</v>
      </c>
      <c r="S161" t="s">
        <v>97</v>
      </c>
      <c r="T161" t="s">
        <v>1203</v>
      </c>
      <c r="U161" t="s">
        <v>774</v>
      </c>
      <c r="V161" s="40">
        <v>6.9097222222222225E-3</v>
      </c>
      <c r="W161" s="40">
        <v>1.5648148148148147E-2</v>
      </c>
      <c r="X161" s="40">
        <v>8.7384259259259255E-3</v>
      </c>
      <c r="Y161" s="2" t="str">
        <f t="shared" si="24"/>
        <v/>
      </c>
      <c r="Z161" s="47" t="str">
        <f t="shared" si="25"/>
        <v>Cumplido</v>
      </c>
      <c r="AA161" s="8"/>
      <c r="AB161" s="8"/>
      <c r="AC161" s="8"/>
      <c r="AD161" s="8"/>
      <c r="AE161" s="8"/>
      <c r="AF161" s="42">
        <v>45324</v>
      </c>
      <c r="AG161" s="13" t="str">
        <f t="shared" si="26"/>
        <v>CUMPLE</v>
      </c>
      <c r="AH161" s="13" t="str">
        <f t="shared" si="27"/>
        <v>NO CUMPLE</v>
      </c>
      <c r="AI161" s="13" t="str">
        <f t="shared" si="28"/>
        <v>NO CUMPLE</v>
      </c>
      <c r="AJ161" s="13" t="str">
        <f t="shared" si="29"/>
        <v>NO CUMPLE</v>
      </c>
      <c r="AK161" s="13" t="str">
        <f t="shared" si="30"/>
        <v>NO CUMPLE</v>
      </c>
      <c r="AL161" s="13" t="str">
        <f t="shared" si="31"/>
        <v>CUMPLE</v>
      </c>
      <c r="AM161" s="13" t="str">
        <f t="shared" si="32"/>
        <v>NO CUMPLE</v>
      </c>
      <c r="AN161" s="13" t="str">
        <f t="shared" si="33"/>
        <v>NO CUMPLE</v>
      </c>
      <c r="AO161" s="13" t="str">
        <f t="shared" si="34"/>
        <v>NO CUMPLE</v>
      </c>
      <c r="AP161" s="13" t="str">
        <f t="shared" si="35"/>
        <v>NO CUMPLE</v>
      </c>
    </row>
    <row r="162" spans="1:42" ht="15" hidden="1" x14ac:dyDescent="0.25">
      <c r="A162" t="s">
        <v>1231</v>
      </c>
      <c r="B162" t="s">
        <v>165</v>
      </c>
      <c r="C162" t="s">
        <v>296</v>
      </c>
      <c r="D162" t="s">
        <v>297</v>
      </c>
      <c r="E162" t="s">
        <v>767</v>
      </c>
      <c r="F162" t="s">
        <v>299</v>
      </c>
      <c r="G162" t="s">
        <v>73</v>
      </c>
      <c r="H162" t="s">
        <v>74</v>
      </c>
      <c r="I162" t="s">
        <v>29</v>
      </c>
      <c r="J162" t="s">
        <v>82</v>
      </c>
      <c r="K162" t="s">
        <v>768</v>
      </c>
      <c r="L162" t="s">
        <v>769</v>
      </c>
      <c r="M162" t="s">
        <v>1232</v>
      </c>
      <c r="N162" t="s">
        <v>1233</v>
      </c>
      <c r="O162" t="s">
        <v>61</v>
      </c>
      <c r="P162" t="s">
        <v>94</v>
      </c>
      <c r="Q162" t="s">
        <v>95</v>
      </c>
      <c r="R162" t="s">
        <v>1234</v>
      </c>
      <c r="S162" t="s">
        <v>97</v>
      </c>
      <c r="T162" t="s">
        <v>1203</v>
      </c>
      <c r="U162" t="s">
        <v>774</v>
      </c>
      <c r="V162" s="40">
        <v>7.1643518518518514E-3</v>
      </c>
      <c r="W162" s="40">
        <v>1.3414351851851853E-2</v>
      </c>
      <c r="X162" s="40">
        <v>6.2500000000000003E-3</v>
      </c>
      <c r="Y162" s="2" t="str">
        <f t="shared" si="24"/>
        <v/>
      </c>
      <c r="Z162" s="47" t="str">
        <f t="shared" si="25"/>
        <v>Cumplido</v>
      </c>
      <c r="AA162" s="8"/>
      <c r="AB162" s="8"/>
      <c r="AC162" s="8"/>
      <c r="AD162" s="8"/>
      <c r="AE162" s="8"/>
      <c r="AF162" s="42">
        <v>45324</v>
      </c>
      <c r="AG162" s="13" t="str">
        <f t="shared" si="26"/>
        <v>CUMPLE</v>
      </c>
      <c r="AH162" s="13" t="str">
        <f t="shared" si="27"/>
        <v>NO CUMPLE</v>
      </c>
      <c r="AI162" s="13" t="str">
        <f t="shared" si="28"/>
        <v>NO CUMPLE</v>
      </c>
      <c r="AJ162" s="13" t="str">
        <f t="shared" si="29"/>
        <v>NO CUMPLE</v>
      </c>
      <c r="AK162" s="13" t="str">
        <f t="shared" si="30"/>
        <v>NO CUMPLE</v>
      </c>
      <c r="AL162" s="13" t="str">
        <f t="shared" si="31"/>
        <v>CUMPLE</v>
      </c>
      <c r="AM162" s="13" t="str">
        <f t="shared" si="32"/>
        <v>NO CUMPLE</v>
      </c>
      <c r="AN162" s="13" t="str">
        <f t="shared" si="33"/>
        <v>NO CUMPLE</v>
      </c>
      <c r="AO162" s="13" t="str">
        <f t="shared" si="34"/>
        <v>NO CUMPLE</v>
      </c>
      <c r="AP162" s="13" t="str">
        <f t="shared" si="35"/>
        <v>NO CUMPLE</v>
      </c>
    </row>
    <row r="163" spans="1:42" ht="15" hidden="1" x14ac:dyDescent="0.25">
      <c r="A163" t="s">
        <v>1235</v>
      </c>
      <c r="B163" t="s">
        <v>165</v>
      </c>
      <c r="C163" t="s">
        <v>359</v>
      </c>
      <c r="D163" t="s">
        <v>71</v>
      </c>
      <c r="E163" t="s">
        <v>467</v>
      </c>
      <c r="F163" t="s">
        <v>468</v>
      </c>
      <c r="G163" t="s">
        <v>54</v>
      </c>
      <c r="H163" t="s">
        <v>55</v>
      </c>
      <c r="I163" t="s">
        <v>30</v>
      </c>
      <c r="J163" t="s">
        <v>56</v>
      </c>
      <c r="K163" t="s">
        <v>57</v>
      </c>
      <c r="L163" t="s">
        <v>1236</v>
      </c>
      <c r="M163" t="s">
        <v>1237</v>
      </c>
      <c r="N163" t="s">
        <v>1238</v>
      </c>
      <c r="O163" t="s">
        <v>61</v>
      </c>
      <c r="P163" t="s">
        <v>136</v>
      </c>
      <c r="Q163" t="s">
        <v>137</v>
      </c>
      <c r="R163" t="s">
        <v>1239</v>
      </c>
      <c r="S163" t="s">
        <v>97</v>
      </c>
      <c r="T163" t="s">
        <v>473</v>
      </c>
      <c r="U163" t="s">
        <v>352</v>
      </c>
      <c r="V163" s="40">
        <v>0</v>
      </c>
      <c r="W163" s="40">
        <v>0</v>
      </c>
      <c r="X163" s="40">
        <v>0</v>
      </c>
      <c r="Y163" s="2" t="str">
        <f t="shared" si="24"/>
        <v/>
      </c>
      <c r="Z163" s="47" t="str">
        <f t="shared" si="25"/>
        <v/>
      </c>
      <c r="AA163" s="8"/>
      <c r="AB163" s="8"/>
      <c r="AC163" s="8"/>
      <c r="AD163" s="8"/>
      <c r="AE163" s="8"/>
      <c r="AF163" s="42">
        <v>45324</v>
      </c>
      <c r="AG163" s="13" t="str">
        <f t="shared" si="26"/>
        <v>CUMPLE</v>
      </c>
      <c r="AH163" s="13" t="str">
        <f t="shared" si="27"/>
        <v>NO CUMPLE</v>
      </c>
      <c r="AI163" s="13" t="str">
        <f t="shared" si="28"/>
        <v>NO CUMPLE</v>
      </c>
      <c r="AJ163" s="13" t="str">
        <f t="shared" si="29"/>
        <v>NO CUMPLE</v>
      </c>
      <c r="AK163" s="13" t="str">
        <f t="shared" si="30"/>
        <v>NO CUMPLE</v>
      </c>
      <c r="AL163" s="13" t="str">
        <f t="shared" si="31"/>
        <v>CUMPLE</v>
      </c>
      <c r="AM163" s="13" t="str">
        <f t="shared" si="32"/>
        <v>NO CUMPLE</v>
      </c>
      <c r="AN163" s="13" t="str">
        <f t="shared" si="33"/>
        <v>NO CUMPLE</v>
      </c>
      <c r="AO163" s="13" t="str">
        <f t="shared" si="34"/>
        <v>NO CUMPLE</v>
      </c>
      <c r="AP163" s="13" t="str">
        <f t="shared" si="35"/>
        <v>NO CUMPLE</v>
      </c>
    </row>
    <row r="164" spans="1:42" ht="15" hidden="1" x14ac:dyDescent="0.25">
      <c r="A164" t="s">
        <v>1240</v>
      </c>
      <c r="B164" t="s">
        <v>165</v>
      </c>
      <c r="C164" t="s">
        <v>359</v>
      </c>
      <c r="D164" t="s">
        <v>71</v>
      </c>
      <c r="E164" t="s">
        <v>467</v>
      </c>
      <c r="F164" t="s">
        <v>468</v>
      </c>
      <c r="G164" t="s">
        <v>54</v>
      </c>
      <c r="H164" t="s">
        <v>55</v>
      </c>
      <c r="I164" t="s">
        <v>30</v>
      </c>
      <c r="J164" t="s">
        <v>56</v>
      </c>
      <c r="K164" t="s">
        <v>57</v>
      </c>
      <c r="L164" t="s">
        <v>1241</v>
      </c>
      <c r="M164" t="s">
        <v>1242</v>
      </c>
      <c r="N164" t="s">
        <v>1243</v>
      </c>
      <c r="O164" t="s">
        <v>61</v>
      </c>
      <c r="P164" t="s">
        <v>136</v>
      </c>
      <c r="Q164" t="s">
        <v>137</v>
      </c>
      <c r="R164" t="s">
        <v>1244</v>
      </c>
      <c r="S164" t="s">
        <v>65</v>
      </c>
      <c r="T164" t="s">
        <v>583</v>
      </c>
      <c r="U164" t="s">
        <v>352</v>
      </c>
      <c r="V164" s="40">
        <v>0</v>
      </c>
      <c r="W164" s="40">
        <v>0</v>
      </c>
      <c r="X164" s="40">
        <v>0</v>
      </c>
      <c r="Y164" s="2" t="str">
        <f t="shared" si="24"/>
        <v/>
      </c>
      <c r="Z164" s="47" t="str">
        <f t="shared" si="25"/>
        <v/>
      </c>
      <c r="AA164" s="8"/>
      <c r="AB164" s="8"/>
      <c r="AC164" s="8"/>
      <c r="AD164" s="8"/>
      <c r="AE164" s="8"/>
      <c r="AF164" s="42">
        <v>45325</v>
      </c>
      <c r="AG164" s="13" t="str">
        <f t="shared" si="26"/>
        <v>CUMPLE</v>
      </c>
      <c r="AH164" s="13" t="str">
        <f t="shared" si="27"/>
        <v>NO CUMPLE</v>
      </c>
      <c r="AI164" s="13" t="str">
        <f t="shared" si="28"/>
        <v>NO CUMPLE</v>
      </c>
      <c r="AJ164" s="13" t="str">
        <f t="shared" si="29"/>
        <v>NO CUMPLE</v>
      </c>
      <c r="AK164" s="13" t="str">
        <f t="shared" si="30"/>
        <v>NO CUMPLE</v>
      </c>
      <c r="AL164" s="13" t="str">
        <f t="shared" si="31"/>
        <v>CUMPLE</v>
      </c>
      <c r="AM164" s="13" t="str">
        <f t="shared" si="32"/>
        <v>NO CUMPLE</v>
      </c>
      <c r="AN164" s="13" t="str">
        <f t="shared" si="33"/>
        <v>NO CUMPLE</v>
      </c>
      <c r="AO164" s="13" t="str">
        <f t="shared" si="34"/>
        <v>NO CUMPLE</v>
      </c>
      <c r="AP164" s="13" t="str">
        <f t="shared" si="35"/>
        <v>NO CUMPLE</v>
      </c>
    </row>
    <row r="165" spans="1:42" ht="15" x14ac:dyDescent="0.25">
      <c r="A165" t="s">
        <v>1245</v>
      </c>
      <c r="B165" t="s">
        <v>95</v>
      </c>
      <c r="C165" t="s">
        <v>223</v>
      </c>
      <c r="D165" t="s">
        <v>142</v>
      </c>
      <c r="E165" t="s">
        <v>1101</v>
      </c>
      <c r="F165" t="s">
        <v>1246</v>
      </c>
      <c r="G165" t="s">
        <v>54</v>
      </c>
      <c r="H165" t="s">
        <v>55</v>
      </c>
      <c r="I165" t="s">
        <v>30</v>
      </c>
      <c r="J165" t="s">
        <v>82</v>
      </c>
      <c r="K165" t="s">
        <v>1247</v>
      </c>
      <c r="L165" t="s">
        <v>1248</v>
      </c>
      <c r="M165" t="s">
        <v>1249</v>
      </c>
      <c r="N165" t="s">
        <v>1250</v>
      </c>
      <c r="O165" t="s">
        <v>61</v>
      </c>
      <c r="P165" t="s">
        <v>136</v>
      </c>
      <c r="Q165" t="s">
        <v>137</v>
      </c>
      <c r="R165" t="s">
        <v>1251</v>
      </c>
      <c r="S165" t="s">
        <v>207</v>
      </c>
      <c r="T165" t="s">
        <v>1252</v>
      </c>
      <c r="U165" t="s">
        <v>1253</v>
      </c>
      <c r="V165" s="40">
        <v>3.5247222222222221</v>
      </c>
      <c r="W165" s="40">
        <v>3.5675925925925926</v>
      </c>
      <c r="X165" s="40">
        <v>4.2870370370370371E-2</v>
      </c>
      <c r="Y165" s="2" t="str">
        <f t="shared" si="24"/>
        <v/>
      </c>
      <c r="Z165" s="47" t="str">
        <f t="shared" si="25"/>
        <v>Cumplido</v>
      </c>
      <c r="AA165" s="8"/>
      <c r="AB165" s="8"/>
      <c r="AC165" s="8"/>
      <c r="AD165" s="8"/>
      <c r="AE165" s="8"/>
      <c r="AF165" s="42">
        <v>45328</v>
      </c>
      <c r="AG165" s="13" t="str">
        <f t="shared" si="26"/>
        <v>NO CUMPLE</v>
      </c>
      <c r="AH165" s="13" t="str">
        <f t="shared" si="27"/>
        <v>CUMPLE</v>
      </c>
      <c r="AI165" s="13" t="str">
        <f t="shared" si="28"/>
        <v>NO CUMPLE</v>
      </c>
      <c r="AJ165" s="13" t="str">
        <f t="shared" si="29"/>
        <v>NO CUMPLE</v>
      </c>
      <c r="AK165" s="13" t="str">
        <f t="shared" si="30"/>
        <v>NO CUMPLE</v>
      </c>
      <c r="AL165" s="13" t="str">
        <f t="shared" si="31"/>
        <v>NO CUMPLE</v>
      </c>
      <c r="AM165" s="13" t="str">
        <f t="shared" si="32"/>
        <v>NO CUMPLE</v>
      </c>
      <c r="AN165" s="13" t="str">
        <f t="shared" si="33"/>
        <v>NO CUMPLE</v>
      </c>
      <c r="AO165" s="13" t="str">
        <f t="shared" si="34"/>
        <v>NO CUMPLE</v>
      </c>
      <c r="AP165" s="13" t="str">
        <f t="shared" si="35"/>
        <v>CUMPLE</v>
      </c>
    </row>
    <row r="166" spans="1:42" ht="15" x14ac:dyDescent="0.25">
      <c r="A166" t="s">
        <v>1254</v>
      </c>
      <c r="B166" t="s">
        <v>95</v>
      </c>
      <c r="C166" t="s">
        <v>273</v>
      </c>
      <c r="D166" t="s">
        <v>142</v>
      </c>
      <c r="E166" t="s">
        <v>274</v>
      </c>
      <c r="F166" t="s">
        <v>1246</v>
      </c>
      <c r="G166" t="s">
        <v>54</v>
      </c>
      <c r="H166" t="s">
        <v>55</v>
      </c>
      <c r="I166" t="s">
        <v>30</v>
      </c>
      <c r="J166" t="s">
        <v>82</v>
      </c>
      <c r="K166" t="s">
        <v>1255</v>
      </c>
      <c r="L166" t="s">
        <v>1256</v>
      </c>
      <c r="M166" t="s">
        <v>1257</v>
      </c>
      <c r="N166" t="s">
        <v>1258</v>
      </c>
      <c r="O166" t="s">
        <v>61</v>
      </c>
      <c r="P166" t="s">
        <v>62</v>
      </c>
      <c r="Q166" t="s">
        <v>279</v>
      </c>
      <c r="R166" t="s">
        <v>1259</v>
      </c>
      <c r="S166" t="s">
        <v>219</v>
      </c>
      <c r="T166" t="s">
        <v>1260</v>
      </c>
      <c r="U166" t="s">
        <v>1261</v>
      </c>
      <c r="V166" s="40">
        <v>2.4272800925925928</v>
      </c>
      <c r="W166" s="40">
        <v>2.4746643518518519</v>
      </c>
      <c r="X166" s="40">
        <v>4.7384259259259258E-2</v>
      </c>
      <c r="Y166" s="2" t="str">
        <f t="shared" si="24"/>
        <v/>
      </c>
      <c r="Z166" s="47" t="str">
        <f t="shared" si="25"/>
        <v>Cumplido</v>
      </c>
      <c r="AA166" s="8"/>
      <c r="AB166" s="8"/>
      <c r="AC166" s="8"/>
      <c r="AD166" s="8"/>
      <c r="AE166" s="8"/>
      <c r="AF166" s="42">
        <v>45327</v>
      </c>
      <c r="AG166" s="13" t="str">
        <f t="shared" si="26"/>
        <v>NO CUMPLE</v>
      </c>
      <c r="AH166" s="13" t="str">
        <f t="shared" si="27"/>
        <v>CUMPLE</v>
      </c>
      <c r="AI166" s="13" t="str">
        <f t="shared" si="28"/>
        <v>NO CUMPLE</v>
      </c>
      <c r="AJ166" s="13" t="str">
        <f t="shared" si="29"/>
        <v>NO CUMPLE</v>
      </c>
      <c r="AK166" s="13" t="str">
        <f t="shared" si="30"/>
        <v>NO CUMPLE</v>
      </c>
      <c r="AL166" s="13" t="str">
        <f t="shared" si="31"/>
        <v>NO CUMPLE</v>
      </c>
      <c r="AM166" s="13" t="str">
        <f t="shared" si="32"/>
        <v>NO CUMPLE</v>
      </c>
      <c r="AN166" s="13" t="str">
        <f t="shared" si="33"/>
        <v>NO CUMPLE</v>
      </c>
      <c r="AO166" s="13" t="str">
        <f t="shared" si="34"/>
        <v>NO CUMPLE</v>
      </c>
      <c r="AP166" s="13" t="str">
        <f t="shared" si="35"/>
        <v>CUMPLE</v>
      </c>
    </row>
    <row r="167" spans="1:42" ht="15" hidden="1" x14ac:dyDescent="0.25">
      <c r="A167" t="s">
        <v>1262</v>
      </c>
      <c r="B167" t="s">
        <v>49</v>
      </c>
      <c r="C167" t="s">
        <v>344</v>
      </c>
      <c r="D167" t="s">
        <v>51</v>
      </c>
      <c r="E167" t="s">
        <v>675</v>
      </c>
      <c r="F167" t="s">
        <v>53</v>
      </c>
      <c r="G167" t="s">
        <v>54</v>
      </c>
      <c r="H167" t="s">
        <v>55</v>
      </c>
      <c r="I167" t="s">
        <v>30</v>
      </c>
      <c r="J167" t="s">
        <v>56</v>
      </c>
      <c r="K167" t="s">
        <v>57</v>
      </c>
      <c r="L167" t="s">
        <v>676</v>
      </c>
      <c r="M167" t="s">
        <v>1263</v>
      </c>
      <c r="N167" t="s">
        <v>1264</v>
      </c>
      <c r="O167" t="s">
        <v>61</v>
      </c>
      <c r="P167" t="s">
        <v>62</v>
      </c>
      <c r="Q167" t="s">
        <v>79</v>
      </c>
      <c r="R167" t="s">
        <v>1265</v>
      </c>
      <c r="S167" t="s">
        <v>65</v>
      </c>
      <c r="T167"/>
      <c r="U167" t="s">
        <v>680</v>
      </c>
      <c r="V167" s="40">
        <v>0</v>
      </c>
      <c r="W167" s="40">
        <v>0</v>
      </c>
      <c r="X167" s="40">
        <v>0</v>
      </c>
      <c r="Y167" s="2" t="str">
        <f t="shared" si="24"/>
        <v/>
      </c>
      <c r="Z167" s="47" t="str">
        <f t="shared" si="25"/>
        <v/>
      </c>
      <c r="AA167" s="8"/>
      <c r="AB167" s="8"/>
      <c r="AC167" s="8"/>
      <c r="AD167" s="8"/>
      <c r="AE167" s="8"/>
      <c r="AF167" s="42">
        <v>45325</v>
      </c>
      <c r="AG167" s="13" t="str">
        <f t="shared" si="26"/>
        <v>CUMPLE</v>
      </c>
      <c r="AH167" s="13" t="str">
        <f t="shared" si="27"/>
        <v>NO CUMPLE</v>
      </c>
      <c r="AI167" s="13" t="str">
        <f t="shared" si="28"/>
        <v>NO CUMPLE</v>
      </c>
      <c r="AJ167" s="13" t="str">
        <f t="shared" si="29"/>
        <v>NO CUMPLE</v>
      </c>
      <c r="AK167" s="13" t="str">
        <f t="shared" si="30"/>
        <v>NO CUMPLE</v>
      </c>
      <c r="AL167" s="13" t="str">
        <f t="shared" si="31"/>
        <v>CUMPLE</v>
      </c>
      <c r="AM167" s="13" t="str">
        <f t="shared" si="32"/>
        <v>NO CUMPLE</v>
      </c>
      <c r="AN167" s="13" t="str">
        <f t="shared" si="33"/>
        <v>NO CUMPLE</v>
      </c>
      <c r="AO167" s="13" t="str">
        <f t="shared" si="34"/>
        <v>NO CUMPLE</v>
      </c>
      <c r="AP167" s="13" t="str">
        <f t="shared" si="35"/>
        <v>NO CUMPLE</v>
      </c>
    </row>
    <row r="168" spans="1:42" ht="15" x14ac:dyDescent="0.25">
      <c r="A168" t="s">
        <v>1266</v>
      </c>
      <c r="B168" t="s">
        <v>445</v>
      </c>
      <c r="C168" t="s">
        <v>233</v>
      </c>
      <c r="D168" t="s">
        <v>446</v>
      </c>
      <c r="E168" t="s">
        <v>319</v>
      </c>
      <c r="F168" t="s">
        <v>447</v>
      </c>
      <c r="G168" t="s">
        <v>448</v>
      </c>
      <c r="H168" t="s">
        <v>55</v>
      </c>
      <c r="I168" t="s">
        <v>30</v>
      </c>
      <c r="J168" t="s">
        <v>67</v>
      </c>
      <c r="K168" t="s">
        <v>288</v>
      </c>
      <c r="L168" t="s">
        <v>1267</v>
      </c>
      <c r="M168" t="s">
        <v>1268</v>
      </c>
      <c r="N168" t="s">
        <v>1268</v>
      </c>
      <c r="O168" t="s">
        <v>61</v>
      </c>
      <c r="P168" t="s">
        <v>452</v>
      </c>
      <c r="Q168" t="s">
        <v>452</v>
      </c>
      <c r="R168" t="s">
        <v>1269</v>
      </c>
      <c r="S168" t="s">
        <v>65</v>
      </c>
      <c r="T168" t="s">
        <v>1270</v>
      </c>
      <c r="U168" t="s">
        <v>1271</v>
      </c>
      <c r="V168" s="40">
        <v>8.2754629629629636E-2</v>
      </c>
      <c r="W168" s="40">
        <v>8.5300925925925933E-2</v>
      </c>
      <c r="X168" s="40">
        <v>2.5462962962962965E-3</v>
      </c>
      <c r="Y168" s="2" t="str">
        <f t="shared" si="24"/>
        <v>Cumplido</v>
      </c>
      <c r="Z168" s="47" t="str">
        <f t="shared" si="25"/>
        <v/>
      </c>
      <c r="AA168" s="8"/>
      <c r="AB168" s="8"/>
      <c r="AC168" s="8"/>
      <c r="AD168" s="8"/>
      <c r="AE168" s="8"/>
      <c r="AF168" s="42">
        <v>45325</v>
      </c>
      <c r="AG168" s="13" t="str">
        <f t="shared" si="26"/>
        <v>CUMPLE</v>
      </c>
      <c r="AH168" s="13" t="str">
        <f t="shared" si="27"/>
        <v>NO CUMPLE</v>
      </c>
      <c r="AI168" s="13" t="str">
        <f t="shared" si="28"/>
        <v>NO CUMPLE</v>
      </c>
      <c r="AJ168" s="13" t="str">
        <f t="shared" si="29"/>
        <v>NO CUMPLE</v>
      </c>
      <c r="AK168" s="13" t="str">
        <f t="shared" si="30"/>
        <v>NO CUMPLE</v>
      </c>
      <c r="AL168" s="13" t="str">
        <f t="shared" si="31"/>
        <v>NO CUMPLE</v>
      </c>
      <c r="AM168" s="13" t="str">
        <f t="shared" si="32"/>
        <v>CUMPLE</v>
      </c>
      <c r="AN168" s="13" t="str">
        <f t="shared" si="33"/>
        <v>NO CUMPLE</v>
      </c>
      <c r="AO168" s="13" t="str">
        <f t="shared" si="34"/>
        <v>NO CUMPLE</v>
      </c>
      <c r="AP168" s="13" t="str">
        <f t="shared" si="35"/>
        <v>NO CUMPLE</v>
      </c>
    </row>
    <row r="169" spans="1:42" ht="15" x14ac:dyDescent="0.25">
      <c r="A169" t="s">
        <v>1272</v>
      </c>
      <c r="B169" t="s">
        <v>445</v>
      </c>
      <c r="C169" t="s">
        <v>233</v>
      </c>
      <c r="D169" t="s">
        <v>446</v>
      </c>
      <c r="E169" t="s">
        <v>319</v>
      </c>
      <c r="F169" t="s">
        <v>447</v>
      </c>
      <c r="G169" t="s">
        <v>448</v>
      </c>
      <c r="H169" t="s">
        <v>55</v>
      </c>
      <c r="I169" t="s">
        <v>30</v>
      </c>
      <c r="J169" t="s">
        <v>67</v>
      </c>
      <c r="K169" t="s">
        <v>288</v>
      </c>
      <c r="L169" t="s">
        <v>1273</v>
      </c>
      <c r="M169" t="s">
        <v>1274</v>
      </c>
      <c r="N169" t="s">
        <v>1274</v>
      </c>
      <c r="O169" t="s">
        <v>61</v>
      </c>
      <c r="P169" t="s">
        <v>452</v>
      </c>
      <c r="Q169" t="s">
        <v>452</v>
      </c>
      <c r="R169" t="s">
        <v>1275</v>
      </c>
      <c r="S169" t="s">
        <v>65</v>
      </c>
      <c r="T169" t="s">
        <v>1276</v>
      </c>
      <c r="U169" t="s">
        <v>1271</v>
      </c>
      <c r="V169" s="40">
        <v>8.082175925925926E-2</v>
      </c>
      <c r="W169" s="40">
        <v>8.4988425925925926E-2</v>
      </c>
      <c r="X169" s="40">
        <v>4.1666666666666666E-3</v>
      </c>
      <c r="Y169" s="2" t="str">
        <f t="shared" si="24"/>
        <v>Cumplido</v>
      </c>
      <c r="Z169" s="47" t="str">
        <f t="shared" si="25"/>
        <v/>
      </c>
      <c r="AA169" s="8"/>
      <c r="AB169" s="8"/>
      <c r="AC169" s="8"/>
      <c r="AD169" s="8"/>
      <c r="AE169" s="8"/>
      <c r="AF169" s="42">
        <v>45325</v>
      </c>
      <c r="AG169" s="13" t="str">
        <f t="shared" si="26"/>
        <v>CUMPLE</v>
      </c>
      <c r="AH169" s="13" t="str">
        <f t="shared" si="27"/>
        <v>NO CUMPLE</v>
      </c>
      <c r="AI169" s="13" t="str">
        <f t="shared" si="28"/>
        <v>NO CUMPLE</v>
      </c>
      <c r="AJ169" s="13" t="str">
        <f t="shared" si="29"/>
        <v>NO CUMPLE</v>
      </c>
      <c r="AK169" s="13" t="str">
        <f t="shared" si="30"/>
        <v>NO CUMPLE</v>
      </c>
      <c r="AL169" s="13" t="str">
        <f t="shared" si="31"/>
        <v>NO CUMPLE</v>
      </c>
      <c r="AM169" s="13" t="str">
        <f t="shared" si="32"/>
        <v>CUMPLE</v>
      </c>
      <c r="AN169" s="13" t="str">
        <f t="shared" si="33"/>
        <v>NO CUMPLE</v>
      </c>
      <c r="AO169" s="13" t="str">
        <f t="shared" si="34"/>
        <v>NO CUMPLE</v>
      </c>
      <c r="AP169" s="13" t="str">
        <f t="shared" si="35"/>
        <v>NO CUMPLE</v>
      </c>
    </row>
    <row r="170" spans="1:42" ht="15" x14ac:dyDescent="0.25">
      <c r="A170" t="s">
        <v>1277</v>
      </c>
      <c r="B170" t="s">
        <v>445</v>
      </c>
      <c r="C170" t="s">
        <v>233</v>
      </c>
      <c r="D170" t="s">
        <v>446</v>
      </c>
      <c r="E170" t="s">
        <v>319</v>
      </c>
      <c r="F170" t="s">
        <v>447</v>
      </c>
      <c r="G170" t="s">
        <v>448</v>
      </c>
      <c r="H170" t="s">
        <v>55</v>
      </c>
      <c r="I170" t="s">
        <v>30</v>
      </c>
      <c r="J170" t="s">
        <v>67</v>
      </c>
      <c r="K170" t="s">
        <v>288</v>
      </c>
      <c r="L170" t="s">
        <v>1278</v>
      </c>
      <c r="M170" t="s">
        <v>1279</v>
      </c>
      <c r="N170" t="s">
        <v>1279</v>
      </c>
      <c r="O170" t="s">
        <v>61</v>
      </c>
      <c r="P170" t="s">
        <v>452</v>
      </c>
      <c r="Q170" t="s">
        <v>452</v>
      </c>
      <c r="R170" t="s">
        <v>1280</v>
      </c>
      <c r="S170" t="s">
        <v>65</v>
      </c>
      <c r="T170" t="s">
        <v>1281</v>
      </c>
      <c r="U170" t="s">
        <v>1271</v>
      </c>
      <c r="V170" s="40">
        <v>6.8541666666666667E-2</v>
      </c>
      <c r="W170" s="40">
        <v>7.5532407407407409E-2</v>
      </c>
      <c r="X170" s="40">
        <v>6.9907407407407409E-3</v>
      </c>
      <c r="Y170" s="2" t="str">
        <f t="shared" si="24"/>
        <v>Cumplido</v>
      </c>
      <c r="Z170" s="47" t="str">
        <f t="shared" si="25"/>
        <v/>
      </c>
      <c r="AA170" s="8"/>
      <c r="AB170" s="8"/>
      <c r="AC170" s="8"/>
      <c r="AD170" s="8"/>
      <c r="AE170" s="8"/>
      <c r="AF170" s="42">
        <v>45325</v>
      </c>
      <c r="AG170" s="13" t="str">
        <f t="shared" si="26"/>
        <v>CUMPLE</v>
      </c>
      <c r="AH170" s="13" t="str">
        <f t="shared" si="27"/>
        <v>NO CUMPLE</v>
      </c>
      <c r="AI170" s="13" t="str">
        <f t="shared" si="28"/>
        <v>NO CUMPLE</v>
      </c>
      <c r="AJ170" s="13" t="str">
        <f t="shared" si="29"/>
        <v>NO CUMPLE</v>
      </c>
      <c r="AK170" s="13" t="str">
        <f t="shared" si="30"/>
        <v>NO CUMPLE</v>
      </c>
      <c r="AL170" s="13" t="str">
        <f t="shared" si="31"/>
        <v>NO CUMPLE</v>
      </c>
      <c r="AM170" s="13" t="str">
        <f t="shared" si="32"/>
        <v>CUMPLE</v>
      </c>
      <c r="AN170" s="13" t="str">
        <f t="shared" si="33"/>
        <v>NO CUMPLE</v>
      </c>
      <c r="AO170" s="13" t="str">
        <f t="shared" si="34"/>
        <v>NO CUMPLE</v>
      </c>
      <c r="AP170" s="13" t="str">
        <f t="shared" si="35"/>
        <v>NO CUMPLE</v>
      </c>
    </row>
    <row r="171" spans="1:42" ht="15" hidden="1" x14ac:dyDescent="0.25">
      <c r="A171" t="s">
        <v>1282</v>
      </c>
      <c r="B171" t="s">
        <v>49</v>
      </c>
      <c r="C171" t="s">
        <v>344</v>
      </c>
      <c r="D171" t="s">
        <v>51</v>
      </c>
      <c r="E171" t="s">
        <v>1283</v>
      </c>
      <c r="F171" t="s">
        <v>53</v>
      </c>
      <c r="G171" t="s">
        <v>54</v>
      </c>
      <c r="H171" t="s">
        <v>55</v>
      </c>
      <c r="I171" t="s">
        <v>30</v>
      </c>
      <c r="J171" t="s">
        <v>82</v>
      </c>
      <c r="K171" t="s">
        <v>57</v>
      </c>
      <c r="L171" t="s">
        <v>1284</v>
      </c>
      <c r="M171" t="s">
        <v>1285</v>
      </c>
      <c r="N171" t="s">
        <v>1286</v>
      </c>
      <c r="O171" t="s">
        <v>61</v>
      </c>
      <c r="P171" t="s">
        <v>136</v>
      </c>
      <c r="Q171" t="s">
        <v>137</v>
      </c>
      <c r="R171" t="s">
        <v>1287</v>
      </c>
      <c r="S171" t="s">
        <v>65</v>
      </c>
      <c r="T171" t="s">
        <v>1284</v>
      </c>
      <c r="U171" t="s">
        <v>352</v>
      </c>
      <c r="V171" s="40">
        <v>0</v>
      </c>
      <c r="W171" s="40">
        <v>1.4340277777777778E-2</v>
      </c>
      <c r="X171" s="40">
        <v>1.4340277777777778E-2</v>
      </c>
      <c r="Y171" s="2" t="str">
        <f t="shared" si="24"/>
        <v/>
      </c>
      <c r="Z171" s="47" t="str">
        <f t="shared" si="25"/>
        <v>Cumplido</v>
      </c>
      <c r="AA171" s="8"/>
      <c r="AB171" s="8"/>
      <c r="AC171" s="8"/>
      <c r="AD171" s="8"/>
      <c r="AE171" s="8"/>
      <c r="AF171" s="42">
        <v>45325</v>
      </c>
      <c r="AG171" s="13" t="str">
        <f t="shared" si="26"/>
        <v>CUMPLE</v>
      </c>
      <c r="AH171" s="13" t="str">
        <f t="shared" si="27"/>
        <v>NO CUMPLE</v>
      </c>
      <c r="AI171" s="13" t="str">
        <f t="shared" si="28"/>
        <v>NO CUMPLE</v>
      </c>
      <c r="AJ171" s="13" t="str">
        <f t="shared" si="29"/>
        <v>NO CUMPLE</v>
      </c>
      <c r="AK171" s="13" t="str">
        <f t="shared" si="30"/>
        <v>NO CUMPLE</v>
      </c>
      <c r="AL171" s="13" t="str">
        <f t="shared" si="31"/>
        <v>CUMPLE</v>
      </c>
      <c r="AM171" s="13" t="str">
        <f t="shared" si="32"/>
        <v>NO CUMPLE</v>
      </c>
      <c r="AN171" s="13" t="str">
        <f t="shared" si="33"/>
        <v>NO CUMPLE</v>
      </c>
      <c r="AO171" s="13" t="str">
        <f t="shared" si="34"/>
        <v>NO CUMPLE</v>
      </c>
      <c r="AP171" s="13" t="str">
        <f t="shared" si="35"/>
        <v>NO CUMPLE</v>
      </c>
    </row>
    <row r="172" spans="1:42" ht="15" hidden="1" x14ac:dyDescent="0.25">
      <c r="A172" t="s">
        <v>1288</v>
      </c>
      <c r="B172" t="s">
        <v>49</v>
      </c>
      <c r="C172" t="s">
        <v>344</v>
      </c>
      <c r="D172" t="s">
        <v>71</v>
      </c>
      <c r="E172" t="s">
        <v>1283</v>
      </c>
      <c r="F172" t="s">
        <v>1289</v>
      </c>
      <c r="G172" t="s">
        <v>54</v>
      </c>
      <c r="H172" t="s">
        <v>55</v>
      </c>
      <c r="I172" t="s">
        <v>30</v>
      </c>
      <c r="J172" t="s">
        <v>82</v>
      </c>
      <c r="K172" t="s">
        <v>117</v>
      </c>
      <c r="L172" t="s">
        <v>1290</v>
      </c>
      <c r="M172" t="s">
        <v>1291</v>
      </c>
      <c r="N172" t="s">
        <v>1292</v>
      </c>
      <c r="O172" t="s">
        <v>61</v>
      </c>
      <c r="P172" t="s">
        <v>136</v>
      </c>
      <c r="Q172" t="s">
        <v>137</v>
      </c>
      <c r="R172" t="s">
        <v>1293</v>
      </c>
      <c r="S172" t="s">
        <v>65</v>
      </c>
      <c r="T172" t="s">
        <v>1290</v>
      </c>
      <c r="U172" t="s">
        <v>352</v>
      </c>
      <c r="V172" s="40">
        <v>0</v>
      </c>
      <c r="W172" s="40">
        <v>1.105324074074074E-2</v>
      </c>
      <c r="X172" s="40">
        <v>1.105324074074074E-2</v>
      </c>
      <c r="Y172" s="2" t="str">
        <f t="shared" si="24"/>
        <v/>
      </c>
      <c r="Z172" s="47" t="str">
        <f t="shared" si="25"/>
        <v>Cumplido</v>
      </c>
      <c r="AA172" s="8"/>
      <c r="AB172" s="8"/>
      <c r="AC172" s="8"/>
      <c r="AD172" s="8"/>
      <c r="AE172" s="8"/>
      <c r="AF172" s="42">
        <v>45325</v>
      </c>
      <c r="AG172" s="13" t="str">
        <f t="shared" si="26"/>
        <v>CUMPLE</v>
      </c>
      <c r="AH172" s="13" t="str">
        <f t="shared" si="27"/>
        <v>NO CUMPLE</v>
      </c>
      <c r="AI172" s="13" t="str">
        <f t="shared" si="28"/>
        <v>NO CUMPLE</v>
      </c>
      <c r="AJ172" s="13" t="str">
        <f t="shared" si="29"/>
        <v>NO CUMPLE</v>
      </c>
      <c r="AK172" s="13" t="str">
        <f t="shared" si="30"/>
        <v>NO CUMPLE</v>
      </c>
      <c r="AL172" s="13" t="str">
        <f t="shared" si="31"/>
        <v>CUMPLE</v>
      </c>
      <c r="AM172" s="13" t="str">
        <f t="shared" si="32"/>
        <v>NO CUMPLE</v>
      </c>
      <c r="AN172" s="13" t="str">
        <f t="shared" si="33"/>
        <v>NO CUMPLE</v>
      </c>
      <c r="AO172" s="13" t="str">
        <f t="shared" si="34"/>
        <v>NO CUMPLE</v>
      </c>
      <c r="AP172" s="13" t="str">
        <f t="shared" si="35"/>
        <v>NO CUMPLE</v>
      </c>
    </row>
    <row r="173" spans="1:42" ht="15" hidden="1" x14ac:dyDescent="0.25">
      <c r="A173" t="s">
        <v>1294</v>
      </c>
      <c r="B173" t="s">
        <v>49</v>
      </c>
      <c r="C173" t="s">
        <v>344</v>
      </c>
      <c r="D173" t="s">
        <v>51</v>
      </c>
      <c r="E173" t="s">
        <v>675</v>
      </c>
      <c r="F173" t="s">
        <v>53</v>
      </c>
      <c r="G173" t="s">
        <v>54</v>
      </c>
      <c r="H173" t="s">
        <v>55</v>
      </c>
      <c r="I173" t="s">
        <v>30</v>
      </c>
      <c r="J173" t="s">
        <v>56</v>
      </c>
      <c r="K173" t="s">
        <v>57</v>
      </c>
      <c r="L173" t="s">
        <v>676</v>
      </c>
      <c r="M173" t="s">
        <v>1295</v>
      </c>
      <c r="N173" t="s">
        <v>1296</v>
      </c>
      <c r="O173" t="s">
        <v>61</v>
      </c>
      <c r="P173" t="s">
        <v>62</v>
      </c>
      <c r="Q173" t="s">
        <v>79</v>
      </c>
      <c r="R173" t="s">
        <v>1297</v>
      </c>
      <c r="S173" t="s">
        <v>1298</v>
      </c>
      <c r="T173"/>
      <c r="U173" t="s">
        <v>680</v>
      </c>
      <c r="V173" s="40">
        <v>0</v>
      </c>
      <c r="W173" s="40">
        <v>0</v>
      </c>
      <c r="X173" s="40">
        <v>0</v>
      </c>
      <c r="Y173" s="2" t="str">
        <f t="shared" si="24"/>
        <v/>
      </c>
      <c r="Z173" s="47" t="str">
        <f t="shared" si="25"/>
        <v/>
      </c>
      <c r="AA173" s="8"/>
      <c r="AB173" s="8"/>
      <c r="AC173" s="8"/>
      <c r="AD173" s="8"/>
      <c r="AE173" s="8"/>
      <c r="AF173" s="42">
        <v>45326</v>
      </c>
      <c r="AG173" s="13" t="str">
        <f t="shared" si="26"/>
        <v>CUMPLE</v>
      </c>
      <c r="AH173" s="13" t="str">
        <f t="shared" si="27"/>
        <v>NO CUMPLE</v>
      </c>
      <c r="AI173" s="13" t="str">
        <f t="shared" si="28"/>
        <v>NO CUMPLE</v>
      </c>
      <c r="AJ173" s="13" t="str">
        <f t="shared" si="29"/>
        <v>NO CUMPLE</v>
      </c>
      <c r="AK173" s="13" t="str">
        <f t="shared" si="30"/>
        <v>NO CUMPLE</v>
      </c>
      <c r="AL173" s="13" t="str">
        <f t="shared" si="31"/>
        <v>CUMPLE</v>
      </c>
      <c r="AM173" s="13" t="str">
        <f t="shared" si="32"/>
        <v>NO CUMPLE</v>
      </c>
      <c r="AN173" s="13" t="str">
        <f t="shared" si="33"/>
        <v>NO CUMPLE</v>
      </c>
      <c r="AO173" s="13" t="str">
        <f t="shared" si="34"/>
        <v>NO CUMPLE</v>
      </c>
      <c r="AP173" s="13" t="str">
        <f t="shared" si="35"/>
        <v>NO CUMPLE</v>
      </c>
    </row>
    <row r="174" spans="1:42" ht="15" hidden="1" x14ac:dyDescent="0.25">
      <c r="A174" t="s">
        <v>1299</v>
      </c>
      <c r="B174" t="s">
        <v>49</v>
      </c>
      <c r="C174" t="s">
        <v>344</v>
      </c>
      <c r="D174" t="s">
        <v>71</v>
      </c>
      <c r="E174" t="s">
        <v>1283</v>
      </c>
      <c r="F174" t="s">
        <v>1289</v>
      </c>
      <c r="G174" t="s">
        <v>54</v>
      </c>
      <c r="H174" t="s">
        <v>55</v>
      </c>
      <c r="I174" t="s">
        <v>30</v>
      </c>
      <c r="J174" t="s">
        <v>82</v>
      </c>
      <c r="K174" t="s">
        <v>117</v>
      </c>
      <c r="L174" t="s">
        <v>1300</v>
      </c>
      <c r="M174" t="s">
        <v>1301</v>
      </c>
      <c r="N174" t="s">
        <v>1302</v>
      </c>
      <c r="O174" t="s">
        <v>61</v>
      </c>
      <c r="P174" t="s">
        <v>136</v>
      </c>
      <c r="Q174" t="s">
        <v>137</v>
      </c>
      <c r="R174" t="s">
        <v>1303</v>
      </c>
      <c r="S174" t="s">
        <v>65</v>
      </c>
      <c r="T174" t="s">
        <v>1300</v>
      </c>
      <c r="U174" t="s">
        <v>352</v>
      </c>
      <c r="V174" s="40">
        <v>0</v>
      </c>
      <c r="W174" s="40">
        <v>7.8969907407407405E-2</v>
      </c>
      <c r="X174" s="40">
        <v>7.8969907407407405E-2</v>
      </c>
      <c r="Y174" s="2" t="str">
        <f t="shared" si="24"/>
        <v/>
      </c>
      <c r="Z174" s="47" t="str">
        <f t="shared" si="25"/>
        <v>Cumplido</v>
      </c>
      <c r="AA174" s="8"/>
      <c r="AB174" s="8"/>
      <c r="AC174" s="8"/>
      <c r="AD174" s="8"/>
      <c r="AE174" s="8"/>
      <c r="AF174" s="42">
        <v>45325</v>
      </c>
      <c r="AG174" s="13" t="str">
        <f t="shared" si="26"/>
        <v>NO CUMPLE</v>
      </c>
      <c r="AH174" s="13" t="str">
        <f t="shared" si="27"/>
        <v>CUMPLE</v>
      </c>
      <c r="AI174" s="13" t="str">
        <f t="shared" si="28"/>
        <v>NO CUMPLE</v>
      </c>
      <c r="AJ174" s="13" t="str">
        <f t="shared" si="29"/>
        <v>NO CUMPLE</v>
      </c>
      <c r="AK174" s="13" t="str">
        <f t="shared" si="30"/>
        <v>NO CUMPLE</v>
      </c>
      <c r="AL174" s="13" t="str">
        <f t="shared" si="31"/>
        <v>NO CUMPLE</v>
      </c>
      <c r="AM174" s="13" t="str">
        <f t="shared" si="32"/>
        <v>CUMPLE</v>
      </c>
      <c r="AN174" s="13" t="str">
        <f t="shared" si="33"/>
        <v>NO CUMPLE</v>
      </c>
      <c r="AO174" s="13" t="str">
        <f t="shared" si="34"/>
        <v>NO CUMPLE</v>
      </c>
      <c r="AP174" s="13" t="str">
        <f t="shared" si="35"/>
        <v>NO CUMPLE</v>
      </c>
    </row>
    <row r="175" spans="1:42" ht="15" hidden="1" x14ac:dyDescent="0.25">
      <c r="A175" t="s">
        <v>1304</v>
      </c>
      <c r="B175" t="s">
        <v>49</v>
      </c>
      <c r="C175" t="s">
        <v>344</v>
      </c>
      <c r="D175" t="s">
        <v>51</v>
      </c>
      <c r="E175" t="s">
        <v>675</v>
      </c>
      <c r="F175" t="s">
        <v>53</v>
      </c>
      <c r="G175" t="s">
        <v>54</v>
      </c>
      <c r="H175" t="s">
        <v>55</v>
      </c>
      <c r="I175" t="s">
        <v>30</v>
      </c>
      <c r="J175" t="s">
        <v>56</v>
      </c>
      <c r="K175" t="s">
        <v>57</v>
      </c>
      <c r="L175" t="s">
        <v>676</v>
      </c>
      <c r="M175" t="s">
        <v>1305</v>
      </c>
      <c r="N175" t="s">
        <v>1306</v>
      </c>
      <c r="O175" t="s">
        <v>61</v>
      </c>
      <c r="P175" t="s">
        <v>62</v>
      </c>
      <c r="Q175" t="s">
        <v>79</v>
      </c>
      <c r="R175" t="s">
        <v>1307</v>
      </c>
      <c r="S175" t="s">
        <v>1298</v>
      </c>
      <c r="T175"/>
      <c r="U175" t="s">
        <v>680</v>
      </c>
      <c r="V175" s="40">
        <v>0</v>
      </c>
      <c r="W175" s="40">
        <v>0</v>
      </c>
      <c r="X175" s="40">
        <v>0</v>
      </c>
      <c r="Y175" s="2" t="str">
        <f t="shared" si="24"/>
        <v/>
      </c>
      <c r="Z175" s="47" t="str">
        <f t="shared" si="25"/>
        <v/>
      </c>
      <c r="AA175" s="8"/>
      <c r="AB175" s="8"/>
      <c r="AC175" s="8"/>
      <c r="AD175" s="8"/>
      <c r="AE175" s="8"/>
      <c r="AF175" s="42">
        <v>45326</v>
      </c>
      <c r="AG175" s="13" t="str">
        <f t="shared" si="26"/>
        <v>CUMPLE</v>
      </c>
      <c r="AH175" s="13" t="str">
        <f t="shared" si="27"/>
        <v>NO CUMPLE</v>
      </c>
      <c r="AI175" s="13" t="str">
        <f t="shared" si="28"/>
        <v>NO CUMPLE</v>
      </c>
      <c r="AJ175" s="13" t="str">
        <f t="shared" si="29"/>
        <v>NO CUMPLE</v>
      </c>
      <c r="AK175" s="13" t="str">
        <f t="shared" si="30"/>
        <v>NO CUMPLE</v>
      </c>
      <c r="AL175" s="13" t="str">
        <f t="shared" si="31"/>
        <v>CUMPLE</v>
      </c>
      <c r="AM175" s="13" t="str">
        <f t="shared" si="32"/>
        <v>NO CUMPLE</v>
      </c>
      <c r="AN175" s="13" t="str">
        <f t="shared" si="33"/>
        <v>NO CUMPLE</v>
      </c>
      <c r="AO175" s="13" t="str">
        <f t="shared" si="34"/>
        <v>NO CUMPLE</v>
      </c>
      <c r="AP175" s="13" t="str">
        <f t="shared" si="35"/>
        <v>NO CUMPLE</v>
      </c>
    </row>
    <row r="176" spans="1:42" ht="15" hidden="1" x14ac:dyDescent="0.25">
      <c r="A176" t="s">
        <v>1308</v>
      </c>
      <c r="B176" t="s">
        <v>165</v>
      </c>
      <c r="C176" t="s">
        <v>154</v>
      </c>
      <c r="D176" t="s">
        <v>71</v>
      </c>
      <c r="E176" t="s">
        <v>957</v>
      </c>
      <c r="F176" t="s">
        <v>958</v>
      </c>
      <c r="G176" t="s">
        <v>54</v>
      </c>
      <c r="H176" t="s">
        <v>55</v>
      </c>
      <c r="I176" t="s">
        <v>30</v>
      </c>
      <c r="J176" t="s">
        <v>56</v>
      </c>
      <c r="K176" t="s">
        <v>117</v>
      </c>
      <c r="L176" t="s">
        <v>959</v>
      </c>
      <c r="M176" t="s">
        <v>1309</v>
      </c>
      <c r="N176" t="s">
        <v>1310</v>
      </c>
      <c r="O176" t="s">
        <v>61</v>
      </c>
      <c r="P176" t="s">
        <v>62</v>
      </c>
      <c r="Q176" t="s">
        <v>79</v>
      </c>
      <c r="R176" t="s">
        <v>1311</v>
      </c>
      <c r="S176" t="s">
        <v>1298</v>
      </c>
      <c r="T176" t="s">
        <v>959</v>
      </c>
      <c r="U176" t="s">
        <v>352</v>
      </c>
      <c r="V176" s="40">
        <v>0</v>
      </c>
      <c r="W176" s="40">
        <v>0</v>
      </c>
      <c r="X176" s="40">
        <v>0</v>
      </c>
      <c r="Y176" s="2" t="str">
        <f t="shared" si="24"/>
        <v/>
      </c>
      <c r="Z176" s="47" t="str">
        <f t="shared" si="25"/>
        <v/>
      </c>
      <c r="AA176" s="8"/>
      <c r="AB176" s="8"/>
      <c r="AC176" s="8"/>
      <c r="AD176" s="8"/>
      <c r="AE176" s="8"/>
      <c r="AF176" s="42">
        <v>45326</v>
      </c>
      <c r="AG176" s="13" t="str">
        <f t="shared" si="26"/>
        <v>CUMPLE</v>
      </c>
      <c r="AH176" s="13" t="str">
        <f t="shared" si="27"/>
        <v>NO CUMPLE</v>
      </c>
      <c r="AI176" s="13" t="str">
        <f t="shared" si="28"/>
        <v>NO CUMPLE</v>
      </c>
      <c r="AJ176" s="13" t="str">
        <f t="shared" si="29"/>
        <v>NO CUMPLE</v>
      </c>
      <c r="AK176" s="13" t="str">
        <f t="shared" si="30"/>
        <v>NO CUMPLE</v>
      </c>
      <c r="AL176" s="13" t="str">
        <f t="shared" si="31"/>
        <v>CUMPLE</v>
      </c>
      <c r="AM176" s="13" t="str">
        <f t="shared" si="32"/>
        <v>NO CUMPLE</v>
      </c>
      <c r="AN176" s="13" t="str">
        <f t="shared" si="33"/>
        <v>NO CUMPLE</v>
      </c>
      <c r="AO176" s="13" t="str">
        <f t="shared" si="34"/>
        <v>NO CUMPLE</v>
      </c>
      <c r="AP176" s="13" t="str">
        <f t="shared" si="35"/>
        <v>NO CUMPLE</v>
      </c>
    </row>
    <row r="177" spans="1:42" ht="15" hidden="1" x14ac:dyDescent="0.25">
      <c r="A177" t="s">
        <v>1312</v>
      </c>
      <c r="B177" t="s">
        <v>165</v>
      </c>
      <c r="C177" t="s">
        <v>154</v>
      </c>
      <c r="D177" t="s">
        <v>71</v>
      </c>
      <c r="E177" t="s">
        <v>957</v>
      </c>
      <c r="F177" t="s">
        <v>958</v>
      </c>
      <c r="G177" t="s">
        <v>54</v>
      </c>
      <c r="H177" t="s">
        <v>55</v>
      </c>
      <c r="I177" t="s">
        <v>30</v>
      </c>
      <c r="J177" t="s">
        <v>56</v>
      </c>
      <c r="K177" t="s">
        <v>117</v>
      </c>
      <c r="L177" t="s">
        <v>964</v>
      </c>
      <c r="M177" t="s">
        <v>1313</v>
      </c>
      <c r="N177" t="s">
        <v>1314</v>
      </c>
      <c r="O177" t="s">
        <v>61</v>
      </c>
      <c r="P177" t="s">
        <v>62</v>
      </c>
      <c r="Q177" t="s">
        <v>350</v>
      </c>
      <c r="R177" t="s">
        <v>1315</v>
      </c>
      <c r="S177" t="s">
        <v>1298</v>
      </c>
      <c r="T177" t="s">
        <v>968</v>
      </c>
      <c r="U177" t="s">
        <v>352</v>
      </c>
      <c r="V177" s="40">
        <v>0</v>
      </c>
      <c r="W177" s="40">
        <v>0</v>
      </c>
      <c r="X177" s="40">
        <v>0</v>
      </c>
      <c r="Y177" s="2" t="str">
        <f t="shared" si="24"/>
        <v/>
      </c>
      <c r="Z177" s="47" t="str">
        <f t="shared" si="25"/>
        <v/>
      </c>
      <c r="AA177" s="8"/>
      <c r="AB177" s="8"/>
      <c r="AC177" s="8"/>
      <c r="AD177" s="8"/>
      <c r="AE177" s="8"/>
      <c r="AF177" s="42">
        <v>45326</v>
      </c>
      <c r="AG177" s="13" t="str">
        <f t="shared" si="26"/>
        <v>CUMPLE</v>
      </c>
      <c r="AH177" s="13" t="str">
        <f t="shared" si="27"/>
        <v>NO CUMPLE</v>
      </c>
      <c r="AI177" s="13" t="str">
        <f t="shared" si="28"/>
        <v>NO CUMPLE</v>
      </c>
      <c r="AJ177" s="13" t="str">
        <f t="shared" si="29"/>
        <v>NO CUMPLE</v>
      </c>
      <c r="AK177" s="13" t="str">
        <f t="shared" si="30"/>
        <v>NO CUMPLE</v>
      </c>
      <c r="AL177" s="13" t="str">
        <f t="shared" si="31"/>
        <v>CUMPLE</v>
      </c>
      <c r="AM177" s="13" t="str">
        <f t="shared" si="32"/>
        <v>NO CUMPLE</v>
      </c>
      <c r="AN177" s="13" t="str">
        <f t="shared" si="33"/>
        <v>NO CUMPLE</v>
      </c>
      <c r="AO177" s="13" t="str">
        <f t="shared" si="34"/>
        <v>NO CUMPLE</v>
      </c>
      <c r="AP177" s="13" t="str">
        <f t="shared" si="35"/>
        <v>NO CUMPLE</v>
      </c>
    </row>
    <row r="178" spans="1:42" ht="15" x14ac:dyDescent="0.25">
      <c r="A178" t="s">
        <v>1316</v>
      </c>
      <c r="B178" t="s">
        <v>445</v>
      </c>
      <c r="C178" t="s">
        <v>233</v>
      </c>
      <c r="D178" t="s">
        <v>446</v>
      </c>
      <c r="E178" t="s">
        <v>319</v>
      </c>
      <c r="F178" t="s">
        <v>447</v>
      </c>
      <c r="G178" t="s">
        <v>448</v>
      </c>
      <c r="H178" t="s">
        <v>55</v>
      </c>
      <c r="I178" t="s">
        <v>30</v>
      </c>
      <c r="J178" t="s">
        <v>67</v>
      </c>
      <c r="K178" t="s">
        <v>288</v>
      </c>
      <c r="L178" t="s">
        <v>1317</v>
      </c>
      <c r="M178" t="s">
        <v>1318</v>
      </c>
      <c r="N178" t="s">
        <v>1318</v>
      </c>
      <c r="O178" t="s">
        <v>61</v>
      </c>
      <c r="P178" t="s">
        <v>452</v>
      </c>
      <c r="Q178" t="s">
        <v>452</v>
      </c>
      <c r="R178" t="s">
        <v>1319</v>
      </c>
      <c r="S178" t="s">
        <v>65</v>
      </c>
      <c r="T178" t="s">
        <v>1320</v>
      </c>
      <c r="U178"/>
      <c r="V178" s="40">
        <v>0.12469907407407407</v>
      </c>
      <c r="W178" s="40">
        <v>0.12682870370370369</v>
      </c>
      <c r="X178" s="40">
        <v>2.1296296296296298E-3</v>
      </c>
      <c r="Y178" s="2" t="str">
        <f t="shared" si="24"/>
        <v>Cumplido</v>
      </c>
      <c r="Z178" s="47" t="str">
        <f t="shared" si="25"/>
        <v/>
      </c>
      <c r="AA178" s="8"/>
      <c r="AB178" s="8"/>
      <c r="AC178" s="8"/>
      <c r="AD178" s="8"/>
      <c r="AE178" s="8"/>
      <c r="AF178" s="42">
        <v>45325</v>
      </c>
      <c r="AG178" s="13" t="str">
        <f t="shared" si="26"/>
        <v>CUMPLE</v>
      </c>
      <c r="AH178" s="13" t="str">
        <f t="shared" si="27"/>
        <v>NO CUMPLE</v>
      </c>
      <c r="AI178" s="13" t="str">
        <f t="shared" si="28"/>
        <v>NO CUMPLE</v>
      </c>
      <c r="AJ178" s="13" t="str">
        <f t="shared" si="29"/>
        <v>NO CUMPLE</v>
      </c>
      <c r="AK178" s="13" t="str">
        <f t="shared" si="30"/>
        <v>NO CUMPLE</v>
      </c>
      <c r="AL178" s="13" t="str">
        <f t="shared" si="31"/>
        <v>NO CUMPLE</v>
      </c>
      <c r="AM178" s="13" t="str">
        <f t="shared" si="32"/>
        <v>CUMPLE</v>
      </c>
      <c r="AN178" s="13" t="str">
        <f t="shared" si="33"/>
        <v>NO CUMPLE</v>
      </c>
      <c r="AO178" s="13" t="str">
        <f t="shared" si="34"/>
        <v>NO CUMPLE</v>
      </c>
      <c r="AP178" s="13" t="str">
        <f t="shared" si="35"/>
        <v>NO CUMPLE</v>
      </c>
    </row>
    <row r="179" spans="1:42" ht="15" x14ac:dyDescent="0.25">
      <c r="A179" t="s">
        <v>1321</v>
      </c>
      <c r="B179" t="s">
        <v>445</v>
      </c>
      <c r="C179" t="s">
        <v>233</v>
      </c>
      <c r="D179" t="s">
        <v>446</v>
      </c>
      <c r="E179" t="s">
        <v>319</v>
      </c>
      <c r="F179" t="s">
        <v>447</v>
      </c>
      <c r="G179" t="s">
        <v>448</v>
      </c>
      <c r="H179" t="s">
        <v>55</v>
      </c>
      <c r="I179" t="s">
        <v>30</v>
      </c>
      <c r="J179" t="s">
        <v>67</v>
      </c>
      <c r="K179" t="s">
        <v>288</v>
      </c>
      <c r="L179" t="s">
        <v>1322</v>
      </c>
      <c r="M179" t="s">
        <v>1323</v>
      </c>
      <c r="N179" t="s">
        <v>1323</v>
      </c>
      <c r="O179" t="s">
        <v>61</v>
      </c>
      <c r="P179" t="s">
        <v>452</v>
      </c>
      <c r="Q179" t="s">
        <v>452</v>
      </c>
      <c r="R179" t="s">
        <v>1324</v>
      </c>
      <c r="S179" t="s">
        <v>65</v>
      </c>
      <c r="T179" t="s">
        <v>1325</v>
      </c>
      <c r="U179" t="s">
        <v>1326</v>
      </c>
      <c r="V179" s="40">
        <v>0.12366898148148148</v>
      </c>
      <c r="W179" s="40">
        <v>0.12556712962962963</v>
      </c>
      <c r="X179" s="40">
        <v>1.8981481481481482E-3</v>
      </c>
      <c r="Y179" s="2" t="str">
        <f t="shared" si="24"/>
        <v>Cumplido</v>
      </c>
      <c r="Z179" s="47" t="str">
        <f t="shared" si="25"/>
        <v/>
      </c>
      <c r="AA179" s="8"/>
      <c r="AB179" s="8"/>
      <c r="AC179" s="8"/>
      <c r="AD179" s="8"/>
      <c r="AE179" s="8"/>
      <c r="AF179" s="42">
        <v>45325</v>
      </c>
      <c r="AG179" s="13" t="str">
        <f t="shared" si="26"/>
        <v>CUMPLE</v>
      </c>
      <c r="AH179" s="13" t="str">
        <f t="shared" si="27"/>
        <v>NO CUMPLE</v>
      </c>
      <c r="AI179" s="13" t="str">
        <f t="shared" si="28"/>
        <v>NO CUMPLE</v>
      </c>
      <c r="AJ179" s="13" t="str">
        <f t="shared" si="29"/>
        <v>NO CUMPLE</v>
      </c>
      <c r="AK179" s="13" t="str">
        <f t="shared" si="30"/>
        <v>NO CUMPLE</v>
      </c>
      <c r="AL179" s="13" t="str">
        <f t="shared" si="31"/>
        <v>NO CUMPLE</v>
      </c>
      <c r="AM179" s="13" t="str">
        <f t="shared" si="32"/>
        <v>CUMPLE</v>
      </c>
      <c r="AN179" s="13" t="str">
        <f t="shared" si="33"/>
        <v>NO CUMPLE</v>
      </c>
      <c r="AO179" s="13" t="str">
        <f t="shared" si="34"/>
        <v>NO CUMPLE</v>
      </c>
      <c r="AP179" s="13" t="str">
        <f t="shared" si="35"/>
        <v>NO CUMPLE</v>
      </c>
    </row>
    <row r="180" spans="1:42" ht="15" x14ac:dyDescent="0.25">
      <c r="A180" t="s">
        <v>1327</v>
      </c>
      <c r="B180" t="s">
        <v>445</v>
      </c>
      <c r="C180" t="s">
        <v>233</v>
      </c>
      <c r="D180" t="s">
        <v>446</v>
      </c>
      <c r="E180" t="s">
        <v>319</v>
      </c>
      <c r="F180" t="s">
        <v>447</v>
      </c>
      <c r="G180" t="s">
        <v>448</v>
      </c>
      <c r="H180" t="s">
        <v>55</v>
      </c>
      <c r="I180" t="s">
        <v>30</v>
      </c>
      <c r="J180" t="s">
        <v>67</v>
      </c>
      <c r="K180" t="s">
        <v>288</v>
      </c>
      <c r="L180" t="s">
        <v>1328</v>
      </c>
      <c r="M180" t="s">
        <v>1329</v>
      </c>
      <c r="N180" t="s">
        <v>1329</v>
      </c>
      <c r="O180" t="s">
        <v>61</v>
      </c>
      <c r="P180" t="s">
        <v>452</v>
      </c>
      <c r="Q180" t="s">
        <v>452</v>
      </c>
      <c r="R180" t="s">
        <v>1330</v>
      </c>
      <c r="S180" t="s">
        <v>65</v>
      </c>
      <c r="T180" t="s">
        <v>1331</v>
      </c>
      <c r="U180" t="s">
        <v>1326</v>
      </c>
      <c r="V180" s="40">
        <v>0.1220949074074074</v>
      </c>
      <c r="W180" s="40">
        <v>0.12399305555555555</v>
      </c>
      <c r="X180" s="40">
        <v>1.8981481481481482E-3</v>
      </c>
      <c r="Y180" s="2" t="str">
        <f t="shared" si="24"/>
        <v>Cumplido</v>
      </c>
      <c r="Z180" s="47" t="str">
        <f t="shared" si="25"/>
        <v/>
      </c>
      <c r="AA180" s="8"/>
      <c r="AB180" s="8"/>
      <c r="AC180" s="8"/>
      <c r="AD180" s="8"/>
      <c r="AE180" s="8"/>
      <c r="AF180" s="42">
        <v>45325</v>
      </c>
      <c r="AG180" s="13" t="str">
        <f t="shared" si="26"/>
        <v>CUMPLE</v>
      </c>
      <c r="AH180" s="13" t="str">
        <f t="shared" si="27"/>
        <v>NO CUMPLE</v>
      </c>
      <c r="AI180" s="13" t="str">
        <f t="shared" si="28"/>
        <v>NO CUMPLE</v>
      </c>
      <c r="AJ180" s="13" t="str">
        <f t="shared" si="29"/>
        <v>NO CUMPLE</v>
      </c>
      <c r="AK180" s="13" t="str">
        <f t="shared" si="30"/>
        <v>NO CUMPLE</v>
      </c>
      <c r="AL180" s="13" t="str">
        <f t="shared" si="31"/>
        <v>NO CUMPLE</v>
      </c>
      <c r="AM180" s="13" t="str">
        <f t="shared" si="32"/>
        <v>CUMPLE</v>
      </c>
      <c r="AN180" s="13" t="str">
        <f t="shared" si="33"/>
        <v>NO CUMPLE</v>
      </c>
      <c r="AO180" s="13" t="str">
        <f t="shared" si="34"/>
        <v>NO CUMPLE</v>
      </c>
      <c r="AP180" s="13" t="str">
        <f t="shared" si="35"/>
        <v>NO CUMPLE</v>
      </c>
    </row>
    <row r="181" spans="1:42" ht="15" x14ac:dyDescent="0.25">
      <c r="A181" t="s">
        <v>1332</v>
      </c>
      <c r="B181" t="s">
        <v>445</v>
      </c>
      <c r="C181" t="s">
        <v>233</v>
      </c>
      <c r="D181" t="s">
        <v>446</v>
      </c>
      <c r="E181" t="s">
        <v>319</v>
      </c>
      <c r="F181" t="s">
        <v>447</v>
      </c>
      <c r="G181" t="s">
        <v>448</v>
      </c>
      <c r="H181" t="s">
        <v>55</v>
      </c>
      <c r="I181" t="s">
        <v>30</v>
      </c>
      <c r="J181" t="s">
        <v>67</v>
      </c>
      <c r="K181" t="s">
        <v>288</v>
      </c>
      <c r="L181" t="s">
        <v>1333</v>
      </c>
      <c r="M181" t="s">
        <v>1329</v>
      </c>
      <c r="N181" t="s">
        <v>1329</v>
      </c>
      <c r="O181" t="s">
        <v>61</v>
      </c>
      <c r="P181" t="s">
        <v>452</v>
      </c>
      <c r="Q181" t="s">
        <v>452</v>
      </c>
      <c r="R181" t="s">
        <v>1334</v>
      </c>
      <c r="S181" t="s">
        <v>65</v>
      </c>
      <c r="T181" t="s">
        <v>1335</v>
      </c>
      <c r="U181" t="s">
        <v>1326</v>
      </c>
      <c r="V181" s="40">
        <v>0.12196759259259259</v>
      </c>
      <c r="W181" s="40">
        <v>0.12439814814814815</v>
      </c>
      <c r="X181" s="40">
        <v>2.4305555555555556E-3</v>
      </c>
      <c r="Y181" s="2" t="str">
        <f t="shared" si="24"/>
        <v>Cumplido</v>
      </c>
      <c r="Z181" s="47" t="str">
        <f t="shared" si="25"/>
        <v/>
      </c>
      <c r="AA181" s="8"/>
      <c r="AB181" s="8"/>
      <c r="AC181" s="8"/>
      <c r="AD181" s="8"/>
      <c r="AE181" s="8"/>
      <c r="AF181" s="42">
        <v>45325</v>
      </c>
      <c r="AG181" s="13" t="str">
        <f t="shared" si="26"/>
        <v>CUMPLE</v>
      </c>
      <c r="AH181" s="13" t="str">
        <f t="shared" si="27"/>
        <v>NO CUMPLE</v>
      </c>
      <c r="AI181" s="13" t="str">
        <f t="shared" si="28"/>
        <v>NO CUMPLE</v>
      </c>
      <c r="AJ181" s="13" t="str">
        <f t="shared" si="29"/>
        <v>NO CUMPLE</v>
      </c>
      <c r="AK181" s="13" t="str">
        <f t="shared" si="30"/>
        <v>NO CUMPLE</v>
      </c>
      <c r="AL181" s="13" t="str">
        <f t="shared" si="31"/>
        <v>NO CUMPLE</v>
      </c>
      <c r="AM181" s="13" t="str">
        <f t="shared" si="32"/>
        <v>CUMPLE</v>
      </c>
      <c r="AN181" s="13" t="str">
        <f t="shared" si="33"/>
        <v>NO CUMPLE</v>
      </c>
      <c r="AO181" s="13" t="str">
        <f t="shared" si="34"/>
        <v>NO CUMPLE</v>
      </c>
      <c r="AP181" s="13" t="str">
        <f t="shared" si="35"/>
        <v>NO CUMPLE</v>
      </c>
    </row>
    <row r="182" spans="1:42" ht="15" x14ac:dyDescent="0.25">
      <c r="A182" t="s">
        <v>1336</v>
      </c>
      <c r="B182" t="s">
        <v>445</v>
      </c>
      <c r="C182" t="s">
        <v>233</v>
      </c>
      <c r="D182" t="s">
        <v>446</v>
      </c>
      <c r="E182" t="s">
        <v>319</v>
      </c>
      <c r="F182" t="s">
        <v>447</v>
      </c>
      <c r="G182" t="s">
        <v>448</v>
      </c>
      <c r="H182" t="s">
        <v>55</v>
      </c>
      <c r="I182" t="s">
        <v>30</v>
      </c>
      <c r="J182" t="s">
        <v>67</v>
      </c>
      <c r="K182" t="s">
        <v>288</v>
      </c>
      <c r="L182" t="s">
        <v>917</v>
      </c>
      <c r="M182" t="s">
        <v>1337</v>
      </c>
      <c r="N182" t="s">
        <v>1337</v>
      </c>
      <c r="O182" t="s">
        <v>61</v>
      </c>
      <c r="P182" t="s">
        <v>452</v>
      </c>
      <c r="Q182" t="s">
        <v>452</v>
      </c>
      <c r="R182" t="s">
        <v>1338</v>
      </c>
      <c r="S182" t="s">
        <v>65</v>
      </c>
      <c r="T182" t="s">
        <v>920</v>
      </c>
      <c r="U182" t="s">
        <v>1339</v>
      </c>
      <c r="V182" s="40">
        <v>7.7106481481481484E-2</v>
      </c>
      <c r="W182" s="40">
        <v>7.8877314814814817E-2</v>
      </c>
      <c r="X182" s="40">
        <v>1.7708333333333332E-3</v>
      </c>
      <c r="Y182" s="2" t="str">
        <f t="shared" si="24"/>
        <v>Cumplido</v>
      </c>
      <c r="Z182" s="47" t="str">
        <f t="shared" si="25"/>
        <v/>
      </c>
      <c r="AA182" s="8"/>
      <c r="AB182" s="8"/>
      <c r="AC182" s="8"/>
      <c r="AD182" s="8"/>
      <c r="AE182" s="8"/>
      <c r="AF182" s="42">
        <v>45325</v>
      </c>
      <c r="AG182" s="13" t="str">
        <f t="shared" si="26"/>
        <v>CUMPLE</v>
      </c>
      <c r="AH182" s="13" t="str">
        <f t="shared" si="27"/>
        <v>NO CUMPLE</v>
      </c>
      <c r="AI182" s="13" t="str">
        <f t="shared" si="28"/>
        <v>NO CUMPLE</v>
      </c>
      <c r="AJ182" s="13" t="str">
        <f t="shared" si="29"/>
        <v>NO CUMPLE</v>
      </c>
      <c r="AK182" s="13" t="str">
        <f t="shared" si="30"/>
        <v>NO CUMPLE</v>
      </c>
      <c r="AL182" s="13" t="str">
        <f t="shared" si="31"/>
        <v>NO CUMPLE</v>
      </c>
      <c r="AM182" s="13" t="str">
        <f t="shared" si="32"/>
        <v>CUMPLE</v>
      </c>
      <c r="AN182" s="13" t="str">
        <f t="shared" si="33"/>
        <v>NO CUMPLE</v>
      </c>
      <c r="AO182" s="13" t="str">
        <f t="shared" si="34"/>
        <v>NO CUMPLE</v>
      </c>
      <c r="AP182" s="13" t="str">
        <f t="shared" si="35"/>
        <v>NO CUMPLE</v>
      </c>
    </row>
    <row r="183" spans="1:42" ht="15" x14ac:dyDescent="0.25">
      <c r="A183" t="s">
        <v>1340</v>
      </c>
      <c r="B183" t="s">
        <v>445</v>
      </c>
      <c r="C183" t="s">
        <v>273</v>
      </c>
      <c r="D183" t="s">
        <v>446</v>
      </c>
      <c r="E183" t="s">
        <v>274</v>
      </c>
      <c r="F183" t="s">
        <v>447</v>
      </c>
      <c r="G183" t="s">
        <v>448</v>
      </c>
      <c r="H183" t="s">
        <v>55</v>
      </c>
      <c r="I183" t="s">
        <v>30</v>
      </c>
      <c r="J183" t="s">
        <v>67</v>
      </c>
      <c r="K183" t="s">
        <v>288</v>
      </c>
      <c r="L183" t="s">
        <v>1341</v>
      </c>
      <c r="M183" t="s">
        <v>1342</v>
      </c>
      <c r="N183" t="s">
        <v>1342</v>
      </c>
      <c r="O183" t="s">
        <v>61</v>
      </c>
      <c r="P183" t="s">
        <v>62</v>
      </c>
      <c r="Q183" t="s">
        <v>279</v>
      </c>
      <c r="R183" t="s">
        <v>1343</v>
      </c>
      <c r="S183" t="s">
        <v>65</v>
      </c>
      <c r="T183" t="s">
        <v>1344</v>
      </c>
      <c r="U183" t="s">
        <v>1345</v>
      </c>
      <c r="V183" s="40">
        <v>5.724537037037037E-2</v>
      </c>
      <c r="W183" s="40">
        <v>5.9259259259259262E-2</v>
      </c>
      <c r="X183" s="40">
        <v>2.0138888888888888E-3</v>
      </c>
      <c r="Y183" s="2" t="str">
        <f t="shared" si="24"/>
        <v>Cumplido</v>
      </c>
      <c r="Z183" s="47" t="str">
        <f t="shared" si="25"/>
        <v/>
      </c>
      <c r="AA183" s="8"/>
      <c r="AB183" s="8"/>
      <c r="AC183" s="8"/>
      <c r="AD183" s="8"/>
      <c r="AE183" s="8"/>
      <c r="AF183" s="42">
        <v>45325</v>
      </c>
      <c r="AG183" s="13" t="str">
        <f t="shared" si="26"/>
        <v>CUMPLE</v>
      </c>
      <c r="AH183" s="13" t="str">
        <f t="shared" si="27"/>
        <v>NO CUMPLE</v>
      </c>
      <c r="AI183" s="13" t="str">
        <f t="shared" si="28"/>
        <v>NO CUMPLE</v>
      </c>
      <c r="AJ183" s="13" t="str">
        <f t="shared" si="29"/>
        <v>NO CUMPLE</v>
      </c>
      <c r="AK183" s="13" t="str">
        <f t="shared" si="30"/>
        <v>NO CUMPLE</v>
      </c>
      <c r="AL183" s="13" t="str">
        <f t="shared" si="31"/>
        <v>NO CUMPLE</v>
      </c>
      <c r="AM183" s="13" t="str">
        <f t="shared" si="32"/>
        <v>CUMPLE</v>
      </c>
      <c r="AN183" s="13" t="str">
        <f t="shared" si="33"/>
        <v>NO CUMPLE</v>
      </c>
      <c r="AO183" s="13" t="str">
        <f t="shared" si="34"/>
        <v>NO CUMPLE</v>
      </c>
      <c r="AP183" s="13" t="str">
        <f t="shared" si="35"/>
        <v>NO CUMPLE</v>
      </c>
    </row>
    <row r="184" spans="1:42" ht="15" hidden="1" x14ac:dyDescent="0.25">
      <c r="A184" t="s">
        <v>1346</v>
      </c>
      <c r="B184" t="s">
        <v>165</v>
      </c>
      <c r="C184" t="s">
        <v>359</v>
      </c>
      <c r="D184" t="s">
        <v>71</v>
      </c>
      <c r="E184" t="s">
        <v>767</v>
      </c>
      <c r="F184" t="s">
        <v>1016</v>
      </c>
      <c r="G184" t="s">
        <v>54</v>
      </c>
      <c r="H184" t="s">
        <v>55</v>
      </c>
      <c r="I184" t="s">
        <v>30</v>
      </c>
      <c r="J184" t="s">
        <v>82</v>
      </c>
      <c r="K184" t="s">
        <v>57</v>
      </c>
      <c r="L184" t="s">
        <v>1017</v>
      </c>
      <c r="M184" t="s">
        <v>1347</v>
      </c>
      <c r="N184" t="s">
        <v>1348</v>
      </c>
      <c r="O184" t="s">
        <v>61</v>
      </c>
      <c r="P184" t="s">
        <v>136</v>
      </c>
      <c r="Q184" t="s">
        <v>137</v>
      </c>
      <c r="R184" t="s">
        <v>1349</v>
      </c>
      <c r="S184" t="s">
        <v>65</v>
      </c>
      <c r="T184" t="s">
        <v>1017</v>
      </c>
      <c r="U184" t="s">
        <v>1021</v>
      </c>
      <c r="V184" s="40">
        <v>1.0648148148148149E-3</v>
      </c>
      <c r="W184" s="40">
        <v>1.7708333333333332E-3</v>
      </c>
      <c r="X184" s="40">
        <v>7.0601851851851847E-4</v>
      </c>
      <c r="Y184" s="2" t="str">
        <f t="shared" si="24"/>
        <v/>
      </c>
      <c r="Z184" s="47" t="str">
        <f t="shared" si="25"/>
        <v>Cumplido</v>
      </c>
      <c r="AA184" s="8"/>
      <c r="AB184" s="8"/>
      <c r="AC184" s="8"/>
      <c r="AD184" s="8"/>
      <c r="AE184" s="8"/>
      <c r="AF184" s="42">
        <v>45325</v>
      </c>
      <c r="AG184" s="13" t="str">
        <f t="shared" si="26"/>
        <v>CUMPLE</v>
      </c>
      <c r="AH184" s="13" t="str">
        <f t="shared" si="27"/>
        <v>NO CUMPLE</v>
      </c>
      <c r="AI184" s="13" t="str">
        <f t="shared" si="28"/>
        <v>NO CUMPLE</v>
      </c>
      <c r="AJ184" s="13" t="str">
        <f t="shared" si="29"/>
        <v>NO CUMPLE</v>
      </c>
      <c r="AK184" s="13" t="str">
        <f t="shared" si="30"/>
        <v>NO CUMPLE</v>
      </c>
      <c r="AL184" s="13" t="str">
        <f t="shared" si="31"/>
        <v>CUMPLE</v>
      </c>
      <c r="AM184" s="13" t="str">
        <f t="shared" si="32"/>
        <v>NO CUMPLE</v>
      </c>
      <c r="AN184" s="13" t="str">
        <f t="shared" si="33"/>
        <v>NO CUMPLE</v>
      </c>
      <c r="AO184" s="13" t="str">
        <f t="shared" si="34"/>
        <v>NO CUMPLE</v>
      </c>
      <c r="AP184" s="13" t="str">
        <f t="shared" si="35"/>
        <v>NO CUMPLE</v>
      </c>
    </row>
    <row r="185" spans="1:42" ht="15" hidden="1" x14ac:dyDescent="0.25">
      <c r="A185" t="s">
        <v>1350</v>
      </c>
      <c r="B185" t="s">
        <v>165</v>
      </c>
      <c r="C185" t="s">
        <v>359</v>
      </c>
      <c r="D185" t="s">
        <v>71</v>
      </c>
      <c r="E185" t="s">
        <v>767</v>
      </c>
      <c r="F185" t="s">
        <v>1016</v>
      </c>
      <c r="G185" t="s">
        <v>54</v>
      </c>
      <c r="H185" t="s">
        <v>55</v>
      </c>
      <c r="I185" t="s">
        <v>30</v>
      </c>
      <c r="J185" t="s">
        <v>82</v>
      </c>
      <c r="K185" t="s">
        <v>57</v>
      </c>
      <c r="L185" t="s">
        <v>1083</v>
      </c>
      <c r="M185" t="s">
        <v>1351</v>
      </c>
      <c r="N185" t="s">
        <v>1352</v>
      </c>
      <c r="O185" t="s">
        <v>61</v>
      </c>
      <c r="P185" t="s">
        <v>136</v>
      </c>
      <c r="Q185" t="s">
        <v>137</v>
      </c>
      <c r="R185" t="s">
        <v>1353</v>
      </c>
      <c r="S185" t="s">
        <v>65</v>
      </c>
      <c r="T185" t="s">
        <v>1083</v>
      </c>
      <c r="U185" t="s">
        <v>1087</v>
      </c>
      <c r="V185" s="40">
        <v>8.1018518518518516E-4</v>
      </c>
      <c r="W185" s="40">
        <v>1.6782407407407408E-3</v>
      </c>
      <c r="X185" s="40">
        <v>8.6805555555555551E-4</v>
      </c>
      <c r="Y185" s="2" t="str">
        <f t="shared" si="24"/>
        <v/>
      </c>
      <c r="Z185" s="47" t="str">
        <f t="shared" si="25"/>
        <v>Cumplido</v>
      </c>
      <c r="AA185" s="8"/>
      <c r="AB185" s="8" t="str">
        <f>IF($H185="1-Crítica",IF($X185&lt;=$AT$5,"Cumplido", "Incumplido"),"")</f>
        <v/>
      </c>
      <c r="AC185" s="8" t="str">
        <f>IF($H185="2-Alta",IF($X185&lt;=$AT$6, "Cumplido", "Incumplido"),"")</f>
        <v/>
      </c>
      <c r="AD185" s="8" t="str">
        <f>IF($H185="3-Medio",IF($X185&lt;=$AT$7, "Cumplido", "Incumplido"),"")</f>
        <v/>
      </c>
      <c r="AE185" s="8" t="str">
        <f>IF($H185="4-Baja",IF($X185&lt;=$AT$8, "Cumplido", "Incumplido"),"")</f>
        <v>Cumplido</v>
      </c>
      <c r="AF185" s="42">
        <v>45325</v>
      </c>
      <c r="AG185" s="13" t="str">
        <f t="shared" si="26"/>
        <v>CUMPLE</v>
      </c>
      <c r="AH185" s="13" t="str">
        <f t="shared" si="27"/>
        <v>NO CUMPLE</v>
      </c>
      <c r="AI185" s="13" t="str">
        <f t="shared" si="28"/>
        <v>NO CUMPLE</v>
      </c>
      <c r="AJ185" s="13" t="str">
        <f t="shared" si="29"/>
        <v>NO CUMPLE</v>
      </c>
      <c r="AK185" s="13" t="str">
        <f t="shared" si="30"/>
        <v>NO CUMPLE</v>
      </c>
      <c r="AL185" s="13" t="str">
        <f t="shared" si="31"/>
        <v>CUMPLE</v>
      </c>
      <c r="AM185" s="13" t="str">
        <f t="shared" si="32"/>
        <v>NO CUMPLE</v>
      </c>
      <c r="AN185" s="13" t="str">
        <f t="shared" si="33"/>
        <v>NO CUMPLE</v>
      </c>
      <c r="AO185" s="13" t="str">
        <f t="shared" si="34"/>
        <v>NO CUMPLE</v>
      </c>
      <c r="AP185" s="13" t="str">
        <f t="shared" si="35"/>
        <v>NO CUMPLE</v>
      </c>
    </row>
    <row r="186" spans="1:42" ht="15" x14ac:dyDescent="0.25">
      <c r="A186" t="s">
        <v>1354</v>
      </c>
      <c r="B186" t="s">
        <v>95</v>
      </c>
      <c r="C186" t="s">
        <v>233</v>
      </c>
      <c r="D186" t="s">
        <v>142</v>
      </c>
      <c r="E186" t="s">
        <v>319</v>
      </c>
      <c r="F186" t="s">
        <v>1053</v>
      </c>
      <c r="G186" t="s">
        <v>73</v>
      </c>
      <c r="H186" t="s">
        <v>74</v>
      </c>
      <c r="I186" t="s">
        <v>29</v>
      </c>
      <c r="J186" t="s">
        <v>82</v>
      </c>
      <c r="K186" t="s">
        <v>75</v>
      </c>
      <c r="L186" t="s">
        <v>1355</v>
      </c>
      <c r="M186" t="s">
        <v>1356</v>
      </c>
      <c r="N186" t="s">
        <v>1357</v>
      </c>
      <c r="O186" t="s">
        <v>61</v>
      </c>
      <c r="P186" t="s">
        <v>136</v>
      </c>
      <c r="Q186" t="s">
        <v>137</v>
      </c>
      <c r="R186" t="s">
        <v>1358</v>
      </c>
      <c r="S186" t="s">
        <v>219</v>
      </c>
      <c r="T186" t="s">
        <v>1359</v>
      </c>
      <c r="U186"/>
      <c r="V186" s="40">
        <v>1.5175810185185186</v>
      </c>
      <c r="W186" s="40">
        <v>1.6416666666666666</v>
      </c>
      <c r="X186" s="40">
        <v>0.12408564814814815</v>
      </c>
      <c r="Y186" s="2" t="str">
        <f t="shared" si="24"/>
        <v/>
      </c>
      <c r="Z186" s="47" t="str">
        <f t="shared" si="25"/>
        <v>Cumplido</v>
      </c>
      <c r="AA186" s="8"/>
      <c r="AB186" s="8"/>
      <c r="AC186" s="8"/>
      <c r="AD186" s="8"/>
      <c r="AE186" s="8"/>
      <c r="AF186" s="42">
        <v>45327</v>
      </c>
      <c r="AG186" s="13" t="str">
        <f t="shared" si="26"/>
        <v>NO CUMPLE</v>
      </c>
      <c r="AH186" s="13" t="str">
        <f t="shared" si="27"/>
        <v>CUMPLE</v>
      </c>
      <c r="AI186" s="13" t="str">
        <f t="shared" si="28"/>
        <v>NO CUMPLE</v>
      </c>
      <c r="AJ186" s="13" t="str">
        <f t="shared" si="29"/>
        <v>NO CUMPLE</v>
      </c>
      <c r="AK186" s="13" t="str">
        <f t="shared" si="30"/>
        <v>NO CUMPLE</v>
      </c>
      <c r="AL186" s="13" t="str">
        <f t="shared" si="31"/>
        <v>NO CUMPLE</v>
      </c>
      <c r="AM186" s="13" t="str">
        <f t="shared" si="32"/>
        <v>NO CUMPLE</v>
      </c>
      <c r="AN186" s="13" t="str">
        <f t="shared" si="33"/>
        <v>NO CUMPLE</v>
      </c>
      <c r="AO186" s="13" t="str">
        <f t="shared" si="34"/>
        <v>NO CUMPLE</v>
      </c>
      <c r="AP186" s="13" t="str">
        <f t="shared" si="35"/>
        <v>CUMPLE</v>
      </c>
    </row>
    <row r="187" spans="1:42" ht="15" hidden="1" x14ac:dyDescent="0.25">
      <c r="A187" t="s">
        <v>1360</v>
      </c>
      <c r="B187" t="s">
        <v>165</v>
      </c>
      <c r="C187" t="s">
        <v>296</v>
      </c>
      <c r="D187" t="s">
        <v>297</v>
      </c>
      <c r="E187" t="s">
        <v>467</v>
      </c>
      <c r="F187" t="s">
        <v>712</v>
      </c>
      <c r="G187" t="s">
        <v>73</v>
      </c>
      <c r="H187" t="s">
        <v>74</v>
      </c>
      <c r="I187" t="s">
        <v>29</v>
      </c>
      <c r="J187" t="s">
        <v>82</v>
      </c>
      <c r="K187" t="s">
        <v>57</v>
      </c>
      <c r="L187" t="s">
        <v>408</v>
      </c>
      <c r="M187" t="s">
        <v>1361</v>
      </c>
      <c r="N187" t="s">
        <v>1362</v>
      </c>
      <c r="O187" t="s">
        <v>61</v>
      </c>
      <c r="P187" t="s">
        <v>94</v>
      </c>
      <c r="Q187" t="s">
        <v>95</v>
      </c>
      <c r="R187" t="s">
        <v>1363</v>
      </c>
      <c r="S187" t="s">
        <v>65</v>
      </c>
      <c r="T187" t="s">
        <v>1364</v>
      </c>
      <c r="U187" t="s">
        <v>1365</v>
      </c>
      <c r="V187" s="40">
        <v>0.10957175925925926</v>
      </c>
      <c r="W187" s="40">
        <v>0.1361111111111111</v>
      </c>
      <c r="X187" s="40">
        <v>2.6539351851851852E-2</v>
      </c>
      <c r="Y187" s="2" t="str">
        <f t="shared" si="24"/>
        <v/>
      </c>
      <c r="Z187" s="47" t="str">
        <f t="shared" si="25"/>
        <v>Cumplido</v>
      </c>
      <c r="AA187" s="8"/>
      <c r="AB187" s="8"/>
      <c r="AC187" s="8"/>
      <c r="AD187" s="8"/>
      <c r="AE187" s="8"/>
      <c r="AF187" s="42">
        <v>45325</v>
      </c>
      <c r="AG187" s="13" t="str">
        <f t="shared" si="26"/>
        <v>CUMPLE</v>
      </c>
      <c r="AH187" s="13" t="str">
        <f t="shared" si="27"/>
        <v>NO CUMPLE</v>
      </c>
      <c r="AI187" s="13" t="str">
        <f t="shared" si="28"/>
        <v>NO CUMPLE</v>
      </c>
      <c r="AJ187" s="13" t="str">
        <f t="shared" si="29"/>
        <v>NO CUMPLE</v>
      </c>
      <c r="AK187" s="13" t="str">
        <f t="shared" si="30"/>
        <v>NO CUMPLE</v>
      </c>
      <c r="AL187" s="13" t="str">
        <f t="shared" si="31"/>
        <v>NO CUMPLE</v>
      </c>
      <c r="AM187" s="13" t="str">
        <f t="shared" si="32"/>
        <v>CUMPLE</v>
      </c>
      <c r="AN187" s="13" t="str">
        <f t="shared" si="33"/>
        <v>NO CUMPLE</v>
      </c>
      <c r="AO187" s="13" t="str">
        <f t="shared" si="34"/>
        <v>NO CUMPLE</v>
      </c>
      <c r="AP187" s="13" t="str">
        <f t="shared" si="35"/>
        <v>NO CUMPLE</v>
      </c>
    </row>
    <row r="188" spans="1:42" ht="15" hidden="1" x14ac:dyDescent="0.25">
      <c r="A188" t="s">
        <v>1366</v>
      </c>
      <c r="B188" t="s">
        <v>165</v>
      </c>
      <c r="C188" t="s">
        <v>359</v>
      </c>
      <c r="D188" t="s">
        <v>71</v>
      </c>
      <c r="E188" t="s">
        <v>467</v>
      </c>
      <c r="F188" t="s">
        <v>468</v>
      </c>
      <c r="G188" t="s">
        <v>54</v>
      </c>
      <c r="H188" t="s">
        <v>55</v>
      </c>
      <c r="I188" t="s">
        <v>30</v>
      </c>
      <c r="J188" t="s">
        <v>56</v>
      </c>
      <c r="K188" t="s">
        <v>57</v>
      </c>
      <c r="L188" t="s">
        <v>1236</v>
      </c>
      <c r="M188" t="s">
        <v>1367</v>
      </c>
      <c r="N188" t="s">
        <v>1368</v>
      </c>
      <c r="O188" t="s">
        <v>61</v>
      </c>
      <c r="P188" t="s">
        <v>136</v>
      </c>
      <c r="Q188" t="s">
        <v>137</v>
      </c>
      <c r="R188" t="s">
        <v>1369</v>
      </c>
      <c r="S188" t="s">
        <v>65</v>
      </c>
      <c r="T188" t="s">
        <v>473</v>
      </c>
      <c r="U188" t="s">
        <v>352</v>
      </c>
      <c r="V188" s="40">
        <v>0</v>
      </c>
      <c r="W188" s="40">
        <v>0</v>
      </c>
      <c r="X188" s="40">
        <v>0</v>
      </c>
      <c r="Y188" s="2" t="str">
        <f t="shared" si="24"/>
        <v/>
      </c>
      <c r="Z188" s="47" t="str">
        <f t="shared" si="25"/>
        <v/>
      </c>
      <c r="AA188" s="8"/>
      <c r="AB188" s="8"/>
      <c r="AC188" s="8"/>
      <c r="AD188" s="8"/>
      <c r="AE188" s="8"/>
      <c r="AF188" s="42">
        <v>45325</v>
      </c>
      <c r="AG188" s="13" t="str">
        <f t="shared" si="26"/>
        <v>CUMPLE</v>
      </c>
      <c r="AH188" s="13" t="str">
        <f t="shared" si="27"/>
        <v>NO CUMPLE</v>
      </c>
      <c r="AI188" s="13" t="str">
        <f t="shared" si="28"/>
        <v>NO CUMPLE</v>
      </c>
      <c r="AJ188" s="13" t="str">
        <f t="shared" si="29"/>
        <v>NO CUMPLE</v>
      </c>
      <c r="AK188" s="13" t="str">
        <f t="shared" si="30"/>
        <v>NO CUMPLE</v>
      </c>
      <c r="AL188" s="13" t="str">
        <f t="shared" si="31"/>
        <v>CUMPLE</v>
      </c>
      <c r="AM188" s="13" t="str">
        <f t="shared" si="32"/>
        <v>NO CUMPLE</v>
      </c>
      <c r="AN188" s="13" t="str">
        <f t="shared" si="33"/>
        <v>NO CUMPLE</v>
      </c>
      <c r="AO188" s="13" t="str">
        <f t="shared" si="34"/>
        <v>NO CUMPLE</v>
      </c>
      <c r="AP188" s="13" t="str">
        <f t="shared" si="35"/>
        <v>NO CUMPLE</v>
      </c>
    </row>
    <row r="189" spans="1:42" ht="15" hidden="1" x14ac:dyDescent="0.25">
      <c r="A189" t="s">
        <v>1370</v>
      </c>
      <c r="B189" t="s">
        <v>165</v>
      </c>
      <c r="C189" t="s">
        <v>359</v>
      </c>
      <c r="D189" t="s">
        <v>71</v>
      </c>
      <c r="E189" t="s">
        <v>467</v>
      </c>
      <c r="F189" t="s">
        <v>468</v>
      </c>
      <c r="G189" t="s">
        <v>54</v>
      </c>
      <c r="H189" t="s">
        <v>55</v>
      </c>
      <c r="I189" t="s">
        <v>30</v>
      </c>
      <c r="J189" t="s">
        <v>56</v>
      </c>
      <c r="K189" t="s">
        <v>57</v>
      </c>
      <c r="L189" t="s">
        <v>1371</v>
      </c>
      <c r="M189" t="s">
        <v>1372</v>
      </c>
      <c r="N189" t="s">
        <v>1373</v>
      </c>
      <c r="O189" t="s">
        <v>61</v>
      </c>
      <c r="P189" t="s">
        <v>136</v>
      </c>
      <c r="Q189" t="s">
        <v>137</v>
      </c>
      <c r="R189" t="s">
        <v>1374</v>
      </c>
      <c r="S189" t="s">
        <v>1298</v>
      </c>
      <c r="T189" t="s">
        <v>1375</v>
      </c>
      <c r="U189" t="s">
        <v>1135</v>
      </c>
      <c r="V189" s="40">
        <v>0</v>
      </c>
      <c r="W189" s="40">
        <v>0</v>
      </c>
      <c r="X189" s="40">
        <v>0</v>
      </c>
      <c r="Y189" s="2" t="str">
        <f t="shared" si="24"/>
        <v/>
      </c>
      <c r="Z189" s="47" t="str">
        <f t="shared" si="25"/>
        <v/>
      </c>
      <c r="AA189" s="8"/>
      <c r="AB189" s="8"/>
      <c r="AC189" s="8"/>
      <c r="AD189" s="8"/>
      <c r="AE189" s="8"/>
      <c r="AF189" s="42">
        <v>45326</v>
      </c>
      <c r="AG189" s="13" t="str">
        <f t="shared" si="26"/>
        <v>CUMPLE</v>
      </c>
      <c r="AH189" s="13" t="str">
        <f t="shared" si="27"/>
        <v>NO CUMPLE</v>
      </c>
      <c r="AI189" s="13" t="str">
        <f t="shared" si="28"/>
        <v>NO CUMPLE</v>
      </c>
      <c r="AJ189" s="13" t="str">
        <f t="shared" si="29"/>
        <v>NO CUMPLE</v>
      </c>
      <c r="AK189" s="13" t="str">
        <f t="shared" si="30"/>
        <v>NO CUMPLE</v>
      </c>
      <c r="AL189" s="13" t="str">
        <f t="shared" si="31"/>
        <v>CUMPLE</v>
      </c>
      <c r="AM189" s="13" t="str">
        <f t="shared" si="32"/>
        <v>NO CUMPLE</v>
      </c>
      <c r="AN189" s="13" t="str">
        <f t="shared" si="33"/>
        <v>NO CUMPLE</v>
      </c>
      <c r="AO189" s="13" t="str">
        <f t="shared" si="34"/>
        <v>NO CUMPLE</v>
      </c>
      <c r="AP189" s="13" t="str">
        <f t="shared" si="35"/>
        <v>NO CUMPLE</v>
      </c>
    </row>
    <row r="190" spans="1:42" ht="15" hidden="1" x14ac:dyDescent="0.25">
      <c r="A190" t="s">
        <v>1376</v>
      </c>
      <c r="B190" t="s">
        <v>49</v>
      </c>
      <c r="C190" t="s">
        <v>344</v>
      </c>
      <c r="D190" t="s">
        <v>51</v>
      </c>
      <c r="E190" t="s">
        <v>675</v>
      </c>
      <c r="F190" t="s">
        <v>53</v>
      </c>
      <c r="G190" t="s">
        <v>54</v>
      </c>
      <c r="H190" t="s">
        <v>55</v>
      </c>
      <c r="I190" t="s">
        <v>30</v>
      </c>
      <c r="J190" t="s">
        <v>56</v>
      </c>
      <c r="K190" t="s">
        <v>57</v>
      </c>
      <c r="L190" t="s">
        <v>676</v>
      </c>
      <c r="M190" t="s">
        <v>1377</v>
      </c>
      <c r="N190" t="s">
        <v>1378</v>
      </c>
      <c r="O190" t="s">
        <v>61</v>
      </c>
      <c r="P190" t="s">
        <v>62</v>
      </c>
      <c r="Q190" t="s">
        <v>79</v>
      </c>
      <c r="R190" t="s">
        <v>1379</v>
      </c>
      <c r="S190" t="s">
        <v>1298</v>
      </c>
      <c r="T190"/>
      <c r="U190" t="s">
        <v>680</v>
      </c>
      <c r="V190" s="40">
        <v>0</v>
      </c>
      <c r="W190" s="40">
        <v>0</v>
      </c>
      <c r="X190" s="40">
        <v>0</v>
      </c>
      <c r="Y190" s="2" t="str">
        <f t="shared" si="24"/>
        <v/>
      </c>
      <c r="Z190" s="47" t="str">
        <f t="shared" si="25"/>
        <v/>
      </c>
      <c r="AA190" s="8"/>
      <c r="AB190" s="8"/>
      <c r="AC190" s="8"/>
      <c r="AD190" s="8"/>
      <c r="AE190" s="8"/>
      <c r="AF190" s="42">
        <v>45326</v>
      </c>
      <c r="AG190" s="13" t="str">
        <f t="shared" si="26"/>
        <v>CUMPLE</v>
      </c>
      <c r="AH190" s="13" t="str">
        <f t="shared" si="27"/>
        <v>NO CUMPLE</v>
      </c>
      <c r="AI190" s="13" t="str">
        <f t="shared" si="28"/>
        <v>NO CUMPLE</v>
      </c>
      <c r="AJ190" s="13" t="str">
        <f t="shared" si="29"/>
        <v>NO CUMPLE</v>
      </c>
      <c r="AK190" s="13" t="str">
        <f t="shared" si="30"/>
        <v>NO CUMPLE</v>
      </c>
      <c r="AL190" s="13" t="str">
        <f t="shared" si="31"/>
        <v>CUMPLE</v>
      </c>
      <c r="AM190" s="13" t="str">
        <f t="shared" si="32"/>
        <v>NO CUMPLE</v>
      </c>
      <c r="AN190" s="13" t="str">
        <f t="shared" si="33"/>
        <v>NO CUMPLE</v>
      </c>
      <c r="AO190" s="13" t="str">
        <f t="shared" si="34"/>
        <v>NO CUMPLE</v>
      </c>
      <c r="AP190" s="13" t="str">
        <f t="shared" si="35"/>
        <v>NO CUMPLE</v>
      </c>
    </row>
    <row r="191" spans="1:42" ht="15" x14ac:dyDescent="0.25">
      <c r="A191" t="s">
        <v>1380</v>
      </c>
      <c r="B191" t="s">
        <v>94</v>
      </c>
      <c r="C191" t="s">
        <v>233</v>
      </c>
      <c r="D191" t="s">
        <v>233</v>
      </c>
      <c r="E191" t="s">
        <v>319</v>
      </c>
      <c r="F191" t="s">
        <v>1217</v>
      </c>
      <c r="G191" t="s">
        <v>54</v>
      </c>
      <c r="H191" t="s">
        <v>55</v>
      </c>
      <c r="I191" t="s">
        <v>30</v>
      </c>
      <c r="J191" t="s">
        <v>82</v>
      </c>
      <c r="K191" t="s">
        <v>75</v>
      </c>
      <c r="L191" t="s">
        <v>1381</v>
      </c>
      <c r="M191" t="s">
        <v>1382</v>
      </c>
      <c r="N191" t="s">
        <v>1383</v>
      </c>
      <c r="O191" t="s">
        <v>61</v>
      </c>
      <c r="P191" t="s">
        <v>136</v>
      </c>
      <c r="Q191" t="s">
        <v>137</v>
      </c>
      <c r="R191" t="s">
        <v>1384</v>
      </c>
      <c r="S191" t="s">
        <v>65</v>
      </c>
      <c r="T191" t="s">
        <v>1385</v>
      </c>
      <c r="U191"/>
      <c r="V191" s="40">
        <v>0</v>
      </c>
      <c r="W191" s="40">
        <v>4.5833333333333334E-3</v>
      </c>
      <c r="X191" s="40">
        <v>4.5833333333333334E-3</v>
      </c>
      <c r="Y191" s="2" t="str">
        <f t="shared" si="24"/>
        <v/>
      </c>
      <c r="Z191" s="47" t="str">
        <f t="shared" si="25"/>
        <v>Cumplido</v>
      </c>
      <c r="AA191" s="8"/>
      <c r="AB191" s="8"/>
      <c r="AC191" s="8"/>
      <c r="AD191" s="8"/>
      <c r="AE191" s="8"/>
      <c r="AF191" s="42">
        <v>45325</v>
      </c>
      <c r="AG191" s="13" t="str">
        <f t="shared" si="26"/>
        <v>CUMPLE</v>
      </c>
      <c r="AH191" s="13" t="str">
        <f t="shared" si="27"/>
        <v>NO CUMPLE</v>
      </c>
      <c r="AI191" s="13" t="str">
        <f t="shared" si="28"/>
        <v>NO CUMPLE</v>
      </c>
      <c r="AJ191" s="13" t="str">
        <f t="shared" si="29"/>
        <v>NO CUMPLE</v>
      </c>
      <c r="AK191" s="13" t="str">
        <f t="shared" si="30"/>
        <v>NO CUMPLE</v>
      </c>
      <c r="AL191" s="13" t="str">
        <f t="shared" si="31"/>
        <v>CUMPLE</v>
      </c>
      <c r="AM191" s="13" t="str">
        <f t="shared" si="32"/>
        <v>NO CUMPLE</v>
      </c>
      <c r="AN191" s="13" t="str">
        <f t="shared" si="33"/>
        <v>NO CUMPLE</v>
      </c>
      <c r="AO191" s="13" t="str">
        <f t="shared" si="34"/>
        <v>NO CUMPLE</v>
      </c>
      <c r="AP191" s="13" t="str">
        <f t="shared" si="35"/>
        <v>NO CUMPLE</v>
      </c>
    </row>
    <row r="192" spans="1:42" ht="15" x14ac:dyDescent="0.25">
      <c r="A192" t="s">
        <v>1386</v>
      </c>
      <c r="B192" t="s">
        <v>445</v>
      </c>
      <c r="C192" t="s">
        <v>233</v>
      </c>
      <c r="D192" t="s">
        <v>446</v>
      </c>
      <c r="E192" t="s">
        <v>319</v>
      </c>
      <c r="F192" t="s">
        <v>447</v>
      </c>
      <c r="G192" t="s">
        <v>448</v>
      </c>
      <c r="H192" t="s">
        <v>55</v>
      </c>
      <c r="I192" t="s">
        <v>30</v>
      </c>
      <c r="J192" t="s">
        <v>67</v>
      </c>
      <c r="K192" t="s">
        <v>449</v>
      </c>
      <c r="L192" t="s">
        <v>450</v>
      </c>
      <c r="M192" t="s">
        <v>1387</v>
      </c>
      <c r="N192" t="s">
        <v>1387</v>
      </c>
      <c r="O192" t="s">
        <v>61</v>
      </c>
      <c r="P192" t="s">
        <v>452</v>
      </c>
      <c r="Q192" t="s">
        <v>452</v>
      </c>
      <c r="R192" t="s">
        <v>1388</v>
      </c>
      <c r="S192" t="s">
        <v>1298</v>
      </c>
      <c r="T192" t="s">
        <v>454</v>
      </c>
      <c r="U192" t="s">
        <v>1389</v>
      </c>
      <c r="V192" s="40">
        <v>0.12234953703703703</v>
      </c>
      <c r="W192" s="40">
        <v>0.12363425925925926</v>
      </c>
      <c r="X192" s="40">
        <v>1.2847222222222223E-3</v>
      </c>
      <c r="Y192" s="2" t="str">
        <f t="shared" si="24"/>
        <v>Cumplido</v>
      </c>
      <c r="Z192" s="47" t="str">
        <f t="shared" si="25"/>
        <v/>
      </c>
      <c r="AA192" s="8"/>
      <c r="AB192" s="8"/>
      <c r="AC192" s="8"/>
      <c r="AD192" s="8"/>
      <c r="AE192" s="8"/>
      <c r="AF192" s="42">
        <v>45326</v>
      </c>
      <c r="AG192" s="13" t="str">
        <f t="shared" si="26"/>
        <v>CUMPLE</v>
      </c>
      <c r="AH192" s="13" t="str">
        <f t="shared" si="27"/>
        <v>NO CUMPLE</v>
      </c>
      <c r="AI192" s="13" t="str">
        <f t="shared" si="28"/>
        <v>NO CUMPLE</v>
      </c>
      <c r="AJ192" s="13" t="str">
        <f t="shared" si="29"/>
        <v>NO CUMPLE</v>
      </c>
      <c r="AK192" s="13" t="str">
        <f t="shared" si="30"/>
        <v>NO CUMPLE</v>
      </c>
      <c r="AL192" s="13" t="str">
        <f t="shared" si="31"/>
        <v>NO CUMPLE</v>
      </c>
      <c r="AM192" s="13" t="str">
        <f t="shared" si="32"/>
        <v>CUMPLE</v>
      </c>
      <c r="AN192" s="13" t="str">
        <f t="shared" si="33"/>
        <v>NO CUMPLE</v>
      </c>
      <c r="AO192" s="13" t="str">
        <f t="shared" si="34"/>
        <v>NO CUMPLE</v>
      </c>
      <c r="AP192" s="13" t="str">
        <f t="shared" si="35"/>
        <v>NO CUMPLE</v>
      </c>
    </row>
    <row r="193" spans="1:42" ht="15" hidden="1" x14ac:dyDescent="0.25">
      <c r="A193" t="s">
        <v>1390</v>
      </c>
      <c r="B193" t="s">
        <v>165</v>
      </c>
      <c r="C193" t="s">
        <v>359</v>
      </c>
      <c r="D193" t="s">
        <v>71</v>
      </c>
      <c r="E193" t="s">
        <v>467</v>
      </c>
      <c r="F193" t="s">
        <v>468</v>
      </c>
      <c r="G193" t="s">
        <v>54</v>
      </c>
      <c r="H193" t="s">
        <v>55</v>
      </c>
      <c r="I193" t="s">
        <v>30</v>
      </c>
      <c r="J193" t="s">
        <v>56</v>
      </c>
      <c r="K193" t="s">
        <v>57</v>
      </c>
      <c r="L193" t="s">
        <v>1241</v>
      </c>
      <c r="M193" t="s">
        <v>1391</v>
      </c>
      <c r="N193" t="s">
        <v>1392</v>
      </c>
      <c r="O193" t="s">
        <v>61</v>
      </c>
      <c r="P193" t="s">
        <v>136</v>
      </c>
      <c r="Q193" t="s">
        <v>137</v>
      </c>
      <c r="R193" t="s">
        <v>1393</v>
      </c>
      <c r="S193" t="s">
        <v>1298</v>
      </c>
      <c r="T193" t="s">
        <v>1394</v>
      </c>
      <c r="U193" t="s">
        <v>1395</v>
      </c>
      <c r="V193" s="40">
        <v>0</v>
      </c>
      <c r="W193" s="40">
        <v>0</v>
      </c>
      <c r="X193" s="40">
        <v>0</v>
      </c>
      <c r="Y193" s="2" t="str">
        <f t="shared" si="24"/>
        <v/>
      </c>
      <c r="Z193" s="47" t="str">
        <f t="shared" si="25"/>
        <v/>
      </c>
      <c r="AA193" s="8"/>
      <c r="AB193" s="8"/>
      <c r="AC193" s="8"/>
      <c r="AD193" s="8"/>
      <c r="AE193" s="8"/>
      <c r="AF193" s="42">
        <v>45326</v>
      </c>
      <c r="AG193" s="13" t="str">
        <f t="shared" si="26"/>
        <v>CUMPLE</v>
      </c>
      <c r="AH193" s="13" t="str">
        <f t="shared" si="27"/>
        <v>NO CUMPLE</v>
      </c>
      <c r="AI193" s="13" t="str">
        <f t="shared" si="28"/>
        <v>NO CUMPLE</v>
      </c>
      <c r="AJ193" s="13" t="str">
        <f t="shared" si="29"/>
        <v>NO CUMPLE</v>
      </c>
      <c r="AK193" s="13" t="str">
        <f t="shared" si="30"/>
        <v>NO CUMPLE</v>
      </c>
      <c r="AL193" s="13" t="str">
        <f t="shared" si="31"/>
        <v>CUMPLE</v>
      </c>
      <c r="AM193" s="13" t="str">
        <f t="shared" si="32"/>
        <v>NO CUMPLE</v>
      </c>
      <c r="AN193" s="13" t="str">
        <f t="shared" si="33"/>
        <v>NO CUMPLE</v>
      </c>
      <c r="AO193" s="13" t="str">
        <f t="shared" si="34"/>
        <v>NO CUMPLE</v>
      </c>
      <c r="AP193" s="13" t="str">
        <f t="shared" si="35"/>
        <v>NO CUMPLE</v>
      </c>
    </row>
    <row r="194" spans="1:42" ht="15" hidden="1" x14ac:dyDescent="0.25">
      <c r="A194" t="s">
        <v>1396</v>
      </c>
      <c r="B194" t="s">
        <v>49</v>
      </c>
      <c r="C194" t="s">
        <v>344</v>
      </c>
      <c r="D194" t="s">
        <v>51</v>
      </c>
      <c r="E194" t="s">
        <v>675</v>
      </c>
      <c r="F194" t="s">
        <v>53</v>
      </c>
      <c r="G194" t="s">
        <v>54</v>
      </c>
      <c r="H194" t="s">
        <v>55</v>
      </c>
      <c r="I194" t="s">
        <v>30</v>
      </c>
      <c r="J194" t="s">
        <v>56</v>
      </c>
      <c r="K194" t="s">
        <v>57</v>
      </c>
      <c r="L194" t="s">
        <v>676</v>
      </c>
      <c r="M194" t="s">
        <v>1397</v>
      </c>
      <c r="N194" t="s">
        <v>1398</v>
      </c>
      <c r="O194" t="s">
        <v>61</v>
      </c>
      <c r="P194" t="s">
        <v>62</v>
      </c>
      <c r="Q194" t="s">
        <v>79</v>
      </c>
      <c r="R194" t="s">
        <v>1399</v>
      </c>
      <c r="S194" t="s">
        <v>1298</v>
      </c>
      <c r="T194"/>
      <c r="U194" t="s">
        <v>680</v>
      </c>
      <c r="V194" s="40">
        <v>0</v>
      </c>
      <c r="W194" s="40">
        <v>0</v>
      </c>
      <c r="X194" s="40">
        <v>0</v>
      </c>
      <c r="Y194" s="2" t="str">
        <f t="shared" ref="Y194:Y257" si="36">IF(J194="Incidente de Cliente",IF($X194&lt;=$AT$2,"Cumplido","Incumplido"),"")</f>
        <v/>
      </c>
      <c r="Z194" s="47" t="str">
        <f t="shared" ref="Z194:Z257" si="37">IF(J194="Requerimiento de Cliente",IF($X194&lt;=$AT$3,"Cumplido","Incumplido"),"")</f>
        <v/>
      </c>
      <c r="AA194" s="8"/>
      <c r="AB194" s="8"/>
      <c r="AC194" s="8"/>
      <c r="AD194" s="8"/>
      <c r="AE194" s="8"/>
      <c r="AF194" s="42">
        <v>45326</v>
      </c>
      <c r="AG194" s="13" t="str">
        <f t="shared" si="26"/>
        <v>CUMPLE</v>
      </c>
      <c r="AH194" s="13" t="str">
        <f t="shared" si="27"/>
        <v>NO CUMPLE</v>
      </c>
      <c r="AI194" s="13" t="str">
        <f t="shared" si="28"/>
        <v>NO CUMPLE</v>
      </c>
      <c r="AJ194" s="13" t="str">
        <f t="shared" si="29"/>
        <v>NO CUMPLE</v>
      </c>
      <c r="AK194" s="13" t="str">
        <f t="shared" si="30"/>
        <v>NO CUMPLE</v>
      </c>
      <c r="AL194" s="13" t="str">
        <f t="shared" si="31"/>
        <v>CUMPLE</v>
      </c>
      <c r="AM194" s="13" t="str">
        <f t="shared" si="32"/>
        <v>NO CUMPLE</v>
      </c>
      <c r="AN194" s="13" t="str">
        <f t="shared" si="33"/>
        <v>NO CUMPLE</v>
      </c>
      <c r="AO194" s="13" t="str">
        <f t="shared" si="34"/>
        <v>NO CUMPLE</v>
      </c>
      <c r="AP194" s="13" t="str">
        <f t="shared" si="35"/>
        <v>NO CUMPLE</v>
      </c>
    </row>
    <row r="195" spans="1:42" ht="15" x14ac:dyDescent="0.25">
      <c r="A195" t="s">
        <v>1400</v>
      </c>
      <c r="B195" t="s">
        <v>445</v>
      </c>
      <c r="C195" t="s">
        <v>273</v>
      </c>
      <c r="D195" t="s">
        <v>285</v>
      </c>
      <c r="E195" t="s">
        <v>274</v>
      </c>
      <c r="F195" t="s">
        <v>447</v>
      </c>
      <c r="G195" t="s">
        <v>448</v>
      </c>
      <c r="H195" t="s">
        <v>55</v>
      </c>
      <c r="I195" t="s">
        <v>30</v>
      </c>
      <c r="J195" t="s">
        <v>67</v>
      </c>
      <c r="K195" t="s">
        <v>288</v>
      </c>
      <c r="L195" t="s">
        <v>1401</v>
      </c>
      <c r="M195" t="s">
        <v>1402</v>
      </c>
      <c r="N195" t="s">
        <v>1402</v>
      </c>
      <c r="O195" t="s">
        <v>61</v>
      </c>
      <c r="P195" t="s">
        <v>62</v>
      </c>
      <c r="Q195" t="s">
        <v>279</v>
      </c>
      <c r="R195" t="s">
        <v>1403</v>
      </c>
      <c r="S195" t="s">
        <v>1298</v>
      </c>
      <c r="T195" t="s">
        <v>1404</v>
      </c>
      <c r="U195" t="s">
        <v>1405</v>
      </c>
      <c r="V195" s="40">
        <v>6.6203703703703709E-2</v>
      </c>
      <c r="W195" s="40">
        <v>6.9236111111111109E-2</v>
      </c>
      <c r="X195" s="40">
        <v>3.0324074074074073E-3</v>
      </c>
      <c r="Y195" s="2" t="str">
        <f t="shared" si="36"/>
        <v>Cumplido</v>
      </c>
      <c r="Z195" s="47" t="str">
        <f t="shared" si="37"/>
        <v/>
      </c>
      <c r="AA195" s="8"/>
      <c r="AB195" s="8"/>
      <c r="AC195" s="8"/>
      <c r="AD195" s="8"/>
      <c r="AE195" s="8"/>
      <c r="AF195" s="42">
        <v>45326</v>
      </c>
      <c r="AG195" s="13" t="str">
        <f t="shared" ref="AG195:AG258" si="38">IF(X195&lt;$AR$11,"CUMPLE","NO CUMPLE")</f>
        <v>CUMPLE</v>
      </c>
      <c r="AH195" s="13" t="str">
        <f t="shared" ref="AH195:AH258" si="39">IF(X195&gt;$AR$12,IF(X195&lt;=$AS$12,"CUMPLE","NO CUMPLE"),"NO CUMPLE")</f>
        <v>NO CUMPLE</v>
      </c>
      <c r="AI195" s="13" t="str">
        <f t="shared" ref="AI195:AI258" si="40">IF(X195&gt;$AR$13,IF(X195&lt;=$AS$13,"CUMPLE","NO CUMPLE"),"NO CUMPLE")</f>
        <v>NO CUMPLE</v>
      </c>
      <c r="AJ195" s="13" t="str">
        <f t="shared" ref="AJ195:AJ258" si="41">IF(X195&gt;$AR$14,IF(X195&lt;=$AS$14,"CUMPLE","NO CUMPLE"),"NO CUMPLE")</f>
        <v>NO CUMPLE</v>
      </c>
      <c r="AK195" s="13" t="str">
        <f t="shared" ref="AK195:AK258" si="42">IF(X195&gt;$AR$15,"CUMPLE","NO CUMPLE")</f>
        <v>NO CUMPLE</v>
      </c>
      <c r="AL195" s="13" t="str">
        <f t="shared" ref="AL195:AL258" si="43">IF(W195&lt;$AR$11,"CUMPLE","NO CUMPLE")</f>
        <v>NO CUMPLE</v>
      </c>
      <c r="AM195" s="13" t="str">
        <f t="shared" ref="AM195:AM258" si="44">IF(W195&gt;$AR$12,IF(W195&lt;=$AS$12,"CUMPLE","NO CUMPLE"),"NO CUMPLE")</f>
        <v>CUMPLE</v>
      </c>
      <c r="AN195" s="13" t="str">
        <f t="shared" ref="AN195:AN258" si="45">IF(W195&gt;$AR$13,IF(W195&lt;=$AS$13,"CUMPLE","NO CUMPLE"),"NO CUMPLE")</f>
        <v>NO CUMPLE</v>
      </c>
      <c r="AO195" s="13" t="str">
        <f t="shared" ref="AO195:AO258" si="46">IF(W195&gt;$AR$14,IF(W195&lt;=$AS$14,"CUMPLE","NO CUMPLE"),"NO CUMPLE")</f>
        <v>NO CUMPLE</v>
      </c>
      <c r="AP195" s="13" t="str">
        <f t="shared" ref="AP195:AP258" si="47">IF(W195&gt;$AR$15,"CUMPLE","NO CUMPLE")</f>
        <v>NO CUMPLE</v>
      </c>
    </row>
    <row r="196" spans="1:42" ht="15" hidden="1" x14ac:dyDescent="0.25">
      <c r="A196" t="s">
        <v>1406</v>
      </c>
      <c r="B196" t="s">
        <v>49</v>
      </c>
      <c r="C196" t="s">
        <v>50</v>
      </c>
      <c r="D196" t="s">
        <v>71</v>
      </c>
      <c r="E196" t="s">
        <v>389</v>
      </c>
      <c r="F196" t="s">
        <v>390</v>
      </c>
      <c r="G196" t="s">
        <v>54</v>
      </c>
      <c r="H196" t="s">
        <v>55</v>
      </c>
      <c r="I196" t="s">
        <v>30</v>
      </c>
      <c r="J196" t="s">
        <v>56</v>
      </c>
      <c r="K196" t="s">
        <v>117</v>
      </c>
      <c r="L196" t="s">
        <v>1407</v>
      </c>
      <c r="M196" t="s">
        <v>1408</v>
      </c>
      <c r="N196" t="s">
        <v>1409</v>
      </c>
      <c r="O196" t="s">
        <v>61</v>
      </c>
      <c r="P196" t="s">
        <v>136</v>
      </c>
      <c r="Q196" t="s">
        <v>137</v>
      </c>
      <c r="R196" t="s">
        <v>1410</v>
      </c>
      <c r="S196" t="s">
        <v>1298</v>
      </c>
      <c r="T196"/>
      <c r="U196" t="s">
        <v>1411</v>
      </c>
      <c r="V196" s="40">
        <v>0</v>
      </c>
      <c r="W196" s="40">
        <v>0</v>
      </c>
      <c r="X196" s="40">
        <v>0</v>
      </c>
      <c r="Y196" s="2" t="str">
        <f t="shared" si="36"/>
        <v/>
      </c>
      <c r="Z196" s="47" t="str">
        <f t="shared" si="37"/>
        <v/>
      </c>
      <c r="AA196" s="8"/>
      <c r="AB196" s="8"/>
      <c r="AC196" s="8"/>
      <c r="AD196" s="8"/>
      <c r="AE196" s="8"/>
      <c r="AF196" s="42">
        <v>45326</v>
      </c>
      <c r="AG196" s="13" t="str">
        <f t="shared" si="38"/>
        <v>CUMPLE</v>
      </c>
      <c r="AH196" s="13" t="str">
        <f t="shared" si="39"/>
        <v>NO CUMPLE</v>
      </c>
      <c r="AI196" s="13" t="str">
        <f t="shared" si="40"/>
        <v>NO CUMPLE</v>
      </c>
      <c r="AJ196" s="13" t="str">
        <f t="shared" si="41"/>
        <v>NO CUMPLE</v>
      </c>
      <c r="AK196" s="13" t="str">
        <f t="shared" si="42"/>
        <v>NO CUMPLE</v>
      </c>
      <c r="AL196" s="13" t="str">
        <f t="shared" si="43"/>
        <v>CUMPLE</v>
      </c>
      <c r="AM196" s="13" t="str">
        <f t="shared" si="44"/>
        <v>NO CUMPLE</v>
      </c>
      <c r="AN196" s="13" t="str">
        <f t="shared" si="45"/>
        <v>NO CUMPLE</v>
      </c>
      <c r="AO196" s="13" t="str">
        <f t="shared" si="46"/>
        <v>NO CUMPLE</v>
      </c>
      <c r="AP196" s="13" t="str">
        <f t="shared" si="47"/>
        <v>NO CUMPLE</v>
      </c>
    </row>
    <row r="197" spans="1:42" ht="15" x14ac:dyDescent="0.25">
      <c r="A197" t="s">
        <v>1412</v>
      </c>
      <c r="B197" t="s">
        <v>445</v>
      </c>
      <c r="C197" t="s">
        <v>233</v>
      </c>
      <c r="D197" t="s">
        <v>446</v>
      </c>
      <c r="E197" t="s">
        <v>319</v>
      </c>
      <c r="F197" t="s">
        <v>447</v>
      </c>
      <c r="G197" t="s">
        <v>448</v>
      </c>
      <c r="H197" t="s">
        <v>55</v>
      </c>
      <c r="I197" t="s">
        <v>30</v>
      </c>
      <c r="J197" t="s">
        <v>67</v>
      </c>
      <c r="K197" t="s">
        <v>288</v>
      </c>
      <c r="L197" t="s">
        <v>1322</v>
      </c>
      <c r="M197" t="s">
        <v>1413</v>
      </c>
      <c r="N197" t="s">
        <v>1413</v>
      </c>
      <c r="O197" t="s">
        <v>61</v>
      </c>
      <c r="P197" t="s">
        <v>452</v>
      </c>
      <c r="Q197" t="s">
        <v>452</v>
      </c>
      <c r="R197" t="s">
        <v>1414</v>
      </c>
      <c r="S197" t="s">
        <v>1298</v>
      </c>
      <c r="T197" t="s">
        <v>1415</v>
      </c>
      <c r="U197"/>
      <c r="V197" s="40">
        <v>9.6192129629629627E-2</v>
      </c>
      <c r="W197" s="40">
        <v>9.768518518518518E-2</v>
      </c>
      <c r="X197" s="40">
        <v>1.4930555555555556E-3</v>
      </c>
      <c r="Y197" s="2" t="str">
        <f t="shared" si="36"/>
        <v>Cumplido</v>
      </c>
      <c r="Z197" s="47" t="str">
        <f t="shared" si="37"/>
        <v/>
      </c>
      <c r="AA197" s="8"/>
      <c r="AB197" s="8"/>
      <c r="AC197" s="8"/>
      <c r="AD197" s="8"/>
      <c r="AE197" s="8"/>
      <c r="AF197" s="42">
        <v>45326</v>
      </c>
      <c r="AG197" s="13" t="str">
        <f t="shared" si="38"/>
        <v>CUMPLE</v>
      </c>
      <c r="AH197" s="13" t="str">
        <f t="shared" si="39"/>
        <v>NO CUMPLE</v>
      </c>
      <c r="AI197" s="13" t="str">
        <f t="shared" si="40"/>
        <v>NO CUMPLE</v>
      </c>
      <c r="AJ197" s="13" t="str">
        <f t="shared" si="41"/>
        <v>NO CUMPLE</v>
      </c>
      <c r="AK197" s="13" t="str">
        <f t="shared" si="42"/>
        <v>NO CUMPLE</v>
      </c>
      <c r="AL197" s="13" t="str">
        <f t="shared" si="43"/>
        <v>NO CUMPLE</v>
      </c>
      <c r="AM197" s="13" t="str">
        <f t="shared" si="44"/>
        <v>CUMPLE</v>
      </c>
      <c r="AN197" s="13" t="str">
        <f t="shared" si="45"/>
        <v>NO CUMPLE</v>
      </c>
      <c r="AO197" s="13" t="str">
        <f t="shared" si="46"/>
        <v>NO CUMPLE</v>
      </c>
      <c r="AP197" s="13" t="str">
        <f t="shared" si="47"/>
        <v>NO CUMPLE</v>
      </c>
    </row>
    <row r="198" spans="1:42" ht="15" hidden="1" x14ac:dyDescent="0.25">
      <c r="A198" t="s">
        <v>1416</v>
      </c>
      <c r="B198" t="s">
        <v>165</v>
      </c>
      <c r="C198" t="s">
        <v>154</v>
      </c>
      <c r="D198" t="s">
        <v>71</v>
      </c>
      <c r="E198" t="s">
        <v>957</v>
      </c>
      <c r="F198" t="s">
        <v>958</v>
      </c>
      <c r="G198" t="s">
        <v>54</v>
      </c>
      <c r="H198" t="s">
        <v>55</v>
      </c>
      <c r="I198" t="s">
        <v>30</v>
      </c>
      <c r="J198" t="s">
        <v>56</v>
      </c>
      <c r="K198" t="s">
        <v>117</v>
      </c>
      <c r="L198" t="s">
        <v>959</v>
      </c>
      <c r="M198" t="s">
        <v>1417</v>
      </c>
      <c r="N198" t="s">
        <v>1418</v>
      </c>
      <c r="O198" t="s">
        <v>61</v>
      </c>
      <c r="P198" t="s">
        <v>62</v>
      </c>
      <c r="Q198" t="s">
        <v>79</v>
      </c>
      <c r="R198" t="s">
        <v>1419</v>
      </c>
      <c r="S198" t="s">
        <v>219</v>
      </c>
      <c r="T198" t="s">
        <v>959</v>
      </c>
      <c r="U198" t="s">
        <v>352</v>
      </c>
      <c r="V198" s="40">
        <v>0</v>
      </c>
      <c r="W198" s="40">
        <v>0</v>
      </c>
      <c r="X198" s="40">
        <v>0</v>
      </c>
      <c r="Y198" s="2" t="str">
        <f t="shared" si="36"/>
        <v/>
      </c>
      <c r="Z198" s="47" t="str">
        <f t="shared" si="37"/>
        <v/>
      </c>
      <c r="AA198" s="8"/>
      <c r="AB198" s="8"/>
      <c r="AC198" s="8"/>
      <c r="AD198" s="8"/>
      <c r="AE198" s="8"/>
      <c r="AF198" s="42">
        <v>45327</v>
      </c>
      <c r="AG198" s="13" t="str">
        <f t="shared" si="38"/>
        <v>CUMPLE</v>
      </c>
      <c r="AH198" s="13" t="str">
        <f t="shared" si="39"/>
        <v>NO CUMPLE</v>
      </c>
      <c r="AI198" s="13" t="str">
        <f t="shared" si="40"/>
        <v>NO CUMPLE</v>
      </c>
      <c r="AJ198" s="13" t="str">
        <f t="shared" si="41"/>
        <v>NO CUMPLE</v>
      </c>
      <c r="AK198" s="13" t="str">
        <f t="shared" si="42"/>
        <v>NO CUMPLE</v>
      </c>
      <c r="AL198" s="13" t="str">
        <f t="shared" si="43"/>
        <v>CUMPLE</v>
      </c>
      <c r="AM198" s="13" t="str">
        <f t="shared" si="44"/>
        <v>NO CUMPLE</v>
      </c>
      <c r="AN198" s="13" t="str">
        <f t="shared" si="45"/>
        <v>NO CUMPLE</v>
      </c>
      <c r="AO198" s="13" t="str">
        <f t="shared" si="46"/>
        <v>NO CUMPLE</v>
      </c>
      <c r="AP198" s="13" t="str">
        <f t="shared" si="47"/>
        <v>NO CUMPLE</v>
      </c>
    </row>
    <row r="199" spans="1:42" ht="15" hidden="1" x14ac:dyDescent="0.25">
      <c r="A199" t="s">
        <v>1420</v>
      </c>
      <c r="B199" t="s">
        <v>165</v>
      </c>
      <c r="C199" t="s">
        <v>154</v>
      </c>
      <c r="D199" t="s">
        <v>71</v>
      </c>
      <c r="E199" t="s">
        <v>957</v>
      </c>
      <c r="F199" t="s">
        <v>958</v>
      </c>
      <c r="G199" t="s">
        <v>54</v>
      </c>
      <c r="H199" t="s">
        <v>55</v>
      </c>
      <c r="I199" t="s">
        <v>30</v>
      </c>
      <c r="J199" t="s">
        <v>56</v>
      </c>
      <c r="K199" t="s">
        <v>117</v>
      </c>
      <c r="L199" t="s">
        <v>964</v>
      </c>
      <c r="M199" t="s">
        <v>1421</v>
      </c>
      <c r="N199" t="s">
        <v>1422</v>
      </c>
      <c r="O199" t="s">
        <v>61</v>
      </c>
      <c r="P199" t="s">
        <v>62</v>
      </c>
      <c r="Q199" t="s">
        <v>350</v>
      </c>
      <c r="R199" t="s">
        <v>1423</v>
      </c>
      <c r="S199" t="s">
        <v>219</v>
      </c>
      <c r="T199" t="s">
        <v>968</v>
      </c>
      <c r="U199" t="s">
        <v>352</v>
      </c>
      <c r="V199" s="40">
        <v>0</v>
      </c>
      <c r="W199" s="40">
        <v>0</v>
      </c>
      <c r="X199" s="40">
        <v>0</v>
      </c>
      <c r="Y199" s="2" t="str">
        <f t="shared" si="36"/>
        <v/>
      </c>
      <c r="Z199" s="47" t="str">
        <f t="shared" si="37"/>
        <v/>
      </c>
      <c r="AA199" s="47"/>
      <c r="AB199" s="8"/>
      <c r="AC199" s="8"/>
      <c r="AD199" s="8"/>
      <c r="AE199" s="8"/>
      <c r="AF199" s="42">
        <v>45327</v>
      </c>
      <c r="AG199" s="13" t="str">
        <f t="shared" si="38"/>
        <v>CUMPLE</v>
      </c>
      <c r="AH199" s="13" t="str">
        <f t="shared" si="39"/>
        <v>NO CUMPLE</v>
      </c>
      <c r="AI199" s="13" t="str">
        <f t="shared" si="40"/>
        <v>NO CUMPLE</v>
      </c>
      <c r="AJ199" s="13" t="str">
        <f t="shared" si="41"/>
        <v>NO CUMPLE</v>
      </c>
      <c r="AK199" s="13" t="str">
        <f t="shared" si="42"/>
        <v>NO CUMPLE</v>
      </c>
      <c r="AL199" s="13" t="str">
        <f t="shared" si="43"/>
        <v>CUMPLE</v>
      </c>
      <c r="AM199" s="13" t="str">
        <f t="shared" si="44"/>
        <v>NO CUMPLE</v>
      </c>
      <c r="AN199" s="13" t="str">
        <f t="shared" si="45"/>
        <v>NO CUMPLE</v>
      </c>
      <c r="AO199" s="13" t="str">
        <f t="shared" si="46"/>
        <v>NO CUMPLE</v>
      </c>
      <c r="AP199" s="13" t="str">
        <f t="shared" si="47"/>
        <v>NO CUMPLE</v>
      </c>
    </row>
    <row r="200" spans="1:42" ht="15" hidden="1" x14ac:dyDescent="0.25">
      <c r="A200" t="s">
        <v>1424</v>
      </c>
      <c r="B200" t="s">
        <v>49</v>
      </c>
      <c r="C200" t="s">
        <v>344</v>
      </c>
      <c r="D200" t="s">
        <v>51</v>
      </c>
      <c r="E200" t="s">
        <v>675</v>
      </c>
      <c r="F200" t="s">
        <v>53</v>
      </c>
      <c r="G200" t="s">
        <v>54</v>
      </c>
      <c r="H200" t="s">
        <v>55</v>
      </c>
      <c r="I200" t="s">
        <v>30</v>
      </c>
      <c r="J200" t="s">
        <v>56</v>
      </c>
      <c r="K200" t="s">
        <v>57</v>
      </c>
      <c r="L200" t="s">
        <v>676</v>
      </c>
      <c r="M200" t="s">
        <v>1425</v>
      </c>
      <c r="N200" t="s">
        <v>1426</v>
      </c>
      <c r="O200" t="s">
        <v>61</v>
      </c>
      <c r="P200" t="s">
        <v>62</v>
      </c>
      <c r="Q200" t="s">
        <v>79</v>
      </c>
      <c r="R200" t="s">
        <v>1427</v>
      </c>
      <c r="S200" t="s">
        <v>219</v>
      </c>
      <c r="T200"/>
      <c r="U200" t="s">
        <v>680</v>
      </c>
      <c r="V200" s="40">
        <v>0</v>
      </c>
      <c r="W200" s="40">
        <v>0</v>
      </c>
      <c r="X200" s="40">
        <v>0</v>
      </c>
      <c r="Y200" s="2" t="str">
        <f t="shared" si="36"/>
        <v/>
      </c>
      <c r="Z200" s="47" t="str">
        <f t="shared" si="37"/>
        <v/>
      </c>
      <c r="AA200" s="8"/>
      <c r="AB200" s="8"/>
      <c r="AC200" s="8"/>
      <c r="AD200" s="8"/>
      <c r="AE200" s="8"/>
      <c r="AF200" s="42">
        <v>45327</v>
      </c>
      <c r="AG200" s="13" t="str">
        <f t="shared" si="38"/>
        <v>CUMPLE</v>
      </c>
      <c r="AH200" s="13" t="str">
        <f t="shared" si="39"/>
        <v>NO CUMPLE</v>
      </c>
      <c r="AI200" s="13" t="str">
        <f t="shared" si="40"/>
        <v>NO CUMPLE</v>
      </c>
      <c r="AJ200" s="13" t="str">
        <f t="shared" si="41"/>
        <v>NO CUMPLE</v>
      </c>
      <c r="AK200" s="13" t="str">
        <f t="shared" si="42"/>
        <v>NO CUMPLE</v>
      </c>
      <c r="AL200" s="13" t="str">
        <f t="shared" si="43"/>
        <v>CUMPLE</v>
      </c>
      <c r="AM200" s="13" t="str">
        <f t="shared" si="44"/>
        <v>NO CUMPLE</v>
      </c>
      <c r="AN200" s="13" t="str">
        <f t="shared" si="45"/>
        <v>NO CUMPLE</v>
      </c>
      <c r="AO200" s="13" t="str">
        <f t="shared" si="46"/>
        <v>NO CUMPLE</v>
      </c>
      <c r="AP200" s="13" t="str">
        <f t="shared" si="47"/>
        <v>NO CUMPLE</v>
      </c>
    </row>
    <row r="201" spans="1:42" ht="15" hidden="1" x14ac:dyDescent="0.25">
      <c r="A201" t="s">
        <v>1428</v>
      </c>
      <c r="B201" t="s">
        <v>70</v>
      </c>
      <c r="C201" t="s">
        <v>154</v>
      </c>
      <c r="D201" t="s">
        <v>71</v>
      </c>
      <c r="E201" t="s">
        <v>495</v>
      </c>
      <c r="F201" t="s">
        <v>116</v>
      </c>
      <c r="G201" t="s">
        <v>54</v>
      </c>
      <c r="H201" t="s">
        <v>55</v>
      </c>
      <c r="I201" t="s">
        <v>30</v>
      </c>
      <c r="J201" t="s">
        <v>56</v>
      </c>
      <c r="K201" t="s">
        <v>117</v>
      </c>
      <c r="L201" t="s">
        <v>1429</v>
      </c>
      <c r="M201" t="s">
        <v>1430</v>
      </c>
      <c r="N201" t="s">
        <v>1431</v>
      </c>
      <c r="O201" t="s">
        <v>61</v>
      </c>
      <c r="P201" t="s">
        <v>136</v>
      </c>
      <c r="Q201" t="s">
        <v>137</v>
      </c>
      <c r="R201" t="s">
        <v>1432</v>
      </c>
      <c r="S201" t="s">
        <v>219</v>
      </c>
      <c r="T201" t="s">
        <v>1433</v>
      </c>
      <c r="U201" t="s">
        <v>1007</v>
      </c>
      <c r="V201" s="40">
        <v>0</v>
      </c>
      <c r="W201" s="40">
        <v>0</v>
      </c>
      <c r="X201" s="40">
        <v>0</v>
      </c>
      <c r="Y201" s="2" t="str">
        <f t="shared" si="36"/>
        <v/>
      </c>
      <c r="Z201" s="47" t="str">
        <f t="shared" si="37"/>
        <v/>
      </c>
      <c r="AA201" s="8"/>
      <c r="AB201" s="8" t="str">
        <f>IF($H201="1-Crítica",IF($X201&lt;=$AT$5,"Cumplido", "Incumplido"),"")</f>
        <v/>
      </c>
      <c r="AC201" s="8" t="str">
        <f>IF($H201="2-Alta",IF($X201&lt;=$AT$6, "Cumplido", "Incumplido"),"")</f>
        <v/>
      </c>
      <c r="AD201" s="8" t="str">
        <f>IF($H201="3-Medio",IF($X201&lt;=$AT$7, "Cumplido", "Incumplido"),"")</f>
        <v/>
      </c>
      <c r="AE201" s="8" t="str">
        <f>IF($H201="4-Baja",IF($X201&lt;=$AT$8, "Cumplido", "Incumplido"),"")</f>
        <v>Cumplido</v>
      </c>
      <c r="AF201" s="42">
        <v>45327</v>
      </c>
      <c r="AG201" s="13" t="str">
        <f t="shared" si="38"/>
        <v>CUMPLE</v>
      </c>
      <c r="AH201" s="13" t="str">
        <f t="shared" si="39"/>
        <v>NO CUMPLE</v>
      </c>
      <c r="AI201" s="13" t="str">
        <f t="shared" si="40"/>
        <v>NO CUMPLE</v>
      </c>
      <c r="AJ201" s="13" t="str">
        <f t="shared" si="41"/>
        <v>NO CUMPLE</v>
      </c>
      <c r="AK201" s="13" t="str">
        <f t="shared" si="42"/>
        <v>NO CUMPLE</v>
      </c>
      <c r="AL201" s="13" t="str">
        <f t="shared" si="43"/>
        <v>CUMPLE</v>
      </c>
      <c r="AM201" s="13" t="str">
        <f t="shared" si="44"/>
        <v>NO CUMPLE</v>
      </c>
      <c r="AN201" s="13" t="str">
        <f t="shared" si="45"/>
        <v>NO CUMPLE</v>
      </c>
      <c r="AO201" s="13" t="str">
        <f t="shared" si="46"/>
        <v>NO CUMPLE</v>
      </c>
      <c r="AP201" s="13" t="str">
        <f t="shared" si="47"/>
        <v>NO CUMPLE</v>
      </c>
    </row>
    <row r="202" spans="1:42" ht="15" hidden="1" x14ac:dyDescent="0.25">
      <c r="A202" t="s">
        <v>1434</v>
      </c>
      <c r="B202" t="s">
        <v>49</v>
      </c>
      <c r="C202" t="s">
        <v>50</v>
      </c>
      <c r="D202" t="s">
        <v>71</v>
      </c>
      <c r="E202" t="s">
        <v>389</v>
      </c>
      <c r="F202" t="s">
        <v>390</v>
      </c>
      <c r="G202" t="s">
        <v>54</v>
      </c>
      <c r="H202" t="s">
        <v>55</v>
      </c>
      <c r="I202" t="s">
        <v>30</v>
      </c>
      <c r="J202" t="s">
        <v>56</v>
      </c>
      <c r="K202" t="s">
        <v>117</v>
      </c>
      <c r="L202" t="s">
        <v>391</v>
      </c>
      <c r="M202" t="s">
        <v>1435</v>
      </c>
      <c r="N202" t="s">
        <v>1436</v>
      </c>
      <c r="O202" t="s">
        <v>61</v>
      </c>
      <c r="P202" t="s">
        <v>136</v>
      </c>
      <c r="Q202" t="s">
        <v>137</v>
      </c>
      <c r="R202" t="s">
        <v>1437</v>
      </c>
      <c r="S202" t="s">
        <v>219</v>
      </c>
      <c r="T202"/>
      <c r="U202" t="s">
        <v>395</v>
      </c>
      <c r="V202" s="40">
        <v>0</v>
      </c>
      <c r="W202" s="40">
        <v>0</v>
      </c>
      <c r="X202" s="40">
        <v>0</v>
      </c>
      <c r="Y202" s="2" t="str">
        <f t="shared" si="36"/>
        <v/>
      </c>
      <c r="Z202" s="47" t="str">
        <f t="shared" si="37"/>
        <v/>
      </c>
      <c r="AA202" s="8"/>
      <c r="AB202" s="8" t="str">
        <f>IF($H202="1-Crítica",IF($X202&lt;=$AT$5,"Cumplido", "Incumplido"),"")</f>
        <v/>
      </c>
      <c r="AC202" s="8" t="str">
        <f>IF($H202="2-Alta",IF($X202&lt;=$AT$6, "Cumplido", "Incumplido"),"")</f>
        <v/>
      </c>
      <c r="AD202" s="8" t="str">
        <f>IF($H202="3-Medio",IF($X202&lt;=$AT$7, "Cumplido", "Incumplido"),"")</f>
        <v/>
      </c>
      <c r="AE202" s="8" t="str">
        <f>IF($H202="4-Baja",IF($X202&lt;=$AT$8, "Cumplido", "Incumplido"),"")</f>
        <v>Cumplido</v>
      </c>
      <c r="AF202" s="42">
        <v>45327</v>
      </c>
      <c r="AG202" s="13" t="str">
        <f t="shared" si="38"/>
        <v>CUMPLE</v>
      </c>
      <c r="AH202" s="13" t="str">
        <f t="shared" si="39"/>
        <v>NO CUMPLE</v>
      </c>
      <c r="AI202" s="13" t="str">
        <f t="shared" si="40"/>
        <v>NO CUMPLE</v>
      </c>
      <c r="AJ202" s="13" t="str">
        <f t="shared" si="41"/>
        <v>NO CUMPLE</v>
      </c>
      <c r="AK202" s="13" t="str">
        <f t="shared" si="42"/>
        <v>NO CUMPLE</v>
      </c>
      <c r="AL202" s="13" t="str">
        <f t="shared" si="43"/>
        <v>CUMPLE</v>
      </c>
      <c r="AM202" s="13" t="str">
        <f t="shared" si="44"/>
        <v>NO CUMPLE</v>
      </c>
      <c r="AN202" s="13" t="str">
        <f t="shared" si="45"/>
        <v>NO CUMPLE</v>
      </c>
      <c r="AO202" s="13" t="str">
        <f t="shared" si="46"/>
        <v>NO CUMPLE</v>
      </c>
      <c r="AP202" s="13" t="str">
        <f t="shared" si="47"/>
        <v>NO CUMPLE</v>
      </c>
    </row>
    <row r="203" spans="1:42" ht="15" hidden="1" x14ac:dyDescent="0.25">
      <c r="A203" t="s">
        <v>1438</v>
      </c>
      <c r="B203" t="s">
        <v>165</v>
      </c>
      <c r="C203" t="s">
        <v>359</v>
      </c>
      <c r="D203" t="s">
        <v>71</v>
      </c>
      <c r="E203" t="s">
        <v>767</v>
      </c>
      <c r="F203" t="s">
        <v>1016</v>
      </c>
      <c r="G203" t="s">
        <v>54</v>
      </c>
      <c r="H203" t="s">
        <v>55</v>
      </c>
      <c r="I203" t="s">
        <v>30</v>
      </c>
      <c r="J203" t="s">
        <v>82</v>
      </c>
      <c r="K203" t="s">
        <v>57</v>
      </c>
      <c r="L203" t="s">
        <v>1017</v>
      </c>
      <c r="M203" t="s">
        <v>1439</v>
      </c>
      <c r="N203" t="s">
        <v>1440</v>
      </c>
      <c r="O203" t="s">
        <v>61</v>
      </c>
      <c r="P203" t="s">
        <v>136</v>
      </c>
      <c r="Q203" t="s">
        <v>137</v>
      </c>
      <c r="R203" t="s">
        <v>1441</v>
      </c>
      <c r="S203" t="s">
        <v>1298</v>
      </c>
      <c r="T203" t="s">
        <v>1017</v>
      </c>
      <c r="U203" t="s">
        <v>1021</v>
      </c>
      <c r="V203" s="40">
        <v>8.1712962962962963E-3</v>
      </c>
      <c r="W203" s="40">
        <v>8.86574074074074E-3</v>
      </c>
      <c r="X203" s="40">
        <v>6.9444444444444447E-4</v>
      </c>
      <c r="Y203" s="2" t="str">
        <f t="shared" si="36"/>
        <v/>
      </c>
      <c r="Z203" s="47" t="str">
        <f t="shared" si="37"/>
        <v>Cumplido</v>
      </c>
      <c r="AA203" s="8"/>
      <c r="AB203" s="8" t="str">
        <f>IF($H203="1-Crítica",IF($X203&lt;=$AT$5,"Cumplido", "Incumplido"),"")</f>
        <v/>
      </c>
      <c r="AC203" s="8" t="str">
        <f>IF($H203="2-Alta",IF($X203&lt;=$AT$6, "Cumplido", "Incumplido"),"")</f>
        <v/>
      </c>
      <c r="AD203" s="8" t="str">
        <f>IF($H203="3-Medio",IF($X203&lt;=$AT$7, "Cumplido", "Incumplido"),"")</f>
        <v/>
      </c>
      <c r="AE203" s="8" t="str">
        <f>IF($H203="4-Baja",IF($X203&lt;=$AT$8, "Cumplido", "Incumplido"),"")</f>
        <v>Cumplido</v>
      </c>
      <c r="AF203" s="42">
        <v>45326</v>
      </c>
      <c r="AG203" s="13" t="str">
        <f t="shared" si="38"/>
        <v>CUMPLE</v>
      </c>
      <c r="AH203" s="13" t="str">
        <f t="shared" si="39"/>
        <v>NO CUMPLE</v>
      </c>
      <c r="AI203" s="13" t="str">
        <f t="shared" si="40"/>
        <v>NO CUMPLE</v>
      </c>
      <c r="AJ203" s="13" t="str">
        <f t="shared" si="41"/>
        <v>NO CUMPLE</v>
      </c>
      <c r="AK203" s="13" t="str">
        <f t="shared" si="42"/>
        <v>NO CUMPLE</v>
      </c>
      <c r="AL203" s="13" t="str">
        <f t="shared" si="43"/>
        <v>CUMPLE</v>
      </c>
      <c r="AM203" s="13" t="str">
        <f t="shared" si="44"/>
        <v>NO CUMPLE</v>
      </c>
      <c r="AN203" s="13" t="str">
        <f t="shared" si="45"/>
        <v>NO CUMPLE</v>
      </c>
      <c r="AO203" s="13" t="str">
        <f t="shared" si="46"/>
        <v>NO CUMPLE</v>
      </c>
      <c r="AP203" s="13" t="str">
        <f t="shared" si="47"/>
        <v>NO CUMPLE</v>
      </c>
    </row>
    <row r="204" spans="1:42" ht="15" hidden="1" x14ac:dyDescent="0.25">
      <c r="A204" t="s">
        <v>1442</v>
      </c>
      <c r="B204" t="s">
        <v>165</v>
      </c>
      <c r="C204" t="s">
        <v>359</v>
      </c>
      <c r="D204" t="s">
        <v>71</v>
      </c>
      <c r="E204" t="s">
        <v>767</v>
      </c>
      <c r="F204" t="s">
        <v>1016</v>
      </c>
      <c r="G204" t="s">
        <v>54</v>
      </c>
      <c r="H204" t="s">
        <v>55</v>
      </c>
      <c r="I204" t="s">
        <v>30</v>
      </c>
      <c r="J204" t="s">
        <v>82</v>
      </c>
      <c r="K204" t="s">
        <v>57</v>
      </c>
      <c r="L204" t="s">
        <v>1083</v>
      </c>
      <c r="M204" t="s">
        <v>1443</v>
      </c>
      <c r="N204" t="s">
        <v>1444</v>
      </c>
      <c r="O204" t="s">
        <v>61</v>
      </c>
      <c r="P204" t="s">
        <v>136</v>
      </c>
      <c r="Q204" t="s">
        <v>137</v>
      </c>
      <c r="R204" t="s">
        <v>1445</v>
      </c>
      <c r="S204" t="s">
        <v>1298</v>
      </c>
      <c r="T204" t="s">
        <v>1083</v>
      </c>
      <c r="U204" t="s">
        <v>1087</v>
      </c>
      <c r="V204" s="40">
        <v>5.5555555555555556E-4</v>
      </c>
      <c r="W204" s="40">
        <v>2.3726851851851851E-3</v>
      </c>
      <c r="X204" s="40">
        <v>1.8171296296296297E-3</v>
      </c>
      <c r="Y204" s="2" t="str">
        <f t="shared" si="36"/>
        <v/>
      </c>
      <c r="Z204" s="47" t="str">
        <f t="shared" si="37"/>
        <v>Cumplido</v>
      </c>
      <c r="AA204" s="8"/>
      <c r="AB204" s="8"/>
      <c r="AC204" s="8"/>
      <c r="AD204" s="8"/>
      <c r="AE204" s="8"/>
      <c r="AF204" s="42">
        <v>45326</v>
      </c>
      <c r="AG204" s="13" t="str">
        <f t="shared" si="38"/>
        <v>CUMPLE</v>
      </c>
      <c r="AH204" s="13" t="str">
        <f t="shared" si="39"/>
        <v>NO CUMPLE</v>
      </c>
      <c r="AI204" s="13" t="str">
        <f t="shared" si="40"/>
        <v>NO CUMPLE</v>
      </c>
      <c r="AJ204" s="13" t="str">
        <f t="shared" si="41"/>
        <v>NO CUMPLE</v>
      </c>
      <c r="AK204" s="13" t="str">
        <f t="shared" si="42"/>
        <v>NO CUMPLE</v>
      </c>
      <c r="AL204" s="13" t="str">
        <f t="shared" si="43"/>
        <v>CUMPLE</v>
      </c>
      <c r="AM204" s="13" t="str">
        <f t="shared" si="44"/>
        <v>NO CUMPLE</v>
      </c>
      <c r="AN204" s="13" t="str">
        <f t="shared" si="45"/>
        <v>NO CUMPLE</v>
      </c>
      <c r="AO204" s="13" t="str">
        <f t="shared" si="46"/>
        <v>NO CUMPLE</v>
      </c>
      <c r="AP204" s="13" t="str">
        <f t="shared" si="47"/>
        <v>NO CUMPLE</v>
      </c>
    </row>
    <row r="205" spans="1:42" ht="15" hidden="1" x14ac:dyDescent="0.25">
      <c r="A205" t="s">
        <v>1446</v>
      </c>
      <c r="B205" t="s">
        <v>49</v>
      </c>
      <c r="C205" t="s">
        <v>344</v>
      </c>
      <c r="D205" t="s">
        <v>51</v>
      </c>
      <c r="E205" t="s">
        <v>675</v>
      </c>
      <c r="F205" t="s">
        <v>53</v>
      </c>
      <c r="G205" t="s">
        <v>54</v>
      </c>
      <c r="H205" t="s">
        <v>55</v>
      </c>
      <c r="I205" t="s">
        <v>30</v>
      </c>
      <c r="J205" t="s">
        <v>56</v>
      </c>
      <c r="K205" t="s">
        <v>57</v>
      </c>
      <c r="L205" t="s">
        <v>1447</v>
      </c>
      <c r="M205" t="s">
        <v>1448</v>
      </c>
      <c r="N205" t="s">
        <v>1449</v>
      </c>
      <c r="O205" t="s">
        <v>61</v>
      </c>
      <c r="P205" t="s">
        <v>62</v>
      </c>
      <c r="Q205" t="s">
        <v>79</v>
      </c>
      <c r="R205" t="s">
        <v>1450</v>
      </c>
      <c r="S205" t="s">
        <v>219</v>
      </c>
      <c r="T205"/>
      <c r="U205" t="s">
        <v>680</v>
      </c>
      <c r="V205" s="40">
        <v>0</v>
      </c>
      <c r="W205" s="40">
        <v>0</v>
      </c>
      <c r="X205" s="40">
        <v>0</v>
      </c>
      <c r="Y205" s="2" t="str">
        <f t="shared" si="36"/>
        <v/>
      </c>
      <c r="Z205" s="47" t="str">
        <f t="shared" si="37"/>
        <v/>
      </c>
      <c r="AA205" s="8"/>
      <c r="AB205" s="8"/>
      <c r="AC205" s="8"/>
      <c r="AD205" s="8"/>
      <c r="AE205" s="8"/>
      <c r="AF205" s="42">
        <v>45327</v>
      </c>
      <c r="AG205" s="13" t="str">
        <f t="shared" si="38"/>
        <v>CUMPLE</v>
      </c>
      <c r="AH205" s="13" t="str">
        <f t="shared" si="39"/>
        <v>NO CUMPLE</v>
      </c>
      <c r="AI205" s="13" t="str">
        <f t="shared" si="40"/>
        <v>NO CUMPLE</v>
      </c>
      <c r="AJ205" s="13" t="str">
        <f t="shared" si="41"/>
        <v>NO CUMPLE</v>
      </c>
      <c r="AK205" s="13" t="str">
        <f t="shared" si="42"/>
        <v>NO CUMPLE</v>
      </c>
      <c r="AL205" s="13" t="str">
        <f t="shared" si="43"/>
        <v>CUMPLE</v>
      </c>
      <c r="AM205" s="13" t="str">
        <f t="shared" si="44"/>
        <v>NO CUMPLE</v>
      </c>
      <c r="AN205" s="13" t="str">
        <f t="shared" si="45"/>
        <v>NO CUMPLE</v>
      </c>
      <c r="AO205" s="13" t="str">
        <f t="shared" si="46"/>
        <v>NO CUMPLE</v>
      </c>
      <c r="AP205" s="13" t="str">
        <f t="shared" si="47"/>
        <v>NO CUMPLE</v>
      </c>
    </row>
    <row r="206" spans="1:42" ht="15" hidden="1" x14ac:dyDescent="0.25">
      <c r="A206" t="s">
        <v>1451</v>
      </c>
      <c r="B206" t="s">
        <v>49</v>
      </c>
      <c r="C206" t="s">
        <v>344</v>
      </c>
      <c r="D206" t="s">
        <v>51</v>
      </c>
      <c r="E206" t="s">
        <v>675</v>
      </c>
      <c r="F206" t="s">
        <v>53</v>
      </c>
      <c r="G206" t="s">
        <v>54</v>
      </c>
      <c r="H206" t="s">
        <v>55</v>
      </c>
      <c r="I206" t="s">
        <v>30</v>
      </c>
      <c r="J206" t="s">
        <v>56</v>
      </c>
      <c r="K206" t="s">
        <v>57</v>
      </c>
      <c r="L206" t="s">
        <v>1452</v>
      </c>
      <c r="M206" t="s">
        <v>1453</v>
      </c>
      <c r="N206" t="s">
        <v>1454</v>
      </c>
      <c r="O206" t="s">
        <v>61</v>
      </c>
      <c r="P206" t="s">
        <v>62</v>
      </c>
      <c r="Q206" t="s">
        <v>79</v>
      </c>
      <c r="R206" t="s">
        <v>1455</v>
      </c>
      <c r="S206" t="s">
        <v>219</v>
      </c>
      <c r="T206"/>
      <c r="U206" t="s">
        <v>680</v>
      </c>
      <c r="V206" s="40">
        <v>0</v>
      </c>
      <c r="W206" s="40">
        <v>0</v>
      </c>
      <c r="X206" s="40">
        <v>0</v>
      </c>
      <c r="Y206" s="2" t="str">
        <f t="shared" si="36"/>
        <v/>
      </c>
      <c r="Z206" s="47" t="str">
        <f t="shared" si="37"/>
        <v/>
      </c>
      <c r="AA206" s="8"/>
      <c r="AB206" s="8"/>
      <c r="AC206" s="8"/>
      <c r="AD206" s="8"/>
      <c r="AE206" s="8"/>
      <c r="AF206" s="42">
        <v>45327</v>
      </c>
      <c r="AG206" s="13" t="str">
        <f t="shared" si="38"/>
        <v>CUMPLE</v>
      </c>
      <c r="AH206" s="13" t="str">
        <f t="shared" si="39"/>
        <v>NO CUMPLE</v>
      </c>
      <c r="AI206" s="13" t="str">
        <f t="shared" si="40"/>
        <v>NO CUMPLE</v>
      </c>
      <c r="AJ206" s="13" t="str">
        <f t="shared" si="41"/>
        <v>NO CUMPLE</v>
      </c>
      <c r="AK206" s="13" t="str">
        <f t="shared" si="42"/>
        <v>NO CUMPLE</v>
      </c>
      <c r="AL206" s="13" t="str">
        <f t="shared" si="43"/>
        <v>CUMPLE</v>
      </c>
      <c r="AM206" s="13" t="str">
        <f t="shared" si="44"/>
        <v>NO CUMPLE</v>
      </c>
      <c r="AN206" s="13" t="str">
        <f t="shared" si="45"/>
        <v>NO CUMPLE</v>
      </c>
      <c r="AO206" s="13" t="str">
        <f t="shared" si="46"/>
        <v>NO CUMPLE</v>
      </c>
      <c r="AP206" s="13" t="str">
        <f t="shared" si="47"/>
        <v>NO CUMPLE</v>
      </c>
    </row>
    <row r="207" spans="1:42" ht="15" hidden="1" x14ac:dyDescent="0.25">
      <c r="A207" t="s">
        <v>1456</v>
      </c>
      <c r="B207" t="s">
        <v>165</v>
      </c>
      <c r="C207" t="s">
        <v>359</v>
      </c>
      <c r="D207" t="s">
        <v>71</v>
      </c>
      <c r="E207" t="s">
        <v>467</v>
      </c>
      <c r="F207" t="s">
        <v>468</v>
      </c>
      <c r="G207" t="s">
        <v>54</v>
      </c>
      <c r="H207" t="s">
        <v>55</v>
      </c>
      <c r="I207" t="s">
        <v>30</v>
      </c>
      <c r="J207" t="s">
        <v>56</v>
      </c>
      <c r="K207" t="s">
        <v>57</v>
      </c>
      <c r="L207" t="s">
        <v>1457</v>
      </c>
      <c r="M207" t="s">
        <v>1458</v>
      </c>
      <c r="N207" t="s">
        <v>1459</v>
      </c>
      <c r="O207" t="s">
        <v>61</v>
      </c>
      <c r="P207" t="s">
        <v>136</v>
      </c>
      <c r="Q207" t="s">
        <v>137</v>
      </c>
      <c r="R207" t="s">
        <v>1460</v>
      </c>
      <c r="S207" t="s">
        <v>219</v>
      </c>
      <c r="T207" t="s">
        <v>1461</v>
      </c>
      <c r="U207" t="s">
        <v>1462</v>
      </c>
      <c r="V207" s="40">
        <v>0</v>
      </c>
      <c r="W207" s="40">
        <v>0</v>
      </c>
      <c r="X207" s="40">
        <v>0</v>
      </c>
      <c r="Y207" s="2" t="str">
        <f t="shared" si="36"/>
        <v/>
      </c>
      <c r="Z207" s="47" t="str">
        <f t="shared" si="37"/>
        <v/>
      </c>
      <c r="AA207" s="8"/>
      <c r="AB207" s="8"/>
      <c r="AC207" s="8"/>
      <c r="AD207" s="8"/>
      <c r="AE207" s="8"/>
      <c r="AF207" s="42">
        <v>45327</v>
      </c>
      <c r="AG207" s="13" t="str">
        <f t="shared" si="38"/>
        <v>CUMPLE</v>
      </c>
      <c r="AH207" s="13" t="str">
        <f t="shared" si="39"/>
        <v>NO CUMPLE</v>
      </c>
      <c r="AI207" s="13" t="str">
        <f t="shared" si="40"/>
        <v>NO CUMPLE</v>
      </c>
      <c r="AJ207" s="13" t="str">
        <f t="shared" si="41"/>
        <v>NO CUMPLE</v>
      </c>
      <c r="AK207" s="13" t="str">
        <f t="shared" si="42"/>
        <v>NO CUMPLE</v>
      </c>
      <c r="AL207" s="13" t="str">
        <f t="shared" si="43"/>
        <v>CUMPLE</v>
      </c>
      <c r="AM207" s="13" t="str">
        <f t="shared" si="44"/>
        <v>NO CUMPLE</v>
      </c>
      <c r="AN207" s="13" t="str">
        <f t="shared" si="45"/>
        <v>NO CUMPLE</v>
      </c>
      <c r="AO207" s="13" t="str">
        <f t="shared" si="46"/>
        <v>NO CUMPLE</v>
      </c>
      <c r="AP207" s="13" t="str">
        <f t="shared" si="47"/>
        <v>NO CUMPLE</v>
      </c>
    </row>
    <row r="208" spans="1:42" ht="15" hidden="1" x14ac:dyDescent="0.25">
      <c r="A208" t="s">
        <v>1463</v>
      </c>
      <c r="B208" t="s">
        <v>165</v>
      </c>
      <c r="C208" t="s">
        <v>359</v>
      </c>
      <c r="D208" t="s">
        <v>71</v>
      </c>
      <c r="E208" t="s">
        <v>467</v>
      </c>
      <c r="F208" t="s">
        <v>468</v>
      </c>
      <c r="G208" t="s">
        <v>54</v>
      </c>
      <c r="H208" t="s">
        <v>55</v>
      </c>
      <c r="I208" t="s">
        <v>30</v>
      </c>
      <c r="J208" t="s">
        <v>56</v>
      </c>
      <c r="K208" t="s">
        <v>57</v>
      </c>
      <c r="L208" t="s">
        <v>1241</v>
      </c>
      <c r="M208" t="s">
        <v>1464</v>
      </c>
      <c r="N208" t="s">
        <v>1465</v>
      </c>
      <c r="O208" t="s">
        <v>61</v>
      </c>
      <c r="P208" t="s">
        <v>136</v>
      </c>
      <c r="Q208" t="s">
        <v>137</v>
      </c>
      <c r="R208" t="s">
        <v>1466</v>
      </c>
      <c r="S208" t="s">
        <v>219</v>
      </c>
      <c r="T208" t="s">
        <v>583</v>
      </c>
      <c r="U208" t="s">
        <v>1467</v>
      </c>
      <c r="V208" s="40">
        <v>0</v>
      </c>
      <c r="W208" s="40">
        <v>0</v>
      </c>
      <c r="X208" s="40">
        <v>0</v>
      </c>
      <c r="Y208" s="2" t="str">
        <f t="shared" si="36"/>
        <v/>
      </c>
      <c r="Z208" s="47" t="str">
        <f t="shared" si="37"/>
        <v/>
      </c>
      <c r="AA208" s="8"/>
      <c r="AB208" s="8"/>
      <c r="AC208" s="8"/>
      <c r="AD208" s="8"/>
      <c r="AE208" s="8"/>
      <c r="AF208" s="42">
        <v>45327</v>
      </c>
      <c r="AG208" s="13" t="str">
        <f t="shared" si="38"/>
        <v>CUMPLE</v>
      </c>
      <c r="AH208" s="13" t="str">
        <f t="shared" si="39"/>
        <v>NO CUMPLE</v>
      </c>
      <c r="AI208" s="13" t="str">
        <f t="shared" si="40"/>
        <v>NO CUMPLE</v>
      </c>
      <c r="AJ208" s="13" t="str">
        <f t="shared" si="41"/>
        <v>NO CUMPLE</v>
      </c>
      <c r="AK208" s="13" t="str">
        <f t="shared" si="42"/>
        <v>NO CUMPLE</v>
      </c>
      <c r="AL208" s="13" t="str">
        <f t="shared" si="43"/>
        <v>CUMPLE</v>
      </c>
      <c r="AM208" s="13" t="str">
        <f t="shared" si="44"/>
        <v>NO CUMPLE</v>
      </c>
      <c r="AN208" s="13" t="str">
        <f t="shared" si="45"/>
        <v>NO CUMPLE</v>
      </c>
      <c r="AO208" s="13" t="str">
        <f t="shared" si="46"/>
        <v>NO CUMPLE</v>
      </c>
      <c r="AP208" s="13" t="str">
        <f t="shared" si="47"/>
        <v>NO CUMPLE</v>
      </c>
    </row>
    <row r="209" spans="1:42" ht="15" hidden="1" x14ac:dyDescent="0.25">
      <c r="A209" t="s">
        <v>1468</v>
      </c>
      <c r="B209" t="s">
        <v>49</v>
      </c>
      <c r="C209" t="s">
        <v>344</v>
      </c>
      <c r="D209" t="s">
        <v>51</v>
      </c>
      <c r="E209" t="s">
        <v>675</v>
      </c>
      <c r="F209" t="s">
        <v>53</v>
      </c>
      <c r="G209" t="s">
        <v>54</v>
      </c>
      <c r="H209" t="s">
        <v>55</v>
      </c>
      <c r="I209" t="s">
        <v>30</v>
      </c>
      <c r="J209" t="s">
        <v>56</v>
      </c>
      <c r="K209" t="s">
        <v>57</v>
      </c>
      <c r="L209" t="s">
        <v>676</v>
      </c>
      <c r="M209" t="s">
        <v>1469</v>
      </c>
      <c r="N209" t="s">
        <v>1470</v>
      </c>
      <c r="O209" t="s">
        <v>61</v>
      </c>
      <c r="P209" t="s">
        <v>62</v>
      </c>
      <c r="Q209" t="s">
        <v>79</v>
      </c>
      <c r="R209" t="s">
        <v>1471</v>
      </c>
      <c r="S209" t="s">
        <v>219</v>
      </c>
      <c r="T209"/>
      <c r="U209" t="s">
        <v>680</v>
      </c>
      <c r="V209" s="40">
        <v>0</v>
      </c>
      <c r="W209" s="40">
        <v>0</v>
      </c>
      <c r="X209" s="40">
        <v>0</v>
      </c>
      <c r="Y209" s="2" t="str">
        <f t="shared" si="36"/>
        <v/>
      </c>
      <c r="Z209" s="47" t="str">
        <f t="shared" si="37"/>
        <v/>
      </c>
      <c r="AA209" s="8"/>
      <c r="AB209" s="8"/>
      <c r="AC209" s="8"/>
      <c r="AD209" s="8"/>
      <c r="AE209" s="8"/>
      <c r="AF209" s="42">
        <v>45327</v>
      </c>
      <c r="AG209" s="13" t="str">
        <f t="shared" si="38"/>
        <v>CUMPLE</v>
      </c>
      <c r="AH209" s="13" t="str">
        <f t="shared" si="39"/>
        <v>NO CUMPLE</v>
      </c>
      <c r="AI209" s="13" t="str">
        <f t="shared" si="40"/>
        <v>NO CUMPLE</v>
      </c>
      <c r="AJ209" s="13" t="str">
        <f t="shared" si="41"/>
        <v>NO CUMPLE</v>
      </c>
      <c r="AK209" s="13" t="str">
        <f t="shared" si="42"/>
        <v>NO CUMPLE</v>
      </c>
      <c r="AL209" s="13" t="str">
        <f t="shared" si="43"/>
        <v>CUMPLE</v>
      </c>
      <c r="AM209" s="13" t="str">
        <f t="shared" si="44"/>
        <v>NO CUMPLE</v>
      </c>
      <c r="AN209" s="13" t="str">
        <f t="shared" si="45"/>
        <v>NO CUMPLE</v>
      </c>
      <c r="AO209" s="13" t="str">
        <f t="shared" si="46"/>
        <v>NO CUMPLE</v>
      </c>
      <c r="AP209" s="13" t="str">
        <f t="shared" si="47"/>
        <v>NO CUMPLE</v>
      </c>
    </row>
    <row r="210" spans="1:42" ht="15" hidden="1" x14ac:dyDescent="0.25">
      <c r="A210" t="s">
        <v>1472</v>
      </c>
      <c r="B210" t="s">
        <v>165</v>
      </c>
      <c r="C210" t="s">
        <v>359</v>
      </c>
      <c r="D210" t="s">
        <v>71</v>
      </c>
      <c r="E210" t="s">
        <v>467</v>
      </c>
      <c r="F210" t="s">
        <v>468</v>
      </c>
      <c r="G210" t="s">
        <v>54</v>
      </c>
      <c r="H210" t="s">
        <v>55</v>
      </c>
      <c r="I210" t="s">
        <v>30</v>
      </c>
      <c r="J210" t="s">
        <v>56</v>
      </c>
      <c r="K210" t="s">
        <v>57</v>
      </c>
      <c r="L210" t="s">
        <v>1236</v>
      </c>
      <c r="M210" t="s">
        <v>1473</v>
      </c>
      <c r="N210" t="s">
        <v>1474</v>
      </c>
      <c r="O210" t="s">
        <v>61</v>
      </c>
      <c r="P210" t="s">
        <v>136</v>
      </c>
      <c r="Q210" t="s">
        <v>137</v>
      </c>
      <c r="R210" t="s">
        <v>1475</v>
      </c>
      <c r="S210" t="s">
        <v>1298</v>
      </c>
      <c r="T210" t="s">
        <v>473</v>
      </c>
      <c r="U210" t="s">
        <v>352</v>
      </c>
      <c r="V210" s="40">
        <v>0</v>
      </c>
      <c r="W210" s="40">
        <v>0</v>
      </c>
      <c r="X210" s="40">
        <v>0</v>
      </c>
      <c r="Y210" s="2" t="str">
        <f t="shared" si="36"/>
        <v/>
      </c>
      <c r="Z210" s="47" t="str">
        <f t="shared" si="37"/>
        <v/>
      </c>
      <c r="AA210" s="8"/>
      <c r="AB210" s="8"/>
      <c r="AC210" s="8"/>
      <c r="AD210" s="8"/>
      <c r="AE210" s="8"/>
      <c r="AF210" s="42">
        <v>45326</v>
      </c>
      <c r="AG210" s="13" t="str">
        <f t="shared" si="38"/>
        <v>CUMPLE</v>
      </c>
      <c r="AH210" s="13" t="str">
        <f t="shared" si="39"/>
        <v>NO CUMPLE</v>
      </c>
      <c r="AI210" s="13" t="str">
        <f t="shared" si="40"/>
        <v>NO CUMPLE</v>
      </c>
      <c r="AJ210" s="13" t="str">
        <f t="shared" si="41"/>
        <v>NO CUMPLE</v>
      </c>
      <c r="AK210" s="13" t="str">
        <f t="shared" si="42"/>
        <v>NO CUMPLE</v>
      </c>
      <c r="AL210" s="13" t="str">
        <f t="shared" si="43"/>
        <v>CUMPLE</v>
      </c>
      <c r="AM210" s="13" t="str">
        <f t="shared" si="44"/>
        <v>NO CUMPLE</v>
      </c>
      <c r="AN210" s="13" t="str">
        <f t="shared" si="45"/>
        <v>NO CUMPLE</v>
      </c>
      <c r="AO210" s="13" t="str">
        <f t="shared" si="46"/>
        <v>NO CUMPLE</v>
      </c>
      <c r="AP210" s="13" t="str">
        <f t="shared" si="47"/>
        <v>NO CUMPLE</v>
      </c>
    </row>
    <row r="211" spans="1:42" ht="15" x14ac:dyDescent="0.25">
      <c r="A211" t="s">
        <v>1476</v>
      </c>
      <c r="B211" t="s">
        <v>95</v>
      </c>
      <c r="C211" t="s">
        <v>174</v>
      </c>
      <c r="D211" t="s">
        <v>142</v>
      </c>
      <c r="E211" t="s">
        <v>175</v>
      </c>
      <c r="F211" t="s">
        <v>156</v>
      </c>
      <c r="G211" t="s">
        <v>73</v>
      </c>
      <c r="H211" t="s">
        <v>74</v>
      </c>
      <c r="I211" t="s">
        <v>29</v>
      </c>
      <c r="J211" t="s">
        <v>82</v>
      </c>
      <c r="K211" t="s">
        <v>1477</v>
      </c>
      <c r="L211" t="s">
        <v>1478</v>
      </c>
      <c r="M211" t="s">
        <v>1479</v>
      </c>
      <c r="N211" t="s">
        <v>1480</v>
      </c>
      <c r="O211" t="s">
        <v>61</v>
      </c>
      <c r="P211" t="s">
        <v>136</v>
      </c>
      <c r="Q211" t="s">
        <v>137</v>
      </c>
      <c r="R211" t="s">
        <v>1481</v>
      </c>
      <c r="S211" t="s">
        <v>219</v>
      </c>
      <c r="T211" t="s">
        <v>1482</v>
      </c>
      <c r="U211" t="s">
        <v>1483</v>
      </c>
      <c r="V211" s="40">
        <v>0</v>
      </c>
      <c r="W211" s="40">
        <v>4.2037037037037039E-2</v>
      </c>
      <c r="X211" s="40">
        <v>4.2037037037037039E-2</v>
      </c>
      <c r="Y211" s="2" t="str">
        <f t="shared" si="36"/>
        <v/>
      </c>
      <c r="Z211" s="47" t="str">
        <f t="shared" si="37"/>
        <v>Cumplido</v>
      </c>
      <c r="AA211" s="8"/>
      <c r="AB211" s="8"/>
      <c r="AC211" s="8"/>
      <c r="AD211" s="8"/>
      <c r="AE211" s="8"/>
      <c r="AF211" s="42">
        <v>45327</v>
      </c>
      <c r="AG211" s="13" t="str">
        <f t="shared" si="38"/>
        <v>NO CUMPLE</v>
      </c>
      <c r="AH211" s="13" t="str">
        <f t="shared" si="39"/>
        <v>CUMPLE</v>
      </c>
      <c r="AI211" s="13" t="str">
        <f t="shared" si="40"/>
        <v>NO CUMPLE</v>
      </c>
      <c r="AJ211" s="13" t="str">
        <f t="shared" si="41"/>
        <v>NO CUMPLE</v>
      </c>
      <c r="AK211" s="13" t="str">
        <f t="shared" si="42"/>
        <v>NO CUMPLE</v>
      </c>
      <c r="AL211" s="13" t="str">
        <f t="shared" si="43"/>
        <v>NO CUMPLE</v>
      </c>
      <c r="AM211" s="13" t="str">
        <f t="shared" si="44"/>
        <v>CUMPLE</v>
      </c>
      <c r="AN211" s="13" t="str">
        <f t="shared" si="45"/>
        <v>NO CUMPLE</v>
      </c>
      <c r="AO211" s="13" t="str">
        <f t="shared" si="46"/>
        <v>NO CUMPLE</v>
      </c>
      <c r="AP211" s="13" t="str">
        <f t="shared" si="47"/>
        <v>NO CUMPLE</v>
      </c>
    </row>
    <row r="212" spans="1:42" ht="15" x14ac:dyDescent="0.25">
      <c r="A212" t="s">
        <v>1484</v>
      </c>
      <c r="B212" t="s">
        <v>95</v>
      </c>
      <c r="C212" t="s">
        <v>174</v>
      </c>
      <c r="D212" t="s">
        <v>142</v>
      </c>
      <c r="E212" t="s">
        <v>185</v>
      </c>
      <c r="F212" t="s">
        <v>156</v>
      </c>
      <c r="G212" t="s">
        <v>73</v>
      </c>
      <c r="H212" t="s">
        <v>74</v>
      </c>
      <c r="I212" t="s">
        <v>29</v>
      </c>
      <c r="J212" t="s">
        <v>82</v>
      </c>
      <c r="K212" t="s">
        <v>564</v>
      </c>
      <c r="L212" t="s">
        <v>1485</v>
      </c>
      <c r="M212" t="s">
        <v>1486</v>
      </c>
      <c r="N212" t="s">
        <v>1487</v>
      </c>
      <c r="O212" t="s">
        <v>61</v>
      </c>
      <c r="P212" t="s">
        <v>136</v>
      </c>
      <c r="Q212" t="s">
        <v>137</v>
      </c>
      <c r="R212" t="s">
        <v>1488</v>
      </c>
      <c r="S212" t="s">
        <v>207</v>
      </c>
      <c r="T212" t="s">
        <v>1489</v>
      </c>
      <c r="U212" t="s">
        <v>1490</v>
      </c>
      <c r="V212" s="40">
        <v>1.0312037037037036</v>
      </c>
      <c r="W212" s="40">
        <v>1.0544444444444445</v>
      </c>
      <c r="X212" s="40">
        <v>2.3240740740740742E-2</v>
      </c>
      <c r="Y212" s="2" t="str">
        <f t="shared" si="36"/>
        <v/>
      </c>
      <c r="Z212" s="47" t="str">
        <f t="shared" si="37"/>
        <v>Cumplido</v>
      </c>
      <c r="AA212" s="8"/>
      <c r="AB212" s="8"/>
      <c r="AC212" s="8"/>
      <c r="AD212" s="8"/>
      <c r="AE212" s="8"/>
      <c r="AF212" s="42">
        <v>45328</v>
      </c>
      <c r="AG212" s="13" t="str">
        <f t="shared" si="38"/>
        <v>CUMPLE</v>
      </c>
      <c r="AH212" s="13" t="str">
        <f t="shared" si="39"/>
        <v>NO CUMPLE</v>
      </c>
      <c r="AI212" s="13" t="str">
        <f t="shared" si="40"/>
        <v>NO CUMPLE</v>
      </c>
      <c r="AJ212" s="13" t="str">
        <f t="shared" si="41"/>
        <v>NO CUMPLE</v>
      </c>
      <c r="AK212" s="13" t="str">
        <f t="shared" si="42"/>
        <v>NO CUMPLE</v>
      </c>
      <c r="AL212" s="13" t="str">
        <f t="shared" si="43"/>
        <v>NO CUMPLE</v>
      </c>
      <c r="AM212" s="13" t="str">
        <f t="shared" si="44"/>
        <v>NO CUMPLE</v>
      </c>
      <c r="AN212" s="13" t="str">
        <f t="shared" si="45"/>
        <v>NO CUMPLE</v>
      </c>
      <c r="AO212" s="13" t="str">
        <f t="shared" si="46"/>
        <v>NO CUMPLE</v>
      </c>
      <c r="AP212" s="13" t="str">
        <f t="shared" si="47"/>
        <v>CUMPLE</v>
      </c>
    </row>
    <row r="213" spans="1:42" ht="15" x14ac:dyDescent="0.25">
      <c r="A213" t="s">
        <v>1491</v>
      </c>
      <c r="B213" t="s">
        <v>445</v>
      </c>
      <c r="C213" t="s">
        <v>233</v>
      </c>
      <c r="D213" t="s">
        <v>446</v>
      </c>
      <c r="E213" t="s">
        <v>319</v>
      </c>
      <c r="F213" t="s">
        <v>447</v>
      </c>
      <c r="G213" t="s">
        <v>448</v>
      </c>
      <c r="H213" t="s">
        <v>55</v>
      </c>
      <c r="I213" t="s">
        <v>30</v>
      </c>
      <c r="J213" t="s">
        <v>67</v>
      </c>
      <c r="K213" t="s">
        <v>288</v>
      </c>
      <c r="L213" t="s">
        <v>1317</v>
      </c>
      <c r="M213" t="s">
        <v>1492</v>
      </c>
      <c r="N213" t="s">
        <v>1492</v>
      </c>
      <c r="O213" t="s">
        <v>61</v>
      </c>
      <c r="P213" t="s">
        <v>452</v>
      </c>
      <c r="Q213" t="s">
        <v>452</v>
      </c>
      <c r="R213" t="s">
        <v>1493</v>
      </c>
      <c r="S213" t="s">
        <v>1298</v>
      </c>
      <c r="T213" t="s">
        <v>1494</v>
      </c>
      <c r="U213" t="s">
        <v>1495</v>
      </c>
      <c r="V213" s="40">
        <v>5.6365740740740744E-2</v>
      </c>
      <c r="W213" s="40">
        <v>5.7534722222222223E-2</v>
      </c>
      <c r="X213" s="40">
        <v>1.1689814814814816E-3</v>
      </c>
      <c r="Y213" s="2" t="str">
        <f t="shared" si="36"/>
        <v>Cumplido</v>
      </c>
      <c r="Z213" s="47" t="str">
        <f t="shared" si="37"/>
        <v/>
      </c>
      <c r="AA213" s="8"/>
      <c r="AB213" s="8"/>
      <c r="AC213" s="8"/>
      <c r="AD213" s="8"/>
      <c r="AE213" s="8"/>
      <c r="AF213" s="42">
        <v>45326</v>
      </c>
      <c r="AG213" s="13" t="str">
        <f t="shared" si="38"/>
        <v>CUMPLE</v>
      </c>
      <c r="AH213" s="13" t="str">
        <f t="shared" si="39"/>
        <v>NO CUMPLE</v>
      </c>
      <c r="AI213" s="13" t="str">
        <f t="shared" si="40"/>
        <v>NO CUMPLE</v>
      </c>
      <c r="AJ213" s="13" t="str">
        <f t="shared" si="41"/>
        <v>NO CUMPLE</v>
      </c>
      <c r="AK213" s="13" t="str">
        <f t="shared" si="42"/>
        <v>NO CUMPLE</v>
      </c>
      <c r="AL213" s="13" t="str">
        <f t="shared" si="43"/>
        <v>NO CUMPLE</v>
      </c>
      <c r="AM213" s="13" t="str">
        <f t="shared" si="44"/>
        <v>CUMPLE</v>
      </c>
      <c r="AN213" s="13" t="str">
        <f t="shared" si="45"/>
        <v>NO CUMPLE</v>
      </c>
      <c r="AO213" s="13" t="str">
        <f t="shared" si="46"/>
        <v>NO CUMPLE</v>
      </c>
      <c r="AP213" s="13" t="str">
        <f t="shared" si="47"/>
        <v>NO CUMPLE</v>
      </c>
    </row>
    <row r="214" spans="1:42" ht="15" x14ac:dyDescent="0.25">
      <c r="A214" t="s">
        <v>1496</v>
      </c>
      <c r="B214" t="s">
        <v>445</v>
      </c>
      <c r="C214" t="s">
        <v>233</v>
      </c>
      <c r="D214" t="s">
        <v>446</v>
      </c>
      <c r="E214" t="s">
        <v>319</v>
      </c>
      <c r="F214" t="s">
        <v>447</v>
      </c>
      <c r="G214" t="s">
        <v>448</v>
      </c>
      <c r="H214" t="s">
        <v>55</v>
      </c>
      <c r="I214" t="s">
        <v>30</v>
      </c>
      <c r="J214" t="s">
        <v>67</v>
      </c>
      <c r="K214" t="s">
        <v>655</v>
      </c>
      <c r="L214" t="s">
        <v>1497</v>
      </c>
      <c r="M214" t="s">
        <v>1498</v>
      </c>
      <c r="N214" t="s">
        <v>1498</v>
      </c>
      <c r="O214" t="s">
        <v>61</v>
      </c>
      <c r="P214" t="s">
        <v>452</v>
      </c>
      <c r="Q214" t="s">
        <v>452</v>
      </c>
      <c r="R214" t="s">
        <v>1499</v>
      </c>
      <c r="S214" t="s">
        <v>1298</v>
      </c>
      <c r="T214" t="s">
        <v>1500</v>
      </c>
      <c r="U214"/>
      <c r="V214" s="40">
        <v>3.4432870370370371E-2</v>
      </c>
      <c r="W214" s="40">
        <v>3.5358796296296298E-2</v>
      </c>
      <c r="X214" s="40">
        <v>9.2592592592592596E-4</v>
      </c>
      <c r="Y214" s="2" t="str">
        <f t="shared" si="36"/>
        <v>Cumplido</v>
      </c>
      <c r="Z214" s="47" t="str">
        <f t="shared" si="37"/>
        <v/>
      </c>
      <c r="AA214" s="8"/>
      <c r="AB214" s="8"/>
      <c r="AC214" s="8"/>
      <c r="AD214" s="8"/>
      <c r="AE214" s="8"/>
      <c r="AF214" s="42">
        <v>45326</v>
      </c>
      <c r="AG214" s="13" t="str">
        <f t="shared" si="38"/>
        <v>CUMPLE</v>
      </c>
      <c r="AH214" s="13" t="str">
        <f t="shared" si="39"/>
        <v>NO CUMPLE</v>
      </c>
      <c r="AI214" s="13" t="str">
        <f t="shared" si="40"/>
        <v>NO CUMPLE</v>
      </c>
      <c r="AJ214" s="13" t="str">
        <f t="shared" si="41"/>
        <v>NO CUMPLE</v>
      </c>
      <c r="AK214" s="13" t="str">
        <f t="shared" si="42"/>
        <v>NO CUMPLE</v>
      </c>
      <c r="AL214" s="13" t="str">
        <f t="shared" si="43"/>
        <v>CUMPLE</v>
      </c>
      <c r="AM214" s="13" t="str">
        <f t="shared" si="44"/>
        <v>NO CUMPLE</v>
      </c>
      <c r="AN214" s="13" t="str">
        <f t="shared" si="45"/>
        <v>NO CUMPLE</v>
      </c>
      <c r="AO214" s="13" t="str">
        <f t="shared" si="46"/>
        <v>NO CUMPLE</v>
      </c>
      <c r="AP214" s="13" t="str">
        <f t="shared" si="47"/>
        <v>NO CUMPLE</v>
      </c>
    </row>
    <row r="215" spans="1:42" ht="15" hidden="1" x14ac:dyDescent="0.25">
      <c r="A215" t="s">
        <v>1501</v>
      </c>
      <c r="B215" t="s">
        <v>165</v>
      </c>
      <c r="C215" t="s">
        <v>71</v>
      </c>
      <c r="D215" t="s">
        <v>297</v>
      </c>
      <c r="E215" t="s">
        <v>389</v>
      </c>
      <c r="F215" t="s">
        <v>1124</v>
      </c>
      <c r="G215" t="s">
        <v>73</v>
      </c>
      <c r="H215" t="s">
        <v>74</v>
      </c>
      <c r="I215" t="s">
        <v>29</v>
      </c>
      <c r="J215" t="s">
        <v>82</v>
      </c>
      <c r="K215" t="s">
        <v>1502</v>
      </c>
      <c r="L215" t="s">
        <v>1503</v>
      </c>
      <c r="M215" t="s">
        <v>1504</v>
      </c>
      <c r="N215" t="s">
        <v>1505</v>
      </c>
      <c r="O215" t="s">
        <v>61</v>
      </c>
      <c r="P215" t="s">
        <v>94</v>
      </c>
      <c r="Q215" t="s">
        <v>95</v>
      </c>
      <c r="R215" t="s">
        <v>1506</v>
      </c>
      <c r="S215" t="s">
        <v>1298</v>
      </c>
      <c r="T215" t="s">
        <v>1507</v>
      </c>
      <c r="U215" t="s">
        <v>774</v>
      </c>
      <c r="V215" s="40">
        <v>1.1747685185185186E-2</v>
      </c>
      <c r="W215" s="40">
        <v>1.7962962962962962E-2</v>
      </c>
      <c r="X215" s="40">
        <v>6.2152777777777779E-3</v>
      </c>
      <c r="Y215" s="2" t="str">
        <f t="shared" si="36"/>
        <v/>
      </c>
      <c r="Z215" s="47" t="str">
        <f t="shared" si="37"/>
        <v>Cumplido</v>
      </c>
      <c r="AA215" s="8"/>
      <c r="AB215" s="8"/>
      <c r="AC215" s="8"/>
      <c r="AD215" s="8"/>
      <c r="AE215" s="8"/>
      <c r="AF215" s="42">
        <v>45326</v>
      </c>
      <c r="AG215" s="13" t="str">
        <f t="shared" si="38"/>
        <v>CUMPLE</v>
      </c>
      <c r="AH215" s="13" t="str">
        <f t="shared" si="39"/>
        <v>NO CUMPLE</v>
      </c>
      <c r="AI215" s="13" t="str">
        <f t="shared" si="40"/>
        <v>NO CUMPLE</v>
      </c>
      <c r="AJ215" s="13" t="str">
        <f t="shared" si="41"/>
        <v>NO CUMPLE</v>
      </c>
      <c r="AK215" s="13" t="str">
        <f t="shared" si="42"/>
        <v>NO CUMPLE</v>
      </c>
      <c r="AL215" s="13" t="str">
        <f t="shared" si="43"/>
        <v>CUMPLE</v>
      </c>
      <c r="AM215" s="13" t="str">
        <f t="shared" si="44"/>
        <v>NO CUMPLE</v>
      </c>
      <c r="AN215" s="13" t="str">
        <f t="shared" si="45"/>
        <v>NO CUMPLE</v>
      </c>
      <c r="AO215" s="13" t="str">
        <f t="shared" si="46"/>
        <v>NO CUMPLE</v>
      </c>
      <c r="AP215" s="13" t="str">
        <f t="shared" si="47"/>
        <v>NO CUMPLE</v>
      </c>
    </row>
    <row r="216" spans="1:42" ht="15" x14ac:dyDescent="0.25">
      <c r="A216" t="s">
        <v>1508</v>
      </c>
      <c r="B216" t="s">
        <v>445</v>
      </c>
      <c r="C216" t="s">
        <v>233</v>
      </c>
      <c r="D216" t="s">
        <v>446</v>
      </c>
      <c r="E216" t="s">
        <v>319</v>
      </c>
      <c r="F216" t="s">
        <v>447</v>
      </c>
      <c r="G216" t="s">
        <v>448</v>
      </c>
      <c r="H216" t="s">
        <v>55</v>
      </c>
      <c r="I216" t="s">
        <v>30</v>
      </c>
      <c r="J216" t="s">
        <v>67</v>
      </c>
      <c r="K216" t="s">
        <v>1509</v>
      </c>
      <c r="L216" t="s">
        <v>1510</v>
      </c>
      <c r="M216" t="s">
        <v>1511</v>
      </c>
      <c r="N216" t="s">
        <v>1511</v>
      </c>
      <c r="O216" t="s">
        <v>61</v>
      </c>
      <c r="P216" t="s">
        <v>452</v>
      </c>
      <c r="Q216" t="s">
        <v>452</v>
      </c>
      <c r="R216" t="s">
        <v>1512</v>
      </c>
      <c r="S216" t="s">
        <v>219</v>
      </c>
      <c r="T216" t="s">
        <v>1513</v>
      </c>
      <c r="U216"/>
      <c r="V216" s="40">
        <v>0.11341435185185185</v>
      </c>
      <c r="W216" s="40">
        <v>0.11591435185185185</v>
      </c>
      <c r="X216" s="40">
        <v>2.5000000000000001E-3</v>
      </c>
      <c r="Y216" s="2" t="str">
        <f t="shared" si="36"/>
        <v>Cumplido</v>
      </c>
      <c r="Z216" s="47" t="str">
        <f t="shared" si="37"/>
        <v/>
      </c>
      <c r="AA216" s="8"/>
      <c r="AB216" s="8" t="str">
        <f>IF($H216="1-Crítica",IF($X216&lt;=$AT$5,"Cumplido", "Incumplido"),"")</f>
        <v/>
      </c>
      <c r="AC216" s="8" t="str">
        <f>IF($H216="2-Alta",IF($X216&lt;=$AT$6, "Cumplido", "Incumplido"),"")</f>
        <v/>
      </c>
      <c r="AD216" s="8" t="str">
        <f>IF($H216="3-Medio",IF($X216&lt;=$AT$7, "Cumplido", "Incumplido"),"")</f>
        <v/>
      </c>
      <c r="AE216" s="8" t="str">
        <f>IF($H216="4-Baja",IF($X216&lt;=$AT$8, "Cumplido", "Incumplido"),"")</f>
        <v>Cumplido</v>
      </c>
      <c r="AF216" s="42">
        <v>45327</v>
      </c>
      <c r="AG216" s="13" t="str">
        <f t="shared" si="38"/>
        <v>CUMPLE</v>
      </c>
      <c r="AH216" s="13" t="str">
        <f t="shared" si="39"/>
        <v>NO CUMPLE</v>
      </c>
      <c r="AI216" s="13" t="str">
        <f t="shared" si="40"/>
        <v>NO CUMPLE</v>
      </c>
      <c r="AJ216" s="13" t="str">
        <f t="shared" si="41"/>
        <v>NO CUMPLE</v>
      </c>
      <c r="AK216" s="13" t="str">
        <f t="shared" si="42"/>
        <v>NO CUMPLE</v>
      </c>
      <c r="AL216" s="13" t="str">
        <f t="shared" si="43"/>
        <v>NO CUMPLE</v>
      </c>
      <c r="AM216" s="13" t="str">
        <f t="shared" si="44"/>
        <v>CUMPLE</v>
      </c>
      <c r="AN216" s="13" t="str">
        <f t="shared" si="45"/>
        <v>NO CUMPLE</v>
      </c>
      <c r="AO216" s="13" t="str">
        <f t="shared" si="46"/>
        <v>NO CUMPLE</v>
      </c>
      <c r="AP216" s="13" t="str">
        <f t="shared" si="47"/>
        <v>NO CUMPLE</v>
      </c>
    </row>
    <row r="217" spans="1:42" ht="15" x14ac:dyDescent="0.25">
      <c r="A217" t="s">
        <v>1514</v>
      </c>
      <c r="B217" t="s">
        <v>445</v>
      </c>
      <c r="C217" t="s">
        <v>273</v>
      </c>
      <c r="D217" t="s">
        <v>1515</v>
      </c>
      <c r="E217" t="s">
        <v>274</v>
      </c>
      <c r="F217" t="s">
        <v>447</v>
      </c>
      <c r="G217" t="s">
        <v>448</v>
      </c>
      <c r="H217" t="s">
        <v>55</v>
      </c>
      <c r="I217" t="s">
        <v>30</v>
      </c>
      <c r="J217" t="s">
        <v>67</v>
      </c>
      <c r="K217" t="s">
        <v>117</v>
      </c>
      <c r="L217" t="s">
        <v>1516</v>
      </c>
      <c r="M217" t="s">
        <v>1517</v>
      </c>
      <c r="N217" t="s">
        <v>1517</v>
      </c>
      <c r="O217" t="s">
        <v>61</v>
      </c>
      <c r="P217" t="s">
        <v>62</v>
      </c>
      <c r="Q217" t="s">
        <v>279</v>
      </c>
      <c r="R217" t="s">
        <v>1518</v>
      </c>
      <c r="S217" t="s">
        <v>219</v>
      </c>
      <c r="T217" t="s">
        <v>1519</v>
      </c>
      <c r="U217" t="s">
        <v>1520</v>
      </c>
      <c r="V217" s="40">
        <v>2.792824074074074E-2</v>
      </c>
      <c r="W217" s="40">
        <v>3.6446759259259262E-2</v>
      </c>
      <c r="X217" s="40">
        <v>8.518518518518519E-3</v>
      </c>
      <c r="Y217" s="2" t="str">
        <f t="shared" si="36"/>
        <v>Cumplido</v>
      </c>
      <c r="Z217" s="47" t="str">
        <f t="shared" si="37"/>
        <v/>
      </c>
      <c r="AA217" s="8"/>
      <c r="AB217" s="8"/>
      <c r="AC217" s="8"/>
      <c r="AD217" s="8"/>
      <c r="AE217" s="8"/>
      <c r="AF217" s="42">
        <v>45327</v>
      </c>
      <c r="AG217" s="13" t="str">
        <f t="shared" si="38"/>
        <v>CUMPLE</v>
      </c>
      <c r="AH217" s="13" t="str">
        <f t="shared" si="39"/>
        <v>NO CUMPLE</v>
      </c>
      <c r="AI217" s="13" t="str">
        <f t="shared" si="40"/>
        <v>NO CUMPLE</v>
      </c>
      <c r="AJ217" s="13" t="str">
        <f t="shared" si="41"/>
        <v>NO CUMPLE</v>
      </c>
      <c r="AK217" s="13" t="str">
        <f t="shared" si="42"/>
        <v>NO CUMPLE</v>
      </c>
      <c r="AL217" s="13" t="str">
        <f t="shared" si="43"/>
        <v>CUMPLE</v>
      </c>
      <c r="AM217" s="13" t="str">
        <f t="shared" si="44"/>
        <v>NO CUMPLE</v>
      </c>
      <c r="AN217" s="13" t="str">
        <f t="shared" si="45"/>
        <v>NO CUMPLE</v>
      </c>
      <c r="AO217" s="13" t="str">
        <f t="shared" si="46"/>
        <v>NO CUMPLE</v>
      </c>
      <c r="AP217" s="13" t="str">
        <f t="shared" si="47"/>
        <v>NO CUMPLE</v>
      </c>
    </row>
    <row r="218" spans="1:42" ht="15" x14ac:dyDescent="0.25">
      <c r="A218" t="s">
        <v>1521</v>
      </c>
      <c r="B218" t="s">
        <v>445</v>
      </c>
      <c r="C218" t="s">
        <v>233</v>
      </c>
      <c r="D218" t="s">
        <v>446</v>
      </c>
      <c r="E218" t="s">
        <v>319</v>
      </c>
      <c r="F218" t="s">
        <v>447</v>
      </c>
      <c r="G218" t="s">
        <v>448</v>
      </c>
      <c r="H218" t="s">
        <v>55</v>
      </c>
      <c r="I218" t="s">
        <v>30</v>
      </c>
      <c r="J218" t="s">
        <v>67</v>
      </c>
      <c r="K218" t="s">
        <v>288</v>
      </c>
      <c r="L218" t="s">
        <v>1522</v>
      </c>
      <c r="M218" t="s">
        <v>1523</v>
      </c>
      <c r="N218" t="s">
        <v>1523</v>
      </c>
      <c r="O218" t="s">
        <v>61</v>
      </c>
      <c r="P218" t="s">
        <v>452</v>
      </c>
      <c r="Q218" t="s">
        <v>452</v>
      </c>
      <c r="R218" t="s">
        <v>1524</v>
      </c>
      <c r="S218" t="s">
        <v>219</v>
      </c>
      <c r="T218" t="s">
        <v>1525</v>
      </c>
      <c r="U218" t="s">
        <v>1526</v>
      </c>
      <c r="V218" s="40">
        <v>0.10165509259259259</v>
      </c>
      <c r="W218" s="40">
        <v>0.10400462962962963</v>
      </c>
      <c r="X218" s="40">
        <v>2.3495370370370371E-3</v>
      </c>
      <c r="Y218" s="2" t="str">
        <f t="shared" si="36"/>
        <v>Cumplido</v>
      </c>
      <c r="Z218" s="47" t="str">
        <f t="shared" si="37"/>
        <v/>
      </c>
      <c r="AA218" s="8"/>
      <c r="AB218" s="8"/>
      <c r="AC218" s="8"/>
      <c r="AD218" s="8"/>
      <c r="AE218" s="8"/>
      <c r="AF218" s="42">
        <v>45327</v>
      </c>
      <c r="AG218" s="13" t="str">
        <f t="shared" si="38"/>
        <v>CUMPLE</v>
      </c>
      <c r="AH218" s="13" t="str">
        <f t="shared" si="39"/>
        <v>NO CUMPLE</v>
      </c>
      <c r="AI218" s="13" t="str">
        <f t="shared" si="40"/>
        <v>NO CUMPLE</v>
      </c>
      <c r="AJ218" s="13" t="str">
        <f t="shared" si="41"/>
        <v>NO CUMPLE</v>
      </c>
      <c r="AK218" s="13" t="str">
        <f t="shared" si="42"/>
        <v>NO CUMPLE</v>
      </c>
      <c r="AL218" s="13" t="str">
        <f t="shared" si="43"/>
        <v>NO CUMPLE</v>
      </c>
      <c r="AM218" s="13" t="str">
        <f t="shared" si="44"/>
        <v>CUMPLE</v>
      </c>
      <c r="AN218" s="13" t="str">
        <f t="shared" si="45"/>
        <v>NO CUMPLE</v>
      </c>
      <c r="AO218" s="13" t="str">
        <f t="shared" si="46"/>
        <v>NO CUMPLE</v>
      </c>
      <c r="AP218" s="13" t="str">
        <f t="shared" si="47"/>
        <v>NO CUMPLE</v>
      </c>
    </row>
    <row r="219" spans="1:42" ht="15" x14ac:dyDescent="0.25">
      <c r="A219" t="s">
        <v>1527</v>
      </c>
      <c r="B219" t="s">
        <v>445</v>
      </c>
      <c r="C219" t="s">
        <v>233</v>
      </c>
      <c r="D219" t="s">
        <v>446</v>
      </c>
      <c r="E219" t="s">
        <v>319</v>
      </c>
      <c r="F219" t="s">
        <v>447</v>
      </c>
      <c r="G219" t="s">
        <v>448</v>
      </c>
      <c r="H219" t="s">
        <v>55</v>
      </c>
      <c r="I219" t="s">
        <v>30</v>
      </c>
      <c r="J219" t="s">
        <v>67</v>
      </c>
      <c r="K219" t="s">
        <v>288</v>
      </c>
      <c r="L219" t="s">
        <v>1528</v>
      </c>
      <c r="M219" t="s">
        <v>1529</v>
      </c>
      <c r="N219" t="s">
        <v>1529</v>
      </c>
      <c r="O219" t="s">
        <v>61</v>
      </c>
      <c r="P219" t="s">
        <v>452</v>
      </c>
      <c r="Q219" t="s">
        <v>452</v>
      </c>
      <c r="R219" t="s">
        <v>1530</v>
      </c>
      <c r="S219" t="s">
        <v>219</v>
      </c>
      <c r="T219" t="s">
        <v>1531</v>
      </c>
      <c r="U219" t="s">
        <v>1526</v>
      </c>
      <c r="V219" s="40">
        <v>0.10342592592592592</v>
      </c>
      <c r="W219" s="40">
        <v>0.10568287037037037</v>
      </c>
      <c r="X219" s="40">
        <v>2.2569444444444442E-3</v>
      </c>
      <c r="Y219" s="2" t="str">
        <f t="shared" si="36"/>
        <v>Cumplido</v>
      </c>
      <c r="Z219" s="47" t="str">
        <f t="shared" si="37"/>
        <v/>
      </c>
      <c r="AA219" s="8"/>
      <c r="AB219" s="8"/>
      <c r="AC219" s="8"/>
      <c r="AD219" s="8"/>
      <c r="AE219" s="8"/>
      <c r="AF219" s="42">
        <v>45327</v>
      </c>
      <c r="AG219" s="13" t="str">
        <f t="shared" si="38"/>
        <v>CUMPLE</v>
      </c>
      <c r="AH219" s="13" t="str">
        <f t="shared" si="39"/>
        <v>NO CUMPLE</v>
      </c>
      <c r="AI219" s="13" t="str">
        <f t="shared" si="40"/>
        <v>NO CUMPLE</v>
      </c>
      <c r="AJ219" s="13" t="str">
        <f t="shared" si="41"/>
        <v>NO CUMPLE</v>
      </c>
      <c r="AK219" s="13" t="str">
        <f t="shared" si="42"/>
        <v>NO CUMPLE</v>
      </c>
      <c r="AL219" s="13" t="str">
        <f t="shared" si="43"/>
        <v>NO CUMPLE</v>
      </c>
      <c r="AM219" s="13" t="str">
        <f t="shared" si="44"/>
        <v>CUMPLE</v>
      </c>
      <c r="AN219" s="13" t="str">
        <f t="shared" si="45"/>
        <v>NO CUMPLE</v>
      </c>
      <c r="AO219" s="13" t="str">
        <f t="shared" si="46"/>
        <v>NO CUMPLE</v>
      </c>
      <c r="AP219" s="13" t="str">
        <f t="shared" si="47"/>
        <v>NO CUMPLE</v>
      </c>
    </row>
    <row r="220" spans="1:42" ht="15" x14ac:dyDescent="0.25">
      <c r="A220" t="s">
        <v>1532</v>
      </c>
      <c r="B220" t="s">
        <v>445</v>
      </c>
      <c r="C220" t="s">
        <v>233</v>
      </c>
      <c r="D220" t="s">
        <v>446</v>
      </c>
      <c r="E220" t="s">
        <v>319</v>
      </c>
      <c r="F220" t="s">
        <v>447</v>
      </c>
      <c r="G220" t="s">
        <v>448</v>
      </c>
      <c r="H220" t="s">
        <v>55</v>
      </c>
      <c r="I220" t="s">
        <v>30</v>
      </c>
      <c r="J220" t="s">
        <v>67</v>
      </c>
      <c r="K220" t="s">
        <v>288</v>
      </c>
      <c r="L220" t="s">
        <v>1533</v>
      </c>
      <c r="M220" t="s">
        <v>1529</v>
      </c>
      <c r="N220" t="s">
        <v>1529</v>
      </c>
      <c r="O220" t="s">
        <v>61</v>
      </c>
      <c r="P220" t="s">
        <v>452</v>
      </c>
      <c r="Q220" t="s">
        <v>452</v>
      </c>
      <c r="R220" t="s">
        <v>1534</v>
      </c>
      <c r="S220" t="s">
        <v>219</v>
      </c>
      <c r="T220" t="s">
        <v>1535</v>
      </c>
      <c r="U220" t="s">
        <v>1526</v>
      </c>
      <c r="V220" s="40">
        <v>0.10020833333333333</v>
      </c>
      <c r="W220" s="40">
        <v>0.10236111111111111</v>
      </c>
      <c r="X220" s="40">
        <v>2.1527777777777778E-3</v>
      </c>
      <c r="Y220" s="2" t="str">
        <f t="shared" si="36"/>
        <v>Cumplido</v>
      </c>
      <c r="Z220" s="47" t="str">
        <f t="shared" si="37"/>
        <v/>
      </c>
      <c r="AA220" s="8"/>
      <c r="AB220" s="8"/>
      <c r="AC220" s="8"/>
      <c r="AD220" s="8"/>
      <c r="AE220" s="8"/>
      <c r="AF220" s="42">
        <v>45327</v>
      </c>
      <c r="AG220" s="13" t="str">
        <f t="shared" si="38"/>
        <v>CUMPLE</v>
      </c>
      <c r="AH220" s="13" t="str">
        <f t="shared" si="39"/>
        <v>NO CUMPLE</v>
      </c>
      <c r="AI220" s="13" t="str">
        <f t="shared" si="40"/>
        <v>NO CUMPLE</v>
      </c>
      <c r="AJ220" s="13" t="str">
        <f t="shared" si="41"/>
        <v>NO CUMPLE</v>
      </c>
      <c r="AK220" s="13" t="str">
        <f t="shared" si="42"/>
        <v>NO CUMPLE</v>
      </c>
      <c r="AL220" s="13" t="str">
        <f t="shared" si="43"/>
        <v>NO CUMPLE</v>
      </c>
      <c r="AM220" s="13" t="str">
        <f t="shared" si="44"/>
        <v>CUMPLE</v>
      </c>
      <c r="AN220" s="13" t="str">
        <f t="shared" si="45"/>
        <v>NO CUMPLE</v>
      </c>
      <c r="AO220" s="13" t="str">
        <f t="shared" si="46"/>
        <v>NO CUMPLE</v>
      </c>
      <c r="AP220" s="13" t="str">
        <f t="shared" si="47"/>
        <v>NO CUMPLE</v>
      </c>
    </row>
    <row r="221" spans="1:42" ht="15" x14ac:dyDescent="0.25">
      <c r="A221" t="s">
        <v>1536</v>
      </c>
      <c r="B221" t="s">
        <v>445</v>
      </c>
      <c r="C221" t="s">
        <v>233</v>
      </c>
      <c r="D221" t="s">
        <v>446</v>
      </c>
      <c r="E221" t="s">
        <v>319</v>
      </c>
      <c r="F221" t="s">
        <v>447</v>
      </c>
      <c r="G221" t="s">
        <v>448</v>
      </c>
      <c r="H221" t="s">
        <v>55</v>
      </c>
      <c r="I221" t="s">
        <v>30</v>
      </c>
      <c r="J221" t="s">
        <v>67</v>
      </c>
      <c r="K221" t="s">
        <v>288</v>
      </c>
      <c r="L221" t="s">
        <v>1537</v>
      </c>
      <c r="M221" t="s">
        <v>1538</v>
      </c>
      <c r="N221" t="s">
        <v>1538</v>
      </c>
      <c r="O221" t="s">
        <v>61</v>
      </c>
      <c r="P221" t="s">
        <v>452</v>
      </c>
      <c r="Q221" t="s">
        <v>452</v>
      </c>
      <c r="R221" t="s">
        <v>1539</v>
      </c>
      <c r="S221" t="s">
        <v>219</v>
      </c>
      <c r="T221" t="s">
        <v>1540</v>
      </c>
      <c r="U221"/>
      <c r="V221" s="40">
        <v>0.28234953703703702</v>
      </c>
      <c r="W221" s="40">
        <v>0.28449074074074077</v>
      </c>
      <c r="X221" s="40">
        <v>2.1412037037037038E-3</v>
      </c>
      <c r="Y221" s="2" t="str">
        <f t="shared" si="36"/>
        <v>Cumplido</v>
      </c>
      <c r="Z221" s="47" t="str">
        <f t="shared" si="37"/>
        <v/>
      </c>
      <c r="AA221" s="8"/>
      <c r="AB221" s="8"/>
      <c r="AC221" s="8"/>
      <c r="AD221" s="8"/>
      <c r="AE221" s="8"/>
      <c r="AF221" s="42">
        <v>45327</v>
      </c>
      <c r="AG221" s="13" t="str">
        <f t="shared" si="38"/>
        <v>CUMPLE</v>
      </c>
      <c r="AH221" s="13" t="str">
        <f t="shared" si="39"/>
        <v>NO CUMPLE</v>
      </c>
      <c r="AI221" s="13" t="str">
        <f t="shared" si="40"/>
        <v>NO CUMPLE</v>
      </c>
      <c r="AJ221" s="13" t="str">
        <f t="shared" si="41"/>
        <v>NO CUMPLE</v>
      </c>
      <c r="AK221" s="13" t="str">
        <f t="shared" si="42"/>
        <v>NO CUMPLE</v>
      </c>
      <c r="AL221" s="13" t="str">
        <f t="shared" si="43"/>
        <v>NO CUMPLE</v>
      </c>
      <c r="AM221" s="13" t="str">
        <f t="shared" si="44"/>
        <v>NO CUMPLE</v>
      </c>
      <c r="AN221" s="13" t="str">
        <f t="shared" si="45"/>
        <v>CUMPLE</v>
      </c>
      <c r="AO221" s="13" t="str">
        <f t="shared" si="46"/>
        <v>NO CUMPLE</v>
      </c>
      <c r="AP221" s="13" t="str">
        <f t="shared" si="47"/>
        <v>NO CUMPLE</v>
      </c>
    </row>
    <row r="222" spans="1:42" ht="15" hidden="1" x14ac:dyDescent="0.25">
      <c r="A222" t="s">
        <v>1541</v>
      </c>
      <c r="B222" t="s">
        <v>165</v>
      </c>
      <c r="C222" t="s">
        <v>359</v>
      </c>
      <c r="D222" t="s">
        <v>71</v>
      </c>
      <c r="E222" t="s">
        <v>767</v>
      </c>
      <c r="F222" t="s">
        <v>1016</v>
      </c>
      <c r="G222" t="s">
        <v>54</v>
      </c>
      <c r="H222" t="s">
        <v>55</v>
      </c>
      <c r="I222" t="s">
        <v>30</v>
      </c>
      <c r="J222" t="s">
        <v>82</v>
      </c>
      <c r="K222" t="s">
        <v>57</v>
      </c>
      <c r="L222" t="s">
        <v>1017</v>
      </c>
      <c r="M222" t="s">
        <v>1542</v>
      </c>
      <c r="N222" t="s">
        <v>1543</v>
      </c>
      <c r="O222" t="s">
        <v>61</v>
      </c>
      <c r="P222" t="s">
        <v>136</v>
      </c>
      <c r="Q222" t="s">
        <v>137</v>
      </c>
      <c r="R222" t="s">
        <v>1544</v>
      </c>
      <c r="S222" t="s">
        <v>219</v>
      </c>
      <c r="T222" t="s">
        <v>1017</v>
      </c>
      <c r="U222" t="s">
        <v>1021</v>
      </c>
      <c r="V222" s="40">
        <v>1.0069444444444444E-3</v>
      </c>
      <c r="W222" s="40">
        <v>1.8981481481481482E-3</v>
      </c>
      <c r="X222" s="40">
        <v>8.9120370370370373E-4</v>
      </c>
      <c r="Y222" s="2" t="str">
        <f t="shared" si="36"/>
        <v/>
      </c>
      <c r="Z222" s="47" t="str">
        <f t="shared" si="37"/>
        <v>Cumplido</v>
      </c>
      <c r="AA222" s="8"/>
      <c r="AB222" s="8"/>
      <c r="AC222" s="8"/>
      <c r="AD222" s="8"/>
      <c r="AE222" s="8"/>
      <c r="AF222" s="42">
        <v>45327</v>
      </c>
      <c r="AG222" s="13" t="str">
        <f t="shared" si="38"/>
        <v>CUMPLE</v>
      </c>
      <c r="AH222" s="13" t="str">
        <f t="shared" si="39"/>
        <v>NO CUMPLE</v>
      </c>
      <c r="AI222" s="13" t="str">
        <f t="shared" si="40"/>
        <v>NO CUMPLE</v>
      </c>
      <c r="AJ222" s="13" t="str">
        <f t="shared" si="41"/>
        <v>NO CUMPLE</v>
      </c>
      <c r="AK222" s="13" t="str">
        <f t="shared" si="42"/>
        <v>NO CUMPLE</v>
      </c>
      <c r="AL222" s="13" t="str">
        <f t="shared" si="43"/>
        <v>CUMPLE</v>
      </c>
      <c r="AM222" s="13" t="str">
        <f t="shared" si="44"/>
        <v>NO CUMPLE</v>
      </c>
      <c r="AN222" s="13" t="str">
        <f t="shared" si="45"/>
        <v>NO CUMPLE</v>
      </c>
      <c r="AO222" s="13" t="str">
        <f t="shared" si="46"/>
        <v>NO CUMPLE</v>
      </c>
      <c r="AP222" s="13" t="str">
        <f t="shared" si="47"/>
        <v>NO CUMPLE</v>
      </c>
    </row>
    <row r="223" spans="1:42" ht="15" hidden="1" x14ac:dyDescent="0.25">
      <c r="A223" t="s">
        <v>1545</v>
      </c>
      <c r="B223" t="s">
        <v>165</v>
      </c>
      <c r="C223" t="s">
        <v>415</v>
      </c>
      <c r="D223" t="s">
        <v>297</v>
      </c>
      <c r="E223" t="s">
        <v>1089</v>
      </c>
      <c r="F223" t="s">
        <v>299</v>
      </c>
      <c r="G223" t="s">
        <v>73</v>
      </c>
      <c r="H223" t="s">
        <v>74</v>
      </c>
      <c r="I223" t="s">
        <v>29</v>
      </c>
      <c r="J223" t="s">
        <v>82</v>
      </c>
      <c r="K223" t="s">
        <v>430</v>
      </c>
      <c r="L223" t="s">
        <v>1546</v>
      </c>
      <c r="M223" t="s">
        <v>1547</v>
      </c>
      <c r="N223" t="s">
        <v>1548</v>
      </c>
      <c r="O223" t="s">
        <v>61</v>
      </c>
      <c r="P223" t="s">
        <v>94</v>
      </c>
      <c r="Q223" t="s">
        <v>95</v>
      </c>
      <c r="R223" t="s">
        <v>1549</v>
      </c>
      <c r="S223" t="s">
        <v>219</v>
      </c>
      <c r="T223" t="s">
        <v>1550</v>
      </c>
      <c r="U223"/>
      <c r="V223" s="40">
        <v>3.6990740740740741E-2</v>
      </c>
      <c r="W223" s="40">
        <v>4.2002314814814812E-2</v>
      </c>
      <c r="X223" s="40">
        <v>5.0115740740740737E-3</v>
      </c>
      <c r="Y223" s="2" t="str">
        <f t="shared" si="36"/>
        <v/>
      </c>
      <c r="Z223" s="47" t="str">
        <f t="shared" si="37"/>
        <v>Cumplido</v>
      </c>
      <c r="AA223" s="8"/>
      <c r="AB223" s="8"/>
      <c r="AC223" s="8"/>
      <c r="AD223" s="8"/>
      <c r="AE223" s="8"/>
      <c r="AF223" s="42">
        <v>45327</v>
      </c>
      <c r="AG223" s="13" t="str">
        <f t="shared" si="38"/>
        <v>CUMPLE</v>
      </c>
      <c r="AH223" s="13" t="str">
        <f t="shared" si="39"/>
        <v>NO CUMPLE</v>
      </c>
      <c r="AI223" s="13" t="str">
        <f t="shared" si="40"/>
        <v>NO CUMPLE</v>
      </c>
      <c r="AJ223" s="13" t="str">
        <f t="shared" si="41"/>
        <v>NO CUMPLE</v>
      </c>
      <c r="AK223" s="13" t="str">
        <f t="shared" si="42"/>
        <v>NO CUMPLE</v>
      </c>
      <c r="AL223" s="13" t="str">
        <f t="shared" si="43"/>
        <v>NO CUMPLE</v>
      </c>
      <c r="AM223" s="13" t="str">
        <f t="shared" si="44"/>
        <v>CUMPLE</v>
      </c>
      <c r="AN223" s="13" t="str">
        <f t="shared" si="45"/>
        <v>NO CUMPLE</v>
      </c>
      <c r="AO223" s="13" t="str">
        <f t="shared" si="46"/>
        <v>NO CUMPLE</v>
      </c>
      <c r="AP223" s="13" t="str">
        <f t="shared" si="47"/>
        <v>NO CUMPLE</v>
      </c>
    </row>
    <row r="224" spans="1:42" ht="15" x14ac:dyDescent="0.25">
      <c r="A224" t="s">
        <v>1551</v>
      </c>
      <c r="B224" t="s">
        <v>284</v>
      </c>
      <c r="C224" t="s">
        <v>233</v>
      </c>
      <c r="D224" t="s">
        <v>285</v>
      </c>
      <c r="E224" t="s">
        <v>264</v>
      </c>
      <c r="F224" t="s">
        <v>1116</v>
      </c>
      <c r="G224" t="s">
        <v>73</v>
      </c>
      <c r="H224" t="s">
        <v>55</v>
      </c>
      <c r="I224" t="s">
        <v>30</v>
      </c>
      <c r="J224" t="s">
        <v>82</v>
      </c>
      <c r="K224" t="s">
        <v>288</v>
      </c>
      <c r="L224" t="s">
        <v>1552</v>
      </c>
      <c r="M224" t="s">
        <v>1553</v>
      </c>
      <c r="N224" t="s">
        <v>1554</v>
      </c>
      <c r="O224" t="s">
        <v>61</v>
      </c>
      <c r="P224" t="s">
        <v>136</v>
      </c>
      <c r="Q224" t="s">
        <v>137</v>
      </c>
      <c r="R224" t="s">
        <v>1555</v>
      </c>
      <c r="S224" t="s">
        <v>219</v>
      </c>
      <c r="T224" t="s">
        <v>1121</v>
      </c>
      <c r="U224" t="s">
        <v>1556</v>
      </c>
      <c r="V224" s="40">
        <v>0.3122685185185185</v>
      </c>
      <c r="W224" s="40">
        <v>0.31810185185185186</v>
      </c>
      <c r="X224" s="40">
        <v>5.8333333333333336E-3</v>
      </c>
      <c r="Y224" s="2" t="str">
        <f t="shared" si="36"/>
        <v/>
      </c>
      <c r="Z224" s="47" t="str">
        <f t="shared" si="37"/>
        <v>Cumplido</v>
      </c>
      <c r="AA224" s="8"/>
      <c r="AB224" s="8"/>
      <c r="AC224" s="8"/>
      <c r="AD224" s="8"/>
      <c r="AE224" s="8"/>
      <c r="AF224" s="42">
        <v>45327</v>
      </c>
      <c r="AG224" s="13" t="str">
        <f t="shared" si="38"/>
        <v>CUMPLE</v>
      </c>
      <c r="AH224" s="13" t="str">
        <f t="shared" si="39"/>
        <v>NO CUMPLE</v>
      </c>
      <c r="AI224" s="13" t="str">
        <f t="shared" si="40"/>
        <v>NO CUMPLE</v>
      </c>
      <c r="AJ224" s="13" t="str">
        <f t="shared" si="41"/>
        <v>NO CUMPLE</v>
      </c>
      <c r="AK224" s="13" t="str">
        <f t="shared" si="42"/>
        <v>NO CUMPLE</v>
      </c>
      <c r="AL224" s="13" t="str">
        <f t="shared" si="43"/>
        <v>NO CUMPLE</v>
      </c>
      <c r="AM224" s="13" t="str">
        <f t="shared" si="44"/>
        <v>NO CUMPLE</v>
      </c>
      <c r="AN224" s="13" t="str">
        <f t="shared" si="45"/>
        <v>CUMPLE</v>
      </c>
      <c r="AO224" s="13" t="str">
        <f t="shared" si="46"/>
        <v>NO CUMPLE</v>
      </c>
      <c r="AP224" s="13" t="str">
        <f t="shared" si="47"/>
        <v>NO CUMPLE</v>
      </c>
    </row>
    <row r="225" spans="1:42" ht="15" x14ac:dyDescent="0.25">
      <c r="A225" t="s">
        <v>1557</v>
      </c>
      <c r="B225" t="s">
        <v>95</v>
      </c>
      <c r="C225" t="s">
        <v>233</v>
      </c>
      <c r="D225" t="s">
        <v>142</v>
      </c>
      <c r="E225" t="s">
        <v>234</v>
      </c>
      <c r="F225" t="s">
        <v>176</v>
      </c>
      <c r="G225" t="s">
        <v>73</v>
      </c>
      <c r="H225" t="s">
        <v>74</v>
      </c>
      <c r="I225" t="s">
        <v>29</v>
      </c>
      <c r="J225" t="s">
        <v>82</v>
      </c>
      <c r="K225" t="s">
        <v>655</v>
      </c>
      <c r="L225" t="s">
        <v>1558</v>
      </c>
      <c r="M225" t="s">
        <v>1559</v>
      </c>
      <c r="N225" t="s">
        <v>1560</v>
      </c>
      <c r="O225" t="s">
        <v>61</v>
      </c>
      <c r="P225" t="s">
        <v>136</v>
      </c>
      <c r="Q225" t="s">
        <v>137</v>
      </c>
      <c r="R225" t="s">
        <v>1561</v>
      </c>
      <c r="S225" t="s">
        <v>207</v>
      </c>
      <c r="T225" t="s">
        <v>1562</v>
      </c>
      <c r="U225" t="s">
        <v>1563</v>
      </c>
      <c r="V225" s="40">
        <v>1.0686111111111112</v>
      </c>
      <c r="W225" s="40">
        <v>1.295775462962963</v>
      </c>
      <c r="X225" s="40">
        <v>0.22716435185185185</v>
      </c>
      <c r="Y225" s="2" t="str">
        <f t="shared" si="36"/>
        <v/>
      </c>
      <c r="Z225" s="47" t="str">
        <f t="shared" si="37"/>
        <v>Cumplido</v>
      </c>
      <c r="AA225" s="8"/>
      <c r="AB225" s="8"/>
      <c r="AC225" s="8"/>
      <c r="AD225" s="8"/>
      <c r="AE225" s="8"/>
      <c r="AF225" s="42">
        <v>45328</v>
      </c>
      <c r="AG225" s="13" t="str">
        <f t="shared" si="38"/>
        <v>NO CUMPLE</v>
      </c>
      <c r="AH225" s="13" t="str">
        <f t="shared" si="39"/>
        <v>NO CUMPLE</v>
      </c>
      <c r="AI225" s="13" t="str">
        <f t="shared" si="40"/>
        <v>CUMPLE</v>
      </c>
      <c r="AJ225" s="13" t="str">
        <f t="shared" si="41"/>
        <v>NO CUMPLE</v>
      </c>
      <c r="AK225" s="13" t="str">
        <f t="shared" si="42"/>
        <v>NO CUMPLE</v>
      </c>
      <c r="AL225" s="13" t="str">
        <f t="shared" si="43"/>
        <v>NO CUMPLE</v>
      </c>
      <c r="AM225" s="13" t="str">
        <f t="shared" si="44"/>
        <v>NO CUMPLE</v>
      </c>
      <c r="AN225" s="13" t="str">
        <f t="shared" si="45"/>
        <v>NO CUMPLE</v>
      </c>
      <c r="AO225" s="13" t="str">
        <f t="shared" si="46"/>
        <v>NO CUMPLE</v>
      </c>
      <c r="AP225" s="13" t="str">
        <f t="shared" si="47"/>
        <v>CUMPLE</v>
      </c>
    </row>
    <row r="226" spans="1:42" ht="15" hidden="1" x14ac:dyDescent="0.25">
      <c r="A226" t="s">
        <v>1564</v>
      </c>
      <c r="B226" t="s">
        <v>165</v>
      </c>
      <c r="C226" t="s">
        <v>71</v>
      </c>
      <c r="D226" t="s">
        <v>297</v>
      </c>
      <c r="E226" t="s">
        <v>1565</v>
      </c>
      <c r="F226" t="s">
        <v>299</v>
      </c>
      <c r="G226" t="s">
        <v>73</v>
      </c>
      <c r="H226" t="s">
        <v>74</v>
      </c>
      <c r="I226" t="s">
        <v>29</v>
      </c>
      <c r="J226" t="s">
        <v>82</v>
      </c>
      <c r="K226" t="s">
        <v>1566</v>
      </c>
      <c r="L226" t="s">
        <v>1567</v>
      </c>
      <c r="M226" t="s">
        <v>1568</v>
      </c>
      <c r="N226" t="s">
        <v>1569</v>
      </c>
      <c r="O226" t="s">
        <v>61</v>
      </c>
      <c r="P226" t="s">
        <v>94</v>
      </c>
      <c r="Q226" t="s">
        <v>95</v>
      </c>
      <c r="R226" t="s">
        <v>1570</v>
      </c>
      <c r="S226" t="s">
        <v>219</v>
      </c>
      <c r="T226" t="s">
        <v>1571</v>
      </c>
      <c r="U226" t="s">
        <v>1572</v>
      </c>
      <c r="V226" s="40">
        <v>2.0486111111111111E-2</v>
      </c>
      <c r="W226" s="40">
        <v>3.2349537037037038E-2</v>
      </c>
      <c r="X226" s="40">
        <v>1.1863425925925927E-2</v>
      </c>
      <c r="Y226" s="2" t="str">
        <f t="shared" si="36"/>
        <v/>
      </c>
      <c r="Z226" s="47" t="str">
        <f t="shared" si="37"/>
        <v>Cumplido</v>
      </c>
      <c r="AA226" s="8"/>
      <c r="AB226" s="8"/>
      <c r="AC226" s="8"/>
      <c r="AD226" s="8"/>
      <c r="AE226" s="8"/>
      <c r="AF226" s="42">
        <v>45327</v>
      </c>
      <c r="AG226" s="13" t="str">
        <f t="shared" si="38"/>
        <v>CUMPLE</v>
      </c>
      <c r="AH226" s="13" t="str">
        <f t="shared" si="39"/>
        <v>NO CUMPLE</v>
      </c>
      <c r="AI226" s="13" t="str">
        <f t="shared" si="40"/>
        <v>NO CUMPLE</v>
      </c>
      <c r="AJ226" s="13" t="str">
        <f t="shared" si="41"/>
        <v>NO CUMPLE</v>
      </c>
      <c r="AK226" s="13" t="str">
        <f t="shared" si="42"/>
        <v>NO CUMPLE</v>
      </c>
      <c r="AL226" s="13" t="str">
        <f t="shared" si="43"/>
        <v>CUMPLE</v>
      </c>
      <c r="AM226" s="13" t="str">
        <f t="shared" si="44"/>
        <v>NO CUMPLE</v>
      </c>
      <c r="AN226" s="13" t="str">
        <f t="shared" si="45"/>
        <v>NO CUMPLE</v>
      </c>
      <c r="AO226" s="13" t="str">
        <f t="shared" si="46"/>
        <v>NO CUMPLE</v>
      </c>
      <c r="AP226" s="13" t="str">
        <f t="shared" si="47"/>
        <v>NO CUMPLE</v>
      </c>
    </row>
    <row r="227" spans="1:42" ht="15" hidden="1" x14ac:dyDescent="0.25">
      <c r="A227" t="s">
        <v>1573</v>
      </c>
      <c r="B227" t="s">
        <v>165</v>
      </c>
      <c r="C227" t="s">
        <v>296</v>
      </c>
      <c r="D227" t="s">
        <v>483</v>
      </c>
      <c r="E227" t="s">
        <v>876</v>
      </c>
      <c r="F227" t="s">
        <v>732</v>
      </c>
      <c r="G227" t="s">
        <v>73</v>
      </c>
      <c r="H227" t="s">
        <v>74</v>
      </c>
      <c r="I227" t="s">
        <v>29</v>
      </c>
      <c r="J227" t="s">
        <v>82</v>
      </c>
      <c r="K227" t="s">
        <v>1574</v>
      </c>
      <c r="L227" t="s">
        <v>1575</v>
      </c>
      <c r="M227" t="s">
        <v>1576</v>
      </c>
      <c r="N227" t="s">
        <v>1577</v>
      </c>
      <c r="O227" t="s">
        <v>61</v>
      </c>
      <c r="P227" t="s">
        <v>94</v>
      </c>
      <c r="Q227" t="s">
        <v>95</v>
      </c>
      <c r="R227" t="s">
        <v>1578</v>
      </c>
      <c r="S227" t="s">
        <v>219</v>
      </c>
      <c r="T227" t="s">
        <v>1579</v>
      </c>
      <c r="U227"/>
      <c r="V227" s="40">
        <v>0.10310185185185185</v>
      </c>
      <c r="W227" s="40">
        <v>0.11195601851851852</v>
      </c>
      <c r="X227" s="40">
        <v>8.8541666666666664E-3</v>
      </c>
      <c r="Y227" s="2" t="str">
        <f t="shared" si="36"/>
        <v/>
      </c>
      <c r="Z227" s="47" t="str">
        <f t="shared" si="37"/>
        <v>Cumplido</v>
      </c>
      <c r="AA227" s="8"/>
      <c r="AB227" s="8"/>
      <c r="AC227" s="8"/>
      <c r="AD227" s="8"/>
      <c r="AE227" s="8"/>
      <c r="AF227" s="42">
        <v>45327</v>
      </c>
      <c r="AG227" s="13" t="str">
        <f t="shared" si="38"/>
        <v>CUMPLE</v>
      </c>
      <c r="AH227" s="13" t="str">
        <f t="shared" si="39"/>
        <v>NO CUMPLE</v>
      </c>
      <c r="AI227" s="13" t="str">
        <f t="shared" si="40"/>
        <v>NO CUMPLE</v>
      </c>
      <c r="AJ227" s="13" t="str">
        <f t="shared" si="41"/>
        <v>NO CUMPLE</v>
      </c>
      <c r="AK227" s="13" t="str">
        <f t="shared" si="42"/>
        <v>NO CUMPLE</v>
      </c>
      <c r="AL227" s="13" t="str">
        <f t="shared" si="43"/>
        <v>NO CUMPLE</v>
      </c>
      <c r="AM227" s="13" t="str">
        <f t="shared" si="44"/>
        <v>CUMPLE</v>
      </c>
      <c r="AN227" s="13" t="str">
        <f t="shared" si="45"/>
        <v>NO CUMPLE</v>
      </c>
      <c r="AO227" s="13" t="str">
        <f t="shared" si="46"/>
        <v>NO CUMPLE</v>
      </c>
      <c r="AP227" s="13" t="str">
        <f t="shared" si="47"/>
        <v>NO CUMPLE</v>
      </c>
    </row>
    <row r="228" spans="1:42" ht="15" x14ac:dyDescent="0.25">
      <c r="A228" t="s">
        <v>1580</v>
      </c>
      <c r="B228" t="s">
        <v>284</v>
      </c>
      <c r="C228" t="s">
        <v>273</v>
      </c>
      <c r="D228" t="s">
        <v>212</v>
      </c>
      <c r="E228" t="s">
        <v>274</v>
      </c>
      <c r="F228" t="s">
        <v>1581</v>
      </c>
      <c r="G228" t="s">
        <v>54</v>
      </c>
      <c r="H228" t="s">
        <v>55</v>
      </c>
      <c r="I228" t="s">
        <v>30</v>
      </c>
      <c r="J228" t="s">
        <v>82</v>
      </c>
      <c r="K228" t="s">
        <v>57</v>
      </c>
      <c r="L228" t="s">
        <v>1582</v>
      </c>
      <c r="M228" t="s">
        <v>1583</v>
      </c>
      <c r="N228" t="s">
        <v>1584</v>
      </c>
      <c r="O228" t="s">
        <v>61</v>
      </c>
      <c r="P228" t="s">
        <v>62</v>
      </c>
      <c r="Q228" t="s">
        <v>279</v>
      </c>
      <c r="R228" t="s">
        <v>1585</v>
      </c>
      <c r="S228" t="s">
        <v>219</v>
      </c>
      <c r="T228" t="s">
        <v>1586</v>
      </c>
      <c r="U228" t="s">
        <v>1587</v>
      </c>
      <c r="V228" s="40">
        <v>0</v>
      </c>
      <c r="W228" s="40">
        <v>0</v>
      </c>
      <c r="X228" s="40">
        <v>0</v>
      </c>
      <c r="Y228" s="2" t="str">
        <f t="shared" si="36"/>
        <v/>
      </c>
      <c r="Z228" s="47" t="str">
        <f t="shared" si="37"/>
        <v>Cumplido</v>
      </c>
      <c r="AA228" s="8"/>
      <c r="AB228" s="8" t="str">
        <f>IF($H228="1-Crítica",IF($X228&lt;=$AT$5,"Cumplido", "Incumplido"),"")</f>
        <v/>
      </c>
      <c r="AC228" s="8" t="str">
        <f>IF($H228="2-Alta",IF($X228&lt;=$AT$6, "Cumplido", "Incumplido"),"")</f>
        <v/>
      </c>
      <c r="AD228" s="8" t="str">
        <f>IF($H228="3-Medio",IF($X228&lt;=$AT$7, "Cumplido", "Incumplido"),"")</f>
        <v/>
      </c>
      <c r="AE228" s="8" t="str">
        <f>IF($H228="4-Baja",IF($X228&lt;=$AT$8, "Cumplido", "Incumplido"),"")</f>
        <v>Cumplido</v>
      </c>
      <c r="AF228" s="42">
        <v>45327</v>
      </c>
      <c r="AG228" s="13" t="str">
        <f t="shared" si="38"/>
        <v>CUMPLE</v>
      </c>
      <c r="AH228" s="13" t="str">
        <f t="shared" si="39"/>
        <v>NO CUMPLE</v>
      </c>
      <c r="AI228" s="13" t="str">
        <f t="shared" si="40"/>
        <v>NO CUMPLE</v>
      </c>
      <c r="AJ228" s="13" t="str">
        <f t="shared" si="41"/>
        <v>NO CUMPLE</v>
      </c>
      <c r="AK228" s="13" t="str">
        <f t="shared" si="42"/>
        <v>NO CUMPLE</v>
      </c>
      <c r="AL228" s="13" t="str">
        <f t="shared" si="43"/>
        <v>CUMPLE</v>
      </c>
      <c r="AM228" s="13" t="str">
        <f t="shared" si="44"/>
        <v>NO CUMPLE</v>
      </c>
      <c r="AN228" s="13" t="str">
        <f t="shared" si="45"/>
        <v>NO CUMPLE</v>
      </c>
      <c r="AO228" s="13" t="str">
        <f t="shared" si="46"/>
        <v>NO CUMPLE</v>
      </c>
      <c r="AP228" s="13" t="str">
        <f t="shared" si="47"/>
        <v>NO CUMPLE</v>
      </c>
    </row>
    <row r="229" spans="1:42" ht="15" x14ac:dyDescent="0.25">
      <c r="A229" t="s">
        <v>1588</v>
      </c>
      <c r="B229" t="s">
        <v>307</v>
      </c>
      <c r="C229" t="s">
        <v>308</v>
      </c>
      <c r="D229" t="s">
        <v>308</v>
      </c>
      <c r="E229" t="s">
        <v>457</v>
      </c>
      <c r="F229" t="s">
        <v>458</v>
      </c>
      <c r="G229" t="s">
        <v>54</v>
      </c>
      <c r="H229" t="s">
        <v>55</v>
      </c>
      <c r="I229" t="s">
        <v>30</v>
      </c>
      <c r="J229" t="s">
        <v>82</v>
      </c>
      <c r="K229" t="s">
        <v>57</v>
      </c>
      <c r="L229" t="s">
        <v>1589</v>
      </c>
      <c r="M229" t="s">
        <v>1590</v>
      </c>
      <c r="N229" t="s">
        <v>1591</v>
      </c>
      <c r="O229" t="s">
        <v>61</v>
      </c>
      <c r="P229" t="s">
        <v>462</v>
      </c>
      <c r="Q229" t="s">
        <v>463</v>
      </c>
      <c r="R229" t="s">
        <v>1592</v>
      </c>
      <c r="S229" t="s">
        <v>219</v>
      </c>
      <c r="T229" t="s">
        <v>465</v>
      </c>
      <c r="U229" t="s">
        <v>465</v>
      </c>
      <c r="V229" s="40">
        <v>0</v>
      </c>
      <c r="W229" s="40">
        <v>1.0879629629629629E-3</v>
      </c>
      <c r="X229" s="40">
        <v>1.0879629629629629E-3</v>
      </c>
      <c r="Y229" s="2" t="str">
        <f t="shared" si="36"/>
        <v/>
      </c>
      <c r="Z229" s="47" t="str">
        <f t="shared" si="37"/>
        <v>Cumplido</v>
      </c>
      <c r="AA229" s="8"/>
      <c r="AB229" s="8"/>
      <c r="AC229" s="8"/>
      <c r="AD229" s="8"/>
      <c r="AE229" s="8"/>
      <c r="AF229" s="42">
        <v>45327</v>
      </c>
      <c r="AG229" s="13" t="str">
        <f t="shared" si="38"/>
        <v>CUMPLE</v>
      </c>
      <c r="AH229" s="13" t="str">
        <f t="shared" si="39"/>
        <v>NO CUMPLE</v>
      </c>
      <c r="AI229" s="13" t="str">
        <f t="shared" si="40"/>
        <v>NO CUMPLE</v>
      </c>
      <c r="AJ229" s="13" t="str">
        <f t="shared" si="41"/>
        <v>NO CUMPLE</v>
      </c>
      <c r="AK229" s="13" t="str">
        <f t="shared" si="42"/>
        <v>NO CUMPLE</v>
      </c>
      <c r="AL229" s="13" t="str">
        <f t="shared" si="43"/>
        <v>CUMPLE</v>
      </c>
      <c r="AM229" s="13" t="str">
        <f t="shared" si="44"/>
        <v>NO CUMPLE</v>
      </c>
      <c r="AN229" s="13" t="str">
        <f t="shared" si="45"/>
        <v>NO CUMPLE</v>
      </c>
      <c r="AO229" s="13" t="str">
        <f t="shared" si="46"/>
        <v>NO CUMPLE</v>
      </c>
      <c r="AP229" s="13" t="str">
        <f t="shared" si="47"/>
        <v>NO CUMPLE</v>
      </c>
    </row>
    <row r="230" spans="1:42" ht="15" x14ac:dyDescent="0.25">
      <c r="A230" t="s">
        <v>1593</v>
      </c>
      <c r="B230" t="s">
        <v>95</v>
      </c>
      <c r="C230" t="s">
        <v>308</v>
      </c>
      <c r="D230" t="s">
        <v>142</v>
      </c>
      <c r="E230" t="s">
        <v>457</v>
      </c>
      <c r="F230" t="s">
        <v>156</v>
      </c>
      <c r="G230" t="s">
        <v>73</v>
      </c>
      <c r="H230" t="s">
        <v>74</v>
      </c>
      <c r="I230" t="s">
        <v>29</v>
      </c>
      <c r="J230" t="s">
        <v>82</v>
      </c>
      <c r="K230" t="s">
        <v>1108</v>
      </c>
      <c r="L230" t="s">
        <v>1594</v>
      </c>
      <c r="M230" t="s">
        <v>1595</v>
      </c>
      <c r="N230" t="s">
        <v>1596</v>
      </c>
      <c r="O230" t="s">
        <v>61</v>
      </c>
      <c r="P230" t="s">
        <v>462</v>
      </c>
      <c r="Q230" t="s">
        <v>463</v>
      </c>
      <c r="R230" t="s">
        <v>1597</v>
      </c>
      <c r="S230" t="s">
        <v>219</v>
      </c>
      <c r="T230" t="s">
        <v>1598</v>
      </c>
      <c r="U230" t="s">
        <v>1599</v>
      </c>
      <c r="V230" s="40">
        <v>0</v>
      </c>
      <c r="W230" s="40">
        <v>5.4872685185185184E-2</v>
      </c>
      <c r="X230" s="40">
        <v>5.4872685185185184E-2</v>
      </c>
      <c r="Y230" s="2" t="str">
        <f t="shared" si="36"/>
        <v/>
      </c>
      <c r="Z230" s="47" t="str">
        <f t="shared" si="37"/>
        <v>Cumplido</v>
      </c>
      <c r="AA230" s="8"/>
      <c r="AB230" s="8"/>
      <c r="AC230" s="8"/>
      <c r="AD230" s="8"/>
      <c r="AE230" s="8"/>
      <c r="AF230" s="42">
        <v>45327</v>
      </c>
      <c r="AG230" s="13" t="str">
        <f t="shared" si="38"/>
        <v>NO CUMPLE</v>
      </c>
      <c r="AH230" s="13" t="str">
        <f t="shared" si="39"/>
        <v>CUMPLE</v>
      </c>
      <c r="AI230" s="13" t="str">
        <f t="shared" si="40"/>
        <v>NO CUMPLE</v>
      </c>
      <c r="AJ230" s="13" t="str">
        <f t="shared" si="41"/>
        <v>NO CUMPLE</v>
      </c>
      <c r="AK230" s="13" t="str">
        <f t="shared" si="42"/>
        <v>NO CUMPLE</v>
      </c>
      <c r="AL230" s="13" t="str">
        <f t="shared" si="43"/>
        <v>NO CUMPLE</v>
      </c>
      <c r="AM230" s="13" t="str">
        <f t="shared" si="44"/>
        <v>CUMPLE</v>
      </c>
      <c r="AN230" s="13" t="str">
        <f t="shared" si="45"/>
        <v>NO CUMPLE</v>
      </c>
      <c r="AO230" s="13" t="str">
        <f t="shared" si="46"/>
        <v>NO CUMPLE</v>
      </c>
      <c r="AP230" s="13" t="str">
        <f t="shared" si="47"/>
        <v>NO CUMPLE</v>
      </c>
    </row>
    <row r="231" spans="1:42" ht="15" hidden="1" x14ac:dyDescent="0.25">
      <c r="A231" t="s">
        <v>1600</v>
      </c>
      <c r="B231" t="s">
        <v>165</v>
      </c>
      <c r="C231" t="s">
        <v>71</v>
      </c>
      <c r="D231" t="s">
        <v>297</v>
      </c>
      <c r="E231" t="s">
        <v>1565</v>
      </c>
      <c r="F231" t="s">
        <v>1124</v>
      </c>
      <c r="G231" t="s">
        <v>73</v>
      </c>
      <c r="H231" t="s">
        <v>74</v>
      </c>
      <c r="I231" t="s">
        <v>29</v>
      </c>
      <c r="J231" t="s">
        <v>82</v>
      </c>
      <c r="K231" t="s">
        <v>57</v>
      </c>
      <c r="L231" t="s">
        <v>408</v>
      </c>
      <c r="M231" t="s">
        <v>1601</v>
      </c>
      <c r="N231" t="s">
        <v>1602</v>
      </c>
      <c r="O231" t="s">
        <v>61</v>
      </c>
      <c r="P231" t="s">
        <v>94</v>
      </c>
      <c r="Q231" t="s">
        <v>95</v>
      </c>
      <c r="R231" t="s">
        <v>1603</v>
      </c>
      <c r="S231" t="s">
        <v>219</v>
      </c>
      <c r="T231" t="s">
        <v>1604</v>
      </c>
      <c r="U231" t="s">
        <v>1605</v>
      </c>
      <c r="V231" s="40">
        <v>2.5127314814814814E-2</v>
      </c>
      <c r="W231" s="40">
        <v>3.4236111111111113E-2</v>
      </c>
      <c r="X231" s="40">
        <v>9.1087962962962971E-3</v>
      </c>
      <c r="Y231" s="2" t="str">
        <f t="shared" si="36"/>
        <v/>
      </c>
      <c r="Z231" s="47" t="str">
        <f t="shared" si="37"/>
        <v>Cumplido</v>
      </c>
      <c r="AA231" s="8"/>
      <c r="AB231" s="8"/>
      <c r="AC231" s="8"/>
      <c r="AD231" s="8"/>
      <c r="AE231" s="8"/>
      <c r="AF231" s="42">
        <v>45327</v>
      </c>
      <c r="AG231" s="13" t="str">
        <f t="shared" si="38"/>
        <v>CUMPLE</v>
      </c>
      <c r="AH231" s="13" t="str">
        <f t="shared" si="39"/>
        <v>NO CUMPLE</v>
      </c>
      <c r="AI231" s="13" t="str">
        <f t="shared" si="40"/>
        <v>NO CUMPLE</v>
      </c>
      <c r="AJ231" s="13" t="str">
        <f t="shared" si="41"/>
        <v>NO CUMPLE</v>
      </c>
      <c r="AK231" s="13" t="str">
        <f t="shared" si="42"/>
        <v>NO CUMPLE</v>
      </c>
      <c r="AL231" s="13" t="str">
        <f t="shared" si="43"/>
        <v>CUMPLE</v>
      </c>
      <c r="AM231" s="13" t="str">
        <f t="shared" si="44"/>
        <v>NO CUMPLE</v>
      </c>
      <c r="AN231" s="13" t="str">
        <f t="shared" si="45"/>
        <v>NO CUMPLE</v>
      </c>
      <c r="AO231" s="13" t="str">
        <f t="shared" si="46"/>
        <v>NO CUMPLE</v>
      </c>
      <c r="AP231" s="13" t="str">
        <f t="shared" si="47"/>
        <v>NO CUMPLE</v>
      </c>
    </row>
    <row r="232" spans="1:42" ht="15" x14ac:dyDescent="0.25">
      <c r="A232" t="s">
        <v>1606</v>
      </c>
      <c r="B232" t="s">
        <v>284</v>
      </c>
      <c r="C232" t="s">
        <v>233</v>
      </c>
      <c r="D232" t="s">
        <v>285</v>
      </c>
      <c r="E232" t="s">
        <v>242</v>
      </c>
      <c r="F232" t="s">
        <v>287</v>
      </c>
      <c r="G232" t="s">
        <v>54</v>
      </c>
      <c r="H232" t="s">
        <v>55</v>
      </c>
      <c r="I232" t="s">
        <v>30</v>
      </c>
      <c r="J232" t="s">
        <v>82</v>
      </c>
      <c r="K232" t="s">
        <v>288</v>
      </c>
      <c r="L232" t="s">
        <v>1607</v>
      </c>
      <c r="M232" t="s">
        <v>1608</v>
      </c>
      <c r="N232" t="s">
        <v>1609</v>
      </c>
      <c r="O232" t="s">
        <v>61</v>
      </c>
      <c r="P232" t="s">
        <v>136</v>
      </c>
      <c r="Q232" t="s">
        <v>137</v>
      </c>
      <c r="R232" t="s">
        <v>1610</v>
      </c>
      <c r="S232" t="s">
        <v>219</v>
      </c>
      <c r="T232" t="s">
        <v>293</v>
      </c>
      <c r="U232" t="s">
        <v>1611</v>
      </c>
      <c r="V232" s="40">
        <v>7.8703703703703705E-4</v>
      </c>
      <c r="W232" s="40">
        <v>0.14521990740740739</v>
      </c>
      <c r="X232" s="40">
        <v>0.14443287037037036</v>
      </c>
      <c r="Y232" s="2" t="str">
        <f t="shared" si="36"/>
        <v/>
      </c>
      <c r="Z232" s="47" t="str">
        <f t="shared" si="37"/>
        <v>Cumplido</v>
      </c>
      <c r="AA232" s="8"/>
      <c r="AB232" s="8"/>
      <c r="AC232" s="8"/>
      <c r="AD232" s="8"/>
      <c r="AE232" s="8"/>
      <c r="AF232" s="42">
        <v>45327</v>
      </c>
      <c r="AG232" s="13" t="str">
        <f t="shared" si="38"/>
        <v>NO CUMPLE</v>
      </c>
      <c r="AH232" s="13" t="str">
        <f t="shared" si="39"/>
        <v>CUMPLE</v>
      </c>
      <c r="AI232" s="13" t="str">
        <f t="shared" si="40"/>
        <v>NO CUMPLE</v>
      </c>
      <c r="AJ232" s="13" t="str">
        <f t="shared" si="41"/>
        <v>NO CUMPLE</v>
      </c>
      <c r="AK232" s="13" t="str">
        <f t="shared" si="42"/>
        <v>NO CUMPLE</v>
      </c>
      <c r="AL232" s="13" t="str">
        <f t="shared" si="43"/>
        <v>NO CUMPLE</v>
      </c>
      <c r="AM232" s="13" t="str">
        <f t="shared" si="44"/>
        <v>CUMPLE</v>
      </c>
      <c r="AN232" s="13" t="str">
        <f t="shared" si="45"/>
        <v>NO CUMPLE</v>
      </c>
      <c r="AO232" s="13" t="str">
        <f t="shared" si="46"/>
        <v>NO CUMPLE</v>
      </c>
      <c r="AP232" s="13" t="str">
        <f t="shared" si="47"/>
        <v>NO CUMPLE</v>
      </c>
    </row>
    <row r="233" spans="1:42" ht="15" hidden="1" x14ac:dyDescent="0.25">
      <c r="A233" t="s">
        <v>1612</v>
      </c>
      <c r="B233" t="s">
        <v>165</v>
      </c>
      <c r="C233" t="s">
        <v>415</v>
      </c>
      <c r="D233" t="s">
        <v>297</v>
      </c>
      <c r="E233" t="s">
        <v>1089</v>
      </c>
      <c r="F233" t="s">
        <v>299</v>
      </c>
      <c r="G233" t="s">
        <v>73</v>
      </c>
      <c r="H233" t="s">
        <v>74</v>
      </c>
      <c r="I233" t="s">
        <v>29</v>
      </c>
      <c r="J233" t="s">
        <v>82</v>
      </c>
      <c r="K233" t="s">
        <v>1613</v>
      </c>
      <c r="L233" t="s">
        <v>1614</v>
      </c>
      <c r="M233" t="s">
        <v>1615</v>
      </c>
      <c r="N233" t="s">
        <v>1616</v>
      </c>
      <c r="O233" t="s">
        <v>61</v>
      </c>
      <c r="P233" t="s">
        <v>94</v>
      </c>
      <c r="Q233" t="s">
        <v>95</v>
      </c>
      <c r="R233" t="s">
        <v>1617</v>
      </c>
      <c r="S233" t="s">
        <v>219</v>
      </c>
      <c r="T233" t="s">
        <v>1618</v>
      </c>
      <c r="U233"/>
      <c r="V233" s="40">
        <v>4.8726851851851848E-3</v>
      </c>
      <c r="W233" s="40">
        <v>1.4652777777777778E-2</v>
      </c>
      <c r="X233" s="40">
        <v>9.780092592592592E-3</v>
      </c>
      <c r="Y233" s="2" t="str">
        <f t="shared" si="36"/>
        <v/>
      </c>
      <c r="Z233" s="47" t="str">
        <f t="shared" si="37"/>
        <v>Cumplido</v>
      </c>
      <c r="AA233" s="8"/>
      <c r="AB233" s="8"/>
      <c r="AC233" s="8"/>
      <c r="AD233" s="8"/>
      <c r="AE233" s="8"/>
      <c r="AF233" s="42">
        <v>45327</v>
      </c>
      <c r="AG233" s="13" t="str">
        <f t="shared" si="38"/>
        <v>CUMPLE</v>
      </c>
      <c r="AH233" s="13" t="str">
        <f t="shared" si="39"/>
        <v>NO CUMPLE</v>
      </c>
      <c r="AI233" s="13" t="str">
        <f t="shared" si="40"/>
        <v>NO CUMPLE</v>
      </c>
      <c r="AJ233" s="13" t="str">
        <f t="shared" si="41"/>
        <v>NO CUMPLE</v>
      </c>
      <c r="AK233" s="13" t="str">
        <f t="shared" si="42"/>
        <v>NO CUMPLE</v>
      </c>
      <c r="AL233" s="13" t="str">
        <f t="shared" si="43"/>
        <v>CUMPLE</v>
      </c>
      <c r="AM233" s="13" t="str">
        <f t="shared" si="44"/>
        <v>NO CUMPLE</v>
      </c>
      <c r="AN233" s="13" t="str">
        <f t="shared" si="45"/>
        <v>NO CUMPLE</v>
      </c>
      <c r="AO233" s="13" t="str">
        <f t="shared" si="46"/>
        <v>NO CUMPLE</v>
      </c>
      <c r="AP233" s="13" t="str">
        <f t="shared" si="47"/>
        <v>NO CUMPLE</v>
      </c>
    </row>
    <row r="234" spans="1:42" ht="15" x14ac:dyDescent="0.25">
      <c r="A234" t="s">
        <v>1619</v>
      </c>
      <c r="B234" t="s">
        <v>95</v>
      </c>
      <c r="C234" t="s">
        <v>174</v>
      </c>
      <c r="D234" t="s">
        <v>142</v>
      </c>
      <c r="E234" t="s">
        <v>286</v>
      </c>
      <c r="F234" t="s">
        <v>176</v>
      </c>
      <c r="G234" t="s">
        <v>73</v>
      </c>
      <c r="H234" t="s">
        <v>74</v>
      </c>
      <c r="I234" t="s">
        <v>29</v>
      </c>
      <c r="J234" t="s">
        <v>82</v>
      </c>
      <c r="K234" t="s">
        <v>888</v>
      </c>
      <c r="L234" t="s">
        <v>1620</v>
      </c>
      <c r="M234" t="s">
        <v>1621</v>
      </c>
      <c r="N234" t="s">
        <v>1622</v>
      </c>
      <c r="O234" t="s">
        <v>61</v>
      </c>
      <c r="P234" t="s">
        <v>136</v>
      </c>
      <c r="Q234" t="s">
        <v>137</v>
      </c>
      <c r="R234" t="s">
        <v>1623</v>
      </c>
      <c r="S234" t="s">
        <v>207</v>
      </c>
      <c r="T234" t="s">
        <v>1624</v>
      </c>
      <c r="U234" t="s">
        <v>1625</v>
      </c>
      <c r="V234" s="40">
        <v>0.61759259259259258</v>
      </c>
      <c r="W234" s="40">
        <v>1.0345717592592591</v>
      </c>
      <c r="X234" s="40">
        <v>0.41697916666666668</v>
      </c>
      <c r="Y234" s="2" t="str">
        <f t="shared" si="36"/>
        <v/>
      </c>
      <c r="Z234" s="47" t="str">
        <f t="shared" si="37"/>
        <v>Cumplido</v>
      </c>
      <c r="AA234" s="8"/>
      <c r="AB234" s="8"/>
      <c r="AC234" s="8"/>
      <c r="AD234" s="8"/>
      <c r="AE234" s="8"/>
      <c r="AF234" s="42">
        <v>45328</v>
      </c>
      <c r="AG234" s="13" t="str">
        <f t="shared" si="38"/>
        <v>NO CUMPLE</v>
      </c>
      <c r="AH234" s="13" t="str">
        <f t="shared" si="39"/>
        <v>NO CUMPLE</v>
      </c>
      <c r="AI234" s="13" t="str">
        <f t="shared" si="40"/>
        <v>NO CUMPLE</v>
      </c>
      <c r="AJ234" s="13" t="str">
        <f t="shared" si="41"/>
        <v>CUMPLE</v>
      </c>
      <c r="AK234" s="13" t="str">
        <f t="shared" si="42"/>
        <v>NO CUMPLE</v>
      </c>
      <c r="AL234" s="13" t="str">
        <f t="shared" si="43"/>
        <v>NO CUMPLE</v>
      </c>
      <c r="AM234" s="13" t="str">
        <f t="shared" si="44"/>
        <v>NO CUMPLE</v>
      </c>
      <c r="AN234" s="13" t="str">
        <f t="shared" si="45"/>
        <v>NO CUMPLE</v>
      </c>
      <c r="AO234" s="13" t="str">
        <f t="shared" si="46"/>
        <v>NO CUMPLE</v>
      </c>
      <c r="AP234" s="13" t="str">
        <f t="shared" si="47"/>
        <v>CUMPLE</v>
      </c>
    </row>
    <row r="235" spans="1:42" ht="15" hidden="1" x14ac:dyDescent="0.25">
      <c r="A235" t="s">
        <v>1626</v>
      </c>
      <c r="B235" t="s">
        <v>165</v>
      </c>
      <c r="C235" t="s">
        <v>359</v>
      </c>
      <c r="D235" t="s">
        <v>71</v>
      </c>
      <c r="E235" t="s">
        <v>767</v>
      </c>
      <c r="F235" t="s">
        <v>1016</v>
      </c>
      <c r="G235" t="s">
        <v>54</v>
      </c>
      <c r="H235" t="s">
        <v>55</v>
      </c>
      <c r="I235" t="s">
        <v>30</v>
      </c>
      <c r="J235" t="s">
        <v>82</v>
      </c>
      <c r="K235" t="s">
        <v>57</v>
      </c>
      <c r="L235" t="s">
        <v>1083</v>
      </c>
      <c r="M235" t="s">
        <v>1627</v>
      </c>
      <c r="N235" t="s">
        <v>1628</v>
      </c>
      <c r="O235" t="s">
        <v>61</v>
      </c>
      <c r="P235" t="s">
        <v>136</v>
      </c>
      <c r="Q235" t="s">
        <v>137</v>
      </c>
      <c r="R235" t="s">
        <v>1629</v>
      </c>
      <c r="S235" t="s">
        <v>219</v>
      </c>
      <c r="T235" t="s">
        <v>1083</v>
      </c>
      <c r="U235" t="s">
        <v>1087</v>
      </c>
      <c r="V235" s="40">
        <v>6.4814814814814813E-4</v>
      </c>
      <c r="W235" s="40">
        <v>1.3888888888888889E-3</v>
      </c>
      <c r="X235" s="40">
        <v>7.407407407407407E-4</v>
      </c>
      <c r="Y235" s="2" t="str">
        <f t="shared" si="36"/>
        <v/>
      </c>
      <c r="Z235" s="47" t="str">
        <f t="shared" si="37"/>
        <v>Cumplido</v>
      </c>
      <c r="AA235" s="8"/>
      <c r="AB235" s="8"/>
      <c r="AC235" s="8"/>
      <c r="AD235" s="8"/>
      <c r="AE235" s="8"/>
      <c r="AF235" s="42">
        <v>45327</v>
      </c>
      <c r="AG235" s="13" t="str">
        <f t="shared" si="38"/>
        <v>CUMPLE</v>
      </c>
      <c r="AH235" s="13" t="str">
        <f t="shared" si="39"/>
        <v>NO CUMPLE</v>
      </c>
      <c r="AI235" s="13" t="str">
        <f t="shared" si="40"/>
        <v>NO CUMPLE</v>
      </c>
      <c r="AJ235" s="13" t="str">
        <f t="shared" si="41"/>
        <v>NO CUMPLE</v>
      </c>
      <c r="AK235" s="13" t="str">
        <f t="shared" si="42"/>
        <v>NO CUMPLE</v>
      </c>
      <c r="AL235" s="13" t="str">
        <f t="shared" si="43"/>
        <v>CUMPLE</v>
      </c>
      <c r="AM235" s="13" t="str">
        <f t="shared" si="44"/>
        <v>NO CUMPLE</v>
      </c>
      <c r="AN235" s="13" t="str">
        <f t="shared" si="45"/>
        <v>NO CUMPLE</v>
      </c>
      <c r="AO235" s="13" t="str">
        <f t="shared" si="46"/>
        <v>NO CUMPLE</v>
      </c>
      <c r="AP235" s="13" t="str">
        <f t="shared" si="47"/>
        <v>NO CUMPLE</v>
      </c>
    </row>
    <row r="236" spans="1:42" ht="15" hidden="1" x14ac:dyDescent="0.25">
      <c r="A236" t="s">
        <v>1630</v>
      </c>
      <c r="B236" t="s">
        <v>70</v>
      </c>
      <c r="C236" t="s">
        <v>154</v>
      </c>
      <c r="D236" t="s">
        <v>71</v>
      </c>
      <c r="E236" t="s">
        <v>495</v>
      </c>
      <c r="F236" t="s">
        <v>116</v>
      </c>
      <c r="G236" t="s">
        <v>54</v>
      </c>
      <c r="H236" t="s">
        <v>55</v>
      </c>
      <c r="I236" t="s">
        <v>30</v>
      </c>
      <c r="J236" t="s">
        <v>56</v>
      </c>
      <c r="K236" t="s">
        <v>117</v>
      </c>
      <c r="L236" t="s">
        <v>1631</v>
      </c>
      <c r="M236" t="s">
        <v>1632</v>
      </c>
      <c r="N236" t="s">
        <v>1633</v>
      </c>
      <c r="O236" t="s">
        <v>61</v>
      </c>
      <c r="P236" t="s">
        <v>136</v>
      </c>
      <c r="Q236" t="s">
        <v>137</v>
      </c>
      <c r="R236" t="s">
        <v>1634</v>
      </c>
      <c r="S236" t="s">
        <v>207</v>
      </c>
      <c r="T236" t="s">
        <v>1635</v>
      </c>
      <c r="U236" t="s">
        <v>1636</v>
      </c>
      <c r="V236" s="40">
        <v>0</v>
      </c>
      <c r="W236" s="40">
        <v>0</v>
      </c>
      <c r="X236" s="40">
        <v>0</v>
      </c>
      <c r="Y236" s="2" t="str">
        <f t="shared" si="36"/>
        <v/>
      </c>
      <c r="Z236" s="47" t="str">
        <f t="shared" si="37"/>
        <v/>
      </c>
      <c r="AA236" s="8"/>
      <c r="AB236" s="8"/>
      <c r="AC236" s="8"/>
      <c r="AD236" s="8"/>
      <c r="AE236" s="8"/>
      <c r="AF236" s="42">
        <v>45328</v>
      </c>
      <c r="AG236" s="13" t="str">
        <f t="shared" si="38"/>
        <v>CUMPLE</v>
      </c>
      <c r="AH236" s="13" t="str">
        <f t="shared" si="39"/>
        <v>NO CUMPLE</v>
      </c>
      <c r="AI236" s="13" t="str">
        <f t="shared" si="40"/>
        <v>NO CUMPLE</v>
      </c>
      <c r="AJ236" s="13" t="str">
        <f t="shared" si="41"/>
        <v>NO CUMPLE</v>
      </c>
      <c r="AK236" s="13" t="str">
        <f t="shared" si="42"/>
        <v>NO CUMPLE</v>
      </c>
      <c r="AL236" s="13" t="str">
        <f t="shared" si="43"/>
        <v>CUMPLE</v>
      </c>
      <c r="AM236" s="13" t="str">
        <f t="shared" si="44"/>
        <v>NO CUMPLE</v>
      </c>
      <c r="AN236" s="13" t="str">
        <f t="shared" si="45"/>
        <v>NO CUMPLE</v>
      </c>
      <c r="AO236" s="13" t="str">
        <f t="shared" si="46"/>
        <v>NO CUMPLE</v>
      </c>
      <c r="AP236" s="13" t="str">
        <f t="shared" si="47"/>
        <v>NO CUMPLE</v>
      </c>
    </row>
    <row r="237" spans="1:42" ht="15" hidden="1" x14ac:dyDescent="0.25">
      <c r="A237" t="s">
        <v>1637</v>
      </c>
      <c r="B237" t="s">
        <v>165</v>
      </c>
      <c r="C237" t="s">
        <v>71</v>
      </c>
      <c r="D237" t="s">
        <v>483</v>
      </c>
      <c r="E237" t="s">
        <v>1565</v>
      </c>
      <c r="F237" t="s">
        <v>732</v>
      </c>
      <c r="G237" t="s">
        <v>73</v>
      </c>
      <c r="H237" t="s">
        <v>74</v>
      </c>
      <c r="I237" t="s">
        <v>29</v>
      </c>
      <c r="J237" t="s">
        <v>82</v>
      </c>
      <c r="K237" t="s">
        <v>57</v>
      </c>
      <c r="L237" t="s">
        <v>300</v>
      </c>
      <c r="M237" t="s">
        <v>1638</v>
      </c>
      <c r="N237" t="s">
        <v>1639</v>
      </c>
      <c r="O237" t="s">
        <v>61</v>
      </c>
      <c r="P237" t="s">
        <v>94</v>
      </c>
      <c r="Q237" t="s">
        <v>95</v>
      </c>
      <c r="R237" t="s">
        <v>1640</v>
      </c>
      <c r="S237" t="s">
        <v>219</v>
      </c>
      <c r="T237" t="s">
        <v>1641</v>
      </c>
      <c r="U237" t="s">
        <v>1642</v>
      </c>
      <c r="V237" s="40">
        <v>2.6608796296296297E-2</v>
      </c>
      <c r="W237" s="40">
        <v>3.6655092592592593E-2</v>
      </c>
      <c r="X237" s="40">
        <v>1.0046296296296296E-2</v>
      </c>
      <c r="Y237" s="2" t="str">
        <f t="shared" si="36"/>
        <v/>
      </c>
      <c r="Z237" s="47" t="str">
        <f t="shared" si="37"/>
        <v>Cumplido</v>
      </c>
      <c r="AA237" s="8"/>
      <c r="AB237" s="8"/>
      <c r="AC237" s="8"/>
      <c r="AD237" s="8"/>
      <c r="AE237" s="8"/>
      <c r="AF237" s="42">
        <v>45327</v>
      </c>
      <c r="AG237" s="13" t="str">
        <f t="shared" si="38"/>
        <v>CUMPLE</v>
      </c>
      <c r="AH237" s="13" t="str">
        <f t="shared" si="39"/>
        <v>NO CUMPLE</v>
      </c>
      <c r="AI237" s="13" t="str">
        <f t="shared" si="40"/>
        <v>NO CUMPLE</v>
      </c>
      <c r="AJ237" s="13" t="str">
        <f t="shared" si="41"/>
        <v>NO CUMPLE</v>
      </c>
      <c r="AK237" s="13" t="str">
        <f t="shared" si="42"/>
        <v>NO CUMPLE</v>
      </c>
      <c r="AL237" s="13" t="str">
        <f t="shared" si="43"/>
        <v>CUMPLE</v>
      </c>
      <c r="AM237" s="13" t="str">
        <f t="shared" si="44"/>
        <v>NO CUMPLE</v>
      </c>
      <c r="AN237" s="13" t="str">
        <f t="shared" si="45"/>
        <v>NO CUMPLE</v>
      </c>
      <c r="AO237" s="13" t="str">
        <f t="shared" si="46"/>
        <v>NO CUMPLE</v>
      </c>
      <c r="AP237" s="13" t="str">
        <f t="shared" si="47"/>
        <v>NO CUMPLE</v>
      </c>
    </row>
    <row r="238" spans="1:42" ht="15" hidden="1" x14ac:dyDescent="0.25">
      <c r="A238" t="s">
        <v>1643</v>
      </c>
      <c r="B238" t="s">
        <v>165</v>
      </c>
      <c r="C238" t="s">
        <v>71</v>
      </c>
      <c r="D238" t="s">
        <v>483</v>
      </c>
      <c r="E238" t="s">
        <v>1565</v>
      </c>
      <c r="F238" t="s">
        <v>732</v>
      </c>
      <c r="G238" t="s">
        <v>73</v>
      </c>
      <c r="H238" t="s">
        <v>74</v>
      </c>
      <c r="I238" t="s">
        <v>29</v>
      </c>
      <c r="J238" t="s">
        <v>82</v>
      </c>
      <c r="K238" t="s">
        <v>57</v>
      </c>
      <c r="L238" t="s">
        <v>300</v>
      </c>
      <c r="M238" t="s">
        <v>1644</v>
      </c>
      <c r="N238" t="s">
        <v>1645</v>
      </c>
      <c r="O238" t="s">
        <v>61</v>
      </c>
      <c r="P238" t="s">
        <v>94</v>
      </c>
      <c r="Q238" t="s">
        <v>95</v>
      </c>
      <c r="R238" t="s">
        <v>1646</v>
      </c>
      <c r="S238" t="s">
        <v>219</v>
      </c>
      <c r="T238" t="s">
        <v>1641</v>
      </c>
      <c r="U238" t="s">
        <v>1647</v>
      </c>
      <c r="V238" s="40">
        <v>2.8935185185185185E-2</v>
      </c>
      <c r="W238" s="40">
        <v>3.8078703703703705E-2</v>
      </c>
      <c r="X238" s="40">
        <v>9.1435185185185178E-3</v>
      </c>
      <c r="Y238" s="2" t="str">
        <f t="shared" si="36"/>
        <v/>
      </c>
      <c r="Z238" s="47" t="str">
        <f t="shared" si="37"/>
        <v>Cumplido</v>
      </c>
      <c r="AA238" s="8"/>
      <c r="AB238" s="8"/>
      <c r="AC238" s="8"/>
      <c r="AD238" s="8"/>
      <c r="AE238" s="8"/>
      <c r="AF238" s="42">
        <v>45327</v>
      </c>
      <c r="AG238" s="13" t="str">
        <f t="shared" si="38"/>
        <v>CUMPLE</v>
      </c>
      <c r="AH238" s="13" t="str">
        <f t="shared" si="39"/>
        <v>NO CUMPLE</v>
      </c>
      <c r="AI238" s="13" t="str">
        <f t="shared" si="40"/>
        <v>NO CUMPLE</v>
      </c>
      <c r="AJ238" s="13" t="str">
        <f t="shared" si="41"/>
        <v>NO CUMPLE</v>
      </c>
      <c r="AK238" s="13" t="str">
        <f t="shared" si="42"/>
        <v>NO CUMPLE</v>
      </c>
      <c r="AL238" s="13" t="str">
        <f t="shared" si="43"/>
        <v>CUMPLE</v>
      </c>
      <c r="AM238" s="13" t="str">
        <f t="shared" si="44"/>
        <v>NO CUMPLE</v>
      </c>
      <c r="AN238" s="13" t="str">
        <f t="shared" si="45"/>
        <v>NO CUMPLE</v>
      </c>
      <c r="AO238" s="13" t="str">
        <f t="shared" si="46"/>
        <v>NO CUMPLE</v>
      </c>
      <c r="AP238" s="13" t="str">
        <f t="shared" si="47"/>
        <v>NO CUMPLE</v>
      </c>
    </row>
    <row r="239" spans="1:42" ht="15" x14ac:dyDescent="0.25">
      <c r="A239" t="s">
        <v>1648</v>
      </c>
      <c r="B239" t="s">
        <v>445</v>
      </c>
      <c r="C239" t="s">
        <v>174</v>
      </c>
      <c r="D239" t="s">
        <v>446</v>
      </c>
      <c r="E239" t="s">
        <v>484</v>
      </c>
      <c r="F239" t="s">
        <v>447</v>
      </c>
      <c r="G239" t="s">
        <v>448</v>
      </c>
      <c r="H239" t="s">
        <v>55</v>
      </c>
      <c r="I239" t="s">
        <v>30</v>
      </c>
      <c r="J239" t="s">
        <v>67</v>
      </c>
      <c r="K239" t="s">
        <v>288</v>
      </c>
      <c r="L239" t="s">
        <v>1649</v>
      </c>
      <c r="M239" t="s">
        <v>1650</v>
      </c>
      <c r="N239" t="s">
        <v>1650</v>
      </c>
      <c r="O239" t="s">
        <v>61</v>
      </c>
      <c r="P239" t="s">
        <v>452</v>
      </c>
      <c r="Q239" t="s">
        <v>452</v>
      </c>
      <c r="R239" t="s">
        <v>1651</v>
      </c>
      <c r="S239" t="s">
        <v>219</v>
      </c>
      <c r="T239" t="s">
        <v>1652</v>
      </c>
      <c r="U239" t="s">
        <v>1653</v>
      </c>
      <c r="V239" s="40">
        <v>7.8599537037037037E-2</v>
      </c>
      <c r="W239" s="40">
        <v>0.17440972222222223</v>
      </c>
      <c r="X239" s="40">
        <v>9.5810185185185179E-2</v>
      </c>
      <c r="Y239" s="2" t="str">
        <f t="shared" si="36"/>
        <v>Cumplido</v>
      </c>
      <c r="Z239" s="47" t="str">
        <f t="shared" si="37"/>
        <v/>
      </c>
      <c r="AA239" s="8"/>
      <c r="AB239" s="8"/>
      <c r="AC239" s="8"/>
      <c r="AD239" s="8"/>
      <c r="AE239" s="8"/>
      <c r="AF239" s="42">
        <v>45327</v>
      </c>
      <c r="AG239" s="13" t="str">
        <f t="shared" si="38"/>
        <v>NO CUMPLE</v>
      </c>
      <c r="AH239" s="13" t="str">
        <f t="shared" si="39"/>
        <v>CUMPLE</v>
      </c>
      <c r="AI239" s="13" t="str">
        <f t="shared" si="40"/>
        <v>NO CUMPLE</v>
      </c>
      <c r="AJ239" s="13" t="str">
        <f t="shared" si="41"/>
        <v>NO CUMPLE</v>
      </c>
      <c r="AK239" s="13" t="str">
        <f t="shared" si="42"/>
        <v>NO CUMPLE</v>
      </c>
      <c r="AL239" s="13" t="str">
        <f t="shared" si="43"/>
        <v>NO CUMPLE</v>
      </c>
      <c r="AM239" s="13" t="str">
        <f t="shared" si="44"/>
        <v>NO CUMPLE</v>
      </c>
      <c r="AN239" s="13" t="str">
        <f t="shared" si="45"/>
        <v>CUMPLE</v>
      </c>
      <c r="AO239" s="13" t="str">
        <f t="shared" si="46"/>
        <v>NO CUMPLE</v>
      </c>
      <c r="AP239" s="13" t="str">
        <f t="shared" si="47"/>
        <v>NO CUMPLE</v>
      </c>
    </row>
    <row r="240" spans="1:42" ht="15" hidden="1" x14ac:dyDescent="0.25">
      <c r="A240" t="s">
        <v>1654</v>
      </c>
      <c r="B240" t="s">
        <v>165</v>
      </c>
      <c r="C240" t="s">
        <v>71</v>
      </c>
      <c r="D240" t="s">
        <v>483</v>
      </c>
      <c r="E240" t="s">
        <v>1565</v>
      </c>
      <c r="F240" t="s">
        <v>732</v>
      </c>
      <c r="G240" t="s">
        <v>73</v>
      </c>
      <c r="H240" t="s">
        <v>74</v>
      </c>
      <c r="I240" t="s">
        <v>29</v>
      </c>
      <c r="J240" t="s">
        <v>82</v>
      </c>
      <c r="K240" t="s">
        <v>1655</v>
      </c>
      <c r="L240" t="s">
        <v>1656</v>
      </c>
      <c r="M240" t="s">
        <v>1657</v>
      </c>
      <c r="N240" t="s">
        <v>1658</v>
      </c>
      <c r="O240" t="s">
        <v>61</v>
      </c>
      <c r="P240" t="s">
        <v>94</v>
      </c>
      <c r="Q240" t="s">
        <v>95</v>
      </c>
      <c r="R240" t="s">
        <v>1659</v>
      </c>
      <c r="S240" t="s">
        <v>219</v>
      </c>
      <c r="T240" t="s">
        <v>1660</v>
      </c>
      <c r="U240" t="s">
        <v>1572</v>
      </c>
      <c r="V240" s="40">
        <v>0</v>
      </c>
      <c r="W240" s="40">
        <v>1.1180555555555555E-2</v>
      </c>
      <c r="X240" s="40">
        <v>1.1180555555555555E-2</v>
      </c>
      <c r="Y240" s="2" t="str">
        <f t="shared" si="36"/>
        <v/>
      </c>
      <c r="Z240" s="47" t="str">
        <f t="shared" si="37"/>
        <v>Cumplido</v>
      </c>
      <c r="AA240" s="8"/>
      <c r="AB240" s="8"/>
      <c r="AC240" s="8"/>
      <c r="AD240" s="8"/>
      <c r="AE240" s="8"/>
      <c r="AF240" s="42">
        <v>45327</v>
      </c>
      <c r="AG240" s="13" t="str">
        <f t="shared" si="38"/>
        <v>CUMPLE</v>
      </c>
      <c r="AH240" s="13" t="str">
        <f t="shared" si="39"/>
        <v>NO CUMPLE</v>
      </c>
      <c r="AI240" s="13" t="str">
        <f t="shared" si="40"/>
        <v>NO CUMPLE</v>
      </c>
      <c r="AJ240" s="13" t="str">
        <f t="shared" si="41"/>
        <v>NO CUMPLE</v>
      </c>
      <c r="AK240" s="13" t="str">
        <f t="shared" si="42"/>
        <v>NO CUMPLE</v>
      </c>
      <c r="AL240" s="13" t="str">
        <f t="shared" si="43"/>
        <v>CUMPLE</v>
      </c>
      <c r="AM240" s="13" t="str">
        <f t="shared" si="44"/>
        <v>NO CUMPLE</v>
      </c>
      <c r="AN240" s="13" t="str">
        <f t="shared" si="45"/>
        <v>NO CUMPLE</v>
      </c>
      <c r="AO240" s="13" t="str">
        <f t="shared" si="46"/>
        <v>NO CUMPLE</v>
      </c>
      <c r="AP240" s="13" t="str">
        <f t="shared" si="47"/>
        <v>NO CUMPLE</v>
      </c>
    </row>
    <row r="241" spans="1:42" ht="15" hidden="1" x14ac:dyDescent="0.25">
      <c r="A241" t="s">
        <v>1661</v>
      </c>
      <c r="B241" t="s">
        <v>49</v>
      </c>
      <c r="C241" t="s">
        <v>344</v>
      </c>
      <c r="D241" t="s">
        <v>71</v>
      </c>
      <c r="E241" t="s">
        <v>1565</v>
      </c>
      <c r="F241" t="s">
        <v>1662</v>
      </c>
      <c r="G241" t="s">
        <v>54</v>
      </c>
      <c r="H241" t="s">
        <v>55</v>
      </c>
      <c r="I241" t="s">
        <v>30</v>
      </c>
      <c r="J241" t="s">
        <v>56</v>
      </c>
      <c r="K241" t="s">
        <v>57</v>
      </c>
      <c r="L241" t="s">
        <v>1663</v>
      </c>
      <c r="M241" t="s">
        <v>1664</v>
      </c>
      <c r="N241" t="s">
        <v>1665</v>
      </c>
      <c r="O241" t="s">
        <v>61</v>
      </c>
      <c r="P241" t="s">
        <v>136</v>
      </c>
      <c r="Q241" t="s">
        <v>137</v>
      </c>
      <c r="R241" t="s">
        <v>1666</v>
      </c>
      <c r="S241" t="s">
        <v>219</v>
      </c>
      <c r="T241"/>
      <c r="U241" t="s">
        <v>1667</v>
      </c>
      <c r="V241" s="40">
        <v>0</v>
      </c>
      <c r="W241" s="40">
        <v>0</v>
      </c>
      <c r="X241" s="40">
        <v>0</v>
      </c>
      <c r="Y241" s="2" t="str">
        <f t="shared" si="36"/>
        <v/>
      </c>
      <c r="Z241" s="47" t="str">
        <f t="shared" si="37"/>
        <v/>
      </c>
      <c r="AA241" s="8"/>
      <c r="AB241" s="8"/>
      <c r="AC241" s="8"/>
      <c r="AD241" s="8"/>
      <c r="AE241" s="8"/>
      <c r="AF241" s="42">
        <v>45327</v>
      </c>
      <c r="AG241" s="13" t="str">
        <f t="shared" si="38"/>
        <v>CUMPLE</v>
      </c>
      <c r="AH241" s="13" t="str">
        <f t="shared" si="39"/>
        <v>NO CUMPLE</v>
      </c>
      <c r="AI241" s="13" t="str">
        <f t="shared" si="40"/>
        <v>NO CUMPLE</v>
      </c>
      <c r="AJ241" s="13" t="str">
        <f t="shared" si="41"/>
        <v>NO CUMPLE</v>
      </c>
      <c r="AK241" s="13" t="str">
        <f t="shared" si="42"/>
        <v>NO CUMPLE</v>
      </c>
      <c r="AL241" s="13" t="str">
        <f t="shared" si="43"/>
        <v>CUMPLE</v>
      </c>
      <c r="AM241" s="13" t="str">
        <f t="shared" si="44"/>
        <v>NO CUMPLE</v>
      </c>
      <c r="AN241" s="13" t="str">
        <f t="shared" si="45"/>
        <v>NO CUMPLE</v>
      </c>
      <c r="AO241" s="13" t="str">
        <f t="shared" si="46"/>
        <v>NO CUMPLE</v>
      </c>
      <c r="AP241" s="13" t="str">
        <f t="shared" si="47"/>
        <v>NO CUMPLE</v>
      </c>
    </row>
    <row r="242" spans="1:42" ht="15" x14ac:dyDescent="0.25">
      <c r="A242" t="s">
        <v>1668</v>
      </c>
      <c r="B242" t="s">
        <v>445</v>
      </c>
      <c r="C242" t="s">
        <v>273</v>
      </c>
      <c r="D242" t="s">
        <v>446</v>
      </c>
      <c r="E242" t="s">
        <v>274</v>
      </c>
      <c r="F242" t="s">
        <v>447</v>
      </c>
      <c r="G242" t="s">
        <v>448</v>
      </c>
      <c r="H242" t="s">
        <v>55</v>
      </c>
      <c r="I242" t="s">
        <v>30</v>
      </c>
      <c r="J242" t="s">
        <v>67</v>
      </c>
      <c r="K242" t="s">
        <v>57</v>
      </c>
      <c r="L242" t="s">
        <v>1669</v>
      </c>
      <c r="M242" t="s">
        <v>1670</v>
      </c>
      <c r="N242" t="s">
        <v>1670</v>
      </c>
      <c r="O242" t="s">
        <v>61</v>
      </c>
      <c r="P242" t="s">
        <v>62</v>
      </c>
      <c r="Q242" t="s">
        <v>279</v>
      </c>
      <c r="R242" t="s">
        <v>1671</v>
      </c>
      <c r="S242" t="s">
        <v>219</v>
      </c>
      <c r="T242" t="s">
        <v>1672</v>
      </c>
      <c r="U242" t="s">
        <v>1673</v>
      </c>
      <c r="V242" s="40">
        <v>5.738425925925926E-2</v>
      </c>
      <c r="W242" s="40">
        <v>0.10413194444444444</v>
      </c>
      <c r="X242" s="40">
        <v>4.6747685185185184E-2</v>
      </c>
      <c r="Y242" s="2" t="str">
        <f t="shared" si="36"/>
        <v>Cumplido</v>
      </c>
      <c r="Z242" s="47" t="str">
        <f t="shared" si="37"/>
        <v/>
      </c>
      <c r="AA242" s="8"/>
      <c r="AB242" s="8"/>
      <c r="AC242" s="8"/>
      <c r="AD242" s="8"/>
      <c r="AE242" s="8"/>
      <c r="AF242" s="42">
        <v>45327</v>
      </c>
      <c r="AG242" s="13" t="str">
        <f t="shared" si="38"/>
        <v>NO CUMPLE</v>
      </c>
      <c r="AH242" s="13" t="str">
        <f t="shared" si="39"/>
        <v>CUMPLE</v>
      </c>
      <c r="AI242" s="13" t="str">
        <f t="shared" si="40"/>
        <v>NO CUMPLE</v>
      </c>
      <c r="AJ242" s="13" t="str">
        <f t="shared" si="41"/>
        <v>NO CUMPLE</v>
      </c>
      <c r="AK242" s="13" t="str">
        <f t="shared" si="42"/>
        <v>NO CUMPLE</v>
      </c>
      <c r="AL242" s="13" t="str">
        <f t="shared" si="43"/>
        <v>NO CUMPLE</v>
      </c>
      <c r="AM242" s="13" t="str">
        <f t="shared" si="44"/>
        <v>CUMPLE</v>
      </c>
      <c r="AN242" s="13" t="str">
        <f t="shared" si="45"/>
        <v>NO CUMPLE</v>
      </c>
      <c r="AO242" s="13" t="str">
        <f t="shared" si="46"/>
        <v>NO CUMPLE</v>
      </c>
      <c r="AP242" s="13" t="str">
        <f t="shared" si="47"/>
        <v>NO CUMPLE</v>
      </c>
    </row>
    <row r="243" spans="1:42" ht="15" x14ac:dyDescent="0.25">
      <c r="A243" t="s">
        <v>1674</v>
      </c>
      <c r="B243" t="s">
        <v>95</v>
      </c>
      <c r="C243" t="s">
        <v>308</v>
      </c>
      <c r="D243" t="s">
        <v>142</v>
      </c>
      <c r="E243" t="s">
        <v>309</v>
      </c>
      <c r="F243" t="s">
        <v>176</v>
      </c>
      <c r="G243" t="s">
        <v>73</v>
      </c>
      <c r="H243" t="s">
        <v>74</v>
      </c>
      <c r="I243" t="s">
        <v>29</v>
      </c>
      <c r="J243" t="s">
        <v>82</v>
      </c>
      <c r="K243" t="s">
        <v>311</v>
      </c>
      <c r="L243" t="s">
        <v>1675</v>
      </c>
      <c r="M243" t="s">
        <v>1676</v>
      </c>
      <c r="N243" t="s">
        <v>1677</v>
      </c>
      <c r="O243" t="s">
        <v>61</v>
      </c>
      <c r="P243" t="s">
        <v>462</v>
      </c>
      <c r="Q243" t="s">
        <v>463</v>
      </c>
      <c r="R243" t="s">
        <v>1678</v>
      </c>
      <c r="S243" t="s">
        <v>207</v>
      </c>
      <c r="T243" t="s">
        <v>1679</v>
      </c>
      <c r="U243" t="s">
        <v>1680</v>
      </c>
      <c r="V243" s="40">
        <v>0.70537037037037043</v>
      </c>
      <c r="W243" s="40">
        <v>1.065949074074074</v>
      </c>
      <c r="X243" s="40">
        <v>0.36057870370370371</v>
      </c>
      <c r="Y243" s="2" t="str">
        <f t="shared" si="36"/>
        <v/>
      </c>
      <c r="Z243" s="47" t="str">
        <f t="shared" si="37"/>
        <v>Cumplido</v>
      </c>
      <c r="AA243" s="8"/>
      <c r="AB243" s="8"/>
      <c r="AC243" s="8"/>
      <c r="AD243" s="8"/>
      <c r="AE243" s="8"/>
      <c r="AF243" s="42">
        <v>45328</v>
      </c>
      <c r="AG243" s="13" t="str">
        <f t="shared" si="38"/>
        <v>NO CUMPLE</v>
      </c>
      <c r="AH243" s="13" t="str">
        <f t="shared" si="39"/>
        <v>NO CUMPLE</v>
      </c>
      <c r="AI243" s="13" t="str">
        <f t="shared" si="40"/>
        <v>NO CUMPLE</v>
      </c>
      <c r="AJ243" s="13" t="str">
        <f t="shared" si="41"/>
        <v>CUMPLE</v>
      </c>
      <c r="AK243" s="13" t="str">
        <f t="shared" si="42"/>
        <v>NO CUMPLE</v>
      </c>
      <c r="AL243" s="13" t="str">
        <f t="shared" si="43"/>
        <v>NO CUMPLE</v>
      </c>
      <c r="AM243" s="13" t="str">
        <f t="shared" si="44"/>
        <v>NO CUMPLE</v>
      </c>
      <c r="AN243" s="13" t="str">
        <f t="shared" si="45"/>
        <v>NO CUMPLE</v>
      </c>
      <c r="AO243" s="13" t="str">
        <f t="shared" si="46"/>
        <v>NO CUMPLE</v>
      </c>
      <c r="AP243" s="13" t="str">
        <f t="shared" si="47"/>
        <v>CUMPLE</v>
      </c>
    </row>
    <row r="244" spans="1:42" ht="15" x14ac:dyDescent="0.25">
      <c r="A244" t="s">
        <v>1681</v>
      </c>
      <c r="B244" t="s">
        <v>1682</v>
      </c>
      <c r="C244" t="s">
        <v>212</v>
      </c>
      <c r="D244" t="s">
        <v>154</v>
      </c>
      <c r="E244" t="s">
        <v>1683</v>
      </c>
      <c r="F244" t="s">
        <v>214</v>
      </c>
      <c r="G244" t="s">
        <v>54</v>
      </c>
      <c r="H244" t="s">
        <v>254</v>
      </c>
      <c r="I244" t="s">
        <v>29</v>
      </c>
      <c r="J244" t="s">
        <v>82</v>
      </c>
      <c r="K244" t="s">
        <v>75</v>
      </c>
      <c r="L244" t="s">
        <v>215</v>
      </c>
      <c r="M244" t="s">
        <v>1684</v>
      </c>
      <c r="N244" t="s">
        <v>1685</v>
      </c>
      <c r="O244" t="s">
        <v>61</v>
      </c>
      <c r="P244" t="s">
        <v>452</v>
      </c>
      <c r="Q244" t="s">
        <v>452</v>
      </c>
      <c r="R244" t="s">
        <v>1686</v>
      </c>
      <c r="S244" t="s">
        <v>405</v>
      </c>
      <c r="T244" t="s">
        <v>1687</v>
      </c>
      <c r="U244" t="s">
        <v>1688</v>
      </c>
      <c r="V244" s="40">
        <v>0</v>
      </c>
      <c r="W244" s="40">
        <v>0</v>
      </c>
      <c r="X244" s="40">
        <v>0</v>
      </c>
      <c r="Y244" s="2" t="str">
        <f t="shared" si="36"/>
        <v/>
      </c>
      <c r="Z244" s="47" t="str">
        <f t="shared" si="37"/>
        <v>Cumplido</v>
      </c>
      <c r="AA244" s="8"/>
      <c r="AB244" s="8"/>
      <c r="AC244" s="8"/>
      <c r="AD244" s="8"/>
      <c r="AE244" s="8"/>
      <c r="AF244" s="42">
        <v>45329</v>
      </c>
      <c r="AG244" s="13" t="str">
        <f t="shared" si="38"/>
        <v>CUMPLE</v>
      </c>
      <c r="AH244" s="13" t="str">
        <f t="shared" si="39"/>
        <v>NO CUMPLE</v>
      </c>
      <c r="AI244" s="13" t="str">
        <f t="shared" si="40"/>
        <v>NO CUMPLE</v>
      </c>
      <c r="AJ244" s="13" t="str">
        <f t="shared" si="41"/>
        <v>NO CUMPLE</v>
      </c>
      <c r="AK244" s="13" t="str">
        <f t="shared" si="42"/>
        <v>NO CUMPLE</v>
      </c>
      <c r="AL244" s="13" t="str">
        <f t="shared" si="43"/>
        <v>CUMPLE</v>
      </c>
      <c r="AM244" s="13" t="str">
        <f t="shared" si="44"/>
        <v>NO CUMPLE</v>
      </c>
      <c r="AN244" s="13" t="str">
        <f t="shared" si="45"/>
        <v>NO CUMPLE</v>
      </c>
      <c r="AO244" s="13" t="str">
        <f t="shared" si="46"/>
        <v>NO CUMPLE</v>
      </c>
      <c r="AP244" s="13" t="str">
        <f t="shared" si="47"/>
        <v>NO CUMPLE</v>
      </c>
    </row>
    <row r="245" spans="1:42" ht="15" hidden="1" x14ac:dyDescent="0.25">
      <c r="A245" t="s">
        <v>1689</v>
      </c>
      <c r="B245" t="s">
        <v>165</v>
      </c>
      <c r="C245" t="s">
        <v>415</v>
      </c>
      <c r="D245" t="s">
        <v>297</v>
      </c>
      <c r="E245" t="s">
        <v>1089</v>
      </c>
      <c r="F245" t="s">
        <v>320</v>
      </c>
      <c r="G245" t="s">
        <v>73</v>
      </c>
      <c r="H245" t="s">
        <v>74</v>
      </c>
      <c r="I245" t="s">
        <v>29</v>
      </c>
      <c r="J245" t="s">
        <v>82</v>
      </c>
      <c r="K245" t="s">
        <v>416</v>
      </c>
      <c r="L245" t="s">
        <v>417</v>
      </c>
      <c r="M245" t="s">
        <v>1690</v>
      </c>
      <c r="N245" t="s">
        <v>1691</v>
      </c>
      <c r="O245" t="s">
        <v>61</v>
      </c>
      <c r="P245" t="s">
        <v>94</v>
      </c>
      <c r="Q245" t="s">
        <v>95</v>
      </c>
      <c r="R245" t="s">
        <v>1692</v>
      </c>
      <c r="S245" t="s">
        <v>219</v>
      </c>
      <c r="T245" t="s">
        <v>422</v>
      </c>
      <c r="U245"/>
      <c r="V245" s="40">
        <v>2.1527777777777778E-3</v>
      </c>
      <c r="W245" s="40">
        <v>1.7916666666666668E-2</v>
      </c>
      <c r="X245" s="40">
        <v>1.576388888888889E-2</v>
      </c>
      <c r="Y245" s="2" t="str">
        <f t="shared" si="36"/>
        <v/>
      </c>
      <c r="Z245" s="47" t="str">
        <f t="shared" si="37"/>
        <v>Cumplido</v>
      </c>
      <c r="AA245" s="8"/>
      <c r="AB245" s="8"/>
      <c r="AC245" s="8"/>
      <c r="AD245" s="8"/>
      <c r="AE245" s="8"/>
      <c r="AF245" s="42">
        <v>45327</v>
      </c>
      <c r="AG245" s="13" t="str">
        <f t="shared" si="38"/>
        <v>CUMPLE</v>
      </c>
      <c r="AH245" s="13" t="str">
        <f t="shared" si="39"/>
        <v>NO CUMPLE</v>
      </c>
      <c r="AI245" s="13" t="str">
        <f t="shared" si="40"/>
        <v>NO CUMPLE</v>
      </c>
      <c r="AJ245" s="13" t="str">
        <f t="shared" si="41"/>
        <v>NO CUMPLE</v>
      </c>
      <c r="AK245" s="13" t="str">
        <f t="shared" si="42"/>
        <v>NO CUMPLE</v>
      </c>
      <c r="AL245" s="13" t="str">
        <f t="shared" si="43"/>
        <v>CUMPLE</v>
      </c>
      <c r="AM245" s="13" t="str">
        <f t="shared" si="44"/>
        <v>NO CUMPLE</v>
      </c>
      <c r="AN245" s="13" t="str">
        <f t="shared" si="45"/>
        <v>NO CUMPLE</v>
      </c>
      <c r="AO245" s="13" t="str">
        <f t="shared" si="46"/>
        <v>NO CUMPLE</v>
      </c>
      <c r="AP245" s="13" t="str">
        <f t="shared" si="47"/>
        <v>NO CUMPLE</v>
      </c>
    </row>
    <row r="246" spans="1:42" ht="15" hidden="1" x14ac:dyDescent="0.25">
      <c r="A246" t="s">
        <v>1693</v>
      </c>
      <c r="B246" t="s">
        <v>165</v>
      </c>
      <c r="C246" t="s">
        <v>296</v>
      </c>
      <c r="D246" t="s">
        <v>297</v>
      </c>
      <c r="E246" t="s">
        <v>876</v>
      </c>
      <c r="F246" t="s">
        <v>320</v>
      </c>
      <c r="G246" t="s">
        <v>73</v>
      </c>
      <c r="H246" t="s">
        <v>74</v>
      </c>
      <c r="I246" t="s">
        <v>29</v>
      </c>
      <c r="J246" t="s">
        <v>82</v>
      </c>
      <c r="K246" t="s">
        <v>1694</v>
      </c>
      <c r="L246" t="s">
        <v>1695</v>
      </c>
      <c r="M246" t="s">
        <v>1696</v>
      </c>
      <c r="N246" t="s">
        <v>1697</v>
      </c>
      <c r="O246" t="s">
        <v>61</v>
      </c>
      <c r="P246" t="s">
        <v>94</v>
      </c>
      <c r="Q246" t="s">
        <v>95</v>
      </c>
      <c r="R246" t="s">
        <v>1698</v>
      </c>
      <c r="S246" t="s">
        <v>219</v>
      </c>
      <c r="T246" t="s">
        <v>1699</v>
      </c>
      <c r="U246"/>
      <c r="V246" s="40">
        <v>0.17232638888888888</v>
      </c>
      <c r="W246" s="40">
        <v>0.18395833333333333</v>
      </c>
      <c r="X246" s="40">
        <v>1.1631944444444445E-2</v>
      </c>
      <c r="Y246" s="2" t="str">
        <f t="shared" si="36"/>
        <v/>
      </c>
      <c r="Z246" s="47" t="str">
        <f t="shared" si="37"/>
        <v>Cumplido</v>
      </c>
      <c r="AA246" s="8"/>
      <c r="AB246" s="8" t="str">
        <f>IF($H246="1-Crítica",IF($X246&lt;=$AT$5,"Cumplido", "Incumplido"),"")</f>
        <v/>
      </c>
      <c r="AC246" s="8" t="str">
        <f>IF($H246="2-Alta",IF($X246&lt;=$AT$6, "Cumplido", "Incumplido"),"")</f>
        <v/>
      </c>
      <c r="AD246" s="8" t="str">
        <f>IF($H246="3-Medio",IF($X246&lt;=$AT$7, "Cumplido", "Incumplido"),"")</f>
        <v>Cumplido</v>
      </c>
      <c r="AE246" s="8" t="str">
        <f>IF($H246="4-Baja",IF($X246&lt;=$AT$8, "Cumplido", "Incumplido"),"")</f>
        <v/>
      </c>
      <c r="AF246" s="42">
        <v>45327</v>
      </c>
      <c r="AG246" s="13" t="str">
        <f t="shared" si="38"/>
        <v>CUMPLE</v>
      </c>
      <c r="AH246" s="13" t="str">
        <f t="shared" si="39"/>
        <v>NO CUMPLE</v>
      </c>
      <c r="AI246" s="13" t="str">
        <f t="shared" si="40"/>
        <v>NO CUMPLE</v>
      </c>
      <c r="AJ246" s="13" t="str">
        <f t="shared" si="41"/>
        <v>NO CUMPLE</v>
      </c>
      <c r="AK246" s="13" t="str">
        <f t="shared" si="42"/>
        <v>NO CUMPLE</v>
      </c>
      <c r="AL246" s="13" t="str">
        <f t="shared" si="43"/>
        <v>NO CUMPLE</v>
      </c>
      <c r="AM246" s="13" t="str">
        <f t="shared" si="44"/>
        <v>NO CUMPLE</v>
      </c>
      <c r="AN246" s="13" t="str">
        <f t="shared" si="45"/>
        <v>CUMPLE</v>
      </c>
      <c r="AO246" s="13" t="str">
        <f t="shared" si="46"/>
        <v>NO CUMPLE</v>
      </c>
      <c r="AP246" s="13" t="str">
        <f t="shared" si="47"/>
        <v>NO CUMPLE</v>
      </c>
    </row>
    <row r="247" spans="1:42" ht="15" x14ac:dyDescent="0.25">
      <c r="A247" t="s">
        <v>1700</v>
      </c>
      <c r="B247" t="s">
        <v>49</v>
      </c>
      <c r="C247" t="s">
        <v>233</v>
      </c>
      <c r="D247" t="s">
        <v>71</v>
      </c>
      <c r="E247" t="s">
        <v>319</v>
      </c>
      <c r="F247" t="s">
        <v>1701</v>
      </c>
      <c r="G247" t="s">
        <v>54</v>
      </c>
      <c r="H247" t="s">
        <v>55</v>
      </c>
      <c r="I247" t="s">
        <v>30</v>
      </c>
      <c r="J247" t="s">
        <v>82</v>
      </c>
      <c r="K247" t="s">
        <v>117</v>
      </c>
      <c r="L247" t="s">
        <v>1702</v>
      </c>
      <c r="M247" t="s">
        <v>1703</v>
      </c>
      <c r="N247" t="s">
        <v>1704</v>
      </c>
      <c r="O247" t="s">
        <v>61</v>
      </c>
      <c r="P247" t="s">
        <v>136</v>
      </c>
      <c r="Q247" t="s">
        <v>137</v>
      </c>
      <c r="R247" t="s">
        <v>1705</v>
      </c>
      <c r="S247" t="s">
        <v>150</v>
      </c>
      <c r="T247" t="s">
        <v>1706</v>
      </c>
      <c r="U247" t="s">
        <v>1707</v>
      </c>
      <c r="V247" s="40">
        <v>0</v>
      </c>
      <c r="W247" s="40">
        <v>0</v>
      </c>
      <c r="X247" s="40">
        <v>0</v>
      </c>
      <c r="Y247" s="2" t="str">
        <f t="shared" si="36"/>
        <v/>
      </c>
      <c r="Z247" s="47" t="str">
        <f t="shared" si="37"/>
        <v>Cumplido</v>
      </c>
      <c r="AA247" s="8"/>
      <c r="AB247" s="8"/>
      <c r="AC247" s="8"/>
      <c r="AD247" s="8"/>
      <c r="AE247" s="8"/>
      <c r="AF247" s="42">
        <v>45330</v>
      </c>
      <c r="AG247" s="13" t="str">
        <f t="shared" si="38"/>
        <v>CUMPLE</v>
      </c>
      <c r="AH247" s="13" t="str">
        <f t="shared" si="39"/>
        <v>NO CUMPLE</v>
      </c>
      <c r="AI247" s="13" t="str">
        <f t="shared" si="40"/>
        <v>NO CUMPLE</v>
      </c>
      <c r="AJ247" s="13" t="str">
        <f t="shared" si="41"/>
        <v>NO CUMPLE</v>
      </c>
      <c r="AK247" s="13" t="str">
        <f t="shared" si="42"/>
        <v>NO CUMPLE</v>
      </c>
      <c r="AL247" s="13" t="str">
        <f t="shared" si="43"/>
        <v>CUMPLE</v>
      </c>
      <c r="AM247" s="13" t="str">
        <f t="shared" si="44"/>
        <v>NO CUMPLE</v>
      </c>
      <c r="AN247" s="13" t="str">
        <f t="shared" si="45"/>
        <v>NO CUMPLE</v>
      </c>
      <c r="AO247" s="13" t="str">
        <f t="shared" si="46"/>
        <v>NO CUMPLE</v>
      </c>
      <c r="AP247" s="13" t="str">
        <f t="shared" si="47"/>
        <v>NO CUMPLE</v>
      </c>
    </row>
    <row r="248" spans="1:42" ht="15" x14ac:dyDescent="0.25">
      <c r="A248" t="s">
        <v>1708</v>
      </c>
      <c r="B248" t="s">
        <v>94</v>
      </c>
      <c r="C248" t="s">
        <v>233</v>
      </c>
      <c r="D248" t="s">
        <v>832</v>
      </c>
      <c r="E248" t="s">
        <v>242</v>
      </c>
      <c r="F248" t="s">
        <v>834</v>
      </c>
      <c r="G248" t="s">
        <v>73</v>
      </c>
      <c r="H248" t="s">
        <v>74</v>
      </c>
      <c r="I248" t="s">
        <v>29</v>
      </c>
      <c r="J248" t="s">
        <v>82</v>
      </c>
      <c r="K248" t="s">
        <v>57</v>
      </c>
      <c r="L248" t="s">
        <v>1709</v>
      </c>
      <c r="M248" t="s">
        <v>1710</v>
      </c>
      <c r="N248" t="s">
        <v>1710</v>
      </c>
      <c r="O248" t="s">
        <v>61</v>
      </c>
      <c r="P248" t="s">
        <v>839</v>
      </c>
      <c r="Q248" t="s">
        <v>840</v>
      </c>
      <c r="R248" t="s">
        <v>1711</v>
      </c>
      <c r="S248" t="s">
        <v>219</v>
      </c>
      <c r="T248" t="s">
        <v>1712</v>
      </c>
      <c r="U248" t="s">
        <v>1713</v>
      </c>
      <c r="V248" s="40">
        <v>0</v>
      </c>
      <c r="W248" s="40">
        <v>6.5972222222222224E-2</v>
      </c>
      <c r="X248" s="40">
        <v>6.5972222222222224E-2</v>
      </c>
      <c r="Y248" s="2" t="str">
        <f t="shared" si="36"/>
        <v/>
      </c>
      <c r="Z248" s="47" t="str">
        <f t="shared" si="37"/>
        <v>Cumplido</v>
      </c>
      <c r="AA248" s="8"/>
      <c r="AB248" s="8"/>
      <c r="AC248" s="8"/>
      <c r="AD248" s="8"/>
      <c r="AE248" s="8"/>
      <c r="AF248" s="42">
        <v>45327</v>
      </c>
      <c r="AG248" s="13" t="str">
        <f t="shared" si="38"/>
        <v>NO CUMPLE</v>
      </c>
      <c r="AH248" s="13" t="str">
        <f t="shared" si="39"/>
        <v>CUMPLE</v>
      </c>
      <c r="AI248" s="13" t="str">
        <f t="shared" si="40"/>
        <v>NO CUMPLE</v>
      </c>
      <c r="AJ248" s="13" t="str">
        <f t="shared" si="41"/>
        <v>NO CUMPLE</v>
      </c>
      <c r="AK248" s="13" t="str">
        <f t="shared" si="42"/>
        <v>NO CUMPLE</v>
      </c>
      <c r="AL248" s="13" t="str">
        <f t="shared" si="43"/>
        <v>NO CUMPLE</v>
      </c>
      <c r="AM248" s="13" t="str">
        <f t="shared" si="44"/>
        <v>CUMPLE</v>
      </c>
      <c r="AN248" s="13" t="str">
        <f t="shared" si="45"/>
        <v>NO CUMPLE</v>
      </c>
      <c r="AO248" s="13" t="str">
        <f t="shared" si="46"/>
        <v>NO CUMPLE</v>
      </c>
      <c r="AP248" s="13" t="str">
        <f t="shared" si="47"/>
        <v>NO CUMPLE</v>
      </c>
    </row>
    <row r="249" spans="1:42" ht="15" hidden="1" x14ac:dyDescent="0.25">
      <c r="A249" t="s">
        <v>1714</v>
      </c>
      <c r="B249" t="s">
        <v>49</v>
      </c>
      <c r="C249" t="s">
        <v>344</v>
      </c>
      <c r="D249" t="s">
        <v>71</v>
      </c>
      <c r="E249" t="s">
        <v>1565</v>
      </c>
      <c r="F249" t="s">
        <v>1662</v>
      </c>
      <c r="G249" t="s">
        <v>54</v>
      </c>
      <c r="H249" t="s">
        <v>55</v>
      </c>
      <c r="I249" t="s">
        <v>30</v>
      </c>
      <c r="J249" t="s">
        <v>56</v>
      </c>
      <c r="K249" t="s">
        <v>57</v>
      </c>
      <c r="L249" t="s">
        <v>1663</v>
      </c>
      <c r="M249" t="s">
        <v>1715</v>
      </c>
      <c r="N249" t="s">
        <v>1716</v>
      </c>
      <c r="O249" t="s">
        <v>61</v>
      </c>
      <c r="P249" t="s">
        <v>136</v>
      </c>
      <c r="Q249" t="s">
        <v>137</v>
      </c>
      <c r="R249" t="s">
        <v>1717</v>
      </c>
      <c r="S249" t="s">
        <v>219</v>
      </c>
      <c r="T249"/>
      <c r="U249" t="s">
        <v>1667</v>
      </c>
      <c r="V249" s="40">
        <v>0</v>
      </c>
      <c r="W249" s="40">
        <v>0</v>
      </c>
      <c r="X249" s="40">
        <v>0</v>
      </c>
      <c r="Y249" s="2" t="str">
        <f t="shared" si="36"/>
        <v/>
      </c>
      <c r="Z249" s="47" t="str">
        <f t="shared" si="37"/>
        <v/>
      </c>
      <c r="AA249" s="8"/>
      <c r="AB249" s="8"/>
      <c r="AC249" s="8"/>
      <c r="AD249" s="8"/>
      <c r="AE249" s="8"/>
      <c r="AF249" s="42">
        <v>45327</v>
      </c>
      <c r="AG249" s="13" t="str">
        <f t="shared" si="38"/>
        <v>CUMPLE</v>
      </c>
      <c r="AH249" s="13" t="str">
        <f t="shared" si="39"/>
        <v>NO CUMPLE</v>
      </c>
      <c r="AI249" s="13" t="str">
        <f t="shared" si="40"/>
        <v>NO CUMPLE</v>
      </c>
      <c r="AJ249" s="13" t="str">
        <f t="shared" si="41"/>
        <v>NO CUMPLE</v>
      </c>
      <c r="AK249" s="13" t="str">
        <f t="shared" si="42"/>
        <v>NO CUMPLE</v>
      </c>
      <c r="AL249" s="13" t="str">
        <f t="shared" si="43"/>
        <v>CUMPLE</v>
      </c>
      <c r="AM249" s="13" t="str">
        <f t="shared" si="44"/>
        <v>NO CUMPLE</v>
      </c>
      <c r="AN249" s="13" t="str">
        <f t="shared" si="45"/>
        <v>NO CUMPLE</v>
      </c>
      <c r="AO249" s="13" t="str">
        <f t="shared" si="46"/>
        <v>NO CUMPLE</v>
      </c>
      <c r="AP249" s="13" t="str">
        <f t="shared" si="47"/>
        <v>NO CUMPLE</v>
      </c>
    </row>
    <row r="250" spans="1:42" ht="15" x14ac:dyDescent="0.25">
      <c r="A250" t="s">
        <v>1718</v>
      </c>
      <c r="B250" t="s">
        <v>284</v>
      </c>
      <c r="C250" t="s">
        <v>233</v>
      </c>
      <c r="D250" t="s">
        <v>233</v>
      </c>
      <c r="E250" t="s">
        <v>264</v>
      </c>
      <c r="F250" t="s">
        <v>1719</v>
      </c>
      <c r="G250" t="s">
        <v>54</v>
      </c>
      <c r="H250" t="s">
        <v>55</v>
      </c>
      <c r="I250" t="s">
        <v>30</v>
      </c>
      <c r="J250" t="s">
        <v>82</v>
      </c>
      <c r="K250" t="s">
        <v>75</v>
      </c>
      <c r="L250" t="s">
        <v>1720</v>
      </c>
      <c r="M250" t="s">
        <v>1721</v>
      </c>
      <c r="N250" t="s">
        <v>1722</v>
      </c>
      <c r="O250" t="s">
        <v>61</v>
      </c>
      <c r="P250" t="s">
        <v>62</v>
      </c>
      <c r="Q250" t="s">
        <v>279</v>
      </c>
      <c r="R250" t="s">
        <v>1723</v>
      </c>
      <c r="S250" t="s">
        <v>219</v>
      </c>
      <c r="T250" t="s">
        <v>1724</v>
      </c>
      <c r="U250" t="s">
        <v>1724</v>
      </c>
      <c r="V250" s="40">
        <v>0</v>
      </c>
      <c r="W250" s="40">
        <v>4.5138888888888885E-3</v>
      </c>
      <c r="X250" s="40">
        <v>4.5138888888888885E-3</v>
      </c>
      <c r="Y250" s="2" t="str">
        <f t="shared" si="36"/>
        <v/>
      </c>
      <c r="Z250" s="47" t="str">
        <f t="shared" si="37"/>
        <v>Cumplido</v>
      </c>
      <c r="AA250" s="8"/>
      <c r="AB250" s="8"/>
      <c r="AC250" s="8"/>
      <c r="AD250" s="8"/>
      <c r="AE250" s="8"/>
      <c r="AF250" s="42">
        <v>45327</v>
      </c>
      <c r="AG250" s="13" t="str">
        <f t="shared" si="38"/>
        <v>CUMPLE</v>
      </c>
      <c r="AH250" s="13" t="str">
        <f t="shared" si="39"/>
        <v>NO CUMPLE</v>
      </c>
      <c r="AI250" s="13" t="str">
        <f t="shared" si="40"/>
        <v>NO CUMPLE</v>
      </c>
      <c r="AJ250" s="13" t="str">
        <f t="shared" si="41"/>
        <v>NO CUMPLE</v>
      </c>
      <c r="AK250" s="13" t="str">
        <f t="shared" si="42"/>
        <v>NO CUMPLE</v>
      </c>
      <c r="AL250" s="13" t="str">
        <f t="shared" si="43"/>
        <v>CUMPLE</v>
      </c>
      <c r="AM250" s="13" t="str">
        <f t="shared" si="44"/>
        <v>NO CUMPLE</v>
      </c>
      <c r="AN250" s="13" t="str">
        <f t="shared" si="45"/>
        <v>NO CUMPLE</v>
      </c>
      <c r="AO250" s="13" t="str">
        <f t="shared" si="46"/>
        <v>NO CUMPLE</v>
      </c>
      <c r="AP250" s="13" t="str">
        <f t="shared" si="47"/>
        <v>NO CUMPLE</v>
      </c>
    </row>
    <row r="251" spans="1:42" ht="15" x14ac:dyDescent="0.25">
      <c r="A251" t="s">
        <v>1725</v>
      </c>
      <c r="B251" t="s">
        <v>284</v>
      </c>
      <c r="C251" t="s">
        <v>233</v>
      </c>
      <c r="D251" t="s">
        <v>233</v>
      </c>
      <c r="E251" t="s">
        <v>264</v>
      </c>
      <c r="F251" t="s">
        <v>1719</v>
      </c>
      <c r="G251" t="s">
        <v>54</v>
      </c>
      <c r="H251" t="s">
        <v>55</v>
      </c>
      <c r="I251" t="s">
        <v>30</v>
      </c>
      <c r="J251" t="s">
        <v>82</v>
      </c>
      <c r="K251" t="s">
        <v>75</v>
      </c>
      <c r="L251" t="s">
        <v>1726</v>
      </c>
      <c r="M251" t="s">
        <v>1727</v>
      </c>
      <c r="N251" t="s">
        <v>1728</v>
      </c>
      <c r="O251" t="s">
        <v>61</v>
      </c>
      <c r="P251" t="s">
        <v>62</v>
      </c>
      <c r="Q251" t="s">
        <v>279</v>
      </c>
      <c r="R251" t="s">
        <v>1729</v>
      </c>
      <c r="S251" t="s">
        <v>219</v>
      </c>
      <c r="T251" t="s">
        <v>1730</v>
      </c>
      <c r="U251" t="s">
        <v>1731</v>
      </c>
      <c r="V251" s="40">
        <v>0</v>
      </c>
      <c r="W251" s="40">
        <v>3.1250000000000002E-3</v>
      </c>
      <c r="X251" s="40">
        <v>3.1250000000000002E-3</v>
      </c>
      <c r="Y251" s="2" t="str">
        <f t="shared" si="36"/>
        <v/>
      </c>
      <c r="Z251" s="47" t="str">
        <f t="shared" si="37"/>
        <v>Cumplido</v>
      </c>
      <c r="AA251" s="8"/>
      <c r="AB251" s="8"/>
      <c r="AC251" s="8"/>
      <c r="AD251" s="8"/>
      <c r="AE251" s="8"/>
      <c r="AF251" s="42">
        <v>45327</v>
      </c>
      <c r="AG251" s="13" t="str">
        <f t="shared" si="38"/>
        <v>CUMPLE</v>
      </c>
      <c r="AH251" s="13" t="str">
        <f t="shared" si="39"/>
        <v>NO CUMPLE</v>
      </c>
      <c r="AI251" s="13" t="str">
        <f t="shared" si="40"/>
        <v>NO CUMPLE</v>
      </c>
      <c r="AJ251" s="13" t="str">
        <f t="shared" si="41"/>
        <v>NO CUMPLE</v>
      </c>
      <c r="AK251" s="13" t="str">
        <f t="shared" si="42"/>
        <v>NO CUMPLE</v>
      </c>
      <c r="AL251" s="13" t="str">
        <f t="shared" si="43"/>
        <v>CUMPLE</v>
      </c>
      <c r="AM251" s="13" t="str">
        <f t="shared" si="44"/>
        <v>NO CUMPLE</v>
      </c>
      <c r="AN251" s="13" t="str">
        <f t="shared" si="45"/>
        <v>NO CUMPLE</v>
      </c>
      <c r="AO251" s="13" t="str">
        <f t="shared" si="46"/>
        <v>NO CUMPLE</v>
      </c>
      <c r="AP251" s="13" t="str">
        <f t="shared" si="47"/>
        <v>NO CUMPLE</v>
      </c>
    </row>
    <row r="252" spans="1:42" ht="15" x14ac:dyDescent="0.25">
      <c r="A252" t="s">
        <v>1732</v>
      </c>
      <c r="B252" t="s">
        <v>284</v>
      </c>
      <c r="C252" t="s">
        <v>233</v>
      </c>
      <c r="D252" t="s">
        <v>233</v>
      </c>
      <c r="E252" t="s">
        <v>264</v>
      </c>
      <c r="F252" t="s">
        <v>1719</v>
      </c>
      <c r="G252" t="s">
        <v>54</v>
      </c>
      <c r="H252" t="s">
        <v>55</v>
      </c>
      <c r="I252" t="s">
        <v>30</v>
      </c>
      <c r="J252" t="s">
        <v>82</v>
      </c>
      <c r="K252" t="s">
        <v>75</v>
      </c>
      <c r="L252" t="s">
        <v>1733</v>
      </c>
      <c r="M252" t="s">
        <v>1734</v>
      </c>
      <c r="N252" t="s">
        <v>1735</v>
      </c>
      <c r="O252" t="s">
        <v>61</v>
      </c>
      <c r="P252" t="s">
        <v>62</v>
      </c>
      <c r="Q252" t="s">
        <v>279</v>
      </c>
      <c r="R252" t="s">
        <v>1736</v>
      </c>
      <c r="S252" t="s">
        <v>219</v>
      </c>
      <c r="T252" t="s">
        <v>1737</v>
      </c>
      <c r="U252" t="s">
        <v>1738</v>
      </c>
      <c r="V252" s="40">
        <v>0</v>
      </c>
      <c r="W252" s="40">
        <v>2.8009259259259259E-3</v>
      </c>
      <c r="X252" s="40">
        <v>2.8009259259259259E-3</v>
      </c>
      <c r="Y252" s="2" t="str">
        <f t="shared" si="36"/>
        <v/>
      </c>
      <c r="Z252" s="47" t="str">
        <f t="shared" si="37"/>
        <v>Cumplido</v>
      </c>
      <c r="AA252" s="8"/>
      <c r="AB252" s="8"/>
      <c r="AC252" s="8"/>
      <c r="AD252" s="8"/>
      <c r="AE252" s="8"/>
      <c r="AF252" s="42">
        <v>45327</v>
      </c>
      <c r="AG252" s="13" t="str">
        <f t="shared" si="38"/>
        <v>CUMPLE</v>
      </c>
      <c r="AH252" s="13" t="str">
        <f t="shared" si="39"/>
        <v>NO CUMPLE</v>
      </c>
      <c r="AI252" s="13" t="str">
        <f t="shared" si="40"/>
        <v>NO CUMPLE</v>
      </c>
      <c r="AJ252" s="13" t="str">
        <f t="shared" si="41"/>
        <v>NO CUMPLE</v>
      </c>
      <c r="AK252" s="13" t="str">
        <f t="shared" si="42"/>
        <v>NO CUMPLE</v>
      </c>
      <c r="AL252" s="13" t="str">
        <f t="shared" si="43"/>
        <v>CUMPLE</v>
      </c>
      <c r="AM252" s="13" t="str">
        <f t="shared" si="44"/>
        <v>NO CUMPLE</v>
      </c>
      <c r="AN252" s="13" t="str">
        <f t="shared" si="45"/>
        <v>NO CUMPLE</v>
      </c>
      <c r="AO252" s="13" t="str">
        <f t="shared" si="46"/>
        <v>NO CUMPLE</v>
      </c>
      <c r="AP252" s="13" t="str">
        <f t="shared" si="47"/>
        <v>NO CUMPLE</v>
      </c>
    </row>
    <row r="253" spans="1:42" ht="15" x14ac:dyDescent="0.25">
      <c r="A253" t="s">
        <v>1739</v>
      </c>
      <c r="B253" t="s">
        <v>284</v>
      </c>
      <c r="C253" t="s">
        <v>233</v>
      </c>
      <c r="D253" t="s">
        <v>233</v>
      </c>
      <c r="E253" t="s">
        <v>264</v>
      </c>
      <c r="F253" t="s">
        <v>1719</v>
      </c>
      <c r="G253" t="s">
        <v>54</v>
      </c>
      <c r="H253" t="s">
        <v>55</v>
      </c>
      <c r="I253" t="s">
        <v>30</v>
      </c>
      <c r="J253" t="s">
        <v>82</v>
      </c>
      <c r="K253" t="s">
        <v>75</v>
      </c>
      <c r="L253" t="s">
        <v>1740</v>
      </c>
      <c r="M253" t="s">
        <v>1741</v>
      </c>
      <c r="N253" t="s">
        <v>1742</v>
      </c>
      <c r="O253" t="s">
        <v>61</v>
      </c>
      <c r="P253" t="s">
        <v>62</v>
      </c>
      <c r="Q253" t="s">
        <v>279</v>
      </c>
      <c r="R253" t="s">
        <v>1743</v>
      </c>
      <c r="S253" t="s">
        <v>219</v>
      </c>
      <c r="T253" t="s">
        <v>1744</v>
      </c>
      <c r="U253" t="s">
        <v>1745</v>
      </c>
      <c r="V253" s="40">
        <v>0</v>
      </c>
      <c r="W253" s="40">
        <v>2.650462962962963E-3</v>
      </c>
      <c r="X253" s="40">
        <v>2.650462962962963E-3</v>
      </c>
      <c r="Y253" s="2" t="str">
        <f t="shared" si="36"/>
        <v/>
      </c>
      <c r="Z253" s="47" t="str">
        <f t="shared" si="37"/>
        <v>Cumplido</v>
      </c>
      <c r="AA253" s="8"/>
      <c r="AB253" s="8"/>
      <c r="AC253" s="8"/>
      <c r="AD253" s="8"/>
      <c r="AE253" s="8"/>
      <c r="AF253" s="42">
        <v>45327</v>
      </c>
      <c r="AG253" s="13" t="str">
        <f t="shared" si="38"/>
        <v>CUMPLE</v>
      </c>
      <c r="AH253" s="13" t="str">
        <f t="shared" si="39"/>
        <v>NO CUMPLE</v>
      </c>
      <c r="AI253" s="13" t="str">
        <f t="shared" si="40"/>
        <v>NO CUMPLE</v>
      </c>
      <c r="AJ253" s="13" t="str">
        <f t="shared" si="41"/>
        <v>NO CUMPLE</v>
      </c>
      <c r="AK253" s="13" t="str">
        <f t="shared" si="42"/>
        <v>NO CUMPLE</v>
      </c>
      <c r="AL253" s="13" t="str">
        <f t="shared" si="43"/>
        <v>CUMPLE</v>
      </c>
      <c r="AM253" s="13" t="str">
        <f t="shared" si="44"/>
        <v>NO CUMPLE</v>
      </c>
      <c r="AN253" s="13" t="str">
        <f t="shared" si="45"/>
        <v>NO CUMPLE</v>
      </c>
      <c r="AO253" s="13" t="str">
        <f t="shared" si="46"/>
        <v>NO CUMPLE</v>
      </c>
      <c r="AP253" s="13" t="str">
        <f t="shared" si="47"/>
        <v>NO CUMPLE</v>
      </c>
    </row>
    <row r="254" spans="1:42" ht="15" x14ac:dyDescent="0.25">
      <c r="A254" t="s">
        <v>1746</v>
      </c>
      <c r="B254" t="s">
        <v>284</v>
      </c>
      <c r="C254" t="s">
        <v>233</v>
      </c>
      <c r="D254" t="s">
        <v>154</v>
      </c>
      <c r="E254" t="s">
        <v>234</v>
      </c>
      <c r="F254" t="s">
        <v>1747</v>
      </c>
      <c r="G254" t="s">
        <v>54</v>
      </c>
      <c r="H254" t="s">
        <v>55</v>
      </c>
      <c r="I254" t="s">
        <v>30</v>
      </c>
      <c r="J254" t="s">
        <v>82</v>
      </c>
      <c r="K254" t="s">
        <v>75</v>
      </c>
      <c r="L254" t="s">
        <v>1748</v>
      </c>
      <c r="M254" t="s">
        <v>1749</v>
      </c>
      <c r="N254" t="s">
        <v>1750</v>
      </c>
      <c r="O254" t="s">
        <v>61</v>
      </c>
      <c r="P254" t="s">
        <v>62</v>
      </c>
      <c r="Q254" t="s">
        <v>279</v>
      </c>
      <c r="R254" t="s">
        <v>1751</v>
      </c>
      <c r="S254" t="s">
        <v>219</v>
      </c>
      <c r="T254" t="s">
        <v>1748</v>
      </c>
      <c r="U254" t="s">
        <v>1748</v>
      </c>
      <c r="V254" s="40">
        <v>0</v>
      </c>
      <c r="W254" s="40">
        <v>1.3194444444444445E-3</v>
      </c>
      <c r="X254" s="40">
        <v>1.3194444444444445E-3</v>
      </c>
      <c r="Y254" s="2" t="str">
        <f t="shared" si="36"/>
        <v/>
      </c>
      <c r="Z254" s="47" t="str">
        <f t="shared" si="37"/>
        <v>Cumplido</v>
      </c>
      <c r="AA254" s="8"/>
      <c r="AB254" s="8"/>
      <c r="AC254" s="8"/>
      <c r="AD254" s="8"/>
      <c r="AE254" s="8"/>
      <c r="AF254" s="42">
        <v>45327</v>
      </c>
      <c r="AG254" s="13" t="str">
        <f t="shared" si="38"/>
        <v>CUMPLE</v>
      </c>
      <c r="AH254" s="13" t="str">
        <f t="shared" si="39"/>
        <v>NO CUMPLE</v>
      </c>
      <c r="AI254" s="13" t="str">
        <f t="shared" si="40"/>
        <v>NO CUMPLE</v>
      </c>
      <c r="AJ254" s="13" t="str">
        <f t="shared" si="41"/>
        <v>NO CUMPLE</v>
      </c>
      <c r="AK254" s="13" t="str">
        <f t="shared" si="42"/>
        <v>NO CUMPLE</v>
      </c>
      <c r="AL254" s="13" t="str">
        <f t="shared" si="43"/>
        <v>CUMPLE</v>
      </c>
      <c r="AM254" s="13" t="str">
        <f t="shared" si="44"/>
        <v>NO CUMPLE</v>
      </c>
      <c r="AN254" s="13" t="str">
        <f t="shared" si="45"/>
        <v>NO CUMPLE</v>
      </c>
      <c r="AO254" s="13" t="str">
        <f t="shared" si="46"/>
        <v>NO CUMPLE</v>
      </c>
      <c r="AP254" s="13" t="str">
        <f t="shared" si="47"/>
        <v>NO CUMPLE</v>
      </c>
    </row>
    <row r="255" spans="1:42" ht="15" x14ac:dyDescent="0.25">
      <c r="A255" t="s">
        <v>1752</v>
      </c>
      <c r="B255" t="s">
        <v>284</v>
      </c>
      <c r="C255" t="s">
        <v>233</v>
      </c>
      <c r="D255" t="s">
        <v>154</v>
      </c>
      <c r="E255" t="s">
        <v>234</v>
      </c>
      <c r="F255" t="s">
        <v>1747</v>
      </c>
      <c r="G255" t="s">
        <v>54</v>
      </c>
      <c r="H255" t="s">
        <v>55</v>
      </c>
      <c r="I255" t="s">
        <v>30</v>
      </c>
      <c r="J255" t="s">
        <v>82</v>
      </c>
      <c r="K255" t="s">
        <v>75</v>
      </c>
      <c r="L255" t="s">
        <v>1753</v>
      </c>
      <c r="M255" t="s">
        <v>1754</v>
      </c>
      <c r="N255" t="s">
        <v>1755</v>
      </c>
      <c r="O255" t="s">
        <v>61</v>
      </c>
      <c r="P255" t="s">
        <v>62</v>
      </c>
      <c r="Q255" t="s">
        <v>279</v>
      </c>
      <c r="R255" t="s">
        <v>1756</v>
      </c>
      <c r="S255" t="s">
        <v>219</v>
      </c>
      <c r="T255" t="s">
        <v>1753</v>
      </c>
      <c r="U255" t="s">
        <v>1753</v>
      </c>
      <c r="V255" s="40">
        <v>0</v>
      </c>
      <c r="W255" s="40">
        <v>3.7615740740740739E-3</v>
      </c>
      <c r="X255" s="40">
        <v>3.7615740740740739E-3</v>
      </c>
      <c r="Y255" s="2" t="str">
        <f t="shared" si="36"/>
        <v/>
      </c>
      <c r="Z255" s="47" t="str">
        <f t="shared" si="37"/>
        <v>Cumplido</v>
      </c>
      <c r="AA255" s="8"/>
      <c r="AB255" s="8"/>
      <c r="AC255" s="8"/>
      <c r="AD255" s="8"/>
      <c r="AE255" s="8"/>
      <c r="AF255" s="42">
        <v>45327</v>
      </c>
      <c r="AG255" s="13" t="str">
        <f t="shared" si="38"/>
        <v>CUMPLE</v>
      </c>
      <c r="AH255" s="13" t="str">
        <f t="shared" si="39"/>
        <v>NO CUMPLE</v>
      </c>
      <c r="AI255" s="13" t="str">
        <f t="shared" si="40"/>
        <v>NO CUMPLE</v>
      </c>
      <c r="AJ255" s="13" t="str">
        <f t="shared" si="41"/>
        <v>NO CUMPLE</v>
      </c>
      <c r="AK255" s="13" t="str">
        <f t="shared" si="42"/>
        <v>NO CUMPLE</v>
      </c>
      <c r="AL255" s="13" t="str">
        <f t="shared" si="43"/>
        <v>CUMPLE</v>
      </c>
      <c r="AM255" s="13" t="str">
        <f t="shared" si="44"/>
        <v>NO CUMPLE</v>
      </c>
      <c r="AN255" s="13" t="str">
        <f t="shared" si="45"/>
        <v>NO CUMPLE</v>
      </c>
      <c r="AO255" s="13" t="str">
        <f t="shared" si="46"/>
        <v>NO CUMPLE</v>
      </c>
      <c r="AP255" s="13" t="str">
        <f t="shared" si="47"/>
        <v>NO CUMPLE</v>
      </c>
    </row>
    <row r="256" spans="1:42" ht="15" x14ac:dyDescent="0.25">
      <c r="A256" t="s">
        <v>1757</v>
      </c>
      <c r="B256" t="s">
        <v>284</v>
      </c>
      <c r="C256" t="s">
        <v>233</v>
      </c>
      <c r="D256" t="s">
        <v>154</v>
      </c>
      <c r="E256" t="s">
        <v>234</v>
      </c>
      <c r="F256" t="s">
        <v>1747</v>
      </c>
      <c r="G256" t="s">
        <v>54</v>
      </c>
      <c r="H256" t="s">
        <v>55</v>
      </c>
      <c r="I256" t="s">
        <v>30</v>
      </c>
      <c r="J256" t="s">
        <v>82</v>
      </c>
      <c r="K256" t="s">
        <v>75</v>
      </c>
      <c r="L256" t="s">
        <v>1758</v>
      </c>
      <c r="M256" t="s">
        <v>1759</v>
      </c>
      <c r="N256" t="s">
        <v>1760</v>
      </c>
      <c r="O256" t="s">
        <v>61</v>
      </c>
      <c r="P256" t="s">
        <v>62</v>
      </c>
      <c r="Q256" t="s">
        <v>279</v>
      </c>
      <c r="R256" t="s">
        <v>1761</v>
      </c>
      <c r="S256" t="s">
        <v>219</v>
      </c>
      <c r="T256" t="s">
        <v>1758</v>
      </c>
      <c r="U256" t="s">
        <v>1758</v>
      </c>
      <c r="V256" s="40">
        <v>0</v>
      </c>
      <c r="W256" s="40">
        <v>4.0277777777777777E-3</v>
      </c>
      <c r="X256" s="40">
        <v>4.0277777777777777E-3</v>
      </c>
      <c r="Y256" s="2" t="str">
        <f t="shared" si="36"/>
        <v/>
      </c>
      <c r="Z256" s="47" t="str">
        <f t="shared" si="37"/>
        <v>Cumplido</v>
      </c>
      <c r="AA256" s="8"/>
      <c r="AB256" s="8"/>
      <c r="AC256" s="8"/>
      <c r="AD256" s="8"/>
      <c r="AE256" s="8"/>
      <c r="AF256" s="42">
        <v>45327</v>
      </c>
      <c r="AG256" s="13" t="str">
        <f t="shared" si="38"/>
        <v>CUMPLE</v>
      </c>
      <c r="AH256" s="13" t="str">
        <f t="shared" si="39"/>
        <v>NO CUMPLE</v>
      </c>
      <c r="AI256" s="13" t="str">
        <f t="shared" si="40"/>
        <v>NO CUMPLE</v>
      </c>
      <c r="AJ256" s="13" t="str">
        <f t="shared" si="41"/>
        <v>NO CUMPLE</v>
      </c>
      <c r="AK256" s="13" t="str">
        <f t="shared" si="42"/>
        <v>NO CUMPLE</v>
      </c>
      <c r="AL256" s="13" t="str">
        <f t="shared" si="43"/>
        <v>CUMPLE</v>
      </c>
      <c r="AM256" s="13" t="str">
        <f t="shared" si="44"/>
        <v>NO CUMPLE</v>
      </c>
      <c r="AN256" s="13" t="str">
        <f t="shared" si="45"/>
        <v>NO CUMPLE</v>
      </c>
      <c r="AO256" s="13" t="str">
        <f t="shared" si="46"/>
        <v>NO CUMPLE</v>
      </c>
      <c r="AP256" s="13" t="str">
        <f t="shared" si="47"/>
        <v>NO CUMPLE</v>
      </c>
    </row>
    <row r="257" spans="1:42" ht="15" x14ac:dyDescent="0.25">
      <c r="A257" t="s">
        <v>1762</v>
      </c>
      <c r="B257" t="s">
        <v>95</v>
      </c>
      <c r="C257" t="s">
        <v>233</v>
      </c>
      <c r="D257" t="s">
        <v>142</v>
      </c>
      <c r="E257" t="s">
        <v>234</v>
      </c>
      <c r="F257" t="s">
        <v>156</v>
      </c>
      <c r="G257" t="s">
        <v>73</v>
      </c>
      <c r="H257" t="s">
        <v>74</v>
      </c>
      <c r="I257" t="s">
        <v>29</v>
      </c>
      <c r="J257" t="s">
        <v>82</v>
      </c>
      <c r="K257" t="s">
        <v>288</v>
      </c>
      <c r="L257" t="s">
        <v>1763</v>
      </c>
      <c r="M257" t="s">
        <v>1764</v>
      </c>
      <c r="N257" t="s">
        <v>1765</v>
      </c>
      <c r="O257" t="s">
        <v>61</v>
      </c>
      <c r="P257" t="s">
        <v>136</v>
      </c>
      <c r="Q257" t="s">
        <v>137</v>
      </c>
      <c r="R257" t="s">
        <v>1766</v>
      </c>
      <c r="S257" t="s">
        <v>150</v>
      </c>
      <c r="T257" t="s">
        <v>1767</v>
      </c>
      <c r="U257" t="s">
        <v>1563</v>
      </c>
      <c r="V257" s="40">
        <v>2.8713657407407407</v>
      </c>
      <c r="W257" s="40">
        <v>3.0098958333333332</v>
      </c>
      <c r="X257" s="40">
        <v>0.13853009259259258</v>
      </c>
      <c r="Y257" s="2" t="str">
        <f t="shared" si="36"/>
        <v/>
      </c>
      <c r="Z257" s="47" t="str">
        <f t="shared" si="37"/>
        <v>Cumplido</v>
      </c>
      <c r="AA257" s="8"/>
      <c r="AB257" s="8"/>
      <c r="AC257" s="8"/>
      <c r="AD257" s="8"/>
      <c r="AE257" s="8"/>
      <c r="AF257" s="42">
        <v>45330</v>
      </c>
      <c r="AG257" s="13" t="str">
        <f t="shared" si="38"/>
        <v>NO CUMPLE</v>
      </c>
      <c r="AH257" s="13" t="str">
        <f t="shared" si="39"/>
        <v>CUMPLE</v>
      </c>
      <c r="AI257" s="13" t="str">
        <f t="shared" si="40"/>
        <v>NO CUMPLE</v>
      </c>
      <c r="AJ257" s="13" t="str">
        <f t="shared" si="41"/>
        <v>NO CUMPLE</v>
      </c>
      <c r="AK257" s="13" t="str">
        <f t="shared" si="42"/>
        <v>NO CUMPLE</v>
      </c>
      <c r="AL257" s="13" t="str">
        <f t="shared" si="43"/>
        <v>NO CUMPLE</v>
      </c>
      <c r="AM257" s="13" t="str">
        <f t="shared" si="44"/>
        <v>NO CUMPLE</v>
      </c>
      <c r="AN257" s="13" t="str">
        <f t="shared" si="45"/>
        <v>NO CUMPLE</v>
      </c>
      <c r="AO257" s="13" t="str">
        <f t="shared" si="46"/>
        <v>NO CUMPLE</v>
      </c>
      <c r="AP257" s="13" t="str">
        <f t="shared" si="47"/>
        <v>CUMPLE</v>
      </c>
    </row>
    <row r="258" spans="1:42" ht="15" hidden="1" x14ac:dyDescent="0.25">
      <c r="A258" t="s">
        <v>1768</v>
      </c>
      <c r="B258" t="s">
        <v>165</v>
      </c>
      <c r="C258" t="s">
        <v>359</v>
      </c>
      <c r="D258" t="s">
        <v>71</v>
      </c>
      <c r="E258" t="s">
        <v>767</v>
      </c>
      <c r="F258" t="s">
        <v>1016</v>
      </c>
      <c r="G258" t="s">
        <v>54</v>
      </c>
      <c r="H258" t="s">
        <v>55</v>
      </c>
      <c r="I258" t="s">
        <v>30</v>
      </c>
      <c r="J258" t="s">
        <v>82</v>
      </c>
      <c r="K258" t="s">
        <v>57</v>
      </c>
      <c r="L258" t="s">
        <v>1769</v>
      </c>
      <c r="M258" t="s">
        <v>1770</v>
      </c>
      <c r="N258" t="s">
        <v>1771</v>
      </c>
      <c r="O258" t="s">
        <v>61</v>
      </c>
      <c r="P258" t="s">
        <v>136</v>
      </c>
      <c r="Q258" t="s">
        <v>137</v>
      </c>
      <c r="R258" t="s">
        <v>1772</v>
      </c>
      <c r="S258" t="s">
        <v>219</v>
      </c>
      <c r="T258" t="s">
        <v>1773</v>
      </c>
      <c r="U258" t="s">
        <v>1774</v>
      </c>
      <c r="V258" s="40">
        <v>7.7546296296296293E-4</v>
      </c>
      <c r="W258" s="40">
        <v>1.5856481481481481E-3</v>
      </c>
      <c r="X258" s="40">
        <v>8.1018518518518516E-4</v>
      </c>
      <c r="Y258" s="2" t="str">
        <f t="shared" ref="Y258:Y321" si="48">IF(J258="Incidente de Cliente",IF($X258&lt;=$AT$2,"Cumplido","Incumplido"),"")</f>
        <v/>
      </c>
      <c r="Z258" s="47" t="str">
        <f t="shared" ref="Z258:Z321" si="49">IF(J258="Requerimiento de Cliente",IF($X258&lt;=$AT$3,"Cumplido","Incumplido"),"")</f>
        <v>Cumplido</v>
      </c>
      <c r="AA258" s="8"/>
      <c r="AB258" s="8"/>
      <c r="AC258" s="8"/>
      <c r="AD258" s="8"/>
      <c r="AE258" s="8"/>
      <c r="AF258" s="42">
        <v>45327</v>
      </c>
      <c r="AG258" s="13" t="str">
        <f t="shared" si="38"/>
        <v>CUMPLE</v>
      </c>
      <c r="AH258" s="13" t="str">
        <f t="shared" si="39"/>
        <v>NO CUMPLE</v>
      </c>
      <c r="AI258" s="13" t="str">
        <f t="shared" si="40"/>
        <v>NO CUMPLE</v>
      </c>
      <c r="AJ258" s="13" t="str">
        <f t="shared" si="41"/>
        <v>NO CUMPLE</v>
      </c>
      <c r="AK258" s="13" t="str">
        <f t="shared" si="42"/>
        <v>NO CUMPLE</v>
      </c>
      <c r="AL258" s="13" t="str">
        <f t="shared" si="43"/>
        <v>CUMPLE</v>
      </c>
      <c r="AM258" s="13" t="str">
        <f t="shared" si="44"/>
        <v>NO CUMPLE</v>
      </c>
      <c r="AN258" s="13" t="str">
        <f t="shared" si="45"/>
        <v>NO CUMPLE</v>
      </c>
      <c r="AO258" s="13" t="str">
        <f t="shared" si="46"/>
        <v>NO CUMPLE</v>
      </c>
      <c r="AP258" s="13" t="str">
        <f t="shared" si="47"/>
        <v>NO CUMPLE</v>
      </c>
    </row>
    <row r="259" spans="1:42" ht="15" hidden="1" x14ac:dyDescent="0.25">
      <c r="A259" t="s">
        <v>1775</v>
      </c>
      <c r="B259" t="s">
        <v>165</v>
      </c>
      <c r="C259" t="s">
        <v>359</v>
      </c>
      <c r="D259" t="s">
        <v>71</v>
      </c>
      <c r="E259" t="s">
        <v>767</v>
      </c>
      <c r="F259" t="s">
        <v>1016</v>
      </c>
      <c r="G259" t="s">
        <v>54</v>
      </c>
      <c r="H259" t="s">
        <v>55</v>
      </c>
      <c r="I259" t="s">
        <v>30</v>
      </c>
      <c r="J259" t="s">
        <v>82</v>
      </c>
      <c r="K259" t="s">
        <v>57</v>
      </c>
      <c r="L259" t="s">
        <v>1776</v>
      </c>
      <c r="M259" t="s">
        <v>1777</v>
      </c>
      <c r="N259" t="s">
        <v>1778</v>
      </c>
      <c r="O259" t="s">
        <v>61</v>
      </c>
      <c r="P259" t="s">
        <v>136</v>
      </c>
      <c r="Q259" t="s">
        <v>137</v>
      </c>
      <c r="R259" t="s">
        <v>1779</v>
      </c>
      <c r="S259" t="s">
        <v>219</v>
      </c>
      <c r="T259" t="s">
        <v>1780</v>
      </c>
      <c r="U259" t="s">
        <v>1047</v>
      </c>
      <c r="V259" s="40">
        <v>6.5972222222222224E-4</v>
      </c>
      <c r="W259" s="40">
        <v>1.3425925925925925E-3</v>
      </c>
      <c r="X259" s="40">
        <v>6.8287037037037036E-4</v>
      </c>
      <c r="Y259" s="2" t="str">
        <f t="shared" si="48"/>
        <v/>
      </c>
      <c r="Z259" s="47" t="str">
        <f t="shared" si="49"/>
        <v>Cumplido</v>
      </c>
      <c r="AA259" s="8"/>
      <c r="AB259" s="8"/>
      <c r="AC259" s="8"/>
      <c r="AD259" s="8"/>
      <c r="AE259" s="8"/>
      <c r="AF259" s="42">
        <v>45327</v>
      </c>
      <c r="AG259" s="13" t="str">
        <f t="shared" ref="AG259:AG322" si="50">IF(X259&lt;$AR$11,"CUMPLE","NO CUMPLE")</f>
        <v>CUMPLE</v>
      </c>
      <c r="AH259" s="13" t="str">
        <f t="shared" ref="AH259:AH322" si="51">IF(X259&gt;$AR$12,IF(X259&lt;=$AS$12,"CUMPLE","NO CUMPLE"),"NO CUMPLE")</f>
        <v>NO CUMPLE</v>
      </c>
      <c r="AI259" s="13" t="str">
        <f t="shared" ref="AI259:AI322" si="52">IF(X259&gt;$AR$13,IF(X259&lt;=$AS$13,"CUMPLE","NO CUMPLE"),"NO CUMPLE")</f>
        <v>NO CUMPLE</v>
      </c>
      <c r="AJ259" s="13" t="str">
        <f t="shared" ref="AJ259:AJ322" si="53">IF(X259&gt;$AR$14,IF(X259&lt;=$AS$14,"CUMPLE","NO CUMPLE"),"NO CUMPLE")</f>
        <v>NO CUMPLE</v>
      </c>
      <c r="AK259" s="13" t="str">
        <f t="shared" ref="AK259:AK322" si="54">IF(X259&gt;$AR$15,"CUMPLE","NO CUMPLE")</f>
        <v>NO CUMPLE</v>
      </c>
      <c r="AL259" s="13" t="str">
        <f t="shared" ref="AL259:AL322" si="55">IF(W259&lt;$AR$11,"CUMPLE","NO CUMPLE")</f>
        <v>CUMPLE</v>
      </c>
      <c r="AM259" s="13" t="str">
        <f t="shared" ref="AM259:AM322" si="56">IF(W259&gt;$AR$12,IF(W259&lt;=$AS$12,"CUMPLE","NO CUMPLE"),"NO CUMPLE")</f>
        <v>NO CUMPLE</v>
      </c>
      <c r="AN259" s="13" t="str">
        <f t="shared" ref="AN259:AN322" si="57">IF(W259&gt;$AR$13,IF(W259&lt;=$AS$13,"CUMPLE","NO CUMPLE"),"NO CUMPLE")</f>
        <v>NO CUMPLE</v>
      </c>
      <c r="AO259" s="13" t="str">
        <f t="shared" ref="AO259:AO322" si="58">IF(W259&gt;$AR$14,IF(W259&lt;=$AS$14,"CUMPLE","NO CUMPLE"),"NO CUMPLE")</f>
        <v>NO CUMPLE</v>
      </c>
      <c r="AP259" s="13" t="str">
        <f t="shared" ref="AP259:AP322" si="59">IF(W259&gt;$AR$15,"CUMPLE","NO CUMPLE")</f>
        <v>NO CUMPLE</v>
      </c>
    </row>
    <row r="260" spans="1:42" ht="15" x14ac:dyDescent="0.25">
      <c r="A260" t="s">
        <v>1781</v>
      </c>
      <c r="B260" t="s">
        <v>95</v>
      </c>
      <c r="C260" t="s">
        <v>223</v>
      </c>
      <c r="D260" t="s">
        <v>142</v>
      </c>
      <c r="E260" t="s">
        <v>1782</v>
      </c>
      <c r="F260" t="s">
        <v>156</v>
      </c>
      <c r="G260" t="s">
        <v>73</v>
      </c>
      <c r="H260" t="s">
        <v>74</v>
      </c>
      <c r="I260" t="s">
        <v>29</v>
      </c>
      <c r="J260" t="s">
        <v>82</v>
      </c>
      <c r="K260" t="s">
        <v>75</v>
      </c>
      <c r="L260" t="s">
        <v>1783</v>
      </c>
      <c r="M260" t="s">
        <v>1784</v>
      </c>
      <c r="N260" t="s">
        <v>1785</v>
      </c>
      <c r="O260" t="s">
        <v>61</v>
      </c>
      <c r="P260" t="s">
        <v>136</v>
      </c>
      <c r="Q260" t="s">
        <v>137</v>
      </c>
      <c r="R260" t="s">
        <v>1786</v>
      </c>
      <c r="S260" t="s">
        <v>405</v>
      </c>
      <c r="T260" t="s">
        <v>1787</v>
      </c>
      <c r="U260" t="s">
        <v>1788</v>
      </c>
      <c r="V260" s="40">
        <v>1.6533564814814814</v>
      </c>
      <c r="W260" s="40">
        <v>1.8306597222222223</v>
      </c>
      <c r="X260" s="40">
        <v>0.17730324074074075</v>
      </c>
      <c r="Y260" s="2" t="str">
        <f t="shared" si="48"/>
        <v/>
      </c>
      <c r="Z260" s="47" t="str">
        <f t="shared" si="49"/>
        <v>Cumplido</v>
      </c>
      <c r="AA260" s="8"/>
      <c r="AB260" s="8"/>
      <c r="AC260" s="8"/>
      <c r="AD260" s="8"/>
      <c r="AE260" s="8"/>
      <c r="AF260" s="42">
        <v>45329</v>
      </c>
      <c r="AG260" s="13" t="str">
        <f t="shared" si="50"/>
        <v>NO CUMPLE</v>
      </c>
      <c r="AH260" s="13" t="str">
        <f t="shared" si="51"/>
        <v>NO CUMPLE</v>
      </c>
      <c r="AI260" s="13" t="str">
        <f t="shared" si="52"/>
        <v>CUMPLE</v>
      </c>
      <c r="AJ260" s="13" t="str">
        <f t="shared" si="53"/>
        <v>NO CUMPLE</v>
      </c>
      <c r="AK260" s="13" t="str">
        <f t="shared" si="54"/>
        <v>NO CUMPLE</v>
      </c>
      <c r="AL260" s="13" t="str">
        <f t="shared" si="55"/>
        <v>NO CUMPLE</v>
      </c>
      <c r="AM260" s="13" t="str">
        <f t="shared" si="56"/>
        <v>NO CUMPLE</v>
      </c>
      <c r="AN260" s="13" t="str">
        <f t="shared" si="57"/>
        <v>NO CUMPLE</v>
      </c>
      <c r="AO260" s="13" t="str">
        <f t="shared" si="58"/>
        <v>NO CUMPLE</v>
      </c>
      <c r="AP260" s="13" t="str">
        <f t="shared" si="59"/>
        <v>CUMPLE</v>
      </c>
    </row>
    <row r="261" spans="1:42" ht="15" hidden="1" x14ac:dyDescent="0.25">
      <c r="A261" t="s">
        <v>1789</v>
      </c>
      <c r="B261" t="s">
        <v>165</v>
      </c>
      <c r="C261" t="s">
        <v>296</v>
      </c>
      <c r="D261" t="s">
        <v>297</v>
      </c>
      <c r="E261" t="s">
        <v>767</v>
      </c>
      <c r="F261" t="s">
        <v>712</v>
      </c>
      <c r="G261" t="s">
        <v>73</v>
      </c>
      <c r="H261" t="s">
        <v>74</v>
      </c>
      <c r="I261" t="s">
        <v>29</v>
      </c>
      <c r="J261" t="s">
        <v>82</v>
      </c>
      <c r="K261" t="s">
        <v>57</v>
      </c>
      <c r="L261" t="s">
        <v>408</v>
      </c>
      <c r="M261" t="s">
        <v>1790</v>
      </c>
      <c r="N261" t="s">
        <v>1791</v>
      </c>
      <c r="O261" t="s">
        <v>61</v>
      </c>
      <c r="P261" t="s">
        <v>94</v>
      </c>
      <c r="Q261" t="s">
        <v>95</v>
      </c>
      <c r="R261" t="s">
        <v>1792</v>
      </c>
      <c r="S261" t="s">
        <v>219</v>
      </c>
      <c r="T261" t="s">
        <v>1793</v>
      </c>
      <c r="U261" t="s">
        <v>774</v>
      </c>
      <c r="V261" s="40">
        <v>4.6296296296296298E-4</v>
      </c>
      <c r="W261" s="40">
        <v>1.0162037037037037E-2</v>
      </c>
      <c r="X261" s="40">
        <v>9.6990740740740735E-3</v>
      </c>
      <c r="Y261" s="2" t="str">
        <f t="shared" si="48"/>
        <v/>
      </c>
      <c r="Z261" s="47" t="str">
        <f t="shared" si="49"/>
        <v>Cumplido</v>
      </c>
      <c r="AA261" s="8"/>
      <c r="AB261" s="8"/>
      <c r="AC261" s="8"/>
      <c r="AD261" s="8"/>
      <c r="AE261" s="8"/>
      <c r="AF261" s="42">
        <v>45327</v>
      </c>
      <c r="AG261" s="13" t="str">
        <f t="shared" si="50"/>
        <v>CUMPLE</v>
      </c>
      <c r="AH261" s="13" t="str">
        <f t="shared" si="51"/>
        <v>NO CUMPLE</v>
      </c>
      <c r="AI261" s="13" t="str">
        <f t="shared" si="52"/>
        <v>NO CUMPLE</v>
      </c>
      <c r="AJ261" s="13" t="str">
        <f t="shared" si="53"/>
        <v>NO CUMPLE</v>
      </c>
      <c r="AK261" s="13" t="str">
        <f t="shared" si="54"/>
        <v>NO CUMPLE</v>
      </c>
      <c r="AL261" s="13" t="str">
        <f t="shared" si="55"/>
        <v>CUMPLE</v>
      </c>
      <c r="AM261" s="13" t="str">
        <f t="shared" si="56"/>
        <v>NO CUMPLE</v>
      </c>
      <c r="AN261" s="13" t="str">
        <f t="shared" si="57"/>
        <v>NO CUMPLE</v>
      </c>
      <c r="AO261" s="13" t="str">
        <f t="shared" si="58"/>
        <v>NO CUMPLE</v>
      </c>
      <c r="AP261" s="13" t="str">
        <f t="shared" si="59"/>
        <v>NO CUMPLE</v>
      </c>
    </row>
    <row r="262" spans="1:42" ht="15" hidden="1" x14ac:dyDescent="0.25">
      <c r="A262" t="s">
        <v>1794</v>
      </c>
      <c r="B262" t="s">
        <v>165</v>
      </c>
      <c r="C262" t="s">
        <v>71</v>
      </c>
      <c r="D262" t="s">
        <v>297</v>
      </c>
      <c r="E262" t="s">
        <v>1565</v>
      </c>
      <c r="F262" t="s">
        <v>712</v>
      </c>
      <c r="G262" t="s">
        <v>73</v>
      </c>
      <c r="H262" t="s">
        <v>74</v>
      </c>
      <c r="I262" t="s">
        <v>29</v>
      </c>
      <c r="J262" t="s">
        <v>82</v>
      </c>
      <c r="K262" t="s">
        <v>57</v>
      </c>
      <c r="L262" t="s">
        <v>1795</v>
      </c>
      <c r="M262" t="s">
        <v>1796</v>
      </c>
      <c r="N262" t="s">
        <v>1797</v>
      </c>
      <c r="O262" t="s">
        <v>61</v>
      </c>
      <c r="P262" t="s">
        <v>94</v>
      </c>
      <c r="Q262" t="s">
        <v>95</v>
      </c>
      <c r="R262" t="s">
        <v>1798</v>
      </c>
      <c r="S262" t="s">
        <v>219</v>
      </c>
      <c r="T262" t="s">
        <v>1799</v>
      </c>
      <c r="U262" t="s">
        <v>1572</v>
      </c>
      <c r="V262" s="40">
        <v>2.1180555555555558E-3</v>
      </c>
      <c r="W262" s="40">
        <v>8.1828703703703699E-3</v>
      </c>
      <c r="X262" s="40">
        <v>6.0648148148148145E-3</v>
      </c>
      <c r="Y262" s="2" t="str">
        <f t="shared" si="48"/>
        <v/>
      </c>
      <c r="Z262" s="47" t="str">
        <f t="shared" si="49"/>
        <v>Cumplido</v>
      </c>
      <c r="AA262" s="8"/>
      <c r="AB262" s="8"/>
      <c r="AC262" s="8"/>
      <c r="AD262" s="8"/>
      <c r="AE262" s="8"/>
      <c r="AF262" s="42">
        <v>45327</v>
      </c>
      <c r="AG262" s="13" t="str">
        <f t="shared" si="50"/>
        <v>CUMPLE</v>
      </c>
      <c r="AH262" s="13" t="str">
        <f t="shared" si="51"/>
        <v>NO CUMPLE</v>
      </c>
      <c r="AI262" s="13" t="str">
        <f t="shared" si="52"/>
        <v>NO CUMPLE</v>
      </c>
      <c r="AJ262" s="13" t="str">
        <f t="shared" si="53"/>
        <v>NO CUMPLE</v>
      </c>
      <c r="AK262" s="13" t="str">
        <f t="shared" si="54"/>
        <v>NO CUMPLE</v>
      </c>
      <c r="AL262" s="13" t="str">
        <f t="shared" si="55"/>
        <v>CUMPLE</v>
      </c>
      <c r="AM262" s="13" t="str">
        <f t="shared" si="56"/>
        <v>NO CUMPLE</v>
      </c>
      <c r="AN262" s="13" t="str">
        <f t="shared" si="57"/>
        <v>NO CUMPLE</v>
      </c>
      <c r="AO262" s="13" t="str">
        <f t="shared" si="58"/>
        <v>NO CUMPLE</v>
      </c>
      <c r="AP262" s="13" t="str">
        <f t="shared" si="59"/>
        <v>NO CUMPLE</v>
      </c>
    </row>
    <row r="263" spans="1:42" ht="15" hidden="1" x14ac:dyDescent="0.25">
      <c r="A263" t="s">
        <v>1800</v>
      </c>
      <c r="B263" t="s">
        <v>165</v>
      </c>
      <c r="C263" t="s">
        <v>296</v>
      </c>
      <c r="D263" t="s">
        <v>297</v>
      </c>
      <c r="E263" t="s">
        <v>467</v>
      </c>
      <c r="F263" t="s">
        <v>712</v>
      </c>
      <c r="G263" t="s">
        <v>73</v>
      </c>
      <c r="H263" t="s">
        <v>74</v>
      </c>
      <c r="I263" t="s">
        <v>29</v>
      </c>
      <c r="J263" t="s">
        <v>82</v>
      </c>
      <c r="K263" t="s">
        <v>768</v>
      </c>
      <c r="L263" t="s">
        <v>1125</v>
      </c>
      <c r="M263" t="s">
        <v>1801</v>
      </c>
      <c r="N263" t="s">
        <v>1802</v>
      </c>
      <c r="O263" t="s">
        <v>61</v>
      </c>
      <c r="P263" t="s">
        <v>94</v>
      </c>
      <c r="Q263" t="s">
        <v>95</v>
      </c>
      <c r="R263" t="s">
        <v>1803</v>
      </c>
      <c r="S263" t="s">
        <v>219</v>
      </c>
      <c r="T263" t="s">
        <v>1804</v>
      </c>
      <c r="U263" t="s">
        <v>1365</v>
      </c>
      <c r="V263" s="40">
        <v>4.8726851851851848E-3</v>
      </c>
      <c r="W263" s="40">
        <v>1.5185185185185185E-2</v>
      </c>
      <c r="X263" s="40">
        <v>1.03125E-2</v>
      </c>
      <c r="Y263" s="2" t="str">
        <f t="shared" si="48"/>
        <v/>
      </c>
      <c r="Z263" s="47" t="str">
        <f t="shared" si="49"/>
        <v>Cumplido</v>
      </c>
      <c r="AA263" s="8"/>
      <c r="AB263" s="8"/>
      <c r="AC263" s="8"/>
      <c r="AD263" s="8"/>
      <c r="AE263" s="8"/>
      <c r="AF263" s="42">
        <v>45327</v>
      </c>
      <c r="AG263" s="13" t="str">
        <f t="shared" si="50"/>
        <v>CUMPLE</v>
      </c>
      <c r="AH263" s="13" t="str">
        <f t="shared" si="51"/>
        <v>NO CUMPLE</v>
      </c>
      <c r="AI263" s="13" t="str">
        <f t="shared" si="52"/>
        <v>NO CUMPLE</v>
      </c>
      <c r="AJ263" s="13" t="str">
        <f t="shared" si="53"/>
        <v>NO CUMPLE</v>
      </c>
      <c r="AK263" s="13" t="str">
        <f t="shared" si="54"/>
        <v>NO CUMPLE</v>
      </c>
      <c r="AL263" s="13" t="str">
        <f t="shared" si="55"/>
        <v>CUMPLE</v>
      </c>
      <c r="AM263" s="13" t="str">
        <f t="shared" si="56"/>
        <v>NO CUMPLE</v>
      </c>
      <c r="AN263" s="13" t="str">
        <f t="shared" si="57"/>
        <v>NO CUMPLE</v>
      </c>
      <c r="AO263" s="13" t="str">
        <f t="shared" si="58"/>
        <v>NO CUMPLE</v>
      </c>
      <c r="AP263" s="13" t="str">
        <f t="shared" si="59"/>
        <v>NO CUMPLE</v>
      </c>
    </row>
    <row r="264" spans="1:42" ht="15" hidden="1" x14ac:dyDescent="0.25">
      <c r="A264" t="s">
        <v>1805</v>
      </c>
      <c r="B264" t="s">
        <v>165</v>
      </c>
      <c r="C264" t="s">
        <v>71</v>
      </c>
      <c r="D264" t="s">
        <v>297</v>
      </c>
      <c r="E264" t="s">
        <v>345</v>
      </c>
      <c r="F264" t="s">
        <v>712</v>
      </c>
      <c r="G264" t="s">
        <v>73</v>
      </c>
      <c r="H264" t="s">
        <v>74</v>
      </c>
      <c r="I264" t="s">
        <v>29</v>
      </c>
      <c r="J264" t="s">
        <v>82</v>
      </c>
      <c r="K264" t="s">
        <v>57</v>
      </c>
      <c r="L264" t="s">
        <v>408</v>
      </c>
      <c r="M264" t="s">
        <v>1806</v>
      </c>
      <c r="N264" t="s">
        <v>1807</v>
      </c>
      <c r="O264" t="s">
        <v>61</v>
      </c>
      <c r="P264" t="s">
        <v>62</v>
      </c>
      <c r="Q264" t="s">
        <v>350</v>
      </c>
      <c r="R264" t="s">
        <v>1808</v>
      </c>
      <c r="S264" t="s">
        <v>219</v>
      </c>
      <c r="T264" t="s">
        <v>1809</v>
      </c>
      <c r="U264" t="s">
        <v>1572</v>
      </c>
      <c r="V264" s="40">
        <v>1.3958333333333333E-2</v>
      </c>
      <c r="W264" s="40">
        <v>1.9340277777777779E-2</v>
      </c>
      <c r="X264" s="40">
        <v>5.3819444444444444E-3</v>
      </c>
      <c r="Y264" s="2" t="str">
        <f t="shared" si="48"/>
        <v/>
      </c>
      <c r="Z264" s="47" t="str">
        <f t="shared" si="49"/>
        <v>Cumplido</v>
      </c>
      <c r="AA264" s="8"/>
      <c r="AB264" s="8"/>
      <c r="AC264" s="8"/>
      <c r="AD264" s="8"/>
      <c r="AE264" s="8"/>
      <c r="AF264" s="42">
        <v>45327</v>
      </c>
      <c r="AG264" s="13" t="str">
        <f t="shared" si="50"/>
        <v>CUMPLE</v>
      </c>
      <c r="AH264" s="13" t="str">
        <f t="shared" si="51"/>
        <v>NO CUMPLE</v>
      </c>
      <c r="AI264" s="13" t="str">
        <f t="shared" si="52"/>
        <v>NO CUMPLE</v>
      </c>
      <c r="AJ264" s="13" t="str">
        <f t="shared" si="53"/>
        <v>NO CUMPLE</v>
      </c>
      <c r="AK264" s="13" t="str">
        <f t="shared" si="54"/>
        <v>NO CUMPLE</v>
      </c>
      <c r="AL264" s="13" t="str">
        <f t="shared" si="55"/>
        <v>CUMPLE</v>
      </c>
      <c r="AM264" s="13" t="str">
        <f t="shared" si="56"/>
        <v>NO CUMPLE</v>
      </c>
      <c r="AN264" s="13" t="str">
        <f t="shared" si="57"/>
        <v>NO CUMPLE</v>
      </c>
      <c r="AO264" s="13" t="str">
        <f t="shared" si="58"/>
        <v>NO CUMPLE</v>
      </c>
      <c r="AP264" s="13" t="str">
        <f t="shared" si="59"/>
        <v>NO CUMPLE</v>
      </c>
    </row>
    <row r="265" spans="1:42" ht="15" x14ac:dyDescent="0.25">
      <c r="A265" t="s">
        <v>1810</v>
      </c>
      <c r="B265" t="s">
        <v>284</v>
      </c>
      <c r="C265" t="s">
        <v>233</v>
      </c>
      <c r="D265" t="s">
        <v>233</v>
      </c>
      <c r="E265" t="s">
        <v>319</v>
      </c>
      <c r="F265" t="s">
        <v>1217</v>
      </c>
      <c r="G265" t="s">
        <v>54</v>
      </c>
      <c r="H265" t="s">
        <v>55</v>
      </c>
      <c r="I265" t="s">
        <v>30</v>
      </c>
      <c r="J265" t="s">
        <v>82</v>
      </c>
      <c r="K265" t="s">
        <v>75</v>
      </c>
      <c r="L265" t="s">
        <v>1811</v>
      </c>
      <c r="M265" t="s">
        <v>1812</v>
      </c>
      <c r="N265" t="s">
        <v>1813</v>
      </c>
      <c r="O265" t="s">
        <v>61</v>
      </c>
      <c r="P265" t="s">
        <v>136</v>
      </c>
      <c r="Q265" t="s">
        <v>137</v>
      </c>
      <c r="R265" t="s">
        <v>1814</v>
      </c>
      <c r="S265" t="s">
        <v>219</v>
      </c>
      <c r="T265" t="s">
        <v>1815</v>
      </c>
      <c r="U265"/>
      <c r="V265" s="40">
        <v>0</v>
      </c>
      <c r="W265" s="40">
        <v>3.1597222222222222E-3</v>
      </c>
      <c r="X265" s="40">
        <v>3.1597222222222222E-3</v>
      </c>
      <c r="Y265" s="2" t="str">
        <f t="shared" si="48"/>
        <v/>
      </c>
      <c r="Z265" s="47" t="str">
        <f t="shared" si="49"/>
        <v>Cumplido</v>
      </c>
      <c r="AA265" s="8"/>
      <c r="AB265" s="8"/>
      <c r="AC265" s="8"/>
      <c r="AD265" s="8"/>
      <c r="AE265" s="8"/>
      <c r="AF265" s="42">
        <v>45327</v>
      </c>
      <c r="AG265" s="13" t="str">
        <f t="shared" si="50"/>
        <v>CUMPLE</v>
      </c>
      <c r="AH265" s="13" t="str">
        <f t="shared" si="51"/>
        <v>NO CUMPLE</v>
      </c>
      <c r="AI265" s="13" t="str">
        <f t="shared" si="52"/>
        <v>NO CUMPLE</v>
      </c>
      <c r="AJ265" s="13" t="str">
        <f t="shared" si="53"/>
        <v>NO CUMPLE</v>
      </c>
      <c r="AK265" s="13" t="str">
        <f t="shared" si="54"/>
        <v>NO CUMPLE</v>
      </c>
      <c r="AL265" s="13" t="str">
        <f t="shared" si="55"/>
        <v>CUMPLE</v>
      </c>
      <c r="AM265" s="13" t="str">
        <f t="shared" si="56"/>
        <v>NO CUMPLE</v>
      </c>
      <c r="AN265" s="13" t="str">
        <f t="shared" si="57"/>
        <v>NO CUMPLE</v>
      </c>
      <c r="AO265" s="13" t="str">
        <f t="shared" si="58"/>
        <v>NO CUMPLE</v>
      </c>
      <c r="AP265" s="13" t="str">
        <f t="shared" si="59"/>
        <v>NO CUMPLE</v>
      </c>
    </row>
    <row r="266" spans="1:42" ht="15" hidden="1" x14ac:dyDescent="0.25">
      <c r="A266" t="s">
        <v>1816</v>
      </c>
      <c r="B266" t="s">
        <v>165</v>
      </c>
      <c r="C266" t="s">
        <v>359</v>
      </c>
      <c r="D266" t="s">
        <v>71</v>
      </c>
      <c r="E266" t="s">
        <v>467</v>
      </c>
      <c r="F266" t="s">
        <v>468</v>
      </c>
      <c r="G266" t="s">
        <v>54</v>
      </c>
      <c r="H266" t="s">
        <v>55</v>
      </c>
      <c r="I266" t="s">
        <v>30</v>
      </c>
      <c r="J266" t="s">
        <v>56</v>
      </c>
      <c r="K266" t="s">
        <v>57</v>
      </c>
      <c r="L266" t="s">
        <v>1817</v>
      </c>
      <c r="M266" t="s">
        <v>1818</v>
      </c>
      <c r="N266" t="s">
        <v>1819</v>
      </c>
      <c r="O266" t="s">
        <v>61</v>
      </c>
      <c r="P266" t="s">
        <v>136</v>
      </c>
      <c r="Q266" t="s">
        <v>137</v>
      </c>
      <c r="R266" t="s">
        <v>1820</v>
      </c>
      <c r="S266" t="s">
        <v>207</v>
      </c>
      <c r="T266" t="s">
        <v>1821</v>
      </c>
      <c r="U266" t="s">
        <v>1135</v>
      </c>
      <c r="V266" s="40">
        <v>0</v>
      </c>
      <c r="W266" s="40">
        <v>0</v>
      </c>
      <c r="X266" s="40">
        <v>0</v>
      </c>
      <c r="Y266" s="2" t="str">
        <f t="shared" si="48"/>
        <v/>
      </c>
      <c r="Z266" s="47" t="str">
        <f t="shared" si="49"/>
        <v/>
      </c>
      <c r="AA266" s="8"/>
      <c r="AB266" s="8" t="str">
        <f>IF($H266="1-Crítica",IF($X266&lt;=$AT$5,"Cumplido", "Incumplido"),"")</f>
        <v/>
      </c>
      <c r="AC266" s="8" t="str">
        <f>IF($H266="2-Alta",IF($X266&lt;=$AT$6, "Cumplido", "Incumplido"),"")</f>
        <v/>
      </c>
      <c r="AD266" s="8" t="str">
        <f>IF($H266="3-Medio",IF($X266&lt;=$AT$7, "Cumplido", "Incumplido"),"")</f>
        <v/>
      </c>
      <c r="AE266" s="8" t="str">
        <f>IF($H266="4-Baja",IF($X266&lt;=$AT$8, "Cumplido", "Incumplido"),"")</f>
        <v>Cumplido</v>
      </c>
      <c r="AF266" s="42">
        <v>45328</v>
      </c>
      <c r="AG266" s="13" t="str">
        <f t="shared" si="50"/>
        <v>CUMPLE</v>
      </c>
      <c r="AH266" s="13" t="str">
        <f t="shared" si="51"/>
        <v>NO CUMPLE</v>
      </c>
      <c r="AI266" s="13" t="str">
        <f t="shared" si="52"/>
        <v>NO CUMPLE</v>
      </c>
      <c r="AJ266" s="13" t="str">
        <f t="shared" si="53"/>
        <v>NO CUMPLE</v>
      </c>
      <c r="AK266" s="13" t="str">
        <f t="shared" si="54"/>
        <v>NO CUMPLE</v>
      </c>
      <c r="AL266" s="13" t="str">
        <f t="shared" si="55"/>
        <v>CUMPLE</v>
      </c>
      <c r="AM266" s="13" t="str">
        <f t="shared" si="56"/>
        <v>NO CUMPLE</v>
      </c>
      <c r="AN266" s="13" t="str">
        <f t="shared" si="57"/>
        <v>NO CUMPLE</v>
      </c>
      <c r="AO266" s="13" t="str">
        <f t="shared" si="58"/>
        <v>NO CUMPLE</v>
      </c>
      <c r="AP266" s="13" t="str">
        <f t="shared" si="59"/>
        <v>NO CUMPLE</v>
      </c>
    </row>
    <row r="267" spans="1:42" ht="15" hidden="1" x14ac:dyDescent="0.25">
      <c r="A267" t="s">
        <v>1822</v>
      </c>
      <c r="B267" t="s">
        <v>165</v>
      </c>
      <c r="C267" t="s">
        <v>359</v>
      </c>
      <c r="D267" t="s">
        <v>71</v>
      </c>
      <c r="E267" t="s">
        <v>467</v>
      </c>
      <c r="F267" t="s">
        <v>468</v>
      </c>
      <c r="G267" t="s">
        <v>54</v>
      </c>
      <c r="H267" t="s">
        <v>55</v>
      </c>
      <c r="I267" t="s">
        <v>30</v>
      </c>
      <c r="J267" t="s">
        <v>56</v>
      </c>
      <c r="K267" t="s">
        <v>57</v>
      </c>
      <c r="L267" t="s">
        <v>1241</v>
      </c>
      <c r="M267" t="s">
        <v>1823</v>
      </c>
      <c r="N267" t="s">
        <v>1824</v>
      </c>
      <c r="O267" t="s">
        <v>61</v>
      </c>
      <c r="P267" t="s">
        <v>136</v>
      </c>
      <c r="Q267" t="s">
        <v>137</v>
      </c>
      <c r="R267" t="s">
        <v>1825</v>
      </c>
      <c r="S267" t="s">
        <v>207</v>
      </c>
      <c r="T267" t="s">
        <v>583</v>
      </c>
      <c r="U267" t="s">
        <v>1395</v>
      </c>
      <c r="V267" s="40">
        <v>0</v>
      </c>
      <c r="W267" s="40">
        <v>0</v>
      </c>
      <c r="X267" s="40">
        <v>0</v>
      </c>
      <c r="Y267" s="2" t="str">
        <f t="shared" si="48"/>
        <v/>
      </c>
      <c r="Z267" s="47" t="str">
        <f t="shared" si="49"/>
        <v/>
      </c>
      <c r="AA267" s="8"/>
      <c r="AB267" s="8" t="str">
        <f>IF($H267="1-Crítica",IF($X267&lt;=$AT$5,"Cumplido", "Incumplido"),"")</f>
        <v/>
      </c>
      <c r="AC267" s="8" t="str">
        <f>IF($H267="2-Alta",IF($X267&lt;=$AT$6, "Cumplido", "Incumplido"),"")</f>
        <v/>
      </c>
      <c r="AD267" s="8" t="str">
        <f>IF($H267="3-Medio",IF($X267&lt;=$AT$7, "Cumplido", "Incumplido"),"")</f>
        <v/>
      </c>
      <c r="AE267" s="8" t="str">
        <f>IF($H267="4-Baja",IF($X267&lt;=$AT$8, "Cumplido", "Incumplido"),"")</f>
        <v>Cumplido</v>
      </c>
      <c r="AF267" s="42">
        <v>45328</v>
      </c>
      <c r="AG267" s="13" t="str">
        <f t="shared" si="50"/>
        <v>CUMPLE</v>
      </c>
      <c r="AH267" s="13" t="str">
        <f t="shared" si="51"/>
        <v>NO CUMPLE</v>
      </c>
      <c r="AI267" s="13" t="str">
        <f t="shared" si="52"/>
        <v>NO CUMPLE</v>
      </c>
      <c r="AJ267" s="13" t="str">
        <f t="shared" si="53"/>
        <v>NO CUMPLE</v>
      </c>
      <c r="AK267" s="13" t="str">
        <f t="shared" si="54"/>
        <v>NO CUMPLE</v>
      </c>
      <c r="AL267" s="13" t="str">
        <f t="shared" si="55"/>
        <v>CUMPLE</v>
      </c>
      <c r="AM267" s="13" t="str">
        <f t="shared" si="56"/>
        <v>NO CUMPLE</v>
      </c>
      <c r="AN267" s="13" t="str">
        <f t="shared" si="57"/>
        <v>NO CUMPLE</v>
      </c>
      <c r="AO267" s="13" t="str">
        <f t="shared" si="58"/>
        <v>NO CUMPLE</v>
      </c>
      <c r="AP267" s="13" t="str">
        <f t="shared" si="59"/>
        <v>NO CUMPLE</v>
      </c>
    </row>
    <row r="268" spans="1:42" ht="15" hidden="1" x14ac:dyDescent="0.25">
      <c r="A268" t="s">
        <v>1826</v>
      </c>
      <c r="B268" t="s">
        <v>165</v>
      </c>
      <c r="C268" t="s">
        <v>71</v>
      </c>
      <c r="D268" t="s">
        <v>297</v>
      </c>
      <c r="E268" t="s">
        <v>1565</v>
      </c>
      <c r="F268" t="s">
        <v>1124</v>
      </c>
      <c r="G268" t="s">
        <v>73</v>
      </c>
      <c r="H268" t="s">
        <v>74</v>
      </c>
      <c r="I268" t="s">
        <v>29</v>
      </c>
      <c r="J268" t="s">
        <v>82</v>
      </c>
      <c r="K268" t="s">
        <v>75</v>
      </c>
      <c r="L268" t="s">
        <v>1827</v>
      </c>
      <c r="M268" t="s">
        <v>1828</v>
      </c>
      <c r="N268" t="s">
        <v>1829</v>
      </c>
      <c r="O268" t="s">
        <v>61</v>
      </c>
      <c r="P268" t="s">
        <v>94</v>
      </c>
      <c r="Q268" t="s">
        <v>95</v>
      </c>
      <c r="R268" t="s">
        <v>1830</v>
      </c>
      <c r="S268" t="s">
        <v>219</v>
      </c>
      <c r="T268" t="s">
        <v>1831</v>
      </c>
      <c r="U268" t="s">
        <v>1572</v>
      </c>
      <c r="V268" s="40">
        <v>1.5208333333333334E-2</v>
      </c>
      <c r="W268" s="40">
        <v>3.4421296296296297E-2</v>
      </c>
      <c r="X268" s="40">
        <v>1.9212962962962963E-2</v>
      </c>
      <c r="Y268" s="2" t="str">
        <f t="shared" si="48"/>
        <v/>
      </c>
      <c r="Z268" s="47" t="str">
        <f t="shared" si="49"/>
        <v>Cumplido</v>
      </c>
      <c r="AA268" s="8"/>
      <c r="AB268" s="8"/>
      <c r="AC268" s="8"/>
      <c r="AD268" s="8"/>
      <c r="AE268" s="8"/>
      <c r="AF268" s="42">
        <v>45327</v>
      </c>
      <c r="AG268" s="13" t="str">
        <f t="shared" si="50"/>
        <v>CUMPLE</v>
      </c>
      <c r="AH268" s="13" t="str">
        <f t="shared" si="51"/>
        <v>NO CUMPLE</v>
      </c>
      <c r="AI268" s="13" t="str">
        <f t="shared" si="52"/>
        <v>NO CUMPLE</v>
      </c>
      <c r="AJ268" s="13" t="str">
        <f t="shared" si="53"/>
        <v>NO CUMPLE</v>
      </c>
      <c r="AK268" s="13" t="str">
        <f t="shared" si="54"/>
        <v>NO CUMPLE</v>
      </c>
      <c r="AL268" s="13" t="str">
        <f t="shared" si="55"/>
        <v>CUMPLE</v>
      </c>
      <c r="AM268" s="13" t="str">
        <f t="shared" si="56"/>
        <v>NO CUMPLE</v>
      </c>
      <c r="AN268" s="13" t="str">
        <f t="shared" si="57"/>
        <v>NO CUMPLE</v>
      </c>
      <c r="AO268" s="13" t="str">
        <f t="shared" si="58"/>
        <v>NO CUMPLE</v>
      </c>
      <c r="AP268" s="13" t="str">
        <f t="shared" si="59"/>
        <v>NO CUMPLE</v>
      </c>
    </row>
    <row r="269" spans="1:42" ht="15" x14ac:dyDescent="0.25">
      <c r="A269" t="s">
        <v>1832</v>
      </c>
      <c r="B269" t="s">
        <v>95</v>
      </c>
      <c r="C269" t="s">
        <v>233</v>
      </c>
      <c r="D269" t="s">
        <v>142</v>
      </c>
      <c r="E269" t="s">
        <v>264</v>
      </c>
      <c r="F269" t="s">
        <v>176</v>
      </c>
      <c r="G269" t="s">
        <v>73</v>
      </c>
      <c r="H269" t="s">
        <v>74</v>
      </c>
      <c r="I269" t="s">
        <v>29</v>
      </c>
      <c r="J269" t="s">
        <v>82</v>
      </c>
      <c r="K269" t="s">
        <v>740</v>
      </c>
      <c r="L269" t="s">
        <v>1833</v>
      </c>
      <c r="M269" t="s">
        <v>1834</v>
      </c>
      <c r="N269" t="s">
        <v>1835</v>
      </c>
      <c r="O269" t="s">
        <v>61</v>
      </c>
      <c r="P269" t="s">
        <v>136</v>
      </c>
      <c r="Q269" t="s">
        <v>137</v>
      </c>
      <c r="R269" t="s">
        <v>1836</v>
      </c>
      <c r="S269" t="s">
        <v>207</v>
      </c>
      <c r="T269" t="s">
        <v>1837</v>
      </c>
      <c r="U269" t="s">
        <v>1838</v>
      </c>
      <c r="V269" s="40">
        <v>0.6746875</v>
      </c>
      <c r="W269" s="40">
        <v>0.70762731481481478</v>
      </c>
      <c r="X269" s="40">
        <v>3.2939814814814818E-2</v>
      </c>
      <c r="Y269" s="2" t="str">
        <f t="shared" si="48"/>
        <v/>
      </c>
      <c r="Z269" s="47" t="str">
        <f t="shared" si="49"/>
        <v>Cumplido</v>
      </c>
      <c r="AA269" s="8"/>
      <c r="AB269" s="8" t="str">
        <f>IF($H269="1-Crítica",IF($X269&lt;=$AT$5,"Cumplido", "Incumplido"),"")</f>
        <v/>
      </c>
      <c r="AC269" s="8" t="str">
        <f>IF($H269="2-Alta",IF($X269&lt;=$AT$6, "Cumplido", "Incumplido"),"")</f>
        <v/>
      </c>
      <c r="AD269" s="8" t="str">
        <f>IF($H269="3-Medio",IF($X269&lt;=$AT$7, "Cumplido", "Incumplido"),"")</f>
        <v>Cumplido</v>
      </c>
      <c r="AE269" s="8" t="str">
        <f>IF($H269="4-Baja",IF($X269&lt;=$AT$8, "Cumplido", "Incumplido"),"")</f>
        <v/>
      </c>
      <c r="AF269" s="42">
        <v>45328</v>
      </c>
      <c r="AG269" s="13" t="str">
        <f t="shared" si="50"/>
        <v>CUMPLE</v>
      </c>
      <c r="AH269" s="13" t="str">
        <f t="shared" si="51"/>
        <v>NO CUMPLE</v>
      </c>
      <c r="AI269" s="13" t="str">
        <f t="shared" si="52"/>
        <v>NO CUMPLE</v>
      </c>
      <c r="AJ269" s="13" t="str">
        <f t="shared" si="53"/>
        <v>NO CUMPLE</v>
      </c>
      <c r="AK269" s="13" t="str">
        <f t="shared" si="54"/>
        <v>NO CUMPLE</v>
      </c>
      <c r="AL269" s="13" t="str">
        <f t="shared" si="55"/>
        <v>NO CUMPLE</v>
      </c>
      <c r="AM269" s="13" t="str">
        <f t="shared" si="56"/>
        <v>NO CUMPLE</v>
      </c>
      <c r="AN269" s="13" t="str">
        <f t="shared" si="57"/>
        <v>NO CUMPLE</v>
      </c>
      <c r="AO269" s="13" t="str">
        <f t="shared" si="58"/>
        <v>CUMPLE</v>
      </c>
      <c r="AP269" s="13" t="str">
        <f t="shared" si="59"/>
        <v>NO CUMPLE</v>
      </c>
    </row>
    <row r="270" spans="1:42" ht="15" x14ac:dyDescent="0.25">
      <c r="A270" t="s">
        <v>1839</v>
      </c>
      <c r="B270" t="s">
        <v>95</v>
      </c>
      <c r="C270" t="s">
        <v>531</v>
      </c>
      <c r="D270" t="s">
        <v>297</v>
      </c>
      <c r="E270" t="s">
        <v>532</v>
      </c>
      <c r="F270" t="s">
        <v>335</v>
      </c>
      <c r="G270" t="s">
        <v>54</v>
      </c>
      <c r="H270" t="s">
        <v>254</v>
      </c>
      <c r="I270" t="s">
        <v>29</v>
      </c>
      <c r="J270" t="s">
        <v>82</v>
      </c>
      <c r="K270" t="s">
        <v>1840</v>
      </c>
      <c r="L270" t="s">
        <v>1841</v>
      </c>
      <c r="M270" t="s">
        <v>1842</v>
      </c>
      <c r="N270" t="s">
        <v>1843</v>
      </c>
      <c r="O270" t="s">
        <v>61</v>
      </c>
      <c r="P270" t="s">
        <v>62</v>
      </c>
      <c r="Q270" t="s">
        <v>537</v>
      </c>
      <c r="R270" t="s">
        <v>1844</v>
      </c>
      <c r="S270" t="s">
        <v>207</v>
      </c>
      <c r="T270" t="s">
        <v>1845</v>
      </c>
      <c r="U270" t="s">
        <v>1846</v>
      </c>
      <c r="V270" s="40">
        <v>0.31631944444444443</v>
      </c>
      <c r="W270" s="40">
        <v>0.36234953703703704</v>
      </c>
      <c r="X270" s="40">
        <v>4.6030092592592595E-2</v>
      </c>
      <c r="Y270" s="2" t="str">
        <f t="shared" si="48"/>
        <v/>
      </c>
      <c r="Z270" s="47" t="str">
        <f t="shared" si="49"/>
        <v>Cumplido</v>
      </c>
      <c r="AA270" s="8"/>
      <c r="AB270" s="8" t="str">
        <f>IF($H270="1-Crítica",IF($X270&lt;=$AT$5,"Cumplido", "Incumplido"),"")</f>
        <v/>
      </c>
      <c r="AC270" s="8" t="str">
        <f>IF($H270="2-Alta",IF($X270&lt;=$AT$6, "Cumplido", "Incumplido"),"")</f>
        <v>Cumplido</v>
      </c>
      <c r="AD270" s="8" t="str">
        <f>IF($H270="3-Medio",IF($X270&lt;=$AT$7, "Cumplido", "Incumplido"),"")</f>
        <v/>
      </c>
      <c r="AE270" s="8" t="str">
        <f>IF($H270="4-Baja",IF($X270&lt;=$AT$8, "Cumplido", "Incumplido"),"")</f>
        <v/>
      </c>
      <c r="AF270" s="42">
        <v>45328</v>
      </c>
      <c r="AG270" s="13" t="str">
        <f t="shared" si="50"/>
        <v>NO CUMPLE</v>
      </c>
      <c r="AH270" s="13" t="str">
        <f t="shared" si="51"/>
        <v>CUMPLE</v>
      </c>
      <c r="AI270" s="13" t="str">
        <f t="shared" si="52"/>
        <v>NO CUMPLE</v>
      </c>
      <c r="AJ270" s="13" t="str">
        <f t="shared" si="53"/>
        <v>NO CUMPLE</v>
      </c>
      <c r="AK270" s="13" t="str">
        <f t="shared" si="54"/>
        <v>NO CUMPLE</v>
      </c>
      <c r="AL270" s="13" t="str">
        <f t="shared" si="55"/>
        <v>NO CUMPLE</v>
      </c>
      <c r="AM270" s="13" t="str">
        <f t="shared" si="56"/>
        <v>NO CUMPLE</v>
      </c>
      <c r="AN270" s="13" t="str">
        <f t="shared" si="57"/>
        <v>NO CUMPLE</v>
      </c>
      <c r="AO270" s="13" t="str">
        <f t="shared" si="58"/>
        <v>CUMPLE</v>
      </c>
      <c r="AP270" s="13" t="str">
        <f t="shared" si="59"/>
        <v>NO CUMPLE</v>
      </c>
    </row>
    <row r="271" spans="1:42" ht="15" hidden="1" x14ac:dyDescent="0.25">
      <c r="A271" t="s">
        <v>1847</v>
      </c>
      <c r="B271" t="s">
        <v>49</v>
      </c>
      <c r="C271" t="s">
        <v>50</v>
      </c>
      <c r="D271" t="s">
        <v>71</v>
      </c>
      <c r="E271" t="s">
        <v>389</v>
      </c>
      <c r="F271" t="s">
        <v>390</v>
      </c>
      <c r="G271" t="s">
        <v>54</v>
      </c>
      <c r="H271" t="s">
        <v>55</v>
      </c>
      <c r="I271" t="s">
        <v>30</v>
      </c>
      <c r="J271" t="s">
        <v>56</v>
      </c>
      <c r="K271" t="s">
        <v>117</v>
      </c>
      <c r="L271" t="s">
        <v>391</v>
      </c>
      <c r="M271" t="s">
        <v>1848</v>
      </c>
      <c r="N271" t="s">
        <v>1849</v>
      </c>
      <c r="O271" t="s">
        <v>61</v>
      </c>
      <c r="P271" t="s">
        <v>136</v>
      </c>
      <c r="Q271" t="s">
        <v>137</v>
      </c>
      <c r="R271" t="s">
        <v>1850</v>
      </c>
      <c r="S271" t="s">
        <v>207</v>
      </c>
      <c r="T271"/>
      <c r="U271" t="s">
        <v>395</v>
      </c>
      <c r="V271" s="40">
        <v>0</v>
      </c>
      <c r="W271" s="40">
        <v>0</v>
      </c>
      <c r="X271" s="40">
        <v>0</v>
      </c>
      <c r="Y271" s="2" t="str">
        <f t="shared" si="48"/>
        <v/>
      </c>
      <c r="Z271" s="47" t="str">
        <f t="shared" si="49"/>
        <v/>
      </c>
      <c r="AA271" s="8"/>
      <c r="AB271" s="8"/>
      <c r="AC271" s="8"/>
      <c r="AD271" s="8"/>
      <c r="AE271" s="8"/>
      <c r="AF271" s="42">
        <v>45328</v>
      </c>
      <c r="AG271" s="13" t="str">
        <f t="shared" si="50"/>
        <v>CUMPLE</v>
      </c>
      <c r="AH271" s="13" t="str">
        <f t="shared" si="51"/>
        <v>NO CUMPLE</v>
      </c>
      <c r="AI271" s="13" t="str">
        <f t="shared" si="52"/>
        <v>NO CUMPLE</v>
      </c>
      <c r="AJ271" s="13" t="str">
        <f t="shared" si="53"/>
        <v>NO CUMPLE</v>
      </c>
      <c r="AK271" s="13" t="str">
        <f t="shared" si="54"/>
        <v>NO CUMPLE</v>
      </c>
      <c r="AL271" s="13" t="str">
        <f t="shared" si="55"/>
        <v>CUMPLE</v>
      </c>
      <c r="AM271" s="13" t="str">
        <f t="shared" si="56"/>
        <v>NO CUMPLE</v>
      </c>
      <c r="AN271" s="13" t="str">
        <f t="shared" si="57"/>
        <v>NO CUMPLE</v>
      </c>
      <c r="AO271" s="13" t="str">
        <f t="shared" si="58"/>
        <v>NO CUMPLE</v>
      </c>
      <c r="AP271" s="13" t="str">
        <f t="shared" si="59"/>
        <v>NO CUMPLE</v>
      </c>
    </row>
    <row r="272" spans="1:42" ht="15" x14ac:dyDescent="0.25">
      <c r="A272" t="s">
        <v>1851</v>
      </c>
      <c r="B272" t="s">
        <v>445</v>
      </c>
      <c r="C272" t="s">
        <v>233</v>
      </c>
      <c r="D272" t="s">
        <v>446</v>
      </c>
      <c r="E272" t="s">
        <v>319</v>
      </c>
      <c r="F272" t="s">
        <v>447</v>
      </c>
      <c r="G272" t="s">
        <v>448</v>
      </c>
      <c r="H272" t="s">
        <v>55</v>
      </c>
      <c r="I272" t="s">
        <v>30</v>
      </c>
      <c r="J272" t="s">
        <v>67</v>
      </c>
      <c r="K272" t="s">
        <v>1852</v>
      </c>
      <c r="L272" t="s">
        <v>1853</v>
      </c>
      <c r="M272" t="s">
        <v>1854</v>
      </c>
      <c r="N272" t="s">
        <v>1854</v>
      </c>
      <c r="O272" t="s">
        <v>61</v>
      </c>
      <c r="P272" t="s">
        <v>452</v>
      </c>
      <c r="Q272" t="s">
        <v>452</v>
      </c>
      <c r="R272" t="s">
        <v>1855</v>
      </c>
      <c r="S272" t="s">
        <v>219</v>
      </c>
      <c r="T272" t="s">
        <v>1856</v>
      </c>
      <c r="U272"/>
      <c r="V272" s="40">
        <v>6.1041666666666668E-2</v>
      </c>
      <c r="W272" s="40">
        <v>6.177083333333333E-2</v>
      </c>
      <c r="X272" s="40">
        <v>7.291666666666667E-4</v>
      </c>
      <c r="Y272" s="2" t="str">
        <f t="shared" si="48"/>
        <v>Cumplido</v>
      </c>
      <c r="Z272" s="47" t="str">
        <f t="shared" si="49"/>
        <v/>
      </c>
      <c r="AA272" s="8"/>
      <c r="AB272" s="8" t="str">
        <f t="shared" ref="AB272:AB287" si="60">IF($H272="1-Crítica",IF($X272&lt;=$AT$5,"Cumplido", "Incumplido"),"")</f>
        <v/>
      </c>
      <c r="AC272" s="8" t="str">
        <f t="shared" ref="AC272:AC287" si="61">IF($H272="2-Alta",IF($X272&lt;=$AT$6, "Cumplido", "Incumplido"),"")</f>
        <v/>
      </c>
      <c r="AD272" s="8" t="str">
        <f t="shared" ref="AD272:AD287" si="62">IF($H272="3-Medio",IF($X272&lt;=$AT$7, "Cumplido", "Incumplido"),"")</f>
        <v/>
      </c>
      <c r="AE272" s="8" t="str">
        <f t="shared" ref="AE272:AE287" si="63">IF($H272="4-Baja",IF($X272&lt;=$AT$8, "Cumplido", "Incumplido"),"")</f>
        <v>Cumplido</v>
      </c>
      <c r="AF272" s="42">
        <v>45327</v>
      </c>
      <c r="AG272" s="13" t="str">
        <f t="shared" si="50"/>
        <v>CUMPLE</v>
      </c>
      <c r="AH272" s="13" t="str">
        <f t="shared" si="51"/>
        <v>NO CUMPLE</v>
      </c>
      <c r="AI272" s="13" t="str">
        <f t="shared" si="52"/>
        <v>NO CUMPLE</v>
      </c>
      <c r="AJ272" s="13" t="str">
        <f t="shared" si="53"/>
        <v>NO CUMPLE</v>
      </c>
      <c r="AK272" s="13" t="str">
        <f t="shared" si="54"/>
        <v>NO CUMPLE</v>
      </c>
      <c r="AL272" s="13" t="str">
        <f t="shared" si="55"/>
        <v>NO CUMPLE</v>
      </c>
      <c r="AM272" s="13" t="str">
        <f t="shared" si="56"/>
        <v>CUMPLE</v>
      </c>
      <c r="AN272" s="13" t="str">
        <f t="shared" si="57"/>
        <v>NO CUMPLE</v>
      </c>
      <c r="AO272" s="13" t="str">
        <f t="shared" si="58"/>
        <v>NO CUMPLE</v>
      </c>
      <c r="AP272" s="13" t="str">
        <f t="shared" si="59"/>
        <v>NO CUMPLE</v>
      </c>
    </row>
    <row r="273" spans="1:42" ht="15" x14ac:dyDescent="0.25">
      <c r="A273" t="s">
        <v>1857</v>
      </c>
      <c r="B273" t="s">
        <v>95</v>
      </c>
      <c r="C273" t="s">
        <v>273</v>
      </c>
      <c r="D273" t="s">
        <v>142</v>
      </c>
      <c r="E273" t="s">
        <v>274</v>
      </c>
      <c r="F273" t="s">
        <v>1053</v>
      </c>
      <c r="G273" t="s">
        <v>73</v>
      </c>
      <c r="H273" t="s">
        <v>74</v>
      </c>
      <c r="I273" t="s">
        <v>29</v>
      </c>
      <c r="J273" t="s">
        <v>82</v>
      </c>
      <c r="K273" t="s">
        <v>1858</v>
      </c>
      <c r="L273" t="s">
        <v>1859</v>
      </c>
      <c r="M273" t="s">
        <v>1860</v>
      </c>
      <c r="N273" t="s">
        <v>1861</v>
      </c>
      <c r="O273" t="s">
        <v>61</v>
      </c>
      <c r="P273" t="s">
        <v>62</v>
      </c>
      <c r="Q273" t="s">
        <v>279</v>
      </c>
      <c r="R273" t="s">
        <v>1862</v>
      </c>
      <c r="S273" t="s">
        <v>207</v>
      </c>
      <c r="T273" t="s">
        <v>1863</v>
      </c>
      <c r="U273" t="s">
        <v>1864</v>
      </c>
      <c r="V273" s="40">
        <v>0.49767361111111114</v>
      </c>
      <c r="W273" s="40">
        <v>0.65841435185185182</v>
      </c>
      <c r="X273" s="40">
        <v>0.16074074074074074</v>
      </c>
      <c r="Y273" s="2" t="str">
        <f t="shared" si="48"/>
        <v/>
      </c>
      <c r="Z273" s="47" t="str">
        <f t="shared" si="49"/>
        <v>Cumplido</v>
      </c>
      <c r="AA273" s="8"/>
      <c r="AB273" s="8" t="str">
        <f t="shared" si="60"/>
        <v/>
      </c>
      <c r="AC273" s="8" t="str">
        <f t="shared" si="61"/>
        <v/>
      </c>
      <c r="AD273" s="8" t="str">
        <f t="shared" si="62"/>
        <v>Cumplido</v>
      </c>
      <c r="AE273" s="8" t="str">
        <f t="shared" si="63"/>
        <v/>
      </c>
      <c r="AF273" s="42">
        <v>45328</v>
      </c>
      <c r="AG273" s="13" t="str">
        <f t="shared" si="50"/>
        <v>NO CUMPLE</v>
      </c>
      <c r="AH273" s="13" t="str">
        <f t="shared" si="51"/>
        <v>CUMPLE</v>
      </c>
      <c r="AI273" s="13" t="str">
        <f t="shared" si="52"/>
        <v>NO CUMPLE</v>
      </c>
      <c r="AJ273" s="13" t="str">
        <f t="shared" si="53"/>
        <v>NO CUMPLE</v>
      </c>
      <c r="AK273" s="13" t="str">
        <f t="shared" si="54"/>
        <v>NO CUMPLE</v>
      </c>
      <c r="AL273" s="13" t="str">
        <f t="shared" si="55"/>
        <v>NO CUMPLE</v>
      </c>
      <c r="AM273" s="13" t="str">
        <f t="shared" si="56"/>
        <v>NO CUMPLE</v>
      </c>
      <c r="AN273" s="13" t="str">
        <f t="shared" si="57"/>
        <v>NO CUMPLE</v>
      </c>
      <c r="AO273" s="13" t="str">
        <f t="shared" si="58"/>
        <v>CUMPLE</v>
      </c>
      <c r="AP273" s="13" t="str">
        <f t="shared" si="59"/>
        <v>NO CUMPLE</v>
      </c>
    </row>
    <row r="274" spans="1:42" ht="15" x14ac:dyDescent="0.25">
      <c r="A274" t="s">
        <v>1865</v>
      </c>
      <c r="B274" t="s">
        <v>445</v>
      </c>
      <c r="C274" t="s">
        <v>233</v>
      </c>
      <c r="D274" t="s">
        <v>446</v>
      </c>
      <c r="E274" t="s">
        <v>319</v>
      </c>
      <c r="F274" t="s">
        <v>447</v>
      </c>
      <c r="G274" t="s">
        <v>448</v>
      </c>
      <c r="H274" t="s">
        <v>55</v>
      </c>
      <c r="I274" t="s">
        <v>30</v>
      </c>
      <c r="J274" t="s">
        <v>67</v>
      </c>
      <c r="K274" t="s">
        <v>1509</v>
      </c>
      <c r="L274" t="s">
        <v>1510</v>
      </c>
      <c r="M274" t="s">
        <v>1866</v>
      </c>
      <c r="N274" t="s">
        <v>1866</v>
      </c>
      <c r="O274" t="s">
        <v>61</v>
      </c>
      <c r="P274" t="s">
        <v>452</v>
      </c>
      <c r="Q274" t="s">
        <v>452</v>
      </c>
      <c r="R274" t="s">
        <v>1867</v>
      </c>
      <c r="S274" t="s">
        <v>219</v>
      </c>
      <c r="T274" t="s">
        <v>1513</v>
      </c>
      <c r="U274"/>
      <c r="V274" s="40">
        <v>7.2037037037037038E-2</v>
      </c>
      <c r="W274" s="40">
        <v>7.3888888888888893E-2</v>
      </c>
      <c r="X274" s="40">
        <v>1.8518518518518519E-3</v>
      </c>
      <c r="Y274" s="2" t="str">
        <f t="shared" si="48"/>
        <v>Cumplido</v>
      </c>
      <c r="Z274" s="47" t="str">
        <f t="shared" si="49"/>
        <v/>
      </c>
      <c r="AA274" s="8"/>
      <c r="AB274" s="8" t="str">
        <f t="shared" si="60"/>
        <v/>
      </c>
      <c r="AC274" s="8" t="str">
        <f t="shared" si="61"/>
        <v/>
      </c>
      <c r="AD274" s="8" t="str">
        <f t="shared" si="62"/>
        <v/>
      </c>
      <c r="AE274" s="8" t="str">
        <f t="shared" si="63"/>
        <v>Cumplido</v>
      </c>
      <c r="AF274" s="42">
        <v>45327</v>
      </c>
      <c r="AG274" s="13" t="str">
        <f t="shared" si="50"/>
        <v>CUMPLE</v>
      </c>
      <c r="AH274" s="13" t="str">
        <f t="shared" si="51"/>
        <v>NO CUMPLE</v>
      </c>
      <c r="AI274" s="13" t="str">
        <f t="shared" si="52"/>
        <v>NO CUMPLE</v>
      </c>
      <c r="AJ274" s="13" t="str">
        <f t="shared" si="53"/>
        <v>NO CUMPLE</v>
      </c>
      <c r="AK274" s="13" t="str">
        <f t="shared" si="54"/>
        <v>NO CUMPLE</v>
      </c>
      <c r="AL274" s="13" t="str">
        <f t="shared" si="55"/>
        <v>NO CUMPLE</v>
      </c>
      <c r="AM274" s="13" t="str">
        <f t="shared" si="56"/>
        <v>CUMPLE</v>
      </c>
      <c r="AN274" s="13" t="str">
        <f t="shared" si="57"/>
        <v>NO CUMPLE</v>
      </c>
      <c r="AO274" s="13" t="str">
        <f t="shared" si="58"/>
        <v>NO CUMPLE</v>
      </c>
      <c r="AP274" s="13" t="str">
        <f t="shared" si="59"/>
        <v>NO CUMPLE</v>
      </c>
    </row>
    <row r="275" spans="1:42" ht="15" x14ac:dyDescent="0.25">
      <c r="A275" t="s">
        <v>1868</v>
      </c>
      <c r="B275" t="s">
        <v>95</v>
      </c>
      <c r="C275" t="s">
        <v>174</v>
      </c>
      <c r="D275" t="s">
        <v>297</v>
      </c>
      <c r="E275" t="s">
        <v>175</v>
      </c>
      <c r="F275" t="s">
        <v>335</v>
      </c>
      <c r="G275" t="s">
        <v>54</v>
      </c>
      <c r="H275" t="s">
        <v>55</v>
      </c>
      <c r="I275" t="s">
        <v>30</v>
      </c>
      <c r="J275" t="s">
        <v>82</v>
      </c>
      <c r="K275" t="s">
        <v>1840</v>
      </c>
      <c r="L275" t="s">
        <v>1869</v>
      </c>
      <c r="M275" t="s">
        <v>1870</v>
      </c>
      <c r="N275" t="s">
        <v>1871</v>
      </c>
      <c r="O275" t="s">
        <v>61</v>
      </c>
      <c r="P275" t="s">
        <v>136</v>
      </c>
      <c r="Q275" t="s">
        <v>137</v>
      </c>
      <c r="R275" t="s">
        <v>1872</v>
      </c>
      <c r="S275" t="s">
        <v>207</v>
      </c>
      <c r="T275" t="s">
        <v>1873</v>
      </c>
      <c r="U275" t="s">
        <v>1874</v>
      </c>
      <c r="V275" s="40">
        <v>0.68269675925925921</v>
      </c>
      <c r="W275" s="40">
        <v>0.70778935185185188</v>
      </c>
      <c r="X275" s="40">
        <v>2.5092592592592593E-2</v>
      </c>
      <c r="Y275" s="2" t="str">
        <f t="shared" si="48"/>
        <v/>
      </c>
      <c r="Z275" s="47" t="str">
        <f t="shared" si="49"/>
        <v>Cumplido</v>
      </c>
      <c r="AA275" s="8"/>
      <c r="AB275" s="8" t="str">
        <f t="shared" si="60"/>
        <v/>
      </c>
      <c r="AC275" s="8" t="str">
        <f t="shared" si="61"/>
        <v/>
      </c>
      <c r="AD275" s="8" t="str">
        <f t="shared" si="62"/>
        <v/>
      </c>
      <c r="AE275" s="8" t="str">
        <f t="shared" si="63"/>
        <v>Cumplido</v>
      </c>
      <c r="AF275" s="42">
        <v>45328</v>
      </c>
      <c r="AG275" s="13" t="str">
        <f t="shared" si="50"/>
        <v>CUMPLE</v>
      </c>
      <c r="AH275" s="13" t="str">
        <f t="shared" si="51"/>
        <v>NO CUMPLE</v>
      </c>
      <c r="AI275" s="13" t="str">
        <f t="shared" si="52"/>
        <v>NO CUMPLE</v>
      </c>
      <c r="AJ275" s="13" t="str">
        <f t="shared" si="53"/>
        <v>NO CUMPLE</v>
      </c>
      <c r="AK275" s="13" t="str">
        <f t="shared" si="54"/>
        <v>NO CUMPLE</v>
      </c>
      <c r="AL275" s="13" t="str">
        <f t="shared" si="55"/>
        <v>NO CUMPLE</v>
      </c>
      <c r="AM275" s="13" t="str">
        <f t="shared" si="56"/>
        <v>NO CUMPLE</v>
      </c>
      <c r="AN275" s="13" t="str">
        <f t="shared" si="57"/>
        <v>NO CUMPLE</v>
      </c>
      <c r="AO275" s="13" t="str">
        <f t="shared" si="58"/>
        <v>CUMPLE</v>
      </c>
      <c r="AP275" s="13" t="str">
        <f t="shared" si="59"/>
        <v>NO CUMPLE</v>
      </c>
    </row>
    <row r="276" spans="1:42" ht="15" hidden="1" x14ac:dyDescent="0.25">
      <c r="A276" t="s">
        <v>1875</v>
      </c>
      <c r="B276" t="s">
        <v>165</v>
      </c>
      <c r="C276" t="s">
        <v>359</v>
      </c>
      <c r="D276" t="s">
        <v>71</v>
      </c>
      <c r="E276" t="s">
        <v>467</v>
      </c>
      <c r="F276" t="s">
        <v>468</v>
      </c>
      <c r="G276" t="s">
        <v>54</v>
      </c>
      <c r="H276" t="s">
        <v>55</v>
      </c>
      <c r="I276" t="s">
        <v>30</v>
      </c>
      <c r="J276" t="s">
        <v>56</v>
      </c>
      <c r="K276" t="s">
        <v>57</v>
      </c>
      <c r="L276" t="s">
        <v>1876</v>
      </c>
      <c r="M276" t="s">
        <v>1877</v>
      </c>
      <c r="N276" t="s">
        <v>1878</v>
      </c>
      <c r="O276" t="s">
        <v>61</v>
      </c>
      <c r="P276" t="s">
        <v>136</v>
      </c>
      <c r="Q276" t="s">
        <v>137</v>
      </c>
      <c r="R276" t="s">
        <v>1879</v>
      </c>
      <c r="S276" t="s">
        <v>207</v>
      </c>
      <c r="T276" t="s">
        <v>583</v>
      </c>
      <c r="U276" t="s">
        <v>1395</v>
      </c>
      <c r="V276" s="40">
        <v>0</v>
      </c>
      <c r="W276" s="40">
        <v>0</v>
      </c>
      <c r="X276" s="40">
        <v>0</v>
      </c>
      <c r="Y276" s="2" t="str">
        <f t="shared" si="48"/>
        <v/>
      </c>
      <c r="Z276" s="47" t="str">
        <f t="shared" si="49"/>
        <v/>
      </c>
      <c r="AA276" s="8"/>
      <c r="AB276" s="8" t="str">
        <f t="shared" si="60"/>
        <v/>
      </c>
      <c r="AC276" s="8" t="str">
        <f t="shared" si="61"/>
        <v/>
      </c>
      <c r="AD276" s="8" t="str">
        <f t="shared" si="62"/>
        <v/>
      </c>
      <c r="AE276" s="8" t="str">
        <f t="shared" si="63"/>
        <v>Cumplido</v>
      </c>
      <c r="AF276" s="42">
        <v>45328</v>
      </c>
      <c r="AG276" s="13" t="str">
        <f t="shared" si="50"/>
        <v>CUMPLE</v>
      </c>
      <c r="AH276" s="13" t="str">
        <f t="shared" si="51"/>
        <v>NO CUMPLE</v>
      </c>
      <c r="AI276" s="13" t="str">
        <f t="shared" si="52"/>
        <v>NO CUMPLE</v>
      </c>
      <c r="AJ276" s="13" t="str">
        <f t="shared" si="53"/>
        <v>NO CUMPLE</v>
      </c>
      <c r="AK276" s="13" t="str">
        <f t="shared" si="54"/>
        <v>NO CUMPLE</v>
      </c>
      <c r="AL276" s="13" t="str">
        <f t="shared" si="55"/>
        <v>CUMPLE</v>
      </c>
      <c r="AM276" s="13" t="str">
        <f t="shared" si="56"/>
        <v>NO CUMPLE</v>
      </c>
      <c r="AN276" s="13" t="str">
        <f t="shared" si="57"/>
        <v>NO CUMPLE</v>
      </c>
      <c r="AO276" s="13" t="str">
        <f t="shared" si="58"/>
        <v>NO CUMPLE</v>
      </c>
      <c r="AP276" s="13" t="str">
        <f t="shared" si="59"/>
        <v>NO CUMPLE</v>
      </c>
    </row>
    <row r="277" spans="1:42" ht="15" hidden="1" x14ac:dyDescent="0.25">
      <c r="A277" t="s">
        <v>1880</v>
      </c>
      <c r="B277" t="s">
        <v>70</v>
      </c>
      <c r="C277" t="s">
        <v>154</v>
      </c>
      <c r="D277" t="s">
        <v>71</v>
      </c>
      <c r="E277" t="s">
        <v>495</v>
      </c>
      <c r="F277" t="s">
        <v>116</v>
      </c>
      <c r="G277" t="s">
        <v>54</v>
      </c>
      <c r="H277" t="s">
        <v>55</v>
      </c>
      <c r="I277" t="s">
        <v>30</v>
      </c>
      <c r="J277" t="s">
        <v>56</v>
      </c>
      <c r="K277" t="s">
        <v>117</v>
      </c>
      <c r="L277" t="s">
        <v>1881</v>
      </c>
      <c r="M277" t="s">
        <v>1882</v>
      </c>
      <c r="N277" t="s">
        <v>1883</v>
      </c>
      <c r="O277" t="s">
        <v>61</v>
      </c>
      <c r="P277" t="s">
        <v>136</v>
      </c>
      <c r="Q277" t="s">
        <v>137</v>
      </c>
      <c r="R277" t="s">
        <v>1884</v>
      </c>
      <c r="S277" t="s">
        <v>207</v>
      </c>
      <c r="T277" t="s">
        <v>1885</v>
      </c>
      <c r="U277" t="s">
        <v>1886</v>
      </c>
      <c r="V277" s="40">
        <v>0</v>
      </c>
      <c r="W277" s="40">
        <v>0</v>
      </c>
      <c r="X277" s="40">
        <v>0</v>
      </c>
      <c r="Y277" s="2" t="str">
        <f t="shared" si="48"/>
        <v/>
      </c>
      <c r="Z277" s="47" t="str">
        <f t="shared" si="49"/>
        <v/>
      </c>
      <c r="AA277" s="8"/>
      <c r="AB277" s="8" t="str">
        <f t="shared" si="60"/>
        <v/>
      </c>
      <c r="AC277" s="8" t="str">
        <f t="shared" si="61"/>
        <v/>
      </c>
      <c r="AD277" s="8" t="str">
        <f t="shared" si="62"/>
        <v/>
      </c>
      <c r="AE277" s="8" t="str">
        <f t="shared" si="63"/>
        <v>Cumplido</v>
      </c>
      <c r="AF277" s="42">
        <v>45328</v>
      </c>
      <c r="AG277" s="13" t="str">
        <f t="shared" si="50"/>
        <v>CUMPLE</v>
      </c>
      <c r="AH277" s="13" t="str">
        <f t="shared" si="51"/>
        <v>NO CUMPLE</v>
      </c>
      <c r="AI277" s="13" t="str">
        <f t="shared" si="52"/>
        <v>NO CUMPLE</v>
      </c>
      <c r="AJ277" s="13" t="str">
        <f t="shared" si="53"/>
        <v>NO CUMPLE</v>
      </c>
      <c r="AK277" s="13" t="str">
        <f t="shared" si="54"/>
        <v>NO CUMPLE</v>
      </c>
      <c r="AL277" s="13" t="str">
        <f t="shared" si="55"/>
        <v>CUMPLE</v>
      </c>
      <c r="AM277" s="13" t="str">
        <f t="shared" si="56"/>
        <v>NO CUMPLE</v>
      </c>
      <c r="AN277" s="13" t="str">
        <f t="shared" si="57"/>
        <v>NO CUMPLE</v>
      </c>
      <c r="AO277" s="13" t="str">
        <f t="shared" si="58"/>
        <v>NO CUMPLE</v>
      </c>
      <c r="AP277" s="13" t="str">
        <f t="shared" si="59"/>
        <v>NO CUMPLE</v>
      </c>
    </row>
    <row r="278" spans="1:42" ht="15" hidden="1" x14ac:dyDescent="0.25">
      <c r="A278" t="s">
        <v>1887</v>
      </c>
      <c r="B278" t="s">
        <v>95</v>
      </c>
      <c r="C278" t="s">
        <v>154</v>
      </c>
      <c r="D278" t="s">
        <v>142</v>
      </c>
      <c r="E278" t="s">
        <v>1888</v>
      </c>
      <c r="F278" t="s">
        <v>156</v>
      </c>
      <c r="G278" t="s">
        <v>73</v>
      </c>
      <c r="H278" t="s">
        <v>74</v>
      </c>
      <c r="I278" t="s">
        <v>29</v>
      </c>
      <c r="J278" t="s">
        <v>82</v>
      </c>
      <c r="K278" t="s">
        <v>75</v>
      </c>
      <c r="L278" t="s">
        <v>1889</v>
      </c>
      <c r="M278" t="s">
        <v>1890</v>
      </c>
      <c r="N278" t="s">
        <v>1891</v>
      </c>
      <c r="O278" t="s">
        <v>61</v>
      </c>
      <c r="P278" t="s">
        <v>136</v>
      </c>
      <c r="Q278" t="s">
        <v>137</v>
      </c>
      <c r="R278" t="s">
        <v>1892</v>
      </c>
      <c r="S278" t="s">
        <v>207</v>
      </c>
      <c r="T278" t="s">
        <v>1893</v>
      </c>
      <c r="U278" t="s">
        <v>1894</v>
      </c>
      <c r="V278" s="40">
        <v>8.7546296296296303E-2</v>
      </c>
      <c r="W278" s="40">
        <v>9.8449074074074078E-2</v>
      </c>
      <c r="X278" s="40">
        <v>1.0902777777777779E-2</v>
      </c>
      <c r="Y278" s="2" t="str">
        <f t="shared" si="48"/>
        <v/>
      </c>
      <c r="Z278" s="47" t="str">
        <f t="shared" si="49"/>
        <v>Cumplido</v>
      </c>
      <c r="AA278" s="8"/>
      <c r="AB278" s="8" t="str">
        <f t="shared" si="60"/>
        <v/>
      </c>
      <c r="AC278" s="8" t="str">
        <f t="shared" si="61"/>
        <v/>
      </c>
      <c r="AD278" s="8" t="str">
        <f t="shared" si="62"/>
        <v>Cumplido</v>
      </c>
      <c r="AE278" s="8" t="str">
        <f t="shared" si="63"/>
        <v/>
      </c>
      <c r="AF278" s="42">
        <v>45328</v>
      </c>
      <c r="AG278" s="13" t="str">
        <f t="shared" si="50"/>
        <v>CUMPLE</v>
      </c>
      <c r="AH278" s="13" t="str">
        <f t="shared" si="51"/>
        <v>NO CUMPLE</v>
      </c>
      <c r="AI278" s="13" t="str">
        <f t="shared" si="52"/>
        <v>NO CUMPLE</v>
      </c>
      <c r="AJ278" s="13" t="str">
        <f t="shared" si="53"/>
        <v>NO CUMPLE</v>
      </c>
      <c r="AK278" s="13" t="str">
        <f t="shared" si="54"/>
        <v>NO CUMPLE</v>
      </c>
      <c r="AL278" s="13" t="str">
        <f t="shared" si="55"/>
        <v>NO CUMPLE</v>
      </c>
      <c r="AM278" s="13" t="str">
        <f t="shared" si="56"/>
        <v>CUMPLE</v>
      </c>
      <c r="AN278" s="13" t="str">
        <f t="shared" si="57"/>
        <v>NO CUMPLE</v>
      </c>
      <c r="AO278" s="13" t="str">
        <f t="shared" si="58"/>
        <v>NO CUMPLE</v>
      </c>
      <c r="AP278" s="13" t="str">
        <f t="shared" si="59"/>
        <v>NO CUMPLE</v>
      </c>
    </row>
    <row r="279" spans="1:42" ht="15" x14ac:dyDescent="0.25">
      <c r="A279" t="s">
        <v>1895</v>
      </c>
      <c r="B279" t="s">
        <v>95</v>
      </c>
      <c r="C279" t="s">
        <v>174</v>
      </c>
      <c r="D279" t="s">
        <v>142</v>
      </c>
      <c r="E279" t="s">
        <v>484</v>
      </c>
      <c r="F279" t="s">
        <v>156</v>
      </c>
      <c r="G279" t="s">
        <v>73</v>
      </c>
      <c r="H279" t="s">
        <v>74</v>
      </c>
      <c r="I279" t="s">
        <v>29</v>
      </c>
      <c r="J279" t="s">
        <v>82</v>
      </c>
      <c r="K279" t="s">
        <v>288</v>
      </c>
      <c r="L279" t="s">
        <v>1896</v>
      </c>
      <c r="M279" t="s">
        <v>1897</v>
      </c>
      <c r="N279" t="s">
        <v>1898</v>
      </c>
      <c r="O279" t="s">
        <v>61</v>
      </c>
      <c r="P279" t="s">
        <v>136</v>
      </c>
      <c r="Q279" t="s">
        <v>137</v>
      </c>
      <c r="R279" t="s">
        <v>1899</v>
      </c>
      <c r="S279" t="s">
        <v>150</v>
      </c>
      <c r="T279" t="s">
        <v>1900</v>
      </c>
      <c r="U279" t="s">
        <v>1901</v>
      </c>
      <c r="V279" s="40">
        <v>2.2630787037037039</v>
      </c>
      <c r="W279" s="40">
        <v>2.2778356481481481</v>
      </c>
      <c r="X279" s="40">
        <v>1.4756944444444444E-2</v>
      </c>
      <c r="Y279" s="2" t="str">
        <f t="shared" si="48"/>
        <v/>
      </c>
      <c r="Z279" s="47" t="str">
        <f t="shared" si="49"/>
        <v>Cumplido</v>
      </c>
      <c r="AA279" s="8"/>
      <c r="AB279" s="8" t="str">
        <f t="shared" si="60"/>
        <v/>
      </c>
      <c r="AC279" s="8" t="str">
        <f t="shared" si="61"/>
        <v/>
      </c>
      <c r="AD279" s="8" t="str">
        <f t="shared" si="62"/>
        <v>Cumplido</v>
      </c>
      <c r="AE279" s="8" t="str">
        <f t="shared" si="63"/>
        <v/>
      </c>
      <c r="AF279" s="42">
        <v>45330</v>
      </c>
      <c r="AG279" s="13" t="str">
        <f t="shared" si="50"/>
        <v>CUMPLE</v>
      </c>
      <c r="AH279" s="13" t="str">
        <f t="shared" si="51"/>
        <v>NO CUMPLE</v>
      </c>
      <c r="AI279" s="13" t="str">
        <f t="shared" si="52"/>
        <v>NO CUMPLE</v>
      </c>
      <c r="AJ279" s="13" t="str">
        <f t="shared" si="53"/>
        <v>NO CUMPLE</v>
      </c>
      <c r="AK279" s="13" t="str">
        <f t="shared" si="54"/>
        <v>NO CUMPLE</v>
      </c>
      <c r="AL279" s="13" t="str">
        <f t="shared" si="55"/>
        <v>NO CUMPLE</v>
      </c>
      <c r="AM279" s="13" t="str">
        <f t="shared" si="56"/>
        <v>NO CUMPLE</v>
      </c>
      <c r="AN279" s="13" t="str">
        <f t="shared" si="57"/>
        <v>NO CUMPLE</v>
      </c>
      <c r="AO279" s="13" t="str">
        <f t="shared" si="58"/>
        <v>NO CUMPLE</v>
      </c>
      <c r="AP279" s="13" t="str">
        <f t="shared" si="59"/>
        <v>CUMPLE</v>
      </c>
    </row>
    <row r="280" spans="1:42" ht="15" hidden="1" x14ac:dyDescent="0.25">
      <c r="A280" t="s">
        <v>1902</v>
      </c>
      <c r="B280" t="s">
        <v>95</v>
      </c>
      <c r="C280" t="s">
        <v>344</v>
      </c>
      <c r="D280" t="s">
        <v>142</v>
      </c>
      <c r="E280" t="s">
        <v>389</v>
      </c>
      <c r="F280" t="s">
        <v>156</v>
      </c>
      <c r="G280" t="s">
        <v>73</v>
      </c>
      <c r="H280" t="s">
        <v>74</v>
      </c>
      <c r="I280" t="s">
        <v>29</v>
      </c>
      <c r="J280" t="s">
        <v>82</v>
      </c>
      <c r="K280" t="s">
        <v>75</v>
      </c>
      <c r="L280" t="s">
        <v>1903</v>
      </c>
      <c r="M280" t="s">
        <v>1904</v>
      </c>
      <c r="N280" t="s">
        <v>1905</v>
      </c>
      <c r="O280" t="s">
        <v>61</v>
      </c>
      <c r="P280" t="s">
        <v>136</v>
      </c>
      <c r="Q280" t="s">
        <v>137</v>
      </c>
      <c r="R280" t="s">
        <v>1906</v>
      </c>
      <c r="S280" t="s">
        <v>207</v>
      </c>
      <c r="T280" t="s">
        <v>1907</v>
      </c>
      <c r="U280" t="s">
        <v>1908</v>
      </c>
      <c r="V280" s="40">
        <v>0.18792824074074074</v>
      </c>
      <c r="W280" s="40">
        <v>0.19251157407407407</v>
      </c>
      <c r="X280" s="40">
        <v>4.5833333333333334E-3</v>
      </c>
      <c r="Y280" s="2" t="str">
        <f t="shared" si="48"/>
        <v/>
      </c>
      <c r="Z280" s="47" t="str">
        <f t="shared" si="49"/>
        <v>Cumplido</v>
      </c>
      <c r="AA280" s="8"/>
      <c r="AB280" s="8" t="str">
        <f t="shared" si="60"/>
        <v/>
      </c>
      <c r="AC280" s="8" t="str">
        <f t="shared" si="61"/>
        <v/>
      </c>
      <c r="AD280" s="8" t="str">
        <f t="shared" si="62"/>
        <v>Cumplido</v>
      </c>
      <c r="AE280" s="8" t="str">
        <f t="shared" si="63"/>
        <v/>
      </c>
      <c r="AF280" s="42">
        <v>45328</v>
      </c>
      <c r="AG280" s="13" t="str">
        <f t="shared" si="50"/>
        <v>CUMPLE</v>
      </c>
      <c r="AH280" s="13" t="str">
        <f t="shared" si="51"/>
        <v>NO CUMPLE</v>
      </c>
      <c r="AI280" s="13" t="str">
        <f t="shared" si="52"/>
        <v>NO CUMPLE</v>
      </c>
      <c r="AJ280" s="13" t="str">
        <f t="shared" si="53"/>
        <v>NO CUMPLE</v>
      </c>
      <c r="AK280" s="13" t="str">
        <f t="shared" si="54"/>
        <v>NO CUMPLE</v>
      </c>
      <c r="AL280" s="13" t="str">
        <f t="shared" si="55"/>
        <v>NO CUMPLE</v>
      </c>
      <c r="AM280" s="13" t="str">
        <f t="shared" si="56"/>
        <v>NO CUMPLE</v>
      </c>
      <c r="AN280" s="13" t="str">
        <f t="shared" si="57"/>
        <v>CUMPLE</v>
      </c>
      <c r="AO280" s="13" t="str">
        <f t="shared" si="58"/>
        <v>NO CUMPLE</v>
      </c>
      <c r="AP280" s="13" t="str">
        <f t="shared" si="59"/>
        <v>NO CUMPLE</v>
      </c>
    </row>
    <row r="281" spans="1:42" ht="15" hidden="1" x14ac:dyDescent="0.25">
      <c r="A281" t="s">
        <v>1909</v>
      </c>
      <c r="B281" t="s">
        <v>165</v>
      </c>
      <c r="C281" t="s">
        <v>359</v>
      </c>
      <c r="D281" t="s">
        <v>71</v>
      </c>
      <c r="E281" t="s">
        <v>467</v>
      </c>
      <c r="F281" t="s">
        <v>468</v>
      </c>
      <c r="G281" t="s">
        <v>54</v>
      </c>
      <c r="H281" t="s">
        <v>55</v>
      </c>
      <c r="I281" t="s">
        <v>30</v>
      </c>
      <c r="J281" t="s">
        <v>56</v>
      </c>
      <c r="K281" t="s">
        <v>57</v>
      </c>
      <c r="L281" t="s">
        <v>1236</v>
      </c>
      <c r="M281" t="s">
        <v>1910</v>
      </c>
      <c r="N281" t="s">
        <v>1911</v>
      </c>
      <c r="O281" t="s">
        <v>61</v>
      </c>
      <c r="P281" t="s">
        <v>136</v>
      </c>
      <c r="Q281" t="s">
        <v>137</v>
      </c>
      <c r="R281" t="s">
        <v>1912</v>
      </c>
      <c r="S281" t="s">
        <v>219</v>
      </c>
      <c r="T281" t="s">
        <v>473</v>
      </c>
      <c r="U281" t="s">
        <v>352</v>
      </c>
      <c r="V281" s="40">
        <v>0</v>
      </c>
      <c r="W281" s="40">
        <v>0</v>
      </c>
      <c r="X281" s="40">
        <v>0</v>
      </c>
      <c r="Y281" s="2" t="str">
        <f t="shared" si="48"/>
        <v/>
      </c>
      <c r="Z281" s="47" t="str">
        <f t="shared" si="49"/>
        <v/>
      </c>
      <c r="AA281" s="8"/>
      <c r="AB281" s="8" t="str">
        <f t="shared" si="60"/>
        <v/>
      </c>
      <c r="AC281" s="8" t="str">
        <f t="shared" si="61"/>
        <v/>
      </c>
      <c r="AD281" s="8" t="str">
        <f t="shared" si="62"/>
        <v/>
      </c>
      <c r="AE281" s="8" t="str">
        <f t="shared" si="63"/>
        <v>Cumplido</v>
      </c>
      <c r="AF281" s="42">
        <v>45327</v>
      </c>
      <c r="AG281" s="13" t="str">
        <f t="shared" si="50"/>
        <v>CUMPLE</v>
      </c>
      <c r="AH281" s="13" t="str">
        <f t="shared" si="51"/>
        <v>NO CUMPLE</v>
      </c>
      <c r="AI281" s="13" t="str">
        <f t="shared" si="52"/>
        <v>NO CUMPLE</v>
      </c>
      <c r="AJ281" s="13" t="str">
        <f t="shared" si="53"/>
        <v>NO CUMPLE</v>
      </c>
      <c r="AK281" s="13" t="str">
        <f t="shared" si="54"/>
        <v>NO CUMPLE</v>
      </c>
      <c r="AL281" s="13" t="str">
        <f t="shared" si="55"/>
        <v>CUMPLE</v>
      </c>
      <c r="AM281" s="13" t="str">
        <f t="shared" si="56"/>
        <v>NO CUMPLE</v>
      </c>
      <c r="AN281" s="13" t="str">
        <f t="shared" si="57"/>
        <v>NO CUMPLE</v>
      </c>
      <c r="AO281" s="13" t="str">
        <f t="shared" si="58"/>
        <v>NO CUMPLE</v>
      </c>
      <c r="AP281" s="13" t="str">
        <f t="shared" si="59"/>
        <v>NO CUMPLE</v>
      </c>
    </row>
    <row r="282" spans="1:42" ht="15" x14ac:dyDescent="0.25">
      <c r="A282" t="s">
        <v>1913</v>
      </c>
      <c r="B282" t="s">
        <v>95</v>
      </c>
      <c r="C282" t="s">
        <v>174</v>
      </c>
      <c r="D282" t="s">
        <v>142</v>
      </c>
      <c r="E282" t="s">
        <v>175</v>
      </c>
      <c r="F282" t="s">
        <v>1914</v>
      </c>
      <c r="G282" t="s">
        <v>54</v>
      </c>
      <c r="H282" t="s">
        <v>55</v>
      </c>
      <c r="I282" t="s">
        <v>30</v>
      </c>
      <c r="J282" t="s">
        <v>82</v>
      </c>
      <c r="K282" t="s">
        <v>75</v>
      </c>
      <c r="L282" t="s">
        <v>1915</v>
      </c>
      <c r="M282" t="s">
        <v>1916</v>
      </c>
      <c r="N282" t="s">
        <v>1917</v>
      </c>
      <c r="O282" t="s">
        <v>61</v>
      </c>
      <c r="P282" t="s">
        <v>136</v>
      </c>
      <c r="Q282" t="s">
        <v>137</v>
      </c>
      <c r="R282" t="s">
        <v>1918</v>
      </c>
      <c r="S282" t="s">
        <v>207</v>
      </c>
      <c r="T282" t="s">
        <v>1919</v>
      </c>
      <c r="U282" t="s">
        <v>1920</v>
      </c>
      <c r="V282" s="40">
        <v>1.9745370370370371E-2</v>
      </c>
      <c r="W282" s="40">
        <v>2.4282407407407409E-2</v>
      </c>
      <c r="X282" s="40">
        <v>4.5370370370370373E-3</v>
      </c>
      <c r="Y282" s="2" t="str">
        <f t="shared" si="48"/>
        <v/>
      </c>
      <c r="Z282" s="47" t="str">
        <f t="shared" si="49"/>
        <v>Cumplido</v>
      </c>
      <c r="AA282" s="8"/>
      <c r="AB282" s="8" t="str">
        <f t="shared" si="60"/>
        <v/>
      </c>
      <c r="AC282" s="8" t="str">
        <f t="shared" si="61"/>
        <v/>
      </c>
      <c r="AD282" s="8" t="str">
        <f t="shared" si="62"/>
        <v/>
      </c>
      <c r="AE282" s="8" t="str">
        <f t="shared" si="63"/>
        <v>Cumplido</v>
      </c>
      <c r="AF282" s="42">
        <v>45328</v>
      </c>
      <c r="AG282" s="13" t="str">
        <f t="shared" si="50"/>
        <v>CUMPLE</v>
      </c>
      <c r="AH282" s="13" t="str">
        <f t="shared" si="51"/>
        <v>NO CUMPLE</v>
      </c>
      <c r="AI282" s="13" t="str">
        <f t="shared" si="52"/>
        <v>NO CUMPLE</v>
      </c>
      <c r="AJ282" s="13" t="str">
        <f t="shared" si="53"/>
        <v>NO CUMPLE</v>
      </c>
      <c r="AK282" s="13" t="str">
        <f t="shared" si="54"/>
        <v>NO CUMPLE</v>
      </c>
      <c r="AL282" s="13" t="str">
        <f t="shared" si="55"/>
        <v>CUMPLE</v>
      </c>
      <c r="AM282" s="13" t="str">
        <f t="shared" si="56"/>
        <v>NO CUMPLE</v>
      </c>
      <c r="AN282" s="13" t="str">
        <f t="shared" si="57"/>
        <v>NO CUMPLE</v>
      </c>
      <c r="AO282" s="13" t="str">
        <f t="shared" si="58"/>
        <v>NO CUMPLE</v>
      </c>
      <c r="AP282" s="13" t="str">
        <f t="shared" si="59"/>
        <v>NO CUMPLE</v>
      </c>
    </row>
    <row r="283" spans="1:42" ht="15" x14ac:dyDescent="0.25">
      <c r="A283" t="s">
        <v>1921</v>
      </c>
      <c r="B283" t="s">
        <v>307</v>
      </c>
      <c r="C283" t="s">
        <v>308</v>
      </c>
      <c r="D283" t="s">
        <v>308</v>
      </c>
      <c r="E283" t="s">
        <v>457</v>
      </c>
      <c r="F283" t="s">
        <v>458</v>
      </c>
      <c r="G283" t="s">
        <v>54</v>
      </c>
      <c r="H283" t="s">
        <v>55</v>
      </c>
      <c r="I283" t="s">
        <v>30</v>
      </c>
      <c r="J283" t="s">
        <v>82</v>
      </c>
      <c r="K283" t="s">
        <v>57</v>
      </c>
      <c r="L283" t="s">
        <v>1922</v>
      </c>
      <c r="M283" t="s">
        <v>1923</v>
      </c>
      <c r="N283" t="s">
        <v>1924</v>
      </c>
      <c r="O283" t="s">
        <v>61</v>
      </c>
      <c r="P283" t="s">
        <v>462</v>
      </c>
      <c r="Q283" t="s">
        <v>463</v>
      </c>
      <c r="R283" t="s">
        <v>1925</v>
      </c>
      <c r="S283" t="s">
        <v>207</v>
      </c>
      <c r="T283" t="s">
        <v>465</v>
      </c>
      <c r="U283" t="s">
        <v>465</v>
      </c>
      <c r="V283" s="40">
        <v>0</v>
      </c>
      <c r="W283" s="40">
        <v>1.0300925925925926E-3</v>
      </c>
      <c r="X283" s="40">
        <v>1.0300925925925926E-3</v>
      </c>
      <c r="Y283" s="2" t="str">
        <f t="shared" si="48"/>
        <v/>
      </c>
      <c r="Z283" s="47" t="str">
        <f t="shared" si="49"/>
        <v>Cumplido</v>
      </c>
      <c r="AA283" s="8"/>
      <c r="AB283" s="8" t="str">
        <f t="shared" si="60"/>
        <v/>
      </c>
      <c r="AC283" s="8" t="str">
        <f t="shared" si="61"/>
        <v/>
      </c>
      <c r="AD283" s="8" t="str">
        <f t="shared" si="62"/>
        <v/>
      </c>
      <c r="AE283" s="8" t="str">
        <f t="shared" si="63"/>
        <v>Cumplido</v>
      </c>
      <c r="AF283" s="42">
        <v>45328</v>
      </c>
      <c r="AG283" s="13" t="str">
        <f t="shared" si="50"/>
        <v>CUMPLE</v>
      </c>
      <c r="AH283" s="13" t="str">
        <f t="shared" si="51"/>
        <v>NO CUMPLE</v>
      </c>
      <c r="AI283" s="13" t="str">
        <f t="shared" si="52"/>
        <v>NO CUMPLE</v>
      </c>
      <c r="AJ283" s="13" t="str">
        <f t="shared" si="53"/>
        <v>NO CUMPLE</v>
      </c>
      <c r="AK283" s="13" t="str">
        <f t="shared" si="54"/>
        <v>NO CUMPLE</v>
      </c>
      <c r="AL283" s="13" t="str">
        <f t="shared" si="55"/>
        <v>CUMPLE</v>
      </c>
      <c r="AM283" s="13" t="str">
        <f t="shared" si="56"/>
        <v>NO CUMPLE</v>
      </c>
      <c r="AN283" s="13" t="str">
        <f t="shared" si="57"/>
        <v>NO CUMPLE</v>
      </c>
      <c r="AO283" s="13" t="str">
        <f t="shared" si="58"/>
        <v>NO CUMPLE</v>
      </c>
      <c r="AP283" s="13" t="str">
        <f t="shared" si="59"/>
        <v>NO CUMPLE</v>
      </c>
    </row>
    <row r="284" spans="1:42" ht="15" x14ac:dyDescent="0.25">
      <c r="A284" t="s">
        <v>1926</v>
      </c>
      <c r="B284" t="s">
        <v>1682</v>
      </c>
      <c r="C284" t="s">
        <v>223</v>
      </c>
      <c r="D284" t="s">
        <v>154</v>
      </c>
      <c r="E284" t="s">
        <v>1782</v>
      </c>
      <c r="F284" t="s">
        <v>214</v>
      </c>
      <c r="G284" t="s">
        <v>73</v>
      </c>
      <c r="H284" t="s">
        <v>74</v>
      </c>
      <c r="I284" t="s">
        <v>29</v>
      </c>
      <c r="J284" t="s">
        <v>82</v>
      </c>
      <c r="K284" t="s">
        <v>75</v>
      </c>
      <c r="L284" t="s">
        <v>1927</v>
      </c>
      <c r="M284" t="s">
        <v>1928</v>
      </c>
      <c r="N284" t="s">
        <v>1929</v>
      </c>
      <c r="O284" t="s">
        <v>1930</v>
      </c>
      <c r="P284" t="s">
        <v>62</v>
      </c>
      <c r="Q284" t="s">
        <v>617</v>
      </c>
      <c r="R284" t="s">
        <v>1931</v>
      </c>
      <c r="S284" t="s">
        <v>1931</v>
      </c>
      <c r="T284" t="s">
        <v>1932</v>
      </c>
      <c r="U284" t="s">
        <v>1933</v>
      </c>
      <c r="V284" s="40">
        <v>0</v>
      </c>
      <c r="W284" s="40">
        <v>0</v>
      </c>
      <c r="X284" s="40">
        <v>0</v>
      </c>
      <c r="Y284" s="2" t="str">
        <f t="shared" si="48"/>
        <v/>
      </c>
      <c r="Z284" s="47" t="str">
        <f t="shared" si="49"/>
        <v>Cumplido</v>
      </c>
      <c r="AA284" s="8"/>
      <c r="AB284" s="8" t="str">
        <f t="shared" si="60"/>
        <v/>
      </c>
      <c r="AC284" s="8" t="str">
        <f t="shared" si="61"/>
        <v/>
      </c>
      <c r="AD284" s="8" t="str">
        <f t="shared" si="62"/>
        <v>Cumplido</v>
      </c>
      <c r="AE284" s="8" t="str">
        <f t="shared" si="63"/>
        <v/>
      </c>
      <c r="AF284" s="42">
        <v>45328</v>
      </c>
      <c r="AG284" s="13" t="str">
        <f t="shared" si="50"/>
        <v>CUMPLE</v>
      </c>
      <c r="AH284" s="13" t="str">
        <f t="shared" si="51"/>
        <v>NO CUMPLE</v>
      </c>
      <c r="AI284" s="13" t="str">
        <f t="shared" si="52"/>
        <v>NO CUMPLE</v>
      </c>
      <c r="AJ284" s="13" t="str">
        <f t="shared" si="53"/>
        <v>NO CUMPLE</v>
      </c>
      <c r="AK284" s="13" t="str">
        <f t="shared" si="54"/>
        <v>NO CUMPLE</v>
      </c>
      <c r="AL284" s="13" t="str">
        <f t="shared" si="55"/>
        <v>CUMPLE</v>
      </c>
      <c r="AM284" s="13" t="str">
        <f t="shared" si="56"/>
        <v>NO CUMPLE</v>
      </c>
      <c r="AN284" s="13" t="str">
        <f t="shared" si="57"/>
        <v>NO CUMPLE</v>
      </c>
      <c r="AO284" s="13" t="str">
        <f t="shared" si="58"/>
        <v>NO CUMPLE</v>
      </c>
      <c r="AP284" s="13" t="str">
        <f t="shared" si="59"/>
        <v>NO CUMPLE</v>
      </c>
    </row>
    <row r="285" spans="1:42" ht="15" hidden="1" x14ac:dyDescent="0.25">
      <c r="A285" t="s">
        <v>1934</v>
      </c>
      <c r="B285" t="s">
        <v>211</v>
      </c>
      <c r="C285" t="s">
        <v>415</v>
      </c>
      <c r="D285" t="s">
        <v>154</v>
      </c>
      <c r="E285" t="s">
        <v>155</v>
      </c>
      <c r="F285" t="s">
        <v>214</v>
      </c>
      <c r="G285" t="s">
        <v>54</v>
      </c>
      <c r="H285" t="s">
        <v>55</v>
      </c>
      <c r="I285" t="s">
        <v>30</v>
      </c>
      <c r="J285" t="s">
        <v>56</v>
      </c>
      <c r="K285" t="s">
        <v>75</v>
      </c>
      <c r="L285" t="s">
        <v>1935</v>
      </c>
      <c r="M285" t="s">
        <v>1936</v>
      </c>
      <c r="N285" t="s">
        <v>1937</v>
      </c>
      <c r="O285" t="s">
        <v>61</v>
      </c>
      <c r="P285" t="s">
        <v>136</v>
      </c>
      <c r="Q285" t="s">
        <v>137</v>
      </c>
      <c r="R285" t="s">
        <v>1938</v>
      </c>
      <c r="S285" t="s">
        <v>207</v>
      </c>
      <c r="T285" t="s">
        <v>1939</v>
      </c>
      <c r="U285" t="s">
        <v>1940</v>
      </c>
      <c r="V285" s="40">
        <v>0</v>
      </c>
      <c r="W285" s="40">
        <v>0</v>
      </c>
      <c r="X285" s="40">
        <v>0</v>
      </c>
      <c r="Y285" s="2" t="str">
        <f t="shared" si="48"/>
        <v/>
      </c>
      <c r="Z285" s="47" t="str">
        <f t="shared" si="49"/>
        <v/>
      </c>
      <c r="AA285" s="8"/>
      <c r="AB285" s="8" t="str">
        <f t="shared" si="60"/>
        <v/>
      </c>
      <c r="AC285" s="8" t="str">
        <f t="shared" si="61"/>
        <v/>
      </c>
      <c r="AD285" s="8" t="str">
        <f t="shared" si="62"/>
        <v/>
      </c>
      <c r="AE285" s="8" t="str">
        <f t="shared" si="63"/>
        <v>Cumplido</v>
      </c>
      <c r="AF285" s="42">
        <v>45328</v>
      </c>
      <c r="AG285" s="13" t="str">
        <f t="shared" si="50"/>
        <v>CUMPLE</v>
      </c>
      <c r="AH285" s="13" t="str">
        <f t="shared" si="51"/>
        <v>NO CUMPLE</v>
      </c>
      <c r="AI285" s="13" t="str">
        <f t="shared" si="52"/>
        <v>NO CUMPLE</v>
      </c>
      <c r="AJ285" s="13" t="str">
        <f t="shared" si="53"/>
        <v>NO CUMPLE</v>
      </c>
      <c r="AK285" s="13" t="str">
        <f t="shared" si="54"/>
        <v>NO CUMPLE</v>
      </c>
      <c r="AL285" s="13" t="str">
        <f t="shared" si="55"/>
        <v>CUMPLE</v>
      </c>
      <c r="AM285" s="13" t="str">
        <f t="shared" si="56"/>
        <v>NO CUMPLE</v>
      </c>
      <c r="AN285" s="13" t="str">
        <f t="shared" si="57"/>
        <v>NO CUMPLE</v>
      </c>
      <c r="AO285" s="13" t="str">
        <f t="shared" si="58"/>
        <v>NO CUMPLE</v>
      </c>
      <c r="AP285" s="13" t="str">
        <f t="shared" si="59"/>
        <v>NO CUMPLE</v>
      </c>
    </row>
    <row r="286" spans="1:42" ht="15" x14ac:dyDescent="0.25">
      <c r="A286" t="s">
        <v>1941</v>
      </c>
      <c r="B286" t="s">
        <v>95</v>
      </c>
      <c r="C286" t="s">
        <v>531</v>
      </c>
      <c r="D286" t="s">
        <v>483</v>
      </c>
      <c r="E286" t="s">
        <v>1942</v>
      </c>
      <c r="F286" t="s">
        <v>1943</v>
      </c>
      <c r="G286" t="s">
        <v>73</v>
      </c>
      <c r="H286" t="s">
        <v>74</v>
      </c>
      <c r="I286" t="s">
        <v>29</v>
      </c>
      <c r="J286" t="s">
        <v>82</v>
      </c>
      <c r="K286" t="s">
        <v>486</v>
      </c>
      <c r="L286" t="s">
        <v>1944</v>
      </c>
      <c r="M286" t="s">
        <v>1945</v>
      </c>
      <c r="N286" t="s">
        <v>1946</v>
      </c>
      <c r="O286" t="s">
        <v>61</v>
      </c>
      <c r="P286" t="s">
        <v>136</v>
      </c>
      <c r="Q286" t="s">
        <v>137</v>
      </c>
      <c r="R286" t="s">
        <v>1947</v>
      </c>
      <c r="S286" t="s">
        <v>1948</v>
      </c>
      <c r="T286" t="s">
        <v>1949</v>
      </c>
      <c r="U286" t="s">
        <v>1950</v>
      </c>
      <c r="V286" s="40">
        <v>8.4345370370370372</v>
      </c>
      <c r="W286" s="40">
        <v>8.4451851851851849</v>
      </c>
      <c r="X286" s="40">
        <v>1.0648148148148148E-2</v>
      </c>
      <c r="Y286" s="2" t="str">
        <f t="shared" si="48"/>
        <v/>
      </c>
      <c r="Z286" s="47" t="str">
        <f t="shared" si="49"/>
        <v>Cumplido</v>
      </c>
      <c r="AA286" s="8"/>
      <c r="AB286" s="8" t="str">
        <f t="shared" si="60"/>
        <v/>
      </c>
      <c r="AC286" s="8" t="str">
        <f t="shared" si="61"/>
        <v/>
      </c>
      <c r="AD286" s="8" t="str">
        <f t="shared" si="62"/>
        <v>Cumplido</v>
      </c>
      <c r="AE286" s="8" t="str">
        <f t="shared" si="63"/>
        <v/>
      </c>
      <c r="AF286" s="42">
        <v>45336</v>
      </c>
      <c r="AG286" s="13" t="str">
        <f t="shared" si="50"/>
        <v>CUMPLE</v>
      </c>
      <c r="AH286" s="13" t="str">
        <f t="shared" si="51"/>
        <v>NO CUMPLE</v>
      </c>
      <c r="AI286" s="13" t="str">
        <f t="shared" si="52"/>
        <v>NO CUMPLE</v>
      </c>
      <c r="AJ286" s="13" t="str">
        <f t="shared" si="53"/>
        <v>NO CUMPLE</v>
      </c>
      <c r="AK286" s="13" t="str">
        <f t="shared" si="54"/>
        <v>NO CUMPLE</v>
      </c>
      <c r="AL286" s="13" t="str">
        <f t="shared" si="55"/>
        <v>NO CUMPLE</v>
      </c>
      <c r="AM286" s="13" t="str">
        <f t="shared" si="56"/>
        <v>NO CUMPLE</v>
      </c>
      <c r="AN286" s="13" t="str">
        <f t="shared" si="57"/>
        <v>NO CUMPLE</v>
      </c>
      <c r="AO286" s="13" t="str">
        <f t="shared" si="58"/>
        <v>NO CUMPLE</v>
      </c>
      <c r="AP286" s="13" t="str">
        <f t="shared" si="59"/>
        <v>CUMPLE</v>
      </c>
    </row>
    <row r="287" spans="1:42" ht="15" x14ac:dyDescent="0.25">
      <c r="A287" t="s">
        <v>1951</v>
      </c>
      <c r="B287" t="s">
        <v>95</v>
      </c>
      <c r="C287" t="s">
        <v>174</v>
      </c>
      <c r="D287" t="s">
        <v>483</v>
      </c>
      <c r="E287" t="s">
        <v>286</v>
      </c>
      <c r="F287" t="s">
        <v>1943</v>
      </c>
      <c r="G287" t="s">
        <v>73</v>
      </c>
      <c r="H287" t="s">
        <v>74</v>
      </c>
      <c r="I287" t="s">
        <v>29</v>
      </c>
      <c r="J287" t="s">
        <v>82</v>
      </c>
      <c r="K287" t="s">
        <v>1952</v>
      </c>
      <c r="L287" t="s">
        <v>1953</v>
      </c>
      <c r="M287" t="s">
        <v>1954</v>
      </c>
      <c r="N287" t="s">
        <v>1955</v>
      </c>
      <c r="O287" t="s">
        <v>61</v>
      </c>
      <c r="P287" t="s">
        <v>136</v>
      </c>
      <c r="Q287" t="s">
        <v>137</v>
      </c>
      <c r="R287" t="s">
        <v>1956</v>
      </c>
      <c r="S287" t="s">
        <v>405</v>
      </c>
      <c r="T287" t="s">
        <v>1957</v>
      </c>
      <c r="U287" t="s">
        <v>1958</v>
      </c>
      <c r="V287" s="40">
        <v>0.53190972222222221</v>
      </c>
      <c r="W287" s="40">
        <v>0.91084490740740742</v>
      </c>
      <c r="X287" s="40">
        <v>0.37893518518518521</v>
      </c>
      <c r="Y287" s="2" t="str">
        <f t="shared" si="48"/>
        <v/>
      </c>
      <c r="Z287" s="47" t="str">
        <f t="shared" si="49"/>
        <v>Cumplido</v>
      </c>
      <c r="AA287" s="8"/>
      <c r="AB287" s="8" t="str">
        <f t="shared" si="60"/>
        <v/>
      </c>
      <c r="AC287" s="8" t="str">
        <f t="shared" si="61"/>
        <v/>
      </c>
      <c r="AD287" s="8" t="str">
        <f t="shared" si="62"/>
        <v>Cumplido</v>
      </c>
      <c r="AE287" s="8" t="str">
        <f t="shared" si="63"/>
        <v/>
      </c>
      <c r="AF287" s="42">
        <v>45329</v>
      </c>
      <c r="AG287" s="13" t="str">
        <f t="shared" si="50"/>
        <v>NO CUMPLE</v>
      </c>
      <c r="AH287" s="13" t="str">
        <f t="shared" si="51"/>
        <v>NO CUMPLE</v>
      </c>
      <c r="AI287" s="13" t="str">
        <f t="shared" si="52"/>
        <v>NO CUMPLE</v>
      </c>
      <c r="AJ287" s="13" t="str">
        <f t="shared" si="53"/>
        <v>CUMPLE</v>
      </c>
      <c r="AK287" s="13" t="str">
        <f t="shared" si="54"/>
        <v>NO CUMPLE</v>
      </c>
      <c r="AL287" s="13" t="str">
        <f t="shared" si="55"/>
        <v>NO CUMPLE</v>
      </c>
      <c r="AM287" s="13" t="str">
        <f t="shared" si="56"/>
        <v>NO CUMPLE</v>
      </c>
      <c r="AN287" s="13" t="str">
        <f t="shared" si="57"/>
        <v>NO CUMPLE</v>
      </c>
      <c r="AO287" s="13" t="str">
        <f t="shared" si="58"/>
        <v>CUMPLE</v>
      </c>
      <c r="AP287" s="13" t="str">
        <f t="shared" si="59"/>
        <v>NO CUMPLE</v>
      </c>
    </row>
    <row r="288" spans="1:42" ht="15" hidden="1" x14ac:dyDescent="0.25">
      <c r="A288" t="s">
        <v>1959</v>
      </c>
      <c r="B288" t="s">
        <v>70</v>
      </c>
      <c r="C288" t="s">
        <v>154</v>
      </c>
      <c r="D288" t="s">
        <v>71</v>
      </c>
      <c r="E288" t="s">
        <v>1888</v>
      </c>
      <c r="F288" t="s">
        <v>116</v>
      </c>
      <c r="G288" t="s">
        <v>54</v>
      </c>
      <c r="H288" t="s">
        <v>55</v>
      </c>
      <c r="I288" t="s">
        <v>30</v>
      </c>
      <c r="J288" t="s">
        <v>56</v>
      </c>
      <c r="K288" t="s">
        <v>117</v>
      </c>
      <c r="L288" t="s">
        <v>1960</v>
      </c>
      <c r="M288" t="s">
        <v>1961</v>
      </c>
      <c r="N288" t="s">
        <v>1962</v>
      </c>
      <c r="O288" t="s">
        <v>61</v>
      </c>
      <c r="P288" t="s">
        <v>136</v>
      </c>
      <c r="Q288" t="s">
        <v>137</v>
      </c>
      <c r="R288" t="s">
        <v>1963</v>
      </c>
      <c r="S288" t="s">
        <v>207</v>
      </c>
      <c r="T288" t="s">
        <v>1964</v>
      </c>
      <c r="U288" t="s">
        <v>1965</v>
      </c>
      <c r="V288" s="40">
        <v>0</v>
      </c>
      <c r="W288" s="40">
        <v>0</v>
      </c>
      <c r="X288" s="40">
        <v>0</v>
      </c>
      <c r="Y288" s="2" t="str">
        <f t="shared" si="48"/>
        <v/>
      </c>
      <c r="Z288" s="47" t="str">
        <f t="shared" si="49"/>
        <v/>
      </c>
      <c r="AA288" s="8"/>
      <c r="AB288" s="8"/>
      <c r="AC288" s="8"/>
      <c r="AD288" s="8"/>
      <c r="AE288" s="8"/>
      <c r="AF288" s="42">
        <v>45328</v>
      </c>
      <c r="AG288" s="13" t="str">
        <f t="shared" si="50"/>
        <v>CUMPLE</v>
      </c>
      <c r="AH288" s="13" t="str">
        <f t="shared" si="51"/>
        <v>NO CUMPLE</v>
      </c>
      <c r="AI288" s="13" t="str">
        <f t="shared" si="52"/>
        <v>NO CUMPLE</v>
      </c>
      <c r="AJ288" s="13" t="str">
        <f t="shared" si="53"/>
        <v>NO CUMPLE</v>
      </c>
      <c r="AK288" s="13" t="str">
        <f t="shared" si="54"/>
        <v>NO CUMPLE</v>
      </c>
      <c r="AL288" s="13" t="str">
        <f t="shared" si="55"/>
        <v>CUMPLE</v>
      </c>
      <c r="AM288" s="13" t="str">
        <f t="shared" si="56"/>
        <v>NO CUMPLE</v>
      </c>
      <c r="AN288" s="13" t="str">
        <f t="shared" si="57"/>
        <v>NO CUMPLE</v>
      </c>
      <c r="AO288" s="13" t="str">
        <f t="shared" si="58"/>
        <v>NO CUMPLE</v>
      </c>
      <c r="AP288" s="13" t="str">
        <f t="shared" si="59"/>
        <v>NO CUMPLE</v>
      </c>
    </row>
    <row r="289" spans="1:42" ht="15" hidden="1" x14ac:dyDescent="0.25">
      <c r="A289" t="s">
        <v>1966</v>
      </c>
      <c r="B289" t="s">
        <v>70</v>
      </c>
      <c r="C289" t="s">
        <v>154</v>
      </c>
      <c r="D289" t="s">
        <v>71</v>
      </c>
      <c r="E289" t="s">
        <v>495</v>
      </c>
      <c r="F289" t="s">
        <v>116</v>
      </c>
      <c r="G289" t="s">
        <v>54</v>
      </c>
      <c r="H289" t="s">
        <v>55</v>
      </c>
      <c r="I289" t="s">
        <v>30</v>
      </c>
      <c r="J289" t="s">
        <v>56</v>
      </c>
      <c r="K289" t="s">
        <v>117</v>
      </c>
      <c r="L289" t="s">
        <v>1967</v>
      </c>
      <c r="M289" t="s">
        <v>1968</v>
      </c>
      <c r="N289" t="s">
        <v>1969</v>
      </c>
      <c r="O289" t="s">
        <v>61</v>
      </c>
      <c r="P289" t="s">
        <v>136</v>
      </c>
      <c r="Q289" t="s">
        <v>137</v>
      </c>
      <c r="R289" t="s">
        <v>1970</v>
      </c>
      <c r="S289" t="s">
        <v>207</v>
      </c>
      <c r="T289" t="s">
        <v>1971</v>
      </c>
      <c r="U289" t="s">
        <v>1972</v>
      </c>
      <c r="V289" s="40">
        <v>0</v>
      </c>
      <c r="W289" s="40">
        <v>0</v>
      </c>
      <c r="X289" s="40">
        <v>0</v>
      </c>
      <c r="Y289" s="2" t="str">
        <f t="shared" si="48"/>
        <v/>
      </c>
      <c r="Z289" s="47" t="str">
        <f t="shared" si="49"/>
        <v/>
      </c>
      <c r="AA289" s="8"/>
      <c r="AB289" s="8"/>
      <c r="AC289" s="8"/>
      <c r="AD289" s="8"/>
      <c r="AE289" s="8"/>
      <c r="AF289" s="42">
        <v>45328</v>
      </c>
      <c r="AG289" s="13" t="str">
        <f t="shared" si="50"/>
        <v>CUMPLE</v>
      </c>
      <c r="AH289" s="13" t="str">
        <f t="shared" si="51"/>
        <v>NO CUMPLE</v>
      </c>
      <c r="AI289" s="13" t="str">
        <f t="shared" si="52"/>
        <v>NO CUMPLE</v>
      </c>
      <c r="AJ289" s="13" t="str">
        <f t="shared" si="53"/>
        <v>NO CUMPLE</v>
      </c>
      <c r="AK289" s="13" t="str">
        <f t="shared" si="54"/>
        <v>NO CUMPLE</v>
      </c>
      <c r="AL289" s="13" t="str">
        <f t="shared" si="55"/>
        <v>CUMPLE</v>
      </c>
      <c r="AM289" s="13" t="str">
        <f t="shared" si="56"/>
        <v>NO CUMPLE</v>
      </c>
      <c r="AN289" s="13" t="str">
        <f t="shared" si="57"/>
        <v>NO CUMPLE</v>
      </c>
      <c r="AO289" s="13" t="str">
        <f t="shared" si="58"/>
        <v>NO CUMPLE</v>
      </c>
      <c r="AP289" s="13" t="str">
        <f t="shared" si="59"/>
        <v>NO CUMPLE</v>
      </c>
    </row>
    <row r="290" spans="1:42" ht="15" hidden="1" x14ac:dyDescent="0.25">
      <c r="A290" t="s">
        <v>1973</v>
      </c>
      <c r="B290" t="s">
        <v>70</v>
      </c>
      <c r="C290" t="s">
        <v>154</v>
      </c>
      <c r="D290" t="s">
        <v>71</v>
      </c>
      <c r="E290" t="s">
        <v>495</v>
      </c>
      <c r="F290" t="s">
        <v>116</v>
      </c>
      <c r="G290" t="s">
        <v>54</v>
      </c>
      <c r="H290" t="s">
        <v>55</v>
      </c>
      <c r="I290" t="s">
        <v>30</v>
      </c>
      <c r="J290" t="s">
        <v>56</v>
      </c>
      <c r="K290" t="s">
        <v>117</v>
      </c>
      <c r="L290" t="s">
        <v>1974</v>
      </c>
      <c r="M290" t="s">
        <v>1975</v>
      </c>
      <c r="N290" t="s">
        <v>1976</v>
      </c>
      <c r="O290" t="s">
        <v>61</v>
      </c>
      <c r="P290" t="s">
        <v>136</v>
      </c>
      <c r="Q290" t="s">
        <v>137</v>
      </c>
      <c r="R290" t="s">
        <v>1977</v>
      </c>
      <c r="S290" t="s">
        <v>207</v>
      </c>
      <c r="T290" t="s">
        <v>1006</v>
      </c>
      <c r="U290" t="s">
        <v>1007</v>
      </c>
      <c r="V290" s="40">
        <v>0</v>
      </c>
      <c r="W290" s="40">
        <v>0</v>
      </c>
      <c r="X290" s="40">
        <v>0</v>
      </c>
      <c r="Y290" s="2" t="str">
        <f t="shared" si="48"/>
        <v/>
      </c>
      <c r="Z290" s="47" t="str">
        <f t="shared" si="49"/>
        <v/>
      </c>
      <c r="AA290" s="8"/>
      <c r="AB290" s="8"/>
      <c r="AC290" s="8"/>
      <c r="AD290" s="8"/>
      <c r="AE290" s="8"/>
      <c r="AF290" s="42">
        <v>45328</v>
      </c>
      <c r="AG290" s="13" t="str">
        <f t="shared" si="50"/>
        <v>CUMPLE</v>
      </c>
      <c r="AH290" s="13" t="str">
        <f t="shared" si="51"/>
        <v>NO CUMPLE</v>
      </c>
      <c r="AI290" s="13" t="str">
        <f t="shared" si="52"/>
        <v>NO CUMPLE</v>
      </c>
      <c r="AJ290" s="13" t="str">
        <f t="shared" si="53"/>
        <v>NO CUMPLE</v>
      </c>
      <c r="AK290" s="13" t="str">
        <f t="shared" si="54"/>
        <v>NO CUMPLE</v>
      </c>
      <c r="AL290" s="13" t="str">
        <f t="shared" si="55"/>
        <v>CUMPLE</v>
      </c>
      <c r="AM290" s="13" t="str">
        <f t="shared" si="56"/>
        <v>NO CUMPLE</v>
      </c>
      <c r="AN290" s="13" t="str">
        <f t="shared" si="57"/>
        <v>NO CUMPLE</v>
      </c>
      <c r="AO290" s="13" t="str">
        <f t="shared" si="58"/>
        <v>NO CUMPLE</v>
      </c>
      <c r="AP290" s="13" t="str">
        <f t="shared" si="59"/>
        <v>NO CUMPLE</v>
      </c>
    </row>
    <row r="291" spans="1:42" ht="15" hidden="1" x14ac:dyDescent="0.25">
      <c r="A291" t="s">
        <v>1978</v>
      </c>
      <c r="B291" t="s">
        <v>165</v>
      </c>
      <c r="C291" t="s">
        <v>359</v>
      </c>
      <c r="D291" t="s">
        <v>71</v>
      </c>
      <c r="E291" t="s">
        <v>593</v>
      </c>
      <c r="F291" t="s">
        <v>793</v>
      </c>
      <c r="G291" t="s">
        <v>54</v>
      </c>
      <c r="H291" t="s">
        <v>55</v>
      </c>
      <c r="I291" t="s">
        <v>30</v>
      </c>
      <c r="J291" t="s">
        <v>82</v>
      </c>
      <c r="K291" t="s">
        <v>57</v>
      </c>
      <c r="L291" t="s">
        <v>1151</v>
      </c>
      <c r="M291" t="s">
        <v>1979</v>
      </c>
      <c r="N291" t="s">
        <v>1980</v>
      </c>
      <c r="O291" t="s">
        <v>61</v>
      </c>
      <c r="P291" t="s">
        <v>136</v>
      </c>
      <c r="Q291" t="s">
        <v>137</v>
      </c>
      <c r="R291" t="s">
        <v>1981</v>
      </c>
      <c r="S291" t="s">
        <v>207</v>
      </c>
      <c r="T291" t="s">
        <v>1151</v>
      </c>
      <c r="U291" t="s">
        <v>798</v>
      </c>
      <c r="V291" s="40">
        <v>1.0185185185185184E-3</v>
      </c>
      <c r="W291" s="40">
        <v>3.6921296296296298E-3</v>
      </c>
      <c r="X291" s="40">
        <v>2.673611111111111E-3</v>
      </c>
      <c r="Y291" s="2" t="str">
        <f t="shared" si="48"/>
        <v/>
      </c>
      <c r="Z291" s="47" t="str">
        <f t="shared" si="49"/>
        <v>Cumplido</v>
      </c>
      <c r="AA291" s="8"/>
      <c r="AB291" s="8"/>
      <c r="AC291" s="8"/>
      <c r="AD291" s="8"/>
      <c r="AE291" s="8"/>
      <c r="AF291" s="42">
        <v>45328</v>
      </c>
      <c r="AG291" s="13" t="str">
        <f t="shared" si="50"/>
        <v>CUMPLE</v>
      </c>
      <c r="AH291" s="13" t="str">
        <f t="shared" si="51"/>
        <v>NO CUMPLE</v>
      </c>
      <c r="AI291" s="13" t="str">
        <f t="shared" si="52"/>
        <v>NO CUMPLE</v>
      </c>
      <c r="AJ291" s="13" t="str">
        <f t="shared" si="53"/>
        <v>NO CUMPLE</v>
      </c>
      <c r="AK291" s="13" t="str">
        <f t="shared" si="54"/>
        <v>NO CUMPLE</v>
      </c>
      <c r="AL291" s="13" t="str">
        <f t="shared" si="55"/>
        <v>CUMPLE</v>
      </c>
      <c r="AM291" s="13" t="str">
        <f t="shared" si="56"/>
        <v>NO CUMPLE</v>
      </c>
      <c r="AN291" s="13" t="str">
        <f t="shared" si="57"/>
        <v>NO CUMPLE</v>
      </c>
      <c r="AO291" s="13" t="str">
        <f t="shared" si="58"/>
        <v>NO CUMPLE</v>
      </c>
      <c r="AP291" s="13" t="str">
        <f t="shared" si="59"/>
        <v>NO CUMPLE</v>
      </c>
    </row>
    <row r="292" spans="1:42" ht="15" hidden="1" x14ac:dyDescent="0.25">
      <c r="A292" t="s">
        <v>1982</v>
      </c>
      <c r="B292" t="s">
        <v>165</v>
      </c>
      <c r="C292" t="s">
        <v>415</v>
      </c>
      <c r="D292" t="s">
        <v>297</v>
      </c>
      <c r="E292" t="s">
        <v>1089</v>
      </c>
      <c r="F292" t="s">
        <v>299</v>
      </c>
      <c r="G292" t="s">
        <v>73</v>
      </c>
      <c r="H292" t="s">
        <v>74</v>
      </c>
      <c r="I292" t="s">
        <v>29</v>
      </c>
      <c r="J292" t="s">
        <v>82</v>
      </c>
      <c r="K292" t="s">
        <v>1983</v>
      </c>
      <c r="L292" t="s">
        <v>1984</v>
      </c>
      <c r="M292" t="s">
        <v>1985</v>
      </c>
      <c r="N292" t="s">
        <v>1986</v>
      </c>
      <c r="O292" t="s">
        <v>61</v>
      </c>
      <c r="P292" t="s">
        <v>94</v>
      </c>
      <c r="Q292" t="s">
        <v>95</v>
      </c>
      <c r="R292" t="s">
        <v>1987</v>
      </c>
      <c r="S292" t="s">
        <v>207</v>
      </c>
      <c r="T292" t="s">
        <v>1988</v>
      </c>
      <c r="U292"/>
      <c r="V292" s="40">
        <v>7.4074074074074077E-3</v>
      </c>
      <c r="W292" s="40">
        <v>1.3252314814814814E-2</v>
      </c>
      <c r="X292" s="40">
        <v>5.8449074074074072E-3</v>
      </c>
      <c r="Y292" s="2" t="str">
        <f t="shared" si="48"/>
        <v/>
      </c>
      <c r="Z292" s="47" t="str">
        <f t="shared" si="49"/>
        <v>Cumplido</v>
      </c>
      <c r="AA292" s="8"/>
      <c r="AB292" s="8"/>
      <c r="AC292" s="8"/>
      <c r="AD292" s="8"/>
      <c r="AE292" s="8"/>
      <c r="AF292" s="42">
        <v>45328</v>
      </c>
      <c r="AG292" s="13" t="str">
        <f t="shared" si="50"/>
        <v>CUMPLE</v>
      </c>
      <c r="AH292" s="13" t="str">
        <f t="shared" si="51"/>
        <v>NO CUMPLE</v>
      </c>
      <c r="AI292" s="13" t="str">
        <f t="shared" si="52"/>
        <v>NO CUMPLE</v>
      </c>
      <c r="AJ292" s="13" t="str">
        <f t="shared" si="53"/>
        <v>NO CUMPLE</v>
      </c>
      <c r="AK292" s="13" t="str">
        <f t="shared" si="54"/>
        <v>NO CUMPLE</v>
      </c>
      <c r="AL292" s="13" t="str">
        <f t="shared" si="55"/>
        <v>CUMPLE</v>
      </c>
      <c r="AM292" s="13" t="str">
        <f t="shared" si="56"/>
        <v>NO CUMPLE</v>
      </c>
      <c r="AN292" s="13" t="str">
        <f t="shared" si="57"/>
        <v>NO CUMPLE</v>
      </c>
      <c r="AO292" s="13" t="str">
        <f t="shared" si="58"/>
        <v>NO CUMPLE</v>
      </c>
      <c r="AP292" s="13" t="str">
        <f t="shared" si="59"/>
        <v>NO CUMPLE</v>
      </c>
    </row>
    <row r="293" spans="1:42" ht="15" hidden="1" x14ac:dyDescent="0.25">
      <c r="A293" t="s">
        <v>1989</v>
      </c>
      <c r="B293" t="s">
        <v>165</v>
      </c>
      <c r="C293" t="s">
        <v>154</v>
      </c>
      <c r="D293" t="s">
        <v>71</v>
      </c>
      <c r="E293" t="s">
        <v>957</v>
      </c>
      <c r="F293" t="s">
        <v>958</v>
      </c>
      <c r="G293" t="s">
        <v>54</v>
      </c>
      <c r="H293" t="s">
        <v>55</v>
      </c>
      <c r="I293" t="s">
        <v>30</v>
      </c>
      <c r="J293" t="s">
        <v>56</v>
      </c>
      <c r="K293" t="s">
        <v>117</v>
      </c>
      <c r="L293" t="s">
        <v>959</v>
      </c>
      <c r="M293" t="s">
        <v>1990</v>
      </c>
      <c r="N293" t="s">
        <v>1991</v>
      </c>
      <c r="O293" t="s">
        <v>61</v>
      </c>
      <c r="P293" t="s">
        <v>62</v>
      </c>
      <c r="Q293" t="s">
        <v>79</v>
      </c>
      <c r="R293" t="s">
        <v>1992</v>
      </c>
      <c r="S293" t="s">
        <v>207</v>
      </c>
      <c r="T293" t="s">
        <v>959</v>
      </c>
      <c r="U293" t="s">
        <v>352</v>
      </c>
      <c r="V293" s="40">
        <v>0</v>
      </c>
      <c r="W293" s="40">
        <v>0</v>
      </c>
      <c r="X293" s="40">
        <v>0</v>
      </c>
      <c r="Y293" s="2" t="str">
        <f t="shared" si="48"/>
        <v/>
      </c>
      <c r="Z293" s="47" t="str">
        <f t="shared" si="49"/>
        <v/>
      </c>
      <c r="AA293" s="8"/>
      <c r="AB293" s="8"/>
      <c r="AC293" s="8"/>
      <c r="AD293" s="8"/>
      <c r="AE293" s="8"/>
      <c r="AF293" s="42">
        <v>45328</v>
      </c>
      <c r="AG293" s="13" t="str">
        <f t="shared" si="50"/>
        <v>CUMPLE</v>
      </c>
      <c r="AH293" s="13" t="str">
        <f t="shared" si="51"/>
        <v>NO CUMPLE</v>
      </c>
      <c r="AI293" s="13" t="str">
        <f t="shared" si="52"/>
        <v>NO CUMPLE</v>
      </c>
      <c r="AJ293" s="13" t="str">
        <f t="shared" si="53"/>
        <v>NO CUMPLE</v>
      </c>
      <c r="AK293" s="13" t="str">
        <f t="shared" si="54"/>
        <v>NO CUMPLE</v>
      </c>
      <c r="AL293" s="13" t="str">
        <f t="shared" si="55"/>
        <v>CUMPLE</v>
      </c>
      <c r="AM293" s="13" t="str">
        <f t="shared" si="56"/>
        <v>NO CUMPLE</v>
      </c>
      <c r="AN293" s="13" t="str">
        <f t="shared" si="57"/>
        <v>NO CUMPLE</v>
      </c>
      <c r="AO293" s="13" t="str">
        <f t="shared" si="58"/>
        <v>NO CUMPLE</v>
      </c>
      <c r="AP293" s="13" t="str">
        <f t="shared" si="59"/>
        <v>NO CUMPLE</v>
      </c>
    </row>
    <row r="294" spans="1:42" ht="15" hidden="1" x14ac:dyDescent="0.25">
      <c r="A294" t="s">
        <v>1993</v>
      </c>
      <c r="B294" t="s">
        <v>165</v>
      </c>
      <c r="C294" t="s">
        <v>154</v>
      </c>
      <c r="D294" t="s">
        <v>71</v>
      </c>
      <c r="E294" t="s">
        <v>957</v>
      </c>
      <c r="F294" t="s">
        <v>958</v>
      </c>
      <c r="G294" t="s">
        <v>54</v>
      </c>
      <c r="H294" t="s">
        <v>55</v>
      </c>
      <c r="I294" t="s">
        <v>30</v>
      </c>
      <c r="J294" t="s">
        <v>56</v>
      </c>
      <c r="K294" t="s">
        <v>117</v>
      </c>
      <c r="L294" t="s">
        <v>964</v>
      </c>
      <c r="M294" t="s">
        <v>1994</v>
      </c>
      <c r="N294" t="s">
        <v>1995</v>
      </c>
      <c r="O294" t="s">
        <v>61</v>
      </c>
      <c r="P294" t="s">
        <v>62</v>
      </c>
      <c r="Q294" t="s">
        <v>350</v>
      </c>
      <c r="R294" t="s">
        <v>1996</v>
      </c>
      <c r="S294" t="s">
        <v>207</v>
      </c>
      <c r="T294" t="s">
        <v>968</v>
      </c>
      <c r="U294" t="s">
        <v>352</v>
      </c>
      <c r="V294" s="40">
        <v>0</v>
      </c>
      <c r="W294" s="40">
        <v>0</v>
      </c>
      <c r="X294" s="40">
        <v>0</v>
      </c>
      <c r="Y294" s="2" t="str">
        <f t="shared" si="48"/>
        <v/>
      </c>
      <c r="Z294" s="47" t="str">
        <f t="shared" si="49"/>
        <v/>
      </c>
      <c r="AA294" s="8"/>
      <c r="AB294" s="8"/>
      <c r="AC294" s="8"/>
      <c r="AD294" s="8"/>
      <c r="AE294" s="8"/>
      <c r="AF294" s="42">
        <v>45328</v>
      </c>
      <c r="AG294" s="13" t="str">
        <f t="shared" si="50"/>
        <v>CUMPLE</v>
      </c>
      <c r="AH294" s="13" t="str">
        <f t="shared" si="51"/>
        <v>NO CUMPLE</v>
      </c>
      <c r="AI294" s="13" t="str">
        <f t="shared" si="52"/>
        <v>NO CUMPLE</v>
      </c>
      <c r="AJ294" s="13" t="str">
        <f t="shared" si="53"/>
        <v>NO CUMPLE</v>
      </c>
      <c r="AK294" s="13" t="str">
        <f t="shared" si="54"/>
        <v>NO CUMPLE</v>
      </c>
      <c r="AL294" s="13" t="str">
        <f t="shared" si="55"/>
        <v>CUMPLE</v>
      </c>
      <c r="AM294" s="13" t="str">
        <f t="shared" si="56"/>
        <v>NO CUMPLE</v>
      </c>
      <c r="AN294" s="13" t="str">
        <f t="shared" si="57"/>
        <v>NO CUMPLE</v>
      </c>
      <c r="AO294" s="13" t="str">
        <f t="shared" si="58"/>
        <v>NO CUMPLE</v>
      </c>
      <c r="AP294" s="13" t="str">
        <f t="shared" si="59"/>
        <v>NO CUMPLE</v>
      </c>
    </row>
    <row r="295" spans="1:42" ht="15" hidden="1" x14ac:dyDescent="0.25">
      <c r="A295" t="s">
        <v>1997</v>
      </c>
      <c r="B295" t="s">
        <v>165</v>
      </c>
      <c r="C295" t="s">
        <v>359</v>
      </c>
      <c r="D295" t="s">
        <v>71</v>
      </c>
      <c r="E295" t="s">
        <v>467</v>
      </c>
      <c r="F295" t="s">
        <v>468</v>
      </c>
      <c r="G295" t="s">
        <v>54</v>
      </c>
      <c r="H295" t="s">
        <v>55</v>
      </c>
      <c r="I295" t="s">
        <v>30</v>
      </c>
      <c r="J295" t="s">
        <v>56</v>
      </c>
      <c r="K295" t="s">
        <v>57</v>
      </c>
      <c r="L295" t="s">
        <v>1998</v>
      </c>
      <c r="M295" t="s">
        <v>1999</v>
      </c>
      <c r="N295" t="s">
        <v>2000</v>
      </c>
      <c r="O295" t="s">
        <v>61</v>
      </c>
      <c r="P295" t="s">
        <v>136</v>
      </c>
      <c r="Q295" t="s">
        <v>137</v>
      </c>
      <c r="R295" t="s">
        <v>2001</v>
      </c>
      <c r="S295" t="s">
        <v>207</v>
      </c>
      <c r="T295" t="s">
        <v>473</v>
      </c>
      <c r="U295" t="s">
        <v>352</v>
      </c>
      <c r="V295" s="40">
        <v>0</v>
      </c>
      <c r="W295" s="40">
        <v>0</v>
      </c>
      <c r="X295" s="40">
        <v>0</v>
      </c>
      <c r="Y295" s="2" t="str">
        <f t="shared" si="48"/>
        <v/>
      </c>
      <c r="Z295" s="47" t="str">
        <f t="shared" si="49"/>
        <v/>
      </c>
      <c r="AA295" s="8"/>
      <c r="AB295" s="8"/>
      <c r="AC295" s="8"/>
      <c r="AD295" s="8"/>
      <c r="AE295" s="8"/>
      <c r="AF295" s="42">
        <v>45328</v>
      </c>
      <c r="AG295" s="13" t="str">
        <f t="shared" si="50"/>
        <v>CUMPLE</v>
      </c>
      <c r="AH295" s="13" t="str">
        <f t="shared" si="51"/>
        <v>NO CUMPLE</v>
      </c>
      <c r="AI295" s="13" t="str">
        <f t="shared" si="52"/>
        <v>NO CUMPLE</v>
      </c>
      <c r="AJ295" s="13" t="str">
        <f t="shared" si="53"/>
        <v>NO CUMPLE</v>
      </c>
      <c r="AK295" s="13" t="str">
        <f t="shared" si="54"/>
        <v>NO CUMPLE</v>
      </c>
      <c r="AL295" s="13" t="str">
        <f t="shared" si="55"/>
        <v>CUMPLE</v>
      </c>
      <c r="AM295" s="13" t="str">
        <f t="shared" si="56"/>
        <v>NO CUMPLE</v>
      </c>
      <c r="AN295" s="13" t="str">
        <f t="shared" si="57"/>
        <v>NO CUMPLE</v>
      </c>
      <c r="AO295" s="13" t="str">
        <f t="shared" si="58"/>
        <v>NO CUMPLE</v>
      </c>
      <c r="AP295" s="13" t="str">
        <f t="shared" si="59"/>
        <v>NO CUMPLE</v>
      </c>
    </row>
    <row r="296" spans="1:42" ht="15" x14ac:dyDescent="0.25">
      <c r="A296" t="s">
        <v>2002</v>
      </c>
      <c r="B296" t="s">
        <v>445</v>
      </c>
      <c r="C296" t="s">
        <v>233</v>
      </c>
      <c r="D296" t="s">
        <v>446</v>
      </c>
      <c r="E296" t="s">
        <v>242</v>
      </c>
      <c r="F296" t="s">
        <v>447</v>
      </c>
      <c r="G296" t="s">
        <v>448</v>
      </c>
      <c r="H296" t="s">
        <v>55</v>
      </c>
      <c r="I296" t="s">
        <v>30</v>
      </c>
      <c r="J296" t="s">
        <v>67</v>
      </c>
      <c r="K296" t="s">
        <v>399</v>
      </c>
      <c r="L296" t="s">
        <v>2003</v>
      </c>
      <c r="M296" t="s">
        <v>2004</v>
      </c>
      <c r="N296" t="s">
        <v>2004</v>
      </c>
      <c r="O296" t="s">
        <v>61</v>
      </c>
      <c r="P296" t="s">
        <v>452</v>
      </c>
      <c r="Q296" t="s">
        <v>452</v>
      </c>
      <c r="R296" t="s">
        <v>2005</v>
      </c>
      <c r="S296" t="s">
        <v>405</v>
      </c>
      <c r="T296" t="s">
        <v>2006</v>
      </c>
      <c r="U296" t="s">
        <v>2007</v>
      </c>
      <c r="V296" s="40">
        <v>1.0206944444444443</v>
      </c>
      <c r="W296" s="40">
        <v>1.0717708333333333</v>
      </c>
      <c r="X296" s="40">
        <v>5.1076388888888886E-2</v>
      </c>
      <c r="Y296" s="2" t="str">
        <f t="shared" si="48"/>
        <v>Cumplido</v>
      </c>
      <c r="Z296" s="47" t="str">
        <f t="shared" si="49"/>
        <v/>
      </c>
      <c r="AA296" s="8"/>
      <c r="AB296" s="8" t="str">
        <f>IF($H296="1-Crítica",IF($X296&lt;=$AT$5,"Cumplido", "Incumplido"),"")</f>
        <v/>
      </c>
      <c r="AC296" s="8" t="str">
        <f>IF($H296="2-Alta",IF($X296&lt;=$AT$6, "Cumplido", "Incumplido"),"")</f>
        <v/>
      </c>
      <c r="AD296" s="8" t="str">
        <f>IF($H296="3-Medio",IF($X296&lt;=$AT$7, "Cumplido", "Incumplido"),"")</f>
        <v/>
      </c>
      <c r="AE296" s="8" t="str">
        <f>IF($H296="4-Baja",IF($X296&lt;=$AT$8, "Cumplido", "Incumplido"),"")</f>
        <v>Cumplido</v>
      </c>
      <c r="AF296" s="42">
        <v>45329</v>
      </c>
      <c r="AG296" s="13" t="str">
        <f t="shared" si="50"/>
        <v>NO CUMPLE</v>
      </c>
      <c r="AH296" s="13" t="str">
        <f t="shared" si="51"/>
        <v>CUMPLE</v>
      </c>
      <c r="AI296" s="13" t="str">
        <f t="shared" si="52"/>
        <v>NO CUMPLE</v>
      </c>
      <c r="AJ296" s="13" t="str">
        <f t="shared" si="53"/>
        <v>NO CUMPLE</v>
      </c>
      <c r="AK296" s="13" t="str">
        <f t="shared" si="54"/>
        <v>NO CUMPLE</v>
      </c>
      <c r="AL296" s="13" t="str">
        <f t="shared" si="55"/>
        <v>NO CUMPLE</v>
      </c>
      <c r="AM296" s="13" t="str">
        <f t="shared" si="56"/>
        <v>NO CUMPLE</v>
      </c>
      <c r="AN296" s="13" t="str">
        <f t="shared" si="57"/>
        <v>NO CUMPLE</v>
      </c>
      <c r="AO296" s="13" t="str">
        <f t="shared" si="58"/>
        <v>NO CUMPLE</v>
      </c>
      <c r="AP296" s="13" t="str">
        <f t="shared" si="59"/>
        <v>CUMPLE</v>
      </c>
    </row>
    <row r="297" spans="1:42" ht="15" hidden="1" x14ac:dyDescent="0.25">
      <c r="A297" t="s">
        <v>2008</v>
      </c>
      <c r="B297" t="s">
        <v>165</v>
      </c>
      <c r="C297" t="s">
        <v>415</v>
      </c>
      <c r="D297" t="s">
        <v>297</v>
      </c>
      <c r="E297" t="s">
        <v>1089</v>
      </c>
      <c r="F297" t="s">
        <v>320</v>
      </c>
      <c r="G297" t="s">
        <v>73</v>
      </c>
      <c r="H297" t="s">
        <v>74</v>
      </c>
      <c r="I297" t="s">
        <v>29</v>
      </c>
      <c r="J297" t="s">
        <v>82</v>
      </c>
      <c r="K297" t="s">
        <v>57</v>
      </c>
      <c r="L297" t="s">
        <v>408</v>
      </c>
      <c r="M297" t="s">
        <v>2009</v>
      </c>
      <c r="N297" t="s">
        <v>2010</v>
      </c>
      <c r="O297" t="s">
        <v>61</v>
      </c>
      <c r="P297" t="s">
        <v>94</v>
      </c>
      <c r="Q297" t="s">
        <v>95</v>
      </c>
      <c r="R297" t="s">
        <v>2011</v>
      </c>
      <c r="S297" t="s">
        <v>207</v>
      </c>
      <c r="T297" t="s">
        <v>2012</v>
      </c>
      <c r="U297"/>
      <c r="V297" s="40">
        <v>6.2627314814814816E-2</v>
      </c>
      <c r="W297" s="40">
        <v>6.6770833333333335E-2</v>
      </c>
      <c r="X297" s="40">
        <v>4.1435185185185186E-3</v>
      </c>
      <c r="Y297" s="2" t="str">
        <f t="shared" si="48"/>
        <v/>
      </c>
      <c r="Z297" s="47" t="str">
        <f t="shared" si="49"/>
        <v>Cumplido</v>
      </c>
      <c r="AA297" s="8"/>
      <c r="AB297" s="8"/>
      <c r="AC297" s="8"/>
      <c r="AD297" s="8"/>
      <c r="AE297" s="8"/>
      <c r="AF297" s="42">
        <v>45328</v>
      </c>
      <c r="AG297" s="13" t="str">
        <f t="shared" si="50"/>
        <v>CUMPLE</v>
      </c>
      <c r="AH297" s="13" t="str">
        <f t="shared" si="51"/>
        <v>NO CUMPLE</v>
      </c>
      <c r="AI297" s="13" t="str">
        <f t="shared" si="52"/>
        <v>NO CUMPLE</v>
      </c>
      <c r="AJ297" s="13" t="str">
        <f t="shared" si="53"/>
        <v>NO CUMPLE</v>
      </c>
      <c r="AK297" s="13" t="str">
        <f t="shared" si="54"/>
        <v>NO CUMPLE</v>
      </c>
      <c r="AL297" s="13" t="str">
        <f t="shared" si="55"/>
        <v>NO CUMPLE</v>
      </c>
      <c r="AM297" s="13" t="str">
        <f t="shared" si="56"/>
        <v>CUMPLE</v>
      </c>
      <c r="AN297" s="13" t="str">
        <f t="shared" si="57"/>
        <v>NO CUMPLE</v>
      </c>
      <c r="AO297" s="13" t="str">
        <f t="shared" si="58"/>
        <v>NO CUMPLE</v>
      </c>
      <c r="AP297" s="13" t="str">
        <f t="shared" si="59"/>
        <v>NO CUMPLE</v>
      </c>
    </row>
    <row r="298" spans="1:42" ht="15" hidden="1" x14ac:dyDescent="0.25">
      <c r="A298" t="s">
        <v>2013</v>
      </c>
      <c r="B298" t="s">
        <v>165</v>
      </c>
      <c r="C298" t="s">
        <v>296</v>
      </c>
      <c r="D298" t="s">
        <v>297</v>
      </c>
      <c r="E298" t="s">
        <v>876</v>
      </c>
      <c r="F298" t="s">
        <v>320</v>
      </c>
      <c r="G298" t="s">
        <v>73</v>
      </c>
      <c r="H298" t="s">
        <v>74</v>
      </c>
      <c r="I298" t="s">
        <v>29</v>
      </c>
      <c r="J298" t="s">
        <v>82</v>
      </c>
      <c r="K298" t="s">
        <v>768</v>
      </c>
      <c r="L298" t="s">
        <v>1125</v>
      </c>
      <c r="M298" t="s">
        <v>2014</v>
      </c>
      <c r="N298" t="s">
        <v>2015</v>
      </c>
      <c r="O298" t="s">
        <v>61</v>
      </c>
      <c r="P298" t="s">
        <v>94</v>
      </c>
      <c r="Q298" t="s">
        <v>95</v>
      </c>
      <c r="R298" t="s">
        <v>2016</v>
      </c>
      <c r="S298" t="s">
        <v>207</v>
      </c>
      <c r="T298" t="s">
        <v>2017</v>
      </c>
      <c r="U298"/>
      <c r="V298" s="40">
        <v>0.10664351851851851</v>
      </c>
      <c r="W298" s="40">
        <v>0.11743055555555555</v>
      </c>
      <c r="X298" s="40">
        <v>1.0787037037037038E-2</v>
      </c>
      <c r="Y298" s="2" t="str">
        <f t="shared" si="48"/>
        <v/>
      </c>
      <c r="Z298" s="47" t="str">
        <f t="shared" si="49"/>
        <v>Cumplido</v>
      </c>
      <c r="AA298" s="8"/>
      <c r="AB298" s="8"/>
      <c r="AC298" s="8"/>
      <c r="AD298" s="8"/>
      <c r="AE298" s="8"/>
      <c r="AF298" s="42">
        <v>45328</v>
      </c>
      <c r="AG298" s="13" t="str">
        <f t="shared" si="50"/>
        <v>CUMPLE</v>
      </c>
      <c r="AH298" s="13" t="str">
        <f t="shared" si="51"/>
        <v>NO CUMPLE</v>
      </c>
      <c r="AI298" s="13" t="str">
        <f t="shared" si="52"/>
        <v>NO CUMPLE</v>
      </c>
      <c r="AJ298" s="13" t="str">
        <f t="shared" si="53"/>
        <v>NO CUMPLE</v>
      </c>
      <c r="AK298" s="13" t="str">
        <f t="shared" si="54"/>
        <v>NO CUMPLE</v>
      </c>
      <c r="AL298" s="13" t="str">
        <f t="shared" si="55"/>
        <v>NO CUMPLE</v>
      </c>
      <c r="AM298" s="13" t="str">
        <f t="shared" si="56"/>
        <v>CUMPLE</v>
      </c>
      <c r="AN298" s="13" t="str">
        <f t="shared" si="57"/>
        <v>NO CUMPLE</v>
      </c>
      <c r="AO298" s="13" t="str">
        <f t="shared" si="58"/>
        <v>NO CUMPLE</v>
      </c>
      <c r="AP298" s="13" t="str">
        <f t="shared" si="59"/>
        <v>NO CUMPLE</v>
      </c>
    </row>
    <row r="299" spans="1:42" ht="15" hidden="1" x14ac:dyDescent="0.25">
      <c r="A299" t="s">
        <v>2018</v>
      </c>
      <c r="B299" t="s">
        <v>165</v>
      </c>
      <c r="C299" t="s">
        <v>71</v>
      </c>
      <c r="D299" t="s">
        <v>483</v>
      </c>
      <c r="E299" t="s">
        <v>1565</v>
      </c>
      <c r="F299" t="s">
        <v>732</v>
      </c>
      <c r="G299" t="s">
        <v>73</v>
      </c>
      <c r="H299" t="s">
        <v>74</v>
      </c>
      <c r="I299" t="s">
        <v>29</v>
      </c>
      <c r="J299" t="s">
        <v>82</v>
      </c>
      <c r="K299" t="s">
        <v>57</v>
      </c>
      <c r="L299" t="s">
        <v>300</v>
      </c>
      <c r="M299" t="s">
        <v>2019</v>
      </c>
      <c r="N299" t="s">
        <v>2020</v>
      </c>
      <c r="O299" t="s">
        <v>61</v>
      </c>
      <c r="P299" t="s">
        <v>94</v>
      </c>
      <c r="Q299" t="s">
        <v>95</v>
      </c>
      <c r="R299" t="s">
        <v>2021</v>
      </c>
      <c r="S299" t="s">
        <v>207</v>
      </c>
      <c r="T299" t="s">
        <v>2022</v>
      </c>
      <c r="U299" t="s">
        <v>1572</v>
      </c>
      <c r="V299" s="40">
        <v>3.5995370370370369E-3</v>
      </c>
      <c r="W299" s="40">
        <v>1.6608796296296295E-2</v>
      </c>
      <c r="X299" s="40">
        <v>1.3009259259259259E-2</v>
      </c>
      <c r="Y299" s="2" t="str">
        <f t="shared" si="48"/>
        <v/>
      </c>
      <c r="Z299" s="47" t="str">
        <f t="shared" si="49"/>
        <v>Cumplido</v>
      </c>
      <c r="AA299" s="8"/>
      <c r="AB299" s="8"/>
      <c r="AC299" s="8"/>
      <c r="AD299" s="8"/>
      <c r="AE299" s="8"/>
      <c r="AF299" s="42">
        <v>45328</v>
      </c>
      <c r="AG299" s="13" t="str">
        <f t="shared" si="50"/>
        <v>CUMPLE</v>
      </c>
      <c r="AH299" s="13" t="str">
        <f t="shared" si="51"/>
        <v>NO CUMPLE</v>
      </c>
      <c r="AI299" s="13" t="str">
        <f t="shared" si="52"/>
        <v>NO CUMPLE</v>
      </c>
      <c r="AJ299" s="13" t="str">
        <f t="shared" si="53"/>
        <v>NO CUMPLE</v>
      </c>
      <c r="AK299" s="13" t="str">
        <f t="shared" si="54"/>
        <v>NO CUMPLE</v>
      </c>
      <c r="AL299" s="13" t="str">
        <f t="shared" si="55"/>
        <v>CUMPLE</v>
      </c>
      <c r="AM299" s="13" t="str">
        <f t="shared" si="56"/>
        <v>NO CUMPLE</v>
      </c>
      <c r="AN299" s="13" t="str">
        <f t="shared" si="57"/>
        <v>NO CUMPLE</v>
      </c>
      <c r="AO299" s="13" t="str">
        <f t="shared" si="58"/>
        <v>NO CUMPLE</v>
      </c>
      <c r="AP299" s="13" t="str">
        <f t="shared" si="59"/>
        <v>NO CUMPLE</v>
      </c>
    </row>
    <row r="300" spans="1:42" ht="15" hidden="1" x14ac:dyDescent="0.25">
      <c r="A300" t="s">
        <v>2023</v>
      </c>
      <c r="B300" t="s">
        <v>165</v>
      </c>
      <c r="C300" t="s">
        <v>296</v>
      </c>
      <c r="D300" t="s">
        <v>483</v>
      </c>
      <c r="E300" t="s">
        <v>876</v>
      </c>
      <c r="F300" t="s">
        <v>732</v>
      </c>
      <c r="G300" t="s">
        <v>73</v>
      </c>
      <c r="H300" t="s">
        <v>74</v>
      </c>
      <c r="I300" t="s">
        <v>29</v>
      </c>
      <c r="J300" t="s">
        <v>82</v>
      </c>
      <c r="K300" t="s">
        <v>57</v>
      </c>
      <c r="L300" t="s">
        <v>2024</v>
      </c>
      <c r="M300" t="s">
        <v>2025</v>
      </c>
      <c r="N300" t="s">
        <v>2026</v>
      </c>
      <c r="O300" t="s">
        <v>61</v>
      </c>
      <c r="P300" t="s">
        <v>94</v>
      </c>
      <c r="Q300" t="s">
        <v>95</v>
      </c>
      <c r="R300" t="s">
        <v>2027</v>
      </c>
      <c r="S300" t="s">
        <v>207</v>
      </c>
      <c r="T300" t="s">
        <v>2028</v>
      </c>
      <c r="U300"/>
      <c r="V300" s="40">
        <v>0</v>
      </c>
      <c r="W300" s="40">
        <v>6.6782407407407407E-3</v>
      </c>
      <c r="X300" s="40">
        <v>6.6782407407407407E-3</v>
      </c>
      <c r="Y300" s="2" t="str">
        <f t="shared" si="48"/>
        <v/>
      </c>
      <c r="Z300" s="47" t="str">
        <f t="shared" si="49"/>
        <v>Cumplido</v>
      </c>
      <c r="AA300" s="8"/>
      <c r="AB300" s="8"/>
      <c r="AC300" s="8"/>
      <c r="AD300" s="8"/>
      <c r="AE300" s="8"/>
      <c r="AF300" s="42">
        <v>45328</v>
      </c>
      <c r="AG300" s="13" t="str">
        <f t="shared" si="50"/>
        <v>CUMPLE</v>
      </c>
      <c r="AH300" s="13" t="str">
        <f t="shared" si="51"/>
        <v>NO CUMPLE</v>
      </c>
      <c r="AI300" s="13" t="str">
        <f t="shared" si="52"/>
        <v>NO CUMPLE</v>
      </c>
      <c r="AJ300" s="13" t="str">
        <f t="shared" si="53"/>
        <v>NO CUMPLE</v>
      </c>
      <c r="AK300" s="13" t="str">
        <f t="shared" si="54"/>
        <v>NO CUMPLE</v>
      </c>
      <c r="AL300" s="13" t="str">
        <f t="shared" si="55"/>
        <v>CUMPLE</v>
      </c>
      <c r="AM300" s="13" t="str">
        <f t="shared" si="56"/>
        <v>NO CUMPLE</v>
      </c>
      <c r="AN300" s="13" t="str">
        <f t="shared" si="57"/>
        <v>NO CUMPLE</v>
      </c>
      <c r="AO300" s="13" t="str">
        <f t="shared" si="58"/>
        <v>NO CUMPLE</v>
      </c>
      <c r="AP300" s="13" t="str">
        <f t="shared" si="59"/>
        <v>NO CUMPLE</v>
      </c>
    </row>
    <row r="301" spans="1:42" ht="15" hidden="1" x14ac:dyDescent="0.25">
      <c r="A301" t="s">
        <v>2029</v>
      </c>
      <c r="B301" t="s">
        <v>165</v>
      </c>
      <c r="C301" t="s">
        <v>296</v>
      </c>
      <c r="D301" t="s">
        <v>483</v>
      </c>
      <c r="E301" t="s">
        <v>876</v>
      </c>
      <c r="F301" t="s">
        <v>732</v>
      </c>
      <c r="G301" t="s">
        <v>73</v>
      </c>
      <c r="H301" t="s">
        <v>74</v>
      </c>
      <c r="I301" t="s">
        <v>29</v>
      </c>
      <c r="J301" t="s">
        <v>82</v>
      </c>
      <c r="K301" t="s">
        <v>1694</v>
      </c>
      <c r="L301" t="s">
        <v>2030</v>
      </c>
      <c r="M301" t="s">
        <v>2031</v>
      </c>
      <c r="N301" t="s">
        <v>2032</v>
      </c>
      <c r="O301" t="s">
        <v>61</v>
      </c>
      <c r="P301" t="s">
        <v>94</v>
      </c>
      <c r="Q301" t="s">
        <v>95</v>
      </c>
      <c r="R301" t="s">
        <v>2033</v>
      </c>
      <c r="S301" t="s">
        <v>405</v>
      </c>
      <c r="T301" t="s">
        <v>2034</v>
      </c>
      <c r="U301"/>
      <c r="V301" s="40">
        <v>1.0704513888888889</v>
      </c>
      <c r="W301" s="40">
        <v>1.0846875</v>
      </c>
      <c r="X301" s="40">
        <v>1.4236111111111111E-2</v>
      </c>
      <c r="Y301" s="2" t="str">
        <f t="shared" si="48"/>
        <v/>
      </c>
      <c r="Z301" s="47" t="str">
        <f t="shared" si="49"/>
        <v>Cumplido</v>
      </c>
      <c r="AA301" s="8"/>
      <c r="AB301" s="8"/>
      <c r="AC301" s="8"/>
      <c r="AD301" s="8"/>
      <c r="AE301" s="8"/>
      <c r="AF301" s="42">
        <v>45329</v>
      </c>
      <c r="AG301" s="13" t="str">
        <f t="shared" si="50"/>
        <v>CUMPLE</v>
      </c>
      <c r="AH301" s="13" t="str">
        <f t="shared" si="51"/>
        <v>NO CUMPLE</v>
      </c>
      <c r="AI301" s="13" t="str">
        <f t="shared" si="52"/>
        <v>NO CUMPLE</v>
      </c>
      <c r="AJ301" s="13" t="str">
        <f t="shared" si="53"/>
        <v>NO CUMPLE</v>
      </c>
      <c r="AK301" s="13" t="str">
        <f t="shared" si="54"/>
        <v>NO CUMPLE</v>
      </c>
      <c r="AL301" s="13" t="str">
        <f t="shared" si="55"/>
        <v>NO CUMPLE</v>
      </c>
      <c r="AM301" s="13" t="str">
        <f t="shared" si="56"/>
        <v>NO CUMPLE</v>
      </c>
      <c r="AN301" s="13" t="str">
        <f t="shared" si="57"/>
        <v>NO CUMPLE</v>
      </c>
      <c r="AO301" s="13" t="str">
        <f t="shared" si="58"/>
        <v>NO CUMPLE</v>
      </c>
      <c r="AP301" s="13" t="str">
        <f t="shared" si="59"/>
        <v>CUMPLE</v>
      </c>
    </row>
    <row r="302" spans="1:42" ht="15" hidden="1" x14ac:dyDescent="0.25">
      <c r="A302" t="s">
        <v>2035</v>
      </c>
      <c r="B302" t="s">
        <v>165</v>
      </c>
      <c r="C302" t="s">
        <v>71</v>
      </c>
      <c r="D302" t="s">
        <v>483</v>
      </c>
      <c r="E302" t="s">
        <v>1565</v>
      </c>
      <c r="F302" t="s">
        <v>732</v>
      </c>
      <c r="G302" t="s">
        <v>73</v>
      </c>
      <c r="H302" t="s">
        <v>74</v>
      </c>
      <c r="I302" t="s">
        <v>29</v>
      </c>
      <c r="J302" t="s">
        <v>82</v>
      </c>
      <c r="K302" t="s">
        <v>1694</v>
      </c>
      <c r="L302" t="s">
        <v>2030</v>
      </c>
      <c r="M302" t="s">
        <v>2036</v>
      </c>
      <c r="N302" t="s">
        <v>2037</v>
      </c>
      <c r="O302" t="s">
        <v>61</v>
      </c>
      <c r="P302" t="s">
        <v>94</v>
      </c>
      <c r="Q302" t="s">
        <v>95</v>
      </c>
      <c r="R302" t="s">
        <v>2038</v>
      </c>
      <c r="S302" t="s">
        <v>207</v>
      </c>
      <c r="T302" t="s">
        <v>2039</v>
      </c>
      <c r="U302" t="s">
        <v>1572</v>
      </c>
      <c r="V302" s="40">
        <v>3.0173611111111109E-2</v>
      </c>
      <c r="W302" s="40">
        <v>5.1446759259259262E-2</v>
      </c>
      <c r="X302" s="40">
        <v>2.1273148148148149E-2</v>
      </c>
      <c r="Y302" s="2" t="str">
        <f t="shared" si="48"/>
        <v/>
      </c>
      <c r="Z302" s="47" t="str">
        <f t="shared" si="49"/>
        <v>Cumplido</v>
      </c>
      <c r="AA302" s="8"/>
      <c r="AB302" s="8"/>
      <c r="AC302" s="8"/>
      <c r="AD302" s="8"/>
      <c r="AE302" s="8"/>
      <c r="AF302" s="42">
        <v>45328</v>
      </c>
      <c r="AG302" s="13" t="str">
        <f t="shared" si="50"/>
        <v>CUMPLE</v>
      </c>
      <c r="AH302" s="13" t="str">
        <f t="shared" si="51"/>
        <v>NO CUMPLE</v>
      </c>
      <c r="AI302" s="13" t="str">
        <f t="shared" si="52"/>
        <v>NO CUMPLE</v>
      </c>
      <c r="AJ302" s="13" t="str">
        <f t="shared" si="53"/>
        <v>NO CUMPLE</v>
      </c>
      <c r="AK302" s="13" t="str">
        <f t="shared" si="54"/>
        <v>NO CUMPLE</v>
      </c>
      <c r="AL302" s="13" t="str">
        <f t="shared" si="55"/>
        <v>NO CUMPLE</v>
      </c>
      <c r="AM302" s="13" t="str">
        <f t="shared" si="56"/>
        <v>CUMPLE</v>
      </c>
      <c r="AN302" s="13" t="str">
        <f t="shared" si="57"/>
        <v>NO CUMPLE</v>
      </c>
      <c r="AO302" s="13" t="str">
        <f t="shared" si="58"/>
        <v>NO CUMPLE</v>
      </c>
      <c r="AP302" s="13" t="str">
        <f t="shared" si="59"/>
        <v>NO CUMPLE</v>
      </c>
    </row>
    <row r="303" spans="1:42" ht="15" hidden="1" x14ac:dyDescent="0.25">
      <c r="A303" t="s">
        <v>2040</v>
      </c>
      <c r="B303" t="s">
        <v>165</v>
      </c>
      <c r="C303" t="s">
        <v>71</v>
      </c>
      <c r="D303" t="s">
        <v>483</v>
      </c>
      <c r="E303" t="s">
        <v>1565</v>
      </c>
      <c r="F303" t="s">
        <v>732</v>
      </c>
      <c r="G303" t="s">
        <v>73</v>
      </c>
      <c r="H303" t="s">
        <v>74</v>
      </c>
      <c r="I303" t="s">
        <v>29</v>
      </c>
      <c r="J303" t="s">
        <v>82</v>
      </c>
      <c r="K303" t="s">
        <v>1694</v>
      </c>
      <c r="L303" t="s">
        <v>2030</v>
      </c>
      <c r="M303" t="s">
        <v>2041</v>
      </c>
      <c r="N303" t="s">
        <v>2042</v>
      </c>
      <c r="O303" t="s">
        <v>61</v>
      </c>
      <c r="P303" t="s">
        <v>94</v>
      </c>
      <c r="Q303" t="s">
        <v>95</v>
      </c>
      <c r="R303" t="s">
        <v>2043</v>
      </c>
      <c r="S303" t="s">
        <v>207</v>
      </c>
      <c r="T303" t="s">
        <v>2039</v>
      </c>
      <c r="U303" t="s">
        <v>1572</v>
      </c>
      <c r="V303" s="40">
        <v>3.3159722222222222E-2</v>
      </c>
      <c r="W303" s="40">
        <v>5.1956018518518519E-2</v>
      </c>
      <c r="X303" s="40">
        <v>1.8796296296296297E-2</v>
      </c>
      <c r="Y303" s="2" t="str">
        <f t="shared" si="48"/>
        <v/>
      </c>
      <c r="Z303" s="47" t="str">
        <f t="shared" si="49"/>
        <v>Cumplido</v>
      </c>
      <c r="AA303" s="8"/>
      <c r="AB303" s="8"/>
      <c r="AC303" s="8"/>
      <c r="AD303" s="8"/>
      <c r="AE303" s="8"/>
      <c r="AF303" s="42">
        <v>45328</v>
      </c>
      <c r="AG303" s="13" t="str">
        <f t="shared" si="50"/>
        <v>CUMPLE</v>
      </c>
      <c r="AH303" s="13" t="str">
        <f t="shared" si="51"/>
        <v>NO CUMPLE</v>
      </c>
      <c r="AI303" s="13" t="str">
        <f t="shared" si="52"/>
        <v>NO CUMPLE</v>
      </c>
      <c r="AJ303" s="13" t="str">
        <f t="shared" si="53"/>
        <v>NO CUMPLE</v>
      </c>
      <c r="AK303" s="13" t="str">
        <f t="shared" si="54"/>
        <v>NO CUMPLE</v>
      </c>
      <c r="AL303" s="13" t="str">
        <f t="shared" si="55"/>
        <v>NO CUMPLE</v>
      </c>
      <c r="AM303" s="13" t="str">
        <f t="shared" si="56"/>
        <v>CUMPLE</v>
      </c>
      <c r="AN303" s="13" t="str">
        <f t="shared" si="57"/>
        <v>NO CUMPLE</v>
      </c>
      <c r="AO303" s="13" t="str">
        <f t="shared" si="58"/>
        <v>NO CUMPLE</v>
      </c>
      <c r="AP303" s="13" t="str">
        <f t="shared" si="59"/>
        <v>NO CUMPLE</v>
      </c>
    </row>
    <row r="304" spans="1:42" ht="15" hidden="1" x14ac:dyDescent="0.25">
      <c r="A304" t="s">
        <v>2044</v>
      </c>
      <c r="B304" t="s">
        <v>165</v>
      </c>
      <c r="C304" t="s">
        <v>296</v>
      </c>
      <c r="D304" t="s">
        <v>483</v>
      </c>
      <c r="E304" t="s">
        <v>876</v>
      </c>
      <c r="F304" t="s">
        <v>732</v>
      </c>
      <c r="G304" t="s">
        <v>73</v>
      </c>
      <c r="H304" t="s">
        <v>74</v>
      </c>
      <c r="I304" t="s">
        <v>29</v>
      </c>
      <c r="J304" t="s">
        <v>82</v>
      </c>
      <c r="K304" t="s">
        <v>1694</v>
      </c>
      <c r="L304" t="s">
        <v>2030</v>
      </c>
      <c r="M304" t="s">
        <v>2045</v>
      </c>
      <c r="N304" t="s">
        <v>2046</v>
      </c>
      <c r="O304" t="s">
        <v>61</v>
      </c>
      <c r="P304" t="s">
        <v>94</v>
      </c>
      <c r="Q304" t="s">
        <v>95</v>
      </c>
      <c r="R304" t="s">
        <v>2047</v>
      </c>
      <c r="S304" t="s">
        <v>405</v>
      </c>
      <c r="T304" t="s">
        <v>2034</v>
      </c>
      <c r="U304"/>
      <c r="V304" s="40">
        <v>1.0702430555555555</v>
      </c>
      <c r="W304" s="40">
        <v>1.0847453703703704</v>
      </c>
      <c r="X304" s="40">
        <v>1.4502314814814815E-2</v>
      </c>
      <c r="Y304" s="2" t="str">
        <f t="shared" si="48"/>
        <v/>
      </c>
      <c r="Z304" s="47" t="str">
        <f t="shared" si="49"/>
        <v>Cumplido</v>
      </c>
      <c r="AA304" s="8"/>
      <c r="AB304" s="8"/>
      <c r="AC304" s="8"/>
      <c r="AD304" s="8"/>
      <c r="AE304" s="8"/>
      <c r="AF304" s="42">
        <v>45329</v>
      </c>
      <c r="AG304" s="13" t="str">
        <f t="shared" si="50"/>
        <v>CUMPLE</v>
      </c>
      <c r="AH304" s="13" t="str">
        <f t="shared" si="51"/>
        <v>NO CUMPLE</v>
      </c>
      <c r="AI304" s="13" t="str">
        <f t="shared" si="52"/>
        <v>NO CUMPLE</v>
      </c>
      <c r="AJ304" s="13" t="str">
        <f t="shared" si="53"/>
        <v>NO CUMPLE</v>
      </c>
      <c r="AK304" s="13" t="str">
        <f t="shared" si="54"/>
        <v>NO CUMPLE</v>
      </c>
      <c r="AL304" s="13" t="str">
        <f t="shared" si="55"/>
        <v>NO CUMPLE</v>
      </c>
      <c r="AM304" s="13" t="str">
        <f t="shared" si="56"/>
        <v>NO CUMPLE</v>
      </c>
      <c r="AN304" s="13" t="str">
        <f t="shared" si="57"/>
        <v>NO CUMPLE</v>
      </c>
      <c r="AO304" s="13" t="str">
        <f t="shared" si="58"/>
        <v>NO CUMPLE</v>
      </c>
      <c r="AP304" s="13" t="str">
        <f t="shared" si="59"/>
        <v>CUMPLE</v>
      </c>
    </row>
    <row r="305" spans="1:42" ht="15" x14ac:dyDescent="0.25">
      <c r="A305" t="s">
        <v>2048</v>
      </c>
      <c r="B305" t="s">
        <v>95</v>
      </c>
      <c r="C305" t="s">
        <v>531</v>
      </c>
      <c r="D305" t="s">
        <v>297</v>
      </c>
      <c r="E305" t="s">
        <v>1942</v>
      </c>
      <c r="F305" t="s">
        <v>1053</v>
      </c>
      <c r="G305" t="s">
        <v>73</v>
      </c>
      <c r="H305" t="s">
        <v>74</v>
      </c>
      <c r="I305" t="s">
        <v>29</v>
      </c>
      <c r="J305" t="s">
        <v>82</v>
      </c>
      <c r="K305" t="s">
        <v>486</v>
      </c>
      <c r="L305" t="s">
        <v>2049</v>
      </c>
      <c r="M305" t="s">
        <v>2050</v>
      </c>
      <c r="N305" t="s">
        <v>2051</v>
      </c>
      <c r="O305" t="s">
        <v>61</v>
      </c>
      <c r="P305" t="s">
        <v>136</v>
      </c>
      <c r="Q305" t="s">
        <v>137</v>
      </c>
      <c r="R305" t="s">
        <v>2052</v>
      </c>
      <c r="S305" t="s">
        <v>2053</v>
      </c>
      <c r="T305" t="s">
        <v>2054</v>
      </c>
      <c r="U305" t="s">
        <v>2055</v>
      </c>
      <c r="V305" s="40">
        <v>2.9656481481481483</v>
      </c>
      <c r="W305" s="40">
        <v>2.9748032407407408</v>
      </c>
      <c r="X305" s="40">
        <v>9.1550925925925931E-3</v>
      </c>
      <c r="Y305" s="2" t="str">
        <f t="shared" si="48"/>
        <v/>
      </c>
      <c r="Z305" s="47" t="str">
        <f t="shared" si="49"/>
        <v>Cumplido</v>
      </c>
      <c r="AA305" s="8"/>
      <c r="AB305" s="8"/>
      <c r="AC305" s="8"/>
      <c r="AD305" s="8"/>
      <c r="AE305" s="8"/>
      <c r="AF305" s="42">
        <v>45331</v>
      </c>
      <c r="AG305" s="13" t="str">
        <f t="shared" si="50"/>
        <v>CUMPLE</v>
      </c>
      <c r="AH305" s="13" t="str">
        <f t="shared" si="51"/>
        <v>NO CUMPLE</v>
      </c>
      <c r="AI305" s="13" t="str">
        <f t="shared" si="52"/>
        <v>NO CUMPLE</v>
      </c>
      <c r="AJ305" s="13" t="str">
        <f t="shared" si="53"/>
        <v>NO CUMPLE</v>
      </c>
      <c r="AK305" s="13" t="str">
        <f t="shared" si="54"/>
        <v>NO CUMPLE</v>
      </c>
      <c r="AL305" s="13" t="str">
        <f t="shared" si="55"/>
        <v>NO CUMPLE</v>
      </c>
      <c r="AM305" s="13" t="str">
        <f t="shared" si="56"/>
        <v>NO CUMPLE</v>
      </c>
      <c r="AN305" s="13" t="str">
        <f t="shared" si="57"/>
        <v>NO CUMPLE</v>
      </c>
      <c r="AO305" s="13" t="str">
        <f t="shared" si="58"/>
        <v>NO CUMPLE</v>
      </c>
      <c r="AP305" s="13" t="str">
        <f t="shared" si="59"/>
        <v>CUMPLE</v>
      </c>
    </row>
    <row r="306" spans="1:42" ht="15" x14ac:dyDescent="0.25">
      <c r="A306" t="s">
        <v>2056</v>
      </c>
      <c r="B306" t="s">
        <v>95</v>
      </c>
      <c r="C306" t="s">
        <v>531</v>
      </c>
      <c r="D306" t="s">
        <v>483</v>
      </c>
      <c r="E306" t="s">
        <v>1942</v>
      </c>
      <c r="F306" t="s">
        <v>556</v>
      </c>
      <c r="G306" t="s">
        <v>73</v>
      </c>
      <c r="H306" t="s">
        <v>74</v>
      </c>
      <c r="I306" t="s">
        <v>29</v>
      </c>
      <c r="J306" t="s">
        <v>82</v>
      </c>
      <c r="K306" t="s">
        <v>486</v>
      </c>
      <c r="L306" t="s">
        <v>2057</v>
      </c>
      <c r="M306" t="s">
        <v>2058</v>
      </c>
      <c r="N306" t="s">
        <v>2059</v>
      </c>
      <c r="O306" t="s">
        <v>61</v>
      </c>
      <c r="P306" t="s">
        <v>136</v>
      </c>
      <c r="Q306" t="s">
        <v>137</v>
      </c>
      <c r="R306" t="s">
        <v>2060</v>
      </c>
      <c r="S306" t="s">
        <v>2053</v>
      </c>
      <c r="T306" t="s">
        <v>2061</v>
      </c>
      <c r="U306" t="s">
        <v>2055</v>
      </c>
      <c r="V306" s="40">
        <v>2.9667245370370372</v>
      </c>
      <c r="W306" s="40">
        <v>2.973449074074074</v>
      </c>
      <c r="X306" s="40">
        <v>6.7245370370370367E-3</v>
      </c>
      <c r="Y306" s="2" t="str">
        <f t="shared" si="48"/>
        <v/>
      </c>
      <c r="Z306" s="47" t="str">
        <f t="shared" si="49"/>
        <v>Cumplido</v>
      </c>
      <c r="AA306" s="8"/>
      <c r="AB306" s="8"/>
      <c r="AC306" s="8"/>
      <c r="AD306" s="8"/>
      <c r="AE306" s="8"/>
      <c r="AF306" s="42">
        <v>45331</v>
      </c>
      <c r="AG306" s="13" t="str">
        <f t="shared" si="50"/>
        <v>CUMPLE</v>
      </c>
      <c r="AH306" s="13" t="str">
        <f t="shared" si="51"/>
        <v>NO CUMPLE</v>
      </c>
      <c r="AI306" s="13" t="str">
        <f t="shared" si="52"/>
        <v>NO CUMPLE</v>
      </c>
      <c r="AJ306" s="13" t="str">
        <f t="shared" si="53"/>
        <v>NO CUMPLE</v>
      </c>
      <c r="AK306" s="13" t="str">
        <f t="shared" si="54"/>
        <v>NO CUMPLE</v>
      </c>
      <c r="AL306" s="13" t="str">
        <f t="shared" si="55"/>
        <v>NO CUMPLE</v>
      </c>
      <c r="AM306" s="13" t="str">
        <f t="shared" si="56"/>
        <v>NO CUMPLE</v>
      </c>
      <c r="AN306" s="13" t="str">
        <f t="shared" si="57"/>
        <v>NO CUMPLE</v>
      </c>
      <c r="AO306" s="13" t="str">
        <f t="shared" si="58"/>
        <v>NO CUMPLE</v>
      </c>
      <c r="AP306" s="13" t="str">
        <f t="shared" si="59"/>
        <v>CUMPLE</v>
      </c>
    </row>
    <row r="307" spans="1:42" ht="15" x14ac:dyDescent="0.25">
      <c r="A307" t="s">
        <v>2062</v>
      </c>
      <c r="B307" t="s">
        <v>95</v>
      </c>
      <c r="C307" t="s">
        <v>223</v>
      </c>
      <c r="D307" t="s">
        <v>142</v>
      </c>
      <c r="E307" t="s">
        <v>224</v>
      </c>
      <c r="F307" t="s">
        <v>156</v>
      </c>
      <c r="G307" t="s">
        <v>73</v>
      </c>
      <c r="H307" t="s">
        <v>74</v>
      </c>
      <c r="I307" t="s">
        <v>29</v>
      </c>
      <c r="J307" t="s">
        <v>82</v>
      </c>
      <c r="K307" t="s">
        <v>225</v>
      </c>
      <c r="L307" t="s">
        <v>2063</v>
      </c>
      <c r="M307" t="s">
        <v>2064</v>
      </c>
      <c r="N307" t="s">
        <v>2065</v>
      </c>
      <c r="O307" t="s">
        <v>1930</v>
      </c>
      <c r="P307" t="s">
        <v>94</v>
      </c>
      <c r="Q307" t="s">
        <v>95</v>
      </c>
      <c r="R307" t="s">
        <v>2066</v>
      </c>
      <c r="S307" t="s">
        <v>2066</v>
      </c>
      <c r="T307" t="s">
        <v>2067</v>
      </c>
      <c r="U307" t="s">
        <v>2068</v>
      </c>
      <c r="V307" s="40">
        <v>7.5896643518518516</v>
      </c>
      <c r="W307" s="40">
        <v>7.9656712962962963</v>
      </c>
      <c r="X307" s="40">
        <v>0.37600694444444444</v>
      </c>
      <c r="Y307" s="2" t="str">
        <f t="shared" si="48"/>
        <v/>
      </c>
      <c r="Z307" s="47" t="str">
        <f t="shared" si="49"/>
        <v>Cumplido</v>
      </c>
      <c r="AA307" s="8"/>
      <c r="AB307" s="8"/>
      <c r="AC307" s="8"/>
      <c r="AD307" s="8"/>
      <c r="AE307" s="8"/>
      <c r="AF307" s="42">
        <v>45336</v>
      </c>
      <c r="AG307" s="13" t="str">
        <f t="shared" si="50"/>
        <v>NO CUMPLE</v>
      </c>
      <c r="AH307" s="13" t="str">
        <f t="shared" si="51"/>
        <v>NO CUMPLE</v>
      </c>
      <c r="AI307" s="13" t="str">
        <f t="shared" si="52"/>
        <v>NO CUMPLE</v>
      </c>
      <c r="AJ307" s="13" t="str">
        <f t="shared" si="53"/>
        <v>CUMPLE</v>
      </c>
      <c r="AK307" s="13" t="str">
        <f t="shared" si="54"/>
        <v>NO CUMPLE</v>
      </c>
      <c r="AL307" s="13" t="str">
        <f t="shared" si="55"/>
        <v>NO CUMPLE</v>
      </c>
      <c r="AM307" s="13" t="str">
        <f t="shared" si="56"/>
        <v>NO CUMPLE</v>
      </c>
      <c r="AN307" s="13" t="str">
        <f t="shared" si="57"/>
        <v>NO CUMPLE</v>
      </c>
      <c r="AO307" s="13" t="str">
        <f t="shared" si="58"/>
        <v>NO CUMPLE</v>
      </c>
      <c r="AP307" s="13" t="str">
        <f t="shared" si="59"/>
        <v>CUMPLE</v>
      </c>
    </row>
    <row r="308" spans="1:42" ht="15" x14ac:dyDescent="0.25">
      <c r="A308" t="s">
        <v>2069</v>
      </c>
      <c r="B308" t="s">
        <v>95</v>
      </c>
      <c r="C308" t="s">
        <v>635</v>
      </c>
      <c r="D308" t="s">
        <v>142</v>
      </c>
      <c r="E308" t="s">
        <v>2070</v>
      </c>
      <c r="F308" t="s">
        <v>156</v>
      </c>
      <c r="G308" t="s">
        <v>73</v>
      </c>
      <c r="H308" t="s">
        <v>74</v>
      </c>
      <c r="I308" t="s">
        <v>29</v>
      </c>
      <c r="J308" t="s">
        <v>82</v>
      </c>
      <c r="K308" t="s">
        <v>740</v>
      </c>
      <c r="L308" t="s">
        <v>2071</v>
      </c>
      <c r="M308" t="s">
        <v>2072</v>
      </c>
      <c r="N308" t="s">
        <v>2073</v>
      </c>
      <c r="O308" t="s">
        <v>61</v>
      </c>
      <c r="P308" t="s">
        <v>62</v>
      </c>
      <c r="Q308" t="s">
        <v>642</v>
      </c>
      <c r="R308" t="s">
        <v>2074</v>
      </c>
      <c r="S308" t="s">
        <v>150</v>
      </c>
      <c r="T308" t="s">
        <v>2075</v>
      </c>
      <c r="U308" t="s">
        <v>2076</v>
      </c>
      <c r="V308" s="40">
        <v>1.848125</v>
      </c>
      <c r="W308" s="40">
        <v>1.8701620370370371</v>
      </c>
      <c r="X308" s="40">
        <v>2.2037037037037036E-2</v>
      </c>
      <c r="Y308" s="2" t="str">
        <f t="shared" si="48"/>
        <v/>
      </c>
      <c r="Z308" s="47" t="str">
        <f t="shared" si="49"/>
        <v>Cumplido</v>
      </c>
      <c r="AA308" s="8"/>
      <c r="AB308" s="8"/>
      <c r="AC308" s="8"/>
      <c r="AD308" s="8"/>
      <c r="AE308" s="8"/>
      <c r="AF308" s="42">
        <v>45330</v>
      </c>
      <c r="AG308" s="13" t="str">
        <f t="shared" si="50"/>
        <v>CUMPLE</v>
      </c>
      <c r="AH308" s="13" t="str">
        <f t="shared" si="51"/>
        <v>NO CUMPLE</v>
      </c>
      <c r="AI308" s="13" t="str">
        <f t="shared" si="52"/>
        <v>NO CUMPLE</v>
      </c>
      <c r="AJ308" s="13" t="str">
        <f t="shared" si="53"/>
        <v>NO CUMPLE</v>
      </c>
      <c r="AK308" s="13" t="str">
        <f t="shared" si="54"/>
        <v>NO CUMPLE</v>
      </c>
      <c r="AL308" s="13" t="str">
        <f t="shared" si="55"/>
        <v>NO CUMPLE</v>
      </c>
      <c r="AM308" s="13" t="str">
        <f t="shared" si="56"/>
        <v>NO CUMPLE</v>
      </c>
      <c r="AN308" s="13" t="str">
        <f t="shared" si="57"/>
        <v>NO CUMPLE</v>
      </c>
      <c r="AO308" s="13" t="str">
        <f t="shared" si="58"/>
        <v>NO CUMPLE</v>
      </c>
      <c r="AP308" s="13" t="str">
        <f t="shared" si="59"/>
        <v>CUMPLE</v>
      </c>
    </row>
    <row r="309" spans="1:42" ht="15" x14ac:dyDescent="0.25">
      <c r="A309" t="s">
        <v>2077</v>
      </c>
      <c r="B309" t="s">
        <v>307</v>
      </c>
      <c r="C309" t="s">
        <v>308</v>
      </c>
      <c r="D309" t="s">
        <v>142</v>
      </c>
      <c r="E309" t="s">
        <v>697</v>
      </c>
      <c r="F309" t="s">
        <v>156</v>
      </c>
      <c r="G309" t="s">
        <v>73</v>
      </c>
      <c r="H309" t="s">
        <v>74</v>
      </c>
      <c r="I309" t="s">
        <v>29</v>
      </c>
      <c r="J309" t="s">
        <v>82</v>
      </c>
      <c r="K309" t="s">
        <v>243</v>
      </c>
      <c r="L309" t="s">
        <v>2078</v>
      </c>
      <c r="M309" t="s">
        <v>2079</v>
      </c>
      <c r="N309" t="s">
        <v>2080</v>
      </c>
      <c r="O309" t="s">
        <v>61</v>
      </c>
      <c r="P309" t="s">
        <v>62</v>
      </c>
      <c r="Q309" t="s">
        <v>148</v>
      </c>
      <c r="R309" t="s">
        <v>2081</v>
      </c>
      <c r="S309" t="s">
        <v>207</v>
      </c>
      <c r="T309" t="s">
        <v>2082</v>
      </c>
      <c r="U309" t="s">
        <v>901</v>
      </c>
      <c r="V309" s="40">
        <v>0</v>
      </c>
      <c r="W309" s="40">
        <v>4.5682870370370374E-2</v>
      </c>
      <c r="X309" s="40">
        <v>4.5682870370370374E-2</v>
      </c>
      <c r="Y309" s="2" t="str">
        <f t="shared" si="48"/>
        <v/>
      </c>
      <c r="Z309" s="47" t="str">
        <f t="shared" si="49"/>
        <v>Cumplido</v>
      </c>
      <c r="AA309" s="8"/>
      <c r="AB309" s="8"/>
      <c r="AC309" s="8"/>
      <c r="AD309" s="8"/>
      <c r="AE309" s="8"/>
      <c r="AF309" s="42">
        <v>45328</v>
      </c>
      <c r="AG309" s="13" t="str">
        <f t="shared" si="50"/>
        <v>NO CUMPLE</v>
      </c>
      <c r="AH309" s="13" t="str">
        <f t="shared" si="51"/>
        <v>CUMPLE</v>
      </c>
      <c r="AI309" s="13" t="str">
        <f t="shared" si="52"/>
        <v>NO CUMPLE</v>
      </c>
      <c r="AJ309" s="13" t="str">
        <f t="shared" si="53"/>
        <v>NO CUMPLE</v>
      </c>
      <c r="AK309" s="13" t="str">
        <f t="shared" si="54"/>
        <v>NO CUMPLE</v>
      </c>
      <c r="AL309" s="13" t="str">
        <f t="shared" si="55"/>
        <v>NO CUMPLE</v>
      </c>
      <c r="AM309" s="13" t="str">
        <f t="shared" si="56"/>
        <v>CUMPLE</v>
      </c>
      <c r="AN309" s="13" t="str">
        <f t="shared" si="57"/>
        <v>NO CUMPLE</v>
      </c>
      <c r="AO309" s="13" t="str">
        <f t="shared" si="58"/>
        <v>NO CUMPLE</v>
      </c>
      <c r="AP309" s="13" t="str">
        <f t="shared" si="59"/>
        <v>NO CUMPLE</v>
      </c>
    </row>
    <row r="310" spans="1:42" ht="15" x14ac:dyDescent="0.25">
      <c r="A310" t="s">
        <v>2083</v>
      </c>
      <c r="B310" t="s">
        <v>95</v>
      </c>
      <c r="C310" t="s">
        <v>223</v>
      </c>
      <c r="D310" t="s">
        <v>142</v>
      </c>
      <c r="E310" t="s">
        <v>1101</v>
      </c>
      <c r="F310" t="s">
        <v>156</v>
      </c>
      <c r="G310" t="s">
        <v>73</v>
      </c>
      <c r="H310" t="s">
        <v>74</v>
      </c>
      <c r="I310" t="s">
        <v>29</v>
      </c>
      <c r="J310" t="s">
        <v>82</v>
      </c>
      <c r="K310" t="s">
        <v>1247</v>
      </c>
      <c r="L310" t="s">
        <v>2084</v>
      </c>
      <c r="M310" t="s">
        <v>2085</v>
      </c>
      <c r="N310" t="s">
        <v>2086</v>
      </c>
      <c r="O310" t="s">
        <v>61</v>
      </c>
      <c r="P310" t="s">
        <v>136</v>
      </c>
      <c r="Q310" t="s">
        <v>137</v>
      </c>
      <c r="R310" t="s">
        <v>2087</v>
      </c>
      <c r="S310" t="s">
        <v>405</v>
      </c>
      <c r="T310" t="s">
        <v>2088</v>
      </c>
      <c r="U310"/>
      <c r="V310" s="40">
        <v>1.0990393518518518</v>
      </c>
      <c r="W310" s="40">
        <v>1.1794675925925926</v>
      </c>
      <c r="X310" s="40">
        <v>8.0428240740740745E-2</v>
      </c>
      <c r="Y310" s="2" t="str">
        <f t="shared" si="48"/>
        <v/>
      </c>
      <c r="Z310" s="47" t="str">
        <f t="shared" si="49"/>
        <v>Cumplido</v>
      </c>
      <c r="AA310" s="8"/>
      <c r="AB310" s="8"/>
      <c r="AC310" s="8"/>
      <c r="AD310" s="8"/>
      <c r="AE310" s="8"/>
      <c r="AF310" s="42">
        <v>45329</v>
      </c>
      <c r="AG310" s="13" t="str">
        <f t="shared" si="50"/>
        <v>NO CUMPLE</v>
      </c>
      <c r="AH310" s="13" t="str">
        <f t="shared" si="51"/>
        <v>CUMPLE</v>
      </c>
      <c r="AI310" s="13" t="str">
        <f t="shared" si="52"/>
        <v>NO CUMPLE</v>
      </c>
      <c r="AJ310" s="13" t="str">
        <f t="shared" si="53"/>
        <v>NO CUMPLE</v>
      </c>
      <c r="AK310" s="13" t="str">
        <f t="shared" si="54"/>
        <v>NO CUMPLE</v>
      </c>
      <c r="AL310" s="13" t="str">
        <f t="shared" si="55"/>
        <v>NO CUMPLE</v>
      </c>
      <c r="AM310" s="13" t="str">
        <f t="shared" si="56"/>
        <v>NO CUMPLE</v>
      </c>
      <c r="AN310" s="13" t="str">
        <f t="shared" si="57"/>
        <v>NO CUMPLE</v>
      </c>
      <c r="AO310" s="13" t="str">
        <f t="shared" si="58"/>
        <v>NO CUMPLE</v>
      </c>
      <c r="AP310" s="13" t="str">
        <f t="shared" si="59"/>
        <v>CUMPLE</v>
      </c>
    </row>
    <row r="311" spans="1:42" ht="15" hidden="1" x14ac:dyDescent="0.25">
      <c r="A311" t="s">
        <v>2089</v>
      </c>
      <c r="B311" t="s">
        <v>165</v>
      </c>
      <c r="C311" t="s">
        <v>296</v>
      </c>
      <c r="D311" t="s">
        <v>297</v>
      </c>
      <c r="E311" t="s">
        <v>876</v>
      </c>
      <c r="F311" t="s">
        <v>320</v>
      </c>
      <c r="G311" t="s">
        <v>73</v>
      </c>
      <c r="H311" t="s">
        <v>74</v>
      </c>
      <c r="I311" t="s">
        <v>29</v>
      </c>
      <c r="J311" t="s">
        <v>82</v>
      </c>
      <c r="K311" t="s">
        <v>57</v>
      </c>
      <c r="L311" t="s">
        <v>2090</v>
      </c>
      <c r="M311" t="s">
        <v>2091</v>
      </c>
      <c r="N311" t="s">
        <v>2092</v>
      </c>
      <c r="O311" t="s">
        <v>61</v>
      </c>
      <c r="P311" t="s">
        <v>94</v>
      </c>
      <c r="Q311" t="s">
        <v>95</v>
      </c>
      <c r="R311" t="s">
        <v>2093</v>
      </c>
      <c r="S311" t="s">
        <v>207</v>
      </c>
      <c r="T311" t="s">
        <v>2094</v>
      </c>
      <c r="U311"/>
      <c r="V311" s="40">
        <v>6.7476851851851856E-3</v>
      </c>
      <c r="W311" s="40">
        <v>1.5393518518518518E-2</v>
      </c>
      <c r="X311" s="40">
        <v>8.6458333333333335E-3</v>
      </c>
      <c r="Y311" s="2" t="str">
        <f t="shared" si="48"/>
        <v/>
      </c>
      <c r="Z311" s="47" t="str">
        <f t="shared" si="49"/>
        <v>Cumplido</v>
      </c>
      <c r="AA311" s="8"/>
      <c r="AB311" s="8"/>
      <c r="AC311" s="8"/>
      <c r="AD311" s="8"/>
      <c r="AE311" s="8"/>
      <c r="AF311" s="42">
        <v>45328</v>
      </c>
      <c r="AG311" s="13" t="str">
        <f t="shared" si="50"/>
        <v>CUMPLE</v>
      </c>
      <c r="AH311" s="13" t="str">
        <f t="shared" si="51"/>
        <v>NO CUMPLE</v>
      </c>
      <c r="AI311" s="13" t="str">
        <f t="shared" si="52"/>
        <v>NO CUMPLE</v>
      </c>
      <c r="AJ311" s="13" t="str">
        <f t="shared" si="53"/>
        <v>NO CUMPLE</v>
      </c>
      <c r="AK311" s="13" t="str">
        <f t="shared" si="54"/>
        <v>NO CUMPLE</v>
      </c>
      <c r="AL311" s="13" t="str">
        <f t="shared" si="55"/>
        <v>CUMPLE</v>
      </c>
      <c r="AM311" s="13" t="str">
        <f t="shared" si="56"/>
        <v>NO CUMPLE</v>
      </c>
      <c r="AN311" s="13" t="str">
        <f t="shared" si="57"/>
        <v>NO CUMPLE</v>
      </c>
      <c r="AO311" s="13" t="str">
        <f t="shared" si="58"/>
        <v>NO CUMPLE</v>
      </c>
      <c r="AP311" s="13" t="str">
        <f t="shared" si="59"/>
        <v>NO CUMPLE</v>
      </c>
    </row>
    <row r="312" spans="1:42" ht="15" x14ac:dyDescent="0.25">
      <c r="A312" t="s">
        <v>2095</v>
      </c>
      <c r="B312" t="s">
        <v>95</v>
      </c>
      <c r="C312" t="s">
        <v>174</v>
      </c>
      <c r="D312" t="s">
        <v>142</v>
      </c>
      <c r="E312" t="s">
        <v>484</v>
      </c>
      <c r="F312" t="s">
        <v>176</v>
      </c>
      <c r="G312" t="s">
        <v>73</v>
      </c>
      <c r="H312" t="s">
        <v>74</v>
      </c>
      <c r="I312" t="s">
        <v>29</v>
      </c>
      <c r="J312" t="s">
        <v>82</v>
      </c>
      <c r="K312" t="s">
        <v>75</v>
      </c>
      <c r="L312" t="s">
        <v>2096</v>
      </c>
      <c r="M312" t="s">
        <v>2097</v>
      </c>
      <c r="N312" t="s">
        <v>2098</v>
      </c>
      <c r="O312" t="s">
        <v>61</v>
      </c>
      <c r="P312" t="s">
        <v>136</v>
      </c>
      <c r="Q312" t="s">
        <v>137</v>
      </c>
      <c r="R312" t="s">
        <v>2099</v>
      </c>
      <c r="S312" t="s">
        <v>207</v>
      </c>
      <c r="T312" t="s">
        <v>2100</v>
      </c>
      <c r="U312" t="s">
        <v>2101</v>
      </c>
      <c r="V312" s="40">
        <v>0.13140046296296296</v>
      </c>
      <c r="W312" s="40">
        <v>0.21982638888888889</v>
      </c>
      <c r="X312" s="40">
        <v>8.8425925925925922E-2</v>
      </c>
      <c r="Y312" s="2" t="str">
        <f t="shared" si="48"/>
        <v/>
      </c>
      <c r="Z312" s="47" t="str">
        <f t="shared" si="49"/>
        <v>Cumplido</v>
      </c>
      <c r="AA312" s="8"/>
      <c r="AB312" s="8"/>
      <c r="AC312" s="8"/>
      <c r="AD312" s="8"/>
      <c r="AE312" s="8"/>
      <c r="AF312" s="42">
        <v>45328</v>
      </c>
      <c r="AG312" s="13" t="str">
        <f t="shared" si="50"/>
        <v>NO CUMPLE</v>
      </c>
      <c r="AH312" s="13" t="str">
        <f t="shared" si="51"/>
        <v>CUMPLE</v>
      </c>
      <c r="AI312" s="13" t="str">
        <f t="shared" si="52"/>
        <v>NO CUMPLE</v>
      </c>
      <c r="AJ312" s="13" t="str">
        <f t="shared" si="53"/>
        <v>NO CUMPLE</v>
      </c>
      <c r="AK312" s="13" t="str">
        <f t="shared" si="54"/>
        <v>NO CUMPLE</v>
      </c>
      <c r="AL312" s="13" t="str">
        <f t="shared" si="55"/>
        <v>NO CUMPLE</v>
      </c>
      <c r="AM312" s="13" t="str">
        <f t="shared" si="56"/>
        <v>NO CUMPLE</v>
      </c>
      <c r="AN312" s="13" t="str">
        <f t="shared" si="57"/>
        <v>CUMPLE</v>
      </c>
      <c r="AO312" s="13" t="str">
        <f t="shared" si="58"/>
        <v>NO CUMPLE</v>
      </c>
      <c r="AP312" s="13" t="str">
        <f t="shared" si="59"/>
        <v>NO CUMPLE</v>
      </c>
    </row>
    <row r="313" spans="1:42" ht="15" x14ac:dyDescent="0.25">
      <c r="A313" t="s">
        <v>2102</v>
      </c>
      <c r="B313" t="s">
        <v>95</v>
      </c>
      <c r="C313" t="s">
        <v>273</v>
      </c>
      <c r="D313" t="s">
        <v>142</v>
      </c>
      <c r="E313" t="s">
        <v>274</v>
      </c>
      <c r="F313" t="s">
        <v>176</v>
      </c>
      <c r="G313" t="s">
        <v>73</v>
      </c>
      <c r="H313" t="s">
        <v>74</v>
      </c>
      <c r="I313" t="s">
        <v>29</v>
      </c>
      <c r="J313" t="s">
        <v>82</v>
      </c>
      <c r="K313" t="s">
        <v>2103</v>
      </c>
      <c r="L313" t="s">
        <v>2104</v>
      </c>
      <c r="M313" t="s">
        <v>2105</v>
      </c>
      <c r="N313" t="s">
        <v>2106</v>
      </c>
      <c r="O313" t="s">
        <v>61</v>
      </c>
      <c r="P313" t="s">
        <v>62</v>
      </c>
      <c r="Q313" t="s">
        <v>279</v>
      </c>
      <c r="R313" t="s">
        <v>2107</v>
      </c>
      <c r="S313" t="s">
        <v>405</v>
      </c>
      <c r="T313" t="s">
        <v>2108</v>
      </c>
      <c r="U313" t="s">
        <v>2109</v>
      </c>
      <c r="V313" s="40">
        <v>0.53172453703703704</v>
      </c>
      <c r="W313" s="40">
        <v>0.85631944444444441</v>
      </c>
      <c r="X313" s="40">
        <v>0.32459490740740743</v>
      </c>
      <c r="Y313" s="2" t="str">
        <f t="shared" si="48"/>
        <v/>
      </c>
      <c r="Z313" s="47" t="str">
        <f t="shared" si="49"/>
        <v>Cumplido</v>
      </c>
      <c r="AA313" s="8"/>
      <c r="AB313" s="8"/>
      <c r="AC313" s="8"/>
      <c r="AD313" s="8"/>
      <c r="AE313" s="8"/>
      <c r="AF313" s="42">
        <v>45329</v>
      </c>
      <c r="AG313" s="13" t="str">
        <f t="shared" si="50"/>
        <v>NO CUMPLE</v>
      </c>
      <c r="AH313" s="13" t="str">
        <f t="shared" si="51"/>
        <v>NO CUMPLE</v>
      </c>
      <c r="AI313" s="13" t="str">
        <f t="shared" si="52"/>
        <v>CUMPLE</v>
      </c>
      <c r="AJ313" s="13" t="str">
        <f t="shared" si="53"/>
        <v>NO CUMPLE</v>
      </c>
      <c r="AK313" s="13" t="str">
        <f t="shared" si="54"/>
        <v>NO CUMPLE</v>
      </c>
      <c r="AL313" s="13" t="str">
        <f t="shared" si="55"/>
        <v>NO CUMPLE</v>
      </c>
      <c r="AM313" s="13" t="str">
        <f t="shared" si="56"/>
        <v>NO CUMPLE</v>
      </c>
      <c r="AN313" s="13" t="str">
        <f t="shared" si="57"/>
        <v>NO CUMPLE</v>
      </c>
      <c r="AO313" s="13" t="str">
        <f t="shared" si="58"/>
        <v>CUMPLE</v>
      </c>
      <c r="AP313" s="13" t="str">
        <f t="shared" si="59"/>
        <v>NO CUMPLE</v>
      </c>
    </row>
    <row r="314" spans="1:42" ht="15" hidden="1" x14ac:dyDescent="0.25">
      <c r="A314" t="s">
        <v>2110</v>
      </c>
      <c r="B314" t="s">
        <v>70</v>
      </c>
      <c r="C314" t="s">
        <v>154</v>
      </c>
      <c r="D314" t="s">
        <v>71</v>
      </c>
      <c r="E314" t="s">
        <v>495</v>
      </c>
      <c r="F314" t="s">
        <v>116</v>
      </c>
      <c r="G314" t="s">
        <v>54</v>
      </c>
      <c r="H314" t="s">
        <v>55</v>
      </c>
      <c r="I314" t="s">
        <v>30</v>
      </c>
      <c r="J314" t="s">
        <v>56</v>
      </c>
      <c r="K314" t="s">
        <v>117</v>
      </c>
      <c r="L314" t="s">
        <v>2111</v>
      </c>
      <c r="M314" t="s">
        <v>2112</v>
      </c>
      <c r="N314" t="s">
        <v>2113</v>
      </c>
      <c r="O314" t="s">
        <v>61</v>
      </c>
      <c r="P314" t="s">
        <v>136</v>
      </c>
      <c r="Q314" t="s">
        <v>137</v>
      </c>
      <c r="R314" t="s">
        <v>2114</v>
      </c>
      <c r="S314" t="s">
        <v>207</v>
      </c>
      <c r="T314" t="s">
        <v>1006</v>
      </c>
      <c r="U314" t="s">
        <v>1007</v>
      </c>
      <c r="V314" s="40">
        <v>0</v>
      </c>
      <c r="W314" s="40">
        <v>0</v>
      </c>
      <c r="X314" s="40">
        <v>0</v>
      </c>
      <c r="Y314" s="2" t="str">
        <f t="shared" si="48"/>
        <v/>
      </c>
      <c r="Z314" s="47" t="str">
        <f t="shared" si="49"/>
        <v/>
      </c>
      <c r="AA314" s="8"/>
      <c r="AB314" s="8"/>
      <c r="AC314" s="8"/>
      <c r="AD314" s="8"/>
      <c r="AE314" s="8"/>
      <c r="AF314" s="42">
        <v>45328</v>
      </c>
      <c r="AG314" s="13" t="str">
        <f t="shared" si="50"/>
        <v>CUMPLE</v>
      </c>
      <c r="AH314" s="13" t="str">
        <f t="shared" si="51"/>
        <v>NO CUMPLE</v>
      </c>
      <c r="AI314" s="13" t="str">
        <f t="shared" si="52"/>
        <v>NO CUMPLE</v>
      </c>
      <c r="AJ314" s="13" t="str">
        <f t="shared" si="53"/>
        <v>NO CUMPLE</v>
      </c>
      <c r="AK314" s="13" t="str">
        <f t="shared" si="54"/>
        <v>NO CUMPLE</v>
      </c>
      <c r="AL314" s="13" t="str">
        <f t="shared" si="55"/>
        <v>CUMPLE</v>
      </c>
      <c r="AM314" s="13" t="str">
        <f t="shared" si="56"/>
        <v>NO CUMPLE</v>
      </c>
      <c r="AN314" s="13" t="str">
        <f t="shared" si="57"/>
        <v>NO CUMPLE</v>
      </c>
      <c r="AO314" s="13" t="str">
        <f t="shared" si="58"/>
        <v>NO CUMPLE</v>
      </c>
      <c r="AP314" s="13" t="str">
        <f t="shared" si="59"/>
        <v>NO CUMPLE</v>
      </c>
    </row>
    <row r="315" spans="1:42" ht="15" x14ac:dyDescent="0.25">
      <c r="A315" t="s">
        <v>2115</v>
      </c>
      <c r="B315" t="s">
        <v>95</v>
      </c>
      <c r="C315" t="s">
        <v>308</v>
      </c>
      <c r="D315" t="s">
        <v>142</v>
      </c>
      <c r="E315" t="s">
        <v>697</v>
      </c>
      <c r="F315" t="s">
        <v>176</v>
      </c>
      <c r="G315" t="s">
        <v>73</v>
      </c>
      <c r="H315" t="s">
        <v>74</v>
      </c>
      <c r="I315" t="s">
        <v>29</v>
      </c>
      <c r="J315" t="s">
        <v>82</v>
      </c>
      <c r="K315" t="s">
        <v>243</v>
      </c>
      <c r="L315" t="s">
        <v>2116</v>
      </c>
      <c r="M315" t="s">
        <v>2117</v>
      </c>
      <c r="N315" t="s">
        <v>2118</v>
      </c>
      <c r="O315" t="s">
        <v>61</v>
      </c>
      <c r="P315" t="s">
        <v>62</v>
      </c>
      <c r="Q315" t="s">
        <v>148</v>
      </c>
      <c r="R315" t="s">
        <v>2119</v>
      </c>
      <c r="S315" t="s">
        <v>207</v>
      </c>
      <c r="T315" t="s">
        <v>2120</v>
      </c>
      <c r="U315" t="s">
        <v>2121</v>
      </c>
      <c r="V315" s="40">
        <v>0</v>
      </c>
      <c r="W315" s="40">
        <v>1.8738425925925926E-2</v>
      </c>
      <c r="X315" s="40">
        <v>1.8738425925925926E-2</v>
      </c>
      <c r="Y315" s="2" t="str">
        <f t="shared" si="48"/>
        <v/>
      </c>
      <c r="Z315" s="47" t="str">
        <f t="shared" si="49"/>
        <v>Cumplido</v>
      </c>
      <c r="AA315" s="8"/>
      <c r="AB315" s="8" t="str">
        <f>IF($H315="1-Crítica",IF($X315&lt;=$AT$5,"Cumplido", "Incumplido"),"")</f>
        <v/>
      </c>
      <c r="AC315" s="8" t="str">
        <f>IF($H315="2-Alta",IF($X315&lt;=$AT$6, "Cumplido", "Incumplido"),"")</f>
        <v/>
      </c>
      <c r="AD315" s="8" t="str">
        <f>IF($H315="3-Medio",IF($X315&lt;=$AT$7, "Cumplido", "Incumplido"),"")</f>
        <v>Cumplido</v>
      </c>
      <c r="AE315" s="8" t="str">
        <f>IF($H315="4-Baja",IF($X315&lt;=$AT$8, "Cumplido", "Incumplido"),"")</f>
        <v/>
      </c>
      <c r="AF315" s="42">
        <v>45328</v>
      </c>
      <c r="AG315" s="13" t="str">
        <f t="shared" si="50"/>
        <v>CUMPLE</v>
      </c>
      <c r="AH315" s="13" t="str">
        <f t="shared" si="51"/>
        <v>NO CUMPLE</v>
      </c>
      <c r="AI315" s="13" t="str">
        <f t="shared" si="52"/>
        <v>NO CUMPLE</v>
      </c>
      <c r="AJ315" s="13" t="str">
        <f t="shared" si="53"/>
        <v>NO CUMPLE</v>
      </c>
      <c r="AK315" s="13" t="str">
        <f t="shared" si="54"/>
        <v>NO CUMPLE</v>
      </c>
      <c r="AL315" s="13" t="str">
        <f t="shared" si="55"/>
        <v>CUMPLE</v>
      </c>
      <c r="AM315" s="13" t="str">
        <f t="shared" si="56"/>
        <v>NO CUMPLE</v>
      </c>
      <c r="AN315" s="13" t="str">
        <f t="shared" si="57"/>
        <v>NO CUMPLE</v>
      </c>
      <c r="AO315" s="13" t="str">
        <f t="shared" si="58"/>
        <v>NO CUMPLE</v>
      </c>
      <c r="AP315" s="13" t="str">
        <f t="shared" si="59"/>
        <v>NO CUMPLE</v>
      </c>
    </row>
    <row r="316" spans="1:42" ht="15" hidden="1" x14ac:dyDescent="0.25">
      <c r="A316" t="s">
        <v>2122</v>
      </c>
      <c r="B316" t="s">
        <v>165</v>
      </c>
      <c r="C316" t="s">
        <v>415</v>
      </c>
      <c r="D316" t="s">
        <v>483</v>
      </c>
      <c r="E316" t="s">
        <v>1089</v>
      </c>
      <c r="F316" t="s">
        <v>732</v>
      </c>
      <c r="G316" t="s">
        <v>73</v>
      </c>
      <c r="H316" t="s">
        <v>74</v>
      </c>
      <c r="I316" t="s">
        <v>29</v>
      </c>
      <c r="J316" t="s">
        <v>82</v>
      </c>
      <c r="K316" t="s">
        <v>57</v>
      </c>
      <c r="L316" t="s">
        <v>300</v>
      </c>
      <c r="M316" t="s">
        <v>2123</v>
      </c>
      <c r="N316" t="s">
        <v>2124</v>
      </c>
      <c r="O316" t="s">
        <v>61</v>
      </c>
      <c r="P316" t="s">
        <v>94</v>
      </c>
      <c r="Q316" t="s">
        <v>95</v>
      </c>
      <c r="R316" t="s">
        <v>2125</v>
      </c>
      <c r="S316" t="s">
        <v>207</v>
      </c>
      <c r="T316" t="s">
        <v>2126</v>
      </c>
      <c r="U316"/>
      <c r="V316" s="40">
        <v>2.9548611111111112E-2</v>
      </c>
      <c r="W316" s="40">
        <v>3.3136574074074075E-2</v>
      </c>
      <c r="X316" s="40">
        <v>3.5879629629629629E-3</v>
      </c>
      <c r="Y316" s="2" t="str">
        <f t="shared" si="48"/>
        <v/>
      </c>
      <c r="Z316" s="47" t="str">
        <f t="shared" si="49"/>
        <v>Cumplido</v>
      </c>
      <c r="AA316" s="8"/>
      <c r="AB316" s="8"/>
      <c r="AC316" s="8"/>
      <c r="AD316" s="8"/>
      <c r="AE316" s="8"/>
      <c r="AF316" s="42">
        <v>45328</v>
      </c>
      <c r="AG316" s="13" t="str">
        <f t="shared" si="50"/>
        <v>CUMPLE</v>
      </c>
      <c r="AH316" s="13" t="str">
        <f t="shared" si="51"/>
        <v>NO CUMPLE</v>
      </c>
      <c r="AI316" s="13" t="str">
        <f t="shared" si="52"/>
        <v>NO CUMPLE</v>
      </c>
      <c r="AJ316" s="13" t="str">
        <f t="shared" si="53"/>
        <v>NO CUMPLE</v>
      </c>
      <c r="AK316" s="13" t="str">
        <f t="shared" si="54"/>
        <v>NO CUMPLE</v>
      </c>
      <c r="AL316" s="13" t="str">
        <f t="shared" si="55"/>
        <v>CUMPLE</v>
      </c>
      <c r="AM316" s="13" t="str">
        <f t="shared" si="56"/>
        <v>NO CUMPLE</v>
      </c>
      <c r="AN316" s="13" t="str">
        <f t="shared" si="57"/>
        <v>NO CUMPLE</v>
      </c>
      <c r="AO316" s="13" t="str">
        <f t="shared" si="58"/>
        <v>NO CUMPLE</v>
      </c>
      <c r="AP316" s="13" t="str">
        <f t="shared" si="59"/>
        <v>NO CUMPLE</v>
      </c>
    </row>
    <row r="317" spans="1:42" ht="15" hidden="1" x14ac:dyDescent="0.25">
      <c r="A317" t="s">
        <v>2127</v>
      </c>
      <c r="B317" t="s">
        <v>70</v>
      </c>
      <c r="C317" t="s">
        <v>50</v>
      </c>
      <c r="D317" t="s">
        <v>71</v>
      </c>
      <c r="E317" t="s">
        <v>389</v>
      </c>
      <c r="F317" t="s">
        <v>390</v>
      </c>
      <c r="G317" t="s">
        <v>54</v>
      </c>
      <c r="H317" t="s">
        <v>55</v>
      </c>
      <c r="I317" t="s">
        <v>30</v>
      </c>
      <c r="J317" t="s">
        <v>82</v>
      </c>
      <c r="K317" t="s">
        <v>117</v>
      </c>
      <c r="L317" t="s">
        <v>2128</v>
      </c>
      <c r="M317" t="s">
        <v>2129</v>
      </c>
      <c r="N317" t="s">
        <v>2130</v>
      </c>
      <c r="O317" t="s">
        <v>61</v>
      </c>
      <c r="P317" t="s">
        <v>136</v>
      </c>
      <c r="Q317" t="s">
        <v>137</v>
      </c>
      <c r="R317" t="s">
        <v>2131</v>
      </c>
      <c r="S317" t="s">
        <v>207</v>
      </c>
      <c r="T317"/>
      <c r="U317" t="s">
        <v>2132</v>
      </c>
      <c r="V317" s="40">
        <v>0</v>
      </c>
      <c r="W317" s="40">
        <v>2.9490740740740741E-2</v>
      </c>
      <c r="X317" s="40">
        <v>2.9490740740740741E-2</v>
      </c>
      <c r="Y317" s="2" t="str">
        <f t="shared" si="48"/>
        <v/>
      </c>
      <c r="Z317" s="47" t="str">
        <f t="shared" si="49"/>
        <v>Cumplido</v>
      </c>
      <c r="AA317" s="8"/>
      <c r="AB317" s="8"/>
      <c r="AC317" s="8"/>
      <c r="AD317" s="8"/>
      <c r="AE317" s="8"/>
      <c r="AF317" s="42">
        <v>45328</v>
      </c>
      <c r="AG317" s="13" t="str">
        <f t="shared" si="50"/>
        <v>CUMPLE</v>
      </c>
      <c r="AH317" s="13" t="str">
        <f t="shared" si="51"/>
        <v>NO CUMPLE</v>
      </c>
      <c r="AI317" s="13" t="str">
        <f t="shared" si="52"/>
        <v>NO CUMPLE</v>
      </c>
      <c r="AJ317" s="13" t="str">
        <f t="shared" si="53"/>
        <v>NO CUMPLE</v>
      </c>
      <c r="AK317" s="13" t="str">
        <f t="shared" si="54"/>
        <v>NO CUMPLE</v>
      </c>
      <c r="AL317" s="13" t="str">
        <f t="shared" si="55"/>
        <v>CUMPLE</v>
      </c>
      <c r="AM317" s="13" t="str">
        <f t="shared" si="56"/>
        <v>NO CUMPLE</v>
      </c>
      <c r="AN317" s="13" t="str">
        <f t="shared" si="57"/>
        <v>NO CUMPLE</v>
      </c>
      <c r="AO317" s="13" t="str">
        <f t="shared" si="58"/>
        <v>NO CUMPLE</v>
      </c>
      <c r="AP317" s="13" t="str">
        <f t="shared" si="59"/>
        <v>NO CUMPLE</v>
      </c>
    </row>
    <row r="318" spans="1:42" ht="15" hidden="1" x14ac:dyDescent="0.25">
      <c r="A318" t="s">
        <v>2133</v>
      </c>
      <c r="B318" t="s">
        <v>165</v>
      </c>
      <c r="C318" t="s">
        <v>71</v>
      </c>
      <c r="D318" t="s">
        <v>483</v>
      </c>
      <c r="E318" t="s">
        <v>1565</v>
      </c>
      <c r="F318" t="s">
        <v>732</v>
      </c>
      <c r="G318" t="s">
        <v>73</v>
      </c>
      <c r="H318" t="s">
        <v>74</v>
      </c>
      <c r="I318" t="s">
        <v>29</v>
      </c>
      <c r="J318" t="s">
        <v>82</v>
      </c>
      <c r="K318" t="s">
        <v>57</v>
      </c>
      <c r="L318" t="s">
        <v>300</v>
      </c>
      <c r="M318" t="s">
        <v>2134</v>
      </c>
      <c r="N318" t="s">
        <v>2135</v>
      </c>
      <c r="O318" t="s">
        <v>61</v>
      </c>
      <c r="P318" t="s">
        <v>94</v>
      </c>
      <c r="Q318" t="s">
        <v>95</v>
      </c>
      <c r="R318" t="s">
        <v>2136</v>
      </c>
      <c r="S318" t="s">
        <v>207</v>
      </c>
      <c r="T318" t="s">
        <v>2137</v>
      </c>
      <c r="U318" t="s">
        <v>2138</v>
      </c>
      <c r="V318" s="40">
        <v>9.2372685185185183E-2</v>
      </c>
      <c r="W318" s="40">
        <v>9.886574074074074E-2</v>
      </c>
      <c r="X318" s="40">
        <v>6.4930555555555557E-3</v>
      </c>
      <c r="Y318" s="2" t="str">
        <f t="shared" si="48"/>
        <v/>
      </c>
      <c r="Z318" s="47" t="str">
        <f t="shared" si="49"/>
        <v>Cumplido</v>
      </c>
      <c r="AA318" s="8"/>
      <c r="AB318" s="8"/>
      <c r="AC318" s="8"/>
      <c r="AD318" s="8"/>
      <c r="AE318" s="8"/>
      <c r="AF318" s="42">
        <v>45328</v>
      </c>
      <c r="AG318" s="13" t="str">
        <f t="shared" si="50"/>
        <v>CUMPLE</v>
      </c>
      <c r="AH318" s="13" t="str">
        <f t="shared" si="51"/>
        <v>NO CUMPLE</v>
      </c>
      <c r="AI318" s="13" t="str">
        <f t="shared" si="52"/>
        <v>NO CUMPLE</v>
      </c>
      <c r="AJ318" s="13" t="str">
        <f t="shared" si="53"/>
        <v>NO CUMPLE</v>
      </c>
      <c r="AK318" s="13" t="str">
        <f t="shared" si="54"/>
        <v>NO CUMPLE</v>
      </c>
      <c r="AL318" s="13" t="str">
        <f t="shared" si="55"/>
        <v>NO CUMPLE</v>
      </c>
      <c r="AM318" s="13" t="str">
        <f t="shared" si="56"/>
        <v>CUMPLE</v>
      </c>
      <c r="AN318" s="13" t="str">
        <f t="shared" si="57"/>
        <v>NO CUMPLE</v>
      </c>
      <c r="AO318" s="13" t="str">
        <f t="shared" si="58"/>
        <v>NO CUMPLE</v>
      </c>
      <c r="AP318" s="13" t="str">
        <f t="shared" si="59"/>
        <v>NO CUMPLE</v>
      </c>
    </row>
    <row r="319" spans="1:42" ht="15" hidden="1" x14ac:dyDescent="0.25">
      <c r="A319" t="s">
        <v>2139</v>
      </c>
      <c r="B319" t="s">
        <v>70</v>
      </c>
      <c r="C319" t="s">
        <v>344</v>
      </c>
      <c r="D319" t="s">
        <v>154</v>
      </c>
      <c r="E319" t="s">
        <v>389</v>
      </c>
      <c r="F319" t="s">
        <v>214</v>
      </c>
      <c r="G319" t="s">
        <v>73</v>
      </c>
      <c r="H319" t="s">
        <v>74</v>
      </c>
      <c r="I319" t="s">
        <v>29</v>
      </c>
      <c r="J319" t="s">
        <v>56</v>
      </c>
      <c r="K319" t="s">
        <v>75</v>
      </c>
      <c r="L319" t="s">
        <v>2140</v>
      </c>
      <c r="M319" t="s">
        <v>2141</v>
      </c>
      <c r="N319" t="s">
        <v>2142</v>
      </c>
      <c r="O319" t="s">
        <v>61</v>
      </c>
      <c r="P319" t="s">
        <v>2143</v>
      </c>
      <c r="Q319" t="s">
        <v>2144</v>
      </c>
      <c r="R319" t="s">
        <v>2145</v>
      </c>
      <c r="S319" t="s">
        <v>2053</v>
      </c>
      <c r="T319" t="s">
        <v>2146</v>
      </c>
      <c r="U319" t="s">
        <v>2147</v>
      </c>
      <c r="V319" s="40">
        <v>0</v>
      </c>
      <c r="W319" s="40">
        <v>0</v>
      </c>
      <c r="X319" s="40">
        <v>0</v>
      </c>
      <c r="Y319" s="2" t="str">
        <f t="shared" si="48"/>
        <v/>
      </c>
      <c r="Z319" s="47" t="str">
        <f t="shared" si="49"/>
        <v/>
      </c>
      <c r="AA319" s="8"/>
      <c r="AB319" s="8"/>
      <c r="AC319" s="8"/>
      <c r="AD319" s="8"/>
      <c r="AE319" s="8"/>
      <c r="AF319" s="42">
        <v>45331</v>
      </c>
      <c r="AG319" s="13" t="str">
        <f t="shared" si="50"/>
        <v>CUMPLE</v>
      </c>
      <c r="AH319" s="13" t="str">
        <f t="shared" si="51"/>
        <v>NO CUMPLE</v>
      </c>
      <c r="AI319" s="13" t="str">
        <f t="shared" si="52"/>
        <v>NO CUMPLE</v>
      </c>
      <c r="AJ319" s="13" t="str">
        <f t="shared" si="53"/>
        <v>NO CUMPLE</v>
      </c>
      <c r="AK319" s="13" t="str">
        <f t="shared" si="54"/>
        <v>NO CUMPLE</v>
      </c>
      <c r="AL319" s="13" t="str">
        <f t="shared" si="55"/>
        <v>CUMPLE</v>
      </c>
      <c r="AM319" s="13" t="str">
        <f t="shared" si="56"/>
        <v>NO CUMPLE</v>
      </c>
      <c r="AN319" s="13" t="str">
        <f t="shared" si="57"/>
        <v>NO CUMPLE</v>
      </c>
      <c r="AO319" s="13" t="str">
        <f t="shared" si="58"/>
        <v>NO CUMPLE</v>
      </c>
      <c r="AP319" s="13" t="str">
        <f t="shared" si="59"/>
        <v>NO CUMPLE</v>
      </c>
    </row>
    <row r="320" spans="1:42" ht="15" x14ac:dyDescent="0.25">
      <c r="A320" t="s">
        <v>2148</v>
      </c>
      <c r="B320" t="s">
        <v>95</v>
      </c>
      <c r="C320" t="s">
        <v>233</v>
      </c>
      <c r="D320" t="s">
        <v>483</v>
      </c>
      <c r="E320" t="s">
        <v>264</v>
      </c>
      <c r="F320" t="s">
        <v>1943</v>
      </c>
      <c r="G320" t="s">
        <v>73</v>
      </c>
      <c r="H320" t="s">
        <v>74</v>
      </c>
      <c r="I320" t="s">
        <v>29</v>
      </c>
      <c r="J320" t="s">
        <v>82</v>
      </c>
      <c r="K320" t="s">
        <v>75</v>
      </c>
      <c r="L320" t="s">
        <v>2149</v>
      </c>
      <c r="M320" t="s">
        <v>2150</v>
      </c>
      <c r="N320" t="s">
        <v>2118</v>
      </c>
      <c r="O320" t="s">
        <v>61</v>
      </c>
      <c r="P320" t="s">
        <v>136</v>
      </c>
      <c r="Q320" t="s">
        <v>137</v>
      </c>
      <c r="R320" t="s">
        <v>2151</v>
      </c>
      <c r="S320" t="s">
        <v>207</v>
      </c>
      <c r="T320" t="s">
        <v>2152</v>
      </c>
      <c r="U320" t="s">
        <v>2153</v>
      </c>
      <c r="V320" s="40">
        <v>1.443287037037037E-2</v>
      </c>
      <c r="W320" s="40">
        <v>0.10490740740740741</v>
      </c>
      <c r="X320" s="40">
        <v>9.0474537037037034E-2</v>
      </c>
      <c r="Y320" s="2" t="str">
        <f t="shared" si="48"/>
        <v/>
      </c>
      <c r="Z320" s="47" t="str">
        <f t="shared" si="49"/>
        <v>Cumplido</v>
      </c>
      <c r="AA320" s="8"/>
      <c r="AB320" s="8"/>
      <c r="AC320" s="8"/>
      <c r="AD320" s="8"/>
      <c r="AE320" s="8"/>
      <c r="AF320" s="42">
        <v>45328</v>
      </c>
      <c r="AG320" s="13" t="str">
        <f t="shared" si="50"/>
        <v>NO CUMPLE</v>
      </c>
      <c r="AH320" s="13" t="str">
        <f t="shared" si="51"/>
        <v>CUMPLE</v>
      </c>
      <c r="AI320" s="13" t="str">
        <f t="shared" si="52"/>
        <v>NO CUMPLE</v>
      </c>
      <c r="AJ320" s="13" t="str">
        <f t="shared" si="53"/>
        <v>NO CUMPLE</v>
      </c>
      <c r="AK320" s="13" t="str">
        <f t="shared" si="54"/>
        <v>NO CUMPLE</v>
      </c>
      <c r="AL320" s="13" t="str">
        <f t="shared" si="55"/>
        <v>NO CUMPLE</v>
      </c>
      <c r="AM320" s="13" t="str">
        <f t="shared" si="56"/>
        <v>CUMPLE</v>
      </c>
      <c r="AN320" s="13" t="str">
        <f t="shared" si="57"/>
        <v>NO CUMPLE</v>
      </c>
      <c r="AO320" s="13" t="str">
        <f t="shared" si="58"/>
        <v>NO CUMPLE</v>
      </c>
      <c r="AP320" s="13" t="str">
        <f t="shared" si="59"/>
        <v>NO CUMPLE</v>
      </c>
    </row>
    <row r="321" spans="1:42" ht="15" hidden="1" x14ac:dyDescent="0.25">
      <c r="A321" t="s">
        <v>2154</v>
      </c>
      <c r="B321" t="s">
        <v>165</v>
      </c>
      <c r="C321" t="s">
        <v>71</v>
      </c>
      <c r="D321" t="s">
        <v>297</v>
      </c>
      <c r="E321" t="s">
        <v>1565</v>
      </c>
      <c r="F321" t="s">
        <v>299</v>
      </c>
      <c r="G321" t="s">
        <v>73</v>
      </c>
      <c r="H321" t="s">
        <v>74</v>
      </c>
      <c r="I321" t="s">
        <v>29</v>
      </c>
      <c r="J321" t="s">
        <v>82</v>
      </c>
      <c r="K321" t="s">
        <v>117</v>
      </c>
      <c r="L321" t="s">
        <v>2155</v>
      </c>
      <c r="M321" t="s">
        <v>2156</v>
      </c>
      <c r="N321" t="s">
        <v>2157</v>
      </c>
      <c r="O321" t="s">
        <v>61</v>
      </c>
      <c r="P321" t="s">
        <v>94</v>
      </c>
      <c r="Q321" t="s">
        <v>95</v>
      </c>
      <c r="R321" t="s">
        <v>2158</v>
      </c>
      <c r="S321" t="s">
        <v>207</v>
      </c>
      <c r="T321" t="s">
        <v>2159</v>
      </c>
      <c r="U321" t="s">
        <v>1572</v>
      </c>
      <c r="V321" s="40">
        <v>1.2743055555555556E-2</v>
      </c>
      <c r="W321" s="40">
        <v>1.7303240740740741E-2</v>
      </c>
      <c r="X321" s="40">
        <v>4.5601851851851853E-3</v>
      </c>
      <c r="Y321" s="2" t="str">
        <f t="shared" si="48"/>
        <v/>
      </c>
      <c r="Z321" s="47" t="str">
        <f t="shared" si="49"/>
        <v>Cumplido</v>
      </c>
      <c r="AA321" s="8"/>
      <c r="AB321" s="8"/>
      <c r="AC321" s="8"/>
      <c r="AD321" s="8"/>
      <c r="AE321" s="8"/>
      <c r="AF321" s="42">
        <v>45328</v>
      </c>
      <c r="AG321" s="13" t="str">
        <f t="shared" si="50"/>
        <v>CUMPLE</v>
      </c>
      <c r="AH321" s="13" t="str">
        <f t="shared" si="51"/>
        <v>NO CUMPLE</v>
      </c>
      <c r="AI321" s="13" t="str">
        <f t="shared" si="52"/>
        <v>NO CUMPLE</v>
      </c>
      <c r="AJ321" s="13" t="str">
        <f t="shared" si="53"/>
        <v>NO CUMPLE</v>
      </c>
      <c r="AK321" s="13" t="str">
        <f t="shared" si="54"/>
        <v>NO CUMPLE</v>
      </c>
      <c r="AL321" s="13" t="str">
        <f t="shared" si="55"/>
        <v>CUMPLE</v>
      </c>
      <c r="AM321" s="13" t="str">
        <f t="shared" si="56"/>
        <v>NO CUMPLE</v>
      </c>
      <c r="AN321" s="13" t="str">
        <f t="shared" si="57"/>
        <v>NO CUMPLE</v>
      </c>
      <c r="AO321" s="13" t="str">
        <f t="shared" si="58"/>
        <v>NO CUMPLE</v>
      </c>
      <c r="AP321" s="13" t="str">
        <f t="shared" si="59"/>
        <v>NO CUMPLE</v>
      </c>
    </row>
    <row r="322" spans="1:42" ht="15" hidden="1" x14ac:dyDescent="0.25">
      <c r="A322" t="s">
        <v>2160</v>
      </c>
      <c r="B322" t="s">
        <v>165</v>
      </c>
      <c r="C322" t="s">
        <v>415</v>
      </c>
      <c r="D322" t="s">
        <v>297</v>
      </c>
      <c r="E322" t="s">
        <v>1089</v>
      </c>
      <c r="F322" t="s">
        <v>299</v>
      </c>
      <c r="G322" t="s">
        <v>73</v>
      </c>
      <c r="H322" t="s">
        <v>74</v>
      </c>
      <c r="I322" t="s">
        <v>29</v>
      </c>
      <c r="J322" t="s">
        <v>82</v>
      </c>
      <c r="K322" t="s">
        <v>117</v>
      </c>
      <c r="L322" t="s">
        <v>2155</v>
      </c>
      <c r="M322" t="s">
        <v>2161</v>
      </c>
      <c r="N322" t="s">
        <v>2162</v>
      </c>
      <c r="O322" t="s">
        <v>61</v>
      </c>
      <c r="P322" t="s">
        <v>94</v>
      </c>
      <c r="Q322" t="s">
        <v>95</v>
      </c>
      <c r="R322" t="s">
        <v>2163</v>
      </c>
      <c r="S322" t="s">
        <v>207</v>
      </c>
      <c r="T322" t="s">
        <v>2164</v>
      </c>
      <c r="U322"/>
      <c r="V322" s="40">
        <v>2.9027777777777777E-2</v>
      </c>
      <c r="W322" s="40">
        <v>3.3472222222222223E-2</v>
      </c>
      <c r="X322" s="40">
        <v>4.4444444444444444E-3</v>
      </c>
      <c r="Y322" s="2" t="str">
        <f t="shared" ref="Y322:Y385" si="64">IF(J322="Incidente de Cliente",IF($X322&lt;=$AT$2,"Cumplido","Incumplido"),"")</f>
        <v/>
      </c>
      <c r="Z322" s="47" t="str">
        <f t="shared" ref="Z322:Z385" si="65">IF(J322="Requerimiento de Cliente",IF($X322&lt;=$AT$3,"Cumplido","Incumplido"),"")</f>
        <v>Cumplido</v>
      </c>
      <c r="AA322" s="8"/>
      <c r="AB322" s="8"/>
      <c r="AC322" s="8"/>
      <c r="AD322" s="8"/>
      <c r="AE322" s="8"/>
      <c r="AF322" s="42">
        <v>45328</v>
      </c>
      <c r="AG322" s="13" t="str">
        <f t="shared" si="50"/>
        <v>CUMPLE</v>
      </c>
      <c r="AH322" s="13" t="str">
        <f t="shared" si="51"/>
        <v>NO CUMPLE</v>
      </c>
      <c r="AI322" s="13" t="str">
        <f t="shared" si="52"/>
        <v>NO CUMPLE</v>
      </c>
      <c r="AJ322" s="13" t="str">
        <f t="shared" si="53"/>
        <v>NO CUMPLE</v>
      </c>
      <c r="AK322" s="13" t="str">
        <f t="shared" si="54"/>
        <v>NO CUMPLE</v>
      </c>
      <c r="AL322" s="13" t="str">
        <f t="shared" si="55"/>
        <v>CUMPLE</v>
      </c>
      <c r="AM322" s="13" t="str">
        <f t="shared" si="56"/>
        <v>NO CUMPLE</v>
      </c>
      <c r="AN322" s="13" t="str">
        <f t="shared" si="57"/>
        <v>NO CUMPLE</v>
      </c>
      <c r="AO322" s="13" t="str">
        <f t="shared" si="58"/>
        <v>NO CUMPLE</v>
      </c>
      <c r="AP322" s="13" t="str">
        <f t="shared" si="59"/>
        <v>NO CUMPLE</v>
      </c>
    </row>
    <row r="323" spans="1:42" ht="15" x14ac:dyDescent="0.25">
      <c r="A323" t="s">
        <v>2165</v>
      </c>
      <c r="B323" t="s">
        <v>95</v>
      </c>
      <c r="C323" t="s">
        <v>174</v>
      </c>
      <c r="D323" t="s">
        <v>483</v>
      </c>
      <c r="E323" t="s">
        <v>185</v>
      </c>
      <c r="F323" t="s">
        <v>1943</v>
      </c>
      <c r="G323" t="s">
        <v>73</v>
      </c>
      <c r="H323" t="s">
        <v>74</v>
      </c>
      <c r="I323" t="s">
        <v>29</v>
      </c>
      <c r="J323" t="s">
        <v>82</v>
      </c>
      <c r="K323" t="s">
        <v>75</v>
      </c>
      <c r="L323" t="s">
        <v>2166</v>
      </c>
      <c r="M323" t="s">
        <v>2167</v>
      </c>
      <c r="N323" t="s">
        <v>2168</v>
      </c>
      <c r="O323" t="s">
        <v>61</v>
      </c>
      <c r="P323" t="s">
        <v>136</v>
      </c>
      <c r="Q323" t="s">
        <v>137</v>
      </c>
      <c r="R323" t="s">
        <v>2169</v>
      </c>
      <c r="S323" t="s">
        <v>2053</v>
      </c>
      <c r="T323" t="s">
        <v>2170</v>
      </c>
      <c r="U323" t="s">
        <v>2171</v>
      </c>
      <c r="V323" s="40">
        <v>2.761412037037037</v>
      </c>
      <c r="W323" s="40">
        <v>2.9924189814814817</v>
      </c>
      <c r="X323" s="40">
        <v>0.23100694444444445</v>
      </c>
      <c r="Y323" s="2" t="str">
        <f t="shared" si="64"/>
        <v/>
      </c>
      <c r="Z323" s="47" t="str">
        <f t="shared" si="65"/>
        <v>Cumplido</v>
      </c>
      <c r="AA323" s="8"/>
      <c r="AB323" s="8"/>
      <c r="AC323" s="8"/>
      <c r="AD323" s="8"/>
      <c r="AE323" s="8"/>
      <c r="AF323" s="42">
        <v>45331</v>
      </c>
      <c r="AG323" s="13" t="str">
        <f t="shared" ref="AG323:AG386" si="66">IF(X323&lt;$AR$11,"CUMPLE","NO CUMPLE")</f>
        <v>NO CUMPLE</v>
      </c>
      <c r="AH323" s="13" t="str">
        <f t="shared" ref="AH323:AH386" si="67">IF(X323&gt;$AR$12,IF(X323&lt;=$AS$12,"CUMPLE","NO CUMPLE"),"NO CUMPLE")</f>
        <v>NO CUMPLE</v>
      </c>
      <c r="AI323" s="13" t="str">
        <f t="shared" ref="AI323:AI386" si="68">IF(X323&gt;$AR$13,IF(X323&lt;=$AS$13,"CUMPLE","NO CUMPLE"),"NO CUMPLE")</f>
        <v>CUMPLE</v>
      </c>
      <c r="AJ323" s="13" t="str">
        <f t="shared" ref="AJ323:AJ386" si="69">IF(X323&gt;$AR$14,IF(X323&lt;=$AS$14,"CUMPLE","NO CUMPLE"),"NO CUMPLE")</f>
        <v>NO CUMPLE</v>
      </c>
      <c r="AK323" s="13" t="str">
        <f t="shared" ref="AK323:AK386" si="70">IF(X323&gt;$AR$15,"CUMPLE","NO CUMPLE")</f>
        <v>NO CUMPLE</v>
      </c>
      <c r="AL323" s="13" t="str">
        <f t="shared" ref="AL323:AL386" si="71">IF(W323&lt;$AR$11,"CUMPLE","NO CUMPLE")</f>
        <v>NO CUMPLE</v>
      </c>
      <c r="AM323" s="13" t="str">
        <f t="shared" ref="AM323:AM386" si="72">IF(W323&gt;$AR$12,IF(W323&lt;=$AS$12,"CUMPLE","NO CUMPLE"),"NO CUMPLE")</f>
        <v>NO CUMPLE</v>
      </c>
      <c r="AN323" s="13" t="str">
        <f t="shared" ref="AN323:AN386" si="73">IF(W323&gt;$AR$13,IF(W323&lt;=$AS$13,"CUMPLE","NO CUMPLE"),"NO CUMPLE")</f>
        <v>NO CUMPLE</v>
      </c>
      <c r="AO323" s="13" t="str">
        <f t="shared" ref="AO323:AO386" si="74">IF(W323&gt;$AR$14,IF(W323&lt;=$AS$14,"CUMPLE","NO CUMPLE"),"NO CUMPLE")</f>
        <v>NO CUMPLE</v>
      </c>
      <c r="AP323" s="13" t="str">
        <f t="shared" ref="AP323:AP386" si="75">IF(W323&gt;$AR$15,"CUMPLE","NO CUMPLE")</f>
        <v>CUMPLE</v>
      </c>
    </row>
    <row r="324" spans="1:42" ht="15" hidden="1" x14ac:dyDescent="0.25">
      <c r="A324" t="s">
        <v>2172</v>
      </c>
      <c r="B324" t="s">
        <v>165</v>
      </c>
      <c r="C324" t="s">
        <v>71</v>
      </c>
      <c r="D324" t="s">
        <v>297</v>
      </c>
      <c r="E324" t="s">
        <v>1565</v>
      </c>
      <c r="F324" t="s">
        <v>299</v>
      </c>
      <c r="G324" t="s">
        <v>73</v>
      </c>
      <c r="H324" t="s">
        <v>74</v>
      </c>
      <c r="I324" t="s">
        <v>29</v>
      </c>
      <c r="J324" t="s">
        <v>82</v>
      </c>
      <c r="K324" t="s">
        <v>57</v>
      </c>
      <c r="L324" t="s">
        <v>300</v>
      </c>
      <c r="M324" t="s">
        <v>2173</v>
      </c>
      <c r="N324" t="s">
        <v>2174</v>
      </c>
      <c r="O324" t="s">
        <v>61</v>
      </c>
      <c r="P324" t="s">
        <v>94</v>
      </c>
      <c r="Q324" t="s">
        <v>95</v>
      </c>
      <c r="R324" t="s">
        <v>2175</v>
      </c>
      <c r="S324" t="s">
        <v>207</v>
      </c>
      <c r="T324" t="s">
        <v>2176</v>
      </c>
      <c r="U324" t="s">
        <v>1572</v>
      </c>
      <c r="V324" s="40">
        <v>3.0671296296296297E-2</v>
      </c>
      <c r="W324" s="40">
        <v>3.5185185185185187E-2</v>
      </c>
      <c r="X324" s="40">
        <v>4.5138888888888885E-3</v>
      </c>
      <c r="Y324" s="2" t="str">
        <f t="shared" si="64"/>
        <v/>
      </c>
      <c r="Z324" s="47" t="str">
        <f t="shared" si="65"/>
        <v>Cumplido</v>
      </c>
      <c r="AA324" s="8"/>
      <c r="AB324" s="8"/>
      <c r="AC324" s="8"/>
      <c r="AD324" s="8"/>
      <c r="AE324" s="8"/>
      <c r="AF324" s="42">
        <v>45328</v>
      </c>
      <c r="AG324" s="13" t="str">
        <f t="shared" si="66"/>
        <v>CUMPLE</v>
      </c>
      <c r="AH324" s="13" t="str">
        <f t="shared" si="67"/>
        <v>NO CUMPLE</v>
      </c>
      <c r="AI324" s="13" t="str">
        <f t="shared" si="68"/>
        <v>NO CUMPLE</v>
      </c>
      <c r="AJ324" s="13" t="str">
        <f t="shared" si="69"/>
        <v>NO CUMPLE</v>
      </c>
      <c r="AK324" s="13" t="str">
        <f t="shared" si="70"/>
        <v>NO CUMPLE</v>
      </c>
      <c r="AL324" s="13" t="str">
        <f t="shared" si="71"/>
        <v>CUMPLE</v>
      </c>
      <c r="AM324" s="13" t="str">
        <f t="shared" si="72"/>
        <v>NO CUMPLE</v>
      </c>
      <c r="AN324" s="13" t="str">
        <f t="shared" si="73"/>
        <v>NO CUMPLE</v>
      </c>
      <c r="AO324" s="13" t="str">
        <f t="shared" si="74"/>
        <v>NO CUMPLE</v>
      </c>
      <c r="AP324" s="13" t="str">
        <f t="shared" si="75"/>
        <v>NO CUMPLE</v>
      </c>
    </row>
    <row r="325" spans="1:42" ht="15" x14ac:dyDescent="0.25">
      <c r="A325" t="s">
        <v>2177</v>
      </c>
      <c r="B325" t="s">
        <v>95</v>
      </c>
      <c r="C325" t="s">
        <v>174</v>
      </c>
      <c r="D325" t="s">
        <v>483</v>
      </c>
      <c r="E325" t="s">
        <v>286</v>
      </c>
      <c r="F325" t="s">
        <v>1943</v>
      </c>
      <c r="G325" t="s">
        <v>73</v>
      </c>
      <c r="H325" t="s">
        <v>74</v>
      </c>
      <c r="I325" t="s">
        <v>29</v>
      </c>
      <c r="J325" t="s">
        <v>82</v>
      </c>
      <c r="K325" t="s">
        <v>75</v>
      </c>
      <c r="L325" t="s">
        <v>2178</v>
      </c>
      <c r="M325" t="s">
        <v>2179</v>
      </c>
      <c r="N325" t="s">
        <v>2180</v>
      </c>
      <c r="O325" t="s">
        <v>61</v>
      </c>
      <c r="P325" t="s">
        <v>136</v>
      </c>
      <c r="Q325" t="s">
        <v>137</v>
      </c>
      <c r="R325" t="s">
        <v>2181</v>
      </c>
      <c r="S325" t="s">
        <v>405</v>
      </c>
      <c r="T325" t="s">
        <v>2182</v>
      </c>
      <c r="U325" t="s">
        <v>2183</v>
      </c>
      <c r="V325" s="40">
        <v>0.53792824074074075</v>
      </c>
      <c r="W325" s="40">
        <v>0.7409027777777778</v>
      </c>
      <c r="X325" s="40">
        <v>0.20297453703703705</v>
      </c>
      <c r="Y325" s="2" t="str">
        <f t="shared" si="64"/>
        <v/>
      </c>
      <c r="Z325" s="47" t="str">
        <f t="shared" si="65"/>
        <v>Cumplido</v>
      </c>
      <c r="AA325" s="8"/>
      <c r="AB325" s="8"/>
      <c r="AC325" s="8"/>
      <c r="AD325" s="8"/>
      <c r="AE325" s="8"/>
      <c r="AF325" s="42">
        <v>45329</v>
      </c>
      <c r="AG325" s="13" t="str">
        <f t="shared" si="66"/>
        <v>NO CUMPLE</v>
      </c>
      <c r="AH325" s="13" t="str">
        <f t="shared" si="67"/>
        <v>NO CUMPLE</v>
      </c>
      <c r="AI325" s="13" t="str">
        <f t="shared" si="68"/>
        <v>CUMPLE</v>
      </c>
      <c r="AJ325" s="13" t="str">
        <f t="shared" si="69"/>
        <v>NO CUMPLE</v>
      </c>
      <c r="AK325" s="13" t="str">
        <f t="shared" si="70"/>
        <v>NO CUMPLE</v>
      </c>
      <c r="AL325" s="13" t="str">
        <f t="shared" si="71"/>
        <v>NO CUMPLE</v>
      </c>
      <c r="AM325" s="13" t="str">
        <f t="shared" si="72"/>
        <v>NO CUMPLE</v>
      </c>
      <c r="AN325" s="13" t="str">
        <f t="shared" si="73"/>
        <v>NO CUMPLE</v>
      </c>
      <c r="AO325" s="13" t="str">
        <f t="shared" si="74"/>
        <v>CUMPLE</v>
      </c>
      <c r="AP325" s="13" t="str">
        <f t="shared" si="75"/>
        <v>NO CUMPLE</v>
      </c>
    </row>
    <row r="326" spans="1:42" ht="15" hidden="1" x14ac:dyDescent="0.25">
      <c r="A326" t="s">
        <v>2184</v>
      </c>
      <c r="B326" t="s">
        <v>165</v>
      </c>
      <c r="C326" t="s">
        <v>415</v>
      </c>
      <c r="D326" t="s">
        <v>297</v>
      </c>
      <c r="E326" t="s">
        <v>1089</v>
      </c>
      <c r="F326" t="s">
        <v>299</v>
      </c>
      <c r="G326" t="s">
        <v>73</v>
      </c>
      <c r="H326" t="s">
        <v>74</v>
      </c>
      <c r="I326" t="s">
        <v>29</v>
      </c>
      <c r="J326" t="s">
        <v>82</v>
      </c>
      <c r="K326" t="s">
        <v>1144</v>
      </c>
      <c r="L326" t="s">
        <v>1145</v>
      </c>
      <c r="M326" t="s">
        <v>2185</v>
      </c>
      <c r="N326" t="s">
        <v>2186</v>
      </c>
      <c r="O326" t="s">
        <v>61</v>
      </c>
      <c r="P326" t="s">
        <v>94</v>
      </c>
      <c r="Q326" t="s">
        <v>95</v>
      </c>
      <c r="R326" t="s">
        <v>2187</v>
      </c>
      <c r="S326" t="s">
        <v>207</v>
      </c>
      <c r="T326" t="s">
        <v>2188</v>
      </c>
      <c r="U326"/>
      <c r="V326" s="40">
        <v>6.8634259259259256E-3</v>
      </c>
      <c r="W326" s="40">
        <v>1.1979166666666667E-2</v>
      </c>
      <c r="X326" s="40">
        <v>5.115740740740741E-3</v>
      </c>
      <c r="Y326" s="2" t="str">
        <f t="shared" si="64"/>
        <v/>
      </c>
      <c r="Z326" s="47" t="str">
        <f t="shared" si="65"/>
        <v>Cumplido</v>
      </c>
      <c r="AA326" s="8"/>
      <c r="AB326" s="8"/>
      <c r="AC326" s="8"/>
      <c r="AD326" s="8"/>
      <c r="AE326" s="8"/>
      <c r="AF326" s="42">
        <v>45328</v>
      </c>
      <c r="AG326" s="13" t="str">
        <f t="shared" si="66"/>
        <v>CUMPLE</v>
      </c>
      <c r="AH326" s="13" t="str">
        <f t="shared" si="67"/>
        <v>NO CUMPLE</v>
      </c>
      <c r="AI326" s="13" t="str">
        <f t="shared" si="68"/>
        <v>NO CUMPLE</v>
      </c>
      <c r="AJ326" s="13" t="str">
        <f t="shared" si="69"/>
        <v>NO CUMPLE</v>
      </c>
      <c r="AK326" s="13" t="str">
        <f t="shared" si="70"/>
        <v>NO CUMPLE</v>
      </c>
      <c r="AL326" s="13" t="str">
        <f t="shared" si="71"/>
        <v>CUMPLE</v>
      </c>
      <c r="AM326" s="13" t="str">
        <f t="shared" si="72"/>
        <v>NO CUMPLE</v>
      </c>
      <c r="AN326" s="13" t="str">
        <f t="shared" si="73"/>
        <v>NO CUMPLE</v>
      </c>
      <c r="AO326" s="13" t="str">
        <f t="shared" si="74"/>
        <v>NO CUMPLE</v>
      </c>
      <c r="AP326" s="13" t="str">
        <f t="shared" si="75"/>
        <v>NO CUMPLE</v>
      </c>
    </row>
    <row r="327" spans="1:42" ht="15" x14ac:dyDescent="0.25">
      <c r="A327" t="s">
        <v>2189</v>
      </c>
      <c r="B327" t="s">
        <v>284</v>
      </c>
      <c r="C327" t="s">
        <v>233</v>
      </c>
      <c r="D327" t="s">
        <v>154</v>
      </c>
      <c r="E327" t="s">
        <v>234</v>
      </c>
      <c r="F327" t="s">
        <v>1747</v>
      </c>
      <c r="G327" t="s">
        <v>54</v>
      </c>
      <c r="H327" t="s">
        <v>55</v>
      </c>
      <c r="I327" t="s">
        <v>30</v>
      </c>
      <c r="J327" t="s">
        <v>82</v>
      </c>
      <c r="K327" t="s">
        <v>75</v>
      </c>
      <c r="L327" t="s">
        <v>2190</v>
      </c>
      <c r="M327" t="s">
        <v>2191</v>
      </c>
      <c r="N327" t="s">
        <v>2192</v>
      </c>
      <c r="O327" t="s">
        <v>61</v>
      </c>
      <c r="P327" t="s">
        <v>62</v>
      </c>
      <c r="Q327" t="s">
        <v>279</v>
      </c>
      <c r="R327" t="s">
        <v>2193</v>
      </c>
      <c r="S327" t="s">
        <v>207</v>
      </c>
      <c r="T327" t="s">
        <v>2190</v>
      </c>
      <c r="U327" t="s">
        <v>2190</v>
      </c>
      <c r="V327" s="40">
        <v>0</v>
      </c>
      <c r="W327" s="40">
        <v>1.4004629629629629E-3</v>
      </c>
      <c r="X327" s="40">
        <v>1.4004629629629629E-3</v>
      </c>
      <c r="Y327" s="2" t="str">
        <f t="shared" si="64"/>
        <v/>
      </c>
      <c r="Z327" s="47" t="str">
        <f t="shared" si="65"/>
        <v>Cumplido</v>
      </c>
      <c r="AA327" s="8"/>
      <c r="AB327" s="8"/>
      <c r="AC327" s="8"/>
      <c r="AD327" s="8"/>
      <c r="AE327" s="8"/>
      <c r="AF327" s="42">
        <v>45328</v>
      </c>
      <c r="AG327" s="13" t="str">
        <f t="shared" si="66"/>
        <v>CUMPLE</v>
      </c>
      <c r="AH327" s="13" t="str">
        <f t="shared" si="67"/>
        <v>NO CUMPLE</v>
      </c>
      <c r="AI327" s="13" t="str">
        <f t="shared" si="68"/>
        <v>NO CUMPLE</v>
      </c>
      <c r="AJ327" s="13" t="str">
        <f t="shared" si="69"/>
        <v>NO CUMPLE</v>
      </c>
      <c r="AK327" s="13" t="str">
        <f t="shared" si="70"/>
        <v>NO CUMPLE</v>
      </c>
      <c r="AL327" s="13" t="str">
        <f t="shared" si="71"/>
        <v>CUMPLE</v>
      </c>
      <c r="AM327" s="13" t="str">
        <f t="shared" si="72"/>
        <v>NO CUMPLE</v>
      </c>
      <c r="AN327" s="13" t="str">
        <f t="shared" si="73"/>
        <v>NO CUMPLE</v>
      </c>
      <c r="AO327" s="13" t="str">
        <f t="shared" si="74"/>
        <v>NO CUMPLE</v>
      </c>
      <c r="AP327" s="13" t="str">
        <f t="shared" si="75"/>
        <v>NO CUMPLE</v>
      </c>
    </row>
    <row r="328" spans="1:42" ht="15" x14ac:dyDescent="0.25">
      <c r="A328" t="s">
        <v>2194</v>
      </c>
      <c r="B328" t="s">
        <v>284</v>
      </c>
      <c r="C328" t="s">
        <v>233</v>
      </c>
      <c r="D328" t="s">
        <v>154</v>
      </c>
      <c r="E328" t="s">
        <v>234</v>
      </c>
      <c r="F328" t="s">
        <v>1747</v>
      </c>
      <c r="G328" t="s">
        <v>54</v>
      </c>
      <c r="H328" t="s">
        <v>55</v>
      </c>
      <c r="I328" t="s">
        <v>30</v>
      </c>
      <c r="J328" t="s">
        <v>82</v>
      </c>
      <c r="K328" t="s">
        <v>75</v>
      </c>
      <c r="L328" t="s">
        <v>2195</v>
      </c>
      <c r="M328" t="s">
        <v>2196</v>
      </c>
      <c r="N328" t="s">
        <v>2197</v>
      </c>
      <c r="O328" t="s">
        <v>61</v>
      </c>
      <c r="P328" t="s">
        <v>62</v>
      </c>
      <c r="Q328" t="s">
        <v>279</v>
      </c>
      <c r="R328" t="s">
        <v>2198</v>
      </c>
      <c r="S328" t="s">
        <v>207</v>
      </c>
      <c r="T328" t="s">
        <v>2195</v>
      </c>
      <c r="U328" t="s">
        <v>2195</v>
      </c>
      <c r="V328" s="40">
        <v>0</v>
      </c>
      <c r="W328" s="40">
        <v>1.8402777777777777E-3</v>
      </c>
      <c r="X328" s="40">
        <v>1.8402777777777777E-3</v>
      </c>
      <c r="Y328" s="2" t="str">
        <f t="shared" si="64"/>
        <v/>
      </c>
      <c r="Z328" s="47" t="str">
        <f t="shared" si="65"/>
        <v>Cumplido</v>
      </c>
      <c r="AA328" s="8"/>
      <c r="AB328" s="8"/>
      <c r="AC328" s="8"/>
      <c r="AD328" s="8"/>
      <c r="AE328" s="8"/>
      <c r="AF328" s="42">
        <v>45328</v>
      </c>
      <c r="AG328" s="13" t="str">
        <f t="shared" si="66"/>
        <v>CUMPLE</v>
      </c>
      <c r="AH328" s="13" t="str">
        <f t="shared" si="67"/>
        <v>NO CUMPLE</v>
      </c>
      <c r="AI328" s="13" t="str">
        <f t="shared" si="68"/>
        <v>NO CUMPLE</v>
      </c>
      <c r="AJ328" s="13" t="str">
        <f t="shared" si="69"/>
        <v>NO CUMPLE</v>
      </c>
      <c r="AK328" s="13" t="str">
        <f t="shared" si="70"/>
        <v>NO CUMPLE</v>
      </c>
      <c r="AL328" s="13" t="str">
        <f t="shared" si="71"/>
        <v>CUMPLE</v>
      </c>
      <c r="AM328" s="13" t="str">
        <f t="shared" si="72"/>
        <v>NO CUMPLE</v>
      </c>
      <c r="AN328" s="13" t="str">
        <f t="shared" si="73"/>
        <v>NO CUMPLE</v>
      </c>
      <c r="AO328" s="13" t="str">
        <f t="shared" si="74"/>
        <v>NO CUMPLE</v>
      </c>
      <c r="AP328" s="13" t="str">
        <f t="shared" si="75"/>
        <v>NO CUMPLE</v>
      </c>
    </row>
    <row r="329" spans="1:42" ht="15" x14ac:dyDescent="0.25">
      <c r="A329" t="s">
        <v>2199</v>
      </c>
      <c r="B329" t="s">
        <v>284</v>
      </c>
      <c r="C329" t="s">
        <v>233</v>
      </c>
      <c r="D329" t="s">
        <v>154</v>
      </c>
      <c r="E329" t="s">
        <v>234</v>
      </c>
      <c r="F329" t="s">
        <v>1747</v>
      </c>
      <c r="G329" t="s">
        <v>54</v>
      </c>
      <c r="H329" t="s">
        <v>55</v>
      </c>
      <c r="I329" t="s">
        <v>30</v>
      </c>
      <c r="J329" t="s">
        <v>82</v>
      </c>
      <c r="K329" t="s">
        <v>75</v>
      </c>
      <c r="L329" t="s">
        <v>2200</v>
      </c>
      <c r="M329" t="s">
        <v>2201</v>
      </c>
      <c r="N329" t="s">
        <v>2202</v>
      </c>
      <c r="O329" t="s">
        <v>61</v>
      </c>
      <c r="P329" t="s">
        <v>62</v>
      </c>
      <c r="Q329" t="s">
        <v>279</v>
      </c>
      <c r="R329" t="s">
        <v>2203</v>
      </c>
      <c r="S329" t="s">
        <v>207</v>
      </c>
      <c r="T329" t="s">
        <v>2200</v>
      </c>
      <c r="U329" t="s">
        <v>2200</v>
      </c>
      <c r="V329" s="40">
        <v>0</v>
      </c>
      <c r="W329" s="40">
        <v>2.0370370370370369E-3</v>
      </c>
      <c r="X329" s="40">
        <v>2.0370370370370369E-3</v>
      </c>
      <c r="Y329" s="2" t="str">
        <f t="shared" si="64"/>
        <v/>
      </c>
      <c r="Z329" s="47" t="str">
        <f t="shared" si="65"/>
        <v>Cumplido</v>
      </c>
      <c r="AA329" s="8"/>
      <c r="AB329" s="8"/>
      <c r="AC329" s="8"/>
      <c r="AD329" s="8"/>
      <c r="AE329" s="8"/>
      <c r="AF329" s="42">
        <v>45328</v>
      </c>
      <c r="AG329" s="13" t="str">
        <f t="shared" si="66"/>
        <v>CUMPLE</v>
      </c>
      <c r="AH329" s="13" t="str">
        <f t="shared" si="67"/>
        <v>NO CUMPLE</v>
      </c>
      <c r="AI329" s="13" t="str">
        <f t="shared" si="68"/>
        <v>NO CUMPLE</v>
      </c>
      <c r="AJ329" s="13" t="str">
        <f t="shared" si="69"/>
        <v>NO CUMPLE</v>
      </c>
      <c r="AK329" s="13" t="str">
        <f t="shared" si="70"/>
        <v>NO CUMPLE</v>
      </c>
      <c r="AL329" s="13" t="str">
        <f t="shared" si="71"/>
        <v>CUMPLE</v>
      </c>
      <c r="AM329" s="13" t="str">
        <f t="shared" si="72"/>
        <v>NO CUMPLE</v>
      </c>
      <c r="AN329" s="13" t="str">
        <f t="shared" si="73"/>
        <v>NO CUMPLE</v>
      </c>
      <c r="AO329" s="13" t="str">
        <f t="shared" si="74"/>
        <v>NO CUMPLE</v>
      </c>
      <c r="AP329" s="13" t="str">
        <f t="shared" si="75"/>
        <v>NO CUMPLE</v>
      </c>
    </row>
    <row r="330" spans="1:42" ht="15" x14ac:dyDescent="0.25">
      <c r="A330" t="s">
        <v>2204</v>
      </c>
      <c r="B330" t="s">
        <v>95</v>
      </c>
      <c r="C330" t="s">
        <v>174</v>
      </c>
      <c r="D330" t="s">
        <v>142</v>
      </c>
      <c r="E330" t="s">
        <v>175</v>
      </c>
      <c r="F330" t="s">
        <v>156</v>
      </c>
      <c r="G330" t="s">
        <v>73</v>
      </c>
      <c r="H330" t="s">
        <v>74</v>
      </c>
      <c r="I330" t="s">
        <v>29</v>
      </c>
      <c r="J330" t="s">
        <v>82</v>
      </c>
      <c r="K330" t="s">
        <v>75</v>
      </c>
      <c r="L330" t="s">
        <v>2205</v>
      </c>
      <c r="M330" t="s">
        <v>2206</v>
      </c>
      <c r="N330" t="s">
        <v>2207</v>
      </c>
      <c r="O330" t="s">
        <v>61</v>
      </c>
      <c r="P330" t="s">
        <v>136</v>
      </c>
      <c r="Q330" t="s">
        <v>137</v>
      </c>
      <c r="R330" t="s">
        <v>2208</v>
      </c>
      <c r="S330" t="s">
        <v>207</v>
      </c>
      <c r="T330" t="s">
        <v>2209</v>
      </c>
      <c r="U330" t="s">
        <v>2210</v>
      </c>
      <c r="V330" s="40">
        <v>0</v>
      </c>
      <c r="W330" s="40">
        <v>2.2476851851851852E-2</v>
      </c>
      <c r="X330" s="40">
        <v>2.2476851851851852E-2</v>
      </c>
      <c r="Y330" s="2" t="str">
        <f t="shared" si="64"/>
        <v/>
      </c>
      <c r="Z330" s="47" t="str">
        <f t="shared" si="65"/>
        <v>Cumplido</v>
      </c>
      <c r="AA330" s="8"/>
      <c r="AB330" s="8"/>
      <c r="AC330" s="8"/>
      <c r="AD330" s="8"/>
      <c r="AE330" s="8"/>
      <c r="AF330" s="42">
        <v>45328</v>
      </c>
      <c r="AG330" s="13" t="str">
        <f t="shared" si="66"/>
        <v>CUMPLE</v>
      </c>
      <c r="AH330" s="13" t="str">
        <f t="shared" si="67"/>
        <v>NO CUMPLE</v>
      </c>
      <c r="AI330" s="13" t="str">
        <f t="shared" si="68"/>
        <v>NO CUMPLE</v>
      </c>
      <c r="AJ330" s="13" t="str">
        <f t="shared" si="69"/>
        <v>NO CUMPLE</v>
      </c>
      <c r="AK330" s="13" t="str">
        <f t="shared" si="70"/>
        <v>NO CUMPLE</v>
      </c>
      <c r="AL330" s="13" t="str">
        <f t="shared" si="71"/>
        <v>CUMPLE</v>
      </c>
      <c r="AM330" s="13" t="str">
        <f t="shared" si="72"/>
        <v>NO CUMPLE</v>
      </c>
      <c r="AN330" s="13" t="str">
        <f t="shared" si="73"/>
        <v>NO CUMPLE</v>
      </c>
      <c r="AO330" s="13" t="str">
        <f t="shared" si="74"/>
        <v>NO CUMPLE</v>
      </c>
      <c r="AP330" s="13" t="str">
        <f t="shared" si="75"/>
        <v>NO CUMPLE</v>
      </c>
    </row>
    <row r="331" spans="1:42" ht="15" x14ac:dyDescent="0.25">
      <c r="A331" t="s">
        <v>2211</v>
      </c>
      <c r="B331" t="s">
        <v>95</v>
      </c>
      <c r="C331" t="s">
        <v>531</v>
      </c>
      <c r="D331" t="s">
        <v>483</v>
      </c>
      <c r="E331" t="s">
        <v>1942</v>
      </c>
      <c r="F331" t="s">
        <v>556</v>
      </c>
      <c r="G331" t="s">
        <v>73</v>
      </c>
      <c r="H331" t="s">
        <v>74</v>
      </c>
      <c r="I331" t="s">
        <v>29</v>
      </c>
      <c r="J331" t="s">
        <v>82</v>
      </c>
      <c r="K331" t="s">
        <v>486</v>
      </c>
      <c r="L331" t="s">
        <v>2212</v>
      </c>
      <c r="M331" t="s">
        <v>2213</v>
      </c>
      <c r="N331" t="s">
        <v>2214</v>
      </c>
      <c r="O331" t="s">
        <v>61</v>
      </c>
      <c r="P331" t="s">
        <v>136</v>
      </c>
      <c r="Q331" t="s">
        <v>137</v>
      </c>
      <c r="R331" t="s">
        <v>2215</v>
      </c>
      <c r="S331" t="s">
        <v>2216</v>
      </c>
      <c r="T331" t="s">
        <v>2217</v>
      </c>
      <c r="U331" t="s">
        <v>2218</v>
      </c>
      <c r="V331" s="40">
        <v>3.6703819444444443</v>
      </c>
      <c r="W331" s="40">
        <v>3.6881597222222222</v>
      </c>
      <c r="X331" s="40">
        <v>1.7777777777777778E-2</v>
      </c>
      <c r="Y331" s="2" t="str">
        <f t="shared" si="64"/>
        <v/>
      </c>
      <c r="Z331" s="47" t="str">
        <f t="shared" si="65"/>
        <v>Cumplido</v>
      </c>
      <c r="AA331" s="8"/>
      <c r="AB331" s="8"/>
      <c r="AC331" s="8"/>
      <c r="AD331" s="8"/>
      <c r="AE331" s="8"/>
      <c r="AF331" s="42">
        <v>45332</v>
      </c>
      <c r="AG331" s="13" t="str">
        <f t="shared" si="66"/>
        <v>CUMPLE</v>
      </c>
      <c r="AH331" s="13" t="str">
        <f t="shared" si="67"/>
        <v>NO CUMPLE</v>
      </c>
      <c r="AI331" s="13" t="str">
        <f t="shared" si="68"/>
        <v>NO CUMPLE</v>
      </c>
      <c r="AJ331" s="13" t="str">
        <f t="shared" si="69"/>
        <v>NO CUMPLE</v>
      </c>
      <c r="AK331" s="13" t="str">
        <f t="shared" si="70"/>
        <v>NO CUMPLE</v>
      </c>
      <c r="AL331" s="13" t="str">
        <f t="shared" si="71"/>
        <v>NO CUMPLE</v>
      </c>
      <c r="AM331" s="13" t="str">
        <f t="shared" si="72"/>
        <v>NO CUMPLE</v>
      </c>
      <c r="AN331" s="13" t="str">
        <f t="shared" si="73"/>
        <v>NO CUMPLE</v>
      </c>
      <c r="AO331" s="13" t="str">
        <f t="shared" si="74"/>
        <v>NO CUMPLE</v>
      </c>
      <c r="AP331" s="13" t="str">
        <f t="shared" si="75"/>
        <v>CUMPLE</v>
      </c>
    </row>
    <row r="332" spans="1:42" ht="15" x14ac:dyDescent="0.25">
      <c r="A332" t="s">
        <v>2219</v>
      </c>
      <c r="B332" t="s">
        <v>445</v>
      </c>
      <c r="C332" t="s">
        <v>212</v>
      </c>
      <c r="D332" t="s">
        <v>446</v>
      </c>
      <c r="E332" t="s">
        <v>1683</v>
      </c>
      <c r="F332" t="s">
        <v>447</v>
      </c>
      <c r="G332" t="s">
        <v>448</v>
      </c>
      <c r="H332" t="s">
        <v>55</v>
      </c>
      <c r="I332" t="s">
        <v>30</v>
      </c>
      <c r="J332" t="s">
        <v>67</v>
      </c>
      <c r="K332" t="s">
        <v>1509</v>
      </c>
      <c r="L332" t="s">
        <v>1510</v>
      </c>
      <c r="M332" t="s">
        <v>2220</v>
      </c>
      <c r="N332" t="s">
        <v>2220</v>
      </c>
      <c r="O332" t="s">
        <v>61</v>
      </c>
      <c r="P332" t="s">
        <v>452</v>
      </c>
      <c r="Q332" t="s">
        <v>452</v>
      </c>
      <c r="R332" t="s">
        <v>2221</v>
      </c>
      <c r="S332" t="s">
        <v>207</v>
      </c>
      <c r="T332" t="s">
        <v>1513</v>
      </c>
      <c r="U332" t="s">
        <v>2222</v>
      </c>
      <c r="V332" s="40">
        <v>4.8055555555555553E-2</v>
      </c>
      <c r="W332" s="40">
        <v>7.0451388888888883E-2</v>
      </c>
      <c r="X332" s="40">
        <v>2.2395833333333334E-2</v>
      </c>
      <c r="Y332" s="2" t="str">
        <f t="shared" si="64"/>
        <v>Cumplido</v>
      </c>
      <c r="Z332" s="47" t="str">
        <f t="shared" si="65"/>
        <v/>
      </c>
      <c r="AA332" s="8"/>
      <c r="AB332" s="8"/>
      <c r="AC332" s="8"/>
      <c r="AD332" s="8"/>
      <c r="AE332" s="8"/>
      <c r="AF332" s="42">
        <v>45328</v>
      </c>
      <c r="AG332" s="13" t="str">
        <f t="shared" si="66"/>
        <v>CUMPLE</v>
      </c>
      <c r="AH332" s="13" t="str">
        <f t="shared" si="67"/>
        <v>NO CUMPLE</v>
      </c>
      <c r="AI332" s="13" t="str">
        <f t="shared" si="68"/>
        <v>NO CUMPLE</v>
      </c>
      <c r="AJ332" s="13" t="str">
        <f t="shared" si="69"/>
        <v>NO CUMPLE</v>
      </c>
      <c r="AK332" s="13" t="str">
        <f t="shared" si="70"/>
        <v>NO CUMPLE</v>
      </c>
      <c r="AL332" s="13" t="str">
        <f t="shared" si="71"/>
        <v>NO CUMPLE</v>
      </c>
      <c r="AM332" s="13" t="str">
        <f t="shared" si="72"/>
        <v>CUMPLE</v>
      </c>
      <c r="AN332" s="13" t="str">
        <f t="shared" si="73"/>
        <v>NO CUMPLE</v>
      </c>
      <c r="AO332" s="13" t="str">
        <f t="shared" si="74"/>
        <v>NO CUMPLE</v>
      </c>
      <c r="AP332" s="13" t="str">
        <f t="shared" si="75"/>
        <v>NO CUMPLE</v>
      </c>
    </row>
    <row r="333" spans="1:42" ht="15" x14ac:dyDescent="0.25">
      <c r="A333" t="s">
        <v>2223</v>
      </c>
      <c r="B333" t="s">
        <v>85</v>
      </c>
      <c r="C333" t="s">
        <v>86</v>
      </c>
      <c r="D333" t="s">
        <v>87</v>
      </c>
      <c r="E333" t="s">
        <v>88</v>
      </c>
      <c r="F333" t="s">
        <v>193</v>
      </c>
      <c r="G333" t="s">
        <v>54</v>
      </c>
      <c r="H333" t="s">
        <v>55</v>
      </c>
      <c r="I333" t="s">
        <v>30</v>
      </c>
      <c r="J333" t="s">
        <v>67</v>
      </c>
      <c r="K333" t="s">
        <v>2224</v>
      </c>
      <c r="L333" t="s">
        <v>2225</v>
      </c>
      <c r="M333" t="s">
        <v>2226</v>
      </c>
      <c r="N333" t="s">
        <v>2227</v>
      </c>
      <c r="O333" t="s">
        <v>61</v>
      </c>
      <c r="P333" t="s">
        <v>94</v>
      </c>
      <c r="Q333" t="s">
        <v>95</v>
      </c>
      <c r="R333" t="s">
        <v>2228</v>
      </c>
      <c r="S333" t="s">
        <v>150</v>
      </c>
      <c r="T333" t="s">
        <v>2229</v>
      </c>
      <c r="U333" t="s">
        <v>2230</v>
      </c>
      <c r="V333" s="40">
        <v>1.7206944444444445</v>
      </c>
      <c r="W333" s="40">
        <v>1.7556944444444444</v>
      </c>
      <c r="X333" s="40">
        <v>3.5000000000000003E-2</v>
      </c>
      <c r="Y333" s="2" t="str">
        <f t="shared" si="64"/>
        <v>Cumplido</v>
      </c>
      <c r="Z333" s="47" t="str">
        <f t="shared" si="65"/>
        <v/>
      </c>
      <c r="AA333" s="8"/>
      <c r="AB333" s="8"/>
      <c r="AC333" s="8"/>
      <c r="AD333" s="8"/>
      <c r="AE333" s="8"/>
      <c r="AF333" s="42">
        <v>45330</v>
      </c>
      <c r="AG333" s="13" t="str">
        <f t="shared" si="66"/>
        <v>CUMPLE</v>
      </c>
      <c r="AH333" s="13" t="str">
        <f t="shared" si="67"/>
        <v>NO CUMPLE</v>
      </c>
      <c r="AI333" s="13" t="str">
        <f t="shared" si="68"/>
        <v>NO CUMPLE</v>
      </c>
      <c r="AJ333" s="13" t="str">
        <f t="shared" si="69"/>
        <v>NO CUMPLE</v>
      </c>
      <c r="AK333" s="13" t="str">
        <f t="shared" si="70"/>
        <v>NO CUMPLE</v>
      </c>
      <c r="AL333" s="13" t="str">
        <f t="shared" si="71"/>
        <v>NO CUMPLE</v>
      </c>
      <c r="AM333" s="13" t="str">
        <f t="shared" si="72"/>
        <v>NO CUMPLE</v>
      </c>
      <c r="AN333" s="13" t="str">
        <f t="shared" si="73"/>
        <v>NO CUMPLE</v>
      </c>
      <c r="AO333" s="13" t="str">
        <f t="shared" si="74"/>
        <v>NO CUMPLE</v>
      </c>
      <c r="AP333" s="13" t="str">
        <f t="shared" si="75"/>
        <v>CUMPLE</v>
      </c>
    </row>
    <row r="334" spans="1:42" ht="15" x14ac:dyDescent="0.25">
      <c r="A334" t="s">
        <v>2231</v>
      </c>
      <c r="B334" t="s">
        <v>94</v>
      </c>
      <c r="C334" t="s">
        <v>223</v>
      </c>
      <c r="D334" t="s">
        <v>832</v>
      </c>
      <c r="E334" t="s">
        <v>784</v>
      </c>
      <c r="F334" t="s">
        <v>834</v>
      </c>
      <c r="G334" t="s">
        <v>54</v>
      </c>
      <c r="H334" t="s">
        <v>55</v>
      </c>
      <c r="I334" t="s">
        <v>30</v>
      </c>
      <c r="J334" t="s">
        <v>82</v>
      </c>
      <c r="K334" t="s">
        <v>57</v>
      </c>
      <c r="L334" t="s">
        <v>2232</v>
      </c>
      <c r="M334" t="s">
        <v>2233</v>
      </c>
      <c r="N334" t="s">
        <v>2234</v>
      </c>
      <c r="O334" t="s">
        <v>61</v>
      </c>
      <c r="P334" t="s">
        <v>839</v>
      </c>
      <c r="Q334" t="s">
        <v>840</v>
      </c>
      <c r="R334" t="s">
        <v>2235</v>
      </c>
      <c r="S334" t="s">
        <v>405</v>
      </c>
      <c r="T334" t="s">
        <v>2236</v>
      </c>
      <c r="U334"/>
      <c r="V334" s="40">
        <v>0.89113425925925926</v>
      </c>
      <c r="W334" s="40">
        <v>1.0105787037037037</v>
      </c>
      <c r="X334" s="40">
        <v>0.11944444444444445</v>
      </c>
      <c r="Y334" s="2" t="str">
        <f t="shared" si="64"/>
        <v/>
      </c>
      <c r="Z334" s="47" t="str">
        <f t="shared" si="65"/>
        <v>Cumplido</v>
      </c>
      <c r="AA334" s="8"/>
      <c r="AB334" s="8"/>
      <c r="AC334" s="8"/>
      <c r="AD334" s="8"/>
      <c r="AE334" s="8"/>
      <c r="AF334" s="42">
        <v>45329</v>
      </c>
      <c r="AG334" s="13" t="str">
        <f t="shared" si="66"/>
        <v>NO CUMPLE</v>
      </c>
      <c r="AH334" s="13" t="str">
        <f t="shared" si="67"/>
        <v>CUMPLE</v>
      </c>
      <c r="AI334" s="13" t="str">
        <f t="shared" si="68"/>
        <v>NO CUMPLE</v>
      </c>
      <c r="AJ334" s="13" t="str">
        <f t="shared" si="69"/>
        <v>NO CUMPLE</v>
      </c>
      <c r="AK334" s="13" t="str">
        <f t="shared" si="70"/>
        <v>NO CUMPLE</v>
      </c>
      <c r="AL334" s="13" t="str">
        <f t="shared" si="71"/>
        <v>NO CUMPLE</v>
      </c>
      <c r="AM334" s="13" t="str">
        <f t="shared" si="72"/>
        <v>NO CUMPLE</v>
      </c>
      <c r="AN334" s="13" t="str">
        <f t="shared" si="73"/>
        <v>NO CUMPLE</v>
      </c>
      <c r="AO334" s="13" t="str">
        <f t="shared" si="74"/>
        <v>NO CUMPLE</v>
      </c>
      <c r="AP334" s="13" t="str">
        <f t="shared" si="75"/>
        <v>CUMPLE</v>
      </c>
    </row>
    <row r="335" spans="1:42" ht="15" hidden="1" x14ac:dyDescent="0.25">
      <c r="A335" t="s">
        <v>2237</v>
      </c>
      <c r="B335" t="s">
        <v>49</v>
      </c>
      <c r="C335" t="s">
        <v>344</v>
      </c>
      <c r="D335" t="s">
        <v>71</v>
      </c>
      <c r="E335" t="s">
        <v>1565</v>
      </c>
      <c r="F335" t="s">
        <v>1662</v>
      </c>
      <c r="G335" t="s">
        <v>54</v>
      </c>
      <c r="H335" t="s">
        <v>55</v>
      </c>
      <c r="I335" t="s">
        <v>30</v>
      </c>
      <c r="J335" t="s">
        <v>56</v>
      </c>
      <c r="K335" t="s">
        <v>57</v>
      </c>
      <c r="L335" t="s">
        <v>1663</v>
      </c>
      <c r="M335" t="s">
        <v>2238</v>
      </c>
      <c r="N335" t="s">
        <v>2239</v>
      </c>
      <c r="O335" t="s">
        <v>61</v>
      </c>
      <c r="P335" t="s">
        <v>136</v>
      </c>
      <c r="Q335" t="s">
        <v>137</v>
      </c>
      <c r="R335" t="s">
        <v>2240</v>
      </c>
      <c r="S335" t="s">
        <v>207</v>
      </c>
      <c r="T335"/>
      <c r="U335" t="s">
        <v>1667</v>
      </c>
      <c r="V335" s="40">
        <v>0</v>
      </c>
      <c r="W335" s="40">
        <v>0</v>
      </c>
      <c r="X335" s="40">
        <v>0</v>
      </c>
      <c r="Y335" s="2" t="str">
        <f t="shared" si="64"/>
        <v/>
      </c>
      <c r="Z335" s="47" t="str">
        <f t="shared" si="65"/>
        <v/>
      </c>
      <c r="AA335" s="8"/>
      <c r="AB335" s="8"/>
      <c r="AC335" s="8"/>
      <c r="AD335" s="8"/>
      <c r="AE335" s="8"/>
      <c r="AF335" s="42">
        <v>45328</v>
      </c>
      <c r="AG335" s="13" t="str">
        <f t="shared" si="66"/>
        <v>CUMPLE</v>
      </c>
      <c r="AH335" s="13" t="str">
        <f t="shared" si="67"/>
        <v>NO CUMPLE</v>
      </c>
      <c r="AI335" s="13" t="str">
        <f t="shared" si="68"/>
        <v>NO CUMPLE</v>
      </c>
      <c r="AJ335" s="13" t="str">
        <f t="shared" si="69"/>
        <v>NO CUMPLE</v>
      </c>
      <c r="AK335" s="13" t="str">
        <f t="shared" si="70"/>
        <v>NO CUMPLE</v>
      </c>
      <c r="AL335" s="13" t="str">
        <f t="shared" si="71"/>
        <v>CUMPLE</v>
      </c>
      <c r="AM335" s="13" t="str">
        <f t="shared" si="72"/>
        <v>NO CUMPLE</v>
      </c>
      <c r="AN335" s="13" t="str">
        <f t="shared" si="73"/>
        <v>NO CUMPLE</v>
      </c>
      <c r="AO335" s="13" t="str">
        <f t="shared" si="74"/>
        <v>NO CUMPLE</v>
      </c>
      <c r="AP335" s="13" t="str">
        <f t="shared" si="75"/>
        <v>NO CUMPLE</v>
      </c>
    </row>
    <row r="336" spans="1:42" ht="15" hidden="1" x14ac:dyDescent="0.25">
      <c r="A336" t="s">
        <v>2241</v>
      </c>
      <c r="B336" t="s">
        <v>165</v>
      </c>
      <c r="C336" t="s">
        <v>415</v>
      </c>
      <c r="D336" t="s">
        <v>297</v>
      </c>
      <c r="E336" t="s">
        <v>1089</v>
      </c>
      <c r="F336" t="s">
        <v>320</v>
      </c>
      <c r="G336" t="s">
        <v>73</v>
      </c>
      <c r="H336" t="s">
        <v>74</v>
      </c>
      <c r="I336" t="s">
        <v>29</v>
      </c>
      <c r="J336" t="s">
        <v>82</v>
      </c>
      <c r="K336" t="s">
        <v>2242</v>
      </c>
      <c r="L336" t="s">
        <v>2243</v>
      </c>
      <c r="M336" t="s">
        <v>2244</v>
      </c>
      <c r="N336" t="s">
        <v>2245</v>
      </c>
      <c r="O336" t="s">
        <v>61</v>
      </c>
      <c r="P336" t="s">
        <v>94</v>
      </c>
      <c r="Q336" t="s">
        <v>95</v>
      </c>
      <c r="R336" t="s">
        <v>2246</v>
      </c>
      <c r="S336" t="s">
        <v>207</v>
      </c>
      <c r="T336" t="s">
        <v>2247</v>
      </c>
      <c r="U336"/>
      <c r="V336" s="40">
        <v>1.2395833333333333E-2</v>
      </c>
      <c r="W336" s="40">
        <v>1.6469907407407409E-2</v>
      </c>
      <c r="X336" s="40">
        <v>4.0740740740740737E-3</v>
      </c>
      <c r="Y336" s="2" t="str">
        <f t="shared" si="64"/>
        <v/>
      </c>
      <c r="Z336" s="47" t="str">
        <f t="shared" si="65"/>
        <v>Cumplido</v>
      </c>
      <c r="AA336" s="8"/>
      <c r="AB336" s="8"/>
      <c r="AC336" s="8"/>
      <c r="AD336" s="8"/>
      <c r="AE336" s="8"/>
      <c r="AF336" s="42">
        <v>45328</v>
      </c>
      <c r="AG336" s="13" t="str">
        <f t="shared" si="66"/>
        <v>CUMPLE</v>
      </c>
      <c r="AH336" s="13" t="str">
        <f t="shared" si="67"/>
        <v>NO CUMPLE</v>
      </c>
      <c r="AI336" s="13" t="str">
        <f t="shared" si="68"/>
        <v>NO CUMPLE</v>
      </c>
      <c r="AJ336" s="13" t="str">
        <f t="shared" si="69"/>
        <v>NO CUMPLE</v>
      </c>
      <c r="AK336" s="13" t="str">
        <f t="shared" si="70"/>
        <v>NO CUMPLE</v>
      </c>
      <c r="AL336" s="13" t="str">
        <f t="shared" si="71"/>
        <v>CUMPLE</v>
      </c>
      <c r="AM336" s="13" t="str">
        <f t="shared" si="72"/>
        <v>NO CUMPLE</v>
      </c>
      <c r="AN336" s="13" t="str">
        <f t="shared" si="73"/>
        <v>NO CUMPLE</v>
      </c>
      <c r="AO336" s="13" t="str">
        <f t="shared" si="74"/>
        <v>NO CUMPLE</v>
      </c>
      <c r="AP336" s="13" t="str">
        <f t="shared" si="75"/>
        <v>NO CUMPLE</v>
      </c>
    </row>
    <row r="337" spans="1:42" ht="15" hidden="1" x14ac:dyDescent="0.25">
      <c r="A337" t="s">
        <v>2248</v>
      </c>
      <c r="B337" t="s">
        <v>165</v>
      </c>
      <c r="C337" t="s">
        <v>71</v>
      </c>
      <c r="D337" t="s">
        <v>297</v>
      </c>
      <c r="E337" t="s">
        <v>1565</v>
      </c>
      <c r="F337" t="s">
        <v>320</v>
      </c>
      <c r="G337" t="s">
        <v>73</v>
      </c>
      <c r="H337" t="s">
        <v>74</v>
      </c>
      <c r="I337" t="s">
        <v>29</v>
      </c>
      <c r="J337" t="s">
        <v>82</v>
      </c>
      <c r="K337" t="s">
        <v>740</v>
      </c>
      <c r="L337" t="s">
        <v>2249</v>
      </c>
      <c r="M337" t="s">
        <v>2250</v>
      </c>
      <c r="N337" t="s">
        <v>2251</v>
      </c>
      <c r="O337" t="s">
        <v>61</v>
      </c>
      <c r="P337" t="s">
        <v>94</v>
      </c>
      <c r="Q337" t="s">
        <v>95</v>
      </c>
      <c r="R337" t="s">
        <v>2252</v>
      </c>
      <c r="S337" t="s">
        <v>207</v>
      </c>
      <c r="T337" t="s">
        <v>2253</v>
      </c>
      <c r="U337" t="s">
        <v>2254</v>
      </c>
      <c r="V337" s="40">
        <v>1.9560185185185184E-3</v>
      </c>
      <c r="W337" s="40">
        <v>5.1446759259259262E-2</v>
      </c>
      <c r="X337" s="40">
        <v>4.9490740740740738E-2</v>
      </c>
      <c r="Y337" s="2" t="str">
        <f t="shared" si="64"/>
        <v/>
      </c>
      <c r="Z337" s="47" t="str">
        <f t="shared" si="65"/>
        <v>Cumplido</v>
      </c>
      <c r="AA337" s="8"/>
      <c r="AB337" s="8"/>
      <c r="AC337" s="8"/>
      <c r="AD337" s="8"/>
      <c r="AE337" s="8"/>
      <c r="AF337" s="42">
        <v>45328</v>
      </c>
      <c r="AG337" s="13" t="str">
        <f t="shared" si="66"/>
        <v>NO CUMPLE</v>
      </c>
      <c r="AH337" s="13" t="str">
        <f t="shared" si="67"/>
        <v>CUMPLE</v>
      </c>
      <c r="AI337" s="13" t="str">
        <f t="shared" si="68"/>
        <v>NO CUMPLE</v>
      </c>
      <c r="AJ337" s="13" t="str">
        <f t="shared" si="69"/>
        <v>NO CUMPLE</v>
      </c>
      <c r="AK337" s="13" t="str">
        <f t="shared" si="70"/>
        <v>NO CUMPLE</v>
      </c>
      <c r="AL337" s="13" t="str">
        <f t="shared" si="71"/>
        <v>NO CUMPLE</v>
      </c>
      <c r="AM337" s="13" t="str">
        <f t="shared" si="72"/>
        <v>CUMPLE</v>
      </c>
      <c r="AN337" s="13" t="str">
        <f t="shared" si="73"/>
        <v>NO CUMPLE</v>
      </c>
      <c r="AO337" s="13" t="str">
        <f t="shared" si="74"/>
        <v>NO CUMPLE</v>
      </c>
      <c r="AP337" s="13" t="str">
        <f t="shared" si="75"/>
        <v>NO CUMPLE</v>
      </c>
    </row>
    <row r="338" spans="1:42" ht="15" hidden="1" x14ac:dyDescent="0.25">
      <c r="A338" t="s">
        <v>2255</v>
      </c>
      <c r="B338" t="s">
        <v>165</v>
      </c>
      <c r="C338" t="s">
        <v>296</v>
      </c>
      <c r="D338" t="s">
        <v>297</v>
      </c>
      <c r="E338" t="s">
        <v>298</v>
      </c>
      <c r="F338" t="s">
        <v>299</v>
      </c>
      <c r="G338" t="s">
        <v>73</v>
      </c>
      <c r="H338" t="s">
        <v>74</v>
      </c>
      <c r="I338" t="s">
        <v>29</v>
      </c>
      <c r="J338" t="s">
        <v>82</v>
      </c>
      <c r="K338" t="s">
        <v>57</v>
      </c>
      <c r="L338" t="s">
        <v>300</v>
      </c>
      <c r="M338" t="s">
        <v>2256</v>
      </c>
      <c r="N338" t="s">
        <v>2257</v>
      </c>
      <c r="O338" t="s">
        <v>61</v>
      </c>
      <c r="P338" t="s">
        <v>94</v>
      </c>
      <c r="Q338" t="s">
        <v>95</v>
      </c>
      <c r="R338" t="s">
        <v>2258</v>
      </c>
      <c r="S338" t="s">
        <v>405</v>
      </c>
      <c r="T338" t="s">
        <v>2259</v>
      </c>
      <c r="U338" t="s">
        <v>774</v>
      </c>
      <c r="V338" s="40">
        <v>0.37861111111111112</v>
      </c>
      <c r="W338" s="40">
        <v>0.38549768518518518</v>
      </c>
      <c r="X338" s="40">
        <v>6.8865740740740745E-3</v>
      </c>
      <c r="Y338" s="2" t="str">
        <f t="shared" si="64"/>
        <v/>
      </c>
      <c r="Z338" s="47" t="str">
        <f t="shared" si="65"/>
        <v>Cumplido</v>
      </c>
      <c r="AA338" s="8"/>
      <c r="AB338" s="8"/>
      <c r="AC338" s="8"/>
      <c r="AD338" s="8"/>
      <c r="AE338" s="8"/>
      <c r="AF338" s="42">
        <v>45329</v>
      </c>
      <c r="AG338" s="13" t="str">
        <f t="shared" si="66"/>
        <v>CUMPLE</v>
      </c>
      <c r="AH338" s="13" t="str">
        <f t="shared" si="67"/>
        <v>NO CUMPLE</v>
      </c>
      <c r="AI338" s="13" t="str">
        <f t="shared" si="68"/>
        <v>NO CUMPLE</v>
      </c>
      <c r="AJ338" s="13" t="str">
        <f t="shared" si="69"/>
        <v>NO CUMPLE</v>
      </c>
      <c r="AK338" s="13" t="str">
        <f t="shared" si="70"/>
        <v>NO CUMPLE</v>
      </c>
      <c r="AL338" s="13" t="str">
        <f t="shared" si="71"/>
        <v>NO CUMPLE</v>
      </c>
      <c r="AM338" s="13" t="str">
        <f t="shared" si="72"/>
        <v>NO CUMPLE</v>
      </c>
      <c r="AN338" s="13" t="str">
        <f t="shared" si="73"/>
        <v>NO CUMPLE</v>
      </c>
      <c r="AO338" s="13" t="str">
        <f t="shared" si="74"/>
        <v>CUMPLE</v>
      </c>
      <c r="AP338" s="13" t="str">
        <f t="shared" si="75"/>
        <v>NO CUMPLE</v>
      </c>
    </row>
    <row r="339" spans="1:42" ht="15" hidden="1" x14ac:dyDescent="0.25">
      <c r="A339" t="s">
        <v>2260</v>
      </c>
      <c r="B339" t="s">
        <v>165</v>
      </c>
      <c r="C339" t="s">
        <v>359</v>
      </c>
      <c r="D339" t="s">
        <v>71</v>
      </c>
      <c r="E339" t="s">
        <v>467</v>
      </c>
      <c r="F339" t="s">
        <v>468</v>
      </c>
      <c r="G339" t="s">
        <v>54</v>
      </c>
      <c r="H339" t="s">
        <v>55</v>
      </c>
      <c r="I339" t="s">
        <v>30</v>
      </c>
      <c r="J339" t="s">
        <v>82</v>
      </c>
      <c r="K339" t="s">
        <v>57</v>
      </c>
      <c r="L339" t="s">
        <v>2261</v>
      </c>
      <c r="M339" t="s">
        <v>2262</v>
      </c>
      <c r="N339" t="s">
        <v>2263</v>
      </c>
      <c r="O339" t="s">
        <v>61</v>
      </c>
      <c r="P339" t="s">
        <v>136</v>
      </c>
      <c r="Q339" t="s">
        <v>137</v>
      </c>
      <c r="R339" t="s">
        <v>2264</v>
      </c>
      <c r="S339" t="s">
        <v>207</v>
      </c>
      <c r="T339" t="s">
        <v>2265</v>
      </c>
      <c r="U339" t="s">
        <v>2266</v>
      </c>
      <c r="V339" s="40">
        <v>3.7847222222222223E-3</v>
      </c>
      <c r="W339" s="40">
        <v>8.9236111111111113E-3</v>
      </c>
      <c r="X339" s="40">
        <v>5.138888888888889E-3</v>
      </c>
      <c r="Y339" s="2" t="str">
        <f t="shared" si="64"/>
        <v/>
      </c>
      <c r="Z339" s="47" t="str">
        <f t="shared" si="65"/>
        <v>Cumplido</v>
      </c>
      <c r="AA339" s="8"/>
      <c r="AB339" s="8"/>
      <c r="AC339" s="8"/>
      <c r="AD339" s="8"/>
      <c r="AE339" s="8"/>
      <c r="AF339" s="42">
        <v>45328</v>
      </c>
      <c r="AG339" s="13" t="str">
        <f t="shared" si="66"/>
        <v>CUMPLE</v>
      </c>
      <c r="AH339" s="13" t="str">
        <f t="shared" si="67"/>
        <v>NO CUMPLE</v>
      </c>
      <c r="AI339" s="13" t="str">
        <f t="shared" si="68"/>
        <v>NO CUMPLE</v>
      </c>
      <c r="AJ339" s="13" t="str">
        <f t="shared" si="69"/>
        <v>NO CUMPLE</v>
      </c>
      <c r="AK339" s="13" t="str">
        <f t="shared" si="70"/>
        <v>NO CUMPLE</v>
      </c>
      <c r="AL339" s="13" t="str">
        <f t="shared" si="71"/>
        <v>CUMPLE</v>
      </c>
      <c r="AM339" s="13" t="str">
        <f t="shared" si="72"/>
        <v>NO CUMPLE</v>
      </c>
      <c r="AN339" s="13" t="str">
        <f t="shared" si="73"/>
        <v>NO CUMPLE</v>
      </c>
      <c r="AO339" s="13" t="str">
        <f t="shared" si="74"/>
        <v>NO CUMPLE</v>
      </c>
      <c r="AP339" s="13" t="str">
        <f t="shared" si="75"/>
        <v>NO CUMPLE</v>
      </c>
    </row>
    <row r="340" spans="1:42" ht="15" x14ac:dyDescent="0.25">
      <c r="A340" t="s">
        <v>2267</v>
      </c>
      <c r="B340" t="s">
        <v>445</v>
      </c>
      <c r="C340" t="s">
        <v>273</v>
      </c>
      <c r="D340" t="s">
        <v>446</v>
      </c>
      <c r="E340" t="s">
        <v>2268</v>
      </c>
      <c r="F340" t="s">
        <v>447</v>
      </c>
      <c r="G340" t="s">
        <v>448</v>
      </c>
      <c r="H340" t="s">
        <v>55</v>
      </c>
      <c r="I340" t="s">
        <v>30</v>
      </c>
      <c r="J340" t="s">
        <v>67</v>
      </c>
      <c r="K340" t="s">
        <v>288</v>
      </c>
      <c r="L340" t="s">
        <v>2269</v>
      </c>
      <c r="M340" t="s">
        <v>2270</v>
      </c>
      <c r="N340" t="s">
        <v>2270</v>
      </c>
      <c r="O340" t="s">
        <v>61</v>
      </c>
      <c r="P340" t="s">
        <v>62</v>
      </c>
      <c r="Q340" t="s">
        <v>279</v>
      </c>
      <c r="R340" t="s">
        <v>2151</v>
      </c>
      <c r="S340" t="s">
        <v>207</v>
      </c>
      <c r="T340" t="s">
        <v>2271</v>
      </c>
      <c r="U340" t="s">
        <v>2272</v>
      </c>
      <c r="V340" s="40">
        <v>5.115740740740741E-3</v>
      </c>
      <c r="W340" s="40">
        <v>1.4756944444444444E-2</v>
      </c>
      <c r="X340" s="40">
        <v>9.6412037037037039E-3</v>
      </c>
      <c r="Y340" s="2" t="str">
        <f t="shared" si="64"/>
        <v>Cumplido</v>
      </c>
      <c r="Z340" s="47" t="str">
        <f t="shared" si="65"/>
        <v/>
      </c>
      <c r="AA340" s="8"/>
      <c r="AB340" s="8"/>
      <c r="AC340" s="8"/>
      <c r="AD340" s="8"/>
      <c r="AE340" s="8"/>
      <c r="AF340" s="42">
        <v>45328</v>
      </c>
      <c r="AG340" s="13" t="str">
        <f t="shared" si="66"/>
        <v>CUMPLE</v>
      </c>
      <c r="AH340" s="13" t="str">
        <f t="shared" si="67"/>
        <v>NO CUMPLE</v>
      </c>
      <c r="AI340" s="13" t="str">
        <f t="shared" si="68"/>
        <v>NO CUMPLE</v>
      </c>
      <c r="AJ340" s="13" t="str">
        <f t="shared" si="69"/>
        <v>NO CUMPLE</v>
      </c>
      <c r="AK340" s="13" t="str">
        <f t="shared" si="70"/>
        <v>NO CUMPLE</v>
      </c>
      <c r="AL340" s="13" t="str">
        <f t="shared" si="71"/>
        <v>CUMPLE</v>
      </c>
      <c r="AM340" s="13" t="str">
        <f t="shared" si="72"/>
        <v>NO CUMPLE</v>
      </c>
      <c r="AN340" s="13" t="str">
        <f t="shared" si="73"/>
        <v>NO CUMPLE</v>
      </c>
      <c r="AO340" s="13" t="str">
        <f t="shared" si="74"/>
        <v>NO CUMPLE</v>
      </c>
      <c r="AP340" s="13" t="str">
        <f t="shared" si="75"/>
        <v>NO CUMPLE</v>
      </c>
    </row>
    <row r="341" spans="1:42" ht="15" hidden="1" x14ac:dyDescent="0.25">
      <c r="A341" t="s">
        <v>2273</v>
      </c>
      <c r="B341" t="s">
        <v>165</v>
      </c>
      <c r="C341" t="s">
        <v>415</v>
      </c>
      <c r="D341" t="s">
        <v>297</v>
      </c>
      <c r="E341" t="s">
        <v>1089</v>
      </c>
      <c r="F341" t="s">
        <v>1124</v>
      </c>
      <c r="G341" t="s">
        <v>73</v>
      </c>
      <c r="H341" t="s">
        <v>74</v>
      </c>
      <c r="I341" t="s">
        <v>29</v>
      </c>
      <c r="J341" t="s">
        <v>82</v>
      </c>
      <c r="K341" t="s">
        <v>75</v>
      </c>
      <c r="L341" t="s">
        <v>1827</v>
      </c>
      <c r="M341" t="s">
        <v>2274</v>
      </c>
      <c r="N341" t="s">
        <v>2275</v>
      </c>
      <c r="O341" t="s">
        <v>61</v>
      </c>
      <c r="P341" t="s">
        <v>62</v>
      </c>
      <c r="Q341" t="s">
        <v>2276</v>
      </c>
      <c r="R341" t="s">
        <v>2277</v>
      </c>
      <c r="S341" t="s">
        <v>405</v>
      </c>
      <c r="T341" t="s">
        <v>2278</v>
      </c>
      <c r="U341" t="s">
        <v>774</v>
      </c>
      <c r="V341" s="40">
        <v>0.42670138888888887</v>
      </c>
      <c r="W341" s="40">
        <v>0.43508101851851849</v>
      </c>
      <c r="X341" s="40">
        <v>8.3796296296296292E-3</v>
      </c>
      <c r="Y341" s="2" t="str">
        <f t="shared" si="64"/>
        <v/>
      </c>
      <c r="Z341" s="47" t="str">
        <f t="shared" si="65"/>
        <v>Cumplido</v>
      </c>
      <c r="AA341" s="8"/>
      <c r="AB341" s="8"/>
      <c r="AC341" s="8"/>
      <c r="AD341" s="8"/>
      <c r="AE341" s="8"/>
      <c r="AF341" s="42">
        <v>45329</v>
      </c>
      <c r="AG341" s="13" t="str">
        <f t="shared" si="66"/>
        <v>CUMPLE</v>
      </c>
      <c r="AH341" s="13" t="str">
        <f t="shared" si="67"/>
        <v>NO CUMPLE</v>
      </c>
      <c r="AI341" s="13" t="str">
        <f t="shared" si="68"/>
        <v>NO CUMPLE</v>
      </c>
      <c r="AJ341" s="13" t="str">
        <f t="shared" si="69"/>
        <v>NO CUMPLE</v>
      </c>
      <c r="AK341" s="13" t="str">
        <f t="shared" si="70"/>
        <v>NO CUMPLE</v>
      </c>
      <c r="AL341" s="13" t="str">
        <f t="shared" si="71"/>
        <v>NO CUMPLE</v>
      </c>
      <c r="AM341" s="13" t="str">
        <f t="shared" si="72"/>
        <v>NO CUMPLE</v>
      </c>
      <c r="AN341" s="13" t="str">
        <f t="shared" si="73"/>
        <v>NO CUMPLE</v>
      </c>
      <c r="AO341" s="13" t="str">
        <f t="shared" si="74"/>
        <v>CUMPLE</v>
      </c>
      <c r="AP341" s="13" t="str">
        <f t="shared" si="75"/>
        <v>NO CUMPLE</v>
      </c>
    </row>
    <row r="342" spans="1:42" ht="15" x14ac:dyDescent="0.25">
      <c r="A342" t="s">
        <v>2279</v>
      </c>
      <c r="B342" t="s">
        <v>2280</v>
      </c>
      <c r="C342" t="s">
        <v>531</v>
      </c>
      <c r="D342" t="s">
        <v>212</v>
      </c>
      <c r="E342" t="s">
        <v>532</v>
      </c>
      <c r="F342" t="s">
        <v>2281</v>
      </c>
      <c r="G342" t="s">
        <v>73</v>
      </c>
      <c r="H342" t="s">
        <v>74</v>
      </c>
      <c r="I342" t="s">
        <v>29</v>
      </c>
      <c r="J342" t="s">
        <v>67</v>
      </c>
      <c r="K342" t="s">
        <v>75</v>
      </c>
      <c r="L342" t="s">
        <v>2282</v>
      </c>
      <c r="M342" t="s">
        <v>2283</v>
      </c>
      <c r="N342" t="s">
        <v>2284</v>
      </c>
      <c r="O342" t="s">
        <v>61</v>
      </c>
      <c r="P342" t="s">
        <v>62</v>
      </c>
      <c r="Q342" t="s">
        <v>537</v>
      </c>
      <c r="R342" t="s">
        <v>2285</v>
      </c>
      <c r="S342" t="s">
        <v>405</v>
      </c>
      <c r="T342" t="s">
        <v>2286</v>
      </c>
      <c r="U342" t="s">
        <v>2287</v>
      </c>
      <c r="V342" s="40">
        <v>0.50380787037037034</v>
      </c>
      <c r="W342" s="40">
        <v>0.50715277777777779</v>
      </c>
      <c r="X342" s="40">
        <v>3.3449074074074076E-3</v>
      </c>
      <c r="Y342" s="2" t="str">
        <f t="shared" si="64"/>
        <v>Cumplido</v>
      </c>
      <c r="Z342" s="47" t="str">
        <f t="shared" si="65"/>
        <v/>
      </c>
      <c r="AA342" s="8"/>
      <c r="AB342" s="8"/>
      <c r="AC342" s="8"/>
      <c r="AD342" s="8"/>
      <c r="AE342" s="8"/>
      <c r="AF342" s="42">
        <v>45329</v>
      </c>
      <c r="AG342" s="13" t="str">
        <f t="shared" si="66"/>
        <v>CUMPLE</v>
      </c>
      <c r="AH342" s="13" t="str">
        <f t="shared" si="67"/>
        <v>NO CUMPLE</v>
      </c>
      <c r="AI342" s="13" t="str">
        <f t="shared" si="68"/>
        <v>NO CUMPLE</v>
      </c>
      <c r="AJ342" s="13" t="str">
        <f t="shared" si="69"/>
        <v>NO CUMPLE</v>
      </c>
      <c r="AK342" s="13" t="str">
        <f t="shared" si="70"/>
        <v>NO CUMPLE</v>
      </c>
      <c r="AL342" s="13" t="str">
        <f t="shared" si="71"/>
        <v>NO CUMPLE</v>
      </c>
      <c r="AM342" s="13" t="str">
        <f t="shared" si="72"/>
        <v>NO CUMPLE</v>
      </c>
      <c r="AN342" s="13" t="str">
        <f t="shared" si="73"/>
        <v>NO CUMPLE</v>
      </c>
      <c r="AO342" s="13" t="str">
        <f t="shared" si="74"/>
        <v>CUMPLE</v>
      </c>
      <c r="AP342" s="13" t="str">
        <f t="shared" si="75"/>
        <v>NO CUMPLE</v>
      </c>
    </row>
    <row r="343" spans="1:42" ht="15" x14ac:dyDescent="0.25">
      <c r="A343" t="s">
        <v>2288</v>
      </c>
      <c r="B343" t="s">
        <v>445</v>
      </c>
      <c r="C343" t="s">
        <v>233</v>
      </c>
      <c r="D343" t="s">
        <v>446</v>
      </c>
      <c r="E343" t="s">
        <v>319</v>
      </c>
      <c r="F343" t="s">
        <v>447</v>
      </c>
      <c r="G343" t="s">
        <v>448</v>
      </c>
      <c r="H343" t="s">
        <v>55</v>
      </c>
      <c r="I343" t="s">
        <v>30</v>
      </c>
      <c r="J343" t="s">
        <v>67</v>
      </c>
      <c r="K343" t="s">
        <v>399</v>
      </c>
      <c r="L343" t="s">
        <v>2289</v>
      </c>
      <c r="M343" t="s">
        <v>2290</v>
      </c>
      <c r="N343" t="s">
        <v>2290</v>
      </c>
      <c r="O343" t="s">
        <v>61</v>
      </c>
      <c r="P343" t="s">
        <v>452</v>
      </c>
      <c r="Q343" t="s">
        <v>452</v>
      </c>
      <c r="R343" t="s">
        <v>2291</v>
      </c>
      <c r="S343" t="s">
        <v>207</v>
      </c>
      <c r="T343" t="s">
        <v>2292</v>
      </c>
      <c r="U343" t="s">
        <v>2293</v>
      </c>
      <c r="V343" s="40">
        <v>6.9606481481481478E-2</v>
      </c>
      <c r="W343" s="40">
        <v>7.3124999999999996E-2</v>
      </c>
      <c r="X343" s="40">
        <v>3.5185185185185185E-3</v>
      </c>
      <c r="Y343" s="2" t="str">
        <f t="shared" si="64"/>
        <v>Cumplido</v>
      </c>
      <c r="Z343" s="47" t="str">
        <f t="shared" si="65"/>
        <v/>
      </c>
      <c r="AA343" s="8"/>
      <c r="AB343" s="8"/>
      <c r="AC343" s="8"/>
      <c r="AD343" s="8"/>
      <c r="AE343" s="8"/>
      <c r="AF343" s="42">
        <v>45328</v>
      </c>
      <c r="AG343" s="13" t="str">
        <f t="shared" si="66"/>
        <v>CUMPLE</v>
      </c>
      <c r="AH343" s="13" t="str">
        <f t="shared" si="67"/>
        <v>NO CUMPLE</v>
      </c>
      <c r="AI343" s="13" t="str">
        <f t="shared" si="68"/>
        <v>NO CUMPLE</v>
      </c>
      <c r="AJ343" s="13" t="str">
        <f t="shared" si="69"/>
        <v>NO CUMPLE</v>
      </c>
      <c r="AK343" s="13" t="str">
        <f t="shared" si="70"/>
        <v>NO CUMPLE</v>
      </c>
      <c r="AL343" s="13" t="str">
        <f t="shared" si="71"/>
        <v>NO CUMPLE</v>
      </c>
      <c r="AM343" s="13" t="str">
        <f t="shared" si="72"/>
        <v>CUMPLE</v>
      </c>
      <c r="AN343" s="13" t="str">
        <f t="shared" si="73"/>
        <v>NO CUMPLE</v>
      </c>
      <c r="AO343" s="13" t="str">
        <f t="shared" si="74"/>
        <v>NO CUMPLE</v>
      </c>
      <c r="AP343" s="13" t="str">
        <f t="shared" si="75"/>
        <v>NO CUMPLE</v>
      </c>
    </row>
    <row r="344" spans="1:42" ht="15" x14ac:dyDescent="0.25">
      <c r="A344" t="s">
        <v>2294</v>
      </c>
      <c r="B344" t="s">
        <v>95</v>
      </c>
      <c r="C344" t="s">
        <v>212</v>
      </c>
      <c r="D344" t="s">
        <v>142</v>
      </c>
      <c r="E344" t="s">
        <v>2295</v>
      </c>
      <c r="F344" t="s">
        <v>1943</v>
      </c>
      <c r="G344" t="s">
        <v>73</v>
      </c>
      <c r="H344" t="s">
        <v>74</v>
      </c>
      <c r="I344" t="s">
        <v>29</v>
      </c>
      <c r="J344" t="s">
        <v>82</v>
      </c>
      <c r="K344" t="s">
        <v>2296</v>
      </c>
      <c r="L344" t="s">
        <v>2297</v>
      </c>
      <c r="M344" t="s">
        <v>2298</v>
      </c>
      <c r="N344" t="s">
        <v>2299</v>
      </c>
      <c r="O344" t="s">
        <v>61</v>
      </c>
      <c r="P344" t="s">
        <v>62</v>
      </c>
      <c r="Q344" t="s">
        <v>537</v>
      </c>
      <c r="R344" t="s">
        <v>2300</v>
      </c>
      <c r="S344" t="s">
        <v>2053</v>
      </c>
      <c r="T344" t="s">
        <v>2301</v>
      </c>
      <c r="U344"/>
      <c r="V344" s="40">
        <v>1.939525462962963</v>
      </c>
      <c r="W344" s="40">
        <v>2.273113425925926</v>
      </c>
      <c r="X344" s="40">
        <v>0.33358796296296295</v>
      </c>
      <c r="Y344" s="2" t="str">
        <f t="shared" si="64"/>
        <v/>
      </c>
      <c r="Z344" s="47" t="str">
        <f t="shared" si="65"/>
        <v>Cumplido</v>
      </c>
      <c r="AA344" s="8"/>
      <c r="AB344" s="8"/>
      <c r="AC344" s="8"/>
      <c r="AD344" s="8"/>
      <c r="AE344" s="8"/>
      <c r="AF344" s="42">
        <v>45331</v>
      </c>
      <c r="AG344" s="13" t="str">
        <f t="shared" si="66"/>
        <v>NO CUMPLE</v>
      </c>
      <c r="AH344" s="13" t="str">
        <f t="shared" si="67"/>
        <v>NO CUMPLE</v>
      </c>
      <c r="AI344" s="13" t="str">
        <f t="shared" si="68"/>
        <v>NO CUMPLE</v>
      </c>
      <c r="AJ344" s="13" t="str">
        <f t="shared" si="69"/>
        <v>CUMPLE</v>
      </c>
      <c r="AK344" s="13" t="str">
        <f t="shared" si="70"/>
        <v>NO CUMPLE</v>
      </c>
      <c r="AL344" s="13" t="str">
        <f t="shared" si="71"/>
        <v>NO CUMPLE</v>
      </c>
      <c r="AM344" s="13" t="str">
        <f t="shared" si="72"/>
        <v>NO CUMPLE</v>
      </c>
      <c r="AN344" s="13" t="str">
        <f t="shared" si="73"/>
        <v>NO CUMPLE</v>
      </c>
      <c r="AO344" s="13" t="str">
        <f t="shared" si="74"/>
        <v>NO CUMPLE</v>
      </c>
      <c r="AP344" s="13" t="str">
        <f t="shared" si="75"/>
        <v>CUMPLE</v>
      </c>
    </row>
    <row r="345" spans="1:42" ht="15" hidden="1" x14ac:dyDescent="0.25">
      <c r="A345" t="s">
        <v>2302</v>
      </c>
      <c r="B345" t="s">
        <v>165</v>
      </c>
      <c r="C345" t="s">
        <v>359</v>
      </c>
      <c r="D345" t="s">
        <v>71</v>
      </c>
      <c r="E345" t="s">
        <v>467</v>
      </c>
      <c r="F345" t="s">
        <v>468</v>
      </c>
      <c r="G345" t="s">
        <v>54</v>
      </c>
      <c r="H345" t="s">
        <v>55</v>
      </c>
      <c r="I345" t="s">
        <v>30</v>
      </c>
      <c r="J345" t="s">
        <v>82</v>
      </c>
      <c r="K345" t="s">
        <v>57</v>
      </c>
      <c r="L345" t="s">
        <v>2303</v>
      </c>
      <c r="M345" t="s">
        <v>2304</v>
      </c>
      <c r="N345" t="s">
        <v>2305</v>
      </c>
      <c r="O345" t="s">
        <v>61</v>
      </c>
      <c r="P345" t="s">
        <v>136</v>
      </c>
      <c r="Q345" t="s">
        <v>137</v>
      </c>
      <c r="R345" t="s">
        <v>2306</v>
      </c>
      <c r="S345" t="s">
        <v>405</v>
      </c>
      <c r="T345" t="s">
        <v>473</v>
      </c>
      <c r="U345" t="s">
        <v>352</v>
      </c>
      <c r="V345" s="40">
        <v>8.3333333333333339E-4</v>
      </c>
      <c r="W345" s="40">
        <v>4.6874999999999998E-3</v>
      </c>
      <c r="X345" s="40">
        <v>3.8541666666666668E-3</v>
      </c>
      <c r="Y345" s="2" t="str">
        <f t="shared" si="64"/>
        <v/>
      </c>
      <c r="Z345" s="47" t="str">
        <f t="shared" si="65"/>
        <v>Cumplido</v>
      </c>
      <c r="AA345" s="8"/>
      <c r="AB345" s="8"/>
      <c r="AC345" s="8"/>
      <c r="AD345" s="8"/>
      <c r="AE345" s="8"/>
      <c r="AF345" s="42">
        <v>45329</v>
      </c>
      <c r="AG345" s="13" t="str">
        <f t="shared" si="66"/>
        <v>CUMPLE</v>
      </c>
      <c r="AH345" s="13" t="str">
        <f t="shared" si="67"/>
        <v>NO CUMPLE</v>
      </c>
      <c r="AI345" s="13" t="str">
        <f t="shared" si="68"/>
        <v>NO CUMPLE</v>
      </c>
      <c r="AJ345" s="13" t="str">
        <f t="shared" si="69"/>
        <v>NO CUMPLE</v>
      </c>
      <c r="AK345" s="13" t="str">
        <f t="shared" si="70"/>
        <v>NO CUMPLE</v>
      </c>
      <c r="AL345" s="13" t="str">
        <f t="shared" si="71"/>
        <v>CUMPLE</v>
      </c>
      <c r="AM345" s="13" t="str">
        <f t="shared" si="72"/>
        <v>NO CUMPLE</v>
      </c>
      <c r="AN345" s="13" t="str">
        <f t="shared" si="73"/>
        <v>NO CUMPLE</v>
      </c>
      <c r="AO345" s="13" t="str">
        <f t="shared" si="74"/>
        <v>NO CUMPLE</v>
      </c>
      <c r="AP345" s="13" t="str">
        <f t="shared" si="75"/>
        <v>NO CUMPLE</v>
      </c>
    </row>
    <row r="346" spans="1:42" ht="15" x14ac:dyDescent="0.25">
      <c r="A346" t="s">
        <v>2307</v>
      </c>
      <c r="B346" t="s">
        <v>95</v>
      </c>
      <c r="C346" t="s">
        <v>174</v>
      </c>
      <c r="D346" t="s">
        <v>297</v>
      </c>
      <c r="E346" t="s">
        <v>175</v>
      </c>
      <c r="F346" t="s">
        <v>1914</v>
      </c>
      <c r="G346" t="s">
        <v>54</v>
      </c>
      <c r="H346" t="s">
        <v>55</v>
      </c>
      <c r="I346" t="s">
        <v>30</v>
      </c>
      <c r="J346" t="s">
        <v>82</v>
      </c>
      <c r="K346" t="s">
        <v>75</v>
      </c>
      <c r="L346" t="s">
        <v>2308</v>
      </c>
      <c r="M346" t="s">
        <v>2309</v>
      </c>
      <c r="N346" t="s">
        <v>2310</v>
      </c>
      <c r="O346" t="s">
        <v>61</v>
      </c>
      <c r="P346" t="s">
        <v>136</v>
      </c>
      <c r="Q346" t="s">
        <v>137</v>
      </c>
      <c r="R346" t="s">
        <v>2311</v>
      </c>
      <c r="S346" t="s">
        <v>405</v>
      </c>
      <c r="T346" t="s">
        <v>2312</v>
      </c>
      <c r="U346" t="s">
        <v>2313</v>
      </c>
      <c r="V346" s="40">
        <v>2.4444444444444446E-2</v>
      </c>
      <c r="W346" s="40">
        <v>4.7557870370370368E-2</v>
      </c>
      <c r="X346" s="40">
        <v>2.3113425925925926E-2</v>
      </c>
      <c r="Y346" s="2" t="str">
        <f t="shared" si="64"/>
        <v/>
      </c>
      <c r="Z346" s="47" t="str">
        <f t="shared" si="65"/>
        <v>Cumplido</v>
      </c>
      <c r="AA346" s="8"/>
      <c r="AB346" s="8"/>
      <c r="AC346" s="8"/>
      <c r="AD346" s="8"/>
      <c r="AE346" s="8"/>
      <c r="AF346" s="42">
        <v>45329</v>
      </c>
      <c r="AG346" s="13" t="str">
        <f t="shared" si="66"/>
        <v>CUMPLE</v>
      </c>
      <c r="AH346" s="13" t="str">
        <f t="shared" si="67"/>
        <v>NO CUMPLE</v>
      </c>
      <c r="AI346" s="13" t="str">
        <f t="shared" si="68"/>
        <v>NO CUMPLE</v>
      </c>
      <c r="AJ346" s="13" t="str">
        <f t="shared" si="69"/>
        <v>NO CUMPLE</v>
      </c>
      <c r="AK346" s="13" t="str">
        <f t="shared" si="70"/>
        <v>NO CUMPLE</v>
      </c>
      <c r="AL346" s="13" t="str">
        <f t="shared" si="71"/>
        <v>NO CUMPLE</v>
      </c>
      <c r="AM346" s="13" t="str">
        <f t="shared" si="72"/>
        <v>CUMPLE</v>
      </c>
      <c r="AN346" s="13" t="str">
        <f t="shared" si="73"/>
        <v>NO CUMPLE</v>
      </c>
      <c r="AO346" s="13" t="str">
        <f t="shared" si="74"/>
        <v>NO CUMPLE</v>
      </c>
      <c r="AP346" s="13" t="str">
        <f t="shared" si="75"/>
        <v>NO CUMPLE</v>
      </c>
    </row>
    <row r="347" spans="1:42" ht="15" x14ac:dyDescent="0.25">
      <c r="A347" t="s">
        <v>2314</v>
      </c>
      <c r="B347" t="s">
        <v>95</v>
      </c>
      <c r="C347" t="s">
        <v>397</v>
      </c>
      <c r="D347" t="s">
        <v>142</v>
      </c>
      <c r="E347" t="s">
        <v>398</v>
      </c>
      <c r="F347" t="s">
        <v>1914</v>
      </c>
      <c r="G347" t="s">
        <v>54</v>
      </c>
      <c r="H347" t="s">
        <v>55</v>
      </c>
      <c r="I347" t="s">
        <v>30</v>
      </c>
      <c r="J347" t="s">
        <v>82</v>
      </c>
      <c r="K347" t="s">
        <v>888</v>
      </c>
      <c r="L347" t="s">
        <v>2315</v>
      </c>
      <c r="M347" t="s">
        <v>2316</v>
      </c>
      <c r="N347" t="s">
        <v>2317</v>
      </c>
      <c r="O347" t="s">
        <v>61</v>
      </c>
      <c r="P347" t="s">
        <v>136</v>
      </c>
      <c r="Q347" t="s">
        <v>137</v>
      </c>
      <c r="R347" t="s">
        <v>2318</v>
      </c>
      <c r="S347" t="s">
        <v>405</v>
      </c>
      <c r="T347" t="s">
        <v>2319</v>
      </c>
      <c r="U347" t="s">
        <v>2320</v>
      </c>
      <c r="V347" s="40">
        <v>0.3460300925925926</v>
      </c>
      <c r="W347" s="40">
        <v>0.37265046296296295</v>
      </c>
      <c r="X347" s="40">
        <v>2.6620370370370371E-2</v>
      </c>
      <c r="Y347" s="2" t="str">
        <f t="shared" si="64"/>
        <v/>
      </c>
      <c r="Z347" s="47" t="str">
        <f t="shared" si="65"/>
        <v>Cumplido</v>
      </c>
      <c r="AA347" s="8"/>
      <c r="AB347" s="8"/>
      <c r="AC347" s="8"/>
      <c r="AD347" s="8"/>
      <c r="AE347" s="8"/>
      <c r="AF347" s="42">
        <v>45329</v>
      </c>
      <c r="AG347" s="13" t="str">
        <f t="shared" si="66"/>
        <v>CUMPLE</v>
      </c>
      <c r="AH347" s="13" t="str">
        <f t="shared" si="67"/>
        <v>NO CUMPLE</v>
      </c>
      <c r="AI347" s="13" t="str">
        <f t="shared" si="68"/>
        <v>NO CUMPLE</v>
      </c>
      <c r="AJ347" s="13" t="str">
        <f t="shared" si="69"/>
        <v>NO CUMPLE</v>
      </c>
      <c r="AK347" s="13" t="str">
        <f t="shared" si="70"/>
        <v>NO CUMPLE</v>
      </c>
      <c r="AL347" s="13" t="str">
        <f t="shared" si="71"/>
        <v>NO CUMPLE</v>
      </c>
      <c r="AM347" s="13" t="str">
        <f t="shared" si="72"/>
        <v>NO CUMPLE</v>
      </c>
      <c r="AN347" s="13" t="str">
        <f t="shared" si="73"/>
        <v>NO CUMPLE</v>
      </c>
      <c r="AO347" s="13" t="str">
        <f t="shared" si="74"/>
        <v>CUMPLE</v>
      </c>
      <c r="AP347" s="13" t="str">
        <f t="shared" si="75"/>
        <v>NO CUMPLE</v>
      </c>
    </row>
    <row r="348" spans="1:42" ht="15" hidden="1" x14ac:dyDescent="0.25">
      <c r="A348" t="s">
        <v>2321</v>
      </c>
      <c r="B348" t="s">
        <v>165</v>
      </c>
      <c r="C348" t="s">
        <v>154</v>
      </c>
      <c r="D348" t="s">
        <v>71</v>
      </c>
      <c r="E348" t="s">
        <v>957</v>
      </c>
      <c r="F348" t="s">
        <v>958</v>
      </c>
      <c r="G348" t="s">
        <v>54</v>
      </c>
      <c r="H348" t="s">
        <v>55</v>
      </c>
      <c r="I348" t="s">
        <v>30</v>
      </c>
      <c r="J348" t="s">
        <v>56</v>
      </c>
      <c r="K348" t="s">
        <v>117</v>
      </c>
      <c r="L348" t="s">
        <v>959</v>
      </c>
      <c r="M348" t="s">
        <v>2322</v>
      </c>
      <c r="N348" t="s">
        <v>2323</v>
      </c>
      <c r="O348" t="s">
        <v>61</v>
      </c>
      <c r="P348" t="s">
        <v>62</v>
      </c>
      <c r="Q348" t="s">
        <v>79</v>
      </c>
      <c r="R348" t="s">
        <v>2324</v>
      </c>
      <c r="S348" t="s">
        <v>405</v>
      </c>
      <c r="T348" t="s">
        <v>959</v>
      </c>
      <c r="U348" t="s">
        <v>352</v>
      </c>
      <c r="V348" s="40">
        <v>0</v>
      </c>
      <c r="W348" s="40">
        <v>0</v>
      </c>
      <c r="X348" s="40">
        <v>0</v>
      </c>
      <c r="Y348" s="2" t="str">
        <f t="shared" si="64"/>
        <v/>
      </c>
      <c r="Z348" s="47" t="str">
        <f t="shared" si="65"/>
        <v/>
      </c>
      <c r="AA348" s="8"/>
      <c r="AB348" s="8"/>
      <c r="AC348" s="8"/>
      <c r="AD348" s="8"/>
      <c r="AE348" s="8"/>
      <c r="AF348" s="42">
        <v>45329</v>
      </c>
      <c r="AG348" s="13" t="str">
        <f t="shared" si="66"/>
        <v>CUMPLE</v>
      </c>
      <c r="AH348" s="13" t="str">
        <f t="shared" si="67"/>
        <v>NO CUMPLE</v>
      </c>
      <c r="AI348" s="13" t="str">
        <f t="shared" si="68"/>
        <v>NO CUMPLE</v>
      </c>
      <c r="AJ348" s="13" t="str">
        <f t="shared" si="69"/>
        <v>NO CUMPLE</v>
      </c>
      <c r="AK348" s="13" t="str">
        <f t="shared" si="70"/>
        <v>NO CUMPLE</v>
      </c>
      <c r="AL348" s="13" t="str">
        <f t="shared" si="71"/>
        <v>CUMPLE</v>
      </c>
      <c r="AM348" s="13" t="str">
        <f t="shared" si="72"/>
        <v>NO CUMPLE</v>
      </c>
      <c r="AN348" s="13" t="str">
        <f t="shared" si="73"/>
        <v>NO CUMPLE</v>
      </c>
      <c r="AO348" s="13" t="str">
        <f t="shared" si="74"/>
        <v>NO CUMPLE</v>
      </c>
      <c r="AP348" s="13" t="str">
        <f t="shared" si="75"/>
        <v>NO CUMPLE</v>
      </c>
    </row>
    <row r="349" spans="1:42" ht="15" hidden="1" x14ac:dyDescent="0.25">
      <c r="A349" t="s">
        <v>2325</v>
      </c>
      <c r="B349" t="s">
        <v>165</v>
      </c>
      <c r="C349" t="s">
        <v>154</v>
      </c>
      <c r="D349" t="s">
        <v>71</v>
      </c>
      <c r="E349" t="s">
        <v>957</v>
      </c>
      <c r="F349" t="s">
        <v>958</v>
      </c>
      <c r="G349" t="s">
        <v>54</v>
      </c>
      <c r="H349" t="s">
        <v>55</v>
      </c>
      <c r="I349" t="s">
        <v>30</v>
      </c>
      <c r="J349" t="s">
        <v>56</v>
      </c>
      <c r="K349" t="s">
        <v>117</v>
      </c>
      <c r="L349" t="s">
        <v>964</v>
      </c>
      <c r="M349" t="s">
        <v>2326</v>
      </c>
      <c r="N349" t="s">
        <v>2327</v>
      </c>
      <c r="O349" t="s">
        <v>61</v>
      </c>
      <c r="P349" t="s">
        <v>62</v>
      </c>
      <c r="Q349" t="s">
        <v>350</v>
      </c>
      <c r="R349" t="s">
        <v>2328</v>
      </c>
      <c r="S349" t="s">
        <v>405</v>
      </c>
      <c r="T349" t="s">
        <v>968</v>
      </c>
      <c r="U349" t="s">
        <v>352</v>
      </c>
      <c r="V349" s="40">
        <v>0</v>
      </c>
      <c r="W349" s="40">
        <v>0</v>
      </c>
      <c r="X349" s="40">
        <v>0</v>
      </c>
      <c r="Y349" s="2" t="str">
        <f t="shared" si="64"/>
        <v/>
      </c>
      <c r="Z349" s="47" t="str">
        <f t="shared" si="65"/>
        <v/>
      </c>
      <c r="AA349" s="8"/>
      <c r="AB349" s="8"/>
      <c r="AC349" s="8"/>
      <c r="AD349" s="8"/>
      <c r="AE349" s="8"/>
      <c r="AF349" s="42">
        <v>45329</v>
      </c>
      <c r="AG349" s="13" t="str">
        <f t="shared" si="66"/>
        <v>CUMPLE</v>
      </c>
      <c r="AH349" s="13" t="str">
        <f t="shared" si="67"/>
        <v>NO CUMPLE</v>
      </c>
      <c r="AI349" s="13" t="str">
        <f t="shared" si="68"/>
        <v>NO CUMPLE</v>
      </c>
      <c r="AJ349" s="13" t="str">
        <f t="shared" si="69"/>
        <v>NO CUMPLE</v>
      </c>
      <c r="AK349" s="13" t="str">
        <f t="shared" si="70"/>
        <v>NO CUMPLE</v>
      </c>
      <c r="AL349" s="13" t="str">
        <f t="shared" si="71"/>
        <v>CUMPLE</v>
      </c>
      <c r="AM349" s="13" t="str">
        <f t="shared" si="72"/>
        <v>NO CUMPLE</v>
      </c>
      <c r="AN349" s="13" t="str">
        <f t="shared" si="73"/>
        <v>NO CUMPLE</v>
      </c>
      <c r="AO349" s="13" t="str">
        <f t="shared" si="74"/>
        <v>NO CUMPLE</v>
      </c>
      <c r="AP349" s="13" t="str">
        <f t="shared" si="75"/>
        <v>NO CUMPLE</v>
      </c>
    </row>
    <row r="350" spans="1:42" ht="15" hidden="1" x14ac:dyDescent="0.25">
      <c r="A350" t="s">
        <v>2329</v>
      </c>
      <c r="B350" t="s">
        <v>165</v>
      </c>
      <c r="C350" t="s">
        <v>359</v>
      </c>
      <c r="D350" t="s">
        <v>71</v>
      </c>
      <c r="E350" t="s">
        <v>298</v>
      </c>
      <c r="F350" t="s">
        <v>360</v>
      </c>
      <c r="G350" t="s">
        <v>73</v>
      </c>
      <c r="H350" t="s">
        <v>74</v>
      </c>
      <c r="I350" t="s">
        <v>29</v>
      </c>
      <c r="J350" t="s">
        <v>82</v>
      </c>
      <c r="K350" t="s">
        <v>57</v>
      </c>
      <c r="L350" t="s">
        <v>370</v>
      </c>
      <c r="M350" t="s">
        <v>2330</v>
      </c>
      <c r="N350" t="s">
        <v>2331</v>
      </c>
      <c r="O350" t="s">
        <v>61</v>
      </c>
      <c r="P350" t="s">
        <v>136</v>
      </c>
      <c r="Q350" t="s">
        <v>137</v>
      </c>
      <c r="R350" t="s">
        <v>2331</v>
      </c>
      <c r="S350" t="s">
        <v>405</v>
      </c>
      <c r="T350" t="s">
        <v>370</v>
      </c>
      <c r="U350" t="s">
        <v>373</v>
      </c>
      <c r="V350" s="40">
        <v>0</v>
      </c>
      <c r="W350" s="40">
        <v>3.425925925925926E-3</v>
      </c>
      <c r="X350" s="40">
        <v>3.425925925925926E-3</v>
      </c>
      <c r="Y350" s="2" t="str">
        <f t="shared" si="64"/>
        <v/>
      </c>
      <c r="Z350" s="47" t="str">
        <f t="shared" si="65"/>
        <v>Cumplido</v>
      </c>
      <c r="AA350" s="8"/>
      <c r="AB350" s="8" t="str">
        <f>IF($H350="1-Crítica",IF($X350&lt;=$AT$5,"Cumplido", "Incumplido"),"")</f>
        <v/>
      </c>
      <c r="AC350" s="8" t="str">
        <f>IF($H350="2-Alta",IF($X350&lt;=$AT$6, "Cumplido", "Incumplido"),"")</f>
        <v/>
      </c>
      <c r="AD350" s="8" t="str">
        <f>IF($H350="3-Medio",IF($X350&lt;=$AT$7, "Cumplido", "Incumplido"),"")</f>
        <v>Cumplido</v>
      </c>
      <c r="AE350" s="8" t="str">
        <f>IF($H350="4-Baja",IF($X350&lt;=$AT$8, "Cumplido", "Incumplido"),"")</f>
        <v/>
      </c>
      <c r="AF350" s="42">
        <v>45329</v>
      </c>
      <c r="AG350" s="13" t="str">
        <f t="shared" si="66"/>
        <v>CUMPLE</v>
      </c>
      <c r="AH350" s="13" t="str">
        <f t="shared" si="67"/>
        <v>NO CUMPLE</v>
      </c>
      <c r="AI350" s="13" t="str">
        <f t="shared" si="68"/>
        <v>NO CUMPLE</v>
      </c>
      <c r="AJ350" s="13" t="str">
        <f t="shared" si="69"/>
        <v>NO CUMPLE</v>
      </c>
      <c r="AK350" s="13" t="str">
        <f t="shared" si="70"/>
        <v>NO CUMPLE</v>
      </c>
      <c r="AL350" s="13" t="str">
        <f t="shared" si="71"/>
        <v>CUMPLE</v>
      </c>
      <c r="AM350" s="13" t="str">
        <f t="shared" si="72"/>
        <v>NO CUMPLE</v>
      </c>
      <c r="AN350" s="13" t="str">
        <f t="shared" si="73"/>
        <v>NO CUMPLE</v>
      </c>
      <c r="AO350" s="13" t="str">
        <f t="shared" si="74"/>
        <v>NO CUMPLE</v>
      </c>
      <c r="AP350" s="13" t="str">
        <f t="shared" si="75"/>
        <v>NO CUMPLE</v>
      </c>
    </row>
    <row r="351" spans="1:42" ht="15" hidden="1" x14ac:dyDescent="0.25">
      <c r="A351" t="s">
        <v>2332</v>
      </c>
      <c r="B351" t="s">
        <v>165</v>
      </c>
      <c r="C351" t="s">
        <v>359</v>
      </c>
      <c r="D351" t="s">
        <v>71</v>
      </c>
      <c r="E351" t="s">
        <v>298</v>
      </c>
      <c r="F351" t="s">
        <v>360</v>
      </c>
      <c r="G351" t="s">
        <v>73</v>
      </c>
      <c r="H351" t="s">
        <v>74</v>
      </c>
      <c r="I351" t="s">
        <v>29</v>
      </c>
      <c r="J351" t="s">
        <v>82</v>
      </c>
      <c r="K351" t="s">
        <v>57</v>
      </c>
      <c r="L351" t="s">
        <v>375</v>
      </c>
      <c r="M351" t="s">
        <v>2333</v>
      </c>
      <c r="N351" t="s">
        <v>2334</v>
      </c>
      <c r="O351" t="s">
        <v>61</v>
      </c>
      <c r="P351" t="s">
        <v>136</v>
      </c>
      <c r="Q351" t="s">
        <v>137</v>
      </c>
      <c r="R351" t="s">
        <v>2334</v>
      </c>
      <c r="S351" t="s">
        <v>405</v>
      </c>
      <c r="T351" t="s">
        <v>375</v>
      </c>
      <c r="U351" t="s">
        <v>378</v>
      </c>
      <c r="V351" s="40">
        <v>0</v>
      </c>
      <c r="W351" s="40">
        <v>8.9120370370370373E-4</v>
      </c>
      <c r="X351" s="40">
        <v>8.9120370370370373E-4</v>
      </c>
      <c r="Y351" s="2" t="str">
        <f t="shared" si="64"/>
        <v/>
      </c>
      <c r="Z351" s="47" t="str">
        <f t="shared" si="65"/>
        <v>Cumplido</v>
      </c>
      <c r="AA351" s="8"/>
      <c r="AB351" s="8" t="str">
        <f>IF($H351="1-Crítica",IF($X351&lt;=$AT$5,"Cumplido", "Incumplido"),"")</f>
        <v/>
      </c>
      <c r="AC351" s="8" t="str">
        <f>IF($H351="2-Alta",IF($X351&lt;=$AT$6, "Cumplido", "Incumplido"),"")</f>
        <v/>
      </c>
      <c r="AD351" s="8" t="str">
        <f>IF($H351="3-Medio",IF($X351&lt;=$AT$7, "Cumplido", "Incumplido"),"")</f>
        <v>Cumplido</v>
      </c>
      <c r="AE351" s="8" t="str">
        <f>IF($H351="4-Baja",IF($X351&lt;=$AT$8, "Cumplido", "Incumplido"),"")</f>
        <v/>
      </c>
      <c r="AF351" s="42">
        <v>45329</v>
      </c>
      <c r="AG351" s="13" t="str">
        <f t="shared" si="66"/>
        <v>CUMPLE</v>
      </c>
      <c r="AH351" s="13" t="str">
        <f t="shared" si="67"/>
        <v>NO CUMPLE</v>
      </c>
      <c r="AI351" s="13" t="str">
        <f t="shared" si="68"/>
        <v>NO CUMPLE</v>
      </c>
      <c r="AJ351" s="13" t="str">
        <f t="shared" si="69"/>
        <v>NO CUMPLE</v>
      </c>
      <c r="AK351" s="13" t="str">
        <f t="shared" si="70"/>
        <v>NO CUMPLE</v>
      </c>
      <c r="AL351" s="13" t="str">
        <f t="shared" si="71"/>
        <v>CUMPLE</v>
      </c>
      <c r="AM351" s="13" t="str">
        <f t="shared" si="72"/>
        <v>NO CUMPLE</v>
      </c>
      <c r="AN351" s="13" t="str">
        <f t="shared" si="73"/>
        <v>NO CUMPLE</v>
      </c>
      <c r="AO351" s="13" t="str">
        <f t="shared" si="74"/>
        <v>NO CUMPLE</v>
      </c>
      <c r="AP351" s="13" t="str">
        <f t="shared" si="75"/>
        <v>NO CUMPLE</v>
      </c>
    </row>
    <row r="352" spans="1:42" ht="15" x14ac:dyDescent="0.25">
      <c r="A352" t="s">
        <v>2335</v>
      </c>
      <c r="B352" t="s">
        <v>307</v>
      </c>
      <c r="C352" t="s">
        <v>308</v>
      </c>
      <c r="D352" t="s">
        <v>308</v>
      </c>
      <c r="E352" t="s">
        <v>457</v>
      </c>
      <c r="F352" t="s">
        <v>458</v>
      </c>
      <c r="G352" t="s">
        <v>54</v>
      </c>
      <c r="H352" t="s">
        <v>55</v>
      </c>
      <c r="I352" t="s">
        <v>30</v>
      </c>
      <c r="J352" t="s">
        <v>82</v>
      </c>
      <c r="K352" t="s">
        <v>57</v>
      </c>
      <c r="L352" t="s">
        <v>2336</v>
      </c>
      <c r="M352" t="s">
        <v>2337</v>
      </c>
      <c r="N352" t="s">
        <v>2338</v>
      </c>
      <c r="O352" t="s">
        <v>61</v>
      </c>
      <c r="P352" t="s">
        <v>462</v>
      </c>
      <c r="Q352" t="s">
        <v>463</v>
      </c>
      <c r="R352" t="s">
        <v>2339</v>
      </c>
      <c r="S352" t="s">
        <v>405</v>
      </c>
      <c r="T352" t="s">
        <v>465</v>
      </c>
      <c r="U352" t="s">
        <v>465</v>
      </c>
      <c r="V352" s="40">
        <v>0</v>
      </c>
      <c r="W352" s="40">
        <v>9.2592592592592596E-4</v>
      </c>
      <c r="X352" s="40">
        <v>9.2592592592592596E-4</v>
      </c>
      <c r="Y352" s="2" t="str">
        <f t="shared" si="64"/>
        <v/>
      </c>
      <c r="Z352" s="47" t="str">
        <f t="shared" si="65"/>
        <v>Cumplido</v>
      </c>
      <c r="AA352" s="8"/>
      <c r="AB352" s="8" t="str">
        <f>IF($H352="1-Crítica",IF($X352&lt;=$AT$5,"Cumplido", "Incumplido"),"")</f>
        <v/>
      </c>
      <c r="AC352" s="8" t="str">
        <f>IF($H352="2-Alta",IF($X352&lt;=$AT$6, "Cumplido", "Incumplido"),"")</f>
        <v/>
      </c>
      <c r="AD352" s="8" t="str">
        <f>IF($H352="3-Medio",IF($X352&lt;=$AT$7, "Cumplido", "Incumplido"),"")</f>
        <v/>
      </c>
      <c r="AE352" s="8" t="str">
        <f>IF($H352="4-Baja",IF($X352&lt;=$AT$8, "Cumplido", "Incumplido"),"")</f>
        <v>Cumplido</v>
      </c>
      <c r="AF352" s="42">
        <v>45329</v>
      </c>
      <c r="AG352" s="13" t="str">
        <f t="shared" si="66"/>
        <v>CUMPLE</v>
      </c>
      <c r="AH352" s="13" t="str">
        <f t="shared" si="67"/>
        <v>NO CUMPLE</v>
      </c>
      <c r="AI352" s="13" t="str">
        <f t="shared" si="68"/>
        <v>NO CUMPLE</v>
      </c>
      <c r="AJ352" s="13" t="str">
        <f t="shared" si="69"/>
        <v>NO CUMPLE</v>
      </c>
      <c r="AK352" s="13" t="str">
        <f t="shared" si="70"/>
        <v>NO CUMPLE</v>
      </c>
      <c r="AL352" s="13" t="str">
        <f t="shared" si="71"/>
        <v>CUMPLE</v>
      </c>
      <c r="AM352" s="13" t="str">
        <f t="shared" si="72"/>
        <v>NO CUMPLE</v>
      </c>
      <c r="AN352" s="13" t="str">
        <f t="shared" si="73"/>
        <v>NO CUMPLE</v>
      </c>
      <c r="AO352" s="13" t="str">
        <f t="shared" si="74"/>
        <v>NO CUMPLE</v>
      </c>
      <c r="AP352" s="13" t="str">
        <f t="shared" si="75"/>
        <v>NO CUMPLE</v>
      </c>
    </row>
    <row r="353" spans="1:42" ht="15" hidden="1" x14ac:dyDescent="0.25">
      <c r="A353" t="s">
        <v>2340</v>
      </c>
      <c r="B353" t="s">
        <v>165</v>
      </c>
      <c r="C353" t="s">
        <v>296</v>
      </c>
      <c r="D353" t="s">
        <v>297</v>
      </c>
      <c r="E353" t="s">
        <v>467</v>
      </c>
      <c r="F353" t="s">
        <v>1124</v>
      </c>
      <c r="G353" t="s">
        <v>73</v>
      </c>
      <c r="H353" t="s">
        <v>74</v>
      </c>
      <c r="I353" t="s">
        <v>29</v>
      </c>
      <c r="J353" t="s">
        <v>82</v>
      </c>
      <c r="K353" t="s">
        <v>57</v>
      </c>
      <c r="L353" t="s">
        <v>408</v>
      </c>
      <c r="M353" t="s">
        <v>2341</v>
      </c>
      <c r="N353" t="s">
        <v>2342</v>
      </c>
      <c r="O353" t="s">
        <v>61</v>
      </c>
      <c r="P353" t="s">
        <v>94</v>
      </c>
      <c r="Q353" t="s">
        <v>95</v>
      </c>
      <c r="R353" t="s">
        <v>2343</v>
      </c>
      <c r="S353" t="s">
        <v>405</v>
      </c>
      <c r="T353" t="s">
        <v>2344</v>
      </c>
      <c r="U353" t="s">
        <v>774</v>
      </c>
      <c r="V353" s="40">
        <v>4.1087962962962962E-3</v>
      </c>
      <c r="W353" s="40">
        <v>3.2442129629629626E-2</v>
      </c>
      <c r="X353" s="40">
        <v>2.8333333333333332E-2</v>
      </c>
      <c r="Y353" s="2" t="str">
        <f t="shared" si="64"/>
        <v/>
      </c>
      <c r="Z353" s="47" t="str">
        <f t="shared" si="65"/>
        <v>Cumplido</v>
      </c>
      <c r="AA353" s="8"/>
      <c r="AB353" s="8" t="str">
        <f>IF($H353="1-Crítica",IF($X353&lt;=$AT$5,"Cumplido", "Incumplido"),"")</f>
        <v/>
      </c>
      <c r="AC353" s="8" t="str">
        <f>IF($H353="2-Alta",IF($X353&lt;=$AT$6, "Cumplido", "Incumplido"),"")</f>
        <v/>
      </c>
      <c r="AD353" s="8" t="str">
        <f>IF($H353="3-Medio",IF($X353&lt;=$AT$7, "Cumplido", "Incumplido"),"")</f>
        <v>Cumplido</v>
      </c>
      <c r="AE353" s="8" t="str">
        <f>IF($H353="4-Baja",IF($X353&lt;=$AT$8, "Cumplido", "Incumplido"),"")</f>
        <v/>
      </c>
      <c r="AF353" s="42">
        <v>45329</v>
      </c>
      <c r="AG353" s="13" t="str">
        <f t="shared" si="66"/>
        <v>CUMPLE</v>
      </c>
      <c r="AH353" s="13" t="str">
        <f t="shared" si="67"/>
        <v>NO CUMPLE</v>
      </c>
      <c r="AI353" s="13" t="str">
        <f t="shared" si="68"/>
        <v>NO CUMPLE</v>
      </c>
      <c r="AJ353" s="13" t="str">
        <f t="shared" si="69"/>
        <v>NO CUMPLE</v>
      </c>
      <c r="AK353" s="13" t="str">
        <f t="shared" si="70"/>
        <v>NO CUMPLE</v>
      </c>
      <c r="AL353" s="13" t="str">
        <f t="shared" si="71"/>
        <v>CUMPLE</v>
      </c>
      <c r="AM353" s="13" t="str">
        <f t="shared" si="72"/>
        <v>NO CUMPLE</v>
      </c>
      <c r="AN353" s="13" t="str">
        <f t="shared" si="73"/>
        <v>NO CUMPLE</v>
      </c>
      <c r="AO353" s="13" t="str">
        <f t="shared" si="74"/>
        <v>NO CUMPLE</v>
      </c>
      <c r="AP353" s="13" t="str">
        <f t="shared" si="75"/>
        <v>NO CUMPLE</v>
      </c>
    </row>
    <row r="354" spans="1:42" ht="15" x14ac:dyDescent="0.25">
      <c r="A354" t="s">
        <v>2345</v>
      </c>
      <c r="B354" t="s">
        <v>95</v>
      </c>
      <c r="C354" t="s">
        <v>223</v>
      </c>
      <c r="D354" t="s">
        <v>154</v>
      </c>
      <c r="E354" t="s">
        <v>2346</v>
      </c>
      <c r="F354" t="s">
        <v>214</v>
      </c>
      <c r="G354" t="s">
        <v>54</v>
      </c>
      <c r="H354" t="s">
        <v>254</v>
      </c>
      <c r="I354" t="s">
        <v>29</v>
      </c>
      <c r="J354" t="s">
        <v>82</v>
      </c>
      <c r="K354" t="s">
        <v>75</v>
      </c>
      <c r="L354" t="s">
        <v>2347</v>
      </c>
      <c r="M354" t="s">
        <v>2348</v>
      </c>
      <c r="N354" t="s">
        <v>2349</v>
      </c>
      <c r="O354" t="s">
        <v>61</v>
      </c>
      <c r="P354" t="s">
        <v>62</v>
      </c>
      <c r="Q354" t="s">
        <v>2350</v>
      </c>
      <c r="R354" t="s">
        <v>2351</v>
      </c>
      <c r="S354" t="s">
        <v>405</v>
      </c>
      <c r="T354" t="s">
        <v>2352</v>
      </c>
      <c r="U354" t="s">
        <v>2353</v>
      </c>
      <c r="V354" s="40">
        <v>0</v>
      </c>
      <c r="W354" s="40">
        <v>0</v>
      </c>
      <c r="X354" s="40">
        <v>0</v>
      </c>
      <c r="Y354" s="2" t="str">
        <f t="shared" si="64"/>
        <v/>
      </c>
      <c r="Z354" s="47" t="str">
        <f t="shared" si="65"/>
        <v>Cumplido</v>
      </c>
      <c r="AA354" s="8"/>
      <c r="AB354" s="8"/>
      <c r="AC354" s="8"/>
      <c r="AD354" s="8"/>
      <c r="AE354" s="8"/>
      <c r="AF354" s="42">
        <v>45329</v>
      </c>
      <c r="AG354" s="13" t="str">
        <f t="shared" si="66"/>
        <v>CUMPLE</v>
      </c>
      <c r="AH354" s="13" t="str">
        <f t="shared" si="67"/>
        <v>NO CUMPLE</v>
      </c>
      <c r="AI354" s="13" t="str">
        <f t="shared" si="68"/>
        <v>NO CUMPLE</v>
      </c>
      <c r="AJ354" s="13" t="str">
        <f t="shared" si="69"/>
        <v>NO CUMPLE</v>
      </c>
      <c r="AK354" s="13" t="str">
        <f t="shared" si="70"/>
        <v>NO CUMPLE</v>
      </c>
      <c r="AL354" s="13" t="str">
        <f t="shared" si="71"/>
        <v>CUMPLE</v>
      </c>
      <c r="AM354" s="13" t="str">
        <f t="shared" si="72"/>
        <v>NO CUMPLE</v>
      </c>
      <c r="AN354" s="13" t="str">
        <f t="shared" si="73"/>
        <v>NO CUMPLE</v>
      </c>
      <c r="AO354" s="13" t="str">
        <f t="shared" si="74"/>
        <v>NO CUMPLE</v>
      </c>
      <c r="AP354" s="13" t="str">
        <f t="shared" si="75"/>
        <v>NO CUMPLE</v>
      </c>
    </row>
    <row r="355" spans="1:42" ht="15" x14ac:dyDescent="0.25">
      <c r="A355" t="s">
        <v>2354</v>
      </c>
      <c r="B355" t="s">
        <v>85</v>
      </c>
      <c r="C355" t="s">
        <v>86</v>
      </c>
      <c r="D355" t="s">
        <v>154</v>
      </c>
      <c r="E355" t="s">
        <v>88</v>
      </c>
      <c r="F355" t="s">
        <v>214</v>
      </c>
      <c r="G355" t="s">
        <v>54</v>
      </c>
      <c r="H355" t="s">
        <v>55</v>
      </c>
      <c r="I355" t="s">
        <v>30</v>
      </c>
      <c r="J355" t="s">
        <v>82</v>
      </c>
      <c r="K355" t="s">
        <v>75</v>
      </c>
      <c r="L355" t="s">
        <v>2355</v>
      </c>
      <c r="M355" t="s">
        <v>2356</v>
      </c>
      <c r="N355" t="s">
        <v>2357</v>
      </c>
      <c r="O355" t="s">
        <v>61</v>
      </c>
      <c r="P355" t="s">
        <v>62</v>
      </c>
      <c r="Q355" t="s">
        <v>148</v>
      </c>
      <c r="R355" t="s">
        <v>2358</v>
      </c>
      <c r="S355" t="s">
        <v>405</v>
      </c>
      <c r="T355" t="s">
        <v>2359</v>
      </c>
      <c r="U355"/>
      <c r="V355" s="40">
        <v>0</v>
      </c>
      <c r="W355" s="40">
        <v>0</v>
      </c>
      <c r="X355" s="40">
        <v>0</v>
      </c>
      <c r="Y355" s="2" t="str">
        <f t="shared" si="64"/>
        <v/>
      </c>
      <c r="Z355" s="47" t="str">
        <f t="shared" si="65"/>
        <v>Cumplido</v>
      </c>
      <c r="AA355" s="8"/>
      <c r="AB355" s="8"/>
      <c r="AC355" s="8"/>
      <c r="AD355" s="8"/>
      <c r="AE355" s="8"/>
      <c r="AF355" s="42">
        <v>45329</v>
      </c>
      <c r="AG355" s="13" t="str">
        <f t="shared" si="66"/>
        <v>CUMPLE</v>
      </c>
      <c r="AH355" s="13" t="str">
        <f t="shared" si="67"/>
        <v>NO CUMPLE</v>
      </c>
      <c r="AI355" s="13" t="str">
        <f t="shared" si="68"/>
        <v>NO CUMPLE</v>
      </c>
      <c r="AJ355" s="13" t="str">
        <f t="shared" si="69"/>
        <v>NO CUMPLE</v>
      </c>
      <c r="AK355" s="13" t="str">
        <f t="shared" si="70"/>
        <v>NO CUMPLE</v>
      </c>
      <c r="AL355" s="13" t="str">
        <f t="shared" si="71"/>
        <v>CUMPLE</v>
      </c>
      <c r="AM355" s="13" t="str">
        <f t="shared" si="72"/>
        <v>NO CUMPLE</v>
      </c>
      <c r="AN355" s="13" t="str">
        <f t="shared" si="73"/>
        <v>NO CUMPLE</v>
      </c>
      <c r="AO355" s="13" t="str">
        <f t="shared" si="74"/>
        <v>NO CUMPLE</v>
      </c>
      <c r="AP355" s="13" t="str">
        <f t="shared" si="75"/>
        <v>NO CUMPLE</v>
      </c>
    </row>
    <row r="356" spans="1:42" ht="15" hidden="1" x14ac:dyDescent="0.25">
      <c r="A356" t="s">
        <v>2360</v>
      </c>
      <c r="B356" t="s">
        <v>165</v>
      </c>
      <c r="C356" t="s">
        <v>415</v>
      </c>
      <c r="D356" t="s">
        <v>297</v>
      </c>
      <c r="E356" t="s">
        <v>1283</v>
      </c>
      <c r="F356" t="s">
        <v>1124</v>
      </c>
      <c r="G356" t="s">
        <v>73</v>
      </c>
      <c r="H356" t="s">
        <v>74</v>
      </c>
      <c r="I356" t="s">
        <v>29</v>
      </c>
      <c r="J356" t="s">
        <v>82</v>
      </c>
      <c r="K356" t="s">
        <v>117</v>
      </c>
      <c r="L356" t="s">
        <v>2361</v>
      </c>
      <c r="M356" t="s">
        <v>2362</v>
      </c>
      <c r="N356" t="s">
        <v>2363</v>
      </c>
      <c r="O356" t="s">
        <v>61</v>
      </c>
      <c r="P356" t="s">
        <v>94</v>
      </c>
      <c r="Q356" t="s">
        <v>95</v>
      </c>
      <c r="R356" t="s">
        <v>2364</v>
      </c>
      <c r="S356" t="s">
        <v>405</v>
      </c>
      <c r="T356" t="s">
        <v>2365</v>
      </c>
      <c r="U356" t="s">
        <v>774</v>
      </c>
      <c r="V356" s="40">
        <v>2.8935185185185184E-4</v>
      </c>
      <c r="W356" s="40">
        <v>6.145833333333333E-3</v>
      </c>
      <c r="X356" s="40">
        <v>5.8564814814814816E-3</v>
      </c>
      <c r="Y356" s="2" t="str">
        <f t="shared" si="64"/>
        <v/>
      </c>
      <c r="Z356" s="47" t="str">
        <f t="shared" si="65"/>
        <v>Cumplido</v>
      </c>
      <c r="AA356" s="8"/>
      <c r="AB356" s="8"/>
      <c r="AC356" s="8"/>
      <c r="AD356" s="8"/>
      <c r="AE356" s="8"/>
      <c r="AF356" s="42">
        <v>45329</v>
      </c>
      <c r="AG356" s="13" t="str">
        <f t="shared" si="66"/>
        <v>CUMPLE</v>
      </c>
      <c r="AH356" s="13" t="str">
        <f t="shared" si="67"/>
        <v>NO CUMPLE</v>
      </c>
      <c r="AI356" s="13" t="str">
        <f t="shared" si="68"/>
        <v>NO CUMPLE</v>
      </c>
      <c r="AJ356" s="13" t="str">
        <f t="shared" si="69"/>
        <v>NO CUMPLE</v>
      </c>
      <c r="AK356" s="13" t="str">
        <f t="shared" si="70"/>
        <v>NO CUMPLE</v>
      </c>
      <c r="AL356" s="13" t="str">
        <f t="shared" si="71"/>
        <v>CUMPLE</v>
      </c>
      <c r="AM356" s="13" t="str">
        <f t="shared" si="72"/>
        <v>NO CUMPLE</v>
      </c>
      <c r="AN356" s="13" t="str">
        <f t="shared" si="73"/>
        <v>NO CUMPLE</v>
      </c>
      <c r="AO356" s="13" t="str">
        <f t="shared" si="74"/>
        <v>NO CUMPLE</v>
      </c>
      <c r="AP356" s="13" t="str">
        <f t="shared" si="75"/>
        <v>NO CUMPLE</v>
      </c>
    </row>
    <row r="357" spans="1:42" ht="15" hidden="1" x14ac:dyDescent="0.25">
      <c r="A357" t="s">
        <v>2366</v>
      </c>
      <c r="B357" t="s">
        <v>49</v>
      </c>
      <c r="C357" t="s">
        <v>154</v>
      </c>
      <c r="D357" t="s">
        <v>71</v>
      </c>
      <c r="E357" t="s">
        <v>1283</v>
      </c>
      <c r="F357" t="s">
        <v>1289</v>
      </c>
      <c r="G357" t="s">
        <v>54</v>
      </c>
      <c r="H357" t="s">
        <v>55</v>
      </c>
      <c r="I357" t="s">
        <v>30</v>
      </c>
      <c r="J357" t="s">
        <v>82</v>
      </c>
      <c r="K357" t="s">
        <v>117</v>
      </c>
      <c r="L357" t="s">
        <v>2367</v>
      </c>
      <c r="M357" t="s">
        <v>2368</v>
      </c>
      <c r="N357" t="s">
        <v>2369</v>
      </c>
      <c r="O357" t="s">
        <v>61</v>
      </c>
      <c r="P357" t="s">
        <v>136</v>
      </c>
      <c r="Q357" t="s">
        <v>137</v>
      </c>
      <c r="R357" t="s">
        <v>2370</v>
      </c>
      <c r="S357" t="s">
        <v>405</v>
      </c>
      <c r="T357" t="s">
        <v>2367</v>
      </c>
      <c r="U357" t="s">
        <v>352</v>
      </c>
      <c r="V357" s="40">
        <v>0</v>
      </c>
      <c r="W357" s="40">
        <v>5.0011574074074076E-2</v>
      </c>
      <c r="X357" s="40">
        <v>5.0011574074074076E-2</v>
      </c>
      <c r="Y357" s="2" t="str">
        <f t="shared" si="64"/>
        <v/>
      </c>
      <c r="Z357" s="47" t="str">
        <f t="shared" si="65"/>
        <v>Cumplido</v>
      </c>
      <c r="AA357" s="8"/>
      <c r="AB357" s="8" t="str">
        <f>IF($H357="1-Crítica",IF($X357&lt;=$AT$5,"Cumplido", "Incumplido"),"")</f>
        <v/>
      </c>
      <c r="AC357" s="8" t="str">
        <f>IF($H357="2-Alta",IF($X357&lt;=$AT$6, "Cumplido", "Incumplido"),"")</f>
        <v/>
      </c>
      <c r="AD357" s="8" t="str">
        <f>IF($H357="3-Medio",IF($X357&lt;=$AT$7, "Cumplido", "Incumplido"),"")</f>
        <v/>
      </c>
      <c r="AE357" s="8" t="str">
        <f>IF($H357="4-Baja",IF($X357&lt;=$AT$8, "Cumplido", "Incumplido"),"")</f>
        <v>Cumplido</v>
      </c>
      <c r="AF357" s="42">
        <v>45329</v>
      </c>
      <c r="AG357" s="13" t="str">
        <f t="shared" si="66"/>
        <v>NO CUMPLE</v>
      </c>
      <c r="AH357" s="13" t="str">
        <f t="shared" si="67"/>
        <v>CUMPLE</v>
      </c>
      <c r="AI357" s="13" t="str">
        <f t="shared" si="68"/>
        <v>NO CUMPLE</v>
      </c>
      <c r="AJ357" s="13" t="str">
        <f t="shared" si="69"/>
        <v>NO CUMPLE</v>
      </c>
      <c r="AK357" s="13" t="str">
        <f t="shared" si="70"/>
        <v>NO CUMPLE</v>
      </c>
      <c r="AL357" s="13" t="str">
        <f t="shared" si="71"/>
        <v>NO CUMPLE</v>
      </c>
      <c r="AM357" s="13" t="str">
        <f t="shared" si="72"/>
        <v>CUMPLE</v>
      </c>
      <c r="AN357" s="13" t="str">
        <f t="shared" si="73"/>
        <v>NO CUMPLE</v>
      </c>
      <c r="AO357" s="13" t="str">
        <f t="shared" si="74"/>
        <v>NO CUMPLE</v>
      </c>
      <c r="AP357" s="13" t="str">
        <f t="shared" si="75"/>
        <v>NO CUMPLE</v>
      </c>
    </row>
    <row r="358" spans="1:42" ht="15" hidden="1" x14ac:dyDescent="0.25">
      <c r="A358" t="s">
        <v>2371</v>
      </c>
      <c r="B358" t="s">
        <v>70</v>
      </c>
      <c r="C358" t="s">
        <v>154</v>
      </c>
      <c r="D358" t="s">
        <v>71</v>
      </c>
      <c r="E358" t="s">
        <v>495</v>
      </c>
      <c r="F358" t="s">
        <v>116</v>
      </c>
      <c r="G358" t="s">
        <v>54</v>
      </c>
      <c r="H358" t="s">
        <v>55</v>
      </c>
      <c r="I358" t="s">
        <v>30</v>
      </c>
      <c r="J358" t="s">
        <v>56</v>
      </c>
      <c r="K358" t="s">
        <v>117</v>
      </c>
      <c r="L358" t="s">
        <v>2372</v>
      </c>
      <c r="M358" t="s">
        <v>2373</v>
      </c>
      <c r="N358" t="s">
        <v>2374</v>
      </c>
      <c r="O358" t="s">
        <v>61</v>
      </c>
      <c r="P358" t="s">
        <v>136</v>
      </c>
      <c r="Q358" t="s">
        <v>137</v>
      </c>
      <c r="R358" t="s">
        <v>2375</v>
      </c>
      <c r="S358" t="s">
        <v>405</v>
      </c>
      <c r="T358" t="s">
        <v>2376</v>
      </c>
      <c r="U358" t="s">
        <v>2377</v>
      </c>
      <c r="V358" s="40">
        <v>0</v>
      </c>
      <c r="W358" s="40">
        <v>0</v>
      </c>
      <c r="X358" s="40">
        <v>0</v>
      </c>
      <c r="Y358" s="2" t="str">
        <f t="shared" si="64"/>
        <v/>
      </c>
      <c r="Z358" s="47" t="str">
        <f t="shared" si="65"/>
        <v/>
      </c>
      <c r="AA358" s="8"/>
      <c r="AB358" s="8" t="str">
        <f>IF($H358="1-Crítica",IF($X358&lt;=$AT$5,"Cumplido", "Incumplido"),"")</f>
        <v/>
      </c>
      <c r="AC358" s="8" t="str">
        <f>IF($H358="2-Alta",IF($X358&lt;=$AT$6, "Cumplido", "Incumplido"),"")</f>
        <v/>
      </c>
      <c r="AD358" s="8" t="str">
        <f>IF($H358="3-Medio",IF($X358&lt;=$AT$7, "Cumplido", "Incumplido"),"")</f>
        <v/>
      </c>
      <c r="AE358" s="8" t="str">
        <f>IF($H358="4-Baja",IF($X358&lt;=$AT$8, "Cumplido", "Incumplido"),"")</f>
        <v>Cumplido</v>
      </c>
      <c r="AF358" s="42">
        <v>45329</v>
      </c>
      <c r="AG358" s="13" t="str">
        <f t="shared" si="66"/>
        <v>CUMPLE</v>
      </c>
      <c r="AH358" s="13" t="str">
        <f t="shared" si="67"/>
        <v>NO CUMPLE</v>
      </c>
      <c r="AI358" s="13" t="str">
        <f t="shared" si="68"/>
        <v>NO CUMPLE</v>
      </c>
      <c r="AJ358" s="13" t="str">
        <f t="shared" si="69"/>
        <v>NO CUMPLE</v>
      </c>
      <c r="AK358" s="13" t="str">
        <f t="shared" si="70"/>
        <v>NO CUMPLE</v>
      </c>
      <c r="AL358" s="13" t="str">
        <f t="shared" si="71"/>
        <v>CUMPLE</v>
      </c>
      <c r="AM358" s="13" t="str">
        <f t="shared" si="72"/>
        <v>NO CUMPLE</v>
      </c>
      <c r="AN358" s="13" t="str">
        <f t="shared" si="73"/>
        <v>NO CUMPLE</v>
      </c>
      <c r="AO358" s="13" t="str">
        <f t="shared" si="74"/>
        <v>NO CUMPLE</v>
      </c>
      <c r="AP358" s="13" t="str">
        <f t="shared" si="75"/>
        <v>NO CUMPLE</v>
      </c>
    </row>
    <row r="359" spans="1:42" ht="15" hidden="1" x14ac:dyDescent="0.25">
      <c r="A359" t="s">
        <v>2378</v>
      </c>
      <c r="B359" t="s">
        <v>70</v>
      </c>
      <c r="C359" t="s">
        <v>154</v>
      </c>
      <c r="D359" t="s">
        <v>71</v>
      </c>
      <c r="E359" t="s">
        <v>1888</v>
      </c>
      <c r="F359" t="s">
        <v>116</v>
      </c>
      <c r="G359" t="s">
        <v>54</v>
      </c>
      <c r="H359" t="s">
        <v>55</v>
      </c>
      <c r="I359" t="s">
        <v>30</v>
      </c>
      <c r="J359" t="s">
        <v>56</v>
      </c>
      <c r="K359" t="s">
        <v>117</v>
      </c>
      <c r="L359" t="s">
        <v>2379</v>
      </c>
      <c r="M359" t="s">
        <v>2380</v>
      </c>
      <c r="N359" t="s">
        <v>2381</v>
      </c>
      <c r="O359" t="s">
        <v>61</v>
      </c>
      <c r="P359" t="s">
        <v>136</v>
      </c>
      <c r="Q359" t="s">
        <v>137</v>
      </c>
      <c r="R359" t="s">
        <v>2382</v>
      </c>
      <c r="S359" t="s">
        <v>150</v>
      </c>
      <c r="T359" t="s">
        <v>2383</v>
      </c>
      <c r="U359" t="s">
        <v>2384</v>
      </c>
      <c r="V359" s="40">
        <v>0</v>
      </c>
      <c r="W359" s="40">
        <v>0</v>
      </c>
      <c r="X359" s="40">
        <v>0</v>
      </c>
      <c r="Y359" s="2" t="str">
        <f t="shared" si="64"/>
        <v/>
      </c>
      <c r="Z359" s="47" t="str">
        <f t="shared" si="65"/>
        <v/>
      </c>
      <c r="AA359" s="8"/>
      <c r="AB359" s="8" t="str">
        <f>IF($H359="1-Crítica",IF($X359&lt;=$AT$5,"Cumplido", "Incumplido"),"")</f>
        <v/>
      </c>
      <c r="AC359" s="8" t="str">
        <f>IF($H359="2-Alta",IF($X359&lt;=$AT$6, "Cumplido", "Incumplido"),"")</f>
        <v/>
      </c>
      <c r="AD359" s="8" t="str">
        <f>IF($H359="3-Medio",IF($X359&lt;=$AT$7, "Cumplido", "Incumplido"),"")</f>
        <v/>
      </c>
      <c r="AE359" s="8" t="str">
        <f>IF($H359="4-Baja",IF($X359&lt;=$AT$8, "Cumplido", "Incumplido"),"")</f>
        <v>Cumplido</v>
      </c>
      <c r="AF359" s="42">
        <v>45330</v>
      </c>
      <c r="AG359" s="13" t="str">
        <f t="shared" si="66"/>
        <v>CUMPLE</v>
      </c>
      <c r="AH359" s="13" t="str">
        <f t="shared" si="67"/>
        <v>NO CUMPLE</v>
      </c>
      <c r="AI359" s="13" t="str">
        <f t="shared" si="68"/>
        <v>NO CUMPLE</v>
      </c>
      <c r="AJ359" s="13" t="str">
        <f t="shared" si="69"/>
        <v>NO CUMPLE</v>
      </c>
      <c r="AK359" s="13" t="str">
        <f t="shared" si="70"/>
        <v>NO CUMPLE</v>
      </c>
      <c r="AL359" s="13" t="str">
        <f t="shared" si="71"/>
        <v>CUMPLE</v>
      </c>
      <c r="AM359" s="13" t="str">
        <f t="shared" si="72"/>
        <v>NO CUMPLE</v>
      </c>
      <c r="AN359" s="13" t="str">
        <f t="shared" si="73"/>
        <v>NO CUMPLE</v>
      </c>
      <c r="AO359" s="13" t="str">
        <f t="shared" si="74"/>
        <v>NO CUMPLE</v>
      </c>
      <c r="AP359" s="13" t="str">
        <f t="shared" si="75"/>
        <v>NO CUMPLE</v>
      </c>
    </row>
    <row r="360" spans="1:42" ht="15" hidden="1" x14ac:dyDescent="0.25">
      <c r="A360" t="s">
        <v>2385</v>
      </c>
      <c r="B360" t="s">
        <v>49</v>
      </c>
      <c r="C360" t="s">
        <v>344</v>
      </c>
      <c r="D360" t="s">
        <v>71</v>
      </c>
      <c r="E360" t="s">
        <v>1565</v>
      </c>
      <c r="F360" t="s">
        <v>1662</v>
      </c>
      <c r="G360" t="s">
        <v>54</v>
      </c>
      <c r="H360" t="s">
        <v>55</v>
      </c>
      <c r="I360" t="s">
        <v>30</v>
      </c>
      <c r="J360" t="s">
        <v>56</v>
      </c>
      <c r="K360" t="s">
        <v>57</v>
      </c>
      <c r="L360" t="s">
        <v>1663</v>
      </c>
      <c r="M360" t="s">
        <v>2386</v>
      </c>
      <c r="N360" t="s">
        <v>2387</v>
      </c>
      <c r="O360" t="s">
        <v>61</v>
      </c>
      <c r="P360" t="s">
        <v>136</v>
      </c>
      <c r="Q360" t="s">
        <v>137</v>
      </c>
      <c r="R360" t="s">
        <v>2388</v>
      </c>
      <c r="S360" t="s">
        <v>405</v>
      </c>
      <c r="T360"/>
      <c r="U360" t="s">
        <v>1667</v>
      </c>
      <c r="V360" s="40">
        <v>0</v>
      </c>
      <c r="W360" s="40">
        <v>0</v>
      </c>
      <c r="X360" s="40">
        <v>0</v>
      </c>
      <c r="Y360" s="2" t="str">
        <f t="shared" si="64"/>
        <v/>
      </c>
      <c r="Z360" s="47" t="str">
        <f t="shared" si="65"/>
        <v/>
      </c>
      <c r="AA360" s="8"/>
      <c r="AB360" s="8"/>
      <c r="AC360" s="8"/>
      <c r="AD360" s="8"/>
      <c r="AE360" s="8"/>
      <c r="AF360" s="42">
        <v>45329</v>
      </c>
      <c r="AG360" s="13" t="str">
        <f t="shared" si="66"/>
        <v>CUMPLE</v>
      </c>
      <c r="AH360" s="13" t="str">
        <f t="shared" si="67"/>
        <v>NO CUMPLE</v>
      </c>
      <c r="AI360" s="13" t="str">
        <f t="shared" si="68"/>
        <v>NO CUMPLE</v>
      </c>
      <c r="AJ360" s="13" t="str">
        <f t="shared" si="69"/>
        <v>NO CUMPLE</v>
      </c>
      <c r="AK360" s="13" t="str">
        <f t="shared" si="70"/>
        <v>NO CUMPLE</v>
      </c>
      <c r="AL360" s="13" t="str">
        <f t="shared" si="71"/>
        <v>CUMPLE</v>
      </c>
      <c r="AM360" s="13" t="str">
        <f t="shared" si="72"/>
        <v>NO CUMPLE</v>
      </c>
      <c r="AN360" s="13" t="str">
        <f t="shared" si="73"/>
        <v>NO CUMPLE</v>
      </c>
      <c r="AO360" s="13" t="str">
        <f t="shared" si="74"/>
        <v>NO CUMPLE</v>
      </c>
      <c r="AP360" s="13" t="str">
        <f t="shared" si="75"/>
        <v>NO CUMPLE</v>
      </c>
    </row>
    <row r="361" spans="1:42" ht="15" hidden="1" x14ac:dyDescent="0.25">
      <c r="A361" t="s">
        <v>2389</v>
      </c>
      <c r="B361" t="s">
        <v>49</v>
      </c>
      <c r="C361" t="s">
        <v>154</v>
      </c>
      <c r="D361" t="s">
        <v>71</v>
      </c>
      <c r="E361" t="s">
        <v>1283</v>
      </c>
      <c r="F361" t="s">
        <v>1289</v>
      </c>
      <c r="G361" t="s">
        <v>54</v>
      </c>
      <c r="H361" t="s">
        <v>55</v>
      </c>
      <c r="I361" t="s">
        <v>30</v>
      </c>
      <c r="J361" t="s">
        <v>82</v>
      </c>
      <c r="K361" t="s">
        <v>117</v>
      </c>
      <c r="L361" t="s">
        <v>1300</v>
      </c>
      <c r="M361" t="s">
        <v>2390</v>
      </c>
      <c r="N361" t="s">
        <v>2391</v>
      </c>
      <c r="O361" t="s">
        <v>61</v>
      </c>
      <c r="P361" t="s">
        <v>136</v>
      </c>
      <c r="Q361" t="s">
        <v>137</v>
      </c>
      <c r="R361" t="s">
        <v>2392</v>
      </c>
      <c r="S361" t="s">
        <v>405</v>
      </c>
      <c r="T361" t="s">
        <v>1300</v>
      </c>
      <c r="U361" t="s">
        <v>352</v>
      </c>
      <c r="V361" s="40">
        <v>0</v>
      </c>
      <c r="W361" s="40">
        <v>7.9965277777777774E-2</v>
      </c>
      <c r="X361" s="40">
        <v>7.9965277777777774E-2</v>
      </c>
      <c r="Y361" s="2" t="str">
        <f t="shared" si="64"/>
        <v/>
      </c>
      <c r="Z361" s="47" t="str">
        <f t="shared" si="65"/>
        <v>Cumplido</v>
      </c>
      <c r="AA361" s="8"/>
      <c r="AB361" s="8"/>
      <c r="AC361" s="8"/>
      <c r="AD361" s="8"/>
      <c r="AE361" s="8"/>
      <c r="AF361" s="42">
        <v>45329</v>
      </c>
      <c r="AG361" s="13" t="str">
        <f t="shared" si="66"/>
        <v>NO CUMPLE</v>
      </c>
      <c r="AH361" s="13" t="str">
        <f t="shared" si="67"/>
        <v>CUMPLE</v>
      </c>
      <c r="AI361" s="13" t="str">
        <f t="shared" si="68"/>
        <v>NO CUMPLE</v>
      </c>
      <c r="AJ361" s="13" t="str">
        <f t="shared" si="69"/>
        <v>NO CUMPLE</v>
      </c>
      <c r="AK361" s="13" t="str">
        <f t="shared" si="70"/>
        <v>NO CUMPLE</v>
      </c>
      <c r="AL361" s="13" t="str">
        <f t="shared" si="71"/>
        <v>NO CUMPLE</v>
      </c>
      <c r="AM361" s="13" t="str">
        <f t="shared" si="72"/>
        <v>CUMPLE</v>
      </c>
      <c r="AN361" s="13" t="str">
        <f t="shared" si="73"/>
        <v>NO CUMPLE</v>
      </c>
      <c r="AO361" s="13" t="str">
        <f t="shared" si="74"/>
        <v>NO CUMPLE</v>
      </c>
      <c r="AP361" s="13" t="str">
        <f t="shared" si="75"/>
        <v>NO CUMPLE</v>
      </c>
    </row>
    <row r="362" spans="1:42" ht="15" x14ac:dyDescent="0.25">
      <c r="A362" t="s">
        <v>2393</v>
      </c>
      <c r="B362" t="s">
        <v>49</v>
      </c>
      <c r="C362" t="s">
        <v>86</v>
      </c>
      <c r="D362" t="s">
        <v>71</v>
      </c>
      <c r="E362" t="s">
        <v>88</v>
      </c>
      <c r="F362" t="s">
        <v>1701</v>
      </c>
      <c r="G362" t="s">
        <v>54</v>
      </c>
      <c r="H362" t="s">
        <v>55</v>
      </c>
      <c r="I362" t="s">
        <v>30</v>
      </c>
      <c r="J362" t="s">
        <v>82</v>
      </c>
      <c r="K362" t="s">
        <v>117</v>
      </c>
      <c r="L362" t="s">
        <v>2394</v>
      </c>
      <c r="M362" t="s">
        <v>2395</v>
      </c>
      <c r="N362" t="s">
        <v>2396</v>
      </c>
      <c r="O362" t="s">
        <v>61</v>
      </c>
      <c r="P362" t="s">
        <v>136</v>
      </c>
      <c r="Q362" t="s">
        <v>137</v>
      </c>
      <c r="R362" t="s">
        <v>2397</v>
      </c>
      <c r="S362" t="s">
        <v>405</v>
      </c>
      <c r="T362"/>
      <c r="U362"/>
      <c r="V362" s="40">
        <v>0</v>
      </c>
      <c r="W362" s="40">
        <v>0</v>
      </c>
      <c r="X362" s="40">
        <v>0</v>
      </c>
      <c r="Y362" s="2" t="str">
        <f t="shared" si="64"/>
        <v/>
      </c>
      <c r="Z362" s="47" t="str">
        <f t="shared" si="65"/>
        <v>Cumplido</v>
      </c>
      <c r="AA362" s="8"/>
      <c r="AB362" s="8"/>
      <c r="AC362" s="8"/>
      <c r="AD362" s="8"/>
      <c r="AE362" s="8"/>
      <c r="AF362" s="42">
        <v>45329</v>
      </c>
      <c r="AG362" s="13" t="str">
        <f t="shared" si="66"/>
        <v>CUMPLE</v>
      </c>
      <c r="AH362" s="13" t="str">
        <f t="shared" si="67"/>
        <v>NO CUMPLE</v>
      </c>
      <c r="AI362" s="13" t="str">
        <f t="shared" si="68"/>
        <v>NO CUMPLE</v>
      </c>
      <c r="AJ362" s="13" t="str">
        <f t="shared" si="69"/>
        <v>NO CUMPLE</v>
      </c>
      <c r="AK362" s="13" t="str">
        <f t="shared" si="70"/>
        <v>NO CUMPLE</v>
      </c>
      <c r="AL362" s="13" t="str">
        <f t="shared" si="71"/>
        <v>CUMPLE</v>
      </c>
      <c r="AM362" s="13" t="str">
        <f t="shared" si="72"/>
        <v>NO CUMPLE</v>
      </c>
      <c r="AN362" s="13" t="str">
        <f t="shared" si="73"/>
        <v>NO CUMPLE</v>
      </c>
      <c r="AO362" s="13" t="str">
        <f t="shared" si="74"/>
        <v>NO CUMPLE</v>
      </c>
      <c r="AP362" s="13" t="str">
        <f t="shared" si="75"/>
        <v>NO CUMPLE</v>
      </c>
    </row>
    <row r="363" spans="1:42" ht="15" hidden="1" x14ac:dyDescent="0.25">
      <c r="A363" t="s">
        <v>2398</v>
      </c>
      <c r="B363" t="s">
        <v>165</v>
      </c>
      <c r="C363" t="s">
        <v>415</v>
      </c>
      <c r="D363" t="s">
        <v>297</v>
      </c>
      <c r="E363" t="s">
        <v>2399</v>
      </c>
      <c r="F363" t="s">
        <v>320</v>
      </c>
      <c r="G363" t="s">
        <v>73</v>
      </c>
      <c r="H363" t="s">
        <v>74</v>
      </c>
      <c r="I363" t="s">
        <v>29</v>
      </c>
      <c r="J363" t="s">
        <v>82</v>
      </c>
      <c r="K363" t="s">
        <v>2400</v>
      </c>
      <c r="L363" t="s">
        <v>2401</v>
      </c>
      <c r="M363" t="s">
        <v>2402</v>
      </c>
      <c r="N363" t="s">
        <v>2403</v>
      </c>
      <c r="O363" t="s">
        <v>61</v>
      </c>
      <c r="P363" t="s">
        <v>136</v>
      </c>
      <c r="Q363" t="s">
        <v>137</v>
      </c>
      <c r="R363" t="s">
        <v>2404</v>
      </c>
      <c r="S363" t="s">
        <v>405</v>
      </c>
      <c r="T363" t="s">
        <v>2405</v>
      </c>
      <c r="U363" t="s">
        <v>413</v>
      </c>
      <c r="V363" s="40">
        <v>1.2291666666666666E-2</v>
      </c>
      <c r="W363" s="40">
        <v>1.8738425925925926E-2</v>
      </c>
      <c r="X363" s="40">
        <v>6.4467592592592588E-3</v>
      </c>
      <c r="Y363" s="2" t="str">
        <f t="shared" si="64"/>
        <v/>
      </c>
      <c r="Z363" s="47" t="str">
        <f t="shared" si="65"/>
        <v>Cumplido</v>
      </c>
      <c r="AA363" s="8"/>
      <c r="AB363" s="8" t="str">
        <f>IF($H363="1-Crítica",IF($X363&lt;=$AT$5,"Cumplido", "Incumplido"),"")</f>
        <v/>
      </c>
      <c r="AC363" s="8" t="str">
        <f>IF($H363="2-Alta",IF($X363&lt;=$AT$6, "Cumplido", "Incumplido"),"")</f>
        <v/>
      </c>
      <c r="AD363" s="8" t="str">
        <f>IF($H363="3-Medio",IF($X363&lt;=$AT$7, "Cumplido", "Incumplido"),"")</f>
        <v>Cumplido</v>
      </c>
      <c r="AE363" s="8" t="str">
        <f>IF($H363="4-Baja",IF($X363&lt;=$AT$8, "Cumplido", "Incumplido"),"")</f>
        <v/>
      </c>
      <c r="AF363" s="42">
        <v>45329</v>
      </c>
      <c r="AG363" s="13" t="str">
        <f t="shared" si="66"/>
        <v>CUMPLE</v>
      </c>
      <c r="AH363" s="13" t="str">
        <f t="shared" si="67"/>
        <v>NO CUMPLE</v>
      </c>
      <c r="AI363" s="13" t="str">
        <f t="shared" si="68"/>
        <v>NO CUMPLE</v>
      </c>
      <c r="AJ363" s="13" t="str">
        <f t="shared" si="69"/>
        <v>NO CUMPLE</v>
      </c>
      <c r="AK363" s="13" t="str">
        <f t="shared" si="70"/>
        <v>NO CUMPLE</v>
      </c>
      <c r="AL363" s="13" t="str">
        <f t="shared" si="71"/>
        <v>CUMPLE</v>
      </c>
      <c r="AM363" s="13" t="str">
        <f t="shared" si="72"/>
        <v>NO CUMPLE</v>
      </c>
      <c r="AN363" s="13" t="str">
        <f t="shared" si="73"/>
        <v>NO CUMPLE</v>
      </c>
      <c r="AO363" s="13" t="str">
        <f t="shared" si="74"/>
        <v>NO CUMPLE</v>
      </c>
      <c r="AP363" s="13" t="str">
        <f t="shared" si="75"/>
        <v>NO CUMPLE</v>
      </c>
    </row>
    <row r="364" spans="1:42" ht="15" x14ac:dyDescent="0.25">
      <c r="A364" t="s">
        <v>2406</v>
      </c>
      <c r="B364" t="s">
        <v>284</v>
      </c>
      <c r="C364" t="s">
        <v>397</v>
      </c>
      <c r="D364" t="s">
        <v>285</v>
      </c>
      <c r="E364" t="s">
        <v>398</v>
      </c>
      <c r="F364" t="s">
        <v>1116</v>
      </c>
      <c r="G364" t="s">
        <v>73</v>
      </c>
      <c r="H364" t="s">
        <v>55</v>
      </c>
      <c r="I364" t="s">
        <v>30</v>
      </c>
      <c r="J364" t="s">
        <v>82</v>
      </c>
      <c r="K364" t="s">
        <v>288</v>
      </c>
      <c r="L364" t="s">
        <v>2407</v>
      </c>
      <c r="M364" t="s">
        <v>2408</v>
      </c>
      <c r="N364" t="s">
        <v>2409</v>
      </c>
      <c r="O364" t="s">
        <v>61</v>
      </c>
      <c r="P364" t="s">
        <v>136</v>
      </c>
      <c r="Q364" t="s">
        <v>137</v>
      </c>
      <c r="R364" t="s">
        <v>2410</v>
      </c>
      <c r="S364" t="s">
        <v>405</v>
      </c>
      <c r="T364" t="s">
        <v>1121</v>
      </c>
      <c r="U364" t="s">
        <v>2411</v>
      </c>
      <c r="V364" s="40">
        <v>1.4814814814814814E-3</v>
      </c>
      <c r="W364" s="40">
        <v>6.8148148148148152E-2</v>
      </c>
      <c r="X364" s="40">
        <v>6.6666666666666666E-2</v>
      </c>
      <c r="Y364" s="2" t="str">
        <f t="shared" si="64"/>
        <v/>
      </c>
      <c r="Z364" s="47" t="str">
        <f t="shared" si="65"/>
        <v>Cumplido</v>
      </c>
      <c r="AA364" s="8"/>
      <c r="AB364" s="8"/>
      <c r="AC364" s="8"/>
      <c r="AD364" s="8"/>
      <c r="AE364" s="8"/>
      <c r="AF364" s="42">
        <v>45329</v>
      </c>
      <c r="AG364" s="13" t="str">
        <f t="shared" si="66"/>
        <v>NO CUMPLE</v>
      </c>
      <c r="AH364" s="13" t="str">
        <f t="shared" si="67"/>
        <v>CUMPLE</v>
      </c>
      <c r="AI364" s="13" t="str">
        <f t="shared" si="68"/>
        <v>NO CUMPLE</v>
      </c>
      <c r="AJ364" s="13" t="str">
        <f t="shared" si="69"/>
        <v>NO CUMPLE</v>
      </c>
      <c r="AK364" s="13" t="str">
        <f t="shared" si="70"/>
        <v>NO CUMPLE</v>
      </c>
      <c r="AL364" s="13" t="str">
        <f t="shared" si="71"/>
        <v>NO CUMPLE</v>
      </c>
      <c r="AM364" s="13" t="str">
        <f t="shared" si="72"/>
        <v>CUMPLE</v>
      </c>
      <c r="AN364" s="13" t="str">
        <f t="shared" si="73"/>
        <v>NO CUMPLE</v>
      </c>
      <c r="AO364" s="13" t="str">
        <f t="shared" si="74"/>
        <v>NO CUMPLE</v>
      </c>
      <c r="AP364" s="13" t="str">
        <f t="shared" si="75"/>
        <v>NO CUMPLE</v>
      </c>
    </row>
    <row r="365" spans="1:42" ht="15" x14ac:dyDescent="0.25">
      <c r="A365" t="s">
        <v>2412</v>
      </c>
      <c r="B365" t="s">
        <v>95</v>
      </c>
      <c r="C365" t="s">
        <v>397</v>
      </c>
      <c r="D365" t="s">
        <v>142</v>
      </c>
      <c r="E365" t="s">
        <v>398</v>
      </c>
      <c r="F365" t="s">
        <v>156</v>
      </c>
      <c r="G365" t="s">
        <v>73</v>
      </c>
      <c r="H365" t="s">
        <v>74</v>
      </c>
      <c r="I365" t="s">
        <v>29</v>
      </c>
      <c r="J365" t="s">
        <v>82</v>
      </c>
      <c r="K365" t="s">
        <v>888</v>
      </c>
      <c r="L365" t="s">
        <v>2413</v>
      </c>
      <c r="M365" t="s">
        <v>2414</v>
      </c>
      <c r="N365" t="s">
        <v>2415</v>
      </c>
      <c r="O365" t="s">
        <v>61</v>
      </c>
      <c r="P365" t="s">
        <v>136</v>
      </c>
      <c r="Q365" t="s">
        <v>137</v>
      </c>
      <c r="R365" t="s">
        <v>2416</v>
      </c>
      <c r="S365" t="s">
        <v>405</v>
      </c>
      <c r="T365" t="s">
        <v>2417</v>
      </c>
      <c r="U365" t="s">
        <v>2418</v>
      </c>
      <c r="V365" s="40">
        <v>0</v>
      </c>
      <c r="W365" s="40">
        <v>0.1413773148148148</v>
      </c>
      <c r="X365" s="40">
        <v>0.1413773148148148</v>
      </c>
      <c r="Y365" s="2" t="str">
        <f t="shared" si="64"/>
        <v/>
      </c>
      <c r="Z365" s="47" t="str">
        <f t="shared" si="65"/>
        <v>Cumplido</v>
      </c>
      <c r="AA365" s="8"/>
      <c r="AB365" s="8"/>
      <c r="AC365" s="8"/>
      <c r="AD365" s="8"/>
      <c r="AE365" s="8"/>
      <c r="AF365" s="42">
        <v>45329</v>
      </c>
      <c r="AG365" s="13" t="str">
        <f t="shared" si="66"/>
        <v>NO CUMPLE</v>
      </c>
      <c r="AH365" s="13" t="str">
        <f t="shared" si="67"/>
        <v>CUMPLE</v>
      </c>
      <c r="AI365" s="13" t="str">
        <f t="shared" si="68"/>
        <v>NO CUMPLE</v>
      </c>
      <c r="AJ365" s="13" t="str">
        <f t="shared" si="69"/>
        <v>NO CUMPLE</v>
      </c>
      <c r="AK365" s="13" t="str">
        <f t="shared" si="70"/>
        <v>NO CUMPLE</v>
      </c>
      <c r="AL365" s="13" t="str">
        <f t="shared" si="71"/>
        <v>NO CUMPLE</v>
      </c>
      <c r="AM365" s="13" t="str">
        <f t="shared" si="72"/>
        <v>CUMPLE</v>
      </c>
      <c r="AN365" s="13" t="str">
        <f t="shared" si="73"/>
        <v>NO CUMPLE</v>
      </c>
      <c r="AO365" s="13" t="str">
        <f t="shared" si="74"/>
        <v>NO CUMPLE</v>
      </c>
      <c r="AP365" s="13" t="str">
        <f t="shared" si="75"/>
        <v>NO CUMPLE</v>
      </c>
    </row>
    <row r="366" spans="1:42" ht="15" x14ac:dyDescent="0.25">
      <c r="A366" t="s">
        <v>2419</v>
      </c>
      <c r="B366" t="s">
        <v>95</v>
      </c>
      <c r="C366" t="s">
        <v>233</v>
      </c>
      <c r="D366" t="s">
        <v>142</v>
      </c>
      <c r="E366" t="s">
        <v>264</v>
      </c>
      <c r="F366" t="s">
        <v>1943</v>
      </c>
      <c r="G366" t="s">
        <v>73</v>
      </c>
      <c r="H366" t="s">
        <v>74</v>
      </c>
      <c r="I366" t="s">
        <v>29</v>
      </c>
      <c r="J366" t="s">
        <v>82</v>
      </c>
      <c r="K366" t="s">
        <v>75</v>
      </c>
      <c r="L366" t="s">
        <v>2420</v>
      </c>
      <c r="M366" t="s">
        <v>2421</v>
      </c>
      <c r="N366" t="s">
        <v>2422</v>
      </c>
      <c r="O366" t="s">
        <v>61</v>
      </c>
      <c r="P366" t="s">
        <v>136</v>
      </c>
      <c r="Q366" t="s">
        <v>137</v>
      </c>
      <c r="R366" t="s">
        <v>2423</v>
      </c>
      <c r="S366" t="s">
        <v>2424</v>
      </c>
      <c r="T366" t="s">
        <v>2425</v>
      </c>
      <c r="U366" t="s">
        <v>2426</v>
      </c>
      <c r="V366" s="40">
        <v>4.9465972222222225</v>
      </c>
      <c r="W366" s="40">
        <v>4.9620254629629628</v>
      </c>
      <c r="X366" s="40">
        <v>1.5428240740740741E-2</v>
      </c>
      <c r="Y366" s="2" t="str">
        <f t="shared" si="64"/>
        <v/>
      </c>
      <c r="Z366" s="47" t="str">
        <f t="shared" si="65"/>
        <v>Cumplido</v>
      </c>
      <c r="AA366" s="8"/>
      <c r="AB366" s="8"/>
      <c r="AC366" s="8"/>
      <c r="AD366" s="8"/>
      <c r="AE366" s="8"/>
      <c r="AF366" s="42">
        <v>45334</v>
      </c>
      <c r="AG366" s="13" t="str">
        <f t="shared" si="66"/>
        <v>CUMPLE</v>
      </c>
      <c r="AH366" s="13" t="str">
        <f t="shared" si="67"/>
        <v>NO CUMPLE</v>
      </c>
      <c r="AI366" s="13" t="str">
        <f t="shared" si="68"/>
        <v>NO CUMPLE</v>
      </c>
      <c r="AJ366" s="13" t="str">
        <f t="shared" si="69"/>
        <v>NO CUMPLE</v>
      </c>
      <c r="AK366" s="13" t="str">
        <f t="shared" si="70"/>
        <v>NO CUMPLE</v>
      </c>
      <c r="AL366" s="13" t="str">
        <f t="shared" si="71"/>
        <v>NO CUMPLE</v>
      </c>
      <c r="AM366" s="13" t="str">
        <f t="shared" si="72"/>
        <v>NO CUMPLE</v>
      </c>
      <c r="AN366" s="13" t="str">
        <f t="shared" si="73"/>
        <v>NO CUMPLE</v>
      </c>
      <c r="AO366" s="13" t="str">
        <f t="shared" si="74"/>
        <v>NO CUMPLE</v>
      </c>
      <c r="AP366" s="13" t="str">
        <f t="shared" si="75"/>
        <v>CUMPLE</v>
      </c>
    </row>
    <row r="367" spans="1:42" ht="15" x14ac:dyDescent="0.25">
      <c r="A367" t="s">
        <v>2427</v>
      </c>
      <c r="B367" t="s">
        <v>95</v>
      </c>
      <c r="C367" t="s">
        <v>174</v>
      </c>
      <c r="D367" t="s">
        <v>142</v>
      </c>
      <c r="E367" t="s">
        <v>175</v>
      </c>
      <c r="F367" t="s">
        <v>176</v>
      </c>
      <c r="G367" t="s">
        <v>73</v>
      </c>
      <c r="H367" t="s">
        <v>254</v>
      </c>
      <c r="I367" t="s">
        <v>28</v>
      </c>
      <c r="J367" t="s">
        <v>67</v>
      </c>
      <c r="K367" t="s">
        <v>75</v>
      </c>
      <c r="L367" t="s">
        <v>2428</v>
      </c>
      <c r="M367" t="s">
        <v>2429</v>
      </c>
      <c r="N367" t="s">
        <v>2430</v>
      </c>
      <c r="O367" t="s">
        <v>61</v>
      </c>
      <c r="P367" t="s">
        <v>136</v>
      </c>
      <c r="Q367" t="s">
        <v>137</v>
      </c>
      <c r="R367" t="s">
        <v>2431</v>
      </c>
      <c r="S367" t="s">
        <v>405</v>
      </c>
      <c r="T367" t="s">
        <v>2432</v>
      </c>
      <c r="U367" t="s">
        <v>2433</v>
      </c>
      <c r="V367" s="40">
        <v>0.19578703703703704</v>
      </c>
      <c r="W367" s="40">
        <v>0.25341435185185185</v>
      </c>
      <c r="X367" s="40">
        <v>5.7627314814814812E-2</v>
      </c>
      <c r="Y367" s="2" t="str">
        <f t="shared" si="64"/>
        <v>Cumplido</v>
      </c>
      <c r="Z367" s="47" t="str">
        <f t="shared" si="65"/>
        <v/>
      </c>
      <c r="AA367" s="8"/>
      <c r="AB367" s="8" t="str">
        <f>IF($H367="1-Crítica",IF($X367&lt;=$AT$5,"Cumplido", "Incumplido"),"")</f>
        <v/>
      </c>
      <c r="AC367" s="8" t="str">
        <f>IF($H367="2-Alta",IF($X367&lt;=$AT$6, "Cumplido", "Incumplido"),"")</f>
        <v>Cumplido</v>
      </c>
      <c r="AD367" s="8" t="str">
        <f>IF($H367="3-Medio",IF($X367&lt;=$AT$7, "Cumplido", "Incumplido"),"")</f>
        <v/>
      </c>
      <c r="AE367" s="8" t="str">
        <f>IF($H367="4-Baja",IF($X367&lt;=$AT$8, "Cumplido", "Incumplido"),"")</f>
        <v/>
      </c>
      <c r="AF367" s="42">
        <v>45329</v>
      </c>
      <c r="AG367" s="13" t="str">
        <f t="shared" si="66"/>
        <v>NO CUMPLE</v>
      </c>
      <c r="AH367" s="13" t="str">
        <f t="shared" si="67"/>
        <v>CUMPLE</v>
      </c>
      <c r="AI367" s="13" t="str">
        <f t="shared" si="68"/>
        <v>NO CUMPLE</v>
      </c>
      <c r="AJ367" s="13" t="str">
        <f t="shared" si="69"/>
        <v>NO CUMPLE</v>
      </c>
      <c r="AK367" s="13" t="str">
        <f t="shared" si="70"/>
        <v>NO CUMPLE</v>
      </c>
      <c r="AL367" s="13" t="str">
        <f t="shared" si="71"/>
        <v>NO CUMPLE</v>
      </c>
      <c r="AM367" s="13" t="str">
        <f t="shared" si="72"/>
        <v>NO CUMPLE</v>
      </c>
      <c r="AN367" s="13" t="str">
        <f t="shared" si="73"/>
        <v>CUMPLE</v>
      </c>
      <c r="AO367" s="13" t="str">
        <f t="shared" si="74"/>
        <v>NO CUMPLE</v>
      </c>
      <c r="AP367" s="13" t="str">
        <f t="shared" si="75"/>
        <v>NO CUMPLE</v>
      </c>
    </row>
    <row r="368" spans="1:42" ht="15" hidden="1" x14ac:dyDescent="0.25">
      <c r="A368" t="s">
        <v>2434</v>
      </c>
      <c r="B368" t="s">
        <v>165</v>
      </c>
      <c r="C368" t="s">
        <v>359</v>
      </c>
      <c r="D368" t="s">
        <v>71</v>
      </c>
      <c r="E368" t="s">
        <v>467</v>
      </c>
      <c r="F368" t="s">
        <v>468</v>
      </c>
      <c r="G368" t="s">
        <v>54</v>
      </c>
      <c r="H368" t="s">
        <v>55</v>
      </c>
      <c r="I368" t="s">
        <v>30</v>
      </c>
      <c r="J368" t="s">
        <v>82</v>
      </c>
      <c r="K368" t="s">
        <v>57</v>
      </c>
      <c r="L368" t="s">
        <v>2261</v>
      </c>
      <c r="M368" t="s">
        <v>2435</v>
      </c>
      <c r="N368" t="s">
        <v>2436</v>
      </c>
      <c r="O368" t="s">
        <v>61</v>
      </c>
      <c r="P368" t="s">
        <v>136</v>
      </c>
      <c r="Q368" t="s">
        <v>137</v>
      </c>
      <c r="R368" t="s">
        <v>2437</v>
      </c>
      <c r="S368" t="s">
        <v>405</v>
      </c>
      <c r="T368" t="s">
        <v>2261</v>
      </c>
      <c r="U368" t="s">
        <v>2438</v>
      </c>
      <c r="V368" s="40">
        <v>9.2476851851851852E-3</v>
      </c>
      <c r="W368" s="40">
        <v>1.443287037037037E-2</v>
      </c>
      <c r="X368" s="40">
        <v>5.185185185185185E-3</v>
      </c>
      <c r="Y368" s="2" t="str">
        <f t="shared" si="64"/>
        <v/>
      </c>
      <c r="Z368" s="47" t="str">
        <f t="shared" si="65"/>
        <v>Cumplido</v>
      </c>
      <c r="AA368" s="8"/>
      <c r="AB368" s="8" t="str">
        <f>IF($H368="1-Crítica",IF($X368&lt;=$AT$5,"Cumplido", "Incumplido"),"")</f>
        <v/>
      </c>
      <c r="AC368" s="8" t="str">
        <f>IF($H368="2-Alta",IF($X368&lt;=$AT$6, "Cumplido", "Incumplido"),"")</f>
        <v/>
      </c>
      <c r="AD368" s="8" t="str">
        <f>IF($H368="3-Medio",IF($X368&lt;=$AT$7, "Cumplido", "Incumplido"),"")</f>
        <v/>
      </c>
      <c r="AE368" s="8" t="str">
        <f>IF($H368="4-Baja",IF($X368&lt;=$AT$8, "Cumplido", "Incumplido"),"")</f>
        <v>Cumplido</v>
      </c>
      <c r="AF368" s="42">
        <v>45329</v>
      </c>
      <c r="AG368" s="13" t="str">
        <f t="shared" si="66"/>
        <v>CUMPLE</v>
      </c>
      <c r="AH368" s="13" t="str">
        <f t="shared" si="67"/>
        <v>NO CUMPLE</v>
      </c>
      <c r="AI368" s="13" t="str">
        <f t="shared" si="68"/>
        <v>NO CUMPLE</v>
      </c>
      <c r="AJ368" s="13" t="str">
        <f t="shared" si="69"/>
        <v>NO CUMPLE</v>
      </c>
      <c r="AK368" s="13" t="str">
        <f t="shared" si="70"/>
        <v>NO CUMPLE</v>
      </c>
      <c r="AL368" s="13" t="str">
        <f t="shared" si="71"/>
        <v>CUMPLE</v>
      </c>
      <c r="AM368" s="13" t="str">
        <f t="shared" si="72"/>
        <v>NO CUMPLE</v>
      </c>
      <c r="AN368" s="13" t="str">
        <f t="shared" si="73"/>
        <v>NO CUMPLE</v>
      </c>
      <c r="AO368" s="13" t="str">
        <f t="shared" si="74"/>
        <v>NO CUMPLE</v>
      </c>
      <c r="AP368" s="13" t="str">
        <f t="shared" si="75"/>
        <v>NO CUMPLE</v>
      </c>
    </row>
    <row r="369" spans="1:42" ht="15" x14ac:dyDescent="0.25">
      <c r="A369" t="s">
        <v>2439</v>
      </c>
      <c r="B369" t="s">
        <v>95</v>
      </c>
      <c r="C369" t="s">
        <v>174</v>
      </c>
      <c r="D369" t="s">
        <v>142</v>
      </c>
      <c r="E369" t="s">
        <v>286</v>
      </c>
      <c r="F369" t="s">
        <v>1943</v>
      </c>
      <c r="G369" t="s">
        <v>73</v>
      </c>
      <c r="H369" t="s">
        <v>74</v>
      </c>
      <c r="I369" t="s">
        <v>29</v>
      </c>
      <c r="J369" t="s">
        <v>82</v>
      </c>
      <c r="K369" t="s">
        <v>740</v>
      </c>
      <c r="L369" t="s">
        <v>2440</v>
      </c>
      <c r="M369" t="s">
        <v>2441</v>
      </c>
      <c r="N369" t="s">
        <v>2442</v>
      </c>
      <c r="O369" t="s">
        <v>61</v>
      </c>
      <c r="P369" t="s">
        <v>136</v>
      </c>
      <c r="Q369" t="s">
        <v>137</v>
      </c>
      <c r="R369" t="s">
        <v>2443</v>
      </c>
      <c r="S369" t="s">
        <v>150</v>
      </c>
      <c r="T369" t="s">
        <v>2444</v>
      </c>
      <c r="U369" t="s">
        <v>2445</v>
      </c>
      <c r="V369" s="40">
        <v>0.78746527777777775</v>
      </c>
      <c r="W369" s="40">
        <v>1.1314699074074075</v>
      </c>
      <c r="X369" s="40">
        <v>0.34400462962962963</v>
      </c>
      <c r="Y369" s="2" t="str">
        <f t="shared" si="64"/>
        <v/>
      </c>
      <c r="Z369" s="47" t="str">
        <f t="shared" si="65"/>
        <v>Cumplido</v>
      </c>
      <c r="AA369" s="8"/>
      <c r="AB369" s="8"/>
      <c r="AC369" s="8"/>
      <c r="AD369" s="8"/>
      <c r="AE369" s="8"/>
      <c r="AF369" s="42">
        <v>45330</v>
      </c>
      <c r="AG369" s="13" t="str">
        <f t="shared" si="66"/>
        <v>NO CUMPLE</v>
      </c>
      <c r="AH369" s="13" t="str">
        <f t="shared" si="67"/>
        <v>NO CUMPLE</v>
      </c>
      <c r="AI369" s="13" t="str">
        <f t="shared" si="68"/>
        <v>NO CUMPLE</v>
      </c>
      <c r="AJ369" s="13" t="str">
        <f t="shared" si="69"/>
        <v>CUMPLE</v>
      </c>
      <c r="AK369" s="13" t="str">
        <f t="shared" si="70"/>
        <v>NO CUMPLE</v>
      </c>
      <c r="AL369" s="13" t="str">
        <f t="shared" si="71"/>
        <v>NO CUMPLE</v>
      </c>
      <c r="AM369" s="13" t="str">
        <f t="shared" si="72"/>
        <v>NO CUMPLE</v>
      </c>
      <c r="AN369" s="13" t="str">
        <f t="shared" si="73"/>
        <v>NO CUMPLE</v>
      </c>
      <c r="AO369" s="13" t="str">
        <f t="shared" si="74"/>
        <v>NO CUMPLE</v>
      </c>
      <c r="AP369" s="13" t="str">
        <f t="shared" si="75"/>
        <v>CUMPLE</v>
      </c>
    </row>
    <row r="370" spans="1:42" ht="15" hidden="1" x14ac:dyDescent="0.25">
      <c r="A370" t="s">
        <v>2446</v>
      </c>
      <c r="B370" t="s">
        <v>49</v>
      </c>
      <c r="C370" t="s">
        <v>50</v>
      </c>
      <c r="D370" t="s">
        <v>71</v>
      </c>
      <c r="E370" t="s">
        <v>389</v>
      </c>
      <c r="F370" t="s">
        <v>390</v>
      </c>
      <c r="G370" t="s">
        <v>54</v>
      </c>
      <c r="H370" t="s">
        <v>55</v>
      </c>
      <c r="I370" t="s">
        <v>30</v>
      </c>
      <c r="J370" t="s">
        <v>56</v>
      </c>
      <c r="K370" t="s">
        <v>117</v>
      </c>
      <c r="L370" t="s">
        <v>391</v>
      </c>
      <c r="M370" t="s">
        <v>2447</v>
      </c>
      <c r="N370" t="s">
        <v>2448</v>
      </c>
      <c r="O370" t="s">
        <v>61</v>
      </c>
      <c r="P370" t="s">
        <v>136</v>
      </c>
      <c r="Q370" t="s">
        <v>137</v>
      </c>
      <c r="R370" t="s">
        <v>2449</v>
      </c>
      <c r="S370" t="s">
        <v>405</v>
      </c>
      <c r="T370"/>
      <c r="U370" t="s">
        <v>395</v>
      </c>
      <c r="V370" s="40">
        <v>0</v>
      </c>
      <c r="W370" s="40">
        <v>0</v>
      </c>
      <c r="X370" s="40">
        <v>0</v>
      </c>
      <c r="Y370" s="2" t="str">
        <f t="shared" si="64"/>
        <v/>
      </c>
      <c r="Z370" s="47" t="str">
        <f t="shared" si="65"/>
        <v/>
      </c>
      <c r="AA370" s="8"/>
      <c r="AB370" s="8"/>
      <c r="AC370" s="8"/>
      <c r="AD370" s="8"/>
      <c r="AE370" s="8"/>
      <c r="AF370" s="42">
        <v>45329</v>
      </c>
      <c r="AG370" s="13" t="str">
        <f t="shared" si="66"/>
        <v>CUMPLE</v>
      </c>
      <c r="AH370" s="13" t="str">
        <f t="shared" si="67"/>
        <v>NO CUMPLE</v>
      </c>
      <c r="AI370" s="13" t="str">
        <f t="shared" si="68"/>
        <v>NO CUMPLE</v>
      </c>
      <c r="AJ370" s="13" t="str">
        <f t="shared" si="69"/>
        <v>NO CUMPLE</v>
      </c>
      <c r="AK370" s="13" t="str">
        <f t="shared" si="70"/>
        <v>NO CUMPLE</v>
      </c>
      <c r="AL370" s="13" t="str">
        <f t="shared" si="71"/>
        <v>CUMPLE</v>
      </c>
      <c r="AM370" s="13" t="str">
        <f t="shared" si="72"/>
        <v>NO CUMPLE</v>
      </c>
      <c r="AN370" s="13" t="str">
        <f t="shared" si="73"/>
        <v>NO CUMPLE</v>
      </c>
      <c r="AO370" s="13" t="str">
        <f t="shared" si="74"/>
        <v>NO CUMPLE</v>
      </c>
      <c r="AP370" s="13" t="str">
        <f t="shared" si="75"/>
        <v>NO CUMPLE</v>
      </c>
    </row>
    <row r="371" spans="1:42" ht="15" hidden="1" x14ac:dyDescent="0.25">
      <c r="A371" t="s">
        <v>2450</v>
      </c>
      <c r="B371" t="s">
        <v>165</v>
      </c>
      <c r="C371" t="s">
        <v>50</v>
      </c>
      <c r="D371" t="s">
        <v>71</v>
      </c>
      <c r="E371" t="s">
        <v>389</v>
      </c>
      <c r="F371" t="s">
        <v>390</v>
      </c>
      <c r="G371" t="s">
        <v>54</v>
      </c>
      <c r="H371" t="s">
        <v>55</v>
      </c>
      <c r="I371" t="s">
        <v>30</v>
      </c>
      <c r="J371" t="s">
        <v>56</v>
      </c>
      <c r="K371" t="s">
        <v>117</v>
      </c>
      <c r="L371" t="s">
        <v>2451</v>
      </c>
      <c r="M371" t="s">
        <v>2452</v>
      </c>
      <c r="N371" t="s">
        <v>2453</v>
      </c>
      <c r="O371" t="s">
        <v>61</v>
      </c>
      <c r="P371" t="s">
        <v>136</v>
      </c>
      <c r="Q371" t="s">
        <v>137</v>
      </c>
      <c r="R371" t="s">
        <v>2454</v>
      </c>
      <c r="S371" t="s">
        <v>405</v>
      </c>
      <c r="T371"/>
      <c r="U371" t="s">
        <v>2455</v>
      </c>
      <c r="V371" s="40">
        <v>0</v>
      </c>
      <c r="W371" s="40">
        <v>0</v>
      </c>
      <c r="X371" s="40">
        <v>0</v>
      </c>
      <c r="Y371" s="2" t="str">
        <f t="shared" si="64"/>
        <v/>
      </c>
      <c r="Z371" s="47" t="str">
        <f t="shared" si="65"/>
        <v/>
      </c>
      <c r="AA371" s="8"/>
      <c r="AB371" s="8"/>
      <c r="AC371" s="8"/>
      <c r="AD371" s="8"/>
      <c r="AE371" s="8"/>
      <c r="AF371" s="42">
        <v>45329</v>
      </c>
      <c r="AG371" s="13" t="str">
        <f t="shared" si="66"/>
        <v>CUMPLE</v>
      </c>
      <c r="AH371" s="13" t="str">
        <f t="shared" si="67"/>
        <v>NO CUMPLE</v>
      </c>
      <c r="AI371" s="13" t="str">
        <f t="shared" si="68"/>
        <v>NO CUMPLE</v>
      </c>
      <c r="AJ371" s="13" t="str">
        <f t="shared" si="69"/>
        <v>NO CUMPLE</v>
      </c>
      <c r="AK371" s="13" t="str">
        <f t="shared" si="70"/>
        <v>NO CUMPLE</v>
      </c>
      <c r="AL371" s="13" t="str">
        <f t="shared" si="71"/>
        <v>CUMPLE</v>
      </c>
      <c r="AM371" s="13" t="str">
        <f t="shared" si="72"/>
        <v>NO CUMPLE</v>
      </c>
      <c r="AN371" s="13" t="str">
        <f t="shared" si="73"/>
        <v>NO CUMPLE</v>
      </c>
      <c r="AO371" s="13" t="str">
        <f t="shared" si="74"/>
        <v>NO CUMPLE</v>
      </c>
      <c r="AP371" s="13" t="str">
        <f t="shared" si="75"/>
        <v>NO CUMPLE</v>
      </c>
    </row>
    <row r="372" spans="1:42" ht="15" hidden="1" x14ac:dyDescent="0.25">
      <c r="A372" t="s">
        <v>2456</v>
      </c>
      <c r="B372" t="s">
        <v>165</v>
      </c>
      <c r="C372" t="s">
        <v>50</v>
      </c>
      <c r="D372" t="s">
        <v>71</v>
      </c>
      <c r="E372" t="s">
        <v>389</v>
      </c>
      <c r="F372" t="s">
        <v>390</v>
      </c>
      <c r="G372" t="s">
        <v>54</v>
      </c>
      <c r="H372" t="s">
        <v>55</v>
      </c>
      <c r="I372" t="s">
        <v>30</v>
      </c>
      <c r="J372" t="s">
        <v>82</v>
      </c>
      <c r="K372" t="s">
        <v>117</v>
      </c>
      <c r="L372" t="s">
        <v>2457</v>
      </c>
      <c r="M372" t="s">
        <v>2458</v>
      </c>
      <c r="N372" t="s">
        <v>2459</v>
      </c>
      <c r="O372" t="s">
        <v>61</v>
      </c>
      <c r="P372" t="s">
        <v>136</v>
      </c>
      <c r="Q372" t="s">
        <v>137</v>
      </c>
      <c r="R372" t="s">
        <v>2460</v>
      </c>
      <c r="S372" t="s">
        <v>405</v>
      </c>
      <c r="T372"/>
      <c r="U372" t="s">
        <v>2461</v>
      </c>
      <c r="V372" s="40">
        <v>0</v>
      </c>
      <c r="W372" s="40">
        <v>0.12594907407407407</v>
      </c>
      <c r="X372" s="40">
        <v>0.12594907407407407</v>
      </c>
      <c r="Y372" s="2" t="str">
        <f t="shared" si="64"/>
        <v/>
      </c>
      <c r="Z372" s="47" t="str">
        <f t="shared" si="65"/>
        <v>Cumplido</v>
      </c>
      <c r="AA372" s="8"/>
      <c r="AB372" s="8"/>
      <c r="AC372" s="8"/>
      <c r="AD372" s="8"/>
      <c r="AE372" s="8"/>
      <c r="AF372" s="42">
        <v>45329</v>
      </c>
      <c r="AG372" s="13" t="str">
        <f t="shared" si="66"/>
        <v>NO CUMPLE</v>
      </c>
      <c r="AH372" s="13" t="str">
        <f t="shared" si="67"/>
        <v>CUMPLE</v>
      </c>
      <c r="AI372" s="13" t="str">
        <f t="shared" si="68"/>
        <v>NO CUMPLE</v>
      </c>
      <c r="AJ372" s="13" t="str">
        <f t="shared" si="69"/>
        <v>NO CUMPLE</v>
      </c>
      <c r="AK372" s="13" t="str">
        <f t="shared" si="70"/>
        <v>NO CUMPLE</v>
      </c>
      <c r="AL372" s="13" t="str">
        <f t="shared" si="71"/>
        <v>NO CUMPLE</v>
      </c>
      <c r="AM372" s="13" t="str">
        <f t="shared" si="72"/>
        <v>CUMPLE</v>
      </c>
      <c r="AN372" s="13" t="str">
        <f t="shared" si="73"/>
        <v>NO CUMPLE</v>
      </c>
      <c r="AO372" s="13" t="str">
        <f t="shared" si="74"/>
        <v>NO CUMPLE</v>
      </c>
      <c r="AP372" s="13" t="str">
        <f t="shared" si="75"/>
        <v>NO CUMPLE</v>
      </c>
    </row>
    <row r="373" spans="1:42" ht="15" hidden="1" x14ac:dyDescent="0.25">
      <c r="A373" t="s">
        <v>2462</v>
      </c>
      <c r="B373" t="s">
        <v>70</v>
      </c>
      <c r="C373" t="s">
        <v>154</v>
      </c>
      <c r="D373" t="s">
        <v>71</v>
      </c>
      <c r="E373" t="s">
        <v>495</v>
      </c>
      <c r="F373" t="s">
        <v>116</v>
      </c>
      <c r="G373" t="s">
        <v>54</v>
      </c>
      <c r="H373" t="s">
        <v>55</v>
      </c>
      <c r="I373" t="s">
        <v>30</v>
      </c>
      <c r="J373" t="s">
        <v>56</v>
      </c>
      <c r="K373" t="s">
        <v>117</v>
      </c>
      <c r="L373" t="s">
        <v>2463</v>
      </c>
      <c r="M373" t="s">
        <v>2464</v>
      </c>
      <c r="N373" t="s">
        <v>2465</v>
      </c>
      <c r="O373" t="s">
        <v>61</v>
      </c>
      <c r="P373" t="s">
        <v>136</v>
      </c>
      <c r="Q373" t="s">
        <v>137</v>
      </c>
      <c r="R373" t="s">
        <v>2466</v>
      </c>
      <c r="S373" t="s">
        <v>405</v>
      </c>
      <c r="T373" t="s">
        <v>2467</v>
      </c>
      <c r="U373" t="s">
        <v>1636</v>
      </c>
      <c r="V373" s="40">
        <v>0</v>
      </c>
      <c r="W373" s="40">
        <v>0</v>
      </c>
      <c r="X373" s="40">
        <v>0</v>
      </c>
      <c r="Y373" s="2" t="str">
        <f t="shared" si="64"/>
        <v/>
      </c>
      <c r="Z373" s="47" t="str">
        <f t="shared" si="65"/>
        <v/>
      </c>
      <c r="AA373" s="8"/>
      <c r="AB373" s="8"/>
      <c r="AC373" s="8"/>
      <c r="AD373" s="8"/>
      <c r="AE373" s="8"/>
      <c r="AF373" s="42">
        <v>45329</v>
      </c>
      <c r="AG373" s="13" t="str">
        <f t="shared" si="66"/>
        <v>CUMPLE</v>
      </c>
      <c r="AH373" s="13" t="str">
        <f t="shared" si="67"/>
        <v>NO CUMPLE</v>
      </c>
      <c r="AI373" s="13" t="str">
        <f t="shared" si="68"/>
        <v>NO CUMPLE</v>
      </c>
      <c r="AJ373" s="13" t="str">
        <f t="shared" si="69"/>
        <v>NO CUMPLE</v>
      </c>
      <c r="AK373" s="13" t="str">
        <f t="shared" si="70"/>
        <v>NO CUMPLE</v>
      </c>
      <c r="AL373" s="13" t="str">
        <f t="shared" si="71"/>
        <v>CUMPLE</v>
      </c>
      <c r="AM373" s="13" t="str">
        <f t="shared" si="72"/>
        <v>NO CUMPLE</v>
      </c>
      <c r="AN373" s="13" t="str">
        <f t="shared" si="73"/>
        <v>NO CUMPLE</v>
      </c>
      <c r="AO373" s="13" t="str">
        <f t="shared" si="74"/>
        <v>NO CUMPLE</v>
      </c>
      <c r="AP373" s="13" t="str">
        <f t="shared" si="75"/>
        <v>NO CUMPLE</v>
      </c>
    </row>
    <row r="374" spans="1:42" ht="15" x14ac:dyDescent="0.25">
      <c r="A374" t="s">
        <v>2468</v>
      </c>
      <c r="B374" t="s">
        <v>284</v>
      </c>
      <c r="C374" t="s">
        <v>233</v>
      </c>
      <c r="D374" t="s">
        <v>233</v>
      </c>
      <c r="E374" t="s">
        <v>942</v>
      </c>
      <c r="F374" t="s">
        <v>2469</v>
      </c>
      <c r="G374" t="s">
        <v>54</v>
      </c>
      <c r="H374" t="s">
        <v>55</v>
      </c>
      <c r="I374" t="s">
        <v>30</v>
      </c>
      <c r="J374" t="s">
        <v>82</v>
      </c>
      <c r="K374" t="s">
        <v>75</v>
      </c>
      <c r="L374" t="s">
        <v>2470</v>
      </c>
      <c r="M374" t="s">
        <v>2471</v>
      </c>
      <c r="N374" t="s">
        <v>2472</v>
      </c>
      <c r="O374" t="s">
        <v>61</v>
      </c>
      <c r="P374" t="s">
        <v>62</v>
      </c>
      <c r="Q374" t="s">
        <v>279</v>
      </c>
      <c r="R374" t="s">
        <v>2473</v>
      </c>
      <c r="S374" t="s">
        <v>405</v>
      </c>
      <c r="T374" t="s">
        <v>2470</v>
      </c>
      <c r="U374" t="s">
        <v>2474</v>
      </c>
      <c r="V374" s="40">
        <v>0</v>
      </c>
      <c r="W374" s="40">
        <v>1.9907407407407408E-3</v>
      </c>
      <c r="X374" s="40">
        <v>1.9907407407407408E-3</v>
      </c>
      <c r="Y374" s="2" t="str">
        <f t="shared" si="64"/>
        <v/>
      </c>
      <c r="Z374" s="47" t="str">
        <f t="shared" si="65"/>
        <v>Cumplido</v>
      </c>
      <c r="AA374" s="8"/>
      <c r="AB374" s="8"/>
      <c r="AC374" s="8"/>
      <c r="AD374" s="8"/>
      <c r="AE374" s="8"/>
      <c r="AF374" s="42">
        <v>45329</v>
      </c>
      <c r="AG374" s="13" t="str">
        <f t="shared" si="66"/>
        <v>CUMPLE</v>
      </c>
      <c r="AH374" s="13" t="str">
        <f t="shared" si="67"/>
        <v>NO CUMPLE</v>
      </c>
      <c r="AI374" s="13" t="str">
        <f t="shared" si="68"/>
        <v>NO CUMPLE</v>
      </c>
      <c r="AJ374" s="13" t="str">
        <f t="shared" si="69"/>
        <v>NO CUMPLE</v>
      </c>
      <c r="AK374" s="13" t="str">
        <f t="shared" si="70"/>
        <v>NO CUMPLE</v>
      </c>
      <c r="AL374" s="13" t="str">
        <f t="shared" si="71"/>
        <v>CUMPLE</v>
      </c>
      <c r="AM374" s="13" t="str">
        <f t="shared" si="72"/>
        <v>NO CUMPLE</v>
      </c>
      <c r="AN374" s="13" t="str">
        <f t="shared" si="73"/>
        <v>NO CUMPLE</v>
      </c>
      <c r="AO374" s="13" t="str">
        <f t="shared" si="74"/>
        <v>NO CUMPLE</v>
      </c>
      <c r="AP374" s="13" t="str">
        <f t="shared" si="75"/>
        <v>NO CUMPLE</v>
      </c>
    </row>
    <row r="375" spans="1:42" ht="15" x14ac:dyDescent="0.25">
      <c r="A375" t="s">
        <v>2475</v>
      </c>
      <c r="B375" t="s">
        <v>284</v>
      </c>
      <c r="C375" t="s">
        <v>233</v>
      </c>
      <c r="D375" t="s">
        <v>233</v>
      </c>
      <c r="E375" t="s">
        <v>942</v>
      </c>
      <c r="F375" t="s">
        <v>2469</v>
      </c>
      <c r="G375" t="s">
        <v>54</v>
      </c>
      <c r="H375" t="s">
        <v>55</v>
      </c>
      <c r="I375" t="s">
        <v>30</v>
      </c>
      <c r="J375" t="s">
        <v>82</v>
      </c>
      <c r="K375" t="s">
        <v>75</v>
      </c>
      <c r="L375" t="s">
        <v>2476</v>
      </c>
      <c r="M375" t="s">
        <v>2477</v>
      </c>
      <c r="N375" t="s">
        <v>2478</v>
      </c>
      <c r="O375" t="s">
        <v>61</v>
      </c>
      <c r="P375" t="s">
        <v>62</v>
      </c>
      <c r="Q375" t="s">
        <v>279</v>
      </c>
      <c r="R375" t="s">
        <v>2479</v>
      </c>
      <c r="S375" t="s">
        <v>405</v>
      </c>
      <c r="T375" t="s">
        <v>2480</v>
      </c>
      <c r="U375" t="s">
        <v>2481</v>
      </c>
      <c r="V375" s="40">
        <v>0</v>
      </c>
      <c r="W375" s="40">
        <v>1.3391203703703704E-2</v>
      </c>
      <c r="X375" s="40">
        <v>1.3391203703703704E-2</v>
      </c>
      <c r="Y375" s="2" t="str">
        <f t="shared" si="64"/>
        <v/>
      </c>
      <c r="Z375" s="47" t="str">
        <f t="shared" si="65"/>
        <v>Cumplido</v>
      </c>
      <c r="AA375" s="8"/>
      <c r="AB375" s="8"/>
      <c r="AC375" s="8"/>
      <c r="AD375" s="8"/>
      <c r="AE375" s="8"/>
      <c r="AF375" s="42">
        <v>45329</v>
      </c>
      <c r="AG375" s="13" t="str">
        <f t="shared" si="66"/>
        <v>CUMPLE</v>
      </c>
      <c r="AH375" s="13" t="str">
        <f t="shared" si="67"/>
        <v>NO CUMPLE</v>
      </c>
      <c r="AI375" s="13" t="str">
        <f t="shared" si="68"/>
        <v>NO CUMPLE</v>
      </c>
      <c r="AJ375" s="13" t="str">
        <f t="shared" si="69"/>
        <v>NO CUMPLE</v>
      </c>
      <c r="AK375" s="13" t="str">
        <f t="shared" si="70"/>
        <v>NO CUMPLE</v>
      </c>
      <c r="AL375" s="13" t="str">
        <f t="shared" si="71"/>
        <v>CUMPLE</v>
      </c>
      <c r="AM375" s="13" t="str">
        <f t="shared" si="72"/>
        <v>NO CUMPLE</v>
      </c>
      <c r="AN375" s="13" t="str">
        <f t="shared" si="73"/>
        <v>NO CUMPLE</v>
      </c>
      <c r="AO375" s="13" t="str">
        <f t="shared" si="74"/>
        <v>NO CUMPLE</v>
      </c>
      <c r="AP375" s="13" t="str">
        <f t="shared" si="75"/>
        <v>NO CUMPLE</v>
      </c>
    </row>
    <row r="376" spans="1:42" ht="15" x14ac:dyDescent="0.25">
      <c r="A376" t="s">
        <v>2482</v>
      </c>
      <c r="B376" t="s">
        <v>284</v>
      </c>
      <c r="C376" t="s">
        <v>233</v>
      </c>
      <c r="D376" t="s">
        <v>233</v>
      </c>
      <c r="E376" t="s">
        <v>942</v>
      </c>
      <c r="F376" t="s">
        <v>2469</v>
      </c>
      <c r="G376" t="s">
        <v>54</v>
      </c>
      <c r="H376" t="s">
        <v>55</v>
      </c>
      <c r="I376" t="s">
        <v>30</v>
      </c>
      <c r="J376" t="s">
        <v>82</v>
      </c>
      <c r="K376" t="s">
        <v>75</v>
      </c>
      <c r="L376" t="s">
        <v>2483</v>
      </c>
      <c r="M376" t="s">
        <v>2484</v>
      </c>
      <c r="N376" t="s">
        <v>2485</v>
      </c>
      <c r="O376" t="s">
        <v>61</v>
      </c>
      <c r="P376" t="s">
        <v>62</v>
      </c>
      <c r="Q376" t="s">
        <v>279</v>
      </c>
      <c r="R376" t="s">
        <v>2486</v>
      </c>
      <c r="S376" t="s">
        <v>405</v>
      </c>
      <c r="T376" t="s">
        <v>2487</v>
      </c>
      <c r="U376" t="s">
        <v>2481</v>
      </c>
      <c r="V376" s="40">
        <v>0</v>
      </c>
      <c r="W376" s="40">
        <v>2.7083333333333334E-3</v>
      </c>
      <c r="X376" s="40">
        <v>2.7083333333333334E-3</v>
      </c>
      <c r="Y376" s="2" t="str">
        <f t="shared" si="64"/>
        <v/>
      </c>
      <c r="Z376" s="47" t="str">
        <f t="shared" si="65"/>
        <v>Cumplido</v>
      </c>
      <c r="AA376" s="8"/>
      <c r="AB376" s="8"/>
      <c r="AC376" s="8"/>
      <c r="AD376" s="8"/>
      <c r="AE376" s="8"/>
      <c r="AF376" s="42">
        <v>45329</v>
      </c>
      <c r="AG376" s="13" t="str">
        <f t="shared" si="66"/>
        <v>CUMPLE</v>
      </c>
      <c r="AH376" s="13" t="str">
        <f t="shared" si="67"/>
        <v>NO CUMPLE</v>
      </c>
      <c r="AI376" s="13" t="str">
        <f t="shared" si="68"/>
        <v>NO CUMPLE</v>
      </c>
      <c r="AJ376" s="13" t="str">
        <f t="shared" si="69"/>
        <v>NO CUMPLE</v>
      </c>
      <c r="AK376" s="13" t="str">
        <f t="shared" si="70"/>
        <v>NO CUMPLE</v>
      </c>
      <c r="AL376" s="13" t="str">
        <f t="shared" si="71"/>
        <v>CUMPLE</v>
      </c>
      <c r="AM376" s="13" t="str">
        <f t="shared" si="72"/>
        <v>NO CUMPLE</v>
      </c>
      <c r="AN376" s="13" t="str">
        <f t="shared" si="73"/>
        <v>NO CUMPLE</v>
      </c>
      <c r="AO376" s="13" t="str">
        <f t="shared" si="74"/>
        <v>NO CUMPLE</v>
      </c>
      <c r="AP376" s="13" t="str">
        <f t="shared" si="75"/>
        <v>NO CUMPLE</v>
      </c>
    </row>
    <row r="377" spans="1:42" ht="15" x14ac:dyDescent="0.25">
      <c r="A377" t="s">
        <v>2488</v>
      </c>
      <c r="B377" t="s">
        <v>284</v>
      </c>
      <c r="C377" t="s">
        <v>233</v>
      </c>
      <c r="D377" t="s">
        <v>233</v>
      </c>
      <c r="E377" t="s">
        <v>942</v>
      </c>
      <c r="F377" t="s">
        <v>2469</v>
      </c>
      <c r="G377" t="s">
        <v>54</v>
      </c>
      <c r="H377" t="s">
        <v>55</v>
      </c>
      <c r="I377" t="s">
        <v>30</v>
      </c>
      <c r="J377" t="s">
        <v>82</v>
      </c>
      <c r="K377" t="s">
        <v>75</v>
      </c>
      <c r="L377" t="s">
        <v>2489</v>
      </c>
      <c r="M377" t="s">
        <v>2490</v>
      </c>
      <c r="N377" t="s">
        <v>2491</v>
      </c>
      <c r="O377" t="s">
        <v>61</v>
      </c>
      <c r="P377" t="s">
        <v>62</v>
      </c>
      <c r="Q377" t="s">
        <v>279</v>
      </c>
      <c r="R377" t="s">
        <v>2492</v>
      </c>
      <c r="S377" t="s">
        <v>405</v>
      </c>
      <c r="T377" t="s">
        <v>2493</v>
      </c>
      <c r="U377" t="s">
        <v>2481</v>
      </c>
      <c r="V377" s="40">
        <v>0</v>
      </c>
      <c r="W377" s="40">
        <v>2.2222222222222222E-3</v>
      </c>
      <c r="X377" s="40">
        <v>2.2222222222222222E-3</v>
      </c>
      <c r="Y377" s="2" t="str">
        <f t="shared" si="64"/>
        <v/>
      </c>
      <c r="Z377" s="47" t="str">
        <f t="shared" si="65"/>
        <v>Cumplido</v>
      </c>
      <c r="AA377" s="8"/>
      <c r="AB377" s="8"/>
      <c r="AC377" s="8"/>
      <c r="AD377" s="8"/>
      <c r="AE377" s="8"/>
      <c r="AF377" s="42">
        <v>45329</v>
      </c>
      <c r="AG377" s="13" t="str">
        <f t="shared" si="66"/>
        <v>CUMPLE</v>
      </c>
      <c r="AH377" s="13" t="str">
        <f t="shared" si="67"/>
        <v>NO CUMPLE</v>
      </c>
      <c r="AI377" s="13" t="str">
        <f t="shared" si="68"/>
        <v>NO CUMPLE</v>
      </c>
      <c r="AJ377" s="13" t="str">
        <f t="shared" si="69"/>
        <v>NO CUMPLE</v>
      </c>
      <c r="AK377" s="13" t="str">
        <f t="shared" si="70"/>
        <v>NO CUMPLE</v>
      </c>
      <c r="AL377" s="13" t="str">
        <f t="shared" si="71"/>
        <v>CUMPLE</v>
      </c>
      <c r="AM377" s="13" t="str">
        <f t="shared" si="72"/>
        <v>NO CUMPLE</v>
      </c>
      <c r="AN377" s="13" t="str">
        <f t="shared" si="73"/>
        <v>NO CUMPLE</v>
      </c>
      <c r="AO377" s="13" t="str">
        <f t="shared" si="74"/>
        <v>NO CUMPLE</v>
      </c>
      <c r="AP377" s="13" t="str">
        <f t="shared" si="75"/>
        <v>NO CUMPLE</v>
      </c>
    </row>
    <row r="378" spans="1:42" ht="15" x14ac:dyDescent="0.25">
      <c r="A378" t="s">
        <v>2494</v>
      </c>
      <c r="B378" t="s">
        <v>284</v>
      </c>
      <c r="C378" t="s">
        <v>233</v>
      </c>
      <c r="D378" t="s">
        <v>233</v>
      </c>
      <c r="E378" t="s">
        <v>942</v>
      </c>
      <c r="F378" t="s">
        <v>2469</v>
      </c>
      <c r="G378" t="s">
        <v>54</v>
      </c>
      <c r="H378" t="s">
        <v>55</v>
      </c>
      <c r="I378" t="s">
        <v>30</v>
      </c>
      <c r="J378" t="s">
        <v>82</v>
      </c>
      <c r="K378" t="s">
        <v>75</v>
      </c>
      <c r="L378" t="s">
        <v>2495</v>
      </c>
      <c r="M378" t="s">
        <v>2496</v>
      </c>
      <c r="N378" t="s">
        <v>2497</v>
      </c>
      <c r="O378" t="s">
        <v>61</v>
      </c>
      <c r="P378" t="s">
        <v>62</v>
      </c>
      <c r="Q378" t="s">
        <v>279</v>
      </c>
      <c r="R378" t="s">
        <v>2498</v>
      </c>
      <c r="S378" t="s">
        <v>405</v>
      </c>
      <c r="T378" t="s">
        <v>2493</v>
      </c>
      <c r="U378" t="s">
        <v>2481</v>
      </c>
      <c r="V378" s="40">
        <v>0</v>
      </c>
      <c r="W378" s="40">
        <v>1.5625000000000001E-3</v>
      </c>
      <c r="X378" s="40">
        <v>1.5625000000000001E-3</v>
      </c>
      <c r="Y378" s="2" t="str">
        <f t="shared" si="64"/>
        <v/>
      </c>
      <c r="Z378" s="47" t="str">
        <f t="shared" si="65"/>
        <v>Cumplido</v>
      </c>
      <c r="AA378" s="8"/>
      <c r="AB378" s="8"/>
      <c r="AC378" s="8"/>
      <c r="AD378" s="8"/>
      <c r="AE378" s="8"/>
      <c r="AF378" s="42">
        <v>45329</v>
      </c>
      <c r="AG378" s="13" t="str">
        <f t="shared" si="66"/>
        <v>CUMPLE</v>
      </c>
      <c r="AH378" s="13" t="str">
        <f t="shared" si="67"/>
        <v>NO CUMPLE</v>
      </c>
      <c r="AI378" s="13" t="str">
        <f t="shared" si="68"/>
        <v>NO CUMPLE</v>
      </c>
      <c r="AJ378" s="13" t="str">
        <f t="shared" si="69"/>
        <v>NO CUMPLE</v>
      </c>
      <c r="AK378" s="13" t="str">
        <f t="shared" si="70"/>
        <v>NO CUMPLE</v>
      </c>
      <c r="AL378" s="13" t="str">
        <f t="shared" si="71"/>
        <v>CUMPLE</v>
      </c>
      <c r="AM378" s="13" t="str">
        <f t="shared" si="72"/>
        <v>NO CUMPLE</v>
      </c>
      <c r="AN378" s="13" t="str">
        <f t="shared" si="73"/>
        <v>NO CUMPLE</v>
      </c>
      <c r="AO378" s="13" t="str">
        <f t="shared" si="74"/>
        <v>NO CUMPLE</v>
      </c>
      <c r="AP378" s="13" t="str">
        <f t="shared" si="75"/>
        <v>NO CUMPLE</v>
      </c>
    </row>
    <row r="379" spans="1:42" ht="15" x14ac:dyDescent="0.25">
      <c r="A379" t="s">
        <v>2499</v>
      </c>
      <c r="B379" t="s">
        <v>85</v>
      </c>
      <c r="C379" t="s">
        <v>86</v>
      </c>
      <c r="D379" t="s">
        <v>86</v>
      </c>
      <c r="E379" t="s">
        <v>88</v>
      </c>
      <c r="F379" t="s">
        <v>2500</v>
      </c>
      <c r="G379" t="s">
        <v>54</v>
      </c>
      <c r="H379" t="s">
        <v>55</v>
      </c>
      <c r="I379" t="s">
        <v>30</v>
      </c>
      <c r="J379" t="s">
        <v>82</v>
      </c>
      <c r="K379" t="s">
        <v>75</v>
      </c>
      <c r="L379" t="s">
        <v>2501</v>
      </c>
      <c r="M379" t="s">
        <v>2502</v>
      </c>
      <c r="N379" t="s">
        <v>2503</v>
      </c>
      <c r="O379" t="s">
        <v>61</v>
      </c>
      <c r="P379" t="s">
        <v>62</v>
      </c>
      <c r="Q379" t="s">
        <v>148</v>
      </c>
      <c r="R379" t="s">
        <v>2504</v>
      </c>
      <c r="S379" t="s">
        <v>405</v>
      </c>
      <c r="T379"/>
      <c r="U379"/>
      <c r="V379" s="40">
        <v>0</v>
      </c>
      <c r="W379" s="40">
        <v>1.8692129629629628E-2</v>
      </c>
      <c r="X379" s="40">
        <v>1.8692129629629628E-2</v>
      </c>
      <c r="Y379" s="2" t="str">
        <f t="shared" si="64"/>
        <v/>
      </c>
      <c r="Z379" s="47" t="str">
        <f t="shared" si="65"/>
        <v>Cumplido</v>
      </c>
      <c r="AA379" s="8"/>
      <c r="AB379" s="8"/>
      <c r="AC379" s="8"/>
      <c r="AD379" s="8"/>
      <c r="AE379" s="8"/>
      <c r="AF379" s="42">
        <v>45329</v>
      </c>
      <c r="AG379" s="13" t="str">
        <f t="shared" si="66"/>
        <v>CUMPLE</v>
      </c>
      <c r="AH379" s="13" t="str">
        <f t="shared" si="67"/>
        <v>NO CUMPLE</v>
      </c>
      <c r="AI379" s="13" t="str">
        <f t="shared" si="68"/>
        <v>NO CUMPLE</v>
      </c>
      <c r="AJ379" s="13" t="str">
        <f t="shared" si="69"/>
        <v>NO CUMPLE</v>
      </c>
      <c r="AK379" s="13" t="str">
        <f t="shared" si="70"/>
        <v>NO CUMPLE</v>
      </c>
      <c r="AL379" s="13" t="str">
        <f t="shared" si="71"/>
        <v>CUMPLE</v>
      </c>
      <c r="AM379" s="13" t="str">
        <f t="shared" si="72"/>
        <v>NO CUMPLE</v>
      </c>
      <c r="AN379" s="13" t="str">
        <f t="shared" si="73"/>
        <v>NO CUMPLE</v>
      </c>
      <c r="AO379" s="13" t="str">
        <f t="shared" si="74"/>
        <v>NO CUMPLE</v>
      </c>
      <c r="AP379" s="13" t="str">
        <f t="shared" si="75"/>
        <v>NO CUMPLE</v>
      </c>
    </row>
    <row r="380" spans="1:42" ht="15" x14ac:dyDescent="0.25">
      <c r="A380" t="s">
        <v>2505</v>
      </c>
      <c r="B380" t="s">
        <v>85</v>
      </c>
      <c r="C380" t="s">
        <v>86</v>
      </c>
      <c r="D380" t="s">
        <v>86</v>
      </c>
      <c r="E380" t="s">
        <v>88</v>
      </c>
      <c r="F380" t="s">
        <v>2500</v>
      </c>
      <c r="G380" t="s">
        <v>54</v>
      </c>
      <c r="H380" t="s">
        <v>55</v>
      </c>
      <c r="I380" t="s">
        <v>30</v>
      </c>
      <c r="J380" t="s">
        <v>82</v>
      </c>
      <c r="K380" t="s">
        <v>75</v>
      </c>
      <c r="L380" t="s">
        <v>2506</v>
      </c>
      <c r="M380" t="s">
        <v>2507</v>
      </c>
      <c r="N380" t="s">
        <v>2508</v>
      </c>
      <c r="O380" t="s">
        <v>61</v>
      </c>
      <c r="P380" t="s">
        <v>62</v>
      </c>
      <c r="Q380" t="s">
        <v>148</v>
      </c>
      <c r="R380" t="s">
        <v>2509</v>
      </c>
      <c r="S380" t="s">
        <v>405</v>
      </c>
      <c r="T380" t="s">
        <v>2510</v>
      </c>
      <c r="U380"/>
      <c r="V380" s="40">
        <v>1.636574074074074E-2</v>
      </c>
      <c r="W380" s="40">
        <v>1.7071759259259259E-2</v>
      </c>
      <c r="X380" s="40">
        <v>7.0601851851851847E-4</v>
      </c>
      <c r="Y380" s="2" t="str">
        <f t="shared" si="64"/>
        <v/>
      </c>
      <c r="Z380" s="47" t="str">
        <f t="shared" si="65"/>
        <v>Cumplido</v>
      </c>
      <c r="AA380" s="8"/>
      <c r="AB380" s="8"/>
      <c r="AC380" s="8"/>
      <c r="AD380" s="8"/>
      <c r="AE380" s="8"/>
      <c r="AF380" s="42">
        <v>45329</v>
      </c>
      <c r="AG380" s="13" t="str">
        <f t="shared" si="66"/>
        <v>CUMPLE</v>
      </c>
      <c r="AH380" s="13" t="str">
        <f t="shared" si="67"/>
        <v>NO CUMPLE</v>
      </c>
      <c r="AI380" s="13" t="str">
        <f t="shared" si="68"/>
        <v>NO CUMPLE</v>
      </c>
      <c r="AJ380" s="13" t="str">
        <f t="shared" si="69"/>
        <v>NO CUMPLE</v>
      </c>
      <c r="AK380" s="13" t="str">
        <f t="shared" si="70"/>
        <v>NO CUMPLE</v>
      </c>
      <c r="AL380" s="13" t="str">
        <f t="shared" si="71"/>
        <v>CUMPLE</v>
      </c>
      <c r="AM380" s="13" t="str">
        <f t="shared" si="72"/>
        <v>NO CUMPLE</v>
      </c>
      <c r="AN380" s="13" t="str">
        <f t="shared" si="73"/>
        <v>NO CUMPLE</v>
      </c>
      <c r="AO380" s="13" t="str">
        <f t="shared" si="74"/>
        <v>NO CUMPLE</v>
      </c>
      <c r="AP380" s="13" t="str">
        <f t="shared" si="75"/>
        <v>NO CUMPLE</v>
      </c>
    </row>
    <row r="381" spans="1:42" ht="15" x14ac:dyDescent="0.25">
      <c r="A381" t="s">
        <v>2511</v>
      </c>
      <c r="B381" t="s">
        <v>2512</v>
      </c>
      <c r="C381" t="s">
        <v>2513</v>
      </c>
      <c r="D381" t="s">
        <v>2513</v>
      </c>
      <c r="E381" t="s">
        <v>88</v>
      </c>
      <c r="F381" t="s">
        <v>2500</v>
      </c>
      <c r="G381" t="s">
        <v>54</v>
      </c>
      <c r="H381" t="s">
        <v>55</v>
      </c>
      <c r="I381" t="s">
        <v>30</v>
      </c>
      <c r="J381" t="s">
        <v>82</v>
      </c>
      <c r="K381" t="s">
        <v>75</v>
      </c>
      <c r="L381" t="s">
        <v>2514</v>
      </c>
      <c r="M381" t="s">
        <v>2515</v>
      </c>
      <c r="N381" t="s">
        <v>2516</v>
      </c>
      <c r="O381" t="s">
        <v>61</v>
      </c>
      <c r="P381" t="s">
        <v>62</v>
      </c>
      <c r="Q381" t="s">
        <v>148</v>
      </c>
      <c r="R381" t="s">
        <v>2517</v>
      </c>
      <c r="S381" t="s">
        <v>405</v>
      </c>
      <c r="T381" t="s">
        <v>2518</v>
      </c>
      <c r="U381"/>
      <c r="V381" s="40">
        <v>1.5671296296296298E-2</v>
      </c>
      <c r="W381" s="40">
        <v>1.7326388888888888E-2</v>
      </c>
      <c r="X381" s="40">
        <v>1.6550925925925926E-3</v>
      </c>
      <c r="Y381" s="2" t="str">
        <f t="shared" si="64"/>
        <v/>
      </c>
      <c r="Z381" s="47" t="str">
        <f t="shared" si="65"/>
        <v>Cumplido</v>
      </c>
      <c r="AA381" s="8"/>
      <c r="AB381" s="8"/>
      <c r="AC381" s="8"/>
      <c r="AD381" s="8"/>
      <c r="AE381" s="8"/>
      <c r="AF381" s="42">
        <v>45329</v>
      </c>
      <c r="AG381" s="13" t="str">
        <f t="shared" si="66"/>
        <v>CUMPLE</v>
      </c>
      <c r="AH381" s="13" t="str">
        <f t="shared" si="67"/>
        <v>NO CUMPLE</v>
      </c>
      <c r="AI381" s="13" t="str">
        <f t="shared" si="68"/>
        <v>NO CUMPLE</v>
      </c>
      <c r="AJ381" s="13" t="str">
        <f t="shared" si="69"/>
        <v>NO CUMPLE</v>
      </c>
      <c r="AK381" s="13" t="str">
        <f t="shared" si="70"/>
        <v>NO CUMPLE</v>
      </c>
      <c r="AL381" s="13" t="str">
        <f t="shared" si="71"/>
        <v>CUMPLE</v>
      </c>
      <c r="AM381" s="13" t="str">
        <f t="shared" si="72"/>
        <v>NO CUMPLE</v>
      </c>
      <c r="AN381" s="13" t="str">
        <f t="shared" si="73"/>
        <v>NO CUMPLE</v>
      </c>
      <c r="AO381" s="13" t="str">
        <f t="shared" si="74"/>
        <v>NO CUMPLE</v>
      </c>
      <c r="AP381" s="13" t="str">
        <f t="shared" si="75"/>
        <v>NO CUMPLE</v>
      </c>
    </row>
    <row r="382" spans="1:42" ht="15" x14ac:dyDescent="0.25">
      <c r="A382" t="s">
        <v>2519</v>
      </c>
      <c r="B382" t="s">
        <v>2512</v>
      </c>
      <c r="C382" t="s">
        <v>86</v>
      </c>
      <c r="D382" t="s">
        <v>86</v>
      </c>
      <c r="E382" t="s">
        <v>88</v>
      </c>
      <c r="F382" t="s">
        <v>2500</v>
      </c>
      <c r="G382" t="s">
        <v>54</v>
      </c>
      <c r="H382" t="s">
        <v>55</v>
      </c>
      <c r="I382" t="s">
        <v>30</v>
      </c>
      <c r="J382" t="s">
        <v>82</v>
      </c>
      <c r="K382" t="s">
        <v>75</v>
      </c>
      <c r="L382" t="s">
        <v>2520</v>
      </c>
      <c r="M382" t="s">
        <v>2521</v>
      </c>
      <c r="N382" t="s">
        <v>2522</v>
      </c>
      <c r="O382" t="s">
        <v>61</v>
      </c>
      <c r="P382" t="s">
        <v>62</v>
      </c>
      <c r="Q382" t="s">
        <v>148</v>
      </c>
      <c r="R382" t="s">
        <v>2523</v>
      </c>
      <c r="S382" t="s">
        <v>405</v>
      </c>
      <c r="T382" t="s">
        <v>2524</v>
      </c>
      <c r="U382"/>
      <c r="V382" s="40">
        <v>1.7812499999999998E-2</v>
      </c>
      <c r="W382" s="40">
        <v>1.8819444444444444E-2</v>
      </c>
      <c r="X382" s="40">
        <v>1.0069444444444444E-3</v>
      </c>
      <c r="Y382" s="2" t="str">
        <f t="shared" si="64"/>
        <v/>
      </c>
      <c r="Z382" s="47" t="str">
        <f t="shared" si="65"/>
        <v>Cumplido</v>
      </c>
      <c r="AA382" s="8"/>
      <c r="AB382" s="8"/>
      <c r="AC382" s="8"/>
      <c r="AD382" s="8"/>
      <c r="AE382" s="8"/>
      <c r="AF382" s="42">
        <v>45329</v>
      </c>
      <c r="AG382" s="13" t="str">
        <f t="shared" si="66"/>
        <v>CUMPLE</v>
      </c>
      <c r="AH382" s="13" t="str">
        <f t="shared" si="67"/>
        <v>NO CUMPLE</v>
      </c>
      <c r="AI382" s="13" t="str">
        <f t="shared" si="68"/>
        <v>NO CUMPLE</v>
      </c>
      <c r="AJ382" s="13" t="str">
        <f t="shared" si="69"/>
        <v>NO CUMPLE</v>
      </c>
      <c r="AK382" s="13" t="str">
        <f t="shared" si="70"/>
        <v>NO CUMPLE</v>
      </c>
      <c r="AL382" s="13" t="str">
        <f t="shared" si="71"/>
        <v>CUMPLE</v>
      </c>
      <c r="AM382" s="13" t="str">
        <f t="shared" si="72"/>
        <v>NO CUMPLE</v>
      </c>
      <c r="AN382" s="13" t="str">
        <f t="shared" si="73"/>
        <v>NO CUMPLE</v>
      </c>
      <c r="AO382" s="13" t="str">
        <f t="shared" si="74"/>
        <v>NO CUMPLE</v>
      </c>
      <c r="AP382" s="13" t="str">
        <f t="shared" si="75"/>
        <v>NO CUMPLE</v>
      </c>
    </row>
    <row r="383" spans="1:42" ht="15" x14ac:dyDescent="0.25">
      <c r="A383" t="s">
        <v>2525</v>
      </c>
      <c r="B383" t="s">
        <v>2512</v>
      </c>
      <c r="C383" t="s">
        <v>86</v>
      </c>
      <c r="D383" t="s">
        <v>86</v>
      </c>
      <c r="E383" t="s">
        <v>88</v>
      </c>
      <c r="F383" t="s">
        <v>2500</v>
      </c>
      <c r="G383" t="s">
        <v>54</v>
      </c>
      <c r="H383" t="s">
        <v>55</v>
      </c>
      <c r="I383" t="s">
        <v>30</v>
      </c>
      <c r="J383" t="s">
        <v>82</v>
      </c>
      <c r="K383" t="s">
        <v>75</v>
      </c>
      <c r="L383" t="s">
        <v>2526</v>
      </c>
      <c r="M383" t="s">
        <v>2527</v>
      </c>
      <c r="N383" t="s">
        <v>2528</v>
      </c>
      <c r="O383" t="s">
        <v>61</v>
      </c>
      <c r="P383" t="s">
        <v>62</v>
      </c>
      <c r="Q383" t="s">
        <v>148</v>
      </c>
      <c r="R383" t="s">
        <v>2529</v>
      </c>
      <c r="S383" t="s">
        <v>405</v>
      </c>
      <c r="T383" t="s">
        <v>2530</v>
      </c>
      <c r="U383"/>
      <c r="V383" s="40">
        <v>1.3402777777777777E-2</v>
      </c>
      <c r="W383" s="40">
        <v>1.3425925925925926E-2</v>
      </c>
      <c r="X383" s="40">
        <v>2.3148148148148147E-5</v>
      </c>
      <c r="Y383" s="2" t="str">
        <f t="shared" si="64"/>
        <v/>
      </c>
      <c r="Z383" s="47" t="str">
        <f t="shared" si="65"/>
        <v>Cumplido</v>
      </c>
      <c r="AA383" s="8"/>
      <c r="AB383" s="8"/>
      <c r="AC383" s="8"/>
      <c r="AD383" s="8"/>
      <c r="AE383" s="8"/>
      <c r="AF383" s="42">
        <v>45329</v>
      </c>
      <c r="AG383" s="13" t="str">
        <f t="shared" si="66"/>
        <v>CUMPLE</v>
      </c>
      <c r="AH383" s="13" t="str">
        <f t="shared" si="67"/>
        <v>NO CUMPLE</v>
      </c>
      <c r="AI383" s="13" t="str">
        <f t="shared" si="68"/>
        <v>NO CUMPLE</v>
      </c>
      <c r="AJ383" s="13" t="str">
        <f t="shared" si="69"/>
        <v>NO CUMPLE</v>
      </c>
      <c r="AK383" s="13" t="str">
        <f t="shared" si="70"/>
        <v>NO CUMPLE</v>
      </c>
      <c r="AL383" s="13" t="str">
        <f t="shared" si="71"/>
        <v>CUMPLE</v>
      </c>
      <c r="AM383" s="13" t="str">
        <f t="shared" si="72"/>
        <v>NO CUMPLE</v>
      </c>
      <c r="AN383" s="13" t="str">
        <f t="shared" si="73"/>
        <v>NO CUMPLE</v>
      </c>
      <c r="AO383" s="13" t="str">
        <f t="shared" si="74"/>
        <v>NO CUMPLE</v>
      </c>
      <c r="AP383" s="13" t="str">
        <f t="shared" si="75"/>
        <v>NO CUMPLE</v>
      </c>
    </row>
    <row r="384" spans="1:42" ht="15" x14ac:dyDescent="0.25">
      <c r="A384" t="s">
        <v>2531</v>
      </c>
      <c r="B384" t="s">
        <v>284</v>
      </c>
      <c r="C384" t="s">
        <v>233</v>
      </c>
      <c r="D384" t="s">
        <v>233</v>
      </c>
      <c r="E384" t="s">
        <v>942</v>
      </c>
      <c r="F384" t="s">
        <v>2469</v>
      </c>
      <c r="G384" t="s">
        <v>54</v>
      </c>
      <c r="H384" t="s">
        <v>55</v>
      </c>
      <c r="I384" t="s">
        <v>30</v>
      </c>
      <c r="J384" t="s">
        <v>82</v>
      </c>
      <c r="K384" t="s">
        <v>75</v>
      </c>
      <c r="L384" t="s">
        <v>2532</v>
      </c>
      <c r="M384" t="s">
        <v>2533</v>
      </c>
      <c r="N384" t="s">
        <v>2534</v>
      </c>
      <c r="O384" t="s">
        <v>61</v>
      </c>
      <c r="P384" t="s">
        <v>62</v>
      </c>
      <c r="Q384" t="s">
        <v>279</v>
      </c>
      <c r="R384" t="s">
        <v>2535</v>
      </c>
      <c r="S384" t="s">
        <v>405</v>
      </c>
      <c r="T384" t="s">
        <v>2493</v>
      </c>
      <c r="U384" t="s">
        <v>2536</v>
      </c>
      <c r="V384" s="40">
        <v>0</v>
      </c>
      <c r="W384" s="40">
        <v>4.0162037037037041E-3</v>
      </c>
      <c r="X384" s="40">
        <v>4.0162037037037041E-3</v>
      </c>
      <c r="Y384" s="2" t="str">
        <f t="shared" si="64"/>
        <v/>
      </c>
      <c r="Z384" s="47" t="str">
        <f t="shared" si="65"/>
        <v>Cumplido</v>
      </c>
      <c r="AA384" s="8"/>
      <c r="AB384" s="8"/>
      <c r="AC384" s="8"/>
      <c r="AD384" s="8"/>
      <c r="AE384" s="8"/>
      <c r="AF384" s="42">
        <v>45329</v>
      </c>
      <c r="AG384" s="13" t="str">
        <f t="shared" si="66"/>
        <v>CUMPLE</v>
      </c>
      <c r="AH384" s="13" t="str">
        <f t="shared" si="67"/>
        <v>NO CUMPLE</v>
      </c>
      <c r="AI384" s="13" t="str">
        <f t="shared" si="68"/>
        <v>NO CUMPLE</v>
      </c>
      <c r="AJ384" s="13" t="str">
        <f t="shared" si="69"/>
        <v>NO CUMPLE</v>
      </c>
      <c r="AK384" s="13" t="str">
        <f t="shared" si="70"/>
        <v>NO CUMPLE</v>
      </c>
      <c r="AL384" s="13" t="str">
        <f t="shared" si="71"/>
        <v>CUMPLE</v>
      </c>
      <c r="AM384" s="13" t="str">
        <f t="shared" si="72"/>
        <v>NO CUMPLE</v>
      </c>
      <c r="AN384" s="13" t="str">
        <f t="shared" si="73"/>
        <v>NO CUMPLE</v>
      </c>
      <c r="AO384" s="13" t="str">
        <f t="shared" si="74"/>
        <v>NO CUMPLE</v>
      </c>
      <c r="AP384" s="13" t="str">
        <f t="shared" si="75"/>
        <v>NO CUMPLE</v>
      </c>
    </row>
    <row r="385" spans="1:42" ht="15" x14ac:dyDescent="0.25">
      <c r="A385" t="s">
        <v>2537</v>
      </c>
      <c r="B385" t="s">
        <v>284</v>
      </c>
      <c r="C385" t="s">
        <v>273</v>
      </c>
      <c r="D385" t="s">
        <v>212</v>
      </c>
      <c r="E385" t="s">
        <v>2268</v>
      </c>
      <c r="F385" t="s">
        <v>2538</v>
      </c>
      <c r="G385" t="s">
        <v>73</v>
      </c>
      <c r="H385" t="s">
        <v>74</v>
      </c>
      <c r="I385" t="s">
        <v>29</v>
      </c>
      <c r="J385" t="s">
        <v>82</v>
      </c>
      <c r="K385" t="s">
        <v>288</v>
      </c>
      <c r="L385" t="s">
        <v>2539</v>
      </c>
      <c r="M385" t="s">
        <v>2540</v>
      </c>
      <c r="N385" t="s">
        <v>2541</v>
      </c>
      <c r="O385" t="s">
        <v>61</v>
      </c>
      <c r="P385" t="s">
        <v>62</v>
      </c>
      <c r="Q385" t="s">
        <v>279</v>
      </c>
      <c r="R385" t="s">
        <v>2542</v>
      </c>
      <c r="S385" t="s">
        <v>405</v>
      </c>
      <c r="T385" t="s">
        <v>2543</v>
      </c>
      <c r="U385" t="s">
        <v>2544</v>
      </c>
      <c r="V385" s="40">
        <v>0.16299768518518518</v>
      </c>
      <c r="W385" s="40">
        <v>0.16335648148148149</v>
      </c>
      <c r="X385" s="40">
        <v>3.5879629629629629E-4</v>
      </c>
      <c r="Y385" s="2" t="str">
        <f t="shared" si="64"/>
        <v/>
      </c>
      <c r="Z385" s="47" t="str">
        <f t="shared" si="65"/>
        <v>Cumplido</v>
      </c>
      <c r="AA385" s="47"/>
      <c r="AB385" s="8"/>
      <c r="AC385" s="8"/>
      <c r="AD385" s="8"/>
      <c r="AE385" s="8"/>
      <c r="AF385" s="42">
        <v>45329</v>
      </c>
      <c r="AG385" s="13" t="str">
        <f t="shared" si="66"/>
        <v>CUMPLE</v>
      </c>
      <c r="AH385" s="13" t="str">
        <f t="shared" si="67"/>
        <v>NO CUMPLE</v>
      </c>
      <c r="AI385" s="13" t="str">
        <f t="shared" si="68"/>
        <v>NO CUMPLE</v>
      </c>
      <c r="AJ385" s="13" t="str">
        <f t="shared" si="69"/>
        <v>NO CUMPLE</v>
      </c>
      <c r="AK385" s="13" t="str">
        <f t="shared" si="70"/>
        <v>NO CUMPLE</v>
      </c>
      <c r="AL385" s="13" t="str">
        <f t="shared" si="71"/>
        <v>NO CUMPLE</v>
      </c>
      <c r="AM385" s="13" t="str">
        <f t="shared" si="72"/>
        <v>CUMPLE</v>
      </c>
      <c r="AN385" s="13" t="str">
        <f t="shared" si="73"/>
        <v>NO CUMPLE</v>
      </c>
      <c r="AO385" s="13" t="str">
        <f t="shared" si="74"/>
        <v>NO CUMPLE</v>
      </c>
      <c r="AP385" s="13" t="str">
        <f t="shared" si="75"/>
        <v>NO CUMPLE</v>
      </c>
    </row>
    <row r="386" spans="1:42" ht="15" x14ac:dyDescent="0.25">
      <c r="A386" t="s">
        <v>2545</v>
      </c>
      <c r="B386" t="s">
        <v>284</v>
      </c>
      <c r="C386" t="s">
        <v>273</v>
      </c>
      <c r="D386" t="s">
        <v>212</v>
      </c>
      <c r="E386" t="s">
        <v>2268</v>
      </c>
      <c r="F386" t="s">
        <v>2538</v>
      </c>
      <c r="G386" t="s">
        <v>73</v>
      </c>
      <c r="H386" t="s">
        <v>74</v>
      </c>
      <c r="I386" t="s">
        <v>29</v>
      </c>
      <c r="J386" t="s">
        <v>82</v>
      </c>
      <c r="K386" t="s">
        <v>288</v>
      </c>
      <c r="L386" t="s">
        <v>2546</v>
      </c>
      <c r="M386" t="s">
        <v>2547</v>
      </c>
      <c r="N386" t="s">
        <v>2548</v>
      </c>
      <c r="O386" t="s">
        <v>61</v>
      </c>
      <c r="P386" t="s">
        <v>62</v>
      </c>
      <c r="Q386" t="s">
        <v>279</v>
      </c>
      <c r="R386" t="s">
        <v>2549</v>
      </c>
      <c r="S386" t="s">
        <v>405</v>
      </c>
      <c r="T386" t="s">
        <v>2543</v>
      </c>
      <c r="U386" t="s">
        <v>2550</v>
      </c>
      <c r="V386" s="40">
        <v>0.11373842592592592</v>
      </c>
      <c r="W386" s="40">
        <v>0.1140625</v>
      </c>
      <c r="X386" s="40">
        <v>3.2407407407407406E-4</v>
      </c>
      <c r="Y386" s="2" t="str">
        <f t="shared" ref="Y386:Y449" si="76">IF(J386="Incidente de Cliente",IF($X386&lt;=$AT$2,"Cumplido","Incumplido"),"")</f>
        <v/>
      </c>
      <c r="Z386" s="47" t="str">
        <f t="shared" ref="Z386:Z449" si="77">IF(J386="Requerimiento de Cliente",IF($X386&lt;=$AT$3,"Cumplido","Incumplido"),"")</f>
        <v>Cumplido</v>
      </c>
      <c r="AA386" s="8"/>
      <c r="AB386" s="8"/>
      <c r="AC386" s="8"/>
      <c r="AD386" s="8"/>
      <c r="AE386" s="8"/>
      <c r="AF386" s="42">
        <v>45329</v>
      </c>
      <c r="AG386" s="13" t="str">
        <f t="shared" si="66"/>
        <v>CUMPLE</v>
      </c>
      <c r="AH386" s="13" t="str">
        <f t="shared" si="67"/>
        <v>NO CUMPLE</v>
      </c>
      <c r="AI386" s="13" t="str">
        <f t="shared" si="68"/>
        <v>NO CUMPLE</v>
      </c>
      <c r="AJ386" s="13" t="str">
        <f t="shared" si="69"/>
        <v>NO CUMPLE</v>
      </c>
      <c r="AK386" s="13" t="str">
        <f t="shared" si="70"/>
        <v>NO CUMPLE</v>
      </c>
      <c r="AL386" s="13" t="str">
        <f t="shared" si="71"/>
        <v>NO CUMPLE</v>
      </c>
      <c r="AM386" s="13" t="str">
        <f t="shared" si="72"/>
        <v>CUMPLE</v>
      </c>
      <c r="AN386" s="13" t="str">
        <f t="shared" si="73"/>
        <v>NO CUMPLE</v>
      </c>
      <c r="AO386" s="13" t="str">
        <f t="shared" si="74"/>
        <v>NO CUMPLE</v>
      </c>
      <c r="AP386" s="13" t="str">
        <f t="shared" si="75"/>
        <v>NO CUMPLE</v>
      </c>
    </row>
    <row r="387" spans="1:42" ht="15" x14ac:dyDescent="0.25">
      <c r="A387" t="s">
        <v>2551</v>
      </c>
      <c r="B387" t="s">
        <v>445</v>
      </c>
      <c r="C387" t="s">
        <v>233</v>
      </c>
      <c r="D387" t="s">
        <v>446</v>
      </c>
      <c r="E387" t="s">
        <v>319</v>
      </c>
      <c r="F387" t="s">
        <v>447</v>
      </c>
      <c r="G387" t="s">
        <v>448</v>
      </c>
      <c r="H387" t="s">
        <v>55</v>
      </c>
      <c r="I387" t="s">
        <v>30</v>
      </c>
      <c r="J387" t="s">
        <v>67</v>
      </c>
      <c r="K387" t="s">
        <v>1509</v>
      </c>
      <c r="L387" t="s">
        <v>1510</v>
      </c>
      <c r="M387" t="s">
        <v>2552</v>
      </c>
      <c r="N387" t="s">
        <v>2552</v>
      </c>
      <c r="O387" t="s">
        <v>61</v>
      </c>
      <c r="P387" t="s">
        <v>452</v>
      </c>
      <c r="Q387" t="s">
        <v>452</v>
      </c>
      <c r="R387" t="s">
        <v>2553</v>
      </c>
      <c r="S387" t="s">
        <v>405</v>
      </c>
      <c r="T387" t="s">
        <v>1513</v>
      </c>
      <c r="U387" t="s">
        <v>2554</v>
      </c>
      <c r="V387" s="40">
        <v>2.4884259259259259E-2</v>
      </c>
      <c r="W387" s="40">
        <v>7.7928240740740742E-2</v>
      </c>
      <c r="X387" s="40">
        <v>5.3043981481481484E-2</v>
      </c>
      <c r="Y387" s="2" t="str">
        <f t="shared" si="76"/>
        <v>Cumplido</v>
      </c>
      <c r="Z387" s="47" t="str">
        <f t="shared" si="77"/>
        <v/>
      </c>
      <c r="AA387" s="8"/>
      <c r="AB387" s="8"/>
      <c r="AC387" s="8"/>
      <c r="AD387" s="8"/>
      <c r="AE387" s="8"/>
      <c r="AF387" s="42">
        <v>45329</v>
      </c>
      <c r="AG387" s="13" t="str">
        <f t="shared" ref="AG387:AG450" si="78">IF(X387&lt;$AR$11,"CUMPLE","NO CUMPLE")</f>
        <v>NO CUMPLE</v>
      </c>
      <c r="AH387" s="13" t="str">
        <f t="shared" ref="AH387:AH450" si="79">IF(X387&gt;$AR$12,IF(X387&lt;=$AS$12,"CUMPLE","NO CUMPLE"),"NO CUMPLE")</f>
        <v>CUMPLE</v>
      </c>
      <c r="AI387" s="13" t="str">
        <f t="shared" ref="AI387:AI450" si="80">IF(X387&gt;$AR$13,IF(X387&lt;=$AS$13,"CUMPLE","NO CUMPLE"),"NO CUMPLE")</f>
        <v>NO CUMPLE</v>
      </c>
      <c r="AJ387" s="13" t="str">
        <f t="shared" ref="AJ387:AJ450" si="81">IF(X387&gt;$AR$14,IF(X387&lt;=$AS$14,"CUMPLE","NO CUMPLE"),"NO CUMPLE")</f>
        <v>NO CUMPLE</v>
      </c>
      <c r="AK387" s="13" t="str">
        <f t="shared" ref="AK387:AK450" si="82">IF(X387&gt;$AR$15,"CUMPLE","NO CUMPLE")</f>
        <v>NO CUMPLE</v>
      </c>
      <c r="AL387" s="13" t="str">
        <f t="shared" ref="AL387:AL450" si="83">IF(W387&lt;$AR$11,"CUMPLE","NO CUMPLE")</f>
        <v>NO CUMPLE</v>
      </c>
      <c r="AM387" s="13" t="str">
        <f t="shared" ref="AM387:AM450" si="84">IF(W387&gt;$AR$12,IF(W387&lt;=$AS$12,"CUMPLE","NO CUMPLE"),"NO CUMPLE")</f>
        <v>CUMPLE</v>
      </c>
      <c r="AN387" s="13" t="str">
        <f t="shared" ref="AN387:AN450" si="85">IF(W387&gt;$AR$13,IF(W387&lt;=$AS$13,"CUMPLE","NO CUMPLE"),"NO CUMPLE")</f>
        <v>NO CUMPLE</v>
      </c>
      <c r="AO387" s="13" t="str">
        <f t="shared" ref="AO387:AO450" si="86">IF(W387&gt;$AR$14,IF(W387&lt;=$AS$14,"CUMPLE","NO CUMPLE"),"NO CUMPLE")</f>
        <v>NO CUMPLE</v>
      </c>
      <c r="AP387" s="13" t="str">
        <f t="shared" ref="AP387:AP450" si="87">IF(W387&gt;$AR$15,"CUMPLE","NO CUMPLE")</f>
        <v>NO CUMPLE</v>
      </c>
    </row>
    <row r="388" spans="1:42" ht="15" x14ac:dyDescent="0.25">
      <c r="A388" t="s">
        <v>2555</v>
      </c>
      <c r="B388" t="s">
        <v>445</v>
      </c>
      <c r="C388" t="s">
        <v>273</v>
      </c>
      <c r="D388" t="s">
        <v>1515</v>
      </c>
      <c r="E388" t="s">
        <v>274</v>
      </c>
      <c r="F388" t="s">
        <v>447</v>
      </c>
      <c r="G388" t="s">
        <v>448</v>
      </c>
      <c r="H388" t="s">
        <v>55</v>
      </c>
      <c r="I388" t="s">
        <v>30</v>
      </c>
      <c r="J388" t="s">
        <v>67</v>
      </c>
      <c r="K388" t="s">
        <v>117</v>
      </c>
      <c r="L388" t="s">
        <v>1516</v>
      </c>
      <c r="M388" t="s">
        <v>2556</v>
      </c>
      <c r="N388" t="s">
        <v>2556</v>
      </c>
      <c r="O388" t="s">
        <v>61</v>
      </c>
      <c r="P388" t="s">
        <v>62</v>
      </c>
      <c r="Q388" t="s">
        <v>279</v>
      </c>
      <c r="R388" t="s">
        <v>2557</v>
      </c>
      <c r="S388" t="s">
        <v>405</v>
      </c>
      <c r="T388" t="s">
        <v>1519</v>
      </c>
      <c r="U388" t="s">
        <v>2558</v>
      </c>
      <c r="V388" s="40">
        <v>4.7557870370370368E-2</v>
      </c>
      <c r="W388" s="40">
        <v>0.13317129629629629</v>
      </c>
      <c r="X388" s="40">
        <v>8.5613425925925926E-2</v>
      </c>
      <c r="Y388" s="2" t="str">
        <f t="shared" si="76"/>
        <v>Cumplido</v>
      </c>
      <c r="Z388" s="47" t="str">
        <f t="shared" si="77"/>
        <v/>
      </c>
      <c r="AA388" s="8"/>
      <c r="AB388" s="8"/>
      <c r="AC388" s="8"/>
      <c r="AD388" s="8"/>
      <c r="AE388" s="8"/>
      <c r="AF388" s="42">
        <v>45329</v>
      </c>
      <c r="AG388" s="13" t="str">
        <f t="shared" si="78"/>
        <v>NO CUMPLE</v>
      </c>
      <c r="AH388" s="13" t="str">
        <f t="shared" si="79"/>
        <v>CUMPLE</v>
      </c>
      <c r="AI388" s="13" t="str">
        <f t="shared" si="80"/>
        <v>NO CUMPLE</v>
      </c>
      <c r="AJ388" s="13" t="str">
        <f t="shared" si="81"/>
        <v>NO CUMPLE</v>
      </c>
      <c r="AK388" s="13" t="str">
        <f t="shared" si="82"/>
        <v>NO CUMPLE</v>
      </c>
      <c r="AL388" s="13" t="str">
        <f t="shared" si="83"/>
        <v>NO CUMPLE</v>
      </c>
      <c r="AM388" s="13" t="str">
        <f t="shared" si="84"/>
        <v>CUMPLE</v>
      </c>
      <c r="AN388" s="13" t="str">
        <f t="shared" si="85"/>
        <v>NO CUMPLE</v>
      </c>
      <c r="AO388" s="13" t="str">
        <f t="shared" si="86"/>
        <v>NO CUMPLE</v>
      </c>
      <c r="AP388" s="13" t="str">
        <f t="shared" si="87"/>
        <v>NO CUMPLE</v>
      </c>
    </row>
    <row r="389" spans="1:42" ht="15" x14ac:dyDescent="0.25">
      <c r="A389" t="s">
        <v>2559</v>
      </c>
      <c r="B389" t="s">
        <v>95</v>
      </c>
      <c r="C389" t="s">
        <v>233</v>
      </c>
      <c r="D389" t="s">
        <v>142</v>
      </c>
      <c r="E389" t="s">
        <v>234</v>
      </c>
      <c r="F389" t="s">
        <v>156</v>
      </c>
      <c r="G389" t="s">
        <v>73</v>
      </c>
      <c r="H389" t="s">
        <v>74</v>
      </c>
      <c r="I389" t="s">
        <v>29</v>
      </c>
      <c r="J389" t="s">
        <v>82</v>
      </c>
      <c r="K389" t="s">
        <v>888</v>
      </c>
      <c r="L389" t="s">
        <v>2560</v>
      </c>
      <c r="M389" t="s">
        <v>2561</v>
      </c>
      <c r="N389" t="s">
        <v>2562</v>
      </c>
      <c r="O389" t="s">
        <v>61</v>
      </c>
      <c r="P389" t="s">
        <v>136</v>
      </c>
      <c r="Q389" t="s">
        <v>137</v>
      </c>
      <c r="R389" t="s">
        <v>2563</v>
      </c>
      <c r="S389" t="s">
        <v>150</v>
      </c>
      <c r="T389" t="s">
        <v>2564</v>
      </c>
      <c r="U389" t="s">
        <v>2565</v>
      </c>
      <c r="V389" s="40">
        <v>0.83034722222222224</v>
      </c>
      <c r="W389" s="40">
        <v>1.0191550925925925</v>
      </c>
      <c r="X389" s="40">
        <v>0.18880787037037036</v>
      </c>
      <c r="Y389" s="2" t="str">
        <f t="shared" si="76"/>
        <v/>
      </c>
      <c r="Z389" s="47" t="str">
        <f t="shared" si="77"/>
        <v>Cumplido</v>
      </c>
      <c r="AA389" s="8"/>
      <c r="AB389" s="8"/>
      <c r="AC389" s="8"/>
      <c r="AD389" s="8"/>
      <c r="AE389" s="8"/>
      <c r="AF389" s="42">
        <v>45330</v>
      </c>
      <c r="AG389" s="13" t="str">
        <f t="shared" si="78"/>
        <v>NO CUMPLE</v>
      </c>
      <c r="AH389" s="13" t="str">
        <f t="shared" si="79"/>
        <v>NO CUMPLE</v>
      </c>
      <c r="AI389" s="13" t="str">
        <f t="shared" si="80"/>
        <v>CUMPLE</v>
      </c>
      <c r="AJ389" s="13" t="str">
        <f t="shared" si="81"/>
        <v>NO CUMPLE</v>
      </c>
      <c r="AK389" s="13" t="str">
        <f t="shared" si="82"/>
        <v>NO CUMPLE</v>
      </c>
      <c r="AL389" s="13" t="str">
        <f t="shared" si="83"/>
        <v>NO CUMPLE</v>
      </c>
      <c r="AM389" s="13" t="str">
        <f t="shared" si="84"/>
        <v>NO CUMPLE</v>
      </c>
      <c r="AN389" s="13" t="str">
        <f t="shared" si="85"/>
        <v>NO CUMPLE</v>
      </c>
      <c r="AO389" s="13" t="str">
        <f t="shared" si="86"/>
        <v>NO CUMPLE</v>
      </c>
      <c r="AP389" s="13" t="str">
        <f t="shared" si="87"/>
        <v>CUMPLE</v>
      </c>
    </row>
    <row r="390" spans="1:42" ht="15" x14ac:dyDescent="0.25">
      <c r="A390" t="s">
        <v>2566</v>
      </c>
      <c r="B390" t="s">
        <v>445</v>
      </c>
      <c r="C390" t="s">
        <v>233</v>
      </c>
      <c r="D390" t="s">
        <v>446</v>
      </c>
      <c r="E390" t="s">
        <v>319</v>
      </c>
      <c r="F390" t="s">
        <v>447</v>
      </c>
      <c r="G390" t="s">
        <v>448</v>
      </c>
      <c r="H390" t="s">
        <v>55</v>
      </c>
      <c r="I390" t="s">
        <v>30</v>
      </c>
      <c r="J390" t="s">
        <v>67</v>
      </c>
      <c r="K390" t="s">
        <v>399</v>
      </c>
      <c r="L390" t="s">
        <v>2567</v>
      </c>
      <c r="M390" t="s">
        <v>2568</v>
      </c>
      <c r="N390" t="s">
        <v>2568</v>
      </c>
      <c r="O390" t="s">
        <v>61</v>
      </c>
      <c r="P390" t="s">
        <v>452</v>
      </c>
      <c r="Q390" t="s">
        <v>452</v>
      </c>
      <c r="R390" t="s">
        <v>2569</v>
      </c>
      <c r="S390" t="s">
        <v>405</v>
      </c>
      <c r="T390" t="s">
        <v>2570</v>
      </c>
      <c r="U390"/>
      <c r="V390" s="40">
        <v>2.3472222222222221E-2</v>
      </c>
      <c r="W390" s="40">
        <v>0.10209490740740741</v>
      </c>
      <c r="X390" s="40">
        <v>7.8622685185185184E-2</v>
      </c>
      <c r="Y390" s="2" t="str">
        <f t="shared" si="76"/>
        <v>Cumplido</v>
      </c>
      <c r="Z390" s="47" t="str">
        <f t="shared" si="77"/>
        <v/>
      </c>
      <c r="AA390" s="8"/>
      <c r="AB390" s="8"/>
      <c r="AC390" s="8"/>
      <c r="AD390" s="8"/>
      <c r="AE390" s="8"/>
      <c r="AF390" s="42">
        <v>45329</v>
      </c>
      <c r="AG390" s="13" t="str">
        <f t="shared" si="78"/>
        <v>NO CUMPLE</v>
      </c>
      <c r="AH390" s="13" t="str">
        <f t="shared" si="79"/>
        <v>CUMPLE</v>
      </c>
      <c r="AI390" s="13" t="str">
        <f t="shared" si="80"/>
        <v>NO CUMPLE</v>
      </c>
      <c r="AJ390" s="13" t="str">
        <f t="shared" si="81"/>
        <v>NO CUMPLE</v>
      </c>
      <c r="AK390" s="13" t="str">
        <f t="shared" si="82"/>
        <v>NO CUMPLE</v>
      </c>
      <c r="AL390" s="13" t="str">
        <f t="shared" si="83"/>
        <v>NO CUMPLE</v>
      </c>
      <c r="AM390" s="13" t="str">
        <f t="shared" si="84"/>
        <v>CUMPLE</v>
      </c>
      <c r="AN390" s="13" t="str">
        <f t="shared" si="85"/>
        <v>NO CUMPLE</v>
      </c>
      <c r="AO390" s="13" t="str">
        <f t="shared" si="86"/>
        <v>NO CUMPLE</v>
      </c>
      <c r="AP390" s="13" t="str">
        <f t="shared" si="87"/>
        <v>NO CUMPLE</v>
      </c>
    </row>
    <row r="391" spans="1:42" ht="15" hidden="1" x14ac:dyDescent="0.25">
      <c r="A391" t="s">
        <v>2571</v>
      </c>
      <c r="B391" t="s">
        <v>165</v>
      </c>
      <c r="C391" t="s">
        <v>296</v>
      </c>
      <c r="D391" t="s">
        <v>297</v>
      </c>
      <c r="E391" t="s">
        <v>876</v>
      </c>
      <c r="F391" t="s">
        <v>712</v>
      </c>
      <c r="G391" t="s">
        <v>73</v>
      </c>
      <c r="H391" t="s">
        <v>74</v>
      </c>
      <c r="I391" t="s">
        <v>29</v>
      </c>
      <c r="J391" t="s">
        <v>82</v>
      </c>
      <c r="K391" t="s">
        <v>57</v>
      </c>
      <c r="L391" t="s">
        <v>408</v>
      </c>
      <c r="M391" t="s">
        <v>2572</v>
      </c>
      <c r="N391" t="s">
        <v>2573</v>
      </c>
      <c r="O391" t="s">
        <v>61</v>
      </c>
      <c r="P391" t="s">
        <v>94</v>
      </c>
      <c r="Q391" t="s">
        <v>95</v>
      </c>
      <c r="R391" t="s">
        <v>2574</v>
      </c>
      <c r="S391" t="s">
        <v>405</v>
      </c>
      <c r="T391" t="s">
        <v>2575</v>
      </c>
      <c r="U391"/>
      <c r="V391" s="40">
        <v>9.1724537037037035E-2</v>
      </c>
      <c r="W391" s="40">
        <v>9.8379629629629636E-2</v>
      </c>
      <c r="X391" s="40">
        <v>6.6550925925925927E-3</v>
      </c>
      <c r="Y391" s="2" t="str">
        <f t="shared" si="76"/>
        <v/>
      </c>
      <c r="Z391" s="47" t="str">
        <f t="shared" si="77"/>
        <v>Cumplido</v>
      </c>
      <c r="AA391" s="8"/>
      <c r="AB391" s="8"/>
      <c r="AC391" s="8"/>
      <c r="AD391" s="8"/>
      <c r="AE391" s="8"/>
      <c r="AF391" s="42">
        <v>45329</v>
      </c>
      <c r="AG391" s="13" t="str">
        <f t="shared" si="78"/>
        <v>CUMPLE</v>
      </c>
      <c r="AH391" s="13" t="str">
        <f t="shared" si="79"/>
        <v>NO CUMPLE</v>
      </c>
      <c r="AI391" s="13" t="str">
        <f t="shared" si="80"/>
        <v>NO CUMPLE</v>
      </c>
      <c r="AJ391" s="13" t="str">
        <f t="shared" si="81"/>
        <v>NO CUMPLE</v>
      </c>
      <c r="AK391" s="13" t="str">
        <f t="shared" si="82"/>
        <v>NO CUMPLE</v>
      </c>
      <c r="AL391" s="13" t="str">
        <f t="shared" si="83"/>
        <v>NO CUMPLE</v>
      </c>
      <c r="AM391" s="13" t="str">
        <f t="shared" si="84"/>
        <v>CUMPLE</v>
      </c>
      <c r="AN391" s="13" t="str">
        <f t="shared" si="85"/>
        <v>NO CUMPLE</v>
      </c>
      <c r="AO391" s="13" t="str">
        <f t="shared" si="86"/>
        <v>NO CUMPLE</v>
      </c>
      <c r="AP391" s="13" t="str">
        <f t="shared" si="87"/>
        <v>NO CUMPLE</v>
      </c>
    </row>
    <row r="392" spans="1:42" ht="15" x14ac:dyDescent="0.25">
      <c r="A392" t="s">
        <v>2576</v>
      </c>
      <c r="B392" t="s">
        <v>95</v>
      </c>
      <c r="C392" t="s">
        <v>233</v>
      </c>
      <c r="D392" t="s">
        <v>297</v>
      </c>
      <c r="E392" t="s">
        <v>319</v>
      </c>
      <c r="F392" t="s">
        <v>712</v>
      </c>
      <c r="G392" t="s">
        <v>54</v>
      </c>
      <c r="H392" t="s">
        <v>55</v>
      </c>
      <c r="I392" t="s">
        <v>30</v>
      </c>
      <c r="J392" t="s">
        <v>82</v>
      </c>
      <c r="K392" t="s">
        <v>117</v>
      </c>
      <c r="L392" t="s">
        <v>2577</v>
      </c>
      <c r="M392" t="s">
        <v>2578</v>
      </c>
      <c r="N392" t="s">
        <v>2579</v>
      </c>
      <c r="O392" t="s">
        <v>61</v>
      </c>
      <c r="P392" t="s">
        <v>136</v>
      </c>
      <c r="Q392" t="s">
        <v>137</v>
      </c>
      <c r="R392" t="s">
        <v>2580</v>
      </c>
      <c r="S392" t="s">
        <v>150</v>
      </c>
      <c r="T392" t="s">
        <v>2581</v>
      </c>
      <c r="U392"/>
      <c r="V392" s="40">
        <v>0.56671296296296292</v>
      </c>
      <c r="W392" s="40">
        <v>0.76877314814814812</v>
      </c>
      <c r="X392" s="40">
        <v>0.20206018518518518</v>
      </c>
      <c r="Y392" s="2" t="str">
        <f t="shared" si="76"/>
        <v/>
      </c>
      <c r="Z392" s="47" t="str">
        <f t="shared" si="77"/>
        <v>Cumplido</v>
      </c>
      <c r="AA392" s="8"/>
      <c r="AB392" s="8"/>
      <c r="AC392" s="8"/>
      <c r="AD392" s="8"/>
      <c r="AE392" s="8"/>
      <c r="AF392" s="42">
        <v>45330</v>
      </c>
      <c r="AG392" s="13" t="str">
        <f t="shared" si="78"/>
        <v>NO CUMPLE</v>
      </c>
      <c r="AH392" s="13" t="str">
        <f t="shared" si="79"/>
        <v>NO CUMPLE</v>
      </c>
      <c r="AI392" s="13" t="str">
        <f t="shared" si="80"/>
        <v>CUMPLE</v>
      </c>
      <c r="AJ392" s="13" t="str">
        <f t="shared" si="81"/>
        <v>NO CUMPLE</v>
      </c>
      <c r="AK392" s="13" t="str">
        <f t="shared" si="82"/>
        <v>NO CUMPLE</v>
      </c>
      <c r="AL392" s="13" t="str">
        <f t="shared" si="83"/>
        <v>NO CUMPLE</v>
      </c>
      <c r="AM392" s="13" t="str">
        <f t="shared" si="84"/>
        <v>NO CUMPLE</v>
      </c>
      <c r="AN392" s="13" t="str">
        <f t="shared" si="85"/>
        <v>NO CUMPLE</v>
      </c>
      <c r="AO392" s="13" t="str">
        <f t="shared" si="86"/>
        <v>CUMPLE</v>
      </c>
      <c r="AP392" s="13" t="str">
        <f t="shared" si="87"/>
        <v>NO CUMPLE</v>
      </c>
    </row>
    <row r="393" spans="1:42" ht="15" hidden="1" x14ac:dyDescent="0.25">
      <c r="A393" t="s">
        <v>2582</v>
      </c>
      <c r="B393" t="s">
        <v>165</v>
      </c>
      <c r="C393" t="s">
        <v>71</v>
      </c>
      <c r="D393" t="s">
        <v>297</v>
      </c>
      <c r="E393" t="s">
        <v>1565</v>
      </c>
      <c r="F393" t="s">
        <v>712</v>
      </c>
      <c r="G393" t="s">
        <v>73</v>
      </c>
      <c r="H393" t="s">
        <v>74</v>
      </c>
      <c r="I393" t="s">
        <v>29</v>
      </c>
      <c r="J393" t="s">
        <v>82</v>
      </c>
      <c r="K393" t="s">
        <v>75</v>
      </c>
      <c r="L393" t="s">
        <v>1827</v>
      </c>
      <c r="M393" t="s">
        <v>2583</v>
      </c>
      <c r="N393" t="s">
        <v>2584</v>
      </c>
      <c r="O393" t="s">
        <v>61</v>
      </c>
      <c r="P393" t="s">
        <v>94</v>
      </c>
      <c r="Q393" t="s">
        <v>95</v>
      </c>
      <c r="R393" t="s">
        <v>2585</v>
      </c>
      <c r="S393" t="s">
        <v>405</v>
      </c>
      <c r="T393" t="s">
        <v>2586</v>
      </c>
      <c r="U393" t="s">
        <v>1572</v>
      </c>
      <c r="V393" s="40">
        <v>0.13546296296296295</v>
      </c>
      <c r="W393" s="40">
        <v>0.13814814814814816</v>
      </c>
      <c r="X393" s="40">
        <v>2.685185185185185E-3</v>
      </c>
      <c r="Y393" s="2" t="str">
        <f t="shared" si="76"/>
        <v/>
      </c>
      <c r="Z393" s="47" t="str">
        <f t="shared" si="77"/>
        <v>Cumplido</v>
      </c>
      <c r="AA393" s="8"/>
      <c r="AB393" s="8"/>
      <c r="AC393" s="8"/>
      <c r="AD393" s="8"/>
      <c r="AE393" s="8"/>
      <c r="AF393" s="42">
        <v>45329</v>
      </c>
      <c r="AG393" s="13" t="str">
        <f t="shared" si="78"/>
        <v>CUMPLE</v>
      </c>
      <c r="AH393" s="13" t="str">
        <f t="shared" si="79"/>
        <v>NO CUMPLE</v>
      </c>
      <c r="AI393" s="13" t="str">
        <f t="shared" si="80"/>
        <v>NO CUMPLE</v>
      </c>
      <c r="AJ393" s="13" t="str">
        <f t="shared" si="81"/>
        <v>NO CUMPLE</v>
      </c>
      <c r="AK393" s="13" t="str">
        <f t="shared" si="82"/>
        <v>NO CUMPLE</v>
      </c>
      <c r="AL393" s="13" t="str">
        <f t="shared" si="83"/>
        <v>NO CUMPLE</v>
      </c>
      <c r="AM393" s="13" t="str">
        <f t="shared" si="84"/>
        <v>CUMPLE</v>
      </c>
      <c r="AN393" s="13" t="str">
        <f t="shared" si="85"/>
        <v>NO CUMPLE</v>
      </c>
      <c r="AO393" s="13" t="str">
        <f t="shared" si="86"/>
        <v>NO CUMPLE</v>
      </c>
      <c r="AP393" s="13" t="str">
        <f t="shared" si="87"/>
        <v>NO CUMPLE</v>
      </c>
    </row>
    <row r="394" spans="1:42" ht="15" hidden="1" x14ac:dyDescent="0.25">
      <c r="A394" t="s">
        <v>2587</v>
      </c>
      <c r="B394" t="s">
        <v>165</v>
      </c>
      <c r="C394" t="s">
        <v>415</v>
      </c>
      <c r="D394" t="s">
        <v>297</v>
      </c>
      <c r="E394" t="s">
        <v>1283</v>
      </c>
      <c r="F394" t="s">
        <v>712</v>
      </c>
      <c r="G394" t="s">
        <v>73</v>
      </c>
      <c r="H394" t="s">
        <v>74</v>
      </c>
      <c r="I394" t="s">
        <v>29</v>
      </c>
      <c r="J394" t="s">
        <v>82</v>
      </c>
      <c r="K394" t="s">
        <v>2588</v>
      </c>
      <c r="L394" t="s">
        <v>2589</v>
      </c>
      <c r="M394" t="s">
        <v>2590</v>
      </c>
      <c r="N394" t="s">
        <v>2591</v>
      </c>
      <c r="O394" t="s">
        <v>61</v>
      </c>
      <c r="P394" t="s">
        <v>94</v>
      </c>
      <c r="Q394" t="s">
        <v>95</v>
      </c>
      <c r="R394" t="s">
        <v>2592</v>
      </c>
      <c r="S394" t="s">
        <v>405</v>
      </c>
      <c r="T394" t="s">
        <v>2593</v>
      </c>
      <c r="U394" t="s">
        <v>774</v>
      </c>
      <c r="V394" s="40">
        <v>2.1296296296296298E-3</v>
      </c>
      <c r="W394" s="40">
        <v>5.2314814814814811E-3</v>
      </c>
      <c r="X394" s="40">
        <v>3.1018518518518517E-3</v>
      </c>
      <c r="Y394" s="2" t="str">
        <f t="shared" si="76"/>
        <v/>
      </c>
      <c r="Z394" s="47" t="str">
        <f t="shared" si="77"/>
        <v>Cumplido</v>
      </c>
      <c r="AA394" s="8"/>
      <c r="AB394" s="8"/>
      <c r="AC394" s="8"/>
      <c r="AD394" s="8"/>
      <c r="AE394" s="8"/>
      <c r="AF394" s="42">
        <v>45329</v>
      </c>
      <c r="AG394" s="13" t="str">
        <f t="shared" si="78"/>
        <v>CUMPLE</v>
      </c>
      <c r="AH394" s="13" t="str">
        <f t="shared" si="79"/>
        <v>NO CUMPLE</v>
      </c>
      <c r="AI394" s="13" t="str">
        <f t="shared" si="80"/>
        <v>NO CUMPLE</v>
      </c>
      <c r="AJ394" s="13" t="str">
        <f t="shared" si="81"/>
        <v>NO CUMPLE</v>
      </c>
      <c r="AK394" s="13" t="str">
        <f t="shared" si="82"/>
        <v>NO CUMPLE</v>
      </c>
      <c r="AL394" s="13" t="str">
        <f t="shared" si="83"/>
        <v>CUMPLE</v>
      </c>
      <c r="AM394" s="13" t="str">
        <f t="shared" si="84"/>
        <v>NO CUMPLE</v>
      </c>
      <c r="AN394" s="13" t="str">
        <f t="shared" si="85"/>
        <v>NO CUMPLE</v>
      </c>
      <c r="AO394" s="13" t="str">
        <f t="shared" si="86"/>
        <v>NO CUMPLE</v>
      </c>
      <c r="AP394" s="13" t="str">
        <f t="shared" si="87"/>
        <v>NO CUMPLE</v>
      </c>
    </row>
    <row r="395" spans="1:42" ht="15" x14ac:dyDescent="0.25">
      <c r="A395" t="s">
        <v>2594</v>
      </c>
      <c r="B395" t="s">
        <v>95</v>
      </c>
      <c r="C395" t="s">
        <v>174</v>
      </c>
      <c r="D395" t="s">
        <v>297</v>
      </c>
      <c r="E395" t="s">
        <v>175</v>
      </c>
      <c r="F395" t="s">
        <v>785</v>
      </c>
      <c r="G395" t="s">
        <v>73</v>
      </c>
      <c r="H395" t="s">
        <v>74</v>
      </c>
      <c r="I395" t="s">
        <v>29</v>
      </c>
      <c r="J395" t="s">
        <v>82</v>
      </c>
      <c r="K395" t="s">
        <v>1840</v>
      </c>
      <c r="L395" t="s">
        <v>2595</v>
      </c>
      <c r="M395" t="s">
        <v>2596</v>
      </c>
      <c r="N395" t="s">
        <v>2597</v>
      </c>
      <c r="O395" t="s">
        <v>61</v>
      </c>
      <c r="P395" t="s">
        <v>136</v>
      </c>
      <c r="Q395" t="s">
        <v>137</v>
      </c>
      <c r="R395" t="s">
        <v>2598</v>
      </c>
      <c r="S395" t="s">
        <v>150</v>
      </c>
      <c r="T395" t="s">
        <v>2599</v>
      </c>
      <c r="U395" t="s">
        <v>2600</v>
      </c>
      <c r="V395" s="40">
        <v>1.0607638888888888</v>
      </c>
      <c r="W395" s="40">
        <v>1.0655208333333333</v>
      </c>
      <c r="X395" s="40">
        <v>4.7569444444444447E-3</v>
      </c>
      <c r="Y395" s="2" t="str">
        <f t="shared" si="76"/>
        <v/>
      </c>
      <c r="Z395" s="47" t="str">
        <f t="shared" si="77"/>
        <v>Cumplido</v>
      </c>
      <c r="AA395" s="8"/>
      <c r="AB395" s="8"/>
      <c r="AC395" s="8"/>
      <c r="AD395" s="8"/>
      <c r="AE395" s="8"/>
      <c r="AF395" s="42">
        <v>45330</v>
      </c>
      <c r="AG395" s="13" t="str">
        <f t="shared" si="78"/>
        <v>CUMPLE</v>
      </c>
      <c r="AH395" s="13" t="str">
        <f t="shared" si="79"/>
        <v>NO CUMPLE</v>
      </c>
      <c r="AI395" s="13" t="str">
        <f t="shared" si="80"/>
        <v>NO CUMPLE</v>
      </c>
      <c r="AJ395" s="13" t="str">
        <f t="shared" si="81"/>
        <v>NO CUMPLE</v>
      </c>
      <c r="AK395" s="13" t="str">
        <f t="shared" si="82"/>
        <v>NO CUMPLE</v>
      </c>
      <c r="AL395" s="13" t="str">
        <f t="shared" si="83"/>
        <v>NO CUMPLE</v>
      </c>
      <c r="AM395" s="13" t="str">
        <f t="shared" si="84"/>
        <v>NO CUMPLE</v>
      </c>
      <c r="AN395" s="13" t="str">
        <f t="shared" si="85"/>
        <v>NO CUMPLE</v>
      </c>
      <c r="AO395" s="13" t="str">
        <f t="shared" si="86"/>
        <v>NO CUMPLE</v>
      </c>
      <c r="AP395" s="13" t="str">
        <f t="shared" si="87"/>
        <v>CUMPLE</v>
      </c>
    </row>
    <row r="396" spans="1:42" ht="15" x14ac:dyDescent="0.25">
      <c r="A396" t="s">
        <v>2601</v>
      </c>
      <c r="B396" t="s">
        <v>284</v>
      </c>
      <c r="C396" t="s">
        <v>233</v>
      </c>
      <c r="D396" t="s">
        <v>233</v>
      </c>
      <c r="E396" t="s">
        <v>264</v>
      </c>
      <c r="F396" t="s">
        <v>1719</v>
      </c>
      <c r="G396" t="s">
        <v>54</v>
      </c>
      <c r="H396" t="s">
        <v>55</v>
      </c>
      <c r="I396" t="s">
        <v>30</v>
      </c>
      <c r="J396" t="s">
        <v>82</v>
      </c>
      <c r="K396" t="s">
        <v>75</v>
      </c>
      <c r="L396" t="s">
        <v>2602</v>
      </c>
      <c r="M396" t="s">
        <v>2603</v>
      </c>
      <c r="N396" t="s">
        <v>2604</v>
      </c>
      <c r="O396" t="s">
        <v>61</v>
      </c>
      <c r="P396" t="s">
        <v>62</v>
      </c>
      <c r="Q396" t="s">
        <v>279</v>
      </c>
      <c r="R396" t="s">
        <v>2605</v>
      </c>
      <c r="S396" t="s">
        <v>405</v>
      </c>
      <c r="T396" t="s">
        <v>2606</v>
      </c>
      <c r="U396" t="s">
        <v>2607</v>
      </c>
      <c r="V396" s="40">
        <v>0</v>
      </c>
      <c r="W396" s="40">
        <v>1.7361111111111112E-2</v>
      </c>
      <c r="X396" s="40">
        <v>1.7361111111111112E-2</v>
      </c>
      <c r="Y396" s="2" t="str">
        <f t="shared" si="76"/>
        <v/>
      </c>
      <c r="Z396" s="47" t="str">
        <f t="shared" si="77"/>
        <v>Cumplido</v>
      </c>
      <c r="AA396" s="8"/>
      <c r="AB396" s="8"/>
      <c r="AC396" s="8"/>
      <c r="AD396" s="8"/>
      <c r="AE396" s="8"/>
      <c r="AF396" s="42">
        <v>45329</v>
      </c>
      <c r="AG396" s="13" t="str">
        <f t="shared" si="78"/>
        <v>CUMPLE</v>
      </c>
      <c r="AH396" s="13" t="str">
        <f t="shared" si="79"/>
        <v>NO CUMPLE</v>
      </c>
      <c r="AI396" s="13" t="str">
        <f t="shared" si="80"/>
        <v>NO CUMPLE</v>
      </c>
      <c r="AJ396" s="13" t="str">
        <f t="shared" si="81"/>
        <v>NO CUMPLE</v>
      </c>
      <c r="AK396" s="13" t="str">
        <f t="shared" si="82"/>
        <v>NO CUMPLE</v>
      </c>
      <c r="AL396" s="13" t="str">
        <f t="shared" si="83"/>
        <v>CUMPLE</v>
      </c>
      <c r="AM396" s="13" t="str">
        <f t="shared" si="84"/>
        <v>NO CUMPLE</v>
      </c>
      <c r="AN396" s="13" t="str">
        <f t="shared" si="85"/>
        <v>NO CUMPLE</v>
      </c>
      <c r="AO396" s="13" t="str">
        <f t="shared" si="86"/>
        <v>NO CUMPLE</v>
      </c>
      <c r="AP396" s="13" t="str">
        <f t="shared" si="87"/>
        <v>NO CUMPLE</v>
      </c>
    </row>
    <row r="397" spans="1:42" ht="15" x14ac:dyDescent="0.25">
      <c r="A397" t="s">
        <v>2608</v>
      </c>
      <c r="B397" t="s">
        <v>95</v>
      </c>
      <c r="C397" t="s">
        <v>174</v>
      </c>
      <c r="D397" t="s">
        <v>142</v>
      </c>
      <c r="E397" t="s">
        <v>185</v>
      </c>
      <c r="F397" t="s">
        <v>176</v>
      </c>
      <c r="G397" t="s">
        <v>73</v>
      </c>
      <c r="H397" t="s">
        <v>74</v>
      </c>
      <c r="I397" t="s">
        <v>29</v>
      </c>
      <c r="J397" t="s">
        <v>82</v>
      </c>
      <c r="K397" t="s">
        <v>2609</v>
      </c>
      <c r="L397" t="s">
        <v>2610</v>
      </c>
      <c r="M397" t="s">
        <v>2611</v>
      </c>
      <c r="N397" t="s">
        <v>2612</v>
      </c>
      <c r="O397" t="s">
        <v>61</v>
      </c>
      <c r="P397" t="s">
        <v>136</v>
      </c>
      <c r="Q397" t="s">
        <v>137</v>
      </c>
      <c r="R397" t="s">
        <v>2613</v>
      </c>
      <c r="S397" t="s">
        <v>150</v>
      </c>
      <c r="T397" t="s">
        <v>2614</v>
      </c>
      <c r="U397" t="s">
        <v>2615</v>
      </c>
      <c r="V397" s="40">
        <v>0.63943287037037033</v>
      </c>
      <c r="W397" s="40">
        <v>0.91782407407407407</v>
      </c>
      <c r="X397" s="40">
        <v>0.27839120370370368</v>
      </c>
      <c r="Y397" s="2" t="str">
        <f t="shared" si="76"/>
        <v/>
      </c>
      <c r="Z397" s="47" t="str">
        <f t="shared" si="77"/>
        <v>Cumplido</v>
      </c>
      <c r="AA397" s="8"/>
      <c r="AB397" s="8"/>
      <c r="AC397" s="8"/>
      <c r="AD397" s="8"/>
      <c r="AE397" s="8"/>
      <c r="AF397" s="42">
        <v>45330</v>
      </c>
      <c r="AG397" s="13" t="str">
        <f t="shared" si="78"/>
        <v>NO CUMPLE</v>
      </c>
      <c r="AH397" s="13" t="str">
        <f t="shared" si="79"/>
        <v>NO CUMPLE</v>
      </c>
      <c r="AI397" s="13" t="str">
        <f t="shared" si="80"/>
        <v>CUMPLE</v>
      </c>
      <c r="AJ397" s="13" t="str">
        <f t="shared" si="81"/>
        <v>NO CUMPLE</v>
      </c>
      <c r="AK397" s="13" t="str">
        <f t="shared" si="82"/>
        <v>NO CUMPLE</v>
      </c>
      <c r="AL397" s="13" t="str">
        <f t="shared" si="83"/>
        <v>NO CUMPLE</v>
      </c>
      <c r="AM397" s="13" t="str">
        <f t="shared" si="84"/>
        <v>NO CUMPLE</v>
      </c>
      <c r="AN397" s="13" t="str">
        <f t="shared" si="85"/>
        <v>NO CUMPLE</v>
      </c>
      <c r="AO397" s="13" t="str">
        <f t="shared" si="86"/>
        <v>CUMPLE</v>
      </c>
      <c r="AP397" s="13" t="str">
        <f t="shared" si="87"/>
        <v>NO CUMPLE</v>
      </c>
    </row>
    <row r="398" spans="1:42" ht="15" x14ac:dyDescent="0.25">
      <c r="A398" t="s">
        <v>2616</v>
      </c>
      <c r="B398" t="s">
        <v>95</v>
      </c>
      <c r="C398" t="s">
        <v>212</v>
      </c>
      <c r="D398" t="s">
        <v>142</v>
      </c>
      <c r="E398" t="s">
        <v>1683</v>
      </c>
      <c r="F398" t="s">
        <v>176</v>
      </c>
      <c r="G398" t="s">
        <v>73</v>
      </c>
      <c r="H398" t="s">
        <v>74</v>
      </c>
      <c r="I398" t="s">
        <v>29</v>
      </c>
      <c r="J398" t="s">
        <v>82</v>
      </c>
      <c r="K398" t="s">
        <v>75</v>
      </c>
      <c r="L398" t="s">
        <v>2617</v>
      </c>
      <c r="M398" t="s">
        <v>2618</v>
      </c>
      <c r="N398" t="s">
        <v>2619</v>
      </c>
      <c r="O398" t="s">
        <v>61</v>
      </c>
      <c r="P398" t="s">
        <v>452</v>
      </c>
      <c r="Q398" t="s">
        <v>452</v>
      </c>
      <c r="R398" t="s">
        <v>2620</v>
      </c>
      <c r="S398" t="s">
        <v>150</v>
      </c>
      <c r="T398" t="s">
        <v>2621</v>
      </c>
      <c r="U398" t="s">
        <v>2622</v>
      </c>
      <c r="V398" s="40">
        <v>0.98226851851851849</v>
      </c>
      <c r="W398" s="40">
        <v>0.99961805555555561</v>
      </c>
      <c r="X398" s="40">
        <v>1.7349537037037038E-2</v>
      </c>
      <c r="Y398" s="2" t="str">
        <f t="shared" si="76"/>
        <v/>
      </c>
      <c r="Z398" s="47" t="str">
        <f t="shared" si="77"/>
        <v>Cumplido</v>
      </c>
      <c r="AA398" s="8"/>
      <c r="AB398" s="8"/>
      <c r="AC398" s="8"/>
      <c r="AD398" s="8"/>
      <c r="AE398" s="8"/>
      <c r="AF398" s="42">
        <v>45330</v>
      </c>
      <c r="AG398" s="13" t="str">
        <f t="shared" si="78"/>
        <v>CUMPLE</v>
      </c>
      <c r="AH398" s="13" t="str">
        <f t="shared" si="79"/>
        <v>NO CUMPLE</v>
      </c>
      <c r="AI398" s="13" t="str">
        <f t="shared" si="80"/>
        <v>NO CUMPLE</v>
      </c>
      <c r="AJ398" s="13" t="str">
        <f t="shared" si="81"/>
        <v>NO CUMPLE</v>
      </c>
      <c r="AK398" s="13" t="str">
        <f t="shared" si="82"/>
        <v>NO CUMPLE</v>
      </c>
      <c r="AL398" s="13" t="str">
        <f t="shared" si="83"/>
        <v>NO CUMPLE</v>
      </c>
      <c r="AM398" s="13" t="str">
        <f t="shared" si="84"/>
        <v>NO CUMPLE</v>
      </c>
      <c r="AN398" s="13" t="str">
        <f t="shared" si="85"/>
        <v>NO CUMPLE</v>
      </c>
      <c r="AO398" s="13" t="str">
        <f t="shared" si="86"/>
        <v>CUMPLE</v>
      </c>
      <c r="AP398" s="13" t="str">
        <f t="shared" si="87"/>
        <v>NO CUMPLE</v>
      </c>
    </row>
    <row r="399" spans="1:42" ht="15" x14ac:dyDescent="0.25">
      <c r="A399" t="s">
        <v>2623</v>
      </c>
      <c r="B399" t="s">
        <v>95</v>
      </c>
      <c r="C399" t="s">
        <v>174</v>
      </c>
      <c r="D399" t="s">
        <v>142</v>
      </c>
      <c r="E399" t="s">
        <v>175</v>
      </c>
      <c r="F399" t="s">
        <v>176</v>
      </c>
      <c r="G399" t="s">
        <v>73</v>
      </c>
      <c r="H399" t="s">
        <v>74</v>
      </c>
      <c r="I399" t="s">
        <v>29</v>
      </c>
      <c r="J399" t="s">
        <v>82</v>
      </c>
      <c r="K399" t="s">
        <v>75</v>
      </c>
      <c r="L399" t="s">
        <v>2624</v>
      </c>
      <c r="M399" t="s">
        <v>2625</v>
      </c>
      <c r="N399" t="s">
        <v>2626</v>
      </c>
      <c r="O399" t="s">
        <v>61</v>
      </c>
      <c r="P399" t="s">
        <v>136</v>
      </c>
      <c r="Q399" t="s">
        <v>137</v>
      </c>
      <c r="R399" t="s">
        <v>2627</v>
      </c>
      <c r="S399" t="s">
        <v>2628</v>
      </c>
      <c r="T399" t="s">
        <v>2629</v>
      </c>
      <c r="U399" t="s">
        <v>2630</v>
      </c>
      <c r="V399" s="40">
        <v>5.7226273148148152</v>
      </c>
      <c r="W399" s="40">
        <v>5.7657638888888885</v>
      </c>
      <c r="X399" s="40">
        <v>4.3136574074074077E-2</v>
      </c>
      <c r="Y399" s="2" t="str">
        <f t="shared" si="76"/>
        <v/>
      </c>
      <c r="Z399" s="47" t="str">
        <f t="shared" si="77"/>
        <v>Cumplido</v>
      </c>
      <c r="AA399" s="8"/>
      <c r="AB399" s="8"/>
      <c r="AC399" s="8"/>
      <c r="AD399" s="8"/>
      <c r="AE399" s="8"/>
      <c r="AF399" s="42">
        <v>45335</v>
      </c>
      <c r="AG399" s="13" t="str">
        <f t="shared" si="78"/>
        <v>NO CUMPLE</v>
      </c>
      <c r="AH399" s="13" t="str">
        <f t="shared" si="79"/>
        <v>CUMPLE</v>
      </c>
      <c r="AI399" s="13" t="str">
        <f t="shared" si="80"/>
        <v>NO CUMPLE</v>
      </c>
      <c r="AJ399" s="13" t="str">
        <f t="shared" si="81"/>
        <v>NO CUMPLE</v>
      </c>
      <c r="AK399" s="13" t="str">
        <f t="shared" si="82"/>
        <v>NO CUMPLE</v>
      </c>
      <c r="AL399" s="13" t="str">
        <f t="shared" si="83"/>
        <v>NO CUMPLE</v>
      </c>
      <c r="AM399" s="13" t="str">
        <f t="shared" si="84"/>
        <v>NO CUMPLE</v>
      </c>
      <c r="AN399" s="13" t="str">
        <f t="shared" si="85"/>
        <v>NO CUMPLE</v>
      </c>
      <c r="AO399" s="13" t="str">
        <f t="shared" si="86"/>
        <v>NO CUMPLE</v>
      </c>
      <c r="AP399" s="13" t="str">
        <f t="shared" si="87"/>
        <v>CUMPLE</v>
      </c>
    </row>
    <row r="400" spans="1:42" ht="15" x14ac:dyDescent="0.25">
      <c r="A400" t="s">
        <v>2631</v>
      </c>
      <c r="B400" t="s">
        <v>95</v>
      </c>
      <c r="C400" t="s">
        <v>531</v>
      </c>
      <c r="D400" t="s">
        <v>142</v>
      </c>
      <c r="E400" t="s">
        <v>532</v>
      </c>
      <c r="F400" t="s">
        <v>176</v>
      </c>
      <c r="G400" t="s">
        <v>73</v>
      </c>
      <c r="H400" t="s">
        <v>74</v>
      </c>
      <c r="I400" t="s">
        <v>29</v>
      </c>
      <c r="J400" t="s">
        <v>82</v>
      </c>
      <c r="K400" t="s">
        <v>2632</v>
      </c>
      <c r="L400" t="s">
        <v>2633</v>
      </c>
      <c r="M400" t="s">
        <v>2634</v>
      </c>
      <c r="N400" t="s">
        <v>2635</v>
      </c>
      <c r="O400" t="s">
        <v>61</v>
      </c>
      <c r="P400" t="s">
        <v>62</v>
      </c>
      <c r="Q400" t="s">
        <v>537</v>
      </c>
      <c r="R400" t="s">
        <v>2636</v>
      </c>
      <c r="S400" t="s">
        <v>405</v>
      </c>
      <c r="T400" t="s">
        <v>2637</v>
      </c>
      <c r="U400" t="s">
        <v>2638</v>
      </c>
      <c r="V400" s="40">
        <v>0</v>
      </c>
      <c r="W400" s="40">
        <v>6.3692129629629626E-2</v>
      </c>
      <c r="X400" s="40">
        <v>6.3692129629629626E-2</v>
      </c>
      <c r="Y400" s="2" t="str">
        <f t="shared" si="76"/>
        <v/>
      </c>
      <c r="Z400" s="47" t="str">
        <f t="shared" si="77"/>
        <v>Cumplido</v>
      </c>
      <c r="AA400" s="8"/>
      <c r="AB400" s="8"/>
      <c r="AC400" s="8"/>
      <c r="AD400" s="8"/>
      <c r="AE400" s="8"/>
      <c r="AF400" s="42">
        <v>45329</v>
      </c>
      <c r="AG400" s="13" t="str">
        <f t="shared" si="78"/>
        <v>NO CUMPLE</v>
      </c>
      <c r="AH400" s="13" t="str">
        <f t="shared" si="79"/>
        <v>CUMPLE</v>
      </c>
      <c r="AI400" s="13" t="str">
        <f t="shared" si="80"/>
        <v>NO CUMPLE</v>
      </c>
      <c r="AJ400" s="13" t="str">
        <f t="shared" si="81"/>
        <v>NO CUMPLE</v>
      </c>
      <c r="AK400" s="13" t="str">
        <f t="shared" si="82"/>
        <v>NO CUMPLE</v>
      </c>
      <c r="AL400" s="13" t="str">
        <f t="shared" si="83"/>
        <v>NO CUMPLE</v>
      </c>
      <c r="AM400" s="13" t="str">
        <f t="shared" si="84"/>
        <v>CUMPLE</v>
      </c>
      <c r="AN400" s="13" t="str">
        <f t="shared" si="85"/>
        <v>NO CUMPLE</v>
      </c>
      <c r="AO400" s="13" t="str">
        <f t="shared" si="86"/>
        <v>NO CUMPLE</v>
      </c>
      <c r="AP400" s="13" t="str">
        <f t="shared" si="87"/>
        <v>NO CUMPLE</v>
      </c>
    </row>
    <row r="401" spans="1:42" ht="15" x14ac:dyDescent="0.25">
      <c r="A401" t="s">
        <v>2639</v>
      </c>
      <c r="B401" t="s">
        <v>95</v>
      </c>
      <c r="C401" t="s">
        <v>308</v>
      </c>
      <c r="D401" t="s">
        <v>142</v>
      </c>
      <c r="E401" t="s">
        <v>457</v>
      </c>
      <c r="F401" t="s">
        <v>1943</v>
      </c>
      <c r="G401" t="s">
        <v>73</v>
      </c>
      <c r="H401" t="s">
        <v>74</v>
      </c>
      <c r="I401" t="s">
        <v>29</v>
      </c>
      <c r="J401" t="s">
        <v>82</v>
      </c>
      <c r="K401" t="s">
        <v>75</v>
      </c>
      <c r="L401" t="s">
        <v>2640</v>
      </c>
      <c r="M401" t="s">
        <v>2641</v>
      </c>
      <c r="N401" t="s">
        <v>2642</v>
      </c>
      <c r="O401" t="s">
        <v>61</v>
      </c>
      <c r="P401" t="s">
        <v>136</v>
      </c>
      <c r="Q401" t="s">
        <v>137</v>
      </c>
      <c r="R401" t="s">
        <v>2643</v>
      </c>
      <c r="S401" t="s">
        <v>150</v>
      </c>
      <c r="T401" t="s">
        <v>2644</v>
      </c>
      <c r="U401" t="s">
        <v>2645</v>
      </c>
      <c r="V401" s="40">
        <v>0.44407407407407407</v>
      </c>
      <c r="W401" s="40">
        <v>0.58542824074074074</v>
      </c>
      <c r="X401" s="40">
        <v>0.14135416666666667</v>
      </c>
      <c r="Y401" s="2" t="str">
        <f t="shared" si="76"/>
        <v/>
      </c>
      <c r="Z401" s="47" t="str">
        <f t="shared" si="77"/>
        <v>Cumplido</v>
      </c>
      <c r="AA401" s="8"/>
      <c r="AB401" s="8"/>
      <c r="AC401" s="8"/>
      <c r="AD401" s="8"/>
      <c r="AE401" s="8"/>
      <c r="AF401" s="42">
        <v>45330</v>
      </c>
      <c r="AG401" s="13" t="str">
        <f t="shared" si="78"/>
        <v>NO CUMPLE</v>
      </c>
      <c r="AH401" s="13" t="str">
        <f t="shared" si="79"/>
        <v>CUMPLE</v>
      </c>
      <c r="AI401" s="13" t="str">
        <f t="shared" si="80"/>
        <v>NO CUMPLE</v>
      </c>
      <c r="AJ401" s="13" t="str">
        <f t="shared" si="81"/>
        <v>NO CUMPLE</v>
      </c>
      <c r="AK401" s="13" t="str">
        <f t="shared" si="82"/>
        <v>NO CUMPLE</v>
      </c>
      <c r="AL401" s="13" t="str">
        <f t="shared" si="83"/>
        <v>NO CUMPLE</v>
      </c>
      <c r="AM401" s="13" t="str">
        <f t="shared" si="84"/>
        <v>NO CUMPLE</v>
      </c>
      <c r="AN401" s="13" t="str">
        <f t="shared" si="85"/>
        <v>NO CUMPLE</v>
      </c>
      <c r="AO401" s="13" t="str">
        <f t="shared" si="86"/>
        <v>CUMPLE</v>
      </c>
      <c r="AP401" s="13" t="str">
        <f t="shared" si="87"/>
        <v>NO CUMPLE</v>
      </c>
    </row>
    <row r="402" spans="1:42" ht="15" x14ac:dyDescent="0.25">
      <c r="A402" t="s">
        <v>2646</v>
      </c>
      <c r="B402" t="s">
        <v>95</v>
      </c>
      <c r="C402" t="s">
        <v>482</v>
      </c>
      <c r="D402" t="s">
        <v>142</v>
      </c>
      <c r="E402" t="s">
        <v>484</v>
      </c>
      <c r="F402" t="s">
        <v>176</v>
      </c>
      <c r="G402" t="s">
        <v>73</v>
      </c>
      <c r="H402" t="s">
        <v>74</v>
      </c>
      <c r="I402" t="s">
        <v>29</v>
      </c>
      <c r="J402" t="s">
        <v>82</v>
      </c>
      <c r="K402" t="s">
        <v>288</v>
      </c>
      <c r="L402" t="s">
        <v>1896</v>
      </c>
      <c r="M402" t="s">
        <v>2647</v>
      </c>
      <c r="N402" t="s">
        <v>2648</v>
      </c>
      <c r="O402" t="s">
        <v>61</v>
      </c>
      <c r="P402" t="s">
        <v>136</v>
      </c>
      <c r="Q402" t="s">
        <v>137</v>
      </c>
      <c r="R402" t="s">
        <v>2649</v>
      </c>
      <c r="S402" t="s">
        <v>150</v>
      </c>
      <c r="T402" t="s">
        <v>2650</v>
      </c>
      <c r="U402" t="s">
        <v>1901</v>
      </c>
      <c r="V402" s="40">
        <v>0.92688657407407404</v>
      </c>
      <c r="W402" s="40">
        <v>0.9538888888888889</v>
      </c>
      <c r="X402" s="40">
        <v>2.7002314814814816E-2</v>
      </c>
      <c r="Y402" s="2" t="str">
        <f t="shared" si="76"/>
        <v/>
      </c>
      <c r="Z402" s="47" t="str">
        <f t="shared" si="77"/>
        <v>Cumplido</v>
      </c>
      <c r="AA402" s="8"/>
      <c r="AB402" s="8"/>
      <c r="AC402" s="8"/>
      <c r="AD402" s="8"/>
      <c r="AE402" s="8"/>
      <c r="AF402" s="42">
        <v>45330</v>
      </c>
      <c r="AG402" s="13" t="str">
        <f t="shared" si="78"/>
        <v>CUMPLE</v>
      </c>
      <c r="AH402" s="13" t="str">
        <f t="shared" si="79"/>
        <v>NO CUMPLE</v>
      </c>
      <c r="AI402" s="13" t="str">
        <f t="shared" si="80"/>
        <v>NO CUMPLE</v>
      </c>
      <c r="AJ402" s="13" t="str">
        <f t="shared" si="81"/>
        <v>NO CUMPLE</v>
      </c>
      <c r="AK402" s="13" t="str">
        <f t="shared" si="82"/>
        <v>NO CUMPLE</v>
      </c>
      <c r="AL402" s="13" t="str">
        <f t="shared" si="83"/>
        <v>NO CUMPLE</v>
      </c>
      <c r="AM402" s="13" t="str">
        <f t="shared" si="84"/>
        <v>NO CUMPLE</v>
      </c>
      <c r="AN402" s="13" t="str">
        <f t="shared" si="85"/>
        <v>NO CUMPLE</v>
      </c>
      <c r="AO402" s="13" t="str">
        <f t="shared" si="86"/>
        <v>CUMPLE</v>
      </c>
      <c r="AP402" s="13" t="str">
        <f t="shared" si="87"/>
        <v>NO CUMPLE</v>
      </c>
    </row>
    <row r="403" spans="1:42" ht="15" hidden="1" x14ac:dyDescent="0.25">
      <c r="A403" t="s">
        <v>2651</v>
      </c>
      <c r="B403" t="s">
        <v>165</v>
      </c>
      <c r="C403" t="s">
        <v>415</v>
      </c>
      <c r="D403" t="s">
        <v>297</v>
      </c>
      <c r="E403" t="s">
        <v>1283</v>
      </c>
      <c r="F403" t="s">
        <v>320</v>
      </c>
      <c r="G403" t="s">
        <v>73</v>
      </c>
      <c r="H403" t="s">
        <v>74</v>
      </c>
      <c r="I403" t="s">
        <v>29</v>
      </c>
      <c r="J403" t="s">
        <v>82</v>
      </c>
      <c r="K403" t="s">
        <v>2652</v>
      </c>
      <c r="L403" t="s">
        <v>2653</v>
      </c>
      <c r="M403" t="s">
        <v>2654</v>
      </c>
      <c r="N403" t="s">
        <v>2655</v>
      </c>
      <c r="O403" t="s">
        <v>61</v>
      </c>
      <c r="P403" t="s">
        <v>94</v>
      </c>
      <c r="Q403" t="s">
        <v>95</v>
      </c>
      <c r="R403" t="s">
        <v>2656</v>
      </c>
      <c r="S403" t="s">
        <v>405</v>
      </c>
      <c r="T403" t="s">
        <v>2657</v>
      </c>
      <c r="U403" t="s">
        <v>352</v>
      </c>
      <c r="V403" s="40">
        <v>2.0833333333333335E-4</v>
      </c>
      <c r="W403" s="40">
        <v>5.8101851851851856E-3</v>
      </c>
      <c r="X403" s="40">
        <v>5.6018518518518518E-3</v>
      </c>
      <c r="Y403" s="2" t="str">
        <f t="shared" si="76"/>
        <v/>
      </c>
      <c r="Z403" s="47" t="str">
        <f t="shared" si="77"/>
        <v>Cumplido</v>
      </c>
      <c r="AA403" s="8"/>
      <c r="AB403" s="8"/>
      <c r="AC403" s="8"/>
      <c r="AD403" s="8"/>
      <c r="AE403" s="8"/>
      <c r="AF403" s="42">
        <v>45329</v>
      </c>
      <c r="AG403" s="13" t="str">
        <f t="shared" si="78"/>
        <v>CUMPLE</v>
      </c>
      <c r="AH403" s="13" t="str">
        <f t="shared" si="79"/>
        <v>NO CUMPLE</v>
      </c>
      <c r="AI403" s="13" t="str">
        <f t="shared" si="80"/>
        <v>NO CUMPLE</v>
      </c>
      <c r="AJ403" s="13" t="str">
        <f t="shared" si="81"/>
        <v>NO CUMPLE</v>
      </c>
      <c r="AK403" s="13" t="str">
        <f t="shared" si="82"/>
        <v>NO CUMPLE</v>
      </c>
      <c r="AL403" s="13" t="str">
        <f t="shared" si="83"/>
        <v>CUMPLE</v>
      </c>
      <c r="AM403" s="13" t="str">
        <f t="shared" si="84"/>
        <v>NO CUMPLE</v>
      </c>
      <c r="AN403" s="13" t="str">
        <f t="shared" si="85"/>
        <v>NO CUMPLE</v>
      </c>
      <c r="AO403" s="13" t="str">
        <f t="shared" si="86"/>
        <v>NO CUMPLE</v>
      </c>
      <c r="AP403" s="13" t="str">
        <f t="shared" si="87"/>
        <v>NO CUMPLE</v>
      </c>
    </row>
    <row r="404" spans="1:42" ht="15" hidden="1" x14ac:dyDescent="0.25">
      <c r="A404" t="s">
        <v>2658</v>
      </c>
      <c r="B404" t="s">
        <v>165</v>
      </c>
      <c r="C404" t="s">
        <v>71</v>
      </c>
      <c r="D404" t="s">
        <v>297</v>
      </c>
      <c r="E404" t="s">
        <v>1565</v>
      </c>
      <c r="F404" t="s">
        <v>320</v>
      </c>
      <c r="G404" t="s">
        <v>73</v>
      </c>
      <c r="H404" t="s">
        <v>74</v>
      </c>
      <c r="I404" t="s">
        <v>29</v>
      </c>
      <c r="J404" t="s">
        <v>82</v>
      </c>
      <c r="K404" t="s">
        <v>682</v>
      </c>
      <c r="L404" t="s">
        <v>683</v>
      </c>
      <c r="M404" t="s">
        <v>2659</v>
      </c>
      <c r="N404" t="s">
        <v>2660</v>
      </c>
      <c r="O404" t="s">
        <v>61</v>
      </c>
      <c r="P404" t="s">
        <v>94</v>
      </c>
      <c r="Q404" t="s">
        <v>95</v>
      </c>
      <c r="R404" t="s">
        <v>2661</v>
      </c>
      <c r="S404" t="s">
        <v>405</v>
      </c>
      <c r="T404" t="s">
        <v>2662</v>
      </c>
      <c r="U404" t="s">
        <v>1572</v>
      </c>
      <c r="V404" s="40">
        <v>0.15796296296296297</v>
      </c>
      <c r="W404" s="40">
        <v>0.19187499999999999</v>
      </c>
      <c r="X404" s="40">
        <v>3.3912037037037039E-2</v>
      </c>
      <c r="Y404" s="2" t="str">
        <f t="shared" si="76"/>
        <v/>
      </c>
      <c r="Z404" s="47" t="str">
        <f t="shared" si="77"/>
        <v>Cumplido</v>
      </c>
      <c r="AA404" s="8"/>
      <c r="AB404" s="8"/>
      <c r="AC404" s="8"/>
      <c r="AD404" s="8"/>
      <c r="AE404" s="8"/>
      <c r="AF404" s="42">
        <v>45329</v>
      </c>
      <c r="AG404" s="13" t="str">
        <f t="shared" si="78"/>
        <v>CUMPLE</v>
      </c>
      <c r="AH404" s="13" t="str">
        <f t="shared" si="79"/>
        <v>NO CUMPLE</v>
      </c>
      <c r="AI404" s="13" t="str">
        <f t="shared" si="80"/>
        <v>NO CUMPLE</v>
      </c>
      <c r="AJ404" s="13" t="str">
        <f t="shared" si="81"/>
        <v>NO CUMPLE</v>
      </c>
      <c r="AK404" s="13" t="str">
        <f t="shared" si="82"/>
        <v>NO CUMPLE</v>
      </c>
      <c r="AL404" s="13" t="str">
        <f t="shared" si="83"/>
        <v>NO CUMPLE</v>
      </c>
      <c r="AM404" s="13" t="str">
        <f t="shared" si="84"/>
        <v>NO CUMPLE</v>
      </c>
      <c r="AN404" s="13" t="str">
        <f t="shared" si="85"/>
        <v>CUMPLE</v>
      </c>
      <c r="AO404" s="13" t="str">
        <f t="shared" si="86"/>
        <v>NO CUMPLE</v>
      </c>
      <c r="AP404" s="13" t="str">
        <f t="shared" si="87"/>
        <v>NO CUMPLE</v>
      </c>
    </row>
    <row r="405" spans="1:42" ht="15" hidden="1" x14ac:dyDescent="0.25">
      <c r="A405" t="s">
        <v>2663</v>
      </c>
      <c r="B405" t="s">
        <v>70</v>
      </c>
      <c r="C405" t="s">
        <v>50</v>
      </c>
      <c r="D405" t="s">
        <v>71</v>
      </c>
      <c r="E405" t="s">
        <v>389</v>
      </c>
      <c r="F405" t="s">
        <v>390</v>
      </c>
      <c r="G405" t="s">
        <v>54</v>
      </c>
      <c r="H405" t="s">
        <v>55</v>
      </c>
      <c r="I405" t="s">
        <v>30</v>
      </c>
      <c r="J405" t="s">
        <v>82</v>
      </c>
      <c r="K405" t="s">
        <v>117</v>
      </c>
      <c r="L405" t="s">
        <v>2664</v>
      </c>
      <c r="M405" t="s">
        <v>2665</v>
      </c>
      <c r="N405" t="s">
        <v>2666</v>
      </c>
      <c r="O405" t="s">
        <v>61</v>
      </c>
      <c r="P405" t="s">
        <v>136</v>
      </c>
      <c r="Q405" t="s">
        <v>137</v>
      </c>
      <c r="R405" t="s">
        <v>2667</v>
      </c>
      <c r="S405" t="s">
        <v>405</v>
      </c>
      <c r="T405"/>
      <c r="U405" t="s">
        <v>2455</v>
      </c>
      <c r="V405" s="40">
        <v>0</v>
      </c>
      <c r="W405" s="40">
        <v>1.4594907407407407E-2</v>
      </c>
      <c r="X405" s="40">
        <v>1.4594907407407407E-2</v>
      </c>
      <c r="Y405" s="2" t="str">
        <f t="shared" si="76"/>
        <v/>
      </c>
      <c r="Z405" s="47" t="str">
        <f t="shared" si="77"/>
        <v>Cumplido</v>
      </c>
      <c r="AA405" s="8"/>
      <c r="AB405" s="8"/>
      <c r="AC405" s="8"/>
      <c r="AD405" s="8"/>
      <c r="AE405" s="8"/>
      <c r="AF405" s="42">
        <v>45329</v>
      </c>
      <c r="AG405" s="13" t="str">
        <f t="shared" si="78"/>
        <v>CUMPLE</v>
      </c>
      <c r="AH405" s="13" t="str">
        <f t="shared" si="79"/>
        <v>NO CUMPLE</v>
      </c>
      <c r="AI405" s="13" t="str">
        <f t="shared" si="80"/>
        <v>NO CUMPLE</v>
      </c>
      <c r="AJ405" s="13" t="str">
        <f t="shared" si="81"/>
        <v>NO CUMPLE</v>
      </c>
      <c r="AK405" s="13" t="str">
        <f t="shared" si="82"/>
        <v>NO CUMPLE</v>
      </c>
      <c r="AL405" s="13" t="str">
        <f t="shared" si="83"/>
        <v>CUMPLE</v>
      </c>
      <c r="AM405" s="13" t="str">
        <f t="shared" si="84"/>
        <v>NO CUMPLE</v>
      </c>
      <c r="AN405" s="13" t="str">
        <f t="shared" si="85"/>
        <v>NO CUMPLE</v>
      </c>
      <c r="AO405" s="13" t="str">
        <f t="shared" si="86"/>
        <v>NO CUMPLE</v>
      </c>
      <c r="AP405" s="13" t="str">
        <f t="shared" si="87"/>
        <v>NO CUMPLE</v>
      </c>
    </row>
    <row r="406" spans="1:42" ht="15" hidden="1" x14ac:dyDescent="0.25">
      <c r="A406" t="s">
        <v>2668</v>
      </c>
      <c r="B406" t="s">
        <v>70</v>
      </c>
      <c r="C406" t="s">
        <v>50</v>
      </c>
      <c r="D406" t="s">
        <v>71</v>
      </c>
      <c r="E406" t="s">
        <v>389</v>
      </c>
      <c r="F406" t="s">
        <v>390</v>
      </c>
      <c r="G406" t="s">
        <v>54</v>
      </c>
      <c r="H406" t="s">
        <v>55</v>
      </c>
      <c r="I406" t="s">
        <v>30</v>
      </c>
      <c r="J406" t="s">
        <v>82</v>
      </c>
      <c r="K406" t="s">
        <v>117</v>
      </c>
      <c r="L406" t="s">
        <v>2669</v>
      </c>
      <c r="M406" t="s">
        <v>2670</v>
      </c>
      <c r="N406" t="s">
        <v>2671</v>
      </c>
      <c r="O406" t="s">
        <v>61</v>
      </c>
      <c r="P406" t="s">
        <v>136</v>
      </c>
      <c r="Q406" t="s">
        <v>137</v>
      </c>
      <c r="R406" t="s">
        <v>2672</v>
      </c>
      <c r="S406" t="s">
        <v>405</v>
      </c>
      <c r="T406"/>
      <c r="U406" t="s">
        <v>2455</v>
      </c>
      <c r="V406" s="40">
        <v>0</v>
      </c>
      <c r="W406" s="40">
        <v>6.0798611111111109E-2</v>
      </c>
      <c r="X406" s="40">
        <v>6.0798611111111109E-2</v>
      </c>
      <c r="Y406" s="2" t="str">
        <f t="shared" si="76"/>
        <v/>
      </c>
      <c r="Z406" s="47" t="str">
        <f t="shared" si="77"/>
        <v>Cumplido</v>
      </c>
      <c r="AA406" s="8"/>
      <c r="AB406" s="8"/>
      <c r="AC406" s="8"/>
      <c r="AD406" s="8"/>
      <c r="AE406" s="8"/>
      <c r="AF406" s="42">
        <v>45329</v>
      </c>
      <c r="AG406" s="13" t="str">
        <f t="shared" si="78"/>
        <v>NO CUMPLE</v>
      </c>
      <c r="AH406" s="13" t="str">
        <f t="shared" si="79"/>
        <v>CUMPLE</v>
      </c>
      <c r="AI406" s="13" t="str">
        <f t="shared" si="80"/>
        <v>NO CUMPLE</v>
      </c>
      <c r="AJ406" s="13" t="str">
        <f t="shared" si="81"/>
        <v>NO CUMPLE</v>
      </c>
      <c r="AK406" s="13" t="str">
        <f t="shared" si="82"/>
        <v>NO CUMPLE</v>
      </c>
      <c r="AL406" s="13" t="str">
        <f t="shared" si="83"/>
        <v>NO CUMPLE</v>
      </c>
      <c r="AM406" s="13" t="str">
        <f t="shared" si="84"/>
        <v>CUMPLE</v>
      </c>
      <c r="AN406" s="13" t="str">
        <f t="shared" si="85"/>
        <v>NO CUMPLE</v>
      </c>
      <c r="AO406" s="13" t="str">
        <f t="shared" si="86"/>
        <v>NO CUMPLE</v>
      </c>
      <c r="AP406" s="13" t="str">
        <f t="shared" si="87"/>
        <v>NO CUMPLE</v>
      </c>
    </row>
    <row r="407" spans="1:42" ht="15" hidden="1" x14ac:dyDescent="0.25">
      <c r="A407" t="s">
        <v>2673</v>
      </c>
      <c r="B407" t="s">
        <v>165</v>
      </c>
      <c r="C407" t="s">
        <v>415</v>
      </c>
      <c r="D407" t="s">
        <v>297</v>
      </c>
      <c r="E407" t="s">
        <v>1283</v>
      </c>
      <c r="F407" t="s">
        <v>320</v>
      </c>
      <c r="G407" t="s">
        <v>73</v>
      </c>
      <c r="H407" t="s">
        <v>74</v>
      </c>
      <c r="I407" t="s">
        <v>29</v>
      </c>
      <c r="J407" t="s">
        <v>82</v>
      </c>
      <c r="K407" t="s">
        <v>2674</v>
      </c>
      <c r="L407" t="s">
        <v>2675</v>
      </c>
      <c r="M407" t="s">
        <v>2676</v>
      </c>
      <c r="N407" t="s">
        <v>2677</v>
      </c>
      <c r="O407" t="s">
        <v>61</v>
      </c>
      <c r="P407" t="s">
        <v>94</v>
      </c>
      <c r="Q407" t="s">
        <v>95</v>
      </c>
      <c r="R407" t="s">
        <v>2678</v>
      </c>
      <c r="S407" t="s">
        <v>405</v>
      </c>
      <c r="T407" t="s">
        <v>2679</v>
      </c>
      <c r="U407" t="s">
        <v>774</v>
      </c>
      <c r="V407" s="40">
        <v>2.199074074074074E-4</v>
      </c>
      <c r="W407" s="40">
        <v>6.6087962962962966E-3</v>
      </c>
      <c r="X407" s="40">
        <v>6.3888888888888893E-3</v>
      </c>
      <c r="Y407" s="2" t="str">
        <f t="shared" si="76"/>
        <v/>
      </c>
      <c r="Z407" s="47" t="str">
        <f t="shared" si="77"/>
        <v>Cumplido</v>
      </c>
      <c r="AA407" s="8"/>
      <c r="AB407" s="8" t="str">
        <f>IF($H407="1-Crítica",IF($X407&lt;=$AT$5,"Cumplido", "Incumplido"),"")</f>
        <v/>
      </c>
      <c r="AC407" s="8" t="str">
        <f>IF($H407="2-Alta",IF($X407&lt;=$AT$6, "Cumplido", "Incumplido"),"")</f>
        <v/>
      </c>
      <c r="AD407" s="8" t="str">
        <f>IF($H407="3-Medio",IF($X407&lt;=$AT$7, "Cumplido", "Incumplido"),"")</f>
        <v>Cumplido</v>
      </c>
      <c r="AE407" s="8" t="str">
        <f>IF($H407="4-Baja",IF($X407&lt;=$AT$8, "Cumplido", "Incumplido"),"")</f>
        <v/>
      </c>
      <c r="AF407" s="42">
        <v>45329</v>
      </c>
      <c r="AG407" s="13" t="str">
        <f t="shared" si="78"/>
        <v>CUMPLE</v>
      </c>
      <c r="AH407" s="13" t="str">
        <f t="shared" si="79"/>
        <v>NO CUMPLE</v>
      </c>
      <c r="AI407" s="13" t="str">
        <f t="shared" si="80"/>
        <v>NO CUMPLE</v>
      </c>
      <c r="AJ407" s="13" t="str">
        <f t="shared" si="81"/>
        <v>NO CUMPLE</v>
      </c>
      <c r="AK407" s="13" t="str">
        <f t="shared" si="82"/>
        <v>NO CUMPLE</v>
      </c>
      <c r="AL407" s="13" t="str">
        <f t="shared" si="83"/>
        <v>CUMPLE</v>
      </c>
      <c r="AM407" s="13" t="str">
        <f t="shared" si="84"/>
        <v>NO CUMPLE</v>
      </c>
      <c r="AN407" s="13" t="str">
        <f t="shared" si="85"/>
        <v>NO CUMPLE</v>
      </c>
      <c r="AO407" s="13" t="str">
        <f t="shared" si="86"/>
        <v>NO CUMPLE</v>
      </c>
      <c r="AP407" s="13" t="str">
        <f t="shared" si="87"/>
        <v>NO CUMPLE</v>
      </c>
    </row>
    <row r="408" spans="1:42" ht="15" hidden="1" x14ac:dyDescent="0.25">
      <c r="A408" t="s">
        <v>2680</v>
      </c>
      <c r="B408" t="s">
        <v>165</v>
      </c>
      <c r="C408" t="s">
        <v>296</v>
      </c>
      <c r="D408" t="s">
        <v>297</v>
      </c>
      <c r="E408" t="s">
        <v>876</v>
      </c>
      <c r="F408" t="s">
        <v>320</v>
      </c>
      <c r="G408" t="s">
        <v>73</v>
      </c>
      <c r="H408" t="s">
        <v>74</v>
      </c>
      <c r="I408" t="s">
        <v>29</v>
      </c>
      <c r="J408" t="s">
        <v>82</v>
      </c>
      <c r="K408" t="s">
        <v>57</v>
      </c>
      <c r="L408" t="s">
        <v>2090</v>
      </c>
      <c r="M408" t="s">
        <v>2681</v>
      </c>
      <c r="N408" t="s">
        <v>2682</v>
      </c>
      <c r="O408" t="s">
        <v>61</v>
      </c>
      <c r="P408" t="s">
        <v>94</v>
      </c>
      <c r="Q408" t="s">
        <v>95</v>
      </c>
      <c r="R408" t="s">
        <v>2683</v>
      </c>
      <c r="S408" t="s">
        <v>405</v>
      </c>
      <c r="T408" t="s">
        <v>2684</v>
      </c>
      <c r="U408"/>
      <c r="V408" s="40">
        <v>0</v>
      </c>
      <c r="W408" s="40">
        <v>9.3518518518518525E-3</v>
      </c>
      <c r="X408" s="40">
        <v>9.3518518518518525E-3</v>
      </c>
      <c r="Y408" s="2" t="str">
        <f t="shared" si="76"/>
        <v/>
      </c>
      <c r="Z408" s="47" t="str">
        <f t="shared" si="77"/>
        <v>Cumplido</v>
      </c>
      <c r="AA408" s="8"/>
      <c r="AB408" s="8" t="str">
        <f>IF($H408="1-Crítica",IF($X408&lt;=$AT$5,"Cumplido", "Incumplido"),"")</f>
        <v/>
      </c>
      <c r="AC408" s="8" t="str">
        <f>IF($H408="2-Alta",IF($X408&lt;=$AT$6, "Cumplido", "Incumplido"),"")</f>
        <v/>
      </c>
      <c r="AD408" s="8" t="str">
        <f>IF($H408="3-Medio",IF($X408&lt;=$AT$7, "Cumplido", "Incumplido"),"")</f>
        <v>Cumplido</v>
      </c>
      <c r="AE408" s="8" t="str">
        <f>IF($H408="4-Baja",IF($X408&lt;=$AT$8, "Cumplido", "Incumplido"),"")</f>
        <v/>
      </c>
      <c r="AF408" s="42">
        <v>45329</v>
      </c>
      <c r="AG408" s="13" t="str">
        <f t="shared" si="78"/>
        <v>CUMPLE</v>
      </c>
      <c r="AH408" s="13" t="str">
        <f t="shared" si="79"/>
        <v>NO CUMPLE</v>
      </c>
      <c r="AI408" s="13" t="str">
        <f t="shared" si="80"/>
        <v>NO CUMPLE</v>
      </c>
      <c r="AJ408" s="13" t="str">
        <f t="shared" si="81"/>
        <v>NO CUMPLE</v>
      </c>
      <c r="AK408" s="13" t="str">
        <f t="shared" si="82"/>
        <v>NO CUMPLE</v>
      </c>
      <c r="AL408" s="13" t="str">
        <f t="shared" si="83"/>
        <v>CUMPLE</v>
      </c>
      <c r="AM408" s="13" t="str">
        <f t="shared" si="84"/>
        <v>NO CUMPLE</v>
      </c>
      <c r="AN408" s="13" t="str">
        <f t="shared" si="85"/>
        <v>NO CUMPLE</v>
      </c>
      <c r="AO408" s="13" t="str">
        <f t="shared" si="86"/>
        <v>NO CUMPLE</v>
      </c>
      <c r="AP408" s="13" t="str">
        <f t="shared" si="87"/>
        <v>NO CUMPLE</v>
      </c>
    </row>
    <row r="409" spans="1:42" ht="15" x14ac:dyDescent="0.25">
      <c r="A409" t="s">
        <v>2685</v>
      </c>
      <c r="B409" t="s">
        <v>284</v>
      </c>
      <c r="C409" t="s">
        <v>233</v>
      </c>
      <c r="D409" t="s">
        <v>233</v>
      </c>
      <c r="E409" t="s">
        <v>942</v>
      </c>
      <c r="F409" t="s">
        <v>2469</v>
      </c>
      <c r="G409" t="s">
        <v>54</v>
      </c>
      <c r="H409" t="s">
        <v>55</v>
      </c>
      <c r="I409" t="s">
        <v>30</v>
      </c>
      <c r="J409" t="s">
        <v>82</v>
      </c>
      <c r="K409" t="s">
        <v>75</v>
      </c>
      <c r="L409" t="s">
        <v>2686</v>
      </c>
      <c r="M409" t="s">
        <v>2687</v>
      </c>
      <c r="N409" t="s">
        <v>2688</v>
      </c>
      <c r="O409" t="s">
        <v>61</v>
      </c>
      <c r="P409" t="s">
        <v>62</v>
      </c>
      <c r="Q409" t="s">
        <v>279</v>
      </c>
      <c r="R409" t="s">
        <v>2689</v>
      </c>
      <c r="S409" t="s">
        <v>405</v>
      </c>
      <c r="T409" t="s">
        <v>2493</v>
      </c>
      <c r="U409" t="s">
        <v>2690</v>
      </c>
      <c r="V409" s="40">
        <v>0</v>
      </c>
      <c r="W409" s="40">
        <v>3.6921296296296298E-3</v>
      </c>
      <c r="X409" s="40">
        <v>3.6921296296296298E-3</v>
      </c>
      <c r="Y409" s="2" t="str">
        <f t="shared" si="76"/>
        <v/>
      </c>
      <c r="Z409" s="47" t="str">
        <f t="shared" si="77"/>
        <v>Cumplido</v>
      </c>
      <c r="AA409" s="8"/>
      <c r="AB409" s="8" t="str">
        <f>IF($H409="1-Crítica",IF($X409&lt;=$AT$5,"Cumplido", "Incumplido"),"")</f>
        <v/>
      </c>
      <c r="AC409" s="8" t="str">
        <f>IF($H409="2-Alta",IF($X409&lt;=$AT$6, "Cumplido", "Incumplido"),"")</f>
        <v/>
      </c>
      <c r="AD409" s="8" t="str">
        <f>IF($H409="3-Medio",IF($X409&lt;=$AT$7, "Cumplido", "Incumplido"),"")</f>
        <v/>
      </c>
      <c r="AE409" s="8" t="str">
        <f>IF($H409="4-Baja",IF($X409&lt;=$AT$8, "Cumplido", "Incumplido"),"")</f>
        <v>Cumplido</v>
      </c>
      <c r="AF409" s="42">
        <v>45329</v>
      </c>
      <c r="AG409" s="13" t="str">
        <f t="shared" si="78"/>
        <v>CUMPLE</v>
      </c>
      <c r="AH409" s="13" t="str">
        <f t="shared" si="79"/>
        <v>NO CUMPLE</v>
      </c>
      <c r="AI409" s="13" t="str">
        <f t="shared" si="80"/>
        <v>NO CUMPLE</v>
      </c>
      <c r="AJ409" s="13" t="str">
        <f t="shared" si="81"/>
        <v>NO CUMPLE</v>
      </c>
      <c r="AK409" s="13" t="str">
        <f t="shared" si="82"/>
        <v>NO CUMPLE</v>
      </c>
      <c r="AL409" s="13" t="str">
        <f t="shared" si="83"/>
        <v>CUMPLE</v>
      </c>
      <c r="AM409" s="13" t="str">
        <f t="shared" si="84"/>
        <v>NO CUMPLE</v>
      </c>
      <c r="AN409" s="13" t="str">
        <f t="shared" si="85"/>
        <v>NO CUMPLE</v>
      </c>
      <c r="AO409" s="13" t="str">
        <f t="shared" si="86"/>
        <v>NO CUMPLE</v>
      </c>
      <c r="AP409" s="13" t="str">
        <f t="shared" si="87"/>
        <v>NO CUMPLE</v>
      </c>
    </row>
    <row r="410" spans="1:42" ht="15" hidden="1" x14ac:dyDescent="0.25">
      <c r="A410" t="s">
        <v>2691</v>
      </c>
      <c r="B410" t="s">
        <v>49</v>
      </c>
      <c r="C410" t="s">
        <v>154</v>
      </c>
      <c r="D410" t="s">
        <v>71</v>
      </c>
      <c r="E410" t="s">
        <v>1283</v>
      </c>
      <c r="F410" t="s">
        <v>1289</v>
      </c>
      <c r="G410" t="s">
        <v>54</v>
      </c>
      <c r="H410" t="s">
        <v>55</v>
      </c>
      <c r="I410" t="s">
        <v>30</v>
      </c>
      <c r="J410" t="s">
        <v>82</v>
      </c>
      <c r="K410" t="s">
        <v>117</v>
      </c>
      <c r="L410" t="s">
        <v>2692</v>
      </c>
      <c r="M410" t="s">
        <v>2693</v>
      </c>
      <c r="N410" t="s">
        <v>2694</v>
      </c>
      <c r="O410" t="s">
        <v>61</v>
      </c>
      <c r="P410" t="s">
        <v>136</v>
      </c>
      <c r="Q410" t="s">
        <v>137</v>
      </c>
      <c r="R410" t="s">
        <v>2695</v>
      </c>
      <c r="S410" t="s">
        <v>405</v>
      </c>
      <c r="T410" t="s">
        <v>2692</v>
      </c>
      <c r="U410" t="s">
        <v>352</v>
      </c>
      <c r="V410" s="40">
        <v>0</v>
      </c>
      <c r="W410" s="40">
        <v>3.7152777777777778E-2</v>
      </c>
      <c r="X410" s="40">
        <v>3.7152777777777778E-2</v>
      </c>
      <c r="Y410" s="2" t="str">
        <f t="shared" si="76"/>
        <v/>
      </c>
      <c r="Z410" s="47" t="str">
        <f t="shared" si="77"/>
        <v>Cumplido</v>
      </c>
      <c r="AA410" s="8"/>
      <c r="AB410" s="8"/>
      <c r="AC410" s="8"/>
      <c r="AD410" s="8"/>
      <c r="AE410" s="8"/>
      <c r="AF410" s="42">
        <v>45329</v>
      </c>
      <c r="AG410" s="13" t="str">
        <f t="shared" si="78"/>
        <v>CUMPLE</v>
      </c>
      <c r="AH410" s="13" t="str">
        <f t="shared" si="79"/>
        <v>NO CUMPLE</v>
      </c>
      <c r="AI410" s="13" t="str">
        <f t="shared" si="80"/>
        <v>NO CUMPLE</v>
      </c>
      <c r="AJ410" s="13" t="str">
        <f t="shared" si="81"/>
        <v>NO CUMPLE</v>
      </c>
      <c r="AK410" s="13" t="str">
        <f t="shared" si="82"/>
        <v>NO CUMPLE</v>
      </c>
      <c r="AL410" s="13" t="str">
        <f t="shared" si="83"/>
        <v>CUMPLE</v>
      </c>
      <c r="AM410" s="13" t="str">
        <f t="shared" si="84"/>
        <v>NO CUMPLE</v>
      </c>
      <c r="AN410" s="13" t="str">
        <f t="shared" si="85"/>
        <v>NO CUMPLE</v>
      </c>
      <c r="AO410" s="13" t="str">
        <f t="shared" si="86"/>
        <v>NO CUMPLE</v>
      </c>
      <c r="AP410" s="13" t="str">
        <f t="shared" si="87"/>
        <v>NO CUMPLE</v>
      </c>
    </row>
    <row r="411" spans="1:42" ht="15" hidden="1" x14ac:dyDescent="0.25">
      <c r="A411" t="s">
        <v>2696</v>
      </c>
      <c r="B411" t="s">
        <v>49</v>
      </c>
      <c r="C411" t="s">
        <v>344</v>
      </c>
      <c r="D411" t="s">
        <v>71</v>
      </c>
      <c r="E411" t="s">
        <v>1565</v>
      </c>
      <c r="F411" t="s">
        <v>1662</v>
      </c>
      <c r="G411" t="s">
        <v>54</v>
      </c>
      <c r="H411" t="s">
        <v>55</v>
      </c>
      <c r="I411" t="s">
        <v>30</v>
      </c>
      <c r="J411" t="s">
        <v>56</v>
      </c>
      <c r="K411" t="s">
        <v>57</v>
      </c>
      <c r="L411" t="s">
        <v>1663</v>
      </c>
      <c r="M411" t="s">
        <v>2697</v>
      </c>
      <c r="N411" t="s">
        <v>2698</v>
      </c>
      <c r="O411" t="s">
        <v>61</v>
      </c>
      <c r="P411" t="s">
        <v>136</v>
      </c>
      <c r="Q411" t="s">
        <v>137</v>
      </c>
      <c r="R411" t="s">
        <v>2699</v>
      </c>
      <c r="S411" t="s">
        <v>405</v>
      </c>
      <c r="T411"/>
      <c r="U411" t="s">
        <v>1667</v>
      </c>
      <c r="V411" s="40">
        <v>0</v>
      </c>
      <c r="W411" s="40">
        <v>0</v>
      </c>
      <c r="X411" s="40">
        <v>0</v>
      </c>
      <c r="Y411" s="2" t="str">
        <f t="shared" si="76"/>
        <v/>
      </c>
      <c r="Z411" s="47" t="str">
        <f t="shared" si="77"/>
        <v/>
      </c>
      <c r="AA411" s="8"/>
      <c r="AB411" s="8" t="str">
        <f>IF($H411="1-Crítica",IF($X411&lt;=$AT$5,"Cumplido", "Incumplido"),"")</f>
        <v/>
      </c>
      <c r="AC411" s="8" t="str">
        <f>IF($H411="2-Alta",IF($X411&lt;=$AT$6, "Cumplido", "Incumplido"),"")</f>
        <v/>
      </c>
      <c r="AD411" s="8" t="str">
        <f>IF($H411="3-Medio",IF($X411&lt;=$AT$7, "Cumplido", "Incumplido"),"")</f>
        <v/>
      </c>
      <c r="AE411" s="8" t="str">
        <f>IF($H411="4-Baja",IF($X411&lt;=$AT$8, "Cumplido", "Incumplido"),"")</f>
        <v>Cumplido</v>
      </c>
      <c r="AF411" s="42">
        <v>45329</v>
      </c>
      <c r="AG411" s="13" t="str">
        <f t="shared" si="78"/>
        <v>CUMPLE</v>
      </c>
      <c r="AH411" s="13" t="str">
        <f t="shared" si="79"/>
        <v>NO CUMPLE</v>
      </c>
      <c r="AI411" s="13" t="str">
        <f t="shared" si="80"/>
        <v>NO CUMPLE</v>
      </c>
      <c r="AJ411" s="13" t="str">
        <f t="shared" si="81"/>
        <v>NO CUMPLE</v>
      </c>
      <c r="AK411" s="13" t="str">
        <f t="shared" si="82"/>
        <v>NO CUMPLE</v>
      </c>
      <c r="AL411" s="13" t="str">
        <f t="shared" si="83"/>
        <v>CUMPLE</v>
      </c>
      <c r="AM411" s="13" t="str">
        <f t="shared" si="84"/>
        <v>NO CUMPLE</v>
      </c>
      <c r="AN411" s="13" t="str">
        <f t="shared" si="85"/>
        <v>NO CUMPLE</v>
      </c>
      <c r="AO411" s="13" t="str">
        <f t="shared" si="86"/>
        <v>NO CUMPLE</v>
      </c>
      <c r="AP411" s="13" t="str">
        <f t="shared" si="87"/>
        <v>NO CUMPLE</v>
      </c>
    </row>
    <row r="412" spans="1:42" ht="15" hidden="1" x14ac:dyDescent="0.25">
      <c r="A412" t="s">
        <v>2700</v>
      </c>
      <c r="B412" t="s">
        <v>70</v>
      </c>
      <c r="C412" t="s">
        <v>154</v>
      </c>
      <c r="D412" t="s">
        <v>71</v>
      </c>
      <c r="E412" t="s">
        <v>1888</v>
      </c>
      <c r="F412" t="s">
        <v>116</v>
      </c>
      <c r="G412" t="s">
        <v>54</v>
      </c>
      <c r="H412" t="s">
        <v>55</v>
      </c>
      <c r="I412" t="s">
        <v>30</v>
      </c>
      <c r="J412" t="s">
        <v>56</v>
      </c>
      <c r="K412" t="s">
        <v>117</v>
      </c>
      <c r="L412" t="s">
        <v>2701</v>
      </c>
      <c r="M412" t="s">
        <v>2702</v>
      </c>
      <c r="N412" t="s">
        <v>2703</v>
      </c>
      <c r="O412" t="s">
        <v>61</v>
      </c>
      <c r="P412" t="s">
        <v>136</v>
      </c>
      <c r="Q412" t="s">
        <v>137</v>
      </c>
      <c r="R412" t="s">
        <v>2704</v>
      </c>
      <c r="S412" t="s">
        <v>405</v>
      </c>
      <c r="T412" t="s">
        <v>2705</v>
      </c>
      <c r="U412" t="s">
        <v>2706</v>
      </c>
      <c r="V412" s="40">
        <v>0</v>
      </c>
      <c r="W412" s="40">
        <v>0</v>
      </c>
      <c r="X412" s="40">
        <v>0</v>
      </c>
      <c r="Y412" s="2" t="str">
        <f t="shared" si="76"/>
        <v/>
      </c>
      <c r="Z412" s="47" t="str">
        <f t="shared" si="77"/>
        <v/>
      </c>
      <c r="AA412" s="8"/>
      <c r="AB412" s="8" t="str">
        <f>IF($H412="1-Crítica",IF($X412&lt;=$AT$5,"Cumplido", "Incumplido"),"")</f>
        <v/>
      </c>
      <c r="AC412" s="8" t="str">
        <f>IF($H412="2-Alta",IF($X412&lt;=$AT$6, "Cumplido", "Incumplido"),"")</f>
        <v/>
      </c>
      <c r="AD412" s="8" t="str">
        <f>IF($H412="3-Medio",IF($X412&lt;=$AT$7, "Cumplido", "Incumplido"),"")</f>
        <v/>
      </c>
      <c r="AE412" s="8" t="str">
        <f>IF($H412="4-Baja",IF($X412&lt;=$AT$8, "Cumplido", "Incumplido"),"")</f>
        <v>Cumplido</v>
      </c>
      <c r="AF412" s="42">
        <v>45329</v>
      </c>
      <c r="AG412" s="13" t="str">
        <f t="shared" si="78"/>
        <v>CUMPLE</v>
      </c>
      <c r="AH412" s="13" t="str">
        <f t="shared" si="79"/>
        <v>NO CUMPLE</v>
      </c>
      <c r="AI412" s="13" t="str">
        <f t="shared" si="80"/>
        <v>NO CUMPLE</v>
      </c>
      <c r="AJ412" s="13" t="str">
        <f t="shared" si="81"/>
        <v>NO CUMPLE</v>
      </c>
      <c r="AK412" s="13" t="str">
        <f t="shared" si="82"/>
        <v>NO CUMPLE</v>
      </c>
      <c r="AL412" s="13" t="str">
        <f t="shared" si="83"/>
        <v>CUMPLE</v>
      </c>
      <c r="AM412" s="13" t="str">
        <f t="shared" si="84"/>
        <v>NO CUMPLE</v>
      </c>
      <c r="AN412" s="13" t="str">
        <f t="shared" si="85"/>
        <v>NO CUMPLE</v>
      </c>
      <c r="AO412" s="13" t="str">
        <f t="shared" si="86"/>
        <v>NO CUMPLE</v>
      </c>
      <c r="AP412" s="13" t="str">
        <f t="shared" si="87"/>
        <v>NO CUMPLE</v>
      </c>
    </row>
    <row r="413" spans="1:42" ht="15" x14ac:dyDescent="0.25">
      <c r="A413" t="s">
        <v>2707</v>
      </c>
      <c r="B413" t="s">
        <v>445</v>
      </c>
      <c r="C413" t="s">
        <v>174</v>
      </c>
      <c r="D413" t="s">
        <v>446</v>
      </c>
      <c r="E413" t="s">
        <v>175</v>
      </c>
      <c r="F413" t="s">
        <v>447</v>
      </c>
      <c r="G413" t="s">
        <v>448</v>
      </c>
      <c r="H413" t="s">
        <v>55</v>
      </c>
      <c r="I413" t="s">
        <v>30</v>
      </c>
      <c r="J413" t="s">
        <v>67</v>
      </c>
      <c r="K413" t="s">
        <v>288</v>
      </c>
      <c r="L413" t="s">
        <v>2708</v>
      </c>
      <c r="M413" t="s">
        <v>2709</v>
      </c>
      <c r="N413" t="s">
        <v>2709</v>
      </c>
      <c r="O413" t="s">
        <v>61</v>
      </c>
      <c r="P413" t="s">
        <v>452</v>
      </c>
      <c r="Q413" t="s">
        <v>452</v>
      </c>
      <c r="R413" t="s">
        <v>2710</v>
      </c>
      <c r="S413" t="s">
        <v>405</v>
      </c>
      <c r="T413" t="s">
        <v>2711</v>
      </c>
      <c r="U413" t="s">
        <v>2712</v>
      </c>
      <c r="V413" s="40">
        <v>4.3287037037037035E-3</v>
      </c>
      <c r="W413" s="40">
        <v>2.4930555555555556E-2</v>
      </c>
      <c r="X413" s="40">
        <v>2.060185185185185E-2</v>
      </c>
      <c r="Y413" s="2" t="str">
        <f t="shared" si="76"/>
        <v>Cumplido</v>
      </c>
      <c r="Z413" s="47" t="str">
        <f t="shared" si="77"/>
        <v/>
      </c>
      <c r="AA413" s="8"/>
      <c r="AB413" s="8"/>
      <c r="AC413" s="8"/>
      <c r="AD413" s="8"/>
      <c r="AE413" s="8"/>
      <c r="AF413" s="42">
        <v>45329</v>
      </c>
      <c r="AG413" s="13" t="str">
        <f t="shared" si="78"/>
        <v>CUMPLE</v>
      </c>
      <c r="AH413" s="13" t="str">
        <f t="shared" si="79"/>
        <v>NO CUMPLE</v>
      </c>
      <c r="AI413" s="13" t="str">
        <f t="shared" si="80"/>
        <v>NO CUMPLE</v>
      </c>
      <c r="AJ413" s="13" t="str">
        <f t="shared" si="81"/>
        <v>NO CUMPLE</v>
      </c>
      <c r="AK413" s="13" t="str">
        <f t="shared" si="82"/>
        <v>NO CUMPLE</v>
      </c>
      <c r="AL413" s="13" t="str">
        <f t="shared" si="83"/>
        <v>CUMPLE</v>
      </c>
      <c r="AM413" s="13" t="str">
        <f t="shared" si="84"/>
        <v>NO CUMPLE</v>
      </c>
      <c r="AN413" s="13" t="str">
        <f t="shared" si="85"/>
        <v>NO CUMPLE</v>
      </c>
      <c r="AO413" s="13" t="str">
        <f t="shared" si="86"/>
        <v>NO CUMPLE</v>
      </c>
      <c r="AP413" s="13" t="str">
        <f t="shared" si="87"/>
        <v>NO CUMPLE</v>
      </c>
    </row>
    <row r="414" spans="1:42" ht="15" hidden="1" x14ac:dyDescent="0.25">
      <c r="A414" t="s">
        <v>2713</v>
      </c>
      <c r="B414" t="s">
        <v>165</v>
      </c>
      <c r="C414" t="s">
        <v>359</v>
      </c>
      <c r="D414" t="s">
        <v>71</v>
      </c>
      <c r="E414" t="s">
        <v>467</v>
      </c>
      <c r="F414" t="s">
        <v>468</v>
      </c>
      <c r="G414" t="s">
        <v>54</v>
      </c>
      <c r="H414" t="s">
        <v>55</v>
      </c>
      <c r="I414" t="s">
        <v>30</v>
      </c>
      <c r="J414" t="s">
        <v>82</v>
      </c>
      <c r="K414" t="s">
        <v>57</v>
      </c>
      <c r="L414" t="s">
        <v>579</v>
      </c>
      <c r="M414" t="s">
        <v>2714</v>
      </c>
      <c r="N414" t="s">
        <v>2715</v>
      </c>
      <c r="O414" t="s">
        <v>61</v>
      </c>
      <c r="P414" t="s">
        <v>136</v>
      </c>
      <c r="Q414" t="s">
        <v>137</v>
      </c>
      <c r="R414" t="s">
        <v>2716</v>
      </c>
      <c r="S414" t="s">
        <v>405</v>
      </c>
      <c r="T414" t="s">
        <v>2717</v>
      </c>
      <c r="U414" t="s">
        <v>1395</v>
      </c>
      <c r="V414" s="40">
        <v>9.4907407407407408E-4</v>
      </c>
      <c r="W414" s="40">
        <v>1.3946759259259259E-2</v>
      </c>
      <c r="X414" s="40">
        <v>1.2997685185185185E-2</v>
      </c>
      <c r="Y414" s="2" t="str">
        <f t="shared" si="76"/>
        <v/>
      </c>
      <c r="Z414" s="47" t="str">
        <f t="shared" si="77"/>
        <v>Cumplido</v>
      </c>
      <c r="AA414" s="8"/>
      <c r="AB414" s="8" t="str">
        <f>IF($H414="1-Crítica",IF($X414&lt;=$AT$5,"Cumplido", "Incumplido"),"")</f>
        <v/>
      </c>
      <c r="AC414" s="8" t="str">
        <f>IF($H414="2-Alta",IF($X414&lt;=$AT$6, "Cumplido", "Incumplido"),"")</f>
        <v/>
      </c>
      <c r="AD414" s="8" t="str">
        <f>IF($H414="3-Medio",IF($X414&lt;=$AT$7, "Cumplido", "Incumplido"),"")</f>
        <v/>
      </c>
      <c r="AE414" s="8" t="str">
        <f>IF($H414="4-Baja",IF($X414&lt;=$AT$8, "Cumplido", "Incumplido"),"")</f>
        <v>Cumplido</v>
      </c>
      <c r="AF414" s="42">
        <v>45329</v>
      </c>
      <c r="AG414" s="13" t="str">
        <f t="shared" si="78"/>
        <v>CUMPLE</v>
      </c>
      <c r="AH414" s="13" t="str">
        <f t="shared" si="79"/>
        <v>NO CUMPLE</v>
      </c>
      <c r="AI414" s="13" t="str">
        <f t="shared" si="80"/>
        <v>NO CUMPLE</v>
      </c>
      <c r="AJ414" s="13" t="str">
        <f t="shared" si="81"/>
        <v>NO CUMPLE</v>
      </c>
      <c r="AK414" s="13" t="str">
        <f t="shared" si="82"/>
        <v>NO CUMPLE</v>
      </c>
      <c r="AL414" s="13" t="str">
        <f t="shared" si="83"/>
        <v>CUMPLE</v>
      </c>
      <c r="AM414" s="13" t="str">
        <f t="shared" si="84"/>
        <v>NO CUMPLE</v>
      </c>
      <c r="AN414" s="13" t="str">
        <f t="shared" si="85"/>
        <v>NO CUMPLE</v>
      </c>
      <c r="AO414" s="13" t="str">
        <f t="shared" si="86"/>
        <v>NO CUMPLE</v>
      </c>
      <c r="AP414" s="13" t="str">
        <f t="shared" si="87"/>
        <v>NO CUMPLE</v>
      </c>
    </row>
    <row r="415" spans="1:42" ht="15" hidden="1" x14ac:dyDescent="0.25">
      <c r="A415" t="s">
        <v>2718</v>
      </c>
      <c r="B415" t="s">
        <v>165</v>
      </c>
      <c r="C415" t="s">
        <v>359</v>
      </c>
      <c r="D415" t="s">
        <v>71</v>
      </c>
      <c r="E415" t="s">
        <v>593</v>
      </c>
      <c r="F415" t="s">
        <v>793</v>
      </c>
      <c r="G415" t="s">
        <v>54</v>
      </c>
      <c r="H415" t="s">
        <v>55</v>
      </c>
      <c r="I415" t="s">
        <v>30</v>
      </c>
      <c r="J415" t="s">
        <v>82</v>
      </c>
      <c r="K415" t="s">
        <v>57</v>
      </c>
      <c r="L415" t="s">
        <v>2719</v>
      </c>
      <c r="M415" t="s">
        <v>2720</v>
      </c>
      <c r="N415" t="s">
        <v>2721</v>
      </c>
      <c r="O415" t="s">
        <v>61</v>
      </c>
      <c r="P415" t="s">
        <v>136</v>
      </c>
      <c r="Q415" t="s">
        <v>137</v>
      </c>
      <c r="R415" t="s">
        <v>2722</v>
      </c>
      <c r="S415" t="s">
        <v>405</v>
      </c>
      <c r="T415" t="s">
        <v>2719</v>
      </c>
      <c r="U415" t="s">
        <v>2723</v>
      </c>
      <c r="V415" s="40">
        <v>8.4490740740740739E-4</v>
      </c>
      <c r="W415" s="40">
        <v>1.6087962962962963E-3</v>
      </c>
      <c r="X415" s="40">
        <v>7.6388888888888893E-4</v>
      </c>
      <c r="Y415" s="2" t="str">
        <f t="shared" si="76"/>
        <v/>
      </c>
      <c r="Z415" s="47" t="str">
        <f t="shared" si="77"/>
        <v>Cumplido</v>
      </c>
      <c r="AA415" s="8"/>
      <c r="AB415" s="8" t="str">
        <f>IF($H415="1-Crítica",IF($X415&lt;=$AT$5,"Cumplido", "Incumplido"),"")</f>
        <v/>
      </c>
      <c r="AC415" s="8" t="str">
        <f>IF($H415="2-Alta",IF($X415&lt;=$AT$6, "Cumplido", "Incumplido"),"")</f>
        <v/>
      </c>
      <c r="AD415" s="8" t="str">
        <f>IF($H415="3-Medio",IF($X415&lt;=$AT$7, "Cumplido", "Incumplido"),"")</f>
        <v/>
      </c>
      <c r="AE415" s="8" t="str">
        <f>IF($H415="4-Baja",IF($X415&lt;=$AT$8, "Cumplido", "Incumplido"),"")</f>
        <v>Cumplido</v>
      </c>
      <c r="AF415" s="42">
        <v>45329</v>
      </c>
      <c r="AG415" s="13" t="str">
        <f t="shared" si="78"/>
        <v>CUMPLE</v>
      </c>
      <c r="AH415" s="13" t="str">
        <f t="shared" si="79"/>
        <v>NO CUMPLE</v>
      </c>
      <c r="AI415" s="13" t="str">
        <f t="shared" si="80"/>
        <v>NO CUMPLE</v>
      </c>
      <c r="AJ415" s="13" t="str">
        <f t="shared" si="81"/>
        <v>NO CUMPLE</v>
      </c>
      <c r="AK415" s="13" t="str">
        <f t="shared" si="82"/>
        <v>NO CUMPLE</v>
      </c>
      <c r="AL415" s="13" t="str">
        <f t="shared" si="83"/>
        <v>CUMPLE</v>
      </c>
      <c r="AM415" s="13" t="str">
        <f t="shared" si="84"/>
        <v>NO CUMPLE</v>
      </c>
      <c r="AN415" s="13" t="str">
        <f t="shared" si="85"/>
        <v>NO CUMPLE</v>
      </c>
      <c r="AO415" s="13" t="str">
        <f t="shared" si="86"/>
        <v>NO CUMPLE</v>
      </c>
      <c r="AP415" s="13" t="str">
        <f t="shared" si="87"/>
        <v>NO CUMPLE</v>
      </c>
    </row>
    <row r="416" spans="1:42" ht="15" hidden="1" x14ac:dyDescent="0.25">
      <c r="A416" t="s">
        <v>2724</v>
      </c>
      <c r="B416" t="s">
        <v>95</v>
      </c>
      <c r="C416" t="s">
        <v>154</v>
      </c>
      <c r="D416" t="s">
        <v>297</v>
      </c>
      <c r="E416" t="s">
        <v>1283</v>
      </c>
      <c r="F416" t="s">
        <v>335</v>
      </c>
      <c r="G416" t="s">
        <v>54</v>
      </c>
      <c r="H416" t="s">
        <v>55</v>
      </c>
      <c r="I416" t="s">
        <v>30</v>
      </c>
      <c r="J416" t="s">
        <v>82</v>
      </c>
      <c r="K416" t="s">
        <v>2725</v>
      </c>
      <c r="L416" t="s">
        <v>2726</v>
      </c>
      <c r="M416" t="s">
        <v>2727</v>
      </c>
      <c r="N416" t="s">
        <v>2728</v>
      </c>
      <c r="O416" t="s">
        <v>61</v>
      </c>
      <c r="P416" t="s">
        <v>136</v>
      </c>
      <c r="Q416" t="s">
        <v>137</v>
      </c>
      <c r="R416" t="s">
        <v>2729</v>
      </c>
      <c r="S416" t="s">
        <v>150</v>
      </c>
      <c r="T416" t="s">
        <v>2730</v>
      </c>
      <c r="U416" t="s">
        <v>2731</v>
      </c>
      <c r="V416" s="40">
        <v>0.3674074074074074</v>
      </c>
      <c r="W416" s="40">
        <v>0.37753472222222223</v>
      </c>
      <c r="X416" s="40">
        <v>1.0127314814814815E-2</v>
      </c>
      <c r="Y416" s="2" t="str">
        <f t="shared" si="76"/>
        <v/>
      </c>
      <c r="Z416" s="47" t="str">
        <f t="shared" si="77"/>
        <v>Cumplido</v>
      </c>
      <c r="AA416" s="8"/>
      <c r="AB416" s="8" t="str">
        <f>IF($H416="1-Crítica",IF($X416&lt;=$AT$5,"Cumplido", "Incumplido"),"")</f>
        <v/>
      </c>
      <c r="AC416" s="8" t="str">
        <f>IF($H416="2-Alta",IF($X416&lt;=$AT$6, "Cumplido", "Incumplido"),"")</f>
        <v/>
      </c>
      <c r="AD416" s="8" t="str">
        <f>IF($H416="3-Medio",IF($X416&lt;=$AT$7, "Cumplido", "Incumplido"),"")</f>
        <v/>
      </c>
      <c r="AE416" s="8" t="str">
        <f>IF($H416="4-Baja",IF($X416&lt;=$AT$8, "Cumplido", "Incumplido"),"")</f>
        <v>Cumplido</v>
      </c>
      <c r="AF416" s="42">
        <v>45330</v>
      </c>
      <c r="AG416" s="13" t="str">
        <f t="shared" si="78"/>
        <v>CUMPLE</v>
      </c>
      <c r="AH416" s="13" t="str">
        <f t="shared" si="79"/>
        <v>NO CUMPLE</v>
      </c>
      <c r="AI416" s="13" t="str">
        <f t="shared" si="80"/>
        <v>NO CUMPLE</v>
      </c>
      <c r="AJ416" s="13" t="str">
        <f t="shared" si="81"/>
        <v>NO CUMPLE</v>
      </c>
      <c r="AK416" s="13" t="str">
        <f t="shared" si="82"/>
        <v>NO CUMPLE</v>
      </c>
      <c r="AL416" s="13" t="str">
        <f t="shared" si="83"/>
        <v>NO CUMPLE</v>
      </c>
      <c r="AM416" s="13" t="str">
        <f t="shared" si="84"/>
        <v>NO CUMPLE</v>
      </c>
      <c r="AN416" s="13" t="str">
        <f t="shared" si="85"/>
        <v>NO CUMPLE</v>
      </c>
      <c r="AO416" s="13" t="str">
        <f t="shared" si="86"/>
        <v>CUMPLE</v>
      </c>
      <c r="AP416" s="13" t="str">
        <f t="shared" si="87"/>
        <v>NO CUMPLE</v>
      </c>
    </row>
    <row r="417" spans="1:42" ht="15" hidden="1" x14ac:dyDescent="0.25">
      <c r="A417" t="s">
        <v>2732</v>
      </c>
      <c r="B417" t="s">
        <v>165</v>
      </c>
      <c r="C417" t="s">
        <v>359</v>
      </c>
      <c r="D417" t="s">
        <v>71</v>
      </c>
      <c r="E417" t="s">
        <v>298</v>
      </c>
      <c r="F417" t="s">
        <v>360</v>
      </c>
      <c r="G417" t="s">
        <v>73</v>
      </c>
      <c r="H417" t="s">
        <v>74</v>
      </c>
      <c r="I417" t="s">
        <v>29</v>
      </c>
      <c r="J417" t="s">
        <v>82</v>
      </c>
      <c r="K417" t="s">
        <v>57</v>
      </c>
      <c r="L417" t="s">
        <v>2733</v>
      </c>
      <c r="M417" t="s">
        <v>2734</v>
      </c>
      <c r="N417" t="s">
        <v>2735</v>
      </c>
      <c r="O417" t="s">
        <v>61</v>
      </c>
      <c r="P417" t="s">
        <v>136</v>
      </c>
      <c r="Q417" t="s">
        <v>137</v>
      </c>
      <c r="R417" t="s">
        <v>2735</v>
      </c>
      <c r="S417" t="s">
        <v>150</v>
      </c>
      <c r="T417" t="s">
        <v>2733</v>
      </c>
      <c r="U417" t="s">
        <v>364</v>
      </c>
      <c r="V417" s="40">
        <v>0</v>
      </c>
      <c r="W417" s="40">
        <v>1.3541666666666667E-3</v>
      </c>
      <c r="X417" s="40">
        <v>1.3541666666666667E-3</v>
      </c>
      <c r="Y417" s="2" t="str">
        <f t="shared" si="76"/>
        <v/>
      </c>
      <c r="Z417" s="47" t="str">
        <f t="shared" si="77"/>
        <v>Cumplido</v>
      </c>
      <c r="AA417" s="8"/>
      <c r="AB417" s="8"/>
      <c r="AC417" s="8"/>
      <c r="AD417" s="8"/>
      <c r="AE417" s="8"/>
      <c r="AF417" s="42">
        <v>45330</v>
      </c>
      <c r="AG417" s="13" t="str">
        <f t="shared" si="78"/>
        <v>CUMPLE</v>
      </c>
      <c r="AH417" s="13" t="str">
        <f t="shared" si="79"/>
        <v>NO CUMPLE</v>
      </c>
      <c r="AI417" s="13" t="str">
        <f t="shared" si="80"/>
        <v>NO CUMPLE</v>
      </c>
      <c r="AJ417" s="13" t="str">
        <f t="shared" si="81"/>
        <v>NO CUMPLE</v>
      </c>
      <c r="AK417" s="13" t="str">
        <f t="shared" si="82"/>
        <v>NO CUMPLE</v>
      </c>
      <c r="AL417" s="13" t="str">
        <f t="shared" si="83"/>
        <v>CUMPLE</v>
      </c>
      <c r="AM417" s="13" t="str">
        <f t="shared" si="84"/>
        <v>NO CUMPLE</v>
      </c>
      <c r="AN417" s="13" t="str">
        <f t="shared" si="85"/>
        <v>NO CUMPLE</v>
      </c>
      <c r="AO417" s="13" t="str">
        <f t="shared" si="86"/>
        <v>NO CUMPLE</v>
      </c>
      <c r="AP417" s="13" t="str">
        <f t="shared" si="87"/>
        <v>NO CUMPLE</v>
      </c>
    </row>
    <row r="418" spans="1:42" ht="15" hidden="1" x14ac:dyDescent="0.25">
      <c r="A418" t="s">
        <v>2736</v>
      </c>
      <c r="B418" t="s">
        <v>165</v>
      </c>
      <c r="C418" t="s">
        <v>359</v>
      </c>
      <c r="D418" t="s">
        <v>71</v>
      </c>
      <c r="E418" t="s">
        <v>298</v>
      </c>
      <c r="F418" t="s">
        <v>360</v>
      </c>
      <c r="G418" t="s">
        <v>73</v>
      </c>
      <c r="H418" t="s">
        <v>74</v>
      </c>
      <c r="I418" t="s">
        <v>29</v>
      </c>
      <c r="J418" t="s">
        <v>82</v>
      </c>
      <c r="K418" t="s">
        <v>57</v>
      </c>
      <c r="L418" t="s">
        <v>370</v>
      </c>
      <c r="M418" t="s">
        <v>2737</v>
      </c>
      <c r="N418" t="s">
        <v>2738</v>
      </c>
      <c r="O418" t="s">
        <v>61</v>
      </c>
      <c r="P418" t="s">
        <v>136</v>
      </c>
      <c r="Q418" t="s">
        <v>137</v>
      </c>
      <c r="R418" t="s">
        <v>2738</v>
      </c>
      <c r="S418" t="s">
        <v>150</v>
      </c>
      <c r="T418" t="s">
        <v>370</v>
      </c>
      <c r="U418" t="s">
        <v>373</v>
      </c>
      <c r="V418" s="40">
        <v>0</v>
      </c>
      <c r="W418" s="40">
        <v>9.4907407407407408E-4</v>
      </c>
      <c r="X418" s="40">
        <v>9.4907407407407408E-4</v>
      </c>
      <c r="Y418" s="2" t="str">
        <f t="shared" si="76"/>
        <v/>
      </c>
      <c r="Z418" s="47" t="str">
        <f t="shared" si="77"/>
        <v>Cumplido</v>
      </c>
      <c r="AA418" s="8"/>
      <c r="AB418" s="8"/>
      <c r="AC418" s="8"/>
      <c r="AD418" s="8"/>
      <c r="AE418" s="8"/>
      <c r="AF418" s="42">
        <v>45330</v>
      </c>
      <c r="AG418" s="13" t="str">
        <f t="shared" si="78"/>
        <v>CUMPLE</v>
      </c>
      <c r="AH418" s="13" t="str">
        <f t="shared" si="79"/>
        <v>NO CUMPLE</v>
      </c>
      <c r="AI418" s="13" t="str">
        <f t="shared" si="80"/>
        <v>NO CUMPLE</v>
      </c>
      <c r="AJ418" s="13" t="str">
        <f t="shared" si="81"/>
        <v>NO CUMPLE</v>
      </c>
      <c r="AK418" s="13" t="str">
        <f t="shared" si="82"/>
        <v>NO CUMPLE</v>
      </c>
      <c r="AL418" s="13" t="str">
        <f t="shared" si="83"/>
        <v>CUMPLE</v>
      </c>
      <c r="AM418" s="13" t="str">
        <f t="shared" si="84"/>
        <v>NO CUMPLE</v>
      </c>
      <c r="AN418" s="13" t="str">
        <f t="shared" si="85"/>
        <v>NO CUMPLE</v>
      </c>
      <c r="AO418" s="13" t="str">
        <f t="shared" si="86"/>
        <v>NO CUMPLE</v>
      </c>
      <c r="AP418" s="13" t="str">
        <f t="shared" si="87"/>
        <v>NO CUMPLE</v>
      </c>
    </row>
    <row r="419" spans="1:42" ht="15" hidden="1" x14ac:dyDescent="0.25">
      <c r="A419" t="s">
        <v>2739</v>
      </c>
      <c r="B419" t="s">
        <v>165</v>
      </c>
      <c r="C419" t="s">
        <v>359</v>
      </c>
      <c r="D419" t="s">
        <v>71</v>
      </c>
      <c r="E419" t="s">
        <v>298</v>
      </c>
      <c r="F419" t="s">
        <v>360</v>
      </c>
      <c r="G419" t="s">
        <v>73</v>
      </c>
      <c r="H419" t="s">
        <v>74</v>
      </c>
      <c r="I419" t="s">
        <v>29</v>
      </c>
      <c r="J419" t="s">
        <v>82</v>
      </c>
      <c r="K419" t="s">
        <v>57</v>
      </c>
      <c r="L419" t="s">
        <v>375</v>
      </c>
      <c r="M419" t="s">
        <v>2740</v>
      </c>
      <c r="N419" t="s">
        <v>2741</v>
      </c>
      <c r="O419" t="s">
        <v>61</v>
      </c>
      <c r="P419" t="s">
        <v>136</v>
      </c>
      <c r="Q419" t="s">
        <v>137</v>
      </c>
      <c r="R419" t="s">
        <v>2741</v>
      </c>
      <c r="S419" t="s">
        <v>150</v>
      </c>
      <c r="T419" t="s">
        <v>375</v>
      </c>
      <c r="U419" t="s">
        <v>378</v>
      </c>
      <c r="V419" s="40">
        <v>0</v>
      </c>
      <c r="W419" s="40">
        <v>8.9120370370370373E-4</v>
      </c>
      <c r="X419" s="40">
        <v>8.9120370370370373E-4</v>
      </c>
      <c r="Y419" s="2" t="str">
        <f t="shared" si="76"/>
        <v/>
      </c>
      <c r="Z419" s="47" t="str">
        <f t="shared" si="77"/>
        <v>Cumplido</v>
      </c>
      <c r="AA419" s="8"/>
      <c r="AB419" s="8"/>
      <c r="AC419" s="8"/>
      <c r="AD419" s="8"/>
      <c r="AE419" s="8"/>
      <c r="AF419" s="42">
        <v>45330</v>
      </c>
      <c r="AG419" s="13" t="str">
        <f t="shared" si="78"/>
        <v>CUMPLE</v>
      </c>
      <c r="AH419" s="13" t="str">
        <f t="shared" si="79"/>
        <v>NO CUMPLE</v>
      </c>
      <c r="AI419" s="13" t="str">
        <f t="shared" si="80"/>
        <v>NO CUMPLE</v>
      </c>
      <c r="AJ419" s="13" t="str">
        <f t="shared" si="81"/>
        <v>NO CUMPLE</v>
      </c>
      <c r="AK419" s="13" t="str">
        <f t="shared" si="82"/>
        <v>NO CUMPLE</v>
      </c>
      <c r="AL419" s="13" t="str">
        <f t="shared" si="83"/>
        <v>CUMPLE</v>
      </c>
      <c r="AM419" s="13" t="str">
        <f t="shared" si="84"/>
        <v>NO CUMPLE</v>
      </c>
      <c r="AN419" s="13" t="str">
        <f t="shared" si="85"/>
        <v>NO CUMPLE</v>
      </c>
      <c r="AO419" s="13" t="str">
        <f t="shared" si="86"/>
        <v>NO CUMPLE</v>
      </c>
      <c r="AP419" s="13" t="str">
        <f t="shared" si="87"/>
        <v>NO CUMPLE</v>
      </c>
    </row>
    <row r="420" spans="1:42" ht="15" x14ac:dyDescent="0.25">
      <c r="A420" t="s">
        <v>2742</v>
      </c>
      <c r="B420" t="s">
        <v>307</v>
      </c>
      <c r="C420" t="s">
        <v>308</v>
      </c>
      <c r="D420" t="s">
        <v>308</v>
      </c>
      <c r="E420" t="s">
        <v>457</v>
      </c>
      <c r="F420" t="s">
        <v>458</v>
      </c>
      <c r="G420" t="s">
        <v>54</v>
      </c>
      <c r="H420" t="s">
        <v>55</v>
      </c>
      <c r="I420" t="s">
        <v>30</v>
      </c>
      <c r="J420" t="s">
        <v>82</v>
      </c>
      <c r="K420" t="s">
        <v>57</v>
      </c>
      <c r="L420" t="s">
        <v>2743</v>
      </c>
      <c r="M420" t="s">
        <v>2744</v>
      </c>
      <c r="N420" t="s">
        <v>2745</v>
      </c>
      <c r="O420" t="s">
        <v>61</v>
      </c>
      <c r="P420" t="s">
        <v>462</v>
      </c>
      <c r="Q420" t="s">
        <v>463</v>
      </c>
      <c r="R420" t="s">
        <v>2746</v>
      </c>
      <c r="S420" t="s">
        <v>150</v>
      </c>
      <c r="T420" t="s">
        <v>465</v>
      </c>
      <c r="U420" t="s">
        <v>465</v>
      </c>
      <c r="V420" s="40">
        <v>0</v>
      </c>
      <c r="W420" s="40">
        <v>9.6064814814814819E-4</v>
      </c>
      <c r="X420" s="40">
        <v>9.6064814814814819E-4</v>
      </c>
      <c r="Y420" s="2" t="str">
        <f t="shared" si="76"/>
        <v/>
      </c>
      <c r="Z420" s="47" t="str">
        <f t="shared" si="77"/>
        <v>Cumplido</v>
      </c>
      <c r="AA420" s="8"/>
      <c r="AB420" s="8" t="str">
        <f>IF($H420="1-Crítica",IF($X420&lt;=$AT$5,"Cumplido", "Incumplido"),"")</f>
        <v/>
      </c>
      <c r="AC420" s="8" t="str">
        <f>IF($H420="2-Alta",IF($X420&lt;=$AT$6, "Cumplido", "Incumplido"),"")</f>
        <v/>
      </c>
      <c r="AD420" s="8" t="str">
        <f>IF($H420="3-Medio",IF($X420&lt;=$AT$7, "Cumplido", "Incumplido"),"")</f>
        <v/>
      </c>
      <c r="AE420" s="8" t="str">
        <f>IF($H420="4-Baja",IF($X420&lt;=$AT$8, "Cumplido", "Incumplido"),"")</f>
        <v>Cumplido</v>
      </c>
      <c r="AF420" s="42">
        <v>45330</v>
      </c>
      <c r="AG420" s="13" t="str">
        <f t="shared" si="78"/>
        <v>CUMPLE</v>
      </c>
      <c r="AH420" s="13" t="str">
        <f t="shared" si="79"/>
        <v>NO CUMPLE</v>
      </c>
      <c r="AI420" s="13" t="str">
        <f t="shared" si="80"/>
        <v>NO CUMPLE</v>
      </c>
      <c r="AJ420" s="13" t="str">
        <f t="shared" si="81"/>
        <v>NO CUMPLE</v>
      </c>
      <c r="AK420" s="13" t="str">
        <f t="shared" si="82"/>
        <v>NO CUMPLE</v>
      </c>
      <c r="AL420" s="13" t="str">
        <f t="shared" si="83"/>
        <v>CUMPLE</v>
      </c>
      <c r="AM420" s="13" t="str">
        <f t="shared" si="84"/>
        <v>NO CUMPLE</v>
      </c>
      <c r="AN420" s="13" t="str">
        <f t="shared" si="85"/>
        <v>NO CUMPLE</v>
      </c>
      <c r="AO420" s="13" t="str">
        <f t="shared" si="86"/>
        <v>NO CUMPLE</v>
      </c>
      <c r="AP420" s="13" t="str">
        <f t="shared" si="87"/>
        <v>NO CUMPLE</v>
      </c>
    </row>
    <row r="421" spans="1:42" ht="15" hidden="1" x14ac:dyDescent="0.25">
      <c r="A421" t="s">
        <v>2747</v>
      </c>
      <c r="B421" t="s">
        <v>165</v>
      </c>
      <c r="C421" t="s">
        <v>296</v>
      </c>
      <c r="D421" t="s">
        <v>297</v>
      </c>
      <c r="E421" t="s">
        <v>876</v>
      </c>
      <c r="F421" t="s">
        <v>299</v>
      </c>
      <c r="G421" t="s">
        <v>73</v>
      </c>
      <c r="H421" t="s">
        <v>74</v>
      </c>
      <c r="I421" t="s">
        <v>29</v>
      </c>
      <c r="J421" t="s">
        <v>82</v>
      </c>
      <c r="K421" t="s">
        <v>57</v>
      </c>
      <c r="L421" t="s">
        <v>300</v>
      </c>
      <c r="M421" t="s">
        <v>2748</v>
      </c>
      <c r="N421" t="s">
        <v>2749</v>
      </c>
      <c r="O421" t="s">
        <v>61</v>
      </c>
      <c r="P421" t="s">
        <v>94</v>
      </c>
      <c r="Q421" t="s">
        <v>95</v>
      </c>
      <c r="R421" t="s">
        <v>2750</v>
      </c>
      <c r="S421" t="s">
        <v>150</v>
      </c>
      <c r="T421" t="s">
        <v>2751</v>
      </c>
      <c r="U421"/>
      <c r="V421" s="40">
        <v>6.0219907407407409E-2</v>
      </c>
      <c r="W421" s="40">
        <v>9.2662037037037043E-2</v>
      </c>
      <c r="X421" s="40">
        <v>3.2442129629629626E-2</v>
      </c>
      <c r="Y421" s="2" t="str">
        <f t="shared" si="76"/>
        <v/>
      </c>
      <c r="Z421" s="47" t="str">
        <f t="shared" si="77"/>
        <v>Cumplido</v>
      </c>
      <c r="AA421" s="8"/>
      <c r="AB421" s="8"/>
      <c r="AC421" s="8"/>
      <c r="AD421" s="8"/>
      <c r="AE421" s="8"/>
      <c r="AF421" s="42">
        <v>45330</v>
      </c>
      <c r="AG421" s="13" t="str">
        <f t="shared" si="78"/>
        <v>CUMPLE</v>
      </c>
      <c r="AH421" s="13" t="str">
        <f t="shared" si="79"/>
        <v>NO CUMPLE</v>
      </c>
      <c r="AI421" s="13" t="str">
        <f t="shared" si="80"/>
        <v>NO CUMPLE</v>
      </c>
      <c r="AJ421" s="13" t="str">
        <f t="shared" si="81"/>
        <v>NO CUMPLE</v>
      </c>
      <c r="AK421" s="13" t="str">
        <f t="shared" si="82"/>
        <v>NO CUMPLE</v>
      </c>
      <c r="AL421" s="13" t="str">
        <f t="shared" si="83"/>
        <v>NO CUMPLE</v>
      </c>
      <c r="AM421" s="13" t="str">
        <f t="shared" si="84"/>
        <v>CUMPLE</v>
      </c>
      <c r="AN421" s="13" t="str">
        <f t="shared" si="85"/>
        <v>NO CUMPLE</v>
      </c>
      <c r="AO421" s="13" t="str">
        <f t="shared" si="86"/>
        <v>NO CUMPLE</v>
      </c>
      <c r="AP421" s="13" t="str">
        <f t="shared" si="87"/>
        <v>NO CUMPLE</v>
      </c>
    </row>
    <row r="422" spans="1:42" ht="15" hidden="1" x14ac:dyDescent="0.25">
      <c r="A422" t="s">
        <v>2752</v>
      </c>
      <c r="B422" t="s">
        <v>165</v>
      </c>
      <c r="C422" t="s">
        <v>71</v>
      </c>
      <c r="D422" t="s">
        <v>297</v>
      </c>
      <c r="E422" t="s">
        <v>1565</v>
      </c>
      <c r="F422" t="s">
        <v>1124</v>
      </c>
      <c r="G422" t="s">
        <v>73</v>
      </c>
      <c r="H422" t="s">
        <v>74</v>
      </c>
      <c r="I422" t="s">
        <v>29</v>
      </c>
      <c r="J422" t="s">
        <v>82</v>
      </c>
      <c r="K422" t="s">
        <v>1502</v>
      </c>
      <c r="L422" t="s">
        <v>2753</v>
      </c>
      <c r="M422" t="s">
        <v>2754</v>
      </c>
      <c r="N422" t="s">
        <v>2755</v>
      </c>
      <c r="O422" t="s">
        <v>61</v>
      </c>
      <c r="P422" t="s">
        <v>94</v>
      </c>
      <c r="Q422" t="s">
        <v>95</v>
      </c>
      <c r="R422" t="s">
        <v>2756</v>
      </c>
      <c r="S422" t="s">
        <v>405</v>
      </c>
      <c r="T422" t="s">
        <v>2757</v>
      </c>
      <c r="U422" t="s">
        <v>1572</v>
      </c>
      <c r="V422" s="40">
        <v>4.884259259259259E-2</v>
      </c>
      <c r="W422" s="40">
        <v>5.4803240740740743E-2</v>
      </c>
      <c r="X422" s="40">
        <v>5.9606481481481481E-3</v>
      </c>
      <c r="Y422" s="2" t="str">
        <f t="shared" si="76"/>
        <v/>
      </c>
      <c r="Z422" s="47" t="str">
        <f t="shared" si="77"/>
        <v>Cumplido</v>
      </c>
      <c r="AA422" s="8"/>
      <c r="AB422" s="8" t="str">
        <f>IF($H422="1-Crítica",IF($X422&lt;=$AT$5,"Cumplido", "Incumplido"),"")</f>
        <v/>
      </c>
      <c r="AC422" s="8" t="str">
        <f>IF($H422="2-Alta",IF($X422&lt;=$AT$6, "Cumplido", "Incumplido"),"")</f>
        <v/>
      </c>
      <c r="AD422" s="8" t="str">
        <f>IF($H422="3-Medio",IF($X422&lt;=$AT$7, "Cumplido", "Incumplido"),"")</f>
        <v>Cumplido</v>
      </c>
      <c r="AE422" s="8" t="str">
        <f>IF($H422="4-Baja",IF($X422&lt;=$AT$8, "Cumplido", "Incumplido"),"")</f>
        <v/>
      </c>
      <c r="AF422" s="42">
        <v>45329</v>
      </c>
      <c r="AG422" s="13" t="str">
        <f t="shared" si="78"/>
        <v>CUMPLE</v>
      </c>
      <c r="AH422" s="13" t="str">
        <f t="shared" si="79"/>
        <v>NO CUMPLE</v>
      </c>
      <c r="AI422" s="13" t="str">
        <f t="shared" si="80"/>
        <v>NO CUMPLE</v>
      </c>
      <c r="AJ422" s="13" t="str">
        <f t="shared" si="81"/>
        <v>NO CUMPLE</v>
      </c>
      <c r="AK422" s="13" t="str">
        <f t="shared" si="82"/>
        <v>NO CUMPLE</v>
      </c>
      <c r="AL422" s="13" t="str">
        <f t="shared" si="83"/>
        <v>NO CUMPLE</v>
      </c>
      <c r="AM422" s="13" t="str">
        <f t="shared" si="84"/>
        <v>CUMPLE</v>
      </c>
      <c r="AN422" s="13" t="str">
        <f t="shared" si="85"/>
        <v>NO CUMPLE</v>
      </c>
      <c r="AO422" s="13" t="str">
        <f t="shared" si="86"/>
        <v>NO CUMPLE</v>
      </c>
      <c r="AP422" s="13" t="str">
        <f t="shared" si="87"/>
        <v>NO CUMPLE</v>
      </c>
    </row>
    <row r="423" spans="1:42" ht="15" x14ac:dyDescent="0.25">
      <c r="A423" t="s">
        <v>2758</v>
      </c>
      <c r="B423" t="s">
        <v>95</v>
      </c>
      <c r="C423" t="s">
        <v>635</v>
      </c>
      <c r="D423" t="s">
        <v>142</v>
      </c>
      <c r="E423" t="s">
        <v>2070</v>
      </c>
      <c r="F423" t="s">
        <v>176</v>
      </c>
      <c r="G423" t="s">
        <v>73</v>
      </c>
      <c r="H423" t="s">
        <v>74</v>
      </c>
      <c r="I423" t="s">
        <v>29</v>
      </c>
      <c r="J423" t="s">
        <v>82</v>
      </c>
      <c r="K423" t="s">
        <v>75</v>
      </c>
      <c r="L423" t="s">
        <v>2759</v>
      </c>
      <c r="M423" t="s">
        <v>2760</v>
      </c>
      <c r="N423" t="s">
        <v>2761</v>
      </c>
      <c r="O423" t="s">
        <v>61</v>
      </c>
      <c r="P423" t="s">
        <v>62</v>
      </c>
      <c r="Q423" t="s">
        <v>642</v>
      </c>
      <c r="R423" t="s">
        <v>2762</v>
      </c>
      <c r="S423" t="s">
        <v>150</v>
      </c>
      <c r="T423" t="s">
        <v>2763</v>
      </c>
      <c r="U423" t="s">
        <v>2764</v>
      </c>
      <c r="V423" s="40">
        <v>0.78460648148148149</v>
      </c>
      <c r="W423" s="40">
        <v>0.86111111111111116</v>
      </c>
      <c r="X423" s="40">
        <v>7.6504629629629631E-2</v>
      </c>
      <c r="Y423" s="2" t="str">
        <f t="shared" si="76"/>
        <v/>
      </c>
      <c r="Z423" s="47" t="str">
        <f t="shared" si="77"/>
        <v>Cumplido</v>
      </c>
      <c r="AA423" s="8"/>
      <c r="AB423" s="8"/>
      <c r="AC423" s="8"/>
      <c r="AD423" s="8"/>
      <c r="AE423" s="8"/>
      <c r="AF423" s="42">
        <v>45330</v>
      </c>
      <c r="AG423" s="13" t="str">
        <f t="shared" si="78"/>
        <v>NO CUMPLE</v>
      </c>
      <c r="AH423" s="13" t="str">
        <f t="shared" si="79"/>
        <v>CUMPLE</v>
      </c>
      <c r="AI423" s="13" t="str">
        <f t="shared" si="80"/>
        <v>NO CUMPLE</v>
      </c>
      <c r="AJ423" s="13" t="str">
        <f t="shared" si="81"/>
        <v>NO CUMPLE</v>
      </c>
      <c r="AK423" s="13" t="str">
        <f t="shared" si="82"/>
        <v>NO CUMPLE</v>
      </c>
      <c r="AL423" s="13" t="str">
        <f t="shared" si="83"/>
        <v>NO CUMPLE</v>
      </c>
      <c r="AM423" s="13" t="str">
        <f t="shared" si="84"/>
        <v>NO CUMPLE</v>
      </c>
      <c r="AN423" s="13" t="str">
        <f t="shared" si="85"/>
        <v>NO CUMPLE</v>
      </c>
      <c r="AO423" s="13" t="str">
        <f t="shared" si="86"/>
        <v>CUMPLE</v>
      </c>
      <c r="AP423" s="13" t="str">
        <f t="shared" si="87"/>
        <v>NO CUMPLE</v>
      </c>
    </row>
    <row r="424" spans="1:42" ht="15" hidden="1" x14ac:dyDescent="0.25">
      <c r="A424" t="s">
        <v>2765</v>
      </c>
      <c r="B424" t="s">
        <v>70</v>
      </c>
      <c r="C424" t="s">
        <v>154</v>
      </c>
      <c r="D424" t="s">
        <v>71</v>
      </c>
      <c r="E424" t="s">
        <v>380</v>
      </c>
      <c r="F424" t="s">
        <v>381</v>
      </c>
      <c r="G424" t="s">
        <v>54</v>
      </c>
      <c r="H424" t="s">
        <v>55</v>
      </c>
      <c r="I424" t="s">
        <v>30</v>
      </c>
      <c r="J424" t="s">
        <v>56</v>
      </c>
      <c r="K424" t="s">
        <v>117</v>
      </c>
      <c r="L424" t="s">
        <v>2766</v>
      </c>
      <c r="M424" t="s">
        <v>2767</v>
      </c>
      <c r="N424" t="s">
        <v>2768</v>
      </c>
      <c r="O424" t="s">
        <v>61</v>
      </c>
      <c r="P424" t="s">
        <v>62</v>
      </c>
      <c r="Q424" t="s">
        <v>79</v>
      </c>
      <c r="R424" t="s">
        <v>2769</v>
      </c>
      <c r="S424" t="s">
        <v>150</v>
      </c>
      <c r="T424" t="s">
        <v>2770</v>
      </c>
      <c r="U424" t="s">
        <v>2771</v>
      </c>
      <c r="V424" s="40">
        <v>0</v>
      </c>
      <c r="W424" s="40">
        <v>0</v>
      </c>
      <c r="X424" s="40">
        <v>0</v>
      </c>
      <c r="Y424" s="2" t="str">
        <f t="shared" si="76"/>
        <v/>
      </c>
      <c r="Z424" s="47" t="str">
        <f t="shared" si="77"/>
        <v/>
      </c>
      <c r="AA424" s="8"/>
      <c r="AB424" s="8"/>
      <c r="AC424" s="8"/>
      <c r="AD424" s="8"/>
      <c r="AE424" s="8"/>
      <c r="AF424" s="42">
        <v>45330</v>
      </c>
      <c r="AG424" s="13" t="str">
        <f t="shared" si="78"/>
        <v>CUMPLE</v>
      </c>
      <c r="AH424" s="13" t="str">
        <f t="shared" si="79"/>
        <v>NO CUMPLE</v>
      </c>
      <c r="AI424" s="13" t="str">
        <f t="shared" si="80"/>
        <v>NO CUMPLE</v>
      </c>
      <c r="AJ424" s="13" t="str">
        <f t="shared" si="81"/>
        <v>NO CUMPLE</v>
      </c>
      <c r="AK424" s="13" t="str">
        <f t="shared" si="82"/>
        <v>NO CUMPLE</v>
      </c>
      <c r="AL424" s="13" t="str">
        <f t="shared" si="83"/>
        <v>CUMPLE</v>
      </c>
      <c r="AM424" s="13" t="str">
        <f t="shared" si="84"/>
        <v>NO CUMPLE</v>
      </c>
      <c r="AN424" s="13" t="str">
        <f t="shared" si="85"/>
        <v>NO CUMPLE</v>
      </c>
      <c r="AO424" s="13" t="str">
        <f t="shared" si="86"/>
        <v>NO CUMPLE</v>
      </c>
      <c r="AP424" s="13" t="str">
        <f t="shared" si="87"/>
        <v>NO CUMPLE</v>
      </c>
    </row>
    <row r="425" spans="1:42" ht="15" hidden="1" x14ac:dyDescent="0.25">
      <c r="A425" t="s">
        <v>2772</v>
      </c>
      <c r="B425" t="s">
        <v>165</v>
      </c>
      <c r="C425" t="s">
        <v>154</v>
      </c>
      <c r="D425" t="s">
        <v>71</v>
      </c>
      <c r="E425" t="s">
        <v>380</v>
      </c>
      <c r="F425" t="s">
        <v>381</v>
      </c>
      <c r="G425" t="s">
        <v>54</v>
      </c>
      <c r="H425" t="s">
        <v>55</v>
      </c>
      <c r="I425" t="s">
        <v>30</v>
      </c>
      <c r="J425" t="s">
        <v>56</v>
      </c>
      <c r="K425" t="s">
        <v>117</v>
      </c>
      <c r="L425" t="s">
        <v>2773</v>
      </c>
      <c r="M425" t="s">
        <v>2774</v>
      </c>
      <c r="N425" t="s">
        <v>2775</v>
      </c>
      <c r="O425" t="s">
        <v>61</v>
      </c>
      <c r="P425" t="s">
        <v>170</v>
      </c>
      <c r="Q425" t="s">
        <v>420</v>
      </c>
      <c r="R425" t="s">
        <v>2776</v>
      </c>
      <c r="S425" t="s">
        <v>150</v>
      </c>
      <c r="T425" t="s">
        <v>2777</v>
      </c>
      <c r="U425" t="s">
        <v>2778</v>
      </c>
      <c r="V425" s="40">
        <v>0</v>
      </c>
      <c r="W425" s="40">
        <v>0</v>
      </c>
      <c r="X425" s="40">
        <v>0</v>
      </c>
      <c r="Y425" s="2" t="str">
        <f t="shared" si="76"/>
        <v/>
      </c>
      <c r="Z425" s="47" t="str">
        <f t="shared" si="77"/>
        <v/>
      </c>
      <c r="AA425" s="8"/>
      <c r="AB425" s="8"/>
      <c r="AC425" s="8"/>
      <c r="AD425" s="8"/>
      <c r="AE425" s="8"/>
      <c r="AF425" s="42">
        <v>45330</v>
      </c>
      <c r="AG425" s="13" t="str">
        <f t="shared" si="78"/>
        <v>CUMPLE</v>
      </c>
      <c r="AH425" s="13" t="str">
        <f t="shared" si="79"/>
        <v>NO CUMPLE</v>
      </c>
      <c r="AI425" s="13" t="str">
        <f t="shared" si="80"/>
        <v>NO CUMPLE</v>
      </c>
      <c r="AJ425" s="13" t="str">
        <f t="shared" si="81"/>
        <v>NO CUMPLE</v>
      </c>
      <c r="AK425" s="13" t="str">
        <f t="shared" si="82"/>
        <v>NO CUMPLE</v>
      </c>
      <c r="AL425" s="13" t="str">
        <f t="shared" si="83"/>
        <v>CUMPLE</v>
      </c>
      <c r="AM425" s="13" t="str">
        <f t="shared" si="84"/>
        <v>NO CUMPLE</v>
      </c>
      <c r="AN425" s="13" t="str">
        <f t="shared" si="85"/>
        <v>NO CUMPLE</v>
      </c>
      <c r="AO425" s="13" t="str">
        <f t="shared" si="86"/>
        <v>NO CUMPLE</v>
      </c>
      <c r="AP425" s="13" t="str">
        <f t="shared" si="87"/>
        <v>NO CUMPLE</v>
      </c>
    </row>
    <row r="426" spans="1:42" ht="15" hidden="1" x14ac:dyDescent="0.25">
      <c r="A426" t="s">
        <v>2779</v>
      </c>
      <c r="B426" t="s">
        <v>165</v>
      </c>
      <c r="C426" t="s">
        <v>154</v>
      </c>
      <c r="D426" t="s">
        <v>71</v>
      </c>
      <c r="E426" t="s">
        <v>380</v>
      </c>
      <c r="F426" t="s">
        <v>381</v>
      </c>
      <c r="G426" t="s">
        <v>54</v>
      </c>
      <c r="H426" t="s">
        <v>55</v>
      </c>
      <c r="I426" t="s">
        <v>30</v>
      </c>
      <c r="J426" t="s">
        <v>56</v>
      </c>
      <c r="K426" t="s">
        <v>117</v>
      </c>
      <c r="L426" t="s">
        <v>2780</v>
      </c>
      <c r="M426" t="s">
        <v>2781</v>
      </c>
      <c r="N426" t="s">
        <v>2782</v>
      </c>
      <c r="O426" t="s">
        <v>61</v>
      </c>
      <c r="P426" t="s">
        <v>62</v>
      </c>
      <c r="Q426" t="s">
        <v>2783</v>
      </c>
      <c r="R426" t="s">
        <v>2784</v>
      </c>
      <c r="S426" t="s">
        <v>150</v>
      </c>
      <c r="T426" t="s">
        <v>2785</v>
      </c>
      <c r="U426" t="s">
        <v>2786</v>
      </c>
      <c r="V426" s="40">
        <v>0</v>
      </c>
      <c r="W426" s="40">
        <v>0</v>
      </c>
      <c r="X426" s="40">
        <v>0</v>
      </c>
      <c r="Y426" s="2" t="str">
        <f t="shared" si="76"/>
        <v/>
      </c>
      <c r="Z426" s="47" t="str">
        <f t="shared" si="77"/>
        <v/>
      </c>
      <c r="AA426" s="8"/>
      <c r="AB426" s="8"/>
      <c r="AC426" s="8"/>
      <c r="AD426" s="8"/>
      <c r="AE426" s="8"/>
      <c r="AF426" s="42">
        <v>45330</v>
      </c>
      <c r="AG426" s="13" t="str">
        <f t="shared" si="78"/>
        <v>CUMPLE</v>
      </c>
      <c r="AH426" s="13" t="str">
        <f t="shared" si="79"/>
        <v>NO CUMPLE</v>
      </c>
      <c r="AI426" s="13" t="str">
        <f t="shared" si="80"/>
        <v>NO CUMPLE</v>
      </c>
      <c r="AJ426" s="13" t="str">
        <f t="shared" si="81"/>
        <v>NO CUMPLE</v>
      </c>
      <c r="AK426" s="13" t="str">
        <f t="shared" si="82"/>
        <v>NO CUMPLE</v>
      </c>
      <c r="AL426" s="13" t="str">
        <f t="shared" si="83"/>
        <v>CUMPLE</v>
      </c>
      <c r="AM426" s="13" t="str">
        <f t="shared" si="84"/>
        <v>NO CUMPLE</v>
      </c>
      <c r="AN426" s="13" t="str">
        <f t="shared" si="85"/>
        <v>NO CUMPLE</v>
      </c>
      <c r="AO426" s="13" t="str">
        <f t="shared" si="86"/>
        <v>NO CUMPLE</v>
      </c>
      <c r="AP426" s="13" t="str">
        <f t="shared" si="87"/>
        <v>NO CUMPLE</v>
      </c>
    </row>
    <row r="427" spans="1:42" ht="15" hidden="1" x14ac:dyDescent="0.25">
      <c r="A427" t="s">
        <v>2787</v>
      </c>
      <c r="B427" t="s">
        <v>165</v>
      </c>
      <c r="C427" t="s">
        <v>359</v>
      </c>
      <c r="D427" t="s">
        <v>71</v>
      </c>
      <c r="E427" t="s">
        <v>467</v>
      </c>
      <c r="F427" t="s">
        <v>468</v>
      </c>
      <c r="G427" t="s">
        <v>54</v>
      </c>
      <c r="H427" t="s">
        <v>55</v>
      </c>
      <c r="I427" t="s">
        <v>30</v>
      </c>
      <c r="J427" t="s">
        <v>82</v>
      </c>
      <c r="K427" t="s">
        <v>57</v>
      </c>
      <c r="L427" t="s">
        <v>1241</v>
      </c>
      <c r="M427" t="s">
        <v>2788</v>
      </c>
      <c r="N427" t="s">
        <v>2789</v>
      </c>
      <c r="O427" t="s">
        <v>61</v>
      </c>
      <c r="P427" t="s">
        <v>136</v>
      </c>
      <c r="Q427" t="s">
        <v>137</v>
      </c>
      <c r="R427" t="s">
        <v>2790</v>
      </c>
      <c r="S427" t="s">
        <v>150</v>
      </c>
      <c r="T427" t="s">
        <v>583</v>
      </c>
      <c r="U427" t="s">
        <v>1395</v>
      </c>
      <c r="V427" s="40">
        <v>2.0312500000000001E-2</v>
      </c>
      <c r="W427" s="40">
        <v>3.4282407407407407E-2</v>
      </c>
      <c r="X427" s="40">
        <v>1.3969907407407407E-2</v>
      </c>
      <c r="Y427" s="2" t="str">
        <f t="shared" si="76"/>
        <v/>
      </c>
      <c r="Z427" s="47" t="str">
        <f t="shared" si="77"/>
        <v>Cumplido</v>
      </c>
      <c r="AA427" s="8"/>
      <c r="AB427" s="8"/>
      <c r="AC427" s="8"/>
      <c r="AD427" s="8"/>
      <c r="AE427" s="8"/>
      <c r="AF427" s="42">
        <v>45330</v>
      </c>
      <c r="AG427" s="13" t="str">
        <f t="shared" si="78"/>
        <v>CUMPLE</v>
      </c>
      <c r="AH427" s="13" t="str">
        <f t="shared" si="79"/>
        <v>NO CUMPLE</v>
      </c>
      <c r="AI427" s="13" t="str">
        <f t="shared" si="80"/>
        <v>NO CUMPLE</v>
      </c>
      <c r="AJ427" s="13" t="str">
        <f t="shared" si="81"/>
        <v>NO CUMPLE</v>
      </c>
      <c r="AK427" s="13" t="str">
        <f t="shared" si="82"/>
        <v>NO CUMPLE</v>
      </c>
      <c r="AL427" s="13" t="str">
        <f t="shared" si="83"/>
        <v>CUMPLE</v>
      </c>
      <c r="AM427" s="13" t="str">
        <f t="shared" si="84"/>
        <v>NO CUMPLE</v>
      </c>
      <c r="AN427" s="13" t="str">
        <f t="shared" si="85"/>
        <v>NO CUMPLE</v>
      </c>
      <c r="AO427" s="13" t="str">
        <f t="shared" si="86"/>
        <v>NO CUMPLE</v>
      </c>
      <c r="AP427" s="13" t="str">
        <f t="shared" si="87"/>
        <v>NO CUMPLE</v>
      </c>
    </row>
    <row r="428" spans="1:42" ht="15" hidden="1" x14ac:dyDescent="0.25">
      <c r="A428" t="s">
        <v>2791</v>
      </c>
      <c r="B428" t="s">
        <v>165</v>
      </c>
      <c r="C428" t="s">
        <v>359</v>
      </c>
      <c r="D428" t="s">
        <v>71</v>
      </c>
      <c r="E428" t="s">
        <v>467</v>
      </c>
      <c r="F428" t="s">
        <v>468</v>
      </c>
      <c r="G428" t="s">
        <v>54</v>
      </c>
      <c r="H428" t="s">
        <v>55</v>
      </c>
      <c r="I428" t="s">
        <v>30</v>
      </c>
      <c r="J428" t="s">
        <v>82</v>
      </c>
      <c r="K428" t="s">
        <v>57</v>
      </c>
      <c r="L428" t="s">
        <v>2792</v>
      </c>
      <c r="M428" t="s">
        <v>2793</v>
      </c>
      <c r="N428" t="s">
        <v>2794</v>
      </c>
      <c r="O428" t="s">
        <v>61</v>
      </c>
      <c r="P428" t="s">
        <v>136</v>
      </c>
      <c r="Q428" t="s">
        <v>137</v>
      </c>
      <c r="R428" t="s">
        <v>2795</v>
      </c>
      <c r="S428" t="s">
        <v>150</v>
      </c>
      <c r="T428" t="s">
        <v>473</v>
      </c>
      <c r="U428" t="s">
        <v>352</v>
      </c>
      <c r="V428" s="40">
        <v>4.2743055555555555E-2</v>
      </c>
      <c r="W428" s="40">
        <v>5.6550925925925928E-2</v>
      </c>
      <c r="X428" s="40">
        <v>1.380787037037037E-2</v>
      </c>
      <c r="Y428" s="2" t="str">
        <f t="shared" si="76"/>
        <v/>
      </c>
      <c r="Z428" s="47" t="str">
        <f t="shared" si="77"/>
        <v>Cumplido</v>
      </c>
      <c r="AA428" s="8"/>
      <c r="AB428" s="8"/>
      <c r="AC428" s="8"/>
      <c r="AD428" s="8"/>
      <c r="AE428" s="8"/>
      <c r="AF428" s="42">
        <v>45330</v>
      </c>
      <c r="AG428" s="13" t="str">
        <f t="shared" si="78"/>
        <v>CUMPLE</v>
      </c>
      <c r="AH428" s="13" t="str">
        <f t="shared" si="79"/>
        <v>NO CUMPLE</v>
      </c>
      <c r="AI428" s="13" t="str">
        <f t="shared" si="80"/>
        <v>NO CUMPLE</v>
      </c>
      <c r="AJ428" s="13" t="str">
        <f t="shared" si="81"/>
        <v>NO CUMPLE</v>
      </c>
      <c r="AK428" s="13" t="str">
        <f t="shared" si="82"/>
        <v>NO CUMPLE</v>
      </c>
      <c r="AL428" s="13" t="str">
        <f t="shared" si="83"/>
        <v>NO CUMPLE</v>
      </c>
      <c r="AM428" s="13" t="str">
        <f t="shared" si="84"/>
        <v>CUMPLE</v>
      </c>
      <c r="AN428" s="13" t="str">
        <f t="shared" si="85"/>
        <v>NO CUMPLE</v>
      </c>
      <c r="AO428" s="13" t="str">
        <f t="shared" si="86"/>
        <v>NO CUMPLE</v>
      </c>
      <c r="AP428" s="13" t="str">
        <f t="shared" si="87"/>
        <v>NO CUMPLE</v>
      </c>
    </row>
    <row r="429" spans="1:42" ht="15" hidden="1" x14ac:dyDescent="0.25">
      <c r="A429" t="s">
        <v>2796</v>
      </c>
      <c r="B429" t="s">
        <v>70</v>
      </c>
      <c r="C429" t="s">
        <v>50</v>
      </c>
      <c r="D429" t="s">
        <v>71</v>
      </c>
      <c r="E429" t="s">
        <v>389</v>
      </c>
      <c r="F429" t="s">
        <v>390</v>
      </c>
      <c r="G429" t="s">
        <v>54</v>
      </c>
      <c r="H429" t="s">
        <v>55</v>
      </c>
      <c r="I429" t="s">
        <v>30</v>
      </c>
      <c r="J429" t="s">
        <v>56</v>
      </c>
      <c r="K429" t="s">
        <v>117</v>
      </c>
      <c r="L429" t="s">
        <v>391</v>
      </c>
      <c r="M429" t="s">
        <v>2797</v>
      </c>
      <c r="N429" t="s">
        <v>2798</v>
      </c>
      <c r="O429" t="s">
        <v>61</v>
      </c>
      <c r="P429" t="s">
        <v>136</v>
      </c>
      <c r="Q429" t="s">
        <v>137</v>
      </c>
      <c r="R429" t="s">
        <v>2799</v>
      </c>
      <c r="S429" t="s">
        <v>150</v>
      </c>
      <c r="T429"/>
      <c r="U429" t="s">
        <v>395</v>
      </c>
      <c r="V429" s="40">
        <v>0</v>
      </c>
      <c r="W429" s="40">
        <v>0</v>
      </c>
      <c r="X429" s="40">
        <v>0</v>
      </c>
      <c r="Y429" s="2" t="str">
        <f t="shared" si="76"/>
        <v/>
      </c>
      <c r="Z429" s="47" t="str">
        <f t="shared" si="77"/>
        <v/>
      </c>
      <c r="AA429" s="8"/>
      <c r="AB429" s="8"/>
      <c r="AC429" s="8"/>
      <c r="AD429" s="8"/>
      <c r="AE429" s="8"/>
      <c r="AF429" s="42">
        <v>45330</v>
      </c>
      <c r="AG429" s="13" t="str">
        <f t="shared" si="78"/>
        <v>CUMPLE</v>
      </c>
      <c r="AH429" s="13" t="str">
        <f t="shared" si="79"/>
        <v>NO CUMPLE</v>
      </c>
      <c r="AI429" s="13" t="str">
        <f t="shared" si="80"/>
        <v>NO CUMPLE</v>
      </c>
      <c r="AJ429" s="13" t="str">
        <f t="shared" si="81"/>
        <v>NO CUMPLE</v>
      </c>
      <c r="AK429" s="13" t="str">
        <f t="shared" si="82"/>
        <v>NO CUMPLE</v>
      </c>
      <c r="AL429" s="13" t="str">
        <f t="shared" si="83"/>
        <v>CUMPLE</v>
      </c>
      <c r="AM429" s="13" t="str">
        <f t="shared" si="84"/>
        <v>NO CUMPLE</v>
      </c>
      <c r="AN429" s="13" t="str">
        <f t="shared" si="85"/>
        <v>NO CUMPLE</v>
      </c>
      <c r="AO429" s="13" t="str">
        <f t="shared" si="86"/>
        <v>NO CUMPLE</v>
      </c>
      <c r="AP429" s="13" t="str">
        <f t="shared" si="87"/>
        <v>NO CUMPLE</v>
      </c>
    </row>
    <row r="430" spans="1:42" ht="15" hidden="1" x14ac:dyDescent="0.25">
      <c r="A430" t="s">
        <v>2800</v>
      </c>
      <c r="B430" t="s">
        <v>165</v>
      </c>
      <c r="C430" t="s">
        <v>50</v>
      </c>
      <c r="D430" t="s">
        <v>71</v>
      </c>
      <c r="E430" t="s">
        <v>389</v>
      </c>
      <c r="F430" t="s">
        <v>390</v>
      </c>
      <c r="G430" t="s">
        <v>54</v>
      </c>
      <c r="H430" t="s">
        <v>55</v>
      </c>
      <c r="I430" t="s">
        <v>30</v>
      </c>
      <c r="J430" t="s">
        <v>56</v>
      </c>
      <c r="K430" t="s">
        <v>117</v>
      </c>
      <c r="L430" t="s">
        <v>629</v>
      </c>
      <c r="M430" t="s">
        <v>2801</v>
      </c>
      <c r="N430" t="s">
        <v>2802</v>
      </c>
      <c r="O430" t="s">
        <v>61</v>
      </c>
      <c r="P430" t="s">
        <v>136</v>
      </c>
      <c r="Q430" t="s">
        <v>137</v>
      </c>
      <c r="R430" t="s">
        <v>2803</v>
      </c>
      <c r="S430" t="s">
        <v>150</v>
      </c>
      <c r="T430"/>
      <c r="U430" t="s">
        <v>633</v>
      </c>
      <c r="V430" s="40">
        <v>0</v>
      </c>
      <c r="W430" s="40">
        <v>0</v>
      </c>
      <c r="X430" s="40">
        <v>0</v>
      </c>
      <c r="Y430" s="2" t="str">
        <f t="shared" si="76"/>
        <v/>
      </c>
      <c r="Z430" s="47" t="str">
        <f t="shared" si="77"/>
        <v/>
      </c>
      <c r="AA430" s="8"/>
      <c r="AB430" s="8"/>
      <c r="AC430" s="8"/>
      <c r="AD430" s="8"/>
      <c r="AE430" s="8"/>
      <c r="AF430" s="42">
        <v>45330</v>
      </c>
      <c r="AG430" s="13" t="str">
        <f t="shared" si="78"/>
        <v>CUMPLE</v>
      </c>
      <c r="AH430" s="13" t="str">
        <f t="shared" si="79"/>
        <v>NO CUMPLE</v>
      </c>
      <c r="AI430" s="13" t="str">
        <f t="shared" si="80"/>
        <v>NO CUMPLE</v>
      </c>
      <c r="AJ430" s="13" t="str">
        <f t="shared" si="81"/>
        <v>NO CUMPLE</v>
      </c>
      <c r="AK430" s="13" t="str">
        <f t="shared" si="82"/>
        <v>NO CUMPLE</v>
      </c>
      <c r="AL430" s="13" t="str">
        <f t="shared" si="83"/>
        <v>CUMPLE</v>
      </c>
      <c r="AM430" s="13" t="str">
        <f t="shared" si="84"/>
        <v>NO CUMPLE</v>
      </c>
      <c r="AN430" s="13" t="str">
        <f t="shared" si="85"/>
        <v>NO CUMPLE</v>
      </c>
      <c r="AO430" s="13" t="str">
        <f t="shared" si="86"/>
        <v>NO CUMPLE</v>
      </c>
      <c r="AP430" s="13" t="str">
        <f t="shared" si="87"/>
        <v>NO CUMPLE</v>
      </c>
    </row>
    <row r="431" spans="1:42" ht="15" x14ac:dyDescent="0.25">
      <c r="A431" t="s">
        <v>2804</v>
      </c>
      <c r="B431" t="s">
        <v>307</v>
      </c>
      <c r="C431" t="s">
        <v>308</v>
      </c>
      <c r="D431" t="s">
        <v>483</v>
      </c>
      <c r="E431" t="s">
        <v>309</v>
      </c>
      <c r="F431" t="s">
        <v>1943</v>
      </c>
      <c r="G431" t="s">
        <v>73</v>
      </c>
      <c r="H431" t="s">
        <v>74</v>
      </c>
      <c r="I431" t="s">
        <v>29</v>
      </c>
      <c r="J431" t="s">
        <v>82</v>
      </c>
      <c r="K431" t="s">
        <v>243</v>
      </c>
      <c r="L431" t="s">
        <v>2805</v>
      </c>
      <c r="M431" t="s">
        <v>2806</v>
      </c>
      <c r="N431" t="s">
        <v>2807</v>
      </c>
      <c r="O431" t="s">
        <v>61</v>
      </c>
      <c r="P431" t="s">
        <v>462</v>
      </c>
      <c r="Q431" t="s">
        <v>463</v>
      </c>
      <c r="R431" t="s">
        <v>2808</v>
      </c>
      <c r="S431" t="s">
        <v>150</v>
      </c>
      <c r="T431" t="s">
        <v>2809</v>
      </c>
      <c r="U431" t="s">
        <v>562</v>
      </c>
      <c r="V431" s="40">
        <v>0</v>
      </c>
      <c r="W431" s="40">
        <v>0.25718750000000001</v>
      </c>
      <c r="X431" s="40">
        <v>0.25718750000000001</v>
      </c>
      <c r="Y431" s="2" t="str">
        <f t="shared" si="76"/>
        <v/>
      </c>
      <c r="Z431" s="47" t="str">
        <f t="shared" si="77"/>
        <v>Cumplido</v>
      </c>
      <c r="AA431" s="8"/>
      <c r="AB431" s="8" t="str">
        <f>IF($H431="1-Crítica",IF($X431&lt;=$AT$5,"Cumplido", "Incumplido"),"")</f>
        <v/>
      </c>
      <c r="AC431" s="8" t="str">
        <f>IF($H431="2-Alta",IF($X431&lt;=$AT$6, "Cumplido", "Incumplido"),"")</f>
        <v/>
      </c>
      <c r="AD431" s="8" t="str">
        <f>IF($H431="3-Medio",IF($X431&lt;=$AT$7, "Cumplido", "Incumplido"),"")</f>
        <v>Cumplido</v>
      </c>
      <c r="AE431" s="8" t="str">
        <f>IF($H431="4-Baja",IF($X431&lt;=$AT$8, "Cumplido", "Incumplido"),"")</f>
        <v/>
      </c>
      <c r="AF431" s="42">
        <v>45330</v>
      </c>
      <c r="AG431" s="13" t="str">
        <f t="shared" si="78"/>
        <v>NO CUMPLE</v>
      </c>
      <c r="AH431" s="13" t="str">
        <f t="shared" si="79"/>
        <v>NO CUMPLE</v>
      </c>
      <c r="AI431" s="13" t="str">
        <f t="shared" si="80"/>
        <v>CUMPLE</v>
      </c>
      <c r="AJ431" s="13" t="str">
        <f t="shared" si="81"/>
        <v>NO CUMPLE</v>
      </c>
      <c r="AK431" s="13" t="str">
        <f t="shared" si="82"/>
        <v>NO CUMPLE</v>
      </c>
      <c r="AL431" s="13" t="str">
        <f t="shared" si="83"/>
        <v>NO CUMPLE</v>
      </c>
      <c r="AM431" s="13" t="str">
        <f t="shared" si="84"/>
        <v>NO CUMPLE</v>
      </c>
      <c r="AN431" s="13" t="str">
        <f t="shared" si="85"/>
        <v>CUMPLE</v>
      </c>
      <c r="AO431" s="13" t="str">
        <f t="shared" si="86"/>
        <v>NO CUMPLE</v>
      </c>
      <c r="AP431" s="13" t="str">
        <f t="shared" si="87"/>
        <v>NO CUMPLE</v>
      </c>
    </row>
    <row r="432" spans="1:42" ht="15" x14ac:dyDescent="0.25">
      <c r="A432" t="s">
        <v>2810</v>
      </c>
      <c r="B432" t="s">
        <v>284</v>
      </c>
      <c r="C432" t="s">
        <v>233</v>
      </c>
      <c r="D432" t="s">
        <v>233</v>
      </c>
      <c r="E432" t="s">
        <v>264</v>
      </c>
      <c r="F432" t="s">
        <v>1719</v>
      </c>
      <c r="G432" t="s">
        <v>54</v>
      </c>
      <c r="H432" t="s">
        <v>55</v>
      </c>
      <c r="I432" t="s">
        <v>30</v>
      </c>
      <c r="J432" t="s">
        <v>82</v>
      </c>
      <c r="K432" t="s">
        <v>75</v>
      </c>
      <c r="L432" t="s">
        <v>2811</v>
      </c>
      <c r="M432" t="s">
        <v>2812</v>
      </c>
      <c r="N432" t="s">
        <v>2813</v>
      </c>
      <c r="O432" t="s">
        <v>61</v>
      </c>
      <c r="P432" t="s">
        <v>62</v>
      </c>
      <c r="Q432" t="s">
        <v>279</v>
      </c>
      <c r="R432" t="s">
        <v>2814</v>
      </c>
      <c r="S432" t="s">
        <v>405</v>
      </c>
      <c r="T432" t="s">
        <v>2815</v>
      </c>
      <c r="U432" t="s">
        <v>2815</v>
      </c>
      <c r="V432" s="40">
        <v>0</v>
      </c>
      <c r="W432" s="40">
        <v>5.2777777777777779E-3</v>
      </c>
      <c r="X432" s="40">
        <v>5.2777777777777779E-3</v>
      </c>
      <c r="Y432" s="2" t="str">
        <f t="shared" si="76"/>
        <v/>
      </c>
      <c r="Z432" s="47" t="str">
        <f t="shared" si="77"/>
        <v>Cumplido</v>
      </c>
      <c r="AA432" s="8"/>
      <c r="AB432" s="8"/>
      <c r="AC432" s="8"/>
      <c r="AD432" s="8"/>
      <c r="AE432" s="8"/>
      <c r="AF432" s="42">
        <v>45329</v>
      </c>
      <c r="AG432" s="13" t="str">
        <f t="shared" si="78"/>
        <v>CUMPLE</v>
      </c>
      <c r="AH432" s="13" t="str">
        <f t="shared" si="79"/>
        <v>NO CUMPLE</v>
      </c>
      <c r="AI432" s="13" t="str">
        <f t="shared" si="80"/>
        <v>NO CUMPLE</v>
      </c>
      <c r="AJ432" s="13" t="str">
        <f t="shared" si="81"/>
        <v>NO CUMPLE</v>
      </c>
      <c r="AK432" s="13" t="str">
        <f t="shared" si="82"/>
        <v>NO CUMPLE</v>
      </c>
      <c r="AL432" s="13" t="str">
        <f t="shared" si="83"/>
        <v>CUMPLE</v>
      </c>
      <c r="AM432" s="13" t="str">
        <f t="shared" si="84"/>
        <v>NO CUMPLE</v>
      </c>
      <c r="AN432" s="13" t="str">
        <f t="shared" si="85"/>
        <v>NO CUMPLE</v>
      </c>
      <c r="AO432" s="13" t="str">
        <f t="shared" si="86"/>
        <v>NO CUMPLE</v>
      </c>
      <c r="AP432" s="13" t="str">
        <f t="shared" si="87"/>
        <v>NO CUMPLE</v>
      </c>
    </row>
    <row r="433" spans="1:42" ht="15" x14ac:dyDescent="0.25">
      <c r="A433" t="s">
        <v>2816</v>
      </c>
      <c r="B433" t="s">
        <v>284</v>
      </c>
      <c r="C433" t="s">
        <v>233</v>
      </c>
      <c r="D433" t="s">
        <v>233</v>
      </c>
      <c r="E433" t="s">
        <v>264</v>
      </c>
      <c r="F433" t="s">
        <v>1719</v>
      </c>
      <c r="G433" t="s">
        <v>54</v>
      </c>
      <c r="H433" t="s">
        <v>55</v>
      </c>
      <c r="I433" t="s">
        <v>30</v>
      </c>
      <c r="J433" t="s">
        <v>82</v>
      </c>
      <c r="K433" t="s">
        <v>75</v>
      </c>
      <c r="L433" t="s">
        <v>2817</v>
      </c>
      <c r="M433" t="s">
        <v>2818</v>
      </c>
      <c r="N433" t="s">
        <v>2819</v>
      </c>
      <c r="O433" t="s">
        <v>61</v>
      </c>
      <c r="P433" t="s">
        <v>62</v>
      </c>
      <c r="Q433" t="s">
        <v>279</v>
      </c>
      <c r="R433" t="s">
        <v>2820</v>
      </c>
      <c r="S433" t="s">
        <v>405</v>
      </c>
      <c r="T433" t="s">
        <v>2817</v>
      </c>
      <c r="U433" t="s">
        <v>2821</v>
      </c>
      <c r="V433" s="40">
        <v>0</v>
      </c>
      <c r="W433" s="40">
        <v>4.8842592592592592E-3</v>
      </c>
      <c r="X433" s="40">
        <v>4.8842592592592592E-3</v>
      </c>
      <c r="Y433" s="2" t="str">
        <f t="shared" si="76"/>
        <v/>
      </c>
      <c r="Z433" s="47" t="str">
        <f t="shared" si="77"/>
        <v>Cumplido</v>
      </c>
      <c r="AA433" s="8"/>
      <c r="AB433" s="8"/>
      <c r="AC433" s="8"/>
      <c r="AD433" s="8"/>
      <c r="AE433" s="8"/>
      <c r="AF433" s="42">
        <v>45329</v>
      </c>
      <c r="AG433" s="13" t="str">
        <f t="shared" si="78"/>
        <v>CUMPLE</v>
      </c>
      <c r="AH433" s="13" t="str">
        <f t="shared" si="79"/>
        <v>NO CUMPLE</v>
      </c>
      <c r="AI433" s="13" t="str">
        <f t="shared" si="80"/>
        <v>NO CUMPLE</v>
      </c>
      <c r="AJ433" s="13" t="str">
        <f t="shared" si="81"/>
        <v>NO CUMPLE</v>
      </c>
      <c r="AK433" s="13" t="str">
        <f t="shared" si="82"/>
        <v>NO CUMPLE</v>
      </c>
      <c r="AL433" s="13" t="str">
        <f t="shared" si="83"/>
        <v>CUMPLE</v>
      </c>
      <c r="AM433" s="13" t="str">
        <f t="shared" si="84"/>
        <v>NO CUMPLE</v>
      </c>
      <c r="AN433" s="13" t="str">
        <f t="shared" si="85"/>
        <v>NO CUMPLE</v>
      </c>
      <c r="AO433" s="13" t="str">
        <f t="shared" si="86"/>
        <v>NO CUMPLE</v>
      </c>
      <c r="AP433" s="13" t="str">
        <f t="shared" si="87"/>
        <v>NO CUMPLE</v>
      </c>
    </row>
    <row r="434" spans="1:42" ht="15" x14ac:dyDescent="0.25">
      <c r="A434" t="s">
        <v>2822</v>
      </c>
      <c r="B434" t="s">
        <v>284</v>
      </c>
      <c r="C434" t="s">
        <v>233</v>
      </c>
      <c r="D434" t="s">
        <v>233</v>
      </c>
      <c r="E434" t="s">
        <v>264</v>
      </c>
      <c r="F434" t="s">
        <v>1719</v>
      </c>
      <c r="G434" t="s">
        <v>54</v>
      </c>
      <c r="H434" t="s">
        <v>55</v>
      </c>
      <c r="I434" t="s">
        <v>30</v>
      </c>
      <c r="J434" t="s">
        <v>82</v>
      </c>
      <c r="K434" t="s">
        <v>75</v>
      </c>
      <c r="L434" t="s">
        <v>2823</v>
      </c>
      <c r="M434" t="s">
        <v>2824</v>
      </c>
      <c r="N434" t="s">
        <v>2825</v>
      </c>
      <c r="O434" t="s">
        <v>61</v>
      </c>
      <c r="P434" t="s">
        <v>62</v>
      </c>
      <c r="Q434" t="s">
        <v>279</v>
      </c>
      <c r="R434" t="s">
        <v>2826</v>
      </c>
      <c r="S434" t="s">
        <v>405</v>
      </c>
      <c r="T434" t="s">
        <v>2827</v>
      </c>
      <c r="U434" t="s">
        <v>2828</v>
      </c>
      <c r="V434" s="40">
        <v>0</v>
      </c>
      <c r="W434" s="40">
        <v>4.7106481481481478E-3</v>
      </c>
      <c r="X434" s="40">
        <v>4.7106481481481478E-3</v>
      </c>
      <c r="Y434" s="2" t="str">
        <f t="shared" si="76"/>
        <v/>
      </c>
      <c r="Z434" s="47" t="str">
        <f t="shared" si="77"/>
        <v>Cumplido</v>
      </c>
      <c r="AA434" s="8"/>
      <c r="AB434" s="8"/>
      <c r="AC434" s="8"/>
      <c r="AD434" s="8"/>
      <c r="AE434" s="8"/>
      <c r="AF434" s="42">
        <v>45329</v>
      </c>
      <c r="AG434" s="13" t="str">
        <f t="shared" si="78"/>
        <v>CUMPLE</v>
      </c>
      <c r="AH434" s="13" t="str">
        <f t="shared" si="79"/>
        <v>NO CUMPLE</v>
      </c>
      <c r="AI434" s="13" t="str">
        <f t="shared" si="80"/>
        <v>NO CUMPLE</v>
      </c>
      <c r="AJ434" s="13" t="str">
        <f t="shared" si="81"/>
        <v>NO CUMPLE</v>
      </c>
      <c r="AK434" s="13" t="str">
        <f t="shared" si="82"/>
        <v>NO CUMPLE</v>
      </c>
      <c r="AL434" s="13" t="str">
        <f t="shared" si="83"/>
        <v>CUMPLE</v>
      </c>
      <c r="AM434" s="13" t="str">
        <f t="shared" si="84"/>
        <v>NO CUMPLE</v>
      </c>
      <c r="AN434" s="13" t="str">
        <f t="shared" si="85"/>
        <v>NO CUMPLE</v>
      </c>
      <c r="AO434" s="13" t="str">
        <f t="shared" si="86"/>
        <v>NO CUMPLE</v>
      </c>
      <c r="AP434" s="13" t="str">
        <f t="shared" si="87"/>
        <v>NO CUMPLE</v>
      </c>
    </row>
    <row r="435" spans="1:42" ht="15" x14ac:dyDescent="0.25">
      <c r="A435" t="s">
        <v>2829</v>
      </c>
      <c r="B435" t="s">
        <v>284</v>
      </c>
      <c r="C435" t="s">
        <v>233</v>
      </c>
      <c r="D435" t="s">
        <v>233</v>
      </c>
      <c r="E435" t="s">
        <v>264</v>
      </c>
      <c r="F435" t="s">
        <v>1719</v>
      </c>
      <c r="G435" t="s">
        <v>54</v>
      </c>
      <c r="H435" t="s">
        <v>55</v>
      </c>
      <c r="I435" t="s">
        <v>30</v>
      </c>
      <c r="J435" t="s">
        <v>82</v>
      </c>
      <c r="K435" t="s">
        <v>75</v>
      </c>
      <c r="L435" t="s">
        <v>2830</v>
      </c>
      <c r="M435" t="s">
        <v>2831</v>
      </c>
      <c r="N435" t="s">
        <v>2832</v>
      </c>
      <c r="O435" t="s">
        <v>61</v>
      </c>
      <c r="P435" t="s">
        <v>62</v>
      </c>
      <c r="Q435" t="s">
        <v>279</v>
      </c>
      <c r="R435" t="s">
        <v>2833</v>
      </c>
      <c r="S435" t="s">
        <v>405</v>
      </c>
      <c r="T435" t="s">
        <v>2834</v>
      </c>
      <c r="U435" t="s">
        <v>2835</v>
      </c>
      <c r="V435" s="40">
        <v>0</v>
      </c>
      <c r="W435" s="40">
        <v>3.9814814814814817E-3</v>
      </c>
      <c r="X435" s="40">
        <v>3.9814814814814817E-3</v>
      </c>
      <c r="Y435" s="2" t="str">
        <f t="shared" si="76"/>
        <v/>
      </c>
      <c r="Z435" s="47" t="str">
        <f t="shared" si="77"/>
        <v>Cumplido</v>
      </c>
      <c r="AA435" s="8"/>
      <c r="AB435" s="8"/>
      <c r="AC435" s="8"/>
      <c r="AD435" s="8"/>
      <c r="AE435" s="8"/>
      <c r="AF435" s="42">
        <v>45329</v>
      </c>
      <c r="AG435" s="13" t="str">
        <f t="shared" si="78"/>
        <v>CUMPLE</v>
      </c>
      <c r="AH435" s="13" t="str">
        <f t="shared" si="79"/>
        <v>NO CUMPLE</v>
      </c>
      <c r="AI435" s="13" t="str">
        <f t="shared" si="80"/>
        <v>NO CUMPLE</v>
      </c>
      <c r="AJ435" s="13" t="str">
        <f t="shared" si="81"/>
        <v>NO CUMPLE</v>
      </c>
      <c r="AK435" s="13" t="str">
        <f t="shared" si="82"/>
        <v>NO CUMPLE</v>
      </c>
      <c r="AL435" s="13" t="str">
        <f t="shared" si="83"/>
        <v>CUMPLE</v>
      </c>
      <c r="AM435" s="13" t="str">
        <f t="shared" si="84"/>
        <v>NO CUMPLE</v>
      </c>
      <c r="AN435" s="13" t="str">
        <f t="shared" si="85"/>
        <v>NO CUMPLE</v>
      </c>
      <c r="AO435" s="13" t="str">
        <f t="shared" si="86"/>
        <v>NO CUMPLE</v>
      </c>
      <c r="AP435" s="13" t="str">
        <f t="shared" si="87"/>
        <v>NO CUMPLE</v>
      </c>
    </row>
    <row r="436" spans="1:42" ht="15" x14ac:dyDescent="0.25">
      <c r="A436" t="s">
        <v>2836</v>
      </c>
      <c r="B436" t="s">
        <v>284</v>
      </c>
      <c r="C436" t="s">
        <v>233</v>
      </c>
      <c r="D436" t="s">
        <v>233</v>
      </c>
      <c r="E436" t="s">
        <v>264</v>
      </c>
      <c r="F436" t="s">
        <v>1719</v>
      </c>
      <c r="G436" t="s">
        <v>54</v>
      </c>
      <c r="H436" t="s">
        <v>55</v>
      </c>
      <c r="I436" t="s">
        <v>30</v>
      </c>
      <c r="J436" t="s">
        <v>82</v>
      </c>
      <c r="K436" t="s">
        <v>75</v>
      </c>
      <c r="L436" t="s">
        <v>2837</v>
      </c>
      <c r="M436" t="s">
        <v>2838</v>
      </c>
      <c r="N436" t="s">
        <v>2839</v>
      </c>
      <c r="O436" t="s">
        <v>61</v>
      </c>
      <c r="P436" t="s">
        <v>62</v>
      </c>
      <c r="Q436" t="s">
        <v>279</v>
      </c>
      <c r="R436" t="s">
        <v>2840</v>
      </c>
      <c r="S436" t="s">
        <v>405</v>
      </c>
      <c r="T436" t="s">
        <v>2841</v>
      </c>
      <c r="U436" t="s">
        <v>2842</v>
      </c>
      <c r="V436" s="40">
        <v>0</v>
      </c>
      <c r="W436" s="40">
        <v>3.4953703703703705E-3</v>
      </c>
      <c r="X436" s="40">
        <v>3.4953703703703705E-3</v>
      </c>
      <c r="Y436" s="2" t="str">
        <f t="shared" si="76"/>
        <v/>
      </c>
      <c r="Z436" s="47" t="str">
        <f t="shared" si="77"/>
        <v>Cumplido</v>
      </c>
      <c r="AA436" s="8"/>
      <c r="AB436" s="8"/>
      <c r="AC436" s="8"/>
      <c r="AD436" s="8"/>
      <c r="AE436" s="8"/>
      <c r="AF436" s="42">
        <v>45329</v>
      </c>
      <c r="AG436" s="13" t="str">
        <f t="shared" si="78"/>
        <v>CUMPLE</v>
      </c>
      <c r="AH436" s="13" t="str">
        <f t="shared" si="79"/>
        <v>NO CUMPLE</v>
      </c>
      <c r="AI436" s="13" t="str">
        <f t="shared" si="80"/>
        <v>NO CUMPLE</v>
      </c>
      <c r="AJ436" s="13" t="str">
        <f t="shared" si="81"/>
        <v>NO CUMPLE</v>
      </c>
      <c r="AK436" s="13" t="str">
        <f t="shared" si="82"/>
        <v>NO CUMPLE</v>
      </c>
      <c r="AL436" s="13" t="str">
        <f t="shared" si="83"/>
        <v>CUMPLE</v>
      </c>
      <c r="AM436" s="13" t="str">
        <f t="shared" si="84"/>
        <v>NO CUMPLE</v>
      </c>
      <c r="AN436" s="13" t="str">
        <f t="shared" si="85"/>
        <v>NO CUMPLE</v>
      </c>
      <c r="AO436" s="13" t="str">
        <f t="shared" si="86"/>
        <v>NO CUMPLE</v>
      </c>
      <c r="AP436" s="13" t="str">
        <f t="shared" si="87"/>
        <v>NO CUMPLE</v>
      </c>
    </row>
    <row r="437" spans="1:42" ht="15" x14ac:dyDescent="0.25">
      <c r="A437" t="s">
        <v>2843</v>
      </c>
      <c r="B437" t="s">
        <v>284</v>
      </c>
      <c r="C437" t="s">
        <v>233</v>
      </c>
      <c r="D437" t="s">
        <v>233</v>
      </c>
      <c r="E437" t="s">
        <v>264</v>
      </c>
      <c r="F437" t="s">
        <v>1719</v>
      </c>
      <c r="G437" t="s">
        <v>54</v>
      </c>
      <c r="H437" t="s">
        <v>55</v>
      </c>
      <c r="I437" t="s">
        <v>30</v>
      </c>
      <c r="J437" t="s">
        <v>82</v>
      </c>
      <c r="K437" t="s">
        <v>75</v>
      </c>
      <c r="L437" t="s">
        <v>2844</v>
      </c>
      <c r="M437" t="s">
        <v>2845</v>
      </c>
      <c r="N437" t="s">
        <v>2846</v>
      </c>
      <c r="O437" t="s">
        <v>61</v>
      </c>
      <c r="P437" t="s">
        <v>62</v>
      </c>
      <c r="Q437" t="s">
        <v>279</v>
      </c>
      <c r="R437" t="s">
        <v>2847</v>
      </c>
      <c r="S437" t="s">
        <v>405</v>
      </c>
      <c r="T437" t="s">
        <v>2848</v>
      </c>
      <c r="U437" t="s">
        <v>2849</v>
      </c>
      <c r="V437" s="40">
        <v>0</v>
      </c>
      <c r="W437" s="40">
        <v>3.1018518518518517E-3</v>
      </c>
      <c r="X437" s="40">
        <v>3.1018518518518517E-3</v>
      </c>
      <c r="Y437" s="2" t="str">
        <f t="shared" si="76"/>
        <v/>
      </c>
      <c r="Z437" s="47" t="str">
        <f t="shared" si="77"/>
        <v>Cumplido</v>
      </c>
      <c r="AA437" s="8"/>
      <c r="AB437" s="8"/>
      <c r="AC437" s="8"/>
      <c r="AD437" s="8"/>
      <c r="AE437" s="8"/>
      <c r="AF437" s="42">
        <v>45329</v>
      </c>
      <c r="AG437" s="13" t="str">
        <f t="shared" si="78"/>
        <v>CUMPLE</v>
      </c>
      <c r="AH437" s="13" t="str">
        <f t="shared" si="79"/>
        <v>NO CUMPLE</v>
      </c>
      <c r="AI437" s="13" t="str">
        <f t="shared" si="80"/>
        <v>NO CUMPLE</v>
      </c>
      <c r="AJ437" s="13" t="str">
        <f t="shared" si="81"/>
        <v>NO CUMPLE</v>
      </c>
      <c r="AK437" s="13" t="str">
        <f t="shared" si="82"/>
        <v>NO CUMPLE</v>
      </c>
      <c r="AL437" s="13" t="str">
        <f t="shared" si="83"/>
        <v>CUMPLE</v>
      </c>
      <c r="AM437" s="13" t="str">
        <f t="shared" si="84"/>
        <v>NO CUMPLE</v>
      </c>
      <c r="AN437" s="13" t="str">
        <f t="shared" si="85"/>
        <v>NO CUMPLE</v>
      </c>
      <c r="AO437" s="13" t="str">
        <f t="shared" si="86"/>
        <v>NO CUMPLE</v>
      </c>
      <c r="AP437" s="13" t="str">
        <f t="shared" si="87"/>
        <v>NO CUMPLE</v>
      </c>
    </row>
    <row r="438" spans="1:42" ht="15" x14ac:dyDescent="0.25">
      <c r="A438" t="s">
        <v>2850</v>
      </c>
      <c r="B438" t="s">
        <v>95</v>
      </c>
      <c r="C438" t="s">
        <v>223</v>
      </c>
      <c r="D438" t="s">
        <v>142</v>
      </c>
      <c r="E438" t="s">
        <v>689</v>
      </c>
      <c r="F438" t="s">
        <v>785</v>
      </c>
      <c r="G438" t="s">
        <v>73</v>
      </c>
      <c r="H438" t="s">
        <v>74</v>
      </c>
      <c r="I438" t="s">
        <v>29</v>
      </c>
      <c r="J438" t="s">
        <v>82</v>
      </c>
      <c r="K438" t="s">
        <v>2851</v>
      </c>
      <c r="L438" t="s">
        <v>2852</v>
      </c>
      <c r="M438" t="s">
        <v>2853</v>
      </c>
      <c r="N438" t="s">
        <v>2854</v>
      </c>
      <c r="O438" t="s">
        <v>61</v>
      </c>
      <c r="P438" t="s">
        <v>136</v>
      </c>
      <c r="Q438" t="s">
        <v>137</v>
      </c>
      <c r="R438" t="s">
        <v>2855</v>
      </c>
      <c r="S438" t="s">
        <v>150</v>
      </c>
      <c r="T438" t="s">
        <v>2856</v>
      </c>
      <c r="U438" t="s">
        <v>2857</v>
      </c>
      <c r="V438" s="40">
        <v>0.70751157407407406</v>
      </c>
      <c r="W438" s="40">
        <v>0.79113425925925929</v>
      </c>
      <c r="X438" s="40">
        <v>8.3622685185185189E-2</v>
      </c>
      <c r="Y438" s="2" t="str">
        <f t="shared" si="76"/>
        <v/>
      </c>
      <c r="Z438" s="47" t="str">
        <f t="shared" si="77"/>
        <v>Cumplido</v>
      </c>
      <c r="AA438" s="8"/>
      <c r="AB438" s="8"/>
      <c r="AC438" s="8"/>
      <c r="AD438" s="8"/>
      <c r="AE438" s="8"/>
      <c r="AF438" s="42">
        <v>45330</v>
      </c>
      <c r="AG438" s="13" t="str">
        <f t="shared" si="78"/>
        <v>NO CUMPLE</v>
      </c>
      <c r="AH438" s="13" t="str">
        <f t="shared" si="79"/>
        <v>CUMPLE</v>
      </c>
      <c r="AI438" s="13" t="str">
        <f t="shared" si="80"/>
        <v>NO CUMPLE</v>
      </c>
      <c r="AJ438" s="13" t="str">
        <f t="shared" si="81"/>
        <v>NO CUMPLE</v>
      </c>
      <c r="AK438" s="13" t="str">
        <f t="shared" si="82"/>
        <v>NO CUMPLE</v>
      </c>
      <c r="AL438" s="13" t="str">
        <f t="shared" si="83"/>
        <v>NO CUMPLE</v>
      </c>
      <c r="AM438" s="13" t="str">
        <f t="shared" si="84"/>
        <v>NO CUMPLE</v>
      </c>
      <c r="AN438" s="13" t="str">
        <f t="shared" si="85"/>
        <v>NO CUMPLE</v>
      </c>
      <c r="AO438" s="13" t="str">
        <f t="shared" si="86"/>
        <v>CUMPLE</v>
      </c>
      <c r="AP438" s="13" t="str">
        <f t="shared" si="87"/>
        <v>NO CUMPLE</v>
      </c>
    </row>
    <row r="439" spans="1:42" ht="15" hidden="1" x14ac:dyDescent="0.25">
      <c r="A439" t="s">
        <v>2858</v>
      </c>
      <c r="B439" t="s">
        <v>49</v>
      </c>
      <c r="C439" t="s">
        <v>154</v>
      </c>
      <c r="D439" t="s">
        <v>71</v>
      </c>
      <c r="E439" t="s">
        <v>1283</v>
      </c>
      <c r="F439" t="s">
        <v>1289</v>
      </c>
      <c r="G439" t="s">
        <v>54</v>
      </c>
      <c r="H439" t="s">
        <v>55</v>
      </c>
      <c r="I439" t="s">
        <v>30</v>
      </c>
      <c r="J439" t="s">
        <v>82</v>
      </c>
      <c r="K439" t="s">
        <v>117</v>
      </c>
      <c r="L439" t="s">
        <v>2367</v>
      </c>
      <c r="M439" t="s">
        <v>2859</v>
      </c>
      <c r="N439" t="s">
        <v>2860</v>
      </c>
      <c r="O439" t="s">
        <v>61</v>
      </c>
      <c r="P439" t="s">
        <v>136</v>
      </c>
      <c r="Q439" t="s">
        <v>137</v>
      </c>
      <c r="R439" t="s">
        <v>2861</v>
      </c>
      <c r="S439" t="s">
        <v>150</v>
      </c>
      <c r="T439" t="s">
        <v>2367</v>
      </c>
      <c r="U439" t="s">
        <v>352</v>
      </c>
      <c r="V439" s="40">
        <v>0</v>
      </c>
      <c r="W439" s="40">
        <v>3.802083333333333E-2</v>
      </c>
      <c r="X439" s="40">
        <v>3.802083333333333E-2</v>
      </c>
      <c r="Y439" s="2" t="str">
        <f t="shared" si="76"/>
        <v/>
      </c>
      <c r="Z439" s="47" t="str">
        <f t="shared" si="77"/>
        <v>Cumplido</v>
      </c>
      <c r="AA439" s="8"/>
      <c r="AB439" s="8" t="str">
        <f>IF($H439="1-Crítica",IF($X439&lt;=$AT$5,"Cumplido", "Incumplido"),"")</f>
        <v/>
      </c>
      <c r="AC439" s="8" t="str">
        <f>IF($H439="2-Alta",IF($X439&lt;=$AT$6, "Cumplido", "Incumplido"),"")</f>
        <v/>
      </c>
      <c r="AD439" s="8" t="str">
        <f>IF($H439="3-Medio",IF($X439&lt;=$AT$7, "Cumplido", "Incumplido"),"")</f>
        <v/>
      </c>
      <c r="AE439" s="8" t="str">
        <f>IF($H439="4-Baja",IF($X439&lt;=$AT$8, "Cumplido", "Incumplido"),"")</f>
        <v>Cumplido</v>
      </c>
      <c r="AF439" s="42">
        <v>45330</v>
      </c>
      <c r="AG439" s="13" t="str">
        <f t="shared" si="78"/>
        <v>CUMPLE</v>
      </c>
      <c r="AH439" s="13" t="str">
        <f t="shared" si="79"/>
        <v>NO CUMPLE</v>
      </c>
      <c r="AI439" s="13" t="str">
        <f t="shared" si="80"/>
        <v>NO CUMPLE</v>
      </c>
      <c r="AJ439" s="13" t="str">
        <f t="shared" si="81"/>
        <v>NO CUMPLE</v>
      </c>
      <c r="AK439" s="13" t="str">
        <f t="shared" si="82"/>
        <v>NO CUMPLE</v>
      </c>
      <c r="AL439" s="13" t="str">
        <f t="shared" si="83"/>
        <v>CUMPLE</v>
      </c>
      <c r="AM439" s="13" t="str">
        <f t="shared" si="84"/>
        <v>NO CUMPLE</v>
      </c>
      <c r="AN439" s="13" t="str">
        <f t="shared" si="85"/>
        <v>NO CUMPLE</v>
      </c>
      <c r="AO439" s="13" t="str">
        <f t="shared" si="86"/>
        <v>NO CUMPLE</v>
      </c>
      <c r="AP439" s="13" t="str">
        <f t="shared" si="87"/>
        <v>NO CUMPLE</v>
      </c>
    </row>
    <row r="440" spans="1:42" ht="15" x14ac:dyDescent="0.25">
      <c r="A440" t="s">
        <v>2862</v>
      </c>
      <c r="B440" t="s">
        <v>284</v>
      </c>
      <c r="C440" t="s">
        <v>273</v>
      </c>
      <c r="D440" t="s">
        <v>2863</v>
      </c>
      <c r="E440" t="s">
        <v>2268</v>
      </c>
      <c r="F440" t="s">
        <v>2864</v>
      </c>
      <c r="G440" t="s">
        <v>73</v>
      </c>
      <c r="H440" t="s">
        <v>55</v>
      </c>
      <c r="I440" t="s">
        <v>30</v>
      </c>
      <c r="J440" t="s">
        <v>82</v>
      </c>
      <c r="K440" t="s">
        <v>288</v>
      </c>
      <c r="L440" t="s">
        <v>2865</v>
      </c>
      <c r="M440" t="s">
        <v>2866</v>
      </c>
      <c r="N440" t="s">
        <v>2867</v>
      </c>
      <c r="O440" t="s">
        <v>61</v>
      </c>
      <c r="P440" t="s">
        <v>62</v>
      </c>
      <c r="Q440" t="s">
        <v>279</v>
      </c>
      <c r="R440" t="s">
        <v>2868</v>
      </c>
      <c r="S440" t="s">
        <v>2628</v>
      </c>
      <c r="T440" t="s">
        <v>2869</v>
      </c>
      <c r="U440" t="s">
        <v>2870</v>
      </c>
      <c r="V440" s="40">
        <v>5.0738657407407404</v>
      </c>
      <c r="W440" s="40">
        <v>5.1115046296296294</v>
      </c>
      <c r="X440" s="40">
        <v>3.7638888888888888E-2</v>
      </c>
      <c r="Y440" s="2" t="str">
        <f t="shared" si="76"/>
        <v/>
      </c>
      <c r="Z440" s="47" t="str">
        <f t="shared" si="77"/>
        <v>Cumplido</v>
      </c>
      <c r="AA440" s="8"/>
      <c r="AB440" s="8" t="str">
        <f>IF($H440="1-Crítica",IF($X440&lt;=$AT$5,"Cumplido", "Incumplido"),"")</f>
        <v/>
      </c>
      <c r="AC440" s="8" t="str">
        <f>IF($H440="2-Alta",IF($X440&lt;=$AT$6, "Cumplido", "Incumplido"),"")</f>
        <v/>
      </c>
      <c r="AD440" s="8" t="str">
        <f>IF($H440="3-Medio",IF($X440&lt;=$AT$7, "Cumplido", "Incumplido"),"")</f>
        <v/>
      </c>
      <c r="AE440" s="8" t="str">
        <f>IF($H440="4-Baja",IF($X440&lt;=$AT$8, "Cumplido", "Incumplido"),"")</f>
        <v>Cumplido</v>
      </c>
      <c r="AF440" s="42">
        <v>45335</v>
      </c>
      <c r="AG440" s="13" t="str">
        <f t="shared" si="78"/>
        <v>CUMPLE</v>
      </c>
      <c r="AH440" s="13" t="str">
        <f t="shared" si="79"/>
        <v>NO CUMPLE</v>
      </c>
      <c r="AI440" s="13" t="str">
        <f t="shared" si="80"/>
        <v>NO CUMPLE</v>
      </c>
      <c r="AJ440" s="13" t="str">
        <f t="shared" si="81"/>
        <v>NO CUMPLE</v>
      </c>
      <c r="AK440" s="13" t="str">
        <f t="shared" si="82"/>
        <v>NO CUMPLE</v>
      </c>
      <c r="AL440" s="13" t="str">
        <f t="shared" si="83"/>
        <v>NO CUMPLE</v>
      </c>
      <c r="AM440" s="13" t="str">
        <f t="shared" si="84"/>
        <v>NO CUMPLE</v>
      </c>
      <c r="AN440" s="13" t="str">
        <f t="shared" si="85"/>
        <v>NO CUMPLE</v>
      </c>
      <c r="AO440" s="13" t="str">
        <f t="shared" si="86"/>
        <v>NO CUMPLE</v>
      </c>
      <c r="AP440" s="13" t="str">
        <f t="shared" si="87"/>
        <v>CUMPLE</v>
      </c>
    </row>
    <row r="441" spans="1:42" ht="15" x14ac:dyDescent="0.25">
      <c r="A441" t="s">
        <v>2871</v>
      </c>
      <c r="B441" t="s">
        <v>445</v>
      </c>
      <c r="C441" t="s">
        <v>233</v>
      </c>
      <c r="D441" t="s">
        <v>446</v>
      </c>
      <c r="E441" t="s">
        <v>234</v>
      </c>
      <c r="F441" t="s">
        <v>447</v>
      </c>
      <c r="G441" t="s">
        <v>448</v>
      </c>
      <c r="H441" t="s">
        <v>55</v>
      </c>
      <c r="I441" t="s">
        <v>30</v>
      </c>
      <c r="J441" t="s">
        <v>67</v>
      </c>
      <c r="K441" t="s">
        <v>1509</v>
      </c>
      <c r="L441" t="s">
        <v>1510</v>
      </c>
      <c r="M441" t="s">
        <v>2872</v>
      </c>
      <c r="N441" t="s">
        <v>2872</v>
      </c>
      <c r="O441" t="s">
        <v>61</v>
      </c>
      <c r="P441" t="s">
        <v>452</v>
      </c>
      <c r="Q441" t="s">
        <v>452</v>
      </c>
      <c r="R441" t="s">
        <v>2873</v>
      </c>
      <c r="S441" t="s">
        <v>150</v>
      </c>
      <c r="T441" t="s">
        <v>1513</v>
      </c>
      <c r="U441" t="s">
        <v>2874</v>
      </c>
      <c r="V441" s="40">
        <v>0.12813657407407408</v>
      </c>
      <c r="W441" s="40">
        <v>0.19776620370370371</v>
      </c>
      <c r="X441" s="40">
        <v>6.9629629629629625E-2</v>
      </c>
      <c r="Y441" s="2" t="str">
        <f t="shared" si="76"/>
        <v>Cumplido</v>
      </c>
      <c r="Z441" s="47" t="str">
        <f t="shared" si="77"/>
        <v/>
      </c>
      <c r="AA441" s="8"/>
      <c r="AB441" s="8"/>
      <c r="AC441" s="8"/>
      <c r="AD441" s="8"/>
      <c r="AE441" s="8"/>
      <c r="AF441" s="42">
        <v>45330</v>
      </c>
      <c r="AG441" s="13" t="str">
        <f t="shared" si="78"/>
        <v>NO CUMPLE</v>
      </c>
      <c r="AH441" s="13" t="str">
        <f t="shared" si="79"/>
        <v>CUMPLE</v>
      </c>
      <c r="AI441" s="13" t="str">
        <f t="shared" si="80"/>
        <v>NO CUMPLE</v>
      </c>
      <c r="AJ441" s="13" t="str">
        <f t="shared" si="81"/>
        <v>NO CUMPLE</v>
      </c>
      <c r="AK441" s="13" t="str">
        <f t="shared" si="82"/>
        <v>NO CUMPLE</v>
      </c>
      <c r="AL441" s="13" t="str">
        <f t="shared" si="83"/>
        <v>NO CUMPLE</v>
      </c>
      <c r="AM441" s="13" t="str">
        <f t="shared" si="84"/>
        <v>NO CUMPLE</v>
      </c>
      <c r="AN441" s="13" t="str">
        <f t="shared" si="85"/>
        <v>CUMPLE</v>
      </c>
      <c r="AO441" s="13" t="str">
        <f t="shared" si="86"/>
        <v>NO CUMPLE</v>
      </c>
      <c r="AP441" s="13" t="str">
        <f t="shared" si="87"/>
        <v>NO CUMPLE</v>
      </c>
    </row>
    <row r="442" spans="1:42" ht="15" x14ac:dyDescent="0.25">
      <c r="A442" t="s">
        <v>2875</v>
      </c>
      <c r="B442" t="s">
        <v>307</v>
      </c>
      <c r="C442" t="s">
        <v>308</v>
      </c>
      <c r="D442" t="s">
        <v>142</v>
      </c>
      <c r="E442" t="s">
        <v>697</v>
      </c>
      <c r="F442" t="s">
        <v>176</v>
      </c>
      <c r="G442" t="s">
        <v>73</v>
      </c>
      <c r="H442" t="s">
        <v>74</v>
      </c>
      <c r="I442" t="s">
        <v>29</v>
      </c>
      <c r="J442" t="s">
        <v>82</v>
      </c>
      <c r="K442" t="s">
        <v>243</v>
      </c>
      <c r="L442" t="s">
        <v>2876</v>
      </c>
      <c r="M442" t="s">
        <v>2877</v>
      </c>
      <c r="N442" t="s">
        <v>2878</v>
      </c>
      <c r="O442" t="s">
        <v>61</v>
      </c>
      <c r="P442" t="s">
        <v>62</v>
      </c>
      <c r="Q442" t="s">
        <v>148</v>
      </c>
      <c r="R442" t="s">
        <v>2879</v>
      </c>
      <c r="S442" t="s">
        <v>150</v>
      </c>
      <c r="T442" t="s">
        <v>2880</v>
      </c>
      <c r="U442" t="s">
        <v>901</v>
      </c>
      <c r="V442" s="40">
        <v>0</v>
      </c>
      <c r="W442" s="40">
        <v>1.9756944444444445E-2</v>
      </c>
      <c r="X442" s="40">
        <v>1.9756944444444445E-2</v>
      </c>
      <c r="Y442" s="2" t="str">
        <f t="shared" si="76"/>
        <v/>
      </c>
      <c r="Z442" s="47" t="str">
        <f t="shared" si="77"/>
        <v>Cumplido</v>
      </c>
      <c r="AA442" s="8"/>
      <c r="AB442" s="8"/>
      <c r="AC442" s="8"/>
      <c r="AD442" s="8"/>
      <c r="AE442" s="8"/>
      <c r="AF442" s="42">
        <v>45330</v>
      </c>
      <c r="AG442" s="13" t="str">
        <f t="shared" si="78"/>
        <v>CUMPLE</v>
      </c>
      <c r="AH442" s="13" t="str">
        <f t="shared" si="79"/>
        <v>NO CUMPLE</v>
      </c>
      <c r="AI442" s="13" t="str">
        <f t="shared" si="80"/>
        <v>NO CUMPLE</v>
      </c>
      <c r="AJ442" s="13" t="str">
        <f t="shared" si="81"/>
        <v>NO CUMPLE</v>
      </c>
      <c r="AK442" s="13" t="str">
        <f t="shared" si="82"/>
        <v>NO CUMPLE</v>
      </c>
      <c r="AL442" s="13" t="str">
        <f t="shared" si="83"/>
        <v>CUMPLE</v>
      </c>
      <c r="AM442" s="13" t="str">
        <f t="shared" si="84"/>
        <v>NO CUMPLE</v>
      </c>
      <c r="AN442" s="13" t="str">
        <f t="shared" si="85"/>
        <v>NO CUMPLE</v>
      </c>
      <c r="AO442" s="13" t="str">
        <f t="shared" si="86"/>
        <v>NO CUMPLE</v>
      </c>
      <c r="AP442" s="13" t="str">
        <f t="shared" si="87"/>
        <v>NO CUMPLE</v>
      </c>
    </row>
    <row r="443" spans="1:42" ht="15" x14ac:dyDescent="0.25">
      <c r="A443" t="s">
        <v>2881</v>
      </c>
      <c r="B443" t="s">
        <v>95</v>
      </c>
      <c r="C443" t="s">
        <v>531</v>
      </c>
      <c r="D443" t="s">
        <v>297</v>
      </c>
      <c r="E443" t="s">
        <v>532</v>
      </c>
      <c r="F443" t="s">
        <v>1053</v>
      </c>
      <c r="G443" t="s">
        <v>73</v>
      </c>
      <c r="H443" t="s">
        <v>74</v>
      </c>
      <c r="I443" t="s">
        <v>29</v>
      </c>
      <c r="J443" t="s">
        <v>82</v>
      </c>
      <c r="K443" t="s">
        <v>486</v>
      </c>
      <c r="L443" t="s">
        <v>2882</v>
      </c>
      <c r="M443" t="s">
        <v>2883</v>
      </c>
      <c r="N443" t="s">
        <v>2884</v>
      </c>
      <c r="O443" t="s">
        <v>61</v>
      </c>
      <c r="P443" t="s">
        <v>62</v>
      </c>
      <c r="Q443" t="s">
        <v>537</v>
      </c>
      <c r="R443" t="s">
        <v>2885</v>
      </c>
      <c r="S443" t="s">
        <v>150</v>
      </c>
      <c r="T443" t="s">
        <v>2886</v>
      </c>
      <c r="U443" t="s">
        <v>2887</v>
      </c>
      <c r="V443" s="40">
        <v>0</v>
      </c>
      <c r="W443" s="40">
        <v>0.39380787037037035</v>
      </c>
      <c r="X443" s="40">
        <v>0.39380787037037035</v>
      </c>
      <c r="Y443" s="2" t="str">
        <f t="shared" si="76"/>
        <v/>
      </c>
      <c r="Z443" s="47" t="str">
        <f t="shared" si="77"/>
        <v>Cumplido</v>
      </c>
      <c r="AA443" s="8"/>
      <c r="AB443" s="8"/>
      <c r="AC443" s="8"/>
      <c r="AD443" s="8"/>
      <c r="AE443" s="8"/>
      <c r="AF443" s="42">
        <v>45330</v>
      </c>
      <c r="AG443" s="13" t="str">
        <f t="shared" si="78"/>
        <v>NO CUMPLE</v>
      </c>
      <c r="AH443" s="13" t="str">
        <f t="shared" si="79"/>
        <v>NO CUMPLE</v>
      </c>
      <c r="AI443" s="13" t="str">
        <f t="shared" si="80"/>
        <v>NO CUMPLE</v>
      </c>
      <c r="AJ443" s="13" t="str">
        <f t="shared" si="81"/>
        <v>CUMPLE</v>
      </c>
      <c r="AK443" s="13" t="str">
        <f t="shared" si="82"/>
        <v>NO CUMPLE</v>
      </c>
      <c r="AL443" s="13" t="str">
        <f t="shared" si="83"/>
        <v>NO CUMPLE</v>
      </c>
      <c r="AM443" s="13" t="str">
        <f t="shared" si="84"/>
        <v>NO CUMPLE</v>
      </c>
      <c r="AN443" s="13" t="str">
        <f t="shared" si="85"/>
        <v>NO CUMPLE</v>
      </c>
      <c r="AO443" s="13" t="str">
        <f t="shared" si="86"/>
        <v>CUMPLE</v>
      </c>
      <c r="AP443" s="13" t="str">
        <f t="shared" si="87"/>
        <v>NO CUMPLE</v>
      </c>
    </row>
    <row r="444" spans="1:42" ht="15" x14ac:dyDescent="0.25">
      <c r="A444" t="s">
        <v>2888</v>
      </c>
      <c r="B444" t="s">
        <v>94</v>
      </c>
      <c r="C444" t="s">
        <v>223</v>
      </c>
      <c r="D444" t="s">
        <v>223</v>
      </c>
      <c r="E444" t="s">
        <v>689</v>
      </c>
      <c r="F444" t="s">
        <v>690</v>
      </c>
      <c r="G444" t="s">
        <v>73</v>
      </c>
      <c r="H444" t="s">
        <v>74</v>
      </c>
      <c r="I444" t="s">
        <v>29</v>
      </c>
      <c r="J444" t="s">
        <v>82</v>
      </c>
      <c r="K444" t="s">
        <v>75</v>
      </c>
      <c r="L444" t="s">
        <v>2889</v>
      </c>
      <c r="M444" t="s">
        <v>2890</v>
      </c>
      <c r="N444" t="s">
        <v>2891</v>
      </c>
      <c r="O444" t="s">
        <v>61</v>
      </c>
      <c r="P444" t="s">
        <v>94</v>
      </c>
      <c r="Q444" t="s">
        <v>617</v>
      </c>
      <c r="R444" t="s">
        <v>2892</v>
      </c>
      <c r="S444" t="s">
        <v>150</v>
      </c>
      <c r="T444" t="s">
        <v>2889</v>
      </c>
      <c r="U444" t="s">
        <v>2893</v>
      </c>
      <c r="V444" s="40">
        <v>0</v>
      </c>
      <c r="W444" s="40">
        <v>2.5000000000000001E-3</v>
      </c>
      <c r="X444" s="40">
        <v>2.5000000000000001E-3</v>
      </c>
      <c r="Y444" s="2" t="str">
        <f t="shared" si="76"/>
        <v/>
      </c>
      <c r="Z444" s="47" t="str">
        <f t="shared" si="77"/>
        <v>Cumplido</v>
      </c>
      <c r="AA444" s="8"/>
      <c r="AB444" s="8" t="str">
        <f>IF($H444="1-Crítica",IF($X444&lt;=$AT$5,"Cumplido", "Incumplido"),"")</f>
        <v/>
      </c>
      <c r="AC444" s="8" t="str">
        <f>IF($H444="2-Alta",IF($X444&lt;=$AT$6, "Cumplido", "Incumplido"),"")</f>
        <v/>
      </c>
      <c r="AD444" s="8" t="str">
        <f>IF($H444="3-Medio",IF($X444&lt;=$AT$7, "Cumplido", "Incumplido"),"")</f>
        <v>Cumplido</v>
      </c>
      <c r="AE444" s="8" t="str">
        <f>IF($H444="4-Baja",IF($X444&lt;=$AT$8, "Cumplido", "Incumplido"),"")</f>
        <v/>
      </c>
      <c r="AF444" s="42">
        <v>45330</v>
      </c>
      <c r="AG444" s="13" t="str">
        <f t="shared" si="78"/>
        <v>CUMPLE</v>
      </c>
      <c r="AH444" s="13" t="str">
        <f t="shared" si="79"/>
        <v>NO CUMPLE</v>
      </c>
      <c r="AI444" s="13" t="str">
        <f t="shared" si="80"/>
        <v>NO CUMPLE</v>
      </c>
      <c r="AJ444" s="13" t="str">
        <f t="shared" si="81"/>
        <v>NO CUMPLE</v>
      </c>
      <c r="AK444" s="13" t="str">
        <f t="shared" si="82"/>
        <v>NO CUMPLE</v>
      </c>
      <c r="AL444" s="13" t="str">
        <f t="shared" si="83"/>
        <v>CUMPLE</v>
      </c>
      <c r="AM444" s="13" t="str">
        <f t="shared" si="84"/>
        <v>NO CUMPLE</v>
      </c>
      <c r="AN444" s="13" t="str">
        <f t="shared" si="85"/>
        <v>NO CUMPLE</v>
      </c>
      <c r="AO444" s="13" t="str">
        <f t="shared" si="86"/>
        <v>NO CUMPLE</v>
      </c>
      <c r="AP444" s="13" t="str">
        <f t="shared" si="87"/>
        <v>NO CUMPLE</v>
      </c>
    </row>
    <row r="445" spans="1:42" ht="15" x14ac:dyDescent="0.25">
      <c r="A445" t="s">
        <v>2894</v>
      </c>
      <c r="B445" t="s">
        <v>85</v>
      </c>
      <c r="C445" t="s">
        <v>86</v>
      </c>
      <c r="D445" t="s">
        <v>154</v>
      </c>
      <c r="E445" t="s">
        <v>88</v>
      </c>
      <c r="F445" t="s">
        <v>214</v>
      </c>
      <c r="G445" t="s">
        <v>54</v>
      </c>
      <c r="H445" t="s">
        <v>254</v>
      </c>
      <c r="I445" t="s">
        <v>29</v>
      </c>
      <c r="J445" t="s">
        <v>82</v>
      </c>
      <c r="K445" t="s">
        <v>75</v>
      </c>
      <c r="L445" t="s">
        <v>2895</v>
      </c>
      <c r="M445" t="s">
        <v>2896</v>
      </c>
      <c r="N445" t="s">
        <v>2897</v>
      </c>
      <c r="O445" t="s">
        <v>61</v>
      </c>
      <c r="P445" t="s">
        <v>62</v>
      </c>
      <c r="Q445" t="s">
        <v>148</v>
      </c>
      <c r="R445" t="s">
        <v>2898</v>
      </c>
      <c r="S445" t="s">
        <v>150</v>
      </c>
      <c r="T445" t="s">
        <v>2899</v>
      </c>
      <c r="U445"/>
      <c r="V445" s="40">
        <v>0</v>
      </c>
      <c r="W445" s="40">
        <v>0</v>
      </c>
      <c r="X445" s="40">
        <v>0</v>
      </c>
      <c r="Y445" s="2" t="str">
        <f t="shared" si="76"/>
        <v/>
      </c>
      <c r="Z445" s="47" t="str">
        <f t="shared" si="77"/>
        <v>Cumplido</v>
      </c>
      <c r="AA445" s="8"/>
      <c r="AB445" s="8"/>
      <c r="AC445" s="8"/>
      <c r="AD445" s="8"/>
      <c r="AE445" s="8"/>
      <c r="AF445" s="42">
        <v>45330</v>
      </c>
      <c r="AG445" s="13" t="str">
        <f t="shared" si="78"/>
        <v>CUMPLE</v>
      </c>
      <c r="AH445" s="13" t="str">
        <f t="shared" si="79"/>
        <v>NO CUMPLE</v>
      </c>
      <c r="AI445" s="13" t="str">
        <f t="shared" si="80"/>
        <v>NO CUMPLE</v>
      </c>
      <c r="AJ445" s="13" t="str">
        <f t="shared" si="81"/>
        <v>NO CUMPLE</v>
      </c>
      <c r="AK445" s="13" t="str">
        <f t="shared" si="82"/>
        <v>NO CUMPLE</v>
      </c>
      <c r="AL445" s="13" t="str">
        <f t="shared" si="83"/>
        <v>CUMPLE</v>
      </c>
      <c r="AM445" s="13" t="str">
        <f t="shared" si="84"/>
        <v>NO CUMPLE</v>
      </c>
      <c r="AN445" s="13" t="str">
        <f t="shared" si="85"/>
        <v>NO CUMPLE</v>
      </c>
      <c r="AO445" s="13" t="str">
        <f t="shared" si="86"/>
        <v>NO CUMPLE</v>
      </c>
      <c r="AP445" s="13" t="str">
        <f t="shared" si="87"/>
        <v>NO CUMPLE</v>
      </c>
    </row>
    <row r="446" spans="1:42" ht="15" x14ac:dyDescent="0.25">
      <c r="A446" t="s">
        <v>2900</v>
      </c>
      <c r="B446" t="s">
        <v>307</v>
      </c>
      <c r="C446" t="s">
        <v>308</v>
      </c>
      <c r="D446" t="s">
        <v>142</v>
      </c>
      <c r="E446" t="s">
        <v>697</v>
      </c>
      <c r="F446" t="s">
        <v>1943</v>
      </c>
      <c r="G446" t="s">
        <v>73</v>
      </c>
      <c r="H446" t="s">
        <v>74</v>
      </c>
      <c r="I446" t="s">
        <v>29</v>
      </c>
      <c r="J446" t="s">
        <v>82</v>
      </c>
      <c r="K446" t="s">
        <v>243</v>
      </c>
      <c r="L446" t="s">
        <v>2901</v>
      </c>
      <c r="M446" t="s">
        <v>2902</v>
      </c>
      <c r="N446" t="s">
        <v>2903</v>
      </c>
      <c r="O446" t="s">
        <v>61</v>
      </c>
      <c r="P446" t="s">
        <v>62</v>
      </c>
      <c r="Q446" t="s">
        <v>148</v>
      </c>
      <c r="R446" t="s">
        <v>2904</v>
      </c>
      <c r="S446" t="s">
        <v>150</v>
      </c>
      <c r="T446" t="s">
        <v>2905</v>
      </c>
      <c r="U446" t="s">
        <v>901</v>
      </c>
      <c r="V446" s="40">
        <v>0</v>
      </c>
      <c r="W446" s="40">
        <v>8.3472222222222225E-2</v>
      </c>
      <c r="X446" s="40">
        <v>8.3472222222222225E-2</v>
      </c>
      <c r="Y446" s="2" t="str">
        <f t="shared" si="76"/>
        <v/>
      </c>
      <c r="Z446" s="47" t="str">
        <f t="shared" si="77"/>
        <v>Cumplido</v>
      </c>
      <c r="AA446" s="8"/>
      <c r="AB446" s="8"/>
      <c r="AC446" s="8"/>
      <c r="AD446" s="8"/>
      <c r="AE446" s="8"/>
      <c r="AF446" s="42">
        <v>45330</v>
      </c>
      <c r="AG446" s="13" t="str">
        <f t="shared" si="78"/>
        <v>NO CUMPLE</v>
      </c>
      <c r="AH446" s="13" t="str">
        <f t="shared" si="79"/>
        <v>CUMPLE</v>
      </c>
      <c r="AI446" s="13" t="str">
        <f t="shared" si="80"/>
        <v>NO CUMPLE</v>
      </c>
      <c r="AJ446" s="13" t="str">
        <f t="shared" si="81"/>
        <v>NO CUMPLE</v>
      </c>
      <c r="AK446" s="13" t="str">
        <f t="shared" si="82"/>
        <v>NO CUMPLE</v>
      </c>
      <c r="AL446" s="13" t="str">
        <f t="shared" si="83"/>
        <v>NO CUMPLE</v>
      </c>
      <c r="AM446" s="13" t="str">
        <f t="shared" si="84"/>
        <v>CUMPLE</v>
      </c>
      <c r="AN446" s="13" t="str">
        <f t="shared" si="85"/>
        <v>NO CUMPLE</v>
      </c>
      <c r="AO446" s="13" t="str">
        <f t="shared" si="86"/>
        <v>NO CUMPLE</v>
      </c>
      <c r="AP446" s="13" t="str">
        <f t="shared" si="87"/>
        <v>NO CUMPLE</v>
      </c>
    </row>
    <row r="447" spans="1:42" ht="15" x14ac:dyDescent="0.25">
      <c r="A447" t="s">
        <v>2906</v>
      </c>
      <c r="B447" t="s">
        <v>307</v>
      </c>
      <c r="C447" t="s">
        <v>308</v>
      </c>
      <c r="D447" t="s">
        <v>142</v>
      </c>
      <c r="E447" t="s">
        <v>697</v>
      </c>
      <c r="F447" t="s">
        <v>1943</v>
      </c>
      <c r="G447" t="s">
        <v>73</v>
      </c>
      <c r="H447" t="s">
        <v>74</v>
      </c>
      <c r="I447" t="s">
        <v>29</v>
      </c>
      <c r="J447" t="s">
        <v>82</v>
      </c>
      <c r="K447" t="s">
        <v>243</v>
      </c>
      <c r="L447" t="s">
        <v>2907</v>
      </c>
      <c r="M447" t="s">
        <v>2908</v>
      </c>
      <c r="N447" t="s">
        <v>2909</v>
      </c>
      <c r="O447" t="s">
        <v>61</v>
      </c>
      <c r="P447" t="s">
        <v>62</v>
      </c>
      <c r="Q447" t="s">
        <v>148</v>
      </c>
      <c r="R447" t="s">
        <v>2910</v>
      </c>
      <c r="S447" t="s">
        <v>150</v>
      </c>
      <c r="T447" t="s">
        <v>2911</v>
      </c>
      <c r="U447" t="s">
        <v>901</v>
      </c>
      <c r="V447" s="40">
        <v>0</v>
      </c>
      <c r="W447" s="40">
        <v>6.8333333333333329E-2</v>
      </c>
      <c r="X447" s="40">
        <v>6.8333333333333329E-2</v>
      </c>
      <c r="Y447" s="2" t="str">
        <f t="shared" si="76"/>
        <v/>
      </c>
      <c r="Z447" s="47" t="str">
        <f t="shared" si="77"/>
        <v>Cumplido</v>
      </c>
      <c r="AA447" s="8"/>
      <c r="AB447" s="8" t="str">
        <f>IF($H447="1-Crítica",IF($X447&lt;=$AT$5,"Cumplido", "Incumplido"),"")</f>
        <v/>
      </c>
      <c r="AC447" s="8" t="str">
        <f>IF($H447="2-Alta",IF($X447&lt;=$AT$6, "Cumplido", "Incumplido"),"")</f>
        <v/>
      </c>
      <c r="AD447" s="8" t="str">
        <f>IF($H447="3-Medio",IF($X447&lt;=$AT$7, "Cumplido", "Incumplido"),"")</f>
        <v>Cumplido</v>
      </c>
      <c r="AE447" s="8" t="str">
        <f>IF($H447="4-Baja",IF($X447&lt;=$AT$8, "Cumplido", "Incumplido"),"")</f>
        <v/>
      </c>
      <c r="AF447" s="42">
        <v>45330</v>
      </c>
      <c r="AG447" s="13" t="str">
        <f t="shared" si="78"/>
        <v>NO CUMPLE</v>
      </c>
      <c r="AH447" s="13" t="str">
        <f t="shared" si="79"/>
        <v>CUMPLE</v>
      </c>
      <c r="AI447" s="13" t="str">
        <f t="shared" si="80"/>
        <v>NO CUMPLE</v>
      </c>
      <c r="AJ447" s="13" t="str">
        <f t="shared" si="81"/>
        <v>NO CUMPLE</v>
      </c>
      <c r="AK447" s="13" t="str">
        <f t="shared" si="82"/>
        <v>NO CUMPLE</v>
      </c>
      <c r="AL447" s="13" t="str">
        <f t="shared" si="83"/>
        <v>NO CUMPLE</v>
      </c>
      <c r="AM447" s="13" t="str">
        <f t="shared" si="84"/>
        <v>CUMPLE</v>
      </c>
      <c r="AN447" s="13" t="str">
        <f t="shared" si="85"/>
        <v>NO CUMPLE</v>
      </c>
      <c r="AO447" s="13" t="str">
        <f t="shared" si="86"/>
        <v>NO CUMPLE</v>
      </c>
      <c r="AP447" s="13" t="str">
        <f t="shared" si="87"/>
        <v>NO CUMPLE</v>
      </c>
    </row>
    <row r="448" spans="1:42" ht="15" hidden="1" x14ac:dyDescent="0.25">
      <c r="A448" t="s">
        <v>2912</v>
      </c>
      <c r="B448" t="s">
        <v>70</v>
      </c>
      <c r="C448" t="s">
        <v>154</v>
      </c>
      <c r="D448" t="s">
        <v>71</v>
      </c>
      <c r="E448" t="s">
        <v>155</v>
      </c>
      <c r="F448" t="s">
        <v>116</v>
      </c>
      <c r="G448" t="s">
        <v>54</v>
      </c>
      <c r="H448" t="s">
        <v>55</v>
      </c>
      <c r="I448" t="s">
        <v>30</v>
      </c>
      <c r="J448" t="s">
        <v>56</v>
      </c>
      <c r="K448" t="s">
        <v>117</v>
      </c>
      <c r="L448" t="s">
        <v>2913</v>
      </c>
      <c r="M448" t="s">
        <v>2914</v>
      </c>
      <c r="N448" t="s">
        <v>2915</v>
      </c>
      <c r="O448" t="s">
        <v>61</v>
      </c>
      <c r="P448" t="s">
        <v>136</v>
      </c>
      <c r="Q448" t="s">
        <v>137</v>
      </c>
      <c r="R448" t="s">
        <v>2916</v>
      </c>
      <c r="S448" t="s">
        <v>2628</v>
      </c>
      <c r="T448"/>
      <c r="U448" t="s">
        <v>2917</v>
      </c>
      <c r="V448" s="40">
        <v>0</v>
      </c>
      <c r="W448" s="40">
        <v>0</v>
      </c>
      <c r="X448" s="40">
        <v>0</v>
      </c>
      <c r="Y448" s="2" t="str">
        <f t="shared" si="76"/>
        <v/>
      </c>
      <c r="Z448" s="47" t="str">
        <f t="shared" si="77"/>
        <v/>
      </c>
      <c r="AA448" s="8"/>
      <c r="AB448" s="8"/>
      <c r="AC448" s="8"/>
      <c r="AD448" s="8"/>
      <c r="AE448" s="8"/>
      <c r="AF448" s="42">
        <v>45335</v>
      </c>
      <c r="AG448" s="13" t="str">
        <f t="shared" si="78"/>
        <v>CUMPLE</v>
      </c>
      <c r="AH448" s="13" t="str">
        <f t="shared" si="79"/>
        <v>NO CUMPLE</v>
      </c>
      <c r="AI448" s="13" t="str">
        <f t="shared" si="80"/>
        <v>NO CUMPLE</v>
      </c>
      <c r="AJ448" s="13" t="str">
        <f t="shared" si="81"/>
        <v>NO CUMPLE</v>
      </c>
      <c r="AK448" s="13" t="str">
        <f t="shared" si="82"/>
        <v>NO CUMPLE</v>
      </c>
      <c r="AL448" s="13" t="str">
        <f t="shared" si="83"/>
        <v>CUMPLE</v>
      </c>
      <c r="AM448" s="13" t="str">
        <f t="shared" si="84"/>
        <v>NO CUMPLE</v>
      </c>
      <c r="AN448" s="13" t="str">
        <f t="shared" si="85"/>
        <v>NO CUMPLE</v>
      </c>
      <c r="AO448" s="13" t="str">
        <f t="shared" si="86"/>
        <v>NO CUMPLE</v>
      </c>
      <c r="AP448" s="13" t="str">
        <f t="shared" si="87"/>
        <v>NO CUMPLE</v>
      </c>
    </row>
    <row r="449" spans="1:42" ht="15" hidden="1" x14ac:dyDescent="0.25">
      <c r="A449" t="s">
        <v>2918</v>
      </c>
      <c r="B449" t="s">
        <v>70</v>
      </c>
      <c r="C449" t="s">
        <v>154</v>
      </c>
      <c r="D449" t="s">
        <v>71</v>
      </c>
      <c r="E449" t="s">
        <v>495</v>
      </c>
      <c r="F449" t="s">
        <v>116</v>
      </c>
      <c r="G449" t="s">
        <v>54</v>
      </c>
      <c r="H449" t="s">
        <v>55</v>
      </c>
      <c r="I449" t="s">
        <v>30</v>
      </c>
      <c r="J449" t="s">
        <v>56</v>
      </c>
      <c r="K449" t="s">
        <v>117</v>
      </c>
      <c r="L449" t="s">
        <v>2919</v>
      </c>
      <c r="M449" t="s">
        <v>2920</v>
      </c>
      <c r="N449" t="s">
        <v>2921</v>
      </c>
      <c r="O449" t="s">
        <v>61</v>
      </c>
      <c r="P449" t="s">
        <v>136</v>
      </c>
      <c r="Q449" t="s">
        <v>137</v>
      </c>
      <c r="R449" t="s">
        <v>2922</v>
      </c>
      <c r="S449" t="s">
        <v>150</v>
      </c>
      <c r="T449" t="s">
        <v>2923</v>
      </c>
      <c r="U449" t="s">
        <v>1636</v>
      </c>
      <c r="V449" s="40">
        <v>0</v>
      </c>
      <c r="W449" s="40">
        <v>0</v>
      </c>
      <c r="X449" s="40">
        <v>0</v>
      </c>
      <c r="Y449" s="2" t="str">
        <f t="shared" si="76"/>
        <v/>
      </c>
      <c r="Z449" s="47" t="str">
        <f t="shared" si="77"/>
        <v/>
      </c>
      <c r="AA449" s="8"/>
      <c r="AB449" s="8"/>
      <c r="AC449" s="8"/>
      <c r="AD449" s="8"/>
      <c r="AE449" s="8"/>
      <c r="AF449" s="42">
        <v>45330</v>
      </c>
      <c r="AG449" s="13" t="str">
        <f t="shared" si="78"/>
        <v>CUMPLE</v>
      </c>
      <c r="AH449" s="13" t="str">
        <f t="shared" si="79"/>
        <v>NO CUMPLE</v>
      </c>
      <c r="AI449" s="13" t="str">
        <f t="shared" si="80"/>
        <v>NO CUMPLE</v>
      </c>
      <c r="AJ449" s="13" t="str">
        <f t="shared" si="81"/>
        <v>NO CUMPLE</v>
      </c>
      <c r="AK449" s="13" t="str">
        <f t="shared" si="82"/>
        <v>NO CUMPLE</v>
      </c>
      <c r="AL449" s="13" t="str">
        <f t="shared" si="83"/>
        <v>CUMPLE</v>
      </c>
      <c r="AM449" s="13" t="str">
        <f t="shared" si="84"/>
        <v>NO CUMPLE</v>
      </c>
      <c r="AN449" s="13" t="str">
        <f t="shared" si="85"/>
        <v>NO CUMPLE</v>
      </c>
      <c r="AO449" s="13" t="str">
        <f t="shared" si="86"/>
        <v>NO CUMPLE</v>
      </c>
      <c r="AP449" s="13" t="str">
        <f t="shared" si="87"/>
        <v>NO CUMPLE</v>
      </c>
    </row>
    <row r="450" spans="1:42" ht="15" hidden="1" x14ac:dyDescent="0.25">
      <c r="A450" t="s">
        <v>2924</v>
      </c>
      <c r="B450" t="s">
        <v>49</v>
      </c>
      <c r="C450" t="s">
        <v>344</v>
      </c>
      <c r="D450" t="s">
        <v>71</v>
      </c>
      <c r="E450" t="s">
        <v>1565</v>
      </c>
      <c r="F450" t="s">
        <v>1662</v>
      </c>
      <c r="G450" t="s">
        <v>54</v>
      </c>
      <c r="H450" t="s">
        <v>55</v>
      </c>
      <c r="I450" t="s">
        <v>30</v>
      </c>
      <c r="J450" t="s">
        <v>56</v>
      </c>
      <c r="K450" t="s">
        <v>57</v>
      </c>
      <c r="L450" t="s">
        <v>2925</v>
      </c>
      <c r="M450" t="s">
        <v>2926</v>
      </c>
      <c r="N450" t="s">
        <v>2927</v>
      </c>
      <c r="O450" t="s">
        <v>61</v>
      </c>
      <c r="P450" t="s">
        <v>136</v>
      </c>
      <c r="Q450" t="s">
        <v>137</v>
      </c>
      <c r="R450" t="s">
        <v>2928</v>
      </c>
      <c r="S450" t="s">
        <v>150</v>
      </c>
      <c r="T450"/>
      <c r="U450" t="s">
        <v>2929</v>
      </c>
      <c r="V450" s="40">
        <v>0</v>
      </c>
      <c r="W450" s="40">
        <v>0</v>
      </c>
      <c r="X450" s="40">
        <v>0</v>
      </c>
      <c r="Y450" s="2" t="str">
        <f t="shared" ref="Y450:Y513" si="88">IF(J450="Incidente de Cliente",IF($X450&lt;=$AT$2,"Cumplido","Incumplido"),"")</f>
        <v/>
      </c>
      <c r="Z450" s="47" t="str">
        <f t="shared" ref="Z450:Z513" si="89">IF(J450="Requerimiento de Cliente",IF($X450&lt;=$AT$3,"Cumplido","Incumplido"),"")</f>
        <v/>
      </c>
      <c r="AA450" s="8"/>
      <c r="AB450" s="8"/>
      <c r="AC450" s="8"/>
      <c r="AD450" s="8"/>
      <c r="AE450" s="8"/>
      <c r="AF450" s="42">
        <v>45330</v>
      </c>
      <c r="AG450" s="13" t="str">
        <f t="shared" si="78"/>
        <v>CUMPLE</v>
      </c>
      <c r="AH450" s="13" t="str">
        <f t="shared" si="79"/>
        <v>NO CUMPLE</v>
      </c>
      <c r="AI450" s="13" t="str">
        <f t="shared" si="80"/>
        <v>NO CUMPLE</v>
      </c>
      <c r="AJ450" s="13" t="str">
        <f t="shared" si="81"/>
        <v>NO CUMPLE</v>
      </c>
      <c r="AK450" s="13" t="str">
        <f t="shared" si="82"/>
        <v>NO CUMPLE</v>
      </c>
      <c r="AL450" s="13" t="str">
        <f t="shared" si="83"/>
        <v>CUMPLE</v>
      </c>
      <c r="AM450" s="13" t="str">
        <f t="shared" si="84"/>
        <v>NO CUMPLE</v>
      </c>
      <c r="AN450" s="13" t="str">
        <f t="shared" si="85"/>
        <v>NO CUMPLE</v>
      </c>
      <c r="AO450" s="13" t="str">
        <f t="shared" si="86"/>
        <v>NO CUMPLE</v>
      </c>
      <c r="AP450" s="13" t="str">
        <f t="shared" si="87"/>
        <v>NO CUMPLE</v>
      </c>
    </row>
    <row r="451" spans="1:42" ht="15" hidden="1" x14ac:dyDescent="0.25">
      <c r="A451" t="s">
        <v>2930</v>
      </c>
      <c r="B451" t="s">
        <v>70</v>
      </c>
      <c r="C451" t="s">
        <v>154</v>
      </c>
      <c r="D451" t="s">
        <v>71</v>
      </c>
      <c r="E451" t="s">
        <v>1888</v>
      </c>
      <c r="F451" t="s">
        <v>116</v>
      </c>
      <c r="G451" t="s">
        <v>54</v>
      </c>
      <c r="H451" t="s">
        <v>55</v>
      </c>
      <c r="I451" t="s">
        <v>30</v>
      </c>
      <c r="J451" t="s">
        <v>56</v>
      </c>
      <c r="K451" t="s">
        <v>117</v>
      </c>
      <c r="L451" t="s">
        <v>2931</v>
      </c>
      <c r="M451" t="s">
        <v>2932</v>
      </c>
      <c r="N451" t="s">
        <v>2933</v>
      </c>
      <c r="O451" t="s">
        <v>61</v>
      </c>
      <c r="P451" t="s">
        <v>136</v>
      </c>
      <c r="Q451" t="s">
        <v>137</v>
      </c>
      <c r="R451" t="s">
        <v>2934</v>
      </c>
      <c r="S451" t="s">
        <v>2053</v>
      </c>
      <c r="T451" t="s">
        <v>2935</v>
      </c>
      <c r="U451" t="s">
        <v>1636</v>
      </c>
      <c r="V451" s="40">
        <v>0</v>
      </c>
      <c r="W451" s="40">
        <v>0</v>
      </c>
      <c r="X451" s="40">
        <v>0</v>
      </c>
      <c r="Y451" s="2" t="str">
        <f t="shared" si="88"/>
        <v/>
      </c>
      <c r="Z451" s="47" t="str">
        <f t="shared" si="89"/>
        <v/>
      </c>
      <c r="AA451" s="8"/>
      <c r="AB451" s="8" t="str">
        <f>IF($H451="1-Crítica",IF($X451&lt;=$AT$5,"Cumplido", "Incumplido"),"")</f>
        <v/>
      </c>
      <c r="AC451" s="8" t="str">
        <f>IF($H451="2-Alta",IF($X451&lt;=$AT$6, "Cumplido", "Incumplido"),"")</f>
        <v/>
      </c>
      <c r="AD451" s="8" t="str">
        <f>IF($H451="3-Medio",IF($X451&lt;=$AT$7, "Cumplido", "Incumplido"),"")</f>
        <v/>
      </c>
      <c r="AE451" s="8" t="str">
        <f>IF($H451="4-Baja",IF($X451&lt;=$AT$8, "Cumplido", "Incumplido"),"")</f>
        <v>Cumplido</v>
      </c>
      <c r="AF451" s="42">
        <v>45331</v>
      </c>
      <c r="AG451" s="13" t="str">
        <f t="shared" ref="AG451:AG514" si="90">IF(X451&lt;$AR$11,"CUMPLE","NO CUMPLE")</f>
        <v>CUMPLE</v>
      </c>
      <c r="AH451" s="13" t="str">
        <f t="shared" ref="AH451:AH514" si="91">IF(X451&gt;$AR$12,IF(X451&lt;=$AS$12,"CUMPLE","NO CUMPLE"),"NO CUMPLE")</f>
        <v>NO CUMPLE</v>
      </c>
      <c r="AI451" s="13" t="str">
        <f t="shared" ref="AI451:AI514" si="92">IF(X451&gt;$AR$13,IF(X451&lt;=$AS$13,"CUMPLE","NO CUMPLE"),"NO CUMPLE")</f>
        <v>NO CUMPLE</v>
      </c>
      <c r="AJ451" s="13" t="str">
        <f t="shared" ref="AJ451:AJ514" si="93">IF(X451&gt;$AR$14,IF(X451&lt;=$AS$14,"CUMPLE","NO CUMPLE"),"NO CUMPLE")</f>
        <v>NO CUMPLE</v>
      </c>
      <c r="AK451" s="13" t="str">
        <f t="shared" ref="AK451:AK514" si="94">IF(X451&gt;$AR$15,"CUMPLE","NO CUMPLE")</f>
        <v>NO CUMPLE</v>
      </c>
      <c r="AL451" s="13" t="str">
        <f t="shared" ref="AL451:AL514" si="95">IF(W451&lt;$AR$11,"CUMPLE","NO CUMPLE")</f>
        <v>CUMPLE</v>
      </c>
      <c r="AM451" s="13" t="str">
        <f t="shared" ref="AM451:AM514" si="96">IF(W451&gt;$AR$12,IF(W451&lt;=$AS$12,"CUMPLE","NO CUMPLE"),"NO CUMPLE")</f>
        <v>NO CUMPLE</v>
      </c>
      <c r="AN451" s="13" t="str">
        <f t="shared" ref="AN451:AN514" si="97">IF(W451&gt;$AR$13,IF(W451&lt;=$AS$13,"CUMPLE","NO CUMPLE"),"NO CUMPLE")</f>
        <v>NO CUMPLE</v>
      </c>
      <c r="AO451" s="13" t="str">
        <f t="shared" ref="AO451:AO514" si="98">IF(W451&gt;$AR$14,IF(W451&lt;=$AS$14,"CUMPLE","NO CUMPLE"),"NO CUMPLE")</f>
        <v>NO CUMPLE</v>
      </c>
      <c r="AP451" s="13" t="str">
        <f t="shared" ref="AP451:AP514" si="99">IF(W451&gt;$AR$15,"CUMPLE","NO CUMPLE")</f>
        <v>NO CUMPLE</v>
      </c>
    </row>
    <row r="452" spans="1:42" ht="15" hidden="1" x14ac:dyDescent="0.25">
      <c r="A452" t="s">
        <v>2936</v>
      </c>
      <c r="B452" t="s">
        <v>70</v>
      </c>
      <c r="C452" t="s">
        <v>154</v>
      </c>
      <c r="D452" t="s">
        <v>71</v>
      </c>
      <c r="E452" t="s">
        <v>495</v>
      </c>
      <c r="F452" t="s">
        <v>116</v>
      </c>
      <c r="G452" t="s">
        <v>54</v>
      </c>
      <c r="H452" t="s">
        <v>55</v>
      </c>
      <c r="I452" t="s">
        <v>30</v>
      </c>
      <c r="J452" t="s">
        <v>56</v>
      </c>
      <c r="K452" t="s">
        <v>117</v>
      </c>
      <c r="L452" t="s">
        <v>2937</v>
      </c>
      <c r="M452" t="s">
        <v>2938</v>
      </c>
      <c r="N452" t="s">
        <v>2939</v>
      </c>
      <c r="O452" t="s">
        <v>61</v>
      </c>
      <c r="P452" t="s">
        <v>136</v>
      </c>
      <c r="Q452" t="s">
        <v>137</v>
      </c>
      <c r="R452" t="s">
        <v>2940</v>
      </c>
      <c r="S452" t="s">
        <v>150</v>
      </c>
      <c r="T452" t="s">
        <v>2941</v>
      </c>
      <c r="U452" t="s">
        <v>1007</v>
      </c>
      <c r="V452" s="40">
        <v>0</v>
      </c>
      <c r="W452" s="40">
        <v>0</v>
      </c>
      <c r="X452" s="40">
        <v>0</v>
      </c>
      <c r="Y452" s="2" t="str">
        <f t="shared" si="88"/>
        <v/>
      </c>
      <c r="Z452" s="47" t="str">
        <f t="shared" si="89"/>
        <v/>
      </c>
      <c r="AA452" s="8"/>
      <c r="AB452" s="8"/>
      <c r="AC452" s="8"/>
      <c r="AD452" s="8"/>
      <c r="AE452" s="8"/>
      <c r="AF452" s="42">
        <v>45330</v>
      </c>
      <c r="AG452" s="13" t="str">
        <f t="shared" si="90"/>
        <v>CUMPLE</v>
      </c>
      <c r="AH452" s="13" t="str">
        <f t="shared" si="91"/>
        <v>NO CUMPLE</v>
      </c>
      <c r="AI452" s="13" t="str">
        <f t="shared" si="92"/>
        <v>NO CUMPLE</v>
      </c>
      <c r="AJ452" s="13" t="str">
        <f t="shared" si="93"/>
        <v>NO CUMPLE</v>
      </c>
      <c r="AK452" s="13" t="str">
        <f t="shared" si="94"/>
        <v>NO CUMPLE</v>
      </c>
      <c r="AL452" s="13" t="str">
        <f t="shared" si="95"/>
        <v>CUMPLE</v>
      </c>
      <c r="AM452" s="13" t="str">
        <f t="shared" si="96"/>
        <v>NO CUMPLE</v>
      </c>
      <c r="AN452" s="13" t="str">
        <f t="shared" si="97"/>
        <v>NO CUMPLE</v>
      </c>
      <c r="AO452" s="13" t="str">
        <f t="shared" si="98"/>
        <v>NO CUMPLE</v>
      </c>
      <c r="AP452" s="13" t="str">
        <f t="shared" si="99"/>
        <v>NO CUMPLE</v>
      </c>
    </row>
    <row r="453" spans="1:42" ht="15" hidden="1" x14ac:dyDescent="0.25">
      <c r="A453" t="s">
        <v>2942</v>
      </c>
      <c r="B453" t="s">
        <v>49</v>
      </c>
      <c r="C453" t="s">
        <v>344</v>
      </c>
      <c r="D453" t="s">
        <v>71</v>
      </c>
      <c r="E453" t="s">
        <v>1565</v>
      </c>
      <c r="F453" t="s">
        <v>1662</v>
      </c>
      <c r="G453" t="s">
        <v>54</v>
      </c>
      <c r="H453" t="s">
        <v>55</v>
      </c>
      <c r="I453" t="s">
        <v>30</v>
      </c>
      <c r="J453" t="s">
        <v>56</v>
      </c>
      <c r="K453" t="s">
        <v>57</v>
      </c>
      <c r="L453" t="s">
        <v>1663</v>
      </c>
      <c r="M453" t="s">
        <v>2943</v>
      </c>
      <c r="N453" t="s">
        <v>2944</v>
      </c>
      <c r="O453" t="s">
        <v>61</v>
      </c>
      <c r="P453" t="s">
        <v>136</v>
      </c>
      <c r="Q453" t="s">
        <v>137</v>
      </c>
      <c r="R453" t="s">
        <v>2945</v>
      </c>
      <c r="S453" t="s">
        <v>150</v>
      </c>
      <c r="T453"/>
      <c r="U453" t="s">
        <v>1667</v>
      </c>
      <c r="V453" s="40">
        <v>0</v>
      </c>
      <c r="W453" s="40">
        <v>0</v>
      </c>
      <c r="X453" s="40">
        <v>0</v>
      </c>
      <c r="Y453" s="2" t="str">
        <f t="shared" si="88"/>
        <v/>
      </c>
      <c r="Z453" s="47" t="str">
        <f t="shared" si="89"/>
        <v/>
      </c>
      <c r="AA453" s="8"/>
      <c r="AB453" s="8"/>
      <c r="AC453" s="8"/>
      <c r="AD453" s="8"/>
      <c r="AE453" s="8"/>
      <c r="AF453" s="42">
        <v>45330</v>
      </c>
      <c r="AG453" s="13" t="str">
        <f t="shared" si="90"/>
        <v>CUMPLE</v>
      </c>
      <c r="AH453" s="13" t="str">
        <f t="shared" si="91"/>
        <v>NO CUMPLE</v>
      </c>
      <c r="AI453" s="13" t="str">
        <f t="shared" si="92"/>
        <v>NO CUMPLE</v>
      </c>
      <c r="AJ453" s="13" t="str">
        <f t="shared" si="93"/>
        <v>NO CUMPLE</v>
      </c>
      <c r="AK453" s="13" t="str">
        <f t="shared" si="94"/>
        <v>NO CUMPLE</v>
      </c>
      <c r="AL453" s="13" t="str">
        <f t="shared" si="95"/>
        <v>CUMPLE</v>
      </c>
      <c r="AM453" s="13" t="str">
        <f t="shared" si="96"/>
        <v>NO CUMPLE</v>
      </c>
      <c r="AN453" s="13" t="str">
        <f t="shared" si="97"/>
        <v>NO CUMPLE</v>
      </c>
      <c r="AO453" s="13" t="str">
        <f t="shared" si="98"/>
        <v>NO CUMPLE</v>
      </c>
      <c r="AP453" s="13" t="str">
        <f t="shared" si="99"/>
        <v>NO CUMPLE</v>
      </c>
    </row>
    <row r="454" spans="1:42" ht="15" x14ac:dyDescent="0.25">
      <c r="A454" t="s">
        <v>2946</v>
      </c>
      <c r="B454" t="s">
        <v>284</v>
      </c>
      <c r="C454" t="s">
        <v>233</v>
      </c>
      <c r="D454" t="s">
        <v>233</v>
      </c>
      <c r="E454" t="s">
        <v>942</v>
      </c>
      <c r="F454" t="s">
        <v>2469</v>
      </c>
      <c r="G454" t="s">
        <v>54</v>
      </c>
      <c r="H454" t="s">
        <v>55</v>
      </c>
      <c r="I454" t="s">
        <v>30</v>
      </c>
      <c r="J454" t="s">
        <v>82</v>
      </c>
      <c r="K454" t="s">
        <v>75</v>
      </c>
      <c r="L454" t="s">
        <v>2947</v>
      </c>
      <c r="M454" t="s">
        <v>2948</v>
      </c>
      <c r="N454" t="s">
        <v>2949</v>
      </c>
      <c r="O454" t="s">
        <v>61</v>
      </c>
      <c r="P454" t="s">
        <v>62</v>
      </c>
      <c r="Q454" t="s">
        <v>279</v>
      </c>
      <c r="R454" t="s">
        <v>2950</v>
      </c>
      <c r="S454" t="s">
        <v>150</v>
      </c>
      <c r="T454" t="s">
        <v>2951</v>
      </c>
      <c r="U454" t="s">
        <v>2952</v>
      </c>
      <c r="V454" s="40">
        <v>0</v>
      </c>
      <c r="W454" s="40">
        <v>1.4236111111111112E-3</v>
      </c>
      <c r="X454" s="40">
        <v>1.4236111111111112E-3</v>
      </c>
      <c r="Y454" s="2" t="str">
        <f t="shared" si="88"/>
        <v/>
      </c>
      <c r="Z454" s="47" t="str">
        <f t="shared" si="89"/>
        <v>Cumplido</v>
      </c>
      <c r="AA454" s="8"/>
      <c r="AB454" s="8"/>
      <c r="AC454" s="8"/>
      <c r="AD454" s="8"/>
      <c r="AE454" s="8"/>
      <c r="AF454" s="42">
        <v>45330</v>
      </c>
      <c r="AG454" s="13" t="str">
        <f t="shared" si="90"/>
        <v>CUMPLE</v>
      </c>
      <c r="AH454" s="13" t="str">
        <f t="shared" si="91"/>
        <v>NO CUMPLE</v>
      </c>
      <c r="AI454" s="13" t="str">
        <f t="shared" si="92"/>
        <v>NO CUMPLE</v>
      </c>
      <c r="AJ454" s="13" t="str">
        <f t="shared" si="93"/>
        <v>NO CUMPLE</v>
      </c>
      <c r="AK454" s="13" t="str">
        <f t="shared" si="94"/>
        <v>NO CUMPLE</v>
      </c>
      <c r="AL454" s="13" t="str">
        <f t="shared" si="95"/>
        <v>CUMPLE</v>
      </c>
      <c r="AM454" s="13" t="str">
        <f t="shared" si="96"/>
        <v>NO CUMPLE</v>
      </c>
      <c r="AN454" s="13" t="str">
        <f t="shared" si="97"/>
        <v>NO CUMPLE</v>
      </c>
      <c r="AO454" s="13" t="str">
        <f t="shared" si="98"/>
        <v>NO CUMPLE</v>
      </c>
      <c r="AP454" s="13" t="str">
        <f t="shared" si="99"/>
        <v>NO CUMPLE</v>
      </c>
    </row>
    <row r="455" spans="1:42" ht="15" x14ac:dyDescent="0.25">
      <c r="A455" t="s">
        <v>2953</v>
      </c>
      <c r="B455" t="s">
        <v>284</v>
      </c>
      <c r="C455" t="s">
        <v>233</v>
      </c>
      <c r="D455" t="s">
        <v>233</v>
      </c>
      <c r="E455" t="s">
        <v>942</v>
      </c>
      <c r="F455" t="s">
        <v>2469</v>
      </c>
      <c r="G455" t="s">
        <v>54</v>
      </c>
      <c r="H455" t="s">
        <v>55</v>
      </c>
      <c r="I455" t="s">
        <v>30</v>
      </c>
      <c r="J455" t="s">
        <v>82</v>
      </c>
      <c r="K455" t="s">
        <v>75</v>
      </c>
      <c r="L455" t="s">
        <v>2954</v>
      </c>
      <c r="M455" t="s">
        <v>2955</v>
      </c>
      <c r="N455" t="s">
        <v>2956</v>
      </c>
      <c r="O455" t="s">
        <v>61</v>
      </c>
      <c r="P455" t="s">
        <v>62</v>
      </c>
      <c r="Q455" t="s">
        <v>279</v>
      </c>
      <c r="R455" t="s">
        <v>2957</v>
      </c>
      <c r="S455" t="s">
        <v>150</v>
      </c>
      <c r="T455" t="s">
        <v>2958</v>
      </c>
      <c r="U455" t="s">
        <v>2959</v>
      </c>
      <c r="V455" s="40">
        <v>0</v>
      </c>
      <c r="W455" s="40">
        <v>1.8518518518518519E-3</v>
      </c>
      <c r="X455" s="40">
        <v>1.8518518518518519E-3</v>
      </c>
      <c r="Y455" s="2" t="str">
        <f t="shared" si="88"/>
        <v/>
      </c>
      <c r="Z455" s="47" t="str">
        <f t="shared" si="89"/>
        <v>Cumplido</v>
      </c>
      <c r="AA455" s="8"/>
      <c r="AB455" s="8"/>
      <c r="AC455" s="8"/>
      <c r="AD455" s="8"/>
      <c r="AE455" s="8"/>
      <c r="AF455" s="42">
        <v>45330</v>
      </c>
      <c r="AG455" s="13" t="str">
        <f t="shared" si="90"/>
        <v>CUMPLE</v>
      </c>
      <c r="AH455" s="13" t="str">
        <f t="shared" si="91"/>
        <v>NO CUMPLE</v>
      </c>
      <c r="AI455" s="13" t="str">
        <f t="shared" si="92"/>
        <v>NO CUMPLE</v>
      </c>
      <c r="AJ455" s="13" t="str">
        <f t="shared" si="93"/>
        <v>NO CUMPLE</v>
      </c>
      <c r="AK455" s="13" t="str">
        <f t="shared" si="94"/>
        <v>NO CUMPLE</v>
      </c>
      <c r="AL455" s="13" t="str">
        <f t="shared" si="95"/>
        <v>CUMPLE</v>
      </c>
      <c r="AM455" s="13" t="str">
        <f t="shared" si="96"/>
        <v>NO CUMPLE</v>
      </c>
      <c r="AN455" s="13" t="str">
        <f t="shared" si="97"/>
        <v>NO CUMPLE</v>
      </c>
      <c r="AO455" s="13" t="str">
        <f t="shared" si="98"/>
        <v>NO CUMPLE</v>
      </c>
      <c r="AP455" s="13" t="str">
        <f t="shared" si="99"/>
        <v>NO CUMPLE</v>
      </c>
    </row>
    <row r="456" spans="1:42" ht="15" x14ac:dyDescent="0.25">
      <c r="A456" t="s">
        <v>2960</v>
      </c>
      <c r="B456" t="s">
        <v>95</v>
      </c>
      <c r="C456" t="s">
        <v>223</v>
      </c>
      <c r="D456" t="s">
        <v>142</v>
      </c>
      <c r="E456" t="s">
        <v>784</v>
      </c>
      <c r="F456" t="s">
        <v>176</v>
      </c>
      <c r="G456" t="s">
        <v>73</v>
      </c>
      <c r="H456" t="s">
        <v>74</v>
      </c>
      <c r="I456" t="s">
        <v>29</v>
      </c>
      <c r="J456" t="s">
        <v>82</v>
      </c>
      <c r="K456" t="s">
        <v>888</v>
      </c>
      <c r="L456" t="s">
        <v>2961</v>
      </c>
      <c r="M456" t="s">
        <v>2962</v>
      </c>
      <c r="N456" t="s">
        <v>2963</v>
      </c>
      <c r="O456" t="s">
        <v>61</v>
      </c>
      <c r="P456" t="s">
        <v>136</v>
      </c>
      <c r="Q456" t="s">
        <v>137</v>
      </c>
      <c r="R456" t="s">
        <v>2964</v>
      </c>
      <c r="S456" t="s">
        <v>2053</v>
      </c>
      <c r="T456" t="s">
        <v>2965</v>
      </c>
      <c r="U456"/>
      <c r="V456" s="40">
        <v>1.1358912037037037</v>
      </c>
      <c r="W456" s="40">
        <v>1.2017245370370371</v>
      </c>
      <c r="X456" s="40">
        <v>6.5833333333333327E-2</v>
      </c>
      <c r="Y456" s="2" t="str">
        <f t="shared" si="88"/>
        <v/>
      </c>
      <c r="Z456" s="47" t="str">
        <f t="shared" si="89"/>
        <v>Cumplido</v>
      </c>
      <c r="AA456" s="8"/>
      <c r="AB456" s="8"/>
      <c r="AC456" s="8"/>
      <c r="AD456" s="8"/>
      <c r="AE456" s="8"/>
      <c r="AF456" s="42">
        <v>45331</v>
      </c>
      <c r="AG456" s="13" t="str">
        <f t="shared" si="90"/>
        <v>NO CUMPLE</v>
      </c>
      <c r="AH456" s="13" t="str">
        <f t="shared" si="91"/>
        <v>CUMPLE</v>
      </c>
      <c r="AI456" s="13" t="str">
        <f t="shared" si="92"/>
        <v>NO CUMPLE</v>
      </c>
      <c r="AJ456" s="13" t="str">
        <f t="shared" si="93"/>
        <v>NO CUMPLE</v>
      </c>
      <c r="AK456" s="13" t="str">
        <f t="shared" si="94"/>
        <v>NO CUMPLE</v>
      </c>
      <c r="AL456" s="13" t="str">
        <f t="shared" si="95"/>
        <v>NO CUMPLE</v>
      </c>
      <c r="AM456" s="13" t="str">
        <f t="shared" si="96"/>
        <v>NO CUMPLE</v>
      </c>
      <c r="AN456" s="13" t="str">
        <f t="shared" si="97"/>
        <v>NO CUMPLE</v>
      </c>
      <c r="AO456" s="13" t="str">
        <f t="shared" si="98"/>
        <v>NO CUMPLE</v>
      </c>
      <c r="AP456" s="13" t="str">
        <f t="shared" si="99"/>
        <v>CUMPLE</v>
      </c>
    </row>
    <row r="457" spans="1:42" ht="15" x14ac:dyDescent="0.25">
      <c r="A457" t="s">
        <v>2966</v>
      </c>
      <c r="B457" t="s">
        <v>445</v>
      </c>
      <c r="C457" t="s">
        <v>233</v>
      </c>
      <c r="D457" t="s">
        <v>446</v>
      </c>
      <c r="E457" t="s">
        <v>264</v>
      </c>
      <c r="F457" t="s">
        <v>447</v>
      </c>
      <c r="G457" t="s">
        <v>448</v>
      </c>
      <c r="H457" t="s">
        <v>55</v>
      </c>
      <c r="I457" t="s">
        <v>30</v>
      </c>
      <c r="J457" t="s">
        <v>67</v>
      </c>
      <c r="K457" t="s">
        <v>57</v>
      </c>
      <c r="L457" t="s">
        <v>2967</v>
      </c>
      <c r="M457" t="s">
        <v>2968</v>
      </c>
      <c r="N457" t="s">
        <v>2968</v>
      </c>
      <c r="O457" t="s">
        <v>61</v>
      </c>
      <c r="P457" t="s">
        <v>452</v>
      </c>
      <c r="Q457" t="s">
        <v>452</v>
      </c>
      <c r="R457" t="s">
        <v>2969</v>
      </c>
      <c r="S457" t="s">
        <v>2053</v>
      </c>
      <c r="T457" t="s">
        <v>2970</v>
      </c>
      <c r="U457" t="s">
        <v>2971</v>
      </c>
      <c r="V457" s="40">
        <v>0.92923611111111115</v>
      </c>
      <c r="W457" s="40">
        <v>0.95931712962962967</v>
      </c>
      <c r="X457" s="40">
        <v>3.0081018518518517E-2</v>
      </c>
      <c r="Y457" s="2" t="str">
        <f t="shared" si="88"/>
        <v>Cumplido</v>
      </c>
      <c r="Z457" s="47" t="str">
        <f t="shared" si="89"/>
        <v/>
      </c>
      <c r="AA457" s="8"/>
      <c r="AB457" s="8"/>
      <c r="AC457" s="8"/>
      <c r="AD457" s="8"/>
      <c r="AE457" s="8"/>
      <c r="AF457" s="42">
        <v>45331</v>
      </c>
      <c r="AG457" s="13" t="str">
        <f t="shared" si="90"/>
        <v>CUMPLE</v>
      </c>
      <c r="AH457" s="13" t="str">
        <f t="shared" si="91"/>
        <v>NO CUMPLE</v>
      </c>
      <c r="AI457" s="13" t="str">
        <f t="shared" si="92"/>
        <v>NO CUMPLE</v>
      </c>
      <c r="AJ457" s="13" t="str">
        <f t="shared" si="93"/>
        <v>NO CUMPLE</v>
      </c>
      <c r="AK457" s="13" t="str">
        <f t="shared" si="94"/>
        <v>NO CUMPLE</v>
      </c>
      <c r="AL457" s="13" t="str">
        <f t="shared" si="95"/>
        <v>NO CUMPLE</v>
      </c>
      <c r="AM457" s="13" t="str">
        <f t="shared" si="96"/>
        <v>NO CUMPLE</v>
      </c>
      <c r="AN457" s="13" t="str">
        <f t="shared" si="97"/>
        <v>NO CUMPLE</v>
      </c>
      <c r="AO457" s="13" t="str">
        <f t="shared" si="98"/>
        <v>CUMPLE</v>
      </c>
      <c r="AP457" s="13" t="str">
        <f t="shared" si="99"/>
        <v>NO CUMPLE</v>
      </c>
    </row>
    <row r="458" spans="1:42" ht="15" hidden="1" x14ac:dyDescent="0.25">
      <c r="A458" t="s">
        <v>2972</v>
      </c>
      <c r="B458" t="s">
        <v>165</v>
      </c>
      <c r="C458" t="s">
        <v>415</v>
      </c>
      <c r="D458" t="s">
        <v>297</v>
      </c>
      <c r="E458" t="s">
        <v>1283</v>
      </c>
      <c r="F458" t="s">
        <v>712</v>
      </c>
      <c r="G458" t="s">
        <v>73</v>
      </c>
      <c r="H458" t="s">
        <v>74</v>
      </c>
      <c r="I458" t="s">
        <v>29</v>
      </c>
      <c r="J458" t="s">
        <v>82</v>
      </c>
      <c r="K458" t="s">
        <v>75</v>
      </c>
      <c r="L458" t="s">
        <v>1827</v>
      </c>
      <c r="M458" t="s">
        <v>2973</v>
      </c>
      <c r="N458" t="s">
        <v>2974</v>
      </c>
      <c r="O458" t="s">
        <v>61</v>
      </c>
      <c r="P458" t="s">
        <v>94</v>
      </c>
      <c r="Q458" t="s">
        <v>95</v>
      </c>
      <c r="R458" t="s">
        <v>2975</v>
      </c>
      <c r="S458" t="s">
        <v>150</v>
      </c>
      <c r="T458" t="s">
        <v>2976</v>
      </c>
      <c r="U458" t="s">
        <v>774</v>
      </c>
      <c r="V458" s="40">
        <v>4.3518518518518515E-3</v>
      </c>
      <c r="W458" s="40">
        <v>8.3101851851851843E-3</v>
      </c>
      <c r="X458" s="40">
        <v>3.9583333333333337E-3</v>
      </c>
      <c r="Y458" s="2" t="str">
        <f t="shared" si="88"/>
        <v/>
      </c>
      <c r="Z458" s="47" t="str">
        <f t="shared" si="89"/>
        <v>Cumplido</v>
      </c>
      <c r="AA458" s="8"/>
      <c r="AB458" s="8"/>
      <c r="AC458" s="8"/>
      <c r="AD458" s="8"/>
      <c r="AE458" s="8"/>
      <c r="AF458" s="42">
        <v>45330</v>
      </c>
      <c r="AG458" s="13" t="str">
        <f t="shared" si="90"/>
        <v>CUMPLE</v>
      </c>
      <c r="AH458" s="13" t="str">
        <f t="shared" si="91"/>
        <v>NO CUMPLE</v>
      </c>
      <c r="AI458" s="13" t="str">
        <f t="shared" si="92"/>
        <v>NO CUMPLE</v>
      </c>
      <c r="AJ458" s="13" t="str">
        <f t="shared" si="93"/>
        <v>NO CUMPLE</v>
      </c>
      <c r="AK458" s="13" t="str">
        <f t="shared" si="94"/>
        <v>NO CUMPLE</v>
      </c>
      <c r="AL458" s="13" t="str">
        <f t="shared" si="95"/>
        <v>CUMPLE</v>
      </c>
      <c r="AM458" s="13" t="str">
        <f t="shared" si="96"/>
        <v>NO CUMPLE</v>
      </c>
      <c r="AN458" s="13" t="str">
        <f t="shared" si="97"/>
        <v>NO CUMPLE</v>
      </c>
      <c r="AO458" s="13" t="str">
        <f t="shared" si="98"/>
        <v>NO CUMPLE</v>
      </c>
      <c r="AP458" s="13" t="str">
        <f t="shared" si="99"/>
        <v>NO CUMPLE</v>
      </c>
    </row>
    <row r="459" spans="1:42" ht="15" x14ac:dyDescent="0.25">
      <c r="A459" t="s">
        <v>2977</v>
      </c>
      <c r="B459" t="s">
        <v>95</v>
      </c>
      <c r="C459" t="s">
        <v>233</v>
      </c>
      <c r="D459" t="s">
        <v>142</v>
      </c>
      <c r="E459" t="s">
        <v>242</v>
      </c>
      <c r="F459" t="s">
        <v>176</v>
      </c>
      <c r="G459" t="s">
        <v>73</v>
      </c>
      <c r="H459" t="s">
        <v>74</v>
      </c>
      <c r="I459" t="s">
        <v>29</v>
      </c>
      <c r="J459" t="s">
        <v>82</v>
      </c>
      <c r="K459" t="s">
        <v>75</v>
      </c>
      <c r="L459" t="s">
        <v>2978</v>
      </c>
      <c r="M459" t="s">
        <v>2979</v>
      </c>
      <c r="N459" t="s">
        <v>2980</v>
      </c>
      <c r="O459" t="s">
        <v>61</v>
      </c>
      <c r="P459" t="s">
        <v>136</v>
      </c>
      <c r="Q459" t="s">
        <v>137</v>
      </c>
      <c r="R459" t="s">
        <v>2981</v>
      </c>
      <c r="S459" t="s">
        <v>2053</v>
      </c>
      <c r="T459" t="s">
        <v>2982</v>
      </c>
      <c r="U459" t="s">
        <v>2983</v>
      </c>
      <c r="V459" s="40">
        <v>1.0191435185185185</v>
      </c>
      <c r="W459" s="40">
        <v>1.1836111111111112</v>
      </c>
      <c r="X459" s="40">
        <v>0.16446759259259258</v>
      </c>
      <c r="Y459" s="2" t="str">
        <f t="shared" si="88"/>
        <v/>
      </c>
      <c r="Z459" s="47" t="str">
        <f t="shared" si="89"/>
        <v>Cumplido</v>
      </c>
      <c r="AA459" s="8"/>
      <c r="AB459" s="8"/>
      <c r="AC459" s="8"/>
      <c r="AD459" s="8"/>
      <c r="AE459" s="8"/>
      <c r="AF459" s="42">
        <v>45331</v>
      </c>
      <c r="AG459" s="13" t="str">
        <f t="shared" si="90"/>
        <v>NO CUMPLE</v>
      </c>
      <c r="AH459" s="13" t="str">
        <f t="shared" si="91"/>
        <v>CUMPLE</v>
      </c>
      <c r="AI459" s="13" t="str">
        <f t="shared" si="92"/>
        <v>NO CUMPLE</v>
      </c>
      <c r="AJ459" s="13" t="str">
        <f t="shared" si="93"/>
        <v>NO CUMPLE</v>
      </c>
      <c r="AK459" s="13" t="str">
        <f t="shared" si="94"/>
        <v>NO CUMPLE</v>
      </c>
      <c r="AL459" s="13" t="str">
        <f t="shared" si="95"/>
        <v>NO CUMPLE</v>
      </c>
      <c r="AM459" s="13" t="str">
        <f t="shared" si="96"/>
        <v>NO CUMPLE</v>
      </c>
      <c r="AN459" s="13" t="str">
        <f t="shared" si="97"/>
        <v>NO CUMPLE</v>
      </c>
      <c r="AO459" s="13" t="str">
        <f t="shared" si="98"/>
        <v>NO CUMPLE</v>
      </c>
      <c r="AP459" s="13" t="str">
        <f t="shared" si="99"/>
        <v>CUMPLE</v>
      </c>
    </row>
    <row r="460" spans="1:42" ht="15" hidden="1" x14ac:dyDescent="0.25">
      <c r="A460" t="s">
        <v>2984</v>
      </c>
      <c r="B460" t="s">
        <v>49</v>
      </c>
      <c r="C460" t="s">
        <v>154</v>
      </c>
      <c r="D460" t="s">
        <v>71</v>
      </c>
      <c r="E460" t="s">
        <v>1283</v>
      </c>
      <c r="F460" t="s">
        <v>1289</v>
      </c>
      <c r="G460" t="s">
        <v>54</v>
      </c>
      <c r="H460" t="s">
        <v>55</v>
      </c>
      <c r="I460" t="s">
        <v>30</v>
      </c>
      <c r="J460" t="s">
        <v>82</v>
      </c>
      <c r="K460" t="s">
        <v>117</v>
      </c>
      <c r="L460" t="s">
        <v>1300</v>
      </c>
      <c r="M460" t="s">
        <v>2985</v>
      </c>
      <c r="N460" t="s">
        <v>2986</v>
      </c>
      <c r="O460" t="s">
        <v>61</v>
      </c>
      <c r="P460" t="s">
        <v>136</v>
      </c>
      <c r="Q460" t="s">
        <v>137</v>
      </c>
      <c r="R460" t="s">
        <v>2987</v>
      </c>
      <c r="S460" t="s">
        <v>150</v>
      </c>
      <c r="T460" t="s">
        <v>1300</v>
      </c>
      <c r="U460" t="s">
        <v>352</v>
      </c>
      <c r="V460" s="40">
        <v>0</v>
      </c>
      <c r="W460" s="40">
        <v>1.2615740740740742E-2</v>
      </c>
      <c r="X460" s="40">
        <v>1.2615740740740742E-2</v>
      </c>
      <c r="Y460" s="2" t="str">
        <f t="shared" si="88"/>
        <v/>
      </c>
      <c r="Z460" s="47" t="str">
        <f t="shared" si="89"/>
        <v>Cumplido</v>
      </c>
      <c r="AA460" s="8"/>
      <c r="AB460" s="8"/>
      <c r="AC460" s="8"/>
      <c r="AD460" s="8"/>
      <c r="AE460" s="8"/>
      <c r="AF460" s="42">
        <v>45330</v>
      </c>
      <c r="AG460" s="13" t="str">
        <f t="shared" si="90"/>
        <v>CUMPLE</v>
      </c>
      <c r="AH460" s="13" t="str">
        <f t="shared" si="91"/>
        <v>NO CUMPLE</v>
      </c>
      <c r="AI460" s="13" t="str">
        <f t="shared" si="92"/>
        <v>NO CUMPLE</v>
      </c>
      <c r="AJ460" s="13" t="str">
        <f t="shared" si="93"/>
        <v>NO CUMPLE</v>
      </c>
      <c r="AK460" s="13" t="str">
        <f t="shared" si="94"/>
        <v>NO CUMPLE</v>
      </c>
      <c r="AL460" s="13" t="str">
        <f t="shared" si="95"/>
        <v>CUMPLE</v>
      </c>
      <c r="AM460" s="13" t="str">
        <f t="shared" si="96"/>
        <v>NO CUMPLE</v>
      </c>
      <c r="AN460" s="13" t="str">
        <f t="shared" si="97"/>
        <v>NO CUMPLE</v>
      </c>
      <c r="AO460" s="13" t="str">
        <f t="shared" si="98"/>
        <v>NO CUMPLE</v>
      </c>
      <c r="AP460" s="13" t="str">
        <f t="shared" si="99"/>
        <v>NO CUMPLE</v>
      </c>
    </row>
    <row r="461" spans="1:42" ht="15" x14ac:dyDescent="0.25">
      <c r="A461" t="s">
        <v>2988</v>
      </c>
      <c r="B461" t="s">
        <v>284</v>
      </c>
      <c r="C461" t="s">
        <v>233</v>
      </c>
      <c r="D461" t="s">
        <v>154</v>
      </c>
      <c r="E461" t="s">
        <v>234</v>
      </c>
      <c r="F461" t="s">
        <v>1747</v>
      </c>
      <c r="G461" t="s">
        <v>54</v>
      </c>
      <c r="H461" t="s">
        <v>55</v>
      </c>
      <c r="I461" t="s">
        <v>30</v>
      </c>
      <c r="J461" t="s">
        <v>82</v>
      </c>
      <c r="K461" t="s">
        <v>75</v>
      </c>
      <c r="L461" t="s">
        <v>2989</v>
      </c>
      <c r="M461" t="s">
        <v>2990</v>
      </c>
      <c r="N461" t="s">
        <v>2991</v>
      </c>
      <c r="O461" t="s">
        <v>61</v>
      </c>
      <c r="P461" t="s">
        <v>62</v>
      </c>
      <c r="Q461" t="s">
        <v>279</v>
      </c>
      <c r="R461" t="s">
        <v>2992</v>
      </c>
      <c r="S461" t="s">
        <v>150</v>
      </c>
      <c r="T461" t="s">
        <v>2989</v>
      </c>
      <c r="U461" t="s">
        <v>2989</v>
      </c>
      <c r="V461" s="40">
        <v>0</v>
      </c>
      <c r="W461" s="40">
        <v>2.0833333333333333E-3</v>
      </c>
      <c r="X461" s="40">
        <v>2.0833333333333333E-3</v>
      </c>
      <c r="Y461" s="2" t="str">
        <f t="shared" si="88"/>
        <v/>
      </c>
      <c r="Z461" s="47" t="str">
        <f t="shared" si="89"/>
        <v>Cumplido</v>
      </c>
      <c r="AA461" s="8"/>
      <c r="AB461" s="8"/>
      <c r="AC461" s="8"/>
      <c r="AD461" s="8"/>
      <c r="AE461" s="8"/>
      <c r="AF461" s="42">
        <v>45330</v>
      </c>
      <c r="AG461" s="13" t="str">
        <f t="shared" si="90"/>
        <v>CUMPLE</v>
      </c>
      <c r="AH461" s="13" t="str">
        <f t="shared" si="91"/>
        <v>NO CUMPLE</v>
      </c>
      <c r="AI461" s="13" t="str">
        <f t="shared" si="92"/>
        <v>NO CUMPLE</v>
      </c>
      <c r="AJ461" s="13" t="str">
        <f t="shared" si="93"/>
        <v>NO CUMPLE</v>
      </c>
      <c r="AK461" s="13" t="str">
        <f t="shared" si="94"/>
        <v>NO CUMPLE</v>
      </c>
      <c r="AL461" s="13" t="str">
        <f t="shared" si="95"/>
        <v>CUMPLE</v>
      </c>
      <c r="AM461" s="13" t="str">
        <f t="shared" si="96"/>
        <v>NO CUMPLE</v>
      </c>
      <c r="AN461" s="13" t="str">
        <f t="shared" si="97"/>
        <v>NO CUMPLE</v>
      </c>
      <c r="AO461" s="13" t="str">
        <f t="shared" si="98"/>
        <v>NO CUMPLE</v>
      </c>
      <c r="AP461" s="13" t="str">
        <f t="shared" si="99"/>
        <v>NO CUMPLE</v>
      </c>
    </row>
    <row r="462" spans="1:42" ht="15" x14ac:dyDescent="0.25">
      <c r="A462" t="s">
        <v>2993</v>
      </c>
      <c r="B462" t="s">
        <v>284</v>
      </c>
      <c r="C462" t="s">
        <v>233</v>
      </c>
      <c r="D462" t="s">
        <v>154</v>
      </c>
      <c r="E462" t="s">
        <v>234</v>
      </c>
      <c r="F462" t="s">
        <v>1747</v>
      </c>
      <c r="G462" t="s">
        <v>54</v>
      </c>
      <c r="H462" t="s">
        <v>55</v>
      </c>
      <c r="I462" t="s">
        <v>30</v>
      </c>
      <c r="J462" t="s">
        <v>82</v>
      </c>
      <c r="K462" t="s">
        <v>75</v>
      </c>
      <c r="L462" t="s">
        <v>2994</v>
      </c>
      <c r="M462" t="s">
        <v>2995</v>
      </c>
      <c r="N462" t="s">
        <v>2996</v>
      </c>
      <c r="O462" t="s">
        <v>61</v>
      </c>
      <c r="P462" t="s">
        <v>62</v>
      </c>
      <c r="Q462" t="s">
        <v>279</v>
      </c>
      <c r="R462" t="s">
        <v>2997</v>
      </c>
      <c r="S462" t="s">
        <v>150</v>
      </c>
      <c r="T462" t="s">
        <v>2994</v>
      </c>
      <c r="U462" t="s">
        <v>2994</v>
      </c>
      <c r="V462" s="40">
        <v>0</v>
      </c>
      <c r="W462" s="40">
        <v>2.3726851851851851E-3</v>
      </c>
      <c r="X462" s="40">
        <v>2.3726851851851851E-3</v>
      </c>
      <c r="Y462" s="2" t="str">
        <f t="shared" si="88"/>
        <v/>
      </c>
      <c r="Z462" s="47" t="str">
        <f t="shared" si="89"/>
        <v>Cumplido</v>
      </c>
      <c r="AA462" s="8"/>
      <c r="AB462" s="8"/>
      <c r="AC462" s="8"/>
      <c r="AD462" s="8"/>
      <c r="AE462" s="8"/>
      <c r="AF462" s="42">
        <v>45330</v>
      </c>
      <c r="AG462" s="13" t="str">
        <f t="shared" si="90"/>
        <v>CUMPLE</v>
      </c>
      <c r="AH462" s="13" t="str">
        <f t="shared" si="91"/>
        <v>NO CUMPLE</v>
      </c>
      <c r="AI462" s="13" t="str">
        <f t="shared" si="92"/>
        <v>NO CUMPLE</v>
      </c>
      <c r="AJ462" s="13" t="str">
        <f t="shared" si="93"/>
        <v>NO CUMPLE</v>
      </c>
      <c r="AK462" s="13" t="str">
        <f t="shared" si="94"/>
        <v>NO CUMPLE</v>
      </c>
      <c r="AL462" s="13" t="str">
        <f t="shared" si="95"/>
        <v>CUMPLE</v>
      </c>
      <c r="AM462" s="13" t="str">
        <f t="shared" si="96"/>
        <v>NO CUMPLE</v>
      </c>
      <c r="AN462" s="13" t="str">
        <f t="shared" si="97"/>
        <v>NO CUMPLE</v>
      </c>
      <c r="AO462" s="13" t="str">
        <f t="shared" si="98"/>
        <v>NO CUMPLE</v>
      </c>
      <c r="AP462" s="13" t="str">
        <f t="shared" si="99"/>
        <v>NO CUMPLE</v>
      </c>
    </row>
    <row r="463" spans="1:42" ht="15" x14ac:dyDescent="0.25">
      <c r="A463" t="s">
        <v>2998</v>
      </c>
      <c r="B463" t="s">
        <v>284</v>
      </c>
      <c r="C463" t="s">
        <v>233</v>
      </c>
      <c r="D463" t="s">
        <v>154</v>
      </c>
      <c r="E463" t="s">
        <v>234</v>
      </c>
      <c r="F463" t="s">
        <v>1747</v>
      </c>
      <c r="G463" t="s">
        <v>54</v>
      </c>
      <c r="H463" t="s">
        <v>55</v>
      </c>
      <c r="I463" t="s">
        <v>30</v>
      </c>
      <c r="J463" t="s">
        <v>82</v>
      </c>
      <c r="K463" t="s">
        <v>75</v>
      </c>
      <c r="L463" t="s">
        <v>2999</v>
      </c>
      <c r="M463" t="s">
        <v>3000</v>
      </c>
      <c r="N463" t="s">
        <v>3001</v>
      </c>
      <c r="O463" t="s">
        <v>61</v>
      </c>
      <c r="P463" t="s">
        <v>62</v>
      </c>
      <c r="Q463" t="s">
        <v>279</v>
      </c>
      <c r="R463" t="s">
        <v>3002</v>
      </c>
      <c r="S463" t="s">
        <v>150</v>
      </c>
      <c r="T463" t="s">
        <v>2999</v>
      </c>
      <c r="U463" t="s">
        <v>2999</v>
      </c>
      <c r="V463" s="40">
        <v>0</v>
      </c>
      <c r="W463" s="40">
        <v>2.6041666666666665E-3</v>
      </c>
      <c r="X463" s="40">
        <v>2.6041666666666665E-3</v>
      </c>
      <c r="Y463" s="2" t="str">
        <f t="shared" si="88"/>
        <v/>
      </c>
      <c r="Z463" s="47" t="str">
        <f t="shared" si="89"/>
        <v>Cumplido</v>
      </c>
      <c r="AA463" s="47"/>
      <c r="AB463" s="8"/>
      <c r="AC463" s="8"/>
      <c r="AD463" s="8"/>
      <c r="AE463" s="8"/>
      <c r="AF463" s="42">
        <v>45330</v>
      </c>
      <c r="AG463" s="13" t="str">
        <f t="shared" si="90"/>
        <v>CUMPLE</v>
      </c>
      <c r="AH463" s="13" t="str">
        <f t="shared" si="91"/>
        <v>NO CUMPLE</v>
      </c>
      <c r="AI463" s="13" t="str">
        <f t="shared" si="92"/>
        <v>NO CUMPLE</v>
      </c>
      <c r="AJ463" s="13" t="str">
        <f t="shared" si="93"/>
        <v>NO CUMPLE</v>
      </c>
      <c r="AK463" s="13" t="str">
        <f t="shared" si="94"/>
        <v>NO CUMPLE</v>
      </c>
      <c r="AL463" s="13" t="str">
        <f t="shared" si="95"/>
        <v>CUMPLE</v>
      </c>
      <c r="AM463" s="13" t="str">
        <f t="shared" si="96"/>
        <v>NO CUMPLE</v>
      </c>
      <c r="AN463" s="13" t="str">
        <f t="shared" si="97"/>
        <v>NO CUMPLE</v>
      </c>
      <c r="AO463" s="13" t="str">
        <f t="shared" si="98"/>
        <v>NO CUMPLE</v>
      </c>
      <c r="AP463" s="13" t="str">
        <f t="shared" si="99"/>
        <v>NO CUMPLE</v>
      </c>
    </row>
    <row r="464" spans="1:42" ht="15" x14ac:dyDescent="0.25">
      <c r="A464" t="s">
        <v>3003</v>
      </c>
      <c r="B464" t="s">
        <v>284</v>
      </c>
      <c r="C464" t="s">
        <v>233</v>
      </c>
      <c r="D464" t="s">
        <v>154</v>
      </c>
      <c r="E464" t="s">
        <v>234</v>
      </c>
      <c r="F464" t="s">
        <v>1747</v>
      </c>
      <c r="G464" t="s">
        <v>54</v>
      </c>
      <c r="H464" t="s">
        <v>55</v>
      </c>
      <c r="I464" t="s">
        <v>30</v>
      </c>
      <c r="J464" t="s">
        <v>82</v>
      </c>
      <c r="K464" t="s">
        <v>75</v>
      </c>
      <c r="L464" t="s">
        <v>3004</v>
      </c>
      <c r="M464" t="s">
        <v>3005</v>
      </c>
      <c r="N464" t="s">
        <v>3006</v>
      </c>
      <c r="O464" t="s">
        <v>61</v>
      </c>
      <c r="P464" t="s">
        <v>62</v>
      </c>
      <c r="Q464" t="s">
        <v>279</v>
      </c>
      <c r="R464" t="s">
        <v>3007</v>
      </c>
      <c r="S464" t="s">
        <v>150</v>
      </c>
      <c r="T464" t="s">
        <v>3004</v>
      </c>
      <c r="U464" t="s">
        <v>3004</v>
      </c>
      <c r="V464" s="40">
        <v>0</v>
      </c>
      <c r="W464" s="40">
        <v>2.7662037037037039E-3</v>
      </c>
      <c r="X464" s="40">
        <v>2.7662037037037039E-3</v>
      </c>
      <c r="Y464" s="2" t="str">
        <f t="shared" si="88"/>
        <v/>
      </c>
      <c r="Z464" s="47" t="str">
        <f t="shared" si="89"/>
        <v>Cumplido</v>
      </c>
      <c r="AA464" s="8"/>
      <c r="AB464" s="8"/>
      <c r="AC464" s="8"/>
      <c r="AD464" s="8"/>
      <c r="AE464" s="8"/>
      <c r="AF464" s="42">
        <v>45330</v>
      </c>
      <c r="AG464" s="13" t="str">
        <f t="shared" si="90"/>
        <v>CUMPLE</v>
      </c>
      <c r="AH464" s="13" t="str">
        <f t="shared" si="91"/>
        <v>NO CUMPLE</v>
      </c>
      <c r="AI464" s="13" t="str">
        <f t="shared" si="92"/>
        <v>NO CUMPLE</v>
      </c>
      <c r="AJ464" s="13" t="str">
        <f t="shared" si="93"/>
        <v>NO CUMPLE</v>
      </c>
      <c r="AK464" s="13" t="str">
        <f t="shared" si="94"/>
        <v>NO CUMPLE</v>
      </c>
      <c r="AL464" s="13" t="str">
        <f t="shared" si="95"/>
        <v>CUMPLE</v>
      </c>
      <c r="AM464" s="13" t="str">
        <f t="shared" si="96"/>
        <v>NO CUMPLE</v>
      </c>
      <c r="AN464" s="13" t="str">
        <f t="shared" si="97"/>
        <v>NO CUMPLE</v>
      </c>
      <c r="AO464" s="13" t="str">
        <f t="shared" si="98"/>
        <v>NO CUMPLE</v>
      </c>
      <c r="AP464" s="13" t="str">
        <f t="shared" si="99"/>
        <v>NO CUMPLE</v>
      </c>
    </row>
    <row r="465" spans="1:42" ht="15" x14ac:dyDescent="0.25">
      <c r="A465" t="s">
        <v>3008</v>
      </c>
      <c r="B465" t="s">
        <v>284</v>
      </c>
      <c r="C465" t="s">
        <v>233</v>
      </c>
      <c r="D465" t="s">
        <v>154</v>
      </c>
      <c r="E465" t="s">
        <v>234</v>
      </c>
      <c r="F465" t="s">
        <v>1747</v>
      </c>
      <c r="G465" t="s">
        <v>54</v>
      </c>
      <c r="H465" t="s">
        <v>55</v>
      </c>
      <c r="I465" t="s">
        <v>30</v>
      </c>
      <c r="J465" t="s">
        <v>82</v>
      </c>
      <c r="K465" t="s">
        <v>75</v>
      </c>
      <c r="L465" t="s">
        <v>3009</v>
      </c>
      <c r="M465" t="s">
        <v>3010</v>
      </c>
      <c r="N465" t="s">
        <v>3011</v>
      </c>
      <c r="O465" t="s">
        <v>61</v>
      </c>
      <c r="P465" t="s">
        <v>62</v>
      </c>
      <c r="Q465" t="s">
        <v>279</v>
      </c>
      <c r="R465" t="s">
        <v>3012</v>
      </c>
      <c r="S465" t="s">
        <v>150</v>
      </c>
      <c r="T465" t="s">
        <v>3009</v>
      </c>
      <c r="U465" t="s">
        <v>3009</v>
      </c>
      <c r="V465" s="40">
        <v>0</v>
      </c>
      <c r="W465" s="40">
        <v>2.9398148148148148E-3</v>
      </c>
      <c r="X465" s="40">
        <v>2.9398148148148148E-3</v>
      </c>
      <c r="Y465" s="2" t="str">
        <f t="shared" si="88"/>
        <v/>
      </c>
      <c r="Z465" s="47" t="str">
        <f t="shared" si="89"/>
        <v>Cumplido</v>
      </c>
      <c r="AA465" s="8"/>
      <c r="AB465" s="8"/>
      <c r="AC465" s="8"/>
      <c r="AD465" s="8"/>
      <c r="AE465" s="8"/>
      <c r="AF465" s="42">
        <v>45330</v>
      </c>
      <c r="AG465" s="13" t="str">
        <f t="shared" si="90"/>
        <v>CUMPLE</v>
      </c>
      <c r="AH465" s="13" t="str">
        <f t="shared" si="91"/>
        <v>NO CUMPLE</v>
      </c>
      <c r="AI465" s="13" t="str">
        <f t="shared" si="92"/>
        <v>NO CUMPLE</v>
      </c>
      <c r="AJ465" s="13" t="str">
        <f t="shared" si="93"/>
        <v>NO CUMPLE</v>
      </c>
      <c r="AK465" s="13" t="str">
        <f t="shared" si="94"/>
        <v>NO CUMPLE</v>
      </c>
      <c r="AL465" s="13" t="str">
        <f t="shared" si="95"/>
        <v>CUMPLE</v>
      </c>
      <c r="AM465" s="13" t="str">
        <f t="shared" si="96"/>
        <v>NO CUMPLE</v>
      </c>
      <c r="AN465" s="13" t="str">
        <f t="shared" si="97"/>
        <v>NO CUMPLE</v>
      </c>
      <c r="AO465" s="13" t="str">
        <f t="shared" si="98"/>
        <v>NO CUMPLE</v>
      </c>
      <c r="AP465" s="13" t="str">
        <f t="shared" si="99"/>
        <v>NO CUMPLE</v>
      </c>
    </row>
    <row r="466" spans="1:42" ht="15" x14ac:dyDescent="0.25">
      <c r="A466" t="s">
        <v>3013</v>
      </c>
      <c r="B466" t="s">
        <v>95</v>
      </c>
      <c r="C466" t="s">
        <v>174</v>
      </c>
      <c r="D466" t="s">
        <v>142</v>
      </c>
      <c r="E466" t="s">
        <v>484</v>
      </c>
      <c r="F466" t="s">
        <v>176</v>
      </c>
      <c r="G466" t="s">
        <v>73</v>
      </c>
      <c r="H466" t="s">
        <v>74</v>
      </c>
      <c r="I466" t="s">
        <v>29</v>
      </c>
      <c r="J466" t="s">
        <v>82</v>
      </c>
      <c r="K466" t="s">
        <v>75</v>
      </c>
      <c r="L466" t="s">
        <v>3014</v>
      </c>
      <c r="M466" t="s">
        <v>3015</v>
      </c>
      <c r="N466" t="s">
        <v>3016</v>
      </c>
      <c r="O466" t="s">
        <v>61</v>
      </c>
      <c r="P466" t="s">
        <v>136</v>
      </c>
      <c r="Q466" t="s">
        <v>137</v>
      </c>
      <c r="R466" t="s">
        <v>3017</v>
      </c>
      <c r="S466" t="s">
        <v>150</v>
      </c>
      <c r="T466" t="s">
        <v>3018</v>
      </c>
      <c r="U466" t="s">
        <v>3019</v>
      </c>
      <c r="V466" s="40">
        <v>0</v>
      </c>
      <c r="W466" s="40">
        <v>0.12591435185185185</v>
      </c>
      <c r="X466" s="40">
        <v>0.12591435185185185</v>
      </c>
      <c r="Y466" s="2" t="str">
        <f t="shared" si="88"/>
        <v/>
      </c>
      <c r="Z466" s="47" t="str">
        <f t="shared" si="89"/>
        <v>Cumplido</v>
      </c>
      <c r="AA466" s="8"/>
      <c r="AB466" s="8"/>
      <c r="AC466" s="8"/>
      <c r="AD466" s="8"/>
      <c r="AE466" s="8"/>
      <c r="AF466" s="42">
        <v>45330</v>
      </c>
      <c r="AG466" s="13" t="str">
        <f t="shared" si="90"/>
        <v>NO CUMPLE</v>
      </c>
      <c r="AH466" s="13" t="str">
        <f t="shared" si="91"/>
        <v>CUMPLE</v>
      </c>
      <c r="AI466" s="13" t="str">
        <f t="shared" si="92"/>
        <v>NO CUMPLE</v>
      </c>
      <c r="AJ466" s="13" t="str">
        <f t="shared" si="93"/>
        <v>NO CUMPLE</v>
      </c>
      <c r="AK466" s="13" t="str">
        <f t="shared" si="94"/>
        <v>NO CUMPLE</v>
      </c>
      <c r="AL466" s="13" t="str">
        <f t="shared" si="95"/>
        <v>NO CUMPLE</v>
      </c>
      <c r="AM466" s="13" t="str">
        <f t="shared" si="96"/>
        <v>CUMPLE</v>
      </c>
      <c r="AN466" s="13" t="str">
        <f t="shared" si="97"/>
        <v>NO CUMPLE</v>
      </c>
      <c r="AO466" s="13" t="str">
        <f t="shared" si="98"/>
        <v>NO CUMPLE</v>
      </c>
      <c r="AP466" s="13" t="str">
        <f t="shared" si="99"/>
        <v>NO CUMPLE</v>
      </c>
    </row>
    <row r="467" spans="1:42" ht="15" x14ac:dyDescent="0.25">
      <c r="A467" t="s">
        <v>3020</v>
      </c>
      <c r="B467" t="s">
        <v>284</v>
      </c>
      <c r="C467" t="s">
        <v>233</v>
      </c>
      <c r="D467" t="s">
        <v>154</v>
      </c>
      <c r="E467" t="s">
        <v>234</v>
      </c>
      <c r="F467" t="s">
        <v>1747</v>
      </c>
      <c r="G467" t="s">
        <v>54</v>
      </c>
      <c r="H467" t="s">
        <v>55</v>
      </c>
      <c r="I467" t="s">
        <v>30</v>
      </c>
      <c r="J467" t="s">
        <v>82</v>
      </c>
      <c r="K467" t="s">
        <v>75</v>
      </c>
      <c r="L467" t="s">
        <v>3021</v>
      </c>
      <c r="M467" t="s">
        <v>3022</v>
      </c>
      <c r="N467" t="s">
        <v>3023</v>
      </c>
      <c r="O467" t="s">
        <v>61</v>
      </c>
      <c r="P467" t="s">
        <v>62</v>
      </c>
      <c r="Q467" t="s">
        <v>279</v>
      </c>
      <c r="R467" t="s">
        <v>3024</v>
      </c>
      <c r="S467" t="s">
        <v>150</v>
      </c>
      <c r="T467" t="s">
        <v>3021</v>
      </c>
      <c r="U467" t="s">
        <v>3021</v>
      </c>
      <c r="V467" s="40">
        <v>0</v>
      </c>
      <c r="W467" s="40">
        <v>3.2291666666666666E-3</v>
      </c>
      <c r="X467" s="40">
        <v>3.2291666666666666E-3</v>
      </c>
      <c r="Y467" s="2" t="str">
        <f t="shared" si="88"/>
        <v/>
      </c>
      <c r="Z467" s="47" t="str">
        <f t="shared" si="89"/>
        <v>Cumplido</v>
      </c>
      <c r="AA467" s="8"/>
      <c r="AB467" s="8"/>
      <c r="AC467" s="8"/>
      <c r="AD467" s="8"/>
      <c r="AE467" s="8"/>
      <c r="AF467" s="42">
        <v>45330</v>
      </c>
      <c r="AG467" s="13" t="str">
        <f t="shared" si="90"/>
        <v>CUMPLE</v>
      </c>
      <c r="AH467" s="13" t="str">
        <f t="shared" si="91"/>
        <v>NO CUMPLE</v>
      </c>
      <c r="AI467" s="13" t="str">
        <f t="shared" si="92"/>
        <v>NO CUMPLE</v>
      </c>
      <c r="AJ467" s="13" t="str">
        <f t="shared" si="93"/>
        <v>NO CUMPLE</v>
      </c>
      <c r="AK467" s="13" t="str">
        <f t="shared" si="94"/>
        <v>NO CUMPLE</v>
      </c>
      <c r="AL467" s="13" t="str">
        <f t="shared" si="95"/>
        <v>CUMPLE</v>
      </c>
      <c r="AM467" s="13" t="str">
        <f t="shared" si="96"/>
        <v>NO CUMPLE</v>
      </c>
      <c r="AN467" s="13" t="str">
        <f t="shared" si="97"/>
        <v>NO CUMPLE</v>
      </c>
      <c r="AO467" s="13" t="str">
        <f t="shared" si="98"/>
        <v>NO CUMPLE</v>
      </c>
      <c r="AP467" s="13" t="str">
        <f t="shared" si="99"/>
        <v>NO CUMPLE</v>
      </c>
    </row>
    <row r="468" spans="1:42" ht="15" x14ac:dyDescent="0.25">
      <c r="A468" t="s">
        <v>3025</v>
      </c>
      <c r="B468" t="s">
        <v>95</v>
      </c>
      <c r="C468" t="s">
        <v>273</v>
      </c>
      <c r="D468" t="s">
        <v>142</v>
      </c>
      <c r="E468" t="s">
        <v>274</v>
      </c>
      <c r="F468" t="s">
        <v>1943</v>
      </c>
      <c r="G468" t="s">
        <v>73</v>
      </c>
      <c r="H468" t="s">
        <v>74</v>
      </c>
      <c r="I468" t="s">
        <v>29</v>
      </c>
      <c r="J468" t="s">
        <v>82</v>
      </c>
      <c r="K468" t="s">
        <v>1858</v>
      </c>
      <c r="L468" t="s">
        <v>3026</v>
      </c>
      <c r="M468" t="s">
        <v>3027</v>
      </c>
      <c r="N468" t="s">
        <v>3028</v>
      </c>
      <c r="O468" t="s">
        <v>61</v>
      </c>
      <c r="P468" t="s">
        <v>62</v>
      </c>
      <c r="Q468" t="s">
        <v>279</v>
      </c>
      <c r="R468" t="s">
        <v>3029</v>
      </c>
      <c r="S468" t="s">
        <v>150</v>
      </c>
      <c r="T468" t="s">
        <v>3030</v>
      </c>
      <c r="U468" t="s">
        <v>3031</v>
      </c>
      <c r="V468" s="40">
        <v>0</v>
      </c>
      <c r="W468" s="40">
        <v>3.8622685185185184E-2</v>
      </c>
      <c r="X468" s="40">
        <v>3.8622685185185184E-2</v>
      </c>
      <c r="Y468" s="2" t="str">
        <f t="shared" si="88"/>
        <v/>
      </c>
      <c r="Z468" s="47" t="str">
        <f t="shared" si="89"/>
        <v>Cumplido</v>
      </c>
      <c r="AA468" s="8"/>
      <c r="AB468" s="8"/>
      <c r="AC468" s="8"/>
      <c r="AD468" s="8"/>
      <c r="AE468" s="8"/>
      <c r="AF468" s="42">
        <v>45330</v>
      </c>
      <c r="AG468" s="13" t="str">
        <f t="shared" si="90"/>
        <v>CUMPLE</v>
      </c>
      <c r="AH468" s="13" t="str">
        <f t="shared" si="91"/>
        <v>NO CUMPLE</v>
      </c>
      <c r="AI468" s="13" t="str">
        <f t="shared" si="92"/>
        <v>NO CUMPLE</v>
      </c>
      <c r="AJ468" s="13" t="str">
        <f t="shared" si="93"/>
        <v>NO CUMPLE</v>
      </c>
      <c r="AK468" s="13" t="str">
        <f t="shared" si="94"/>
        <v>NO CUMPLE</v>
      </c>
      <c r="AL468" s="13" t="str">
        <f t="shared" si="95"/>
        <v>CUMPLE</v>
      </c>
      <c r="AM468" s="13" t="str">
        <f t="shared" si="96"/>
        <v>NO CUMPLE</v>
      </c>
      <c r="AN468" s="13" t="str">
        <f t="shared" si="97"/>
        <v>NO CUMPLE</v>
      </c>
      <c r="AO468" s="13" t="str">
        <f t="shared" si="98"/>
        <v>NO CUMPLE</v>
      </c>
      <c r="AP468" s="13" t="str">
        <f t="shared" si="99"/>
        <v>NO CUMPLE</v>
      </c>
    </row>
    <row r="469" spans="1:42" ht="15" x14ac:dyDescent="0.25">
      <c r="A469" t="s">
        <v>3032</v>
      </c>
      <c r="B469" t="s">
        <v>95</v>
      </c>
      <c r="C469" t="s">
        <v>531</v>
      </c>
      <c r="D469" t="s">
        <v>142</v>
      </c>
      <c r="E469" t="s">
        <v>1942</v>
      </c>
      <c r="F469" t="s">
        <v>1943</v>
      </c>
      <c r="G469" t="s">
        <v>73</v>
      </c>
      <c r="H469" t="s">
        <v>74</v>
      </c>
      <c r="I469" t="s">
        <v>29</v>
      </c>
      <c r="J469" t="s">
        <v>82</v>
      </c>
      <c r="K469" t="s">
        <v>533</v>
      </c>
      <c r="L469" t="s">
        <v>3033</v>
      </c>
      <c r="M469" t="s">
        <v>3034</v>
      </c>
      <c r="N469" t="s">
        <v>3035</v>
      </c>
      <c r="O469" t="s">
        <v>61</v>
      </c>
      <c r="P469" t="s">
        <v>136</v>
      </c>
      <c r="Q469" t="s">
        <v>137</v>
      </c>
      <c r="R469" t="s">
        <v>3036</v>
      </c>
      <c r="S469" t="s">
        <v>2216</v>
      </c>
      <c r="T469" t="s">
        <v>3037</v>
      </c>
      <c r="U469" t="s">
        <v>3038</v>
      </c>
      <c r="V469" s="40">
        <v>1.5432060185185186</v>
      </c>
      <c r="W469" s="40">
        <v>1.7810648148148147</v>
      </c>
      <c r="X469" s="40">
        <v>0.2378587962962963</v>
      </c>
      <c r="Y469" s="2" t="str">
        <f t="shared" si="88"/>
        <v/>
      </c>
      <c r="Z469" s="47" t="str">
        <f t="shared" si="89"/>
        <v>Cumplido</v>
      </c>
      <c r="AA469" s="8"/>
      <c r="AB469" s="8"/>
      <c r="AC469" s="8"/>
      <c r="AD469" s="8"/>
      <c r="AE469" s="8"/>
      <c r="AF469" s="42">
        <v>45332</v>
      </c>
      <c r="AG469" s="13" t="str">
        <f t="shared" si="90"/>
        <v>NO CUMPLE</v>
      </c>
      <c r="AH469" s="13" t="str">
        <f t="shared" si="91"/>
        <v>NO CUMPLE</v>
      </c>
      <c r="AI469" s="13" t="str">
        <f t="shared" si="92"/>
        <v>CUMPLE</v>
      </c>
      <c r="AJ469" s="13" t="str">
        <f t="shared" si="93"/>
        <v>NO CUMPLE</v>
      </c>
      <c r="AK469" s="13" t="str">
        <f t="shared" si="94"/>
        <v>NO CUMPLE</v>
      </c>
      <c r="AL469" s="13" t="str">
        <f t="shared" si="95"/>
        <v>NO CUMPLE</v>
      </c>
      <c r="AM469" s="13" t="str">
        <f t="shared" si="96"/>
        <v>NO CUMPLE</v>
      </c>
      <c r="AN469" s="13" t="str">
        <f t="shared" si="97"/>
        <v>NO CUMPLE</v>
      </c>
      <c r="AO469" s="13" t="str">
        <f t="shared" si="98"/>
        <v>NO CUMPLE</v>
      </c>
      <c r="AP469" s="13" t="str">
        <f t="shared" si="99"/>
        <v>CUMPLE</v>
      </c>
    </row>
    <row r="470" spans="1:42" ht="15" x14ac:dyDescent="0.25">
      <c r="A470" t="s">
        <v>3039</v>
      </c>
      <c r="B470" t="s">
        <v>94</v>
      </c>
      <c r="C470" t="s">
        <v>223</v>
      </c>
      <c r="D470" t="s">
        <v>832</v>
      </c>
      <c r="E470" t="s">
        <v>2346</v>
      </c>
      <c r="F470" t="s">
        <v>834</v>
      </c>
      <c r="G470" t="s">
        <v>54</v>
      </c>
      <c r="H470" t="s">
        <v>55</v>
      </c>
      <c r="I470" t="s">
        <v>30</v>
      </c>
      <c r="J470" t="s">
        <v>82</v>
      </c>
      <c r="K470" t="s">
        <v>57</v>
      </c>
      <c r="L470" t="s">
        <v>3040</v>
      </c>
      <c r="M470" t="s">
        <v>3041</v>
      </c>
      <c r="N470" t="s">
        <v>3042</v>
      </c>
      <c r="O470" t="s">
        <v>61</v>
      </c>
      <c r="P470" t="s">
        <v>839</v>
      </c>
      <c r="Q470" t="s">
        <v>840</v>
      </c>
      <c r="R470" t="s">
        <v>3043</v>
      </c>
      <c r="S470" t="s">
        <v>150</v>
      </c>
      <c r="T470" t="s">
        <v>3044</v>
      </c>
      <c r="U470" t="s">
        <v>3045</v>
      </c>
      <c r="V470" s="40">
        <v>0</v>
      </c>
      <c r="W470" s="40">
        <v>5.6284722222222222E-2</v>
      </c>
      <c r="X470" s="40">
        <v>5.6284722222222222E-2</v>
      </c>
      <c r="Y470" s="2" t="str">
        <f t="shared" si="88"/>
        <v/>
      </c>
      <c r="Z470" s="47" t="str">
        <f t="shared" si="89"/>
        <v>Cumplido</v>
      </c>
      <c r="AA470" s="8"/>
      <c r="AB470" s="8"/>
      <c r="AC470" s="8"/>
      <c r="AD470" s="8"/>
      <c r="AE470" s="8"/>
      <c r="AF470" s="42">
        <v>45330</v>
      </c>
      <c r="AG470" s="13" t="str">
        <f t="shared" si="90"/>
        <v>NO CUMPLE</v>
      </c>
      <c r="AH470" s="13" t="str">
        <f t="shared" si="91"/>
        <v>CUMPLE</v>
      </c>
      <c r="AI470" s="13" t="str">
        <f t="shared" si="92"/>
        <v>NO CUMPLE</v>
      </c>
      <c r="AJ470" s="13" t="str">
        <f t="shared" si="93"/>
        <v>NO CUMPLE</v>
      </c>
      <c r="AK470" s="13" t="str">
        <f t="shared" si="94"/>
        <v>NO CUMPLE</v>
      </c>
      <c r="AL470" s="13" t="str">
        <f t="shared" si="95"/>
        <v>NO CUMPLE</v>
      </c>
      <c r="AM470" s="13" t="str">
        <f t="shared" si="96"/>
        <v>CUMPLE</v>
      </c>
      <c r="AN470" s="13" t="str">
        <f t="shared" si="97"/>
        <v>NO CUMPLE</v>
      </c>
      <c r="AO470" s="13" t="str">
        <f t="shared" si="98"/>
        <v>NO CUMPLE</v>
      </c>
      <c r="AP470" s="13" t="str">
        <f t="shared" si="99"/>
        <v>NO CUMPLE</v>
      </c>
    </row>
    <row r="471" spans="1:42" ht="15" x14ac:dyDescent="0.25">
      <c r="A471" t="s">
        <v>3046</v>
      </c>
      <c r="B471" t="s">
        <v>95</v>
      </c>
      <c r="C471" t="s">
        <v>174</v>
      </c>
      <c r="D471" t="s">
        <v>142</v>
      </c>
      <c r="E471" t="s">
        <v>286</v>
      </c>
      <c r="F471" t="s">
        <v>1943</v>
      </c>
      <c r="G471" t="s">
        <v>73</v>
      </c>
      <c r="H471" t="s">
        <v>74</v>
      </c>
      <c r="I471" t="s">
        <v>29</v>
      </c>
      <c r="J471" t="s">
        <v>82</v>
      </c>
      <c r="K471" t="s">
        <v>75</v>
      </c>
      <c r="L471" t="s">
        <v>3047</v>
      </c>
      <c r="M471" t="s">
        <v>3048</v>
      </c>
      <c r="N471" t="s">
        <v>3049</v>
      </c>
      <c r="O471" t="s">
        <v>61</v>
      </c>
      <c r="P471" t="s">
        <v>136</v>
      </c>
      <c r="Q471" t="s">
        <v>137</v>
      </c>
      <c r="R471" t="s">
        <v>3050</v>
      </c>
      <c r="S471" t="s">
        <v>2053</v>
      </c>
      <c r="T471" t="s">
        <v>3051</v>
      </c>
      <c r="U471" t="s">
        <v>3052</v>
      </c>
      <c r="V471" s="40">
        <v>0.64465277777777774</v>
      </c>
      <c r="W471" s="40">
        <v>0.87446759259259255</v>
      </c>
      <c r="X471" s="40">
        <v>0.22981481481481481</v>
      </c>
      <c r="Y471" s="2" t="str">
        <f t="shared" si="88"/>
        <v/>
      </c>
      <c r="Z471" s="47" t="str">
        <f t="shared" si="89"/>
        <v>Cumplido</v>
      </c>
      <c r="AA471" s="8"/>
      <c r="AB471" s="8" t="str">
        <f>IF($H471="1-Crítica",IF($X471&lt;=$AT$5,"Cumplido", "Incumplido"),"")</f>
        <v/>
      </c>
      <c r="AC471" s="8" t="str">
        <f>IF($H471="2-Alta",IF($X471&lt;=$AT$6, "Cumplido", "Incumplido"),"")</f>
        <v/>
      </c>
      <c r="AD471" s="8" t="str">
        <f>IF($H471="3-Medio",IF($X471&lt;=$AT$7, "Cumplido", "Incumplido"),"")</f>
        <v>Cumplido</v>
      </c>
      <c r="AE471" s="8" t="str">
        <f>IF($H471="4-Baja",IF($X471&lt;=$AT$8, "Cumplido", "Incumplido"),"")</f>
        <v/>
      </c>
      <c r="AF471" s="42">
        <v>45331</v>
      </c>
      <c r="AG471" s="13" t="str">
        <f t="shared" si="90"/>
        <v>NO CUMPLE</v>
      </c>
      <c r="AH471" s="13" t="str">
        <f t="shared" si="91"/>
        <v>NO CUMPLE</v>
      </c>
      <c r="AI471" s="13" t="str">
        <f t="shared" si="92"/>
        <v>CUMPLE</v>
      </c>
      <c r="AJ471" s="13" t="str">
        <f t="shared" si="93"/>
        <v>NO CUMPLE</v>
      </c>
      <c r="AK471" s="13" t="str">
        <f t="shared" si="94"/>
        <v>NO CUMPLE</v>
      </c>
      <c r="AL471" s="13" t="str">
        <f t="shared" si="95"/>
        <v>NO CUMPLE</v>
      </c>
      <c r="AM471" s="13" t="str">
        <f t="shared" si="96"/>
        <v>NO CUMPLE</v>
      </c>
      <c r="AN471" s="13" t="str">
        <f t="shared" si="97"/>
        <v>NO CUMPLE</v>
      </c>
      <c r="AO471" s="13" t="str">
        <f t="shared" si="98"/>
        <v>CUMPLE</v>
      </c>
      <c r="AP471" s="13" t="str">
        <f t="shared" si="99"/>
        <v>NO CUMPLE</v>
      </c>
    </row>
    <row r="472" spans="1:42" ht="15" hidden="1" x14ac:dyDescent="0.25">
      <c r="A472" t="s">
        <v>3053</v>
      </c>
      <c r="B472" t="s">
        <v>165</v>
      </c>
      <c r="C472" t="s">
        <v>71</v>
      </c>
      <c r="D472" t="s">
        <v>483</v>
      </c>
      <c r="E472" t="s">
        <v>1565</v>
      </c>
      <c r="F472" t="s">
        <v>732</v>
      </c>
      <c r="G472" t="s">
        <v>73</v>
      </c>
      <c r="H472" t="s">
        <v>74</v>
      </c>
      <c r="I472" t="s">
        <v>29</v>
      </c>
      <c r="J472" t="s">
        <v>82</v>
      </c>
      <c r="K472" t="s">
        <v>57</v>
      </c>
      <c r="L472" t="s">
        <v>300</v>
      </c>
      <c r="M472" t="s">
        <v>3054</v>
      </c>
      <c r="N472" t="s">
        <v>3055</v>
      </c>
      <c r="O472" t="s">
        <v>61</v>
      </c>
      <c r="P472" t="s">
        <v>94</v>
      </c>
      <c r="Q472" t="s">
        <v>95</v>
      </c>
      <c r="R472" t="s">
        <v>3056</v>
      </c>
      <c r="S472" t="s">
        <v>150</v>
      </c>
      <c r="T472" t="s">
        <v>2137</v>
      </c>
      <c r="U472" t="s">
        <v>1572</v>
      </c>
      <c r="V472" s="40">
        <v>1.9375E-2</v>
      </c>
      <c r="W472" s="40">
        <v>2.824074074074074E-2</v>
      </c>
      <c r="X472" s="40">
        <v>8.86574074074074E-3</v>
      </c>
      <c r="Y472" s="2" t="str">
        <f t="shared" si="88"/>
        <v/>
      </c>
      <c r="Z472" s="47" t="str">
        <f t="shared" si="89"/>
        <v>Cumplido</v>
      </c>
      <c r="AA472" s="8"/>
      <c r="AB472" s="8"/>
      <c r="AC472" s="8"/>
      <c r="AD472" s="8"/>
      <c r="AE472" s="8"/>
      <c r="AF472" s="42">
        <v>45330</v>
      </c>
      <c r="AG472" s="13" t="str">
        <f t="shared" si="90"/>
        <v>CUMPLE</v>
      </c>
      <c r="AH472" s="13" t="str">
        <f t="shared" si="91"/>
        <v>NO CUMPLE</v>
      </c>
      <c r="AI472" s="13" t="str">
        <f t="shared" si="92"/>
        <v>NO CUMPLE</v>
      </c>
      <c r="AJ472" s="13" t="str">
        <f t="shared" si="93"/>
        <v>NO CUMPLE</v>
      </c>
      <c r="AK472" s="13" t="str">
        <f t="shared" si="94"/>
        <v>NO CUMPLE</v>
      </c>
      <c r="AL472" s="13" t="str">
        <f t="shared" si="95"/>
        <v>CUMPLE</v>
      </c>
      <c r="AM472" s="13" t="str">
        <f t="shared" si="96"/>
        <v>NO CUMPLE</v>
      </c>
      <c r="AN472" s="13" t="str">
        <f t="shared" si="97"/>
        <v>NO CUMPLE</v>
      </c>
      <c r="AO472" s="13" t="str">
        <f t="shared" si="98"/>
        <v>NO CUMPLE</v>
      </c>
      <c r="AP472" s="13" t="str">
        <f t="shared" si="99"/>
        <v>NO CUMPLE</v>
      </c>
    </row>
    <row r="473" spans="1:42" ht="15" hidden="1" x14ac:dyDescent="0.25">
      <c r="A473" t="s">
        <v>3057</v>
      </c>
      <c r="B473" t="s">
        <v>165</v>
      </c>
      <c r="C473" t="s">
        <v>296</v>
      </c>
      <c r="D473" t="s">
        <v>297</v>
      </c>
      <c r="E473" t="s">
        <v>876</v>
      </c>
      <c r="F473" t="s">
        <v>1124</v>
      </c>
      <c r="G473" t="s">
        <v>73</v>
      </c>
      <c r="H473" t="s">
        <v>74</v>
      </c>
      <c r="I473" t="s">
        <v>29</v>
      </c>
      <c r="J473" t="s">
        <v>82</v>
      </c>
      <c r="K473" t="s">
        <v>57</v>
      </c>
      <c r="L473" t="s">
        <v>2090</v>
      </c>
      <c r="M473" t="s">
        <v>3058</v>
      </c>
      <c r="N473" t="s">
        <v>3059</v>
      </c>
      <c r="O473" t="s">
        <v>61</v>
      </c>
      <c r="P473" t="s">
        <v>94</v>
      </c>
      <c r="Q473" t="s">
        <v>95</v>
      </c>
      <c r="R473" t="s">
        <v>3060</v>
      </c>
      <c r="S473" t="s">
        <v>150</v>
      </c>
      <c r="T473" t="s">
        <v>3061</v>
      </c>
      <c r="U473"/>
      <c r="V473" s="40">
        <v>0</v>
      </c>
      <c r="W473" s="40">
        <v>1.7430555555555557E-2</v>
      </c>
      <c r="X473" s="40">
        <v>1.7430555555555557E-2</v>
      </c>
      <c r="Y473" s="2" t="str">
        <f t="shared" si="88"/>
        <v/>
      </c>
      <c r="Z473" s="47" t="str">
        <f t="shared" si="89"/>
        <v>Cumplido</v>
      </c>
      <c r="AA473" s="8"/>
      <c r="AB473" s="8"/>
      <c r="AC473" s="8"/>
      <c r="AD473" s="8"/>
      <c r="AE473" s="8"/>
      <c r="AF473" s="42">
        <v>45330</v>
      </c>
      <c r="AG473" s="13" t="str">
        <f t="shared" si="90"/>
        <v>CUMPLE</v>
      </c>
      <c r="AH473" s="13" t="str">
        <f t="shared" si="91"/>
        <v>NO CUMPLE</v>
      </c>
      <c r="AI473" s="13" t="str">
        <f t="shared" si="92"/>
        <v>NO CUMPLE</v>
      </c>
      <c r="AJ473" s="13" t="str">
        <f t="shared" si="93"/>
        <v>NO CUMPLE</v>
      </c>
      <c r="AK473" s="13" t="str">
        <f t="shared" si="94"/>
        <v>NO CUMPLE</v>
      </c>
      <c r="AL473" s="13" t="str">
        <f t="shared" si="95"/>
        <v>CUMPLE</v>
      </c>
      <c r="AM473" s="13" t="str">
        <f t="shared" si="96"/>
        <v>NO CUMPLE</v>
      </c>
      <c r="AN473" s="13" t="str">
        <f t="shared" si="97"/>
        <v>NO CUMPLE</v>
      </c>
      <c r="AO473" s="13" t="str">
        <f t="shared" si="98"/>
        <v>NO CUMPLE</v>
      </c>
      <c r="AP473" s="13" t="str">
        <f t="shared" si="99"/>
        <v>NO CUMPLE</v>
      </c>
    </row>
    <row r="474" spans="1:42" ht="15" x14ac:dyDescent="0.25">
      <c r="A474" t="s">
        <v>3062</v>
      </c>
      <c r="B474" t="s">
        <v>284</v>
      </c>
      <c r="C474" t="s">
        <v>233</v>
      </c>
      <c r="D474" t="s">
        <v>233</v>
      </c>
      <c r="E474" t="s">
        <v>942</v>
      </c>
      <c r="F474" t="s">
        <v>2469</v>
      </c>
      <c r="G474" t="s">
        <v>54</v>
      </c>
      <c r="H474" t="s">
        <v>55</v>
      </c>
      <c r="I474" t="s">
        <v>30</v>
      </c>
      <c r="J474" t="s">
        <v>82</v>
      </c>
      <c r="K474" t="s">
        <v>75</v>
      </c>
      <c r="L474" t="s">
        <v>3063</v>
      </c>
      <c r="M474" t="s">
        <v>3064</v>
      </c>
      <c r="N474" t="s">
        <v>3065</v>
      </c>
      <c r="O474" t="s">
        <v>61</v>
      </c>
      <c r="P474" t="s">
        <v>62</v>
      </c>
      <c r="Q474" t="s">
        <v>279</v>
      </c>
      <c r="R474" t="s">
        <v>3066</v>
      </c>
      <c r="S474" t="s">
        <v>150</v>
      </c>
      <c r="T474" t="s">
        <v>2493</v>
      </c>
      <c r="U474" t="s">
        <v>2952</v>
      </c>
      <c r="V474" s="40">
        <v>0</v>
      </c>
      <c r="W474" s="40">
        <v>1.0995370370370371E-3</v>
      </c>
      <c r="X474" s="40">
        <v>1.0995370370370371E-3</v>
      </c>
      <c r="Y474" s="2" t="str">
        <f t="shared" si="88"/>
        <v/>
      </c>
      <c r="Z474" s="47" t="str">
        <f t="shared" si="89"/>
        <v>Cumplido</v>
      </c>
      <c r="AA474" s="8"/>
      <c r="AB474" s="8"/>
      <c r="AC474" s="8"/>
      <c r="AD474" s="8"/>
      <c r="AE474" s="8"/>
      <c r="AF474" s="42">
        <v>45330</v>
      </c>
      <c r="AG474" s="13" t="str">
        <f t="shared" si="90"/>
        <v>CUMPLE</v>
      </c>
      <c r="AH474" s="13" t="str">
        <f t="shared" si="91"/>
        <v>NO CUMPLE</v>
      </c>
      <c r="AI474" s="13" t="str">
        <f t="shared" si="92"/>
        <v>NO CUMPLE</v>
      </c>
      <c r="AJ474" s="13" t="str">
        <f t="shared" si="93"/>
        <v>NO CUMPLE</v>
      </c>
      <c r="AK474" s="13" t="str">
        <f t="shared" si="94"/>
        <v>NO CUMPLE</v>
      </c>
      <c r="AL474" s="13" t="str">
        <f t="shared" si="95"/>
        <v>CUMPLE</v>
      </c>
      <c r="AM474" s="13" t="str">
        <f t="shared" si="96"/>
        <v>NO CUMPLE</v>
      </c>
      <c r="AN474" s="13" t="str">
        <f t="shared" si="97"/>
        <v>NO CUMPLE</v>
      </c>
      <c r="AO474" s="13" t="str">
        <f t="shared" si="98"/>
        <v>NO CUMPLE</v>
      </c>
      <c r="AP474" s="13" t="str">
        <f t="shared" si="99"/>
        <v>NO CUMPLE</v>
      </c>
    </row>
    <row r="475" spans="1:42" ht="15" hidden="1" x14ac:dyDescent="0.25">
      <c r="A475" t="s">
        <v>3067</v>
      </c>
      <c r="B475" t="s">
        <v>70</v>
      </c>
      <c r="C475" t="s">
        <v>154</v>
      </c>
      <c r="D475" t="s">
        <v>71</v>
      </c>
      <c r="E475" t="s">
        <v>1888</v>
      </c>
      <c r="F475" t="s">
        <v>116</v>
      </c>
      <c r="G475" t="s">
        <v>54</v>
      </c>
      <c r="H475" t="s">
        <v>55</v>
      </c>
      <c r="I475" t="s">
        <v>30</v>
      </c>
      <c r="J475" t="s">
        <v>56</v>
      </c>
      <c r="K475" t="s">
        <v>117</v>
      </c>
      <c r="L475" t="s">
        <v>3068</v>
      </c>
      <c r="M475" t="s">
        <v>3069</v>
      </c>
      <c r="N475" t="s">
        <v>3070</v>
      </c>
      <c r="O475" t="s">
        <v>61</v>
      </c>
      <c r="P475" t="s">
        <v>136</v>
      </c>
      <c r="Q475" t="s">
        <v>137</v>
      </c>
      <c r="R475" t="s">
        <v>3071</v>
      </c>
      <c r="S475" t="s">
        <v>150</v>
      </c>
      <c r="T475" t="s">
        <v>3072</v>
      </c>
      <c r="U475" t="s">
        <v>3073</v>
      </c>
      <c r="V475" s="40">
        <v>0</v>
      </c>
      <c r="W475" s="40">
        <v>0</v>
      </c>
      <c r="X475" s="40">
        <v>0</v>
      </c>
      <c r="Y475" s="2" t="str">
        <f t="shared" si="88"/>
        <v/>
      </c>
      <c r="Z475" s="47" t="str">
        <f t="shared" si="89"/>
        <v/>
      </c>
      <c r="AA475" s="8"/>
      <c r="AB475" s="8"/>
      <c r="AC475" s="8"/>
      <c r="AD475" s="8"/>
      <c r="AE475" s="8"/>
      <c r="AF475" s="42">
        <v>45330</v>
      </c>
      <c r="AG475" s="13" t="str">
        <f t="shared" si="90"/>
        <v>CUMPLE</v>
      </c>
      <c r="AH475" s="13" t="str">
        <f t="shared" si="91"/>
        <v>NO CUMPLE</v>
      </c>
      <c r="AI475" s="13" t="str">
        <f t="shared" si="92"/>
        <v>NO CUMPLE</v>
      </c>
      <c r="AJ475" s="13" t="str">
        <f t="shared" si="93"/>
        <v>NO CUMPLE</v>
      </c>
      <c r="AK475" s="13" t="str">
        <f t="shared" si="94"/>
        <v>NO CUMPLE</v>
      </c>
      <c r="AL475" s="13" t="str">
        <f t="shared" si="95"/>
        <v>CUMPLE</v>
      </c>
      <c r="AM475" s="13" t="str">
        <f t="shared" si="96"/>
        <v>NO CUMPLE</v>
      </c>
      <c r="AN475" s="13" t="str">
        <f t="shared" si="97"/>
        <v>NO CUMPLE</v>
      </c>
      <c r="AO475" s="13" t="str">
        <f t="shared" si="98"/>
        <v>NO CUMPLE</v>
      </c>
      <c r="AP475" s="13" t="str">
        <f t="shared" si="99"/>
        <v>NO CUMPLE</v>
      </c>
    </row>
    <row r="476" spans="1:42" ht="15" hidden="1" x14ac:dyDescent="0.25">
      <c r="A476" t="s">
        <v>3074</v>
      </c>
      <c r="B476" t="s">
        <v>165</v>
      </c>
      <c r="C476" t="s">
        <v>154</v>
      </c>
      <c r="D476" t="s">
        <v>297</v>
      </c>
      <c r="E476" t="s">
        <v>1283</v>
      </c>
      <c r="F476" t="s">
        <v>712</v>
      </c>
      <c r="G476" t="s">
        <v>73</v>
      </c>
      <c r="H476" t="s">
        <v>74</v>
      </c>
      <c r="I476" t="s">
        <v>29</v>
      </c>
      <c r="J476" t="s">
        <v>82</v>
      </c>
      <c r="K476" t="s">
        <v>75</v>
      </c>
      <c r="L476" t="s">
        <v>1827</v>
      </c>
      <c r="M476" t="s">
        <v>3075</v>
      </c>
      <c r="N476" t="s">
        <v>3076</v>
      </c>
      <c r="O476" t="s">
        <v>61</v>
      </c>
      <c r="P476" t="s">
        <v>94</v>
      </c>
      <c r="Q476" t="s">
        <v>95</v>
      </c>
      <c r="R476" t="s">
        <v>3077</v>
      </c>
      <c r="S476" t="s">
        <v>150</v>
      </c>
      <c r="T476" t="s">
        <v>3078</v>
      </c>
      <c r="U476" t="s">
        <v>774</v>
      </c>
      <c r="V476" s="40">
        <v>3.6562499999999998E-2</v>
      </c>
      <c r="W476" s="40">
        <v>4.8680555555555553E-2</v>
      </c>
      <c r="X476" s="40">
        <v>1.2118055555555556E-2</v>
      </c>
      <c r="Y476" s="2" t="str">
        <f t="shared" si="88"/>
        <v/>
      </c>
      <c r="Z476" s="47" t="str">
        <f t="shared" si="89"/>
        <v>Cumplido</v>
      </c>
      <c r="AA476" s="8"/>
      <c r="AB476" s="8"/>
      <c r="AC476" s="8"/>
      <c r="AD476" s="8"/>
      <c r="AE476" s="8"/>
      <c r="AF476" s="42">
        <v>45330</v>
      </c>
      <c r="AG476" s="13" t="str">
        <f t="shared" si="90"/>
        <v>CUMPLE</v>
      </c>
      <c r="AH476" s="13" t="str">
        <f t="shared" si="91"/>
        <v>NO CUMPLE</v>
      </c>
      <c r="AI476" s="13" t="str">
        <f t="shared" si="92"/>
        <v>NO CUMPLE</v>
      </c>
      <c r="AJ476" s="13" t="str">
        <f t="shared" si="93"/>
        <v>NO CUMPLE</v>
      </c>
      <c r="AK476" s="13" t="str">
        <f t="shared" si="94"/>
        <v>NO CUMPLE</v>
      </c>
      <c r="AL476" s="13" t="str">
        <f t="shared" si="95"/>
        <v>NO CUMPLE</v>
      </c>
      <c r="AM476" s="13" t="str">
        <f t="shared" si="96"/>
        <v>CUMPLE</v>
      </c>
      <c r="AN476" s="13" t="str">
        <f t="shared" si="97"/>
        <v>NO CUMPLE</v>
      </c>
      <c r="AO476" s="13" t="str">
        <f t="shared" si="98"/>
        <v>NO CUMPLE</v>
      </c>
      <c r="AP476" s="13" t="str">
        <f t="shared" si="99"/>
        <v>NO CUMPLE</v>
      </c>
    </row>
    <row r="477" spans="1:42" ht="15" hidden="1" x14ac:dyDescent="0.25">
      <c r="A477" t="s">
        <v>3079</v>
      </c>
      <c r="B477" t="s">
        <v>49</v>
      </c>
      <c r="C477" t="s">
        <v>344</v>
      </c>
      <c r="D477" t="s">
        <v>71</v>
      </c>
      <c r="E477" t="s">
        <v>1565</v>
      </c>
      <c r="F477" t="s">
        <v>1662</v>
      </c>
      <c r="G477" t="s">
        <v>54</v>
      </c>
      <c r="H477" t="s">
        <v>55</v>
      </c>
      <c r="I477" t="s">
        <v>30</v>
      </c>
      <c r="J477" t="s">
        <v>56</v>
      </c>
      <c r="K477" t="s">
        <v>57</v>
      </c>
      <c r="L477" t="s">
        <v>1663</v>
      </c>
      <c r="M477" t="s">
        <v>3080</v>
      </c>
      <c r="N477" t="s">
        <v>3081</v>
      </c>
      <c r="O477" t="s">
        <v>61</v>
      </c>
      <c r="P477" t="s">
        <v>136</v>
      </c>
      <c r="Q477" t="s">
        <v>137</v>
      </c>
      <c r="R477" t="s">
        <v>3082</v>
      </c>
      <c r="S477" t="s">
        <v>150</v>
      </c>
      <c r="T477"/>
      <c r="U477" t="s">
        <v>3083</v>
      </c>
      <c r="V477" s="40">
        <v>0</v>
      </c>
      <c r="W477" s="40">
        <v>0</v>
      </c>
      <c r="X477" s="40">
        <v>0</v>
      </c>
      <c r="Y477" s="2" t="str">
        <f t="shared" si="88"/>
        <v/>
      </c>
      <c r="Z477" s="47" t="str">
        <f t="shared" si="89"/>
        <v/>
      </c>
      <c r="AA477" s="8"/>
      <c r="AB477" s="8"/>
      <c r="AC477" s="8"/>
      <c r="AD477" s="8"/>
      <c r="AE477" s="8"/>
      <c r="AF477" s="42">
        <v>45330</v>
      </c>
      <c r="AG477" s="13" t="str">
        <f t="shared" si="90"/>
        <v>CUMPLE</v>
      </c>
      <c r="AH477" s="13" t="str">
        <f t="shared" si="91"/>
        <v>NO CUMPLE</v>
      </c>
      <c r="AI477" s="13" t="str">
        <f t="shared" si="92"/>
        <v>NO CUMPLE</v>
      </c>
      <c r="AJ477" s="13" t="str">
        <f t="shared" si="93"/>
        <v>NO CUMPLE</v>
      </c>
      <c r="AK477" s="13" t="str">
        <f t="shared" si="94"/>
        <v>NO CUMPLE</v>
      </c>
      <c r="AL477" s="13" t="str">
        <f t="shared" si="95"/>
        <v>CUMPLE</v>
      </c>
      <c r="AM477" s="13" t="str">
        <f t="shared" si="96"/>
        <v>NO CUMPLE</v>
      </c>
      <c r="AN477" s="13" t="str">
        <f t="shared" si="97"/>
        <v>NO CUMPLE</v>
      </c>
      <c r="AO477" s="13" t="str">
        <f t="shared" si="98"/>
        <v>NO CUMPLE</v>
      </c>
      <c r="AP477" s="13" t="str">
        <f t="shared" si="99"/>
        <v>NO CUMPLE</v>
      </c>
    </row>
    <row r="478" spans="1:42" ht="15" x14ac:dyDescent="0.25">
      <c r="A478" t="s">
        <v>3084</v>
      </c>
      <c r="B478" t="s">
        <v>211</v>
      </c>
      <c r="C478" t="s">
        <v>233</v>
      </c>
      <c r="D478" t="s">
        <v>154</v>
      </c>
      <c r="E478" t="s">
        <v>319</v>
      </c>
      <c r="F478" t="s">
        <v>214</v>
      </c>
      <c r="G478" t="s">
        <v>54</v>
      </c>
      <c r="H478" t="s">
        <v>55</v>
      </c>
      <c r="I478" t="s">
        <v>30</v>
      </c>
      <c r="J478" t="s">
        <v>82</v>
      </c>
      <c r="K478" t="s">
        <v>75</v>
      </c>
      <c r="L478" t="s">
        <v>3085</v>
      </c>
      <c r="M478" t="s">
        <v>3086</v>
      </c>
      <c r="N478" t="s">
        <v>3087</v>
      </c>
      <c r="O478" t="s">
        <v>61</v>
      </c>
      <c r="P478" t="s">
        <v>62</v>
      </c>
      <c r="Q478" t="s">
        <v>148</v>
      </c>
      <c r="R478" t="s">
        <v>3088</v>
      </c>
      <c r="S478" t="s">
        <v>2053</v>
      </c>
      <c r="T478" t="s">
        <v>3089</v>
      </c>
      <c r="U478" t="s">
        <v>3090</v>
      </c>
      <c r="V478" s="40">
        <v>0.97673611111111114</v>
      </c>
      <c r="W478" s="40">
        <v>1.0641666666666667</v>
      </c>
      <c r="X478" s="40">
        <v>8.7430555555555553E-2</v>
      </c>
      <c r="Y478" s="2" t="str">
        <f t="shared" si="88"/>
        <v/>
      </c>
      <c r="Z478" s="47" t="str">
        <f t="shared" si="89"/>
        <v>Cumplido</v>
      </c>
      <c r="AA478" s="8"/>
      <c r="AB478" s="8"/>
      <c r="AC478" s="8"/>
      <c r="AD478" s="8"/>
      <c r="AE478" s="8"/>
      <c r="AF478" s="42">
        <v>45331</v>
      </c>
      <c r="AG478" s="13" t="str">
        <f t="shared" si="90"/>
        <v>NO CUMPLE</v>
      </c>
      <c r="AH478" s="13" t="str">
        <f t="shared" si="91"/>
        <v>CUMPLE</v>
      </c>
      <c r="AI478" s="13" t="str">
        <f t="shared" si="92"/>
        <v>NO CUMPLE</v>
      </c>
      <c r="AJ478" s="13" t="str">
        <f t="shared" si="93"/>
        <v>NO CUMPLE</v>
      </c>
      <c r="AK478" s="13" t="str">
        <f t="shared" si="94"/>
        <v>NO CUMPLE</v>
      </c>
      <c r="AL478" s="13" t="str">
        <f t="shared" si="95"/>
        <v>NO CUMPLE</v>
      </c>
      <c r="AM478" s="13" t="str">
        <f t="shared" si="96"/>
        <v>NO CUMPLE</v>
      </c>
      <c r="AN478" s="13" t="str">
        <f t="shared" si="97"/>
        <v>NO CUMPLE</v>
      </c>
      <c r="AO478" s="13" t="str">
        <f t="shared" si="98"/>
        <v>NO CUMPLE</v>
      </c>
      <c r="AP478" s="13" t="str">
        <f t="shared" si="99"/>
        <v>CUMPLE</v>
      </c>
    </row>
    <row r="479" spans="1:42" ht="15" x14ac:dyDescent="0.25">
      <c r="A479" t="s">
        <v>3091</v>
      </c>
      <c r="B479" t="s">
        <v>94</v>
      </c>
      <c r="C479" t="s">
        <v>223</v>
      </c>
      <c r="D479" t="s">
        <v>154</v>
      </c>
      <c r="E479" t="s">
        <v>2346</v>
      </c>
      <c r="F479" t="s">
        <v>214</v>
      </c>
      <c r="G479" t="s">
        <v>54</v>
      </c>
      <c r="H479" t="s">
        <v>55</v>
      </c>
      <c r="I479" t="s">
        <v>30</v>
      </c>
      <c r="J479" t="s">
        <v>82</v>
      </c>
      <c r="K479" t="s">
        <v>3092</v>
      </c>
      <c r="L479" t="s">
        <v>3093</v>
      </c>
      <c r="M479" t="s">
        <v>3094</v>
      </c>
      <c r="N479" t="s">
        <v>3095</v>
      </c>
      <c r="O479" t="s">
        <v>61</v>
      </c>
      <c r="P479" t="s">
        <v>94</v>
      </c>
      <c r="Q479" t="s">
        <v>95</v>
      </c>
      <c r="R479" t="s">
        <v>3096</v>
      </c>
      <c r="S479" t="s">
        <v>150</v>
      </c>
      <c r="T479" t="s">
        <v>3097</v>
      </c>
      <c r="U479" t="s">
        <v>3098</v>
      </c>
      <c r="V479" s="40">
        <v>0</v>
      </c>
      <c r="W479" s="40">
        <v>1.6898148148148148E-2</v>
      </c>
      <c r="X479" s="40">
        <v>1.6898148148148148E-2</v>
      </c>
      <c r="Y479" s="2" t="str">
        <f t="shared" si="88"/>
        <v/>
      </c>
      <c r="Z479" s="47" t="str">
        <f t="shared" si="89"/>
        <v>Cumplido</v>
      </c>
      <c r="AA479" s="8"/>
      <c r="AB479" s="8"/>
      <c r="AC479" s="8"/>
      <c r="AD479" s="8"/>
      <c r="AE479" s="8"/>
      <c r="AF479" s="42">
        <v>45330</v>
      </c>
      <c r="AG479" s="13" t="str">
        <f t="shared" si="90"/>
        <v>CUMPLE</v>
      </c>
      <c r="AH479" s="13" t="str">
        <f t="shared" si="91"/>
        <v>NO CUMPLE</v>
      </c>
      <c r="AI479" s="13" t="str">
        <f t="shared" si="92"/>
        <v>NO CUMPLE</v>
      </c>
      <c r="AJ479" s="13" t="str">
        <f t="shared" si="93"/>
        <v>NO CUMPLE</v>
      </c>
      <c r="AK479" s="13" t="str">
        <f t="shared" si="94"/>
        <v>NO CUMPLE</v>
      </c>
      <c r="AL479" s="13" t="str">
        <f t="shared" si="95"/>
        <v>CUMPLE</v>
      </c>
      <c r="AM479" s="13" t="str">
        <f t="shared" si="96"/>
        <v>NO CUMPLE</v>
      </c>
      <c r="AN479" s="13" t="str">
        <f t="shared" si="97"/>
        <v>NO CUMPLE</v>
      </c>
      <c r="AO479" s="13" t="str">
        <f t="shared" si="98"/>
        <v>NO CUMPLE</v>
      </c>
      <c r="AP479" s="13" t="str">
        <f t="shared" si="99"/>
        <v>NO CUMPLE</v>
      </c>
    </row>
    <row r="480" spans="1:42" ht="15" x14ac:dyDescent="0.25">
      <c r="A480" t="s">
        <v>3099</v>
      </c>
      <c r="B480" t="s">
        <v>284</v>
      </c>
      <c r="C480" t="s">
        <v>635</v>
      </c>
      <c r="D480" t="s">
        <v>2863</v>
      </c>
      <c r="E480" t="s">
        <v>833</v>
      </c>
      <c r="F480" t="s">
        <v>327</v>
      </c>
      <c r="G480" t="s">
        <v>73</v>
      </c>
      <c r="H480" t="s">
        <v>55</v>
      </c>
      <c r="I480" t="s">
        <v>30</v>
      </c>
      <c r="J480" t="s">
        <v>82</v>
      </c>
      <c r="K480" t="s">
        <v>288</v>
      </c>
      <c r="L480" t="s">
        <v>3100</v>
      </c>
      <c r="M480" t="s">
        <v>3101</v>
      </c>
      <c r="N480" t="s">
        <v>3102</v>
      </c>
      <c r="O480" t="s">
        <v>61</v>
      </c>
      <c r="P480" t="s">
        <v>136</v>
      </c>
      <c r="Q480" t="s">
        <v>137</v>
      </c>
      <c r="R480" t="s">
        <v>3103</v>
      </c>
      <c r="S480" t="s">
        <v>150</v>
      </c>
      <c r="T480" t="s">
        <v>3104</v>
      </c>
      <c r="U480" t="s">
        <v>3105</v>
      </c>
      <c r="V480" s="40">
        <v>0</v>
      </c>
      <c r="W480" s="40">
        <v>8.3842592592592594E-2</v>
      </c>
      <c r="X480" s="40">
        <v>8.3842592592592594E-2</v>
      </c>
      <c r="Y480" s="2" t="str">
        <f t="shared" si="88"/>
        <v/>
      </c>
      <c r="Z480" s="47" t="str">
        <f t="shared" si="89"/>
        <v>Cumplido</v>
      </c>
      <c r="AA480" s="8"/>
      <c r="AB480" s="8"/>
      <c r="AC480" s="8"/>
      <c r="AD480" s="8"/>
      <c r="AE480" s="8"/>
      <c r="AF480" s="42">
        <v>45330</v>
      </c>
      <c r="AG480" s="13" t="str">
        <f t="shared" si="90"/>
        <v>NO CUMPLE</v>
      </c>
      <c r="AH480" s="13" t="str">
        <f t="shared" si="91"/>
        <v>CUMPLE</v>
      </c>
      <c r="AI480" s="13" t="str">
        <f t="shared" si="92"/>
        <v>NO CUMPLE</v>
      </c>
      <c r="AJ480" s="13" t="str">
        <f t="shared" si="93"/>
        <v>NO CUMPLE</v>
      </c>
      <c r="AK480" s="13" t="str">
        <f t="shared" si="94"/>
        <v>NO CUMPLE</v>
      </c>
      <c r="AL480" s="13" t="str">
        <f t="shared" si="95"/>
        <v>NO CUMPLE</v>
      </c>
      <c r="AM480" s="13" t="str">
        <f t="shared" si="96"/>
        <v>CUMPLE</v>
      </c>
      <c r="AN480" s="13" t="str">
        <f t="shared" si="97"/>
        <v>NO CUMPLE</v>
      </c>
      <c r="AO480" s="13" t="str">
        <f t="shared" si="98"/>
        <v>NO CUMPLE</v>
      </c>
      <c r="AP480" s="13" t="str">
        <f t="shared" si="99"/>
        <v>NO CUMPLE</v>
      </c>
    </row>
    <row r="481" spans="1:42" ht="15" hidden="1" x14ac:dyDescent="0.25">
      <c r="A481" t="s">
        <v>3106</v>
      </c>
      <c r="B481" t="s">
        <v>165</v>
      </c>
      <c r="C481" t="s">
        <v>415</v>
      </c>
      <c r="D481" t="s">
        <v>297</v>
      </c>
      <c r="E481" t="s">
        <v>1283</v>
      </c>
      <c r="F481" t="s">
        <v>299</v>
      </c>
      <c r="G481" t="s">
        <v>73</v>
      </c>
      <c r="H481" t="s">
        <v>74</v>
      </c>
      <c r="I481" t="s">
        <v>29</v>
      </c>
      <c r="J481" t="s">
        <v>82</v>
      </c>
      <c r="K481" t="s">
        <v>1952</v>
      </c>
      <c r="L481" t="s">
        <v>3107</v>
      </c>
      <c r="M481" t="s">
        <v>3108</v>
      </c>
      <c r="N481" t="s">
        <v>3109</v>
      </c>
      <c r="O481" t="s">
        <v>61</v>
      </c>
      <c r="P481" t="s">
        <v>94</v>
      </c>
      <c r="Q481" t="s">
        <v>95</v>
      </c>
      <c r="R481" t="s">
        <v>3110</v>
      </c>
      <c r="S481" t="s">
        <v>150</v>
      </c>
      <c r="T481" t="s">
        <v>3111</v>
      </c>
      <c r="U481" t="s">
        <v>774</v>
      </c>
      <c r="V481" s="40">
        <v>2.4652777777777776E-3</v>
      </c>
      <c r="W481" s="40">
        <v>7.5694444444444446E-3</v>
      </c>
      <c r="X481" s="40">
        <v>5.1041666666666666E-3</v>
      </c>
      <c r="Y481" s="2" t="str">
        <f t="shared" si="88"/>
        <v/>
      </c>
      <c r="Z481" s="47" t="str">
        <f t="shared" si="89"/>
        <v>Cumplido</v>
      </c>
      <c r="AA481" s="8"/>
      <c r="AB481" s="8"/>
      <c r="AC481" s="8"/>
      <c r="AD481" s="8"/>
      <c r="AE481" s="8"/>
      <c r="AF481" s="42">
        <v>45330</v>
      </c>
      <c r="AG481" s="13" t="str">
        <f t="shared" si="90"/>
        <v>CUMPLE</v>
      </c>
      <c r="AH481" s="13" t="str">
        <f t="shared" si="91"/>
        <v>NO CUMPLE</v>
      </c>
      <c r="AI481" s="13" t="str">
        <f t="shared" si="92"/>
        <v>NO CUMPLE</v>
      </c>
      <c r="AJ481" s="13" t="str">
        <f t="shared" si="93"/>
        <v>NO CUMPLE</v>
      </c>
      <c r="AK481" s="13" t="str">
        <f t="shared" si="94"/>
        <v>NO CUMPLE</v>
      </c>
      <c r="AL481" s="13" t="str">
        <f t="shared" si="95"/>
        <v>CUMPLE</v>
      </c>
      <c r="AM481" s="13" t="str">
        <f t="shared" si="96"/>
        <v>NO CUMPLE</v>
      </c>
      <c r="AN481" s="13" t="str">
        <f t="shared" si="97"/>
        <v>NO CUMPLE</v>
      </c>
      <c r="AO481" s="13" t="str">
        <f t="shared" si="98"/>
        <v>NO CUMPLE</v>
      </c>
      <c r="AP481" s="13" t="str">
        <f t="shared" si="99"/>
        <v>NO CUMPLE</v>
      </c>
    </row>
    <row r="482" spans="1:42" ht="15" hidden="1" x14ac:dyDescent="0.25">
      <c r="A482" t="s">
        <v>3112</v>
      </c>
      <c r="B482" t="s">
        <v>70</v>
      </c>
      <c r="C482" t="s">
        <v>154</v>
      </c>
      <c r="D482" t="s">
        <v>71</v>
      </c>
      <c r="E482" t="s">
        <v>1888</v>
      </c>
      <c r="F482" t="s">
        <v>116</v>
      </c>
      <c r="G482" t="s">
        <v>54</v>
      </c>
      <c r="H482" t="s">
        <v>55</v>
      </c>
      <c r="I482" t="s">
        <v>30</v>
      </c>
      <c r="J482" t="s">
        <v>56</v>
      </c>
      <c r="K482" t="s">
        <v>117</v>
      </c>
      <c r="L482" t="s">
        <v>3113</v>
      </c>
      <c r="M482" t="s">
        <v>3114</v>
      </c>
      <c r="N482" t="s">
        <v>3115</v>
      </c>
      <c r="O482" t="s">
        <v>61</v>
      </c>
      <c r="P482" t="s">
        <v>136</v>
      </c>
      <c r="Q482" t="s">
        <v>137</v>
      </c>
      <c r="R482" t="s">
        <v>3116</v>
      </c>
      <c r="S482" t="s">
        <v>2053</v>
      </c>
      <c r="T482" t="s">
        <v>3117</v>
      </c>
      <c r="U482" t="s">
        <v>1014</v>
      </c>
      <c r="V482" s="40">
        <v>0</v>
      </c>
      <c r="W482" s="40">
        <v>0</v>
      </c>
      <c r="X482" s="40">
        <v>0</v>
      </c>
      <c r="Y482" s="2" t="str">
        <f t="shared" si="88"/>
        <v/>
      </c>
      <c r="Z482" s="47" t="str">
        <f t="shared" si="89"/>
        <v/>
      </c>
      <c r="AA482" s="8"/>
      <c r="AB482" s="8"/>
      <c r="AC482" s="8"/>
      <c r="AD482" s="8"/>
      <c r="AE482" s="8"/>
      <c r="AF482" s="42">
        <v>45331</v>
      </c>
      <c r="AG482" s="13" t="str">
        <f t="shared" si="90"/>
        <v>CUMPLE</v>
      </c>
      <c r="AH482" s="13" t="str">
        <f t="shared" si="91"/>
        <v>NO CUMPLE</v>
      </c>
      <c r="AI482" s="13" t="str">
        <f t="shared" si="92"/>
        <v>NO CUMPLE</v>
      </c>
      <c r="AJ482" s="13" t="str">
        <f t="shared" si="93"/>
        <v>NO CUMPLE</v>
      </c>
      <c r="AK482" s="13" t="str">
        <f t="shared" si="94"/>
        <v>NO CUMPLE</v>
      </c>
      <c r="AL482" s="13" t="str">
        <f t="shared" si="95"/>
        <v>CUMPLE</v>
      </c>
      <c r="AM482" s="13" t="str">
        <f t="shared" si="96"/>
        <v>NO CUMPLE</v>
      </c>
      <c r="AN482" s="13" t="str">
        <f t="shared" si="97"/>
        <v>NO CUMPLE</v>
      </c>
      <c r="AO482" s="13" t="str">
        <f t="shared" si="98"/>
        <v>NO CUMPLE</v>
      </c>
      <c r="AP482" s="13" t="str">
        <f t="shared" si="99"/>
        <v>NO CUMPLE</v>
      </c>
    </row>
    <row r="483" spans="1:42" ht="15" x14ac:dyDescent="0.25">
      <c r="A483" t="s">
        <v>3118</v>
      </c>
      <c r="B483" t="s">
        <v>95</v>
      </c>
      <c r="C483" t="s">
        <v>531</v>
      </c>
      <c r="D483" t="s">
        <v>297</v>
      </c>
      <c r="E483" t="s">
        <v>532</v>
      </c>
      <c r="F483" t="s">
        <v>785</v>
      </c>
      <c r="G483" t="s">
        <v>73</v>
      </c>
      <c r="H483" t="s">
        <v>74</v>
      </c>
      <c r="I483" t="s">
        <v>29</v>
      </c>
      <c r="J483" t="s">
        <v>82</v>
      </c>
      <c r="K483" t="s">
        <v>75</v>
      </c>
      <c r="L483" t="s">
        <v>3119</v>
      </c>
      <c r="M483" t="s">
        <v>3120</v>
      </c>
      <c r="N483" t="s">
        <v>3121</v>
      </c>
      <c r="O483" t="s">
        <v>61</v>
      </c>
      <c r="P483" t="s">
        <v>62</v>
      </c>
      <c r="Q483"/>
      <c r="R483" t="s">
        <v>3122</v>
      </c>
      <c r="S483" t="s">
        <v>150</v>
      </c>
      <c r="T483" t="s">
        <v>3123</v>
      </c>
      <c r="U483" t="s">
        <v>3124</v>
      </c>
      <c r="V483" s="40">
        <v>1.576388888888889E-2</v>
      </c>
      <c r="W483" s="40">
        <v>3.3912037037037039E-2</v>
      </c>
      <c r="X483" s="40">
        <v>1.8148148148148149E-2</v>
      </c>
      <c r="Y483" s="2" t="str">
        <f t="shared" si="88"/>
        <v/>
      </c>
      <c r="Z483" s="47" t="str">
        <f t="shared" si="89"/>
        <v>Cumplido</v>
      </c>
      <c r="AA483" s="8"/>
      <c r="AB483" s="8"/>
      <c r="AC483" s="8"/>
      <c r="AD483" s="8"/>
      <c r="AE483" s="8"/>
      <c r="AF483" s="42">
        <v>45330</v>
      </c>
      <c r="AG483" s="13" t="str">
        <f t="shared" si="90"/>
        <v>CUMPLE</v>
      </c>
      <c r="AH483" s="13" t="str">
        <f t="shared" si="91"/>
        <v>NO CUMPLE</v>
      </c>
      <c r="AI483" s="13" t="str">
        <f t="shared" si="92"/>
        <v>NO CUMPLE</v>
      </c>
      <c r="AJ483" s="13" t="str">
        <f t="shared" si="93"/>
        <v>NO CUMPLE</v>
      </c>
      <c r="AK483" s="13" t="str">
        <f t="shared" si="94"/>
        <v>NO CUMPLE</v>
      </c>
      <c r="AL483" s="13" t="str">
        <f t="shared" si="95"/>
        <v>CUMPLE</v>
      </c>
      <c r="AM483" s="13" t="str">
        <f t="shared" si="96"/>
        <v>NO CUMPLE</v>
      </c>
      <c r="AN483" s="13" t="str">
        <f t="shared" si="97"/>
        <v>NO CUMPLE</v>
      </c>
      <c r="AO483" s="13" t="str">
        <f t="shared" si="98"/>
        <v>NO CUMPLE</v>
      </c>
      <c r="AP483" s="13" t="str">
        <f t="shared" si="99"/>
        <v>NO CUMPLE</v>
      </c>
    </row>
    <row r="484" spans="1:42" ht="15" x14ac:dyDescent="0.25">
      <c r="A484" t="s">
        <v>3125</v>
      </c>
      <c r="B484" t="s">
        <v>284</v>
      </c>
      <c r="C484" t="s">
        <v>174</v>
      </c>
      <c r="D484" t="s">
        <v>142</v>
      </c>
      <c r="E484" t="s">
        <v>175</v>
      </c>
      <c r="F484" t="s">
        <v>327</v>
      </c>
      <c r="G484" t="s">
        <v>54</v>
      </c>
      <c r="H484" t="s">
        <v>55</v>
      </c>
      <c r="I484" t="s">
        <v>30</v>
      </c>
      <c r="J484" t="s">
        <v>82</v>
      </c>
      <c r="K484" t="s">
        <v>75</v>
      </c>
      <c r="L484" t="s">
        <v>3126</v>
      </c>
      <c r="M484" t="s">
        <v>3127</v>
      </c>
      <c r="N484" t="s">
        <v>3128</v>
      </c>
      <c r="O484" t="s">
        <v>61</v>
      </c>
      <c r="P484" t="s">
        <v>136</v>
      </c>
      <c r="Q484" t="s">
        <v>137</v>
      </c>
      <c r="R484" t="s">
        <v>3129</v>
      </c>
      <c r="S484" t="s">
        <v>2424</v>
      </c>
      <c r="T484" t="s">
        <v>3130</v>
      </c>
      <c r="U484" t="s">
        <v>3131</v>
      </c>
      <c r="V484" s="40">
        <v>3.5390509259259257</v>
      </c>
      <c r="W484" s="40">
        <v>3.5446180555555555</v>
      </c>
      <c r="X484" s="40">
        <v>5.5671296296296293E-3</v>
      </c>
      <c r="Y484" s="2" t="str">
        <f t="shared" si="88"/>
        <v/>
      </c>
      <c r="Z484" s="47" t="str">
        <f t="shared" si="89"/>
        <v>Cumplido</v>
      </c>
      <c r="AA484" s="8"/>
      <c r="AB484" s="8"/>
      <c r="AC484" s="8"/>
      <c r="AD484" s="8"/>
      <c r="AE484" s="8"/>
      <c r="AF484" s="42">
        <v>45334</v>
      </c>
      <c r="AG484" s="13" t="str">
        <f t="shared" si="90"/>
        <v>CUMPLE</v>
      </c>
      <c r="AH484" s="13" t="str">
        <f t="shared" si="91"/>
        <v>NO CUMPLE</v>
      </c>
      <c r="AI484" s="13" t="str">
        <f t="shared" si="92"/>
        <v>NO CUMPLE</v>
      </c>
      <c r="AJ484" s="13" t="str">
        <f t="shared" si="93"/>
        <v>NO CUMPLE</v>
      </c>
      <c r="AK484" s="13" t="str">
        <f t="shared" si="94"/>
        <v>NO CUMPLE</v>
      </c>
      <c r="AL484" s="13" t="str">
        <f t="shared" si="95"/>
        <v>NO CUMPLE</v>
      </c>
      <c r="AM484" s="13" t="str">
        <f t="shared" si="96"/>
        <v>NO CUMPLE</v>
      </c>
      <c r="AN484" s="13" t="str">
        <f t="shared" si="97"/>
        <v>NO CUMPLE</v>
      </c>
      <c r="AO484" s="13" t="str">
        <f t="shared" si="98"/>
        <v>NO CUMPLE</v>
      </c>
      <c r="AP484" s="13" t="str">
        <f t="shared" si="99"/>
        <v>CUMPLE</v>
      </c>
    </row>
    <row r="485" spans="1:42" ht="15" hidden="1" x14ac:dyDescent="0.25">
      <c r="A485" t="s">
        <v>3132</v>
      </c>
      <c r="B485" t="s">
        <v>49</v>
      </c>
      <c r="C485" t="s">
        <v>154</v>
      </c>
      <c r="D485" t="s">
        <v>71</v>
      </c>
      <c r="E485" t="s">
        <v>1283</v>
      </c>
      <c r="F485" t="s">
        <v>1289</v>
      </c>
      <c r="G485" t="s">
        <v>54</v>
      </c>
      <c r="H485" t="s">
        <v>55</v>
      </c>
      <c r="I485" t="s">
        <v>30</v>
      </c>
      <c r="J485" t="s">
        <v>82</v>
      </c>
      <c r="K485" t="s">
        <v>117</v>
      </c>
      <c r="L485" t="s">
        <v>2692</v>
      </c>
      <c r="M485" t="s">
        <v>3133</v>
      </c>
      <c r="N485" t="s">
        <v>3134</v>
      </c>
      <c r="O485" t="s">
        <v>61</v>
      </c>
      <c r="P485" t="s">
        <v>136</v>
      </c>
      <c r="Q485" t="s">
        <v>137</v>
      </c>
      <c r="R485" t="s">
        <v>3135</v>
      </c>
      <c r="S485" t="s">
        <v>150</v>
      </c>
      <c r="T485" t="s">
        <v>2692</v>
      </c>
      <c r="U485" t="s">
        <v>352</v>
      </c>
      <c r="V485" s="40">
        <v>0</v>
      </c>
      <c r="W485" s="40">
        <v>1.0856481481481481E-2</v>
      </c>
      <c r="X485" s="40">
        <v>1.0856481481481481E-2</v>
      </c>
      <c r="Y485" s="2" t="str">
        <f t="shared" si="88"/>
        <v/>
      </c>
      <c r="Z485" s="47" t="str">
        <f t="shared" si="89"/>
        <v>Cumplido</v>
      </c>
      <c r="AA485" s="8"/>
      <c r="AB485" s="8"/>
      <c r="AC485" s="8"/>
      <c r="AD485" s="8"/>
      <c r="AE485" s="8"/>
      <c r="AF485" s="42">
        <v>45330</v>
      </c>
      <c r="AG485" s="13" t="str">
        <f t="shared" si="90"/>
        <v>CUMPLE</v>
      </c>
      <c r="AH485" s="13" t="str">
        <f t="shared" si="91"/>
        <v>NO CUMPLE</v>
      </c>
      <c r="AI485" s="13" t="str">
        <f t="shared" si="92"/>
        <v>NO CUMPLE</v>
      </c>
      <c r="AJ485" s="13" t="str">
        <f t="shared" si="93"/>
        <v>NO CUMPLE</v>
      </c>
      <c r="AK485" s="13" t="str">
        <f t="shared" si="94"/>
        <v>NO CUMPLE</v>
      </c>
      <c r="AL485" s="13" t="str">
        <f t="shared" si="95"/>
        <v>CUMPLE</v>
      </c>
      <c r="AM485" s="13" t="str">
        <f t="shared" si="96"/>
        <v>NO CUMPLE</v>
      </c>
      <c r="AN485" s="13" t="str">
        <f t="shared" si="97"/>
        <v>NO CUMPLE</v>
      </c>
      <c r="AO485" s="13" t="str">
        <f t="shared" si="98"/>
        <v>NO CUMPLE</v>
      </c>
      <c r="AP485" s="13" t="str">
        <f t="shared" si="99"/>
        <v>NO CUMPLE</v>
      </c>
    </row>
    <row r="486" spans="1:42" ht="15" hidden="1" x14ac:dyDescent="0.25">
      <c r="A486" t="s">
        <v>3136</v>
      </c>
      <c r="B486" t="s">
        <v>165</v>
      </c>
      <c r="C486" t="s">
        <v>415</v>
      </c>
      <c r="D486" t="s">
        <v>297</v>
      </c>
      <c r="E486" t="s">
        <v>1283</v>
      </c>
      <c r="F486" t="s">
        <v>1124</v>
      </c>
      <c r="G486" t="s">
        <v>73</v>
      </c>
      <c r="H486" t="s">
        <v>74</v>
      </c>
      <c r="I486" t="s">
        <v>29</v>
      </c>
      <c r="J486" t="s">
        <v>82</v>
      </c>
      <c r="K486" t="s">
        <v>57</v>
      </c>
      <c r="L486" t="s">
        <v>3137</v>
      </c>
      <c r="M486" t="s">
        <v>3138</v>
      </c>
      <c r="N486" t="s">
        <v>3139</v>
      </c>
      <c r="O486" t="s">
        <v>61</v>
      </c>
      <c r="P486" t="s">
        <v>94</v>
      </c>
      <c r="Q486" t="s">
        <v>95</v>
      </c>
      <c r="R486" t="s">
        <v>3140</v>
      </c>
      <c r="S486" t="s">
        <v>150</v>
      </c>
      <c r="T486" t="s">
        <v>3141</v>
      </c>
      <c r="U486" t="s">
        <v>774</v>
      </c>
      <c r="V486" s="40">
        <v>5.7291666666666663E-3</v>
      </c>
      <c r="W486" s="40">
        <v>1.0185185185185186E-2</v>
      </c>
      <c r="X486" s="40">
        <v>4.4560185185185189E-3</v>
      </c>
      <c r="Y486" s="2" t="str">
        <f t="shared" si="88"/>
        <v/>
      </c>
      <c r="Z486" s="47" t="str">
        <f t="shared" si="89"/>
        <v>Cumplido</v>
      </c>
      <c r="AA486" s="8"/>
      <c r="AB486" s="8"/>
      <c r="AC486" s="8"/>
      <c r="AD486" s="8"/>
      <c r="AE486" s="8"/>
      <c r="AF486" s="42">
        <v>45330</v>
      </c>
      <c r="AG486" s="13" t="str">
        <f t="shared" si="90"/>
        <v>CUMPLE</v>
      </c>
      <c r="AH486" s="13" t="str">
        <f t="shared" si="91"/>
        <v>NO CUMPLE</v>
      </c>
      <c r="AI486" s="13" t="str">
        <f t="shared" si="92"/>
        <v>NO CUMPLE</v>
      </c>
      <c r="AJ486" s="13" t="str">
        <f t="shared" si="93"/>
        <v>NO CUMPLE</v>
      </c>
      <c r="AK486" s="13" t="str">
        <f t="shared" si="94"/>
        <v>NO CUMPLE</v>
      </c>
      <c r="AL486" s="13" t="str">
        <f t="shared" si="95"/>
        <v>CUMPLE</v>
      </c>
      <c r="AM486" s="13" t="str">
        <f t="shared" si="96"/>
        <v>NO CUMPLE</v>
      </c>
      <c r="AN486" s="13" t="str">
        <f t="shared" si="97"/>
        <v>NO CUMPLE</v>
      </c>
      <c r="AO486" s="13" t="str">
        <f t="shared" si="98"/>
        <v>NO CUMPLE</v>
      </c>
      <c r="AP486" s="13" t="str">
        <f t="shared" si="99"/>
        <v>NO CUMPLE</v>
      </c>
    </row>
    <row r="487" spans="1:42" ht="15" hidden="1" x14ac:dyDescent="0.25">
      <c r="A487" t="s">
        <v>3142</v>
      </c>
      <c r="B487" t="s">
        <v>70</v>
      </c>
      <c r="C487" t="s">
        <v>154</v>
      </c>
      <c r="D487" t="s">
        <v>71</v>
      </c>
      <c r="E487" t="s">
        <v>380</v>
      </c>
      <c r="F487" t="s">
        <v>381</v>
      </c>
      <c r="G487" t="s">
        <v>54</v>
      </c>
      <c r="H487" t="s">
        <v>55</v>
      </c>
      <c r="I487" t="s">
        <v>30</v>
      </c>
      <c r="J487" t="s">
        <v>56</v>
      </c>
      <c r="K487" t="s">
        <v>117</v>
      </c>
      <c r="L487" t="s">
        <v>3143</v>
      </c>
      <c r="M487" t="s">
        <v>3144</v>
      </c>
      <c r="N487" t="s">
        <v>3145</v>
      </c>
      <c r="O487" t="s">
        <v>61</v>
      </c>
      <c r="P487" t="s">
        <v>62</v>
      </c>
      <c r="Q487" t="s">
        <v>79</v>
      </c>
      <c r="R487" t="s">
        <v>3146</v>
      </c>
      <c r="S487" t="s">
        <v>2053</v>
      </c>
      <c r="T487" t="s">
        <v>3147</v>
      </c>
      <c r="U487" t="s">
        <v>3148</v>
      </c>
      <c r="V487" s="40">
        <v>0</v>
      </c>
      <c r="W487" s="40">
        <v>0</v>
      </c>
      <c r="X487" s="40">
        <v>0</v>
      </c>
      <c r="Y487" s="2" t="str">
        <f t="shared" si="88"/>
        <v/>
      </c>
      <c r="Z487" s="47" t="str">
        <f t="shared" si="89"/>
        <v/>
      </c>
      <c r="AA487" s="8"/>
      <c r="AB487" s="8"/>
      <c r="AC487" s="8"/>
      <c r="AD487" s="8"/>
      <c r="AE487" s="8"/>
      <c r="AF487" s="42">
        <v>45331</v>
      </c>
      <c r="AG487" s="13" t="str">
        <f t="shared" si="90"/>
        <v>CUMPLE</v>
      </c>
      <c r="AH487" s="13" t="str">
        <f t="shared" si="91"/>
        <v>NO CUMPLE</v>
      </c>
      <c r="AI487" s="13" t="str">
        <f t="shared" si="92"/>
        <v>NO CUMPLE</v>
      </c>
      <c r="AJ487" s="13" t="str">
        <f t="shared" si="93"/>
        <v>NO CUMPLE</v>
      </c>
      <c r="AK487" s="13" t="str">
        <f t="shared" si="94"/>
        <v>NO CUMPLE</v>
      </c>
      <c r="AL487" s="13" t="str">
        <f t="shared" si="95"/>
        <v>CUMPLE</v>
      </c>
      <c r="AM487" s="13" t="str">
        <f t="shared" si="96"/>
        <v>NO CUMPLE</v>
      </c>
      <c r="AN487" s="13" t="str">
        <f t="shared" si="97"/>
        <v>NO CUMPLE</v>
      </c>
      <c r="AO487" s="13" t="str">
        <f t="shared" si="98"/>
        <v>NO CUMPLE</v>
      </c>
      <c r="AP487" s="13" t="str">
        <f t="shared" si="99"/>
        <v>NO CUMPLE</v>
      </c>
    </row>
    <row r="488" spans="1:42" ht="15" hidden="1" x14ac:dyDescent="0.25">
      <c r="A488" t="s">
        <v>3149</v>
      </c>
      <c r="B488" t="s">
        <v>165</v>
      </c>
      <c r="C488" t="s">
        <v>154</v>
      </c>
      <c r="D488" t="s">
        <v>71</v>
      </c>
      <c r="E488" t="s">
        <v>380</v>
      </c>
      <c r="F488" t="s">
        <v>381</v>
      </c>
      <c r="G488" t="s">
        <v>54</v>
      </c>
      <c r="H488" t="s">
        <v>55</v>
      </c>
      <c r="I488" t="s">
        <v>30</v>
      </c>
      <c r="J488" t="s">
        <v>56</v>
      </c>
      <c r="K488" t="s">
        <v>117</v>
      </c>
      <c r="L488" t="s">
        <v>3150</v>
      </c>
      <c r="M488" t="s">
        <v>3151</v>
      </c>
      <c r="N488" t="s">
        <v>3152</v>
      </c>
      <c r="O488" t="s">
        <v>61</v>
      </c>
      <c r="P488" t="s">
        <v>170</v>
      </c>
      <c r="Q488" t="s">
        <v>420</v>
      </c>
      <c r="R488" t="s">
        <v>3153</v>
      </c>
      <c r="S488" t="s">
        <v>2053</v>
      </c>
      <c r="T488" t="s">
        <v>3154</v>
      </c>
      <c r="U488" t="s">
        <v>2778</v>
      </c>
      <c r="V488" s="40">
        <v>0</v>
      </c>
      <c r="W488" s="40">
        <v>0</v>
      </c>
      <c r="X488" s="40">
        <v>0</v>
      </c>
      <c r="Y488" s="2" t="str">
        <f t="shared" si="88"/>
        <v/>
      </c>
      <c r="Z488" s="47" t="str">
        <f t="shared" si="89"/>
        <v/>
      </c>
      <c r="AA488" s="8"/>
      <c r="AB488" s="8"/>
      <c r="AC488" s="8"/>
      <c r="AD488" s="8"/>
      <c r="AE488" s="8"/>
      <c r="AF488" s="42">
        <v>45331</v>
      </c>
      <c r="AG488" s="13" t="str">
        <f t="shared" si="90"/>
        <v>CUMPLE</v>
      </c>
      <c r="AH488" s="13" t="str">
        <f t="shared" si="91"/>
        <v>NO CUMPLE</v>
      </c>
      <c r="AI488" s="13" t="str">
        <f t="shared" si="92"/>
        <v>NO CUMPLE</v>
      </c>
      <c r="AJ488" s="13" t="str">
        <f t="shared" si="93"/>
        <v>NO CUMPLE</v>
      </c>
      <c r="AK488" s="13" t="str">
        <f t="shared" si="94"/>
        <v>NO CUMPLE</v>
      </c>
      <c r="AL488" s="13" t="str">
        <f t="shared" si="95"/>
        <v>CUMPLE</v>
      </c>
      <c r="AM488" s="13" t="str">
        <f t="shared" si="96"/>
        <v>NO CUMPLE</v>
      </c>
      <c r="AN488" s="13" t="str">
        <f t="shared" si="97"/>
        <v>NO CUMPLE</v>
      </c>
      <c r="AO488" s="13" t="str">
        <f t="shared" si="98"/>
        <v>NO CUMPLE</v>
      </c>
      <c r="AP488" s="13" t="str">
        <f t="shared" si="99"/>
        <v>NO CUMPLE</v>
      </c>
    </row>
    <row r="489" spans="1:42" ht="15" hidden="1" x14ac:dyDescent="0.25">
      <c r="A489" t="s">
        <v>3155</v>
      </c>
      <c r="B489" t="s">
        <v>49</v>
      </c>
      <c r="C489" t="s">
        <v>50</v>
      </c>
      <c r="D489" t="s">
        <v>71</v>
      </c>
      <c r="E489" t="s">
        <v>389</v>
      </c>
      <c r="F489" t="s">
        <v>390</v>
      </c>
      <c r="G489" t="s">
        <v>54</v>
      </c>
      <c r="H489" t="s">
        <v>55</v>
      </c>
      <c r="I489" t="s">
        <v>30</v>
      </c>
      <c r="J489" t="s">
        <v>56</v>
      </c>
      <c r="K489" t="s">
        <v>117</v>
      </c>
      <c r="L489" t="s">
        <v>391</v>
      </c>
      <c r="M489" t="s">
        <v>3156</v>
      </c>
      <c r="N489" t="s">
        <v>3157</v>
      </c>
      <c r="O489" t="s">
        <v>61</v>
      </c>
      <c r="P489" t="s">
        <v>136</v>
      </c>
      <c r="Q489" t="s">
        <v>137</v>
      </c>
      <c r="R489" t="s">
        <v>3158</v>
      </c>
      <c r="S489" t="s">
        <v>2053</v>
      </c>
      <c r="T489"/>
      <c r="U489" t="s">
        <v>395</v>
      </c>
      <c r="V489" s="40">
        <v>0</v>
      </c>
      <c r="W489" s="40">
        <v>0</v>
      </c>
      <c r="X489" s="40">
        <v>0</v>
      </c>
      <c r="Y489" s="2" t="str">
        <f t="shared" si="88"/>
        <v/>
      </c>
      <c r="Z489" s="47" t="str">
        <f t="shared" si="89"/>
        <v/>
      </c>
      <c r="AA489" s="8"/>
      <c r="AB489" s="8"/>
      <c r="AC489" s="8"/>
      <c r="AD489" s="8"/>
      <c r="AE489" s="8"/>
      <c r="AF489" s="42">
        <v>45331</v>
      </c>
      <c r="AG489" s="13" t="str">
        <f t="shared" si="90"/>
        <v>CUMPLE</v>
      </c>
      <c r="AH489" s="13" t="str">
        <f t="shared" si="91"/>
        <v>NO CUMPLE</v>
      </c>
      <c r="AI489" s="13" t="str">
        <f t="shared" si="92"/>
        <v>NO CUMPLE</v>
      </c>
      <c r="AJ489" s="13" t="str">
        <f t="shared" si="93"/>
        <v>NO CUMPLE</v>
      </c>
      <c r="AK489" s="13" t="str">
        <f t="shared" si="94"/>
        <v>NO CUMPLE</v>
      </c>
      <c r="AL489" s="13" t="str">
        <f t="shared" si="95"/>
        <v>CUMPLE</v>
      </c>
      <c r="AM489" s="13" t="str">
        <f t="shared" si="96"/>
        <v>NO CUMPLE</v>
      </c>
      <c r="AN489" s="13" t="str">
        <f t="shared" si="97"/>
        <v>NO CUMPLE</v>
      </c>
      <c r="AO489" s="13" t="str">
        <f t="shared" si="98"/>
        <v>NO CUMPLE</v>
      </c>
      <c r="AP489" s="13" t="str">
        <f t="shared" si="99"/>
        <v>NO CUMPLE</v>
      </c>
    </row>
    <row r="490" spans="1:42" ht="15" x14ac:dyDescent="0.25">
      <c r="A490" t="s">
        <v>3159</v>
      </c>
      <c r="B490" t="s">
        <v>445</v>
      </c>
      <c r="C490" t="s">
        <v>233</v>
      </c>
      <c r="D490" t="s">
        <v>446</v>
      </c>
      <c r="E490" t="s">
        <v>319</v>
      </c>
      <c r="F490" t="s">
        <v>447</v>
      </c>
      <c r="G490" t="s">
        <v>448</v>
      </c>
      <c r="H490" t="s">
        <v>55</v>
      </c>
      <c r="I490" t="s">
        <v>30</v>
      </c>
      <c r="J490" t="s">
        <v>67</v>
      </c>
      <c r="K490" t="s">
        <v>3160</v>
      </c>
      <c r="L490" t="s">
        <v>3161</v>
      </c>
      <c r="M490" t="s">
        <v>3162</v>
      </c>
      <c r="N490" t="s">
        <v>3162</v>
      </c>
      <c r="O490" t="s">
        <v>61</v>
      </c>
      <c r="P490" t="s">
        <v>452</v>
      </c>
      <c r="Q490" t="s">
        <v>452</v>
      </c>
      <c r="R490" t="s">
        <v>3163</v>
      </c>
      <c r="S490" t="s">
        <v>150</v>
      </c>
      <c r="T490" t="s">
        <v>3164</v>
      </c>
      <c r="U490" t="s">
        <v>3165</v>
      </c>
      <c r="V490" s="40">
        <v>4.8865740740740737E-2</v>
      </c>
      <c r="W490" s="40">
        <v>4.9398148148148149E-2</v>
      </c>
      <c r="X490" s="40">
        <v>5.3240740740740744E-4</v>
      </c>
      <c r="Y490" s="2" t="str">
        <f t="shared" si="88"/>
        <v>Cumplido</v>
      </c>
      <c r="Z490" s="47" t="str">
        <f t="shared" si="89"/>
        <v/>
      </c>
      <c r="AA490" s="8"/>
      <c r="AB490" s="8"/>
      <c r="AC490" s="8"/>
      <c r="AD490" s="8"/>
      <c r="AE490" s="8"/>
      <c r="AF490" s="42">
        <v>45330</v>
      </c>
      <c r="AG490" s="13" t="str">
        <f t="shared" si="90"/>
        <v>CUMPLE</v>
      </c>
      <c r="AH490" s="13" t="str">
        <f t="shared" si="91"/>
        <v>NO CUMPLE</v>
      </c>
      <c r="AI490" s="13" t="str">
        <f t="shared" si="92"/>
        <v>NO CUMPLE</v>
      </c>
      <c r="AJ490" s="13" t="str">
        <f t="shared" si="93"/>
        <v>NO CUMPLE</v>
      </c>
      <c r="AK490" s="13" t="str">
        <f t="shared" si="94"/>
        <v>NO CUMPLE</v>
      </c>
      <c r="AL490" s="13" t="str">
        <f t="shared" si="95"/>
        <v>NO CUMPLE</v>
      </c>
      <c r="AM490" s="13" t="str">
        <f t="shared" si="96"/>
        <v>CUMPLE</v>
      </c>
      <c r="AN490" s="13" t="str">
        <f t="shared" si="97"/>
        <v>NO CUMPLE</v>
      </c>
      <c r="AO490" s="13" t="str">
        <f t="shared" si="98"/>
        <v>NO CUMPLE</v>
      </c>
      <c r="AP490" s="13" t="str">
        <f t="shared" si="99"/>
        <v>NO CUMPLE</v>
      </c>
    </row>
    <row r="491" spans="1:42" ht="15" hidden="1" x14ac:dyDescent="0.25">
      <c r="A491" t="s">
        <v>3166</v>
      </c>
      <c r="B491" t="s">
        <v>165</v>
      </c>
      <c r="C491" t="s">
        <v>415</v>
      </c>
      <c r="D491" t="s">
        <v>297</v>
      </c>
      <c r="E491" t="s">
        <v>1283</v>
      </c>
      <c r="F491" t="s">
        <v>712</v>
      </c>
      <c r="G491" t="s">
        <v>73</v>
      </c>
      <c r="H491" t="s">
        <v>74</v>
      </c>
      <c r="I491" t="s">
        <v>29</v>
      </c>
      <c r="J491" t="s">
        <v>82</v>
      </c>
      <c r="K491" t="s">
        <v>437</v>
      </c>
      <c r="L491" t="s">
        <v>438</v>
      </c>
      <c r="M491" t="s">
        <v>3167</v>
      </c>
      <c r="N491" t="s">
        <v>3168</v>
      </c>
      <c r="O491" t="s">
        <v>61</v>
      </c>
      <c r="P491" t="s">
        <v>94</v>
      </c>
      <c r="Q491" t="s">
        <v>95</v>
      </c>
      <c r="R491" t="s">
        <v>3169</v>
      </c>
      <c r="S491" t="s">
        <v>150</v>
      </c>
      <c r="T491" t="s">
        <v>3170</v>
      </c>
      <c r="U491" t="s">
        <v>774</v>
      </c>
      <c r="V491" s="40">
        <v>4.2592592592592595E-3</v>
      </c>
      <c r="W491" s="40">
        <v>1.5891203703703703E-2</v>
      </c>
      <c r="X491" s="40">
        <v>1.1631944444444445E-2</v>
      </c>
      <c r="Y491" s="2" t="str">
        <f t="shared" si="88"/>
        <v/>
      </c>
      <c r="Z491" s="47" t="str">
        <f t="shared" si="89"/>
        <v>Cumplido</v>
      </c>
      <c r="AA491" s="8"/>
      <c r="AB491" s="8"/>
      <c r="AC491" s="8"/>
      <c r="AD491" s="8"/>
      <c r="AE491" s="8"/>
      <c r="AF491" s="42">
        <v>45330</v>
      </c>
      <c r="AG491" s="13" t="str">
        <f t="shared" si="90"/>
        <v>CUMPLE</v>
      </c>
      <c r="AH491" s="13" t="str">
        <f t="shared" si="91"/>
        <v>NO CUMPLE</v>
      </c>
      <c r="AI491" s="13" t="str">
        <f t="shared" si="92"/>
        <v>NO CUMPLE</v>
      </c>
      <c r="AJ491" s="13" t="str">
        <f t="shared" si="93"/>
        <v>NO CUMPLE</v>
      </c>
      <c r="AK491" s="13" t="str">
        <f t="shared" si="94"/>
        <v>NO CUMPLE</v>
      </c>
      <c r="AL491" s="13" t="str">
        <f t="shared" si="95"/>
        <v>CUMPLE</v>
      </c>
      <c r="AM491" s="13" t="str">
        <f t="shared" si="96"/>
        <v>NO CUMPLE</v>
      </c>
      <c r="AN491" s="13" t="str">
        <f t="shared" si="97"/>
        <v>NO CUMPLE</v>
      </c>
      <c r="AO491" s="13" t="str">
        <f t="shared" si="98"/>
        <v>NO CUMPLE</v>
      </c>
      <c r="AP491" s="13" t="str">
        <f t="shared" si="99"/>
        <v>NO CUMPLE</v>
      </c>
    </row>
    <row r="492" spans="1:42" ht="15" hidden="1" x14ac:dyDescent="0.25">
      <c r="A492" t="s">
        <v>3171</v>
      </c>
      <c r="B492" t="s">
        <v>165</v>
      </c>
      <c r="C492" t="s">
        <v>359</v>
      </c>
      <c r="D492" t="s">
        <v>71</v>
      </c>
      <c r="E492" t="s">
        <v>467</v>
      </c>
      <c r="F492" t="s">
        <v>468</v>
      </c>
      <c r="G492" t="s">
        <v>54</v>
      </c>
      <c r="H492" t="s">
        <v>55</v>
      </c>
      <c r="I492" t="s">
        <v>30</v>
      </c>
      <c r="J492" t="s">
        <v>82</v>
      </c>
      <c r="K492" t="s">
        <v>57</v>
      </c>
      <c r="L492" t="s">
        <v>2261</v>
      </c>
      <c r="M492" t="s">
        <v>3172</v>
      </c>
      <c r="N492" t="s">
        <v>3173</v>
      </c>
      <c r="O492" t="s">
        <v>61</v>
      </c>
      <c r="P492" t="s">
        <v>136</v>
      </c>
      <c r="Q492" t="s">
        <v>137</v>
      </c>
      <c r="R492" t="s">
        <v>3174</v>
      </c>
      <c r="S492" t="s">
        <v>150</v>
      </c>
      <c r="T492" t="s">
        <v>3175</v>
      </c>
      <c r="U492" t="s">
        <v>3176</v>
      </c>
      <c r="V492" s="40">
        <v>4.7337962962962967E-3</v>
      </c>
      <c r="W492" s="40">
        <v>1.1539351851851851E-2</v>
      </c>
      <c r="X492" s="40">
        <v>6.8055555555555551E-3</v>
      </c>
      <c r="Y492" s="2" t="str">
        <f t="shared" si="88"/>
        <v/>
      </c>
      <c r="Z492" s="47" t="str">
        <f t="shared" si="89"/>
        <v>Cumplido</v>
      </c>
      <c r="AA492" s="8"/>
      <c r="AB492" s="8"/>
      <c r="AC492" s="8"/>
      <c r="AD492" s="8"/>
      <c r="AE492" s="8"/>
      <c r="AF492" s="42">
        <v>45330</v>
      </c>
      <c r="AG492" s="13" t="str">
        <f t="shared" si="90"/>
        <v>CUMPLE</v>
      </c>
      <c r="AH492" s="13" t="str">
        <f t="shared" si="91"/>
        <v>NO CUMPLE</v>
      </c>
      <c r="AI492" s="13" t="str">
        <f t="shared" si="92"/>
        <v>NO CUMPLE</v>
      </c>
      <c r="AJ492" s="13" t="str">
        <f t="shared" si="93"/>
        <v>NO CUMPLE</v>
      </c>
      <c r="AK492" s="13" t="str">
        <f t="shared" si="94"/>
        <v>NO CUMPLE</v>
      </c>
      <c r="AL492" s="13" t="str">
        <f t="shared" si="95"/>
        <v>CUMPLE</v>
      </c>
      <c r="AM492" s="13" t="str">
        <f t="shared" si="96"/>
        <v>NO CUMPLE</v>
      </c>
      <c r="AN492" s="13" t="str">
        <f t="shared" si="97"/>
        <v>NO CUMPLE</v>
      </c>
      <c r="AO492" s="13" t="str">
        <f t="shared" si="98"/>
        <v>NO CUMPLE</v>
      </c>
      <c r="AP492" s="13" t="str">
        <f t="shared" si="99"/>
        <v>NO CUMPLE</v>
      </c>
    </row>
    <row r="493" spans="1:42" ht="15" x14ac:dyDescent="0.25">
      <c r="A493" t="s">
        <v>3177</v>
      </c>
      <c r="B493" t="s">
        <v>284</v>
      </c>
      <c r="C493" t="s">
        <v>233</v>
      </c>
      <c r="D493" t="s">
        <v>233</v>
      </c>
      <c r="E493" t="s">
        <v>942</v>
      </c>
      <c r="F493" t="s">
        <v>2469</v>
      </c>
      <c r="G493" t="s">
        <v>54</v>
      </c>
      <c r="H493" t="s">
        <v>55</v>
      </c>
      <c r="I493" t="s">
        <v>30</v>
      </c>
      <c r="J493" t="s">
        <v>82</v>
      </c>
      <c r="K493" t="s">
        <v>75</v>
      </c>
      <c r="L493" t="s">
        <v>3178</v>
      </c>
      <c r="M493" t="s">
        <v>3179</v>
      </c>
      <c r="N493" t="s">
        <v>3180</v>
      </c>
      <c r="O493" t="s">
        <v>61</v>
      </c>
      <c r="P493" t="s">
        <v>62</v>
      </c>
      <c r="Q493" t="s">
        <v>279</v>
      </c>
      <c r="R493" t="s">
        <v>3181</v>
      </c>
      <c r="S493" t="s">
        <v>150</v>
      </c>
      <c r="T493" t="s">
        <v>2493</v>
      </c>
      <c r="U493" t="s">
        <v>3182</v>
      </c>
      <c r="V493" s="40">
        <v>0</v>
      </c>
      <c r="W493" s="40">
        <v>9.0277777777777774E-4</v>
      </c>
      <c r="X493" s="40">
        <v>9.0277777777777774E-4</v>
      </c>
      <c r="Y493" s="2" t="str">
        <f t="shared" si="88"/>
        <v/>
      </c>
      <c r="Z493" s="47" t="str">
        <f t="shared" si="89"/>
        <v>Cumplido</v>
      </c>
      <c r="AA493" s="8"/>
      <c r="AB493" s="8"/>
      <c r="AC493" s="8"/>
      <c r="AD493" s="8"/>
      <c r="AE493" s="8"/>
      <c r="AF493" s="42">
        <v>45330</v>
      </c>
      <c r="AG493" s="13" t="str">
        <f t="shared" si="90"/>
        <v>CUMPLE</v>
      </c>
      <c r="AH493" s="13" t="str">
        <f t="shared" si="91"/>
        <v>NO CUMPLE</v>
      </c>
      <c r="AI493" s="13" t="str">
        <f t="shared" si="92"/>
        <v>NO CUMPLE</v>
      </c>
      <c r="AJ493" s="13" t="str">
        <f t="shared" si="93"/>
        <v>NO CUMPLE</v>
      </c>
      <c r="AK493" s="13" t="str">
        <f t="shared" si="94"/>
        <v>NO CUMPLE</v>
      </c>
      <c r="AL493" s="13" t="str">
        <f t="shared" si="95"/>
        <v>CUMPLE</v>
      </c>
      <c r="AM493" s="13" t="str">
        <f t="shared" si="96"/>
        <v>NO CUMPLE</v>
      </c>
      <c r="AN493" s="13" t="str">
        <f t="shared" si="97"/>
        <v>NO CUMPLE</v>
      </c>
      <c r="AO493" s="13" t="str">
        <f t="shared" si="98"/>
        <v>NO CUMPLE</v>
      </c>
      <c r="AP493" s="13" t="str">
        <f t="shared" si="99"/>
        <v>NO CUMPLE</v>
      </c>
    </row>
    <row r="494" spans="1:42" ht="15" x14ac:dyDescent="0.25">
      <c r="A494" t="s">
        <v>3183</v>
      </c>
      <c r="B494" t="s">
        <v>284</v>
      </c>
      <c r="C494" t="s">
        <v>86</v>
      </c>
      <c r="D494" t="s">
        <v>233</v>
      </c>
      <c r="E494" t="s">
        <v>942</v>
      </c>
      <c r="F494" t="s">
        <v>2469</v>
      </c>
      <c r="G494" t="s">
        <v>54</v>
      </c>
      <c r="H494" t="s">
        <v>55</v>
      </c>
      <c r="I494" t="s">
        <v>30</v>
      </c>
      <c r="J494" t="s">
        <v>82</v>
      </c>
      <c r="K494" t="s">
        <v>75</v>
      </c>
      <c r="L494" t="s">
        <v>3184</v>
      </c>
      <c r="M494" t="s">
        <v>3185</v>
      </c>
      <c r="N494" t="s">
        <v>3186</v>
      </c>
      <c r="O494" t="s">
        <v>61</v>
      </c>
      <c r="P494" t="s">
        <v>62</v>
      </c>
      <c r="Q494" t="s">
        <v>279</v>
      </c>
      <c r="R494" t="s">
        <v>3187</v>
      </c>
      <c r="S494" t="s">
        <v>150</v>
      </c>
      <c r="T494" t="s">
        <v>2493</v>
      </c>
      <c r="U494" t="s">
        <v>3188</v>
      </c>
      <c r="V494" s="40">
        <v>0</v>
      </c>
      <c r="W494" s="40">
        <v>7.407407407407407E-4</v>
      </c>
      <c r="X494" s="40">
        <v>7.407407407407407E-4</v>
      </c>
      <c r="Y494" s="2" t="str">
        <f t="shared" si="88"/>
        <v/>
      </c>
      <c r="Z494" s="47" t="str">
        <f t="shared" si="89"/>
        <v>Cumplido</v>
      </c>
      <c r="AA494" s="8"/>
      <c r="AB494" s="8"/>
      <c r="AC494" s="8"/>
      <c r="AD494" s="8"/>
      <c r="AE494" s="8"/>
      <c r="AF494" s="42">
        <v>45330</v>
      </c>
      <c r="AG494" s="13" t="str">
        <f t="shared" si="90"/>
        <v>CUMPLE</v>
      </c>
      <c r="AH494" s="13" t="str">
        <f t="shared" si="91"/>
        <v>NO CUMPLE</v>
      </c>
      <c r="AI494" s="13" t="str">
        <f t="shared" si="92"/>
        <v>NO CUMPLE</v>
      </c>
      <c r="AJ494" s="13" t="str">
        <f t="shared" si="93"/>
        <v>NO CUMPLE</v>
      </c>
      <c r="AK494" s="13" t="str">
        <f t="shared" si="94"/>
        <v>NO CUMPLE</v>
      </c>
      <c r="AL494" s="13" t="str">
        <f t="shared" si="95"/>
        <v>CUMPLE</v>
      </c>
      <c r="AM494" s="13" t="str">
        <f t="shared" si="96"/>
        <v>NO CUMPLE</v>
      </c>
      <c r="AN494" s="13" t="str">
        <f t="shared" si="97"/>
        <v>NO CUMPLE</v>
      </c>
      <c r="AO494" s="13" t="str">
        <f t="shared" si="98"/>
        <v>NO CUMPLE</v>
      </c>
      <c r="AP494" s="13" t="str">
        <f t="shared" si="99"/>
        <v>NO CUMPLE</v>
      </c>
    </row>
    <row r="495" spans="1:42" ht="15" x14ac:dyDescent="0.25">
      <c r="A495" t="s">
        <v>3189</v>
      </c>
      <c r="B495" t="s">
        <v>284</v>
      </c>
      <c r="C495" t="s">
        <v>233</v>
      </c>
      <c r="D495" t="s">
        <v>233</v>
      </c>
      <c r="E495" t="s">
        <v>942</v>
      </c>
      <c r="F495" t="s">
        <v>2469</v>
      </c>
      <c r="G495" t="s">
        <v>54</v>
      </c>
      <c r="H495" t="s">
        <v>55</v>
      </c>
      <c r="I495" t="s">
        <v>30</v>
      </c>
      <c r="J495" t="s">
        <v>82</v>
      </c>
      <c r="K495" t="s">
        <v>75</v>
      </c>
      <c r="L495" t="s">
        <v>3190</v>
      </c>
      <c r="M495" t="s">
        <v>3191</v>
      </c>
      <c r="N495" t="s">
        <v>3192</v>
      </c>
      <c r="O495" t="s">
        <v>61</v>
      </c>
      <c r="P495" t="s">
        <v>62</v>
      </c>
      <c r="Q495" t="s">
        <v>279</v>
      </c>
      <c r="R495" t="s">
        <v>3193</v>
      </c>
      <c r="S495" t="s">
        <v>150</v>
      </c>
      <c r="T495" t="s">
        <v>2493</v>
      </c>
      <c r="U495" t="s">
        <v>2952</v>
      </c>
      <c r="V495" s="40">
        <v>0</v>
      </c>
      <c r="W495" s="40">
        <v>1.5509259259259259E-3</v>
      </c>
      <c r="X495" s="40">
        <v>1.5509259259259259E-3</v>
      </c>
      <c r="Y495" s="2" t="str">
        <f t="shared" si="88"/>
        <v/>
      </c>
      <c r="Z495" s="47" t="str">
        <f t="shared" si="89"/>
        <v>Cumplido</v>
      </c>
      <c r="AA495" s="8"/>
      <c r="AB495" s="8"/>
      <c r="AC495" s="8"/>
      <c r="AD495" s="8"/>
      <c r="AE495" s="8"/>
      <c r="AF495" s="42">
        <v>45330</v>
      </c>
      <c r="AG495" s="13" t="str">
        <f t="shared" si="90"/>
        <v>CUMPLE</v>
      </c>
      <c r="AH495" s="13" t="str">
        <f t="shared" si="91"/>
        <v>NO CUMPLE</v>
      </c>
      <c r="AI495" s="13" t="str">
        <f t="shared" si="92"/>
        <v>NO CUMPLE</v>
      </c>
      <c r="AJ495" s="13" t="str">
        <f t="shared" si="93"/>
        <v>NO CUMPLE</v>
      </c>
      <c r="AK495" s="13" t="str">
        <f t="shared" si="94"/>
        <v>NO CUMPLE</v>
      </c>
      <c r="AL495" s="13" t="str">
        <f t="shared" si="95"/>
        <v>CUMPLE</v>
      </c>
      <c r="AM495" s="13" t="str">
        <f t="shared" si="96"/>
        <v>NO CUMPLE</v>
      </c>
      <c r="AN495" s="13" t="str">
        <f t="shared" si="97"/>
        <v>NO CUMPLE</v>
      </c>
      <c r="AO495" s="13" t="str">
        <f t="shared" si="98"/>
        <v>NO CUMPLE</v>
      </c>
      <c r="AP495" s="13" t="str">
        <f t="shared" si="99"/>
        <v>NO CUMPLE</v>
      </c>
    </row>
    <row r="496" spans="1:42" ht="15" x14ac:dyDescent="0.25">
      <c r="A496" t="s">
        <v>3194</v>
      </c>
      <c r="B496" t="s">
        <v>284</v>
      </c>
      <c r="C496" t="s">
        <v>233</v>
      </c>
      <c r="D496" t="s">
        <v>233</v>
      </c>
      <c r="E496" t="s">
        <v>942</v>
      </c>
      <c r="F496" t="s">
        <v>2469</v>
      </c>
      <c r="G496" t="s">
        <v>54</v>
      </c>
      <c r="H496" t="s">
        <v>55</v>
      </c>
      <c r="I496" t="s">
        <v>30</v>
      </c>
      <c r="J496" t="s">
        <v>82</v>
      </c>
      <c r="K496" t="s">
        <v>75</v>
      </c>
      <c r="L496" t="s">
        <v>3195</v>
      </c>
      <c r="M496" t="s">
        <v>3196</v>
      </c>
      <c r="N496" t="s">
        <v>3197</v>
      </c>
      <c r="O496" t="s">
        <v>61</v>
      </c>
      <c r="P496" t="s">
        <v>62</v>
      </c>
      <c r="Q496" t="s">
        <v>279</v>
      </c>
      <c r="R496" t="s">
        <v>3198</v>
      </c>
      <c r="S496" t="s">
        <v>150</v>
      </c>
      <c r="T496" t="s">
        <v>2493</v>
      </c>
      <c r="U496" t="s">
        <v>2952</v>
      </c>
      <c r="V496" s="40">
        <v>0</v>
      </c>
      <c r="W496" s="40">
        <v>6.4814814814814813E-4</v>
      </c>
      <c r="X496" s="40">
        <v>6.4814814814814813E-4</v>
      </c>
      <c r="Y496" s="2" t="str">
        <f t="shared" si="88"/>
        <v/>
      </c>
      <c r="Z496" s="47" t="str">
        <f t="shared" si="89"/>
        <v>Cumplido</v>
      </c>
      <c r="AA496" s="8"/>
      <c r="AB496" s="8"/>
      <c r="AC496" s="8"/>
      <c r="AD496" s="8"/>
      <c r="AE496" s="8"/>
      <c r="AF496" s="42">
        <v>45330</v>
      </c>
      <c r="AG496" s="13" t="str">
        <f t="shared" si="90"/>
        <v>CUMPLE</v>
      </c>
      <c r="AH496" s="13" t="str">
        <f t="shared" si="91"/>
        <v>NO CUMPLE</v>
      </c>
      <c r="AI496" s="13" t="str">
        <f t="shared" si="92"/>
        <v>NO CUMPLE</v>
      </c>
      <c r="AJ496" s="13" t="str">
        <f t="shared" si="93"/>
        <v>NO CUMPLE</v>
      </c>
      <c r="AK496" s="13" t="str">
        <f t="shared" si="94"/>
        <v>NO CUMPLE</v>
      </c>
      <c r="AL496" s="13" t="str">
        <f t="shared" si="95"/>
        <v>CUMPLE</v>
      </c>
      <c r="AM496" s="13" t="str">
        <f t="shared" si="96"/>
        <v>NO CUMPLE</v>
      </c>
      <c r="AN496" s="13" t="str">
        <f t="shared" si="97"/>
        <v>NO CUMPLE</v>
      </c>
      <c r="AO496" s="13" t="str">
        <f t="shared" si="98"/>
        <v>NO CUMPLE</v>
      </c>
      <c r="AP496" s="13" t="str">
        <f t="shared" si="99"/>
        <v>NO CUMPLE</v>
      </c>
    </row>
    <row r="497" spans="1:42" ht="15" x14ac:dyDescent="0.25">
      <c r="A497" t="s">
        <v>3199</v>
      </c>
      <c r="B497" t="s">
        <v>284</v>
      </c>
      <c r="C497" t="s">
        <v>233</v>
      </c>
      <c r="D497" t="s">
        <v>233</v>
      </c>
      <c r="E497" t="s">
        <v>942</v>
      </c>
      <c r="F497" t="s">
        <v>2469</v>
      </c>
      <c r="G497" t="s">
        <v>54</v>
      </c>
      <c r="H497" t="s">
        <v>55</v>
      </c>
      <c r="I497" t="s">
        <v>30</v>
      </c>
      <c r="J497" t="s">
        <v>82</v>
      </c>
      <c r="K497" t="s">
        <v>75</v>
      </c>
      <c r="L497" t="s">
        <v>3200</v>
      </c>
      <c r="M497" t="s">
        <v>3201</v>
      </c>
      <c r="N497" t="s">
        <v>3202</v>
      </c>
      <c r="O497" t="s">
        <v>61</v>
      </c>
      <c r="P497" t="s">
        <v>62</v>
      </c>
      <c r="Q497" t="s">
        <v>279</v>
      </c>
      <c r="R497" t="s">
        <v>3203</v>
      </c>
      <c r="S497" t="s">
        <v>150</v>
      </c>
      <c r="T497" t="s">
        <v>2493</v>
      </c>
      <c r="U497" t="s">
        <v>3204</v>
      </c>
      <c r="V497" s="40">
        <v>0</v>
      </c>
      <c r="W497" s="40">
        <v>1.4814814814814814E-3</v>
      </c>
      <c r="X497" s="40">
        <v>1.4814814814814814E-3</v>
      </c>
      <c r="Y497" s="2" t="str">
        <f t="shared" si="88"/>
        <v/>
      </c>
      <c r="Z497" s="47" t="str">
        <f t="shared" si="89"/>
        <v>Cumplido</v>
      </c>
      <c r="AA497" s="8"/>
      <c r="AB497" s="8"/>
      <c r="AC497" s="8"/>
      <c r="AD497" s="8"/>
      <c r="AE497" s="8"/>
      <c r="AF497" s="42">
        <v>45330</v>
      </c>
      <c r="AG497" s="13" t="str">
        <f t="shared" si="90"/>
        <v>CUMPLE</v>
      </c>
      <c r="AH497" s="13" t="str">
        <f t="shared" si="91"/>
        <v>NO CUMPLE</v>
      </c>
      <c r="AI497" s="13" t="str">
        <f t="shared" si="92"/>
        <v>NO CUMPLE</v>
      </c>
      <c r="AJ497" s="13" t="str">
        <f t="shared" si="93"/>
        <v>NO CUMPLE</v>
      </c>
      <c r="AK497" s="13" t="str">
        <f t="shared" si="94"/>
        <v>NO CUMPLE</v>
      </c>
      <c r="AL497" s="13" t="str">
        <f t="shared" si="95"/>
        <v>CUMPLE</v>
      </c>
      <c r="AM497" s="13" t="str">
        <f t="shared" si="96"/>
        <v>NO CUMPLE</v>
      </c>
      <c r="AN497" s="13" t="str">
        <f t="shared" si="97"/>
        <v>NO CUMPLE</v>
      </c>
      <c r="AO497" s="13" t="str">
        <f t="shared" si="98"/>
        <v>NO CUMPLE</v>
      </c>
      <c r="AP497" s="13" t="str">
        <f t="shared" si="99"/>
        <v>NO CUMPLE</v>
      </c>
    </row>
    <row r="498" spans="1:42" ht="15" x14ac:dyDescent="0.25">
      <c r="A498" t="s">
        <v>3205</v>
      </c>
      <c r="B498" t="s">
        <v>284</v>
      </c>
      <c r="C498" t="s">
        <v>233</v>
      </c>
      <c r="D498" t="s">
        <v>233</v>
      </c>
      <c r="E498" t="s">
        <v>942</v>
      </c>
      <c r="F498" t="s">
        <v>2469</v>
      </c>
      <c r="G498" t="s">
        <v>54</v>
      </c>
      <c r="H498" t="s">
        <v>55</v>
      </c>
      <c r="I498" t="s">
        <v>30</v>
      </c>
      <c r="J498" t="s">
        <v>82</v>
      </c>
      <c r="K498" t="s">
        <v>75</v>
      </c>
      <c r="L498" t="s">
        <v>3206</v>
      </c>
      <c r="M498" t="s">
        <v>3207</v>
      </c>
      <c r="N498" t="s">
        <v>3208</v>
      </c>
      <c r="O498" t="s">
        <v>61</v>
      </c>
      <c r="P498" t="s">
        <v>62</v>
      </c>
      <c r="Q498" t="s">
        <v>279</v>
      </c>
      <c r="R498" t="s">
        <v>3209</v>
      </c>
      <c r="S498" t="s">
        <v>150</v>
      </c>
      <c r="T498" t="s">
        <v>2493</v>
      </c>
      <c r="U498" t="s">
        <v>3210</v>
      </c>
      <c r="V498" s="40">
        <v>0</v>
      </c>
      <c r="W498" s="40">
        <v>1.3773148148148147E-3</v>
      </c>
      <c r="X498" s="40">
        <v>1.3773148148148147E-3</v>
      </c>
      <c r="Y498" s="2" t="str">
        <f t="shared" si="88"/>
        <v/>
      </c>
      <c r="Z498" s="47" t="str">
        <f t="shared" si="89"/>
        <v>Cumplido</v>
      </c>
      <c r="AA498" s="8"/>
      <c r="AB498" s="8"/>
      <c r="AC498" s="8"/>
      <c r="AD498" s="8"/>
      <c r="AE498" s="8"/>
      <c r="AF498" s="42">
        <v>45330</v>
      </c>
      <c r="AG498" s="13" t="str">
        <f t="shared" si="90"/>
        <v>CUMPLE</v>
      </c>
      <c r="AH498" s="13" t="str">
        <f t="shared" si="91"/>
        <v>NO CUMPLE</v>
      </c>
      <c r="AI498" s="13" t="str">
        <f t="shared" si="92"/>
        <v>NO CUMPLE</v>
      </c>
      <c r="AJ498" s="13" t="str">
        <f t="shared" si="93"/>
        <v>NO CUMPLE</v>
      </c>
      <c r="AK498" s="13" t="str">
        <f t="shared" si="94"/>
        <v>NO CUMPLE</v>
      </c>
      <c r="AL498" s="13" t="str">
        <f t="shared" si="95"/>
        <v>CUMPLE</v>
      </c>
      <c r="AM498" s="13" t="str">
        <f t="shared" si="96"/>
        <v>NO CUMPLE</v>
      </c>
      <c r="AN498" s="13" t="str">
        <f t="shared" si="97"/>
        <v>NO CUMPLE</v>
      </c>
      <c r="AO498" s="13" t="str">
        <f t="shared" si="98"/>
        <v>NO CUMPLE</v>
      </c>
      <c r="AP498" s="13" t="str">
        <f t="shared" si="99"/>
        <v>NO CUMPLE</v>
      </c>
    </row>
    <row r="499" spans="1:42" ht="15" x14ac:dyDescent="0.25">
      <c r="A499" t="s">
        <v>3211</v>
      </c>
      <c r="B499" t="s">
        <v>284</v>
      </c>
      <c r="C499" t="s">
        <v>233</v>
      </c>
      <c r="D499" t="s">
        <v>233</v>
      </c>
      <c r="E499" t="s">
        <v>942</v>
      </c>
      <c r="F499" t="s">
        <v>2469</v>
      </c>
      <c r="G499" t="s">
        <v>54</v>
      </c>
      <c r="H499" t="s">
        <v>55</v>
      </c>
      <c r="I499" t="s">
        <v>30</v>
      </c>
      <c r="J499" t="s">
        <v>82</v>
      </c>
      <c r="K499" t="s">
        <v>75</v>
      </c>
      <c r="L499" t="s">
        <v>3212</v>
      </c>
      <c r="M499" t="s">
        <v>3213</v>
      </c>
      <c r="N499" t="s">
        <v>3214</v>
      </c>
      <c r="O499" t="s">
        <v>61</v>
      </c>
      <c r="P499" t="s">
        <v>62</v>
      </c>
      <c r="Q499" t="s">
        <v>279</v>
      </c>
      <c r="R499" t="s">
        <v>3215</v>
      </c>
      <c r="S499" t="s">
        <v>150</v>
      </c>
      <c r="T499" t="s">
        <v>2493</v>
      </c>
      <c r="U499" t="s">
        <v>3212</v>
      </c>
      <c r="V499" s="40">
        <v>0</v>
      </c>
      <c r="W499" s="40">
        <v>6.134259259259259E-4</v>
      </c>
      <c r="X499" s="40">
        <v>6.134259259259259E-4</v>
      </c>
      <c r="Y499" s="2" t="str">
        <f t="shared" si="88"/>
        <v/>
      </c>
      <c r="Z499" s="47" t="str">
        <f t="shared" si="89"/>
        <v>Cumplido</v>
      </c>
      <c r="AA499" s="8"/>
      <c r="AB499" s="8"/>
      <c r="AC499" s="8"/>
      <c r="AD499" s="8"/>
      <c r="AE499" s="8"/>
      <c r="AF499" s="42">
        <v>45330</v>
      </c>
      <c r="AG499" s="13" t="str">
        <f t="shared" si="90"/>
        <v>CUMPLE</v>
      </c>
      <c r="AH499" s="13" t="str">
        <f t="shared" si="91"/>
        <v>NO CUMPLE</v>
      </c>
      <c r="AI499" s="13" t="str">
        <f t="shared" si="92"/>
        <v>NO CUMPLE</v>
      </c>
      <c r="AJ499" s="13" t="str">
        <f t="shared" si="93"/>
        <v>NO CUMPLE</v>
      </c>
      <c r="AK499" s="13" t="str">
        <f t="shared" si="94"/>
        <v>NO CUMPLE</v>
      </c>
      <c r="AL499" s="13" t="str">
        <f t="shared" si="95"/>
        <v>CUMPLE</v>
      </c>
      <c r="AM499" s="13" t="str">
        <f t="shared" si="96"/>
        <v>NO CUMPLE</v>
      </c>
      <c r="AN499" s="13" t="str">
        <f t="shared" si="97"/>
        <v>NO CUMPLE</v>
      </c>
      <c r="AO499" s="13" t="str">
        <f t="shared" si="98"/>
        <v>NO CUMPLE</v>
      </c>
      <c r="AP499" s="13" t="str">
        <f t="shared" si="99"/>
        <v>NO CUMPLE</v>
      </c>
    </row>
    <row r="500" spans="1:42" ht="15" x14ac:dyDescent="0.25">
      <c r="A500" t="s">
        <v>3216</v>
      </c>
      <c r="B500" t="s">
        <v>307</v>
      </c>
      <c r="C500" t="s">
        <v>308</v>
      </c>
      <c r="D500" t="s">
        <v>142</v>
      </c>
      <c r="E500" t="s">
        <v>697</v>
      </c>
      <c r="F500" t="s">
        <v>176</v>
      </c>
      <c r="G500" t="s">
        <v>73</v>
      </c>
      <c r="H500" t="s">
        <v>74</v>
      </c>
      <c r="I500" t="s">
        <v>29</v>
      </c>
      <c r="J500" t="s">
        <v>82</v>
      </c>
      <c r="K500" t="s">
        <v>800</v>
      </c>
      <c r="L500" t="s">
        <v>3217</v>
      </c>
      <c r="M500" t="s">
        <v>3218</v>
      </c>
      <c r="N500" t="s">
        <v>3219</v>
      </c>
      <c r="O500" t="s">
        <v>61</v>
      </c>
      <c r="P500" t="s">
        <v>62</v>
      </c>
      <c r="Q500" t="s">
        <v>148</v>
      </c>
      <c r="R500" t="s">
        <v>3220</v>
      </c>
      <c r="S500" t="s">
        <v>2053</v>
      </c>
      <c r="T500" t="s">
        <v>3221</v>
      </c>
      <c r="U500" t="s">
        <v>3222</v>
      </c>
      <c r="V500" s="40">
        <v>0.50417824074074069</v>
      </c>
      <c r="W500" s="40">
        <v>0.60895833333333338</v>
      </c>
      <c r="X500" s="40">
        <v>0.10478009259259259</v>
      </c>
      <c r="Y500" s="2" t="str">
        <f t="shared" si="88"/>
        <v/>
      </c>
      <c r="Z500" s="47" t="str">
        <f t="shared" si="89"/>
        <v>Cumplido</v>
      </c>
      <c r="AA500" s="8"/>
      <c r="AB500" s="8"/>
      <c r="AC500" s="8"/>
      <c r="AD500" s="8"/>
      <c r="AE500" s="8"/>
      <c r="AF500" s="42">
        <v>45331</v>
      </c>
      <c r="AG500" s="13" t="str">
        <f t="shared" si="90"/>
        <v>NO CUMPLE</v>
      </c>
      <c r="AH500" s="13" t="str">
        <f t="shared" si="91"/>
        <v>CUMPLE</v>
      </c>
      <c r="AI500" s="13" t="str">
        <f t="shared" si="92"/>
        <v>NO CUMPLE</v>
      </c>
      <c r="AJ500" s="13" t="str">
        <f t="shared" si="93"/>
        <v>NO CUMPLE</v>
      </c>
      <c r="AK500" s="13" t="str">
        <f t="shared" si="94"/>
        <v>NO CUMPLE</v>
      </c>
      <c r="AL500" s="13" t="str">
        <f t="shared" si="95"/>
        <v>NO CUMPLE</v>
      </c>
      <c r="AM500" s="13" t="str">
        <f t="shared" si="96"/>
        <v>NO CUMPLE</v>
      </c>
      <c r="AN500" s="13" t="str">
        <f t="shared" si="97"/>
        <v>NO CUMPLE</v>
      </c>
      <c r="AO500" s="13" t="str">
        <f t="shared" si="98"/>
        <v>CUMPLE</v>
      </c>
      <c r="AP500" s="13" t="str">
        <f t="shared" si="99"/>
        <v>NO CUMPLE</v>
      </c>
    </row>
    <row r="501" spans="1:42" ht="15" x14ac:dyDescent="0.25">
      <c r="A501" t="s">
        <v>3223</v>
      </c>
      <c r="B501" t="s">
        <v>2280</v>
      </c>
      <c r="C501" t="s">
        <v>531</v>
      </c>
      <c r="D501" t="s">
        <v>531</v>
      </c>
      <c r="E501" t="s">
        <v>532</v>
      </c>
      <c r="F501" t="s">
        <v>3224</v>
      </c>
      <c r="G501" t="s">
        <v>54</v>
      </c>
      <c r="H501" t="s">
        <v>55</v>
      </c>
      <c r="I501" t="s">
        <v>30</v>
      </c>
      <c r="J501" t="s">
        <v>82</v>
      </c>
      <c r="K501" t="s">
        <v>75</v>
      </c>
      <c r="L501" t="s">
        <v>3225</v>
      </c>
      <c r="M501" t="s">
        <v>3226</v>
      </c>
      <c r="N501" t="s">
        <v>3227</v>
      </c>
      <c r="O501" t="s">
        <v>61</v>
      </c>
      <c r="P501" t="s">
        <v>62</v>
      </c>
      <c r="Q501" t="s">
        <v>537</v>
      </c>
      <c r="R501" t="s">
        <v>3227</v>
      </c>
      <c r="S501" t="s">
        <v>150</v>
      </c>
      <c r="T501" t="s">
        <v>3225</v>
      </c>
      <c r="U501"/>
      <c r="V501" s="40">
        <v>0</v>
      </c>
      <c r="W501" s="40">
        <v>1.8703703703703705E-2</v>
      </c>
      <c r="X501" s="40">
        <v>1.8703703703703705E-2</v>
      </c>
      <c r="Y501" s="2" t="str">
        <f t="shared" si="88"/>
        <v/>
      </c>
      <c r="Z501" s="47" t="str">
        <f t="shared" si="89"/>
        <v>Cumplido</v>
      </c>
      <c r="AA501" s="8"/>
      <c r="AB501" s="8"/>
      <c r="AC501" s="8"/>
      <c r="AD501" s="8"/>
      <c r="AE501" s="8"/>
      <c r="AF501" s="42">
        <v>45330</v>
      </c>
      <c r="AG501" s="13" t="str">
        <f t="shared" si="90"/>
        <v>CUMPLE</v>
      </c>
      <c r="AH501" s="13" t="str">
        <f t="shared" si="91"/>
        <v>NO CUMPLE</v>
      </c>
      <c r="AI501" s="13" t="str">
        <f t="shared" si="92"/>
        <v>NO CUMPLE</v>
      </c>
      <c r="AJ501" s="13" t="str">
        <f t="shared" si="93"/>
        <v>NO CUMPLE</v>
      </c>
      <c r="AK501" s="13" t="str">
        <f t="shared" si="94"/>
        <v>NO CUMPLE</v>
      </c>
      <c r="AL501" s="13" t="str">
        <f t="shared" si="95"/>
        <v>CUMPLE</v>
      </c>
      <c r="AM501" s="13" t="str">
        <f t="shared" si="96"/>
        <v>NO CUMPLE</v>
      </c>
      <c r="AN501" s="13" t="str">
        <f t="shared" si="97"/>
        <v>NO CUMPLE</v>
      </c>
      <c r="AO501" s="13" t="str">
        <f t="shared" si="98"/>
        <v>NO CUMPLE</v>
      </c>
      <c r="AP501" s="13" t="str">
        <f t="shared" si="99"/>
        <v>NO CUMPLE</v>
      </c>
    </row>
    <row r="502" spans="1:42" ht="15" x14ac:dyDescent="0.25">
      <c r="A502" t="s">
        <v>3228</v>
      </c>
      <c r="B502" t="s">
        <v>307</v>
      </c>
      <c r="C502" t="s">
        <v>308</v>
      </c>
      <c r="D502" t="s">
        <v>308</v>
      </c>
      <c r="E502" t="s">
        <v>457</v>
      </c>
      <c r="F502" t="s">
        <v>458</v>
      </c>
      <c r="G502" t="s">
        <v>54</v>
      </c>
      <c r="H502" t="s">
        <v>55</v>
      </c>
      <c r="I502" t="s">
        <v>30</v>
      </c>
      <c r="J502" t="s">
        <v>82</v>
      </c>
      <c r="K502" t="s">
        <v>57</v>
      </c>
      <c r="L502" t="s">
        <v>3229</v>
      </c>
      <c r="M502" t="s">
        <v>3230</v>
      </c>
      <c r="N502" t="s">
        <v>3231</v>
      </c>
      <c r="O502" t="s">
        <v>61</v>
      </c>
      <c r="P502" t="s">
        <v>462</v>
      </c>
      <c r="Q502" t="s">
        <v>463</v>
      </c>
      <c r="R502" t="s">
        <v>3232</v>
      </c>
      <c r="S502" t="s">
        <v>2053</v>
      </c>
      <c r="T502" t="s">
        <v>465</v>
      </c>
      <c r="U502" t="s">
        <v>465</v>
      </c>
      <c r="V502" s="40">
        <v>0</v>
      </c>
      <c r="W502" s="40">
        <v>1.2152777777777778E-3</v>
      </c>
      <c r="X502" s="40">
        <v>1.2152777777777778E-3</v>
      </c>
      <c r="Y502" s="2" t="str">
        <f t="shared" si="88"/>
        <v/>
      </c>
      <c r="Z502" s="47" t="str">
        <f t="shared" si="89"/>
        <v>Cumplido</v>
      </c>
      <c r="AA502" s="8"/>
      <c r="AB502" s="8"/>
      <c r="AC502" s="8"/>
      <c r="AD502" s="8"/>
      <c r="AE502" s="8"/>
      <c r="AF502" s="42">
        <v>45331</v>
      </c>
      <c r="AG502" s="13" t="str">
        <f t="shared" si="90"/>
        <v>CUMPLE</v>
      </c>
      <c r="AH502" s="13" t="str">
        <f t="shared" si="91"/>
        <v>NO CUMPLE</v>
      </c>
      <c r="AI502" s="13" t="str">
        <f t="shared" si="92"/>
        <v>NO CUMPLE</v>
      </c>
      <c r="AJ502" s="13" t="str">
        <f t="shared" si="93"/>
        <v>NO CUMPLE</v>
      </c>
      <c r="AK502" s="13" t="str">
        <f t="shared" si="94"/>
        <v>NO CUMPLE</v>
      </c>
      <c r="AL502" s="13" t="str">
        <f t="shared" si="95"/>
        <v>CUMPLE</v>
      </c>
      <c r="AM502" s="13" t="str">
        <f t="shared" si="96"/>
        <v>NO CUMPLE</v>
      </c>
      <c r="AN502" s="13" t="str">
        <f t="shared" si="97"/>
        <v>NO CUMPLE</v>
      </c>
      <c r="AO502" s="13" t="str">
        <f t="shared" si="98"/>
        <v>NO CUMPLE</v>
      </c>
      <c r="AP502" s="13" t="str">
        <f t="shared" si="99"/>
        <v>NO CUMPLE</v>
      </c>
    </row>
    <row r="503" spans="1:42" ht="15" x14ac:dyDescent="0.25">
      <c r="A503" t="s">
        <v>3233</v>
      </c>
      <c r="B503" t="s">
        <v>445</v>
      </c>
      <c r="C503" t="s">
        <v>273</v>
      </c>
      <c r="D503" t="s">
        <v>446</v>
      </c>
      <c r="E503" t="s">
        <v>274</v>
      </c>
      <c r="F503" t="s">
        <v>447</v>
      </c>
      <c r="G503" t="s">
        <v>448</v>
      </c>
      <c r="H503" t="s">
        <v>55</v>
      </c>
      <c r="I503" t="s">
        <v>30</v>
      </c>
      <c r="J503" t="s">
        <v>67</v>
      </c>
      <c r="K503" t="s">
        <v>288</v>
      </c>
      <c r="L503" t="s">
        <v>3234</v>
      </c>
      <c r="M503" t="s">
        <v>3235</v>
      </c>
      <c r="N503" t="s">
        <v>3235</v>
      </c>
      <c r="O503" t="s">
        <v>61</v>
      </c>
      <c r="P503" t="s">
        <v>62</v>
      </c>
      <c r="Q503" t="s">
        <v>279</v>
      </c>
      <c r="R503" t="s">
        <v>3236</v>
      </c>
      <c r="S503" t="s">
        <v>2053</v>
      </c>
      <c r="T503" t="s">
        <v>3237</v>
      </c>
      <c r="U503" t="s">
        <v>3238</v>
      </c>
      <c r="V503" s="40">
        <v>0.30249999999999999</v>
      </c>
      <c r="W503" s="40">
        <v>0.30444444444444446</v>
      </c>
      <c r="X503" s="40">
        <v>1.9444444444444444E-3</v>
      </c>
      <c r="Y503" s="2" t="str">
        <f t="shared" si="88"/>
        <v>Cumplido</v>
      </c>
      <c r="Z503" s="47" t="str">
        <f t="shared" si="89"/>
        <v/>
      </c>
      <c r="AA503" s="8"/>
      <c r="AB503" s="8"/>
      <c r="AC503" s="8"/>
      <c r="AD503" s="8"/>
      <c r="AE503" s="8"/>
      <c r="AF503" s="42">
        <v>45331</v>
      </c>
      <c r="AG503" s="13" t="str">
        <f t="shared" si="90"/>
        <v>CUMPLE</v>
      </c>
      <c r="AH503" s="13" t="str">
        <f t="shared" si="91"/>
        <v>NO CUMPLE</v>
      </c>
      <c r="AI503" s="13" t="str">
        <f t="shared" si="92"/>
        <v>NO CUMPLE</v>
      </c>
      <c r="AJ503" s="13" t="str">
        <f t="shared" si="93"/>
        <v>NO CUMPLE</v>
      </c>
      <c r="AK503" s="13" t="str">
        <f t="shared" si="94"/>
        <v>NO CUMPLE</v>
      </c>
      <c r="AL503" s="13" t="str">
        <f t="shared" si="95"/>
        <v>NO CUMPLE</v>
      </c>
      <c r="AM503" s="13" t="str">
        <f t="shared" si="96"/>
        <v>NO CUMPLE</v>
      </c>
      <c r="AN503" s="13" t="str">
        <f t="shared" si="97"/>
        <v>CUMPLE</v>
      </c>
      <c r="AO503" s="13" t="str">
        <f t="shared" si="98"/>
        <v>NO CUMPLE</v>
      </c>
      <c r="AP503" s="13" t="str">
        <f t="shared" si="99"/>
        <v>NO CUMPLE</v>
      </c>
    </row>
    <row r="504" spans="1:42" ht="15" hidden="1" x14ac:dyDescent="0.25">
      <c r="A504" t="s">
        <v>3239</v>
      </c>
      <c r="B504" t="s">
        <v>165</v>
      </c>
      <c r="C504" t="s">
        <v>296</v>
      </c>
      <c r="D504" t="s">
        <v>297</v>
      </c>
      <c r="E504" t="s">
        <v>298</v>
      </c>
      <c r="F504" t="s">
        <v>712</v>
      </c>
      <c r="G504" t="s">
        <v>73</v>
      </c>
      <c r="H504" t="s">
        <v>74</v>
      </c>
      <c r="I504" t="s">
        <v>29</v>
      </c>
      <c r="J504" t="s">
        <v>82</v>
      </c>
      <c r="K504" t="s">
        <v>57</v>
      </c>
      <c r="L504" t="s">
        <v>408</v>
      </c>
      <c r="M504" t="s">
        <v>3240</v>
      </c>
      <c r="N504" t="s">
        <v>3241</v>
      </c>
      <c r="O504" t="s">
        <v>61</v>
      </c>
      <c r="P504" t="s">
        <v>94</v>
      </c>
      <c r="Q504" t="s">
        <v>95</v>
      </c>
      <c r="R504" t="s">
        <v>3242</v>
      </c>
      <c r="S504" t="s">
        <v>2053</v>
      </c>
      <c r="T504" t="s">
        <v>3243</v>
      </c>
      <c r="U504" t="s">
        <v>3244</v>
      </c>
      <c r="V504" s="40">
        <v>0.29561342592592593</v>
      </c>
      <c r="W504" s="40">
        <v>0.40273148148148147</v>
      </c>
      <c r="X504" s="40">
        <v>0.10711805555555555</v>
      </c>
      <c r="Y504" s="2" t="str">
        <f t="shared" si="88"/>
        <v/>
      </c>
      <c r="Z504" s="47" t="str">
        <f t="shared" si="89"/>
        <v>Cumplido</v>
      </c>
      <c r="AA504" s="8"/>
      <c r="AB504" s="8" t="str">
        <f>IF($H504="1-Crítica",IF($X504&lt;=$AT$5,"Cumplido", "Incumplido"),"")</f>
        <v/>
      </c>
      <c r="AC504" s="8" t="str">
        <f>IF($H504="2-Alta",IF($X504&lt;=$AT$6, "Cumplido", "Incumplido"),"")</f>
        <v/>
      </c>
      <c r="AD504" s="8" t="str">
        <f>IF($H504="3-Medio",IF($X504&lt;=$AT$7, "Cumplido", "Incumplido"),"")</f>
        <v>Cumplido</v>
      </c>
      <c r="AE504" s="8" t="str">
        <f>IF($H504="4-Baja",IF($X504&lt;=$AT$8, "Cumplido", "Incumplido"),"")</f>
        <v/>
      </c>
      <c r="AF504" s="42">
        <v>45331</v>
      </c>
      <c r="AG504" s="13" t="str">
        <f t="shared" si="90"/>
        <v>NO CUMPLE</v>
      </c>
      <c r="AH504" s="13" t="str">
        <f t="shared" si="91"/>
        <v>CUMPLE</v>
      </c>
      <c r="AI504" s="13" t="str">
        <f t="shared" si="92"/>
        <v>NO CUMPLE</v>
      </c>
      <c r="AJ504" s="13" t="str">
        <f t="shared" si="93"/>
        <v>NO CUMPLE</v>
      </c>
      <c r="AK504" s="13" t="str">
        <f t="shared" si="94"/>
        <v>NO CUMPLE</v>
      </c>
      <c r="AL504" s="13" t="str">
        <f t="shared" si="95"/>
        <v>NO CUMPLE</v>
      </c>
      <c r="AM504" s="13" t="str">
        <f t="shared" si="96"/>
        <v>NO CUMPLE</v>
      </c>
      <c r="AN504" s="13" t="str">
        <f t="shared" si="97"/>
        <v>NO CUMPLE</v>
      </c>
      <c r="AO504" s="13" t="str">
        <f t="shared" si="98"/>
        <v>CUMPLE</v>
      </c>
      <c r="AP504" s="13" t="str">
        <f t="shared" si="99"/>
        <v>NO CUMPLE</v>
      </c>
    </row>
    <row r="505" spans="1:42" ht="15" hidden="1" x14ac:dyDescent="0.25">
      <c r="A505" t="s">
        <v>3245</v>
      </c>
      <c r="B505" t="s">
        <v>165</v>
      </c>
      <c r="C505" t="s">
        <v>415</v>
      </c>
      <c r="D505" t="s">
        <v>297</v>
      </c>
      <c r="E505" t="s">
        <v>380</v>
      </c>
      <c r="F505" t="s">
        <v>712</v>
      </c>
      <c r="G505" t="s">
        <v>73</v>
      </c>
      <c r="H505" t="s">
        <v>74</v>
      </c>
      <c r="I505" t="s">
        <v>29</v>
      </c>
      <c r="J505" t="s">
        <v>82</v>
      </c>
      <c r="K505" t="s">
        <v>1952</v>
      </c>
      <c r="L505" t="s">
        <v>3246</v>
      </c>
      <c r="M505" t="s">
        <v>3247</v>
      </c>
      <c r="N505" t="s">
        <v>3248</v>
      </c>
      <c r="O505" t="s">
        <v>61</v>
      </c>
      <c r="P505" t="s">
        <v>170</v>
      </c>
      <c r="Q505" t="s">
        <v>420</v>
      </c>
      <c r="R505" t="s">
        <v>3249</v>
      </c>
      <c r="S505" t="s">
        <v>150</v>
      </c>
      <c r="T505" t="s">
        <v>3250</v>
      </c>
      <c r="U505" t="s">
        <v>423</v>
      </c>
      <c r="V505" s="40">
        <v>2.5000000000000001E-3</v>
      </c>
      <c r="W505" s="40">
        <v>5.5208333333333333E-3</v>
      </c>
      <c r="X505" s="40">
        <v>3.0208333333333333E-3</v>
      </c>
      <c r="Y505" s="2" t="str">
        <f t="shared" si="88"/>
        <v/>
      </c>
      <c r="Z505" s="47" t="str">
        <f t="shared" si="89"/>
        <v>Cumplido</v>
      </c>
      <c r="AA505" s="8"/>
      <c r="AB505" s="8" t="str">
        <f>IF($H505="1-Crítica",IF($X505&lt;=$AT$5,"Cumplido", "Incumplido"),"")</f>
        <v/>
      </c>
      <c r="AC505" s="8" t="str">
        <f>IF($H505="2-Alta",IF($X505&lt;=$AT$6, "Cumplido", "Incumplido"),"")</f>
        <v/>
      </c>
      <c r="AD505" s="8" t="str">
        <f>IF($H505="3-Medio",IF($X505&lt;=$AT$7, "Cumplido", "Incumplido"),"")</f>
        <v>Cumplido</v>
      </c>
      <c r="AE505" s="8" t="str">
        <f>IF($H505="4-Baja",IF($X505&lt;=$AT$8, "Cumplido", "Incumplido"),"")</f>
        <v/>
      </c>
      <c r="AF505" s="42">
        <v>45330</v>
      </c>
      <c r="AG505" s="13" t="str">
        <f t="shared" si="90"/>
        <v>CUMPLE</v>
      </c>
      <c r="AH505" s="13" t="str">
        <f t="shared" si="91"/>
        <v>NO CUMPLE</v>
      </c>
      <c r="AI505" s="13" t="str">
        <f t="shared" si="92"/>
        <v>NO CUMPLE</v>
      </c>
      <c r="AJ505" s="13" t="str">
        <f t="shared" si="93"/>
        <v>NO CUMPLE</v>
      </c>
      <c r="AK505" s="13" t="str">
        <f t="shared" si="94"/>
        <v>NO CUMPLE</v>
      </c>
      <c r="AL505" s="13" t="str">
        <f t="shared" si="95"/>
        <v>CUMPLE</v>
      </c>
      <c r="AM505" s="13" t="str">
        <f t="shared" si="96"/>
        <v>NO CUMPLE</v>
      </c>
      <c r="AN505" s="13" t="str">
        <f t="shared" si="97"/>
        <v>NO CUMPLE</v>
      </c>
      <c r="AO505" s="13" t="str">
        <f t="shared" si="98"/>
        <v>NO CUMPLE</v>
      </c>
      <c r="AP505" s="13" t="str">
        <f t="shared" si="99"/>
        <v>NO CUMPLE</v>
      </c>
    </row>
    <row r="506" spans="1:42" ht="15" hidden="1" x14ac:dyDescent="0.25">
      <c r="A506" t="s">
        <v>3251</v>
      </c>
      <c r="B506" t="s">
        <v>165</v>
      </c>
      <c r="C506" t="s">
        <v>296</v>
      </c>
      <c r="D506" t="s">
        <v>297</v>
      </c>
      <c r="E506" t="s">
        <v>298</v>
      </c>
      <c r="F506" t="s">
        <v>712</v>
      </c>
      <c r="G506" t="s">
        <v>73</v>
      </c>
      <c r="H506" t="s">
        <v>74</v>
      </c>
      <c r="I506" t="s">
        <v>29</v>
      </c>
      <c r="J506" t="s">
        <v>82</v>
      </c>
      <c r="K506" t="s">
        <v>57</v>
      </c>
      <c r="L506" t="s">
        <v>408</v>
      </c>
      <c r="M506" t="s">
        <v>3252</v>
      </c>
      <c r="N506" t="s">
        <v>3253</v>
      </c>
      <c r="O506" t="s">
        <v>61</v>
      </c>
      <c r="P506" t="s">
        <v>94</v>
      </c>
      <c r="Q506" t="s">
        <v>95</v>
      </c>
      <c r="R506" t="s">
        <v>3254</v>
      </c>
      <c r="S506" t="s">
        <v>150</v>
      </c>
      <c r="T506" t="s">
        <v>3255</v>
      </c>
      <c r="U506" t="s">
        <v>305</v>
      </c>
      <c r="V506" s="40">
        <v>0</v>
      </c>
      <c r="W506" s="40">
        <v>4.4212962962962964E-3</v>
      </c>
      <c r="X506" s="40">
        <v>4.4212962962962964E-3</v>
      </c>
      <c r="Y506" s="2" t="str">
        <f t="shared" si="88"/>
        <v/>
      </c>
      <c r="Z506" s="47" t="str">
        <f t="shared" si="89"/>
        <v>Cumplido</v>
      </c>
      <c r="AA506" s="8"/>
      <c r="AB506" s="8"/>
      <c r="AC506" s="8"/>
      <c r="AD506" s="8"/>
      <c r="AE506" s="8"/>
      <c r="AF506" s="42">
        <v>45330</v>
      </c>
      <c r="AG506" s="13" t="str">
        <f t="shared" si="90"/>
        <v>CUMPLE</v>
      </c>
      <c r="AH506" s="13" t="str">
        <f t="shared" si="91"/>
        <v>NO CUMPLE</v>
      </c>
      <c r="AI506" s="13" t="str">
        <f t="shared" si="92"/>
        <v>NO CUMPLE</v>
      </c>
      <c r="AJ506" s="13" t="str">
        <f t="shared" si="93"/>
        <v>NO CUMPLE</v>
      </c>
      <c r="AK506" s="13" t="str">
        <f t="shared" si="94"/>
        <v>NO CUMPLE</v>
      </c>
      <c r="AL506" s="13" t="str">
        <f t="shared" si="95"/>
        <v>CUMPLE</v>
      </c>
      <c r="AM506" s="13" t="str">
        <f t="shared" si="96"/>
        <v>NO CUMPLE</v>
      </c>
      <c r="AN506" s="13" t="str">
        <f t="shared" si="97"/>
        <v>NO CUMPLE</v>
      </c>
      <c r="AO506" s="13" t="str">
        <f t="shared" si="98"/>
        <v>NO CUMPLE</v>
      </c>
      <c r="AP506" s="13" t="str">
        <f t="shared" si="99"/>
        <v>NO CUMPLE</v>
      </c>
    </row>
    <row r="507" spans="1:42" ht="15" hidden="1" x14ac:dyDescent="0.25">
      <c r="A507" t="s">
        <v>3256</v>
      </c>
      <c r="B507" t="s">
        <v>165</v>
      </c>
      <c r="C507" t="s">
        <v>154</v>
      </c>
      <c r="D507" t="s">
        <v>71</v>
      </c>
      <c r="E507" t="s">
        <v>380</v>
      </c>
      <c r="F507" t="s">
        <v>381</v>
      </c>
      <c r="G507" t="s">
        <v>54</v>
      </c>
      <c r="H507" t="s">
        <v>55</v>
      </c>
      <c r="I507" t="s">
        <v>30</v>
      </c>
      <c r="J507" t="s">
        <v>56</v>
      </c>
      <c r="K507" t="s">
        <v>117</v>
      </c>
      <c r="L507" t="s">
        <v>3257</v>
      </c>
      <c r="M507" t="s">
        <v>3258</v>
      </c>
      <c r="N507" t="s">
        <v>3259</v>
      </c>
      <c r="O507" t="s">
        <v>61</v>
      </c>
      <c r="P507" t="s">
        <v>62</v>
      </c>
      <c r="Q507" t="s">
        <v>350</v>
      </c>
      <c r="R507" t="s">
        <v>3260</v>
      </c>
      <c r="S507" t="s">
        <v>2053</v>
      </c>
      <c r="T507" t="s">
        <v>3261</v>
      </c>
      <c r="U507" t="s">
        <v>3262</v>
      </c>
      <c r="V507" s="40">
        <v>0</v>
      </c>
      <c r="W507" s="40">
        <v>0</v>
      </c>
      <c r="X507" s="40">
        <v>0</v>
      </c>
      <c r="Y507" s="2" t="str">
        <f t="shared" si="88"/>
        <v/>
      </c>
      <c r="Z507" s="47" t="str">
        <f t="shared" si="89"/>
        <v/>
      </c>
      <c r="AA507" s="8"/>
      <c r="AB507" s="8"/>
      <c r="AC507" s="8"/>
      <c r="AD507" s="8"/>
      <c r="AE507" s="8"/>
      <c r="AF507" s="42">
        <v>45331</v>
      </c>
      <c r="AG507" s="13" t="str">
        <f t="shared" si="90"/>
        <v>CUMPLE</v>
      </c>
      <c r="AH507" s="13" t="str">
        <f t="shared" si="91"/>
        <v>NO CUMPLE</v>
      </c>
      <c r="AI507" s="13" t="str">
        <f t="shared" si="92"/>
        <v>NO CUMPLE</v>
      </c>
      <c r="AJ507" s="13" t="str">
        <f t="shared" si="93"/>
        <v>NO CUMPLE</v>
      </c>
      <c r="AK507" s="13" t="str">
        <f t="shared" si="94"/>
        <v>NO CUMPLE</v>
      </c>
      <c r="AL507" s="13" t="str">
        <f t="shared" si="95"/>
        <v>CUMPLE</v>
      </c>
      <c r="AM507" s="13" t="str">
        <f t="shared" si="96"/>
        <v>NO CUMPLE</v>
      </c>
      <c r="AN507" s="13" t="str">
        <f t="shared" si="97"/>
        <v>NO CUMPLE</v>
      </c>
      <c r="AO507" s="13" t="str">
        <f t="shared" si="98"/>
        <v>NO CUMPLE</v>
      </c>
      <c r="AP507" s="13" t="str">
        <f t="shared" si="99"/>
        <v>NO CUMPLE</v>
      </c>
    </row>
    <row r="508" spans="1:42" ht="15" hidden="1" x14ac:dyDescent="0.25">
      <c r="A508" t="s">
        <v>3263</v>
      </c>
      <c r="B508" t="s">
        <v>165</v>
      </c>
      <c r="C508" t="s">
        <v>359</v>
      </c>
      <c r="D508" t="s">
        <v>71</v>
      </c>
      <c r="E508" t="s">
        <v>298</v>
      </c>
      <c r="F508" t="s">
        <v>360</v>
      </c>
      <c r="G508" t="s">
        <v>73</v>
      </c>
      <c r="H508" t="s">
        <v>74</v>
      </c>
      <c r="I508" t="s">
        <v>29</v>
      </c>
      <c r="J508" t="s">
        <v>82</v>
      </c>
      <c r="K508" t="s">
        <v>57</v>
      </c>
      <c r="L508" t="s">
        <v>3264</v>
      </c>
      <c r="M508" t="s">
        <v>3265</v>
      </c>
      <c r="N508" t="s">
        <v>3266</v>
      </c>
      <c r="O508" t="s">
        <v>61</v>
      </c>
      <c r="P508" t="s">
        <v>136</v>
      </c>
      <c r="Q508" t="s">
        <v>137</v>
      </c>
      <c r="R508" t="s">
        <v>3266</v>
      </c>
      <c r="S508" t="s">
        <v>2053</v>
      </c>
      <c r="T508" t="s">
        <v>3264</v>
      </c>
      <c r="U508" t="s">
        <v>364</v>
      </c>
      <c r="V508" s="40">
        <v>0</v>
      </c>
      <c r="W508" s="40">
        <v>9.3749999999999997E-4</v>
      </c>
      <c r="X508" s="40">
        <v>9.3749999999999997E-4</v>
      </c>
      <c r="Y508" s="2" t="str">
        <f t="shared" si="88"/>
        <v/>
      </c>
      <c r="Z508" s="47" t="str">
        <f t="shared" si="89"/>
        <v>Cumplido</v>
      </c>
      <c r="AA508" s="8"/>
      <c r="AB508" s="8"/>
      <c r="AC508" s="8"/>
      <c r="AD508" s="8"/>
      <c r="AE508" s="8"/>
      <c r="AF508" s="42">
        <v>45331</v>
      </c>
      <c r="AG508" s="13" t="str">
        <f t="shared" si="90"/>
        <v>CUMPLE</v>
      </c>
      <c r="AH508" s="13" t="str">
        <f t="shared" si="91"/>
        <v>NO CUMPLE</v>
      </c>
      <c r="AI508" s="13" t="str">
        <f t="shared" si="92"/>
        <v>NO CUMPLE</v>
      </c>
      <c r="AJ508" s="13" t="str">
        <f t="shared" si="93"/>
        <v>NO CUMPLE</v>
      </c>
      <c r="AK508" s="13" t="str">
        <f t="shared" si="94"/>
        <v>NO CUMPLE</v>
      </c>
      <c r="AL508" s="13" t="str">
        <f t="shared" si="95"/>
        <v>CUMPLE</v>
      </c>
      <c r="AM508" s="13" t="str">
        <f t="shared" si="96"/>
        <v>NO CUMPLE</v>
      </c>
      <c r="AN508" s="13" t="str">
        <f t="shared" si="97"/>
        <v>NO CUMPLE</v>
      </c>
      <c r="AO508" s="13" t="str">
        <f t="shared" si="98"/>
        <v>NO CUMPLE</v>
      </c>
      <c r="AP508" s="13" t="str">
        <f t="shared" si="99"/>
        <v>NO CUMPLE</v>
      </c>
    </row>
    <row r="509" spans="1:42" ht="15" hidden="1" x14ac:dyDescent="0.25">
      <c r="A509" t="s">
        <v>3267</v>
      </c>
      <c r="B509" t="s">
        <v>165</v>
      </c>
      <c r="C509" t="s">
        <v>359</v>
      </c>
      <c r="D509" t="s">
        <v>71</v>
      </c>
      <c r="E509" t="s">
        <v>298</v>
      </c>
      <c r="F509" t="s">
        <v>360</v>
      </c>
      <c r="G509" t="s">
        <v>73</v>
      </c>
      <c r="H509" t="s">
        <v>74</v>
      </c>
      <c r="I509" t="s">
        <v>29</v>
      </c>
      <c r="J509" t="s">
        <v>82</v>
      </c>
      <c r="K509" t="s">
        <v>57</v>
      </c>
      <c r="L509" t="s">
        <v>3268</v>
      </c>
      <c r="M509" t="s">
        <v>3269</v>
      </c>
      <c r="N509" t="s">
        <v>3270</v>
      </c>
      <c r="O509" t="s">
        <v>61</v>
      </c>
      <c r="P509" t="s">
        <v>136</v>
      </c>
      <c r="Q509" t="s">
        <v>137</v>
      </c>
      <c r="R509" t="s">
        <v>3270</v>
      </c>
      <c r="S509" t="s">
        <v>2053</v>
      </c>
      <c r="T509" t="s">
        <v>3268</v>
      </c>
      <c r="U509" t="s">
        <v>977</v>
      </c>
      <c r="V509" s="40">
        <v>0</v>
      </c>
      <c r="W509" s="40">
        <v>9.1435185185185185E-4</v>
      </c>
      <c r="X509" s="40">
        <v>9.1435185185185185E-4</v>
      </c>
      <c r="Y509" s="2" t="str">
        <f t="shared" si="88"/>
        <v/>
      </c>
      <c r="Z509" s="47" t="str">
        <f t="shared" si="89"/>
        <v>Cumplido</v>
      </c>
      <c r="AA509" s="8"/>
      <c r="AB509" s="8"/>
      <c r="AC509" s="8"/>
      <c r="AD509" s="8"/>
      <c r="AE509" s="8"/>
      <c r="AF509" s="42">
        <v>45331</v>
      </c>
      <c r="AG509" s="13" t="str">
        <f t="shared" si="90"/>
        <v>CUMPLE</v>
      </c>
      <c r="AH509" s="13" t="str">
        <f t="shared" si="91"/>
        <v>NO CUMPLE</v>
      </c>
      <c r="AI509" s="13" t="str">
        <f t="shared" si="92"/>
        <v>NO CUMPLE</v>
      </c>
      <c r="AJ509" s="13" t="str">
        <f t="shared" si="93"/>
        <v>NO CUMPLE</v>
      </c>
      <c r="AK509" s="13" t="str">
        <f t="shared" si="94"/>
        <v>NO CUMPLE</v>
      </c>
      <c r="AL509" s="13" t="str">
        <f t="shared" si="95"/>
        <v>CUMPLE</v>
      </c>
      <c r="AM509" s="13" t="str">
        <f t="shared" si="96"/>
        <v>NO CUMPLE</v>
      </c>
      <c r="AN509" s="13" t="str">
        <f t="shared" si="97"/>
        <v>NO CUMPLE</v>
      </c>
      <c r="AO509" s="13" t="str">
        <f t="shared" si="98"/>
        <v>NO CUMPLE</v>
      </c>
      <c r="AP509" s="13" t="str">
        <f t="shared" si="99"/>
        <v>NO CUMPLE</v>
      </c>
    </row>
    <row r="510" spans="1:42" ht="15" hidden="1" x14ac:dyDescent="0.25">
      <c r="A510" t="s">
        <v>3271</v>
      </c>
      <c r="B510" t="s">
        <v>165</v>
      </c>
      <c r="C510" t="s">
        <v>359</v>
      </c>
      <c r="D510" t="s">
        <v>71</v>
      </c>
      <c r="E510" t="s">
        <v>298</v>
      </c>
      <c r="F510" t="s">
        <v>360</v>
      </c>
      <c r="G510" t="s">
        <v>73</v>
      </c>
      <c r="H510" t="s">
        <v>74</v>
      </c>
      <c r="I510" t="s">
        <v>29</v>
      </c>
      <c r="J510" t="s">
        <v>82</v>
      </c>
      <c r="K510" t="s">
        <v>57</v>
      </c>
      <c r="L510" t="s">
        <v>370</v>
      </c>
      <c r="M510" t="s">
        <v>3272</v>
      </c>
      <c r="N510" t="s">
        <v>3273</v>
      </c>
      <c r="O510" t="s">
        <v>61</v>
      </c>
      <c r="P510" t="s">
        <v>136</v>
      </c>
      <c r="Q510" t="s">
        <v>137</v>
      </c>
      <c r="R510" t="s">
        <v>3273</v>
      </c>
      <c r="S510" t="s">
        <v>2053</v>
      </c>
      <c r="T510" t="s">
        <v>370</v>
      </c>
      <c r="U510" t="s">
        <v>373</v>
      </c>
      <c r="V510" s="40">
        <v>0</v>
      </c>
      <c r="W510" s="40">
        <v>9.4907407407407408E-4</v>
      </c>
      <c r="X510" s="40">
        <v>9.4907407407407408E-4</v>
      </c>
      <c r="Y510" s="2" t="str">
        <f t="shared" si="88"/>
        <v/>
      </c>
      <c r="Z510" s="47" t="str">
        <f t="shared" si="89"/>
        <v>Cumplido</v>
      </c>
      <c r="AA510" s="8"/>
      <c r="AB510" s="8"/>
      <c r="AC510" s="8"/>
      <c r="AD510" s="8"/>
      <c r="AE510" s="8"/>
      <c r="AF510" s="42">
        <v>45331</v>
      </c>
      <c r="AG510" s="13" t="str">
        <f t="shared" si="90"/>
        <v>CUMPLE</v>
      </c>
      <c r="AH510" s="13" t="str">
        <f t="shared" si="91"/>
        <v>NO CUMPLE</v>
      </c>
      <c r="AI510" s="13" t="str">
        <f t="shared" si="92"/>
        <v>NO CUMPLE</v>
      </c>
      <c r="AJ510" s="13" t="str">
        <f t="shared" si="93"/>
        <v>NO CUMPLE</v>
      </c>
      <c r="AK510" s="13" t="str">
        <f t="shared" si="94"/>
        <v>NO CUMPLE</v>
      </c>
      <c r="AL510" s="13" t="str">
        <f t="shared" si="95"/>
        <v>CUMPLE</v>
      </c>
      <c r="AM510" s="13" t="str">
        <f t="shared" si="96"/>
        <v>NO CUMPLE</v>
      </c>
      <c r="AN510" s="13" t="str">
        <f t="shared" si="97"/>
        <v>NO CUMPLE</v>
      </c>
      <c r="AO510" s="13" t="str">
        <f t="shared" si="98"/>
        <v>NO CUMPLE</v>
      </c>
      <c r="AP510" s="13" t="str">
        <f t="shared" si="99"/>
        <v>NO CUMPLE</v>
      </c>
    </row>
    <row r="511" spans="1:42" ht="15" hidden="1" x14ac:dyDescent="0.25">
      <c r="A511" t="s">
        <v>3274</v>
      </c>
      <c r="B511" t="s">
        <v>165</v>
      </c>
      <c r="C511" t="s">
        <v>359</v>
      </c>
      <c r="D511" t="s">
        <v>71</v>
      </c>
      <c r="E511" t="s">
        <v>298</v>
      </c>
      <c r="F511" t="s">
        <v>360</v>
      </c>
      <c r="G511" t="s">
        <v>73</v>
      </c>
      <c r="H511" t="s">
        <v>74</v>
      </c>
      <c r="I511" t="s">
        <v>29</v>
      </c>
      <c r="J511" t="s">
        <v>82</v>
      </c>
      <c r="K511" t="s">
        <v>57</v>
      </c>
      <c r="L511" t="s">
        <v>375</v>
      </c>
      <c r="M511" t="s">
        <v>3275</v>
      </c>
      <c r="N511" t="s">
        <v>3276</v>
      </c>
      <c r="O511" t="s">
        <v>61</v>
      </c>
      <c r="P511" t="s">
        <v>136</v>
      </c>
      <c r="Q511" t="s">
        <v>137</v>
      </c>
      <c r="R511" t="s">
        <v>3276</v>
      </c>
      <c r="S511" t="s">
        <v>2053</v>
      </c>
      <c r="T511" t="s">
        <v>375</v>
      </c>
      <c r="U511" t="s">
        <v>378</v>
      </c>
      <c r="V511" s="40">
        <v>0</v>
      </c>
      <c r="W511" s="40">
        <v>7.7546296296296293E-4</v>
      </c>
      <c r="X511" s="40">
        <v>7.7546296296296293E-4</v>
      </c>
      <c r="Y511" s="2" t="str">
        <f t="shared" si="88"/>
        <v/>
      </c>
      <c r="Z511" s="47" t="str">
        <f t="shared" si="89"/>
        <v>Cumplido</v>
      </c>
      <c r="AA511" s="8"/>
      <c r="AB511" s="8"/>
      <c r="AC511" s="8"/>
      <c r="AD511" s="8"/>
      <c r="AE511" s="8"/>
      <c r="AF511" s="42">
        <v>45331</v>
      </c>
      <c r="AG511" s="13" t="str">
        <f t="shared" si="90"/>
        <v>CUMPLE</v>
      </c>
      <c r="AH511" s="13" t="str">
        <f t="shared" si="91"/>
        <v>NO CUMPLE</v>
      </c>
      <c r="AI511" s="13" t="str">
        <f t="shared" si="92"/>
        <v>NO CUMPLE</v>
      </c>
      <c r="AJ511" s="13" t="str">
        <f t="shared" si="93"/>
        <v>NO CUMPLE</v>
      </c>
      <c r="AK511" s="13" t="str">
        <f t="shared" si="94"/>
        <v>NO CUMPLE</v>
      </c>
      <c r="AL511" s="13" t="str">
        <f t="shared" si="95"/>
        <v>CUMPLE</v>
      </c>
      <c r="AM511" s="13" t="str">
        <f t="shared" si="96"/>
        <v>NO CUMPLE</v>
      </c>
      <c r="AN511" s="13" t="str">
        <f t="shared" si="97"/>
        <v>NO CUMPLE</v>
      </c>
      <c r="AO511" s="13" t="str">
        <f t="shared" si="98"/>
        <v>NO CUMPLE</v>
      </c>
      <c r="AP511" s="13" t="str">
        <f t="shared" si="99"/>
        <v>NO CUMPLE</v>
      </c>
    </row>
    <row r="512" spans="1:42" ht="15" hidden="1" x14ac:dyDescent="0.25">
      <c r="A512" t="s">
        <v>3277</v>
      </c>
      <c r="B512" t="s">
        <v>49</v>
      </c>
      <c r="C512" t="s">
        <v>154</v>
      </c>
      <c r="D512" t="s">
        <v>71</v>
      </c>
      <c r="E512" t="s">
        <v>1283</v>
      </c>
      <c r="F512" t="s">
        <v>1289</v>
      </c>
      <c r="G512" t="s">
        <v>54</v>
      </c>
      <c r="H512" t="s">
        <v>55</v>
      </c>
      <c r="I512" t="s">
        <v>30</v>
      </c>
      <c r="J512" t="s">
        <v>82</v>
      </c>
      <c r="K512" t="s">
        <v>117</v>
      </c>
      <c r="L512" t="s">
        <v>3278</v>
      </c>
      <c r="M512" t="s">
        <v>3279</v>
      </c>
      <c r="N512" t="s">
        <v>3280</v>
      </c>
      <c r="O512" t="s">
        <v>61</v>
      </c>
      <c r="P512" t="s">
        <v>136</v>
      </c>
      <c r="Q512" t="s">
        <v>137</v>
      </c>
      <c r="R512" t="s">
        <v>3281</v>
      </c>
      <c r="S512" t="s">
        <v>2053</v>
      </c>
      <c r="T512" t="s">
        <v>3278</v>
      </c>
      <c r="U512" t="s">
        <v>352</v>
      </c>
      <c r="V512" s="40">
        <v>0</v>
      </c>
      <c r="W512" s="40">
        <v>9.9537037037037042E-3</v>
      </c>
      <c r="X512" s="40">
        <v>9.9537037037037042E-3</v>
      </c>
      <c r="Y512" s="2" t="str">
        <f t="shared" si="88"/>
        <v/>
      </c>
      <c r="Z512" s="47" t="str">
        <f t="shared" si="89"/>
        <v>Cumplido</v>
      </c>
      <c r="AA512" s="8"/>
      <c r="AB512" s="8"/>
      <c r="AC512" s="8"/>
      <c r="AD512" s="8"/>
      <c r="AE512" s="8"/>
      <c r="AF512" s="42">
        <v>45331</v>
      </c>
      <c r="AG512" s="13" t="str">
        <f t="shared" si="90"/>
        <v>CUMPLE</v>
      </c>
      <c r="AH512" s="13" t="str">
        <f t="shared" si="91"/>
        <v>NO CUMPLE</v>
      </c>
      <c r="AI512" s="13" t="str">
        <f t="shared" si="92"/>
        <v>NO CUMPLE</v>
      </c>
      <c r="AJ512" s="13" t="str">
        <f t="shared" si="93"/>
        <v>NO CUMPLE</v>
      </c>
      <c r="AK512" s="13" t="str">
        <f t="shared" si="94"/>
        <v>NO CUMPLE</v>
      </c>
      <c r="AL512" s="13" t="str">
        <f t="shared" si="95"/>
        <v>CUMPLE</v>
      </c>
      <c r="AM512" s="13" t="str">
        <f t="shared" si="96"/>
        <v>NO CUMPLE</v>
      </c>
      <c r="AN512" s="13" t="str">
        <f t="shared" si="97"/>
        <v>NO CUMPLE</v>
      </c>
      <c r="AO512" s="13" t="str">
        <f t="shared" si="98"/>
        <v>NO CUMPLE</v>
      </c>
      <c r="AP512" s="13" t="str">
        <f t="shared" si="99"/>
        <v>NO CUMPLE</v>
      </c>
    </row>
    <row r="513" spans="1:42" ht="15" hidden="1" x14ac:dyDescent="0.25">
      <c r="A513" t="s">
        <v>3282</v>
      </c>
      <c r="B513" t="s">
        <v>49</v>
      </c>
      <c r="C513" t="s">
        <v>154</v>
      </c>
      <c r="D513" t="s">
        <v>71</v>
      </c>
      <c r="E513" t="s">
        <v>1283</v>
      </c>
      <c r="F513" t="s">
        <v>1289</v>
      </c>
      <c r="G513" t="s">
        <v>54</v>
      </c>
      <c r="H513" t="s">
        <v>55</v>
      </c>
      <c r="I513" t="s">
        <v>30</v>
      </c>
      <c r="J513" t="s">
        <v>82</v>
      </c>
      <c r="K513" t="s">
        <v>117</v>
      </c>
      <c r="L513" t="s">
        <v>2367</v>
      </c>
      <c r="M513" t="s">
        <v>3283</v>
      </c>
      <c r="N513" t="s">
        <v>3284</v>
      </c>
      <c r="O513" t="s">
        <v>61</v>
      </c>
      <c r="P513" t="s">
        <v>136</v>
      </c>
      <c r="Q513" t="s">
        <v>137</v>
      </c>
      <c r="R513" t="s">
        <v>3285</v>
      </c>
      <c r="S513" t="s">
        <v>2053</v>
      </c>
      <c r="T513" t="s">
        <v>2367</v>
      </c>
      <c r="U513" t="s">
        <v>352</v>
      </c>
      <c r="V513" s="40">
        <v>0</v>
      </c>
      <c r="W513" s="40">
        <v>9.6527777777777775E-3</v>
      </c>
      <c r="X513" s="40">
        <v>9.6527777777777775E-3</v>
      </c>
      <c r="Y513" s="2" t="str">
        <f t="shared" si="88"/>
        <v/>
      </c>
      <c r="Z513" s="47" t="str">
        <f t="shared" si="89"/>
        <v>Cumplido</v>
      </c>
      <c r="AA513" s="8"/>
      <c r="AB513" s="8"/>
      <c r="AC513" s="8"/>
      <c r="AD513" s="8"/>
      <c r="AE513" s="8"/>
      <c r="AF513" s="42">
        <v>45331</v>
      </c>
      <c r="AG513" s="13" t="str">
        <f t="shared" si="90"/>
        <v>CUMPLE</v>
      </c>
      <c r="AH513" s="13" t="str">
        <f t="shared" si="91"/>
        <v>NO CUMPLE</v>
      </c>
      <c r="AI513" s="13" t="str">
        <f t="shared" si="92"/>
        <v>NO CUMPLE</v>
      </c>
      <c r="AJ513" s="13" t="str">
        <f t="shared" si="93"/>
        <v>NO CUMPLE</v>
      </c>
      <c r="AK513" s="13" t="str">
        <f t="shared" si="94"/>
        <v>NO CUMPLE</v>
      </c>
      <c r="AL513" s="13" t="str">
        <f t="shared" si="95"/>
        <v>CUMPLE</v>
      </c>
      <c r="AM513" s="13" t="str">
        <f t="shared" si="96"/>
        <v>NO CUMPLE</v>
      </c>
      <c r="AN513" s="13" t="str">
        <f t="shared" si="97"/>
        <v>NO CUMPLE</v>
      </c>
      <c r="AO513" s="13" t="str">
        <f t="shared" si="98"/>
        <v>NO CUMPLE</v>
      </c>
      <c r="AP513" s="13" t="str">
        <f t="shared" si="99"/>
        <v>NO CUMPLE</v>
      </c>
    </row>
    <row r="514" spans="1:42" ht="15" x14ac:dyDescent="0.25">
      <c r="A514" t="s">
        <v>3286</v>
      </c>
      <c r="B514" t="s">
        <v>95</v>
      </c>
      <c r="C514" t="s">
        <v>174</v>
      </c>
      <c r="D514" t="s">
        <v>142</v>
      </c>
      <c r="E514" t="s">
        <v>286</v>
      </c>
      <c r="F514" t="s">
        <v>156</v>
      </c>
      <c r="G514" t="s">
        <v>73</v>
      </c>
      <c r="H514" t="s">
        <v>74</v>
      </c>
      <c r="I514" t="s">
        <v>29</v>
      </c>
      <c r="J514" t="s">
        <v>67</v>
      </c>
      <c r="K514" t="s">
        <v>3287</v>
      </c>
      <c r="L514" t="s">
        <v>3288</v>
      </c>
      <c r="M514" t="s">
        <v>3289</v>
      </c>
      <c r="N514" t="s">
        <v>3290</v>
      </c>
      <c r="O514" t="s">
        <v>61</v>
      </c>
      <c r="P514" t="s">
        <v>136</v>
      </c>
      <c r="Q514" t="s">
        <v>137</v>
      </c>
      <c r="R514" t="s">
        <v>3291</v>
      </c>
      <c r="S514" t="s">
        <v>2053</v>
      </c>
      <c r="T514" t="s">
        <v>3292</v>
      </c>
      <c r="U514" t="s">
        <v>3293</v>
      </c>
      <c r="V514" s="40">
        <v>0</v>
      </c>
      <c r="W514" s="40">
        <v>0.12741898148148148</v>
      </c>
      <c r="X514" s="40">
        <v>0.12741898148148148</v>
      </c>
      <c r="Y514" s="2" t="str">
        <f t="shared" ref="Y514:Y577" si="100">IF(J514="Incidente de Cliente",IF($X514&lt;=$AT$2,"Cumplido","Incumplido"),"")</f>
        <v>Cumplido</v>
      </c>
      <c r="Z514" s="47" t="str">
        <f t="shared" ref="Z514:Z577" si="101">IF(J514="Requerimiento de Cliente",IF($X514&lt;=$AT$3,"Cumplido","Incumplido"),"")</f>
        <v/>
      </c>
      <c r="AA514" s="8"/>
      <c r="AB514" s="8"/>
      <c r="AC514" s="8"/>
      <c r="AD514" s="8"/>
      <c r="AE514" s="8"/>
      <c r="AF514" s="42">
        <v>45331</v>
      </c>
      <c r="AG514" s="13" t="str">
        <f t="shared" si="90"/>
        <v>NO CUMPLE</v>
      </c>
      <c r="AH514" s="13" t="str">
        <f t="shared" si="91"/>
        <v>CUMPLE</v>
      </c>
      <c r="AI514" s="13" t="str">
        <f t="shared" si="92"/>
        <v>NO CUMPLE</v>
      </c>
      <c r="AJ514" s="13" t="str">
        <f t="shared" si="93"/>
        <v>NO CUMPLE</v>
      </c>
      <c r="AK514" s="13" t="str">
        <f t="shared" si="94"/>
        <v>NO CUMPLE</v>
      </c>
      <c r="AL514" s="13" t="str">
        <f t="shared" si="95"/>
        <v>NO CUMPLE</v>
      </c>
      <c r="AM514" s="13" t="str">
        <f t="shared" si="96"/>
        <v>CUMPLE</v>
      </c>
      <c r="AN514" s="13" t="str">
        <f t="shared" si="97"/>
        <v>NO CUMPLE</v>
      </c>
      <c r="AO514" s="13" t="str">
        <f t="shared" si="98"/>
        <v>NO CUMPLE</v>
      </c>
      <c r="AP514" s="13" t="str">
        <f t="shared" si="99"/>
        <v>NO CUMPLE</v>
      </c>
    </row>
    <row r="515" spans="1:42" ht="15" hidden="1" x14ac:dyDescent="0.25">
      <c r="A515" t="s">
        <v>3294</v>
      </c>
      <c r="B515" t="s">
        <v>95</v>
      </c>
      <c r="C515" t="s">
        <v>154</v>
      </c>
      <c r="D515" t="s">
        <v>142</v>
      </c>
      <c r="E515" t="s">
        <v>1283</v>
      </c>
      <c r="F515" t="s">
        <v>3295</v>
      </c>
      <c r="G515" t="s">
        <v>54</v>
      </c>
      <c r="H515" t="s">
        <v>55</v>
      </c>
      <c r="I515" t="s">
        <v>30</v>
      </c>
      <c r="J515" t="s">
        <v>82</v>
      </c>
      <c r="K515" t="s">
        <v>1069</v>
      </c>
      <c r="L515" t="s">
        <v>3296</v>
      </c>
      <c r="M515" t="s">
        <v>3297</v>
      </c>
      <c r="N515" t="s">
        <v>3298</v>
      </c>
      <c r="O515" t="s">
        <v>61</v>
      </c>
      <c r="P515" t="s">
        <v>94</v>
      </c>
      <c r="Q515" t="s">
        <v>95</v>
      </c>
      <c r="R515" t="s">
        <v>3299</v>
      </c>
      <c r="S515" t="s">
        <v>2053</v>
      </c>
      <c r="T515" t="s">
        <v>3300</v>
      </c>
      <c r="U515" t="s">
        <v>3301</v>
      </c>
      <c r="V515" s="40">
        <v>5.9490740740740745E-3</v>
      </c>
      <c r="W515" s="40">
        <v>8.1678240740740746E-2</v>
      </c>
      <c r="X515" s="40">
        <v>7.5729166666666667E-2</v>
      </c>
      <c r="Y515" s="2" t="str">
        <f t="shared" si="100"/>
        <v/>
      </c>
      <c r="Z515" s="47" t="str">
        <f t="shared" si="101"/>
        <v>Cumplido</v>
      </c>
      <c r="AA515" s="8"/>
      <c r="AB515" s="8"/>
      <c r="AC515" s="8"/>
      <c r="AD515" s="8"/>
      <c r="AE515" s="8"/>
      <c r="AF515" s="42">
        <v>45331</v>
      </c>
      <c r="AG515" s="13" t="str">
        <f t="shared" ref="AG515:AG578" si="102">IF(X515&lt;$AR$11,"CUMPLE","NO CUMPLE")</f>
        <v>NO CUMPLE</v>
      </c>
      <c r="AH515" s="13" t="str">
        <f t="shared" ref="AH515:AH578" si="103">IF(X515&gt;$AR$12,IF(X515&lt;=$AS$12,"CUMPLE","NO CUMPLE"),"NO CUMPLE")</f>
        <v>CUMPLE</v>
      </c>
      <c r="AI515" s="13" t="str">
        <f t="shared" ref="AI515:AI578" si="104">IF(X515&gt;$AR$13,IF(X515&lt;=$AS$13,"CUMPLE","NO CUMPLE"),"NO CUMPLE")</f>
        <v>NO CUMPLE</v>
      </c>
      <c r="AJ515" s="13" t="str">
        <f t="shared" ref="AJ515:AJ578" si="105">IF(X515&gt;$AR$14,IF(X515&lt;=$AS$14,"CUMPLE","NO CUMPLE"),"NO CUMPLE")</f>
        <v>NO CUMPLE</v>
      </c>
      <c r="AK515" s="13" t="str">
        <f t="shared" ref="AK515:AK578" si="106">IF(X515&gt;$AR$15,"CUMPLE","NO CUMPLE")</f>
        <v>NO CUMPLE</v>
      </c>
      <c r="AL515" s="13" t="str">
        <f t="shared" ref="AL515:AL578" si="107">IF(W515&lt;$AR$11,"CUMPLE","NO CUMPLE")</f>
        <v>NO CUMPLE</v>
      </c>
      <c r="AM515" s="13" t="str">
        <f t="shared" ref="AM515:AM578" si="108">IF(W515&gt;$AR$12,IF(W515&lt;=$AS$12,"CUMPLE","NO CUMPLE"),"NO CUMPLE")</f>
        <v>CUMPLE</v>
      </c>
      <c r="AN515" s="13" t="str">
        <f t="shared" ref="AN515:AN578" si="109">IF(W515&gt;$AR$13,IF(W515&lt;=$AS$13,"CUMPLE","NO CUMPLE"),"NO CUMPLE")</f>
        <v>NO CUMPLE</v>
      </c>
      <c r="AO515" s="13" t="str">
        <f t="shared" ref="AO515:AO578" si="110">IF(W515&gt;$AR$14,IF(W515&lt;=$AS$14,"CUMPLE","NO CUMPLE"),"NO CUMPLE")</f>
        <v>NO CUMPLE</v>
      </c>
      <c r="AP515" s="13" t="str">
        <f t="shared" ref="AP515:AP578" si="111">IF(W515&gt;$AR$15,"CUMPLE","NO CUMPLE")</f>
        <v>NO CUMPLE</v>
      </c>
    </row>
    <row r="516" spans="1:42" ht="15" x14ac:dyDescent="0.25">
      <c r="A516" t="s">
        <v>3302</v>
      </c>
      <c r="B516" t="s">
        <v>95</v>
      </c>
      <c r="C516" t="s">
        <v>174</v>
      </c>
      <c r="D516" t="s">
        <v>142</v>
      </c>
      <c r="E516" t="s">
        <v>185</v>
      </c>
      <c r="F516" t="s">
        <v>156</v>
      </c>
      <c r="G516" t="s">
        <v>73</v>
      </c>
      <c r="H516" t="s">
        <v>74</v>
      </c>
      <c r="I516" t="s">
        <v>29</v>
      </c>
      <c r="J516" t="s">
        <v>82</v>
      </c>
      <c r="K516" t="s">
        <v>888</v>
      </c>
      <c r="L516" t="s">
        <v>3303</v>
      </c>
      <c r="M516" t="s">
        <v>3304</v>
      </c>
      <c r="N516" t="s">
        <v>3305</v>
      </c>
      <c r="O516" t="s">
        <v>61</v>
      </c>
      <c r="P516" t="s">
        <v>136</v>
      </c>
      <c r="Q516" t="s">
        <v>137</v>
      </c>
      <c r="R516" t="s">
        <v>3306</v>
      </c>
      <c r="S516" t="s">
        <v>2628</v>
      </c>
      <c r="T516" t="s">
        <v>3307</v>
      </c>
      <c r="U516" t="s">
        <v>3308</v>
      </c>
      <c r="V516" s="40">
        <v>4.1092824074074077</v>
      </c>
      <c r="W516" s="40">
        <v>4.3125578703703704</v>
      </c>
      <c r="X516" s="40">
        <v>0.20327546296296295</v>
      </c>
      <c r="Y516" s="2" t="str">
        <f t="shared" si="100"/>
        <v/>
      </c>
      <c r="Z516" s="47" t="str">
        <f t="shared" si="101"/>
        <v>Cumplido</v>
      </c>
      <c r="AA516" s="8"/>
      <c r="AB516" s="8"/>
      <c r="AC516" s="8"/>
      <c r="AD516" s="8"/>
      <c r="AE516" s="8"/>
      <c r="AF516" s="42">
        <v>45335</v>
      </c>
      <c r="AG516" s="13" t="str">
        <f t="shared" si="102"/>
        <v>NO CUMPLE</v>
      </c>
      <c r="AH516" s="13" t="str">
        <f t="shared" si="103"/>
        <v>NO CUMPLE</v>
      </c>
      <c r="AI516" s="13" t="str">
        <f t="shared" si="104"/>
        <v>CUMPLE</v>
      </c>
      <c r="AJ516" s="13" t="str">
        <f t="shared" si="105"/>
        <v>NO CUMPLE</v>
      </c>
      <c r="AK516" s="13" t="str">
        <f t="shared" si="106"/>
        <v>NO CUMPLE</v>
      </c>
      <c r="AL516" s="13" t="str">
        <f t="shared" si="107"/>
        <v>NO CUMPLE</v>
      </c>
      <c r="AM516" s="13" t="str">
        <f t="shared" si="108"/>
        <v>NO CUMPLE</v>
      </c>
      <c r="AN516" s="13" t="str">
        <f t="shared" si="109"/>
        <v>NO CUMPLE</v>
      </c>
      <c r="AO516" s="13" t="str">
        <f t="shared" si="110"/>
        <v>NO CUMPLE</v>
      </c>
      <c r="AP516" s="13" t="str">
        <f t="shared" si="111"/>
        <v>CUMPLE</v>
      </c>
    </row>
    <row r="517" spans="1:42" ht="15" hidden="1" x14ac:dyDescent="0.25">
      <c r="A517" t="s">
        <v>3309</v>
      </c>
      <c r="B517" t="s">
        <v>165</v>
      </c>
      <c r="C517" t="s">
        <v>50</v>
      </c>
      <c r="D517" t="s">
        <v>71</v>
      </c>
      <c r="E517" t="s">
        <v>389</v>
      </c>
      <c r="F517" t="s">
        <v>390</v>
      </c>
      <c r="G517" t="s">
        <v>54</v>
      </c>
      <c r="H517" t="s">
        <v>55</v>
      </c>
      <c r="I517" t="s">
        <v>30</v>
      </c>
      <c r="J517" t="s">
        <v>56</v>
      </c>
      <c r="K517" t="s">
        <v>117</v>
      </c>
      <c r="L517" t="s">
        <v>3310</v>
      </c>
      <c r="M517" t="s">
        <v>3311</v>
      </c>
      <c r="N517" t="s">
        <v>3312</v>
      </c>
      <c r="O517" t="s">
        <v>61</v>
      </c>
      <c r="P517" t="s">
        <v>136</v>
      </c>
      <c r="Q517" t="s">
        <v>137</v>
      </c>
      <c r="R517" t="s">
        <v>3313</v>
      </c>
      <c r="S517" t="s">
        <v>2053</v>
      </c>
      <c r="T517"/>
      <c r="U517" t="s">
        <v>633</v>
      </c>
      <c r="V517" s="40">
        <v>0</v>
      </c>
      <c r="W517" s="40">
        <v>0</v>
      </c>
      <c r="X517" s="40">
        <v>0</v>
      </c>
      <c r="Y517" s="2" t="str">
        <f t="shared" si="100"/>
        <v/>
      </c>
      <c r="Z517" s="47" t="str">
        <f t="shared" si="101"/>
        <v/>
      </c>
      <c r="AA517" s="8"/>
      <c r="AB517" s="8"/>
      <c r="AC517" s="8"/>
      <c r="AD517" s="8"/>
      <c r="AE517" s="8"/>
      <c r="AF517" s="42">
        <v>45331</v>
      </c>
      <c r="AG517" s="13" t="str">
        <f t="shared" si="102"/>
        <v>CUMPLE</v>
      </c>
      <c r="AH517" s="13" t="str">
        <f t="shared" si="103"/>
        <v>NO CUMPLE</v>
      </c>
      <c r="AI517" s="13" t="str">
        <f t="shared" si="104"/>
        <v>NO CUMPLE</v>
      </c>
      <c r="AJ517" s="13" t="str">
        <f t="shared" si="105"/>
        <v>NO CUMPLE</v>
      </c>
      <c r="AK517" s="13" t="str">
        <f t="shared" si="106"/>
        <v>NO CUMPLE</v>
      </c>
      <c r="AL517" s="13" t="str">
        <f t="shared" si="107"/>
        <v>CUMPLE</v>
      </c>
      <c r="AM517" s="13" t="str">
        <f t="shared" si="108"/>
        <v>NO CUMPLE</v>
      </c>
      <c r="AN517" s="13" t="str">
        <f t="shared" si="109"/>
        <v>NO CUMPLE</v>
      </c>
      <c r="AO517" s="13" t="str">
        <f t="shared" si="110"/>
        <v>NO CUMPLE</v>
      </c>
      <c r="AP517" s="13" t="str">
        <f t="shared" si="111"/>
        <v>NO CUMPLE</v>
      </c>
    </row>
    <row r="518" spans="1:42" ht="15" x14ac:dyDescent="0.25">
      <c r="A518" t="s">
        <v>3314</v>
      </c>
      <c r="B518" t="s">
        <v>95</v>
      </c>
      <c r="C518" t="s">
        <v>531</v>
      </c>
      <c r="D518" t="s">
        <v>142</v>
      </c>
      <c r="E518" t="s">
        <v>1942</v>
      </c>
      <c r="F518" t="s">
        <v>156</v>
      </c>
      <c r="G518" t="s">
        <v>73</v>
      </c>
      <c r="H518" t="s">
        <v>74</v>
      </c>
      <c r="I518" t="s">
        <v>29</v>
      </c>
      <c r="J518" t="s">
        <v>82</v>
      </c>
      <c r="K518" t="s">
        <v>2296</v>
      </c>
      <c r="L518" t="s">
        <v>3315</v>
      </c>
      <c r="M518" t="s">
        <v>3316</v>
      </c>
      <c r="N518" t="s">
        <v>3317</v>
      </c>
      <c r="O518" t="s">
        <v>61</v>
      </c>
      <c r="P518" t="s">
        <v>136</v>
      </c>
      <c r="Q518" t="s">
        <v>137</v>
      </c>
      <c r="R518" t="s">
        <v>3318</v>
      </c>
      <c r="S518" t="s">
        <v>3319</v>
      </c>
      <c r="T518" t="s">
        <v>3320</v>
      </c>
      <c r="U518" t="s">
        <v>3321</v>
      </c>
      <c r="V518" s="40">
        <v>6.0560648148148148</v>
      </c>
      <c r="W518" s="40">
        <v>6.2471064814814818</v>
      </c>
      <c r="X518" s="40">
        <v>0.19104166666666667</v>
      </c>
      <c r="Y518" s="2" t="str">
        <f t="shared" si="100"/>
        <v/>
      </c>
      <c r="Z518" s="47" t="str">
        <f t="shared" si="101"/>
        <v>Cumplido</v>
      </c>
      <c r="AA518" s="8"/>
      <c r="AB518" s="8"/>
      <c r="AC518" s="8"/>
      <c r="AD518" s="8"/>
      <c r="AE518" s="8"/>
      <c r="AF518" s="42">
        <v>45337</v>
      </c>
      <c r="AG518" s="13" t="str">
        <f t="shared" si="102"/>
        <v>NO CUMPLE</v>
      </c>
      <c r="AH518" s="13" t="str">
        <f t="shared" si="103"/>
        <v>NO CUMPLE</v>
      </c>
      <c r="AI518" s="13" t="str">
        <f t="shared" si="104"/>
        <v>CUMPLE</v>
      </c>
      <c r="AJ518" s="13" t="str">
        <f t="shared" si="105"/>
        <v>NO CUMPLE</v>
      </c>
      <c r="AK518" s="13" t="str">
        <f t="shared" si="106"/>
        <v>NO CUMPLE</v>
      </c>
      <c r="AL518" s="13" t="str">
        <f t="shared" si="107"/>
        <v>NO CUMPLE</v>
      </c>
      <c r="AM518" s="13" t="str">
        <f t="shared" si="108"/>
        <v>NO CUMPLE</v>
      </c>
      <c r="AN518" s="13" t="str">
        <f t="shared" si="109"/>
        <v>NO CUMPLE</v>
      </c>
      <c r="AO518" s="13" t="str">
        <f t="shared" si="110"/>
        <v>NO CUMPLE</v>
      </c>
      <c r="AP518" s="13" t="str">
        <f t="shared" si="111"/>
        <v>CUMPLE</v>
      </c>
    </row>
    <row r="519" spans="1:42" ht="15" x14ac:dyDescent="0.25">
      <c r="A519" t="s">
        <v>3322</v>
      </c>
      <c r="B519" t="s">
        <v>95</v>
      </c>
      <c r="C519" t="s">
        <v>635</v>
      </c>
      <c r="D519" t="s">
        <v>142</v>
      </c>
      <c r="E519" t="s">
        <v>3323</v>
      </c>
      <c r="F519" t="s">
        <v>156</v>
      </c>
      <c r="G519" t="s">
        <v>73</v>
      </c>
      <c r="H519" t="s">
        <v>74</v>
      </c>
      <c r="I519" t="s">
        <v>29</v>
      </c>
      <c r="J519" t="s">
        <v>82</v>
      </c>
      <c r="K519" t="s">
        <v>2296</v>
      </c>
      <c r="L519" t="s">
        <v>3324</v>
      </c>
      <c r="M519" t="s">
        <v>3325</v>
      </c>
      <c r="N519" t="s">
        <v>3326</v>
      </c>
      <c r="O519" t="s">
        <v>61</v>
      </c>
      <c r="P519" t="s">
        <v>136</v>
      </c>
      <c r="Q519" t="s">
        <v>137</v>
      </c>
      <c r="R519" t="s">
        <v>3327</v>
      </c>
      <c r="S519" t="s">
        <v>2424</v>
      </c>
      <c r="T519" t="s">
        <v>3320</v>
      </c>
      <c r="U519" t="s">
        <v>3328</v>
      </c>
      <c r="V519" s="40">
        <v>3.1535416666666665</v>
      </c>
      <c r="W519" s="40">
        <v>3.316284722222222</v>
      </c>
      <c r="X519" s="40">
        <v>0.16274305555555554</v>
      </c>
      <c r="Y519" s="2" t="str">
        <f t="shared" si="100"/>
        <v/>
      </c>
      <c r="Z519" s="47" t="str">
        <f t="shared" si="101"/>
        <v>Cumplido</v>
      </c>
      <c r="AA519" s="8"/>
      <c r="AB519" s="8"/>
      <c r="AC519" s="8"/>
      <c r="AD519" s="8"/>
      <c r="AE519" s="8"/>
      <c r="AF519" s="42">
        <v>45334</v>
      </c>
      <c r="AG519" s="13" t="str">
        <f t="shared" si="102"/>
        <v>NO CUMPLE</v>
      </c>
      <c r="AH519" s="13" t="str">
        <f t="shared" si="103"/>
        <v>CUMPLE</v>
      </c>
      <c r="AI519" s="13" t="str">
        <f t="shared" si="104"/>
        <v>NO CUMPLE</v>
      </c>
      <c r="AJ519" s="13" t="str">
        <f t="shared" si="105"/>
        <v>NO CUMPLE</v>
      </c>
      <c r="AK519" s="13" t="str">
        <f t="shared" si="106"/>
        <v>NO CUMPLE</v>
      </c>
      <c r="AL519" s="13" t="str">
        <f t="shared" si="107"/>
        <v>NO CUMPLE</v>
      </c>
      <c r="AM519" s="13" t="str">
        <f t="shared" si="108"/>
        <v>NO CUMPLE</v>
      </c>
      <c r="AN519" s="13" t="str">
        <f t="shared" si="109"/>
        <v>NO CUMPLE</v>
      </c>
      <c r="AO519" s="13" t="str">
        <f t="shared" si="110"/>
        <v>NO CUMPLE</v>
      </c>
      <c r="AP519" s="13" t="str">
        <f t="shared" si="111"/>
        <v>CUMPLE</v>
      </c>
    </row>
    <row r="520" spans="1:42" ht="15" x14ac:dyDescent="0.25">
      <c r="A520" t="s">
        <v>3329</v>
      </c>
      <c r="B520" t="s">
        <v>445</v>
      </c>
      <c r="C520" t="s">
        <v>273</v>
      </c>
      <c r="D520" t="s">
        <v>446</v>
      </c>
      <c r="E520" t="s">
        <v>274</v>
      </c>
      <c r="F520" t="s">
        <v>447</v>
      </c>
      <c r="G520" t="s">
        <v>448</v>
      </c>
      <c r="H520" t="s">
        <v>55</v>
      </c>
      <c r="I520" t="s">
        <v>30</v>
      </c>
      <c r="J520" t="s">
        <v>67</v>
      </c>
      <c r="K520" t="s">
        <v>57</v>
      </c>
      <c r="L520" t="s">
        <v>3330</v>
      </c>
      <c r="M520" t="s">
        <v>3331</v>
      </c>
      <c r="N520" t="s">
        <v>3331</v>
      </c>
      <c r="O520" t="s">
        <v>61</v>
      </c>
      <c r="P520" t="s">
        <v>62</v>
      </c>
      <c r="Q520" t="s">
        <v>279</v>
      </c>
      <c r="R520" t="s">
        <v>3332</v>
      </c>
      <c r="S520" t="s">
        <v>2053</v>
      </c>
      <c r="T520" t="s">
        <v>3333</v>
      </c>
      <c r="U520" t="s">
        <v>3334</v>
      </c>
      <c r="V520" s="40">
        <v>4.7256944444444442E-2</v>
      </c>
      <c r="W520" s="40">
        <v>5.0659722222222224E-2</v>
      </c>
      <c r="X520" s="40">
        <v>3.4027777777777776E-3</v>
      </c>
      <c r="Y520" s="2" t="str">
        <f t="shared" si="100"/>
        <v>Cumplido</v>
      </c>
      <c r="Z520" s="47" t="str">
        <f t="shared" si="101"/>
        <v/>
      </c>
      <c r="AA520" s="8"/>
      <c r="AB520" s="8"/>
      <c r="AC520" s="8"/>
      <c r="AD520" s="8"/>
      <c r="AE520" s="8"/>
      <c r="AF520" s="42">
        <v>45331</v>
      </c>
      <c r="AG520" s="13" t="str">
        <f t="shared" si="102"/>
        <v>CUMPLE</v>
      </c>
      <c r="AH520" s="13" t="str">
        <f t="shared" si="103"/>
        <v>NO CUMPLE</v>
      </c>
      <c r="AI520" s="13" t="str">
        <f t="shared" si="104"/>
        <v>NO CUMPLE</v>
      </c>
      <c r="AJ520" s="13" t="str">
        <f t="shared" si="105"/>
        <v>NO CUMPLE</v>
      </c>
      <c r="AK520" s="13" t="str">
        <f t="shared" si="106"/>
        <v>NO CUMPLE</v>
      </c>
      <c r="AL520" s="13" t="str">
        <f t="shared" si="107"/>
        <v>NO CUMPLE</v>
      </c>
      <c r="AM520" s="13" t="str">
        <f t="shared" si="108"/>
        <v>CUMPLE</v>
      </c>
      <c r="AN520" s="13" t="str">
        <f t="shared" si="109"/>
        <v>NO CUMPLE</v>
      </c>
      <c r="AO520" s="13" t="str">
        <f t="shared" si="110"/>
        <v>NO CUMPLE</v>
      </c>
      <c r="AP520" s="13" t="str">
        <f t="shared" si="111"/>
        <v>NO CUMPLE</v>
      </c>
    </row>
    <row r="521" spans="1:42" ht="15" hidden="1" x14ac:dyDescent="0.25">
      <c r="A521" t="s">
        <v>3335</v>
      </c>
      <c r="B521" t="s">
        <v>165</v>
      </c>
      <c r="C521" t="s">
        <v>359</v>
      </c>
      <c r="D521" t="s">
        <v>71</v>
      </c>
      <c r="E521" t="s">
        <v>467</v>
      </c>
      <c r="F521" t="s">
        <v>468</v>
      </c>
      <c r="G521" t="s">
        <v>54</v>
      </c>
      <c r="H521" t="s">
        <v>55</v>
      </c>
      <c r="I521" t="s">
        <v>30</v>
      </c>
      <c r="J521" t="s">
        <v>82</v>
      </c>
      <c r="K521" t="s">
        <v>57</v>
      </c>
      <c r="L521" t="s">
        <v>3336</v>
      </c>
      <c r="M521" t="s">
        <v>3337</v>
      </c>
      <c r="N521" t="s">
        <v>3338</v>
      </c>
      <c r="O521" t="s">
        <v>61</v>
      </c>
      <c r="P521" t="s">
        <v>136</v>
      </c>
      <c r="Q521" t="s">
        <v>137</v>
      </c>
      <c r="R521" t="s">
        <v>3339</v>
      </c>
      <c r="S521" t="s">
        <v>2053</v>
      </c>
      <c r="T521" t="s">
        <v>2717</v>
      </c>
      <c r="U521" t="s">
        <v>1395</v>
      </c>
      <c r="V521" s="40">
        <v>1.9791666666666666E-2</v>
      </c>
      <c r="W521" s="40">
        <v>2.2708333333333334E-2</v>
      </c>
      <c r="X521" s="40">
        <v>2.9166666666666668E-3</v>
      </c>
      <c r="Y521" s="2" t="str">
        <f t="shared" si="100"/>
        <v/>
      </c>
      <c r="Z521" s="47" t="str">
        <f t="shared" si="101"/>
        <v>Cumplido</v>
      </c>
      <c r="AA521" s="8"/>
      <c r="AB521" s="8"/>
      <c r="AC521" s="8"/>
      <c r="AD521" s="8"/>
      <c r="AE521" s="8"/>
      <c r="AF521" s="42">
        <v>45331</v>
      </c>
      <c r="AG521" s="13" t="str">
        <f t="shared" si="102"/>
        <v>CUMPLE</v>
      </c>
      <c r="AH521" s="13" t="str">
        <f t="shared" si="103"/>
        <v>NO CUMPLE</v>
      </c>
      <c r="AI521" s="13" t="str">
        <f t="shared" si="104"/>
        <v>NO CUMPLE</v>
      </c>
      <c r="AJ521" s="13" t="str">
        <f t="shared" si="105"/>
        <v>NO CUMPLE</v>
      </c>
      <c r="AK521" s="13" t="str">
        <f t="shared" si="106"/>
        <v>NO CUMPLE</v>
      </c>
      <c r="AL521" s="13" t="str">
        <f t="shared" si="107"/>
        <v>CUMPLE</v>
      </c>
      <c r="AM521" s="13" t="str">
        <f t="shared" si="108"/>
        <v>NO CUMPLE</v>
      </c>
      <c r="AN521" s="13" t="str">
        <f t="shared" si="109"/>
        <v>NO CUMPLE</v>
      </c>
      <c r="AO521" s="13" t="str">
        <f t="shared" si="110"/>
        <v>NO CUMPLE</v>
      </c>
      <c r="AP521" s="13" t="str">
        <f t="shared" si="111"/>
        <v>NO CUMPLE</v>
      </c>
    </row>
    <row r="522" spans="1:42" ht="15" hidden="1" x14ac:dyDescent="0.25">
      <c r="A522" t="s">
        <v>3340</v>
      </c>
      <c r="B522" t="s">
        <v>165</v>
      </c>
      <c r="C522" t="s">
        <v>359</v>
      </c>
      <c r="D522" t="s">
        <v>71</v>
      </c>
      <c r="E522" t="s">
        <v>467</v>
      </c>
      <c r="F522" t="s">
        <v>468</v>
      </c>
      <c r="G522" t="s">
        <v>54</v>
      </c>
      <c r="H522" t="s">
        <v>55</v>
      </c>
      <c r="I522" t="s">
        <v>30</v>
      </c>
      <c r="J522" t="s">
        <v>82</v>
      </c>
      <c r="K522" t="s">
        <v>57</v>
      </c>
      <c r="L522" t="s">
        <v>2303</v>
      </c>
      <c r="M522" t="s">
        <v>3341</v>
      </c>
      <c r="N522" t="s">
        <v>3342</v>
      </c>
      <c r="O522" t="s">
        <v>61</v>
      </c>
      <c r="P522" t="s">
        <v>136</v>
      </c>
      <c r="Q522" t="s">
        <v>137</v>
      </c>
      <c r="R522" t="s">
        <v>3343</v>
      </c>
      <c r="S522" t="s">
        <v>2053</v>
      </c>
      <c r="T522" t="s">
        <v>473</v>
      </c>
      <c r="U522" t="s">
        <v>352</v>
      </c>
      <c r="V522" s="40">
        <v>5.4629629629629632E-2</v>
      </c>
      <c r="W522" s="40">
        <v>5.7326388888888892E-2</v>
      </c>
      <c r="X522" s="40">
        <v>2.6967592592592594E-3</v>
      </c>
      <c r="Y522" s="2" t="str">
        <f t="shared" si="100"/>
        <v/>
      </c>
      <c r="Z522" s="47" t="str">
        <f t="shared" si="101"/>
        <v>Cumplido</v>
      </c>
      <c r="AA522" s="8"/>
      <c r="AB522" s="8"/>
      <c r="AC522" s="8"/>
      <c r="AD522" s="8"/>
      <c r="AE522" s="8"/>
      <c r="AF522" s="42">
        <v>45331</v>
      </c>
      <c r="AG522" s="13" t="str">
        <f t="shared" si="102"/>
        <v>CUMPLE</v>
      </c>
      <c r="AH522" s="13" t="str">
        <f t="shared" si="103"/>
        <v>NO CUMPLE</v>
      </c>
      <c r="AI522" s="13" t="str">
        <f t="shared" si="104"/>
        <v>NO CUMPLE</v>
      </c>
      <c r="AJ522" s="13" t="str">
        <f t="shared" si="105"/>
        <v>NO CUMPLE</v>
      </c>
      <c r="AK522" s="13" t="str">
        <f t="shared" si="106"/>
        <v>NO CUMPLE</v>
      </c>
      <c r="AL522" s="13" t="str">
        <f t="shared" si="107"/>
        <v>NO CUMPLE</v>
      </c>
      <c r="AM522" s="13" t="str">
        <f t="shared" si="108"/>
        <v>CUMPLE</v>
      </c>
      <c r="AN522" s="13" t="str">
        <f t="shared" si="109"/>
        <v>NO CUMPLE</v>
      </c>
      <c r="AO522" s="13" t="str">
        <f t="shared" si="110"/>
        <v>NO CUMPLE</v>
      </c>
      <c r="AP522" s="13" t="str">
        <f t="shared" si="111"/>
        <v>NO CUMPLE</v>
      </c>
    </row>
    <row r="523" spans="1:42" ht="15" hidden="1" x14ac:dyDescent="0.25">
      <c r="A523" t="s">
        <v>3344</v>
      </c>
      <c r="B523" t="s">
        <v>49</v>
      </c>
      <c r="C523" t="s">
        <v>50</v>
      </c>
      <c r="D523" t="s">
        <v>71</v>
      </c>
      <c r="E523" t="s">
        <v>389</v>
      </c>
      <c r="F523" t="s">
        <v>390</v>
      </c>
      <c r="G523" t="s">
        <v>54</v>
      </c>
      <c r="H523" t="s">
        <v>55</v>
      </c>
      <c r="I523" t="s">
        <v>30</v>
      </c>
      <c r="J523" t="s">
        <v>82</v>
      </c>
      <c r="K523" t="s">
        <v>117</v>
      </c>
      <c r="L523" t="s">
        <v>3345</v>
      </c>
      <c r="M523" t="s">
        <v>3346</v>
      </c>
      <c r="N523" t="s">
        <v>3347</v>
      </c>
      <c r="O523" t="s">
        <v>61</v>
      </c>
      <c r="P523" t="s">
        <v>136</v>
      </c>
      <c r="Q523" t="s">
        <v>137</v>
      </c>
      <c r="R523" t="s">
        <v>3348</v>
      </c>
      <c r="S523" t="s">
        <v>2053</v>
      </c>
      <c r="T523"/>
      <c r="U523" t="s">
        <v>2455</v>
      </c>
      <c r="V523" s="40">
        <v>5.7870370370370373E-5</v>
      </c>
      <c r="W523" s="40">
        <v>8.2407407407407412E-3</v>
      </c>
      <c r="X523" s="40">
        <v>8.1828703703703699E-3</v>
      </c>
      <c r="Y523" s="2" t="str">
        <f t="shared" si="100"/>
        <v/>
      </c>
      <c r="Z523" s="47" t="str">
        <f t="shared" si="101"/>
        <v>Cumplido</v>
      </c>
      <c r="AA523" s="8"/>
      <c r="AB523" s="8"/>
      <c r="AC523" s="8"/>
      <c r="AD523" s="8"/>
      <c r="AE523" s="8"/>
      <c r="AF523" s="42">
        <v>45331</v>
      </c>
      <c r="AG523" s="13" t="str">
        <f t="shared" si="102"/>
        <v>CUMPLE</v>
      </c>
      <c r="AH523" s="13" t="str">
        <f t="shared" si="103"/>
        <v>NO CUMPLE</v>
      </c>
      <c r="AI523" s="13" t="str">
        <f t="shared" si="104"/>
        <v>NO CUMPLE</v>
      </c>
      <c r="AJ523" s="13" t="str">
        <f t="shared" si="105"/>
        <v>NO CUMPLE</v>
      </c>
      <c r="AK523" s="13" t="str">
        <f t="shared" si="106"/>
        <v>NO CUMPLE</v>
      </c>
      <c r="AL523" s="13" t="str">
        <f t="shared" si="107"/>
        <v>CUMPLE</v>
      </c>
      <c r="AM523" s="13" t="str">
        <f t="shared" si="108"/>
        <v>NO CUMPLE</v>
      </c>
      <c r="AN523" s="13" t="str">
        <f t="shared" si="109"/>
        <v>NO CUMPLE</v>
      </c>
      <c r="AO523" s="13" t="str">
        <f t="shared" si="110"/>
        <v>NO CUMPLE</v>
      </c>
      <c r="AP523" s="13" t="str">
        <f t="shared" si="111"/>
        <v>NO CUMPLE</v>
      </c>
    </row>
    <row r="524" spans="1:42" ht="15" x14ac:dyDescent="0.25">
      <c r="A524" t="s">
        <v>3349</v>
      </c>
      <c r="B524" t="s">
        <v>95</v>
      </c>
      <c r="C524" t="s">
        <v>531</v>
      </c>
      <c r="D524" t="s">
        <v>483</v>
      </c>
      <c r="E524" t="s">
        <v>1942</v>
      </c>
      <c r="F524" t="s">
        <v>556</v>
      </c>
      <c r="G524" t="s">
        <v>73</v>
      </c>
      <c r="H524" t="s">
        <v>74</v>
      </c>
      <c r="I524" t="s">
        <v>29</v>
      </c>
      <c r="J524" t="s">
        <v>82</v>
      </c>
      <c r="K524" t="s">
        <v>486</v>
      </c>
      <c r="L524" t="s">
        <v>3350</v>
      </c>
      <c r="M524" t="s">
        <v>3351</v>
      </c>
      <c r="N524" t="s">
        <v>3352</v>
      </c>
      <c r="O524" t="s">
        <v>61</v>
      </c>
      <c r="P524" t="s">
        <v>136</v>
      </c>
      <c r="Q524" t="s">
        <v>137</v>
      </c>
      <c r="R524" t="s">
        <v>3353</v>
      </c>
      <c r="S524" t="s">
        <v>2628</v>
      </c>
      <c r="T524" t="s">
        <v>3354</v>
      </c>
      <c r="U524" t="s">
        <v>3355</v>
      </c>
      <c r="V524" s="40">
        <v>4.2963773148148148</v>
      </c>
      <c r="W524" s="40">
        <v>4.3092129629629632</v>
      </c>
      <c r="X524" s="40">
        <v>1.2835648148148148E-2</v>
      </c>
      <c r="Y524" s="2" t="str">
        <f t="shared" si="100"/>
        <v/>
      </c>
      <c r="Z524" s="47" t="str">
        <f t="shared" si="101"/>
        <v>Cumplido</v>
      </c>
      <c r="AA524" s="8"/>
      <c r="AB524" s="8"/>
      <c r="AC524" s="8"/>
      <c r="AD524" s="8"/>
      <c r="AE524" s="8"/>
      <c r="AF524" s="42">
        <v>45335</v>
      </c>
      <c r="AG524" s="13" t="str">
        <f t="shared" si="102"/>
        <v>CUMPLE</v>
      </c>
      <c r="AH524" s="13" t="str">
        <f t="shared" si="103"/>
        <v>NO CUMPLE</v>
      </c>
      <c r="AI524" s="13" t="str">
        <f t="shared" si="104"/>
        <v>NO CUMPLE</v>
      </c>
      <c r="AJ524" s="13" t="str">
        <f t="shared" si="105"/>
        <v>NO CUMPLE</v>
      </c>
      <c r="AK524" s="13" t="str">
        <f t="shared" si="106"/>
        <v>NO CUMPLE</v>
      </c>
      <c r="AL524" s="13" t="str">
        <f t="shared" si="107"/>
        <v>NO CUMPLE</v>
      </c>
      <c r="AM524" s="13" t="str">
        <f t="shared" si="108"/>
        <v>NO CUMPLE</v>
      </c>
      <c r="AN524" s="13" t="str">
        <f t="shared" si="109"/>
        <v>NO CUMPLE</v>
      </c>
      <c r="AO524" s="13" t="str">
        <f t="shared" si="110"/>
        <v>NO CUMPLE</v>
      </c>
      <c r="AP524" s="13" t="str">
        <f t="shared" si="111"/>
        <v>CUMPLE</v>
      </c>
    </row>
    <row r="525" spans="1:42" ht="15" hidden="1" x14ac:dyDescent="0.25">
      <c r="A525" t="s">
        <v>3356</v>
      </c>
      <c r="B525" t="s">
        <v>95</v>
      </c>
      <c r="C525" t="s">
        <v>3357</v>
      </c>
      <c r="D525" t="s">
        <v>483</v>
      </c>
      <c r="E525"/>
      <c r="F525" t="s">
        <v>485</v>
      </c>
      <c r="G525" t="s">
        <v>54</v>
      </c>
      <c r="H525" t="s">
        <v>55</v>
      </c>
      <c r="I525" t="s">
        <v>30</v>
      </c>
      <c r="J525" t="s">
        <v>82</v>
      </c>
      <c r="K525" t="s">
        <v>486</v>
      </c>
      <c r="L525" t="s">
        <v>3358</v>
      </c>
      <c r="M525" t="s">
        <v>3359</v>
      </c>
      <c r="N525" t="s">
        <v>3360</v>
      </c>
      <c r="O525" t="s">
        <v>1930</v>
      </c>
      <c r="P525" t="s">
        <v>136</v>
      </c>
      <c r="Q525" t="s">
        <v>137</v>
      </c>
      <c r="R525" t="s">
        <v>3361</v>
      </c>
      <c r="S525" t="s">
        <v>3361</v>
      </c>
      <c r="T525" t="s">
        <v>3362</v>
      </c>
      <c r="U525"/>
      <c r="V525" s="40">
        <v>0</v>
      </c>
      <c r="W525" s="40">
        <v>5.0462962962962961E-3</v>
      </c>
      <c r="X525" s="40">
        <v>5.0462962962962961E-3</v>
      </c>
      <c r="Y525" s="2" t="str">
        <f t="shared" si="100"/>
        <v/>
      </c>
      <c r="Z525" s="47" t="str">
        <f t="shared" si="101"/>
        <v>Cumplido</v>
      </c>
      <c r="AA525" s="8"/>
      <c r="AB525" s="8"/>
      <c r="AC525" s="8"/>
      <c r="AD525" s="8"/>
      <c r="AE525" s="8"/>
      <c r="AF525" s="42">
        <v>45331</v>
      </c>
      <c r="AG525" s="13" t="str">
        <f t="shared" si="102"/>
        <v>CUMPLE</v>
      </c>
      <c r="AH525" s="13" t="str">
        <f t="shared" si="103"/>
        <v>NO CUMPLE</v>
      </c>
      <c r="AI525" s="13" t="str">
        <f t="shared" si="104"/>
        <v>NO CUMPLE</v>
      </c>
      <c r="AJ525" s="13" t="str">
        <f t="shared" si="105"/>
        <v>NO CUMPLE</v>
      </c>
      <c r="AK525" s="13" t="str">
        <f t="shared" si="106"/>
        <v>NO CUMPLE</v>
      </c>
      <c r="AL525" s="13" t="str">
        <f t="shared" si="107"/>
        <v>CUMPLE</v>
      </c>
      <c r="AM525" s="13" t="str">
        <f t="shared" si="108"/>
        <v>NO CUMPLE</v>
      </c>
      <c r="AN525" s="13" t="str">
        <f t="shared" si="109"/>
        <v>NO CUMPLE</v>
      </c>
      <c r="AO525" s="13" t="str">
        <f t="shared" si="110"/>
        <v>NO CUMPLE</v>
      </c>
      <c r="AP525" s="13" t="str">
        <f t="shared" si="111"/>
        <v>NO CUMPLE</v>
      </c>
    </row>
    <row r="526" spans="1:42" ht="15" hidden="1" x14ac:dyDescent="0.25">
      <c r="A526" t="s">
        <v>3363</v>
      </c>
      <c r="B526" t="s">
        <v>49</v>
      </c>
      <c r="C526" t="s">
        <v>154</v>
      </c>
      <c r="D526" t="s">
        <v>71</v>
      </c>
      <c r="E526" t="s">
        <v>1283</v>
      </c>
      <c r="F526" t="s">
        <v>1289</v>
      </c>
      <c r="G526" t="s">
        <v>54</v>
      </c>
      <c r="H526" t="s">
        <v>55</v>
      </c>
      <c r="I526" t="s">
        <v>30</v>
      </c>
      <c r="J526" t="s">
        <v>82</v>
      </c>
      <c r="K526" t="s">
        <v>117</v>
      </c>
      <c r="L526" t="s">
        <v>1300</v>
      </c>
      <c r="M526" t="s">
        <v>3364</v>
      </c>
      <c r="N526" t="s">
        <v>3365</v>
      </c>
      <c r="O526" t="s">
        <v>61</v>
      </c>
      <c r="P526" t="s">
        <v>136</v>
      </c>
      <c r="Q526" t="s">
        <v>137</v>
      </c>
      <c r="R526" t="s">
        <v>3366</v>
      </c>
      <c r="S526" t="s">
        <v>2053</v>
      </c>
      <c r="T526" t="s">
        <v>1300</v>
      </c>
      <c r="U526" t="s">
        <v>352</v>
      </c>
      <c r="V526" s="40">
        <v>0</v>
      </c>
      <c r="W526" s="40">
        <v>8.2407407407407412E-3</v>
      </c>
      <c r="X526" s="40">
        <v>8.2407407407407412E-3</v>
      </c>
      <c r="Y526" s="2" t="str">
        <f t="shared" si="100"/>
        <v/>
      </c>
      <c r="Z526" s="47" t="str">
        <f t="shared" si="101"/>
        <v>Cumplido</v>
      </c>
      <c r="AA526" s="8"/>
      <c r="AB526" s="8"/>
      <c r="AC526" s="8"/>
      <c r="AD526" s="8"/>
      <c r="AE526" s="8"/>
      <c r="AF526" s="42">
        <v>45331</v>
      </c>
      <c r="AG526" s="13" t="str">
        <f t="shared" si="102"/>
        <v>CUMPLE</v>
      </c>
      <c r="AH526" s="13" t="str">
        <f t="shared" si="103"/>
        <v>NO CUMPLE</v>
      </c>
      <c r="AI526" s="13" t="str">
        <f t="shared" si="104"/>
        <v>NO CUMPLE</v>
      </c>
      <c r="AJ526" s="13" t="str">
        <f t="shared" si="105"/>
        <v>NO CUMPLE</v>
      </c>
      <c r="AK526" s="13" t="str">
        <f t="shared" si="106"/>
        <v>NO CUMPLE</v>
      </c>
      <c r="AL526" s="13" t="str">
        <f t="shared" si="107"/>
        <v>CUMPLE</v>
      </c>
      <c r="AM526" s="13" t="str">
        <f t="shared" si="108"/>
        <v>NO CUMPLE</v>
      </c>
      <c r="AN526" s="13" t="str">
        <f t="shared" si="109"/>
        <v>NO CUMPLE</v>
      </c>
      <c r="AO526" s="13" t="str">
        <f t="shared" si="110"/>
        <v>NO CUMPLE</v>
      </c>
      <c r="AP526" s="13" t="str">
        <f t="shared" si="111"/>
        <v>NO CUMPLE</v>
      </c>
    </row>
    <row r="527" spans="1:42" ht="15" x14ac:dyDescent="0.25">
      <c r="A527" t="s">
        <v>3367</v>
      </c>
      <c r="B527" t="s">
        <v>95</v>
      </c>
      <c r="C527" t="s">
        <v>273</v>
      </c>
      <c r="D527" t="s">
        <v>483</v>
      </c>
      <c r="E527" t="s">
        <v>274</v>
      </c>
      <c r="F527" t="s">
        <v>485</v>
      </c>
      <c r="G527" t="s">
        <v>54</v>
      </c>
      <c r="H527" t="s">
        <v>55</v>
      </c>
      <c r="I527" t="s">
        <v>30</v>
      </c>
      <c r="J527" t="s">
        <v>82</v>
      </c>
      <c r="K527" t="s">
        <v>3368</v>
      </c>
      <c r="L527" t="s">
        <v>3369</v>
      </c>
      <c r="M527" t="s">
        <v>3370</v>
      </c>
      <c r="N527" t="s">
        <v>3371</v>
      </c>
      <c r="O527" t="s">
        <v>61</v>
      </c>
      <c r="P527" t="s">
        <v>62</v>
      </c>
      <c r="Q527" t="s">
        <v>279</v>
      </c>
      <c r="R527" t="s">
        <v>3372</v>
      </c>
      <c r="S527" t="s">
        <v>2053</v>
      </c>
      <c r="T527" t="s">
        <v>3373</v>
      </c>
      <c r="U527" t="s">
        <v>3374</v>
      </c>
      <c r="V527" s="40">
        <v>0</v>
      </c>
      <c r="W527" s="40">
        <v>4.6817129629629632E-2</v>
      </c>
      <c r="X527" s="40">
        <v>4.6817129629629632E-2</v>
      </c>
      <c r="Y527" s="2" t="str">
        <f t="shared" si="100"/>
        <v/>
      </c>
      <c r="Z527" s="47" t="str">
        <f t="shared" si="101"/>
        <v>Cumplido</v>
      </c>
      <c r="AA527" s="8"/>
      <c r="AB527" s="8"/>
      <c r="AC527" s="8"/>
      <c r="AD527" s="8"/>
      <c r="AE527" s="8"/>
      <c r="AF527" s="42">
        <v>45331</v>
      </c>
      <c r="AG527" s="13" t="str">
        <f t="shared" si="102"/>
        <v>NO CUMPLE</v>
      </c>
      <c r="AH527" s="13" t="str">
        <f t="shared" si="103"/>
        <v>CUMPLE</v>
      </c>
      <c r="AI527" s="13" t="str">
        <f t="shared" si="104"/>
        <v>NO CUMPLE</v>
      </c>
      <c r="AJ527" s="13" t="str">
        <f t="shared" si="105"/>
        <v>NO CUMPLE</v>
      </c>
      <c r="AK527" s="13" t="str">
        <f t="shared" si="106"/>
        <v>NO CUMPLE</v>
      </c>
      <c r="AL527" s="13" t="str">
        <f t="shared" si="107"/>
        <v>NO CUMPLE</v>
      </c>
      <c r="AM527" s="13" t="str">
        <f t="shared" si="108"/>
        <v>CUMPLE</v>
      </c>
      <c r="AN527" s="13" t="str">
        <f t="shared" si="109"/>
        <v>NO CUMPLE</v>
      </c>
      <c r="AO527" s="13" t="str">
        <f t="shared" si="110"/>
        <v>NO CUMPLE</v>
      </c>
      <c r="AP527" s="13" t="str">
        <f t="shared" si="111"/>
        <v>NO CUMPLE</v>
      </c>
    </row>
    <row r="528" spans="1:42" ht="15" x14ac:dyDescent="0.25">
      <c r="A528" t="s">
        <v>3375</v>
      </c>
      <c r="B528" t="s">
        <v>307</v>
      </c>
      <c r="C528" t="s">
        <v>308</v>
      </c>
      <c r="D528" t="s">
        <v>308</v>
      </c>
      <c r="E528" t="s">
        <v>309</v>
      </c>
      <c r="F528" t="s">
        <v>509</v>
      </c>
      <c r="G528" t="s">
        <v>54</v>
      </c>
      <c r="H528" t="s">
        <v>55</v>
      </c>
      <c r="I528" t="s">
        <v>30</v>
      </c>
      <c r="J528" t="s">
        <v>82</v>
      </c>
      <c r="K528" t="s">
        <v>75</v>
      </c>
      <c r="L528" t="s">
        <v>3376</v>
      </c>
      <c r="M528" t="s">
        <v>3377</v>
      </c>
      <c r="N528" t="s">
        <v>3378</v>
      </c>
      <c r="O528" t="s">
        <v>61</v>
      </c>
      <c r="P528" t="s">
        <v>462</v>
      </c>
      <c r="Q528" t="s">
        <v>463</v>
      </c>
      <c r="R528" t="s">
        <v>3379</v>
      </c>
      <c r="S528" t="s">
        <v>2053</v>
      </c>
      <c r="T528" t="s">
        <v>514</v>
      </c>
      <c r="U528" t="s">
        <v>514</v>
      </c>
      <c r="V528" s="40">
        <v>0</v>
      </c>
      <c r="W528" s="40">
        <v>1.6898148148148148E-3</v>
      </c>
      <c r="X528" s="40">
        <v>1.6898148148148148E-3</v>
      </c>
      <c r="Y528" s="2" t="str">
        <f t="shared" si="100"/>
        <v/>
      </c>
      <c r="Z528" s="47" t="str">
        <f t="shared" si="101"/>
        <v>Cumplido</v>
      </c>
      <c r="AA528" s="8"/>
      <c r="AB528" s="8"/>
      <c r="AC528" s="8"/>
      <c r="AD528" s="8"/>
      <c r="AE528" s="8"/>
      <c r="AF528" s="42">
        <v>45331</v>
      </c>
      <c r="AG528" s="13" t="str">
        <f t="shared" si="102"/>
        <v>CUMPLE</v>
      </c>
      <c r="AH528" s="13" t="str">
        <f t="shared" si="103"/>
        <v>NO CUMPLE</v>
      </c>
      <c r="AI528" s="13" t="str">
        <f t="shared" si="104"/>
        <v>NO CUMPLE</v>
      </c>
      <c r="AJ528" s="13" t="str">
        <f t="shared" si="105"/>
        <v>NO CUMPLE</v>
      </c>
      <c r="AK528" s="13" t="str">
        <f t="shared" si="106"/>
        <v>NO CUMPLE</v>
      </c>
      <c r="AL528" s="13" t="str">
        <f t="shared" si="107"/>
        <v>CUMPLE</v>
      </c>
      <c r="AM528" s="13" t="str">
        <f t="shared" si="108"/>
        <v>NO CUMPLE</v>
      </c>
      <c r="AN528" s="13" t="str">
        <f t="shared" si="109"/>
        <v>NO CUMPLE</v>
      </c>
      <c r="AO528" s="13" t="str">
        <f t="shared" si="110"/>
        <v>NO CUMPLE</v>
      </c>
      <c r="AP528" s="13" t="str">
        <f t="shared" si="111"/>
        <v>NO CUMPLE</v>
      </c>
    </row>
    <row r="529" spans="1:42" ht="15" x14ac:dyDescent="0.25">
      <c r="A529" t="s">
        <v>3380</v>
      </c>
      <c r="B529" t="s">
        <v>307</v>
      </c>
      <c r="C529" t="s">
        <v>308</v>
      </c>
      <c r="D529" t="s">
        <v>308</v>
      </c>
      <c r="E529" t="s">
        <v>309</v>
      </c>
      <c r="F529" t="s">
        <v>509</v>
      </c>
      <c r="G529" t="s">
        <v>54</v>
      </c>
      <c r="H529" t="s">
        <v>55</v>
      </c>
      <c r="I529" t="s">
        <v>30</v>
      </c>
      <c r="J529" t="s">
        <v>82</v>
      </c>
      <c r="K529" t="s">
        <v>75</v>
      </c>
      <c r="L529" t="s">
        <v>3381</v>
      </c>
      <c r="M529" t="s">
        <v>3382</v>
      </c>
      <c r="N529" t="s">
        <v>3383</v>
      </c>
      <c r="O529" t="s">
        <v>61</v>
      </c>
      <c r="P529" t="s">
        <v>462</v>
      </c>
      <c r="Q529" t="s">
        <v>463</v>
      </c>
      <c r="R529" t="s">
        <v>3384</v>
      </c>
      <c r="S529" t="s">
        <v>2053</v>
      </c>
      <c r="T529" t="s">
        <v>514</v>
      </c>
      <c r="U529" t="s">
        <v>514</v>
      </c>
      <c r="V529" s="40">
        <v>0</v>
      </c>
      <c r="W529" s="40">
        <v>1.261574074074074E-3</v>
      </c>
      <c r="X529" s="40">
        <v>1.261574074074074E-3</v>
      </c>
      <c r="Y529" s="2" t="str">
        <f t="shared" si="100"/>
        <v/>
      </c>
      <c r="Z529" s="47" t="str">
        <f t="shared" si="101"/>
        <v>Cumplido</v>
      </c>
      <c r="AA529" s="8"/>
      <c r="AB529" s="8"/>
      <c r="AC529" s="8"/>
      <c r="AD529" s="8"/>
      <c r="AE529" s="8"/>
      <c r="AF529" s="42">
        <v>45331</v>
      </c>
      <c r="AG529" s="13" t="str">
        <f t="shared" si="102"/>
        <v>CUMPLE</v>
      </c>
      <c r="AH529" s="13" t="str">
        <f t="shared" si="103"/>
        <v>NO CUMPLE</v>
      </c>
      <c r="AI529" s="13" t="str">
        <f t="shared" si="104"/>
        <v>NO CUMPLE</v>
      </c>
      <c r="AJ529" s="13" t="str">
        <f t="shared" si="105"/>
        <v>NO CUMPLE</v>
      </c>
      <c r="AK529" s="13" t="str">
        <f t="shared" si="106"/>
        <v>NO CUMPLE</v>
      </c>
      <c r="AL529" s="13" t="str">
        <f t="shared" si="107"/>
        <v>CUMPLE</v>
      </c>
      <c r="AM529" s="13" t="str">
        <f t="shared" si="108"/>
        <v>NO CUMPLE</v>
      </c>
      <c r="AN529" s="13" t="str">
        <f t="shared" si="109"/>
        <v>NO CUMPLE</v>
      </c>
      <c r="AO529" s="13" t="str">
        <f t="shared" si="110"/>
        <v>NO CUMPLE</v>
      </c>
      <c r="AP529" s="13" t="str">
        <f t="shared" si="111"/>
        <v>NO CUMPLE</v>
      </c>
    </row>
    <row r="530" spans="1:42" ht="15" x14ac:dyDescent="0.25">
      <c r="A530" t="s">
        <v>3385</v>
      </c>
      <c r="B530" t="s">
        <v>284</v>
      </c>
      <c r="C530" t="s">
        <v>86</v>
      </c>
      <c r="D530" t="s">
        <v>285</v>
      </c>
      <c r="E530" t="s">
        <v>88</v>
      </c>
      <c r="F530" t="s">
        <v>1116</v>
      </c>
      <c r="G530" t="s">
        <v>73</v>
      </c>
      <c r="H530" t="s">
        <v>55</v>
      </c>
      <c r="I530" t="s">
        <v>30</v>
      </c>
      <c r="J530" t="s">
        <v>82</v>
      </c>
      <c r="K530" t="s">
        <v>288</v>
      </c>
      <c r="L530" t="s">
        <v>3386</v>
      </c>
      <c r="M530" t="s">
        <v>3387</v>
      </c>
      <c r="N530" t="s">
        <v>3388</v>
      </c>
      <c r="O530" t="s">
        <v>61</v>
      </c>
      <c r="P530" t="s">
        <v>136</v>
      </c>
      <c r="Q530" t="s">
        <v>137</v>
      </c>
      <c r="R530" t="s">
        <v>3389</v>
      </c>
      <c r="S530" t="s">
        <v>1948</v>
      </c>
      <c r="T530" t="s">
        <v>1121</v>
      </c>
      <c r="U530"/>
      <c r="V530" s="40">
        <v>4.9942476851851856</v>
      </c>
      <c r="W530" s="40">
        <v>5.016273148148148</v>
      </c>
      <c r="X530" s="40">
        <v>2.2025462962962962E-2</v>
      </c>
      <c r="Y530" s="2" t="str">
        <f t="shared" si="100"/>
        <v/>
      </c>
      <c r="Z530" s="47" t="str">
        <f t="shared" si="101"/>
        <v>Cumplido</v>
      </c>
      <c r="AA530" s="8"/>
      <c r="AB530" s="8"/>
      <c r="AC530" s="8"/>
      <c r="AD530" s="8"/>
      <c r="AE530" s="8"/>
      <c r="AF530" s="42">
        <v>45336</v>
      </c>
      <c r="AG530" s="13" t="str">
        <f t="shared" si="102"/>
        <v>CUMPLE</v>
      </c>
      <c r="AH530" s="13" t="str">
        <f t="shared" si="103"/>
        <v>NO CUMPLE</v>
      </c>
      <c r="AI530" s="13" t="str">
        <f t="shared" si="104"/>
        <v>NO CUMPLE</v>
      </c>
      <c r="AJ530" s="13" t="str">
        <f t="shared" si="105"/>
        <v>NO CUMPLE</v>
      </c>
      <c r="AK530" s="13" t="str">
        <f t="shared" si="106"/>
        <v>NO CUMPLE</v>
      </c>
      <c r="AL530" s="13" t="str">
        <f t="shared" si="107"/>
        <v>NO CUMPLE</v>
      </c>
      <c r="AM530" s="13" t="str">
        <f t="shared" si="108"/>
        <v>NO CUMPLE</v>
      </c>
      <c r="AN530" s="13" t="str">
        <f t="shared" si="109"/>
        <v>NO CUMPLE</v>
      </c>
      <c r="AO530" s="13" t="str">
        <f t="shared" si="110"/>
        <v>NO CUMPLE</v>
      </c>
      <c r="AP530" s="13" t="str">
        <f t="shared" si="111"/>
        <v>CUMPLE</v>
      </c>
    </row>
    <row r="531" spans="1:42" ht="15" x14ac:dyDescent="0.25">
      <c r="A531" t="s">
        <v>3390</v>
      </c>
      <c r="B531" t="s">
        <v>445</v>
      </c>
      <c r="C531" t="s">
        <v>273</v>
      </c>
      <c r="D531" t="s">
        <v>446</v>
      </c>
      <c r="E531" t="s">
        <v>274</v>
      </c>
      <c r="F531" t="s">
        <v>447</v>
      </c>
      <c r="G531" t="s">
        <v>448</v>
      </c>
      <c r="H531" t="s">
        <v>55</v>
      </c>
      <c r="I531" t="s">
        <v>30</v>
      </c>
      <c r="J531" t="s">
        <v>67</v>
      </c>
      <c r="K531" t="s">
        <v>57</v>
      </c>
      <c r="L531" t="s">
        <v>3330</v>
      </c>
      <c r="M531" t="s">
        <v>3391</v>
      </c>
      <c r="N531" t="s">
        <v>3391</v>
      </c>
      <c r="O531" t="s">
        <v>61</v>
      </c>
      <c r="P531" t="s">
        <v>62</v>
      </c>
      <c r="Q531" t="s">
        <v>279</v>
      </c>
      <c r="R531" t="s">
        <v>3392</v>
      </c>
      <c r="S531" t="s">
        <v>2053</v>
      </c>
      <c r="T531" t="s">
        <v>3333</v>
      </c>
      <c r="U531" t="s">
        <v>3393</v>
      </c>
      <c r="V531" s="40">
        <v>4.5902777777777778E-2</v>
      </c>
      <c r="W531" s="40">
        <v>0.1310763888888889</v>
      </c>
      <c r="X531" s="40">
        <v>8.5173611111111117E-2</v>
      </c>
      <c r="Y531" s="2" t="str">
        <f t="shared" si="100"/>
        <v>Cumplido</v>
      </c>
      <c r="Z531" s="47" t="str">
        <f t="shared" si="101"/>
        <v/>
      </c>
      <c r="AA531" s="8"/>
      <c r="AB531" s="8"/>
      <c r="AC531" s="8"/>
      <c r="AD531" s="8"/>
      <c r="AE531" s="8"/>
      <c r="AF531" s="42">
        <v>45331</v>
      </c>
      <c r="AG531" s="13" t="str">
        <f t="shared" si="102"/>
        <v>NO CUMPLE</v>
      </c>
      <c r="AH531" s="13" t="str">
        <f t="shared" si="103"/>
        <v>CUMPLE</v>
      </c>
      <c r="AI531" s="13" t="str">
        <f t="shared" si="104"/>
        <v>NO CUMPLE</v>
      </c>
      <c r="AJ531" s="13" t="str">
        <f t="shared" si="105"/>
        <v>NO CUMPLE</v>
      </c>
      <c r="AK531" s="13" t="str">
        <f t="shared" si="106"/>
        <v>NO CUMPLE</v>
      </c>
      <c r="AL531" s="13" t="str">
        <f t="shared" si="107"/>
        <v>NO CUMPLE</v>
      </c>
      <c r="AM531" s="13" t="str">
        <f t="shared" si="108"/>
        <v>CUMPLE</v>
      </c>
      <c r="AN531" s="13" t="str">
        <f t="shared" si="109"/>
        <v>NO CUMPLE</v>
      </c>
      <c r="AO531" s="13" t="str">
        <f t="shared" si="110"/>
        <v>NO CUMPLE</v>
      </c>
      <c r="AP531" s="13" t="str">
        <f t="shared" si="111"/>
        <v>NO CUMPLE</v>
      </c>
    </row>
    <row r="532" spans="1:42" ht="15" x14ac:dyDescent="0.25">
      <c r="A532" t="s">
        <v>3394</v>
      </c>
      <c r="B532" t="s">
        <v>307</v>
      </c>
      <c r="C532" t="s">
        <v>308</v>
      </c>
      <c r="D532" t="s">
        <v>308</v>
      </c>
      <c r="E532" t="s">
        <v>697</v>
      </c>
      <c r="F532" t="s">
        <v>3395</v>
      </c>
      <c r="G532" t="s">
        <v>54</v>
      </c>
      <c r="H532" t="s">
        <v>55</v>
      </c>
      <c r="I532" t="s">
        <v>30</v>
      </c>
      <c r="J532" t="s">
        <v>82</v>
      </c>
      <c r="K532" t="s">
        <v>57</v>
      </c>
      <c r="L532" t="s">
        <v>3396</v>
      </c>
      <c r="M532" t="s">
        <v>3397</v>
      </c>
      <c r="N532" t="s">
        <v>3398</v>
      </c>
      <c r="O532" t="s">
        <v>61</v>
      </c>
      <c r="P532" t="s">
        <v>62</v>
      </c>
      <c r="Q532" t="s">
        <v>148</v>
      </c>
      <c r="R532" t="s">
        <v>3399</v>
      </c>
      <c r="S532" t="s">
        <v>2053</v>
      </c>
      <c r="T532" t="s">
        <v>3400</v>
      </c>
      <c r="U532" t="s">
        <v>3401</v>
      </c>
      <c r="V532" s="40">
        <v>0</v>
      </c>
      <c r="W532" s="40">
        <v>0</v>
      </c>
      <c r="X532" s="40">
        <v>0</v>
      </c>
      <c r="Y532" s="2" t="str">
        <f t="shared" si="100"/>
        <v/>
      </c>
      <c r="Z532" s="47" t="str">
        <f t="shared" si="101"/>
        <v>Cumplido</v>
      </c>
      <c r="AA532" s="8"/>
      <c r="AB532" s="8"/>
      <c r="AC532" s="8"/>
      <c r="AD532" s="8"/>
      <c r="AE532" s="8"/>
      <c r="AF532" s="42">
        <v>45331</v>
      </c>
      <c r="AG532" s="13" t="str">
        <f t="shared" si="102"/>
        <v>CUMPLE</v>
      </c>
      <c r="AH532" s="13" t="str">
        <f t="shared" si="103"/>
        <v>NO CUMPLE</v>
      </c>
      <c r="AI532" s="13" t="str">
        <f t="shared" si="104"/>
        <v>NO CUMPLE</v>
      </c>
      <c r="AJ532" s="13" t="str">
        <f t="shared" si="105"/>
        <v>NO CUMPLE</v>
      </c>
      <c r="AK532" s="13" t="str">
        <f t="shared" si="106"/>
        <v>NO CUMPLE</v>
      </c>
      <c r="AL532" s="13" t="str">
        <f t="shared" si="107"/>
        <v>CUMPLE</v>
      </c>
      <c r="AM532" s="13" t="str">
        <f t="shared" si="108"/>
        <v>NO CUMPLE</v>
      </c>
      <c r="AN532" s="13" t="str">
        <f t="shared" si="109"/>
        <v>NO CUMPLE</v>
      </c>
      <c r="AO532" s="13" t="str">
        <f t="shared" si="110"/>
        <v>NO CUMPLE</v>
      </c>
      <c r="AP532" s="13" t="str">
        <f t="shared" si="111"/>
        <v>NO CUMPLE</v>
      </c>
    </row>
    <row r="533" spans="1:42" ht="15" x14ac:dyDescent="0.25">
      <c r="A533" t="s">
        <v>3402</v>
      </c>
      <c r="B533" t="s">
        <v>307</v>
      </c>
      <c r="C533" t="s">
        <v>308</v>
      </c>
      <c r="D533" t="s">
        <v>308</v>
      </c>
      <c r="E533" t="s">
        <v>697</v>
      </c>
      <c r="F533" t="s">
        <v>3395</v>
      </c>
      <c r="G533" t="s">
        <v>54</v>
      </c>
      <c r="H533" t="s">
        <v>55</v>
      </c>
      <c r="I533" t="s">
        <v>30</v>
      </c>
      <c r="J533" t="s">
        <v>82</v>
      </c>
      <c r="K533" t="s">
        <v>57</v>
      </c>
      <c r="L533" t="s">
        <v>3403</v>
      </c>
      <c r="M533" t="s">
        <v>3404</v>
      </c>
      <c r="N533" t="s">
        <v>3405</v>
      </c>
      <c r="O533" t="s">
        <v>61</v>
      </c>
      <c r="P533" t="s">
        <v>62</v>
      </c>
      <c r="Q533" t="s">
        <v>148</v>
      </c>
      <c r="R533" t="s">
        <v>3406</v>
      </c>
      <c r="S533" t="s">
        <v>2053</v>
      </c>
      <c r="T533" t="s">
        <v>3407</v>
      </c>
      <c r="U533" t="s">
        <v>3408</v>
      </c>
      <c r="V533" s="40">
        <v>0</v>
      </c>
      <c r="W533" s="40">
        <v>0</v>
      </c>
      <c r="X533" s="40">
        <v>0</v>
      </c>
      <c r="Y533" s="2" t="str">
        <f t="shared" si="100"/>
        <v/>
      </c>
      <c r="Z533" s="47" t="str">
        <f t="shared" si="101"/>
        <v>Cumplido</v>
      </c>
      <c r="AA533" s="8"/>
      <c r="AB533" s="8"/>
      <c r="AC533" s="8"/>
      <c r="AD533" s="8"/>
      <c r="AE533" s="8"/>
      <c r="AF533" s="42">
        <v>45331</v>
      </c>
      <c r="AG533" s="13" t="str">
        <f t="shared" si="102"/>
        <v>CUMPLE</v>
      </c>
      <c r="AH533" s="13" t="str">
        <f t="shared" si="103"/>
        <v>NO CUMPLE</v>
      </c>
      <c r="AI533" s="13" t="str">
        <f t="shared" si="104"/>
        <v>NO CUMPLE</v>
      </c>
      <c r="AJ533" s="13" t="str">
        <f t="shared" si="105"/>
        <v>NO CUMPLE</v>
      </c>
      <c r="AK533" s="13" t="str">
        <f t="shared" si="106"/>
        <v>NO CUMPLE</v>
      </c>
      <c r="AL533" s="13" t="str">
        <f t="shared" si="107"/>
        <v>CUMPLE</v>
      </c>
      <c r="AM533" s="13" t="str">
        <f t="shared" si="108"/>
        <v>NO CUMPLE</v>
      </c>
      <c r="AN533" s="13" t="str">
        <f t="shared" si="109"/>
        <v>NO CUMPLE</v>
      </c>
      <c r="AO533" s="13" t="str">
        <f t="shared" si="110"/>
        <v>NO CUMPLE</v>
      </c>
      <c r="AP533" s="13" t="str">
        <f t="shared" si="111"/>
        <v>NO CUMPLE</v>
      </c>
    </row>
    <row r="534" spans="1:42" ht="15" x14ac:dyDescent="0.25">
      <c r="A534" t="s">
        <v>3409</v>
      </c>
      <c r="B534" t="s">
        <v>307</v>
      </c>
      <c r="C534" t="s">
        <v>308</v>
      </c>
      <c r="D534" t="s">
        <v>308</v>
      </c>
      <c r="E534" t="s">
        <v>697</v>
      </c>
      <c r="F534" t="s">
        <v>3395</v>
      </c>
      <c r="G534" t="s">
        <v>54</v>
      </c>
      <c r="H534" t="s">
        <v>55</v>
      </c>
      <c r="I534" t="s">
        <v>30</v>
      </c>
      <c r="J534" t="s">
        <v>82</v>
      </c>
      <c r="K534" t="s">
        <v>57</v>
      </c>
      <c r="L534" t="s">
        <v>3410</v>
      </c>
      <c r="M534" t="s">
        <v>3411</v>
      </c>
      <c r="N534" t="s">
        <v>3412</v>
      </c>
      <c r="O534" t="s">
        <v>61</v>
      </c>
      <c r="P534" t="s">
        <v>62</v>
      </c>
      <c r="Q534" t="s">
        <v>148</v>
      </c>
      <c r="R534" t="s">
        <v>3413</v>
      </c>
      <c r="S534" t="s">
        <v>2053</v>
      </c>
      <c r="T534" t="s">
        <v>3414</v>
      </c>
      <c r="U534" t="s">
        <v>3415</v>
      </c>
      <c r="V534" s="40">
        <v>0</v>
      </c>
      <c r="W534" s="40">
        <v>0</v>
      </c>
      <c r="X534" s="40">
        <v>0</v>
      </c>
      <c r="Y534" s="2" t="str">
        <f t="shared" si="100"/>
        <v/>
      </c>
      <c r="Z534" s="47" t="str">
        <f t="shared" si="101"/>
        <v>Cumplido</v>
      </c>
      <c r="AA534" s="8"/>
      <c r="AB534" s="8"/>
      <c r="AC534" s="8"/>
      <c r="AD534" s="8"/>
      <c r="AE534" s="8"/>
      <c r="AF534" s="42">
        <v>45331</v>
      </c>
      <c r="AG534" s="13" t="str">
        <f t="shared" si="102"/>
        <v>CUMPLE</v>
      </c>
      <c r="AH534" s="13" t="str">
        <f t="shared" si="103"/>
        <v>NO CUMPLE</v>
      </c>
      <c r="AI534" s="13" t="str">
        <f t="shared" si="104"/>
        <v>NO CUMPLE</v>
      </c>
      <c r="AJ534" s="13" t="str">
        <f t="shared" si="105"/>
        <v>NO CUMPLE</v>
      </c>
      <c r="AK534" s="13" t="str">
        <f t="shared" si="106"/>
        <v>NO CUMPLE</v>
      </c>
      <c r="AL534" s="13" t="str">
        <f t="shared" si="107"/>
        <v>CUMPLE</v>
      </c>
      <c r="AM534" s="13" t="str">
        <f t="shared" si="108"/>
        <v>NO CUMPLE</v>
      </c>
      <c r="AN534" s="13" t="str">
        <f t="shared" si="109"/>
        <v>NO CUMPLE</v>
      </c>
      <c r="AO534" s="13" t="str">
        <f t="shared" si="110"/>
        <v>NO CUMPLE</v>
      </c>
      <c r="AP534" s="13" t="str">
        <f t="shared" si="111"/>
        <v>NO CUMPLE</v>
      </c>
    </row>
    <row r="535" spans="1:42" ht="15" x14ac:dyDescent="0.25">
      <c r="A535" t="s">
        <v>3416</v>
      </c>
      <c r="B535" t="s">
        <v>307</v>
      </c>
      <c r="C535" t="s">
        <v>308</v>
      </c>
      <c r="D535" t="s">
        <v>308</v>
      </c>
      <c r="E535" t="s">
        <v>697</v>
      </c>
      <c r="F535" t="s">
        <v>3395</v>
      </c>
      <c r="G535" t="s">
        <v>54</v>
      </c>
      <c r="H535" t="s">
        <v>55</v>
      </c>
      <c r="I535" t="s">
        <v>30</v>
      </c>
      <c r="J535" t="s">
        <v>82</v>
      </c>
      <c r="K535" t="s">
        <v>57</v>
      </c>
      <c r="L535" t="s">
        <v>3417</v>
      </c>
      <c r="M535" t="s">
        <v>3418</v>
      </c>
      <c r="N535" t="s">
        <v>3419</v>
      </c>
      <c r="O535" t="s">
        <v>61</v>
      </c>
      <c r="P535" t="s">
        <v>62</v>
      </c>
      <c r="Q535" t="s">
        <v>148</v>
      </c>
      <c r="R535" t="s">
        <v>3420</v>
      </c>
      <c r="S535" t="s">
        <v>2053</v>
      </c>
      <c r="T535" t="s">
        <v>3421</v>
      </c>
      <c r="U535" t="s">
        <v>3422</v>
      </c>
      <c r="V535" s="40">
        <v>0</v>
      </c>
      <c r="W535" s="40">
        <v>0</v>
      </c>
      <c r="X535" s="40">
        <v>0</v>
      </c>
      <c r="Y535" s="2" t="str">
        <f t="shared" si="100"/>
        <v/>
      </c>
      <c r="Z535" s="47" t="str">
        <f t="shared" si="101"/>
        <v>Cumplido</v>
      </c>
      <c r="AA535" s="8"/>
      <c r="AB535" s="8"/>
      <c r="AC535" s="8"/>
      <c r="AD535" s="8"/>
      <c r="AE535" s="8"/>
      <c r="AF535" s="42">
        <v>45331</v>
      </c>
      <c r="AG535" s="13" t="str">
        <f t="shared" si="102"/>
        <v>CUMPLE</v>
      </c>
      <c r="AH535" s="13" t="str">
        <f t="shared" si="103"/>
        <v>NO CUMPLE</v>
      </c>
      <c r="AI535" s="13" t="str">
        <f t="shared" si="104"/>
        <v>NO CUMPLE</v>
      </c>
      <c r="AJ535" s="13" t="str">
        <f t="shared" si="105"/>
        <v>NO CUMPLE</v>
      </c>
      <c r="AK535" s="13" t="str">
        <f t="shared" si="106"/>
        <v>NO CUMPLE</v>
      </c>
      <c r="AL535" s="13" t="str">
        <f t="shared" si="107"/>
        <v>CUMPLE</v>
      </c>
      <c r="AM535" s="13" t="str">
        <f t="shared" si="108"/>
        <v>NO CUMPLE</v>
      </c>
      <c r="AN535" s="13" t="str">
        <f t="shared" si="109"/>
        <v>NO CUMPLE</v>
      </c>
      <c r="AO535" s="13" t="str">
        <f t="shared" si="110"/>
        <v>NO CUMPLE</v>
      </c>
      <c r="AP535" s="13" t="str">
        <f t="shared" si="111"/>
        <v>NO CUMPLE</v>
      </c>
    </row>
    <row r="536" spans="1:42" ht="15" hidden="1" x14ac:dyDescent="0.25">
      <c r="A536" t="s">
        <v>3423</v>
      </c>
      <c r="B536" t="s">
        <v>49</v>
      </c>
      <c r="C536" t="s">
        <v>344</v>
      </c>
      <c r="D536" t="s">
        <v>51</v>
      </c>
      <c r="E536" t="s">
        <v>675</v>
      </c>
      <c r="F536" t="s">
        <v>53</v>
      </c>
      <c r="G536" t="s">
        <v>54</v>
      </c>
      <c r="H536" t="s">
        <v>55</v>
      </c>
      <c r="I536" t="s">
        <v>30</v>
      </c>
      <c r="J536" t="s">
        <v>56</v>
      </c>
      <c r="K536" t="s">
        <v>57</v>
      </c>
      <c r="L536" t="s">
        <v>676</v>
      </c>
      <c r="M536" t="s">
        <v>3424</v>
      </c>
      <c r="N536" t="s">
        <v>3425</v>
      </c>
      <c r="O536" t="s">
        <v>61</v>
      </c>
      <c r="P536" t="s">
        <v>62</v>
      </c>
      <c r="Q536" t="s">
        <v>79</v>
      </c>
      <c r="R536" t="s">
        <v>3426</v>
      </c>
      <c r="S536" t="s">
        <v>2053</v>
      </c>
      <c r="T536"/>
      <c r="U536" t="s">
        <v>680</v>
      </c>
      <c r="V536" s="40">
        <v>0</v>
      </c>
      <c r="W536" s="40">
        <v>0</v>
      </c>
      <c r="X536" s="40">
        <v>0</v>
      </c>
      <c r="Y536" s="2" t="str">
        <f t="shared" si="100"/>
        <v/>
      </c>
      <c r="Z536" s="47" t="str">
        <f t="shared" si="101"/>
        <v/>
      </c>
      <c r="AA536" s="8"/>
      <c r="AB536" s="8"/>
      <c r="AC536" s="8"/>
      <c r="AD536" s="8"/>
      <c r="AE536" s="8"/>
      <c r="AF536" s="42">
        <v>45331</v>
      </c>
      <c r="AG536" s="13" t="str">
        <f t="shared" si="102"/>
        <v>CUMPLE</v>
      </c>
      <c r="AH536" s="13" t="str">
        <f t="shared" si="103"/>
        <v>NO CUMPLE</v>
      </c>
      <c r="AI536" s="13" t="str">
        <f t="shared" si="104"/>
        <v>NO CUMPLE</v>
      </c>
      <c r="AJ536" s="13" t="str">
        <f t="shared" si="105"/>
        <v>NO CUMPLE</v>
      </c>
      <c r="AK536" s="13" t="str">
        <f t="shared" si="106"/>
        <v>NO CUMPLE</v>
      </c>
      <c r="AL536" s="13" t="str">
        <f t="shared" si="107"/>
        <v>CUMPLE</v>
      </c>
      <c r="AM536" s="13" t="str">
        <f t="shared" si="108"/>
        <v>NO CUMPLE</v>
      </c>
      <c r="AN536" s="13" t="str">
        <f t="shared" si="109"/>
        <v>NO CUMPLE</v>
      </c>
      <c r="AO536" s="13" t="str">
        <f t="shared" si="110"/>
        <v>NO CUMPLE</v>
      </c>
      <c r="AP536" s="13" t="str">
        <f t="shared" si="111"/>
        <v>NO CUMPLE</v>
      </c>
    </row>
    <row r="537" spans="1:42" ht="15" x14ac:dyDescent="0.25">
      <c r="A537" t="s">
        <v>3427</v>
      </c>
      <c r="B537" t="s">
        <v>284</v>
      </c>
      <c r="C537" t="s">
        <v>531</v>
      </c>
      <c r="D537" t="s">
        <v>285</v>
      </c>
      <c r="E537" t="s">
        <v>1942</v>
      </c>
      <c r="F537" t="s">
        <v>1116</v>
      </c>
      <c r="G537" t="s">
        <v>73</v>
      </c>
      <c r="H537" t="s">
        <v>55</v>
      </c>
      <c r="I537" t="s">
        <v>30</v>
      </c>
      <c r="J537" t="s">
        <v>82</v>
      </c>
      <c r="K537" t="s">
        <v>288</v>
      </c>
      <c r="L537" t="s">
        <v>3428</v>
      </c>
      <c r="M537" t="s">
        <v>3429</v>
      </c>
      <c r="N537" t="s">
        <v>3430</v>
      </c>
      <c r="O537" t="s">
        <v>61</v>
      </c>
      <c r="P537" t="s">
        <v>136</v>
      </c>
      <c r="Q537" t="s">
        <v>137</v>
      </c>
      <c r="R537" t="s">
        <v>3431</v>
      </c>
      <c r="S537" t="s">
        <v>2628</v>
      </c>
      <c r="T537" t="s">
        <v>1121</v>
      </c>
      <c r="U537" t="s">
        <v>3432</v>
      </c>
      <c r="V537" s="40">
        <v>4.2381481481481478</v>
      </c>
      <c r="W537" s="40">
        <v>4.2701620370370375</v>
      </c>
      <c r="X537" s="40">
        <v>3.201388888888889E-2</v>
      </c>
      <c r="Y537" s="2" t="str">
        <f t="shared" si="100"/>
        <v/>
      </c>
      <c r="Z537" s="47" t="str">
        <f t="shared" si="101"/>
        <v>Cumplido</v>
      </c>
      <c r="AA537" s="8"/>
      <c r="AB537" s="8"/>
      <c r="AC537" s="8"/>
      <c r="AD537" s="8"/>
      <c r="AE537" s="8"/>
      <c r="AF537" s="42">
        <v>45335</v>
      </c>
      <c r="AG537" s="13" t="str">
        <f t="shared" si="102"/>
        <v>CUMPLE</v>
      </c>
      <c r="AH537" s="13" t="str">
        <f t="shared" si="103"/>
        <v>NO CUMPLE</v>
      </c>
      <c r="AI537" s="13" t="str">
        <f t="shared" si="104"/>
        <v>NO CUMPLE</v>
      </c>
      <c r="AJ537" s="13" t="str">
        <f t="shared" si="105"/>
        <v>NO CUMPLE</v>
      </c>
      <c r="AK537" s="13" t="str">
        <f t="shared" si="106"/>
        <v>NO CUMPLE</v>
      </c>
      <c r="AL537" s="13" t="str">
        <f t="shared" si="107"/>
        <v>NO CUMPLE</v>
      </c>
      <c r="AM537" s="13" t="str">
        <f t="shared" si="108"/>
        <v>NO CUMPLE</v>
      </c>
      <c r="AN537" s="13" t="str">
        <f t="shared" si="109"/>
        <v>NO CUMPLE</v>
      </c>
      <c r="AO537" s="13" t="str">
        <f t="shared" si="110"/>
        <v>NO CUMPLE</v>
      </c>
      <c r="AP537" s="13" t="str">
        <f t="shared" si="111"/>
        <v>CUMPLE</v>
      </c>
    </row>
    <row r="538" spans="1:42" ht="15" hidden="1" x14ac:dyDescent="0.25">
      <c r="A538" t="s">
        <v>3433</v>
      </c>
      <c r="B538" t="s">
        <v>70</v>
      </c>
      <c r="C538" t="s">
        <v>154</v>
      </c>
      <c r="D538" t="s">
        <v>71</v>
      </c>
      <c r="E538" t="s">
        <v>495</v>
      </c>
      <c r="F538" t="s">
        <v>3434</v>
      </c>
      <c r="G538" t="s">
        <v>54</v>
      </c>
      <c r="H538" t="s">
        <v>55</v>
      </c>
      <c r="I538" t="s">
        <v>30</v>
      </c>
      <c r="J538" t="s">
        <v>56</v>
      </c>
      <c r="K538" t="s">
        <v>57</v>
      </c>
      <c r="L538" t="s">
        <v>3435</v>
      </c>
      <c r="M538" t="s">
        <v>3436</v>
      </c>
      <c r="N538" t="s">
        <v>3437</v>
      </c>
      <c r="O538" t="s">
        <v>61</v>
      </c>
      <c r="P538" t="s">
        <v>136</v>
      </c>
      <c r="Q538" t="s">
        <v>137</v>
      </c>
      <c r="R538" t="s">
        <v>3438</v>
      </c>
      <c r="S538" t="s">
        <v>2053</v>
      </c>
      <c r="T538" t="s">
        <v>3439</v>
      </c>
      <c r="U538" t="s">
        <v>1636</v>
      </c>
      <c r="V538" s="40">
        <v>0</v>
      </c>
      <c r="W538" s="40">
        <v>0</v>
      </c>
      <c r="X538" s="40">
        <v>0</v>
      </c>
      <c r="Y538" s="2" t="str">
        <f t="shared" si="100"/>
        <v/>
      </c>
      <c r="Z538" s="47" t="str">
        <f t="shared" si="101"/>
        <v/>
      </c>
      <c r="AA538" s="8"/>
      <c r="AB538" s="8"/>
      <c r="AC538" s="8"/>
      <c r="AD538" s="8"/>
      <c r="AE538" s="8"/>
      <c r="AF538" s="42">
        <v>45331</v>
      </c>
      <c r="AG538" s="13" t="str">
        <f t="shared" si="102"/>
        <v>CUMPLE</v>
      </c>
      <c r="AH538" s="13" t="str">
        <f t="shared" si="103"/>
        <v>NO CUMPLE</v>
      </c>
      <c r="AI538" s="13" t="str">
        <f t="shared" si="104"/>
        <v>NO CUMPLE</v>
      </c>
      <c r="AJ538" s="13" t="str">
        <f t="shared" si="105"/>
        <v>NO CUMPLE</v>
      </c>
      <c r="AK538" s="13" t="str">
        <f t="shared" si="106"/>
        <v>NO CUMPLE</v>
      </c>
      <c r="AL538" s="13" t="str">
        <f t="shared" si="107"/>
        <v>CUMPLE</v>
      </c>
      <c r="AM538" s="13" t="str">
        <f t="shared" si="108"/>
        <v>NO CUMPLE</v>
      </c>
      <c r="AN538" s="13" t="str">
        <f t="shared" si="109"/>
        <v>NO CUMPLE</v>
      </c>
      <c r="AO538" s="13" t="str">
        <f t="shared" si="110"/>
        <v>NO CUMPLE</v>
      </c>
      <c r="AP538" s="13" t="str">
        <f t="shared" si="111"/>
        <v>NO CUMPLE</v>
      </c>
    </row>
    <row r="539" spans="1:42" ht="15" hidden="1" x14ac:dyDescent="0.25">
      <c r="A539" t="s">
        <v>3440</v>
      </c>
      <c r="B539" t="s">
        <v>165</v>
      </c>
      <c r="C539" t="s">
        <v>415</v>
      </c>
      <c r="D539" t="s">
        <v>297</v>
      </c>
      <c r="E539" t="s">
        <v>2399</v>
      </c>
      <c r="F539" t="s">
        <v>712</v>
      </c>
      <c r="G539" t="s">
        <v>73</v>
      </c>
      <c r="H539" t="s">
        <v>74</v>
      </c>
      <c r="I539" t="s">
        <v>29</v>
      </c>
      <c r="J539" t="s">
        <v>82</v>
      </c>
      <c r="K539" t="s">
        <v>57</v>
      </c>
      <c r="L539" t="s">
        <v>408</v>
      </c>
      <c r="M539" t="s">
        <v>3441</v>
      </c>
      <c r="N539" t="s">
        <v>3442</v>
      </c>
      <c r="O539" t="s">
        <v>61</v>
      </c>
      <c r="P539" t="s">
        <v>136</v>
      </c>
      <c r="Q539" t="s">
        <v>137</v>
      </c>
      <c r="R539" t="s">
        <v>3443</v>
      </c>
      <c r="S539" t="s">
        <v>2053</v>
      </c>
      <c r="T539" t="s">
        <v>3444</v>
      </c>
      <c r="U539" t="s">
        <v>774</v>
      </c>
      <c r="V539" s="40">
        <v>1.4930555555555556E-3</v>
      </c>
      <c r="W539" s="40">
        <v>1.0451388888888889E-2</v>
      </c>
      <c r="X539" s="40">
        <v>8.9583333333333338E-3</v>
      </c>
      <c r="Y539" s="2" t="str">
        <f t="shared" si="100"/>
        <v/>
      </c>
      <c r="Z539" s="47" t="str">
        <f t="shared" si="101"/>
        <v>Cumplido</v>
      </c>
      <c r="AA539" s="8"/>
      <c r="AB539" s="8"/>
      <c r="AC539" s="8"/>
      <c r="AD539" s="8"/>
      <c r="AE539" s="8"/>
      <c r="AF539" s="42">
        <v>45331</v>
      </c>
      <c r="AG539" s="13" t="str">
        <f t="shared" si="102"/>
        <v>CUMPLE</v>
      </c>
      <c r="AH539" s="13" t="str">
        <f t="shared" si="103"/>
        <v>NO CUMPLE</v>
      </c>
      <c r="AI539" s="13" t="str">
        <f t="shared" si="104"/>
        <v>NO CUMPLE</v>
      </c>
      <c r="AJ539" s="13" t="str">
        <f t="shared" si="105"/>
        <v>NO CUMPLE</v>
      </c>
      <c r="AK539" s="13" t="str">
        <f t="shared" si="106"/>
        <v>NO CUMPLE</v>
      </c>
      <c r="AL539" s="13" t="str">
        <f t="shared" si="107"/>
        <v>CUMPLE</v>
      </c>
      <c r="AM539" s="13" t="str">
        <f t="shared" si="108"/>
        <v>NO CUMPLE</v>
      </c>
      <c r="AN539" s="13" t="str">
        <f t="shared" si="109"/>
        <v>NO CUMPLE</v>
      </c>
      <c r="AO539" s="13" t="str">
        <f t="shared" si="110"/>
        <v>NO CUMPLE</v>
      </c>
      <c r="AP539" s="13" t="str">
        <f t="shared" si="111"/>
        <v>NO CUMPLE</v>
      </c>
    </row>
    <row r="540" spans="1:42" ht="15" hidden="1" x14ac:dyDescent="0.25">
      <c r="A540" t="s">
        <v>3445</v>
      </c>
      <c r="B540" t="s">
        <v>49</v>
      </c>
      <c r="C540" t="s">
        <v>344</v>
      </c>
      <c r="D540" t="s">
        <v>51</v>
      </c>
      <c r="E540" t="s">
        <v>675</v>
      </c>
      <c r="F540" t="s">
        <v>53</v>
      </c>
      <c r="G540" t="s">
        <v>54</v>
      </c>
      <c r="H540" t="s">
        <v>55</v>
      </c>
      <c r="I540" t="s">
        <v>30</v>
      </c>
      <c r="J540" t="s">
        <v>56</v>
      </c>
      <c r="K540" t="s">
        <v>57</v>
      </c>
      <c r="L540" t="s">
        <v>3446</v>
      </c>
      <c r="M540" t="s">
        <v>3447</v>
      </c>
      <c r="N540" t="s">
        <v>3448</v>
      </c>
      <c r="O540" t="s">
        <v>61</v>
      </c>
      <c r="P540" t="s">
        <v>62</v>
      </c>
      <c r="Q540" t="s">
        <v>79</v>
      </c>
      <c r="R540" t="s">
        <v>3449</v>
      </c>
      <c r="S540" t="s">
        <v>2053</v>
      </c>
      <c r="T540"/>
      <c r="U540" t="s">
        <v>680</v>
      </c>
      <c r="V540" s="40">
        <v>0</v>
      </c>
      <c r="W540" s="40">
        <v>0</v>
      </c>
      <c r="X540" s="40">
        <v>0</v>
      </c>
      <c r="Y540" s="2" t="str">
        <f t="shared" si="100"/>
        <v/>
      </c>
      <c r="Z540" s="47" t="str">
        <f t="shared" si="101"/>
        <v/>
      </c>
      <c r="AA540" s="8"/>
      <c r="AB540" s="8"/>
      <c r="AC540" s="8"/>
      <c r="AD540" s="8"/>
      <c r="AE540" s="8"/>
      <c r="AF540" s="42">
        <v>45331</v>
      </c>
      <c r="AG540" s="13" t="str">
        <f t="shared" si="102"/>
        <v>CUMPLE</v>
      </c>
      <c r="AH540" s="13" t="str">
        <f t="shared" si="103"/>
        <v>NO CUMPLE</v>
      </c>
      <c r="AI540" s="13" t="str">
        <f t="shared" si="104"/>
        <v>NO CUMPLE</v>
      </c>
      <c r="AJ540" s="13" t="str">
        <f t="shared" si="105"/>
        <v>NO CUMPLE</v>
      </c>
      <c r="AK540" s="13" t="str">
        <f t="shared" si="106"/>
        <v>NO CUMPLE</v>
      </c>
      <c r="AL540" s="13" t="str">
        <f t="shared" si="107"/>
        <v>CUMPLE</v>
      </c>
      <c r="AM540" s="13" t="str">
        <f t="shared" si="108"/>
        <v>NO CUMPLE</v>
      </c>
      <c r="AN540" s="13" t="str">
        <f t="shared" si="109"/>
        <v>NO CUMPLE</v>
      </c>
      <c r="AO540" s="13" t="str">
        <f t="shared" si="110"/>
        <v>NO CUMPLE</v>
      </c>
      <c r="AP540" s="13" t="str">
        <f t="shared" si="111"/>
        <v>NO CUMPLE</v>
      </c>
    </row>
    <row r="541" spans="1:42" ht="15" x14ac:dyDescent="0.25">
      <c r="A541" t="s">
        <v>3450</v>
      </c>
      <c r="B541" t="s">
        <v>284</v>
      </c>
      <c r="C541" t="s">
        <v>174</v>
      </c>
      <c r="D541" t="s">
        <v>285</v>
      </c>
      <c r="E541" t="s">
        <v>175</v>
      </c>
      <c r="F541" t="s">
        <v>1116</v>
      </c>
      <c r="G541" t="s">
        <v>73</v>
      </c>
      <c r="H541" t="s">
        <v>55</v>
      </c>
      <c r="I541" t="s">
        <v>30</v>
      </c>
      <c r="J541" t="s">
        <v>82</v>
      </c>
      <c r="K541" t="s">
        <v>288</v>
      </c>
      <c r="L541" t="s">
        <v>3451</v>
      </c>
      <c r="M541" t="s">
        <v>3452</v>
      </c>
      <c r="N541" t="s">
        <v>3453</v>
      </c>
      <c r="O541" t="s">
        <v>61</v>
      </c>
      <c r="P541" t="s">
        <v>136</v>
      </c>
      <c r="Q541" t="s">
        <v>137</v>
      </c>
      <c r="R541" t="s">
        <v>3454</v>
      </c>
      <c r="S541" t="s">
        <v>2424</v>
      </c>
      <c r="T541" t="s">
        <v>1121</v>
      </c>
      <c r="U541" t="s">
        <v>3455</v>
      </c>
      <c r="V541" s="40">
        <v>2.7342013888888888</v>
      </c>
      <c r="W541" s="40">
        <v>2.9017245370370373</v>
      </c>
      <c r="X541" s="40">
        <v>0.16752314814814814</v>
      </c>
      <c r="Y541" s="2" t="str">
        <f t="shared" si="100"/>
        <v/>
      </c>
      <c r="Z541" s="47" t="str">
        <f t="shared" si="101"/>
        <v>Cumplido</v>
      </c>
      <c r="AA541" s="8"/>
      <c r="AB541" s="8"/>
      <c r="AC541" s="8"/>
      <c r="AD541" s="8"/>
      <c r="AE541" s="8"/>
      <c r="AF541" s="42">
        <v>45334</v>
      </c>
      <c r="AG541" s="13" t="str">
        <f t="shared" si="102"/>
        <v>NO CUMPLE</v>
      </c>
      <c r="AH541" s="13" t="str">
        <f t="shared" si="103"/>
        <v>NO CUMPLE</v>
      </c>
      <c r="AI541" s="13" t="str">
        <f t="shared" si="104"/>
        <v>CUMPLE</v>
      </c>
      <c r="AJ541" s="13" t="str">
        <f t="shared" si="105"/>
        <v>NO CUMPLE</v>
      </c>
      <c r="AK541" s="13" t="str">
        <f t="shared" si="106"/>
        <v>NO CUMPLE</v>
      </c>
      <c r="AL541" s="13" t="str">
        <f t="shared" si="107"/>
        <v>NO CUMPLE</v>
      </c>
      <c r="AM541" s="13" t="str">
        <f t="shared" si="108"/>
        <v>NO CUMPLE</v>
      </c>
      <c r="AN541" s="13" t="str">
        <f t="shared" si="109"/>
        <v>NO CUMPLE</v>
      </c>
      <c r="AO541" s="13" t="str">
        <f t="shared" si="110"/>
        <v>NO CUMPLE</v>
      </c>
      <c r="AP541" s="13" t="str">
        <f t="shared" si="111"/>
        <v>CUMPLE</v>
      </c>
    </row>
    <row r="542" spans="1:42" ht="15" x14ac:dyDescent="0.25">
      <c r="A542" t="s">
        <v>3456</v>
      </c>
      <c r="B542" t="s">
        <v>307</v>
      </c>
      <c r="C542" t="s">
        <v>308</v>
      </c>
      <c r="D542" t="s">
        <v>308</v>
      </c>
      <c r="E542" t="s">
        <v>309</v>
      </c>
      <c r="F542" t="s">
        <v>509</v>
      </c>
      <c r="G542" t="s">
        <v>54</v>
      </c>
      <c r="H542" t="s">
        <v>55</v>
      </c>
      <c r="I542" t="s">
        <v>30</v>
      </c>
      <c r="J542" t="s">
        <v>82</v>
      </c>
      <c r="K542" t="s">
        <v>75</v>
      </c>
      <c r="L542" t="s">
        <v>3457</v>
      </c>
      <c r="M542" t="s">
        <v>3458</v>
      </c>
      <c r="N542" t="s">
        <v>3459</v>
      </c>
      <c r="O542" t="s">
        <v>61</v>
      </c>
      <c r="P542" t="s">
        <v>462</v>
      </c>
      <c r="Q542" t="s">
        <v>463</v>
      </c>
      <c r="R542" t="s">
        <v>3460</v>
      </c>
      <c r="S542" t="s">
        <v>2053</v>
      </c>
      <c r="T542" t="s">
        <v>514</v>
      </c>
      <c r="U542" t="s">
        <v>514</v>
      </c>
      <c r="V542" s="40">
        <v>0</v>
      </c>
      <c r="W542" s="40">
        <v>1.6898148148148148E-3</v>
      </c>
      <c r="X542" s="40">
        <v>1.6898148148148148E-3</v>
      </c>
      <c r="Y542" s="2" t="str">
        <f t="shared" si="100"/>
        <v/>
      </c>
      <c r="Z542" s="47" t="str">
        <f t="shared" si="101"/>
        <v>Cumplido</v>
      </c>
      <c r="AA542" s="8"/>
      <c r="AB542" s="8" t="str">
        <f>IF($H542="1-Crítica",IF($X542&lt;=$AT$5,"Cumplido", "Incumplido"),"")</f>
        <v/>
      </c>
      <c r="AC542" s="8" t="str">
        <f>IF($H542="2-Alta",IF($X542&lt;=$AT$6, "Cumplido", "Incumplido"),"")</f>
        <v/>
      </c>
      <c r="AD542" s="8" t="str">
        <f>IF($H542="3-Medio",IF($X542&lt;=$AT$7, "Cumplido", "Incumplido"),"")</f>
        <v/>
      </c>
      <c r="AE542" s="8" t="str">
        <f>IF($H542="4-Baja",IF($X542&lt;=$AT$8, "Cumplido", "Incumplido"),"")</f>
        <v>Cumplido</v>
      </c>
      <c r="AF542" s="42">
        <v>45331</v>
      </c>
      <c r="AG542" s="13" t="str">
        <f t="shared" si="102"/>
        <v>CUMPLE</v>
      </c>
      <c r="AH542" s="13" t="str">
        <f t="shared" si="103"/>
        <v>NO CUMPLE</v>
      </c>
      <c r="AI542" s="13" t="str">
        <f t="shared" si="104"/>
        <v>NO CUMPLE</v>
      </c>
      <c r="AJ542" s="13" t="str">
        <f t="shared" si="105"/>
        <v>NO CUMPLE</v>
      </c>
      <c r="AK542" s="13" t="str">
        <f t="shared" si="106"/>
        <v>NO CUMPLE</v>
      </c>
      <c r="AL542" s="13" t="str">
        <f t="shared" si="107"/>
        <v>CUMPLE</v>
      </c>
      <c r="AM542" s="13" t="str">
        <f t="shared" si="108"/>
        <v>NO CUMPLE</v>
      </c>
      <c r="AN542" s="13" t="str">
        <f t="shared" si="109"/>
        <v>NO CUMPLE</v>
      </c>
      <c r="AO542" s="13" t="str">
        <f t="shared" si="110"/>
        <v>NO CUMPLE</v>
      </c>
      <c r="AP542" s="13" t="str">
        <f t="shared" si="111"/>
        <v>NO CUMPLE</v>
      </c>
    </row>
    <row r="543" spans="1:42" ht="15" x14ac:dyDescent="0.25">
      <c r="A543" t="s">
        <v>3461</v>
      </c>
      <c r="B543" t="s">
        <v>307</v>
      </c>
      <c r="C543" t="s">
        <v>308</v>
      </c>
      <c r="D543" t="s">
        <v>308</v>
      </c>
      <c r="E543" t="s">
        <v>309</v>
      </c>
      <c r="F543" t="s">
        <v>509</v>
      </c>
      <c r="G543" t="s">
        <v>54</v>
      </c>
      <c r="H543" t="s">
        <v>55</v>
      </c>
      <c r="I543" t="s">
        <v>30</v>
      </c>
      <c r="J543" t="s">
        <v>82</v>
      </c>
      <c r="K543" t="s">
        <v>75</v>
      </c>
      <c r="L543" t="s">
        <v>3462</v>
      </c>
      <c r="M543" t="s">
        <v>3463</v>
      </c>
      <c r="N543" t="s">
        <v>3464</v>
      </c>
      <c r="O543" t="s">
        <v>61</v>
      </c>
      <c r="P543" t="s">
        <v>462</v>
      </c>
      <c r="Q543" t="s">
        <v>463</v>
      </c>
      <c r="R543" t="s">
        <v>3465</v>
      </c>
      <c r="S543" t="s">
        <v>2053</v>
      </c>
      <c r="T543" t="s">
        <v>3466</v>
      </c>
      <c r="U543" t="s">
        <v>3466</v>
      </c>
      <c r="V543" s="40">
        <v>0</v>
      </c>
      <c r="W543" s="40">
        <v>1.7824074074074075E-3</v>
      </c>
      <c r="X543" s="40">
        <v>1.7824074074074075E-3</v>
      </c>
      <c r="Y543" s="2" t="str">
        <f t="shared" si="100"/>
        <v/>
      </c>
      <c r="Z543" s="47" t="str">
        <f t="shared" si="101"/>
        <v>Cumplido</v>
      </c>
      <c r="AA543" s="8"/>
      <c r="AB543" s="8"/>
      <c r="AC543" s="8"/>
      <c r="AD543" s="8"/>
      <c r="AE543" s="8"/>
      <c r="AF543" s="42">
        <v>45331</v>
      </c>
      <c r="AG543" s="13" t="str">
        <f t="shared" si="102"/>
        <v>CUMPLE</v>
      </c>
      <c r="AH543" s="13" t="str">
        <f t="shared" si="103"/>
        <v>NO CUMPLE</v>
      </c>
      <c r="AI543" s="13" t="str">
        <f t="shared" si="104"/>
        <v>NO CUMPLE</v>
      </c>
      <c r="AJ543" s="13" t="str">
        <f t="shared" si="105"/>
        <v>NO CUMPLE</v>
      </c>
      <c r="AK543" s="13" t="str">
        <f t="shared" si="106"/>
        <v>NO CUMPLE</v>
      </c>
      <c r="AL543" s="13" t="str">
        <f t="shared" si="107"/>
        <v>CUMPLE</v>
      </c>
      <c r="AM543" s="13" t="str">
        <f t="shared" si="108"/>
        <v>NO CUMPLE</v>
      </c>
      <c r="AN543" s="13" t="str">
        <f t="shared" si="109"/>
        <v>NO CUMPLE</v>
      </c>
      <c r="AO543" s="13" t="str">
        <f t="shared" si="110"/>
        <v>NO CUMPLE</v>
      </c>
      <c r="AP543" s="13" t="str">
        <f t="shared" si="111"/>
        <v>NO CUMPLE</v>
      </c>
    </row>
    <row r="544" spans="1:42" ht="15" x14ac:dyDescent="0.25">
      <c r="A544" t="s">
        <v>3467</v>
      </c>
      <c r="B544" t="s">
        <v>307</v>
      </c>
      <c r="C544" t="s">
        <v>308</v>
      </c>
      <c r="D544" t="s">
        <v>308</v>
      </c>
      <c r="E544" t="s">
        <v>309</v>
      </c>
      <c r="F544" t="s">
        <v>509</v>
      </c>
      <c r="G544" t="s">
        <v>54</v>
      </c>
      <c r="H544" t="s">
        <v>55</v>
      </c>
      <c r="I544" t="s">
        <v>30</v>
      </c>
      <c r="J544" t="s">
        <v>82</v>
      </c>
      <c r="K544" t="s">
        <v>75</v>
      </c>
      <c r="L544" t="s">
        <v>3468</v>
      </c>
      <c r="M544" t="s">
        <v>3469</v>
      </c>
      <c r="N544" t="s">
        <v>3470</v>
      </c>
      <c r="O544" t="s">
        <v>61</v>
      </c>
      <c r="P544" t="s">
        <v>462</v>
      </c>
      <c r="Q544" t="s">
        <v>463</v>
      </c>
      <c r="R544" t="s">
        <v>3471</v>
      </c>
      <c r="S544" t="s">
        <v>2053</v>
      </c>
      <c r="T544" t="s">
        <v>514</v>
      </c>
      <c r="U544" t="s">
        <v>514</v>
      </c>
      <c r="V544" s="40">
        <v>0</v>
      </c>
      <c r="W544" s="40">
        <v>1.2152777777777778E-3</v>
      </c>
      <c r="X544" s="40">
        <v>1.2152777777777778E-3</v>
      </c>
      <c r="Y544" s="2" t="str">
        <f t="shared" si="100"/>
        <v/>
      </c>
      <c r="Z544" s="47" t="str">
        <f t="shared" si="101"/>
        <v>Cumplido</v>
      </c>
      <c r="AA544" s="8"/>
      <c r="AB544" s="8"/>
      <c r="AC544" s="8"/>
      <c r="AD544" s="8"/>
      <c r="AE544" s="8"/>
      <c r="AF544" s="42">
        <v>45331</v>
      </c>
      <c r="AG544" s="13" t="str">
        <f t="shared" si="102"/>
        <v>CUMPLE</v>
      </c>
      <c r="AH544" s="13" t="str">
        <f t="shared" si="103"/>
        <v>NO CUMPLE</v>
      </c>
      <c r="AI544" s="13" t="str">
        <f t="shared" si="104"/>
        <v>NO CUMPLE</v>
      </c>
      <c r="AJ544" s="13" t="str">
        <f t="shared" si="105"/>
        <v>NO CUMPLE</v>
      </c>
      <c r="AK544" s="13" t="str">
        <f t="shared" si="106"/>
        <v>NO CUMPLE</v>
      </c>
      <c r="AL544" s="13" t="str">
        <f t="shared" si="107"/>
        <v>CUMPLE</v>
      </c>
      <c r="AM544" s="13" t="str">
        <f t="shared" si="108"/>
        <v>NO CUMPLE</v>
      </c>
      <c r="AN544" s="13" t="str">
        <f t="shared" si="109"/>
        <v>NO CUMPLE</v>
      </c>
      <c r="AO544" s="13" t="str">
        <f t="shared" si="110"/>
        <v>NO CUMPLE</v>
      </c>
      <c r="AP544" s="13" t="str">
        <f t="shared" si="111"/>
        <v>NO CUMPLE</v>
      </c>
    </row>
    <row r="545" spans="1:42" ht="15" x14ac:dyDescent="0.25">
      <c r="A545" t="s">
        <v>3472</v>
      </c>
      <c r="B545" t="s">
        <v>307</v>
      </c>
      <c r="C545" t="s">
        <v>308</v>
      </c>
      <c r="D545" t="s">
        <v>308</v>
      </c>
      <c r="E545" t="s">
        <v>309</v>
      </c>
      <c r="F545" t="s">
        <v>509</v>
      </c>
      <c r="G545" t="s">
        <v>54</v>
      </c>
      <c r="H545" t="s">
        <v>55</v>
      </c>
      <c r="I545" t="s">
        <v>30</v>
      </c>
      <c r="J545" t="s">
        <v>82</v>
      </c>
      <c r="K545" t="s">
        <v>75</v>
      </c>
      <c r="L545" t="s">
        <v>3473</v>
      </c>
      <c r="M545" t="s">
        <v>3474</v>
      </c>
      <c r="N545" t="s">
        <v>3475</v>
      </c>
      <c r="O545" t="s">
        <v>61</v>
      </c>
      <c r="P545" t="s">
        <v>462</v>
      </c>
      <c r="Q545" t="s">
        <v>463</v>
      </c>
      <c r="R545" t="s">
        <v>3476</v>
      </c>
      <c r="S545" t="s">
        <v>2053</v>
      </c>
      <c r="T545" t="s">
        <v>514</v>
      </c>
      <c r="U545" t="s">
        <v>514</v>
      </c>
      <c r="V545" s="40">
        <v>0</v>
      </c>
      <c r="W545" s="40">
        <v>2.9976851851851853E-3</v>
      </c>
      <c r="X545" s="40">
        <v>2.9976851851851853E-3</v>
      </c>
      <c r="Y545" s="2" t="str">
        <f t="shared" si="100"/>
        <v/>
      </c>
      <c r="Z545" s="47" t="str">
        <f t="shared" si="101"/>
        <v>Cumplido</v>
      </c>
      <c r="AA545" s="8"/>
      <c r="AB545" s="8"/>
      <c r="AC545" s="8"/>
      <c r="AD545" s="8"/>
      <c r="AE545" s="8"/>
      <c r="AF545" s="42">
        <v>45331</v>
      </c>
      <c r="AG545" s="13" t="str">
        <f t="shared" si="102"/>
        <v>CUMPLE</v>
      </c>
      <c r="AH545" s="13" t="str">
        <f t="shared" si="103"/>
        <v>NO CUMPLE</v>
      </c>
      <c r="AI545" s="13" t="str">
        <f t="shared" si="104"/>
        <v>NO CUMPLE</v>
      </c>
      <c r="AJ545" s="13" t="str">
        <f t="shared" si="105"/>
        <v>NO CUMPLE</v>
      </c>
      <c r="AK545" s="13" t="str">
        <f t="shared" si="106"/>
        <v>NO CUMPLE</v>
      </c>
      <c r="AL545" s="13" t="str">
        <f t="shared" si="107"/>
        <v>CUMPLE</v>
      </c>
      <c r="AM545" s="13" t="str">
        <f t="shared" si="108"/>
        <v>NO CUMPLE</v>
      </c>
      <c r="AN545" s="13" t="str">
        <f t="shared" si="109"/>
        <v>NO CUMPLE</v>
      </c>
      <c r="AO545" s="13" t="str">
        <f t="shared" si="110"/>
        <v>NO CUMPLE</v>
      </c>
      <c r="AP545" s="13" t="str">
        <f t="shared" si="111"/>
        <v>NO CUMPLE</v>
      </c>
    </row>
    <row r="546" spans="1:42" ht="15" x14ac:dyDescent="0.25">
      <c r="A546" t="s">
        <v>3477</v>
      </c>
      <c r="B546" t="s">
        <v>307</v>
      </c>
      <c r="C546" t="s">
        <v>308</v>
      </c>
      <c r="D546" t="s">
        <v>308</v>
      </c>
      <c r="E546" t="s">
        <v>309</v>
      </c>
      <c r="F546" t="s">
        <v>509</v>
      </c>
      <c r="G546" t="s">
        <v>54</v>
      </c>
      <c r="H546" t="s">
        <v>55</v>
      </c>
      <c r="I546" t="s">
        <v>30</v>
      </c>
      <c r="J546" t="s">
        <v>82</v>
      </c>
      <c r="K546" t="s">
        <v>75</v>
      </c>
      <c r="L546" t="s">
        <v>3478</v>
      </c>
      <c r="M546" t="s">
        <v>3479</v>
      </c>
      <c r="N546" t="s">
        <v>3480</v>
      </c>
      <c r="O546" t="s">
        <v>61</v>
      </c>
      <c r="P546" t="s">
        <v>462</v>
      </c>
      <c r="Q546" t="s">
        <v>463</v>
      </c>
      <c r="R546" t="s">
        <v>3481</v>
      </c>
      <c r="S546" t="s">
        <v>2053</v>
      </c>
      <c r="T546" t="s">
        <v>514</v>
      </c>
      <c r="U546" t="s">
        <v>514</v>
      </c>
      <c r="V546" s="40">
        <v>0</v>
      </c>
      <c r="W546" s="40">
        <v>4.5138888888888887E-4</v>
      </c>
      <c r="X546" s="40">
        <v>4.5138888888888887E-4</v>
      </c>
      <c r="Y546" s="2" t="str">
        <f t="shared" si="100"/>
        <v/>
      </c>
      <c r="Z546" s="47" t="str">
        <f t="shared" si="101"/>
        <v>Cumplido</v>
      </c>
      <c r="AA546" s="8"/>
      <c r="AB546" s="8"/>
      <c r="AC546" s="8"/>
      <c r="AD546" s="8"/>
      <c r="AE546" s="8"/>
      <c r="AF546" s="42">
        <v>45331</v>
      </c>
      <c r="AG546" s="13" t="str">
        <f t="shared" si="102"/>
        <v>CUMPLE</v>
      </c>
      <c r="AH546" s="13" t="str">
        <f t="shared" si="103"/>
        <v>NO CUMPLE</v>
      </c>
      <c r="AI546" s="13" t="str">
        <f t="shared" si="104"/>
        <v>NO CUMPLE</v>
      </c>
      <c r="AJ546" s="13" t="str">
        <f t="shared" si="105"/>
        <v>NO CUMPLE</v>
      </c>
      <c r="AK546" s="13" t="str">
        <f t="shared" si="106"/>
        <v>NO CUMPLE</v>
      </c>
      <c r="AL546" s="13" t="str">
        <f t="shared" si="107"/>
        <v>CUMPLE</v>
      </c>
      <c r="AM546" s="13" t="str">
        <f t="shared" si="108"/>
        <v>NO CUMPLE</v>
      </c>
      <c r="AN546" s="13" t="str">
        <f t="shared" si="109"/>
        <v>NO CUMPLE</v>
      </c>
      <c r="AO546" s="13" t="str">
        <f t="shared" si="110"/>
        <v>NO CUMPLE</v>
      </c>
      <c r="AP546" s="13" t="str">
        <f t="shared" si="111"/>
        <v>NO CUMPLE</v>
      </c>
    </row>
    <row r="547" spans="1:42" ht="15" x14ac:dyDescent="0.25">
      <c r="A547" t="s">
        <v>3482</v>
      </c>
      <c r="B547" t="s">
        <v>307</v>
      </c>
      <c r="C547" t="s">
        <v>308</v>
      </c>
      <c r="D547" t="s">
        <v>308</v>
      </c>
      <c r="E547" t="s">
        <v>309</v>
      </c>
      <c r="F547" t="s">
        <v>509</v>
      </c>
      <c r="G547" t="s">
        <v>54</v>
      </c>
      <c r="H547" t="s">
        <v>55</v>
      </c>
      <c r="I547" t="s">
        <v>30</v>
      </c>
      <c r="J547" t="s">
        <v>82</v>
      </c>
      <c r="K547" t="s">
        <v>75</v>
      </c>
      <c r="L547" t="s">
        <v>3483</v>
      </c>
      <c r="M547" t="s">
        <v>3484</v>
      </c>
      <c r="N547" t="s">
        <v>3485</v>
      </c>
      <c r="O547" t="s">
        <v>61</v>
      </c>
      <c r="P547" t="s">
        <v>462</v>
      </c>
      <c r="Q547" t="s">
        <v>463</v>
      </c>
      <c r="R547" t="s">
        <v>3486</v>
      </c>
      <c r="S547" t="s">
        <v>2053</v>
      </c>
      <c r="T547" t="s">
        <v>514</v>
      </c>
      <c r="U547" t="s">
        <v>514</v>
      </c>
      <c r="V547" s="40">
        <v>0</v>
      </c>
      <c r="W547" s="40">
        <v>1.2731481481481483E-3</v>
      </c>
      <c r="X547" s="40">
        <v>1.2731481481481483E-3</v>
      </c>
      <c r="Y547" s="2" t="str">
        <f t="shared" si="100"/>
        <v/>
      </c>
      <c r="Z547" s="47" t="str">
        <f t="shared" si="101"/>
        <v>Cumplido</v>
      </c>
      <c r="AA547" s="8"/>
      <c r="AB547" s="8"/>
      <c r="AC547" s="8"/>
      <c r="AD547" s="8"/>
      <c r="AE547" s="8"/>
      <c r="AF547" s="42">
        <v>45331</v>
      </c>
      <c r="AG547" s="13" t="str">
        <f t="shared" si="102"/>
        <v>CUMPLE</v>
      </c>
      <c r="AH547" s="13" t="str">
        <f t="shared" si="103"/>
        <v>NO CUMPLE</v>
      </c>
      <c r="AI547" s="13" t="str">
        <f t="shared" si="104"/>
        <v>NO CUMPLE</v>
      </c>
      <c r="AJ547" s="13" t="str">
        <f t="shared" si="105"/>
        <v>NO CUMPLE</v>
      </c>
      <c r="AK547" s="13" t="str">
        <f t="shared" si="106"/>
        <v>NO CUMPLE</v>
      </c>
      <c r="AL547" s="13" t="str">
        <f t="shared" si="107"/>
        <v>CUMPLE</v>
      </c>
      <c r="AM547" s="13" t="str">
        <f t="shared" si="108"/>
        <v>NO CUMPLE</v>
      </c>
      <c r="AN547" s="13" t="str">
        <f t="shared" si="109"/>
        <v>NO CUMPLE</v>
      </c>
      <c r="AO547" s="13" t="str">
        <f t="shared" si="110"/>
        <v>NO CUMPLE</v>
      </c>
      <c r="AP547" s="13" t="str">
        <f t="shared" si="111"/>
        <v>NO CUMPLE</v>
      </c>
    </row>
    <row r="548" spans="1:42" ht="15" x14ac:dyDescent="0.25">
      <c r="A548" t="s">
        <v>3487</v>
      </c>
      <c r="B548" t="s">
        <v>284</v>
      </c>
      <c r="C548" t="s">
        <v>233</v>
      </c>
      <c r="D548" t="s">
        <v>233</v>
      </c>
      <c r="E548" t="s">
        <v>942</v>
      </c>
      <c r="F548" t="s">
        <v>2469</v>
      </c>
      <c r="G548" t="s">
        <v>54</v>
      </c>
      <c r="H548" t="s">
        <v>55</v>
      </c>
      <c r="I548" t="s">
        <v>30</v>
      </c>
      <c r="J548" t="s">
        <v>82</v>
      </c>
      <c r="K548" t="s">
        <v>75</v>
      </c>
      <c r="L548" t="s">
        <v>3488</v>
      </c>
      <c r="M548" t="s">
        <v>3489</v>
      </c>
      <c r="N548" t="s">
        <v>3490</v>
      </c>
      <c r="O548" t="s">
        <v>61</v>
      </c>
      <c r="P548" t="s">
        <v>62</v>
      </c>
      <c r="Q548" t="s">
        <v>279</v>
      </c>
      <c r="R548" t="s">
        <v>3491</v>
      </c>
      <c r="S548" t="s">
        <v>2424</v>
      </c>
      <c r="T548" t="s">
        <v>2493</v>
      </c>
      <c r="U548" t="s">
        <v>2952</v>
      </c>
      <c r="V548" s="40">
        <v>2.7664467592592592</v>
      </c>
      <c r="W548" s="40">
        <v>2.9196643518518517</v>
      </c>
      <c r="X548" s="40">
        <v>0.1532175925925926</v>
      </c>
      <c r="Y548" s="2" t="str">
        <f t="shared" si="100"/>
        <v/>
      </c>
      <c r="Z548" s="47" t="str">
        <f t="shared" si="101"/>
        <v>Cumplido</v>
      </c>
      <c r="AA548" s="8"/>
      <c r="AB548" s="8"/>
      <c r="AC548" s="8"/>
      <c r="AD548" s="8"/>
      <c r="AE548" s="8"/>
      <c r="AF548" s="42">
        <v>45334</v>
      </c>
      <c r="AG548" s="13" t="str">
        <f t="shared" si="102"/>
        <v>NO CUMPLE</v>
      </c>
      <c r="AH548" s="13" t="str">
        <f t="shared" si="103"/>
        <v>CUMPLE</v>
      </c>
      <c r="AI548" s="13" t="str">
        <f t="shared" si="104"/>
        <v>NO CUMPLE</v>
      </c>
      <c r="AJ548" s="13" t="str">
        <f t="shared" si="105"/>
        <v>NO CUMPLE</v>
      </c>
      <c r="AK548" s="13" t="str">
        <f t="shared" si="106"/>
        <v>NO CUMPLE</v>
      </c>
      <c r="AL548" s="13" t="str">
        <f t="shared" si="107"/>
        <v>NO CUMPLE</v>
      </c>
      <c r="AM548" s="13" t="str">
        <f t="shared" si="108"/>
        <v>NO CUMPLE</v>
      </c>
      <c r="AN548" s="13" t="str">
        <f t="shared" si="109"/>
        <v>NO CUMPLE</v>
      </c>
      <c r="AO548" s="13" t="str">
        <f t="shared" si="110"/>
        <v>NO CUMPLE</v>
      </c>
      <c r="AP548" s="13" t="str">
        <f t="shared" si="111"/>
        <v>CUMPLE</v>
      </c>
    </row>
    <row r="549" spans="1:42" ht="15" hidden="1" x14ac:dyDescent="0.25">
      <c r="A549" t="s">
        <v>3492</v>
      </c>
      <c r="B549" t="s">
        <v>165</v>
      </c>
      <c r="C549" t="s">
        <v>296</v>
      </c>
      <c r="D549" t="s">
        <v>297</v>
      </c>
      <c r="E549" t="s">
        <v>876</v>
      </c>
      <c r="F549" t="s">
        <v>299</v>
      </c>
      <c r="G549" t="s">
        <v>73</v>
      </c>
      <c r="H549" t="s">
        <v>74</v>
      </c>
      <c r="I549" t="s">
        <v>29</v>
      </c>
      <c r="J549" t="s">
        <v>82</v>
      </c>
      <c r="K549" t="s">
        <v>57</v>
      </c>
      <c r="L549" t="s">
        <v>2024</v>
      </c>
      <c r="M549" t="s">
        <v>3493</v>
      </c>
      <c r="N549" t="s">
        <v>3494</v>
      </c>
      <c r="O549" t="s">
        <v>61</v>
      </c>
      <c r="P549" t="s">
        <v>94</v>
      </c>
      <c r="Q549" t="s">
        <v>95</v>
      </c>
      <c r="R549" t="s">
        <v>3495</v>
      </c>
      <c r="S549" t="s">
        <v>2053</v>
      </c>
      <c r="T549" t="s">
        <v>3496</v>
      </c>
      <c r="U549"/>
      <c r="V549" s="40">
        <v>0</v>
      </c>
      <c r="W549" s="40">
        <v>9.6527777777777775E-3</v>
      </c>
      <c r="X549" s="40">
        <v>9.6527777777777775E-3</v>
      </c>
      <c r="Y549" s="2" t="str">
        <f t="shared" si="100"/>
        <v/>
      </c>
      <c r="Z549" s="47" t="str">
        <f t="shared" si="101"/>
        <v>Cumplido</v>
      </c>
      <c r="AA549" s="8"/>
      <c r="AB549" s="8"/>
      <c r="AC549" s="8"/>
      <c r="AD549" s="8"/>
      <c r="AE549" s="8"/>
      <c r="AF549" s="42">
        <v>45331</v>
      </c>
      <c r="AG549" s="13" t="str">
        <f t="shared" si="102"/>
        <v>CUMPLE</v>
      </c>
      <c r="AH549" s="13" t="str">
        <f t="shared" si="103"/>
        <v>NO CUMPLE</v>
      </c>
      <c r="AI549" s="13" t="str">
        <f t="shared" si="104"/>
        <v>NO CUMPLE</v>
      </c>
      <c r="AJ549" s="13" t="str">
        <f t="shared" si="105"/>
        <v>NO CUMPLE</v>
      </c>
      <c r="AK549" s="13" t="str">
        <f t="shared" si="106"/>
        <v>NO CUMPLE</v>
      </c>
      <c r="AL549" s="13" t="str">
        <f t="shared" si="107"/>
        <v>CUMPLE</v>
      </c>
      <c r="AM549" s="13" t="str">
        <f t="shared" si="108"/>
        <v>NO CUMPLE</v>
      </c>
      <c r="AN549" s="13" t="str">
        <f t="shared" si="109"/>
        <v>NO CUMPLE</v>
      </c>
      <c r="AO549" s="13" t="str">
        <f t="shared" si="110"/>
        <v>NO CUMPLE</v>
      </c>
      <c r="AP549" s="13" t="str">
        <f t="shared" si="111"/>
        <v>NO CUMPLE</v>
      </c>
    </row>
    <row r="550" spans="1:42" ht="15" x14ac:dyDescent="0.25">
      <c r="A550" t="s">
        <v>3497</v>
      </c>
      <c r="B550" t="s">
        <v>95</v>
      </c>
      <c r="C550" t="s">
        <v>174</v>
      </c>
      <c r="D550" t="s">
        <v>142</v>
      </c>
      <c r="E550" t="s">
        <v>286</v>
      </c>
      <c r="F550" t="s">
        <v>156</v>
      </c>
      <c r="G550" t="s">
        <v>73</v>
      </c>
      <c r="H550" t="s">
        <v>74</v>
      </c>
      <c r="I550" t="s">
        <v>29</v>
      </c>
      <c r="J550" t="s">
        <v>82</v>
      </c>
      <c r="K550" t="s">
        <v>3498</v>
      </c>
      <c r="L550" t="s">
        <v>3499</v>
      </c>
      <c r="M550" t="s">
        <v>3500</v>
      </c>
      <c r="N550" t="s">
        <v>3501</v>
      </c>
      <c r="O550" t="s">
        <v>61</v>
      </c>
      <c r="P550" t="s">
        <v>136</v>
      </c>
      <c r="Q550" t="s">
        <v>137</v>
      </c>
      <c r="R550" t="s">
        <v>3502</v>
      </c>
      <c r="S550" t="s">
        <v>2053</v>
      </c>
      <c r="T550" t="s">
        <v>3503</v>
      </c>
      <c r="U550" t="s">
        <v>3504</v>
      </c>
      <c r="V550" s="40">
        <v>2.6747685185185187E-2</v>
      </c>
      <c r="W550" s="40">
        <v>0.18870370370370371</v>
      </c>
      <c r="X550" s="40">
        <v>0.16195601851851851</v>
      </c>
      <c r="Y550" s="2" t="str">
        <f t="shared" si="100"/>
        <v/>
      </c>
      <c r="Z550" s="47" t="str">
        <f t="shared" si="101"/>
        <v>Cumplido</v>
      </c>
      <c r="AA550" s="8"/>
      <c r="AB550" s="8"/>
      <c r="AC550" s="8"/>
      <c r="AD550" s="8"/>
      <c r="AE550" s="8"/>
      <c r="AF550" s="42">
        <v>45331</v>
      </c>
      <c r="AG550" s="13" t="str">
        <f t="shared" si="102"/>
        <v>NO CUMPLE</v>
      </c>
      <c r="AH550" s="13" t="str">
        <f t="shared" si="103"/>
        <v>CUMPLE</v>
      </c>
      <c r="AI550" s="13" t="str">
        <f t="shared" si="104"/>
        <v>NO CUMPLE</v>
      </c>
      <c r="AJ550" s="13" t="str">
        <f t="shared" si="105"/>
        <v>NO CUMPLE</v>
      </c>
      <c r="AK550" s="13" t="str">
        <f t="shared" si="106"/>
        <v>NO CUMPLE</v>
      </c>
      <c r="AL550" s="13" t="str">
        <f t="shared" si="107"/>
        <v>NO CUMPLE</v>
      </c>
      <c r="AM550" s="13" t="str">
        <f t="shared" si="108"/>
        <v>NO CUMPLE</v>
      </c>
      <c r="AN550" s="13" t="str">
        <f t="shared" si="109"/>
        <v>CUMPLE</v>
      </c>
      <c r="AO550" s="13" t="str">
        <f t="shared" si="110"/>
        <v>NO CUMPLE</v>
      </c>
      <c r="AP550" s="13" t="str">
        <f t="shared" si="111"/>
        <v>NO CUMPLE</v>
      </c>
    </row>
    <row r="551" spans="1:42" ht="15" x14ac:dyDescent="0.25">
      <c r="A551" t="s">
        <v>3505</v>
      </c>
      <c r="B551" t="s">
        <v>95</v>
      </c>
      <c r="C551" t="s">
        <v>397</v>
      </c>
      <c r="D551" t="s">
        <v>142</v>
      </c>
      <c r="E551" t="s">
        <v>398</v>
      </c>
      <c r="F551" t="s">
        <v>156</v>
      </c>
      <c r="G551" t="s">
        <v>73</v>
      </c>
      <c r="H551" t="s">
        <v>74</v>
      </c>
      <c r="I551" t="s">
        <v>29</v>
      </c>
      <c r="J551" t="s">
        <v>82</v>
      </c>
      <c r="K551" t="s">
        <v>75</v>
      </c>
      <c r="L551" t="s">
        <v>3506</v>
      </c>
      <c r="M551" t="s">
        <v>3507</v>
      </c>
      <c r="N551" t="s">
        <v>3508</v>
      </c>
      <c r="O551" t="s">
        <v>1930</v>
      </c>
      <c r="P551" t="s">
        <v>136</v>
      </c>
      <c r="Q551" t="s">
        <v>137</v>
      </c>
      <c r="R551" t="s">
        <v>3509</v>
      </c>
      <c r="S551" t="s">
        <v>3509</v>
      </c>
      <c r="T551" t="s">
        <v>3510</v>
      </c>
      <c r="U551" t="s">
        <v>3511</v>
      </c>
      <c r="V551" s="40">
        <v>0</v>
      </c>
      <c r="W551" s="40">
        <v>1.5543981481481482E-2</v>
      </c>
      <c r="X551" s="40">
        <v>1.5543981481481482E-2</v>
      </c>
      <c r="Y551" s="2" t="str">
        <f t="shared" si="100"/>
        <v/>
      </c>
      <c r="Z551" s="47" t="str">
        <f t="shared" si="101"/>
        <v>Cumplido</v>
      </c>
      <c r="AA551" s="8"/>
      <c r="AB551" s="8"/>
      <c r="AC551" s="8"/>
      <c r="AD551" s="8"/>
      <c r="AE551" s="8"/>
      <c r="AF551" s="42">
        <v>45331</v>
      </c>
      <c r="AG551" s="13" t="str">
        <f t="shared" si="102"/>
        <v>CUMPLE</v>
      </c>
      <c r="AH551" s="13" t="str">
        <f t="shared" si="103"/>
        <v>NO CUMPLE</v>
      </c>
      <c r="AI551" s="13" t="str">
        <f t="shared" si="104"/>
        <v>NO CUMPLE</v>
      </c>
      <c r="AJ551" s="13" t="str">
        <f t="shared" si="105"/>
        <v>NO CUMPLE</v>
      </c>
      <c r="AK551" s="13" t="str">
        <f t="shared" si="106"/>
        <v>NO CUMPLE</v>
      </c>
      <c r="AL551" s="13" t="str">
        <f t="shared" si="107"/>
        <v>CUMPLE</v>
      </c>
      <c r="AM551" s="13" t="str">
        <f t="shared" si="108"/>
        <v>NO CUMPLE</v>
      </c>
      <c r="AN551" s="13" t="str">
        <f t="shared" si="109"/>
        <v>NO CUMPLE</v>
      </c>
      <c r="AO551" s="13" t="str">
        <f t="shared" si="110"/>
        <v>NO CUMPLE</v>
      </c>
      <c r="AP551" s="13" t="str">
        <f t="shared" si="111"/>
        <v>NO CUMPLE</v>
      </c>
    </row>
    <row r="552" spans="1:42" ht="15" hidden="1" x14ac:dyDescent="0.25">
      <c r="A552" t="s">
        <v>3512</v>
      </c>
      <c r="B552" t="s">
        <v>70</v>
      </c>
      <c r="C552" t="s">
        <v>154</v>
      </c>
      <c r="D552" t="s">
        <v>71</v>
      </c>
      <c r="E552" t="s">
        <v>495</v>
      </c>
      <c r="F552" t="s">
        <v>116</v>
      </c>
      <c r="G552" t="s">
        <v>54</v>
      </c>
      <c r="H552" t="s">
        <v>55</v>
      </c>
      <c r="I552" t="s">
        <v>30</v>
      </c>
      <c r="J552" t="s">
        <v>56</v>
      </c>
      <c r="K552" t="s">
        <v>117</v>
      </c>
      <c r="L552" t="s">
        <v>3513</v>
      </c>
      <c r="M552" t="s">
        <v>3514</v>
      </c>
      <c r="N552" t="s">
        <v>3515</v>
      </c>
      <c r="O552" t="s">
        <v>61</v>
      </c>
      <c r="P552" t="s">
        <v>136</v>
      </c>
      <c r="Q552" t="s">
        <v>137</v>
      </c>
      <c r="R552" t="s">
        <v>3516</v>
      </c>
      <c r="S552" t="s">
        <v>2053</v>
      </c>
      <c r="T552" t="s">
        <v>3517</v>
      </c>
      <c r="U552" t="s">
        <v>1886</v>
      </c>
      <c r="V552" s="40">
        <v>0</v>
      </c>
      <c r="W552" s="40">
        <v>0</v>
      </c>
      <c r="X552" s="40">
        <v>0</v>
      </c>
      <c r="Y552" s="2" t="str">
        <f t="shared" si="100"/>
        <v/>
      </c>
      <c r="Z552" s="47" t="str">
        <f t="shared" si="101"/>
        <v/>
      </c>
      <c r="AA552" s="8"/>
      <c r="AB552" s="8"/>
      <c r="AC552" s="8"/>
      <c r="AD552" s="8"/>
      <c r="AE552" s="8"/>
      <c r="AF552" s="42">
        <v>45331</v>
      </c>
      <c r="AG552" s="13" t="str">
        <f t="shared" si="102"/>
        <v>CUMPLE</v>
      </c>
      <c r="AH552" s="13" t="str">
        <f t="shared" si="103"/>
        <v>NO CUMPLE</v>
      </c>
      <c r="AI552" s="13" t="str">
        <f t="shared" si="104"/>
        <v>NO CUMPLE</v>
      </c>
      <c r="AJ552" s="13" t="str">
        <f t="shared" si="105"/>
        <v>NO CUMPLE</v>
      </c>
      <c r="AK552" s="13" t="str">
        <f t="shared" si="106"/>
        <v>NO CUMPLE</v>
      </c>
      <c r="AL552" s="13" t="str">
        <f t="shared" si="107"/>
        <v>CUMPLE</v>
      </c>
      <c r="AM552" s="13" t="str">
        <f t="shared" si="108"/>
        <v>NO CUMPLE</v>
      </c>
      <c r="AN552" s="13" t="str">
        <f t="shared" si="109"/>
        <v>NO CUMPLE</v>
      </c>
      <c r="AO552" s="13" t="str">
        <f t="shared" si="110"/>
        <v>NO CUMPLE</v>
      </c>
      <c r="AP552" s="13" t="str">
        <f t="shared" si="111"/>
        <v>NO CUMPLE</v>
      </c>
    </row>
    <row r="553" spans="1:42" ht="15" hidden="1" x14ac:dyDescent="0.25">
      <c r="A553" t="s">
        <v>3518</v>
      </c>
      <c r="B553" t="s">
        <v>49</v>
      </c>
      <c r="C553" t="s">
        <v>50</v>
      </c>
      <c r="D553" t="s">
        <v>71</v>
      </c>
      <c r="E553" t="s">
        <v>389</v>
      </c>
      <c r="F553" t="s">
        <v>390</v>
      </c>
      <c r="G553" t="s">
        <v>54</v>
      </c>
      <c r="H553" t="s">
        <v>55</v>
      </c>
      <c r="I553" t="s">
        <v>30</v>
      </c>
      <c r="J553" t="s">
        <v>82</v>
      </c>
      <c r="K553" t="s">
        <v>117</v>
      </c>
      <c r="L553" t="s">
        <v>3519</v>
      </c>
      <c r="M553" t="s">
        <v>3520</v>
      </c>
      <c r="N553" t="s">
        <v>3521</v>
      </c>
      <c r="O553" t="s">
        <v>61</v>
      </c>
      <c r="P553" t="s">
        <v>136</v>
      </c>
      <c r="Q553" t="s">
        <v>137</v>
      </c>
      <c r="R553" t="s">
        <v>3522</v>
      </c>
      <c r="S553" t="s">
        <v>2053</v>
      </c>
      <c r="T553"/>
      <c r="U553" t="s">
        <v>2461</v>
      </c>
      <c r="V553" s="40">
        <v>0</v>
      </c>
      <c r="W553" s="40">
        <v>0.10387731481481481</v>
      </c>
      <c r="X553" s="40">
        <v>0.10387731481481481</v>
      </c>
      <c r="Y553" s="2" t="str">
        <f t="shared" si="100"/>
        <v/>
      </c>
      <c r="Z553" s="47" t="str">
        <f t="shared" si="101"/>
        <v>Cumplido</v>
      </c>
      <c r="AA553" s="8"/>
      <c r="AB553" s="8"/>
      <c r="AC553" s="8"/>
      <c r="AD553" s="8"/>
      <c r="AE553" s="8"/>
      <c r="AF553" s="42">
        <v>45331</v>
      </c>
      <c r="AG553" s="13" t="str">
        <f t="shared" si="102"/>
        <v>NO CUMPLE</v>
      </c>
      <c r="AH553" s="13" t="str">
        <f t="shared" si="103"/>
        <v>CUMPLE</v>
      </c>
      <c r="AI553" s="13" t="str">
        <f t="shared" si="104"/>
        <v>NO CUMPLE</v>
      </c>
      <c r="AJ553" s="13" t="str">
        <f t="shared" si="105"/>
        <v>NO CUMPLE</v>
      </c>
      <c r="AK553" s="13" t="str">
        <f t="shared" si="106"/>
        <v>NO CUMPLE</v>
      </c>
      <c r="AL553" s="13" t="str">
        <f t="shared" si="107"/>
        <v>NO CUMPLE</v>
      </c>
      <c r="AM553" s="13" t="str">
        <f t="shared" si="108"/>
        <v>CUMPLE</v>
      </c>
      <c r="AN553" s="13" t="str">
        <f t="shared" si="109"/>
        <v>NO CUMPLE</v>
      </c>
      <c r="AO553" s="13" t="str">
        <f t="shared" si="110"/>
        <v>NO CUMPLE</v>
      </c>
      <c r="AP553" s="13" t="str">
        <f t="shared" si="111"/>
        <v>NO CUMPLE</v>
      </c>
    </row>
    <row r="554" spans="1:42" ht="15" x14ac:dyDescent="0.25">
      <c r="A554" t="s">
        <v>3523</v>
      </c>
      <c r="B554" t="s">
        <v>445</v>
      </c>
      <c r="C554" t="s">
        <v>273</v>
      </c>
      <c r="D554" t="s">
        <v>446</v>
      </c>
      <c r="E554" t="s">
        <v>2268</v>
      </c>
      <c r="F554" t="s">
        <v>447</v>
      </c>
      <c r="G554" t="s">
        <v>448</v>
      </c>
      <c r="H554" t="s">
        <v>55</v>
      </c>
      <c r="I554" t="s">
        <v>30</v>
      </c>
      <c r="J554" t="s">
        <v>67</v>
      </c>
      <c r="K554" t="s">
        <v>288</v>
      </c>
      <c r="L554" t="s">
        <v>3524</v>
      </c>
      <c r="M554" t="s">
        <v>3525</v>
      </c>
      <c r="N554" t="s">
        <v>3525</v>
      </c>
      <c r="O554" t="s">
        <v>61</v>
      </c>
      <c r="P554" t="s">
        <v>62</v>
      </c>
      <c r="Q554" t="s">
        <v>279</v>
      </c>
      <c r="R554" t="s">
        <v>3526</v>
      </c>
      <c r="S554" t="s">
        <v>2053</v>
      </c>
      <c r="T554" t="s">
        <v>3527</v>
      </c>
      <c r="U554" t="s">
        <v>3528</v>
      </c>
      <c r="V554" s="40">
        <v>7.0254629629629625E-2</v>
      </c>
      <c r="W554" s="40">
        <v>8.5949074074074081E-2</v>
      </c>
      <c r="X554" s="40">
        <v>1.5694444444444445E-2</v>
      </c>
      <c r="Y554" s="2" t="str">
        <f t="shared" si="100"/>
        <v>Cumplido</v>
      </c>
      <c r="Z554" s="47" t="str">
        <f t="shared" si="101"/>
        <v/>
      </c>
      <c r="AA554" s="8"/>
      <c r="AB554" s="8"/>
      <c r="AC554" s="8"/>
      <c r="AD554" s="8"/>
      <c r="AE554" s="8"/>
      <c r="AF554" s="42">
        <v>45331</v>
      </c>
      <c r="AG554" s="13" t="str">
        <f t="shared" si="102"/>
        <v>CUMPLE</v>
      </c>
      <c r="AH554" s="13" t="str">
        <f t="shared" si="103"/>
        <v>NO CUMPLE</v>
      </c>
      <c r="AI554" s="13" t="str">
        <f t="shared" si="104"/>
        <v>NO CUMPLE</v>
      </c>
      <c r="AJ554" s="13" t="str">
        <f t="shared" si="105"/>
        <v>NO CUMPLE</v>
      </c>
      <c r="AK554" s="13" t="str">
        <f t="shared" si="106"/>
        <v>NO CUMPLE</v>
      </c>
      <c r="AL554" s="13" t="str">
        <f t="shared" si="107"/>
        <v>NO CUMPLE</v>
      </c>
      <c r="AM554" s="13" t="str">
        <f t="shared" si="108"/>
        <v>CUMPLE</v>
      </c>
      <c r="AN554" s="13" t="str">
        <f t="shared" si="109"/>
        <v>NO CUMPLE</v>
      </c>
      <c r="AO554" s="13" t="str">
        <f t="shared" si="110"/>
        <v>NO CUMPLE</v>
      </c>
      <c r="AP554" s="13" t="str">
        <f t="shared" si="111"/>
        <v>NO CUMPLE</v>
      </c>
    </row>
    <row r="555" spans="1:42" ht="15" x14ac:dyDescent="0.25">
      <c r="A555" t="s">
        <v>3529</v>
      </c>
      <c r="B555" t="s">
        <v>445</v>
      </c>
      <c r="C555" t="s">
        <v>212</v>
      </c>
      <c r="D555" t="s">
        <v>446</v>
      </c>
      <c r="E555" t="s">
        <v>2295</v>
      </c>
      <c r="F555" t="s">
        <v>447</v>
      </c>
      <c r="G555" t="s">
        <v>448</v>
      </c>
      <c r="H555" t="s">
        <v>55</v>
      </c>
      <c r="I555" t="s">
        <v>30</v>
      </c>
      <c r="J555" t="s">
        <v>67</v>
      </c>
      <c r="K555" t="s">
        <v>288</v>
      </c>
      <c r="L555" t="s">
        <v>917</v>
      </c>
      <c r="M555" t="s">
        <v>3530</v>
      </c>
      <c r="N555" t="s">
        <v>3530</v>
      </c>
      <c r="O555" t="s">
        <v>61</v>
      </c>
      <c r="P555" t="s">
        <v>62</v>
      </c>
      <c r="Q555" t="s">
        <v>279</v>
      </c>
      <c r="R555" t="s">
        <v>3531</v>
      </c>
      <c r="S555" t="s">
        <v>2053</v>
      </c>
      <c r="T555" t="s">
        <v>920</v>
      </c>
      <c r="U555"/>
      <c r="V555" s="40">
        <v>3.3321759259259259E-2</v>
      </c>
      <c r="W555" s="40">
        <v>6.7256944444444439E-2</v>
      </c>
      <c r="X555" s="40">
        <v>3.3935185185185186E-2</v>
      </c>
      <c r="Y555" s="2" t="str">
        <f t="shared" si="100"/>
        <v>Cumplido</v>
      </c>
      <c r="Z555" s="47" t="str">
        <f t="shared" si="101"/>
        <v/>
      </c>
      <c r="AA555" s="8"/>
      <c r="AB555" s="8"/>
      <c r="AC555" s="8"/>
      <c r="AD555" s="8"/>
      <c r="AE555" s="8"/>
      <c r="AF555" s="42">
        <v>45331</v>
      </c>
      <c r="AG555" s="13" t="str">
        <f t="shared" si="102"/>
        <v>CUMPLE</v>
      </c>
      <c r="AH555" s="13" t="str">
        <f t="shared" si="103"/>
        <v>NO CUMPLE</v>
      </c>
      <c r="AI555" s="13" t="str">
        <f t="shared" si="104"/>
        <v>NO CUMPLE</v>
      </c>
      <c r="AJ555" s="13" t="str">
        <f t="shared" si="105"/>
        <v>NO CUMPLE</v>
      </c>
      <c r="AK555" s="13" t="str">
        <f t="shared" si="106"/>
        <v>NO CUMPLE</v>
      </c>
      <c r="AL555" s="13" t="str">
        <f t="shared" si="107"/>
        <v>NO CUMPLE</v>
      </c>
      <c r="AM555" s="13" t="str">
        <f t="shared" si="108"/>
        <v>CUMPLE</v>
      </c>
      <c r="AN555" s="13" t="str">
        <f t="shared" si="109"/>
        <v>NO CUMPLE</v>
      </c>
      <c r="AO555" s="13" t="str">
        <f t="shared" si="110"/>
        <v>NO CUMPLE</v>
      </c>
      <c r="AP555" s="13" t="str">
        <f t="shared" si="111"/>
        <v>NO CUMPLE</v>
      </c>
    </row>
    <row r="556" spans="1:42" ht="15" hidden="1" x14ac:dyDescent="0.25">
      <c r="A556" t="s">
        <v>3532</v>
      </c>
      <c r="B556" t="s">
        <v>165</v>
      </c>
      <c r="C556" t="s">
        <v>296</v>
      </c>
      <c r="D556" t="s">
        <v>297</v>
      </c>
      <c r="E556" t="s">
        <v>298</v>
      </c>
      <c r="F556" t="s">
        <v>320</v>
      </c>
      <c r="G556" t="s">
        <v>73</v>
      </c>
      <c r="H556" t="s">
        <v>74</v>
      </c>
      <c r="I556" t="s">
        <v>29</v>
      </c>
      <c r="J556" t="s">
        <v>82</v>
      </c>
      <c r="K556" t="s">
        <v>768</v>
      </c>
      <c r="L556" t="s">
        <v>1125</v>
      </c>
      <c r="M556" t="s">
        <v>3533</v>
      </c>
      <c r="N556" t="s">
        <v>3534</v>
      </c>
      <c r="O556" t="s">
        <v>61</v>
      </c>
      <c r="P556" t="s">
        <v>94</v>
      </c>
      <c r="Q556" t="s">
        <v>95</v>
      </c>
      <c r="R556" t="s">
        <v>3535</v>
      </c>
      <c r="S556" t="s">
        <v>2053</v>
      </c>
      <c r="T556" t="s">
        <v>3536</v>
      </c>
      <c r="U556" t="s">
        <v>305</v>
      </c>
      <c r="V556" s="40">
        <v>1.3796296296296296E-2</v>
      </c>
      <c r="W556" s="40">
        <v>4.358796296296296E-2</v>
      </c>
      <c r="X556" s="40">
        <v>2.9791666666666668E-2</v>
      </c>
      <c r="Y556" s="2" t="str">
        <f t="shared" si="100"/>
        <v/>
      </c>
      <c r="Z556" s="47" t="str">
        <f t="shared" si="101"/>
        <v>Cumplido</v>
      </c>
      <c r="AA556" s="8"/>
      <c r="AB556" s="8"/>
      <c r="AC556" s="8"/>
      <c r="AD556" s="8"/>
      <c r="AE556" s="8"/>
      <c r="AF556" s="42">
        <v>45331</v>
      </c>
      <c r="AG556" s="13" t="str">
        <f t="shared" si="102"/>
        <v>CUMPLE</v>
      </c>
      <c r="AH556" s="13" t="str">
        <f t="shared" si="103"/>
        <v>NO CUMPLE</v>
      </c>
      <c r="AI556" s="13" t="str">
        <f t="shared" si="104"/>
        <v>NO CUMPLE</v>
      </c>
      <c r="AJ556" s="13" t="str">
        <f t="shared" si="105"/>
        <v>NO CUMPLE</v>
      </c>
      <c r="AK556" s="13" t="str">
        <f t="shared" si="106"/>
        <v>NO CUMPLE</v>
      </c>
      <c r="AL556" s="13" t="str">
        <f t="shared" si="107"/>
        <v>NO CUMPLE</v>
      </c>
      <c r="AM556" s="13" t="str">
        <f t="shared" si="108"/>
        <v>CUMPLE</v>
      </c>
      <c r="AN556" s="13" t="str">
        <f t="shared" si="109"/>
        <v>NO CUMPLE</v>
      </c>
      <c r="AO556" s="13" t="str">
        <f t="shared" si="110"/>
        <v>NO CUMPLE</v>
      </c>
      <c r="AP556" s="13" t="str">
        <f t="shared" si="111"/>
        <v>NO CUMPLE</v>
      </c>
    </row>
    <row r="557" spans="1:42" ht="15" hidden="1" x14ac:dyDescent="0.25">
      <c r="A557" t="s">
        <v>3537</v>
      </c>
      <c r="B557" t="s">
        <v>165</v>
      </c>
      <c r="C557" t="s">
        <v>296</v>
      </c>
      <c r="D557" t="s">
        <v>297</v>
      </c>
      <c r="E557" t="s">
        <v>298</v>
      </c>
      <c r="F557" t="s">
        <v>320</v>
      </c>
      <c r="G557" t="s">
        <v>73</v>
      </c>
      <c r="H557" t="s">
        <v>74</v>
      </c>
      <c r="I557" t="s">
        <v>29</v>
      </c>
      <c r="J557" t="s">
        <v>82</v>
      </c>
      <c r="K557" t="s">
        <v>768</v>
      </c>
      <c r="L557" t="s">
        <v>1125</v>
      </c>
      <c r="M557" t="s">
        <v>3538</v>
      </c>
      <c r="N557" t="s">
        <v>3539</v>
      </c>
      <c r="O557" t="s">
        <v>61</v>
      </c>
      <c r="P557" t="s">
        <v>94</v>
      </c>
      <c r="Q557" t="s">
        <v>95</v>
      </c>
      <c r="R557" t="s">
        <v>3540</v>
      </c>
      <c r="S557" t="s">
        <v>2053</v>
      </c>
      <c r="T557" t="s">
        <v>3536</v>
      </c>
      <c r="U557" t="s">
        <v>305</v>
      </c>
      <c r="V557" s="40">
        <v>1.3923611111111111E-2</v>
      </c>
      <c r="W557" s="40">
        <v>3.3298611111111112E-2</v>
      </c>
      <c r="X557" s="40">
        <v>1.9375E-2</v>
      </c>
      <c r="Y557" s="2" t="str">
        <f t="shared" si="100"/>
        <v/>
      </c>
      <c r="Z557" s="47" t="str">
        <f t="shared" si="101"/>
        <v>Cumplido</v>
      </c>
      <c r="AA557" s="8"/>
      <c r="AB557" s="8"/>
      <c r="AC557" s="8"/>
      <c r="AD557" s="8"/>
      <c r="AE557" s="8"/>
      <c r="AF557" s="42">
        <v>45331</v>
      </c>
      <c r="AG557" s="13" t="str">
        <f t="shared" si="102"/>
        <v>CUMPLE</v>
      </c>
      <c r="AH557" s="13" t="str">
        <f t="shared" si="103"/>
        <v>NO CUMPLE</v>
      </c>
      <c r="AI557" s="13" t="str">
        <f t="shared" si="104"/>
        <v>NO CUMPLE</v>
      </c>
      <c r="AJ557" s="13" t="str">
        <f t="shared" si="105"/>
        <v>NO CUMPLE</v>
      </c>
      <c r="AK557" s="13" t="str">
        <f t="shared" si="106"/>
        <v>NO CUMPLE</v>
      </c>
      <c r="AL557" s="13" t="str">
        <f t="shared" si="107"/>
        <v>CUMPLE</v>
      </c>
      <c r="AM557" s="13" t="str">
        <f t="shared" si="108"/>
        <v>NO CUMPLE</v>
      </c>
      <c r="AN557" s="13" t="str">
        <f t="shared" si="109"/>
        <v>NO CUMPLE</v>
      </c>
      <c r="AO557" s="13" t="str">
        <f t="shared" si="110"/>
        <v>NO CUMPLE</v>
      </c>
      <c r="AP557" s="13" t="str">
        <f t="shared" si="111"/>
        <v>NO CUMPLE</v>
      </c>
    </row>
    <row r="558" spans="1:42" ht="15" hidden="1" x14ac:dyDescent="0.25">
      <c r="A558" t="s">
        <v>3541</v>
      </c>
      <c r="B558" t="s">
        <v>165</v>
      </c>
      <c r="C558" t="s">
        <v>296</v>
      </c>
      <c r="D558" t="s">
        <v>297</v>
      </c>
      <c r="E558" t="s">
        <v>298</v>
      </c>
      <c r="F558" t="s">
        <v>320</v>
      </c>
      <c r="G558" t="s">
        <v>73</v>
      </c>
      <c r="H558" t="s">
        <v>74</v>
      </c>
      <c r="I558" t="s">
        <v>29</v>
      </c>
      <c r="J558" t="s">
        <v>82</v>
      </c>
      <c r="K558" t="s">
        <v>768</v>
      </c>
      <c r="L558" t="s">
        <v>1125</v>
      </c>
      <c r="M558" t="s">
        <v>3542</v>
      </c>
      <c r="N558" t="s">
        <v>3543</v>
      </c>
      <c r="O558" t="s">
        <v>61</v>
      </c>
      <c r="P558" t="s">
        <v>94</v>
      </c>
      <c r="Q558" t="s">
        <v>95</v>
      </c>
      <c r="R558" t="s">
        <v>3544</v>
      </c>
      <c r="S558" t="s">
        <v>2053</v>
      </c>
      <c r="T558" t="s">
        <v>3536</v>
      </c>
      <c r="U558" t="s">
        <v>305</v>
      </c>
      <c r="V558" s="40">
        <v>1.4074074074074074E-2</v>
      </c>
      <c r="W558" s="40">
        <v>3.1053240740740742E-2</v>
      </c>
      <c r="X558" s="40">
        <v>1.6979166666666667E-2</v>
      </c>
      <c r="Y558" s="2" t="str">
        <f t="shared" si="100"/>
        <v/>
      </c>
      <c r="Z558" s="47" t="str">
        <f t="shared" si="101"/>
        <v>Cumplido</v>
      </c>
      <c r="AA558" s="8"/>
      <c r="AB558" s="8"/>
      <c r="AC558" s="8"/>
      <c r="AD558" s="8"/>
      <c r="AE558" s="8"/>
      <c r="AF558" s="42">
        <v>45331</v>
      </c>
      <c r="AG558" s="13" t="str">
        <f t="shared" si="102"/>
        <v>CUMPLE</v>
      </c>
      <c r="AH558" s="13" t="str">
        <f t="shared" si="103"/>
        <v>NO CUMPLE</v>
      </c>
      <c r="AI558" s="13" t="str">
        <f t="shared" si="104"/>
        <v>NO CUMPLE</v>
      </c>
      <c r="AJ558" s="13" t="str">
        <f t="shared" si="105"/>
        <v>NO CUMPLE</v>
      </c>
      <c r="AK558" s="13" t="str">
        <f t="shared" si="106"/>
        <v>NO CUMPLE</v>
      </c>
      <c r="AL558" s="13" t="str">
        <f t="shared" si="107"/>
        <v>CUMPLE</v>
      </c>
      <c r="AM558" s="13" t="str">
        <f t="shared" si="108"/>
        <v>NO CUMPLE</v>
      </c>
      <c r="AN558" s="13" t="str">
        <f t="shared" si="109"/>
        <v>NO CUMPLE</v>
      </c>
      <c r="AO558" s="13" t="str">
        <f t="shared" si="110"/>
        <v>NO CUMPLE</v>
      </c>
      <c r="AP558" s="13" t="str">
        <f t="shared" si="111"/>
        <v>NO CUMPLE</v>
      </c>
    </row>
    <row r="559" spans="1:42" ht="15" hidden="1" x14ac:dyDescent="0.25">
      <c r="A559" t="s">
        <v>3545</v>
      </c>
      <c r="B559" t="s">
        <v>165</v>
      </c>
      <c r="C559" t="s">
        <v>71</v>
      </c>
      <c r="D559" t="s">
        <v>297</v>
      </c>
      <c r="E559" t="s">
        <v>675</v>
      </c>
      <c r="F559" t="s">
        <v>299</v>
      </c>
      <c r="G559" t="s">
        <v>73</v>
      </c>
      <c r="H559" t="s">
        <v>74</v>
      </c>
      <c r="I559" t="s">
        <v>29</v>
      </c>
      <c r="J559" t="s">
        <v>82</v>
      </c>
      <c r="K559" t="s">
        <v>57</v>
      </c>
      <c r="L559" t="s">
        <v>300</v>
      </c>
      <c r="M559" t="s">
        <v>3546</v>
      </c>
      <c r="N559" t="s">
        <v>3547</v>
      </c>
      <c r="O559" t="s">
        <v>61</v>
      </c>
      <c r="P559" t="s">
        <v>136</v>
      </c>
      <c r="Q559" t="s">
        <v>137</v>
      </c>
      <c r="R559" t="s">
        <v>3548</v>
      </c>
      <c r="S559" t="s">
        <v>2216</v>
      </c>
      <c r="T559" t="s">
        <v>3549</v>
      </c>
      <c r="U559" t="s">
        <v>774</v>
      </c>
      <c r="V559" s="40">
        <v>4.6874999999999998E-3</v>
      </c>
      <c r="W559" s="40">
        <v>1.1585648148148149E-2</v>
      </c>
      <c r="X559" s="40">
        <v>6.898148148148148E-3</v>
      </c>
      <c r="Y559" s="2" t="str">
        <f t="shared" si="100"/>
        <v/>
      </c>
      <c r="Z559" s="47" t="str">
        <f t="shared" si="101"/>
        <v>Cumplido</v>
      </c>
      <c r="AA559" s="8"/>
      <c r="AB559" s="8" t="str">
        <f>IF($H559="1-Crítica",IF($X559&lt;=$AT$5,"Cumplido", "Incumplido"),"")</f>
        <v/>
      </c>
      <c r="AC559" s="8" t="str">
        <f>IF($H559="2-Alta",IF($X559&lt;=$AT$6, "Cumplido", "Incumplido"),"")</f>
        <v/>
      </c>
      <c r="AD559" s="8" t="str">
        <f>IF($H559="3-Medio",IF($X559&lt;=$AT$7, "Cumplido", "Incumplido"),"")</f>
        <v>Cumplido</v>
      </c>
      <c r="AE559" s="8" t="str">
        <f>IF($H559="4-Baja",IF($X559&lt;=$AT$8, "Cumplido", "Incumplido"),"")</f>
        <v/>
      </c>
      <c r="AF559" s="42">
        <v>45332</v>
      </c>
      <c r="AG559" s="13" t="str">
        <f t="shared" si="102"/>
        <v>CUMPLE</v>
      </c>
      <c r="AH559" s="13" t="str">
        <f t="shared" si="103"/>
        <v>NO CUMPLE</v>
      </c>
      <c r="AI559" s="13" t="str">
        <f t="shared" si="104"/>
        <v>NO CUMPLE</v>
      </c>
      <c r="AJ559" s="13" t="str">
        <f t="shared" si="105"/>
        <v>NO CUMPLE</v>
      </c>
      <c r="AK559" s="13" t="str">
        <f t="shared" si="106"/>
        <v>NO CUMPLE</v>
      </c>
      <c r="AL559" s="13" t="str">
        <f t="shared" si="107"/>
        <v>CUMPLE</v>
      </c>
      <c r="AM559" s="13" t="str">
        <f t="shared" si="108"/>
        <v>NO CUMPLE</v>
      </c>
      <c r="AN559" s="13" t="str">
        <f t="shared" si="109"/>
        <v>NO CUMPLE</v>
      </c>
      <c r="AO559" s="13" t="str">
        <f t="shared" si="110"/>
        <v>NO CUMPLE</v>
      </c>
      <c r="AP559" s="13" t="str">
        <f t="shared" si="111"/>
        <v>NO CUMPLE</v>
      </c>
    </row>
    <row r="560" spans="1:42" ht="15" hidden="1" x14ac:dyDescent="0.25">
      <c r="A560" t="s">
        <v>3550</v>
      </c>
      <c r="B560" t="s">
        <v>165</v>
      </c>
      <c r="C560" t="s">
        <v>71</v>
      </c>
      <c r="D560" t="s">
        <v>297</v>
      </c>
      <c r="E560" t="s">
        <v>675</v>
      </c>
      <c r="F560" t="s">
        <v>299</v>
      </c>
      <c r="G560" t="s">
        <v>73</v>
      </c>
      <c r="H560" t="s">
        <v>74</v>
      </c>
      <c r="I560" t="s">
        <v>29</v>
      </c>
      <c r="J560" t="s">
        <v>82</v>
      </c>
      <c r="K560" t="s">
        <v>57</v>
      </c>
      <c r="L560" t="s">
        <v>300</v>
      </c>
      <c r="M560" t="s">
        <v>3551</v>
      </c>
      <c r="N560" t="s">
        <v>3552</v>
      </c>
      <c r="O560" t="s">
        <v>61</v>
      </c>
      <c r="P560" t="s">
        <v>136</v>
      </c>
      <c r="Q560" t="s">
        <v>137</v>
      </c>
      <c r="R560" t="s">
        <v>3553</v>
      </c>
      <c r="S560" t="s">
        <v>2216</v>
      </c>
      <c r="T560" t="s">
        <v>3549</v>
      </c>
      <c r="U560" t="s">
        <v>774</v>
      </c>
      <c r="V560" s="40">
        <v>4.7800925925925927E-3</v>
      </c>
      <c r="W560" s="40">
        <v>9.9305555555555553E-3</v>
      </c>
      <c r="X560" s="40">
        <v>5.1504629629629626E-3</v>
      </c>
      <c r="Y560" s="2" t="str">
        <f t="shared" si="100"/>
        <v/>
      </c>
      <c r="Z560" s="47" t="str">
        <f t="shared" si="101"/>
        <v>Cumplido</v>
      </c>
      <c r="AA560" s="8"/>
      <c r="AB560" s="8"/>
      <c r="AC560" s="8"/>
      <c r="AD560" s="8"/>
      <c r="AE560" s="8"/>
      <c r="AF560" s="42">
        <v>45332</v>
      </c>
      <c r="AG560" s="13" t="str">
        <f t="shared" si="102"/>
        <v>CUMPLE</v>
      </c>
      <c r="AH560" s="13" t="str">
        <f t="shared" si="103"/>
        <v>NO CUMPLE</v>
      </c>
      <c r="AI560" s="13" t="str">
        <f t="shared" si="104"/>
        <v>NO CUMPLE</v>
      </c>
      <c r="AJ560" s="13" t="str">
        <f t="shared" si="105"/>
        <v>NO CUMPLE</v>
      </c>
      <c r="AK560" s="13" t="str">
        <f t="shared" si="106"/>
        <v>NO CUMPLE</v>
      </c>
      <c r="AL560" s="13" t="str">
        <f t="shared" si="107"/>
        <v>CUMPLE</v>
      </c>
      <c r="AM560" s="13" t="str">
        <f t="shared" si="108"/>
        <v>NO CUMPLE</v>
      </c>
      <c r="AN560" s="13" t="str">
        <f t="shared" si="109"/>
        <v>NO CUMPLE</v>
      </c>
      <c r="AO560" s="13" t="str">
        <f t="shared" si="110"/>
        <v>NO CUMPLE</v>
      </c>
      <c r="AP560" s="13" t="str">
        <f t="shared" si="111"/>
        <v>NO CUMPLE</v>
      </c>
    </row>
    <row r="561" spans="1:44" ht="15" hidden="1" x14ac:dyDescent="0.25">
      <c r="A561" t="s">
        <v>3554</v>
      </c>
      <c r="B561" t="s">
        <v>49</v>
      </c>
      <c r="C561" t="s">
        <v>154</v>
      </c>
      <c r="D561" t="s">
        <v>71</v>
      </c>
      <c r="E561" t="s">
        <v>1283</v>
      </c>
      <c r="F561" t="s">
        <v>1289</v>
      </c>
      <c r="G561" t="s">
        <v>54</v>
      </c>
      <c r="H561" t="s">
        <v>55</v>
      </c>
      <c r="I561" t="s">
        <v>30</v>
      </c>
      <c r="J561" t="s">
        <v>82</v>
      </c>
      <c r="K561" t="s">
        <v>117</v>
      </c>
      <c r="L561" t="s">
        <v>2692</v>
      </c>
      <c r="M561" t="s">
        <v>3555</v>
      </c>
      <c r="N561" t="s">
        <v>3556</v>
      </c>
      <c r="O561" t="s">
        <v>61</v>
      </c>
      <c r="P561" t="s">
        <v>136</v>
      </c>
      <c r="Q561" t="s">
        <v>137</v>
      </c>
      <c r="R561" t="s">
        <v>3557</v>
      </c>
      <c r="S561" t="s">
        <v>2053</v>
      </c>
      <c r="T561" t="s">
        <v>2692</v>
      </c>
      <c r="U561" t="s">
        <v>352</v>
      </c>
      <c r="V561" s="40">
        <v>0</v>
      </c>
      <c r="W561" s="40">
        <v>2.7291666666666665E-2</v>
      </c>
      <c r="X561" s="40">
        <v>2.7291666666666665E-2</v>
      </c>
      <c r="Y561" s="2" t="str">
        <f t="shared" si="100"/>
        <v/>
      </c>
      <c r="Z561" s="47" t="str">
        <f t="shared" si="101"/>
        <v>Cumplido</v>
      </c>
      <c r="AA561" s="8"/>
      <c r="AB561" s="8"/>
      <c r="AC561" s="8"/>
      <c r="AD561" s="8"/>
      <c r="AE561" s="8"/>
      <c r="AF561" s="42">
        <v>45331</v>
      </c>
      <c r="AG561" s="13" t="str">
        <f t="shared" si="102"/>
        <v>CUMPLE</v>
      </c>
      <c r="AH561" s="13" t="str">
        <f t="shared" si="103"/>
        <v>NO CUMPLE</v>
      </c>
      <c r="AI561" s="13" t="str">
        <f t="shared" si="104"/>
        <v>NO CUMPLE</v>
      </c>
      <c r="AJ561" s="13" t="str">
        <f t="shared" si="105"/>
        <v>NO CUMPLE</v>
      </c>
      <c r="AK561" s="13" t="str">
        <f t="shared" si="106"/>
        <v>NO CUMPLE</v>
      </c>
      <c r="AL561" s="13" t="str">
        <f t="shared" si="107"/>
        <v>CUMPLE</v>
      </c>
      <c r="AM561" s="13" t="str">
        <f t="shared" si="108"/>
        <v>NO CUMPLE</v>
      </c>
      <c r="AN561" s="13" t="str">
        <f t="shared" si="109"/>
        <v>NO CUMPLE</v>
      </c>
      <c r="AO561" s="13" t="str">
        <f t="shared" si="110"/>
        <v>NO CUMPLE</v>
      </c>
      <c r="AP561" s="13" t="str">
        <f t="shared" si="111"/>
        <v>NO CUMPLE</v>
      </c>
    </row>
    <row r="562" spans="1:44" ht="15" x14ac:dyDescent="0.25">
      <c r="A562" t="s">
        <v>3558</v>
      </c>
      <c r="B562" t="s">
        <v>49</v>
      </c>
      <c r="C562" t="s">
        <v>233</v>
      </c>
      <c r="D562" t="s">
        <v>71</v>
      </c>
      <c r="E562" t="s">
        <v>242</v>
      </c>
      <c r="F562" t="s">
        <v>1289</v>
      </c>
      <c r="G562" t="s">
        <v>54</v>
      </c>
      <c r="H562" t="s">
        <v>55</v>
      </c>
      <c r="I562" t="s">
        <v>30</v>
      </c>
      <c r="J562" t="s">
        <v>82</v>
      </c>
      <c r="K562" t="s">
        <v>117</v>
      </c>
      <c r="L562" t="s">
        <v>3559</v>
      </c>
      <c r="M562" t="s">
        <v>3560</v>
      </c>
      <c r="N562" t="s">
        <v>3561</v>
      </c>
      <c r="O562" t="s">
        <v>61</v>
      </c>
      <c r="P562" t="s">
        <v>136</v>
      </c>
      <c r="Q562" t="s">
        <v>137</v>
      </c>
      <c r="R562" t="s">
        <v>3562</v>
      </c>
      <c r="S562" t="s">
        <v>2216</v>
      </c>
      <c r="T562" t="s">
        <v>3563</v>
      </c>
      <c r="U562" t="s">
        <v>3564</v>
      </c>
      <c r="V562" s="40">
        <v>0.34612268518518519</v>
      </c>
      <c r="W562" s="40">
        <v>0.36451388888888892</v>
      </c>
      <c r="X562" s="40">
        <v>1.8391203703703705E-2</v>
      </c>
      <c r="Y562" s="2" t="str">
        <f t="shared" si="100"/>
        <v/>
      </c>
      <c r="Z562" s="47" t="str">
        <f t="shared" si="101"/>
        <v>Cumplido</v>
      </c>
      <c r="AA562" s="8"/>
      <c r="AB562" s="8"/>
      <c r="AC562" s="8"/>
      <c r="AD562" s="8"/>
      <c r="AE562" s="8"/>
      <c r="AF562" s="42">
        <v>45332</v>
      </c>
      <c r="AG562" s="13" t="str">
        <f t="shared" si="102"/>
        <v>CUMPLE</v>
      </c>
      <c r="AH562" s="13" t="str">
        <f t="shared" si="103"/>
        <v>NO CUMPLE</v>
      </c>
      <c r="AI562" s="13" t="str">
        <f t="shared" si="104"/>
        <v>NO CUMPLE</v>
      </c>
      <c r="AJ562" s="13" t="str">
        <f t="shared" si="105"/>
        <v>NO CUMPLE</v>
      </c>
      <c r="AK562" s="13" t="str">
        <f t="shared" si="106"/>
        <v>NO CUMPLE</v>
      </c>
      <c r="AL562" s="13" t="str">
        <f t="shared" si="107"/>
        <v>NO CUMPLE</v>
      </c>
      <c r="AM562" s="13" t="str">
        <f t="shared" si="108"/>
        <v>NO CUMPLE</v>
      </c>
      <c r="AN562" s="13" t="str">
        <f t="shared" si="109"/>
        <v>NO CUMPLE</v>
      </c>
      <c r="AO562" s="13" t="str">
        <f t="shared" si="110"/>
        <v>CUMPLE</v>
      </c>
      <c r="AP562" s="13" t="str">
        <f t="shared" si="111"/>
        <v>NO CUMPLE</v>
      </c>
    </row>
    <row r="563" spans="1:44" ht="15" x14ac:dyDescent="0.25">
      <c r="A563" t="s">
        <v>3565</v>
      </c>
      <c r="B563" t="s">
        <v>95</v>
      </c>
      <c r="C563" t="s">
        <v>233</v>
      </c>
      <c r="D563" t="s">
        <v>297</v>
      </c>
      <c r="E563" t="s">
        <v>242</v>
      </c>
      <c r="F563" t="s">
        <v>1053</v>
      </c>
      <c r="G563" t="s">
        <v>73</v>
      </c>
      <c r="H563" t="s">
        <v>74</v>
      </c>
      <c r="I563" t="s">
        <v>29</v>
      </c>
      <c r="J563" t="s">
        <v>82</v>
      </c>
      <c r="K563" t="s">
        <v>75</v>
      </c>
      <c r="L563" t="s">
        <v>3566</v>
      </c>
      <c r="M563" t="s">
        <v>3567</v>
      </c>
      <c r="N563" t="s">
        <v>3568</v>
      </c>
      <c r="O563" t="s">
        <v>61</v>
      </c>
      <c r="P563" t="s">
        <v>136</v>
      </c>
      <c r="Q563" t="s">
        <v>137</v>
      </c>
      <c r="R563" t="s">
        <v>3569</v>
      </c>
      <c r="S563" t="s">
        <v>2053</v>
      </c>
      <c r="T563" t="s">
        <v>3570</v>
      </c>
      <c r="U563" t="s">
        <v>3571</v>
      </c>
      <c r="V563" s="40">
        <v>9.6064814814814819E-4</v>
      </c>
      <c r="W563" s="40">
        <v>5.271990740740741E-2</v>
      </c>
      <c r="X563" s="40">
        <v>5.1759259259259262E-2</v>
      </c>
      <c r="Y563" s="2" t="str">
        <f t="shared" si="100"/>
        <v/>
      </c>
      <c r="Z563" s="47" t="str">
        <f t="shared" si="101"/>
        <v>Cumplido</v>
      </c>
      <c r="AA563" s="8"/>
      <c r="AB563" s="8"/>
      <c r="AC563" s="8"/>
      <c r="AD563" s="8"/>
      <c r="AE563" s="8"/>
      <c r="AF563" s="42">
        <v>45331</v>
      </c>
      <c r="AG563" s="13" t="str">
        <f t="shared" si="102"/>
        <v>NO CUMPLE</v>
      </c>
      <c r="AH563" s="13" t="str">
        <f t="shared" si="103"/>
        <v>CUMPLE</v>
      </c>
      <c r="AI563" s="13" t="str">
        <f t="shared" si="104"/>
        <v>NO CUMPLE</v>
      </c>
      <c r="AJ563" s="13" t="str">
        <f t="shared" si="105"/>
        <v>NO CUMPLE</v>
      </c>
      <c r="AK563" s="13" t="str">
        <f t="shared" si="106"/>
        <v>NO CUMPLE</v>
      </c>
      <c r="AL563" s="13" t="str">
        <f t="shared" si="107"/>
        <v>NO CUMPLE</v>
      </c>
      <c r="AM563" s="13" t="str">
        <f t="shared" si="108"/>
        <v>CUMPLE</v>
      </c>
      <c r="AN563" s="13" t="str">
        <f t="shared" si="109"/>
        <v>NO CUMPLE</v>
      </c>
      <c r="AO563" s="13" t="str">
        <f t="shared" si="110"/>
        <v>NO CUMPLE</v>
      </c>
      <c r="AP563" s="13" t="str">
        <f t="shared" si="111"/>
        <v>NO CUMPLE</v>
      </c>
    </row>
    <row r="564" spans="1:44" ht="15" hidden="1" x14ac:dyDescent="0.25">
      <c r="A564" t="s">
        <v>3572</v>
      </c>
      <c r="B564" t="s">
        <v>165</v>
      </c>
      <c r="C564" t="s">
        <v>296</v>
      </c>
      <c r="D564" t="s">
        <v>483</v>
      </c>
      <c r="E564" t="s">
        <v>298</v>
      </c>
      <c r="F564" t="s">
        <v>732</v>
      </c>
      <c r="G564" t="s">
        <v>73</v>
      </c>
      <c r="H564" t="s">
        <v>74</v>
      </c>
      <c r="I564" t="s">
        <v>29</v>
      </c>
      <c r="J564" t="s">
        <v>82</v>
      </c>
      <c r="K564" t="s">
        <v>768</v>
      </c>
      <c r="L564" t="s">
        <v>769</v>
      </c>
      <c r="M564" t="s">
        <v>3573</v>
      </c>
      <c r="N564" t="s">
        <v>3574</v>
      </c>
      <c r="O564" t="s">
        <v>61</v>
      </c>
      <c r="P564" t="s">
        <v>94</v>
      </c>
      <c r="Q564" t="s">
        <v>95</v>
      </c>
      <c r="R564" t="s">
        <v>3575</v>
      </c>
      <c r="S564" t="s">
        <v>2053</v>
      </c>
      <c r="T564" t="s">
        <v>3576</v>
      </c>
      <c r="U564" t="s">
        <v>305</v>
      </c>
      <c r="V564" s="40">
        <v>1.4270833333333333E-2</v>
      </c>
      <c r="W564" s="40">
        <v>4.6793981481481478E-2</v>
      </c>
      <c r="X564" s="40">
        <v>3.2523148148148148E-2</v>
      </c>
      <c r="Y564" s="2" t="str">
        <f t="shared" si="100"/>
        <v/>
      </c>
      <c r="Z564" s="47" t="str">
        <f t="shared" si="101"/>
        <v>Cumplido</v>
      </c>
      <c r="AA564" s="8"/>
      <c r="AB564" s="8"/>
      <c r="AC564" s="8"/>
      <c r="AD564" s="8"/>
      <c r="AE564" s="8"/>
      <c r="AF564" s="42">
        <v>45331</v>
      </c>
      <c r="AG564" s="13" t="str">
        <f t="shared" si="102"/>
        <v>CUMPLE</v>
      </c>
      <c r="AH564" s="13" t="str">
        <f t="shared" si="103"/>
        <v>NO CUMPLE</v>
      </c>
      <c r="AI564" s="13" t="str">
        <f t="shared" si="104"/>
        <v>NO CUMPLE</v>
      </c>
      <c r="AJ564" s="13" t="str">
        <f t="shared" si="105"/>
        <v>NO CUMPLE</v>
      </c>
      <c r="AK564" s="13" t="str">
        <f t="shared" si="106"/>
        <v>NO CUMPLE</v>
      </c>
      <c r="AL564" s="13" t="str">
        <f t="shared" si="107"/>
        <v>NO CUMPLE</v>
      </c>
      <c r="AM564" s="13" t="str">
        <f t="shared" si="108"/>
        <v>CUMPLE</v>
      </c>
      <c r="AN564" s="13" t="str">
        <f t="shared" si="109"/>
        <v>NO CUMPLE</v>
      </c>
      <c r="AO564" s="13" t="str">
        <f t="shared" si="110"/>
        <v>NO CUMPLE</v>
      </c>
      <c r="AP564" s="13" t="str">
        <f t="shared" si="111"/>
        <v>NO CUMPLE</v>
      </c>
    </row>
    <row r="565" spans="1:44" ht="15" x14ac:dyDescent="0.25">
      <c r="A565" t="s">
        <v>3577</v>
      </c>
      <c r="B565" t="s">
        <v>284</v>
      </c>
      <c r="C565" t="s">
        <v>233</v>
      </c>
      <c r="D565" t="s">
        <v>212</v>
      </c>
      <c r="E565" t="s">
        <v>242</v>
      </c>
      <c r="F565" t="s">
        <v>3578</v>
      </c>
      <c r="G565" t="s">
        <v>54</v>
      </c>
      <c r="H565" t="s">
        <v>55</v>
      </c>
      <c r="I565" t="s">
        <v>30</v>
      </c>
      <c r="J565" t="s">
        <v>82</v>
      </c>
      <c r="K565" t="s">
        <v>75</v>
      </c>
      <c r="L565" t="s">
        <v>3579</v>
      </c>
      <c r="M565" t="s">
        <v>3580</v>
      </c>
      <c r="N565" t="s">
        <v>3581</v>
      </c>
      <c r="O565" t="s">
        <v>61</v>
      </c>
      <c r="P565" t="s">
        <v>62</v>
      </c>
      <c r="Q565" t="s">
        <v>279</v>
      </c>
      <c r="R565" t="s">
        <v>3582</v>
      </c>
      <c r="S565" t="s">
        <v>2424</v>
      </c>
      <c r="T565" t="s">
        <v>3579</v>
      </c>
      <c r="U565" t="s">
        <v>3583</v>
      </c>
      <c r="V565" s="40">
        <v>2.8462037037037038</v>
      </c>
      <c r="W565" s="40">
        <v>2.8480208333333334</v>
      </c>
      <c r="X565" s="40">
        <v>1.8171296296296297E-3</v>
      </c>
      <c r="Y565" s="2" t="str">
        <f t="shared" si="100"/>
        <v/>
      </c>
      <c r="Z565" s="47" t="str">
        <f t="shared" si="101"/>
        <v>Cumplido</v>
      </c>
      <c r="AA565" s="8"/>
      <c r="AB565" s="8"/>
      <c r="AC565" s="8"/>
      <c r="AD565" s="8"/>
      <c r="AE565" s="8"/>
      <c r="AF565" s="42">
        <v>45334</v>
      </c>
      <c r="AG565" s="13" t="str">
        <f t="shared" si="102"/>
        <v>CUMPLE</v>
      </c>
      <c r="AH565" s="13" t="str">
        <f t="shared" si="103"/>
        <v>NO CUMPLE</v>
      </c>
      <c r="AI565" s="13" t="str">
        <f t="shared" si="104"/>
        <v>NO CUMPLE</v>
      </c>
      <c r="AJ565" s="13" t="str">
        <f t="shared" si="105"/>
        <v>NO CUMPLE</v>
      </c>
      <c r="AK565" s="13" t="str">
        <f t="shared" si="106"/>
        <v>NO CUMPLE</v>
      </c>
      <c r="AL565" s="13" t="str">
        <f t="shared" si="107"/>
        <v>NO CUMPLE</v>
      </c>
      <c r="AM565" s="13" t="str">
        <f t="shared" si="108"/>
        <v>NO CUMPLE</v>
      </c>
      <c r="AN565" s="13" t="str">
        <f t="shared" si="109"/>
        <v>NO CUMPLE</v>
      </c>
      <c r="AO565" s="13" t="str">
        <f t="shared" si="110"/>
        <v>NO CUMPLE</v>
      </c>
      <c r="AP565" s="13" t="str">
        <f t="shared" si="111"/>
        <v>CUMPLE</v>
      </c>
    </row>
    <row r="566" spans="1:44" ht="15" hidden="1" x14ac:dyDescent="0.25">
      <c r="A566" t="s">
        <v>3584</v>
      </c>
      <c r="B566" t="s">
        <v>165</v>
      </c>
      <c r="C566" t="s">
        <v>296</v>
      </c>
      <c r="D566" t="s">
        <v>483</v>
      </c>
      <c r="E566" t="s">
        <v>298</v>
      </c>
      <c r="F566" t="s">
        <v>732</v>
      </c>
      <c r="G566" t="s">
        <v>73</v>
      </c>
      <c r="H566" t="s">
        <v>74</v>
      </c>
      <c r="I566" t="s">
        <v>29</v>
      </c>
      <c r="J566" t="s">
        <v>82</v>
      </c>
      <c r="K566" t="s">
        <v>768</v>
      </c>
      <c r="L566" t="s">
        <v>769</v>
      </c>
      <c r="M566" t="s">
        <v>3585</v>
      </c>
      <c r="N566" t="s">
        <v>3586</v>
      </c>
      <c r="O566" t="s">
        <v>61</v>
      </c>
      <c r="P566" t="s">
        <v>94</v>
      </c>
      <c r="Q566" t="s">
        <v>95</v>
      </c>
      <c r="R566" t="s">
        <v>3587</v>
      </c>
      <c r="S566" t="s">
        <v>2053</v>
      </c>
      <c r="T566" t="s">
        <v>3576</v>
      </c>
      <c r="U566" t="s">
        <v>305</v>
      </c>
      <c r="V566" s="40">
        <v>1.4409722222222223E-2</v>
      </c>
      <c r="W566" s="40">
        <v>3.6527777777777777E-2</v>
      </c>
      <c r="X566" s="40">
        <v>2.2118055555555554E-2</v>
      </c>
      <c r="Y566" s="2" t="str">
        <f t="shared" si="100"/>
        <v/>
      </c>
      <c r="Z566" s="47" t="str">
        <f t="shared" si="101"/>
        <v>Cumplido</v>
      </c>
      <c r="AA566" s="8"/>
      <c r="AB566" s="8"/>
      <c r="AC566" s="8"/>
      <c r="AD566" s="8"/>
      <c r="AE566" s="8"/>
      <c r="AF566" s="42">
        <v>45331</v>
      </c>
      <c r="AG566" s="13" t="str">
        <f t="shared" si="102"/>
        <v>CUMPLE</v>
      </c>
      <c r="AH566" s="13" t="str">
        <f t="shared" si="103"/>
        <v>NO CUMPLE</v>
      </c>
      <c r="AI566" s="13" t="str">
        <f t="shared" si="104"/>
        <v>NO CUMPLE</v>
      </c>
      <c r="AJ566" s="13" t="str">
        <f t="shared" si="105"/>
        <v>NO CUMPLE</v>
      </c>
      <c r="AK566" s="13" t="str">
        <f t="shared" si="106"/>
        <v>NO CUMPLE</v>
      </c>
      <c r="AL566" s="13" t="str">
        <f t="shared" si="107"/>
        <v>CUMPLE</v>
      </c>
      <c r="AM566" s="13" t="str">
        <f t="shared" si="108"/>
        <v>NO CUMPLE</v>
      </c>
      <c r="AN566" s="13" t="str">
        <f t="shared" si="109"/>
        <v>NO CUMPLE</v>
      </c>
      <c r="AO566" s="13" t="str">
        <f t="shared" si="110"/>
        <v>NO CUMPLE</v>
      </c>
      <c r="AP566" s="13" t="str">
        <f t="shared" si="111"/>
        <v>NO CUMPLE</v>
      </c>
    </row>
    <row r="567" spans="1:44" ht="15" hidden="1" x14ac:dyDescent="0.25">
      <c r="A567" t="s">
        <v>3588</v>
      </c>
      <c r="B567" t="s">
        <v>165</v>
      </c>
      <c r="C567" t="s">
        <v>296</v>
      </c>
      <c r="D567" t="s">
        <v>483</v>
      </c>
      <c r="E567" t="s">
        <v>298</v>
      </c>
      <c r="F567" t="s">
        <v>732</v>
      </c>
      <c r="G567" t="s">
        <v>73</v>
      </c>
      <c r="H567" t="s">
        <v>74</v>
      </c>
      <c r="I567" t="s">
        <v>29</v>
      </c>
      <c r="J567" t="s">
        <v>82</v>
      </c>
      <c r="K567" t="s">
        <v>768</v>
      </c>
      <c r="L567" t="s">
        <v>769</v>
      </c>
      <c r="M567" t="s">
        <v>3589</v>
      </c>
      <c r="N567" t="s">
        <v>3590</v>
      </c>
      <c r="O567" t="s">
        <v>61</v>
      </c>
      <c r="P567" t="s">
        <v>94</v>
      </c>
      <c r="Q567" t="s">
        <v>95</v>
      </c>
      <c r="R567" t="s">
        <v>3591</v>
      </c>
      <c r="S567" t="s">
        <v>2053</v>
      </c>
      <c r="T567" t="s">
        <v>3576</v>
      </c>
      <c r="U567" t="s">
        <v>305</v>
      </c>
      <c r="V567" s="40">
        <v>1.4560185185185185E-2</v>
      </c>
      <c r="W567" s="40">
        <v>3.0868055555555555E-2</v>
      </c>
      <c r="X567" s="40">
        <v>1.6307870370370372E-2</v>
      </c>
      <c r="Y567" s="2" t="str">
        <f t="shared" si="100"/>
        <v/>
      </c>
      <c r="Z567" s="47" t="str">
        <f t="shared" si="101"/>
        <v>Cumplido</v>
      </c>
      <c r="AA567" s="8"/>
      <c r="AB567" s="8"/>
      <c r="AC567" s="8"/>
      <c r="AD567" s="8"/>
      <c r="AE567" s="8"/>
      <c r="AF567" s="42">
        <v>45331</v>
      </c>
      <c r="AG567" s="13" t="str">
        <f t="shared" si="102"/>
        <v>CUMPLE</v>
      </c>
      <c r="AH567" s="13" t="str">
        <f t="shared" si="103"/>
        <v>NO CUMPLE</v>
      </c>
      <c r="AI567" s="13" t="str">
        <f t="shared" si="104"/>
        <v>NO CUMPLE</v>
      </c>
      <c r="AJ567" s="13" t="str">
        <f t="shared" si="105"/>
        <v>NO CUMPLE</v>
      </c>
      <c r="AK567" s="13" t="str">
        <f t="shared" si="106"/>
        <v>NO CUMPLE</v>
      </c>
      <c r="AL567" s="13" t="str">
        <f t="shared" si="107"/>
        <v>CUMPLE</v>
      </c>
      <c r="AM567" s="13" t="str">
        <f t="shared" si="108"/>
        <v>NO CUMPLE</v>
      </c>
      <c r="AN567" s="13" t="str">
        <f t="shared" si="109"/>
        <v>NO CUMPLE</v>
      </c>
      <c r="AO567" s="13" t="str">
        <f t="shared" si="110"/>
        <v>NO CUMPLE</v>
      </c>
      <c r="AP567" s="13" t="str">
        <f t="shared" si="111"/>
        <v>NO CUMPLE</v>
      </c>
    </row>
    <row r="568" spans="1:44" ht="15" hidden="1" x14ac:dyDescent="0.25">
      <c r="A568" t="s">
        <v>3592</v>
      </c>
      <c r="B568" t="s">
        <v>70</v>
      </c>
      <c r="C568" t="s">
        <v>154</v>
      </c>
      <c r="D568" t="s">
        <v>71</v>
      </c>
      <c r="E568" t="s">
        <v>495</v>
      </c>
      <c r="F568" t="s">
        <v>116</v>
      </c>
      <c r="G568" t="s">
        <v>54</v>
      </c>
      <c r="H568" t="s">
        <v>55</v>
      </c>
      <c r="I568" t="s">
        <v>30</v>
      </c>
      <c r="J568" t="s">
        <v>56</v>
      </c>
      <c r="K568" t="s">
        <v>117</v>
      </c>
      <c r="L568" t="s">
        <v>3593</v>
      </c>
      <c r="M568" t="s">
        <v>3594</v>
      </c>
      <c r="N568" t="s">
        <v>3595</v>
      </c>
      <c r="O568" t="s">
        <v>61</v>
      </c>
      <c r="P568" t="s">
        <v>136</v>
      </c>
      <c r="Q568" t="s">
        <v>137</v>
      </c>
      <c r="R568" t="s">
        <v>3596</v>
      </c>
      <c r="S568" t="s">
        <v>2053</v>
      </c>
      <c r="T568" t="s">
        <v>3117</v>
      </c>
      <c r="U568" t="s">
        <v>1014</v>
      </c>
      <c r="V568" s="40">
        <v>0</v>
      </c>
      <c r="W568" s="40">
        <v>0</v>
      </c>
      <c r="X568" s="40">
        <v>0</v>
      </c>
      <c r="Y568" s="2" t="str">
        <f t="shared" si="100"/>
        <v/>
      </c>
      <c r="Z568" s="47" t="str">
        <f t="shared" si="101"/>
        <v/>
      </c>
      <c r="AA568" s="104"/>
      <c r="AB568" s="8"/>
      <c r="AC568" s="8"/>
      <c r="AD568" s="8"/>
      <c r="AE568" s="8"/>
      <c r="AF568" s="42">
        <v>45331</v>
      </c>
      <c r="AG568" s="13" t="str">
        <f t="shared" si="102"/>
        <v>CUMPLE</v>
      </c>
      <c r="AH568" s="13" t="str">
        <f t="shared" si="103"/>
        <v>NO CUMPLE</v>
      </c>
      <c r="AI568" s="13" t="str">
        <f t="shared" si="104"/>
        <v>NO CUMPLE</v>
      </c>
      <c r="AJ568" s="13" t="str">
        <f t="shared" si="105"/>
        <v>NO CUMPLE</v>
      </c>
      <c r="AK568" s="13" t="str">
        <f t="shared" si="106"/>
        <v>NO CUMPLE</v>
      </c>
      <c r="AL568" s="13" t="str">
        <f t="shared" si="107"/>
        <v>CUMPLE</v>
      </c>
      <c r="AM568" s="13" t="str">
        <f t="shared" si="108"/>
        <v>NO CUMPLE</v>
      </c>
      <c r="AN568" s="13" t="str">
        <f t="shared" si="109"/>
        <v>NO CUMPLE</v>
      </c>
      <c r="AO568" s="13" t="str">
        <f t="shared" si="110"/>
        <v>NO CUMPLE</v>
      </c>
      <c r="AP568" s="13" t="str">
        <f t="shared" si="111"/>
        <v>NO CUMPLE</v>
      </c>
    </row>
    <row r="569" spans="1:44" ht="15" hidden="1" x14ac:dyDescent="0.25">
      <c r="A569" t="s">
        <v>3597</v>
      </c>
      <c r="B569" t="s">
        <v>165</v>
      </c>
      <c r="C569" t="s">
        <v>359</v>
      </c>
      <c r="D569" t="s">
        <v>71</v>
      </c>
      <c r="E569" t="s">
        <v>467</v>
      </c>
      <c r="F569" t="s">
        <v>468</v>
      </c>
      <c r="G569" t="s">
        <v>54</v>
      </c>
      <c r="H569" t="s">
        <v>55</v>
      </c>
      <c r="I569" t="s">
        <v>30</v>
      </c>
      <c r="J569" t="s">
        <v>82</v>
      </c>
      <c r="K569" t="s">
        <v>57</v>
      </c>
      <c r="L569" t="s">
        <v>3598</v>
      </c>
      <c r="M569" t="s">
        <v>3599</v>
      </c>
      <c r="N569" t="s">
        <v>3600</v>
      </c>
      <c r="O569" t="s">
        <v>61</v>
      </c>
      <c r="P569" t="s">
        <v>136</v>
      </c>
      <c r="Q569" t="s">
        <v>137</v>
      </c>
      <c r="R569" t="s">
        <v>3601</v>
      </c>
      <c r="S569" t="s">
        <v>2053</v>
      </c>
      <c r="T569" t="s">
        <v>3602</v>
      </c>
      <c r="U569" t="s">
        <v>3603</v>
      </c>
      <c r="V569" s="40">
        <v>1.0763888888888889E-3</v>
      </c>
      <c r="W569" s="40">
        <v>3.3449074074074076E-3</v>
      </c>
      <c r="X569" s="40">
        <v>2.2685185185185187E-3</v>
      </c>
      <c r="Y569" s="2" t="str">
        <f t="shared" si="100"/>
        <v/>
      </c>
      <c r="Z569" s="47" t="str">
        <f t="shared" si="101"/>
        <v>Cumplido</v>
      </c>
      <c r="AA569" s="8"/>
      <c r="AB569" s="8" t="str">
        <f>IF($H569="1-Crítica",IF($X569&lt;=$AT$5,"Cumplido", "Incumplido"),"")</f>
        <v/>
      </c>
      <c r="AC569" s="8" t="str">
        <f>IF($H569="2-Alta",IF($X569&lt;=$AT$6, "Cumplido", "Incumplido"),"")</f>
        <v/>
      </c>
      <c r="AD569" s="8" t="str">
        <f>IF($H569="3-Medio",IF($X569&lt;=$AT$7, "Cumplido", "Incumplido"),"")</f>
        <v/>
      </c>
      <c r="AE569" s="8" t="str">
        <f>IF($H569="4-Baja",IF($X569&lt;=$AT$8, "Cumplido", "Incumplido"),"")</f>
        <v>Cumplido</v>
      </c>
      <c r="AF569" s="42">
        <v>45331</v>
      </c>
      <c r="AG569" s="13" t="str">
        <f t="shared" si="102"/>
        <v>CUMPLE</v>
      </c>
      <c r="AH569" s="13" t="str">
        <f t="shared" si="103"/>
        <v>NO CUMPLE</v>
      </c>
      <c r="AI569" s="13" t="str">
        <f t="shared" si="104"/>
        <v>NO CUMPLE</v>
      </c>
      <c r="AJ569" s="13" t="str">
        <f t="shared" si="105"/>
        <v>NO CUMPLE</v>
      </c>
      <c r="AK569" s="13" t="str">
        <f t="shared" si="106"/>
        <v>NO CUMPLE</v>
      </c>
      <c r="AL569" s="13" t="str">
        <f t="shared" si="107"/>
        <v>CUMPLE</v>
      </c>
      <c r="AM569" s="13" t="str">
        <f t="shared" si="108"/>
        <v>NO CUMPLE</v>
      </c>
      <c r="AN569" s="13" t="str">
        <f t="shared" si="109"/>
        <v>NO CUMPLE</v>
      </c>
      <c r="AO569" s="13" t="str">
        <f t="shared" si="110"/>
        <v>NO CUMPLE</v>
      </c>
      <c r="AP569" s="13" t="str">
        <f t="shared" si="111"/>
        <v>NO CUMPLE</v>
      </c>
    </row>
    <row r="570" spans="1:44" ht="15" hidden="1" x14ac:dyDescent="0.25">
      <c r="A570" t="s">
        <v>3604</v>
      </c>
      <c r="B570" t="s">
        <v>165</v>
      </c>
      <c r="C570" t="s">
        <v>296</v>
      </c>
      <c r="D570" t="s">
        <v>297</v>
      </c>
      <c r="E570" t="s">
        <v>298</v>
      </c>
      <c r="F570" t="s">
        <v>712</v>
      </c>
      <c r="G570" t="s">
        <v>73</v>
      </c>
      <c r="H570" t="s">
        <v>74</v>
      </c>
      <c r="I570" t="s">
        <v>29</v>
      </c>
      <c r="J570" t="s">
        <v>82</v>
      </c>
      <c r="K570" t="s">
        <v>768</v>
      </c>
      <c r="L570" t="s">
        <v>1125</v>
      </c>
      <c r="M570" t="s">
        <v>3605</v>
      </c>
      <c r="N570" t="s">
        <v>3606</v>
      </c>
      <c r="O570" t="s">
        <v>61</v>
      </c>
      <c r="P570" t="s">
        <v>94</v>
      </c>
      <c r="Q570" t="s">
        <v>95</v>
      </c>
      <c r="R570" t="s">
        <v>3607</v>
      </c>
      <c r="S570" t="s">
        <v>2053</v>
      </c>
      <c r="T570" t="s">
        <v>3608</v>
      </c>
      <c r="U570" t="s">
        <v>305</v>
      </c>
      <c r="V570" s="40">
        <v>1.4664351851851852E-2</v>
      </c>
      <c r="W570" s="40">
        <v>4.565972222222222E-2</v>
      </c>
      <c r="X570" s="40">
        <v>3.0995370370370371E-2</v>
      </c>
      <c r="Y570" s="2" t="str">
        <f t="shared" si="100"/>
        <v/>
      </c>
      <c r="Z570" s="47" t="str">
        <f t="shared" si="101"/>
        <v>Cumplido</v>
      </c>
      <c r="AA570" s="8"/>
      <c r="AB570" s="8"/>
      <c r="AC570" s="8"/>
      <c r="AD570" s="8"/>
      <c r="AE570" s="8"/>
      <c r="AF570" s="42">
        <v>45331</v>
      </c>
      <c r="AG570" s="13" t="str">
        <f t="shared" si="102"/>
        <v>CUMPLE</v>
      </c>
      <c r="AH570" s="13" t="str">
        <f t="shared" si="103"/>
        <v>NO CUMPLE</v>
      </c>
      <c r="AI570" s="13" t="str">
        <f t="shared" si="104"/>
        <v>NO CUMPLE</v>
      </c>
      <c r="AJ570" s="13" t="str">
        <f t="shared" si="105"/>
        <v>NO CUMPLE</v>
      </c>
      <c r="AK570" s="13" t="str">
        <f t="shared" si="106"/>
        <v>NO CUMPLE</v>
      </c>
      <c r="AL570" s="13" t="str">
        <f t="shared" si="107"/>
        <v>NO CUMPLE</v>
      </c>
      <c r="AM570" s="13" t="str">
        <f t="shared" si="108"/>
        <v>CUMPLE</v>
      </c>
      <c r="AN570" s="13" t="str">
        <f t="shared" si="109"/>
        <v>NO CUMPLE</v>
      </c>
      <c r="AO570" s="13" t="str">
        <f t="shared" si="110"/>
        <v>NO CUMPLE</v>
      </c>
      <c r="AP570" s="13" t="str">
        <f t="shared" si="111"/>
        <v>NO CUMPLE</v>
      </c>
    </row>
    <row r="571" spans="1:44" ht="15" x14ac:dyDescent="0.25">
      <c r="A571" s="147" t="s">
        <v>3609</v>
      </c>
      <c r="B571" s="147" t="s">
        <v>2280</v>
      </c>
      <c r="C571" s="147" t="s">
        <v>174</v>
      </c>
      <c r="D571" s="147" t="s">
        <v>154</v>
      </c>
      <c r="E571" s="147" t="s">
        <v>185</v>
      </c>
      <c r="F571" s="147" t="s">
        <v>3610</v>
      </c>
      <c r="G571" s="147" t="s">
        <v>54</v>
      </c>
      <c r="H571" s="147" t="s">
        <v>55</v>
      </c>
      <c r="I571" s="147" t="s">
        <v>30</v>
      </c>
      <c r="J571" s="147" t="s">
        <v>67</v>
      </c>
      <c r="K571" s="147" t="s">
        <v>75</v>
      </c>
      <c r="L571" s="147" t="s">
        <v>3611</v>
      </c>
      <c r="M571" s="147" t="s">
        <v>3612</v>
      </c>
      <c r="N571" s="147" t="s">
        <v>3613</v>
      </c>
      <c r="O571" s="147" t="s">
        <v>61</v>
      </c>
      <c r="P571" s="147" t="s">
        <v>62</v>
      </c>
      <c r="Q571" s="147" t="s">
        <v>403</v>
      </c>
      <c r="R571" s="147" t="s">
        <v>3614</v>
      </c>
      <c r="S571" s="147" t="s">
        <v>2424</v>
      </c>
      <c r="T571" s="147" t="s">
        <v>3611</v>
      </c>
      <c r="U571" s="147" t="s">
        <v>3615</v>
      </c>
      <c r="V571" s="148">
        <v>2.1527546296296296</v>
      </c>
      <c r="W571" s="148">
        <v>2.4211574074074074</v>
      </c>
      <c r="X571" s="148">
        <v>0.26840277777777777</v>
      </c>
      <c r="Y571" s="149" t="str">
        <f>IF(J571="Incidente de Cliente",IF($X571&lt;=$AT$2,"Cumplido","Incumplido"),"")</f>
        <v>Incumplido</v>
      </c>
      <c r="Z571" s="150" t="str">
        <f t="shared" si="101"/>
        <v/>
      </c>
      <c r="AA571" s="151"/>
      <c r="AB571" s="151"/>
      <c r="AC571" s="151"/>
      <c r="AD571" s="151"/>
      <c r="AE571" s="151"/>
      <c r="AF571" s="152">
        <v>45334</v>
      </c>
      <c r="AG571" s="153" t="str">
        <f t="shared" si="102"/>
        <v>NO CUMPLE</v>
      </c>
      <c r="AH571" s="153" t="str">
        <f t="shared" si="103"/>
        <v>NO CUMPLE</v>
      </c>
      <c r="AI571" s="153" t="str">
        <f t="shared" si="104"/>
        <v>CUMPLE</v>
      </c>
      <c r="AJ571" s="153" t="str">
        <f t="shared" si="105"/>
        <v>NO CUMPLE</v>
      </c>
      <c r="AK571" s="153" t="str">
        <f t="shared" si="106"/>
        <v>NO CUMPLE</v>
      </c>
      <c r="AL571" s="153" t="str">
        <f t="shared" si="107"/>
        <v>NO CUMPLE</v>
      </c>
      <c r="AM571" s="153" t="str">
        <f t="shared" si="108"/>
        <v>NO CUMPLE</v>
      </c>
      <c r="AN571" s="153" t="str">
        <f t="shared" si="109"/>
        <v>NO CUMPLE</v>
      </c>
      <c r="AO571" s="153" t="str">
        <f>IF(W571&gt;$AR$14,IF(W571&lt;=$AS$14,"CUMPLE","NO CUMPLE"),"NO CUMPLE")</f>
        <v>NO CUMPLE</v>
      </c>
      <c r="AP571" s="153" t="str">
        <f>IF(W571&gt;$AR$15,"CUMPLE","NO CUMPLE")</f>
        <v>CUMPLE</v>
      </c>
      <c r="AR571" s="3">
        <f>$AT$2</f>
        <v>0.16666666666666666</v>
      </c>
    </row>
    <row r="572" spans="1:44" ht="15" hidden="1" x14ac:dyDescent="0.25">
      <c r="A572" t="s">
        <v>3616</v>
      </c>
      <c r="B572" t="s">
        <v>165</v>
      </c>
      <c r="C572" t="s">
        <v>359</v>
      </c>
      <c r="D572" t="s">
        <v>71</v>
      </c>
      <c r="E572" t="s">
        <v>298</v>
      </c>
      <c r="F572" t="s">
        <v>360</v>
      </c>
      <c r="G572" t="s">
        <v>73</v>
      </c>
      <c r="H572" t="s">
        <v>74</v>
      </c>
      <c r="I572" t="s">
        <v>29</v>
      </c>
      <c r="J572" t="s">
        <v>82</v>
      </c>
      <c r="K572" t="s">
        <v>57</v>
      </c>
      <c r="L572" t="s">
        <v>3617</v>
      </c>
      <c r="M572" t="s">
        <v>3618</v>
      </c>
      <c r="N572" t="s">
        <v>3619</v>
      </c>
      <c r="O572" t="s">
        <v>61</v>
      </c>
      <c r="P572" t="s">
        <v>136</v>
      </c>
      <c r="Q572" t="s">
        <v>137</v>
      </c>
      <c r="R572" t="s">
        <v>3619</v>
      </c>
      <c r="S572" t="s">
        <v>2216</v>
      </c>
      <c r="T572" t="s">
        <v>3617</v>
      </c>
      <c r="U572" t="s">
        <v>364</v>
      </c>
      <c r="V572" s="40">
        <v>0</v>
      </c>
      <c r="W572" s="40">
        <v>1.5509259259259259E-3</v>
      </c>
      <c r="X572" s="40">
        <v>1.5509259259259259E-3</v>
      </c>
      <c r="Y572" s="2" t="str">
        <f t="shared" si="100"/>
        <v/>
      </c>
      <c r="Z572" s="47" t="str">
        <f t="shared" si="101"/>
        <v>Cumplido</v>
      </c>
      <c r="AA572" s="8"/>
      <c r="AB572" s="8"/>
      <c r="AC572" s="8"/>
      <c r="AD572" s="8"/>
      <c r="AE572" s="8"/>
      <c r="AF572" s="42">
        <v>45332</v>
      </c>
      <c r="AG572" s="13" t="str">
        <f t="shared" si="102"/>
        <v>CUMPLE</v>
      </c>
      <c r="AH572" s="13" t="str">
        <f t="shared" si="103"/>
        <v>NO CUMPLE</v>
      </c>
      <c r="AI572" s="13" t="str">
        <f t="shared" si="104"/>
        <v>NO CUMPLE</v>
      </c>
      <c r="AJ572" s="13" t="str">
        <f t="shared" si="105"/>
        <v>NO CUMPLE</v>
      </c>
      <c r="AK572" s="13" t="str">
        <f t="shared" si="106"/>
        <v>NO CUMPLE</v>
      </c>
      <c r="AL572" s="13" t="str">
        <f t="shared" si="107"/>
        <v>CUMPLE</v>
      </c>
      <c r="AM572" s="13" t="str">
        <f t="shared" si="108"/>
        <v>NO CUMPLE</v>
      </c>
      <c r="AN572" s="13" t="str">
        <f t="shared" si="109"/>
        <v>NO CUMPLE</v>
      </c>
      <c r="AO572" s="13" t="str">
        <f t="shared" si="110"/>
        <v>NO CUMPLE</v>
      </c>
      <c r="AP572" s="13" t="str">
        <f t="shared" si="111"/>
        <v>NO CUMPLE</v>
      </c>
    </row>
    <row r="573" spans="1:44" ht="15" hidden="1" x14ac:dyDescent="0.25">
      <c r="A573" t="s">
        <v>3620</v>
      </c>
      <c r="B573" t="s">
        <v>165</v>
      </c>
      <c r="C573" t="s">
        <v>359</v>
      </c>
      <c r="D573" t="s">
        <v>71</v>
      </c>
      <c r="E573" t="s">
        <v>298</v>
      </c>
      <c r="F573" t="s">
        <v>360</v>
      </c>
      <c r="G573" t="s">
        <v>73</v>
      </c>
      <c r="H573" t="s">
        <v>74</v>
      </c>
      <c r="I573" t="s">
        <v>29</v>
      </c>
      <c r="J573" t="s">
        <v>82</v>
      </c>
      <c r="K573" t="s">
        <v>57</v>
      </c>
      <c r="L573" t="s">
        <v>370</v>
      </c>
      <c r="M573" t="s">
        <v>3621</v>
      </c>
      <c r="N573" t="s">
        <v>3622</v>
      </c>
      <c r="O573" t="s">
        <v>61</v>
      </c>
      <c r="P573" t="s">
        <v>136</v>
      </c>
      <c r="Q573" t="s">
        <v>137</v>
      </c>
      <c r="R573" t="s">
        <v>3622</v>
      </c>
      <c r="S573" t="s">
        <v>2216</v>
      </c>
      <c r="T573" t="s">
        <v>370</v>
      </c>
      <c r="U573" t="s">
        <v>373</v>
      </c>
      <c r="V573" s="40">
        <v>0</v>
      </c>
      <c r="W573" s="40">
        <v>2.2569444444444442E-3</v>
      </c>
      <c r="X573" s="40">
        <v>2.2569444444444442E-3</v>
      </c>
      <c r="Y573" s="2" t="str">
        <f t="shared" si="100"/>
        <v/>
      </c>
      <c r="Z573" s="47" t="str">
        <f t="shared" si="101"/>
        <v>Cumplido</v>
      </c>
      <c r="AA573" s="8"/>
      <c r="AB573" s="8"/>
      <c r="AC573" s="8"/>
      <c r="AD573" s="8"/>
      <c r="AE573" s="8"/>
      <c r="AF573" s="42">
        <v>45332</v>
      </c>
      <c r="AG573" s="13" t="str">
        <f t="shared" si="102"/>
        <v>CUMPLE</v>
      </c>
      <c r="AH573" s="13" t="str">
        <f t="shared" si="103"/>
        <v>NO CUMPLE</v>
      </c>
      <c r="AI573" s="13" t="str">
        <f t="shared" si="104"/>
        <v>NO CUMPLE</v>
      </c>
      <c r="AJ573" s="13" t="str">
        <f t="shared" si="105"/>
        <v>NO CUMPLE</v>
      </c>
      <c r="AK573" s="13" t="str">
        <f t="shared" si="106"/>
        <v>NO CUMPLE</v>
      </c>
      <c r="AL573" s="13" t="str">
        <f t="shared" si="107"/>
        <v>CUMPLE</v>
      </c>
      <c r="AM573" s="13" t="str">
        <f t="shared" si="108"/>
        <v>NO CUMPLE</v>
      </c>
      <c r="AN573" s="13" t="str">
        <f t="shared" si="109"/>
        <v>NO CUMPLE</v>
      </c>
      <c r="AO573" s="13" t="str">
        <f t="shared" si="110"/>
        <v>NO CUMPLE</v>
      </c>
      <c r="AP573" s="13" t="str">
        <f t="shared" si="111"/>
        <v>NO CUMPLE</v>
      </c>
    </row>
    <row r="574" spans="1:44" ht="15" hidden="1" x14ac:dyDescent="0.25">
      <c r="A574" t="s">
        <v>3623</v>
      </c>
      <c r="B574" t="s">
        <v>165</v>
      </c>
      <c r="C574" t="s">
        <v>359</v>
      </c>
      <c r="D574" t="s">
        <v>71</v>
      </c>
      <c r="E574" t="s">
        <v>298</v>
      </c>
      <c r="F574" t="s">
        <v>360</v>
      </c>
      <c r="G574" t="s">
        <v>73</v>
      </c>
      <c r="H574" t="s">
        <v>74</v>
      </c>
      <c r="I574" t="s">
        <v>29</v>
      </c>
      <c r="J574" t="s">
        <v>82</v>
      </c>
      <c r="K574" t="s">
        <v>57</v>
      </c>
      <c r="L574" t="s">
        <v>375</v>
      </c>
      <c r="M574" t="s">
        <v>3624</v>
      </c>
      <c r="N574" t="s">
        <v>3625</v>
      </c>
      <c r="O574" t="s">
        <v>61</v>
      </c>
      <c r="P574" t="s">
        <v>136</v>
      </c>
      <c r="Q574" t="s">
        <v>137</v>
      </c>
      <c r="R574" t="s">
        <v>3625</v>
      </c>
      <c r="S574" t="s">
        <v>2216</v>
      </c>
      <c r="T574" t="s">
        <v>375</v>
      </c>
      <c r="U574" t="s">
        <v>378</v>
      </c>
      <c r="V574" s="40">
        <v>0</v>
      </c>
      <c r="W574" s="40">
        <v>9.9537037037037042E-4</v>
      </c>
      <c r="X574" s="40">
        <v>9.9537037037037042E-4</v>
      </c>
      <c r="Y574" s="2" t="str">
        <f t="shared" si="100"/>
        <v/>
      </c>
      <c r="Z574" s="47" t="str">
        <f t="shared" si="101"/>
        <v>Cumplido</v>
      </c>
      <c r="AA574" s="8"/>
      <c r="AB574" s="8"/>
      <c r="AC574" s="8"/>
      <c r="AD574" s="8"/>
      <c r="AE574" s="8"/>
      <c r="AF574" s="42">
        <v>45332</v>
      </c>
      <c r="AG574" s="13" t="str">
        <f t="shared" si="102"/>
        <v>CUMPLE</v>
      </c>
      <c r="AH574" s="13" t="str">
        <f t="shared" si="103"/>
        <v>NO CUMPLE</v>
      </c>
      <c r="AI574" s="13" t="str">
        <f t="shared" si="104"/>
        <v>NO CUMPLE</v>
      </c>
      <c r="AJ574" s="13" t="str">
        <f t="shared" si="105"/>
        <v>NO CUMPLE</v>
      </c>
      <c r="AK574" s="13" t="str">
        <f t="shared" si="106"/>
        <v>NO CUMPLE</v>
      </c>
      <c r="AL574" s="13" t="str">
        <f t="shared" si="107"/>
        <v>CUMPLE</v>
      </c>
      <c r="AM574" s="13" t="str">
        <f t="shared" si="108"/>
        <v>NO CUMPLE</v>
      </c>
      <c r="AN574" s="13" t="str">
        <f t="shared" si="109"/>
        <v>NO CUMPLE</v>
      </c>
      <c r="AO574" s="13" t="str">
        <f t="shared" si="110"/>
        <v>NO CUMPLE</v>
      </c>
      <c r="AP574" s="13" t="str">
        <f t="shared" si="111"/>
        <v>NO CUMPLE</v>
      </c>
    </row>
    <row r="575" spans="1:44" ht="15" hidden="1" x14ac:dyDescent="0.25">
      <c r="A575" t="s">
        <v>3626</v>
      </c>
      <c r="B575" t="s">
        <v>49</v>
      </c>
      <c r="C575" t="s">
        <v>344</v>
      </c>
      <c r="D575" t="s">
        <v>51</v>
      </c>
      <c r="E575" t="s">
        <v>675</v>
      </c>
      <c r="F575" t="s">
        <v>53</v>
      </c>
      <c r="G575" t="s">
        <v>54</v>
      </c>
      <c r="H575" t="s">
        <v>55</v>
      </c>
      <c r="I575" t="s">
        <v>30</v>
      </c>
      <c r="J575" t="s">
        <v>56</v>
      </c>
      <c r="K575" t="s">
        <v>57</v>
      </c>
      <c r="L575" t="s">
        <v>3627</v>
      </c>
      <c r="M575" t="s">
        <v>3628</v>
      </c>
      <c r="N575" t="s">
        <v>3629</v>
      </c>
      <c r="O575" t="s">
        <v>61</v>
      </c>
      <c r="P575" t="s">
        <v>62</v>
      </c>
      <c r="Q575" t="s">
        <v>79</v>
      </c>
      <c r="R575" t="s">
        <v>3630</v>
      </c>
      <c r="S575" t="s">
        <v>2216</v>
      </c>
      <c r="T575"/>
      <c r="U575" t="s">
        <v>680</v>
      </c>
      <c r="V575" s="40">
        <v>0</v>
      </c>
      <c r="W575" s="40">
        <v>0</v>
      </c>
      <c r="X575" s="40">
        <v>0</v>
      </c>
      <c r="Y575" s="2" t="str">
        <f t="shared" si="100"/>
        <v/>
      </c>
      <c r="Z575" s="47" t="str">
        <f t="shared" si="101"/>
        <v/>
      </c>
      <c r="AA575" s="8"/>
      <c r="AB575" s="8"/>
      <c r="AC575" s="8"/>
      <c r="AD575" s="8"/>
      <c r="AE575" s="8"/>
      <c r="AF575" s="42">
        <v>45332</v>
      </c>
      <c r="AG575" s="13" t="str">
        <f t="shared" si="102"/>
        <v>CUMPLE</v>
      </c>
      <c r="AH575" s="13" t="str">
        <f t="shared" si="103"/>
        <v>NO CUMPLE</v>
      </c>
      <c r="AI575" s="13" t="str">
        <f t="shared" si="104"/>
        <v>NO CUMPLE</v>
      </c>
      <c r="AJ575" s="13" t="str">
        <f t="shared" si="105"/>
        <v>NO CUMPLE</v>
      </c>
      <c r="AK575" s="13" t="str">
        <f t="shared" si="106"/>
        <v>NO CUMPLE</v>
      </c>
      <c r="AL575" s="13" t="str">
        <f t="shared" si="107"/>
        <v>CUMPLE</v>
      </c>
      <c r="AM575" s="13" t="str">
        <f t="shared" si="108"/>
        <v>NO CUMPLE</v>
      </c>
      <c r="AN575" s="13" t="str">
        <f t="shared" si="109"/>
        <v>NO CUMPLE</v>
      </c>
      <c r="AO575" s="13" t="str">
        <f t="shared" si="110"/>
        <v>NO CUMPLE</v>
      </c>
      <c r="AP575" s="13" t="str">
        <f t="shared" si="111"/>
        <v>NO CUMPLE</v>
      </c>
    </row>
    <row r="576" spans="1:44" ht="15" hidden="1" x14ac:dyDescent="0.25">
      <c r="A576" t="s">
        <v>3631</v>
      </c>
      <c r="B576" t="s">
        <v>70</v>
      </c>
      <c r="C576" t="s">
        <v>154</v>
      </c>
      <c r="D576" t="s">
        <v>71</v>
      </c>
      <c r="E576" t="s">
        <v>380</v>
      </c>
      <c r="F576" t="s">
        <v>381</v>
      </c>
      <c r="G576" t="s">
        <v>54</v>
      </c>
      <c r="H576" t="s">
        <v>55</v>
      </c>
      <c r="I576" t="s">
        <v>30</v>
      </c>
      <c r="J576" t="s">
        <v>56</v>
      </c>
      <c r="K576" t="s">
        <v>117</v>
      </c>
      <c r="L576" t="s">
        <v>3632</v>
      </c>
      <c r="M576" t="s">
        <v>3633</v>
      </c>
      <c r="N576" t="s">
        <v>3634</v>
      </c>
      <c r="O576" t="s">
        <v>61</v>
      </c>
      <c r="P576" t="s">
        <v>62</v>
      </c>
      <c r="Q576" t="s">
        <v>79</v>
      </c>
      <c r="R576" t="s">
        <v>3635</v>
      </c>
      <c r="S576" t="s">
        <v>2216</v>
      </c>
      <c r="T576" t="s">
        <v>3636</v>
      </c>
      <c r="U576" t="s">
        <v>2771</v>
      </c>
      <c r="V576" s="40">
        <v>0</v>
      </c>
      <c r="W576" s="40">
        <v>0</v>
      </c>
      <c r="X576" s="40">
        <v>0</v>
      </c>
      <c r="Y576" s="2" t="str">
        <f t="shared" si="100"/>
        <v/>
      </c>
      <c r="Z576" s="47" t="str">
        <f t="shared" si="101"/>
        <v/>
      </c>
      <c r="AA576" s="8"/>
      <c r="AB576" s="8"/>
      <c r="AC576" s="8"/>
      <c r="AD576" s="8"/>
      <c r="AE576" s="8"/>
      <c r="AF576" s="42">
        <v>45332</v>
      </c>
      <c r="AG576" s="13" t="str">
        <f t="shared" si="102"/>
        <v>CUMPLE</v>
      </c>
      <c r="AH576" s="13" t="str">
        <f t="shared" si="103"/>
        <v>NO CUMPLE</v>
      </c>
      <c r="AI576" s="13" t="str">
        <f t="shared" si="104"/>
        <v>NO CUMPLE</v>
      </c>
      <c r="AJ576" s="13" t="str">
        <f t="shared" si="105"/>
        <v>NO CUMPLE</v>
      </c>
      <c r="AK576" s="13" t="str">
        <f t="shared" si="106"/>
        <v>NO CUMPLE</v>
      </c>
      <c r="AL576" s="13" t="str">
        <f t="shared" si="107"/>
        <v>CUMPLE</v>
      </c>
      <c r="AM576" s="13" t="str">
        <f t="shared" si="108"/>
        <v>NO CUMPLE</v>
      </c>
      <c r="AN576" s="13" t="str">
        <f t="shared" si="109"/>
        <v>NO CUMPLE</v>
      </c>
      <c r="AO576" s="13" t="str">
        <f t="shared" si="110"/>
        <v>NO CUMPLE</v>
      </c>
      <c r="AP576" s="13" t="str">
        <f t="shared" si="111"/>
        <v>NO CUMPLE</v>
      </c>
    </row>
    <row r="577" spans="1:42" ht="15" x14ac:dyDescent="0.25">
      <c r="A577" t="s">
        <v>3637</v>
      </c>
      <c r="B577" t="s">
        <v>445</v>
      </c>
      <c r="C577" t="s">
        <v>233</v>
      </c>
      <c r="D577" t="s">
        <v>446</v>
      </c>
      <c r="E577" t="s">
        <v>242</v>
      </c>
      <c r="F577" t="s">
        <v>447</v>
      </c>
      <c r="G577" t="s">
        <v>448</v>
      </c>
      <c r="H577" t="s">
        <v>55</v>
      </c>
      <c r="I577" t="s">
        <v>30</v>
      </c>
      <c r="J577" t="s">
        <v>67</v>
      </c>
      <c r="K577" t="s">
        <v>288</v>
      </c>
      <c r="L577" t="s">
        <v>917</v>
      </c>
      <c r="M577" t="s">
        <v>3638</v>
      </c>
      <c r="N577" t="s">
        <v>3638</v>
      </c>
      <c r="O577" t="s">
        <v>61</v>
      </c>
      <c r="P577" t="s">
        <v>452</v>
      </c>
      <c r="Q577" t="s">
        <v>452</v>
      </c>
      <c r="R577" t="s">
        <v>3639</v>
      </c>
      <c r="S577" t="s">
        <v>2216</v>
      </c>
      <c r="T577" t="s">
        <v>920</v>
      </c>
      <c r="U577" t="s">
        <v>2554</v>
      </c>
      <c r="V577" s="40">
        <v>0.10282407407407407</v>
      </c>
      <c r="W577" s="40">
        <v>0.10449074074074075</v>
      </c>
      <c r="X577" s="40">
        <v>1.6666666666666668E-3</v>
      </c>
      <c r="Y577" s="2" t="str">
        <f t="shared" si="100"/>
        <v>Cumplido</v>
      </c>
      <c r="Z577" s="47" t="str">
        <f t="shared" si="101"/>
        <v/>
      </c>
      <c r="AA577" s="8"/>
      <c r="AB577" s="8"/>
      <c r="AC577" s="8"/>
      <c r="AD577" s="8"/>
      <c r="AE577" s="8"/>
      <c r="AF577" s="42">
        <v>45332</v>
      </c>
      <c r="AG577" s="13" t="str">
        <f t="shared" si="102"/>
        <v>CUMPLE</v>
      </c>
      <c r="AH577" s="13" t="str">
        <f t="shared" si="103"/>
        <v>NO CUMPLE</v>
      </c>
      <c r="AI577" s="13" t="str">
        <f t="shared" si="104"/>
        <v>NO CUMPLE</v>
      </c>
      <c r="AJ577" s="13" t="str">
        <f t="shared" si="105"/>
        <v>NO CUMPLE</v>
      </c>
      <c r="AK577" s="13" t="str">
        <f t="shared" si="106"/>
        <v>NO CUMPLE</v>
      </c>
      <c r="AL577" s="13" t="str">
        <f t="shared" si="107"/>
        <v>NO CUMPLE</v>
      </c>
      <c r="AM577" s="13" t="str">
        <f t="shared" si="108"/>
        <v>CUMPLE</v>
      </c>
      <c r="AN577" s="13" t="str">
        <f t="shared" si="109"/>
        <v>NO CUMPLE</v>
      </c>
      <c r="AO577" s="13" t="str">
        <f t="shared" si="110"/>
        <v>NO CUMPLE</v>
      </c>
      <c r="AP577" s="13" t="str">
        <f t="shared" si="111"/>
        <v>NO CUMPLE</v>
      </c>
    </row>
    <row r="578" spans="1:42" ht="15" x14ac:dyDescent="0.25">
      <c r="A578" t="s">
        <v>3640</v>
      </c>
      <c r="B578" t="s">
        <v>95</v>
      </c>
      <c r="C578" t="s">
        <v>233</v>
      </c>
      <c r="D578" t="s">
        <v>142</v>
      </c>
      <c r="E578" t="s">
        <v>242</v>
      </c>
      <c r="F578" t="s">
        <v>335</v>
      </c>
      <c r="G578" t="s">
        <v>54</v>
      </c>
      <c r="H578" t="s">
        <v>55</v>
      </c>
      <c r="I578" t="s">
        <v>30</v>
      </c>
      <c r="J578" t="s">
        <v>82</v>
      </c>
      <c r="K578" t="s">
        <v>3641</v>
      </c>
      <c r="L578" t="s">
        <v>3642</v>
      </c>
      <c r="M578" t="s">
        <v>3643</v>
      </c>
      <c r="N578" t="s">
        <v>3644</v>
      </c>
      <c r="O578" t="s">
        <v>61</v>
      </c>
      <c r="P578" t="s">
        <v>136</v>
      </c>
      <c r="Q578" t="s">
        <v>137</v>
      </c>
      <c r="R578" t="s">
        <v>3645</v>
      </c>
      <c r="S578" t="s">
        <v>3646</v>
      </c>
      <c r="T578" t="s">
        <v>3647</v>
      </c>
      <c r="U578" t="s">
        <v>3648</v>
      </c>
      <c r="V578" s="40">
        <v>1.6909953703703704</v>
      </c>
      <c r="W578" s="40">
        <v>1.693888888888889</v>
      </c>
      <c r="X578" s="40">
        <v>2.8935185185185184E-3</v>
      </c>
      <c r="Y578" s="2" t="str">
        <f t="shared" ref="Y578:Y641" si="112">IF(J578="Incidente de Cliente",IF($X578&lt;=$AT$2,"Cumplido","Incumplido"),"")</f>
        <v/>
      </c>
      <c r="Z578" s="47" t="str">
        <f t="shared" ref="Z578:Z641" si="113">IF(J578="Requerimiento de Cliente",IF($X578&lt;=$AT$3,"Cumplido","Incumplido"),"")</f>
        <v>Cumplido</v>
      </c>
      <c r="AA578" s="8"/>
      <c r="AB578" s="8"/>
      <c r="AC578" s="8"/>
      <c r="AD578" s="8"/>
      <c r="AE578" s="8"/>
      <c r="AF578" s="42">
        <v>45333</v>
      </c>
      <c r="AG578" s="13" t="str">
        <f t="shared" si="102"/>
        <v>CUMPLE</v>
      </c>
      <c r="AH578" s="13" t="str">
        <f t="shared" si="103"/>
        <v>NO CUMPLE</v>
      </c>
      <c r="AI578" s="13" t="str">
        <f t="shared" si="104"/>
        <v>NO CUMPLE</v>
      </c>
      <c r="AJ578" s="13" t="str">
        <f t="shared" si="105"/>
        <v>NO CUMPLE</v>
      </c>
      <c r="AK578" s="13" t="str">
        <f t="shared" si="106"/>
        <v>NO CUMPLE</v>
      </c>
      <c r="AL578" s="13" t="str">
        <f t="shared" si="107"/>
        <v>NO CUMPLE</v>
      </c>
      <c r="AM578" s="13" t="str">
        <f t="shared" si="108"/>
        <v>NO CUMPLE</v>
      </c>
      <c r="AN578" s="13" t="str">
        <f t="shared" si="109"/>
        <v>NO CUMPLE</v>
      </c>
      <c r="AO578" s="13" t="str">
        <f t="shared" si="110"/>
        <v>NO CUMPLE</v>
      </c>
      <c r="AP578" s="13" t="str">
        <f t="shared" si="111"/>
        <v>CUMPLE</v>
      </c>
    </row>
    <row r="579" spans="1:42" ht="15" x14ac:dyDescent="0.25">
      <c r="A579" t="s">
        <v>3649</v>
      </c>
      <c r="B579" t="s">
        <v>2280</v>
      </c>
      <c r="C579" t="s">
        <v>531</v>
      </c>
      <c r="D579" t="s">
        <v>531</v>
      </c>
      <c r="E579" t="s">
        <v>1942</v>
      </c>
      <c r="F579" t="s">
        <v>3650</v>
      </c>
      <c r="G579" t="s">
        <v>54</v>
      </c>
      <c r="H579" t="s">
        <v>55</v>
      </c>
      <c r="I579" t="s">
        <v>30</v>
      </c>
      <c r="J579" t="s">
        <v>82</v>
      </c>
      <c r="K579" t="s">
        <v>75</v>
      </c>
      <c r="L579" t="s">
        <v>3651</v>
      </c>
      <c r="M579" t="s">
        <v>3652</v>
      </c>
      <c r="N579" t="s">
        <v>3653</v>
      </c>
      <c r="O579" t="s">
        <v>61</v>
      </c>
      <c r="P579" t="s">
        <v>136</v>
      </c>
      <c r="Q579" t="s">
        <v>137</v>
      </c>
      <c r="R579" t="s">
        <v>3654</v>
      </c>
      <c r="S579" t="s">
        <v>3646</v>
      </c>
      <c r="T579" t="s">
        <v>3655</v>
      </c>
      <c r="U579" t="s">
        <v>3656</v>
      </c>
      <c r="V579" s="40">
        <v>1.340636574074074</v>
      </c>
      <c r="W579" s="40">
        <v>1.3414351851851851</v>
      </c>
      <c r="X579" s="40">
        <v>7.9861111111111116E-4</v>
      </c>
      <c r="Y579" s="2" t="str">
        <f t="shared" si="112"/>
        <v/>
      </c>
      <c r="Z579" s="47" t="str">
        <f t="shared" si="113"/>
        <v>Cumplido</v>
      </c>
      <c r="AA579" s="8"/>
      <c r="AB579" s="8"/>
      <c r="AC579" s="8"/>
      <c r="AD579" s="8"/>
      <c r="AE579" s="8"/>
      <c r="AF579" s="42">
        <v>45333</v>
      </c>
      <c r="AG579" s="13" t="str">
        <f t="shared" ref="AG579:AG642" si="114">IF(X579&lt;$AR$11,"CUMPLE","NO CUMPLE")</f>
        <v>CUMPLE</v>
      </c>
      <c r="AH579" s="13" t="str">
        <f t="shared" ref="AH579:AH642" si="115">IF(X579&gt;$AR$12,IF(X579&lt;=$AS$12,"CUMPLE","NO CUMPLE"),"NO CUMPLE")</f>
        <v>NO CUMPLE</v>
      </c>
      <c r="AI579" s="13" t="str">
        <f t="shared" ref="AI579:AI642" si="116">IF(X579&gt;$AR$13,IF(X579&lt;=$AS$13,"CUMPLE","NO CUMPLE"),"NO CUMPLE")</f>
        <v>NO CUMPLE</v>
      </c>
      <c r="AJ579" s="13" t="str">
        <f t="shared" ref="AJ579:AJ642" si="117">IF(X579&gt;$AR$14,IF(X579&lt;=$AS$14,"CUMPLE","NO CUMPLE"),"NO CUMPLE")</f>
        <v>NO CUMPLE</v>
      </c>
      <c r="AK579" s="13" t="str">
        <f t="shared" ref="AK579:AK642" si="118">IF(X579&gt;$AR$15,"CUMPLE","NO CUMPLE")</f>
        <v>NO CUMPLE</v>
      </c>
      <c r="AL579" s="13" t="str">
        <f t="shared" ref="AL579:AL642" si="119">IF(W579&lt;$AR$11,"CUMPLE","NO CUMPLE")</f>
        <v>NO CUMPLE</v>
      </c>
      <c r="AM579" s="13" t="str">
        <f t="shared" ref="AM579:AM642" si="120">IF(W579&gt;$AR$12,IF(W579&lt;=$AS$12,"CUMPLE","NO CUMPLE"),"NO CUMPLE")</f>
        <v>NO CUMPLE</v>
      </c>
      <c r="AN579" s="13" t="str">
        <f t="shared" ref="AN579:AN642" si="121">IF(W579&gt;$AR$13,IF(W579&lt;=$AS$13,"CUMPLE","NO CUMPLE"),"NO CUMPLE")</f>
        <v>NO CUMPLE</v>
      </c>
      <c r="AO579" s="13" t="str">
        <f t="shared" ref="AO579:AO642" si="122">IF(W579&gt;$AR$14,IF(W579&lt;=$AS$14,"CUMPLE","NO CUMPLE"),"NO CUMPLE")</f>
        <v>NO CUMPLE</v>
      </c>
      <c r="AP579" s="13" t="str">
        <f t="shared" ref="AP579:AP642" si="123">IF(W579&gt;$AR$15,"CUMPLE","NO CUMPLE")</f>
        <v>CUMPLE</v>
      </c>
    </row>
    <row r="580" spans="1:42" ht="15" hidden="1" x14ac:dyDescent="0.25">
      <c r="A580" t="s">
        <v>3657</v>
      </c>
      <c r="B580" t="s">
        <v>165</v>
      </c>
      <c r="C580" t="s">
        <v>359</v>
      </c>
      <c r="D580" t="s">
        <v>71</v>
      </c>
      <c r="E580" t="s">
        <v>467</v>
      </c>
      <c r="F580" t="s">
        <v>468</v>
      </c>
      <c r="G580" t="s">
        <v>54</v>
      </c>
      <c r="H580" t="s">
        <v>55</v>
      </c>
      <c r="I580" t="s">
        <v>30</v>
      </c>
      <c r="J580" t="s">
        <v>56</v>
      </c>
      <c r="K580" t="s">
        <v>57</v>
      </c>
      <c r="L580" t="s">
        <v>1241</v>
      </c>
      <c r="M580" t="s">
        <v>3658</v>
      </c>
      <c r="N580" t="s">
        <v>3659</v>
      </c>
      <c r="O580" t="s">
        <v>61</v>
      </c>
      <c r="P580" t="s">
        <v>136</v>
      </c>
      <c r="Q580" t="s">
        <v>137</v>
      </c>
      <c r="R580" t="s">
        <v>3660</v>
      </c>
      <c r="S580" t="s">
        <v>2216</v>
      </c>
      <c r="T580" t="s">
        <v>583</v>
      </c>
      <c r="U580" t="s">
        <v>1395</v>
      </c>
      <c r="V580" s="40">
        <v>0</v>
      </c>
      <c r="W580" s="40">
        <v>0</v>
      </c>
      <c r="X580" s="40">
        <v>0</v>
      </c>
      <c r="Y580" s="2" t="str">
        <f t="shared" si="112"/>
        <v/>
      </c>
      <c r="Z580" s="47" t="str">
        <f t="shared" si="113"/>
        <v/>
      </c>
      <c r="AA580" s="8"/>
      <c r="AB580" s="8"/>
      <c r="AC580" s="8"/>
      <c r="AD580" s="8"/>
      <c r="AE580" s="8"/>
      <c r="AF580" s="42">
        <v>45332</v>
      </c>
      <c r="AG580" s="13" t="str">
        <f t="shared" si="114"/>
        <v>CUMPLE</v>
      </c>
      <c r="AH580" s="13" t="str">
        <f t="shared" si="115"/>
        <v>NO CUMPLE</v>
      </c>
      <c r="AI580" s="13" t="str">
        <f t="shared" si="116"/>
        <v>NO CUMPLE</v>
      </c>
      <c r="AJ580" s="13" t="str">
        <f t="shared" si="117"/>
        <v>NO CUMPLE</v>
      </c>
      <c r="AK580" s="13" t="str">
        <f t="shared" si="118"/>
        <v>NO CUMPLE</v>
      </c>
      <c r="AL580" s="13" t="str">
        <f t="shared" si="119"/>
        <v>CUMPLE</v>
      </c>
      <c r="AM580" s="13" t="str">
        <f t="shared" si="120"/>
        <v>NO CUMPLE</v>
      </c>
      <c r="AN580" s="13" t="str">
        <f t="shared" si="121"/>
        <v>NO CUMPLE</v>
      </c>
      <c r="AO580" s="13" t="str">
        <f t="shared" si="122"/>
        <v>NO CUMPLE</v>
      </c>
      <c r="AP580" s="13" t="str">
        <f t="shared" si="123"/>
        <v>NO CUMPLE</v>
      </c>
    </row>
    <row r="581" spans="1:42" ht="15" hidden="1" x14ac:dyDescent="0.25">
      <c r="A581" t="s">
        <v>3661</v>
      </c>
      <c r="B581" t="s">
        <v>70</v>
      </c>
      <c r="C581" t="s">
        <v>154</v>
      </c>
      <c r="D581" t="s">
        <v>71</v>
      </c>
      <c r="E581" t="s">
        <v>380</v>
      </c>
      <c r="F581" t="s">
        <v>381</v>
      </c>
      <c r="G581" t="s">
        <v>54</v>
      </c>
      <c r="H581" t="s">
        <v>55</v>
      </c>
      <c r="I581" t="s">
        <v>30</v>
      </c>
      <c r="J581" t="s">
        <v>56</v>
      </c>
      <c r="K581" t="s">
        <v>117</v>
      </c>
      <c r="L581" t="s">
        <v>3662</v>
      </c>
      <c r="M581" t="s">
        <v>3663</v>
      </c>
      <c r="N581" t="s">
        <v>3664</v>
      </c>
      <c r="O581" t="s">
        <v>61</v>
      </c>
      <c r="P581" t="s">
        <v>62</v>
      </c>
      <c r="Q581" t="s">
        <v>79</v>
      </c>
      <c r="R581" t="s">
        <v>3665</v>
      </c>
      <c r="S581" t="s">
        <v>3646</v>
      </c>
      <c r="T581" t="s">
        <v>3666</v>
      </c>
      <c r="U581" t="s">
        <v>2771</v>
      </c>
      <c r="V581" s="40">
        <v>0</v>
      </c>
      <c r="W581" s="40">
        <v>0</v>
      </c>
      <c r="X581" s="40">
        <v>0</v>
      </c>
      <c r="Y581" s="2" t="str">
        <f t="shared" si="112"/>
        <v/>
      </c>
      <c r="Z581" s="47" t="str">
        <f t="shared" si="113"/>
        <v/>
      </c>
      <c r="AA581" s="8"/>
      <c r="AB581" s="8"/>
      <c r="AC581" s="8"/>
      <c r="AD581" s="8"/>
      <c r="AE581" s="8"/>
      <c r="AF581" s="42">
        <v>45333</v>
      </c>
      <c r="AG581" s="13" t="str">
        <f t="shared" si="114"/>
        <v>CUMPLE</v>
      </c>
      <c r="AH581" s="13" t="str">
        <f t="shared" si="115"/>
        <v>NO CUMPLE</v>
      </c>
      <c r="AI581" s="13" t="str">
        <f t="shared" si="116"/>
        <v>NO CUMPLE</v>
      </c>
      <c r="AJ581" s="13" t="str">
        <f t="shared" si="117"/>
        <v>NO CUMPLE</v>
      </c>
      <c r="AK581" s="13" t="str">
        <f t="shared" si="118"/>
        <v>NO CUMPLE</v>
      </c>
      <c r="AL581" s="13" t="str">
        <f t="shared" si="119"/>
        <v>CUMPLE</v>
      </c>
      <c r="AM581" s="13" t="str">
        <f t="shared" si="120"/>
        <v>NO CUMPLE</v>
      </c>
      <c r="AN581" s="13" t="str">
        <f t="shared" si="121"/>
        <v>NO CUMPLE</v>
      </c>
      <c r="AO581" s="13" t="str">
        <f t="shared" si="122"/>
        <v>NO CUMPLE</v>
      </c>
      <c r="AP581" s="13" t="str">
        <f t="shared" si="123"/>
        <v>NO CUMPLE</v>
      </c>
    </row>
    <row r="582" spans="1:42" ht="15" x14ac:dyDescent="0.25">
      <c r="A582" t="s">
        <v>3667</v>
      </c>
      <c r="B582" t="s">
        <v>445</v>
      </c>
      <c r="C582" t="s">
        <v>273</v>
      </c>
      <c r="D582" t="s">
        <v>1515</v>
      </c>
      <c r="E582" t="s">
        <v>2268</v>
      </c>
      <c r="F582" t="s">
        <v>447</v>
      </c>
      <c r="G582" t="s">
        <v>448</v>
      </c>
      <c r="H582" t="s">
        <v>55</v>
      </c>
      <c r="I582" t="s">
        <v>30</v>
      </c>
      <c r="J582" t="s">
        <v>67</v>
      </c>
      <c r="K582" t="s">
        <v>117</v>
      </c>
      <c r="L582" t="s">
        <v>1516</v>
      </c>
      <c r="M582" t="s">
        <v>3668</v>
      </c>
      <c r="N582" t="s">
        <v>3668</v>
      </c>
      <c r="O582" t="s">
        <v>61</v>
      </c>
      <c r="P582" t="s">
        <v>62</v>
      </c>
      <c r="Q582" t="s">
        <v>279</v>
      </c>
      <c r="R582" t="s">
        <v>3669</v>
      </c>
      <c r="S582" t="s">
        <v>2216</v>
      </c>
      <c r="T582" t="s">
        <v>1519</v>
      </c>
      <c r="U582" t="s">
        <v>3670</v>
      </c>
      <c r="V582" s="40">
        <v>5.2256944444444446E-2</v>
      </c>
      <c r="W582" s="40">
        <v>5.3495370370370374E-2</v>
      </c>
      <c r="X582" s="40">
        <v>1.238425925925926E-3</v>
      </c>
      <c r="Y582" s="2" t="str">
        <f t="shared" si="112"/>
        <v>Cumplido</v>
      </c>
      <c r="Z582" s="47" t="str">
        <f t="shared" si="113"/>
        <v/>
      </c>
      <c r="AA582" s="8"/>
      <c r="AB582" s="8"/>
      <c r="AC582" s="8"/>
      <c r="AD582" s="8"/>
      <c r="AE582" s="8"/>
      <c r="AF582" s="42">
        <v>45332</v>
      </c>
      <c r="AG582" s="13" t="str">
        <f t="shared" si="114"/>
        <v>CUMPLE</v>
      </c>
      <c r="AH582" s="13" t="str">
        <f t="shared" si="115"/>
        <v>NO CUMPLE</v>
      </c>
      <c r="AI582" s="13" t="str">
        <f t="shared" si="116"/>
        <v>NO CUMPLE</v>
      </c>
      <c r="AJ582" s="13" t="str">
        <f t="shared" si="117"/>
        <v>NO CUMPLE</v>
      </c>
      <c r="AK582" s="13" t="str">
        <f t="shared" si="118"/>
        <v>NO CUMPLE</v>
      </c>
      <c r="AL582" s="13" t="str">
        <f t="shared" si="119"/>
        <v>NO CUMPLE</v>
      </c>
      <c r="AM582" s="13" t="str">
        <f t="shared" si="120"/>
        <v>CUMPLE</v>
      </c>
      <c r="AN582" s="13" t="str">
        <f t="shared" si="121"/>
        <v>NO CUMPLE</v>
      </c>
      <c r="AO582" s="13" t="str">
        <f t="shared" si="122"/>
        <v>NO CUMPLE</v>
      </c>
      <c r="AP582" s="13" t="str">
        <f t="shared" si="123"/>
        <v>NO CUMPLE</v>
      </c>
    </row>
    <row r="583" spans="1:42" ht="15" x14ac:dyDescent="0.25">
      <c r="A583" t="s">
        <v>3671</v>
      </c>
      <c r="B583" t="s">
        <v>445</v>
      </c>
      <c r="C583" t="s">
        <v>233</v>
      </c>
      <c r="D583" t="s">
        <v>446</v>
      </c>
      <c r="E583" t="s">
        <v>242</v>
      </c>
      <c r="F583" t="s">
        <v>447</v>
      </c>
      <c r="G583" t="s">
        <v>448</v>
      </c>
      <c r="H583" t="s">
        <v>55</v>
      </c>
      <c r="I583" t="s">
        <v>30</v>
      </c>
      <c r="J583" t="s">
        <v>67</v>
      </c>
      <c r="K583" t="s">
        <v>288</v>
      </c>
      <c r="L583" t="s">
        <v>917</v>
      </c>
      <c r="M583" t="s">
        <v>3672</v>
      </c>
      <c r="N583" t="s">
        <v>3672</v>
      </c>
      <c r="O583" t="s">
        <v>61</v>
      </c>
      <c r="P583" t="s">
        <v>452</v>
      </c>
      <c r="Q583" t="s">
        <v>452</v>
      </c>
      <c r="R583" t="s">
        <v>3673</v>
      </c>
      <c r="S583" t="s">
        <v>2216</v>
      </c>
      <c r="T583" t="s">
        <v>920</v>
      </c>
      <c r="U583" t="s">
        <v>3674</v>
      </c>
      <c r="V583" s="40">
        <v>0.1829861111111111</v>
      </c>
      <c r="W583" s="40">
        <v>0.18450231481481483</v>
      </c>
      <c r="X583" s="40">
        <v>1.5162037037037036E-3</v>
      </c>
      <c r="Y583" s="2" t="str">
        <f t="shared" si="112"/>
        <v>Cumplido</v>
      </c>
      <c r="Z583" s="47" t="str">
        <f t="shared" si="113"/>
        <v/>
      </c>
      <c r="AA583" s="8"/>
      <c r="AB583" s="8" t="str">
        <f>IF($H583="1-Crítica",IF($X583&lt;=$AT$5,"Cumplido", "Incumplido"),"")</f>
        <v/>
      </c>
      <c r="AC583" s="8" t="str">
        <f>IF($H583="2-Alta",IF($X583&lt;=$AT$6, "Cumplido", "Incumplido"),"")</f>
        <v/>
      </c>
      <c r="AD583" s="8" t="str">
        <f>IF($H583="3-Medio",IF($X583&lt;=$AT$7, "Cumplido", "Incumplido"),"")</f>
        <v/>
      </c>
      <c r="AE583" s="8" t="str">
        <f>IF($H583="4-Baja",IF($X583&lt;=$AT$8, "Cumplido", "Incumplido"),"")</f>
        <v>Cumplido</v>
      </c>
      <c r="AF583" s="42">
        <v>45332</v>
      </c>
      <c r="AG583" s="13" t="str">
        <f t="shared" si="114"/>
        <v>CUMPLE</v>
      </c>
      <c r="AH583" s="13" t="str">
        <f t="shared" si="115"/>
        <v>NO CUMPLE</v>
      </c>
      <c r="AI583" s="13" t="str">
        <f t="shared" si="116"/>
        <v>NO CUMPLE</v>
      </c>
      <c r="AJ583" s="13" t="str">
        <f t="shared" si="117"/>
        <v>NO CUMPLE</v>
      </c>
      <c r="AK583" s="13" t="str">
        <f t="shared" si="118"/>
        <v>NO CUMPLE</v>
      </c>
      <c r="AL583" s="13" t="str">
        <f t="shared" si="119"/>
        <v>NO CUMPLE</v>
      </c>
      <c r="AM583" s="13" t="str">
        <f t="shared" si="120"/>
        <v>NO CUMPLE</v>
      </c>
      <c r="AN583" s="13" t="str">
        <f t="shared" si="121"/>
        <v>CUMPLE</v>
      </c>
      <c r="AO583" s="13" t="str">
        <f t="shared" si="122"/>
        <v>NO CUMPLE</v>
      </c>
      <c r="AP583" s="13" t="str">
        <f t="shared" si="123"/>
        <v>NO CUMPLE</v>
      </c>
    </row>
    <row r="584" spans="1:42" ht="15" x14ac:dyDescent="0.25">
      <c r="A584" t="s">
        <v>3675</v>
      </c>
      <c r="B584" t="s">
        <v>307</v>
      </c>
      <c r="C584" t="s">
        <v>308</v>
      </c>
      <c r="D584" t="s">
        <v>308</v>
      </c>
      <c r="E584" t="s">
        <v>457</v>
      </c>
      <c r="F584" t="s">
        <v>458</v>
      </c>
      <c r="G584" t="s">
        <v>54</v>
      </c>
      <c r="H584" t="s">
        <v>55</v>
      </c>
      <c r="I584" t="s">
        <v>30</v>
      </c>
      <c r="J584" t="s">
        <v>82</v>
      </c>
      <c r="K584" t="s">
        <v>57</v>
      </c>
      <c r="L584" t="s">
        <v>3676</v>
      </c>
      <c r="M584" t="s">
        <v>3677</v>
      </c>
      <c r="N584" t="s">
        <v>3678</v>
      </c>
      <c r="O584" t="s">
        <v>61</v>
      </c>
      <c r="P584" t="s">
        <v>462</v>
      </c>
      <c r="Q584" t="s">
        <v>463</v>
      </c>
      <c r="R584" t="s">
        <v>3679</v>
      </c>
      <c r="S584" t="s">
        <v>2216</v>
      </c>
      <c r="T584" t="s">
        <v>465</v>
      </c>
      <c r="U584" t="s">
        <v>465</v>
      </c>
      <c r="V584" s="40">
        <v>0</v>
      </c>
      <c r="W584" s="40">
        <v>1.5277777777777779E-3</v>
      </c>
      <c r="X584" s="40">
        <v>1.5277777777777779E-3</v>
      </c>
      <c r="Y584" s="2" t="str">
        <f t="shared" si="112"/>
        <v/>
      </c>
      <c r="Z584" s="47" t="str">
        <f t="shared" si="113"/>
        <v>Cumplido</v>
      </c>
      <c r="AA584" s="8"/>
      <c r="AB584" s="8"/>
      <c r="AC584" s="8"/>
      <c r="AD584" s="8"/>
      <c r="AE584" s="8"/>
      <c r="AF584" s="42">
        <v>45332</v>
      </c>
      <c r="AG584" s="13" t="str">
        <f t="shared" si="114"/>
        <v>CUMPLE</v>
      </c>
      <c r="AH584" s="13" t="str">
        <f t="shared" si="115"/>
        <v>NO CUMPLE</v>
      </c>
      <c r="AI584" s="13" t="str">
        <f t="shared" si="116"/>
        <v>NO CUMPLE</v>
      </c>
      <c r="AJ584" s="13" t="str">
        <f t="shared" si="117"/>
        <v>NO CUMPLE</v>
      </c>
      <c r="AK584" s="13" t="str">
        <f t="shared" si="118"/>
        <v>NO CUMPLE</v>
      </c>
      <c r="AL584" s="13" t="str">
        <f t="shared" si="119"/>
        <v>CUMPLE</v>
      </c>
      <c r="AM584" s="13" t="str">
        <f t="shared" si="120"/>
        <v>NO CUMPLE</v>
      </c>
      <c r="AN584" s="13" t="str">
        <f t="shared" si="121"/>
        <v>NO CUMPLE</v>
      </c>
      <c r="AO584" s="13" t="str">
        <f t="shared" si="122"/>
        <v>NO CUMPLE</v>
      </c>
      <c r="AP584" s="13" t="str">
        <f t="shared" si="123"/>
        <v>NO CUMPLE</v>
      </c>
    </row>
    <row r="585" spans="1:42" ht="15" hidden="1" x14ac:dyDescent="0.25">
      <c r="A585" t="s">
        <v>3680</v>
      </c>
      <c r="B585" t="s">
        <v>165</v>
      </c>
      <c r="C585" t="s">
        <v>296</v>
      </c>
      <c r="D585" t="s">
        <v>297</v>
      </c>
      <c r="E585" t="s">
        <v>467</v>
      </c>
      <c r="F585" t="s">
        <v>3681</v>
      </c>
      <c r="G585" t="s">
        <v>73</v>
      </c>
      <c r="H585" t="s">
        <v>74</v>
      </c>
      <c r="I585" t="s">
        <v>29</v>
      </c>
      <c r="J585" t="s">
        <v>82</v>
      </c>
      <c r="K585" t="s">
        <v>1694</v>
      </c>
      <c r="L585" t="s">
        <v>3682</v>
      </c>
      <c r="M585" t="s">
        <v>3683</v>
      </c>
      <c r="N585" t="s">
        <v>3684</v>
      </c>
      <c r="O585" t="s">
        <v>61</v>
      </c>
      <c r="P585" t="s">
        <v>94</v>
      </c>
      <c r="Q585" t="s">
        <v>95</v>
      </c>
      <c r="R585" t="s">
        <v>3685</v>
      </c>
      <c r="S585" t="s">
        <v>2216</v>
      </c>
      <c r="T585" t="s">
        <v>3686</v>
      </c>
      <c r="U585" t="s">
        <v>1365</v>
      </c>
      <c r="V585" s="40">
        <v>0.32606481481481481</v>
      </c>
      <c r="W585" s="40">
        <v>0.33880787037037036</v>
      </c>
      <c r="X585" s="40">
        <v>1.2743055555555556E-2</v>
      </c>
      <c r="Y585" s="2" t="str">
        <f t="shared" si="112"/>
        <v/>
      </c>
      <c r="Z585" s="47" t="str">
        <f t="shared" si="113"/>
        <v>Cumplido</v>
      </c>
      <c r="AA585" s="8"/>
      <c r="AB585" s="8"/>
      <c r="AC585" s="8"/>
      <c r="AD585" s="8"/>
      <c r="AE585" s="8"/>
      <c r="AF585" s="42">
        <v>45332</v>
      </c>
      <c r="AG585" s="13" t="str">
        <f t="shared" si="114"/>
        <v>CUMPLE</v>
      </c>
      <c r="AH585" s="13" t="str">
        <f t="shared" si="115"/>
        <v>NO CUMPLE</v>
      </c>
      <c r="AI585" s="13" t="str">
        <f t="shared" si="116"/>
        <v>NO CUMPLE</v>
      </c>
      <c r="AJ585" s="13" t="str">
        <f t="shared" si="117"/>
        <v>NO CUMPLE</v>
      </c>
      <c r="AK585" s="13" t="str">
        <f t="shared" si="118"/>
        <v>NO CUMPLE</v>
      </c>
      <c r="AL585" s="13" t="str">
        <f t="shared" si="119"/>
        <v>NO CUMPLE</v>
      </c>
      <c r="AM585" s="13" t="str">
        <f t="shared" si="120"/>
        <v>NO CUMPLE</v>
      </c>
      <c r="AN585" s="13" t="str">
        <f t="shared" si="121"/>
        <v>NO CUMPLE</v>
      </c>
      <c r="AO585" s="13" t="str">
        <f t="shared" si="122"/>
        <v>CUMPLE</v>
      </c>
      <c r="AP585" s="13" t="str">
        <f t="shared" si="123"/>
        <v>NO CUMPLE</v>
      </c>
    </row>
    <row r="586" spans="1:42" ht="15" hidden="1" x14ac:dyDescent="0.25">
      <c r="A586" t="s">
        <v>3687</v>
      </c>
      <c r="B586" t="s">
        <v>49</v>
      </c>
      <c r="C586" t="s">
        <v>154</v>
      </c>
      <c r="D586" t="s">
        <v>71</v>
      </c>
      <c r="E586" t="s">
        <v>1888</v>
      </c>
      <c r="F586" t="s">
        <v>1701</v>
      </c>
      <c r="G586" t="s">
        <v>54</v>
      </c>
      <c r="H586" t="s">
        <v>55</v>
      </c>
      <c r="I586" t="s">
        <v>30</v>
      </c>
      <c r="J586" t="s">
        <v>56</v>
      </c>
      <c r="K586" t="s">
        <v>117</v>
      </c>
      <c r="L586" t="s">
        <v>3688</v>
      </c>
      <c r="M586" t="s">
        <v>3689</v>
      </c>
      <c r="N586" t="s">
        <v>3690</v>
      </c>
      <c r="O586" t="s">
        <v>61</v>
      </c>
      <c r="P586" t="s">
        <v>136</v>
      </c>
      <c r="Q586" t="s">
        <v>137</v>
      </c>
      <c r="R586" t="s">
        <v>3691</v>
      </c>
      <c r="S586" t="s">
        <v>2216</v>
      </c>
      <c r="T586"/>
      <c r="U586" t="s">
        <v>3692</v>
      </c>
      <c r="V586" s="40">
        <v>0</v>
      </c>
      <c r="W586" s="40">
        <v>0</v>
      </c>
      <c r="X586" s="40">
        <v>0</v>
      </c>
      <c r="Y586" s="2" t="str">
        <f t="shared" si="112"/>
        <v/>
      </c>
      <c r="Z586" s="47" t="str">
        <f t="shared" si="113"/>
        <v/>
      </c>
      <c r="AA586" s="8"/>
      <c r="AB586" s="8"/>
      <c r="AC586" s="8"/>
      <c r="AD586" s="8"/>
      <c r="AE586" s="8"/>
      <c r="AF586" s="42">
        <v>45332</v>
      </c>
      <c r="AG586" s="13" t="str">
        <f t="shared" si="114"/>
        <v>CUMPLE</v>
      </c>
      <c r="AH586" s="13" t="str">
        <f t="shared" si="115"/>
        <v>NO CUMPLE</v>
      </c>
      <c r="AI586" s="13" t="str">
        <f t="shared" si="116"/>
        <v>NO CUMPLE</v>
      </c>
      <c r="AJ586" s="13" t="str">
        <f t="shared" si="117"/>
        <v>NO CUMPLE</v>
      </c>
      <c r="AK586" s="13" t="str">
        <f t="shared" si="118"/>
        <v>NO CUMPLE</v>
      </c>
      <c r="AL586" s="13" t="str">
        <f t="shared" si="119"/>
        <v>CUMPLE</v>
      </c>
      <c r="AM586" s="13" t="str">
        <f t="shared" si="120"/>
        <v>NO CUMPLE</v>
      </c>
      <c r="AN586" s="13" t="str">
        <f t="shared" si="121"/>
        <v>NO CUMPLE</v>
      </c>
      <c r="AO586" s="13" t="str">
        <f t="shared" si="122"/>
        <v>NO CUMPLE</v>
      </c>
      <c r="AP586" s="13" t="str">
        <f t="shared" si="123"/>
        <v>NO CUMPLE</v>
      </c>
    </row>
    <row r="587" spans="1:42" ht="15" hidden="1" x14ac:dyDescent="0.25">
      <c r="A587" t="s">
        <v>3693</v>
      </c>
      <c r="B587" t="s">
        <v>165</v>
      </c>
      <c r="C587" t="s">
        <v>71</v>
      </c>
      <c r="D587" t="s">
        <v>297</v>
      </c>
      <c r="E587" t="s">
        <v>675</v>
      </c>
      <c r="F587" t="s">
        <v>299</v>
      </c>
      <c r="G587" t="s">
        <v>73</v>
      </c>
      <c r="H587" t="s">
        <v>74</v>
      </c>
      <c r="I587" t="s">
        <v>29</v>
      </c>
      <c r="J587" t="s">
        <v>67</v>
      </c>
      <c r="K587" t="s">
        <v>3694</v>
      </c>
      <c r="L587" t="s">
        <v>3695</v>
      </c>
      <c r="M587" t="s">
        <v>3696</v>
      </c>
      <c r="N587" t="s">
        <v>3697</v>
      </c>
      <c r="O587" t="s">
        <v>61</v>
      </c>
      <c r="P587" t="s">
        <v>62</v>
      </c>
      <c r="Q587" t="s">
        <v>79</v>
      </c>
      <c r="R587" t="s">
        <v>3698</v>
      </c>
      <c r="S587" t="s">
        <v>2216</v>
      </c>
      <c r="T587" t="s">
        <v>3699</v>
      </c>
      <c r="U587" t="s">
        <v>774</v>
      </c>
      <c r="V587" s="40">
        <v>8.7037037037037031E-3</v>
      </c>
      <c r="W587" s="40">
        <v>2.1655092592592594E-2</v>
      </c>
      <c r="X587" s="40">
        <v>1.2951388888888889E-2</v>
      </c>
      <c r="Y587" s="2" t="str">
        <f t="shared" si="112"/>
        <v>Cumplido</v>
      </c>
      <c r="Z587" s="47" t="str">
        <f t="shared" si="113"/>
        <v/>
      </c>
      <c r="AA587" s="8"/>
      <c r="AB587" s="8"/>
      <c r="AC587" s="8"/>
      <c r="AD587" s="8"/>
      <c r="AE587" s="8"/>
      <c r="AF587" s="42">
        <v>45332</v>
      </c>
      <c r="AG587" s="13" t="str">
        <f t="shared" si="114"/>
        <v>CUMPLE</v>
      </c>
      <c r="AH587" s="13" t="str">
        <f t="shared" si="115"/>
        <v>NO CUMPLE</v>
      </c>
      <c r="AI587" s="13" t="str">
        <f t="shared" si="116"/>
        <v>NO CUMPLE</v>
      </c>
      <c r="AJ587" s="13" t="str">
        <f t="shared" si="117"/>
        <v>NO CUMPLE</v>
      </c>
      <c r="AK587" s="13" t="str">
        <f t="shared" si="118"/>
        <v>NO CUMPLE</v>
      </c>
      <c r="AL587" s="13" t="str">
        <f t="shared" si="119"/>
        <v>CUMPLE</v>
      </c>
      <c r="AM587" s="13" t="str">
        <f t="shared" si="120"/>
        <v>NO CUMPLE</v>
      </c>
      <c r="AN587" s="13" t="str">
        <f t="shared" si="121"/>
        <v>NO CUMPLE</v>
      </c>
      <c r="AO587" s="13" t="str">
        <f t="shared" si="122"/>
        <v>NO CUMPLE</v>
      </c>
      <c r="AP587" s="13" t="str">
        <f t="shared" si="123"/>
        <v>NO CUMPLE</v>
      </c>
    </row>
    <row r="588" spans="1:42" ht="15" hidden="1" x14ac:dyDescent="0.25">
      <c r="A588" t="s">
        <v>3700</v>
      </c>
      <c r="B588" t="s">
        <v>49</v>
      </c>
      <c r="C588" t="s">
        <v>154</v>
      </c>
      <c r="D588" t="s">
        <v>71</v>
      </c>
      <c r="E588" t="s">
        <v>1888</v>
      </c>
      <c r="F588" t="s">
        <v>1701</v>
      </c>
      <c r="G588" t="s">
        <v>54</v>
      </c>
      <c r="H588" t="s">
        <v>55</v>
      </c>
      <c r="I588" t="s">
        <v>30</v>
      </c>
      <c r="J588" t="s">
        <v>56</v>
      </c>
      <c r="K588" t="s">
        <v>117</v>
      </c>
      <c r="L588" t="s">
        <v>3701</v>
      </c>
      <c r="M588" t="s">
        <v>3702</v>
      </c>
      <c r="N588" t="s">
        <v>3703</v>
      </c>
      <c r="O588" t="s">
        <v>61</v>
      </c>
      <c r="P588" t="s">
        <v>136</v>
      </c>
      <c r="Q588" t="s">
        <v>137</v>
      </c>
      <c r="R588" t="s">
        <v>3704</v>
      </c>
      <c r="S588" t="s">
        <v>2216</v>
      </c>
      <c r="T588"/>
      <c r="U588" t="s">
        <v>3705</v>
      </c>
      <c r="V588" s="40">
        <v>0</v>
      </c>
      <c r="W588" s="40">
        <v>0</v>
      </c>
      <c r="X588" s="40">
        <v>0</v>
      </c>
      <c r="Y588" s="2" t="str">
        <f t="shared" si="112"/>
        <v/>
      </c>
      <c r="Z588" s="47" t="str">
        <f t="shared" si="113"/>
        <v/>
      </c>
      <c r="AA588" s="8"/>
      <c r="AB588" s="8"/>
      <c r="AC588" s="8"/>
      <c r="AD588" s="8"/>
      <c r="AE588" s="8"/>
      <c r="AF588" s="42">
        <v>45332</v>
      </c>
      <c r="AG588" s="13" t="str">
        <f t="shared" si="114"/>
        <v>CUMPLE</v>
      </c>
      <c r="AH588" s="13" t="str">
        <f t="shared" si="115"/>
        <v>NO CUMPLE</v>
      </c>
      <c r="AI588" s="13" t="str">
        <f t="shared" si="116"/>
        <v>NO CUMPLE</v>
      </c>
      <c r="AJ588" s="13" t="str">
        <f t="shared" si="117"/>
        <v>NO CUMPLE</v>
      </c>
      <c r="AK588" s="13" t="str">
        <f t="shared" si="118"/>
        <v>NO CUMPLE</v>
      </c>
      <c r="AL588" s="13" t="str">
        <f t="shared" si="119"/>
        <v>CUMPLE</v>
      </c>
      <c r="AM588" s="13" t="str">
        <f t="shared" si="120"/>
        <v>NO CUMPLE</v>
      </c>
      <c r="AN588" s="13" t="str">
        <f t="shared" si="121"/>
        <v>NO CUMPLE</v>
      </c>
      <c r="AO588" s="13" t="str">
        <f t="shared" si="122"/>
        <v>NO CUMPLE</v>
      </c>
      <c r="AP588" s="13" t="str">
        <f t="shared" si="123"/>
        <v>NO CUMPLE</v>
      </c>
    </row>
    <row r="589" spans="1:42" ht="15" hidden="1" x14ac:dyDescent="0.25">
      <c r="A589" t="s">
        <v>3706</v>
      </c>
      <c r="B589" t="s">
        <v>165</v>
      </c>
      <c r="C589" t="s">
        <v>359</v>
      </c>
      <c r="D589" t="s">
        <v>71</v>
      </c>
      <c r="E589" t="s">
        <v>467</v>
      </c>
      <c r="F589" t="s">
        <v>468</v>
      </c>
      <c r="G589" t="s">
        <v>54</v>
      </c>
      <c r="H589" t="s">
        <v>55</v>
      </c>
      <c r="I589" t="s">
        <v>30</v>
      </c>
      <c r="J589" t="s">
        <v>56</v>
      </c>
      <c r="K589" t="s">
        <v>57</v>
      </c>
      <c r="L589" t="s">
        <v>1236</v>
      </c>
      <c r="M589" t="s">
        <v>3707</v>
      </c>
      <c r="N589" t="s">
        <v>3708</v>
      </c>
      <c r="O589" t="s">
        <v>61</v>
      </c>
      <c r="P589" t="s">
        <v>136</v>
      </c>
      <c r="Q589" t="s">
        <v>137</v>
      </c>
      <c r="R589" t="s">
        <v>3709</v>
      </c>
      <c r="S589" t="s">
        <v>2216</v>
      </c>
      <c r="T589" t="s">
        <v>473</v>
      </c>
      <c r="U589" t="s">
        <v>352</v>
      </c>
      <c r="V589" s="40">
        <v>0</v>
      </c>
      <c r="W589" s="40">
        <v>0</v>
      </c>
      <c r="X589" s="40">
        <v>0</v>
      </c>
      <c r="Y589" s="2" t="str">
        <f t="shared" si="112"/>
        <v/>
      </c>
      <c r="Z589" s="47" t="str">
        <f t="shared" si="113"/>
        <v/>
      </c>
      <c r="AA589" s="8"/>
      <c r="AB589" s="8"/>
      <c r="AC589" s="8"/>
      <c r="AD589" s="8"/>
      <c r="AE589" s="8"/>
      <c r="AF589" s="42">
        <v>45332</v>
      </c>
      <c r="AG589" s="13" t="str">
        <f t="shared" si="114"/>
        <v>CUMPLE</v>
      </c>
      <c r="AH589" s="13" t="str">
        <f t="shared" si="115"/>
        <v>NO CUMPLE</v>
      </c>
      <c r="AI589" s="13" t="str">
        <f t="shared" si="116"/>
        <v>NO CUMPLE</v>
      </c>
      <c r="AJ589" s="13" t="str">
        <f t="shared" si="117"/>
        <v>NO CUMPLE</v>
      </c>
      <c r="AK589" s="13" t="str">
        <f t="shared" si="118"/>
        <v>NO CUMPLE</v>
      </c>
      <c r="AL589" s="13" t="str">
        <f t="shared" si="119"/>
        <v>CUMPLE</v>
      </c>
      <c r="AM589" s="13" t="str">
        <f t="shared" si="120"/>
        <v>NO CUMPLE</v>
      </c>
      <c r="AN589" s="13" t="str">
        <f t="shared" si="121"/>
        <v>NO CUMPLE</v>
      </c>
      <c r="AO589" s="13" t="str">
        <f t="shared" si="122"/>
        <v>NO CUMPLE</v>
      </c>
      <c r="AP589" s="13" t="str">
        <f t="shared" si="123"/>
        <v>NO CUMPLE</v>
      </c>
    </row>
    <row r="590" spans="1:42" ht="15" x14ac:dyDescent="0.25">
      <c r="A590" t="s">
        <v>3710</v>
      </c>
      <c r="B590" t="s">
        <v>284</v>
      </c>
      <c r="C590" t="s">
        <v>273</v>
      </c>
      <c r="D590" t="s">
        <v>285</v>
      </c>
      <c r="E590" t="s">
        <v>2268</v>
      </c>
      <c r="F590" t="s">
        <v>2864</v>
      </c>
      <c r="G590" t="s">
        <v>73</v>
      </c>
      <c r="H590" t="s">
        <v>55</v>
      </c>
      <c r="I590" t="s">
        <v>30</v>
      </c>
      <c r="J590" t="s">
        <v>67</v>
      </c>
      <c r="K590" t="s">
        <v>288</v>
      </c>
      <c r="L590" t="s">
        <v>3711</v>
      </c>
      <c r="M590" t="s">
        <v>3712</v>
      </c>
      <c r="N590" t="s">
        <v>3713</v>
      </c>
      <c r="O590" t="s">
        <v>61</v>
      </c>
      <c r="P590" t="s">
        <v>62</v>
      </c>
      <c r="Q590" t="s">
        <v>279</v>
      </c>
      <c r="R590" t="s">
        <v>3714</v>
      </c>
      <c r="S590" t="s">
        <v>3646</v>
      </c>
      <c r="T590" t="s">
        <v>3715</v>
      </c>
      <c r="U590" t="s">
        <v>3716</v>
      </c>
      <c r="V590" s="40">
        <v>7.858796296296296E-3</v>
      </c>
      <c r="W590" s="40">
        <v>2.0625000000000001E-2</v>
      </c>
      <c r="X590" s="40">
        <v>1.2766203703703703E-2</v>
      </c>
      <c r="Y590" s="2" t="str">
        <f t="shared" si="112"/>
        <v>Cumplido</v>
      </c>
      <c r="Z590" s="47" t="str">
        <f t="shared" si="113"/>
        <v/>
      </c>
      <c r="AA590" s="8"/>
      <c r="AB590" s="8"/>
      <c r="AC590" s="8"/>
      <c r="AD590" s="8"/>
      <c r="AE590" s="8"/>
      <c r="AF590" s="42">
        <v>45333</v>
      </c>
      <c r="AG590" s="13" t="str">
        <f t="shared" si="114"/>
        <v>CUMPLE</v>
      </c>
      <c r="AH590" s="13" t="str">
        <f t="shared" si="115"/>
        <v>NO CUMPLE</v>
      </c>
      <c r="AI590" s="13" t="str">
        <f t="shared" si="116"/>
        <v>NO CUMPLE</v>
      </c>
      <c r="AJ590" s="13" t="str">
        <f t="shared" si="117"/>
        <v>NO CUMPLE</v>
      </c>
      <c r="AK590" s="13" t="str">
        <f t="shared" si="118"/>
        <v>NO CUMPLE</v>
      </c>
      <c r="AL590" s="13" t="str">
        <f t="shared" si="119"/>
        <v>CUMPLE</v>
      </c>
      <c r="AM590" s="13" t="str">
        <f t="shared" si="120"/>
        <v>NO CUMPLE</v>
      </c>
      <c r="AN590" s="13" t="str">
        <f t="shared" si="121"/>
        <v>NO CUMPLE</v>
      </c>
      <c r="AO590" s="13" t="str">
        <f t="shared" si="122"/>
        <v>NO CUMPLE</v>
      </c>
      <c r="AP590" s="13" t="str">
        <f t="shared" si="123"/>
        <v>NO CUMPLE</v>
      </c>
    </row>
    <row r="591" spans="1:42" ht="15" hidden="1" x14ac:dyDescent="0.25">
      <c r="A591" t="s">
        <v>3717</v>
      </c>
      <c r="B591" t="s">
        <v>165</v>
      </c>
      <c r="C591" t="s">
        <v>359</v>
      </c>
      <c r="D591" t="s">
        <v>71</v>
      </c>
      <c r="E591" t="s">
        <v>767</v>
      </c>
      <c r="F591" t="s">
        <v>1016</v>
      </c>
      <c r="G591" t="s">
        <v>54</v>
      </c>
      <c r="H591" t="s">
        <v>55</v>
      </c>
      <c r="I591" t="s">
        <v>30</v>
      </c>
      <c r="J591" t="s">
        <v>82</v>
      </c>
      <c r="K591" t="s">
        <v>57</v>
      </c>
      <c r="L591" t="s">
        <v>3718</v>
      </c>
      <c r="M591" t="s">
        <v>3719</v>
      </c>
      <c r="N591" t="s">
        <v>3720</v>
      </c>
      <c r="O591" t="s">
        <v>61</v>
      </c>
      <c r="P591" t="s">
        <v>136</v>
      </c>
      <c r="Q591" t="s">
        <v>137</v>
      </c>
      <c r="R591" t="s">
        <v>3721</v>
      </c>
      <c r="S591" t="s">
        <v>3646</v>
      </c>
      <c r="T591" t="s">
        <v>3722</v>
      </c>
      <c r="U591" t="s">
        <v>3723</v>
      </c>
      <c r="V591" s="40">
        <v>1.0879629629629629E-3</v>
      </c>
      <c r="W591" s="40">
        <v>2.2569444444444442E-3</v>
      </c>
      <c r="X591" s="40">
        <v>1.1689814814814816E-3</v>
      </c>
      <c r="Y591" s="2" t="str">
        <f t="shared" si="112"/>
        <v/>
      </c>
      <c r="Z591" s="47" t="str">
        <f t="shared" si="113"/>
        <v>Cumplido</v>
      </c>
      <c r="AA591" s="8"/>
      <c r="AB591" s="8"/>
      <c r="AC591" s="8"/>
      <c r="AD591" s="8"/>
      <c r="AE591" s="8"/>
      <c r="AF591" s="42">
        <v>45333</v>
      </c>
      <c r="AG591" s="13" t="str">
        <f t="shared" si="114"/>
        <v>CUMPLE</v>
      </c>
      <c r="AH591" s="13" t="str">
        <f t="shared" si="115"/>
        <v>NO CUMPLE</v>
      </c>
      <c r="AI591" s="13" t="str">
        <f t="shared" si="116"/>
        <v>NO CUMPLE</v>
      </c>
      <c r="AJ591" s="13" t="str">
        <f t="shared" si="117"/>
        <v>NO CUMPLE</v>
      </c>
      <c r="AK591" s="13" t="str">
        <f t="shared" si="118"/>
        <v>NO CUMPLE</v>
      </c>
      <c r="AL591" s="13" t="str">
        <f t="shared" si="119"/>
        <v>CUMPLE</v>
      </c>
      <c r="AM591" s="13" t="str">
        <f t="shared" si="120"/>
        <v>NO CUMPLE</v>
      </c>
      <c r="AN591" s="13" t="str">
        <f t="shared" si="121"/>
        <v>NO CUMPLE</v>
      </c>
      <c r="AO591" s="13" t="str">
        <f t="shared" si="122"/>
        <v>NO CUMPLE</v>
      </c>
      <c r="AP591" s="13" t="str">
        <f t="shared" si="123"/>
        <v>NO CUMPLE</v>
      </c>
    </row>
    <row r="592" spans="1:42" ht="15" hidden="1" x14ac:dyDescent="0.25">
      <c r="A592" t="s">
        <v>3724</v>
      </c>
      <c r="B592" t="s">
        <v>49</v>
      </c>
      <c r="C592" t="s">
        <v>154</v>
      </c>
      <c r="D592" t="s">
        <v>71</v>
      </c>
      <c r="E592" t="s">
        <v>1888</v>
      </c>
      <c r="F592" t="s">
        <v>1701</v>
      </c>
      <c r="G592" t="s">
        <v>54</v>
      </c>
      <c r="H592" t="s">
        <v>55</v>
      </c>
      <c r="I592" t="s">
        <v>30</v>
      </c>
      <c r="J592" t="s">
        <v>56</v>
      </c>
      <c r="K592" t="s">
        <v>117</v>
      </c>
      <c r="L592" t="s">
        <v>3725</v>
      </c>
      <c r="M592" t="s">
        <v>3726</v>
      </c>
      <c r="N592" t="s">
        <v>3727</v>
      </c>
      <c r="O592" t="s">
        <v>61</v>
      </c>
      <c r="P592" t="s">
        <v>136</v>
      </c>
      <c r="Q592" t="s">
        <v>137</v>
      </c>
      <c r="R592" t="s">
        <v>3728</v>
      </c>
      <c r="S592" t="s">
        <v>2216</v>
      </c>
      <c r="T592"/>
      <c r="U592" t="s">
        <v>3729</v>
      </c>
      <c r="V592" s="40">
        <v>0</v>
      </c>
      <c r="W592" s="40">
        <v>0</v>
      </c>
      <c r="X592" s="40">
        <v>0</v>
      </c>
      <c r="Y592" s="2" t="str">
        <f t="shared" si="112"/>
        <v/>
      </c>
      <c r="Z592" s="47" t="str">
        <f t="shared" si="113"/>
        <v/>
      </c>
      <c r="AA592" s="8"/>
      <c r="AB592" s="8"/>
      <c r="AC592" s="8"/>
      <c r="AD592" s="8"/>
      <c r="AE592" s="8"/>
      <c r="AF592" s="42">
        <v>45332</v>
      </c>
      <c r="AG592" s="13" t="str">
        <f t="shared" si="114"/>
        <v>CUMPLE</v>
      </c>
      <c r="AH592" s="13" t="str">
        <f t="shared" si="115"/>
        <v>NO CUMPLE</v>
      </c>
      <c r="AI592" s="13" t="str">
        <f t="shared" si="116"/>
        <v>NO CUMPLE</v>
      </c>
      <c r="AJ592" s="13" t="str">
        <f t="shared" si="117"/>
        <v>NO CUMPLE</v>
      </c>
      <c r="AK592" s="13" t="str">
        <f t="shared" si="118"/>
        <v>NO CUMPLE</v>
      </c>
      <c r="AL592" s="13" t="str">
        <f t="shared" si="119"/>
        <v>CUMPLE</v>
      </c>
      <c r="AM592" s="13" t="str">
        <f t="shared" si="120"/>
        <v>NO CUMPLE</v>
      </c>
      <c r="AN592" s="13" t="str">
        <f t="shared" si="121"/>
        <v>NO CUMPLE</v>
      </c>
      <c r="AO592" s="13" t="str">
        <f t="shared" si="122"/>
        <v>NO CUMPLE</v>
      </c>
      <c r="AP592" s="13" t="str">
        <f t="shared" si="123"/>
        <v>NO CUMPLE</v>
      </c>
    </row>
    <row r="593" spans="1:42" ht="15" x14ac:dyDescent="0.25">
      <c r="A593" t="s">
        <v>3730</v>
      </c>
      <c r="B593" t="s">
        <v>445</v>
      </c>
      <c r="C593" t="s">
        <v>273</v>
      </c>
      <c r="D593" t="s">
        <v>1515</v>
      </c>
      <c r="E593" t="s">
        <v>2268</v>
      </c>
      <c r="F593" t="s">
        <v>447</v>
      </c>
      <c r="G593" t="s">
        <v>448</v>
      </c>
      <c r="H593" t="s">
        <v>55</v>
      </c>
      <c r="I593" t="s">
        <v>30</v>
      </c>
      <c r="J593" t="s">
        <v>67</v>
      </c>
      <c r="K593" t="s">
        <v>117</v>
      </c>
      <c r="L593" t="s">
        <v>1516</v>
      </c>
      <c r="M593" t="s">
        <v>3731</v>
      </c>
      <c r="N593" t="s">
        <v>3731</v>
      </c>
      <c r="O593" t="s">
        <v>61</v>
      </c>
      <c r="P593" t="s">
        <v>62</v>
      </c>
      <c r="Q593" t="s">
        <v>279</v>
      </c>
      <c r="R593" t="s">
        <v>3732</v>
      </c>
      <c r="S593" t="s">
        <v>2216</v>
      </c>
      <c r="T593" t="s">
        <v>1519</v>
      </c>
      <c r="U593" t="s">
        <v>3733</v>
      </c>
      <c r="V593" s="40">
        <v>2.8159722222222221E-2</v>
      </c>
      <c r="W593" s="40">
        <v>3.3553240740740738E-2</v>
      </c>
      <c r="X593" s="40">
        <v>5.3935185185185188E-3</v>
      </c>
      <c r="Y593" s="2" t="str">
        <f t="shared" si="112"/>
        <v>Cumplido</v>
      </c>
      <c r="Z593" s="47" t="str">
        <f t="shared" si="113"/>
        <v/>
      </c>
      <c r="AA593" s="8"/>
      <c r="AB593" s="8"/>
      <c r="AC593" s="8"/>
      <c r="AD593" s="8"/>
      <c r="AE593" s="8"/>
      <c r="AF593" s="42">
        <v>45332</v>
      </c>
      <c r="AG593" s="13" t="str">
        <f t="shared" si="114"/>
        <v>CUMPLE</v>
      </c>
      <c r="AH593" s="13" t="str">
        <f t="shared" si="115"/>
        <v>NO CUMPLE</v>
      </c>
      <c r="AI593" s="13" t="str">
        <f t="shared" si="116"/>
        <v>NO CUMPLE</v>
      </c>
      <c r="AJ593" s="13" t="str">
        <f t="shared" si="117"/>
        <v>NO CUMPLE</v>
      </c>
      <c r="AK593" s="13" t="str">
        <f t="shared" si="118"/>
        <v>NO CUMPLE</v>
      </c>
      <c r="AL593" s="13" t="str">
        <f t="shared" si="119"/>
        <v>CUMPLE</v>
      </c>
      <c r="AM593" s="13" t="str">
        <f t="shared" si="120"/>
        <v>NO CUMPLE</v>
      </c>
      <c r="AN593" s="13" t="str">
        <f t="shared" si="121"/>
        <v>NO CUMPLE</v>
      </c>
      <c r="AO593" s="13" t="str">
        <f t="shared" si="122"/>
        <v>NO CUMPLE</v>
      </c>
      <c r="AP593" s="13" t="str">
        <f t="shared" si="123"/>
        <v>NO CUMPLE</v>
      </c>
    </row>
    <row r="594" spans="1:42" ht="15" hidden="1" x14ac:dyDescent="0.25">
      <c r="A594" t="s">
        <v>3734</v>
      </c>
      <c r="B594" t="s">
        <v>165</v>
      </c>
      <c r="C594" t="s">
        <v>359</v>
      </c>
      <c r="D594" t="s">
        <v>71</v>
      </c>
      <c r="E594" t="s">
        <v>467</v>
      </c>
      <c r="F594" t="s">
        <v>468</v>
      </c>
      <c r="G594" t="s">
        <v>54</v>
      </c>
      <c r="H594" t="s">
        <v>55</v>
      </c>
      <c r="I594" t="s">
        <v>30</v>
      </c>
      <c r="J594" t="s">
        <v>56</v>
      </c>
      <c r="K594" t="s">
        <v>57</v>
      </c>
      <c r="L594" t="s">
        <v>1236</v>
      </c>
      <c r="M594" t="s">
        <v>3735</v>
      </c>
      <c r="N594" t="s">
        <v>3736</v>
      </c>
      <c r="O594" t="s">
        <v>61</v>
      </c>
      <c r="P594" t="s">
        <v>136</v>
      </c>
      <c r="Q594" t="s">
        <v>137</v>
      </c>
      <c r="R594" t="s">
        <v>3737</v>
      </c>
      <c r="S594" t="s">
        <v>3646</v>
      </c>
      <c r="T594" t="s">
        <v>473</v>
      </c>
      <c r="U594" t="s">
        <v>352</v>
      </c>
      <c r="V594" s="40">
        <v>0</v>
      </c>
      <c r="W594" s="40">
        <v>0</v>
      </c>
      <c r="X594" s="40">
        <v>0</v>
      </c>
      <c r="Y594" s="2" t="str">
        <f t="shared" si="112"/>
        <v/>
      </c>
      <c r="Z594" s="47" t="str">
        <f t="shared" si="113"/>
        <v/>
      </c>
      <c r="AA594" s="8"/>
      <c r="AB594" s="8"/>
      <c r="AC594" s="8"/>
      <c r="AD594" s="8"/>
      <c r="AE594" s="8"/>
      <c r="AF594" s="42">
        <v>45333</v>
      </c>
      <c r="AG594" s="13" t="str">
        <f t="shared" si="114"/>
        <v>CUMPLE</v>
      </c>
      <c r="AH594" s="13" t="str">
        <f t="shared" si="115"/>
        <v>NO CUMPLE</v>
      </c>
      <c r="AI594" s="13" t="str">
        <f t="shared" si="116"/>
        <v>NO CUMPLE</v>
      </c>
      <c r="AJ594" s="13" t="str">
        <f t="shared" si="117"/>
        <v>NO CUMPLE</v>
      </c>
      <c r="AK594" s="13" t="str">
        <f t="shared" si="118"/>
        <v>NO CUMPLE</v>
      </c>
      <c r="AL594" s="13" t="str">
        <f t="shared" si="119"/>
        <v>CUMPLE</v>
      </c>
      <c r="AM594" s="13" t="str">
        <f t="shared" si="120"/>
        <v>NO CUMPLE</v>
      </c>
      <c r="AN594" s="13" t="str">
        <f t="shared" si="121"/>
        <v>NO CUMPLE</v>
      </c>
      <c r="AO594" s="13" t="str">
        <f t="shared" si="122"/>
        <v>NO CUMPLE</v>
      </c>
      <c r="AP594" s="13" t="str">
        <f t="shared" si="123"/>
        <v>NO CUMPLE</v>
      </c>
    </row>
    <row r="595" spans="1:42" ht="15" hidden="1" x14ac:dyDescent="0.25">
      <c r="A595" t="s">
        <v>3738</v>
      </c>
      <c r="B595" t="s">
        <v>49</v>
      </c>
      <c r="C595" t="s">
        <v>344</v>
      </c>
      <c r="D595" t="s">
        <v>51</v>
      </c>
      <c r="E595" t="s">
        <v>675</v>
      </c>
      <c r="F595" t="s">
        <v>53</v>
      </c>
      <c r="G595" t="s">
        <v>54</v>
      </c>
      <c r="H595" t="s">
        <v>55</v>
      </c>
      <c r="I595" t="s">
        <v>30</v>
      </c>
      <c r="J595" t="s">
        <v>56</v>
      </c>
      <c r="K595" t="s">
        <v>57</v>
      </c>
      <c r="L595" t="s">
        <v>3739</v>
      </c>
      <c r="M595" t="s">
        <v>3740</v>
      </c>
      <c r="N595" t="s">
        <v>3741</v>
      </c>
      <c r="O595" t="s">
        <v>61</v>
      </c>
      <c r="P595" t="s">
        <v>62</v>
      </c>
      <c r="Q595" t="s">
        <v>79</v>
      </c>
      <c r="R595" t="s">
        <v>3742</v>
      </c>
      <c r="S595" t="s">
        <v>3646</v>
      </c>
      <c r="T595"/>
      <c r="U595" t="s">
        <v>680</v>
      </c>
      <c r="V595" s="40">
        <v>0</v>
      </c>
      <c r="W595" s="40">
        <v>0</v>
      </c>
      <c r="X595" s="40">
        <v>0</v>
      </c>
      <c r="Y595" s="2" t="str">
        <f t="shared" si="112"/>
        <v/>
      </c>
      <c r="Z595" s="47" t="str">
        <f t="shared" si="113"/>
        <v/>
      </c>
      <c r="AA595" s="8"/>
      <c r="AB595" s="8"/>
      <c r="AC595" s="8"/>
      <c r="AD595" s="8"/>
      <c r="AE595" s="8"/>
      <c r="AF595" s="42">
        <v>45333</v>
      </c>
      <c r="AG595" s="13" t="str">
        <f t="shared" si="114"/>
        <v>CUMPLE</v>
      </c>
      <c r="AH595" s="13" t="str">
        <f t="shared" si="115"/>
        <v>NO CUMPLE</v>
      </c>
      <c r="AI595" s="13" t="str">
        <f t="shared" si="116"/>
        <v>NO CUMPLE</v>
      </c>
      <c r="AJ595" s="13" t="str">
        <f t="shared" si="117"/>
        <v>NO CUMPLE</v>
      </c>
      <c r="AK595" s="13" t="str">
        <f t="shared" si="118"/>
        <v>NO CUMPLE</v>
      </c>
      <c r="AL595" s="13" t="str">
        <f t="shared" si="119"/>
        <v>CUMPLE</v>
      </c>
      <c r="AM595" s="13" t="str">
        <f t="shared" si="120"/>
        <v>NO CUMPLE</v>
      </c>
      <c r="AN595" s="13" t="str">
        <f t="shared" si="121"/>
        <v>NO CUMPLE</v>
      </c>
      <c r="AO595" s="13" t="str">
        <f t="shared" si="122"/>
        <v>NO CUMPLE</v>
      </c>
      <c r="AP595" s="13" t="str">
        <f t="shared" si="123"/>
        <v>NO CUMPLE</v>
      </c>
    </row>
    <row r="596" spans="1:42" ht="15" x14ac:dyDescent="0.25">
      <c r="A596" t="s">
        <v>3743</v>
      </c>
      <c r="B596" t="s">
        <v>95</v>
      </c>
      <c r="C596" t="s">
        <v>174</v>
      </c>
      <c r="D596" t="s">
        <v>142</v>
      </c>
      <c r="E596" t="s">
        <v>484</v>
      </c>
      <c r="F596" t="s">
        <v>1053</v>
      </c>
      <c r="G596" t="s">
        <v>73</v>
      </c>
      <c r="H596" t="s">
        <v>74</v>
      </c>
      <c r="I596" t="s">
        <v>29</v>
      </c>
      <c r="J596" t="s">
        <v>82</v>
      </c>
      <c r="K596" t="s">
        <v>486</v>
      </c>
      <c r="L596" t="s">
        <v>3744</v>
      </c>
      <c r="M596" t="s">
        <v>3745</v>
      </c>
      <c r="N596" t="s">
        <v>3746</v>
      </c>
      <c r="O596" t="s">
        <v>61</v>
      </c>
      <c r="P596" t="s">
        <v>136</v>
      </c>
      <c r="Q596" t="s">
        <v>137</v>
      </c>
      <c r="R596" t="s">
        <v>3747</v>
      </c>
      <c r="S596" t="s">
        <v>2424</v>
      </c>
      <c r="T596" t="s">
        <v>3748</v>
      </c>
      <c r="U596" t="s">
        <v>3749</v>
      </c>
      <c r="V596" s="40">
        <v>0.5305671296296296</v>
      </c>
      <c r="W596" s="40">
        <v>1.0074421296296296</v>
      </c>
      <c r="X596" s="40">
        <v>0.47687499999999999</v>
      </c>
      <c r="Y596" s="2" t="str">
        <f t="shared" si="112"/>
        <v/>
      </c>
      <c r="Z596" s="47" t="str">
        <f t="shared" si="113"/>
        <v>Cumplido</v>
      </c>
      <c r="AA596" s="8"/>
      <c r="AB596" s="8"/>
      <c r="AC596" s="8"/>
      <c r="AD596" s="8"/>
      <c r="AE596" s="8"/>
      <c r="AF596" s="42">
        <v>45334</v>
      </c>
      <c r="AG596" s="13" t="str">
        <f t="shared" si="114"/>
        <v>NO CUMPLE</v>
      </c>
      <c r="AH596" s="13" t="str">
        <f t="shared" si="115"/>
        <v>NO CUMPLE</v>
      </c>
      <c r="AI596" s="13" t="str">
        <f t="shared" si="116"/>
        <v>NO CUMPLE</v>
      </c>
      <c r="AJ596" s="13" t="str">
        <f t="shared" si="117"/>
        <v>CUMPLE</v>
      </c>
      <c r="AK596" s="13" t="str">
        <f t="shared" si="118"/>
        <v>NO CUMPLE</v>
      </c>
      <c r="AL596" s="13" t="str">
        <f t="shared" si="119"/>
        <v>NO CUMPLE</v>
      </c>
      <c r="AM596" s="13" t="str">
        <f t="shared" si="120"/>
        <v>NO CUMPLE</v>
      </c>
      <c r="AN596" s="13" t="str">
        <f t="shared" si="121"/>
        <v>NO CUMPLE</v>
      </c>
      <c r="AO596" s="13" t="str">
        <f t="shared" si="122"/>
        <v>NO CUMPLE</v>
      </c>
      <c r="AP596" s="13" t="str">
        <f t="shared" si="123"/>
        <v>CUMPLE</v>
      </c>
    </row>
    <row r="597" spans="1:42" ht="15" hidden="1" x14ac:dyDescent="0.25">
      <c r="A597" t="s">
        <v>3750</v>
      </c>
      <c r="B597" t="s">
        <v>165</v>
      </c>
      <c r="C597" t="s">
        <v>154</v>
      </c>
      <c r="D597" t="s">
        <v>71</v>
      </c>
      <c r="E597" t="s">
        <v>2399</v>
      </c>
      <c r="F597" t="s">
        <v>3434</v>
      </c>
      <c r="G597" t="s">
        <v>54</v>
      </c>
      <c r="H597" t="s">
        <v>55</v>
      </c>
      <c r="I597" t="s">
        <v>30</v>
      </c>
      <c r="J597" t="s">
        <v>56</v>
      </c>
      <c r="K597" t="s">
        <v>57</v>
      </c>
      <c r="L597" t="s">
        <v>3751</v>
      </c>
      <c r="M597" t="s">
        <v>3752</v>
      </c>
      <c r="N597" t="s">
        <v>3753</v>
      </c>
      <c r="O597" t="s">
        <v>61</v>
      </c>
      <c r="P597" t="s">
        <v>136</v>
      </c>
      <c r="Q597" t="s">
        <v>137</v>
      </c>
      <c r="R597" t="s">
        <v>3754</v>
      </c>
      <c r="S597" t="s">
        <v>3646</v>
      </c>
      <c r="T597" t="s">
        <v>3751</v>
      </c>
      <c r="U597" t="s">
        <v>1021</v>
      </c>
      <c r="V597" s="40">
        <v>0</v>
      </c>
      <c r="W597" s="40">
        <v>0</v>
      </c>
      <c r="X597" s="40">
        <v>0</v>
      </c>
      <c r="Y597" s="2" t="str">
        <f t="shared" si="112"/>
        <v/>
      </c>
      <c r="Z597" s="47" t="str">
        <f t="shared" si="113"/>
        <v/>
      </c>
      <c r="AA597" s="8"/>
      <c r="AB597" s="8"/>
      <c r="AC597" s="8"/>
      <c r="AD597" s="8"/>
      <c r="AE597" s="8"/>
      <c r="AF597" s="42">
        <v>45333</v>
      </c>
      <c r="AG597" s="13" t="str">
        <f t="shared" si="114"/>
        <v>CUMPLE</v>
      </c>
      <c r="AH597" s="13" t="str">
        <f t="shared" si="115"/>
        <v>NO CUMPLE</v>
      </c>
      <c r="AI597" s="13" t="str">
        <f t="shared" si="116"/>
        <v>NO CUMPLE</v>
      </c>
      <c r="AJ597" s="13" t="str">
        <f t="shared" si="117"/>
        <v>NO CUMPLE</v>
      </c>
      <c r="AK597" s="13" t="str">
        <f t="shared" si="118"/>
        <v>NO CUMPLE</v>
      </c>
      <c r="AL597" s="13" t="str">
        <f t="shared" si="119"/>
        <v>CUMPLE</v>
      </c>
      <c r="AM597" s="13" t="str">
        <f t="shared" si="120"/>
        <v>NO CUMPLE</v>
      </c>
      <c r="AN597" s="13" t="str">
        <f t="shared" si="121"/>
        <v>NO CUMPLE</v>
      </c>
      <c r="AO597" s="13" t="str">
        <f t="shared" si="122"/>
        <v>NO CUMPLE</v>
      </c>
      <c r="AP597" s="13" t="str">
        <f t="shared" si="123"/>
        <v>NO CUMPLE</v>
      </c>
    </row>
    <row r="598" spans="1:42" ht="15" hidden="1" x14ac:dyDescent="0.25">
      <c r="A598" t="s">
        <v>3755</v>
      </c>
      <c r="B598" t="s">
        <v>165</v>
      </c>
      <c r="C598" t="s">
        <v>359</v>
      </c>
      <c r="D598" t="s">
        <v>71</v>
      </c>
      <c r="E598" t="s">
        <v>767</v>
      </c>
      <c r="F598" t="s">
        <v>1016</v>
      </c>
      <c r="G598" t="s">
        <v>54</v>
      </c>
      <c r="H598" t="s">
        <v>55</v>
      </c>
      <c r="I598" t="s">
        <v>30</v>
      </c>
      <c r="J598" t="s">
        <v>82</v>
      </c>
      <c r="K598" t="s">
        <v>57</v>
      </c>
      <c r="L598" t="s">
        <v>1017</v>
      </c>
      <c r="M598" t="s">
        <v>3756</v>
      </c>
      <c r="N598" t="s">
        <v>3757</v>
      </c>
      <c r="O598" t="s">
        <v>61</v>
      </c>
      <c r="P598" t="s">
        <v>136</v>
      </c>
      <c r="Q598" t="s">
        <v>137</v>
      </c>
      <c r="R598" t="s">
        <v>3758</v>
      </c>
      <c r="S598" t="s">
        <v>3646</v>
      </c>
      <c r="T598" t="s">
        <v>1017</v>
      </c>
      <c r="U598" t="s">
        <v>1021</v>
      </c>
      <c r="V598" s="40">
        <v>1.9560185185185184E-3</v>
      </c>
      <c r="W598" s="40">
        <v>2.9398148148148148E-3</v>
      </c>
      <c r="X598" s="40">
        <v>9.837962962962962E-4</v>
      </c>
      <c r="Y598" s="2" t="str">
        <f t="shared" si="112"/>
        <v/>
      </c>
      <c r="Z598" s="47" t="str">
        <f t="shared" si="113"/>
        <v>Cumplido</v>
      </c>
      <c r="AA598" s="8"/>
      <c r="AB598" s="8"/>
      <c r="AC598" s="8"/>
      <c r="AD598" s="8"/>
      <c r="AE598" s="8"/>
      <c r="AF598" s="42">
        <v>45333</v>
      </c>
      <c r="AG598" s="13" t="str">
        <f t="shared" si="114"/>
        <v>CUMPLE</v>
      </c>
      <c r="AH598" s="13" t="str">
        <f t="shared" si="115"/>
        <v>NO CUMPLE</v>
      </c>
      <c r="AI598" s="13" t="str">
        <f t="shared" si="116"/>
        <v>NO CUMPLE</v>
      </c>
      <c r="AJ598" s="13" t="str">
        <f t="shared" si="117"/>
        <v>NO CUMPLE</v>
      </c>
      <c r="AK598" s="13" t="str">
        <f t="shared" si="118"/>
        <v>NO CUMPLE</v>
      </c>
      <c r="AL598" s="13" t="str">
        <f t="shared" si="119"/>
        <v>CUMPLE</v>
      </c>
      <c r="AM598" s="13" t="str">
        <f t="shared" si="120"/>
        <v>NO CUMPLE</v>
      </c>
      <c r="AN598" s="13" t="str">
        <f t="shared" si="121"/>
        <v>NO CUMPLE</v>
      </c>
      <c r="AO598" s="13" t="str">
        <f t="shared" si="122"/>
        <v>NO CUMPLE</v>
      </c>
      <c r="AP598" s="13" t="str">
        <f t="shared" si="123"/>
        <v>NO CUMPLE</v>
      </c>
    </row>
    <row r="599" spans="1:42" ht="15" hidden="1" x14ac:dyDescent="0.25">
      <c r="A599" t="s">
        <v>3759</v>
      </c>
      <c r="B599" t="s">
        <v>165</v>
      </c>
      <c r="C599" t="s">
        <v>359</v>
      </c>
      <c r="D599" t="s">
        <v>71</v>
      </c>
      <c r="E599" t="s">
        <v>767</v>
      </c>
      <c r="F599" t="s">
        <v>1016</v>
      </c>
      <c r="G599" t="s">
        <v>54</v>
      </c>
      <c r="H599" t="s">
        <v>55</v>
      </c>
      <c r="I599" t="s">
        <v>30</v>
      </c>
      <c r="J599" t="s">
        <v>82</v>
      </c>
      <c r="K599" t="s">
        <v>57</v>
      </c>
      <c r="L599" t="s">
        <v>3760</v>
      </c>
      <c r="M599" t="s">
        <v>3761</v>
      </c>
      <c r="N599" t="s">
        <v>3762</v>
      </c>
      <c r="O599" t="s">
        <v>61</v>
      </c>
      <c r="P599" t="s">
        <v>136</v>
      </c>
      <c r="Q599" t="s">
        <v>137</v>
      </c>
      <c r="R599" t="s">
        <v>3763</v>
      </c>
      <c r="S599" t="s">
        <v>3646</v>
      </c>
      <c r="T599" t="s">
        <v>3764</v>
      </c>
      <c r="U599" t="s">
        <v>1047</v>
      </c>
      <c r="V599" s="40">
        <v>3.2754629629629631E-3</v>
      </c>
      <c r="W599" s="40">
        <v>8.7847222222222215E-3</v>
      </c>
      <c r="X599" s="40">
        <v>5.5092592592592589E-3</v>
      </c>
      <c r="Y599" s="2" t="str">
        <f t="shared" si="112"/>
        <v/>
      </c>
      <c r="Z599" s="47" t="str">
        <f t="shared" si="113"/>
        <v>Cumplido</v>
      </c>
      <c r="AA599" s="8"/>
      <c r="AB599" s="8"/>
      <c r="AC599" s="8"/>
      <c r="AD599" s="8"/>
      <c r="AE599" s="8"/>
      <c r="AF599" s="42">
        <v>45333</v>
      </c>
      <c r="AG599" s="13" t="str">
        <f t="shared" si="114"/>
        <v>CUMPLE</v>
      </c>
      <c r="AH599" s="13" t="str">
        <f t="shared" si="115"/>
        <v>NO CUMPLE</v>
      </c>
      <c r="AI599" s="13" t="str">
        <f t="shared" si="116"/>
        <v>NO CUMPLE</v>
      </c>
      <c r="AJ599" s="13" t="str">
        <f t="shared" si="117"/>
        <v>NO CUMPLE</v>
      </c>
      <c r="AK599" s="13" t="str">
        <f t="shared" si="118"/>
        <v>NO CUMPLE</v>
      </c>
      <c r="AL599" s="13" t="str">
        <f t="shared" si="119"/>
        <v>CUMPLE</v>
      </c>
      <c r="AM599" s="13" t="str">
        <f t="shared" si="120"/>
        <v>NO CUMPLE</v>
      </c>
      <c r="AN599" s="13" t="str">
        <f t="shared" si="121"/>
        <v>NO CUMPLE</v>
      </c>
      <c r="AO599" s="13" t="str">
        <f t="shared" si="122"/>
        <v>NO CUMPLE</v>
      </c>
      <c r="AP599" s="13" t="str">
        <f t="shared" si="123"/>
        <v>NO CUMPLE</v>
      </c>
    </row>
    <row r="600" spans="1:42" ht="15" hidden="1" x14ac:dyDescent="0.25">
      <c r="A600" t="s">
        <v>3765</v>
      </c>
      <c r="B600" t="s">
        <v>165</v>
      </c>
      <c r="C600" t="s">
        <v>359</v>
      </c>
      <c r="D600" t="s">
        <v>71</v>
      </c>
      <c r="E600" t="s">
        <v>767</v>
      </c>
      <c r="F600" t="s">
        <v>1016</v>
      </c>
      <c r="G600" t="s">
        <v>54</v>
      </c>
      <c r="H600" t="s">
        <v>55</v>
      </c>
      <c r="I600" t="s">
        <v>30</v>
      </c>
      <c r="J600" t="s">
        <v>82</v>
      </c>
      <c r="K600" t="s">
        <v>57</v>
      </c>
      <c r="L600" t="s">
        <v>1083</v>
      </c>
      <c r="M600" t="s">
        <v>3766</v>
      </c>
      <c r="N600" t="s">
        <v>3767</v>
      </c>
      <c r="O600" t="s">
        <v>61</v>
      </c>
      <c r="P600" t="s">
        <v>136</v>
      </c>
      <c r="Q600" t="s">
        <v>137</v>
      </c>
      <c r="R600" t="s">
        <v>3768</v>
      </c>
      <c r="S600" t="s">
        <v>3646</v>
      </c>
      <c r="T600" t="s">
        <v>1083</v>
      </c>
      <c r="U600" t="s">
        <v>1087</v>
      </c>
      <c r="V600" s="40">
        <v>0.12506944444444446</v>
      </c>
      <c r="W600" s="40">
        <v>0.12568287037037038</v>
      </c>
      <c r="X600" s="40">
        <v>6.134259259259259E-4</v>
      </c>
      <c r="Y600" s="2" t="str">
        <f t="shared" si="112"/>
        <v/>
      </c>
      <c r="Z600" s="47" t="str">
        <f t="shared" si="113"/>
        <v>Cumplido</v>
      </c>
      <c r="AA600" s="8"/>
      <c r="AB600" s="8"/>
      <c r="AC600" s="8"/>
      <c r="AD600" s="8"/>
      <c r="AE600" s="8"/>
      <c r="AF600" s="42">
        <v>45333</v>
      </c>
      <c r="AG600" s="13" t="str">
        <f t="shared" si="114"/>
        <v>CUMPLE</v>
      </c>
      <c r="AH600" s="13" t="str">
        <f t="shared" si="115"/>
        <v>NO CUMPLE</v>
      </c>
      <c r="AI600" s="13" t="str">
        <f t="shared" si="116"/>
        <v>NO CUMPLE</v>
      </c>
      <c r="AJ600" s="13" t="str">
        <f t="shared" si="117"/>
        <v>NO CUMPLE</v>
      </c>
      <c r="AK600" s="13" t="str">
        <f t="shared" si="118"/>
        <v>NO CUMPLE</v>
      </c>
      <c r="AL600" s="13" t="str">
        <f t="shared" si="119"/>
        <v>NO CUMPLE</v>
      </c>
      <c r="AM600" s="13" t="str">
        <f t="shared" si="120"/>
        <v>CUMPLE</v>
      </c>
      <c r="AN600" s="13" t="str">
        <f t="shared" si="121"/>
        <v>NO CUMPLE</v>
      </c>
      <c r="AO600" s="13" t="str">
        <f t="shared" si="122"/>
        <v>NO CUMPLE</v>
      </c>
      <c r="AP600" s="13" t="str">
        <f t="shared" si="123"/>
        <v>NO CUMPLE</v>
      </c>
    </row>
    <row r="601" spans="1:42" ht="15" x14ac:dyDescent="0.25">
      <c r="A601" t="s">
        <v>3769</v>
      </c>
      <c r="B601" t="s">
        <v>307</v>
      </c>
      <c r="C601" t="s">
        <v>308</v>
      </c>
      <c r="D601" t="s">
        <v>308</v>
      </c>
      <c r="E601" t="s">
        <v>457</v>
      </c>
      <c r="F601" t="s">
        <v>458</v>
      </c>
      <c r="G601" t="s">
        <v>54</v>
      </c>
      <c r="H601" t="s">
        <v>55</v>
      </c>
      <c r="I601" t="s">
        <v>30</v>
      </c>
      <c r="J601" t="s">
        <v>82</v>
      </c>
      <c r="K601" t="s">
        <v>57</v>
      </c>
      <c r="L601" t="s">
        <v>3770</v>
      </c>
      <c r="M601" t="s">
        <v>3771</v>
      </c>
      <c r="N601" t="s">
        <v>3772</v>
      </c>
      <c r="O601" t="s">
        <v>61</v>
      </c>
      <c r="P601" t="s">
        <v>462</v>
      </c>
      <c r="Q601" t="s">
        <v>463</v>
      </c>
      <c r="R601" t="s">
        <v>3773</v>
      </c>
      <c r="S601" t="s">
        <v>3646</v>
      </c>
      <c r="T601" t="s">
        <v>3774</v>
      </c>
      <c r="U601" t="s">
        <v>3774</v>
      </c>
      <c r="V601" s="40">
        <v>0</v>
      </c>
      <c r="W601" s="40">
        <v>1.1805555555555556E-3</v>
      </c>
      <c r="X601" s="40">
        <v>1.1805555555555556E-3</v>
      </c>
      <c r="Y601" s="2" t="str">
        <f t="shared" si="112"/>
        <v/>
      </c>
      <c r="Z601" s="47" t="str">
        <f t="shared" si="113"/>
        <v>Cumplido</v>
      </c>
      <c r="AA601" s="8"/>
      <c r="AB601" s="8"/>
      <c r="AC601" s="8"/>
      <c r="AD601" s="8"/>
      <c r="AE601" s="8"/>
      <c r="AF601" s="42">
        <v>45333</v>
      </c>
      <c r="AG601" s="13" t="str">
        <f t="shared" si="114"/>
        <v>CUMPLE</v>
      </c>
      <c r="AH601" s="13" t="str">
        <f t="shared" si="115"/>
        <v>NO CUMPLE</v>
      </c>
      <c r="AI601" s="13" t="str">
        <f t="shared" si="116"/>
        <v>NO CUMPLE</v>
      </c>
      <c r="AJ601" s="13" t="str">
        <f t="shared" si="117"/>
        <v>NO CUMPLE</v>
      </c>
      <c r="AK601" s="13" t="str">
        <f t="shared" si="118"/>
        <v>NO CUMPLE</v>
      </c>
      <c r="AL601" s="13" t="str">
        <f t="shared" si="119"/>
        <v>CUMPLE</v>
      </c>
      <c r="AM601" s="13" t="str">
        <f t="shared" si="120"/>
        <v>NO CUMPLE</v>
      </c>
      <c r="AN601" s="13" t="str">
        <f t="shared" si="121"/>
        <v>NO CUMPLE</v>
      </c>
      <c r="AO601" s="13" t="str">
        <f t="shared" si="122"/>
        <v>NO CUMPLE</v>
      </c>
      <c r="AP601" s="13" t="str">
        <f t="shared" si="123"/>
        <v>NO CUMPLE</v>
      </c>
    </row>
    <row r="602" spans="1:42" ht="15" hidden="1" x14ac:dyDescent="0.25">
      <c r="A602" t="s">
        <v>3775</v>
      </c>
      <c r="B602" t="s">
        <v>165</v>
      </c>
      <c r="C602" t="s">
        <v>359</v>
      </c>
      <c r="D602" t="s">
        <v>71</v>
      </c>
      <c r="E602" t="s">
        <v>467</v>
      </c>
      <c r="F602" t="s">
        <v>468</v>
      </c>
      <c r="G602" t="s">
        <v>54</v>
      </c>
      <c r="H602" t="s">
        <v>55</v>
      </c>
      <c r="I602" t="s">
        <v>30</v>
      </c>
      <c r="J602" t="s">
        <v>56</v>
      </c>
      <c r="K602" t="s">
        <v>57</v>
      </c>
      <c r="L602" t="s">
        <v>1241</v>
      </c>
      <c r="M602" t="s">
        <v>3776</v>
      </c>
      <c r="N602" t="s">
        <v>3777</v>
      </c>
      <c r="O602" t="s">
        <v>61</v>
      </c>
      <c r="P602" t="s">
        <v>136</v>
      </c>
      <c r="Q602" t="s">
        <v>137</v>
      </c>
      <c r="R602" t="s">
        <v>3778</v>
      </c>
      <c r="S602" t="s">
        <v>3646</v>
      </c>
      <c r="T602" t="s">
        <v>2717</v>
      </c>
      <c r="U602" t="s">
        <v>1395</v>
      </c>
      <c r="V602" s="40">
        <v>0</v>
      </c>
      <c r="W602" s="40">
        <v>0</v>
      </c>
      <c r="X602" s="40">
        <v>0</v>
      </c>
      <c r="Y602" s="2" t="str">
        <f t="shared" si="112"/>
        <v/>
      </c>
      <c r="Z602" s="47" t="str">
        <f t="shared" si="113"/>
        <v/>
      </c>
      <c r="AA602" s="8"/>
      <c r="AB602" s="8"/>
      <c r="AC602" s="8"/>
      <c r="AD602" s="8"/>
      <c r="AE602" s="8"/>
      <c r="AF602" s="42">
        <v>45333</v>
      </c>
      <c r="AG602" s="13" t="str">
        <f t="shared" si="114"/>
        <v>CUMPLE</v>
      </c>
      <c r="AH602" s="13" t="str">
        <f t="shared" si="115"/>
        <v>NO CUMPLE</v>
      </c>
      <c r="AI602" s="13" t="str">
        <f t="shared" si="116"/>
        <v>NO CUMPLE</v>
      </c>
      <c r="AJ602" s="13" t="str">
        <f t="shared" si="117"/>
        <v>NO CUMPLE</v>
      </c>
      <c r="AK602" s="13" t="str">
        <f t="shared" si="118"/>
        <v>NO CUMPLE</v>
      </c>
      <c r="AL602" s="13" t="str">
        <f t="shared" si="119"/>
        <v>CUMPLE</v>
      </c>
      <c r="AM602" s="13" t="str">
        <f t="shared" si="120"/>
        <v>NO CUMPLE</v>
      </c>
      <c r="AN602" s="13" t="str">
        <f t="shared" si="121"/>
        <v>NO CUMPLE</v>
      </c>
      <c r="AO602" s="13" t="str">
        <f t="shared" si="122"/>
        <v>NO CUMPLE</v>
      </c>
      <c r="AP602" s="13" t="str">
        <f t="shared" si="123"/>
        <v>NO CUMPLE</v>
      </c>
    </row>
    <row r="603" spans="1:42" ht="15" hidden="1" x14ac:dyDescent="0.25">
      <c r="A603" t="s">
        <v>3779</v>
      </c>
      <c r="B603" t="s">
        <v>49</v>
      </c>
      <c r="C603" t="s">
        <v>344</v>
      </c>
      <c r="D603" t="s">
        <v>51</v>
      </c>
      <c r="E603" t="s">
        <v>675</v>
      </c>
      <c r="F603" t="s">
        <v>53</v>
      </c>
      <c r="G603" t="s">
        <v>54</v>
      </c>
      <c r="H603" t="s">
        <v>55</v>
      </c>
      <c r="I603" t="s">
        <v>30</v>
      </c>
      <c r="J603" t="s">
        <v>56</v>
      </c>
      <c r="K603" t="s">
        <v>57</v>
      </c>
      <c r="L603" t="s">
        <v>3627</v>
      </c>
      <c r="M603" t="s">
        <v>3780</v>
      </c>
      <c r="N603" t="s">
        <v>3781</v>
      </c>
      <c r="O603" t="s">
        <v>61</v>
      </c>
      <c r="P603" t="s">
        <v>62</v>
      </c>
      <c r="Q603" t="s">
        <v>79</v>
      </c>
      <c r="R603" t="s">
        <v>3782</v>
      </c>
      <c r="S603" t="s">
        <v>3646</v>
      </c>
      <c r="T603"/>
      <c r="U603" t="s">
        <v>680</v>
      </c>
      <c r="V603" s="40">
        <v>0</v>
      </c>
      <c r="W603" s="40">
        <v>0</v>
      </c>
      <c r="X603" s="40">
        <v>0</v>
      </c>
      <c r="Y603" s="2" t="str">
        <f t="shared" si="112"/>
        <v/>
      </c>
      <c r="Z603" s="47" t="str">
        <f t="shared" si="113"/>
        <v/>
      </c>
      <c r="AA603" s="8"/>
      <c r="AB603" s="8" t="str">
        <f>IF($H603="1-Crítica",IF($X603&lt;=$AT$5,"Cumplido", "Incumplido"),"")</f>
        <v/>
      </c>
      <c r="AC603" s="8" t="str">
        <f>IF($H603="2-Alta",IF($X603&lt;=$AT$6, "Cumplido", "Incumplido"),"")</f>
        <v/>
      </c>
      <c r="AD603" s="8" t="str">
        <f>IF($H603="3-Medio",IF($X603&lt;=$AT$7, "Cumplido", "Incumplido"),"")</f>
        <v/>
      </c>
      <c r="AE603" s="8" t="str">
        <f>IF($H603="4-Baja",IF($X603&lt;=$AT$8, "Cumplido", "Incumplido"),"")</f>
        <v>Cumplido</v>
      </c>
      <c r="AF603" s="42">
        <v>45333</v>
      </c>
      <c r="AG603" s="13" t="str">
        <f t="shared" si="114"/>
        <v>CUMPLE</v>
      </c>
      <c r="AH603" s="13" t="str">
        <f t="shared" si="115"/>
        <v>NO CUMPLE</v>
      </c>
      <c r="AI603" s="13" t="str">
        <f t="shared" si="116"/>
        <v>NO CUMPLE</v>
      </c>
      <c r="AJ603" s="13" t="str">
        <f t="shared" si="117"/>
        <v>NO CUMPLE</v>
      </c>
      <c r="AK603" s="13" t="str">
        <f t="shared" si="118"/>
        <v>NO CUMPLE</v>
      </c>
      <c r="AL603" s="13" t="str">
        <f t="shared" si="119"/>
        <v>CUMPLE</v>
      </c>
      <c r="AM603" s="13" t="str">
        <f t="shared" si="120"/>
        <v>NO CUMPLE</v>
      </c>
      <c r="AN603" s="13" t="str">
        <f t="shared" si="121"/>
        <v>NO CUMPLE</v>
      </c>
      <c r="AO603" s="13" t="str">
        <f t="shared" si="122"/>
        <v>NO CUMPLE</v>
      </c>
      <c r="AP603" s="13" t="str">
        <f t="shared" si="123"/>
        <v>NO CUMPLE</v>
      </c>
    </row>
    <row r="604" spans="1:42" ht="15" x14ac:dyDescent="0.25">
      <c r="A604" t="s">
        <v>3783</v>
      </c>
      <c r="B604" t="s">
        <v>307</v>
      </c>
      <c r="C604" t="s">
        <v>308</v>
      </c>
      <c r="D604" t="s">
        <v>142</v>
      </c>
      <c r="E604" t="s">
        <v>697</v>
      </c>
      <c r="F604" t="s">
        <v>1943</v>
      </c>
      <c r="G604" t="s">
        <v>73</v>
      </c>
      <c r="H604" t="s">
        <v>74</v>
      </c>
      <c r="I604" t="s">
        <v>29</v>
      </c>
      <c r="J604" t="s">
        <v>82</v>
      </c>
      <c r="K604" t="s">
        <v>243</v>
      </c>
      <c r="L604" t="s">
        <v>3784</v>
      </c>
      <c r="M604" t="s">
        <v>3785</v>
      </c>
      <c r="N604" t="s">
        <v>3786</v>
      </c>
      <c r="O604" t="s">
        <v>61</v>
      </c>
      <c r="P604" t="s">
        <v>62</v>
      </c>
      <c r="Q604" t="s">
        <v>148</v>
      </c>
      <c r="R604" t="s">
        <v>3787</v>
      </c>
      <c r="S604" t="s">
        <v>2424</v>
      </c>
      <c r="T604" t="s">
        <v>3788</v>
      </c>
      <c r="U604" t="s">
        <v>2121</v>
      </c>
      <c r="V604" s="40">
        <v>0</v>
      </c>
      <c r="W604" s="40">
        <v>1.7569444444444443E-2</v>
      </c>
      <c r="X604" s="40">
        <v>1.7569444444444443E-2</v>
      </c>
      <c r="Y604" s="2" t="str">
        <f t="shared" si="112"/>
        <v/>
      </c>
      <c r="Z604" s="47" t="str">
        <f t="shared" si="113"/>
        <v>Cumplido</v>
      </c>
      <c r="AA604" s="8"/>
      <c r="AB604" s="8"/>
      <c r="AC604" s="8"/>
      <c r="AD604" s="8"/>
      <c r="AE604" s="8"/>
      <c r="AF604" s="42">
        <v>45334</v>
      </c>
      <c r="AG604" s="13" t="str">
        <f t="shared" si="114"/>
        <v>CUMPLE</v>
      </c>
      <c r="AH604" s="13" t="str">
        <f t="shared" si="115"/>
        <v>NO CUMPLE</v>
      </c>
      <c r="AI604" s="13" t="str">
        <f t="shared" si="116"/>
        <v>NO CUMPLE</v>
      </c>
      <c r="AJ604" s="13" t="str">
        <f t="shared" si="117"/>
        <v>NO CUMPLE</v>
      </c>
      <c r="AK604" s="13" t="str">
        <f t="shared" si="118"/>
        <v>NO CUMPLE</v>
      </c>
      <c r="AL604" s="13" t="str">
        <f t="shared" si="119"/>
        <v>CUMPLE</v>
      </c>
      <c r="AM604" s="13" t="str">
        <f t="shared" si="120"/>
        <v>NO CUMPLE</v>
      </c>
      <c r="AN604" s="13" t="str">
        <f t="shared" si="121"/>
        <v>NO CUMPLE</v>
      </c>
      <c r="AO604" s="13" t="str">
        <f t="shared" si="122"/>
        <v>NO CUMPLE</v>
      </c>
      <c r="AP604" s="13" t="str">
        <f t="shared" si="123"/>
        <v>NO CUMPLE</v>
      </c>
    </row>
    <row r="605" spans="1:42" ht="15" x14ac:dyDescent="0.25">
      <c r="A605" t="s">
        <v>3789</v>
      </c>
      <c r="B605" t="s">
        <v>284</v>
      </c>
      <c r="C605" t="s">
        <v>86</v>
      </c>
      <c r="D605" t="s">
        <v>233</v>
      </c>
      <c r="E605" t="s">
        <v>942</v>
      </c>
      <c r="F605" t="s">
        <v>2469</v>
      </c>
      <c r="G605" t="s">
        <v>54</v>
      </c>
      <c r="H605" t="s">
        <v>55</v>
      </c>
      <c r="I605" t="s">
        <v>30</v>
      </c>
      <c r="J605" t="s">
        <v>82</v>
      </c>
      <c r="K605" t="s">
        <v>75</v>
      </c>
      <c r="L605" t="s">
        <v>3790</v>
      </c>
      <c r="M605" t="s">
        <v>3791</v>
      </c>
      <c r="N605" t="s">
        <v>3792</v>
      </c>
      <c r="O605" t="s">
        <v>61</v>
      </c>
      <c r="P605" t="s">
        <v>62</v>
      </c>
      <c r="Q605" t="s">
        <v>279</v>
      </c>
      <c r="R605" t="s">
        <v>3793</v>
      </c>
      <c r="S605" t="s">
        <v>2424</v>
      </c>
      <c r="T605" t="s">
        <v>2493</v>
      </c>
      <c r="U605" t="s">
        <v>2952</v>
      </c>
      <c r="V605" s="40">
        <v>0</v>
      </c>
      <c r="W605" s="40">
        <v>1.4467592592592592E-3</v>
      </c>
      <c r="X605" s="40">
        <v>1.4467592592592592E-3</v>
      </c>
      <c r="Y605" s="2" t="str">
        <f t="shared" si="112"/>
        <v/>
      </c>
      <c r="Z605" s="47" t="str">
        <f t="shared" si="113"/>
        <v>Cumplido</v>
      </c>
      <c r="AA605" s="8"/>
      <c r="AB605" s="8"/>
      <c r="AC605" s="8"/>
      <c r="AD605" s="8"/>
      <c r="AE605" s="8"/>
      <c r="AF605" s="42">
        <v>45334</v>
      </c>
      <c r="AG605" s="13" t="str">
        <f t="shared" si="114"/>
        <v>CUMPLE</v>
      </c>
      <c r="AH605" s="13" t="str">
        <f t="shared" si="115"/>
        <v>NO CUMPLE</v>
      </c>
      <c r="AI605" s="13" t="str">
        <f t="shared" si="116"/>
        <v>NO CUMPLE</v>
      </c>
      <c r="AJ605" s="13" t="str">
        <f t="shared" si="117"/>
        <v>NO CUMPLE</v>
      </c>
      <c r="AK605" s="13" t="str">
        <f t="shared" si="118"/>
        <v>NO CUMPLE</v>
      </c>
      <c r="AL605" s="13" t="str">
        <f t="shared" si="119"/>
        <v>CUMPLE</v>
      </c>
      <c r="AM605" s="13" t="str">
        <f t="shared" si="120"/>
        <v>NO CUMPLE</v>
      </c>
      <c r="AN605" s="13" t="str">
        <f t="shared" si="121"/>
        <v>NO CUMPLE</v>
      </c>
      <c r="AO605" s="13" t="str">
        <f t="shared" si="122"/>
        <v>NO CUMPLE</v>
      </c>
      <c r="AP605" s="13" t="str">
        <f t="shared" si="123"/>
        <v>NO CUMPLE</v>
      </c>
    </row>
    <row r="606" spans="1:42" ht="15" x14ac:dyDescent="0.25">
      <c r="A606" t="s">
        <v>3794</v>
      </c>
      <c r="B606" t="s">
        <v>95</v>
      </c>
      <c r="C606" t="s">
        <v>308</v>
      </c>
      <c r="D606" t="s">
        <v>142</v>
      </c>
      <c r="E606" t="s">
        <v>457</v>
      </c>
      <c r="F606" t="s">
        <v>335</v>
      </c>
      <c r="G606" t="s">
        <v>54</v>
      </c>
      <c r="H606" t="s">
        <v>55</v>
      </c>
      <c r="I606" t="s">
        <v>30</v>
      </c>
      <c r="J606" t="s">
        <v>82</v>
      </c>
      <c r="K606" t="s">
        <v>1108</v>
      </c>
      <c r="L606" t="s">
        <v>3795</v>
      </c>
      <c r="M606" t="s">
        <v>3796</v>
      </c>
      <c r="N606" t="s">
        <v>3797</v>
      </c>
      <c r="O606" t="s">
        <v>61</v>
      </c>
      <c r="P606" t="s">
        <v>136</v>
      </c>
      <c r="Q606" t="s">
        <v>137</v>
      </c>
      <c r="R606" t="s">
        <v>3798</v>
      </c>
      <c r="S606" t="s">
        <v>2424</v>
      </c>
      <c r="T606" t="s">
        <v>1598</v>
      </c>
      <c r="U606" t="s">
        <v>3799</v>
      </c>
      <c r="V606" s="40">
        <v>0</v>
      </c>
      <c r="W606" s="40">
        <v>8.2719907407407409E-2</v>
      </c>
      <c r="X606" s="40">
        <v>8.2719907407407409E-2</v>
      </c>
      <c r="Y606" s="2" t="str">
        <f t="shared" si="112"/>
        <v/>
      </c>
      <c r="Z606" s="47" t="str">
        <f t="shared" si="113"/>
        <v>Cumplido</v>
      </c>
      <c r="AA606" s="8"/>
      <c r="AB606" s="8"/>
      <c r="AC606" s="8"/>
      <c r="AD606" s="8"/>
      <c r="AE606" s="8"/>
      <c r="AF606" s="42">
        <v>45334</v>
      </c>
      <c r="AG606" s="13" t="str">
        <f t="shared" si="114"/>
        <v>NO CUMPLE</v>
      </c>
      <c r="AH606" s="13" t="str">
        <f t="shared" si="115"/>
        <v>CUMPLE</v>
      </c>
      <c r="AI606" s="13" t="str">
        <f t="shared" si="116"/>
        <v>NO CUMPLE</v>
      </c>
      <c r="AJ606" s="13" t="str">
        <f t="shared" si="117"/>
        <v>NO CUMPLE</v>
      </c>
      <c r="AK606" s="13" t="str">
        <f t="shared" si="118"/>
        <v>NO CUMPLE</v>
      </c>
      <c r="AL606" s="13" t="str">
        <f t="shared" si="119"/>
        <v>NO CUMPLE</v>
      </c>
      <c r="AM606" s="13" t="str">
        <f t="shared" si="120"/>
        <v>CUMPLE</v>
      </c>
      <c r="AN606" s="13" t="str">
        <f t="shared" si="121"/>
        <v>NO CUMPLE</v>
      </c>
      <c r="AO606" s="13" t="str">
        <f t="shared" si="122"/>
        <v>NO CUMPLE</v>
      </c>
      <c r="AP606" s="13" t="str">
        <f t="shared" si="123"/>
        <v>NO CUMPLE</v>
      </c>
    </row>
    <row r="607" spans="1:42" ht="15" hidden="1" x14ac:dyDescent="0.25">
      <c r="A607" t="s">
        <v>3800</v>
      </c>
      <c r="B607" t="s">
        <v>165</v>
      </c>
      <c r="C607" t="s">
        <v>359</v>
      </c>
      <c r="D607" t="s">
        <v>71</v>
      </c>
      <c r="E607" t="s">
        <v>467</v>
      </c>
      <c r="F607" t="s">
        <v>468</v>
      </c>
      <c r="G607" t="s">
        <v>54</v>
      </c>
      <c r="H607" t="s">
        <v>55</v>
      </c>
      <c r="I607" t="s">
        <v>30</v>
      </c>
      <c r="J607" t="s">
        <v>56</v>
      </c>
      <c r="K607" t="s">
        <v>57</v>
      </c>
      <c r="L607" t="s">
        <v>1236</v>
      </c>
      <c r="M607" t="s">
        <v>3801</v>
      </c>
      <c r="N607" t="s">
        <v>3802</v>
      </c>
      <c r="O607" t="s">
        <v>61</v>
      </c>
      <c r="P607" t="s">
        <v>136</v>
      </c>
      <c r="Q607" t="s">
        <v>137</v>
      </c>
      <c r="R607" t="s">
        <v>3803</v>
      </c>
      <c r="S607" t="s">
        <v>2424</v>
      </c>
      <c r="T607" t="s">
        <v>473</v>
      </c>
      <c r="U607" t="s">
        <v>352</v>
      </c>
      <c r="V607" s="40">
        <v>0</v>
      </c>
      <c r="W607" s="40">
        <v>0</v>
      </c>
      <c r="X607" s="40">
        <v>0</v>
      </c>
      <c r="Y607" s="2" t="str">
        <f t="shared" si="112"/>
        <v/>
      </c>
      <c r="Z607" s="47" t="str">
        <f t="shared" si="113"/>
        <v/>
      </c>
      <c r="AA607" s="8"/>
      <c r="AB607" s="8" t="str">
        <f>IF($H607="1-Crítica",IF($X607&lt;=$AT$5,"Cumplido", "Incumplido"),"")</f>
        <v/>
      </c>
      <c r="AC607" s="8" t="str">
        <f>IF($H607="2-Alta",IF($X607&lt;=$AT$6, "Cumplido", "Incumplido"),"")</f>
        <v/>
      </c>
      <c r="AD607" s="8" t="str">
        <f>IF($H607="3-Medio",IF($X607&lt;=$AT$7, "Cumplido", "Incumplido"),"")</f>
        <v/>
      </c>
      <c r="AE607" s="8" t="str">
        <f>IF($H607="4-Baja",IF($X607&lt;=$AT$8, "Cumplido", "Incumplido"),"")</f>
        <v>Cumplido</v>
      </c>
      <c r="AF607" s="42">
        <v>45334</v>
      </c>
      <c r="AG607" s="13" t="str">
        <f t="shared" si="114"/>
        <v>CUMPLE</v>
      </c>
      <c r="AH607" s="13" t="str">
        <f t="shared" si="115"/>
        <v>NO CUMPLE</v>
      </c>
      <c r="AI607" s="13" t="str">
        <f t="shared" si="116"/>
        <v>NO CUMPLE</v>
      </c>
      <c r="AJ607" s="13" t="str">
        <f t="shared" si="117"/>
        <v>NO CUMPLE</v>
      </c>
      <c r="AK607" s="13" t="str">
        <f t="shared" si="118"/>
        <v>NO CUMPLE</v>
      </c>
      <c r="AL607" s="13" t="str">
        <f t="shared" si="119"/>
        <v>CUMPLE</v>
      </c>
      <c r="AM607" s="13" t="str">
        <f t="shared" si="120"/>
        <v>NO CUMPLE</v>
      </c>
      <c r="AN607" s="13" t="str">
        <f t="shared" si="121"/>
        <v>NO CUMPLE</v>
      </c>
      <c r="AO607" s="13" t="str">
        <f t="shared" si="122"/>
        <v>NO CUMPLE</v>
      </c>
      <c r="AP607" s="13" t="str">
        <f t="shared" si="123"/>
        <v>NO CUMPLE</v>
      </c>
    </row>
    <row r="608" spans="1:42" ht="15" hidden="1" x14ac:dyDescent="0.25">
      <c r="A608" t="s">
        <v>3804</v>
      </c>
      <c r="B608" t="s">
        <v>165</v>
      </c>
      <c r="C608" t="s">
        <v>415</v>
      </c>
      <c r="D608" t="s">
        <v>297</v>
      </c>
      <c r="E608" t="s">
        <v>1089</v>
      </c>
      <c r="F608" t="s">
        <v>299</v>
      </c>
      <c r="G608" t="s">
        <v>73</v>
      </c>
      <c r="H608" t="s">
        <v>74</v>
      </c>
      <c r="I608" t="s">
        <v>29</v>
      </c>
      <c r="J608" t="s">
        <v>82</v>
      </c>
      <c r="K608" t="s">
        <v>57</v>
      </c>
      <c r="L608" t="s">
        <v>3805</v>
      </c>
      <c r="M608" t="s">
        <v>3806</v>
      </c>
      <c r="N608" t="s">
        <v>3807</v>
      </c>
      <c r="O608" t="s">
        <v>61</v>
      </c>
      <c r="P608" t="s">
        <v>94</v>
      </c>
      <c r="Q608" t="s">
        <v>95</v>
      </c>
      <c r="R608" t="s">
        <v>3808</v>
      </c>
      <c r="S608" t="s">
        <v>2424</v>
      </c>
      <c r="T608" t="s">
        <v>3809</v>
      </c>
      <c r="U608"/>
      <c r="V608" s="40">
        <v>2.5358796296296296E-2</v>
      </c>
      <c r="W608" s="40">
        <v>3.2731481481481479E-2</v>
      </c>
      <c r="X608" s="40">
        <v>7.3726851851851852E-3</v>
      </c>
      <c r="Y608" s="2" t="str">
        <f t="shared" si="112"/>
        <v/>
      </c>
      <c r="Z608" s="47" t="str">
        <f t="shared" si="113"/>
        <v>Cumplido</v>
      </c>
      <c r="AA608" s="8"/>
      <c r="AB608" s="8"/>
      <c r="AC608" s="8"/>
      <c r="AD608" s="8"/>
      <c r="AE608" s="8"/>
      <c r="AF608" s="42">
        <v>45334</v>
      </c>
      <c r="AG608" s="13" t="str">
        <f t="shared" si="114"/>
        <v>CUMPLE</v>
      </c>
      <c r="AH608" s="13" t="str">
        <f t="shared" si="115"/>
        <v>NO CUMPLE</v>
      </c>
      <c r="AI608" s="13" t="str">
        <f t="shared" si="116"/>
        <v>NO CUMPLE</v>
      </c>
      <c r="AJ608" s="13" t="str">
        <f t="shared" si="117"/>
        <v>NO CUMPLE</v>
      </c>
      <c r="AK608" s="13" t="str">
        <f t="shared" si="118"/>
        <v>NO CUMPLE</v>
      </c>
      <c r="AL608" s="13" t="str">
        <f t="shared" si="119"/>
        <v>CUMPLE</v>
      </c>
      <c r="AM608" s="13" t="str">
        <f t="shared" si="120"/>
        <v>NO CUMPLE</v>
      </c>
      <c r="AN608" s="13" t="str">
        <f t="shared" si="121"/>
        <v>NO CUMPLE</v>
      </c>
      <c r="AO608" s="13" t="str">
        <f t="shared" si="122"/>
        <v>NO CUMPLE</v>
      </c>
      <c r="AP608" s="13" t="str">
        <f t="shared" si="123"/>
        <v>NO CUMPLE</v>
      </c>
    </row>
    <row r="609" spans="1:42" ht="15" hidden="1" x14ac:dyDescent="0.25">
      <c r="A609" t="s">
        <v>3810</v>
      </c>
      <c r="B609" t="s">
        <v>165</v>
      </c>
      <c r="C609" t="s">
        <v>359</v>
      </c>
      <c r="D609" t="s">
        <v>71</v>
      </c>
      <c r="E609" t="s">
        <v>767</v>
      </c>
      <c r="F609" t="s">
        <v>1016</v>
      </c>
      <c r="G609" t="s">
        <v>54</v>
      </c>
      <c r="H609" t="s">
        <v>55</v>
      </c>
      <c r="I609" t="s">
        <v>30</v>
      </c>
      <c r="J609" t="s">
        <v>82</v>
      </c>
      <c r="K609" t="s">
        <v>57</v>
      </c>
      <c r="L609" t="s">
        <v>1017</v>
      </c>
      <c r="M609" t="s">
        <v>3811</v>
      </c>
      <c r="N609" t="s">
        <v>3812</v>
      </c>
      <c r="O609" t="s">
        <v>61</v>
      </c>
      <c r="P609" t="s">
        <v>136</v>
      </c>
      <c r="Q609" t="s">
        <v>137</v>
      </c>
      <c r="R609" t="s">
        <v>3813</v>
      </c>
      <c r="S609" t="s">
        <v>2424</v>
      </c>
      <c r="T609" t="s">
        <v>1017</v>
      </c>
      <c r="U609" t="s">
        <v>1021</v>
      </c>
      <c r="V609" s="40">
        <v>8.9120370370370373E-4</v>
      </c>
      <c r="W609" s="40">
        <v>1.5277777777777779E-3</v>
      </c>
      <c r="X609" s="40">
        <v>6.3657407407407413E-4</v>
      </c>
      <c r="Y609" s="2" t="str">
        <f t="shared" si="112"/>
        <v/>
      </c>
      <c r="Z609" s="47" t="str">
        <f t="shared" si="113"/>
        <v>Cumplido</v>
      </c>
      <c r="AA609" s="8"/>
      <c r="AB609" s="8"/>
      <c r="AC609" s="8"/>
      <c r="AD609" s="8"/>
      <c r="AE609" s="8"/>
      <c r="AF609" s="42">
        <v>45334</v>
      </c>
      <c r="AG609" s="13" t="str">
        <f t="shared" si="114"/>
        <v>CUMPLE</v>
      </c>
      <c r="AH609" s="13" t="str">
        <f t="shared" si="115"/>
        <v>NO CUMPLE</v>
      </c>
      <c r="AI609" s="13" t="str">
        <f t="shared" si="116"/>
        <v>NO CUMPLE</v>
      </c>
      <c r="AJ609" s="13" t="str">
        <f t="shared" si="117"/>
        <v>NO CUMPLE</v>
      </c>
      <c r="AK609" s="13" t="str">
        <f t="shared" si="118"/>
        <v>NO CUMPLE</v>
      </c>
      <c r="AL609" s="13" t="str">
        <f t="shared" si="119"/>
        <v>CUMPLE</v>
      </c>
      <c r="AM609" s="13" t="str">
        <f t="shared" si="120"/>
        <v>NO CUMPLE</v>
      </c>
      <c r="AN609" s="13" t="str">
        <f t="shared" si="121"/>
        <v>NO CUMPLE</v>
      </c>
      <c r="AO609" s="13" t="str">
        <f t="shared" si="122"/>
        <v>NO CUMPLE</v>
      </c>
      <c r="AP609" s="13" t="str">
        <f t="shared" si="123"/>
        <v>NO CUMPLE</v>
      </c>
    </row>
    <row r="610" spans="1:42" ht="15" hidden="1" x14ac:dyDescent="0.25">
      <c r="A610" t="s">
        <v>3814</v>
      </c>
      <c r="B610" t="s">
        <v>165</v>
      </c>
      <c r="C610" t="s">
        <v>359</v>
      </c>
      <c r="D610" t="s">
        <v>71</v>
      </c>
      <c r="E610" t="s">
        <v>767</v>
      </c>
      <c r="F610" t="s">
        <v>1016</v>
      </c>
      <c r="G610" t="s">
        <v>54</v>
      </c>
      <c r="H610" t="s">
        <v>55</v>
      </c>
      <c r="I610" t="s">
        <v>30</v>
      </c>
      <c r="J610" t="s">
        <v>82</v>
      </c>
      <c r="K610" t="s">
        <v>57</v>
      </c>
      <c r="L610" t="s">
        <v>1083</v>
      </c>
      <c r="M610" t="s">
        <v>3815</v>
      </c>
      <c r="N610" t="s">
        <v>3816</v>
      </c>
      <c r="O610" t="s">
        <v>61</v>
      </c>
      <c r="P610" t="s">
        <v>136</v>
      </c>
      <c r="Q610" t="s">
        <v>137</v>
      </c>
      <c r="R610" t="s">
        <v>3817</v>
      </c>
      <c r="S610" t="s">
        <v>2424</v>
      </c>
      <c r="T610" t="s">
        <v>1083</v>
      </c>
      <c r="U610" t="s">
        <v>1087</v>
      </c>
      <c r="V610" s="40">
        <v>7.5231481481481482E-4</v>
      </c>
      <c r="W610" s="40">
        <v>1.4236111111111112E-3</v>
      </c>
      <c r="X610" s="40">
        <v>6.7129629629629625E-4</v>
      </c>
      <c r="Y610" s="2" t="str">
        <f t="shared" si="112"/>
        <v/>
      </c>
      <c r="Z610" s="47" t="str">
        <f t="shared" si="113"/>
        <v>Cumplido</v>
      </c>
      <c r="AA610" s="8"/>
      <c r="AB610" s="8" t="str">
        <f>IF($H610="1-Crítica",IF($X610&lt;=$AT$5,"Cumplido", "Incumplido"),"")</f>
        <v/>
      </c>
      <c r="AC610" s="8" t="str">
        <f>IF($H610="2-Alta",IF($X610&lt;=$AT$6, "Cumplido", "Incumplido"),"")</f>
        <v/>
      </c>
      <c r="AD610" s="8" t="str">
        <f>IF($H610="3-Medio",IF($X610&lt;=$AT$7, "Cumplido", "Incumplido"),"")</f>
        <v/>
      </c>
      <c r="AE610" s="8" t="str">
        <f>IF($H610="4-Baja",IF($X610&lt;=$AT$8, "Cumplido", "Incumplido"),"")</f>
        <v>Cumplido</v>
      </c>
      <c r="AF610" s="42">
        <v>45334</v>
      </c>
      <c r="AG610" s="13" t="str">
        <f t="shared" si="114"/>
        <v>CUMPLE</v>
      </c>
      <c r="AH610" s="13" t="str">
        <f t="shared" si="115"/>
        <v>NO CUMPLE</v>
      </c>
      <c r="AI610" s="13" t="str">
        <f t="shared" si="116"/>
        <v>NO CUMPLE</v>
      </c>
      <c r="AJ610" s="13" t="str">
        <f t="shared" si="117"/>
        <v>NO CUMPLE</v>
      </c>
      <c r="AK610" s="13" t="str">
        <f t="shared" si="118"/>
        <v>NO CUMPLE</v>
      </c>
      <c r="AL610" s="13" t="str">
        <f t="shared" si="119"/>
        <v>CUMPLE</v>
      </c>
      <c r="AM610" s="13" t="str">
        <f t="shared" si="120"/>
        <v>NO CUMPLE</v>
      </c>
      <c r="AN610" s="13" t="str">
        <f t="shared" si="121"/>
        <v>NO CUMPLE</v>
      </c>
      <c r="AO610" s="13" t="str">
        <f t="shared" si="122"/>
        <v>NO CUMPLE</v>
      </c>
      <c r="AP610" s="13" t="str">
        <f t="shared" si="123"/>
        <v>NO CUMPLE</v>
      </c>
    </row>
    <row r="611" spans="1:42" ht="15" hidden="1" x14ac:dyDescent="0.25">
      <c r="A611" t="s">
        <v>3818</v>
      </c>
      <c r="B611" t="s">
        <v>165</v>
      </c>
      <c r="C611" t="s">
        <v>359</v>
      </c>
      <c r="D611" t="s">
        <v>71</v>
      </c>
      <c r="E611" t="s">
        <v>767</v>
      </c>
      <c r="F611" t="s">
        <v>1016</v>
      </c>
      <c r="G611" t="s">
        <v>54</v>
      </c>
      <c r="H611" t="s">
        <v>55</v>
      </c>
      <c r="I611" t="s">
        <v>30</v>
      </c>
      <c r="J611" t="s">
        <v>82</v>
      </c>
      <c r="K611" t="s">
        <v>57</v>
      </c>
      <c r="L611" t="s">
        <v>3819</v>
      </c>
      <c r="M611" t="s">
        <v>3820</v>
      </c>
      <c r="N611" t="s">
        <v>3821</v>
      </c>
      <c r="O611" t="s">
        <v>61</v>
      </c>
      <c r="P611" t="s">
        <v>136</v>
      </c>
      <c r="Q611" t="s">
        <v>137</v>
      </c>
      <c r="R611" t="s">
        <v>3822</v>
      </c>
      <c r="S611" t="s">
        <v>2424</v>
      </c>
      <c r="T611" t="s">
        <v>3823</v>
      </c>
      <c r="U611" t="s">
        <v>1774</v>
      </c>
      <c r="V611" s="40">
        <v>6.9444444444444447E-4</v>
      </c>
      <c r="W611" s="40">
        <v>1.4004629629629629E-3</v>
      </c>
      <c r="X611" s="40">
        <v>7.0601851851851847E-4</v>
      </c>
      <c r="Y611" s="2" t="str">
        <f t="shared" si="112"/>
        <v/>
      </c>
      <c r="Z611" s="47" t="str">
        <f t="shared" si="113"/>
        <v>Cumplido</v>
      </c>
      <c r="AA611" s="8"/>
      <c r="AB611" s="8"/>
      <c r="AC611" s="8"/>
      <c r="AD611" s="8"/>
      <c r="AE611" s="8"/>
      <c r="AF611" s="42">
        <v>45334</v>
      </c>
      <c r="AG611" s="13" t="str">
        <f t="shared" si="114"/>
        <v>CUMPLE</v>
      </c>
      <c r="AH611" s="13" t="str">
        <f t="shared" si="115"/>
        <v>NO CUMPLE</v>
      </c>
      <c r="AI611" s="13" t="str">
        <f t="shared" si="116"/>
        <v>NO CUMPLE</v>
      </c>
      <c r="AJ611" s="13" t="str">
        <f t="shared" si="117"/>
        <v>NO CUMPLE</v>
      </c>
      <c r="AK611" s="13" t="str">
        <f t="shared" si="118"/>
        <v>NO CUMPLE</v>
      </c>
      <c r="AL611" s="13" t="str">
        <f t="shared" si="119"/>
        <v>CUMPLE</v>
      </c>
      <c r="AM611" s="13" t="str">
        <f t="shared" si="120"/>
        <v>NO CUMPLE</v>
      </c>
      <c r="AN611" s="13" t="str">
        <f t="shared" si="121"/>
        <v>NO CUMPLE</v>
      </c>
      <c r="AO611" s="13" t="str">
        <f t="shared" si="122"/>
        <v>NO CUMPLE</v>
      </c>
      <c r="AP611" s="13" t="str">
        <f t="shared" si="123"/>
        <v>NO CUMPLE</v>
      </c>
    </row>
    <row r="612" spans="1:42" ht="15" x14ac:dyDescent="0.25">
      <c r="A612" t="s">
        <v>3824</v>
      </c>
      <c r="B612" t="s">
        <v>307</v>
      </c>
      <c r="C612" t="s">
        <v>308</v>
      </c>
      <c r="D612" t="s">
        <v>308</v>
      </c>
      <c r="E612" t="s">
        <v>457</v>
      </c>
      <c r="F612" t="s">
        <v>458</v>
      </c>
      <c r="G612" t="s">
        <v>54</v>
      </c>
      <c r="H612" t="s">
        <v>55</v>
      </c>
      <c r="I612" t="s">
        <v>30</v>
      </c>
      <c r="J612" t="s">
        <v>82</v>
      </c>
      <c r="K612" t="s">
        <v>57</v>
      </c>
      <c r="L612" t="s">
        <v>3825</v>
      </c>
      <c r="M612" t="s">
        <v>3826</v>
      </c>
      <c r="N612" t="s">
        <v>3827</v>
      </c>
      <c r="O612" t="s">
        <v>61</v>
      </c>
      <c r="P612" t="s">
        <v>462</v>
      </c>
      <c r="Q612" t="s">
        <v>463</v>
      </c>
      <c r="R612" t="s">
        <v>3828</v>
      </c>
      <c r="S612" t="s">
        <v>2424</v>
      </c>
      <c r="T612" t="s">
        <v>3829</v>
      </c>
      <c r="U612" t="s">
        <v>3829</v>
      </c>
      <c r="V612" s="40">
        <v>0</v>
      </c>
      <c r="W612" s="40">
        <v>1.0879629629629629E-3</v>
      </c>
      <c r="X612" s="40">
        <v>1.0879629629629629E-3</v>
      </c>
      <c r="Y612" s="2" t="str">
        <f t="shared" si="112"/>
        <v/>
      </c>
      <c r="Z612" s="47" t="str">
        <f t="shared" si="113"/>
        <v>Cumplido</v>
      </c>
      <c r="AA612" s="8"/>
      <c r="AB612" s="8"/>
      <c r="AC612" s="8"/>
      <c r="AD612" s="8"/>
      <c r="AE612" s="8"/>
      <c r="AF612" s="42">
        <v>45334</v>
      </c>
      <c r="AG612" s="13" t="str">
        <f t="shared" si="114"/>
        <v>CUMPLE</v>
      </c>
      <c r="AH612" s="13" t="str">
        <f t="shared" si="115"/>
        <v>NO CUMPLE</v>
      </c>
      <c r="AI612" s="13" t="str">
        <f t="shared" si="116"/>
        <v>NO CUMPLE</v>
      </c>
      <c r="AJ612" s="13" t="str">
        <f t="shared" si="117"/>
        <v>NO CUMPLE</v>
      </c>
      <c r="AK612" s="13" t="str">
        <f t="shared" si="118"/>
        <v>NO CUMPLE</v>
      </c>
      <c r="AL612" s="13" t="str">
        <f t="shared" si="119"/>
        <v>CUMPLE</v>
      </c>
      <c r="AM612" s="13" t="str">
        <f t="shared" si="120"/>
        <v>NO CUMPLE</v>
      </c>
      <c r="AN612" s="13" t="str">
        <f t="shared" si="121"/>
        <v>NO CUMPLE</v>
      </c>
      <c r="AO612" s="13" t="str">
        <f t="shared" si="122"/>
        <v>NO CUMPLE</v>
      </c>
      <c r="AP612" s="13" t="str">
        <f t="shared" si="123"/>
        <v>NO CUMPLE</v>
      </c>
    </row>
    <row r="613" spans="1:42" ht="15" hidden="1" x14ac:dyDescent="0.25">
      <c r="A613" t="s">
        <v>3830</v>
      </c>
      <c r="B613" t="s">
        <v>70</v>
      </c>
      <c r="C613" t="s">
        <v>154</v>
      </c>
      <c r="D613" t="s">
        <v>71</v>
      </c>
      <c r="E613" t="s">
        <v>1888</v>
      </c>
      <c r="F613" t="s">
        <v>116</v>
      </c>
      <c r="G613" t="s">
        <v>54</v>
      </c>
      <c r="H613" t="s">
        <v>55</v>
      </c>
      <c r="I613" t="s">
        <v>30</v>
      </c>
      <c r="J613" t="s">
        <v>56</v>
      </c>
      <c r="K613" t="s">
        <v>117</v>
      </c>
      <c r="L613" t="s">
        <v>3831</v>
      </c>
      <c r="M613" t="s">
        <v>3832</v>
      </c>
      <c r="N613" t="s">
        <v>3833</v>
      </c>
      <c r="O613" t="s">
        <v>61</v>
      </c>
      <c r="P613" t="s">
        <v>136</v>
      </c>
      <c r="Q613" t="s">
        <v>137</v>
      </c>
      <c r="R613" t="s">
        <v>3834</v>
      </c>
      <c r="S613" t="s">
        <v>2424</v>
      </c>
      <c r="T613" t="s">
        <v>3835</v>
      </c>
      <c r="U613" t="s">
        <v>3836</v>
      </c>
      <c r="V613" s="40">
        <v>0</v>
      </c>
      <c r="W613" s="40">
        <v>0</v>
      </c>
      <c r="X613" s="40">
        <v>0</v>
      </c>
      <c r="Y613" s="2" t="str">
        <f t="shared" si="112"/>
        <v/>
      </c>
      <c r="Z613" s="47" t="str">
        <f t="shared" si="113"/>
        <v/>
      </c>
      <c r="AA613" s="8"/>
      <c r="AB613" s="8"/>
      <c r="AC613" s="8"/>
      <c r="AD613" s="8"/>
      <c r="AE613" s="8"/>
      <c r="AF613" s="42">
        <v>45334</v>
      </c>
      <c r="AG613" s="13" t="str">
        <f t="shared" si="114"/>
        <v>CUMPLE</v>
      </c>
      <c r="AH613" s="13" t="str">
        <f t="shared" si="115"/>
        <v>NO CUMPLE</v>
      </c>
      <c r="AI613" s="13" t="str">
        <f t="shared" si="116"/>
        <v>NO CUMPLE</v>
      </c>
      <c r="AJ613" s="13" t="str">
        <f t="shared" si="117"/>
        <v>NO CUMPLE</v>
      </c>
      <c r="AK613" s="13" t="str">
        <f t="shared" si="118"/>
        <v>NO CUMPLE</v>
      </c>
      <c r="AL613" s="13" t="str">
        <f t="shared" si="119"/>
        <v>CUMPLE</v>
      </c>
      <c r="AM613" s="13" t="str">
        <f t="shared" si="120"/>
        <v>NO CUMPLE</v>
      </c>
      <c r="AN613" s="13" t="str">
        <f t="shared" si="121"/>
        <v>NO CUMPLE</v>
      </c>
      <c r="AO613" s="13" t="str">
        <f t="shared" si="122"/>
        <v>NO CUMPLE</v>
      </c>
      <c r="AP613" s="13" t="str">
        <f t="shared" si="123"/>
        <v>NO CUMPLE</v>
      </c>
    </row>
    <row r="614" spans="1:42" ht="15" hidden="1" x14ac:dyDescent="0.25">
      <c r="A614" t="s">
        <v>3837</v>
      </c>
      <c r="B614" t="s">
        <v>165</v>
      </c>
      <c r="C614" t="s">
        <v>71</v>
      </c>
      <c r="D614" t="s">
        <v>483</v>
      </c>
      <c r="E614" t="s">
        <v>675</v>
      </c>
      <c r="F614" t="s">
        <v>732</v>
      </c>
      <c r="G614" t="s">
        <v>73</v>
      </c>
      <c r="H614" t="s">
        <v>74</v>
      </c>
      <c r="I614" t="s">
        <v>29</v>
      </c>
      <c r="J614" t="s">
        <v>82</v>
      </c>
      <c r="K614" t="s">
        <v>1502</v>
      </c>
      <c r="L614" t="s">
        <v>3838</v>
      </c>
      <c r="M614" t="s">
        <v>3839</v>
      </c>
      <c r="N614" t="s">
        <v>3840</v>
      </c>
      <c r="O614" t="s">
        <v>61</v>
      </c>
      <c r="P614" t="s">
        <v>136</v>
      </c>
      <c r="Q614" t="s">
        <v>137</v>
      </c>
      <c r="R614" t="s">
        <v>3841</v>
      </c>
      <c r="S614" t="s">
        <v>2424</v>
      </c>
      <c r="T614" t="s">
        <v>3842</v>
      </c>
      <c r="U614" t="s">
        <v>774</v>
      </c>
      <c r="V614" s="40">
        <v>5.9328703703703703E-2</v>
      </c>
      <c r="W614" s="40">
        <v>6.6354166666666672E-2</v>
      </c>
      <c r="X614" s="40">
        <v>7.0254629629629634E-3</v>
      </c>
      <c r="Y614" s="2" t="str">
        <f t="shared" si="112"/>
        <v/>
      </c>
      <c r="Z614" s="47" t="str">
        <f t="shared" si="113"/>
        <v>Cumplido</v>
      </c>
      <c r="AA614" s="8"/>
      <c r="AB614" s="8"/>
      <c r="AC614" s="8"/>
      <c r="AD614" s="8"/>
      <c r="AE614" s="8"/>
      <c r="AF614" s="42">
        <v>45334</v>
      </c>
      <c r="AG614" s="13" t="str">
        <f t="shared" si="114"/>
        <v>CUMPLE</v>
      </c>
      <c r="AH614" s="13" t="str">
        <f t="shared" si="115"/>
        <v>NO CUMPLE</v>
      </c>
      <c r="AI614" s="13" t="str">
        <f t="shared" si="116"/>
        <v>NO CUMPLE</v>
      </c>
      <c r="AJ614" s="13" t="str">
        <f t="shared" si="117"/>
        <v>NO CUMPLE</v>
      </c>
      <c r="AK614" s="13" t="str">
        <f t="shared" si="118"/>
        <v>NO CUMPLE</v>
      </c>
      <c r="AL614" s="13" t="str">
        <f t="shared" si="119"/>
        <v>NO CUMPLE</v>
      </c>
      <c r="AM614" s="13" t="str">
        <f t="shared" si="120"/>
        <v>CUMPLE</v>
      </c>
      <c r="AN614" s="13" t="str">
        <f t="shared" si="121"/>
        <v>NO CUMPLE</v>
      </c>
      <c r="AO614" s="13" t="str">
        <f t="shared" si="122"/>
        <v>NO CUMPLE</v>
      </c>
      <c r="AP614" s="13" t="str">
        <f t="shared" si="123"/>
        <v>NO CUMPLE</v>
      </c>
    </row>
    <row r="615" spans="1:42" ht="15" x14ac:dyDescent="0.25">
      <c r="A615" t="s">
        <v>3843</v>
      </c>
      <c r="B615" t="s">
        <v>95</v>
      </c>
      <c r="C615" t="s">
        <v>273</v>
      </c>
      <c r="D615" t="s">
        <v>142</v>
      </c>
      <c r="E615" t="s">
        <v>2268</v>
      </c>
      <c r="F615" t="s">
        <v>176</v>
      </c>
      <c r="G615" t="s">
        <v>73</v>
      </c>
      <c r="H615" t="s">
        <v>74</v>
      </c>
      <c r="I615" t="s">
        <v>29</v>
      </c>
      <c r="J615" t="s">
        <v>82</v>
      </c>
      <c r="K615" t="s">
        <v>288</v>
      </c>
      <c r="L615" t="s">
        <v>3844</v>
      </c>
      <c r="M615" t="s">
        <v>3845</v>
      </c>
      <c r="N615" t="s">
        <v>3846</v>
      </c>
      <c r="O615" t="s">
        <v>61</v>
      </c>
      <c r="P615" t="s">
        <v>62</v>
      </c>
      <c r="Q615" t="s">
        <v>279</v>
      </c>
      <c r="R615" t="s">
        <v>3847</v>
      </c>
      <c r="S615" t="s">
        <v>2424</v>
      </c>
      <c r="T615" t="s">
        <v>3848</v>
      </c>
      <c r="U615" t="s">
        <v>3849</v>
      </c>
      <c r="V615" s="40">
        <v>0.11513888888888889</v>
      </c>
      <c r="W615" s="40">
        <v>0.19348379629629631</v>
      </c>
      <c r="X615" s="40">
        <v>7.8344907407407405E-2</v>
      </c>
      <c r="Y615" s="2" t="str">
        <f t="shared" si="112"/>
        <v/>
      </c>
      <c r="Z615" s="47" t="str">
        <f t="shared" si="113"/>
        <v>Cumplido</v>
      </c>
      <c r="AA615" s="8"/>
      <c r="AB615" s="8"/>
      <c r="AC615" s="8"/>
      <c r="AD615" s="8"/>
      <c r="AE615" s="8"/>
      <c r="AF615" s="42">
        <v>45334</v>
      </c>
      <c r="AG615" s="13" t="str">
        <f t="shared" si="114"/>
        <v>NO CUMPLE</v>
      </c>
      <c r="AH615" s="13" t="str">
        <f t="shared" si="115"/>
        <v>CUMPLE</v>
      </c>
      <c r="AI615" s="13" t="str">
        <f t="shared" si="116"/>
        <v>NO CUMPLE</v>
      </c>
      <c r="AJ615" s="13" t="str">
        <f t="shared" si="117"/>
        <v>NO CUMPLE</v>
      </c>
      <c r="AK615" s="13" t="str">
        <f t="shared" si="118"/>
        <v>NO CUMPLE</v>
      </c>
      <c r="AL615" s="13" t="str">
        <f t="shared" si="119"/>
        <v>NO CUMPLE</v>
      </c>
      <c r="AM615" s="13" t="str">
        <f t="shared" si="120"/>
        <v>NO CUMPLE</v>
      </c>
      <c r="AN615" s="13" t="str">
        <f t="shared" si="121"/>
        <v>CUMPLE</v>
      </c>
      <c r="AO615" s="13" t="str">
        <f t="shared" si="122"/>
        <v>NO CUMPLE</v>
      </c>
      <c r="AP615" s="13" t="str">
        <f t="shared" si="123"/>
        <v>NO CUMPLE</v>
      </c>
    </row>
    <row r="616" spans="1:42" ht="15" x14ac:dyDescent="0.25">
      <c r="A616" t="s">
        <v>3850</v>
      </c>
      <c r="B616" t="s">
        <v>2280</v>
      </c>
      <c r="C616" t="s">
        <v>212</v>
      </c>
      <c r="D616" t="s">
        <v>142</v>
      </c>
      <c r="E616" t="s">
        <v>2295</v>
      </c>
      <c r="F616" t="s">
        <v>176</v>
      </c>
      <c r="G616" t="s">
        <v>73</v>
      </c>
      <c r="H616" t="s">
        <v>74</v>
      </c>
      <c r="I616" t="s">
        <v>29</v>
      </c>
      <c r="J616" t="s">
        <v>82</v>
      </c>
      <c r="K616" t="s">
        <v>533</v>
      </c>
      <c r="L616" t="s">
        <v>3851</v>
      </c>
      <c r="M616" t="s">
        <v>3852</v>
      </c>
      <c r="N616" t="s">
        <v>3853</v>
      </c>
      <c r="O616" t="s">
        <v>61</v>
      </c>
      <c r="P616" t="s">
        <v>62</v>
      </c>
      <c r="Q616" t="s">
        <v>537</v>
      </c>
      <c r="R616" t="s">
        <v>3854</v>
      </c>
      <c r="S616" t="s">
        <v>3319</v>
      </c>
      <c r="T616" t="s">
        <v>3855</v>
      </c>
      <c r="U616"/>
      <c r="V616" s="40">
        <v>3.3180902777777779</v>
      </c>
      <c r="W616" s="40">
        <v>3.3800347222222222</v>
      </c>
      <c r="X616" s="40">
        <v>6.1944444444444448E-2</v>
      </c>
      <c r="Y616" s="2" t="str">
        <f t="shared" si="112"/>
        <v/>
      </c>
      <c r="Z616" s="47" t="str">
        <f t="shared" si="113"/>
        <v>Cumplido</v>
      </c>
      <c r="AA616" s="8"/>
      <c r="AB616" s="8" t="str">
        <f>IF($H616="1-Crítica",IF($X616&lt;=$AT$5,"Cumplido", "Incumplido"),"")</f>
        <v/>
      </c>
      <c r="AC616" s="8" t="str">
        <f>IF($H616="2-Alta",IF($X616&lt;=$AT$6, "Cumplido", "Incumplido"),"")</f>
        <v/>
      </c>
      <c r="AD616" s="8" t="str">
        <f>IF($H616="3-Medio",IF($X616&lt;=$AT$7, "Cumplido", "Incumplido"),"")</f>
        <v>Cumplido</v>
      </c>
      <c r="AE616" s="8" t="str">
        <f>IF($H616="4-Baja",IF($X616&lt;=$AT$8, "Cumplido", "Incumplido"),"")</f>
        <v/>
      </c>
      <c r="AF616" s="42">
        <v>45337</v>
      </c>
      <c r="AG616" s="13" t="str">
        <f t="shared" si="114"/>
        <v>NO CUMPLE</v>
      </c>
      <c r="AH616" s="13" t="str">
        <f t="shared" si="115"/>
        <v>CUMPLE</v>
      </c>
      <c r="AI616" s="13" t="str">
        <f t="shared" si="116"/>
        <v>NO CUMPLE</v>
      </c>
      <c r="AJ616" s="13" t="str">
        <f t="shared" si="117"/>
        <v>NO CUMPLE</v>
      </c>
      <c r="AK616" s="13" t="str">
        <f t="shared" si="118"/>
        <v>NO CUMPLE</v>
      </c>
      <c r="AL616" s="13" t="str">
        <f t="shared" si="119"/>
        <v>NO CUMPLE</v>
      </c>
      <c r="AM616" s="13" t="str">
        <f t="shared" si="120"/>
        <v>NO CUMPLE</v>
      </c>
      <c r="AN616" s="13" t="str">
        <f t="shared" si="121"/>
        <v>NO CUMPLE</v>
      </c>
      <c r="AO616" s="13" t="str">
        <f t="shared" si="122"/>
        <v>NO CUMPLE</v>
      </c>
      <c r="AP616" s="13" t="str">
        <f t="shared" si="123"/>
        <v>CUMPLE</v>
      </c>
    </row>
    <row r="617" spans="1:42" ht="15" x14ac:dyDescent="0.25">
      <c r="A617" t="s">
        <v>3856</v>
      </c>
      <c r="B617" t="s">
        <v>445</v>
      </c>
      <c r="C617" t="s">
        <v>273</v>
      </c>
      <c r="D617" t="s">
        <v>1515</v>
      </c>
      <c r="E617" t="s">
        <v>2268</v>
      </c>
      <c r="F617" t="s">
        <v>447</v>
      </c>
      <c r="G617" t="s">
        <v>448</v>
      </c>
      <c r="H617" t="s">
        <v>55</v>
      </c>
      <c r="I617" t="s">
        <v>30</v>
      </c>
      <c r="J617" t="s">
        <v>67</v>
      </c>
      <c r="K617" t="s">
        <v>117</v>
      </c>
      <c r="L617" t="s">
        <v>1516</v>
      </c>
      <c r="M617" t="s">
        <v>3857</v>
      </c>
      <c r="N617" t="s">
        <v>3857</v>
      </c>
      <c r="O617" t="s">
        <v>61</v>
      </c>
      <c r="P617" t="s">
        <v>62</v>
      </c>
      <c r="Q617" t="s">
        <v>279</v>
      </c>
      <c r="R617" t="s">
        <v>3858</v>
      </c>
      <c r="S617" t="s">
        <v>2424</v>
      </c>
      <c r="T617" t="s">
        <v>1519</v>
      </c>
      <c r="U617" t="s">
        <v>3733</v>
      </c>
      <c r="V617" s="40">
        <v>5.2569444444444446E-2</v>
      </c>
      <c r="W617" s="40">
        <v>7.3761574074074077E-2</v>
      </c>
      <c r="X617" s="40">
        <v>2.119212962962963E-2</v>
      </c>
      <c r="Y617" s="2" t="str">
        <f t="shared" si="112"/>
        <v>Cumplido</v>
      </c>
      <c r="Z617" s="47" t="str">
        <f t="shared" si="113"/>
        <v/>
      </c>
      <c r="AA617" s="8"/>
      <c r="AB617" s="8"/>
      <c r="AC617" s="8"/>
      <c r="AD617" s="8"/>
      <c r="AE617" s="8"/>
      <c r="AF617" s="42">
        <v>45334</v>
      </c>
      <c r="AG617" s="13" t="str">
        <f t="shared" si="114"/>
        <v>CUMPLE</v>
      </c>
      <c r="AH617" s="13" t="str">
        <f t="shared" si="115"/>
        <v>NO CUMPLE</v>
      </c>
      <c r="AI617" s="13" t="str">
        <f t="shared" si="116"/>
        <v>NO CUMPLE</v>
      </c>
      <c r="AJ617" s="13" t="str">
        <f t="shared" si="117"/>
        <v>NO CUMPLE</v>
      </c>
      <c r="AK617" s="13" t="str">
        <f t="shared" si="118"/>
        <v>NO CUMPLE</v>
      </c>
      <c r="AL617" s="13" t="str">
        <f t="shared" si="119"/>
        <v>NO CUMPLE</v>
      </c>
      <c r="AM617" s="13" t="str">
        <f t="shared" si="120"/>
        <v>CUMPLE</v>
      </c>
      <c r="AN617" s="13" t="str">
        <f t="shared" si="121"/>
        <v>NO CUMPLE</v>
      </c>
      <c r="AO617" s="13" t="str">
        <f t="shared" si="122"/>
        <v>NO CUMPLE</v>
      </c>
      <c r="AP617" s="13" t="str">
        <f t="shared" si="123"/>
        <v>NO CUMPLE</v>
      </c>
    </row>
    <row r="618" spans="1:42" ht="15" x14ac:dyDescent="0.25">
      <c r="A618" t="s">
        <v>3859</v>
      </c>
      <c r="B618" t="s">
        <v>831</v>
      </c>
      <c r="C618" t="s">
        <v>273</v>
      </c>
      <c r="D618" t="s">
        <v>832</v>
      </c>
      <c r="E618" t="s">
        <v>274</v>
      </c>
      <c r="F618" t="s">
        <v>834</v>
      </c>
      <c r="G618" t="s">
        <v>73</v>
      </c>
      <c r="H618" t="s">
        <v>74</v>
      </c>
      <c r="I618" t="s">
        <v>29</v>
      </c>
      <c r="J618" t="s">
        <v>82</v>
      </c>
      <c r="K618" t="s">
        <v>57</v>
      </c>
      <c r="L618" t="s">
        <v>3860</v>
      </c>
      <c r="M618" t="s">
        <v>3861</v>
      </c>
      <c r="N618" t="s">
        <v>3862</v>
      </c>
      <c r="O618" t="s">
        <v>61</v>
      </c>
      <c r="P618" t="s">
        <v>62</v>
      </c>
      <c r="Q618" t="s">
        <v>279</v>
      </c>
      <c r="R618" t="s">
        <v>3863</v>
      </c>
      <c r="S618" t="s">
        <v>2424</v>
      </c>
      <c r="T618" t="s">
        <v>3864</v>
      </c>
      <c r="U618" t="s">
        <v>3865</v>
      </c>
      <c r="V618" s="40">
        <v>0</v>
      </c>
      <c r="W618" s="40">
        <v>8.8726851851851848E-2</v>
      </c>
      <c r="X618" s="40">
        <v>8.8726851851851848E-2</v>
      </c>
      <c r="Y618" s="2" t="str">
        <f t="shared" si="112"/>
        <v/>
      </c>
      <c r="Z618" s="47" t="str">
        <f t="shared" si="113"/>
        <v>Cumplido</v>
      </c>
      <c r="AA618" s="8"/>
      <c r="AB618" s="8"/>
      <c r="AC618" s="8"/>
      <c r="AD618" s="8"/>
      <c r="AE618" s="8"/>
      <c r="AF618" s="42">
        <v>45334</v>
      </c>
      <c r="AG618" s="13" t="str">
        <f t="shared" si="114"/>
        <v>NO CUMPLE</v>
      </c>
      <c r="AH618" s="13" t="str">
        <f t="shared" si="115"/>
        <v>CUMPLE</v>
      </c>
      <c r="AI618" s="13" t="str">
        <f t="shared" si="116"/>
        <v>NO CUMPLE</v>
      </c>
      <c r="AJ618" s="13" t="str">
        <f t="shared" si="117"/>
        <v>NO CUMPLE</v>
      </c>
      <c r="AK618" s="13" t="str">
        <f t="shared" si="118"/>
        <v>NO CUMPLE</v>
      </c>
      <c r="AL618" s="13" t="str">
        <f t="shared" si="119"/>
        <v>NO CUMPLE</v>
      </c>
      <c r="AM618" s="13" t="str">
        <f t="shared" si="120"/>
        <v>CUMPLE</v>
      </c>
      <c r="AN618" s="13" t="str">
        <f t="shared" si="121"/>
        <v>NO CUMPLE</v>
      </c>
      <c r="AO618" s="13" t="str">
        <f t="shared" si="122"/>
        <v>NO CUMPLE</v>
      </c>
      <c r="AP618" s="13" t="str">
        <f t="shared" si="123"/>
        <v>NO CUMPLE</v>
      </c>
    </row>
    <row r="619" spans="1:42" ht="15" hidden="1" x14ac:dyDescent="0.25">
      <c r="A619" t="s">
        <v>3866</v>
      </c>
      <c r="B619" t="s">
        <v>165</v>
      </c>
      <c r="C619" t="s">
        <v>71</v>
      </c>
      <c r="D619" t="s">
        <v>483</v>
      </c>
      <c r="E619" t="s">
        <v>675</v>
      </c>
      <c r="F619" t="s">
        <v>732</v>
      </c>
      <c r="G619" t="s">
        <v>73</v>
      </c>
      <c r="H619" t="s">
        <v>74</v>
      </c>
      <c r="I619" t="s">
        <v>29</v>
      </c>
      <c r="J619" t="s">
        <v>82</v>
      </c>
      <c r="K619" t="s">
        <v>57</v>
      </c>
      <c r="L619" t="s">
        <v>300</v>
      </c>
      <c r="M619" t="s">
        <v>3867</v>
      </c>
      <c r="N619" t="s">
        <v>3868</v>
      </c>
      <c r="O619" t="s">
        <v>61</v>
      </c>
      <c r="P619" t="s">
        <v>94</v>
      </c>
      <c r="Q619" t="s">
        <v>95</v>
      </c>
      <c r="R619" t="s">
        <v>3869</v>
      </c>
      <c r="S619" t="s">
        <v>2424</v>
      </c>
      <c r="T619" t="s">
        <v>3870</v>
      </c>
      <c r="U619"/>
      <c r="V619" s="40">
        <v>1.0219907407407407E-2</v>
      </c>
      <c r="W619" s="40">
        <v>1.8657407407407407E-2</v>
      </c>
      <c r="X619" s="40">
        <v>8.4375000000000006E-3</v>
      </c>
      <c r="Y619" s="2" t="str">
        <f t="shared" si="112"/>
        <v/>
      </c>
      <c r="Z619" s="47" t="str">
        <f t="shared" si="113"/>
        <v>Cumplido</v>
      </c>
      <c r="AA619" s="8"/>
      <c r="AB619" s="8"/>
      <c r="AC619" s="8"/>
      <c r="AD619" s="8"/>
      <c r="AE619" s="8"/>
      <c r="AF619" s="42">
        <v>45334</v>
      </c>
      <c r="AG619" s="13" t="str">
        <f t="shared" si="114"/>
        <v>CUMPLE</v>
      </c>
      <c r="AH619" s="13" t="str">
        <f t="shared" si="115"/>
        <v>NO CUMPLE</v>
      </c>
      <c r="AI619" s="13" t="str">
        <f t="shared" si="116"/>
        <v>NO CUMPLE</v>
      </c>
      <c r="AJ619" s="13" t="str">
        <f t="shared" si="117"/>
        <v>NO CUMPLE</v>
      </c>
      <c r="AK619" s="13" t="str">
        <f t="shared" si="118"/>
        <v>NO CUMPLE</v>
      </c>
      <c r="AL619" s="13" t="str">
        <f t="shared" si="119"/>
        <v>CUMPLE</v>
      </c>
      <c r="AM619" s="13" t="str">
        <f t="shared" si="120"/>
        <v>NO CUMPLE</v>
      </c>
      <c r="AN619" s="13" t="str">
        <f t="shared" si="121"/>
        <v>NO CUMPLE</v>
      </c>
      <c r="AO619" s="13" t="str">
        <f t="shared" si="122"/>
        <v>NO CUMPLE</v>
      </c>
      <c r="AP619" s="13" t="str">
        <f t="shared" si="123"/>
        <v>NO CUMPLE</v>
      </c>
    </row>
    <row r="620" spans="1:42" ht="15" x14ac:dyDescent="0.25">
      <c r="A620" t="s">
        <v>3871</v>
      </c>
      <c r="B620" t="s">
        <v>70</v>
      </c>
      <c r="C620" t="s">
        <v>273</v>
      </c>
      <c r="D620" t="s">
        <v>2863</v>
      </c>
      <c r="E620" t="s">
        <v>2268</v>
      </c>
      <c r="F620" t="s">
        <v>287</v>
      </c>
      <c r="G620" t="s">
        <v>54</v>
      </c>
      <c r="H620" t="s">
        <v>55</v>
      </c>
      <c r="I620" t="s">
        <v>30</v>
      </c>
      <c r="J620" t="s">
        <v>82</v>
      </c>
      <c r="K620" t="s">
        <v>288</v>
      </c>
      <c r="L620" t="s">
        <v>3872</v>
      </c>
      <c r="M620" t="s">
        <v>3873</v>
      </c>
      <c r="N620" t="s">
        <v>3874</v>
      </c>
      <c r="O620" t="s">
        <v>61</v>
      </c>
      <c r="P620" t="s">
        <v>62</v>
      </c>
      <c r="Q620" t="s">
        <v>279</v>
      </c>
      <c r="R620" t="s">
        <v>3875</v>
      </c>
      <c r="S620" t="s">
        <v>2424</v>
      </c>
      <c r="T620" t="s">
        <v>293</v>
      </c>
      <c r="U620" t="s">
        <v>3876</v>
      </c>
      <c r="V620" s="40">
        <v>7.4456018518518519E-2</v>
      </c>
      <c r="W620" s="40">
        <v>0.23877314814814815</v>
      </c>
      <c r="X620" s="40">
        <v>0.16431712962962963</v>
      </c>
      <c r="Y620" s="2" t="str">
        <f t="shared" si="112"/>
        <v/>
      </c>
      <c r="Z620" s="47" t="str">
        <f t="shared" si="113"/>
        <v>Cumplido</v>
      </c>
      <c r="AA620" s="8"/>
      <c r="AB620" s="8"/>
      <c r="AC620" s="8"/>
      <c r="AD620" s="8"/>
      <c r="AE620" s="8"/>
      <c r="AF620" s="42">
        <v>45334</v>
      </c>
      <c r="AG620" s="13" t="str">
        <f t="shared" si="114"/>
        <v>NO CUMPLE</v>
      </c>
      <c r="AH620" s="13" t="str">
        <f t="shared" si="115"/>
        <v>CUMPLE</v>
      </c>
      <c r="AI620" s="13" t="str">
        <f t="shared" si="116"/>
        <v>NO CUMPLE</v>
      </c>
      <c r="AJ620" s="13" t="str">
        <f t="shared" si="117"/>
        <v>NO CUMPLE</v>
      </c>
      <c r="AK620" s="13" t="str">
        <f t="shared" si="118"/>
        <v>NO CUMPLE</v>
      </c>
      <c r="AL620" s="13" t="str">
        <f t="shared" si="119"/>
        <v>NO CUMPLE</v>
      </c>
      <c r="AM620" s="13" t="str">
        <f t="shared" si="120"/>
        <v>NO CUMPLE</v>
      </c>
      <c r="AN620" s="13" t="str">
        <f t="shared" si="121"/>
        <v>CUMPLE</v>
      </c>
      <c r="AO620" s="13" t="str">
        <f t="shared" si="122"/>
        <v>NO CUMPLE</v>
      </c>
      <c r="AP620" s="13" t="str">
        <f t="shared" si="123"/>
        <v>NO CUMPLE</v>
      </c>
    </row>
    <row r="621" spans="1:42" ht="15" hidden="1" x14ac:dyDescent="0.25">
      <c r="A621" t="s">
        <v>3877</v>
      </c>
      <c r="B621" t="s">
        <v>165</v>
      </c>
      <c r="C621" t="s">
        <v>415</v>
      </c>
      <c r="D621" t="s">
        <v>297</v>
      </c>
      <c r="E621" t="s">
        <v>1089</v>
      </c>
      <c r="F621" t="s">
        <v>320</v>
      </c>
      <c r="G621" t="s">
        <v>73</v>
      </c>
      <c r="H621" t="s">
        <v>74</v>
      </c>
      <c r="I621" t="s">
        <v>29</v>
      </c>
      <c r="J621" t="s">
        <v>82</v>
      </c>
      <c r="K621" t="s">
        <v>57</v>
      </c>
      <c r="L621" t="s">
        <v>300</v>
      </c>
      <c r="M621" t="s">
        <v>3878</v>
      </c>
      <c r="N621" t="s">
        <v>3879</v>
      </c>
      <c r="O621" t="s">
        <v>61</v>
      </c>
      <c r="P621" t="s">
        <v>94</v>
      </c>
      <c r="Q621" t="s">
        <v>95</v>
      </c>
      <c r="R621" t="s">
        <v>3880</v>
      </c>
      <c r="S621" t="s">
        <v>2424</v>
      </c>
      <c r="T621" t="s">
        <v>3881</v>
      </c>
      <c r="U621"/>
      <c r="V621" s="40">
        <v>2.5706018518518517E-2</v>
      </c>
      <c r="W621" s="40">
        <v>3.2951388888888891E-2</v>
      </c>
      <c r="X621" s="40">
        <v>7.2453703703703708E-3</v>
      </c>
      <c r="Y621" s="2" t="str">
        <f t="shared" si="112"/>
        <v/>
      </c>
      <c r="Z621" s="47" t="str">
        <f t="shared" si="113"/>
        <v>Cumplido</v>
      </c>
      <c r="AA621" s="8"/>
      <c r="AB621" s="8"/>
      <c r="AC621" s="8"/>
      <c r="AD621" s="8"/>
      <c r="AE621" s="8"/>
      <c r="AF621" s="42">
        <v>45334</v>
      </c>
      <c r="AG621" s="13" t="str">
        <f t="shared" si="114"/>
        <v>CUMPLE</v>
      </c>
      <c r="AH621" s="13" t="str">
        <f t="shared" si="115"/>
        <v>NO CUMPLE</v>
      </c>
      <c r="AI621" s="13" t="str">
        <f t="shared" si="116"/>
        <v>NO CUMPLE</v>
      </c>
      <c r="AJ621" s="13" t="str">
        <f t="shared" si="117"/>
        <v>NO CUMPLE</v>
      </c>
      <c r="AK621" s="13" t="str">
        <f t="shared" si="118"/>
        <v>NO CUMPLE</v>
      </c>
      <c r="AL621" s="13" t="str">
        <f t="shared" si="119"/>
        <v>CUMPLE</v>
      </c>
      <c r="AM621" s="13" t="str">
        <f t="shared" si="120"/>
        <v>NO CUMPLE</v>
      </c>
      <c r="AN621" s="13" t="str">
        <f t="shared" si="121"/>
        <v>NO CUMPLE</v>
      </c>
      <c r="AO621" s="13" t="str">
        <f t="shared" si="122"/>
        <v>NO CUMPLE</v>
      </c>
      <c r="AP621" s="13" t="str">
        <f t="shared" si="123"/>
        <v>NO CUMPLE</v>
      </c>
    </row>
    <row r="622" spans="1:42" ht="15" x14ac:dyDescent="0.25">
      <c r="A622" t="s">
        <v>3882</v>
      </c>
      <c r="B622" t="s">
        <v>95</v>
      </c>
      <c r="C622" t="s">
        <v>223</v>
      </c>
      <c r="D622" t="s">
        <v>297</v>
      </c>
      <c r="E622" t="s">
        <v>2346</v>
      </c>
      <c r="F622" t="s">
        <v>320</v>
      </c>
      <c r="G622" t="s">
        <v>54</v>
      </c>
      <c r="H622" t="s">
        <v>55</v>
      </c>
      <c r="I622" t="s">
        <v>30</v>
      </c>
      <c r="J622" t="s">
        <v>82</v>
      </c>
      <c r="K622" t="s">
        <v>3883</v>
      </c>
      <c r="L622" t="s">
        <v>3884</v>
      </c>
      <c r="M622" t="s">
        <v>3885</v>
      </c>
      <c r="N622" t="s">
        <v>3886</v>
      </c>
      <c r="O622" t="s">
        <v>61</v>
      </c>
      <c r="P622" t="s">
        <v>136</v>
      </c>
      <c r="Q622" t="s">
        <v>137</v>
      </c>
      <c r="R622" t="s">
        <v>3887</v>
      </c>
      <c r="S622" t="s">
        <v>2628</v>
      </c>
      <c r="T622" t="s">
        <v>3888</v>
      </c>
      <c r="U622" t="s">
        <v>3889</v>
      </c>
      <c r="V622" s="40">
        <v>0.91344907407407405</v>
      </c>
      <c r="W622" s="40">
        <v>1.0781828703703704</v>
      </c>
      <c r="X622" s="40">
        <v>0.16473379629629631</v>
      </c>
      <c r="Y622" s="2" t="str">
        <f t="shared" si="112"/>
        <v/>
      </c>
      <c r="Z622" s="47" t="str">
        <f t="shared" si="113"/>
        <v>Cumplido</v>
      </c>
      <c r="AA622" s="8"/>
      <c r="AB622" s="8"/>
      <c r="AC622" s="8"/>
      <c r="AD622" s="8"/>
      <c r="AE622" s="8"/>
      <c r="AF622" s="42">
        <v>45335</v>
      </c>
      <c r="AG622" s="13" t="str">
        <f t="shared" si="114"/>
        <v>NO CUMPLE</v>
      </c>
      <c r="AH622" s="13" t="str">
        <f t="shared" si="115"/>
        <v>CUMPLE</v>
      </c>
      <c r="AI622" s="13" t="str">
        <f t="shared" si="116"/>
        <v>NO CUMPLE</v>
      </c>
      <c r="AJ622" s="13" t="str">
        <f t="shared" si="117"/>
        <v>NO CUMPLE</v>
      </c>
      <c r="AK622" s="13" t="str">
        <f t="shared" si="118"/>
        <v>NO CUMPLE</v>
      </c>
      <c r="AL622" s="13" t="str">
        <f t="shared" si="119"/>
        <v>NO CUMPLE</v>
      </c>
      <c r="AM622" s="13" t="str">
        <f t="shared" si="120"/>
        <v>NO CUMPLE</v>
      </c>
      <c r="AN622" s="13" t="str">
        <f t="shared" si="121"/>
        <v>NO CUMPLE</v>
      </c>
      <c r="AO622" s="13" t="str">
        <f t="shared" si="122"/>
        <v>NO CUMPLE</v>
      </c>
      <c r="AP622" s="13" t="str">
        <f t="shared" si="123"/>
        <v>CUMPLE</v>
      </c>
    </row>
    <row r="623" spans="1:42" ht="15" hidden="1" x14ac:dyDescent="0.25">
      <c r="A623" t="s">
        <v>3890</v>
      </c>
      <c r="B623" t="s">
        <v>165</v>
      </c>
      <c r="C623" t="s">
        <v>359</v>
      </c>
      <c r="D623" t="s">
        <v>71</v>
      </c>
      <c r="E623" t="s">
        <v>467</v>
      </c>
      <c r="F623" t="s">
        <v>468</v>
      </c>
      <c r="G623" t="s">
        <v>54</v>
      </c>
      <c r="H623" t="s">
        <v>55</v>
      </c>
      <c r="I623" t="s">
        <v>30</v>
      </c>
      <c r="J623" t="s">
        <v>56</v>
      </c>
      <c r="K623" t="s">
        <v>57</v>
      </c>
      <c r="L623" t="s">
        <v>3891</v>
      </c>
      <c r="M623" t="s">
        <v>3892</v>
      </c>
      <c r="N623" t="s">
        <v>3893</v>
      </c>
      <c r="O623" t="s">
        <v>61</v>
      </c>
      <c r="P623" t="s">
        <v>136</v>
      </c>
      <c r="Q623" t="s">
        <v>137</v>
      </c>
      <c r="R623" t="s">
        <v>3894</v>
      </c>
      <c r="S623" t="s">
        <v>2424</v>
      </c>
      <c r="T623" t="s">
        <v>2717</v>
      </c>
      <c r="U623" t="s">
        <v>1395</v>
      </c>
      <c r="V623" s="40">
        <v>0</v>
      </c>
      <c r="W623" s="40">
        <v>0</v>
      </c>
      <c r="X623" s="40">
        <v>0</v>
      </c>
      <c r="Y623" s="2" t="str">
        <f t="shared" si="112"/>
        <v/>
      </c>
      <c r="Z623" s="47" t="str">
        <f t="shared" si="113"/>
        <v/>
      </c>
      <c r="AA623" s="8"/>
      <c r="AB623" s="8"/>
      <c r="AC623" s="8"/>
      <c r="AD623" s="8"/>
      <c r="AE623" s="8"/>
      <c r="AF623" s="42">
        <v>45334</v>
      </c>
      <c r="AG623" s="13" t="str">
        <f t="shared" si="114"/>
        <v>CUMPLE</v>
      </c>
      <c r="AH623" s="13" t="str">
        <f t="shared" si="115"/>
        <v>NO CUMPLE</v>
      </c>
      <c r="AI623" s="13" t="str">
        <f t="shared" si="116"/>
        <v>NO CUMPLE</v>
      </c>
      <c r="AJ623" s="13" t="str">
        <f t="shared" si="117"/>
        <v>NO CUMPLE</v>
      </c>
      <c r="AK623" s="13" t="str">
        <f t="shared" si="118"/>
        <v>NO CUMPLE</v>
      </c>
      <c r="AL623" s="13" t="str">
        <f t="shared" si="119"/>
        <v>CUMPLE</v>
      </c>
      <c r="AM623" s="13" t="str">
        <f t="shared" si="120"/>
        <v>NO CUMPLE</v>
      </c>
      <c r="AN623" s="13" t="str">
        <f t="shared" si="121"/>
        <v>NO CUMPLE</v>
      </c>
      <c r="AO623" s="13" t="str">
        <f t="shared" si="122"/>
        <v>NO CUMPLE</v>
      </c>
      <c r="AP623" s="13" t="str">
        <f t="shared" si="123"/>
        <v>NO CUMPLE</v>
      </c>
    </row>
    <row r="624" spans="1:42" ht="15" hidden="1" x14ac:dyDescent="0.25">
      <c r="A624" t="s">
        <v>3895</v>
      </c>
      <c r="B624" t="s">
        <v>49</v>
      </c>
      <c r="C624" t="s">
        <v>344</v>
      </c>
      <c r="D624" t="s">
        <v>51</v>
      </c>
      <c r="E624" t="s">
        <v>675</v>
      </c>
      <c r="F624" t="s">
        <v>53</v>
      </c>
      <c r="G624" t="s">
        <v>54</v>
      </c>
      <c r="H624" t="s">
        <v>55</v>
      </c>
      <c r="I624" t="s">
        <v>30</v>
      </c>
      <c r="J624" t="s">
        <v>56</v>
      </c>
      <c r="K624" t="s">
        <v>57</v>
      </c>
      <c r="L624" t="s">
        <v>3896</v>
      </c>
      <c r="M624" t="s">
        <v>3897</v>
      </c>
      <c r="N624" t="s">
        <v>3898</v>
      </c>
      <c r="O624" t="s">
        <v>61</v>
      </c>
      <c r="P624" t="s">
        <v>136</v>
      </c>
      <c r="Q624" t="s">
        <v>137</v>
      </c>
      <c r="R624" t="s">
        <v>3899</v>
      </c>
      <c r="S624" t="s">
        <v>2424</v>
      </c>
      <c r="T624"/>
      <c r="U624" t="s">
        <v>3900</v>
      </c>
      <c r="V624" s="40">
        <v>0</v>
      </c>
      <c r="W624" s="40">
        <v>0</v>
      </c>
      <c r="X624" s="40">
        <v>0</v>
      </c>
      <c r="Y624" s="2" t="str">
        <f t="shared" si="112"/>
        <v/>
      </c>
      <c r="Z624" s="47" t="str">
        <f t="shared" si="113"/>
        <v/>
      </c>
      <c r="AA624" s="8"/>
      <c r="AB624" s="8"/>
      <c r="AC624" s="8"/>
      <c r="AD624" s="8"/>
      <c r="AE624" s="8"/>
      <c r="AF624" s="42">
        <v>45334</v>
      </c>
      <c r="AG624" s="13" t="str">
        <f t="shared" si="114"/>
        <v>CUMPLE</v>
      </c>
      <c r="AH624" s="13" t="str">
        <f t="shared" si="115"/>
        <v>NO CUMPLE</v>
      </c>
      <c r="AI624" s="13" t="str">
        <f t="shared" si="116"/>
        <v>NO CUMPLE</v>
      </c>
      <c r="AJ624" s="13" t="str">
        <f t="shared" si="117"/>
        <v>NO CUMPLE</v>
      </c>
      <c r="AK624" s="13" t="str">
        <f t="shared" si="118"/>
        <v>NO CUMPLE</v>
      </c>
      <c r="AL624" s="13" t="str">
        <f t="shared" si="119"/>
        <v>CUMPLE</v>
      </c>
      <c r="AM624" s="13" t="str">
        <f t="shared" si="120"/>
        <v>NO CUMPLE</v>
      </c>
      <c r="AN624" s="13" t="str">
        <f t="shared" si="121"/>
        <v>NO CUMPLE</v>
      </c>
      <c r="AO624" s="13" t="str">
        <f t="shared" si="122"/>
        <v>NO CUMPLE</v>
      </c>
      <c r="AP624" s="13" t="str">
        <f t="shared" si="123"/>
        <v>NO CUMPLE</v>
      </c>
    </row>
    <row r="625" spans="1:42" ht="15" x14ac:dyDescent="0.25">
      <c r="A625" t="s">
        <v>3901</v>
      </c>
      <c r="B625" t="s">
        <v>49</v>
      </c>
      <c r="C625" t="s">
        <v>86</v>
      </c>
      <c r="D625" t="s">
        <v>71</v>
      </c>
      <c r="E625" t="s">
        <v>88</v>
      </c>
      <c r="F625" t="s">
        <v>3902</v>
      </c>
      <c r="G625" t="s">
        <v>253</v>
      </c>
      <c r="H625" t="s">
        <v>254</v>
      </c>
      <c r="I625" t="s">
        <v>28</v>
      </c>
      <c r="J625" t="s">
        <v>82</v>
      </c>
      <c r="K625" t="s">
        <v>117</v>
      </c>
      <c r="L625" t="s">
        <v>3903</v>
      </c>
      <c r="M625" t="s">
        <v>3904</v>
      </c>
      <c r="N625" t="s">
        <v>3905</v>
      </c>
      <c r="O625" t="s">
        <v>61</v>
      </c>
      <c r="P625" t="s">
        <v>136</v>
      </c>
      <c r="Q625" t="s">
        <v>137</v>
      </c>
      <c r="R625" t="s">
        <v>3906</v>
      </c>
      <c r="S625" t="s">
        <v>2424</v>
      </c>
      <c r="T625" t="s">
        <v>3907</v>
      </c>
      <c r="U625"/>
      <c r="V625" s="40">
        <v>0.25417824074074075</v>
      </c>
      <c r="W625" s="40">
        <v>0.26731481481481484</v>
      </c>
      <c r="X625" s="40">
        <v>1.3136574074074075E-2</v>
      </c>
      <c r="Y625" s="2" t="str">
        <f t="shared" si="112"/>
        <v/>
      </c>
      <c r="Z625" s="47" t="str">
        <f t="shared" si="113"/>
        <v>Cumplido</v>
      </c>
      <c r="AA625" s="8"/>
      <c r="AB625" s="8"/>
      <c r="AC625" s="8"/>
      <c r="AD625" s="8"/>
      <c r="AE625" s="8"/>
      <c r="AF625" s="42">
        <v>45334</v>
      </c>
      <c r="AG625" s="13" t="str">
        <f t="shared" si="114"/>
        <v>CUMPLE</v>
      </c>
      <c r="AH625" s="13" t="str">
        <f t="shared" si="115"/>
        <v>NO CUMPLE</v>
      </c>
      <c r="AI625" s="13" t="str">
        <f t="shared" si="116"/>
        <v>NO CUMPLE</v>
      </c>
      <c r="AJ625" s="13" t="str">
        <f t="shared" si="117"/>
        <v>NO CUMPLE</v>
      </c>
      <c r="AK625" s="13" t="str">
        <f t="shared" si="118"/>
        <v>NO CUMPLE</v>
      </c>
      <c r="AL625" s="13" t="str">
        <f t="shared" si="119"/>
        <v>NO CUMPLE</v>
      </c>
      <c r="AM625" s="13" t="str">
        <f t="shared" si="120"/>
        <v>NO CUMPLE</v>
      </c>
      <c r="AN625" s="13" t="str">
        <f t="shared" si="121"/>
        <v>CUMPLE</v>
      </c>
      <c r="AO625" s="13" t="str">
        <f t="shared" si="122"/>
        <v>NO CUMPLE</v>
      </c>
      <c r="AP625" s="13" t="str">
        <f t="shared" si="123"/>
        <v>NO CUMPLE</v>
      </c>
    </row>
    <row r="626" spans="1:42" ht="15" hidden="1" x14ac:dyDescent="0.25">
      <c r="A626" t="s">
        <v>3908</v>
      </c>
      <c r="B626" t="s">
        <v>165</v>
      </c>
      <c r="C626" t="s">
        <v>71</v>
      </c>
      <c r="D626" t="s">
        <v>483</v>
      </c>
      <c r="E626" t="s">
        <v>675</v>
      </c>
      <c r="F626" t="s">
        <v>732</v>
      </c>
      <c r="G626" t="s">
        <v>73</v>
      </c>
      <c r="H626" t="s">
        <v>74</v>
      </c>
      <c r="I626" t="s">
        <v>29</v>
      </c>
      <c r="J626" t="s">
        <v>82</v>
      </c>
      <c r="K626" t="s">
        <v>1502</v>
      </c>
      <c r="L626" t="s">
        <v>3909</v>
      </c>
      <c r="M626" t="s">
        <v>3910</v>
      </c>
      <c r="N626" t="s">
        <v>3911</v>
      </c>
      <c r="O626" t="s">
        <v>61</v>
      </c>
      <c r="P626" t="s">
        <v>136</v>
      </c>
      <c r="Q626" t="s">
        <v>137</v>
      </c>
      <c r="R626" t="s">
        <v>3912</v>
      </c>
      <c r="S626" t="s">
        <v>2424</v>
      </c>
      <c r="T626" t="s">
        <v>3913</v>
      </c>
      <c r="U626" t="s">
        <v>774</v>
      </c>
      <c r="V626" s="40">
        <v>9.5486111111111119E-3</v>
      </c>
      <c r="W626" s="40">
        <v>1.8101851851851852E-2</v>
      </c>
      <c r="X626" s="40">
        <v>8.5532407407407415E-3</v>
      </c>
      <c r="Y626" s="2" t="str">
        <f t="shared" si="112"/>
        <v/>
      </c>
      <c r="Z626" s="47" t="str">
        <f t="shared" si="113"/>
        <v>Cumplido</v>
      </c>
      <c r="AA626" s="8"/>
      <c r="AB626" s="8"/>
      <c r="AC626" s="8"/>
      <c r="AD626" s="8"/>
      <c r="AE626" s="8"/>
      <c r="AF626" s="42">
        <v>45334</v>
      </c>
      <c r="AG626" s="13" t="str">
        <f t="shared" si="114"/>
        <v>CUMPLE</v>
      </c>
      <c r="AH626" s="13" t="str">
        <f t="shared" si="115"/>
        <v>NO CUMPLE</v>
      </c>
      <c r="AI626" s="13" t="str">
        <f t="shared" si="116"/>
        <v>NO CUMPLE</v>
      </c>
      <c r="AJ626" s="13" t="str">
        <f t="shared" si="117"/>
        <v>NO CUMPLE</v>
      </c>
      <c r="AK626" s="13" t="str">
        <f t="shared" si="118"/>
        <v>NO CUMPLE</v>
      </c>
      <c r="AL626" s="13" t="str">
        <f t="shared" si="119"/>
        <v>CUMPLE</v>
      </c>
      <c r="AM626" s="13" t="str">
        <f t="shared" si="120"/>
        <v>NO CUMPLE</v>
      </c>
      <c r="AN626" s="13" t="str">
        <f t="shared" si="121"/>
        <v>NO CUMPLE</v>
      </c>
      <c r="AO626" s="13" t="str">
        <f t="shared" si="122"/>
        <v>NO CUMPLE</v>
      </c>
      <c r="AP626" s="13" t="str">
        <f t="shared" si="123"/>
        <v>NO CUMPLE</v>
      </c>
    </row>
    <row r="627" spans="1:42" ht="15" x14ac:dyDescent="0.25">
      <c r="A627" t="s">
        <v>3914</v>
      </c>
      <c r="B627" t="s">
        <v>284</v>
      </c>
      <c r="C627" t="s">
        <v>233</v>
      </c>
      <c r="D627" t="s">
        <v>154</v>
      </c>
      <c r="E627" t="s">
        <v>234</v>
      </c>
      <c r="F627" t="s">
        <v>1747</v>
      </c>
      <c r="G627" t="s">
        <v>54</v>
      </c>
      <c r="H627" t="s">
        <v>55</v>
      </c>
      <c r="I627" t="s">
        <v>30</v>
      </c>
      <c r="J627" t="s">
        <v>82</v>
      </c>
      <c r="K627" t="s">
        <v>288</v>
      </c>
      <c r="L627" t="s">
        <v>3915</v>
      </c>
      <c r="M627" t="s">
        <v>3916</v>
      </c>
      <c r="N627" t="s">
        <v>3917</v>
      </c>
      <c r="O627" t="s">
        <v>61</v>
      </c>
      <c r="P627" t="s">
        <v>62</v>
      </c>
      <c r="Q627" t="s">
        <v>279</v>
      </c>
      <c r="R627" t="s">
        <v>3918</v>
      </c>
      <c r="S627" t="s">
        <v>2424</v>
      </c>
      <c r="T627" t="s">
        <v>3915</v>
      </c>
      <c r="U627" t="s">
        <v>3915</v>
      </c>
      <c r="V627" s="40">
        <v>0</v>
      </c>
      <c r="W627" s="40">
        <v>1.8518518518518519E-3</v>
      </c>
      <c r="X627" s="40">
        <v>1.8518518518518519E-3</v>
      </c>
      <c r="Y627" s="2" t="str">
        <f t="shared" si="112"/>
        <v/>
      </c>
      <c r="Z627" s="47" t="str">
        <f t="shared" si="113"/>
        <v>Cumplido</v>
      </c>
      <c r="AA627" s="8"/>
      <c r="AB627" s="8"/>
      <c r="AC627" s="8"/>
      <c r="AD627" s="8"/>
      <c r="AE627" s="8"/>
      <c r="AF627" s="42">
        <v>45334</v>
      </c>
      <c r="AG627" s="13" t="str">
        <f t="shared" si="114"/>
        <v>CUMPLE</v>
      </c>
      <c r="AH627" s="13" t="str">
        <f t="shared" si="115"/>
        <v>NO CUMPLE</v>
      </c>
      <c r="AI627" s="13" t="str">
        <f t="shared" si="116"/>
        <v>NO CUMPLE</v>
      </c>
      <c r="AJ627" s="13" t="str">
        <f t="shared" si="117"/>
        <v>NO CUMPLE</v>
      </c>
      <c r="AK627" s="13" t="str">
        <f t="shared" si="118"/>
        <v>NO CUMPLE</v>
      </c>
      <c r="AL627" s="13" t="str">
        <f t="shared" si="119"/>
        <v>CUMPLE</v>
      </c>
      <c r="AM627" s="13" t="str">
        <f t="shared" si="120"/>
        <v>NO CUMPLE</v>
      </c>
      <c r="AN627" s="13" t="str">
        <f t="shared" si="121"/>
        <v>NO CUMPLE</v>
      </c>
      <c r="AO627" s="13" t="str">
        <f t="shared" si="122"/>
        <v>NO CUMPLE</v>
      </c>
      <c r="AP627" s="13" t="str">
        <f t="shared" si="123"/>
        <v>NO CUMPLE</v>
      </c>
    </row>
    <row r="628" spans="1:42" ht="15" x14ac:dyDescent="0.25">
      <c r="A628" t="s">
        <v>3919</v>
      </c>
      <c r="B628" t="s">
        <v>284</v>
      </c>
      <c r="C628" t="s">
        <v>233</v>
      </c>
      <c r="D628" t="s">
        <v>154</v>
      </c>
      <c r="E628" t="s">
        <v>234</v>
      </c>
      <c r="F628" t="s">
        <v>1747</v>
      </c>
      <c r="G628" t="s">
        <v>54</v>
      </c>
      <c r="H628" t="s">
        <v>55</v>
      </c>
      <c r="I628" t="s">
        <v>30</v>
      </c>
      <c r="J628" t="s">
        <v>82</v>
      </c>
      <c r="K628" t="s">
        <v>75</v>
      </c>
      <c r="L628" t="s">
        <v>3920</v>
      </c>
      <c r="M628" t="s">
        <v>3921</v>
      </c>
      <c r="N628" t="s">
        <v>3922</v>
      </c>
      <c r="O628" t="s">
        <v>61</v>
      </c>
      <c r="P628" t="s">
        <v>62</v>
      </c>
      <c r="Q628" t="s">
        <v>279</v>
      </c>
      <c r="R628" t="s">
        <v>3923</v>
      </c>
      <c r="S628" t="s">
        <v>2424</v>
      </c>
      <c r="T628" t="s">
        <v>3920</v>
      </c>
      <c r="U628" t="s">
        <v>3920</v>
      </c>
      <c r="V628" s="40">
        <v>0</v>
      </c>
      <c r="W628" s="40">
        <v>1.4004629629629629E-3</v>
      </c>
      <c r="X628" s="40">
        <v>1.4004629629629629E-3</v>
      </c>
      <c r="Y628" s="2" t="str">
        <f t="shared" si="112"/>
        <v/>
      </c>
      <c r="Z628" s="47" t="str">
        <f t="shared" si="113"/>
        <v>Cumplido</v>
      </c>
      <c r="AA628" s="8"/>
      <c r="AB628" s="8"/>
      <c r="AC628" s="8"/>
      <c r="AD628" s="8"/>
      <c r="AE628" s="8"/>
      <c r="AF628" s="42">
        <v>45334</v>
      </c>
      <c r="AG628" s="13" t="str">
        <f t="shared" si="114"/>
        <v>CUMPLE</v>
      </c>
      <c r="AH628" s="13" t="str">
        <f t="shared" si="115"/>
        <v>NO CUMPLE</v>
      </c>
      <c r="AI628" s="13" t="str">
        <f t="shared" si="116"/>
        <v>NO CUMPLE</v>
      </c>
      <c r="AJ628" s="13" t="str">
        <f t="shared" si="117"/>
        <v>NO CUMPLE</v>
      </c>
      <c r="AK628" s="13" t="str">
        <f t="shared" si="118"/>
        <v>NO CUMPLE</v>
      </c>
      <c r="AL628" s="13" t="str">
        <f t="shared" si="119"/>
        <v>CUMPLE</v>
      </c>
      <c r="AM628" s="13" t="str">
        <f t="shared" si="120"/>
        <v>NO CUMPLE</v>
      </c>
      <c r="AN628" s="13" t="str">
        <f t="shared" si="121"/>
        <v>NO CUMPLE</v>
      </c>
      <c r="AO628" s="13" t="str">
        <f t="shared" si="122"/>
        <v>NO CUMPLE</v>
      </c>
      <c r="AP628" s="13" t="str">
        <f t="shared" si="123"/>
        <v>NO CUMPLE</v>
      </c>
    </row>
    <row r="629" spans="1:42" ht="15" x14ac:dyDescent="0.25">
      <c r="A629" t="s">
        <v>3924</v>
      </c>
      <c r="B629" t="s">
        <v>284</v>
      </c>
      <c r="C629" t="s">
        <v>233</v>
      </c>
      <c r="D629" t="s">
        <v>154</v>
      </c>
      <c r="E629" t="s">
        <v>234</v>
      </c>
      <c r="F629" t="s">
        <v>1747</v>
      </c>
      <c r="G629" t="s">
        <v>54</v>
      </c>
      <c r="H629" t="s">
        <v>55</v>
      </c>
      <c r="I629" t="s">
        <v>30</v>
      </c>
      <c r="J629" t="s">
        <v>82</v>
      </c>
      <c r="K629" t="s">
        <v>75</v>
      </c>
      <c r="L629" t="s">
        <v>3925</v>
      </c>
      <c r="M629" t="s">
        <v>3926</v>
      </c>
      <c r="N629" t="s">
        <v>3927</v>
      </c>
      <c r="O629" t="s">
        <v>61</v>
      </c>
      <c r="P629" t="s">
        <v>62</v>
      </c>
      <c r="Q629" t="s">
        <v>279</v>
      </c>
      <c r="R629" t="s">
        <v>3928</v>
      </c>
      <c r="S629" t="s">
        <v>2424</v>
      </c>
      <c r="T629" t="s">
        <v>3925</v>
      </c>
      <c r="U629" t="s">
        <v>3925</v>
      </c>
      <c r="V629" s="40">
        <v>0</v>
      </c>
      <c r="W629" s="40">
        <v>2.7199074074074074E-3</v>
      </c>
      <c r="X629" s="40">
        <v>2.7199074074074074E-3</v>
      </c>
      <c r="Y629" s="2" t="str">
        <f t="shared" si="112"/>
        <v/>
      </c>
      <c r="Z629" s="47" t="str">
        <f t="shared" si="113"/>
        <v>Cumplido</v>
      </c>
      <c r="AA629" s="8"/>
      <c r="AB629" s="8"/>
      <c r="AC629" s="8"/>
      <c r="AD629" s="8"/>
      <c r="AE629" s="8"/>
      <c r="AF629" s="42">
        <v>45334</v>
      </c>
      <c r="AG629" s="13" t="str">
        <f t="shared" si="114"/>
        <v>CUMPLE</v>
      </c>
      <c r="AH629" s="13" t="str">
        <f t="shared" si="115"/>
        <v>NO CUMPLE</v>
      </c>
      <c r="AI629" s="13" t="str">
        <f t="shared" si="116"/>
        <v>NO CUMPLE</v>
      </c>
      <c r="AJ629" s="13" t="str">
        <f t="shared" si="117"/>
        <v>NO CUMPLE</v>
      </c>
      <c r="AK629" s="13" t="str">
        <f t="shared" si="118"/>
        <v>NO CUMPLE</v>
      </c>
      <c r="AL629" s="13" t="str">
        <f t="shared" si="119"/>
        <v>CUMPLE</v>
      </c>
      <c r="AM629" s="13" t="str">
        <f t="shared" si="120"/>
        <v>NO CUMPLE</v>
      </c>
      <c r="AN629" s="13" t="str">
        <f t="shared" si="121"/>
        <v>NO CUMPLE</v>
      </c>
      <c r="AO629" s="13" t="str">
        <f t="shared" si="122"/>
        <v>NO CUMPLE</v>
      </c>
      <c r="AP629" s="13" t="str">
        <f t="shared" si="123"/>
        <v>NO CUMPLE</v>
      </c>
    </row>
    <row r="630" spans="1:42" ht="15" x14ac:dyDescent="0.25">
      <c r="A630" t="s">
        <v>3929</v>
      </c>
      <c r="B630" t="s">
        <v>284</v>
      </c>
      <c r="C630" t="s">
        <v>233</v>
      </c>
      <c r="D630" t="s">
        <v>154</v>
      </c>
      <c r="E630" t="s">
        <v>234</v>
      </c>
      <c r="F630" t="s">
        <v>1747</v>
      </c>
      <c r="G630" t="s">
        <v>54</v>
      </c>
      <c r="H630" t="s">
        <v>55</v>
      </c>
      <c r="I630" t="s">
        <v>30</v>
      </c>
      <c r="J630" t="s">
        <v>82</v>
      </c>
      <c r="K630" t="s">
        <v>75</v>
      </c>
      <c r="L630" t="s">
        <v>3930</v>
      </c>
      <c r="M630" t="s">
        <v>3931</v>
      </c>
      <c r="N630" t="s">
        <v>3932</v>
      </c>
      <c r="O630" t="s">
        <v>61</v>
      </c>
      <c r="P630" t="s">
        <v>62</v>
      </c>
      <c r="Q630" t="s">
        <v>279</v>
      </c>
      <c r="R630" t="s">
        <v>3933</v>
      </c>
      <c r="S630" t="s">
        <v>2424</v>
      </c>
      <c r="T630" t="s">
        <v>3930</v>
      </c>
      <c r="U630" t="s">
        <v>3930</v>
      </c>
      <c r="V630" s="40">
        <v>0</v>
      </c>
      <c r="W630" s="40">
        <v>3.0439814814814813E-3</v>
      </c>
      <c r="X630" s="40">
        <v>3.0439814814814813E-3</v>
      </c>
      <c r="Y630" s="2" t="str">
        <f t="shared" si="112"/>
        <v/>
      </c>
      <c r="Z630" s="47" t="str">
        <f t="shared" si="113"/>
        <v>Cumplido</v>
      </c>
      <c r="AA630" s="8"/>
      <c r="AB630" s="8"/>
      <c r="AC630" s="8"/>
      <c r="AD630" s="8"/>
      <c r="AE630" s="8"/>
      <c r="AF630" s="42">
        <v>45334</v>
      </c>
      <c r="AG630" s="13" t="str">
        <f t="shared" si="114"/>
        <v>CUMPLE</v>
      </c>
      <c r="AH630" s="13" t="str">
        <f t="shared" si="115"/>
        <v>NO CUMPLE</v>
      </c>
      <c r="AI630" s="13" t="str">
        <f t="shared" si="116"/>
        <v>NO CUMPLE</v>
      </c>
      <c r="AJ630" s="13" t="str">
        <f t="shared" si="117"/>
        <v>NO CUMPLE</v>
      </c>
      <c r="AK630" s="13" t="str">
        <f t="shared" si="118"/>
        <v>NO CUMPLE</v>
      </c>
      <c r="AL630" s="13" t="str">
        <f t="shared" si="119"/>
        <v>CUMPLE</v>
      </c>
      <c r="AM630" s="13" t="str">
        <f t="shared" si="120"/>
        <v>NO CUMPLE</v>
      </c>
      <c r="AN630" s="13" t="str">
        <f t="shared" si="121"/>
        <v>NO CUMPLE</v>
      </c>
      <c r="AO630" s="13" t="str">
        <f t="shared" si="122"/>
        <v>NO CUMPLE</v>
      </c>
      <c r="AP630" s="13" t="str">
        <f t="shared" si="123"/>
        <v>NO CUMPLE</v>
      </c>
    </row>
    <row r="631" spans="1:42" ht="15" x14ac:dyDescent="0.25">
      <c r="A631" t="s">
        <v>3934</v>
      </c>
      <c r="B631" t="s">
        <v>284</v>
      </c>
      <c r="C631" t="s">
        <v>233</v>
      </c>
      <c r="D631" t="s">
        <v>154</v>
      </c>
      <c r="E631" t="s">
        <v>234</v>
      </c>
      <c r="F631" t="s">
        <v>1747</v>
      </c>
      <c r="G631" t="s">
        <v>54</v>
      </c>
      <c r="H631" t="s">
        <v>55</v>
      </c>
      <c r="I631" t="s">
        <v>30</v>
      </c>
      <c r="J631" t="s">
        <v>82</v>
      </c>
      <c r="K631" t="s">
        <v>75</v>
      </c>
      <c r="L631" t="s">
        <v>3935</v>
      </c>
      <c r="M631" t="s">
        <v>3936</v>
      </c>
      <c r="N631" t="s">
        <v>3937</v>
      </c>
      <c r="O631" t="s">
        <v>61</v>
      </c>
      <c r="P631" t="s">
        <v>62</v>
      </c>
      <c r="Q631" t="s">
        <v>279</v>
      </c>
      <c r="R631" t="s">
        <v>3938</v>
      </c>
      <c r="S631" t="s">
        <v>2424</v>
      </c>
      <c r="T631" t="s">
        <v>3939</v>
      </c>
      <c r="U631" t="s">
        <v>3939</v>
      </c>
      <c r="V631" s="40">
        <v>0</v>
      </c>
      <c r="W631" s="40">
        <v>3.449074074074074E-3</v>
      </c>
      <c r="X631" s="40">
        <v>3.449074074074074E-3</v>
      </c>
      <c r="Y631" s="2" t="str">
        <f t="shared" si="112"/>
        <v/>
      </c>
      <c r="Z631" s="47" t="str">
        <f t="shared" si="113"/>
        <v>Cumplido</v>
      </c>
      <c r="AA631" s="8"/>
      <c r="AB631" s="8"/>
      <c r="AC631" s="8"/>
      <c r="AD631" s="8"/>
      <c r="AE631" s="8"/>
      <c r="AF631" s="42">
        <v>45334</v>
      </c>
      <c r="AG631" s="13" t="str">
        <f t="shared" si="114"/>
        <v>CUMPLE</v>
      </c>
      <c r="AH631" s="13" t="str">
        <f t="shared" si="115"/>
        <v>NO CUMPLE</v>
      </c>
      <c r="AI631" s="13" t="str">
        <f t="shared" si="116"/>
        <v>NO CUMPLE</v>
      </c>
      <c r="AJ631" s="13" t="str">
        <f t="shared" si="117"/>
        <v>NO CUMPLE</v>
      </c>
      <c r="AK631" s="13" t="str">
        <f t="shared" si="118"/>
        <v>NO CUMPLE</v>
      </c>
      <c r="AL631" s="13" t="str">
        <f t="shared" si="119"/>
        <v>CUMPLE</v>
      </c>
      <c r="AM631" s="13" t="str">
        <f t="shared" si="120"/>
        <v>NO CUMPLE</v>
      </c>
      <c r="AN631" s="13" t="str">
        <f t="shared" si="121"/>
        <v>NO CUMPLE</v>
      </c>
      <c r="AO631" s="13" t="str">
        <f t="shared" si="122"/>
        <v>NO CUMPLE</v>
      </c>
      <c r="AP631" s="13" t="str">
        <f t="shared" si="123"/>
        <v>NO CUMPLE</v>
      </c>
    </row>
    <row r="632" spans="1:42" ht="15" x14ac:dyDescent="0.25">
      <c r="A632" t="s">
        <v>3940</v>
      </c>
      <c r="B632" t="s">
        <v>284</v>
      </c>
      <c r="C632" t="s">
        <v>233</v>
      </c>
      <c r="D632" t="s">
        <v>154</v>
      </c>
      <c r="E632" t="s">
        <v>234</v>
      </c>
      <c r="F632" t="s">
        <v>1747</v>
      </c>
      <c r="G632" t="s">
        <v>54</v>
      </c>
      <c r="H632" t="s">
        <v>55</v>
      </c>
      <c r="I632" t="s">
        <v>30</v>
      </c>
      <c r="J632" t="s">
        <v>82</v>
      </c>
      <c r="K632" t="s">
        <v>75</v>
      </c>
      <c r="L632" t="s">
        <v>3941</v>
      </c>
      <c r="M632" t="s">
        <v>3942</v>
      </c>
      <c r="N632" t="s">
        <v>3943</v>
      </c>
      <c r="O632" t="s">
        <v>61</v>
      </c>
      <c r="P632" t="s">
        <v>62</v>
      </c>
      <c r="Q632" t="s">
        <v>279</v>
      </c>
      <c r="R632" t="s">
        <v>3944</v>
      </c>
      <c r="S632" t="s">
        <v>2424</v>
      </c>
      <c r="T632" t="s">
        <v>3941</v>
      </c>
      <c r="U632" t="s">
        <v>3941</v>
      </c>
      <c r="V632" s="40">
        <v>0</v>
      </c>
      <c r="W632" s="40">
        <v>3.7731481481481483E-3</v>
      </c>
      <c r="X632" s="40">
        <v>3.7731481481481483E-3</v>
      </c>
      <c r="Y632" s="2" t="str">
        <f t="shared" si="112"/>
        <v/>
      </c>
      <c r="Z632" s="47" t="str">
        <f t="shared" si="113"/>
        <v>Cumplido</v>
      </c>
      <c r="AA632" s="8"/>
      <c r="AB632" s="8"/>
      <c r="AC632" s="8"/>
      <c r="AD632" s="8"/>
      <c r="AE632" s="8"/>
      <c r="AF632" s="42">
        <v>45334</v>
      </c>
      <c r="AG632" s="13" t="str">
        <f t="shared" si="114"/>
        <v>CUMPLE</v>
      </c>
      <c r="AH632" s="13" t="str">
        <f t="shared" si="115"/>
        <v>NO CUMPLE</v>
      </c>
      <c r="AI632" s="13" t="str">
        <f t="shared" si="116"/>
        <v>NO CUMPLE</v>
      </c>
      <c r="AJ632" s="13" t="str">
        <f t="shared" si="117"/>
        <v>NO CUMPLE</v>
      </c>
      <c r="AK632" s="13" t="str">
        <f t="shared" si="118"/>
        <v>NO CUMPLE</v>
      </c>
      <c r="AL632" s="13" t="str">
        <f t="shared" si="119"/>
        <v>CUMPLE</v>
      </c>
      <c r="AM632" s="13" t="str">
        <f t="shared" si="120"/>
        <v>NO CUMPLE</v>
      </c>
      <c r="AN632" s="13" t="str">
        <f t="shared" si="121"/>
        <v>NO CUMPLE</v>
      </c>
      <c r="AO632" s="13" t="str">
        <f t="shared" si="122"/>
        <v>NO CUMPLE</v>
      </c>
      <c r="AP632" s="13" t="str">
        <f t="shared" si="123"/>
        <v>NO CUMPLE</v>
      </c>
    </row>
    <row r="633" spans="1:42" ht="15" x14ac:dyDescent="0.25">
      <c r="A633" t="s">
        <v>3945</v>
      </c>
      <c r="B633" t="s">
        <v>284</v>
      </c>
      <c r="C633" t="s">
        <v>86</v>
      </c>
      <c r="D633" t="s">
        <v>285</v>
      </c>
      <c r="E633" t="s">
        <v>88</v>
      </c>
      <c r="F633" t="s">
        <v>287</v>
      </c>
      <c r="G633" t="s">
        <v>54</v>
      </c>
      <c r="H633" t="s">
        <v>55</v>
      </c>
      <c r="I633" t="s">
        <v>30</v>
      </c>
      <c r="J633" t="s">
        <v>82</v>
      </c>
      <c r="K633" t="s">
        <v>288</v>
      </c>
      <c r="L633" t="s">
        <v>3946</v>
      </c>
      <c r="M633" t="s">
        <v>3947</v>
      </c>
      <c r="N633" t="s">
        <v>3948</v>
      </c>
      <c r="O633" t="s">
        <v>61</v>
      </c>
      <c r="P633" t="s">
        <v>136</v>
      </c>
      <c r="Q633" t="s">
        <v>137</v>
      </c>
      <c r="R633" t="s">
        <v>3949</v>
      </c>
      <c r="S633" t="s">
        <v>2628</v>
      </c>
      <c r="T633" t="s">
        <v>293</v>
      </c>
      <c r="U633"/>
      <c r="V633" s="40">
        <v>0.82309027777777777</v>
      </c>
      <c r="W633" s="40">
        <v>0.90715277777777781</v>
      </c>
      <c r="X633" s="40">
        <v>8.4062499999999998E-2</v>
      </c>
      <c r="Y633" s="2" t="str">
        <f t="shared" si="112"/>
        <v/>
      </c>
      <c r="Z633" s="47" t="str">
        <f t="shared" si="113"/>
        <v>Cumplido</v>
      </c>
      <c r="AA633" s="8"/>
      <c r="AB633" s="8"/>
      <c r="AC633" s="8"/>
      <c r="AD633" s="8"/>
      <c r="AE633" s="8"/>
      <c r="AF633" s="42">
        <v>45335</v>
      </c>
      <c r="AG633" s="13" t="str">
        <f t="shared" si="114"/>
        <v>NO CUMPLE</v>
      </c>
      <c r="AH633" s="13" t="str">
        <f t="shared" si="115"/>
        <v>CUMPLE</v>
      </c>
      <c r="AI633" s="13" t="str">
        <f t="shared" si="116"/>
        <v>NO CUMPLE</v>
      </c>
      <c r="AJ633" s="13" t="str">
        <f t="shared" si="117"/>
        <v>NO CUMPLE</v>
      </c>
      <c r="AK633" s="13" t="str">
        <f t="shared" si="118"/>
        <v>NO CUMPLE</v>
      </c>
      <c r="AL633" s="13" t="str">
        <f t="shared" si="119"/>
        <v>NO CUMPLE</v>
      </c>
      <c r="AM633" s="13" t="str">
        <f t="shared" si="120"/>
        <v>NO CUMPLE</v>
      </c>
      <c r="AN633" s="13" t="str">
        <f t="shared" si="121"/>
        <v>NO CUMPLE</v>
      </c>
      <c r="AO633" s="13" t="str">
        <f t="shared" si="122"/>
        <v>CUMPLE</v>
      </c>
      <c r="AP633" s="13" t="str">
        <f t="shared" si="123"/>
        <v>NO CUMPLE</v>
      </c>
    </row>
    <row r="634" spans="1:42" ht="15" x14ac:dyDescent="0.25">
      <c r="A634" t="s">
        <v>3950</v>
      </c>
      <c r="B634" t="s">
        <v>95</v>
      </c>
      <c r="C634" t="s">
        <v>531</v>
      </c>
      <c r="D634" t="s">
        <v>483</v>
      </c>
      <c r="E634" t="s">
        <v>3951</v>
      </c>
      <c r="F634" t="s">
        <v>485</v>
      </c>
      <c r="G634" t="s">
        <v>73</v>
      </c>
      <c r="H634" t="s">
        <v>74</v>
      </c>
      <c r="I634" t="s">
        <v>29</v>
      </c>
      <c r="J634" t="s">
        <v>82</v>
      </c>
      <c r="K634" t="s">
        <v>486</v>
      </c>
      <c r="L634" t="s">
        <v>3952</v>
      </c>
      <c r="M634" t="s">
        <v>3953</v>
      </c>
      <c r="N634" t="s">
        <v>3954</v>
      </c>
      <c r="O634" t="s">
        <v>61</v>
      </c>
      <c r="P634" t="s">
        <v>136</v>
      </c>
      <c r="Q634" t="s">
        <v>137</v>
      </c>
      <c r="R634" t="s">
        <v>3955</v>
      </c>
      <c r="S634" t="s">
        <v>2424</v>
      </c>
      <c r="T634" t="s">
        <v>3956</v>
      </c>
      <c r="U634" t="s">
        <v>3957</v>
      </c>
      <c r="V634" s="40">
        <v>9.5578703703703707E-2</v>
      </c>
      <c r="W634" s="40">
        <v>0.18118055555555557</v>
      </c>
      <c r="X634" s="40">
        <v>8.5601851851851846E-2</v>
      </c>
      <c r="Y634" s="2" t="str">
        <f t="shared" si="112"/>
        <v/>
      </c>
      <c r="Z634" s="47" t="str">
        <f t="shared" si="113"/>
        <v>Cumplido</v>
      </c>
      <c r="AA634" s="8"/>
      <c r="AB634" s="8"/>
      <c r="AC634" s="8"/>
      <c r="AD634" s="8"/>
      <c r="AE634" s="8"/>
      <c r="AF634" s="42">
        <v>45334</v>
      </c>
      <c r="AG634" s="13" t="str">
        <f t="shared" si="114"/>
        <v>NO CUMPLE</v>
      </c>
      <c r="AH634" s="13" t="str">
        <f t="shared" si="115"/>
        <v>CUMPLE</v>
      </c>
      <c r="AI634" s="13" t="str">
        <f t="shared" si="116"/>
        <v>NO CUMPLE</v>
      </c>
      <c r="AJ634" s="13" t="str">
        <f t="shared" si="117"/>
        <v>NO CUMPLE</v>
      </c>
      <c r="AK634" s="13" t="str">
        <f t="shared" si="118"/>
        <v>NO CUMPLE</v>
      </c>
      <c r="AL634" s="13" t="str">
        <f t="shared" si="119"/>
        <v>NO CUMPLE</v>
      </c>
      <c r="AM634" s="13" t="str">
        <f t="shared" si="120"/>
        <v>NO CUMPLE</v>
      </c>
      <c r="AN634" s="13" t="str">
        <f t="shared" si="121"/>
        <v>CUMPLE</v>
      </c>
      <c r="AO634" s="13" t="str">
        <f t="shared" si="122"/>
        <v>NO CUMPLE</v>
      </c>
      <c r="AP634" s="13" t="str">
        <f t="shared" si="123"/>
        <v>NO CUMPLE</v>
      </c>
    </row>
    <row r="635" spans="1:42" ht="15" hidden="1" x14ac:dyDescent="0.25">
      <c r="A635" t="s">
        <v>3958</v>
      </c>
      <c r="B635" t="s">
        <v>165</v>
      </c>
      <c r="C635" t="s">
        <v>71</v>
      </c>
      <c r="D635" t="s">
        <v>297</v>
      </c>
      <c r="E635" t="s">
        <v>675</v>
      </c>
      <c r="F635" t="s">
        <v>320</v>
      </c>
      <c r="G635" t="s">
        <v>73</v>
      </c>
      <c r="H635" t="s">
        <v>74</v>
      </c>
      <c r="I635" t="s">
        <v>29</v>
      </c>
      <c r="J635" t="s">
        <v>82</v>
      </c>
      <c r="K635" t="s">
        <v>57</v>
      </c>
      <c r="L635" t="s">
        <v>300</v>
      </c>
      <c r="M635" t="s">
        <v>3959</v>
      </c>
      <c r="N635" t="s">
        <v>3960</v>
      </c>
      <c r="O635" t="s">
        <v>61</v>
      </c>
      <c r="P635" t="s">
        <v>136</v>
      </c>
      <c r="Q635" t="s">
        <v>137</v>
      </c>
      <c r="R635" t="s">
        <v>3961</v>
      </c>
      <c r="S635" t="s">
        <v>2424</v>
      </c>
      <c r="T635" t="s">
        <v>3962</v>
      </c>
      <c r="U635" t="s">
        <v>774</v>
      </c>
      <c r="V635" s="40">
        <v>1.4293981481481482E-2</v>
      </c>
      <c r="W635" s="40">
        <v>2.7465277777777779E-2</v>
      </c>
      <c r="X635" s="40">
        <v>1.3171296296296296E-2</v>
      </c>
      <c r="Y635" s="2" t="str">
        <f t="shared" si="112"/>
        <v/>
      </c>
      <c r="Z635" s="47" t="str">
        <f t="shared" si="113"/>
        <v>Cumplido</v>
      </c>
      <c r="AA635" s="8"/>
      <c r="AB635" s="8"/>
      <c r="AC635" s="8"/>
      <c r="AD635" s="8"/>
      <c r="AE635" s="8"/>
      <c r="AF635" s="42">
        <v>45334</v>
      </c>
      <c r="AG635" s="13" t="str">
        <f t="shared" si="114"/>
        <v>CUMPLE</v>
      </c>
      <c r="AH635" s="13" t="str">
        <f t="shared" si="115"/>
        <v>NO CUMPLE</v>
      </c>
      <c r="AI635" s="13" t="str">
        <f t="shared" si="116"/>
        <v>NO CUMPLE</v>
      </c>
      <c r="AJ635" s="13" t="str">
        <f t="shared" si="117"/>
        <v>NO CUMPLE</v>
      </c>
      <c r="AK635" s="13" t="str">
        <f t="shared" si="118"/>
        <v>NO CUMPLE</v>
      </c>
      <c r="AL635" s="13" t="str">
        <f t="shared" si="119"/>
        <v>CUMPLE</v>
      </c>
      <c r="AM635" s="13" t="str">
        <f t="shared" si="120"/>
        <v>NO CUMPLE</v>
      </c>
      <c r="AN635" s="13" t="str">
        <f t="shared" si="121"/>
        <v>NO CUMPLE</v>
      </c>
      <c r="AO635" s="13" t="str">
        <f t="shared" si="122"/>
        <v>NO CUMPLE</v>
      </c>
      <c r="AP635" s="13" t="str">
        <f t="shared" si="123"/>
        <v>NO CUMPLE</v>
      </c>
    </row>
    <row r="636" spans="1:42" ht="15" hidden="1" x14ac:dyDescent="0.25">
      <c r="A636" t="s">
        <v>3963</v>
      </c>
      <c r="B636" t="s">
        <v>165</v>
      </c>
      <c r="C636" t="s">
        <v>71</v>
      </c>
      <c r="D636" t="s">
        <v>297</v>
      </c>
      <c r="E636" t="s">
        <v>675</v>
      </c>
      <c r="F636" t="s">
        <v>320</v>
      </c>
      <c r="G636" t="s">
        <v>73</v>
      </c>
      <c r="H636" t="s">
        <v>74</v>
      </c>
      <c r="I636" t="s">
        <v>29</v>
      </c>
      <c r="J636" t="s">
        <v>82</v>
      </c>
      <c r="K636" t="s">
        <v>57</v>
      </c>
      <c r="L636" t="s">
        <v>300</v>
      </c>
      <c r="M636" t="s">
        <v>3964</v>
      </c>
      <c r="N636" t="s">
        <v>3965</v>
      </c>
      <c r="O636" t="s">
        <v>61</v>
      </c>
      <c r="P636" t="s">
        <v>136</v>
      </c>
      <c r="Q636" t="s">
        <v>137</v>
      </c>
      <c r="R636" t="s">
        <v>3966</v>
      </c>
      <c r="S636" t="s">
        <v>2424</v>
      </c>
      <c r="T636" t="s">
        <v>3967</v>
      </c>
      <c r="U636" t="s">
        <v>774</v>
      </c>
      <c r="V636" s="40">
        <v>1.7013888888888887E-2</v>
      </c>
      <c r="W636" s="40">
        <v>2.8437500000000001E-2</v>
      </c>
      <c r="X636" s="40">
        <v>1.1423611111111112E-2</v>
      </c>
      <c r="Y636" s="2" t="str">
        <f t="shared" si="112"/>
        <v/>
      </c>
      <c r="Z636" s="47" t="str">
        <f t="shared" si="113"/>
        <v>Cumplido</v>
      </c>
      <c r="AA636" s="8"/>
      <c r="AB636" s="8"/>
      <c r="AC636" s="8"/>
      <c r="AD636" s="8"/>
      <c r="AE636" s="8"/>
      <c r="AF636" s="42">
        <v>45334</v>
      </c>
      <c r="AG636" s="13" t="str">
        <f t="shared" si="114"/>
        <v>CUMPLE</v>
      </c>
      <c r="AH636" s="13" t="str">
        <f t="shared" si="115"/>
        <v>NO CUMPLE</v>
      </c>
      <c r="AI636" s="13" t="str">
        <f t="shared" si="116"/>
        <v>NO CUMPLE</v>
      </c>
      <c r="AJ636" s="13" t="str">
        <f t="shared" si="117"/>
        <v>NO CUMPLE</v>
      </c>
      <c r="AK636" s="13" t="str">
        <f t="shared" si="118"/>
        <v>NO CUMPLE</v>
      </c>
      <c r="AL636" s="13" t="str">
        <f t="shared" si="119"/>
        <v>CUMPLE</v>
      </c>
      <c r="AM636" s="13" t="str">
        <f t="shared" si="120"/>
        <v>NO CUMPLE</v>
      </c>
      <c r="AN636" s="13" t="str">
        <f t="shared" si="121"/>
        <v>NO CUMPLE</v>
      </c>
      <c r="AO636" s="13" t="str">
        <f t="shared" si="122"/>
        <v>NO CUMPLE</v>
      </c>
      <c r="AP636" s="13" t="str">
        <f t="shared" si="123"/>
        <v>NO CUMPLE</v>
      </c>
    </row>
    <row r="637" spans="1:42" ht="15" hidden="1" x14ac:dyDescent="0.25">
      <c r="A637" t="s">
        <v>3968</v>
      </c>
      <c r="B637" t="s">
        <v>165</v>
      </c>
      <c r="C637" t="s">
        <v>71</v>
      </c>
      <c r="D637" t="s">
        <v>297</v>
      </c>
      <c r="E637" t="s">
        <v>675</v>
      </c>
      <c r="F637" t="s">
        <v>320</v>
      </c>
      <c r="G637" t="s">
        <v>73</v>
      </c>
      <c r="H637" t="s">
        <v>74</v>
      </c>
      <c r="I637" t="s">
        <v>29</v>
      </c>
      <c r="J637" t="s">
        <v>82</v>
      </c>
      <c r="K637" t="s">
        <v>57</v>
      </c>
      <c r="L637" t="s">
        <v>300</v>
      </c>
      <c r="M637" t="s">
        <v>3969</v>
      </c>
      <c r="N637" t="s">
        <v>3970</v>
      </c>
      <c r="O637" t="s">
        <v>61</v>
      </c>
      <c r="P637" t="s">
        <v>136</v>
      </c>
      <c r="Q637" t="s">
        <v>137</v>
      </c>
      <c r="R637" t="s">
        <v>3971</v>
      </c>
      <c r="S637" t="s">
        <v>2424</v>
      </c>
      <c r="T637" t="s">
        <v>3962</v>
      </c>
      <c r="U637" t="s">
        <v>3972</v>
      </c>
      <c r="V637" s="40">
        <v>1.9918981481481482E-2</v>
      </c>
      <c r="W637" s="40">
        <v>2.8703703703703703E-2</v>
      </c>
      <c r="X637" s="40">
        <v>8.7847222222222215E-3</v>
      </c>
      <c r="Y637" s="2" t="str">
        <f t="shared" si="112"/>
        <v/>
      </c>
      <c r="Z637" s="47" t="str">
        <f t="shared" si="113"/>
        <v>Cumplido</v>
      </c>
      <c r="AA637" s="8"/>
      <c r="AB637" s="8"/>
      <c r="AC637" s="8"/>
      <c r="AD637" s="8"/>
      <c r="AE637" s="8"/>
      <c r="AF637" s="42">
        <v>45334</v>
      </c>
      <c r="AG637" s="13" t="str">
        <f t="shared" si="114"/>
        <v>CUMPLE</v>
      </c>
      <c r="AH637" s="13" t="str">
        <f t="shared" si="115"/>
        <v>NO CUMPLE</v>
      </c>
      <c r="AI637" s="13" t="str">
        <f t="shared" si="116"/>
        <v>NO CUMPLE</v>
      </c>
      <c r="AJ637" s="13" t="str">
        <f t="shared" si="117"/>
        <v>NO CUMPLE</v>
      </c>
      <c r="AK637" s="13" t="str">
        <f t="shared" si="118"/>
        <v>NO CUMPLE</v>
      </c>
      <c r="AL637" s="13" t="str">
        <f t="shared" si="119"/>
        <v>CUMPLE</v>
      </c>
      <c r="AM637" s="13" t="str">
        <f t="shared" si="120"/>
        <v>NO CUMPLE</v>
      </c>
      <c r="AN637" s="13" t="str">
        <f t="shared" si="121"/>
        <v>NO CUMPLE</v>
      </c>
      <c r="AO637" s="13" t="str">
        <f t="shared" si="122"/>
        <v>NO CUMPLE</v>
      </c>
      <c r="AP637" s="13" t="str">
        <f t="shared" si="123"/>
        <v>NO CUMPLE</v>
      </c>
    </row>
    <row r="638" spans="1:42" ht="15" x14ac:dyDescent="0.25">
      <c r="A638" t="s">
        <v>3973</v>
      </c>
      <c r="B638" t="s">
        <v>284</v>
      </c>
      <c r="C638" t="s">
        <v>273</v>
      </c>
      <c r="D638" t="s">
        <v>212</v>
      </c>
      <c r="E638" t="s">
        <v>274</v>
      </c>
      <c r="F638" t="s">
        <v>1581</v>
      </c>
      <c r="G638" t="s">
        <v>73</v>
      </c>
      <c r="H638" t="s">
        <v>74</v>
      </c>
      <c r="I638" t="s">
        <v>29</v>
      </c>
      <c r="J638" t="s">
        <v>82</v>
      </c>
      <c r="K638" t="s">
        <v>57</v>
      </c>
      <c r="L638" t="s">
        <v>3974</v>
      </c>
      <c r="M638" t="s">
        <v>3975</v>
      </c>
      <c r="N638" t="s">
        <v>3976</v>
      </c>
      <c r="O638" t="s">
        <v>61</v>
      </c>
      <c r="P638" t="s">
        <v>62</v>
      </c>
      <c r="Q638" t="s">
        <v>279</v>
      </c>
      <c r="R638" t="s">
        <v>3977</v>
      </c>
      <c r="S638" t="s">
        <v>2424</v>
      </c>
      <c r="T638" t="s">
        <v>3978</v>
      </c>
      <c r="U638" t="s">
        <v>3979</v>
      </c>
      <c r="V638" s="40">
        <v>8.6805555555555559E-3</v>
      </c>
      <c r="W638" s="40">
        <v>9.2708333333333341E-3</v>
      </c>
      <c r="X638" s="40">
        <v>5.9027777777777778E-4</v>
      </c>
      <c r="Y638" s="2" t="str">
        <f t="shared" si="112"/>
        <v/>
      </c>
      <c r="Z638" s="47" t="str">
        <f t="shared" si="113"/>
        <v>Cumplido</v>
      </c>
      <c r="AA638" s="8"/>
      <c r="AB638" s="8"/>
      <c r="AC638" s="8"/>
      <c r="AD638" s="8"/>
      <c r="AE638" s="8"/>
      <c r="AF638" s="42">
        <v>45334</v>
      </c>
      <c r="AG638" s="13" t="str">
        <f t="shared" si="114"/>
        <v>CUMPLE</v>
      </c>
      <c r="AH638" s="13" t="str">
        <f t="shared" si="115"/>
        <v>NO CUMPLE</v>
      </c>
      <c r="AI638" s="13" t="str">
        <f t="shared" si="116"/>
        <v>NO CUMPLE</v>
      </c>
      <c r="AJ638" s="13" t="str">
        <f t="shared" si="117"/>
        <v>NO CUMPLE</v>
      </c>
      <c r="AK638" s="13" t="str">
        <f t="shared" si="118"/>
        <v>NO CUMPLE</v>
      </c>
      <c r="AL638" s="13" t="str">
        <f t="shared" si="119"/>
        <v>CUMPLE</v>
      </c>
      <c r="AM638" s="13" t="str">
        <f t="shared" si="120"/>
        <v>NO CUMPLE</v>
      </c>
      <c r="AN638" s="13" t="str">
        <f t="shared" si="121"/>
        <v>NO CUMPLE</v>
      </c>
      <c r="AO638" s="13" t="str">
        <f t="shared" si="122"/>
        <v>NO CUMPLE</v>
      </c>
      <c r="AP638" s="13" t="str">
        <f t="shared" si="123"/>
        <v>NO CUMPLE</v>
      </c>
    </row>
    <row r="639" spans="1:42" ht="15" hidden="1" x14ac:dyDescent="0.25">
      <c r="A639" t="s">
        <v>3980</v>
      </c>
      <c r="B639" t="s">
        <v>165</v>
      </c>
      <c r="C639" t="s">
        <v>415</v>
      </c>
      <c r="D639" t="s">
        <v>297</v>
      </c>
      <c r="E639" t="s">
        <v>1089</v>
      </c>
      <c r="F639" t="s">
        <v>712</v>
      </c>
      <c r="G639" t="s">
        <v>73</v>
      </c>
      <c r="H639" t="s">
        <v>74</v>
      </c>
      <c r="I639" t="s">
        <v>29</v>
      </c>
      <c r="J639" t="s">
        <v>82</v>
      </c>
      <c r="K639" t="s">
        <v>533</v>
      </c>
      <c r="L639" t="s">
        <v>3981</v>
      </c>
      <c r="M639" t="s">
        <v>3982</v>
      </c>
      <c r="N639" t="s">
        <v>3983</v>
      </c>
      <c r="O639" t="s">
        <v>61</v>
      </c>
      <c r="P639" t="s">
        <v>94</v>
      </c>
      <c r="Q639" t="s">
        <v>95</v>
      </c>
      <c r="R639" t="s">
        <v>3984</v>
      </c>
      <c r="S639" t="s">
        <v>2424</v>
      </c>
      <c r="T639" t="s">
        <v>3985</v>
      </c>
      <c r="U639"/>
      <c r="V639" s="40">
        <v>5.37037037037037E-3</v>
      </c>
      <c r="W639" s="40">
        <v>8.4606481481481477E-3</v>
      </c>
      <c r="X639" s="40">
        <v>3.0902777777777777E-3</v>
      </c>
      <c r="Y639" s="2" t="str">
        <f t="shared" si="112"/>
        <v/>
      </c>
      <c r="Z639" s="47" t="str">
        <f t="shared" si="113"/>
        <v>Cumplido</v>
      </c>
      <c r="AA639" s="8"/>
      <c r="AB639" s="8"/>
      <c r="AC639" s="8"/>
      <c r="AD639" s="8"/>
      <c r="AE639" s="8"/>
      <c r="AF639" s="42">
        <v>45334</v>
      </c>
      <c r="AG639" s="13" t="str">
        <f t="shared" si="114"/>
        <v>CUMPLE</v>
      </c>
      <c r="AH639" s="13" t="str">
        <f t="shared" si="115"/>
        <v>NO CUMPLE</v>
      </c>
      <c r="AI639" s="13" t="str">
        <f t="shared" si="116"/>
        <v>NO CUMPLE</v>
      </c>
      <c r="AJ639" s="13" t="str">
        <f t="shared" si="117"/>
        <v>NO CUMPLE</v>
      </c>
      <c r="AK639" s="13" t="str">
        <f t="shared" si="118"/>
        <v>NO CUMPLE</v>
      </c>
      <c r="AL639" s="13" t="str">
        <f t="shared" si="119"/>
        <v>CUMPLE</v>
      </c>
      <c r="AM639" s="13" t="str">
        <f t="shared" si="120"/>
        <v>NO CUMPLE</v>
      </c>
      <c r="AN639" s="13" t="str">
        <f t="shared" si="121"/>
        <v>NO CUMPLE</v>
      </c>
      <c r="AO639" s="13" t="str">
        <f t="shared" si="122"/>
        <v>NO CUMPLE</v>
      </c>
      <c r="AP639" s="13" t="str">
        <f t="shared" si="123"/>
        <v>NO CUMPLE</v>
      </c>
    </row>
    <row r="640" spans="1:42" ht="15" hidden="1" x14ac:dyDescent="0.25">
      <c r="A640" t="s">
        <v>3986</v>
      </c>
      <c r="B640" t="s">
        <v>165</v>
      </c>
      <c r="C640" t="s">
        <v>415</v>
      </c>
      <c r="D640" t="s">
        <v>297</v>
      </c>
      <c r="E640" t="s">
        <v>1089</v>
      </c>
      <c r="F640" t="s">
        <v>712</v>
      </c>
      <c r="G640" t="s">
        <v>73</v>
      </c>
      <c r="H640" t="s">
        <v>74</v>
      </c>
      <c r="I640" t="s">
        <v>29</v>
      </c>
      <c r="J640" t="s">
        <v>82</v>
      </c>
      <c r="K640" t="s">
        <v>75</v>
      </c>
      <c r="L640" t="s">
        <v>1827</v>
      </c>
      <c r="M640" t="s">
        <v>3987</v>
      </c>
      <c r="N640" t="s">
        <v>3988</v>
      </c>
      <c r="O640" t="s">
        <v>61</v>
      </c>
      <c r="P640" t="s">
        <v>94</v>
      </c>
      <c r="Q640" t="s">
        <v>95</v>
      </c>
      <c r="R640" t="s">
        <v>3989</v>
      </c>
      <c r="S640" t="s">
        <v>2424</v>
      </c>
      <c r="T640" t="s">
        <v>3990</v>
      </c>
      <c r="U640"/>
      <c r="V640" s="40">
        <v>9.780092592592592E-3</v>
      </c>
      <c r="W640" s="40">
        <v>1.1122685185185185E-2</v>
      </c>
      <c r="X640" s="40">
        <v>1.3425925925925925E-3</v>
      </c>
      <c r="Y640" s="2" t="str">
        <f t="shared" si="112"/>
        <v/>
      </c>
      <c r="Z640" s="47" t="str">
        <f t="shared" si="113"/>
        <v>Cumplido</v>
      </c>
      <c r="AA640" s="8"/>
      <c r="AB640" s="8"/>
      <c r="AC640" s="8"/>
      <c r="AD640" s="8"/>
      <c r="AE640" s="8"/>
      <c r="AF640" s="42">
        <v>45334</v>
      </c>
      <c r="AG640" s="13" t="str">
        <f t="shared" si="114"/>
        <v>CUMPLE</v>
      </c>
      <c r="AH640" s="13" t="str">
        <f t="shared" si="115"/>
        <v>NO CUMPLE</v>
      </c>
      <c r="AI640" s="13" t="str">
        <f t="shared" si="116"/>
        <v>NO CUMPLE</v>
      </c>
      <c r="AJ640" s="13" t="str">
        <f t="shared" si="117"/>
        <v>NO CUMPLE</v>
      </c>
      <c r="AK640" s="13" t="str">
        <f t="shared" si="118"/>
        <v>NO CUMPLE</v>
      </c>
      <c r="AL640" s="13" t="str">
        <f t="shared" si="119"/>
        <v>CUMPLE</v>
      </c>
      <c r="AM640" s="13" t="str">
        <f t="shared" si="120"/>
        <v>NO CUMPLE</v>
      </c>
      <c r="AN640" s="13" t="str">
        <f t="shared" si="121"/>
        <v>NO CUMPLE</v>
      </c>
      <c r="AO640" s="13" t="str">
        <f t="shared" si="122"/>
        <v>NO CUMPLE</v>
      </c>
      <c r="AP640" s="13" t="str">
        <f t="shared" si="123"/>
        <v>NO CUMPLE</v>
      </c>
    </row>
    <row r="641" spans="1:42" ht="15" hidden="1" x14ac:dyDescent="0.25">
      <c r="A641" t="s">
        <v>3991</v>
      </c>
      <c r="B641" t="s">
        <v>165</v>
      </c>
      <c r="C641" t="s">
        <v>415</v>
      </c>
      <c r="D641" t="s">
        <v>297</v>
      </c>
      <c r="E641" t="s">
        <v>1089</v>
      </c>
      <c r="F641" t="s">
        <v>712</v>
      </c>
      <c r="G641" t="s">
        <v>73</v>
      </c>
      <c r="H641" t="s">
        <v>74</v>
      </c>
      <c r="I641" t="s">
        <v>29</v>
      </c>
      <c r="J641" t="s">
        <v>82</v>
      </c>
      <c r="K641" t="s">
        <v>57</v>
      </c>
      <c r="L641" t="s">
        <v>408</v>
      </c>
      <c r="M641" t="s">
        <v>3992</v>
      </c>
      <c r="N641" t="s">
        <v>3993</v>
      </c>
      <c r="O641" t="s">
        <v>61</v>
      </c>
      <c r="P641" t="s">
        <v>94</v>
      </c>
      <c r="Q641" t="s">
        <v>95</v>
      </c>
      <c r="R641" t="s">
        <v>3994</v>
      </c>
      <c r="S641" t="s">
        <v>2424</v>
      </c>
      <c r="T641" t="s">
        <v>3995</v>
      </c>
      <c r="U641"/>
      <c r="V641" s="40">
        <v>2.5925925925925925E-3</v>
      </c>
      <c r="W641" s="40">
        <v>6.875E-3</v>
      </c>
      <c r="X641" s="40">
        <v>4.2824074074074075E-3</v>
      </c>
      <c r="Y641" s="2" t="str">
        <f t="shared" si="112"/>
        <v/>
      </c>
      <c r="Z641" s="47" t="str">
        <f t="shared" si="113"/>
        <v>Cumplido</v>
      </c>
      <c r="AA641" s="8"/>
      <c r="AB641" s="8"/>
      <c r="AC641" s="8"/>
      <c r="AD641" s="8"/>
      <c r="AE641" s="8"/>
      <c r="AF641" s="42">
        <v>45334</v>
      </c>
      <c r="AG641" s="13" t="str">
        <f t="shared" si="114"/>
        <v>CUMPLE</v>
      </c>
      <c r="AH641" s="13" t="str">
        <f t="shared" si="115"/>
        <v>NO CUMPLE</v>
      </c>
      <c r="AI641" s="13" t="str">
        <f t="shared" si="116"/>
        <v>NO CUMPLE</v>
      </c>
      <c r="AJ641" s="13" t="str">
        <f t="shared" si="117"/>
        <v>NO CUMPLE</v>
      </c>
      <c r="AK641" s="13" t="str">
        <f t="shared" si="118"/>
        <v>NO CUMPLE</v>
      </c>
      <c r="AL641" s="13" t="str">
        <f t="shared" si="119"/>
        <v>CUMPLE</v>
      </c>
      <c r="AM641" s="13" t="str">
        <f t="shared" si="120"/>
        <v>NO CUMPLE</v>
      </c>
      <c r="AN641" s="13" t="str">
        <f t="shared" si="121"/>
        <v>NO CUMPLE</v>
      </c>
      <c r="AO641" s="13" t="str">
        <f t="shared" si="122"/>
        <v>NO CUMPLE</v>
      </c>
      <c r="AP641" s="13" t="str">
        <f t="shared" si="123"/>
        <v>NO CUMPLE</v>
      </c>
    </row>
    <row r="642" spans="1:42" ht="15" hidden="1" x14ac:dyDescent="0.25">
      <c r="A642" t="s">
        <v>3996</v>
      </c>
      <c r="B642" t="s">
        <v>165</v>
      </c>
      <c r="C642" t="s">
        <v>415</v>
      </c>
      <c r="D642" t="s">
        <v>483</v>
      </c>
      <c r="E642" t="s">
        <v>1089</v>
      </c>
      <c r="F642" t="s">
        <v>732</v>
      </c>
      <c r="G642" t="s">
        <v>73</v>
      </c>
      <c r="H642" t="s">
        <v>74</v>
      </c>
      <c r="I642" t="s">
        <v>29</v>
      </c>
      <c r="J642" t="s">
        <v>82</v>
      </c>
      <c r="K642" t="s">
        <v>57</v>
      </c>
      <c r="L642" t="s">
        <v>3805</v>
      </c>
      <c r="M642" t="s">
        <v>3997</v>
      </c>
      <c r="N642" t="s">
        <v>3998</v>
      </c>
      <c r="O642" t="s">
        <v>61</v>
      </c>
      <c r="P642" t="s">
        <v>94</v>
      </c>
      <c r="Q642" t="s">
        <v>95</v>
      </c>
      <c r="R642" t="s">
        <v>3999</v>
      </c>
      <c r="S642" t="s">
        <v>2424</v>
      </c>
      <c r="T642" t="s">
        <v>4000</v>
      </c>
      <c r="U642"/>
      <c r="V642" s="40">
        <v>1.9097222222222222E-3</v>
      </c>
      <c r="W642" s="40">
        <v>7.3726851851851852E-3</v>
      </c>
      <c r="X642" s="40">
        <v>5.4629629629629629E-3</v>
      </c>
      <c r="Y642" s="2" t="str">
        <f t="shared" ref="Y642:Y705" si="124">IF(J642="Incidente de Cliente",IF($X642&lt;=$AT$2,"Cumplido","Incumplido"),"")</f>
        <v/>
      </c>
      <c r="Z642" s="47" t="str">
        <f t="shared" ref="Z642:Z705" si="125">IF(J642="Requerimiento de Cliente",IF($X642&lt;=$AT$3,"Cumplido","Incumplido"),"")</f>
        <v>Cumplido</v>
      </c>
      <c r="AA642" s="8"/>
      <c r="AB642" s="8"/>
      <c r="AC642" s="8"/>
      <c r="AD642" s="8"/>
      <c r="AE642" s="8"/>
      <c r="AF642" s="42">
        <v>45334</v>
      </c>
      <c r="AG642" s="13" t="str">
        <f t="shared" si="114"/>
        <v>CUMPLE</v>
      </c>
      <c r="AH642" s="13" t="str">
        <f t="shared" si="115"/>
        <v>NO CUMPLE</v>
      </c>
      <c r="AI642" s="13" t="str">
        <f t="shared" si="116"/>
        <v>NO CUMPLE</v>
      </c>
      <c r="AJ642" s="13" t="str">
        <f t="shared" si="117"/>
        <v>NO CUMPLE</v>
      </c>
      <c r="AK642" s="13" t="str">
        <f t="shared" si="118"/>
        <v>NO CUMPLE</v>
      </c>
      <c r="AL642" s="13" t="str">
        <f t="shared" si="119"/>
        <v>CUMPLE</v>
      </c>
      <c r="AM642" s="13" t="str">
        <f t="shared" si="120"/>
        <v>NO CUMPLE</v>
      </c>
      <c r="AN642" s="13" t="str">
        <f t="shared" si="121"/>
        <v>NO CUMPLE</v>
      </c>
      <c r="AO642" s="13" t="str">
        <f t="shared" si="122"/>
        <v>NO CUMPLE</v>
      </c>
      <c r="AP642" s="13" t="str">
        <f t="shared" si="123"/>
        <v>NO CUMPLE</v>
      </c>
    </row>
    <row r="643" spans="1:42" ht="15" hidden="1" x14ac:dyDescent="0.25">
      <c r="A643" t="s">
        <v>4001</v>
      </c>
      <c r="B643" t="s">
        <v>165</v>
      </c>
      <c r="C643" t="s">
        <v>71</v>
      </c>
      <c r="D643" t="s">
        <v>297</v>
      </c>
      <c r="E643" t="s">
        <v>675</v>
      </c>
      <c r="F643" t="s">
        <v>712</v>
      </c>
      <c r="G643" t="s">
        <v>73</v>
      </c>
      <c r="H643" t="s">
        <v>74</v>
      </c>
      <c r="I643" t="s">
        <v>29</v>
      </c>
      <c r="J643" t="s">
        <v>82</v>
      </c>
      <c r="K643" t="s">
        <v>3694</v>
      </c>
      <c r="L643" t="s">
        <v>4002</v>
      </c>
      <c r="M643" t="s">
        <v>4003</v>
      </c>
      <c r="N643" t="s">
        <v>4004</v>
      </c>
      <c r="O643" t="s">
        <v>61</v>
      </c>
      <c r="P643" t="s">
        <v>136</v>
      </c>
      <c r="Q643" t="s">
        <v>137</v>
      </c>
      <c r="R643" t="s">
        <v>4005</v>
      </c>
      <c r="S643" t="s">
        <v>2424</v>
      </c>
      <c r="T643" t="s">
        <v>4006</v>
      </c>
      <c r="U643" t="s">
        <v>774</v>
      </c>
      <c r="V643" s="40">
        <v>6.3078703703703708E-3</v>
      </c>
      <c r="W643" s="40">
        <v>8.0092592592592594E-3</v>
      </c>
      <c r="X643" s="40">
        <v>1.7013888888888888E-3</v>
      </c>
      <c r="Y643" s="2" t="str">
        <f t="shared" si="124"/>
        <v/>
      </c>
      <c r="Z643" s="47" t="str">
        <f t="shared" si="125"/>
        <v>Cumplido</v>
      </c>
      <c r="AA643" s="8"/>
      <c r="AB643" s="8"/>
      <c r="AC643" s="8"/>
      <c r="AD643" s="8"/>
      <c r="AE643" s="8"/>
      <c r="AF643" s="42">
        <v>45334</v>
      </c>
      <c r="AG643" s="13" t="str">
        <f t="shared" ref="AG643:AG706" si="126">IF(X643&lt;$AR$11,"CUMPLE","NO CUMPLE")</f>
        <v>CUMPLE</v>
      </c>
      <c r="AH643" s="13" t="str">
        <f t="shared" ref="AH643:AH706" si="127">IF(X643&gt;$AR$12,IF(X643&lt;=$AS$12,"CUMPLE","NO CUMPLE"),"NO CUMPLE")</f>
        <v>NO CUMPLE</v>
      </c>
      <c r="AI643" s="13" t="str">
        <f t="shared" ref="AI643:AI706" si="128">IF(X643&gt;$AR$13,IF(X643&lt;=$AS$13,"CUMPLE","NO CUMPLE"),"NO CUMPLE")</f>
        <v>NO CUMPLE</v>
      </c>
      <c r="AJ643" s="13" t="str">
        <f t="shared" ref="AJ643:AJ706" si="129">IF(X643&gt;$AR$14,IF(X643&lt;=$AS$14,"CUMPLE","NO CUMPLE"),"NO CUMPLE")</f>
        <v>NO CUMPLE</v>
      </c>
      <c r="AK643" s="13" t="str">
        <f t="shared" ref="AK643:AK706" si="130">IF(X643&gt;$AR$15,"CUMPLE","NO CUMPLE")</f>
        <v>NO CUMPLE</v>
      </c>
      <c r="AL643" s="13" t="str">
        <f t="shared" ref="AL643:AL706" si="131">IF(W643&lt;$AR$11,"CUMPLE","NO CUMPLE")</f>
        <v>CUMPLE</v>
      </c>
      <c r="AM643" s="13" t="str">
        <f t="shared" ref="AM643:AM706" si="132">IF(W643&gt;$AR$12,IF(W643&lt;=$AS$12,"CUMPLE","NO CUMPLE"),"NO CUMPLE")</f>
        <v>NO CUMPLE</v>
      </c>
      <c r="AN643" s="13" t="str">
        <f t="shared" ref="AN643:AN706" si="133">IF(W643&gt;$AR$13,IF(W643&lt;=$AS$13,"CUMPLE","NO CUMPLE"),"NO CUMPLE")</f>
        <v>NO CUMPLE</v>
      </c>
      <c r="AO643" s="13" t="str">
        <f t="shared" ref="AO643:AO706" si="134">IF(W643&gt;$AR$14,IF(W643&lt;=$AS$14,"CUMPLE","NO CUMPLE"),"NO CUMPLE")</f>
        <v>NO CUMPLE</v>
      </c>
      <c r="AP643" s="13" t="str">
        <f t="shared" ref="AP643:AP706" si="135">IF(W643&gt;$AR$15,"CUMPLE","NO CUMPLE")</f>
        <v>NO CUMPLE</v>
      </c>
    </row>
    <row r="644" spans="1:42" ht="15" hidden="1" x14ac:dyDescent="0.25">
      <c r="A644" t="s">
        <v>4007</v>
      </c>
      <c r="B644" t="s">
        <v>70</v>
      </c>
      <c r="C644" t="s">
        <v>154</v>
      </c>
      <c r="D644" t="s">
        <v>71</v>
      </c>
      <c r="E644" t="s">
        <v>495</v>
      </c>
      <c r="F644" t="s">
        <v>116</v>
      </c>
      <c r="G644" t="s">
        <v>54</v>
      </c>
      <c r="H644" t="s">
        <v>55</v>
      </c>
      <c r="I644" t="s">
        <v>30</v>
      </c>
      <c r="J644" t="s">
        <v>56</v>
      </c>
      <c r="K644" t="s">
        <v>117</v>
      </c>
      <c r="L644" t="s">
        <v>4008</v>
      </c>
      <c r="M644" t="s">
        <v>4009</v>
      </c>
      <c r="N644" t="s">
        <v>4010</v>
      </c>
      <c r="O644" t="s">
        <v>61</v>
      </c>
      <c r="P644" t="s">
        <v>136</v>
      </c>
      <c r="Q644" t="s">
        <v>137</v>
      </c>
      <c r="R644" t="s">
        <v>4011</v>
      </c>
      <c r="S644" t="s">
        <v>2424</v>
      </c>
      <c r="T644" t="s">
        <v>3517</v>
      </c>
      <c r="U644" t="s">
        <v>1886</v>
      </c>
      <c r="V644" s="40">
        <v>0</v>
      </c>
      <c r="W644" s="40">
        <v>0</v>
      </c>
      <c r="X644" s="40">
        <v>0</v>
      </c>
      <c r="Y644" s="2" t="str">
        <f t="shared" si="124"/>
        <v/>
      </c>
      <c r="Z644" s="47" t="str">
        <f t="shared" si="125"/>
        <v/>
      </c>
      <c r="AA644" s="8"/>
      <c r="AB644" s="8"/>
      <c r="AC644" s="8"/>
      <c r="AD644" s="8"/>
      <c r="AE644" s="8"/>
      <c r="AF644" s="42">
        <v>45334</v>
      </c>
      <c r="AG644" s="13" t="str">
        <f t="shared" si="126"/>
        <v>CUMPLE</v>
      </c>
      <c r="AH644" s="13" t="str">
        <f t="shared" si="127"/>
        <v>NO CUMPLE</v>
      </c>
      <c r="AI644" s="13" t="str">
        <f t="shared" si="128"/>
        <v>NO CUMPLE</v>
      </c>
      <c r="AJ644" s="13" t="str">
        <f t="shared" si="129"/>
        <v>NO CUMPLE</v>
      </c>
      <c r="AK644" s="13" t="str">
        <f t="shared" si="130"/>
        <v>NO CUMPLE</v>
      </c>
      <c r="AL644" s="13" t="str">
        <f t="shared" si="131"/>
        <v>CUMPLE</v>
      </c>
      <c r="AM644" s="13" t="str">
        <f t="shared" si="132"/>
        <v>NO CUMPLE</v>
      </c>
      <c r="AN644" s="13" t="str">
        <f t="shared" si="133"/>
        <v>NO CUMPLE</v>
      </c>
      <c r="AO644" s="13" t="str">
        <f t="shared" si="134"/>
        <v>NO CUMPLE</v>
      </c>
      <c r="AP644" s="13" t="str">
        <f t="shared" si="135"/>
        <v>NO CUMPLE</v>
      </c>
    </row>
    <row r="645" spans="1:42" ht="15" x14ac:dyDescent="0.25">
      <c r="A645" t="s">
        <v>4012</v>
      </c>
      <c r="B645" t="s">
        <v>95</v>
      </c>
      <c r="C645" t="s">
        <v>308</v>
      </c>
      <c r="D645" t="s">
        <v>142</v>
      </c>
      <c r="E645" t="s">
        <v>457</v>
      </c>
      <c r="F645" t="s">
        <v>1943</v>
      </c>
      <c r="G645" t="s">
        <v>73</v>
      </c>
      <c r="H645" t="s">
        <v>74</v>
      </c>
      <c r="I645" t="s">
        <v>29</v>
      </c>
      <c r="J645" t="s">
        <v>82</v>
      </c>
      <c r="K645" t="s">
        <v>449</v>
      </c>
      <c r="L645" t="s">
        <v>4013</v>
      </c>
      <c r="M645" t="s">
        <v>4014</v>
      </c>
      <c r="N645" t="s">
        <v>4015</v>
      </c>
      <c r="O645" t="s">
        <v>61</v>
      </c>
      <c r="P645" t="s">
        <v>136</v>
      </c>
      <c r="Q645" t="s">
        <v>137</v>
      </c>
      <c r="R645" t="s">
        <v>4016</v>
      </c>
      <c r="S645" t="s">
        <v>2424</v>
      </c>
      <c r="T645" t="s">
        <v>4017</v>
      </c>
      <c r="U645" t="s">
        <v>4018</v>
      </c>
      <c r="V645" s="40">
        <v>0</v>
      </c>
      <c r="W645" s="40">
        <v>9.4618055555555552E-2</v>
      </c>
      <c r="X645" s="40">
        <v>9.4618055555555552E-2</v>
      </c>
      <c r="Y645" s="2" t="str">
        <f t="shared" si="124"/>
        <v/>
      </c>
      <c r="Z645" s="47" t="str">
        <f t="shared" si="125"/>
        <v>Cumplido</v>
      </c>
      <c r="AA645" s="8"/>
      <c r="AB645" s="8" t="str">
        <f>IF($H645="1-Crítica",IF($X645&lt;=$AT$5,"Cumplido", "Incumplido"),"")</f>
        <v/>
      </c>
      <c r="AC645" s="8" t="str">
        <f>IF($H645="2-Alta",IF($X645&lt;=$AT$6, "Cumplido", "Incumplido"),"")</f>
        <v/>
      </c>
      <c r="AD645" s="8" t="str">
        <f>IF($H645="3-Medio",IF($X645&lt;=$AT$7, "Cumplido", "Incumplido"),"")</f>
        <v>Cumplido</v>
      </c>
      <c r="AE645" s="8" t="str">
        <f>IF($H645="4-Baja",IF($X645&lt;=$AT$8, "Cumplido", "Incumplido"),"")</f>
        <v/>
      </c>
      <c r="AF645" s="42">
        <v>45334</v>
      </c>
      <c r="AG645" s="13" t="str">
        <f t="shared" si="126"/>
        <v>NO CUMPLE</v>
      </c>
      <c r="AH645" s="13" t="str">
        <f t="shared" si="127"/>
        <v>CUMPLE</v>
      </c>
      <c r="AI645" s="13" t="str">
        <f t="shared" si="128"/>
        <v>NO CUMPLE</v>
      </c>
      <c r="AJ645" s="13" t="str">
        <f t="shared" si="129"/>
        <v>NO CUMPLE</v>
      </c>
      <c r="AK645" s="13" t="str">
        <f t="shared" si="130"/>
        <v>NO CUMPLE</v>
      </c>
      <c r="AL645" s="13" t="str">
        <f t="shared" si="131"/>
        <v>NO CUMPLE</v>
      </c>
      <c r="AM645" s="13" t="str">
        <f t="shared" si="132"/>
        <v>CUMPLE</v>
      </c>
      <c r="AN645" s="13" t="str">
        <f t="shared" si="133"/>
        <v>NO CUMPLE</v>
      </c>
      <c r="AO645" s="13" t="str">
        <f t="shared" si="134"/>
        <v>NO CUMPLE</v>
      </c>
      <c r="AP645" s="13" t="str">
        <f t="shared" si="135"/>
        <v>NO CUMPLE</v>
      </c>
    </row>
    <row r="646" spans="1:42" ht="15" x14ac:dyDescent="0.25">
      <c r="A646" t="s">
        <v>4019</v>
      </c>
      <c r="B646" t="s">
        <v>284</v>
      </c>
      <c r="C646" t="s">
        <v>174</v>
      </c>
      <c r="D646" t="s">
        <v>142</v>
      </c>
      <c r="E646" t="s">
        <v>484</v>
      </c>
      <c r="F646" t="s">
        <v>156</v>
      </c>
      <c r="G646" t="s">
        <v>73</v>
      </c>
      <c r="H646" t="s">
        <v>74</v>
      </c>
      <c r="I646" t="s">
        <v>29</v>
      </c>
      <c r="J646" t="s">
        <v>82</v>
      </c>
      <c r="K646" t="s">
        <v>4020</v>
      </c>
      <c r="L646" t="s">
        <v>4021</v>
      </c>
      <c r="M646" t="s">
        <v>4022</v>
      </c>
      <c r="N646" t="s">
        <v>4023</v>
      </c>
      <c r="O646" t="s">
        <v>61</v>
      </c>
      <c r="P646" t="s">
        <v>62</v>
      </c>
      <c r="Q646" t="s">
        <v>403</v>
      </c>
      <c r="R646" t="s">
        <v>4024</v>
      </c>
      <c r="S646" t="s">
        <v>2628</v>
      </c>
      <c r="T646" t="s">
        <v>4025</v>
      </c>
      <c r="U646" t="s">
        <v>4026</v>
      </c>
      <c r="V646" s="40">
        <v>0.89103009259259258</v>
      </c>
      <c r="W646" s="40">
        <v>1.0431944444444445</v>
      </c>
      <c r="X646" s="40">
        <v>0.15216435185185184</v>
      </c>
      <c r="Y646" s="2" t="str">
        <f t="shared" si="124"/>
        <v/>
      </c>
      <c r="Z646" s="47" t="str">
        <f t="shared" si="125"/>
        <v>Cumplido</v>
      </c>
      <c r="AA646" s="8"/>
      <c r="AB646" s="8"/>
      <c r="AC646" s="8"/>
      <c r="AD646" s="8"/>
      <c r="AE646" s="8"/>
      <c r="AF646" s="42">
        <v>45335</v>
      </c>
      <c r="AG646" s="13" t="str">
        <f t="shared" si="126"/>
        <v>NO CUMPLE</v>
      </c>
      <c r="AH646" s="13" t="str">
        <f t="shared" si="127"/>
        <v>CUMPLE</v>
      </c>
      <c r="AI646" s="13" t="str">
        <f t="shared" si="128"/>
        <v>NO CUMPLE</v>
      </c>
      <c r="AJ646" s="13" t="str">
        <f t="shared" si="129"/>
        <v>NO CUMPLE</v>
      </c>
      <c r="AK646" s="13" t="str">
        <f t="shared" si="130"/>
        <v>NO CUMPLE</v>
      </c>
      <c r="AL646" s="13" t="str">
        <f t="shared" si="131"/>
        <v>NO CUMPLE</v>
      </c>
      <c r="AM646" s="13" t="str">
        <f t="shared" si="132"/>
        <v>NO CUMPLE</v>
      </c>
      <c r="AN646" s="13" t="str">
        <f t="shared" si="133"/>
        <v>NO CUMPLE</v>
      </c>
      <c r="AO646" s="13" t="str">
        <f t="shared" si="134"/>
        <v>NO CUMPLE</v>
      </c>
      <c r="AP646" s="13" t="str">
        <f t="shared" si="135"/>
        <v>CUMPLE</v>
      </c>
    </row>
    <row r="647" spans="1:42" ht="15" x14ac:dyDescent="0.25">
      <c r="A647" t="s">
        <v>4027</v>
      </c>
      <c r="B647" t="s">
        <v>95</v>
      </c>
      <c r="C647" t="s">
        <v>174</v>
      </c>
      <c r="D647" t="s">
        <v>142</v>
      </c>
      <c r="E647" t="s">
        <v>185</v>
      </c>
      <c r="F647" t="s">
        <v>1943</v>
      </c>
      <c r="G647" t="s">
        <v>73</v>
      </c>
      <c r="H647" t="s">
        <v>74</v>
      </c>
      <c r="I647" t="s">
        <v>29</v>
      </c>
      <c r="J647" t="s">
        <v>82</v>
      </c>
      <c r="K647" t="s">
        <v>4028</v>
      </c>
      <c r="L647" t="s">
        <v>4029</v>
      </c>
      <c r="M647" t="s">
        <v>4030</v>
      </c>
      <c r="N647" t="s">
        <v>4031</v>
      </c>
      <c r="O647" t="s">
        <v>61</v>
      </c>
      <c r="P647" t="s">
        <v>136</v>
      </c>
      <c r="Q647" t="s">
        <v>137</v>
      </c>
      <c r="R647" t="s">
        <v>4032</v>
      </c>
      <c r="S647" t="s">
        <v>2628</v>
      </c>
      <c r="T647" t="s">
        <v>4033</v>
      </c>
      <c r="U647" t="s">
        <v>4034</v>
      </c>
      <c r="V647" s="40">
        <v>0.90254629629629635</v>
      </c>
      <c r="W647" s="40">
        <v>1.099224537037037</v>
      </c>
      <c r="X647" s="40">
        <v>0.19667824074074075</v>
      </c>
      <c r="Y647" s="2" t="str">
        <f t="shared" si="124"/>
        <v/>
      </c>
      <c r="Z647" s="47" t="str">
        <f t="shared" si="125"/>
        <v>Cumplido</v>
      </c>
      <c r="AA647" s="8"/>
      <c r="AB647" s="8"/>
      <c r="AC647" s="8"/>
      <c r="AD647" s="8"/>
      <c r="AE647" s="8"/>
      <c r="AF647" s="42">
        <v>45335</v>
      </c>
      <c r="AG647" s="13" t="str">
        <f t="shared" si="126"/>
        <v>NO CUMPLE</v>
      </c>
      <c r="AH647" s="13" t="str">
        <f t="shared" si="127"/>
        <v>NO CUMPLE</v>
      </c>
      <c r="AI647" s="13" t="str">
        <f t="shared" si="128"/>
        <v>CUMPLE</v>
      </c>
      <c r="AJ647" s="13" t="str">
        <f t="shared" si="129"/>
        <v>NO CUMPLE</v>
      </c>
      <c r="AK647" s="13" t="str">
        <f t="shared" si="130"/>
        <v>NO CUMPLE</v>
      </c>
      <c r="AL647" s="13" t="str">
        <f t="shared" si="131"/>
        <v>NO CUMPLE</v>
      </c>
      <c r="AM647" s="13" t="str">
        <f t="shared" si="132"/>
        <v>NO CUMPLE</v>
      </c>
      <c r="AN647" s="13" t="str">
        <f t="shared" si="133"/>
        <v>NO CUMPLE</v>
      </c>
      <c r="AO647" s="13" t="str">
        <f t="shared" si="134"/>
        <v>NO CUMPLE</v>
      </c>
      <c r="AP647" s="13" t="str">
        <f t="shared" si="135"/>
        <v>CUMPLE</v>
      </c>
    </row>
    <row r="648" spans="1:42" ht="15" x14ac:dyDescent="0.25">
      <c r="A648" t="s">
        <v>4035</v>
      </c>
      <c r="B648" t="s">
        <v>1682</v>
      </c>
      <c r="C648" t="s">
        <v>212</v>
      </c>
      <c r="D648" t="s">
        <v>154</v>
      </c>
      <c r="E648" t="s">
        <v>4036</v>
      </c>
      <c r="F648" t="s">
        <v>214</v>
      </c>
      <c r="G648" t="s">
        <v>54</v>
      </c>
      <c r="H648" t="s">
        <v>55</v>
      </c>
      <c r="I648" t="s">
        <v>30</v>
      </c>
      <c r="J648" t="s">
        <v>82</v>
      </c>
      <c r="K648" t="s">
        <v>75</v>
      </c>
      <c r="L648" t="s">
        <v>4037</v>
      </c>
      <c r="M648" t="s">
        <v>4038</v>
      </c>
      <c r="N648" t="s">
        <v>4039</v>
      </c>
      <c r="O648" t="s">
        <v>61</v>
      </c>
      <c r="P648" t="s">
        <v>62</v>
      </c>
      <c r="Q648" t="s">
        <v>279</v>
      </c>
      <c r="R648" t="s">
        <v>4040</v>
      </c>
      <c r="S648" t="s">
        <v>2424</v>
      </c>
      <c r="T648" t="s">
        <v>4041</v>
      </c>
      <c r="U648" t="s">
        <v>4042</v>
      </c>
      <c r="V648" s="40">
        <v>0</v>
      </c>
      <c r="W648" s="40">
        <v>0</v>
      </c>
      <c r="X648" s="40">
        <v>0</v>
      </c>
      <c r="Y648" s="2" t="str">
        <f t="shared" si="124"/>
        <v/>
      </c>
      <c r="Z648" s="47" t="str">
        <f t="shared" si="125"/>
        <v>Cumplido</v>
      </c>
      <c r="AA648" s="8"/>
      <c r="AB648" s="8"/>
      <c r="AC648" s="8"/>
      <c r="AD648" s="8"/>
      <c r="AE648" s="8"/>
      <c r="AF648" s="42">
        <v>45334</v>
      </c>
      <c r="AG648" s="13" t="str">
        <f t="shared" si="126"/>
        <v>CUMPLE</v>
      </c>
      <c r="AH648" s="13" t="str">
        <f t="shared" si="127"/>
        <v>NO CUMPLE</v>
      </c>
      <c r="AI648" s="13" t="str">
        <f t="shared" si="128"/>
        <v>NO CUMPLE</v>
      </c>
      <c r="AJ648" s="13" t="str">
        <f t="shared" si="129"/>
        <v>NO CUMPLE</v>
      </c>
      <c r="AK648" s="13" t="str">
        <f t="shared" si="130"/>
        <v>NO CUMPLE</v>
      </c>
      <c r="AL648" s="13" t="str">
        <f t="shared" si="131"/>
        <v>CUMPLE</v>
      </c>
      <c r="AM648" s="13" t="str">
        <f t="shared" si="132"/>
        <v>NO CUMPLE</v>
      </c>
      <c r="AN648" s="13" t="str">
        <f t="shared" si="133"/>
        <v>NO CUMPLE</v>
      </c>
      <c r="AO648" s="13" t="str">
        <f t="shared" si="134"/>
        <v>NO CUMPLE</v>
      </c>
      <c r="AP648" s="13" t="str">
        <f t="shared" si="135"/>
        <v>NO CUMPLE</v>
      </c>
    </row>
    <row r="649" spans="1:42" ht="15" x14ac:dyDescent="0.25">
      <c r="A649" t="s">
        <v>4043</v>
      </c>
      <c r="B649" t="s">
        <v>211</v>
      </c>
      <c r="C649" t="s">
        <v>174</v>
      </c>
      <c r="D649" t="s">
        <v>154</v>
      </c>
      <c r="E649" t="s">
        <v>484</v>
      </c>
      <c r="F649" t="s">
        <v>214</v>
      </c>
      <c r="G649" t="s">
        <v>54</v>
      </c>
      <c r="H649" t="s">
        <v>55</v>
      </c>
      <c r="I649" t="s">
        <v>30</v>
      </c>
      <c r="J649" t="s">
        <v>82</v>
      </c>
      <c r="K649" t="s">
        <v>815</v>
      </c>
      <c r="L649" t="s">
        <v>4044</v>
      </c>
      <c r="M649" t="s">
        <v>4045</v>
      </c>
      <c r="N649" t="s">
        <v>4046</v>
      </c>
      <c r="O649" t="s">
        <v>61</v>
      </c>
      <c r="P649" t="s">
        <v>62</v>
      </c>
      <c r="Q649" t="s">
        <v>403</v>
      </c>
      <c r="R649" t="s">
        <v>4047</v>
      </c>
      <c r="S649" t="s">
        <v>1948</v>
      </c>
      <c r="T649" t="s">
        <v>4048</v>
      </c>
      <c r="U649" t="s">
        <v>4049</v>
      </c>
      <c r="V649" s="40">
        <v>1.842974537037037</v>
      </c>
      <c r="W649" s="40">
        <v>1.8786805555555555</v>
      </c>
      <c r="X649" s="40">
        <v>3.5706018518518519E-2</v>
      </c>
      <c r="Y649" s="2" t="str">
        <f t="shared" si="124"/>
        <v/>
      </c>
      <c r="Z649" s="47" t="str">
        <f t="shared" si="125"/>
        <v>Cumplido</v>
      </c>
      <c r="AA649" s="8"/>
      <c r="AB649" s="8"/>
      <c r="AC649" s="8"/>
      <c r="AD649" s="8"/>
      <c r="AE649" s="8"/>
      <c r="AF649" s="42">
        <v>45336</v>
      </c>
      <c r="AG649" s="13" t="str">
        <f t="shared" si="126"/>
        <v>CUMPLE</v>
      </c>
      <c r="AH649" s="13" t="str">
        <f t="shared" si="127"/>
        <v>NO CUMPLE</v>
      </c>
      <c r="AI649" s="13" t="str">
        <f t="shared" si="128"/>
        <v>NO CUMPLE</v>
      </c>
      <c r="AJ649" s="13" t="str">
        <f t="shared" si="129"/>
        <v>NO CUMPLE</v>
      </c>
      <c r="AK649" s="13" t="str">
        <f t="shared" si="130"/>
        <v>NO CUMPLE</v>
      </c>
      <c r="AL649" s="13" t="str">
        <f t="shared" si="131"/>
        <v>NO CUMPLE</v>
      </c>
      <c r="AM649" s="13" t="str">
        <f t="shared" si="132"/>
        <v>NO CUMPLE</v>
      </c>
      <c r="AN649" s="13" t="str">
        <f t="shared" si="133"/>
        <v>NO CUMPLE</v>
      </c>
      <c r="AO649" s="13" t="str">
        <f t="shared" si="134"/>
        <v>NO CUMPLE</v>
      </c>
      <c r="AP649" s="13" t="str">
        <f t="shared" si="135"/>
        <v>CUMPLE</v>
      </c>
    </row>
    <row r="650" spans="1:42" ht="15" x14ac:dyDescent="0.25">
      <c r="A650" t="s">
        <v>4050</v>
      </c>
      <c r="B650" t="s">
        <v>284</v>
      </c>
      <c r="C650" t="s">
        <v>233</v>
      </c>
      <c r="D650" t="s">
        <v>233</v>
      </c>
      <c r="E650" t="s">
        <v>264</v>
      </c>
      <c r="F650" t="s">
        <v>1719</v>
      </c>
      <c r="G650" t="s">
        <v>54</v>
      </c>
      <c r="H650" t="s">
        <v>55</v>
      </c>
      <c r="I650" t="s">
        <v>30</v>
      </c>
      <c r="J650" t="s">
        <v>82</v>
      </c>
      <c r="K650" t="s">
        <v>75</v>
      </c>
      <c r="L650" t="s">
        <v>4051</v>
      </c>
      <c r="M650" t="s">
        <v>4052</v>
      </c>
      <c r="N650" t="s">
        <v>4053</v>
      </c>
      <c r="O650" t="s">
        <v>61</v>
      </c>
      <c r="P650" t="s">
        <v>62</v>
      </c>
      <c r="Q650" t="s">
        <v>279</v>
      </c>
      <c r="R650" t="s">
        <v>4054</v>
      </c>
      <c r="S650" t="s">
        <v>2424</v>
      </c>
      <c r="T650" t="s">
        <v>4055</v>
      </c>
      <c r="U650" t="s">
        <v>4056</v>
      </c>
      <c r="V650" s="40">
        <v>0</v>
      </c>
      <c r="W650" s="40">
        <v>1.2534722222222221E-2</v>
      </c>
      <c r="X650" s="40">
        <v>1.2534722222222221E-2</v>
      </c>
      <c r="Y650" s="2" t="str">
        <f t="shared" si="124"/>
        <v/>
      </c>
      <c r="Z650" s="47" t="str">
        <f t="shared" si="125"/>
        <v>Cumplido</v>
      </c>
      <c r="AA650" s="8"/>
      <c r="AB650" s="8"/>
      <c r="AC650" s="8"/>
      <c r="AD650" s="8"/>
      <c r="AE650" s="8"/>
      <c r="AF650" s="42">
        <v>45334</v>
      </c>
      <c r="AG650" s="13" t="str">
        <f t="shared" si="126"/>
        <v>CUMPLE</v>
      </c>
      <c r="AH650" s="13" t="str">
        <f t="shared" si="127"/>
        <v>NO CUMPLE</v>
      </c>
      <c r="AI650" s="13" t="str">
        <f t="shared" si="128"/>
        <v>NO CUMPLE</v>
      </c>
      <c r="AJ650" s="13" t="str">
        <f t="shared" si="129"/>
        <v>NO CUMPLE</v>
      </c>
      <c r="AK650" s="13" t="str">
        <f t="shared" si="130"/>
        <v>NO CUMPLE</v>
      </c>
      <c r="AL650" s="13" t="str">
        <f t="shared" si="131"/>
        <v>CUMPLE</v>
      </c>
      <c r="AM650" s="13" t="str">
        <f t="shared" si="132"/>
        <v>NO CUMPLE</v>
      </c>
      <c r="AN650" s="13" t="str">
        <f t="shared" si="133"/>
        <v>NO CUMPLE</v>
      </c>
      <c r="AO650" s="13" t="str">
        <f t="shared" si="134"/>
        <v>NO CUMPLE</v>
      </c>
      <c r="AP650" s="13" t="str">
        <f t="shared" si="135"/>
        <v>NO CUMPLE</v>
      </c>
    </row>
    <row r="651" spans="1:42" ht="15" x14ac:dyDescent="0.25">
      <c r="A651" t="s">
        <v>4057</v>
      </c>
      <c r="B651" t="s">
        <v>284</v>
      </c>
      <c r="C651" t="s">
        <v>233</v>
      </c>
      <c r="D651" t="s">
        <v>233</v>
      </c>
      <c r="E651" t="s">
        <v>264</v>
      </c>
      <c r="F651" t="s">
        <v>1719</v>
      </c>
      <c r="G651" t="s">
        <v>54</v>
      </c>
      <c r="H651" t="s">
        <v>55</v>
      </c>
      <c r="I651" t="s">
        <v>30</v>
      </c>
      <c r="J651" t="s">
        <v>82</v>
      </c>
      <c r="K651" t="s">
        <v>75</v>
      </c>
      <c r="L651" t="s">
        <v>4058</v>
      </c>
      <c r="M651" t="s">
        <v>4059</v>
      </c>
      <c r="N651" t="s">
        <v>4060</v>
      </c>
      <c r="O651" t="s">
        <v>61</v>
      </c>
      <c r="P651" t="s">
        <v>62</v>
      </c>
      <c r="Q651" t="s">
        <v>279</v>
      </c>
      <c r="R651" t="s">
        <v>4061</v>
      </c>
      <c r="S651" t="s">
        <v>2424</v>
      </c>
      <c r="T651" t="s">
        <v>4058</v>
      </c>
      <c r="U651" t="s">
        <v>4062</v>
      </c>
      <c r="V651" s="40">
        <v>0</v>
      </c>
      <c r="W651" s="40">
        <v>1.0937499999999999E-2</v>
      </c>
      <c r="X651" s="40">
        <v>1.0937499999999999E-2</v>
      </c>
      <c r="Y651" s="2" t="str">
        <f t="shared" si="124"/>
        <v/>
      </c>
      <c r="Z651" s="47" t="str">
        <f t="shared" si="125"/>
        <v>Cumplido</v>
      </c>
      <c r="AA651" s="8"/>
      <c r="AB651" s="8"/>
      <c r="AC651" s="8"/>
      <c r="AD651" s="8"/>
      <c r="AE651" s="8"/>
      <c r="AF651" s="42">
        <v>45334</v>
      </c>
      <c r="AG651" s="13" t="str">
        <f t="shared" si="126"/>
        <v>CUMPLE</v>
      </c>
      <c r="AH651" s="13" t="str">
        <f t="shared" si="127"/>
        <v>NO CUMPLE</v>
      </c>
      <c r="AI651" s="13" t="str">
        <f t="shared" si="128"/>
        <v>NO CUMPLE</v>
      </c>
      <c r="AJ651" s="13" t="str">
        <f t="shared" si="129"/>
        <v>NO CUMPLE</v>
      </c>
      <c r="AK651" s="13" t="str">
        <f t="shared" si="130"/>
        <v>NO CUMPLE</v>
      </c>
      <c r="AL651" s="13" t="str">
        <f t="shared" si="131"/>
        <v>CUMPLE</v>
      </c>
      <c r="AM651" s="13" t="str">
        <f t="shared" si="132"/>
        <v>NO CUMPLE</v>
      </c>
      <c r="AN651" s="13" t="str">
        <f t="shared" si="133"/>
        <v>NO CUMPLE</v>
      </c>
      <c r="AO651" s="13" t="str">
        <f t="shared" si="134"/>
        <v>NO CUMPLE</v>
      </c>
      <c r="AP651" s="13" t="str">
        <f t="shared" si="135"/>
        <v>NO CUMPLE</v>
      </c>
    </row>
    <row r="652" spans="1:42" ht="15" x14ac:dyDescent="0.25">
      <c r="A652" t="s">
        <v>4063</v>
      </c>
      <c r="B652" t="s">
        <v>284</v>
      </c>
      <c r="C652" t="s">
        <v>233</v>
      </c>
      <c r="D652" t="s">
        <v>233</v>
      </c>
      <c r="E652" t="s">
        <v>264</v>
      </c>
      <c r="F652" t="s">
        <v>1719</v>
      </c>
      <c r="G652" t="s">
        <v>54</v>
      </c>
      <c r="H652" t="s">
        <v>55</v>
      </c>
      <c r="I652" t="s">
        <v>30</v>
      </c>
      <c r="J652" t="s">
        <v>82</v>
      </c>
      <c r="K652" t="s">
        <v>75</v>
      </c>
      <c r="L652" t="s">
        <v>4064</v>
      </c>
      <c r="M652" t="s">
        <v>4065</v>
      </c>
      <c r="N652" t="s">
        <v>4066</v>
      </c>
      <c r="O652" t="s">
        <v>61</v>
      </c>
      <c r="P652" t="s">
        <v>62</v>
      </c>
      <c r="Q652" t="s">
        <v>279</v>
      </c>
      <c r="R652" t="s">
        <v>4067</v>
      </c>
      <c r="S652" t="s">
        <v>2424</v>
      </c>
      <c r="T652" t="s">
        <v>4068</v>
      </c>
      <c r="U652" t="s">
        <v>4068</v>
      </c>
      <c r="V652" s="40">
        <v>0</v>
      </c>
      <c r="W652" s="40">
        <v>1.005787037037037E-2</v>
      </c>
      <c r="X652" s="40">
        <v>1.005787037037037E-2</v>
      </c>
      <c r="Y652" s="2" t="str">
        <f t="shared" si="124"/>
        <v/>
      </c>
      <c r="Z652" s="47" t="str">
        <f t="shared" si="125"/>
        <v>Cumplido</v>
      </c>
      <c r="AA652" s="8"/>
      <c r="AB652" s="8"/>
      <c r="AC652" s="8"/>
      <c r="AD652" s="8"/>
      <c r="AE652" s="8"/>
      <c r="AF652" s="42">
        <v>45334</v>
      </c>
      <c r="AG652" s="13" t="str">
        <f t="shared" si="126"/>
        <v>CUMPLE</v>
      </c>
      <c r="AH652" s="13" t="str">
        <f t="shared" si="127"/>
        <v>NO CUMPLE</v>
      </c>
      <c r="AI652" s="13" t="str">
        <f t="shared" si="128"/>
        <v>NO CUMPLE</v>
      </c>
      <c r="AJ652" s="13" t="str">
        <f t="shared" si="129"/>
        <v>NO CUMPLE</v>
      </c>
      <c r="AK652" s="13" t="str">
        <f t="shared" si="130"/>
        <v>NO CUMPLE</v>
      </c>
      <c r="AL652" s="13" t="str">
        <f t="shared" si="131"/>
        <v>CUMPLE</v>
      </c>
      <c r="AM652" s="13" t="str">
        <f t="shared" si="132"/>
        <v>NO CUMPLE</v>
      </c>
      <c r="AN652" s="13" t="str">
        <f t="shared" si="133"/>
        <v>NO CUMPLE</v>
      </c>
      <c r="AO652" s="13" t="str">
        <f t="shared" si="134"/>
        <v>NO CUMPLE</v>
      </c>
      <c r="AP652" s="13" t="str">
        <f t="shared" si="135"/>
        <v>NO CUMPLE</v>
      </c>
    </row>
    <row r="653" spans="1:42" ht="15" x14ac:dyDescent="0.25">
      <c r="A653" t="s">
        <v>4069</v>
      </c>
      <c r="B653" t="s">
        <v>165</v>
      </c>
      <c r="C653" t="s">
        <v>233</v>
      </c>
      <c r="D653" t="s">
        <v>285</v>
      </c>
      <c r="E653" t="s">
        <v>264</v>
      </c>
      <c r="F653" t="s">
        <v>287</v>
      </c>
      <c r="G653" t="s">
        <v>54</v>
      </c>
      <c r="H653" t="s">
        <v>55</v>
      </c>
      <c r="I653" t="s">
        <v>30</v>
      </c>
      <c r="J653" t="s">
        <v>82</v>
      </c>
      <c r="K653" t="s">
        <v>288</v>
      </c>
      <c r="L653" t="s">
        <v>4070</v>
      </c>
      <c r="M653" t="s">
        <v>4071</v>
      </c>
      <c r="N653" t="s">
        <v>4072</v>
      </c>
      <c r="O653" t="s">
        <v>61</v>
      </c>
      <c r="P653" t="s">
        <v>136</v>
      </c>
      <c r="Q653" t="s">
        <v>137</v>
      </c>
      <c r="R653" t="s">
        <v>4073</v>
      </c>
      <c r="S653" t="s">
        <v>2628</v>
      </c>
      <c r="T653" t="s">
        <v>4074</v>
      </c>
      <c r="U653" t="s">
        <v>4075</v>
      </c>
      <c r="V653" s="40">
        <v>1.0353009259259258</v>
      </c>
      <c r="W653" s="40">
        <v>1.0772569444444444</v>
      </c>
      <c r="X653" s="40">
        <v>4.1956018518518517E-2</v>
      </c>
      <c r="Y653" s="2" t="str">
        <f t="shared" si="124"/>
        <v/>
      </c>
      <c r="Z653" s="47" t="str">
        <f t="shared" si="125"/>
        <v>Cumplido</v>
      </c>
      <c r="AA653" s="8"/>
      <c r="AB653" s="8"/>
      <c r="AC653" s="8"/>
      <c r="AD653" s="8"/>
      <c r="AE653" s="8"/>
      <c r="AF653" s="42">
        <v>45335</v>
      </c>
      <c r="AG653" s="13" t="str">
        <f t="shared" si="126"/>
        <v>NO CUMPLE</v>
      </c>
      <c r="AH653" s="13" t="str">
        <f t="shared" si="127"/>
        <v>CUMPLE</v>
      </c>
      <c r="AI653" s="13" t="str">
        <f t="shared" si="128"/>
        <v>NO CUMPLE</v>
      </c>
      <c r="AJ653" s="13" t="str">
        <f t="shared" si="129"/>
        <v>NO CUMPLE</v>
      </c>
      <c r="AK653" s="13" t="str">
        <f t="shared" si="130"/>
        <v>NO CUMPLE</v>
      </c>
      <c r="AL653" s="13" t="str">
        <f t="shared" si="131"/>
        <v>NO CUMPLE</v>
      </c>
      <c r="AM653" s="13" t="str">
        <f t="shared" si="132"/>
        <v>NO CUMPLE</v>
      </c>
      <c r="AN653" s="13" t="str">
        <f t="shared" si="133"/>
        <v>NO CUMPLE</v>
      </c>
      <c r="AO653" s="13" t="str">
        <f t="shared" si="134"/>
        <v>NO CUMPLE</v>
      </c>
      <c r="AP653" s="13" t="str">
        <f t="shared" si="135"/>
        <v>CUMPLE</v>
      </c>
    </row>
    <row r="654" spans="1:42" ht="15" x14ac:dyDescent="0.25">
      <c r="A654" t="s">
        <v>4076</v>
      </c>
      <c r="B654" t="s">
        <v>95</v>
      </c>
      <c r="C654" t="s">
        <v>174</v>
      </c>
      <c r="D654" t="s">
        <v>142</v>
      </c>
      <c r="E654" t="s">
        <v>175</v>
      </c>
      <c r="F654" t="s">
        <v>176</v>
      </c>
      <c r="G654" t="s">
        <v>73</v>
      </c>
      <c r="H654" t="s">
        <v>74</v>
      </c>
      <c r="I654" t="s">
        <v>29</v>
      </c>
      <c r="J654" t="s">
        <v>82</v>
      </c>
      <c r="K654" t="s">
        <v>75</v>
      </c>
      <c r="L654" t="s">
        <v>4077</v>
      </c>
      <c r="M654" t="s">
        <v>4078</v>
      </c>
      <c r="N654" t="s">
        <v>4079</v>
      </c>
      <c r="O654" t="s">
        <v>61</v>
      </c>
      <c r="P654" t="s">
        <v>136</v>
      </c>
      <c r="Q654" t="s">
        <v>137</v>
      </c>
      <c r="R654" t="s">
        <v>4080</v>
      </c>
      <c r="S654" t="s">
        <v>2424</v>
      </c>
      <c r="T654" t="s">
        <v>4081</v>
      </c>
      <c r="U654" t="s">
        <v>4082</v>
      </c>
      <c r="V654" s="40">
        <v>0</v>
      </c>
      <c r="W654" s="40">
        <v>4.0694444444444443E-2</v>
      </c>
      <c r="X654" s="40">
        <v>4.0694444444444443E-2</v>
      </c>
      <c r="Y654" s="2" t="str">
        <f t="shared" si="124"/>
        <v/>
      </c>
      <c r="Z654" s="47" t="str">
        <f t="shared" si="125"/>
        <v>Cumplido</v>
      </c>
      <c r="AA654" s="8"/>
      <c r="AB654" s="8"/>
      <c r="AC654" s="8"/>
      <c r="AD654" s="8"/>
      <c r="AE654" s="8"/>
      <c r="AF654" s="42">
        <v>45334</v>
      </c>
      <c r="AG654" s="13" t="str">
        <f t="shared" si="126"/>
        <v>CUMPLE</v>
      </c>
      <c r="AH654" s="13" t="str">
        <f t="shared" si="127"/>
        <v>NO CUMPLE</v>
      </c>
      <c r="AI654" s="13" t="str">
        <f t="shared" si="128"/>
        <v>NO CUMPLE</v>
      </c>
      <c r="AJ654" s="13" t="str">
        <f t="shared" si="129"/>
        <v>NO CUMPLE</v>
      </c>
      <c r="AK654" s="13" t="str">
        <f t="shared" si="130"/>
        <v>NO CUMPLE</v>
      </c>
      <c r="AL654" s="13" t="str">
        <f t="shared" si="131"/>
        <v>CUMPLE</v>
      </c>
      <c r="AM654" s="13" t="str">
        <f t="shared" si="132"/>
        <v>NO CUMPLE</v>
      </c>
      <c r="AN654" s="13" t="str">
        <f t="shared" si="133"/>
        <v>NO CUMPLE</v>
      </c>
      <c r="AO654" s="13" t="str">
        <f t="shared" si="134"/>
        <v>NO CUMPLE</v>
      </c>
      <c r="AP654" s="13" t="str">
        <f t="shared" si="135"/>
        <v>NO CUMPLE</v>
      </c>
    </row>
    <row r="655" spans="1:42" ht="15" hidden="1" x14ac:dyDescent="0.25">
      <c r="A655" t="s">
        <v>4083</v>
      </c>
      <c r="B655" t="s">
        <v>70</v>
      </c>
      <c r="C655" t="s">
        <v>154</v>
      </c>
      <c r="D655" t="s">
        <v>71</v>
      </c>
      <c r="E655" t="s">
        <v>1888</v>
      </c>
      <c r="F655" t="s">
        <v>116</v>
      </c>
      <c r="G655" t="s">
        <v>54</v>
      </c>
      <c r="H655" t="s">
        <v>55</v>
      </c>
      <c r="I655" t="s">
        <v>30</v>
      </c>
      <c r="J655" t="s">
        <v>56</v>
      </c>
      <c r="K655" t="s">
        <v>117</v>
      </c>
      <c r="L655" t="s">
        <v>4084</v>
      </c>
      <c r="M655" t="s">
        <v>4085</v>
      </c>
      <c r="N655" t="s">
        <v>4086</v>
      </c>
      <c r="O655" t="s">
        <v>61</v>
      </c>
      <c r="P655" t="s">
        <v>136</v>
      </c>
      <c r="Q655" t="s">
        <v>137</v>
      </c>
      <c r="R655" t="s">
        <v>4087</v>
      </c>
      <c r="S655" t="s">
        <v>2424</v>
      </c>
      <c r="T655" t="s">
        <v>4088</v>
      </c>
      <c r="U655" t="s">
        <v>4089</v>
      </c>
      <c r="V655" s="40">
        <v>0</v>
      </c>
      <c r="W655" s="40">
        <v>0</v>
      </c>
      <c r="X655" s="40">
        <v>0</v>
      </c>
      <c r="Y655" s="2" t="str">
        <f t="shared" si="124"/>
        <v/>
      </c>
      <c r="Z655" s="47" t="str">
        <f t="shared" si="125"/>
        <v/>
      </c>
      <c r="AA655" s="8"/>
      <c r="AB655" s="8"/>
      <c r="AC655" s="8"/>
      <c r="AD655" s="8"/>
      <c r="AE655" s="8"/>
      <c r="AF655" s="42">
        <v>45334</v>
      </c>
      <c r="AG655" s="13" t="str">
        <f t="shared" si="126"/>
        <v>CUMPLE</v>
      </c>
      <c r="AH655" s="13" t="str">
        <f t="shared" si="127"/>
        <v>NO CUMPLE</v>
      </c>
      <c r="AI655" s="13" t="str">
        <f t="shared" si="128"/>
        <v>NO CUMPLE</v>
      </c>
      <c r="AJ655" s="13" t="str">
        <f t="shared" si="129"/>
        <v>NO CUMPLE</v>
      </c>
      <c r="AK655" s="13" t="str">
        <f t="shared" si="130"/>
        <v>NO CUMPLE</v>
      </c>
      <c r="AL655" s="13" t="str">
        <f t="shared" si="131"/>
        <v>CUMPLE</v>
      </c>
      <c r="AM655" s="13" t="str">
        <f t="shared" si="132"/>
        <v>NO CUMPLE</v>
      </c>
      <c r="AN655" s="13" t="str">
        <f t="shared" si="133"/>
        <v>NO CUMPLE</v>
      </c>
      <c r="AO655" s="13" t="str">
        <f t="shared" si="134"/>
        <v>NO CUMPLE</v>
      </c>
      <c r="AP655" s="13" t="str">
        <f t="shared" si="135"/>
        <v>NO CUMPLE</v>
      </c>
    </row>
    <row r="656" spans="1:42" ht="15" hidden="1" x14ac:dyDescent="0.25">
      <c r="A656" t="s">
        <v>4090</v>
      </c>
      <c r="B656" t="s">
        <v>49</v>
      </c>
      <c r="C656" t="s">
        <v>50</v>
      </c>
      <c r="D656" t="s">
        <v>71</v>
      </c>
      <c r="E656" t="s">
        <v>389</v>
      </c>
      <c r="F656" t="s">
        <v>390</v>
      </c>
      <c r="G656" t="s">
        <v>54</v>
      </c>
      <c r="H656" t="s">
        <v>55</v>
      </c>
      <c r="I656" t="s">
        <v>30</v>
      </c>
      <c r="J656" t="s">
        <v>56</v>
      </c>
      <c r="K656" t="s">
        <v>117</v>
      </c>
      <c r="L656" t="s">
        <v>391</v>
      </c>
      <c r="M656" t="s">
        <v>4091</v>
      </c>
      <c r="N656" t="s">
        <v>4092</v>
      </c>
      <c r="O656" t="s">
        <v>61</v>
      </c>
      <c r="P656" t="s">
        <v>136</v>
      </c>
      <c r="Q656" t="s">
        <v>137</v>
      </c>
      <c r="R656" t="s">
        <v>4093</v>
      </c>
      <c r="S656" t="s">
        <v>2424</v>
      </c>
      <c r="T656"/>
      <c r="U656" t="s">
        <v>395</v>
      </c>
      <c r="V656" s="40">
        <v>0</v>
      </c>
      <c r="W656" s="40">
        <v>0</v>
      </c>
      <c r="X656" s="40">
        <v>0</v>
      </c>
      <c r="Y656" s="2" t="str">
        <f t="shared" si="124"/>
        <v/>
      </c>
      <c r="Z656" s="47" t="str">
        <f t="shared" si="125"/>
        <v/>
      </c>
      <c r="AA656" s="8"/>
      <c r="AB656" s="8" t="str">
        <f>IF($H656="1-Crítica",IF($X656&lt;=$AT$5,"Cumplido", "Incumplido"),"")</f>
        <v/>
      </c>
      <c r="AC656" s="8" t="str">
        <f>IF($H656="2-Alta",IF($X656&lt;=$AT$6, "Cumplido", "Incumplido"),"")</f>
        <v/>
      </c>
      <c r="AD656" s="8" t="str">
        <f>IF($H656="3-Medio",IF($X656&lt;=$AT$7, "Cumplido", "Incumplido"),"")</f>
        <v/>
      </c>
      <c r="AE656" s="8" t="str">
        <f>IF($H656="4-Baja",IF($X656&lt;=$AT$8, "Cumplido", "Incumplido"),"")</f>
        <v>Cumplido</v>
      </c>
      <c r="AF656" s="42">
        <v>45334</v>
      </c>
      <c r="AG656" s="13" t="str">
        <f t="shared" si="126"/>
        <v>CUMPLE</v>
      </c>
      <c r="AH656" s="13" t="str">
        <f t="shared" si="127"/>
        <v>NO CUMPLE</v>
      </c>
      <c r="AI656" s="13" t="str">
        <f t="shared" si="128"/>
        <v>NO CUMPLE</v>
      </c>
      <c r="AJ656" s="13" t="str">
        <f t="shared" si="129"/>
        <v>NO CUMPLE</v>
      </c>
      <c r="AK656" s="13" t="str">
        <f t="shared" si="130"/>
        <v>NO CUMPLE</v>
      </c>
      <c r="AL656" s="13" t="str">
        <f t="shared" si="131"/>
        <v>CUMPLE</v>
      </c>
      <c r="AM656" s="13" t="str">
        <f t="shared" si="132"/>
        <v>NO CUMPLE</v>
      </c>
      <c r="AN656" s="13" t="str">
        <f t="shared" si="133"/>
        <v>NO CUMPLE</v>
      </c>
      <c r="AO656" s="13" t="str">
        <f t="shared" si="134"/>
        <v>NO CUMPLE</v>
      </c>
      <c r="AP656" s="13" t="str">
        <f t="shared" si="135"/>
        <v>NO CUMPLE</v>
      </c>
    </row>
    <row r="657" spans="1:42" ht="15" hidden="1" x14ac:dyDescent="0.25">
      <c r="A657" t="s">
        <v>4094</v>
      </c>
      <c r="B657" t="s">
        <v>165</v>
      </c>
      <c r="C657" t="s">
        <v>71</v>
      </c>
      <c r="D657" t="s">
        <v>297</v>
      </c>
      <c r="E657" t="s">
        <v>675</v>
      </c>
      <c r="F657" t="s">
        <v>1124</v>
      </c>
      <c r="G657" t="s">
        <v>73</v>
      </c>
      <c r="H657" t="s">
        <v>74</v>
      </c>
      <c r="I657" t="s">
        <v>29</v>
      </c>
      <c r="J657" t="s">
        <v>82</v>
      </c>
      <c r="K657" t="s">
        <v>740</v>
      </c>
      <c r="L657" t="s">
        <v>4095</v>
      </c>
      <c r="M657" t="s">
        <v>4096</v>
      </c>
      <c r="N657" t="s">
        <v>4097</v>
      </c>
      <c r="O657" t="s">
        <v>61</v>
      </c>
      <c r="P657" t="s">
        <v>136</v>
      </c>
      <c r="Q657" t="s">
        <v>137</v>
      </c>
      <c r="R657" t="s">
        <v>4098</v>
      </c>
      <c r="S657" t="s">
        <v>2424</v>
      </c>
      <c r="T657" t="s">
        <v>4099</v>
      </c>
      <c r="U657" t="s">
        <v>774</v>
      </c>
      <c r="V657" s="40">
        <v>1.2326388888888888E-2</v>
      </c>
      <c r="W657" s="40">
        <v>2.9837962962962962E-2</v>
      </c>
      <c r="X657" s="40">
        <v>1.7511574074074075E-2</v>
      </c>
      <c r="Y657" s="2" t="str">
        <f t="shared" si="124"/>
        <v/>
      </c>
      <c r="Z657" s="47" t="str">
        <f t="shared" si="125"/>
        <v>Cumplido</v>
      </c>
      <c r="AA657" s="8"/>
      <c r="AB657" s="8"/>
      <c r="AC657" s="8"/>
      <c r="AD657" s="8"/>
      <c r="AE657" s="8"/>
      <c r="AF657" s="42">
        <v>45334</v>
      </c>
      <c r="AG657" s="13" t="str">
        <f t="shared" si="126"/>
        <v>CUMPLE</v>
      </c>
      <c r="AH657" s="13" t="str">
        <f t="shared" si="127"/>
        <v>NO CUMPLE</v>
      </c>
      <c r="AI657" s="13" t="str">
        <f t="shared" si="128"/>
        <v>NO CUMPLE</v>
      </c>
      <c r="AJ657" s="13" t="str">
        <f t="shared" si="129"/>
        <v>NO CUMPLE</v>
      </c>
      <c r="AK657" s="13" t="str">
        <f t="shared" si="130"/>
        <v>NO CUMPLE</v>
      </c>
      <c r="AL657" s="13" t="str">
        <f t="shared" si="131"/>
        <v>CUMPLE</v>
      </c>
      <c r="AM657" s="13" t="str">
        <f t="shared" si="132"/>
        <v>NO CUMPLE</v>
      </c>
      <c r="AN657" s="13" t="str">
        <f t="shared" si="133"/>
        <v>NO CUMPLE</v>
      </c>
      <c r="AO657" s="13" t="str">
        <f t="shared" si="134"/>
        <v>NO CUMPLE</v>
      </c>
      <c r="AP657" s="13" t="str">
        <f t="shared" si="135"/>
        <v>NO CUMPLE</v>
      </c>
    </row>
    <row r="658" spans="1:42" ht="15" x14ac:dyDescent="0.25">
      <c r="A658" t="s">
        <v>4100</v>
      </c>
      <c r="B658" t="s">
        <v>95</v>
      </c>
      <c r="C658" t="s">
        <v>223</v>
      </c>
      <c r="D658" t="s">
        <v>142</v>
      </c>
      <c r="E658" t="s">
        <v>689</v>
      </c>
      <c r="F658" t="s">
        <v>156</v>
      </c>
      <c r="G658" t="s">
        <v>73</v>
      </c>
      <c r="H658" t="s">
        <v>74</v>
      </c>
      <c r="I658" t="s">
        <v>29</v>
      </c>
      <c r="J658" t="s">
        <v>82</v>
      </c>
      <c r="K658" t="s">
        <v>75</v>
      </c>
      <c r="L658" t="s">
        <v>4101</v>
      </c>
      <c r="M658" t="s">
        <v>4102</v>
      </c>
      <c r="N658" t="s">
        <v>4103</v>
      </c>
      <c r="O658" t="s">
        <v>61</v>
      </c>
      <c r="P658" t="s">
        <v>136</v>
      </c>
      <c r="Q658" t="s">
        <v>137</v>
      </c>
      <c r="R658" t="s">
        <v>4104</v>
      </c>
      <c r="S658" t="s">
        <v>2628</v>
      </c>
      <c r="T658" t="s">
        <v>4105</v>
      </c>
      <c r="U658" t="s">
        <v>4106</v>
      </c>
      <c r="V658" s="40">
        <v>0.71098379629629627</v>
      </c>
      <c r="W658" s="40">
        <v>0.73146990740740736</v>
      </c>
      <c r="X658" s="40">
        <v>2.0486111111111111E-2</v>
      </c>
      <c r="Y658" s="2" t="str">
        <f t="shared" si="124"/>
        <v/>
      </c>
      <c r="Z658" s="47" t="str">
        <f t="shared" si="125"/>
        <v>Cumplido</v>
      </c>
      <c r="AA658" s="8"/>
      <c r="AB658" s="8"/>
      <c r="AC658" s="8"/>
      <c r="AD658" s="8"/>
      <c r="AE658" s="8"/>
      <c r="AF658" s="42">
        <v>45335</v>
      </c>
      <c r="AG658" s="13" t="str">
        <f t="shared" si="126"/>
        <v>CUMPLE</v>
      </c>
      <c r="AH658" s="13" t="str">
        <f t="shared" si="127"/>
        <v>NO CUMPLE</v>
      </c>
      <c r="AI658" s="13" t="str">
        <f t="shared" si="128"/>
        <v>NO CUMPLE</v>
      </c>
      <c r="AJ658" s="13" t="str">
        <f t="shared" si="129"/>
        <v>NO CUMPLE</v>
      </c>
      <c r="AK658" s="13" t="str">
        <f t="shared" si="130"/>
        <v>NO CUMPLE</v>
      </c>
      <c r="AL658" s="13" t="str">
        <f t="shared" si="131"/>
        <v>NO CUMPLE</v>
      </c>
      <c r="AM658" s="13" t="str">
        <f t="shared" si="132"/>
        <v>NO CUMPLE</v>
      </c>
      <c r="AN658" s="13" t="str">
        <f t="shared" si="133"/>
        <v>NO CUMPLE</v>
      </c>
      <c r="AO658" s="13" t="str">
        <f t="shared" si="134"/>
        <v>CUMPLE</v>
      </c>
      <c r="AP658" s="13" t="str">
        <f t="shared" si="135"/>
        <v>NO CUMPLE</v>
      </c>
    </row>
    <row r="659" spans="1:42" ht="15" hidden="1" x14ac:dyDescent="0.25">
      <c r="A659" t="s">
        <v>4107</v>
      </c>
      <c r="B659" t="s">
        <v>165</v>
      </c>
      <c r="C659" t="s">
        <v>359</v>
      </c>
      <c r="D659" t="s">
        <v>71</v>
      </c>
      <c r="E659" t="s">
        <v>593</v>
      </c>
      <c r="F659" t="s">
        <v>793</v>
      </c>
      <c r="G659" t="s">
        <v>253</v>
      </c>
      <c r="H659" t="s">
        <v>254</v>
      </c>
      <c r="I659" t="s">
        <v>28</v>
      </c>
      <c r="J659" t="s">
        <v>82</v>
      </c>
      <c r="K659" t="s">
        <v>57</v>
      </c>
      <c r="L659" t="s">
        <v>1131</v>
      </c>
      <c r="M659" t="s">
        <v>4108</v>
      </c>
      <c r="N659" t="s">
        <v>4109</v>
      </c>
      <c r="O659" t="s">
        <v>61</v>
      </c>
      <c r="P659" t="s">
        <v>136</v>
      </c>
      <c r="Q659" t="s">
        <v>137</v>
      </c>
      <c r="R659" t="s">
        <v>4110</v>
      </c>
      <c r="S659" t="s">
        <v>2424</v>
      </c>
      <c r="T659" t="s">
        <v>1131</v>
      </c>
      <c r="U659" t="s">
        <v>1135</v>
      </c>
      <c r="V659" s="40">
        <v>9.837962962962962E-4</v>
      </c>
      <c r="W659" s="40">
        <v>2.1412037037037038E-3</v>
      </c>
      <c r="X659" s="40">
        <v>1.1574074074074073E-3</v>
      </c>
      <c r="Y659" s="2" t="str">
        <f t="shared" si="124"/>
        <v/>
      </c>
      <c r="Z659" s="47" t="str">
        <f t="shared" si="125"/>
        <v>Cumplido</v>
      </c>
      <c r="AA659" s="8"/>
      <c r="AB659" s="8" t="str">
        <f>IF($H659="1-Crítica",IF($X659&lt;=$AT$5,"Cumplido", "Incumplido"),"")</f>
        <v/>
      </c>
      <c r="AC659" s="8" t="str">
        <f>IF($H659="2-Alta",IF($X659&lt;=$AT$6, "Cumplido", "Incumplido"),"")</f>
        <v>Cumplido</v>
      </c>
      <c r="AD659" s="8" t="str">
        <f>IF($H659="3-Medio",IF($X659&lt;=$AT$7, "Cumplido", "Incumplido"),"")</f>
        <v/>
      </c>
      <c r="AE659" s="8" t="str">
        <f>IF($H659="4-Baja",IF($X659&lt;=$AT$8, "Cumplido", "Incumplido"),"")</f>
        <v/>
      </c>
      <c r="AF659" s="42">
        <v>45334</v>
      </c>
      <c r="AG659" s="13" t="str">
        <f t="shared" si="126"/>
        <v>CUMPLE</v>
      </c>
      <c r="AH659" s="13" t="str">
        <f t="shared" si="127"/>
        <v>NO CUMPLE</v>
      </c>
      <c r="AI659" s="13" t="str">
        <f t="shared" si="128"/>
        <v>NO CUMPLE</v>
      </c>
      <c r="AJ659" s="13" t="str">
        <f t="shared" si="129"/>
        <v>NO CUMPLE</v>
      </c>
      <c r="AK659" s="13" t="str">
        <f t="shared" si="130"/>
        <v>NO CUMPLE</v>
      </c>
      <c r="AL659" s="13" t="str">
        <f t="shared" si="131"/>
        <v>CUMPLE</v>
      </c>
      <c r="AM659" s="13" t="str">
        <f t="shared" si="132"/>
        <v>NO CUMPLE</v>
      </c>
      <c r="AN659" s="13" t="str">
        <f t="shared" si="133"/>
        <v>NO CUMPLE</v>
      </c>
      <c r="AO659" s="13" t="str">
        <f t="shared" si="134"/>
        <v>NO CUMPLE</v>
      </c>
      <c r="AP659" s="13" t="str">
        <f t="shared" si="135"/>
        <v>NO CUMPLE</v>
      </c>
    </row>
    <row r="660" spans="1:42" ht="15" hidden="1" x14ac:dyDescent="0.25">
      <c r="A660" t="s">
        <v>4111</v>
      </c>
      <c r="B660" t="s">
        <v>165</v>
      </c>
      <c r="C660" t="s">
        <v>415</v>
      </c>
      <c r="D660" t="s">
        <v>297</v>
      </c>
      <c r="E660" t="s">
        <v>2399</v>
      </c>
      <c r="F660" t="s">
        <v>712</v>
      </c>
      <c r="G660" t="s">
        <v>73</v>
      </c>
      <c r="H660" t="s">
        <v>74</v>
      </c>
      <c r="I660" t="s">
        <v>29</v>
      </c>
      <c r="J660" t="s">
        <v>82</v>
      </c>
      <c r="K660" t="s">
        <v>4112</v>
      </c>
      <c r="L660" t="s">
        <v>4113</v>
      </c>
      <c r="M660" t="s">
        <v>4114</v>
      </c>
      <c r="N660" t="s">
        <v>4115</v>
      </c>
      <c r="O660" t="s">
        <v>61</v>
      </c>
      <c r="P660" t="s">
        <v>136</v>
      </c>
      <c r="Q660" t="s">
        <v>137</v>
      </c>
      <c r="R660" t="s">
        <v>4116</v>
      </c>
      <c r="S660" t="s">
        <v>2424</v>
      </c>
      <c r="T660" t="s">
        <v>4117</v>
      </c>
      <c r="U660" t="s">
        <v>774</v>
      </c>
      <c r="V660" s="40">
        <v>2.8819444444444444E-3</v>
      </c>
      <c r="W660" s="40">
        <v>6.2268518518518515E-3</v>
      </c>
      <c r="X660" s="40">
        <v>3.3449074074074076E-3</v>
      </c>
      <c r="Y660" s="2" t="str">
        <f t="shared" si="124"/>
        <v/>
      </c>
      <c r="Z660" s="47" t="str">
        <f t="shared" si="125"/>
        <v>Cumplido</v>
      </c>
      <c r="AA660" s="8"/>
      <c r="AB660" s="8"/>
      <c r="AC660" s="8"/>
      <c r="AD660" s="8"/>
      <c r="AE660" s="8"/>
      <c r="AF660" s="42">
        <v>45334</v>
      </c>
      <c r="AG660" s="13" t="str">
        <f t="shared" si="126"/>
        <v>CUMPLE</v>
      </c>
      <c r="AH660" s="13" t="str">
        <f t="shared" si="127"/>
        <v>NO CUMPLE</v>
      </c>
      <c r="AI660" s="13" t="str">
        <f t="shared" si="128"/>
        <v>NO CUMPLE</v>
      </c>
      <c r="AJ660" s="13" t="str">
        <f t="shared" si="129"/>
        <v>NO CUMPLE</v>
      </c>
      <c r="AK660" s="13" t="str">
        <f t="shared" si="130"/>
        <v>NO CUMPLE</v>
      </c>
      <c r="AL660" s="13" t="str">
        <f t="shared" si="131"/>
        <v>CUMPLE</v>
      </c>
      <c r="AM660" s="13" t="str">
        <f t="shared" si="132"/>
        <v>NO CUMPLE</v>
      </c>
      <c r="AN660" s="13" t="str">
        <f t="shared" si="133"/>
        <v>NO CUMPLE</v>
      </c>
      <c r="AO660" s="13" t="str">
        <f t="shared" si="134"/>
        <v>NO CUMPLE</v>
      </c>
      <c r="AP660" s="13" t="str">
        <f t="shared" si="135"/>
        <v>NO CUMPLE</v>
      </c>
    </row>
    <row r="661" spans="1:42" ht="15" hidden="1" x14ac:dyDescent="0.25">
      <c r="A661" t="s">
        <v>4118</v>
      </c>
      <c r="B661" t="s">
        <v>95</v>
      </c>
      <c r="C661" t="s">
        <v>154</v>
      </c>
      <c r="D661" t="s">
        <v>142</v>
      </c>
      <c r="E661" t="s">
        <v>1089</v>
      </c>
      <c r="F661" t="s">
        <v>287</v>
      </c>
      <c r="G661" t="s">
        <v>54</v>
      </c>
      <c r="H661" t="s">
        <v>55</v>
      </c>
      <c r="I661" t="s">
        <v>30</v>
      </c>
      <c r="J661" t="s">
        <v>82</v>
      </c>
      <c r="K661" t="s">
        <v>4119</v>
      </c>
      <c r="L661" t="s">
        <v>4120</v>
      </c>
      <c r="M661" t="s">
        <v>4121</v>
      </c>
      <c r="N661" t="s">
        <v>4122</v>
      </c>
      <c r="O661" t="s">
        <v>61</v>
      </c>
      <c r="P661" t="s">
        <v>136</v>
      </c>
      <c r="Q661" t="s">
        <v>137</v>
      </c>
      <c r="R661" t="s">
        <v>4123</v>
      </c>
      <c r="S661" t="s">
        <v>2424</v>
      </c>
      <c r="T661" t="s">
        <v>4124</v>
      </c>
      <c r="U661"/>
      <c r="V661" s="40">
        <v>3.8136574074074073E-2</v>
      </c>
      <c r="W661" s="40">
        <v>5.4398148148148147E-2</v>
      </c>
      <c r="X661" s="40">
        <v>1.6261574074074074E-2</v>
      </c>
      <c r="Y661" s="2" t="str">
        <f t="shared" si="124"/>
        <v/>
      </c>
      <c r="Z661" s="47" t="str">
        <f t="shared" si="125"/>
        <v>Cumplido</v>
      </c>
      <c r="AA661" s="8"/>
      <c r="AB661" s="8"/>
      <c r="AC661" s="8"/>
      <c r="AD661" s="8"/>
      <c r="AE661" s="8"/>
      <c r="AF661" s="42">
        <v>45334</v>
      </c>
      <c r="AG661" s="13" t="str">
        <f t="shared" si="126"/>
        <v>CUMPLE</v>
      </c>
      <c r="AH661" s="13" t="str">
        <f t="shared" si="127"/>
        <v>NO CUMPLE</v>
      </c>
      <c r="AI661" s="13" t="str">
        <f t="shared" si="128"/>
        <v>NO CUMPLE</v>
      </c>
      <c r="AJ661" s="13" t="str">
        <f t="shared" si="129"/>
        <v>NO CUMPLE</v>
      </c>
      <c r="AK661" s="13" t="str">
        <f t="shared" si="130"/>
        <v>NO CUMPLE</v>
      </c>
      <c r="AL661" s="13" t="str">
        <f t="shared" si="131"/>
        <v>NO CUMPLE</v>
      </c>
      <c r="AM661" s="13" t="str">
        <f t="shared" si="132"/>
        <v>CUMPLE</v>
      </c>
      <c r="AN661" s="13" t="str">
        <f t="shared" si="133"/>
        <v>NO CUMPLE</v>
      </c>
      <c r="AO661" s="13" t="str">
        <f t="shared" si="134"/>
        <v>NO CUMPLE</v>
      </c>
      <c r="AP661" s="13" t="str">
        <f t="shared" si="135"/>
        <v>NO CUMPLE</v>
      </c>
    </row>
    <row r="662" spans="1:42" ht="15" hidden="1" x14ac:dyDescent="0.25">
      <c r="A662" t="s">
        <v>4125</v>
      </c>
      <c r="B662" t="s">
        <v>165</v>
      </c>
      <c r="C662" t="s">
        <v>415</v>
      </c>
      <c r="D662" t="s">
        <v>297</v>
      </c>
      <c r="E662" t="s">
        <v>1089</v>
      </c>
      <c r="F662" t="s">
        <v>320</v>
      </c>
      <c r="G662" t="s">
        <v>73</v>
      </c>
      <c r="H662" t="s">
        <v>74</v>
      </c>
      <c r="I662" t="s">
        <v>29</v>
      </c>
      <c r="J662" t="s">
        <v>82</v>
      </c>
      <c r="K662" t="s">
        <v>57</v>
      </c>
      <c r="L662" t="s">
        <v>4126</v>
      </c>
      <c r="M662" t="s">
        <v>4127</v>
      </c>
      <c r="N662" t="s">
        <v>4128</v>
      </c>
      <c r="O662" t="s">
        <v>61</v>
      </c>
      <c r="P662" t="s">
        <v>94</v>
      </c>
      <c r="Q662" t="s">
        <v>95</v>
      </c>
      <c r="R662" t="s">
        <v>4129</v>
      </c>
      <c r="S662" t="s">
        <v>2424</v>
      </c>
      <c r="T662" t="s">
        <v>4130</v>
      </c>
      <c r="U662"/>
      <c r="V662" s="40">
        <v>1.4027777777777778E-2</v>
      </c>
      <c r="W662" s="40">
        <v>3.0023148148148149E-2</v>
      </c>
      <c r="X662" s="40">
        <v>1.5995370370370372E-2</v>
      </c>
      <c r="Y662" s="2" t="str">
        <f t="shared" si="124"/>
        <v/>
      </c>
      <c r="Z662" s="47" t="str">
        <f t="shared" si="125"/>
        <v>Cumplido</v>
      </c>
      <c r="AA662" s="8"/>
      <c r="AB662" s="8"/>
      <c r="AC662" s="8"/>
      <c r="AD662" s="8"/>
      <c r="AE662" s="8"/>
      <c r="AF662" s="42">
        <v>45334</v>
      </c>
      <c r="AG662" s="13" t="str">
        <f t="shared" si="126"/>
        <v>CUMPLE</v>
      </c>
      <c r="AH662" s="13" t="str">
        <f t="shared" si="127"/>
        <v>NO CUMPLE</v>
      </c>
      <c r="AI662" s="13" t="str">
        <f t="shared" si="128"/>
        <v>NO CUMPLE</v>
      </c>
      <c r="AJ662" s="13" t="str">
        <f t="shared" si="129"/>
        <v>NO CUMPLE</v>
      </c>
      <c r="AK662" s="13" t="str">
        <f t="shared" si="130"/>
        <v>NO CUMPLE</v>
      </c>
      <c r="AL662" s="13" t="str">
        <f t="shared" si="131"/>
        <v>CUMPLE</v>
      </c>
      <c r="AM662" s="13" t="str">
        <f t="shared" si="132"/>
        <v>NO CUMPLE</v>
      </c>
      <c r="AN662" s="13" t="str">
        <f t="shared" si="133"/>
        <v>NO CUMPLE</v>
      </c>
      <c r="AO662" s="13" t="str">
        <f t="shared" si="134"/>
        <v>NO CUMPLE</v>
      </c>
      <c r="AP662" s="13" t="str">
        <f t="shared" si="135"/>
        <v>NO CUMPLE</v>
      </c>
    </row>
    <row r="663" spans="1:42" ht="15" hidden="1" x14ac:dyDescent="0.25">
      <c r="A663" t="s">
        <v>4131</v>
      </c>
      <c r="B663" t="s">
        <v>165</v>
      </c>
      <c r="C663" t="s">
        <v>415</v>
      </c>
      <c r="D663" t="s">
        <v>297</v>
      </c>
      <c r="E663" t="s">
        <v>1089</v>
      </c>
      <c r="F663" t="s">
        <v>712</v>
      </c>
      <c r="G663" t="s">
        <v>73</v>
      </c>
      <c r="H663" t="s">
        <v>74</v>
      </c>
      <c r="I663" t="s">
        <v>29</v>
      </c>
      <c r="J663" t="s">
        <v>82</v>
      </c>
      <c r="K663" t="s">
        <v>275</v>
      </c>
      <c r="L663" t="s">
        <v>4132</v>
      </c>
      <c r="M663" t="s">
        <v>4133</v>
      </c>
      <c r="N663" t="s">
        <v>4134</v>
      </c>
      <c r="O663" t="s">
        <v>61</v>
      </c>
      <c r="P663" t="s">
        <v>94</v>
      </c>
      <c r="Q663" t="s">
        <v>95</v>
      </c>
      <c r="R663" t="s">
        <v>4135</v>
      </c>
      <c r="S663" t="s">
        <v>2424</v>
      </c>
      <c r="T663" t="s">
        <v>4136</v>
      </c>
      <c r="U663"/>
      <c r="V663" s="40">
        <v>1.0486111111111111E-2</v>
      </c>
      <c r="W663" s="40">
        <v>1.1805555555555555E-2</v>
      </c>
      <c r="X663" s="40">
        <v>1.3194444444444445E-3</v>
      </c>
      <c r="Y663" s="2" t="str">
        <f t="shared" si="124"/>
        <v/>
      </c>
      <c r="Z663" s="47" t="str">
        <f t="shared" si="125"/>
        <v>Cumplido</v>
      </c>
      <c r="AA663" s="8"/>
      <c r="AB663" s="8"/>
      <c r="AC663" s="8"/>
      <c r="AD663" s="8"/>
      <c r="AE663" s="8"/>
      <c r="AF663" s="42">
        <v>45334</v>
      </c>
      <c r="AG663" s="13" t="str">
        <f t="shared" si="126"/>
        <v>CUMPLE</v>
      </c>
      <c r="AH663" s="13" t="str">
        <f t="shared" si="127"/>
        <v>NO CUMPLE</v>
      </c>
      <c r="AI663" s="13" t="str">
        <f t="shared" si="128"/>
        <v>NO CUMPLE</v>
      </c>
      <c r="AJ663" s="13" t="str">
        <f t="shared" si="129"/>
        <v>NO CUMPLE</v>
      </c>
      <c r="AK663" s="13" t="str">
        <f t="shared" si="130"/>
        <v>NO CUMPLE</v>
      </c>
      <c r="AL663" s="13" t="str">
        <f t="shared" si="131"/>
        <v>CUMPLE</v>
      </c>
      <c r="AM663" s="13" t="str">
        <f t="shared" si="132"/>
        <v>NO CUMPLE</v>
      </c>
      <c r="AN663" s="13" t="str">
        <f t="shared" si="133"/>
        <v>NO CUMPLE</v>
      </c>
      <c r="AO663" s="13" t="str">
        <f t="shared" si="134"/>
        <v>NO CUMPLE</v>
      </c>
      <c r="AP663" s="13" t="str">
        <f t="shared" si="135"/>
        <v>NO CUMPLE</v>
      </c>
    </row>
    <row r="664" spans="1:42" ht="15" x14ac:dyDescent="0.25">
      <c r="A664" t="s">
        <v>4137</v>
      </c>
      <c r="B664" t="s">
        <v>284</v>
      </c>
      <c r="C664" t="s">
        <v>233</v>
      </c>
      <c r="D664" t="s">
        <v>233</v>
      </c>
      <c r="E664" t="s">
        <v>942</v>
      </c>
      <c r="F664" t="s">
        <v>2469</v>
      </c>
      <c r="G664" t="s">
        <v>54</v>
      </c>
      <c r="H664" t="s">
        <v>55</v>
      </c>
      <c r="I664" t="s">
        <v>30</v>
      </c>
      <c r="J664" t="s">
        <v>82</v>
      </c>
      <c r="K664" t="s">
        <v>75</v>
      </c>
      <c r="L664" t="s">
        <v>4138</v>
      </c>
      <c r="M664" t="s">
        <v>4139</v>
      </c>
      <c r="N664" t="s">
        <v>4140</v>
      </c>
      <c r="O664" t="s">
        <v>61</v>
      </c>
      <c r="P664" t="s">
        <v>62</v>
      </c>
      <c r="Q664" t="s">
        <v>279</v>
      </c>
      <c r="R664" t="s">
        <v>4141</v>
      </c>
      <c r="S664" t="s">
        <v>2424</v>
      </c>
      <c r="T664" t="s">
        <v>2493</v>
      </c>
      <c r="U664" t="s">
        <v>2952</v>
      </c>
      <c r="V664" s="40">
        <v>0</v>
      </c>
      <c r="W664" s="40">
        <v>2.8124999999999999E-3</v>
      </c>
      <c r="X664" s="40">
        <v>2.8124999999999999E-3</v>
      </c>
      <c r="Y664" s="2" t="str">
        <f t="shared" si="124"/>
        <v/>
      </c>
      <c r="Z664" s="47" t="str">
        <f t="shared" si="125"/>
        <v>Cumplido</v>
      </c>
      <c r="AA664" s="8"/>
      <c r="AB664" s="8"/>
      <c r="AC664" s="8"/>
      <c r="AD664" s="8"/>
      <c r="AE664" s="8"/>
      <c r="AF664" s="42">
        <v>45334</v>
      </c>
      <c r="AG664" s="13" t="str">
        <f t="shared" si="126"/>
        <v>CUMPLE</v>
      </c>
      <c r="AH664" s="13" t="str">
        <f t="shared" si="127"/>
        <v>NO CUMPLE</v>
      </c>
      <c r="AI664" s="13" t="str">
        <f t="shared" si="128"/>
        <v>NO CUMPLE</v>
      </c>
      <c r="AJ664" s="13" t="str">
        <f t="shared" si="129"/>
        <v>NO CUMPLE</v>
      </c>
      <c r="AK664" s="13" t="str">
        <f t="shared" si="130"/>
        <v>NO CUMPLE</v>
      </c>
      <c r="AL664" s="13" t="str">
        <f t="shared" si="131"/>
        <v>CUMPLE</v>
      </c>
      <c r="AM664" s="13" t="str">
        <f t="shared" si="132"/>
        <v>NO CUMPLE</v>
      </c>
      <c r="AN664" s="13" t="str">
        <f t="shared" si="133"/>
        <v>NO CUMPLE</v>
      </c>
      <c r="AO664" s="13" t="str">
        <f t="shared" si="134"/>
        <v>NO CUMPLE</v>
      </c>
      <c r="AP664" s="13" t="str">
        <f t="shared" si="135"/>
        <v>NO CUMPLE</v>
      </c>
    </row>
    <row r="665" spans="1:42" ht="15" x14ac:dyDescent="0.25">
      <c r="A665" t="s">
        <v>4142</v>
      </c>
      <c r="B665" t="s">
        <v>284</v>
      </c>
      <c r="C665" t="s">
        <v>233</v>
      </c>
      <c r="D665" t="s">
        <v>233</v>
      </c>
      <c r="E665" t="s">
        <v>942</v>
      </c>
      <c r="F665" t="s">
        <v>2469</v>
      </c>
      <c r="G665" t="s">
        <v>54</v>
      </c>
      <c r="H665" t="s">
        <v>55</v>
      </c>
      <c r="I665" t="s">
        <v>30</v>
      </c>
      <c r="J665" t="s">
        <v>82</v>
      </c>
      <c r="K665" t="s">
        <v>75</v>
      </c>
      <c r="L665" t="s">
        <v>4143</v>
      </c>
      <c r="M665" t="s">
        <v>4144</v>
      </c>
      <c r="N665" t="s">
        <v>4145</v>
      </c>
      <c r="O665" t="s">
        <v>61</v>
      </c>
      <c r="P665" t="s">
        <v>62</v>
      </c>
      <c r="Q665" t="s">
        <v>279</v>
      </c>
      <c r="R665" t="s">
        <v>4146</v>
      </c>
      <c r="S665" t="s">
        <v>2424</v>
      </c>
      <c r="T665" t="s">
        <v>2493</v>
      </c>
      <c r="U665" t="s">
        <v>2952</v>
      </c>
      <c r="V665" s="40">
        <v>0</v>
      </c>
      <c r="W665" s="40">
        <v>3.6342592592592594E-3</v>
      </c>
      <c r="X665" s="40">
        <v>3.6342592592592594E-3</v>
      </c>
      <c r="Y665" s="2" t="str">
        <f t="shared" si="124"/>
        <v/>
      </c>
      <c r="Z665" s="47" t="str">
        <f t="shared" si="125"/>
        <v>Cumplido</v>
      </c>
      <c r="AA665" s="8"/>
      <c r="AB665" s="8"/>
      <c r="AC665" s="8"/>
      <c r="AD665" s="8"/>
      <c r="AE665" s="8"/>
      <c r="AF665" s="42">
        <v>45334</v>
      </c>
      <c r="AG665" s="13" t="str">
        <f t="shared" si="126"/>
        <v>CUMPLE</v>
      </c>
      <c r="AH665" s="13" t="str">
        <f t="shared" si="127"/>
        <v>NO CUMPLE</v>
      </c>
      <c r="AI665" s="13" t="str">
        <f t="shared" si="128"/>
        <v>NO CUMPLE</v>
      </c>
      <c r="AJ665" s="13" t="str">
        <f t="shared" si="129"/>
        <v>NO CUMPLE</v>
      </c>
      <c r="AK665" s="13" t="str">
        <f t="shared" si="130"/>
        <v>NO CUMPLE</v>
      </c>
      <c r="AL665" s="13" t="str">
        <f t="shared" si="131"/>
        <v>CUMPLE</v>
      </c>
      <c r="AM665" s="13" t="str">
        <f t="shared" si="132"/>
        <v>NO CUMPLE</v>
      </c>
      <c r="AN665" s="13" t="str">
        <f t="shared" si="133"/>
        <v>NO CUMPLE</v>
      </c>
      <c r="AO665" s="13" t="str">
        <f t="shared" si="134"/>
        <v>NO CUMPLE</v>
      </c>
      <c r="AP665" s="13" t="str">
        <f t="shared" si="135"/>
        <v>NO CUMPLE</v>
      </c>
    </row>
    <row r="666" spans="1:42" ht="15" x14ac:dyDescent="0.25">
      <c r="A666" t="s">
        <v>4147</v>
      </c>
      <c r="B666" t="s">
        <v>284</v>
      </c>
      <c r="C666" t="s">
        <v>233</v>
      </c>
      <c r="D666" t="s">
        <v>233</v>
      </c>
      <c r="E666" t="s">
        <v>942</v>
      </c>
      <c r="F666" t="s">
        <v>2469</v>
      </c>
      <c r="G666" t="s">
        <v>54</v>
      </c>
      <c r="H666" t="s">
        <v>55</v>
      </c>
      <c r="I666" t="s">
        <v>30</v>
      </c>
      <c r="J666" t="s">
        <v>82</v>
      </c>
      <c r="K666" t="s">
        <v>75</v>
      </c>
      <c r="L666" t="s">
        <v>4148</v>
      </c>
      <c r="M666" t="s">
        <v>4149</v>
      </c>
      <c r="N666" t="s">
        <v>4150</v>
      </c>
      <c r="O666" t="s">
        <v>61</v>
      </c>
      <c r="P666" t="s">
        <v>62</v>
      </c>
      <c r="Q666" t="s">
        <v>279</v>
      </c>
      <c r="R666" t="s">
        <v>4151</v>
      </c>
      <c r="S666" t="s">
        <v>2628</v>
      </c>
      <c r="T666" t="s">
        <v>2493</v>
      </c>
      <c r="U666"/>
      <c r="V666" s="40">
        <v>0</v>
      </c>
      <c r="W666" s="40">
        <v>0.68312499999999998</v>
      </c>
      <c r="X666" s="40">
        <v>0.68312499999999998</v>
      </c>
      <c r="Y666" s="2" t="str">
        <f t="shared" si="124"/>
        <v/>
      </c>
      <c r="Z666" s="47" t="str">
        <f t="shared" si="125"/>
        <v>Cumplido</v>
      </c>
      <c r="AA666" s="8"/>
      <c r="AB666" s="8"/>
      <c r="AC666" s="8"/>
      <c r="AD666" s="8"/>
      <c r="AE666" s="8"/>
      <c r="AF666" s="42">
        <v>45335</v>
      </c>
      <c r="AG666" s="13" t="str">
        <f t="shared" si="126"/>
        <v>NO CUMPLE</v>
      </c>
      <c r="AH666" s="13" t="str">
        <f t="shared" si="127"/>
        <v>NO CUMPLE</v>
      </c>
      <c r="AI666" s="13" t="str">
        <f t="shared" si="128"/>
        <v>NO CUMPLE</v>
      </c>
      <c r="AJ666" s="13" t="str">
        <f t="shared" si="129"/>
        <v>CUMPLE</v>
      </c>
      <c r="AK666" s="13" t="str">
        <f t="shared" si="130"/>
        <v>NO CUMPLE</v>
      </c>
      <c r="AL666" s="13" t="str">
        <f t="shared" si="131"/>
        <v>NO CUMPLE</v>
      </c>
      <c r="AM666" s="13" t="str">
        <f t="shared" si="132"/>
        <v>NO CUMPLE</v>
      </c>
      <c r="AN666" s="13" t="str">
        <f t="shared" si="133"/>
        <v>NO CUMPLE</v>
      </c>
      <c r="AO666" s="13" t="str">
        <f t="shared" si="134"/>
        <v>CUMPLE</v>
      </c>
      <c r="AP666" s="13" t="str">
        <f t="shared" si="135"/>
        <v>NO CUMPLE</v>
      </c>
    </row>
    <row r="667" spans="1:42" ht="15" hidden="1" x14ac:dyDescent="0.25">
      <c r="A667" t="s">
        <v>4152</v>
      </c>
      <c r="B667" t="s">
        <v>165</v>
      </c>
      <c r="C667" t="s">
        <v>71</v>
      </c>
      <c r="D667" t="s">
        <v>297</v>
      </c>
      <c r="E667" t="s">
        <v>1565</v>
      </c>
      <c r="F667" t="s">
        <v>320</v>
      </c>
      <c r="G667" t="s">
        <v>73</v>
      </c>
      <c r="H667" t="s">
        <v>74</v>
      </c>
      <c r="I667" t="s">
        <v>29</v>
      </c>
      <c r="J667" t="s">
        <v>82</v>
      </c>
      <c r="K667" t="s">
        <v>57</v>
      </c>
      <c r="L667" t="s">
        <v>4153</v>
      </c>
      <c r="M667" t="s">
        <v>4154</v>
      </c>
      <c r="N667" t="s">
        <v>4155</v>
      </c>
      <c r="O667" t="s">
        <v>61</v>
      </c>
      <c r="P667" t="s">
        <v>94</v>
      </c>
      <c r="Q667" t="s">
        <v>95</v>
      </c>
      <c r="R667" t="s">
        <v>4156</v>
      </c>
      <c r="S667" t="s">
        <v>2628</v>
      </c>
      <c r="T667" t="s">
        <v>4157</v>
      </c>
      <c r="U667" t="s">
        <v>4158</v>
      </c>
      <c r="V667" s="40">
        <v>0.67935185185185187</v>
      </c>
      <c r="W667" s="40">
        <v>0.70579861111111108</v>
      </c>
      <c r="X667" s="40">
        <v>2.644675925925926E-2</v>
      </c>
      <c r="Y667" s="2" t="str">
        <f t="shared" si="124"/>
        <v/>
      </c>
      <c r="Z667" s="47" t="str">
        <f t="shared" si="125"/>
        <v>Cumplido</v>
      </c>
      <c r="AA667" s="8"/>
      <c r="AB667" s="8"/>
      <c r="AC667" s="8"/>
      <c r="AD667" s="8"/>
      <c r="AE667" s="8"/>
      <c r="AF667" s="42">
        <v>45335</v>
      </c>
      <c r="AG667" s="13" t="str">
        <f t="shared" si="126"/>
        <v>CUMPLE</v>
      </c>
      <c r="AH667" s="13" t="str">
        <f t="shared" si="127"/>
        <v>NO CUMPLE</v>
      </c>
      <c r="AI667" s="13" t="str">
        <f t="shared" si="128"/>
        <v>NO CUMPLE</v>
      </c>
      <c r="AJ667" s="13" t="str">
        <f t="shared" si="129"/>
        <v>NO CUMPLE</v>
      </c>
      <c r="AK667" s="13" t="str">
        <f t="shared" si="130"/>
        <v>NO CUMPLE</v>
      </c>
      <c r="AL667" s="13" t="str">
        <f t="shared" si="131"/>
        <v>NO CUMPLE</v>
      </c>
      <c r="AM667" s="13" t="str">
        <f t="shared" si="132"/>
        <v>NO CUMPLE</v>
      </c>
      <c r="AN667" s="13" t="str">
        <f t="shared" si="133"/>
        <v>NO CUMPLE</v>
      </c>
      <c r="AO667" s="13" t="str">
        <f t="shared" si="134"/>
        <v>CUMPLE</v>
      </c>
      <c r="AP667" s="13" t="str">
        <f t="shared" si="135"/>
        <v>NO CUMPLE</v>
      </c>
    </row>
    <row r="668" spans="1:42" ht="15" hidden="1" x14ac:dyDescent="0.25">
      <c r="A668" t="s">
        <v>4159</v>
      </c>
      <c r="B668" t="s">
        <v>165</v>
      </c>
      <c r="C668" t="s">
        <v>71</v>
      </c>
      <c r="D668" t="s">
        <v>297</v>
      </c>
      <c r="E668" t="s">
        <v>675</v>
      </c>
      <c r="F668" t="s">
        <v>320</v>
      </c>
      <c r="G668" t="s">
        <v>73</v>
      </c>
      <c r="H668" t="s">
        <v>74</v>
      </c>
      <c r="I668" t="s">
        <v>29</v>
      </c>
      <c r="J668" t="s">
        <v>82</v>
      </c>
      <c r="K668" t="s">
        <v>1694</v>
      </c>
      <c r="L668" t="s">
        <v>1695</v>
      </c>
      <c r="M668" t="s">
        <v>4160</v>
      </c>
      <c r="N668" t="s">
        <v>4161</v>
      </c>
      <c r="O668" t="s">
        <v>61</v>
      </c>
      <c r="P668" t="s">
        <v>136</v>
      </c>
      <c r="Q668" t="s">
        <v>137</v>
      </c>
      <c r="R668" t="s">
        <v>4162</v>
      </c>
      <c r="S668" t="s">
        <v>2424</v>
      </c>
      <c r="T668" t="s">
        <v>4163</v>
      </c>
      <c r="U668" t="s">
        <v>774</v>
      </c>
      <c r="V668" s="40">
        <v>1.1064814814814816E-2</v>
      </c>
      <c r="W668" s="40">
        <v>1.954861111111111E-2</v>
      </c>
      <c r="X668" s="40">
        <v>8.4837962962962966E-3</v>
      </c>
      <c r="Y668" s="2" t="str">
        <f t="shared" si="124"/>
        <v/>
      </c>
      <c r="Z668" s="47" t="str">
        <f t="shared" si="125"/>
        <v>Cumplido</v>
      </c>
      <c r="AA668" s="8"/>
      <c r="AB668" s="8"/>
      <c r="AC668" s="8"/>
      <c r="AD668" s="8"/>
      <c r="AE668" s="8"/>
      <c r="AF668" s="42">
        <v>45334</v>
      </c>
      <c r="AG668" s="13" t="str">
        <f t="shared" si="126"/>
        <v>CUMPLE</v>
      </c>
      <c r="AH668" s="13" t="str">
        <f t="shared" si="127"/>
        <v>NO CUMPLE</v>
      </c>
      <c r="AI668" s="13" t="str">
        <f t="shared" si="128"/>
        <v>NO CUMPLE</v>
      </c>
      <c r="AJ668" s="13" t="str">
        <f t="shared" si="129"/>
        <v>NO CUMPLE</v>
      </c>
      <c r="AK668" s="13" t="str">
        <f t="shared" si="130"/>
        <v>NO CUMPLE</v>
      </c>
      <c r="AL668" s="13" t="str">
        <f t="shared" si="131"/>
        <v>CUMPLE</v>
      </c>
      <c r="AM668" s="13" t="str">
        <f t="shared" si="132"/>
        <v>NO CUMPLE</v>
      </c>
      <c r="AN668" s="13" t="str">
        <f t="shared" si="133"/>
        <v>NO CUMPLE</v>
      </c>
      <c r="AO668" s="13" t="str">
        <f t="shared" si="134"/>
        <v>NO CUMPLE</v>
      </c>
      <c r="AP668" s="13" t="str">
        <f t="shared" si="135"/>
        <v>NO CUMPLE</v>
      </c>
    </row>
    <row r="669" spans="1:42" ht="15" hidden="1" x14ac:dyDescent="0.25">
      <c r="A669" t="s">
        <v>4164</v>
      </c>
      <c r="B669" t="s">
        <v>165</v>
      </c>
      <c r="C669" t="s">
        <v>296</v>
      </c>
      <c r="D669" t="s">
        <v>297</v>
      </c>
      <c r="E669" t="s">
        <v>767</v>
      </c>
      <c r="F669" t="s">
        <v>320</v>
      </c>
      <c r="G669" t="s">
        <v>73</v>
      </c>
      <c r="H669" t="s">
        <v>74</v>
      </c>
      <c r="I669" t="s">
        <v>29</v>
      </c>
      <c r="J669" t="s">
        <v>82</v>
      </c>
      <c r="K669" t="s">
        <v>1694</v>
      </c>
      <c r="L669" t="s">
        <v>1695</v>
      </c>
      <c r="M669" t="s">
        <v>4165</v>
      </c>
      <c r="N669" t="s">
        <v>4166</v>
      </c>
      <c r="O669" t="s">
        <v>61</v>
      </c>
      <c r="P669" t="s">
        <v>94</v>
      </c>
      <c r="Q669" t="s">
        <v>95</v>
      </c>
      <c r="R669" t="s">
        <v>4167</v>
      </c>
      <c r="S669" t="s">
        <v>2424</v>
      </c>
      <c r="T669" t="s">
        <v>4168</v>
      </c>
      <c r="U669" t="s">
        <v>774</v>
      </c>
      <c r="V669" s="40">
        <v>0.12574074074074074</v>
      </c>
      <c r="W669" s="40">
        <v>0.14994212962962963</v>
      </c>
      <c r="X669" s="40">
        <v>2.420138888888889E-2</v>
      </c>
      <c r="Y669" s="2" t="str">
        <f t="shared" si="124"/>
        <v/>
      </c>
      <c r="Z669" s="47" t="str">
        <f t="shared" si="125"/>
        <v>Cumplido</v>
      </c>
      <c r="AA669" s="8"/>
      <c r="AB669" s="8" t="str">
        <f>IF($H669="1-Crítica",IF($X669&lt;=$AT$5,"Cumplido", "Incumplido"),"")</f>
        <v/>
      </c>
      <c r="AC669" s="8" t="str">
        <f>IF($H669="2-Alta",IF($X669&lt;=$AT$6, "Cumplido", "Incumplido"),"")</f>
        <v/>
      </c>
      <c r="AD669" s="8" t="str">
        <f>IF($H669="3-Medio",IF($X669&lt;=$AT$7, "Cumplido", "Incumplido"),"")</f>
        <v>Cumplido</v>
      </c>
      <c r="AE669" s="8" t="str">
        <f>IF($H669="4-Baja",IF($X669&lt;=$AT$8, "Cumplido", "Incumplido"),"")</f>
        <v/>
      </c>
      <c r="AF669" s="42">
        <v>45334</v>
      </c>
      <c r="AG669" s="13" t="str">
        <f t="shared" si="126"/>
        <v>CUMPLE</v>
      </c>
      <c r="AH669" s="13" t="str">
        <f t="shared" si="127"/>
        <v>NO CUMPLE</v>
      </c>
      <c r="AI669" s="13" t="str">
        <f t="shared" si="128"/>
        <v>NO CUMPLE</v>
      </c>
      <c r="AJ669" s="13" t="str">
        <f t="shared" si="129"/>
        <v>NO CUMPLE</v>
      </c>
      <c r="AK669" s="13" t="str">
        <f t="shared" si="130"/>
        <v>NO CUMPLE</v>
      </c>
      <c r="AL669" s="13" t="str">
        <f t="shared" si="131"/>
        <v>NO CUMPLE</v>
      </c>
      <c r="AM669" s="13" t="str">
        <f t="shared" si="132"/>
        <v>CUMPLE</v>
      </c>
      <c r="AN669" s="13" t="str">
        <f t="shared" si="133"/>
        <v>NO CUMPLE</v>
      </c>
      <c r="AO669" s="13" t="str">
        <f t="shared" si="134"/>
        <v>NO CUMPLE</v>
      </c>
      <c r="AP669" s="13" t="str">
        <f t="shared" si="135"/>
        <v>NO CUMPLE</v>
      </c>
    </row>
    <row r="670" spans="1:42" ht="15" hidden="1" x14ac:dyDescent="0.25">
      <c r="A670" t="s">
        <v>4169</v>
      </c>
      <c r="B670" t="s">
        <v>49</v>
      </c>
      <c r="C670" t="s">
        <v>344</v>
      </c>
      <c r="D670" t="s">
        <v>71</v>
      </c>
      <c r="E670" t="s">
        <v>1283</v>
      </c>
      <c r="F670" t="s">
        <v>1289</v>
      </c>
      <c r="G670" t="s">
        <v>54</v>
      </c>
      <c r="H670" t="s">
        <v>55</v>
      </c>
      <c r="I670" t="s">
        <v>30</v>
      </c>
      <c r="J670" t="s">
        <v>82</v>
      </c>
      <c r="K670" t="s">
        <v>117</v>
      </c>
      <c r="L670" t="s">
        <v>4170</v>
      </c>
      <c r="M670" t="s">
        <v>4171</v>
      </c>
      <c r="N670" t="s">
        <v>4172</v>
      </c>
      <c r="O670" t="s">
        <v>61</v>
      </c>
      <c r="P670" t="s">
        <v>136</v>
      </c>
      <c r="Q670" t="s">
        <v>137</v>
      </c>
      <c r="R670" t="s">
        <v>4173</v>
      </c>
      <c r="S670" t="s">
        <v>2424</v>
      </c>
      <c r="T670" t="s">
        <v>4170</v>
      </c>
      <c r="U670" t="s">
        <v>352</v>
      </c>
      <c r="V670" s="40">
        <v>0</v>
      </c>
      <c r="W670" s="40">
        <v>2.420138888888889E-2</v>
      </c>
      <c r="X670" s="40">
        <v>2.420138888888889E-2</v>
      </c>
      <c r="Y670" s="2" t="str">
        <f t="shared" si="124"/>
        <v/>
      </c>
      <c r="Z670" s="47" t="str">
        <f t="shared" si="125"/>
        <v>Cumplido</v>
      </c>
      <c r="AA670" s="8"/>
      <c r="AB670" s="8" t="str">
        <f>IF($H670="1-Crítica",IF($X670&lt;=$AT$5,"Cumplido", "Incumplido"),"")</f>
        <v/>
      </c>
      <c r="AC670" s="8" t="str">
        <f>IF($H670="2-Alta",IF($X670&lt;=$AT$6, "Cumplido", "Incumplido"),"")</f>
        <v/>
      </c>
      <c r="AD670" s="8" t="str">
        <f>IF($H670="3-Medio",IF($X670&lt;=$AT$7, "Cumplido", "Incumplido"),"")</f>
        <v/>
      </c>
      <c r="AE670" s="8" t="str">
        <f>IF($H670="4-Baja",IF($X670&lt;=$AT$8, "Cumplido", "Incumplido"),"")</f>
        <v>Cumplido</v>
      </c>
      <c r="AF670" s="42">
        <v>45334</v>
      </c>
      <c r="AG670" s="13" t="str">
        <f t="shared" si="126"/>
        <v>CUMPLE</v>
      </c>
      <c r="AH670" s="13" t="str">
        <f t="shared" si="127"/>
        <v>NO CUMPLE</v>
      </c>
      <c r="AI670" s="13" t="str">
        <f t="shared" si="128"/>
        <v>NO CUMPLE</v>
      </c>
      <c r="AJ670" s="13" t="str">
        <f t="shared" si="129"/>
        <v>NO CUMPLE</v>
      </c>
      <c r="AK670" s="13" t="str">
        <f t="shared" si="130"/>
        <v>NO CUMPLE</v>
      </c>
      <c r="AL670" s="13" t="str">
        <f t="shared" si="131"/>
        <v>CUMPLE</v>
      </c>
      <c r="AM670" s="13" t="str">
        <f t="shared" si="132"/>
        <v>NO CUMPLE</v>
      </c>
      <c r="AN670" s="13" t="str">
        <f t="shared" si="133"/>
        <v>NO CUMPLE</v>
      </c>
      <c r="AO670" s="13" t="str">
        <f t="shared" si="134"/>
        <v>NO CUMPLE</v>
      </c>
      <c r="AP670" s="13" t="str">
        <f t="shared" si="135"/>
        <v>NO CUMPLE</v>
      </c>
    </row>
    <row r="671" spans="1:42" ht="15" hidden="1" x14ac:dyDescent="0.25">
      <c r="A671" t="s">
        <v>4174</v>
      </c>
      <c r="B671" t="s">
        <v>49</v>
      </c>
      <c r="C671" t="s">
        <v>344</v>
      </c>
      <c r="D671" t="s">
        <v>71</v>
      </c>
      <c r="E671" t="s">
        <v>1283</v>
      </c>
      <c r="F671" t="s">
        <v>1289</v>
      </c>
      <c r="G671" t="s">
        <v>54</v>
      </c>
      <c r="H671" t="s">
        <v>55</v>
      </c>
      <c r="I671" t="s">
        <v>30</v>
      </c>
      <c r="J671" t="s">
        <v>82</v>
      </c>
      <c r="K671" t="s">
        <v>117</v>
      </c>
      <c r="L671" t="s">
        <v>4175</v>
      </c>
      <c r="M671" t="s">
        <v>4176</v>
      </c>
      <c r="N671" t="s">
        <v>4177</v>
      </c>
      <c r="O671" t="s">
        <v>61</v>
      </c>
      <c r="P671" t="s">
        <v>136</v>
      </c>
      <c r="Q671" t="s">
        <v>137</v>
      </c>
      <c r="R671" t="s">
        <v>4178</v>
      </c>
      <c r="S671" t="s">
        <v>2424</v>
      </c>
      <c r="T671" t="s">
        <v>4175</v>
      </c>
      <c r="U671" t="s">
        <v>352</v>
      </c>
      <c r="V671" s="40">
        <v>0</v>
      </c>
      <c r="W671" s="40">
        <v>2.3310185185185184E-2</v>
      </c>
      <c r="X671" s="40">
        <v>2.3310185185185184E-2</v>
      </c>
      <c r="Y671" s="2" t="str">
        <f t="shared" si="124"/>
        <v/>
      </c>
      <c r="Z671" s="47" t="str">
        <f t="shared" si="125"/>
        <v>Cumplido</v>
      </c>
      <c r="AA671" s="8"/>
      <c r="AB671" s="8"/>
      <c r="AC671" s="8"/>
      <c r="AD671" s="8"/>
      <c r="AE671" s="8"/>
      <c r="AF671" s="42">
        <v>45334</v>
      </c>
      <c r="AG671" s="13" t="str">
        <f t="shared" si="126"/>
        <v>CUMPLE</v>
      </c>
      <c r="AH671" s="13" t="str">
        <f t="shared" si="127"/>
        <v>NO CUMPLE</v>
      </c>
      <c r="AI671" s="13" t="str">
        <f t="shared" si="128"/>
        <v>NO CUMPLE</v>
      </c>
      <c r="AJ671" s="13" t="str">
        <f t="shared" si="129"/>
        <v>NO CUMPLE</v>
      </c>
      <c r="AK671" s="13" t="str">
        <f t="shared" si="130"/>
        <v>NO CUMPLE</v>
      </c>
      <c r="AL671" s="13" t="str">
        <f t="shared" si="131"/>
        <v>CUMPLE</v>
      </c>
      <c r="AM671" s="13" t="str">
        <f t="shared" si="132"/>
        <v>NO CUMPLE</v>
      </c>
      <c r="AN671" s="13" t="str">
        <f t="shared" si="133"/>
        <v>NO CUMPLE</v>
      </c>
      <c r="AO671" s="13" t="str">
        <f t="shared" si="134"/>
        <v>NO CUMPLE</v>
      </c>
      <c r="AP671" s="13" t="str">
        <f t="shared" si="135"/>
        <v>NO CUMPLE</v>
      </c>
    </row>
    <row r="672" spans="1:42" ht="15" hidden="1" x14ac:dyDescent="0.25">
      <c r="A672" t="s">
        <v>4179</v>
      </c>
      <c r="B672" t="s">
        <v>49</v>
      </c>
      <c r="C672" t="s">
        <v>344</v>
      </c>
      <c r="D672" t="s">
        <v>71</v>
      </c>
      <c r="E672" t="s">
        <v>1283</v>
      </c>
      <c r="F672" t="s">
        <v>1289</v>
      </c>
      <c r="G672" t="s">
        <v>54</v>
      </c>
      <c r="H672" t="s">
        <v>55</v>
      </c>
      <c r="I672" t="s">
        <v>30</v>
      </c>
      <c r="J672" t="s">
        <v>82</v>
      </c>
      <c r="K672" t="s">
        <v>117</v>
      </c>
      <c r="L672" t="s">
        <v>4180</v>
      </c>
      <c r="M672" t="s">
        <v>4181</v>
      </c>
      <c r="N672" t="s">
        <v>4182</v>
      </c>
      <c r="O672" t="s">
        <v>61</v>
      </c>
      <c r="P672" t="s">
        <v>136</v>
      </c>
      <c r="Q672" t="s">
        <v>137</v>
      </c>
      <c r="R672" t="s">
        <v>4183</v>
      </c>
      <c r="S672" t="s">
        <v>2424</v>
      </c>
      <c r="T672" t="s">
        <v>4180</v>
      </c>
      <c r="U672" t="s">
        <v>352</v>
      </c>
      <c r="V672" s="40">
        <v>0</v>
      </c>
      <c r="W672" s="40">
        <v>2.2303240740740742E-2</v>
      </c>
      <c r="X672" s="40">
        <v>2.2303240740740742E-2</v>
      </c>
      <c r="Y672" s="2" t="str">
        <f t="shared" si="124"/>
        <v/>
      </c>
      <c r="Z672" s="47" t="str">
        <f t="shared" si="125"/>
        <v>Cumplido</v>
      </c>
      <c r="AA672" s="8"/>
      <c r="AB672" s="8"/>
      <c r="AC672" s="8"/>
      <c r="AD672" s="8"/>
      <c r="AE672" s="8"/>
      <c r="AF672" s="42">
        <v>45334</v>
      </c>
      <c r="AG672" s="13" t="str">
        <f t="shared" si="126"/>
        <v>CUMPLE</v>
      </c>
      <c r="AH672" s="13" t="str">
        <f t="shared" si="127"/>
        <v>NO CUMPLE</v>
      </c>
      <c r="AI672" s="13" t="str">
        <f t="shared" si="128"/>
        <v>NO CUMPLE</v>
      </c>
      <c r="AJ672" s="13" t="str">
        <f t="shared" si="129"/>
        <v>NO CUMPLE</v>
      </c>
      <c r="AK672" s="13" t="str">
        <f t="shared" si="130"/>
        <v>NO CUMPLE</v>
      </c>
      <c r="AL672" s="13" t="str">
        <f t="shared" si="131"/>
        <v>CUMPLE</v>
      </c>
      <c r="AM672" s="13" t="str">
        <f t="shared" si="132"/>
        <v>NO CUMPLE</v>
      </c>
      <c r="AN672" s="13" t="str">
        <f t="shared" si="133"/>
        <v>NO CUMPLE</v>
      </c>
      <c r="AO672" s="13" t="str">
        <f t="shared" si="134"/>
        <v>NO CUMPLE</v>
      </c>
      <c r="AP672" s="13" t="str">
        <f t="shared" si="135"/>
        <v>NO CUMPLE</v>
      </c>
    </row>
    <row r="673" spans="1:42" ht="15" hidden="1" x14ac:dyDescent="0.25">
      <c r="A673" t="s">
        <v>4184</v>
      </c>
      <c r="B673" t="s">
        <v>49</v>
      </c>
      <c r="C673" t="s">
        <v>344</v>
      </c>
      <c r="D673" t="s">
        <v>71</v>
      </c>
      <c r="E673" t="s">
        <v>1283</v>
      </c>
      <c r="F673" t="s">
        <v>1289</v>
      </c>
      <c r="G673" t="s">
        <v>54</v>
      </c>
      <c r="H673" t="s">
        <v>55</v>
      </c>
      <c r="I673" t="s">
        <v>30</v>
      </c>
      <c r="J673" t="s">
        <v>82</v>
      </c>
      <c r="K673" t="s">
        <v>117</v>
      </c>
      <c r="L673" t="s">
        <v>1290</v>
      </c>
      <c r="M673" t="s">
        <v>4185</v>
      </c>
      <c r="N673" t="s">
        <v>4186</v>
      </c>
      <c r="O673" t="s">
        <v>61</v>
      </c>
      <c r="P673" t="s">
        <v>136</v>
      </c>
      <c r="Q673" t="s">
        <v>137</v>
      </c>
      <c r="R673" t="s">
        <v>4187</v>
      </c>
      <c r="S673" t="s">
        <v>2424</v>
      </c>
      <c r="T673" t="s">
        <v>1290</v>
      </c>
      <c r="U673" t="s">
        <v>352</v>
      </c>
      <c r="V673" s="40">
        <v>0</v>
      </c>
      <c r="W673" s="40">
        <v>2.1469907407407406E-2</v>
      </c>
      <c r="X673" s="40">
        <v>2.1469907407407406E-2</v>
      </c>
      <c r="Y673" s="2" t="str">
        <f t="shared" si="124"/>
        <v/>
      </c>
      <c r="Z673" s="47" t="str">
        <f t="shared" si="125"/>
        <v>Cumplido</v>
      </c>
      <c r="AA673" s="8"/>
      <c r="AB673" s="8"/>
      <c r="AC673" s="8"/>
      <c r="AD673" s="8"/>
      <c r="AE673" s="8"/>
      <c r="AF673" s="42">
        <v>45334</v>
      </c>
      <c r="AG673" s="13" t="str">
        <f t="shared" si="126"/>
        <v>CUMPLE</v>
      </c>
      <c r="AH673" s="13" t="str">
        <f t="shared" si="127"/>
        <v>NO CUMPLE</v>
      </c>
      <c r="AI673" s="13" t="str">
        <f t="shared" si="128"/>
        <v>NO CUMPLE</v>
      </c>
      <c r="AJ673" s="13" t="str">
        <f t="shared" si="129"/>
        <v>NO CUMPLE</v>
      </c>
      <c r="AK673" s="13" t="str">
        <f t="shared" si="130"/>
        <v>NO CUMPLE</v>
      </c>
      <c r="AL673" s="13" t="str">
        <f t="shared" si="131"/>
        <v>CUMPLE</v>
      </c>
      <c r="AM673" s="13" t="str">
        <f t="shared" si="132"/>
        <v>NO CUMPLE</v>
      </c>
      <c r="AN673" s="13" t="str">
        <f t="shared" si="133"/>
        <v>NO CUMPLE</v>
      </c>
      <c r="AO673" s="13" t="str">
        <f t="shared" si="134"/>
        <v>NO CUMPLE</v>
      </c>
      <c r="AP673" s="13" t="str">
        <f t="shared" si="135"/>
        <v>NO CUMPLE</v>
      </c>
    </row>
    <row r="674" spans="1:42" ht="15" hidden="1" x14ac:dyDescent="0.25">
      <c r="A674" t="s">
        <v>4188</v>
      </c>
      <c r="B674" t="s">
        <v>165</v>
      </c>
      <c r="C674" t="s">
        <v>359</v>
      </c>
      <c r="D674" t="s">
        <v>71</v>
      </c>
      <c r="E674" t="s">
        <v>767</v>
      </c>
      <c r="F674" t="s">
        <v>1016</v>
      </c>
      <c r="G674" t="s">
        <v>54</v>
      </c>
      <c r="H674" t="s">
        <v>55</v>
      </c>
      <c r="I674" t="s">
        <v>30</v>
      </c>
      <c r="J674" t="s">
        <v>82</v>
      </c>
      <c r="K674" t="s">
        <v>57</v>
      </c>
      <c r="L674" t="s">
        <v>1017</v>
      </c>
      <c r="M674" t="s">
        <v>4189</v>
      </c>
      <c r="N674" t="s">
        <v>4190</v>
      </c>
      <c r="O674" t="s">
        <v>61</v>
      </c>
      <c r="P674" t="s">
        <v>136</v>
      </c>
      <c r="Q674" t="s">
        <v>137</v>
      </c>
      <c r="R674" t="s">
        <v>4191</v>
      </c>
      <c r="S674" t="s">
        <v>2628</v>
      </c>
      <c r="T674" t="s">
        <v>1017</v>
      </c>
      <c r="U674" t="s">
        <v>1021</v>
      </c>
      <c r="V674" s="40">
        <v>8.9120370370370373E-4</v>
      </c>
      <c r="W674" s="40">
        <v>1.4583333333333334E-3</v>
      </c>
      <c r="X674" s="40">
        <v>5.6712962962962967E-4</v>
      </c>
      <c r="Y674" s="2" t="str">
        <f t="shared" si="124"/>
        <v/>
      </c>
      <c r="Z674" s="47" t="str">
        <f t="shared" si="125"/>
        <v>Cumplido</v>
      </c>
      <c r="AA674" s="8"/>
      <c r="AB674" s="8"/>
      <c r="AC674" s="8"/>
      <c r="AD674" s="8"/>
      <c r="AE674" s="8"/>
      <c r="AF674" s="42">
        <v>45335</v>
      </c>
      <c r="AG674" s="13" t="str">
        <f t="shared" si="126"/>
        <v>CUMPLE</v>
      </c>
      <c r="AH674" s="13" t="str">
        <f t="shared" si="127"/>
        <v>NO CUMPLE</v>
      </c>
      <c r="AI674" s="13" t="str">
        <f t="shared" si="128"/>
        <v>NO CUMPLE</v>
      </c>
      <c r="AJ674" s="13" t="str">
        <f t="shared" si="129"/>
        <v>NO CUMPLE</v>
      </c>
      <c r="AK674" s="13" t="str">
        <f t="shared" si="130"/>
        <v>NO CUMPLE</v>
      </c>
      <c r="AL674" s="13" t="str">
        <f t="shared" si="131"/>
        <v>CUMPLE</v>
      </c>
      <c r="AM674" s="13" t="str">
        <f t="shared" si="132"/>
        <v>NO CUMPLE</v>
      </c>
      <c r="AN674" s="13" t="str">
        <f t="shared" si="133"/>
        <v>NO CUMPLE</v>
      </c>
      <c r="AO674" s="13" t="str">
        <f t="shared" si="134"/>
        <v>NO CUMPLE</v>
      </c>
      <c r="AP674" s="13" t="str">
        <f t="shared" si="135"/>
        <v>NO CUMPLE</v>
      </c>
    </row>
    <row r="675" spans="1:42" ht="15" hidden="1" x14ac:dyDescent="0.25">
      <c r="A675" t="s">
        <v>4192</v>
      </c>
      <c r="B675" t="s">
        <v>165</v>
      </c>
      <c r="C675" t="s">
        <v>359</v>
      </c>
      <c r="D675" t="s">
        <v>71</v>
      </c>
      <c r="E675" t="s">
        <v>767</v>
      </c>
      <c r="F675" t="s">
        <v>1016</v>
      </c>
      <c r="G675" t="s">
        <v>54</v>
      </c>
      <c r="H675" t="s">
        <v>55</v>
      </c>
      <c r="I675" t="s">
        <v>30</v>
      </c>
      <c r="J675" t="s">
        <v>82</v>
      </c>
      <c r="K675" t="s">
        <v>57</v>
      </c>
      <c r="L675" t="s">
        <v>1083</v>
      </c>
      <c r="M675" t="s">
        <v>4193</v>
      </c>
      <c r="N675" t="s">
        <v>4194</v>
      </c>
      <c r="O675" t="s">
        <v>61</v>
      </c>
      <c r="P675" t="s">
        <v>136</v>
      </c>
      <c r="Q675" t="s">
        <v>137</v>
      </c>
      <c r="R675" t="s">
        <v>4195</v>
      </c>
      <c r="S675" t="s">
        <v>2628</v>
      </c>
      <c r="T675" t="s">
        <v>1083</v>
      </c>
      <c r="U675" t="s">
        <v>1087</v>
      </c>
      <c r="V675" s="40">
        <v>5.9027777777777778E-4</v>
      </c>
      <c r="W675" s="40">
        <v>1.1574074074074073E-3</v>
      </c>
      <c r="X675" s="40">
        <v>5.6712962962962967E-4</v>
      </c>
      <c r="Y675" s="2" t="str">
        <f t="shared" si="124"/>
        <v/>
      </c>
      <c r="Z675" s="47" t="str">
        <f t="shared" si="125"/>
        <v>Cumplido</v>
      </c>
      <c r="AA675" s="8"/>
      <c r="AB675" s="8"/>
      <c r="AC675" s="8"/>
      <c r="AD675" s="8"/>
      <c r="AE675" s="8"/>
      <c r="AF675" s="42">
        <v>45335</v>
      </c>
      <c r="AG675" s="13" t="str">
        <f t="shared" si="126"/>
        <v>CUMPLE</v>
      </c>
      <c r="AH675" s="13" t="str">
        <f t="shared" si="127"/>
        <v>NO CUMPLE</v>
      </c>
      <c r="AI675" s="13" t="str">
        <f t="shared" si="128"/>
        <v>NO CUMPLE</v>
      </c>
      <c r="AJ675" s="13" t="str">
        <f t="shared" si="129"/>
        <v>NO CUMPLE</v>
      </c>
      <c r="AK675" s="13" t="str">
        <f t="shared" si="130"/>
        <v>NO CUMPLE</v>
      </c>
      <c r="AL675" s="13" t="str">
        <f t="shared" si="131"/>
        <v>CUMPLE</v>
      </c>
      <c r="AM675" s="13" t="str">
        <f t="shared" si="132"/>
        <v>NO CUMPLE</v>
      </c>
      <c r="AN675" s="13" t="str">
        <f t="shared" si="133"/>
        <v>NO CUMPLE</v>
      </c>
      <c r="AO675" s="13" t="str">
        <f t="shared" si="134"/>
        <v>NO CUMPLE</v>
      </c>
      <c r="AP675" s="13" t="str">
        <f t="shared" si="135"/>
        <v>NO CUMPLE</v>
      </c>
    </row>
    <row r="676" spans="1:42" ht="15" x14ac:dyDescent="0.25">
      <c r="A676" t="s">
        <v>4196</v>
      </c>
      <c r="B676" t="s">
        <v>284</v>
      </c>
      <c r="C676" t="s">
        <v>233</v>
      </c>
      <c r="D676" t="s">
        <v>446</v>
      </c>
      <c r="E676" t="s">
        <v>242</v>
      </c>
      <c r="F676" t="s">
        <v>2864</v>
      </c>
      <c r="G676" t="s">
        <v>73</v>
      </c>
      <c r="H676" t="s">
        <v>74</v>
      </c>
      <c r="I676" t="s">
        <v>29</v>
      </c>
      <c r="J676" t="s">
        <v>67</v>
      </c>
      <c r="K676" t="s">
        <v>288</v>
      </c>
      <c r="L676" t="s">
        <v>4197</v>
      </c>
      <c r="M676" t="s">
        <v>4198</v>
      </c>
      <c r="N676" t="s">
        <v>4199</v>
      </c>
      <c r="O676" t="s">
        <v>61</v>
      </c>
      <c r="P676" t="s">
        <v>136</v>
      </c>
      <c r="Q676" t="s">
        <v>137</v>
      </c>
      <c r="R676" t="s">
        <v>4200</v>
      </c>
      <c r="S676" t="s">
        <v>2628</v>
      </c>
      <c r="T676" t="s">
        <v>4201</v>
      </c>
      <c r="U676" t="s">
        <v>4202</v>
      </c>
      <c r="V676" s="40">
        <v>0.26113425925925926</v>
      </c>
      <c r="W676" s="40">
        <v>0.28172453703703704</v>
      </c>
      <c r="X676" s="40">
        <v>2.0590277777777777E-2</v>
      </c>
      <c r="Y676" s="2" t="str">
        <f t="shared" si="124"/>
        <v>Cumplido</v>
      </c>
      <c r="Z676" s="47" t="str">
        <f t="shared" si="125"/>
        <v/>
      </c>
      <c r="AA676" s="8"/>
      <c r="AB676" s="8"/>
      <c r="AC676" s="8"/>
      <c r="AD676" s="8"/>
      <c r="AE676" s="8"/>
      <c r="AF676" s="42">
        <v>45335</v>
      </c>
      <c r="AG676" s="13" t="str">
        <f t="shared" si="126"/>
        <v>CUMPLE</v>
      </c>
      <c r="AH676" s="13" t="str">
        <f t="shared" si="127"/>
        <v>NO CUMPLE</v>
      </c>
      <c r="AI676" s="13" t="str">
        <f t="shared" si="128"/>
        <v>NO CUMPLE</v>
      </c>
      <c r="AJ676" s="13" t="str">
        <f t="shared" si="129"/>
        <v>NO CUMPLE</v>
      </c>
      <c r="AK676" s="13" t="str">
        <f t="shared" si="130"/>
        <v>NO CUMPLE</v>
      </c>
      <c r="AL676" s="13" t="str">
        <f t="shared" si="131"/>
        <v>NO CUMPLE</v>
      </c>
      <c r="AM676" s="13" t="str">
        <f t="shared" si="132"/>
        <v>NO CUMPLE</v>
      </c>
      <c r="AN676" s="13" t="str">
        <f t="shared" si="133"/>
        <v>CUMPLE</v>
      </c>
      <c r="AO676" s="13" t="str">
        <f t="shared" si="134"/>
        <v>NO CUMPLE</v>
      </c>
      <c r="AP676" s="13" t="str">
        <f t="shared" si="135"/>
        <v>NO CUMPLE</v>
      </c>
    </row>
    <row r="677" spans="1:42" ht="15" x14ac:dyDescent="0.25">
      <c r="A677" t="s">
        <v>4203</v>
      </c>
      <c r="B677" t="s">
        <v>95</v>
      </c>
      <c r="C677" t="s">
        <v>233</v>
      </c>
      <c r="D677" t="s">
        <v>142</v>
      </c>
      <c r="E677" t="s">
        <v>242</v>
      </c>
      <c r="F677" t="s">
        <v>335</v>
      </c>
      <c r="G677" t="s">
        <v>54</v>
      </c>
      <c r="H677" t="s">
        <v>55</v>
      </c>
      <c r="I677" t="s">
        <v>30</v>
      </c>
      <c r="J677" t="s">
        <v>82</v>
      </c>
      <c r="K677" t="s">
        <v>3641</v>
      </c>
      <c r="L677" t="s">
        <v>4204</v>
      </c>
      <c r="M677" t="s">
        <v>4205</v>
      </c>
      <c r="N677" t="s">
        <v>4206</v>
      </c>
      <c r="O677" t="s">
        <v>61</v>
      </c>
      <c r="P677" t="s">
        <v>136</v>
      </c>
      <c r="Q677" t="s">
        <v>137</v>
      </c>
      <c r="R677" t="s">
        <v>4207</v>
      </c>
      <c r="S677" t="s">
        <v>2628</v>
      </c>
      <c r="T677" t="s">
        <v>4208</v>
      </c>
      <c r="U677" t="s">
        <v>4209</v>
      </c>
      <c r="V677" s="40">
        <v>6.7037037037037034E-2</v>
      </c>
      <c r="W677" s="40">
        <v>7.8645833333333331E-2</v>
      </c>
      <c r="X677" s="40">
        <v>1.1608796296296296E-2</v>
      </c>
      <c r="Y677" s="2" t="str">
        <f t="shared" si="124"/>
        <v/>
      </c>
      <c r="Z677" s="47" t="str">
        <f t="shared" si="125"/>
        <v>Cumplido</v>
      </c>
      <c r="AA677" s="8"/>
      <c r="AB677" s="8" t="str">
        <f>IF($H677="1-Crítica",IF($X677&lt;=$AT$5,"Cumplido", "Incumplido"),"")</f>
        <v/>
      </c>
      <c r="AC677" s="8" t="str">
        <f>IF($H677="2-Alta",IF($X677&lt;=$AT$6, "Cumplido", "Incumplido"),"")</f>
        <v/>
      </c>
      <c r="AD677" s="8" t="str">
        <f>IF($H677="3-Medio",IF($X677&lt;=$AT$7, "Cumplido", "Incumplido"),"")</f>
        <v/>
      </c>
      <c r="AE677" s="8" t="str">
        <f>IF($H677="4-Baja",IF($X677&lt;=$AT$8, "Cumplido", "Incumplido"),"")</f>
        <v>Cumplido</v>
      </c>
      <c r="AF677" s="42">
        <v>45335</v>
      </c>
      <c r="AG677" s="13" t="str">
        <f t="shared" si="126"/>
        <v>CUMPLE</v>
      </c>
      <c r="AH677" s="13" t="str">
        <f t="shared" si="127"/>
        <v>NO CUMPLE</v>
      </c>
      <c r="AI677" s="13" t="str">
        <f t="shared" si="128"/>
        <v>NO CUMPLE</v>
      </c>
      <c r="AJ677" s="13" t="str">
        <f t="shared" si="129"/>
        <v>NO CUMPLE</v>
      </c>
      <c r="AK677" s="13" t="str">
        <f t="shared" si="130"/>
        <v>NO CUMPLE</v>
      </c>
      <c r="AL677" s="13" t="str">
        <f t="shared" si="131"/>
        <v>NO CUMPLE</v>
      </c>
      <c r="AM677" s="13" t="str">
        <f t="shared" si="132"/>
        <v>CUMPLE</v>
      </c>
      <c r="AN677" s="13" t="str">
        <f t="shared" si="133"/>
        <v>NO CUMPLE</v>
      </c>
      <c r="AO677" s="13" t="str">
        <f t="shared" si="134"/>
        <v>NO CUMPLE</v>
      </c>
      <c r="AP677" s="13" t="str">
        <f t="shared" si="135"/>
        <v>NO CUMPLE</v>
      </c>
    </row>
    <row r="678" spans="1:42" ht="15" hidden="1" x14ac:dyDescent="0.25">
      <c r="A678" t="s">
        <v>4210</v>
      </c>
      <c r="B678" t="s">
        <v>95</v>
      </c>
      <c r="C678" t="s">
        <v>154</v>
      </c>
      <c r="D678" t="s">
        <v>142</v>
      </c>
      <c r="E678" t="s">
        <v>2399</v>
      </c>
      <c r="F678" t="s">
        <v>4211</v>
      </c>
      <c r="G678" t="s">
        <v>54</v>
      </c>
      <c r="H678" t="s">
        <v>55</v>
      </c>
      <c r="I678" t="s">
        <v>30</v>
      </c>
      <c r="J678" t="s">
        <v>82</v>
      </c>
      <c r="K678" t="s">
        <v>533</v>
      </c>
      <c r="L678" t="s">
        <v>4212</v>
      </c>
      <c r="M678" t="s">
        <v>4213</v>
      </c>
      <c r="N678" t="s">
        <v>4214</v>
      </c>
      <c r="O678" t="s">
        <v>61</v>
      </c>
      <c r="P678" t="s">
        <v>136</v>
      </c>
      <c r="Q678" t="s">
        <v>137</v>
      </c>
      <c r="R678" t="s">
        <v>4215</v>
      </c>
      <c r="S678" t="s">
        <v>2424</v>
      </c>
      <c r="T678" t="s">
        <v>4216</v>
      </c>
      <c r="U678" t="s">
        <v>4217</v>
      </c>
      <c r="V678" s="40">
        <v>1.8541666666666668E-2</v>
      </c>
      <c r="W678" s="40">
        <v>4.8564814814814818E-2</v>
      </c>
      <c r="X678" s="40">
        <v>3.0023148148148149E-2</v>
      </c>
      <c r="Y678" s="2" t="str">
        <f t="shared" si="124"/>
        <v/>
      </c>
      <c r="Z678" s="47" t="str">
        <f t="shared" si="125"/>
        <v>Cumplido</v>
      </c>
      <c r="AA678" s="8"/>
      <c r="AB678" s="8"/>
      <c r="AC678" s="8"/>
      <c r="AD678" s="8"/>
      <c r="AE678" s="8"/>
      <c r="AF678" s="42">
        <v>45334</v>
      </c>
      <c r="AG678" s="13" t="str">
        <f t="shared" si="126"/>
        <v>CUMPLE</v>
      </c>
      <c r="AH678" s="13" t="str">
        <f t="shared" si="127"/>
        <v>NO CUMPLE</v>
      </c>
      <c r="AI678" s="13" t="str">
        <f t="shared" si="128"/>
        <v>NO CUMPLE</v>
      </c>
      <c r="AJ678" s="13" t="str">
        <f t="shared" si="129"/>
        <v>NO CUMPLE</v>
      </c>
      <c r="AK678" s="13" t="str">
        <f t="shared" si="130"/>
        <v>NO CUMPLE</v>
      </c>
      <c r="AL678" s="13" t="str">
        <f t="shared" si="131"/>
        <v>NO CUMPLE</v>
      </c>
      <c r="AM678" s="13" t="str">
        <f t="shared" si="132"/>
        <v>CUMPLE</v>
      </c>
      <c r="AN678" s="13" t="str">
        <f t="shared" si="133"/>
        <v>NO CUMPLE</v>
      </c>
      <c r="AO678" s="13" t="str">
        <f t="shared" si="134"/>
        <v>NO CUMPLE</v>
      </c>
      <c r="AP678" s="13" t="str">
        <f t="shared" si="135"/>
        <v>NO CUMPLE</v>
      </c>
    </row>
    <row r="679" spans="1:42" ht="15" x14ac:dyDescent="0.25">
      <c r="A679" t="s">
        <v>4218</v>
      </c>
      <c r="B679" t="s">
        <v>284</v>
      </c>
      <c r="C679" t="s">
        <v>233</v>
      </c>
      <c r="D679" t="s">
        <v>233</v>
      </c>
      <c r="E679" t="s">
        <v>264</v>
      </c>
      <c r="F679" t="s">
        <v>1719</v>
      </c>
      <c r="G679" t="s">
        <v>54</v>
      </c>
      <c r="H679" t="s">
        <v>55</v>
      </c>
      <c r="I679" t="s">
        <v>30</v>
      </c>
      <c r="J679" t="s">
        <v>82</v>
      </c>
      <c r="K679" t="s">
        <v>75</v>
      </c>
      <c r="L679" t="s">
        <v>4219</v>
      </c>
      <c r="M679" t="s">
        <v>4220</v>
      </c>
      <c r="N679" t="s">
        <v>4221</v>
      </c>
      <c r="O679" t="s">
        <v>61</v>
      </c>
      <c r="P679" t="s">
        <v>62</v>
      </c>
      <c r="Q679" t="s">
        <v>279</v>
      </c>
      <c r="R679" t="s">
        <v>4222</v>
      </c>
      <c r="S679" t="s">
        <v>2424</v>
      </c>
      <c r="T679" t="s">
        <v>4219</v>
      </c>
      <c r="U679" t="s">
        <v>4223</v>
      </c>
      <c r="V679" s="40">
        <v>0</v>
      </c>
      <c r="W679" s="40">
        <v>8.7037037037037031E-3</v>
      </c>
      <c r="X679" s="40">
        <v>8.7037037037037031E-3</v>
      </c>
      <c r="Y679" s="2" t="str">
        <f t="shared" si="124"/>
        <v/>
      </c>
      <c r="Z679" s="47" t="str">
        <f t="shared" si="125"/>
        <v>Cumplido</v>
      </c>
      <c r="AA679" s="8"/>
      <c r="AB679" s="8"/>
      <c r="AC679" s="8"/>
      <c r="AD679" s="8"/>
      <c r="AE679" s="8"/>
      <c r="AF679" s="42">
        <v>45334</v>
      </c>
      <c r="AG679" s="13" t="str">
        <f t="shared" si="126"/>
        <v>CUMPLE</v>
      </c>
      <c r="AH679" s="13" t="str">
        <f t="shared" si="127"/>
        <v>NO CUMPLE</v>
      </c>
      <c r="AI679" s="13" t="str">
        <f t="shared" si="128"/>
        <v>NO CUMPLE</v>
      </c>
      <c r="AJ679" s="13" t="str">
        <f t="shared" si="129"/>
        <v>NO CUMPLE</v>
      </c>
      <c r="AK679" s="13" t="str">
        <f t="shared" si="130"/>
        <v>NO CUMPLE</v>
      </c>
      <c r="AL679" s="13" t="str">
        <f t="shared" si="131"/>
        <v>CUMPLE</v>
      </c>
      <c r="AM679" s="13" t="str">
        <f t="shared" si="132"/>
        <v>NO CUMPLE</v>
      </c>
      <c r="AN679" s="13" t="str">
        <f t="shared" si="133"/>
        <v>NO CUMPLE</v>
      </c>
      <c r="AO679" s="13" t="str">
        <f t="shared" si="134"/>
        <v>NO CUMPLE</v>
      </c>
      <c r="AP679" s="13" t="str">
        <f t="shared" si="135"/>
        <v>NO CUMPLE</v>
      </c>
    </row>
    <row r="680" spans="1:42" ht="15" x14ac:dyDescent="0.25">
      <c r="A680" t="s">
        <v>4224</v>
      </c>
      <c r="B680" t="s">
        <v>284</v>
      </c>
      <c r="C680" t="s">
        <v>233</v>
      </c>
      <c r="D680" t="s">
        <v>233</v>
      </c>
      <c r="E680" t="s">
        <v>264</v>
      </c>
      <c r="F680" t="s">
        <v>1719</v>
      </c>
      <c r="G680" t="s">
        <v>54</v>
      </c>
      <c r="H680" t="s">
        <v>55</v>
      </c>
      <c r="I680" t="s">
        <v>30</v>
      </c>
      <c r="J680" t="s">
        <v>82</v>
      </c>
      <c r="K680" t="s">
        <v>75</v>
      </c>
      <c r="L680" t="s">
        <v>4225</v>
      </c>
      <c r="M680" t="s">
        <v>4226</v>
      </c>
      <c r="N680" t="s">
        <v>4227</v>
      </c>
      <c r="O680" t="s">
        <v>61</v>
      </c>
      <c r="P680" t="s">
        <v>62</v>
      </c>
      <c r="Q680" t="s">
        <v>279</v>
      </c>
      <c r="R680" t="s">
        <v>4228</v>
      </c>
      <c r="S680" t="s">
        <v>2424</v>
      </c>
      <c r="T680" t="s">
        <v>4225</v>
      </c>
      <c r="U680" t="s">
        <v>4229</v>
      </c>
      <c r="V680" s="40">
        <v>0</v>
      </c>
      <c r="W680" s="40">
        <v>7.9398148148148145E-3</v>
      </c>
      <c r="X680" s="40">
        <v>7.9398148148148145E-3</v>
      </c>
      <c r="Y680" s="2" t="str">
        <f t="shared" si="124"/>
        <v/>
      </c>
      <c r="Z680" s="47" t="str">
        <f t="shared" si="125"/>
        <v>Cumplido</v>
      </c>
      <c r="AA680" s="8"/>
      <c r="AB680" s="8"/>
      <c r="AC680" s="8"/>
      <c r="AD680" s="8"/>
      <c r="AE680" s="8"/>
      <c r="AF680" s="42">
        <v>45334</v>
      </c>
      <c r="AG680" s="13" t="str">
        <f t="shared" si="126"/>
        <v>CUMPLE</v>
      </c>
      <c r="AH680" s="13" t="str">
        <f t="shared" si="127"/>
        <v>NO CUMPLE</v>
      </c>
      <c r="AI680" s="13" t="str">
        <f t="shared" si="128"/>
        <v>NO CUMPLE</v>
      </c>
      <c r="AJ680" s="13" t="str">
        <f t="shared" si="129"/>
        <v>NO CUMPLE</v>
      </c>
      <c r="AK680" s="13" t="str">
        <f t="shared" si="130"/>
        <v>NO CUMPLE</v>
      </c>
      <c r="AL680" s="13" t="str">
        <f t="shared" si="131"/>
        <v>CUMPLE</v>
      </c>
      <c r="AM680" s="13" t="str">
        <f t="shared" si="132"/>
        <v>NO CUMPLE</v>
      </c>
      <c r="AN680" s="13" t="str">
        <f t="shared" si="133"/>
        <v>NO CUMPLE</v>
      </c>
      <c r="AO680" s="13" t="str">
        <f t="shared" si="134"/>
        <v>NO CUMPLE</v>
      </c>
      <c r="AP680" s="13" t="str">
        <f t="shared" si="135"/>
        <v>NO CUMPLE</v>
      </c>
    </row>
    <row r="681" spans="1:42" ht="15" x14ac:dyDescent="0.25">
      <c r="A681" t="s">
        <v>4230</v>
      </c>
      <c r="B681" t="s">
        <v>284</v>
      </c>
      <c r="C681" t="s">
        <v>233</v>
      </c>
      <c r="D681" t="s">
        <v>233</v>
      </c>
      <c r="E681" t="s">
        <v>264</v>
      </c>
      <c r="F681" t="s">
        <v>1719</v>
      </c>
      <c r="G681" t="s">
        <v>54</v>
      </c>
      <c r="H681" t="s">
        <v>55</v>
      </c>
      <c r="I681" t="s">
        <v>30</v>
      </c>
      <c r="J681" t="s">
        <v>82</v>
      </c>
      <c r="K681" t="s">
        <v>75</v>
      </c>
      <c r="L681" t="s">
        <v>4231</v>
      </c>
      <c r="M681" t="s">
        <v>4232</v>
      </c>
      <c r="N681" t="s">
        <v>4233</v>
      </c>
      <c r="O681" t="s">
        <v>61</v>
      </c>
      <c r="P681" t="s">
        <v>62</v>
      </c>
      <c r="Q681" t="s">
        <v>279</v>
      </c>
      <c r="R681" t="s">
        <v>4234</v>
      </c>
      <c r="S681" t="s">
        <v>2424</v>
      </c>
      <c r="T681" t="s">
        <v>4231</v>
      </c>
      <c r="U681" t="s">
        <v>4235</v>
      </c>
      <c r="V681" s="40">
        <v>0</v>
      </c>
      <c r="W681" s="40">
        <v>6.9212962962962961E-3</v>
      </c>
      <c r="X681" s="40">
        <v>6.9212962962962961E-3</v>
      </c>
      <c r="Y681" s="2" t="str">
        <f t="shared" si="124"/>
        <v/>
      </c>
      <c r="Z681" s="47" t="str">
        <f t="shared" si="125"/>
        <v>Cumplido</v>
      </c>
      <c r="AA681" s="8"/>
      <c r="AB681" s="8"/>
      <c r="AC681" s="8"/>
      <c r="AD681" s="8"/>
      <c r="AE681" s="8"/>
      <c r="AF681" s="42">
        <v>45334</v>
      </c>
      <c r="AG681" s="13" t="str">
        <f t="shared" si="126"/>
        <v>CUMPLE</v>
      </c>
      <c r="AH681" s="13" t="str">
        <f t="shared" si="127"/>
        <v>NO CUMPLE</v>
      </c>
      <c r="AI681" s="13" t="str">
        <f t="shared" si="128"/>
        <v>NO CUMPLE</v>
      </c>
      <c r="AJ681" s="13" t="str">
        <f t="shared" si="129"/>
        <v>NO CUMPLE</v>
      </c>
      <c r="AK681" s="13" t="str">
        <f t="shared" si="130"/>
        <v>NO CUMPLE</v>
      </c>
      <c r="AL681" s="13" t="str">
        <f t="shared" si="131"/>
        <v>CUMPLE</v>
      </c>
      <c r="AM681" s="13" t="str">
        <f t="shared" si="132"/>
        <v>NO CUMPLE</v>
      </c>
      <c r="AN681" s="13" t="str">
        <f t="shared" si="133"/>
        <v>NO CUMPLE</v>
      </c>
      <c r="AO681" s="13" t="str">
        <f t="shared" si="134"/>
        <v>NO CUMPLE</v>
      </c>
      <c r="AP681" s="13" t="str">
        <f t="shared" si="135"/>
        <v>NO CUMPLE</v>
      </c>
    </row>
    <row r="682" spans="1:42" ht="15" x14ac:dyDescent="0.25">
      <c r="A682" t="s">
        <v>4236</v>
      </c>
      <c r="B682" t="s">
        <v>284</v>
      </c>
      <c r="C682" t="s">
        <v>233</v>
      </c>
      <c r="D682" t="s">
        <v>233</v>
      </c>
      <c r="E682" t="s">
        <v>264</v>
      </c>
      <c r="F682" t="s">
        <v>1719</v>
      </c>
      <c r="G682" t="s">
        <v>54</v>
      </c>
      <c r="H682" t="s">
        <v>55</v>
      </c>
      <c r="I682" t="s">
        <v>30</v>
      </c>
      <c r="J682" t="s">
        <v>82</v>
      </c>
      <c r="K682" t="s">
        <v>75</v>
      </c>
      <c r="L682" t="s">
        <v>4237</v>
      </c>
      <c r="M682" t="s">
        <v>4238</v>
      </c>
      <c r="N682" t="s">
        <v>4239</v>
      </c>
      <c r="O682" t="s">
        <v>61</v>
      </c>
      <c r="P682" t="s">
        <v>62</v>
      </c>
      <c r="Q682" t="s">
        <v>279</v>
      </c>
      <c r="R682" t="s">
        <v>4240</v>
      </c>
      <c r="S682" t="s">
        <v>2424</v>
      </c>
      <c r="T682" t="s">
        <v>4237</v>
      </c>
      <c r="U682" t="s">
        <v>4241</v>
      </c>
      <c r="V682" s="40">
        <v>0</v>
      </c>
      <c r="W682" s="40">
        <v>5.5092592592592589E-3</v>
      </c>
      <c r="X682" s="40">
        <v>5.5092592592592589E-3</v>
      </c>
      <c r="Y682" s="2" t="str">
        <f t="shared" si="124"/>
        <v/>
      </c>
      <c r="Z682" s="47" t="str">
        <f t="shared" si="125"/>
        <v>Cumplido</v>
      </c>
      <c r="AA682" s="8"/>
      <c r="AB682" s="8"/>
      <c r="AC682" s="8"/>
      <c r="AD682" s="8"/>
      <c r="AE682" s="8"/>
      <c r="AF682" s="42">
        <v>45334</v>
      </c>
      <c r="AG682" s="13" t="str">
        <f t="shared" si="126"/>
        <v>CUMPLE</v>
      </c>
      <c r="AH682" s="13" t="str">
        <f t="shared" si="127"/>
        <v>NO CUMPLE</v>
      </c>
      <c r="AI682" s="13" t="str">
        <f t="shared" si="128"/>
        <v>NO CUMPLE</v>
      </c>
      <c r="AJ682" s="13" t="str">
        <f t="shared" si="129"/>
        <v>NO CUMPLE</v>
      </c>
      <c r="AK682" s="13" t="str">
        <f t="shared" si="130"/>
        <v>NO CUMPLE</v>
      </c>
      <c r="AL682" s="13" t="str">
        <f t="shared" si="131"/>
        <v>CUMPLE</v>
      </c>
      <c r="AM682" s="13" t="str">
        <f t="shared" si="132"/>
        <v>NO CUMPLE</v>
      </c>
      <c r="AN682" s="13" t="str">
        <f t="shared" si="133"/>
        <v>NO CUMPLE</v>
      </c>
      <c r="AO682" s="13" t="str">
        <f t="shared" si="134"/>
        <v>NO CUMPLE</v>
      </c>
      <c r="AP682" s="13" t="str">
        <f t="shared" si="135"/>
        <v>NO CUMPLE</v>
      </c>
    </row>
    <row r="683" spans="1:42" ht="15" x14ac:dyDescent="0.25">
      <c r="A683" t="s">
        <v>4242</v>
      </c>
      <c r="B683" t="s">
        <v>284</v>
      </c>
      <c r="C683" t="s">
        <v>233</v>
      </c>
      <c r="D683" t="s">
        <v>233</v>
      </c>
      <c r="E683" t="s">
        <v>264</v>
      </c>
      <c r="F683" t="s">
        <v>1719</v>
      </c>
      <c r="G683" t="s">
        <v>54</v>
      </c>
      <c r="H683" t="s">
        <v>55</v>
      </c>
      <c r="I683" t="s">
        <v>30</v>
      </c>
      <c r="J683" t="s">
        <v>82</v>
      </c>
      <c r="K683" t="s">
        <v>75</v>
      </c>
      <c r="L683" t="s">
        <v>4243</v>
      </c>
      <c r="M683" t="s">
        <v>4244</v>
      </c>
      <c r="N683" t="s">
        <v>4245</v>
      </c>
      <c r="O683" t="s">
        <v>61</v>
      </c>
      <c r="P683" t="s">
        <v>62</v>
      </c>
      <c r="Q683" t="s">
        <v>279</v>
      </c>
      <c r="R683" t="s">
        <v>4246</v>
      </c>
      <c r="S683" t="s">
        <v>2424</v>
      </c>
      <c r="T683" t="s">
        <v>4247</v>
      </c>
      <c r="U683" t="s">
        <v>4248</v>
      </c>
      <c r="V683" s="40">
        <v>0</v>
      </c>
      <c r="W683" s="40">
        <v>4.8842592592592592E-3</v>
      </c>
      <c r="X683" s="40">
        <v>4.8842592592592592E-3</v>
      </c>
      <c r="Y683" s="2" t="str">
        <f t="shared" si="124"/>
        <v/>
      </c>
      <c r="Z683" s="47" t="str">
        <f t="shared" si="125"/>
        <v>Cumplido</v>
      </c>
      <c r="AA683" s="8"/>
      <c r="AB683" s="8"/>
      <c r="AC683" s="8"/>
      <c r="AD683" s="8"/>
      <c r="AE683" s="8"/>
      <c r="AF683" s="42">
        <v>45334</v>
      </c>
      <c r="AG683" s="13" t="str">
        <f t="shared" si="126"/>
        <v>CUMPLE</v>
      </c>
      <c r="AH683" s="13" t="str">
        <f t="shared" si="127"/>
        <v>NO CUMPLE</v>
      </c>
      <c r="AI683" s="13" t="str">
        <f t="shared" si="128"/>
        <v>NO CUMPLE</v>
      </c>
      <c r="AJ683" s="13" t="str">
        <f t="shared" si="129"/>
        <v>NO CUMPLE</v>
      </c>
      <c r="AK683" s="13" t="str">
        <f t="shared" si="130"/>
        <v>NO CUMPLE</v>
      </c>
      <c r="AL683" s="13" t="str">
        <f t="shared" si="131"/>
        <v>CUMPLE</v>
      </c>
      <c r="AM683" s="13" t="str">
        <f t="shared" si="132"/>
        <v>NO CUMPLE</v>
      </c>
      <c r="AN683" s="13" t="str">
        <f t="shared" si="133"/>
        <v>NO CUMPLE</v>
      </c>
      <c r="AO683" s="13" t="str">
        <f t="shared" si="134"/>
        <v>NO CUMPLE</v>
      </c>
      <c r="AP683" s="13" t="str">
        <f t="shared" si="135"/>
        <v>NO CUMPLE</v>
      </c>
    </row>
    <row r="684" spans="1:42" ht="15" x14ac:dyDescent="0.25">
      <c r="A684" t="s">
        <v>4249</v>
      </c>
      <c r="B684" t="s">
        <v>284</v>
      </c>
      <c r="C684" t="s">
        <v>233</v>
      </c>
      <c r="D684" t="s">
        <v>233</v>
      </c>
      <c r="E684" t="s">
        <v>264</v>
      </c>
      <c r="F684" t="s">
        <v>1719</v>
      </c>
      <c r="G684" t="s">
        <v>54</v>
      </c>
      <c r="H684" t="s">
        <v>55</v>
      </c>
      <c r="I684" t="s">
        <v>30</v>
      </c>
      <c r="J684" t="s">
        <v>82</v>
      </c>
      <c r="K684" t="s">
        <v>75</v>
      </c>
      <c r="L684" t="s">
        <v>4250</v>
      </c>
      <c r="M684" t="s">
        <v>4251</v>
      </c>
      <c r="N684" t="s">
        <v>4252</v>
      </c>
      <c r="O684" t="s">
        <v>61</v>
      </c>
      <c r="P684" t="s">
        <v>62</v>
      </c>
      <c r="Q684" t="s">
        <v>279</v>
      </c>
      <c r="R684" t="s">
        <v>4253</v>
      </c>
      <c r="S684" t="s">
        <v>2424</v>
      </c>
      <c r="T684" t="s">
        <v>4254</v>
      </c>
      <c r="U684" t="s">
        <v>4255</v>
      </c>
      <c r="V684" s="40">
        <v>0</v>
      </c>
      <c r="W684" s="40">
        <v>4.1666666666666666E-3</v>
      </c>
      <c r="X684" s="40">
        <v>4.1666666666666666E-3</v>
      </c>
      <c r="Y684" s="2" t="str">
        <f t="shared" si="124"/>
        <v/>
      </c>
      <c r="Z684" s="47" t="str">
        <f t="shared" si="125"/>
        <v>Cumplido</v>
      </c>
      <c r="AA684" s="8"/>
      <c r="AB684" s="8"/>
      <c r="AC684" s="8"/>
      <c r="AD684" s="8"/>
      <c r="AE684" s="8"/>
      <c r="AF684" s="42">
        <v>45334</v>
      </c>
      <c r="AG684" s="13" t="str">
        <f t="shared" si="126"/>
        <v>CUMPLE</v>
      </c>
      <c r="AH684" s="13" t="str">
        <f t="shared" si="127"/>
        <v>NO CUMPLE</v>
      </c>
      <c r="AI684" s="13" t="str">
        <f t="shared" si="128"/>
        <v>NO CUMPLE</v>
      </c>
      <c r="AJ684" s="13" t="str">
        <f t="shared" si="129"/>
        <v>NO CUMPLE</v>
      </c>
      <c r="AK684" s="13" t="str">
        <f t="shared" si="130"/>
        <v>NO CUMPLE</v>
      </c>
      <c r="AL684" s="13" t="str">
        <f t="shared" si="131"/>
        <v>CUMPLE</v>
      </c>
      <c r="AM684" s="13" t="str">
        <f t="shared" si="132"/>
        <v>NO CUMPLE</v>
      </c>
      <c r="AN684" s="13" t="str">
        <f t="shared" si="133"/>
        <v>NO CUMPLE</v>
      </c>
      <c r="AO684" s="13" t="str">
        <f t="shared" si="134"/>
        <v>NO CUMPLE</v>
      </c>
      <c r="AP684" s="13" t="str">
        <f t="shared" si="135"/>
        <v>NO CUMPLE</v>
      </c>
    </row>
    <row r="685" spans="1:42" ht="15" x14ac:dyDescent="0.25">
      <c r="A685" t="s">
        <v>4256</v>
      </c>
      <c r="B685" t="s">
        <v>284</v>
      </c>
      <c r="C685" t="s">
        <v>233</v>
      </c>
      <c r="D685" t="s">
        <v>233</v>
      </c>
      <c r="E685" t="s">
        <v>264</v>
      </c>
      <c r="F685" t="s">
        <v>1719</v>
      </c>
      <c r="G685" t="s">
        <v>54</v>
      </c>
      <c r="H685" t="s">
        <v>55</v>
      </c>
      <c r="I685" t="s">
        <v>30</v>
      </c>
      <c r="J685" t="s">
        <v>82</v>
      </c>
      <c r="K685" t="s">
        <v>75</v>
      </c>
      <c r="L685" t="s">
        <v>4257</v>
      </c>
      <c r="M685" t="s">
        <v>4258</v>
      </c>
      <c r="N685" t="s">
        <v>4259</v>
      </c>
      <c r="O685" t="s">
        <v>61</v>
      </c>
      <c r="P685" t="s">
        <v>62</v>
      </c>
      <c r="Q685" t="s">
        <v>279</v>
      </c>
      <c r="R685" t="s">
        <v>4260</v>
      </c>
      <c r="S685" t="s">
        <v>2424</v>
      </c>
      <c r="T685" t="s">
        <v>4261</v>
      </c>
      <c r="U685" t="s">
        <v>4262</v>
      </c>
      <c r="V685" s="40">
        <v>0</v>
      </c>
      <c r="W685" s="40">
        <v>3.2754629629629631E-3</v>
      </c>
      <c r="X685" s="40">
        <v>3.2754629629629631E-3</v>
      </c>
      <c r="Y685" s="2" t="str">
        <f t="shared" si="124"/>
        <v/>
      </c>
      <c r="Z685" s="47" t="str">
        <f t="shared" si="125"/>
        <v>Cumplido</v>
      </c>
      <c r="AA685" s="8"/>
      <c r="AB685" s="8"/>
      <c r="AC685" s="8"/>
      <c r="AD685" s="8"/>
      <c r="AE685" s="8"/>
      <c r="AF685" s="42">
        <v>45334</v>
      </c>
      <c r="AG685" s="13" t="str">
        <f t="shared" si="126"/>
        <v>CUMPLE</v>
      </c>
      <c r="AH685" s="13" t="str">
        <f t="shared" si="127"/>
        <v>NO CUMPLE</v>
      </c>
      <c r="AI685" s="13" t="str">
        <f t="shared" si="128"/>
        <v>NO CUMPLE</v>
      </c>
      <c r="AJ685" s="13" t="str">
        <f t="shared" si="129"/>
        <v>NO CUMPLE</v>
      </c>
      <c r="AK685" s="13" t="str">
        <f t="shared" si="130"/>
        <v>NO CUMPLE</v>
      </c>
      <c r="AL685" s="13" t="str">
        <f t="shared" si="131"/>
        <v>CUMPLE</v>
      </c>
      <c r="AM685" s="13" t="str">
        <f t="shared" si="132"/>
        <v>NO CUMPLE</v>
      </c>
      <c r="AN685" s="13" t="str">
        <f t="shared" si="133"/>
        <v>NO CUMPLE</v>
      </c>
      <c r="AO685" s="13" t="str">
        <f t="shared" si="134"/>
        <v>NO CUMPLE</v>
      </c>
      <c r="AP685" s="13" t="str">
        <f t="shared" si="135"/>
        <v>NO CUMPLE</v>
      </c>
    </row>
    <row r="686" spans="1:42" ht="15" x14ac:dyDescent="0.25">
      <c r="A686" t="s">
        <v>4263</v>
      </c>
      <c r="B686" t="s">
        <v>307</v>
      </c>
      <c r="C686" t="s">
        <v>308</v>
      </c>
      <c r="D686" t="s">
        <v>308</v>
      </c>
      <c r="E686" t="s">
        <v>457</v>
      </c>
      <c r="F686" t="s">
        <v>458</v>
      </c>
      <c r="G686" t="s">
        <v>54</v>
      </c>
      <c r="H686" t="s">
        <v>55</v>
      </c>
      <c r="I686" t="s">
        <v>30</v>
      </c>
      <c r="J686" t="s">
        <v>82</v>
      </c>
      <c r="K686" t="s">
        <v>57</v>
      </c>
      <c r="L686" t="s">
        <v>4264</v>
      </c>
      <c r="M686" t="s">
        <v>4265</v>
      </c>
      <c r="N686" t="s">
        <v>4266</v>
      </c>
      <c r="O686" t="s">
        <v>61</v>
      </c>
      <c r="P686" t="s">
        <v>462</v>
      </c>
      <c r="Q686" t="s">
        <v>463</v>
      </c>
      <c r="R686" t="s">
        <v>4267</v>
      </c>
      <c r="S686" t="s">
        <v>2628</v>
      </c>
      <c r="T686" t="s">
        <v>3829</v>
      </c>
      <c r="U686" t="s">
        <v>3829</v>
      </c>
      <c r="V686" s="40">
        <v>0</v>
      </c>
      <c r="W686" s="40">
        <v>2.0023148148148148E-3</v>
      </c>
      <c r="X686" s="40">
        <v>2.0023148148148148E-3</v>
      </c>
      <c r="Y686" s="2" t="str">
        <f t="shared" si="124"/>
        <v/>
      </c>
      <c r="Z686" s="47" t="str">
        <f t="shared" si="125"/>
        <v>Cumplido</v>
      </c>
      <c r="AA686" s="8"/>
      <c r="AB686" s="8"/>
      <c r="AC686" s="8"/>
      <c r="AD686" s="8"/>
      <c r="AE686" s="8"/>
      <c r="AF686" s="42">
        <v>45335</v>
      </c>
      <c r="AG686" s="13" t="str">
        <f t="shared" si="126"/>
        <v>CUMPLE</v>
      </c>
      <c r="AH686" s="13" t="str">
        <f t="shared" si="127"/>
        <v>NO CUMPLE</v>
      </c>
      <c r="AI686" s="13" t="str">
        <f t="shared" si="128"/>
        <v>NO CUMPLE</v>
      </c>
      <c r="AJ686" s="13" t="str">
        <f t="shared" si="129"/>
        <v>NO CUMPLE</v>
      </c>
      <c r="AK686" s="13" t="str">
        <f t="shared" si="130"/>
        <v>NO CUMPLE</v>
      </c>
      <c r="AL686" s="13" t="str">
        <f t="shared" si="131"/>
        <v>CUMPLE</v>
      </c>
      <c r="AM686" s="13" t="str">
        <f t="shared" si="132"/>
        <v>NO CUMPLE</v>
      </c>
      <c r="AN686" s="13" t="str">
        <f t="shared" si="133"/>
        <v>NO CUMPLE</v>
      </c>
      <c r="AO686" s="13" t="str">
        <f t="shared" si="134"/>
        <v>NO CUMPLE</v>
      </c>
      <c r="AP686" s="13" t="str">
        <f t="shared" si="135"/>
        <v>NO CUMPLE</v>
      </c>
    </row>
    <row r="687" spans="1:42" ht="15" hidden="1" x14ac:dyDescent="0.25">
      <c r="A687" t="s">
        <v>4268</v>
      </c>
      <c r="B687" t="s">
        <v>70</v>
      </c>
      <c r="C687" t="s">
        <v>154</v>
      </c>
      <c r="D687" t="s">
        <v>71</v>
      </c>
      <c r="E687" t="s">
        <v>495</v>
      </c>
      <c r="F687" t="s">
        <v>116</v>
      </c>
      <c r="G687" t="s">
        <v>54</v>
      </c>
      <c r="H687" t="s">
        <v>55</v>
      </c>
      <c r="I687" t="s">
        <v>30</v>
      </c>
      <c r="J687" t="s">
        <v>56</v>
      </c>
      <c r="K687" t="s">
        <v>117</v>
      </c>
      <c r="L687" t="s">
        <v>4269</v>
      </c>
      <c r="M687" t="s">
        <v>4270</v>
      </c>
      <c r="N687" t="s">
        <v>4271</v>
      </c>
      <c r="O687" t="s">
        <v>61</v>
      </c>
      <c r="P687" t="s">
        <v>136</v>
      </c>
      <c r="Q687" t="s">
        <v>137</v>
      </c>
      <c r="R687" t="s">
        <v>4272</v>
      </c>
      <c r="S687" t="s">
        <v>2628</v>
      </c>
      <c r="T687" t="s">
        <v>3517</v>
      </c>
      <c r="U687" t="s">
        <v>1886</v>
      </c>
      <c r="V687" s="40">
        <v>0</v>
      </c>
      <c r="W687" s="40">
        <v>0</v>
      </c>
      <c r="X687" s="40">
        <v>0</v>
      </c>
      <c r="Y687" s="2" t="str">
        <f t="shared" si="124"/>
        <v/>
      </c>
      <c r="Z687" s="47" t="str">
        <f t="shared" si="125"/>
        <v/>
      </c>
      <c r="AA687" s="8"/>
      <c r="AB687" s="8"/>
      <c r="AC687" s="8"/>
      <c r="AD687" s="8"/>
      <c r="AE687" s="8"/>
      <c r="AF687" s="42">
        <v>45335</v>
      </c>
      <c r="AG687" s="13" t="str">
        <f t="shared" si="126"/>
        <v>CUMPLE</v>
      </c>
      <c r="AH687" s="13" t="str">
        <f t="shared" si="127"/>
        <v>NO CUMPLE</v>
      </c>
      <c r="AI687" s="13" t="str">
        <f t="shared" si="128"/>
        <v>NO CUMPLE</v>
      </c>
      <c r="AJ687" s="13" t="str">
        <f t="shared" si="129"/>
        <v>NO CUMPLE</v>
      </c>
      <c r="AK687" s="13" t="str">
        <f t="shared" si="130"/>
        <v>NO CUMPLE</v>
      </c>
      <c r="AL687" s="13" t="str">
        <f t="shared" si="131"/>
        <v>CUMPLE</v>
      </c>
      <c r="AM687" s="13" t="str">
        <f t="shared" si="132"/>
        <v>NO CUMPLE</v>
      </c>
      <c r="AN687" s="13" t="str">
        <f t="shared" si="133"/>
        <v>NO CUMPLE</v>
      </c>
      <c r="AO687" s="13" t="str">
        <f t="shared" si="134"/>
        <v>NO CUMPLE</v>
      </c>
      <c r="AP687" s="13" t="str">
        <f t="shared" si="135"/>
        <v>NO CUMPLE</v>
      </c>
    </row>
    <row r="688" spans="1:42" ht="15" x14ac:dyDescent="0.25">
      <c r="A688" t="s">
        <v>4273</v>
      </c>
      <c r="B688" t="s">
        <v>95</v>
      </c>
      <c r="C688" t="s">
        <v>223</v>
      </c>
      <c r="D688" t="s">
        <v>142</v>
      </c>
      <c r="E688" t="s">
        <v>784</v>
      </c>
      <c r="F688" t="s">
        <v>176</v>
      </c>
      <c r="G688" t="s">
        <v>73</v>
      </c>
      <c r="H688" t="s">
        <v>74</v>
      </c>
      <c r="I688" t="s">
        <v>29</v>
      </c>
      <c r="J688" t="s">
        <v>82</v>
      </c>
      <c r="K688" t="s">
        <v>2851</v>
      </c>
      <c r="L688" t="s">
        <v>4274</v>
      </c>
      <c r="M688" t="s">
        <v>4275</v>
      </c>
      <c r="N688" t="s">
        <v>4276</v>
      </c>
      <c r="O688" t="s">
        <v>61</v>
      </c>
      <c r="P688" t="s">
        <v>136</v>
      </c>
      <c r="Q688" t="s">
        <v>137</v>
      </c>
      <c r="R688" t="s">
        <v>4277</v>
      </c>
      <c r="S688" t="s">
        <v>2628</v>
      </c>
      <c r="T688" t="s">
        <v>4278</v>
      </c>
      <c r="U688"/>
      <c r="V688" s="40">
        <v>9.0821759259259255E-2</v>
      </c>
      <c r="W688" s="40">
        <v>0.26502314814814815</v>
      </c>
      <c r="X688" s="40">
        <v>0.17420138888888889</v>
      </c>
      <c r="Y688" s="2" t="str">
        <f t="shared" si="124"/>
        <v/>
      </c>
      <c r="Z688" s="47" t="str">
        <f t="shared" si="125"/>
        <v>Cumplido</v>
      </c>
      <c r="AA688" s="8"/>
      <c r="AB688" s="8"/>
      <c r="AC688" s="8"/>
      <c r="AD688" s="8"/>
      <c r="AE688" s="8"/>
      <c r="AF688" s="42">
        <v>45335</v>
      </c>
      <c r="AG688" s="13" t="str">
        <f t="shared" si="126"/>
        <v>NO CUMPLE</v>
      </c>
      <c r="AH688" s="13" t="str">
        <f t="shared" si="127"/>
        <v>NO CUMPLE</v>
      </c>
      <c r="AI688" s="13" t="str">
        <f t="shared" si="128"/>
        <v>CUMPLE</v>
      </c>
      <c r="AJ688" s="13" t="str">
        <f t="shared" si="129"/>
        <v>NO CUMPLE</v>
      </c>
      <c r="AK688" s="13" t="str">
        <f t="shared" si="130"/>
        <v>NO CUMPLE</v>
      </c>
      <c r="AL688" s="13" t="str">
        <f t="shared" si="131"/>
        <v>NO CUMPLE</v>
      </c>
      <c r="AM688" s="13" t="str">
        <f t="shared" si="132"/>
        <v>NO CUMPLE</v>
      </c>
      <c r="AN688" s="13" t="str">
        <f t="shared" si="133"/>
        <v>CUMPLE</v>
      </c>
      <c r="AO688" s="13" t="str">
        <f t="shared" si="134"/>
        <v>NO CUMPLE</v>
      </c>
      <c r="AP688" s="13" t="str">
        <f t="shared" si="135"/>
        <v>NO CUMPLE</v>
      </c>
    </row>
    <row r="689" spans="1:42" ht="15" x14ac:dyDescent="0.25">
      <c r="A689" t="s">
        <v>4279</v>
      </c>
      <c r="B689" t="s">
        <v>284</v>
      </c>
      <c r="C689" t="s">
        <v>233</v>
      </c>
      <c r="D689" t="s">
        <v>233</v>
      </c>
      <c r="E689" t="s">
        <v>264</v>
      </c>
      <c r="F689" t="s">
        <v>1719</v>
      </c>
      <c r="G689" t="s">
        <v>54</v>
      </c>
      <c r="H689" t="s">
        <v>55</v>
      </c>
      <c r="I689" t="s">
        <v>30</v>
      </c>
      <c r="J689" t="s">
        <v>82</v>
      </c>
      <c r="K689" t="s">
        <v>75</v>
      </c>
      <c r="L689" t="s">
        <v>4280</v>
      </c>
      <c r="M689" t="s">
        <v>4281</v>
      </c>
      <c r="N689" t="s">
        <v>4282</v>
      </c>
      <c r="O689" t="s">
        <v>61</v>
      </c>
      <c r="P689" t="s">
        <v>62</v>
      </c>
      <c r="Q689" t="s">
        <v>279</v>
      </c>
      <c r="R689" t="s">
        <v>4283</v>
      </c>
      <c r="S689" t="s">
        <v>2424</v>
      </c>
      <c r="T689" t="s">
        <v>4284</v>
      </c>
      <c r="U689" t="s">
        <v>4285</v>
      </c>
      <c r="V689" s="40">
        <v>0</v>
      </c>
      <c r="W689" s="40">
        <v>2.6388888888888889E-2</v>
      </c>
      <c r="X689" s="40">
        <v>2.6388888888888889E-2</v>
      </c>
      <c r="Y689" s="2" t="str">
        <f t="shared" si="124"/>
        <v/>
      </c>
      <c r="Z689" s="47" t="str">
        <f t="shared" si="125"/>
        <v>Cumplido</v>
      </c>
      <c r="AA689" s="8"/>
      <c r="AB689" s="8"/>
      <c r="AC689" s="8"/>
      <c r="AD689" s="8"/>
      <c r="AE689" s="8"/>
      <c r="AF689" s="42">
        <v>45334</v>
      </c>
      <c r="AG689" s="13" t="str">
        <f t="shared" si="126"/>
        <v>CUMPLE</v>
      </c>
      <c r="AH689" s="13" t="str">
        <f t="shared" si="127"/>
        <v>NO CUMPLE</v>
      </c>
      <c r="AI689" s="13" t="str">
        <f t="shared" si="128"/>
        <v>NO CUMPLE</v>
      </c>
      <c r="AJ689" s="13" t="str">
        <f t="shared" si="129"/>
        <v>NO CUMPLE</v>
      </c>
      <c r="AK689" s="13" t="str">
        <f t="shared" si="130"/>
        <v>NO CUMPLE</v>
      </c>
      <c r="AL689" s="13" t="str">
        <f t="shared" si="131"/>
        <v>CUMPLE</v>
      </c>
      <c r="AM689" s="13" t="str">
        <f t="shared" si="132"/>
        <v>NO CUMPLE</v>
      </c>
      <c r="AN689" s="13" t="str">
        <f t="shared" si="133"/>
        <v>NO CUMPLE</v>
      </c>
      <c r="AO689" s="13" t="str">
        <f t="shared" si="134"/>
        <v>NO CUMPLE</v>
      </c>
      <c r="AP689" s="13" t="str">
        <f t="shared" si="135"/>
        <v>NO CUMPLE</v>
      </c>
    </row>
    <row r="690" spans="1:42" ht="15" hidden="1" x14ac:dyDescent="0.25">
      <c r="A690" t="s">
        <v>4286</v>
      </c>
      <c r="B690" t="s">
        <v>165</v>
      </c>
      <c r="C690" t="s">
        <v>359</v>
      </c>
      <c r="D690" t="s">
        <v>71</v>
      </c>
      <c r="E690" t="s">
        <v>467</v>
      </c>
      <c r="F690" t="s">
        <v>468</v>
      </c>
      <c r="G690" t="s">
        <v>54</v>
      </c>
      <c r="H690" t="s">
        <v>55</v>
      </c>
      <c r="I690" t="s">
        <v>30</v>
      </c>
      <c r="J690" t="s">
        <v>82</v>
      </c>
      <c r="K690" t="s">
        <v>57</v>
      </c>
      <c r="L690" t="s">
        <v>1236</v>
      </c>
      <c r="M690" t="s">
        <v>4287</v>
      </c>
      <c r="N690" t="s">
        <v>4288</v>
      </c>
      <c r="O690" t="s">
        <v>61</v>
      </c>
      <c r="P690" t="s">
        <v>136</v>
      </c>
      <c r="Q690" t="s">
        <v>137</v>
      </c>
      <c r="R690" t="s">
        <v>4289</v>
      </c>
      <c r="S690" t="s">
        <v>2628</v>
      </c>
      <c r="T690" t="s">
        <v>473</v>
      </c>
      <c r="U690" t="s">
        <v>352</v>
      </c>
      <c r="V690" s="40">
        <v>6.430555555555556E-2</v>
      </c>
      <c r="W690" s="40">
        <v>6.5312499999999996E-2</v>
      </c>
      <c r="X690" s="40">
        <v>1.0069444444444444E-3</v>
      </c>
      <c r="Y690" s="2" t="str">
        <f t="shared" si="124"/>
        <v/>
      </c>
      <c r="Z690" s="47" t="str">
        <f t="shared" si="125"/>
        <v>Cumplido</v>
      </c>
      <c r="AA690" s="8"/>
      <c r="AB690" s="8"/>
      <c r="AC690" s="8"/>
      <c r="AD690" s="8"/>
      <c r="AE690" s="8"/>
      <c r="AF690" s="42">
        <v>45335</v>
      </c>
      <c r="AG690" s="13" t="str">
        <f t="shared" si="126"/>
        <v>CUMPLE</v>
      </c>
      <c r="AH690" s="13" t="str">
        <f t="shared" si="127"/>
        <v>NO CUMPLE</v>
      </c>
      <c r="AI690" s="13" t="str">
        <f t="shared" si="128"/>
        <v>NO CUMPLE</v>
      </c>
      <c r="AJ690" s="13" t="str">
        <f t="shared" si="129"/>
        <v>NO CUMPLE</v>
      </c>
      <c r="AK690" s="13" t="str">
        <f t="shared" si="130"/>
        <v>NO CUMPLE</v>
      </c>
      <c r="AL690" s="13" t="str">
        <f t="shared" si="131"/>
        <v>NO CUMPLE</v>
      </c>
      <c r="AM690" s="13" t="str">
        <f t="shared" si="132"/>
        <v>CUMPLE</v>
      </c>
      <c r="AN690" s="13" t="str">
        <f t="shared" si="133"/>
        <v>NO CUMPLE</v>
      </c>
      <c r="AO690" s="13" t="str">
        <f t="shared" si="134"/>
        <v>NO CUMPLE</v>
      </c>
      <c r="AP690" s="13" t="str">
        <f t="shared" si="135"/>
        <v>NO CUMPLE</v>
      </c>
    </row>
    <row r="691" spans="1:42" ht="15" hidden="1" x14ac:dyDescent="0.25">
      <c r="A691" t="s">
        <v>4290</v>
      </c>
      <c r="B691" t="s">
        <v>165</v>
      </c>
      <c r="C691" t="s">
        <v>415</v>
      </c>
      <c r="D691" t="s">
        <v>483</v>
      </c>
      <c r="E691" t="s">
        <v>1089</v>
      </c>
      <c r="F691" t="s">
        <v>732</v>
      </c>
      <c r="G691" t="s">
        <v>73</v>
      </c>
      <c r="H691" t="s">
        <v>74</v>
      </c>
      <c r="I691" t="s">
        <v>29</v>
      </c>
      <c r="J691" t="s">
        <v>82</v>
      </c>
      <c r="K691" t="s">
        <v>57</v>
      </c>
      <c r="L691" t="s">
        <v>300</v>
      </c>
      <c r="M691" t="s">
        <v>4291</v>
      </c>
      <c r="N691" t="s">
        <v>4292</v>
      </c>
      <c r="O691" t="s">
        <v>61</v>
      </c>
      <c r="P691" t="s">
        <v>94</v>
      </c>
      <c r="Q691" t="s">
        <v>95</v>
      </c>
      <c r="R691" t="s">
        <v>4293</v>
      </c>
      <c r="S691" t="s">
        <v>2628</v>
      </c>
      <c r="T691" t="s">
        <v>4294</v>
      </c>
      <c r="U691"/>
      <c r="V691" s="40">
        <v>4.2592592592592595E-3</v>
      </c>
      <c r="W691" s="40">
        <v>8.0902777777777778E-3</v>
      </c>
      <c r="X691" s="40">
        <v>3.8310185185185183E-3</v>
      </c>
      <c r="Y691" s="2" t="str">
        <f t="shared" si="124"/>
        <v/>
      </c>
      <c r="Z691" s="47" t="str">
        <f t="shared" si="125"/>
        <v>Cumplido</v>
      </c>
      <c r="AA691" s="8"/>
      <c r="AB691" s="8"/>
      <c r="AC691" s="8"/>
      <c r="AD691" s="8"/>
      <c r="AE691" s="8"/>
      <c r="AF691" s="42">
        <v>45335</v>
      </c>
      <c r="AG691" s="13" t="str">
        <f t="shared" si="126"/>
        <v>CUMPLE</v>
      </c>
      <c r="AH691" s="13" t="str">
        <f t="shared" si="127"/>
        <v>NO CUMPLE</v>
      </c>
      <c r="AI691" s="13" t="str">
        <f t="shared" si="128"/>
        <v>NO CUMPLE</v>
      </c>
      <c r="AJ691" s="13" t="str">
        <f t="shared" si="129"/>
        <v>NO CUMPLE</v>
      </c>
      <c r="AK691" s="13" t="str">
        <f t="shared" si="130"/>
        <v>NO CUMPLE</v>
      </c>
      <c r="AL691" s="13" t="str">
        <f t="shared" si="131"/>
        <v>CUMPLE</v>
      </c>
      <c r="AM691" s="13" t="str">
        <f t="shared" si="132"/>
        <v>NO CUMPLE</v>
      </c>
      <c r="AN691" s="13" t="str">
        <f t="shared" si="133"/>
        <v>NO CUMPLE</v>
      </c>
      <c r="AO691" s="13" t="str">
        <f t="shared" si="134"/>
        <v>NO CUMPLE</v>
      </c>
      <c r="AP691" s="13" t="str">
        <f t="shared" si="135"/>
        <v>NO CUMPLE</v>
      </c>
    </row>
    <row r="692" spans="1:42" ht="15" hidden="1" x14ac:dyDescent="0.25">
      <c r="A692" t="s">
        <v>4295</v>
      </c>
      <c r="B692" t="s">
        <v>165</v>
      </c>
      <c r="C692" t="s">
        <v>415</v>
      </c>
      <c r="D692" t="s">
        <v>297</v>
      </c>
      <c r="E692" t="s">
        <v>1089</v>
      </c>
      <c r="F692" t="s">
        <v>1124</v>
      </c>
      <c r="G692" t="s">
        <v>73</v>
      </c>
      <c r="H692" t="s">
        <v>74</v>
      </c>
      <c r="I692" t="s">
        <v>29</v>
      </c>
      <c r="J692" t="s">
        <v>82</v>
      </c>
      <c r="K692" t="s">
        <v>4296</v>
      </c>
      <c r="L692" t="s">
        <v>4297</v>
      </c>
      <c r="M692" t="s">
        <v>4298</v>
      </c>
      <c r="N692" t="s">
        <v>4299</v>
      </c>
      <c r="O692" t="s">
        <v>61</v>
      </c>
      <c r="P692" t="s">
        <v>94</v>
      </c>
      <c r="Q692" t="s">
        <v>95</v>
      </c>
      <c r="R692" t="s">
        <v>4300</v>
      </c>
      <c r="S692" t="s">
        <v>2628</v>
      </c>
      <c r="T692" t="s">
        <v>4301</v>
      </c>
      <c r="U692"/>
      <c r="V692" s="40">
        <v>6.745370370370371E-2</v>
      </c>
      <c r="W692" s="40">
        <v>7.8506944444444449E-2</v>
      </c>
      <c r="X692" s="40">
        <v>1.105324074074074E-2</v>
      </c>
      <c r="Y692" s="2" t="str">
        <f t="shared" si="124"/>
        <v/>
      </c>
      <c r="Z692" s="47" t="str">
        <f t="shared" si="125"/>
        <v>Cumplido</v>
      </c>
      <c r="AA692" s="8"/>
      <c r="AB692" s="8"/>
      <c r="AC692" s="8"/>
      <c r="AD692" s="8"/>
      <c r="AE692" s="8"/>
      <c r="AF692" s="42">
        <v>45335</v>
      </c>
      <c r="AG692" s="13" t="str">
        <f t="shared" si="126"/>
        <v>CUMPLE</v>
      </c>
      <c r="AH692" s="13" t="str">
        <f t="shared" si="127"/>
        <v>NO CUMPLE</v>
      </c>
      <c r="AI692" s="13" t="str">
        <f t="shared" si="128"/>
        <v>NO CUMPLE</v>
      </c>
      <c r="AJ692" s="13" t="str">
        <f t="shared" si="129"/>
        <v>NO CUMPLE</v>
      </c>
      <c r="AK692" s="13" t="str">
        <f t="shared" si="130"/>
        <v>NO CUMPLE</v>
      </c>
      <c r="AL692" s="13" t="str">
        <f t="shared" si="131"/>
        <v>NO CUMPLE</v>
      </c>
      <c r="AM692" s="13" t="str">
        <f t="shared" si="132"/>
        <v>CUMPLE</v>
      </c>
      <c r="AN692" s="13" t="str">
        <f t="shared" si="133"/>
        <v>NO CUMPLE</v>
      </c>
      <c r="AO692" s="13" t="str">
        <f t="shared" si="134"/>
        <v>NO CUMPLE</v>
      </c>
      <c r="AP692" s="13" t="str">
        <f t="shared" si="135"/>
        <v>NO CUMPLE</v>
      </c>
    </row>
    <row r="693" spans="1:42" ht="15" hidden="1" x14ac:dyDescent="0.25">
      <c r="A693" t="s">
        <v>4302</v>
      </c>
      <c r="B693" t="s">
        <v>49</v>
      </c>
      <c r="C693" t="s">
        <v>50</v>
      </c>
      <c r="D693" t="s">
        <v>71</v>
      </c>
      <c r="E693" t="s">
        <v>389</v>
      </c>
      <c r="F693" t="s">
        <v>390</v>
      </c>
      <c r="G693" t="s">
        <v>54</v>
      </c>
      <c r="H693" t="s">
        <v>55</v>
      </c>
      <c r="I693" t="s">
        <v>30</v>
      </c>
      <c r="J693" t="s">
        <v>56</v>
      </c>
      <c r="K693" t="s">
        <v>117</v>
      </c>
      <c r="L693" t="s">
        <v>391</v>
      </c>
      <c r="M693" t="s">
        <v>4303</v>
      </c>
      <c r="N693" t="s">
        <v>4304</v>
      </c>
      <c r="O693" t="s">
        <v>61</v>
      </c>
      <c r="P693" t="s">
        <v>136</v>
      </c>
      <c r="Q693" t="s">
        <v>137</v>
      </c>
      <c r="R693" t="s">
        <v>4305</v>
      </c>
      <c r="S693" t="s">
        <v>2628</v>
      </c>
      <c r="T693"/>
      <c r="U693" t="s">
        <v>395</v>
      </c>
      <c r="V693" s="40">
        <v>0</v>
      </c>
      <c r="W693" s="40">
        <v>0</v>
      </c>
      <c r="X693" s="40">
        <v>0</v>
      </c>
      <c r="Y693" s="2" t="str">
        <f t="shared" si="124"/>
        <v/>
      </c>
      <c r="Z693" s="47" t="str">
        <f t="shared" si="125"/>
        <v/>
      </c>
      <c r="AA693" s="8"/>
      <c r="AB693" s="8"/>
      <c r="AC693" s="8"/>
      <c r="AD693" s="8"/>
      <c r="AE693" s="8"/>
      <c r="AF693" s="42">
        <v>45335</v>
      </c>
      <c r="AG693" s="13" t="str">
        <f t="shared" si="126"/>
        <v>CUMPLE</v>
      </c>
      <c r="AH693" s="13" t="str">
        <f t="shared" si="127"/>
        <v>NO CUMPLE</v>
      </c>
      <c r="AI693" s="13" t="str">
        <f t="shared" si="128"/>
        <v>NO CUMPLE</v>
      </c>
      <c r="AJ693" s="13" t="str">
        <f t="shared" si="129"/>
        <v>NO CUMPLE</v>
      </c>
      <c r="AK693" s="13" t="str">
        <f t="shared" si="130"/>
        <v>NO CUMPLE</v>
      </c>
      <c r="AL693" s="13" t="str">
        <f t="shared" si="131"/>
        <v>CUMPLE</v>
      </c>
      <c r="AM693" s="13" t="str">
        <f t="shared" si="132"/>
        <v>NO CUMPLE</v>
      </c>
      <c r="AN693" s="13" t="str">
        <f t="shared" si="133"/>
        <v>NO CUMPLE</v>
      </c>
      <c r="AO693" s="13" t="str">
        <f t="shared" si="134"/>
        <v>NO CUMPLE</v>
      </c>
      <c r="AP693" s="13" t="str">
        <f t="shared" si="135"/>
        <v>NO CUMPLE</v>
      </c>
    </row>
    <row r="694" spans="1:42" ht="15" hidden="1" x14ac:dyDescent="0.25">
      <c r="A694" t="s">
        <v>4306</v>
      </c>
      <c r="B694" t="s">
        <v>165</v>
      </c>
      <c r="C694" t="s">
        <v>4307</v>
      </c>
      <c r="D694" t="s">
        <v>483</v>
      </c>
      <c r="E694" t="s">
        <v>876</v>
      </c>
      <c r="F694" t="s">
        <v>732</v>
      </c>
      <c r="G694" t="s">
        <v>73</v>
      </c>
      <c r="H694" t="s">
        <v>74</v>
      </c>
      <c r="I694" t="s">
        <v>29</v>
      </c>
      <c r="J694" t="s">
        <v>82</v>
      </c>
      <c r="K694" t="s">
        <v>57</v>
      </c>
      <c r="L694" t="s">
        <v>2024</v>
      </c>
      <c r="M694" t="s">
        <v>4308</v>
      </c>
      <c r="N694" t="s">
        <v>4309</v>
      </c>
      <c r="O694" t="s">
        <v>61</v>
      </c>
      <c r="P694" t="s">
        <v>94</v>
      </c>
      <c r="Q694" t="s">
        <v>95</v>
      </c>
      <c r="R694" t="s">
        <v>4310</v>
      </c>
      <c r="S694" t="s">
        <v>2628</v>
      </c>
      <c r="T694" t="s">
        <v>4311</v>
      </c>
      <c r="U694"/>
      <c r="V694" s="40">
        <v>0</v>
      </c>
      <c r="W694" s="40">
        <v>9.7106481481481488E-3</v>
      </c>
      <c r="X694" s="40">
        <v>9.7106481481481488E-3</v>
      </c>
      <c r="Y694" s="2" t="str">
        <f t="shared" si="124"/>
        <v/>
      </c>
      <c r="Z694" s="47" t="str">
        <f t="shared" si="125"/>
        <v>Cumplido</v>
      </c>
      <c r="AA694" s="8"/>
      <c r="AB694" s="8"/>
      <c r="AC694" s="8"/>
      <c r="AD694" s="8"/>
      <c r="AE694" s="8"/>
      <c r="AF694" s="42">
        <v>45335</v>
      </c>
      <c r="AG694" s="13" t="str">
        <f t="shared" si="126"/>
        <v>CUMPLE</v>
      </c>
      <c r="AH694" s="13" t="str">
        <f t="shared" si="127"/>
        <v>NO CUMPLE</v>
      </c>
      <c r="AI694" s="13" t="str">
        <f t="shared" si="128"/>
        <v>NO CUMPLE</v>
      </c>
      <c r="AJ694" s="13" t="str">
        <f t="shared" si="129"/>
        <v>NO CUMPLE</v>
      </c>
      <c r="AK694" s="13" t="str">
        <f t="shared" si="130"/>
        <v>NO CUMPLE</v>
      </c>
      <c r="AL694" s="13" t="str">
        <f t="shared" si="131"/>
        <v>CUMPLE</v>
      </c>
      <c r="AM694" s="13" t="str">
        <f t="shared" si="132"/>
        <v>NO CUMPLE</v>
      </c>
      <c r="AN694" s="13" t="str">
        <f t="shared" si="133"/>
        <v>NO CUMPLE</v>
      </c>
      <c r="AO694" s="13" t="str">
        <f t="shared" si="134"/>
        <v>NO CUMPLE</v>
      </c>
      <c r="AP694" s="13" t="str">
        <f t="shared" si="135"/>
        <v>NO CUMPLE</v>
      </c>
    </row>
    <row r="695" spans="1:42" ht="15" hidden="1" x14ac:dyDescent="0.25">
      <c r="A695" t="s">
        <v>4312</v>
      </c>
      <c r="B695" t="s">
        <v>165</v>
      </c>
      <c r="C695" t="s">
        <v>71</v>
      </c>
      <c r="D695" t="s">
        <v>297</v>
      </c>
      <c r="E695" t="s">
        <v>1565</v>
      </c>
      <c r="F695" t="s">
        <v>320</v>
      </c>
      <c r="G695" t="s">
        <v>73</v>
      </c>
      <c r="H695" t="s">
        <v>74</v>
      </c>
      <c r="I695" t="s">
        <v>29</v>
      </c>
      <c r="J695" t="s">
        <v>82</v>
      </c>
      <c r="K695" t="s">
        <v>1477</v>
      </c>
      <c r="L695" t="s">
        <v>4313</v>
      </c>
      <c r="M695" t="s">
        <v>4314</v>
      </c>
      <c r="N695" t="s">
        <v>4315</v>
      </c>
      <c r="O695" t="s">
        <v>61</v>
      </c>
      <c r="P695" t="s">
        <v>94</v>
      </c>
      <c r="Q695" t="s">
        <v>95</v>
      </c>
      <c r="R695" t="s">
        <v>4316</v>
      </c>
      <c r="S695" t="s">
        <v>2628</v>
      </c>
      <c r="T695" t="s">
        <v>4317</v>
      </c>
      <c r="U695" t="s">
        <v>1572</v>
      </c>
      <c r="V695" s="40">
        <v>3.2025462962962964E-2</v>
      </c>
      <c r="W695" s="40">
        <v>4.0173611111111111E-2</v>
      </c>
      <c r="X695" s="40">
        <v>8.1481481481481474E-3</v>
      </c>
      <c r="Y695" s="2" t="str">
        <f t="shared" si="124"/>
        <v/>
      </c>
      <c r="Z695" s="47" t="str">
        <f t="shared" si="125"/>
        <v>Cumplido</v>
      </c>
      <c r="AA695" s="8"/>
      <c r="AB695" s="8"/>
      <c r="AC695" s="8"/>
      <c r="AD695" s="8"/>
      <c r="AE695" s="8"/>
      <c r="AF695" s="42">
        <v>45335</v>
      </c>
      <c r="AG695" s="13" t="str">
        <f t="shared" si="126"/>
        <v>CUMPLE</v>
      </c>
      <c r="AH695" s="13" t="str">
        <f t="shared" si="127"/>
        <v>NO CUMPLE</v>
      </c>
      <c r="AI695" s="13" t="str">
        <f t="shared" si="128"/>
        <v>NO CUMPLE</v>
      </c>
      <c r="AJ695" s="13" t="str">
        <f t="shared" si="129"/>
        <v>NO CUMPLE</v>
      </c>
      <c r="AK695" s="13" t="str">
        <f t="shared" si="130"/>
        <v>NO CUMPLE</v>
      </c>
      <c r="AL695" s="13" t="str">
        <f t="shared" si="131"/>
        <v>CUMPLE</v>
      </c>
      <c r="AM695" s="13" t="str">
        <f t="shared" si="132"/>
        <v>NO CUMPLE</v>
      </c>
      <c r="AN695" s="13" t="str">
        <f t="shared" si="133"/>
        <v>NO CUMPLE</v>
      </c>
      <c r="AO695" s="13" t="str">
        <f t="shared" si="134"/>
        <v>NO CUMPLE</v>
      </c>
      <c r="AP695" s="13" t="str">
        <f t="shared" si="135"/>
        <v>NO CUMPLE</v>
      </c>
    </row>
    <row r="696" spans="1:42" ht="15" x14ac:dyDescent="0.25">
      <c r="A696" t="s">
        <v>4318</v>
      </c>
      <c r="B696" t="s">
        <v>445</v>
      </c>
      <c r="C696" t="s">
        <v>273</v>
      </c>
      <c r="D696" t="s">
        <v>446</v>
      </c>
      <c r="E696" t="s">
        <v>274</v>
      </c>
      <c r="F696" t="s">
        <v>447</v>
      </c>
      <c r="G696" t="s">
        <v>448</v>
      </c>
      <c r="H696" t="s">
        <v>55</v>
      </c>
      <c r="I696" t="s">
        <v>30</v>
      </c>
      <c r="J696" t="s">
        <v>67</v>
      </c>
      <c r="K696" t="s">
        <v>399</v>
      </c>
      <c r="L696" t="s">
        <v>4319</v>
      </c>
      <c r="M696" t="s">
        <v>4320</v>
      </c>
      <c r="N696" t="s">
        <v>4320</v>
      </c>
      <c r="O696" t="s">
        <v>61</v>
      </c>
      <c r="P696" t="s">
        <v>62</v>
      </c>
      <c r="Q696" t="s">
        <v>279</v>
      </c>
      <c r="R696" t="s">
        <v>4321</v>
      </c>
      <c r="S696" t="s">
        <v>2628</v>
      </c>
      <c r="T696" t="s">
        <v>4322</v>
      </c>
      <c r="U696" t="s">
        <v>4323</v>
      </c>
      <c r="V696" s="40">
        <v>2.4907407407407406E-2</v>
      </c>
      <c r="W696" s="40">
        <v>6.2407407407407404E-2</v>
      </c>
      <c r="X696" s="40">
        <v>3.7499999999999999E-2</v>
      </c>
      <c r="Y696" s="2" t="str">
        <f t="shared" si="124"/>
        <v>Cumplido</v>
      </c>
      <c r="Z696" s="47" t="str">
        <f t="shared" si="125"/>
        <v/>
      </c>
      <c r="AA696" s="8"/>
      <c r="AB696" s="8"/>
      <c r="AC696" s="8"/>
      <c r="AD696" s="8"/>
      <c r="AE696" s="8"/>
      <c r="AF696" s="42">
        <v>45335</v>
      </c>
      <c r="AG696" s="13" t="str">
        <f t="shared" si="126"/>
        <v>CUMPLE</v>
      </c>
      <c r="AH696" s="13" t="str">
        <f t="shared" si="127"/>
        <v>NO CUMPLE</v>
      </c>
      <c r="AI696" s="13" t="str">
        <f t="shared" si="128"/>
        <v>NO CUMPLE</v>
      </c>
      <c r="AJ696" s="13" t="str">
        <f t="shared" si="129"/>
        <v>NO CUMPLE</v>
      </c>
      <c r="AK696" s="13" t="str">
        <f t="shared" si="130"/>
        <v>NO CUMPLE</v>
      </c>
      <c r="AL696" s="13" t="str">
        <f t="shared" si="131"/>
        <v>NO CUMPLE</v>
      </c>
      <c r="AM696" s="13" t="str">
        <f t="shared" si="132"/>
        <v>CUMPLE</v>
      </c>
      <c r="AN696" s="13" t="str">
        <f t="shared" si="133"/>
        <v>NO CUMPLE</v>
      </c>
      <c r="AO696" s="13" t="str">
        <f t="shared" si="134"/>
        <v>NO CUMPLE</v>
      </c>
      <c r="AP696" s="13" t="str">
        <f t="shared" si="135"/>
        <v>NO CUMPLE</v>
      </c>
    </row>
    <row r="697" spans="1:42" ht="15" x14ac:dyDescent="0.25">
      <c r="A697" t="s">
        <v>4324</v>
      </c>
      <c r="B697" t="s">
        <v>95</v>
      </c>
      <c r="C697" t="s">
        <v>233</v>
      </c>
      <c r="D697" t="s">
        <v>142</v>
      </c>
      <c r="E697" t="s">
        <v>234</v>
      </c>
      <c r="F697" t="s">
        <v>156</v>
      </c>
      <c r="G697" t="s">
        <v>73</v>
      </c>
      <c r="H697" t="s">
        <v>74</v>
      </c>
      <c r="I697" t="s">
        <v>29</v>
      </c>
      <c r="J697" t="s">
        <v>82</v>
      </c>
      <c r="K697" t="s">
        <v>75</v>
      </c>
      <c r="L697" t="s">
        <v>4325</v>
      </c>
      <c r="M697" t="s">
        <v>4326</v>
      </c>
      <c r="N697" t="s">
        <v>4327</v>
      </c>
      <c r="O697" t="s">
        <v>61</v>
      </c>
      <c r="P697" t="s">
        <v>136</v>
      </c>
      <c r="Q697" t="s">
        <v>137</v>
      </c>
      <c r="R697" t="s">
        <v>4328</v>
      </c>
      <c r="S697" t="s">
        <v>2628</v>
      </c>
      <c r="T697" t="s">
        <v>4329</v>
      </c>
      <c r="U697" t="s">
        <v>4330</v>
      </c>
      <c r="V697" s="40">
        <v>0</v>
      </c>
      <c r="W697" s="40">
        <v>6.2164351851851853E-2</v>
      </c>
      <c r="X697" s="40">
        <v>6.2164351851851853E-2</v>
      </c>
      <c r="Y697" s="2" t="str">
        <f t="shared" si="124"/>
        <v/>
      </c>
      <c r="Z697" s="47" t="str">
        <f t="shared" si="125"/>
        <v>Cumplido</v>
      </c>
      <c r="AA697" s="8"/>
      <c r="AB697" s="8" t="str">
        <f>IF($H697="1-Crítica",IF($X697&lt;=$AT$5,"Cumplido", "Incumplido"),"")</f>
        <v/>
      </c>
      <c r="AC697" s="8" t="str">
        <f>IF($H697="2-Alta",IF($X697&lt;=$AT$6, "Cumplido", "Incumplido"),"")</f>
        <v/>
      </c>
      <c r="AD697" s="8" t="str">
        <f>IF($H697="3-Medio",IF($X697&lt;=$AT$7, "Cumplido", "Incumplido"),"")</f>
        <v>Cumplido</v>
      </c>
      <c r="AE697" s="8" t="str">
        <f>IF($H697="4-Baja",IF($X697&lt;=$AT$8, "Cumplido", "Incumplido"),"")</f>
        <v/>
      </c>
      <c r="AF697" s="42">
        <v>45335</v>
      </c>
      <c r="AG697" s="13" t="str">
        <f t="shared" si="126"/>
        <v>NO CUMPLE</v>
      </c>
      <c r="AH697" s="13" t="str">
        <f t="shared" si="127"/>
        <v>CUMPLE</v>
      </c>
      <c r="AI697" s="13" t="str">
        <f t="shared" si="128"/>
        <v>NO CUMPLE</v>
      </c>
      <c r="AJ697" s="13" t="str">
        <f t="shared" si="129"/>
        <v>NO CUMPLE</v>
      </c>
      <c r="AK697" s="13" t="str">
        <f t="shared" si="130"/>
        <v>NO CUMPLE</v>
      </c>
      <c r="AL697" s="13" t="str">
        <f t="shared" si="131"/>
        <v>NO CUMPLE</v>
      </c>
      <c r="AM697" s="13" t="str">
        <f t="shared" si="132"/>
        <v>CUMPLE</v>
      </c>
      <c r="AN697" s="13" t="str">
        <f t="shared" si="133"/>
        <v>NO CUMPLE</v>
      </c>
      <c r="AO697" s="13" t="str">
        <f t="shared" si="134"/>
        <v>NO CUMPLE</v>
      </c>
      <c r="AP697" s="13" t="str">
        <f t="shared" si="135"/>
        <v>NO CUMPLE</v>
      </c>
    </row>
    <row r="698" spans="1:42" ht="15" x14ac:dyDescent="0.25">
      <c r="A698" t="s">
        <v>4331</v>
      </c>
      <c r="B698" t="s">
        <v>95</v>
      </c>
      <c r="C698" t="s">
        <v>174</v>
      </c>
      <c r="D698" t="s">
        <v>142</v>
      </c>
      <c r="E698" t="s">
        <v>175</v>
      </c>
      <c r="F698" t="s">
        <v>156</v>
      </c>
      <c r="G698" t="s">
        <v>54</v>
      </c>
      <c r="H698" t="s">
        <v>74</v>
      </c>
      <c r="I698" t="s">
        <v>29</v>
      </c>
      <c r="J698" t="s">
        <v>67</v>
      </c>
      <c r="K698" t="s">
        <v>75</v>
      </c>
      <c r="L698" t="s">
        <v>4332</v>
      </c>
      <c r="M698" t="s">
        <v>4333</v>
      </c>
      <c r="N698" t="s">
        <v>4334</v>
      </c>
      <c r="O698" t="s">
        <v>61</v>
      </c>
      <c r="P698" t="s">
        <v>136</v>
      </c>
      <c r="Q698" t="s">
        <v>137</v>
      </c>
      <c r="R698" t="s">
        <v>4335</v>
      </c>
      <c r="S698" t="s">
        <v>2628</v>
      </c>
      <c r="T698" t="s">
        <v>4336</v>
      </c>
      <c r="U698" t="s">
        <v>4337</v>
      </c>
      <c r="V698" s="40">
        <v>0</v>
      </c>
      <c r="W698" s="40">
        <v>2.1967592592592594E-2</v>
      </c>
      <c r="X698" s="40">
        <v>2.1967592592592594E-2</v>
      </c>
      <c r="Y698" s="2" t="str">
        <f t="shared" si="124"/>
        <v>Cumplido</v>
      </c>
      <c r="Z698" s="47" t="str">
        <f t="shared" si="125"/>
        <v/>
      </c>
      <c r="AA698" s="8"/>
      <c r="AB698" s="8"/>
      <c r="AC698" s="8"/>
      <c r="AD698" s="8"/>
      <c r="AE698" s="8"/>
      <c r="AF698" s="42">
        <v>45335</v>
      </c>
      <c r="AG698" s="13" t="str">
        <f t="shared" si="126"/>
        <v>CUMPLE</v>
      </c>
      <c r="AH698" s="13" t="str">
        <f t="shared" si="127"/>
        <v>NO CUMPLE</v>
      </c>
      <c r="AI698" s="13" t="str">
        <f t="shared" si="128"/>
        <v>NO CUMPLE</v>
      </c>
      <c r="AJ698" s="13" t="str">
        <f t="shared" si="129"/>
        <v>NO CUMPLE</v>
      </c>
      <c r="AK698" s="13" t="str">
        <f t="shared" si="130"/>
        <v>NO CUMPLE</v>
      </c>
      <c r="AL698" s="13" t="str">
        <f t="shared" si="131"/>
        <v>CUMPLE</v>
      </c>
      <c r="AM698" s="13" t="str">
        <f t="shared" si="132"/>
        <v>NO CUMPLE</v>
      </c>
      <c r="AN698" s="13" t="str">
        <f t="shared" si="133"/>
        <v>NO CUMPLE</v>
      </c>
      <c r="AO698" s="13" t="str">
        <f t="shared" si="134"/>
        <v>NO CUMPLE</v>
      </c>
      <c r="AP698" s="13" t="str">
        <f t="shared" si="135"/>
        <v>NO CUMPLE</v>
      </c>
    </row>
    <row r="699" spans="1:42" ht="15" hidden="1" x14ac:dyDescent="0.25">
      <c r="A699" t="s">
        <v>4338</v>
      </c>
      <c r="B699" t="s">
        <v>49</v>
      </c>
      <c r="C699" t="s">
        <v>344</v>
      </c>
      <c r="D699" t="s">
        <v>71</v>
      </c>
      <c r="E699" t="s">
        <v>1565</v>
      </c>
      <c r="F699" t="s">
        <v>1662</v>
      </c>
      <c r="G699" t="s">
        <v>54</v>
      </c>
      <c r="H699" t="s">
        <v>55</v>
      </c>
      <c r="I699" t="s">
        <v>30</v>
      </c>
      <c r="J699" t="s">
        <v>56</v>
      </c>
      <c r="K699" t="s">
        <v>57</v>
      </c>
      <c r="L699" t="s">
        <v>1663</v>
      </c>
      <c r="M699" t="s">
        <v>4339</v>
      </c>
      <c r="N699" t="s">
        <v>4340</v>
      </c>
      <c r="O699" t="s">
        <v>61</v>
      </c>
      <c r="P699" t="s">
        <v>136</v>
      </c>
      <c r="Q699" t="s">
        <v>137</v>
      </c>
      <c r="R699" t="s">
        <v>4341</v>
      </c>
      <c r="S699" t="s">
        <v>2628</v>
      </c>
      <c r="T699"/>
      <c r="U699" t="s">
        <v>3083</v>
      </c>
      <c r="V699" s="40">
        <v>0</v>
      </c>
      <c r="W699" s="40">
        <v>0</v>
      </c>
      <c r="X699" s="40">
        <v>0</v>
      </c>
      <c r="Y699" s="2" t="str">
        <f t="shared" si="124"/>
        <v/>
      </c>
      <c r="Z699" s="47" t="str">
        <f t="shared" si="125"/>
        <v/>
      </c>
      <c r="AA699" s="8"/>
      <c r="AB699" s="8"/>
      <c r="AC699" s="8"/>
      <c r="AD699" s="8"/>
      <c r="AE699" s="8"/>
      <c r="AF699" s="42">
        <v>45335</v>
      </c>
      <c r="AG699" s="13" t="str">
        <f t="shared" si="126"/>
        <v>CUMPLE</v>
      </c>
      <c r="AH699" s="13" t="str">
        <f t="shared" si="127"/>
        <v>NO CUMPLE</v>
      </c>
      <c r="AI699" s="13" t="str">
        <f t="shared" si="128"/>
        <v>NO CUMPLE</v>
      </c>
      <c r="AJ699" s="13" t="str">
        <f t="shared" si="129"/>
        <v>NO CUMPLE</v>
      </c>
      <c r="AK699" s="13" t="str">
        <f t="shared" si="130"/>
        <v>NO CUMPLE</v>
      </c>
      <c r="AL699" s="13" t="str">
        <f t="shared" si="131"/>
        <v>CUMPLE</v>
      </c>
      <c r="AM699" s="13" t="str">
        <f t="shared" si="132"/>
        <v>NO CUMPLE</v>
      </c>
      <c r="AN699" s="13" t="str">
        <f t="shared" si="133"/>
        <v>NO CUMPLE</v>
      </c>
      <c r="AO699" s="13" t="str">
        <f t="shared" si="134"/>
        <v>NO CUMPLE</v>
      </c>
      <c r="AP699" s="13" t="str">
        <f t="shared" si="135"/>
        <v>NO CUMPLE</v>
      </c>
    </row>
    <row r="700" spans="1:42" ht="15" x14ac:dyDescent="0.25">
      <c r="A700" t="s">
        <v>4342</v>
      </c>
      <c r="B700" t="s">
        <v>284</v>
      </c>
      <c r="C700" t="s">
        <v>635</v>
      </c>
      <c r="D700" t="s">
        <v>285</v>
      </c>
      <c r="E700" t="s">
        <v>3323</v>
      </c>
      <c r="F700" t="s">
        <v>1116</v>
      </c>
      <c r="G700" t="s">
        <v>73</v>
      </c>
      <c r="H700" t="s">
        <v>55</v>
      </c>
      <c r="I700" t="s">
        <v>30</v>
      </c>
      <c r="J700" t="s">
        <v>82</v>
      </c>
      <c r="K700" t="s">
        <v>288</v>
      </c>
      <c r="L700" t="s">
        <v>4343</v>
      </c>
      <c r="M700" t="s">
        <v>4344</v>
      </c>
      <c r="N700" t="s">
        <v>4345</v>
      </c>
      <c r="O700" t="s">
        <v>61</v>
      </c>
      <c r="P700" t="s">
        <v>641</v>
      </c>
      <c r="Q700" t="s">
        <v>642</v>
      </c>
      <c r="R700" t="s">
        <v>4346</v>
      </c>
      <c r="S700" t="s">
        <v>3319</v>
      </c>
      <c r="T700" t="s">
        <v>1121</v>
      </c>
      <c r="U700" t="s">
        <v>4347</v>
      </c>
      <c r="V700" s="40">
        <v>2.213275462962963</v>
      </c>
      <c r="W700" s="40">
        <v>2.252685185185185</v>
      </c>
      <c r="X700" s="40">
        <v>3.9409722222222221E-2</v>
      </c>
      <c r="Y700" s="2" t="str">
        <f t="shared" si="124"/>
        <v/>
      </c>
      <c r="Z700" s="47" t="str">
        <f t="shared" si="125"/>
        <v>Cumplido</v>
      </c>
      <c r="AA700" s="8"/>
      <c r="AB700" s="8"/>
      <c r="AC700" s="8"/>
      <c r="AD700" s="8"/>
      <c r="AE700" s="8"/>
      <c r="AF700" s="42">
        <v>45337</v>
      </c>
      <c r="AG700" s="13" t="str">
        <f t="shared" si="126"/>
        <v>CUMPLE</v>
      </c>
      <c r="AH700" s="13" t="str">
        <f t="shared" si="127"/>
        <v>NO CUMPLE</v>
      </c>
      <c r="AI700" s="13" t="str">
        <f t="shared" si="128"/>
        <v>NO CUMPLE</v>
      </c>
      <c r="AJ700" s="13" t="str">
        <f t="shared" si="129"/>
        <v>NO CUMPLE</v>
      </c>
      <c r="AK700" s="13" t="str">
        <f t="shared" si="130"/>
        <v>NO CUMPLE</v>
      </c>
      <c r="AL700" s="13" t="str">
        <f t="shared" si="131"/>
        <v>NO CUMPLE</v>
      </c>
      <c r="AM700" s="13" t="str">
        <f t="shared" si="132"/>
        <v>NO CUMPLE</v>
      </c>
      <c r="AN700" s="13" t="str">
        <f t="shared" si="133"/>
        <v>NO CUMPLE</v>
      </c>
      <c r="AO700" s="13" t="str">
        <f t="shared" si="134"/>
        <v>NO CUMPLE</v>
      </c>
      <c r="AP700" s="13" t="str">
        <f t="shared" si="135"/>
        <v>CUMPLE</v>
      </c>
    </row>
    <row r="701" spans="1:42" ht="15" x14ac:dyDescent="0.25">
      <c r="A701" t="s">
        <v>4348</v>
      </c>
      <c r="B701" t="s">
        <v>284</v>
      </c>
      <c r="C701" t="s">
        <v>635</v>
      </c>
      <c r="D701" t="s">
        <v>285</v>
      </c>
      <c r="E701" t="s">
        <v>636</v>
      </c>
      <c r="F701" t="s">
        <v>1116</v>
      </c>
      <c r="G701" t="s">
        <v>73</v>
      </c>
      <c r="H701" t="s">
        <v>55</v>
      </c>
      <c r="I701" t="s">
        <v>30</v>
      </c>
      <c r="J701" t="s">
        <v>82</v>
      </c>
      <c r="K701" t="s">
        <v>288</v>
      </c>
      <c r="L701" t="s">
        <v>4349</v>
      </c>
      <c r="M701" t="s">
        <v>4350</v>
      </c>
      <c r="N701" t="s">
        <v>4351</v>
      </c>
      <c r="O701" t="s">
        <v>61</v>
      </c>
      <c r="P701" t="s">
        <v>641</v>
      </c>
      <c r="Q701" t="s">
        <v>642</v>
      </c>
      <c r="R701" t="s">
        <v>4352</v>
      </c>
      <c r="S701" t="s">
        <v>1948</v>
      </c>
      <c r="T701" t="s">
        <v>1121</v>
      </c>
      <c r="U701" t="s">
        <v>4353</v>
      </c>
      <c r="V701" s="40">
        <v>0.10679398148148148</v>
      </c>
      <c r="W701" s="40">
        <v>1.2381249999999999</v>
      </c>
      <c r="X701" s="40">
        <v>1.1313310185185186</v>
      </c>
      <c r="Y701" s="2" t="str">
        <f t="shared" si="124"/>
        <v/>
      </c>
      <c r="Z701" s="47" t="str">
        <f t="shared" si="125"/>
        <v>Cumplido</v>
      </c>
      <c r="AA701" s="8"/>
      <c r="AB701" s="8"/>
      <c r="AC701" s="8"/>
      <c r="AD701" s="8"/>
      <c r="AE701" s="8"/>
      <c r="AF701" s="42">
        <v>45336</v>
      </c>
      <c r="AG701" s="13" t="str">
        <f t="shared" si="126"/>
        <v>NO CUMPLE</v>
      </c>
      <c r="AH701" s="13" t="str">
        <f t="shared" si="127"/>
        <v>NO CUMPLE</v>
      </c>
      <c r="AI701" s="13" t="str">
        <f t="shared" si="128"/>
        <v>NO CUMPLE</v>
      </c>
      <c r="AJ701" s="13" t="str">
        <f t="shared" si="129"/>
        <v>NO CUMPLE</v>
      </c>
      <c r="AK701" s="13" t="str">
        <f t="shared" si="130"/>
        <v>CUMPLE</v>
      </c>
      <c r="AL701" s="13" t="str">
        <f t="shared" si="131"/>
        <v>NO CUMPLE</v>
      </c>
      <c r="AM701" s="13" t="str">
        <f t="shared" si="132"/>
        <v>NO CUMPLE</v>
      </c>
      <c r="AN701" s="13" t="str">
        <f t="shared" si="133"/>
        <v>NO CUMPLE</v>
      </c>
      <c r="AO701" s="13" t="str">
        <f t="shared" si="134"/>
        <v>NO CUMPLE</v>
      </c>
      <c r="AP701" s="13" t="str">
        <f t="shared" si="135"/>
        <v>CUMPLE</v>
      </c>
    </row>
    <row r="702" spans="1:42" ht="15" x14ac:dyDescent="0.25">
      <c r="A702" t="s">
        <v>4354</v>
      </c>
      <c r="B702" t="s">
        <v>284</v>
      </c>
      <c r="C702" t="s">
        <v>86</v>
      </c>
      <c r="D702" t="s">
        <v>285</v>
      </c>
      <c r="E702" t="s">
        <v>88</v>
      </c>
      <c r="F702" t="s">
        <v>1116</v>
      </c>
      <c r="G702" t="s">
        <v>73</v>
      </c>
      <c r="H702" t="s">
        <v>55</v>
      </c>
      <c r="I702" t="s">
        <v>30</v>
      </c>
      <c r="J702" t="s">
        <v>82</v>
      </c>
      <c r="K702" t="s">
        <v>288</v>
      </c>
      <c r="L702" t="s">
        <v>4355</v>
      </c>
      <c r="M702" t="s">
        <v>4356</v>
      </c>
      <c r="N702" t="s">
        <v>4357</v>
      </c>
      <c r="O702" t="s">
        <v>61</v>
      </c>
      <c r="P702" t="s">
        <v>136</v>
      </c>
      <c r="Q702" t="s">
        <v>137</v>
      </c>
      <c r="R702" t="s">
        <v>4358</v>
      </c>
      <c r="S702" t="s">
        <v>1948</v>
      </c>
      <c r="T702" t="s">
        <v>1121</v>
      </c>
      <c r="U702"/>
      <c r="V702" s="40">
        <v>0.76232638888888893</v>
      </c>
      <c r="W702" s="40">
        <v>0.85743055555555558</v>
      </c>
      <c r="X702" s="40">
        <v>9.510416666666667E-2</v>
      </c>
      <c r="Y702" s="2" t="str">
        <f t="shared" si="124"/>
        <v/>
      </c>
      <c r="Z702" s="47" t="str">
        <f t="shared" si="125"/>
        <v>Cumplido</v>
      </c>
      <c r="AA702" s="8"/>
      <c r="AB702" s="8"/>
      <c r="AC702" s="8"/>
      <c r="AD702" s="8"/>
      <c r="AE702" s="8"/>
      <c r="AF702" s="42">
        <v>45336</v>
      </c>
      <c r="AG702" s="13" t="str">
        <f t="shared" si="126"/>
        <v>NO CUMPLE</v>
      </c>
      <c r="AH702" s="13" t="str">
        <f t="shared" si="127"/>
        <v>CUMPLE</v>
      </c>
      <c r="AI702" s="13" t="str">
        <f t="shared" si="128"/>
        <v>NO CUMPLE</v>
      </c>
      <c r="AJ702" s="13" t="str">
        <f t="shared" si="129"/>
        <v>NO CUMPLE</v>
      </c>
      <c r="AK702" s="13" t="str">
        <f t="shared" si="130"/>
        <v>NO CUMPLE</v>
      </c>
      <c r="AL702" s="13" t="str">
        <f t="shared" si="131"/>
        <v>NO CUMPLE</v>
      </c>
      <c r="AM702" s="13" t="str">
        <f t="shared" si="132"/>
        <v>NO CUMPLE</v>
      </c>
      <c r="AN702" s="13" t="str">
        <f t="shared" si="133"/>
        <v>NO CUMPLE</v>
      </c>
      <c r="AO702" s="13" t="str">
        <f t="shared" si="134"/>
        <v>CUMPLE</v>
      </c>
      <c r="AP702" s="13" t="str">
        <f t="shared" si="135"/>
        <v>NO CUMPLE</v>
      </c>
    </row>
    <row r="703" spans="1:42" ht="15" x14ac:dyDescent="0.25">
      <c r="A703" t="s">
        <v>4359</v>
      </c>
      <c r="B703" t="s">
        <v>284</v>
      </c>
      <c r="C703" t="s">
        <v>233</v>
      </c>
      <c r="D703" t="s">
        <v>285</v>
      </c>
      <c r="E703" t="s">
        <v>234</v>
      </c>
      <c r="F703" t="s">
        <v>1116</v>
      </c>
      <c r="G703" t="s">
        <v>73</v>
      </c>
      <c r="H703" t="s">
        <v>55</v>
      </c>
      <c r="I703" t="s">
        <v>30</v>
      </c>
      <c r="J703" t="s">
        <v>82</v>
      </c>
      <c r="K703" t="s">
        <v>288</v>
      </c>
      <c r="L703" t="s">
        <v>4360</v>
      </c>
      <c r="M703" t="s">
        <v>4361</v>
      </c>
      <c r="N703" t="s">
        <v>4362</v>
      </c>
      <c r="O703" t="s">
        <v>61</v>
      </c>
      <c r="P703" t="s">
        <v>136</v>
      </c>
      <c r="Q703" t="s">
        <v>137</v>
      </c>
      <c r="R703" t="s">
        <v>4363</v>
      </c>
      <c r="S703" t="s">
        <v>1948</v>
      </c>
      <c r="T703" t="s">
        <v>1121</v>
      </c>
      <c r="U703" t="s">
        <v>4364</v>
      </c>
      <c r="V703" s="40">
        <v>0.66932870370370368</v>
      </c>
      <c r="W703" s="40">
        <v>0.90387731481481481</v>
      </c>
      <c r="X703" s="40">
        <v>0.23454861111111111</v>
      </c>
      <c r="Y703" s="2" t="str">
        <f t="shared" si="124"/>
        <v/>
      </c>
      <c r="Z703" s="47" t="str">
        <f t="shared" si="125"/>
        <v>Cumplido</v>
      </c>
      <c r="AA703" s="8"/>
      <c r="AB703" s="8"/>
      <c r="AC703" s="8"/>
      <c r="AD703" s="8"/>
      <c r="AE703" s="8"/>
      <c r="AF703" s="42">
        <v>45336</v>
      </c>
      <c r="AG703" s="13" t="str">
        <f t="shared" si="126"/>
        <v>NO CUMPLE</v>
      </c>
      <c r="AH703" s="13" t="str">
        <f t="shared" si="127"/>
        <v>NO CUMPLE</v>
      </c>
      <c r="AI703" s="13" t="str">
        <f t="shared" si="128"/>
        <v>CUMPLE</v>
      </c>
      <c r="AJ703" s="13" t="str">
        <f t="shared" si="129"/>
        <v>NO CUMPLE</v>
      </c>
      <c r="AK703" s="13" t="str">
        <f t="shared" si="130"/>
        <v>NO CUMPLE</v>
      </c>
      <c r="AL703" s="13" t="str">
        <f t="shared" si="131"/>
        <v>NO CUMPLE</v>
      </c>
      <c r="AM703" s="13" t="str">
        <f t="shared" si="132"/>
        <v>NO CUMPLE</v>
      </c>
      <c r="AN703" s="13" t="str">
        <f t="shared" si="133"/>
        <v>NO CUMPLE</v>
      </c>
      <c r="AO703" s="13" t="str">
        <f t="shared" si="134"/>
        <v>CUMPLE</v>
      </c>
      <c r="AP703" s="13" t="str">
        <f t="shared" si="135"/>
        <v>NO CUMPLE</v>
      </c>
    </row>
    <row r="704" spans="1:42" ht="15" x14ac:dyDescent="0.25">
      <c r="A704" t="s">
        <v>4365</v>
      </c>
      <c r="B704" t="s">
        <v>95</v>
      </c>
      <c r="C704" t="s">
        <v>86</v>
      </c>
      <c r="D704" t="s">
        <v>142</v>
      </c>
      <c r="E704" t="s">
        <v>88</v>
      </c>
      <c r="F704" t="s">
        <v>1943</v>
      </c>
      <c r="G704" t="s">
        <v>73</v>
      </c>
      <c r="H704" t="s">
        <v>74</v>
      </c>
      <c r="I704" t="s">
        <v>29</v>
      </c>
      <c r="J704" t="s">
        <v>67</v>
      </c>
      <c r="K704" t="s">
        <v>75</v>
      </c>
      <c r="L704" t="s">
        <v>4366</v>
      </c>
      <c r="M704" t="s">
        <v>4367</v>
      </c>
      <c r="N704" t="s">
        <v>4368</v>
      </c>
      <c r="O704" t="s">
        <v>61</v>
      </c>
      <c r="P704" t="s">
        <v>136</v>
      </c>
      <c r="Q704" t="s">
        <v>137</v>
      </c>
      <c r="R704" t="s">
        <v>4369</v>
      </c>
      <c r="S704" t="s">
        <v>4370</v>
      </c>
      <c r="T704" t="s">
        <v>4371</v>
      </c>
      <c r="U704" t="s">
        <v>4372</v>
      </c>
      <c r="V704" s="40">
        <v>6.072673611111111</v>
      </c>
      <c r="W704" s="40">
        <v>6.1007175925925923</v>
      </c>
      <c r="X704" s="40">
        <v>2.8043981481481482E-2</v>
      </c>
      <c r="Y704" s="2" t="str">
        <f t="shared" si="124"/>
        <v>Cumplido</v>
      </c>
      <c r="Z704" s="47" t="str">
        <f t="shared" si="125"/>
        <v/>
      </c>
      <c r="AA704" s="8"/>
      <c r="AB704" s="8"/>
      <c r="AC704" s="8"/>
      <c r="AD704" s="8"/>
      <c r="AE704" s="8"/>
      <c r="AF704" s="42">
        <v>45341</v>
      </c>
      <c r="AG704" s="13" t="str">
        <f t="shared" si="126"/>
        <v>CUMPLE</v>
      </c>
      <c r="AH704" s="13" t="str">
        <f t="shared" si="127"/>
        <v>NO CUMPLE</v>
      </c>
      <c r="AI704" s="13" t="str">
        <f t="shared" si="128"/>
        <v>NO CUMPLE</v>
      </c>
      <c r="AJ704" s="13" t="str">
        <f t="shared" si="129"/>
        <v>NO CUMPLE</v>
      </c>
      <c r="AK704" s="13" t="str">
        <f t="shared" si="130"/>
        <v>NO CUMPLE</v>
      </c>
      <c r="AL704" s="13" t="str">
        <f t="shared" si="131"/>
        <v>NO CUMPLE</v>
      </c>
      <c r="AM704" s="13" t="str">
        <f t="shared" si="132"/>
        <v>NO CUMPLE</v>
      </c>
      <c r="AN704" s="13" t="str">
        <f t="shared" si="133"/>
        <v>NO CUMPLE</v>
      </c>
      <c r="AO704" s="13" t="str">
        <f t="shared" si="134"/>
        <v>NO CUMPLE</v>
      </c>
      <c r="AP704" s="13" t="str">
        <f t="shared" si="135"/>
        <v>CUMPLE</v>
      </c>
    </row>
    <row r="705" spans="1:42" ht="15" x14ac:dyDescent="0.25">
      <c r="A705" t="s">
        <v>4373</v>
      </c>
      <c r="B705" t="s">
        <v>2512</v>
      </c>
      <c r="C705" t="s">
        <v>86</v>
      </c>
      <c r="D705" t="s">
        <v>86</v>
      </c>
      <c r="E705" t="s">
        <v>88</v>
      </c>
      <c r="F705" t="s">
        <v>2500</v>
      </c>
      <c r="G705" t="s">
        <v>253</v>
      </c>
      <c r="H705" t="s">
        <v>254</v>
      </c>
      <c r="I705" t="s">
        <v>28</v>
      </c>
      <c r="J705" t="s">
        <v>82</v>
      </c>
      <c r="K705" t="s">
        <v>75</v>
      </c>
      <c r="L705" t="s">
        <v>4374</v>
      </c>
      <c r="M705" t="s">
        <v>4375</v>
      </c>
      <c r="N705" t="s">
        <v>4376</v>
      </c>
      <c r="O705" t="s">
        <v>61</v>
      </c>
      <c r="P705" t="s">
        <v>62</v>
      </c>
      <c r="Q705" t="s">
        <v>148</v>
      </c>
      <c r="R705" t="s">
        <v>4377</v>
      </c>
      <c r="S705" t="s">
        <v>2628</v>
      </c>
      <c r="T705" t="s">
        <v>4378</v>
      </c>
      <c r="U705"/>
      <c r="V705" s="40">
        <v>2.3958333333333331E-3</v>
      </c>
      <c r="W705" s="40">
        <v>3.1134259259259257E-3</v>
      </c>
      <c r="X705" s="40">
        <v>7.1759259259259259E-4</v>
      </c>
      <c r="Y705" s="2" t="str">
        <f t="shared" si="124"/>
        <v/>
      </c>
      <c r="Z705" s="47" t="str">
        <f t="shared" si="125"/>
        <v>Cumplido</v>
      </c>
      <c r="AA705" s="8"/>
      <c r="AB705" s="8" t="str">
        <f>IF($H705="1-Crítica",IF($X705&lt;=$AT$5,"Cumplido", "Incumplido"),"")</f>
        <v/>
      </c>
      <c r="AC705" s="8" t="str">
        <f>IF($H705="2-Alta",IF($X705&lt;=$AT$6, "Cumplido", "Incumplido"),"")</f>
        <v>Cumplido</v>
      </c>
      <c r="AD705" s="8" t="str">
        <f>IF($H705="3-Medio",IF($X705&lt;=$AT$7, "Cumplido", "Incumplido"),"")</f>
        <v/>
      </c>
      <c r="AE705" s="8" t="str">
        <f>IF($H705="4-Baja",IF($X705&lt;=$AT$8, "Cumplido", "Incumplido"),"")</f>
        <v/>
      </c>
      <c r="AF705" s="42">
        <v>45335</v>
      </c>
      <c r="AG705" s="13" t="str">
        <f t="shared" si="126"/>
        <v>CUMPLE</v>
      </c>
      <c r="AH705" s="13" t="str">
        <f t="shared" si="127"/>
        <v>NO CUMPLE</v>
      </c>
      <c r="AI705" s="13" t="str">
        <f t="shared" si="128"/>
        <v>NO CUMPLE</v>
      </c>
      <c r="AJ705" s="13" t="str">
        <f t="shared" si="129"/>
        <v>NO CUMPLE</v>
      </c>
      <c r="AK705" s="13" t="str">
        <f t="shared" si="130"/>
        <v>NO CUMPLE</v>
      </c>
      <c r="AL705" s="13" t="str">
        <f t="shared" si="131"/>
        <v>CUMPLE</v>
      </c>
      <c r="AM705" s="13" t="str">
        <f t="shared" si="132"/>
        <v>NO CUMPLE</v>
      </c>
      <c r="AN705" s="13" t="str">
        <f t="shared" si="133"/>
        <v>NO CUMPLE</v>
      </c>
      <c r="AO705" s="13" t="str">
        <f t="shared" si="134"/>
        <v>NO CUMPLE</v>
      </c>
      <c r="AP705" s="13" t="str">
        <f t="shared" si="135"/>
        <v>NO CUMPLE</v>
      </c>
    </row>
    <row r="706" spans="1:42" ht="15" x14ac:dyDescent="0.25">
      <c r="A706" t="s">
        <v>4379</v>
      </c>
      <c r="B706" t="s">
        <v>2512</v>
      </c>
      <c r="C706" t="s">
        <v>86</v>
      </c>
      <c r="D706" t="s">
        <v>86</v>
      </c>
      <c r="E706" t="s">
        <v>88</v>
      </c>
      <c r="F706" t="s">
        <v>2500</v>
      </c>
      <c r="G706" t="s">
        <v>54</v>
      </c>
      <c r="H706" t="s">
        <v>55</v>
      </c>
      <c r="I706" t="s">
        <v>30</v>
      </c>
      <c r="J706" t="s">
        <v>82</v>
      </c>
      <c r="K706" t="s">
        <v>75</v>
      </c>
      <c r="L706" t="s">
        <v>4380</v>
      </c>
      <c r="M706" t="s">
        <v>4381</v>
      </c>
      <c r="N706" t="s">
        <v>4382</v>
      </c>
      <c r="O706" t="s">
        <v>61</v>
      </c>
      <c r="P706" t="s">
        <v>62</v>
      </c>
      <c r="Q706" t="s">
        <v>148</v>
      </c>
      <c r="R706" t="s">
        <v>4383</v>
      </c>
      <c r="S706" t="s">
        <v>1948</v>
      </c>
      <c r="T706" t="s">
        <v>4384</v>
      </c>
      <c r="U706"/>
      <c r="V706" s="40">
        <v>0.80497685185185186</v>
      </c>
      <c r="W706" s="40">
        <v>0.97567129629629634</v>
      </c>
      <c r="X706" s="40">
        <v>0.17069444444444445</v>
      </c>
      <c r="Y706" s="2" t="str">
        <f t="shared" ref="Y706:Y769" si="136">IF(J706="Incidente de Cliente",IF($X706&lt;=$AT$2,"Cumplido","Incumplido"),"")</f>
        <v/>
      </c>
      <c r="Z706" s="47" t="str">
        <f t="shared" ref="Z706:Z769" si="137">IF(J706="Requerimiento de Cliente",IF($X706&lt;=$AT$3,"Cumplido","Incumplido"),"")</f>
        <v>Cumplido</v>
      </c>
      <c r="AA706" s="8"/>
      <c r="AB706" s="8"/>
      <c r="AC706" s="8"/>
      <c r="AD706" s="8"/>
      <c r="AE706" s="8"/>
      <c r="AF706" s="42">
        <v>45336</v>
      </c>
      <c r="AG706" s="13" t="str">
        <f t="shared" si="126"/>
        <v>NO CUMPLE</v>
      </c>
      <c r="AH706" s="13" t="str">
        <f t="shared" si="127"/>
        <v>NO CUMPLE</v>
      </c>
      <c r="AI706" s="13" t="str">
        <f t="shared" si="128"/>
        <v>CUMPLE</v>
      </c>
      <c r="AJ706" s="13" t="str">
        <f t="shared" si="129"/>
        <v>NO CUMPLE</v>
      </c>
      <c r="AK706" s="13" t="str">
        <f t="shared" si="130"/>
        <v>NO CUMPLE</v>
      </c>
      <c r="AL706" s="13" t="str">
        <f t="shared" si="131"/>
        <v>NO CUMPLE</v>
      </c>
      <c r="AM706" s="13" t="str">
        <f t="shared" si="132"/>
        <v>NO CUMPLE</v>
      </c>
      <c r="AN706" s="13" t="str">
        <f t="shared" si="133"/>
        <v>NO CUMPLE</v>
      </c>
      <c r="AO706" s="13" t="str">
        <f t="shared" si="134"/>
        <v>CUMPLE</v>
      </c>
      <c r="AP706" s="13" t="str">
        <f t="shared" si="135"/>
        <v>NO CUMPLE</v>
      </c>
    </row>
    <row r="707" spans="1:42" ht="15" x14ac:dyDescent="0.25">
      <c r="A707" t="s">
        <v>4385</v>
      </c>
      <c r="B707" t="s">
        <v>95</v>
      </c>
      <c r="C707" t="s">
        <v>174</v>
      </c>
      <c r="D707" t="s">
        <v>142</v>
      </c>
      <c r="E707" t="s">
        <v>4386</v>
      </c>
      <c r="F707" t="s">
        <v>176</v>
      </c>
      <c r="G707" t="s">
        <v>73</v>
      </c>
      <c r="H707" t="s">
        <v>74</v>
      </c>
      <c r="I707" t="s">
        <v>29</v>
      </c>
      <c r="J707" t="s">
        <v>82</v>
      </c>
      <c r="K707" t="s">
        <v>2652</v>
      </c>
      <c r="L707" t="s">
        <v>4387</v>
      </c>
      <c r="M707" t="s">
        <v>4388</v>
      </c>
      <c r="N707" t="s">
        <v>4389</v>
      </c>
      <c r="O707" t="s">
        <v>61</v>
      </c>
      <c r="P707" t="s">
        <v>62</v>
      </c>
      <c r="Q707" t="s">
        <v>279</v>
      </c>
      <c r="R707" t="s">
        <v>4390</v>
      </c>
      <c r="S707" t="s">
        <v>2628</v>
      </c>
      <c r="T707" t="s">
        <v>4391</v>
      </c>
      <c r="U707" t="s">
        <v>4392</v>
      </c>
      <c r="V707" s="40">
        <v>6.7256944444444439E-2</v>
      </c>
      <c r="W707" s="40">
        <v>0.12490740740740741</v>
      </c>
      <c r="X707" s="40">
        <v>1.5983796296296298E-2</v>
      </c>
      <c r="Y707" s="2" t="str">
        <f t="shared" si="136"/>
        <v/>
      </c>
      <c r="Z707" s="47" t="str">
        <f t="shared" si="137"/>
        <v>Cumplido</v>
      </c>
      <c r="AA707" s="8"/>
      <c r="AB707" s="8"/>
      <c r="AC707" s="8"/>
      <c r="AD707" s="8"/>
      <c r="AE707" s="8"/>
      <c r="AF707" s="42">
        <v>45335</v>
      </c>
      <c r="AG707" s="13" t="str">
        <f t="shared" ref="AG707:AG770" si="138">IF(X707&lt;$AR$11,"CUMPLE","NO CUMPLE")</f>
        <v>CUMPLE</v>
      </c>
      <c r="AH707" s="13" t="str">
        <f t="shared" ref="AH707:AH770" si="139">IF(X707&gt;$AR$12,IF(X707&lt;=$AS$12,"CUMPLE","NO CUMPLE"),"NO CUMPLE")</f>
        <v>NO CUMPLE</v>
      </c>
      <c r="AI707" s="13" t="str">
        <f t="shared" ref="AI707:AI770" si="140">IF(X707&gt;$AR$13,IF(X707&lt;=$AS$13,"CUMPLE","NO CUMPLE"),"NO CUMPLE")</f>
        <v>NO CUMPLE</v>
      </c>
      <c r="AJ707" s="13" t="str">
        <f t="shared" ref="AJ707:AJ770" si="141">IF(X707&gt;$AR$14,IF(X707&lt;=$AS$14,"CUMPLE","NO CUMPLE"),"NO CUMPLE")</f>
        <v>NO CUMPLE</v>
      </c>
      <c r="AK707" s="13" t="str">
        <f t="shared" ref="AK707:AK770" si="142">IF(X707&gt;$AR$15,"CUMPLE","NO CUMPLE")</f>
        <v>NO CUMPLE</v>
      </c>
      <c r="AL707" s="13" t="str">
        <f t="shared" ref="AL707:AL770" si="143">IF(W707&lt;$AR$11,"CUMPLE","NO CUMPLE")</f>
        <v>NO CUMPLE</v>
      </c>
      <c r="AM707" s="13" t="str">
        <f t="shared" ref="AM707:AM770" si="144">IF(W707&gt;$AR$12,IF(W707&lt;=$AS$12,"CUMPLE","NO CUMPLE"),"NO CUMPLE")</f>
        <v>CUMPLE</v>
      </c>
      <c r="AN707" s="13" t="str">
        <f t="shared" ref="AN707:AN770" si="145">IF(W707&gt;$AR$13,IF(W707&lt;=$AS$13,"CUMPLE","NO CUMPLE"),"NO CUMPLE")</f>
        <v>NO CUMPLE</v>
      </c>
      <c r="AO707" s="13" t="str">
        <f t="shared" ref="AO707:AO770" si="146">IF(W707&gt;$AR$14,IF(W707&lt;=$AS$14,"CUMPLE","NO CUMPLE"),"NO CUMPLE")</f>
        <v>NO CUMPLE</v>
      </c>
      <c r="AP707" s="13" t="str">
        <f t="shared" ref="AP707:AP770" si="147">IF(W707&gt;$AR$15,"CUMPLE","NO CUMPLE")</f>
        <v>NO CUMPLE</v>
      </c>
    </row>
    <row r="708" spans="1:42" ht="15" hidden="1" x14ac:dyDescent="0.25">
      <c r="A708" t="s">
        <v>4393</v>
      </c>
      <c r="B708" t="s">
        <v>70</v>
      </c>
      <c r="C708" t="s">
        <v>154</v>
      </c>
      <c r="D708" t="s">
        <v>71</v>
      </c>
      <c r="E708" t="s">
        <v>495</v>
      </c>
      <c r="F708" t="s">
        <v>116</v>
      </c>
      <c r="G708" t="s">
        <v>54</v>
      </c>
      <c r="H708" t="s">
        <v>55</v>
      </c>
      <c r="I708" t="s">
        <v>30</v>
      </c>
      <c r="J708" t="s">
        <v>56</v>
      </c>
      <c r="K708" t="s">
        <v>117</v>
      </c>
      <c r="L708" t="s">
        <v>4394</v>
      </c>
      <c r="M708" t="s">
        <v>4395</v>
      </c>
      <c r="N708" t="s">
        <v>4396</v>
      </c>
      <c r="O708" t="s">
        <v>61</v>
      </c>
      <c r="P708" t="s">
        <v>136</v>
      </c>
      <c r="Q708" t="s">
        <v>137</v>
      </c>
      <c r="R708" t="s">
        <v>4397</v>
      </c>
      <c r="S708" t="s">
        <v>2628</v>
      </c>
      <c r="T708" t="s">
        <v>4398</v>
      </c>
      <c r="U708" t="s">
        <v>4399</v>
      </c>
      <c r="V708" s="40">
        <v>0</v>
      </c>
      <c r="W708" s="40">
        <v>0</v>
      </c>
      <c r="X708" s="40">
        <v>0</v>
      </c>
      <c r="Y708" s="2" t="str">
        <f t="shared" si="136"/>
        <v/>
      </c>
      <c r="Z708" s="47" t="str">
        <f t="shared" si="137"/>
        <v/>
      </c>
      <c r="AA708" s="8"/>
      <c r="AB708" s="8"/>
      <c r="AC708" s="8"/>
      <c r="AD708" s="8"/>
      <c r="AE708" s="8"/>
      <c r="AF708" s="42">
        <v>45335</v>
      </c>
      <c r="AG708" s="13" t="str">
        <f t="shared" si="138"/>
        <v>CUMPLE</v>
      </c>
      <c r="AH708" s="13" t="str">
        <f t="shared" si="139"/>
        <v>NO CUMPLE</v>
      </c>
      <c r="AI708" s="13" t="str">
        <f t="shared" si="140"/>
        <v>NO CUMPLE</v>
      </c>
      <c r="AJ708" s="13" t="str">
        <f t="shared" si="141"/>
        <v>NO CUMPLE</v>
      </c>
      <c r="AK708" s="13" t="str">
        <f t="shared" si="142"/>
        <v>NO CUMPLE</v>
      </c>
      <c r="AL708" s="13" t="str">
        <f t="shared" si="143"/>
        <v>CUMPLE</v>
      </c>
      <c r="AM708" s="13" t="str">
        <f t="shared" si="144"/>
        <v>NO CUMPLE</v>
      </c>
      <c r="AN708" s="13" t="str">
        <f t="shared" si="145"/>
        <v>NO CUMPLE</v>
      </c>
      <c r="AO708" s="13" t="str">
        <f t="shared" si="146"/>
        <v>NO CUMPLE</v>
      </c>
      <c r="AP708" s="13" t="str">
        <f t="shared" si="147"/>
        <v>NO CUMPLE</v>
      </c>
    </row>
    <row r="709" spans="1:42" ht="15" hidden="1" x14ac:dyDescent="0.25">
      <c r="A709" t="s">
        <v>4400</v>
      </c>
      <c r="B709" t="s">
        <v>165</v>
      </c>
      <c r="C709" t="s">
        <v>415</v>
      </c>
      <c r="D709" t="s">
        <v>297</v>
      </c>
      <c r="E709" t="s">
        <v>1089</v>
      </c>
      <c r="F709" t="s">
        <v>299</v>
      </c>
      <c r="G709" t="s">
        <v>73</v>
      </c>
      <c r="H709" t="s">
        <v>74</v>
      </c>
      <c r="I709" t="s">
        <v>29</v>
      </c>
      <c r="J709" t="s">
        <v>82</v>
      </c>
      <c r="K709" t="s">
        <v>117</v>
      </c>
      <c r="L709" t="s">
        <v>2155</v>
      </c>
      <c r="M709" t="s">
        <v>4401</v>
      </c>
      <c r="N709" t="s">
        <v>4402</v>
      </c>
      <c r="O709" t="s">
        <v>61</v>
      </c>
      <c r="P709" t="s">
        <v>94</v>
      </c>
      <c r="Q709" t="s">
        <v>95</v>
      </c>
      <c r="R709" t="s">
        <v>4403</v>
      </c>
      <c r="S709" t="s">
        <v>2628</v>
      </c>
      <c r="T709" t="s">
        <v>4404</v>
      </c>
      <c r="U709"/>
      <c r="V709" s="40">
        <v>2.7997685185185184E-2</v>
      </c>
      <c r="W709" s="40">
        <v>3.408564814814815E-2</v>
      </c>
      <c r="X709" s="40">
        <v>6.0879629629629626E-3</v>
      </c>
      <c r="Y709" s="2" t="str">
        <f t="shared" si="136"/>
        <v/>
      </c>
      <c r="Z709" s="47" t="str">
        <f t="shared" si="137"/>
        <v>Cumplido</v>
      </c>
      <c r="AA709" s="8"/>
      <c r="AB709" s="8"/>
      <c r="AC709" s="8"/>
      <c r="AD709" s="8"/>
      <c r="AE709" s="8"/>
      <c r="AF709" s="42">
        <v>45335</v>
      </c>
      <c r="AG709" s="13" t="str">
        <f t="shared" si="138"/>
        <v>CUMPLE</v>
      </c>
      <c r="AH709" s="13" t="str">
        <f t="shared" si="139"/>
        <v>NO CUMPLE</v>
      </c>
      <c r="AI709" s="13" t="str">
        <f t="shared" si="140"/>
        <v>NO CUMPLE</v>
      </c>
      <c r="AJ709" s="13" t="str">
        <f t="shared" si="141"/>
        <v>NO CUMPLE</v>
      </c>
      <c r="AK709" s="13" t="str">
        <f t="shared" si="142"/>
        <v>NO CUMPLE</v>
      </c>
      <c r="AL709" s="13" t="str">
        <f t="shared" si="143"/>
        <v>CUMPLE</v>
      </c>
      <c r="AM709" s="13" t="str">
        <f t="shared" si="144"/>
        <v>NO CUMPLE</v>
      </c>
      <c r="AN709" s="13" t="str">
        <f t="shared" si="145"/>
        <v>NO CUMPLE</v>
      </c>
      <c r="AO709" s="13" t="str">
        <f t="shared" si="146"/>
        <v>NO CUMPLE</v>
      </c>
      <c r="AP709" s="13" t="str">
        <f t="shared" si="147"/>
        <v>NO CUMPLE</v>
      </c>
    </row>
    <row r="710" spans="1:42" ht="15" hidden="1" x14ac:dyDescent="0.25">
      <c r="A710" t="s">
        <v>4405</v>
      </c>
      <c r="B710" t="s">
        <v>165</v>
      </c>
      <c r="C710" t="s">
        <v>359</v>
      </c>
      <c r="D710" t="s">
        <v>71</v>
      </c>
      <c r="E710" t="s">
        <v>467</v>
      </c>
      <c r="F710" t="s">
        <v>468</v>
      </c>
      <c r="G710" t="s">
        <v>54</v>
      </c>
      <c r="H710" t="s">
        <v>55</v>
      </c>
      <c r="I710" t="s">
        <v>30</v>
      </c>
      <c r="J710" t="s">
        <v>56</v>
      </c>
      <c r="K710" t="s">
        <v>57</v>
      </c>
      <c r="L710" t="s">
        <v>1241</v>
      </c>
      <c r="M710" t="s">
        <v>4406</v>
      </c>
      <c r="N710" t="s">
        <v>4407</v>
      </c>
      <c r="O710" t="s">
        <v>61</v>
      </c>
      <c r="P710" t="s">
        <v>136</v>
      </c>
      <c r="Q710" t="s">
        <v>137</v>
      </c>
      <c r="R710" t="s">
        <v>4408</v>
      </c>
      <c r="S710" t="s">
        <v>2628</v>
      </c>
      <c r="T710" t="s">
        <v>583</v>
      </c>
      <c r="U710" t="s">
        <v>1395</v>
      </c>
      <c r="V710" s="40">
        <v>0</v>
      </c>
      <c r="W710" s="40">
        <v>0</v>
      </c>
      <c r="X710" s="40">
        <v>0</v>
      </c>
      <c r="Y710" s="2" t="str">
        <f t="shared" si="136"/>
        <v/>
      </c>
      <c r="Z710" s="47" t="str">
        <f t="shared" si="137"/>
        <v/>
      </c>
      <c r="AA710" s="8"/>
      <c r="AB710" s="8"/>
      <c r="AC710" s="8"/>
      <c r="AD710" s="8"/>
      <c r="AE710" s="8"/>
      <c r="AF710" s="42">
        <v>45335</v>
      </c>
      <c r="AG710" s="13" t="str">
        <f t="shared" si="138"/>
        <v>CUMPLE</v>
      </c>
      <c r="AH710" s="13" t="str">
        <f t="shared" si="139"/>
        <v>NO CUMPLE</v>
      </c>
      <c r="AI710" s="13" t="str">
        <f t="shared" si="140"/>
        <v>NO CUMPLE</v>
      </c>
      <c r="AJ710" s="13" t="str">
        <f t="shared" si="141"/>
        <v>NO CUMPLE</v>
      </c>
      <c r="AK710" s="13" t="str">
        <f t="shared" si="142"/>
        <v>NO CUMPLE</v>
      </c>
      <c r="AL710" s="13" t="str">
        <f t="shared" si="143"/>
        <v>CUMPLE</v>
      </c>
      <c r="AM710" s="13" t="str">
        <f t="shared" si="144"/>
        <v>NO CUMPLE</v>
      </c>
      <c r="AN710" s="13" t="str">
        <f t="shared" si="145"/>
        <v>NO CUMPLE</v>
      </c>
      <c r="AO710" s="13" t="str">
        <f t="shared" si="146"/>
        <v>NO CUMPLE</v>
      </c>
      <c r="AP710" s="13" t="str">
        <f t="shared" si="147"/>
        <v>NO CUMPLE</v>
      </c>
    </row>
    <row r="711" spans="1:42" ht="15" x14ac:dyDescent="0.25">
      <c r="A711" t="s">
        <v>4409</v>
      </c>
      <c r="B711" t="s">
        <v>284</v>
      </c>
      <c r="C711" t="s">
        <v>233</v>
      </c>
      <c r="D711" t="s">
        <v>233</v>
      </c>
      <c r="E711" t="s">
        <v>942</v>
      </c>
      <c r="F711" t="s">
        <v>2469</v>
      </c>
      <c r="G711" t="s">
        <v>54</v>
      </c>
      <c r="H711" t="s">
        <v>55</v>
      </c>
      <c r="I711" t="s">
        <v>30</v>
      </c>
      <c r="J711" t="s">
        <v>82</v>
      </c>
      <c r="K711" t="s">
        <v>75</v>
      </c>
      <c r="L711" t="s">
        <v>4410</v>
      </c>
      <c r="M711" t="s">
        <v>4411</v>
      </c>
      <c r="N711" t="s">
        <v>4412</v>
      </c>
      <c r="O711" t="s">
        <v>61</v>
      </c>
      <c r="P711" t="s">
        <v>62</v>
      </c>
      <c r="Q711" t="s">
        <v>279</v>
      </c>
      <c r="R711" t="s">
        <v>4413</v>
      </c>
      <c r="S711" t="s">
        <v>2628</v>
      </c>
      <c r="T711" t="s">
        <v>2493</v>
      </c>
      <c r="U711" t="s">
        <v>2952</v>
      </c>
      <c r="V711" s="40">
        <v>0</v>
      </c>
      <c r="W711" s="40">
        <v>1.3773148148148147E-3</v>
      </c>
      <c r="X711" s="40">
        <v>1.3773148148148147E-3</v>
      </c>
      <c r="Y711" s="2" t="str">
        <f t="shared" si="136"/>
        <v/>
      </c>
      <c r="Z711" s="47" t="str">
        <f t="shared" si="137"/>
        <v>Cumplido</v>
      </c>
      <c r="AA711" s="8"/>
      <c r="AB711" s="8"/>
      <c r="AC711" s="8"/>
      <c r="AD711" s="8"/>
      <c r="AE711" s="8"/>
      <c r="AF711" s="42">
        <v>45335</v>
      </c>
      <c r="AG711" s="13" t="str">
        <f t="shared" si="138"/>
        <v>CUMPLE</v>
      </c>
      <c r="AH711" s="13" t="str">
        <f t="shared" si="139"/>
        <v>NO CUMPLE</v>
      </c>
      <c r="AI711" s="13" t="str">
        <f t="shared" si="140"/>
        <v>NO CUMPLE</v>
      </c>
      <c r="AJ711" s="13" t="str">
        <f t="shared" si="141"/>
        <v>NO CUMPLE</v>
      </c>
      <c r="AK711" s="13" t="str">
        <f t="shared" si="142"/>
        <v>NO CUMPLE</v>
      </c>
      <c r="AL711" s="13" t="str">
        <f t="shared" si="143"/>
        <v>CUMPLE</v>
      </c>
      <c r="AM711" s="13" t="str">
        <f t="shared" si="144"/>
        <v>NO CUMPLE</v>
      </c>
      <c r="AN711" s="13" t="str">
        <f t="shared" si="145"/>
        <v>NO CUMPLE</v>
      </c>
      <c r="AO711" s="13" t="str">
        <f t="shared" si="146"/>
        <v>NO CUMPLE</v>
      </c>
      <c r="AP711" s="13" t="str">
        <f t="shared" si="147"/>
        <v>NO CUMPLE</v>
      </c>
    </row>
    <row r="712" spans="1:42" ht="15" hidden="1" x14ac:dyDescent="0.25">
      <c r="A712" t="s">
        <v>4414</v>
      </c>
      <c r="B712" t="s">
        <v>165</v>
      </c>
      <c r="C712" t="s">
        <v>415</v>
      </c>
      <c r="D712" t="s">
        <v>297</v>
      </c>
      <c r="E712" t="s">
        <v>1089</v>
      </c>
      <c r="F712" t="s">
        <v>299</v>
      </c>
      <c r="G712" t="s">
        <v>73</v>
      </c>
      <c r="H712" t="s">
        <v>74</v>
      </c>
      <c r="I712" t="s">
        <v>29</v>
      </c>
      <c r="J712" t="s">
        <v>82</v>
      </c>
      <c r="K712" t="s">
        <v>430</v>
      </c>
      <c r="L712" t="s">
        <v>1546</v>
      </c>
      <c r="M712" t="s">
        <v>4415</v>
      </c>
      <c r="N712" t="s">
        <v>4416</v>
      </c>
      <c r="O712" t="s">
        <v>61</v>
      </c>
      <c r="P712" t="s">
        <v>94</v>
      </c>
      <c r="Q712" t="s">
        <v>95</v>
      </c>
      <c r="R712" t="s">
        <v>4417</v>
      </c>
      <c r="S712" t="s">
        <v>2628</v>
      </c>
      <c r="T712" t="s">
        <v>4418</v>
      </c>
      <c r="U712"/>
      <c r="V712" s="40">
        <v>1.5972222222222223E-3</v>
      </c>
      <c r="W712" s="40">
        <v>6.7245370370370367E-3</v>
      </c>
      <c r="X712" s="40">
        <v>5.1273148148148146E-3</v>
      </c>
      <c r="Y712" s="2" t="str">
        <f t="shared" si="136"/>
        <v/>
      </c>
      <c r="Z712" s="47" t="str">
        <f t="shared" si="137"/>
        <v>Cumplido</v>
      </c>
      <c r="AA712" s="8"/>
      <c r="AB712" s="8"/>
      <c r="AC712" s="8"/>
      <c r="AD712" s="8"/>
      <c r="AE712" s="8"/>
      <c r="AF712" s="42">
        <v>45335</v>
      </c>
      <c r="AG712" s="13" t="str">
        <f t="shared" si="138"/>
        <v>CUMPLE</v>
      </c>
      <c r="AH712" s="13" t="str">
        <f t="shared" si="139"/>
        <v>NO CUMPLE</v>
      </c>
      <c r="AI712" s="13" t="str">
        <f t="shared" si="140"/>
        <v>NO CUMPLE</v>
      </c>
      <c r="AJ712" s="13" t="str">
        <f t="shared" si="141"/>
        <v>NO CUMPLE</v>
      </c>
      <c r="AK712" s="13" t="str">
        <f t="shared" si="142"/>
        <v>NO CUMPLE</v>
      </c>
      <c r="AL712" s="13" t="str">
        <f t="shared" si="143"/>
        <v>CUMPLE</v>
      </c>
      <c r="AM712" s="13" t="str">
        <f t="shared" si="144"/>
        <v>NO CUMPLE</v>
      </c>
      <c r="AN712" s="13" t="str">
        <f t="shared" si="145"/>
        <v>NO CUMPLE</v>
      </c>
      <c r="AO712" s="13" t="str">
        <f t="shared" si="146"/>
        <v>NO CUMPLE</v>
      </c>
      <c r="AP712" s="13" t="str">
        <f t="shared" si="147"/>
        <v>NO CUMPLE</v>
      </c>
    </row>
    <row r="713" spans="1:42" ht="15" x14ac:dyDescent="0.25">
      <c r="A713" t="s">
        <v>4419</v>
      </c>
      <c r="B713" t="s">
        <v>2512</v>
      </c>
      <c r="C713" t="s">
        <v>2513</v>
      </c>
      <c r="D713" t="s">
        <v>2513</v>
      </c>
      <c r="E713" t="s">
        <v>88</v>
      </c>
      <c r="F713" t="s">
        <v>2500</v>
      </c>
      <c r="G713" t="s">
        <v>54</v>
      </c>
      <c r="H713" t="s">
        <v>55</v>
      </c>
      <c r="I713" t="s">
        <v>30</v>
      </c>
      <c r="J713" t="s">
        <v>82</v>
      </c>
      <c r="K713" t="s">
        <v>75</v>
      </c>
      <c r="L713" t="s">
        <v>4420</v>
      </c>
      <c r="M713" t="s">
        <v>4421</v>
      </c>
      <c r="N713" t="s">
        <v>4422</v>
      </c>
      <c r="O713" t="s">
        <v>61</v>
      </c>
      <c r="P713" t="s">
        <v>62</v>
      </c>
      <c r="Q713" t="s">
        <v>148</v>
      </c>
      <c r="R713" t="s">
        <v>4423</v>
      </c>
      <c r="S713" t="s">
        <v>1948</v>
      </c>
      <c r="T713"/>
      <c r="U713"/>
      <c r="V713" s="40">
        <v>0.88400462962962967</v>
      </c>
      <c r="W713" s="40">
        <v>0.88458333333333339</v>
      </c>
      <c r="X713" s="40">
        <v>5.7870370370370367E-4</v>
      </c>
      <c r="Y713" s="2" t="str">
        <f t="shared" si="136"/>
        <v/>
      </c>
      <c r="Z713" s="47" t="str">
        <f t="shared" si="137"/>
        <v>Cumplido</v>
      </c>
      <c r="AA713" s="8"/>
      <c r="AB713" s="8"/>
      <c r="AC713" s="8"/>
      <c r="AD713" s="8"/>
      <c r="AE713" s="8"/>
      <c r="AF713" s="42">
        <v>45336</v>
      </c>
      <c r="AG713" s="13" t="str">
        <f t="shared" si="138"/>
        <v>CUMPLE</v>
      </c>
      <c r="AH713" s="13" t="str">
        <f t="shared" si="139"/>
        <v>NO CUMPLE</v>
      </c>
      <c r="AI713" s="13" t="str">
        <f t="shared" si="140"/>
        <v>NO CUMPLE</v>
      </c>
      <c r="AJ713" s="13" t="str">
        <f t="shared" si="141"/>
        <v>NO CUMPLE</v>
      </c>
      <c r="AK713" s="13" t="str">
        <f t="shared" si="142"/>
        <v>NO CUMPLE</v>
      </c>
      <c r="AL713" s="13" t="str">
        <f t="shared" si="143"/>
        <v>NO CUMPLE</v>
      </c>
      <c r="AM713" s="13" t="str">
        <f t="shared" si="144"/>
        <v>NO CUMPLE</v>
      </c>
      <c r="AN713" s="13" t="str">
        <f t="shared" si="145"/>
        <v>NO CUMPLE</v>
      </c>
      <c r="AO713" s="13" t="str">
        <f t="shared" si="146"/>
        <v>CUMPLE</v>
      </c>
      <c r="AP713" s="13" t="str">
        <f t="shared" si="147"/>
        <v>NO CUMPLE</v>
      </c>
    </row>
    <row r="714" spans="1:42" ht="15" x14ac:dyDescent="0.25">
      <c r="A714" t="s">
        <v>4424</v>
      </c>
      <c r="B714" t="s">
        <v>95</v>
      </c>
      <c r="C714" t="s">
        <v>174</v>
      </c>
      <c r="D714" t="s">
        <v>142</v>
      </c>
      <c r="E714" t="s">
        <v>185</v>
      </c>
      <c r="F714" t="s">
        <v>156</v>
      </c>
      <c r="G714" t="s">
        <v>73</v>
      </c>
      <c r="H714" t="s">
        <v>74</v>
      </c>
      <c r="I714" t="s">
        <v>29</v>
      </c>
      <c r="J714" t="s">
        <v>82</v>
      </c>
      <c r="K714" t="s">
        <v>486</v>
      </c>
      <c r="L714" t="s">
        <v>3744</v>
      </c>
      <c r="M714" t="s">
        <v>4425</v>
      </c>
      <c r="N714" t="s">
        <v>4426</v>
      </c>
      <c r="O714" t="s">
        <v>61</v>
      </c>
      <c r="P714" t="s">
        <v>136</v>
      </c>
      <c r="Q714" t="s">
        <v>137</v>
      </c>
      <c r="R714" t="s">
        <v>4427</v>
      </c>
      <c r="S714" t="s">
        <v>2628</v>
      </c>
      <c r="T714" t="s">
        <v>4428</v>
      </c>
      <c r="U714" t="s">
        <v>4429</v>
      </c>
      <c r="V714" s="40">
        <v>0</v>
      </c>
      <c r="W714" s="40">
        <v>0.31877314814814817</v>
      </c>
      <c r="X714" s="40">
        <v>0.31877314814814817</v>
      </c>
      <c r="Y714" s="2" t="str">
        <f t="shared" si="136"/>
        <v/>
      </c>
      <c r="Z714" s="47" t="str">
        <f t="shared" si="137"/>
        <v>Cumplido</v>
      </c>
      <c r="AA714" s="8"/>
      <c r="AB714" s="8"/>
      <c r="AC714" s="8"/>
      <c r="AD714" s="8"/>
      <c r="AE714" s="8"/>
      <c r="AF714" s="42">
        <v>45335</v>
      </c>
      <c r="AG714" s="13" t="str">
        <f t="shared" si="138"/>
        <v>NO CUMPLE</v>
      </c>
      <c r="AH714" s="13" t="str">
        <f t="shared" si="139"/>
        <v>NO CUMPLE</v>
      </c>
      <c r="AI714" s="13" t="str">
        <f t="shared" si="140"/>
        <v>CUMPLE</v>
      </c>
      <c r="AJ714" s="13" t="str">
        <f t="shared" si="141"/>
        <v>NO CUMPLE</v>
      </c>
      <c r="AK714" s="13" t="str">
        <f t="shared" si="142"/>
        <v>NO CUMPLE</v>
      </c>
      <c r="AL714" s="13" t="str">
        <f t="shared" si="143"/>
        <v>NO CUMPLE</v>
      </c>
      <c r="AM714" s="13" t="str">
        <f t="shared" si="144"/>
        <v>NO CUMPLE</v>
      </c>
      <c r="AN714" s="13" t="str">
        <f t="shared" si="145"/>
        <v>CUMPLE</v>
      </c>
      <c r="AO714" s="13" t="str">
        <f t="shared" si="146"/>
        <v>NO CUMPLE</v>
      </c>
      <c r="AP714" s="13" t="str">
        <f t="shared" si="147"/>
        <v>NO CUMPLE</v>
      </c>
    </row>
    <row r="715" spans="1:42" ht="15" hidden="1" x14ac:dyDescent="0.25">
      <c r="A715" t="s">
        <v>4430</v>
      </c>
      <c r="B715" t="s">
        <v>165</v>
      </c>
      <c r="C715" t="s">
        <v>415</v>
      </c>
      <c r="D715" t="s">
        <v>297</v>
      </c>
      <c r="E715" t="s">
        <v>1089</v>
      </c>
      <c r="F715" t="s">
        <v>320</v>
      </c>
      <c r="G715" t="s">
        <v>73</v>
      </c>
      <c r="H715" t="s">
        <v>74</v>
      </c>
      <c r="I715" t="s">
        <v>29</v>
      </c>
      <c r="J715" t="s">
        <v>82</v>
      </c>
      <c r="K715" t="s">
        <v>4431</v>
      </c>
      <c r="L715" t="s">
        <v>4432</v>
      </c>
      <c r="M715" t="s">
        <v>4433</v>
      </c>
      <c r="N715" t="s">
        <v>4434</v>
      </c>
      <c r="O715" t="s">
        <v>61</v>
      </c>
      <c r="P715" t="s">
        <v>94</v>
      </c>
      <c r="Q715" t="s">
        <v>95</v>
      </c>
      <c r="R715" t="s">
        <v>4435</v>
      </c>
      <c r="S715" t="s">
        <v>2628</v>
      </c>
      <c r="T715" t="s">
        <v>4436</v>
      </c>
      <c r="U715"/>
      <c r="V715" s="40">
        <v>0.20755787037037038</v>
      </c>
      <c r="W715" s="40">
        <v>0.2089699074074074</v>
      </c>
      <c r="X715" s="40">
        <v>1.4120370370370369E-3</v>
      </c>
      <c r="Y715" s="2" t="str">
        <f t="shared" si="136"/>
        <v/>
      </c>
      <c r="Z715" s="47" t="str">
        <f t="shared" si="137"/>
        <v>Cumplido</v>
      </c>
      <c r="AA715" s="8"/>
      <c r="AB715" s="8" t="str">
        <f>IF($H715="1-Crítica",IF($X715&lt;=$AT$5,"Cumplido", "Incumplido"),"")</f>
        <v/>
      </c>
      <c r="AC715" s="8" t="str">
        <f>IF($H715="2-Alta",IF($X715&lt;=$AT$6, "Cumplido", "Incumplido"),"")</f>
        <v/>
      </c>
      <c r="AD715" s="8" t="str">
        <f>IF($H715="3-Medio",IF($X715&lt;=$AT$7, "Cumplido", "Incumplido"),"")</f>
        <v>Cumplido</v>
      </c>
      <c r="AE715" s="8" t="str">
        <f>IF($H715="4-Baja",IF($X715&lt;=$AT$8, "Cumplido", "Incumplido"),"")</f>
        <v/>
      </c>
      <c r="AF715" s="42">
        <v>45335</v>
      </c>
      <c r="AG715" s="13" t="str">
        <f t="shared" si="138"/>
        <v>CUMPLE</v>
      </c>
      <c r="AH715" s="13" t="str">
        <f t="shared" si="139"/>
        <v>NO CUMPLE</v>
      </c>
      <c r="AI715" s="13" t="str">
        <f t="shared" si="140"/>
        <v>NO CUMPLE</v>
      </c>
      <c r="AJ715" s="13" t="str">
        <f t="shared" si="141"/>
        <v>NO CUMPLE</v>
      </c>
      <c r="AK715" s="13" t="str">
        <f t="shared" si="142"/>
        <v>NO CUMPLE</v>
      </c>
      <c r="AL715" s="13" t="str">
        <f t="shared" si="143"/>
        <v>NO CUMPLE</v>
      </c>
      <c r="AM715" s="13" t="str">
        <f t="shared" si="144"/>
        <v>NO CUMPLE</v>
      </c>
      <c r="AN715" s="13" t="str">
        <f t="shared" si="145"/>
        <v>CUMPLE</v>
      </c>
      <c r="AO715" s="13" t="str">
        <f t="shared" si="146"/>
        <v>NO CUMPLE</v>
      </c>
      <c r="AP715" s="13" t="str">
        <f t="shared" si="147"/>
        <v>NO CUMPLE</v>
      </c>
    </row>
    <row r="716" spans="1:42" ht="15" hidden="1" x14ac:dyDescent="0.25">
      <c r="A716" t="s">
        <v>4437</v>
      </c>
      <c r="B716" t="s">
        <v>165</v>
      </c>
      <c r="C716" t="s">
        <v>296</v>
      </c>
      <c r="D716" t="s">
        <v>297</v>
      </c>
      <c r="E716" t="s">
        <v>876</v>
      </c>
      <c r="F716" t="s">
        <v>299</v>
      </c>
      <c r="G716" t="s">
        <v>73</v>
      </c>
      <c r="H716" t="s">
        <v>74</v>
      </c>
      <c r="I716" t="s">
        <v>29</v>
      </c>
      <c r="J716" t="s">
        <v>82</v>
      </c>
      <c r="K716" t="s">
        <v>57</v>
      </c>
      <c r="L716" t="s">
        <v>4438</v>
      </c>
      <c r="M716" t="s">
        <v>4439</v>
      </c>
      <c r="N716" t="s">
        <v>4440</v>
      </c>
      <c r="O716" t="s">
        <v>61</v>
      </c>
      <c r="P716" t="s">
        <v>94</v>
      </c>
      <c r="Q716" t="s">
        <v>95</v>
      </c>
      <c r="R716" t="s">
        <v>4441</v>
      </c>
      <c r="S716" t="s">
        <v>2628</v>
      </c>
      <c r="T716" t="s">
        <v>4442</v>
      </c>
      <c r="U716"/>
      <c r="V716" s="40">
        <v>0.13776620370370371</v>
      </c>
      <c r="W716" s="40">
        <v>0.1774537037037037</v>
      </c>
      <c r="X716" s="40">
        <v>3.9687500000000001E-2</v>
      </c>
      <c r="Y716" s="2" t="str">
        <f t="shared" si="136"/>
        <v/>
      </c>
      <c r="Z716" s="47" t="str">
        <f t="shared" si="137"/>
        <v>Cumplido</v>
      </c>
      <c r="AA716" s="8"/>
      <c r="AB716" s="8"/>
      <c r="AC716" s="8"/>
      <c r="AD716" s="8"/>
      <c r="AE716" s="8"/>
      <c r="AF716" s="42">
        <v>45335</v>
      </c>
      <c r="AG716" s="13" t="str">
        <f t="shared" si="138"/>
        <v>CUMPLE</v>
      </c>
      <c r="AH716" s="13" t="str">
        <f t="shared" si="139"/>
        <v>NO CUMPLE</v>
      </c>
      <c r="AI716" s="13" t="str">
        <f t="shared" si="140"/>
        <v>NO CUMPLE</v>
      </c>
      <c r="AJ716" s="13" t="str">
        <f t="shared" si="141"/>
        <v>NO CUMPLE</v>
      </c>
      <c r="AK716" s="13" t="str">
        <f t="shared" si="142"/>
        <v>NO CUMPLE</v>
      </c>
      <c r="AL716" s="13" t="str">
        <f t="shared" si="143"/>
        <v>NO CUMPLE</v>
      </c>
      <c r="AM716" s="13" t="str">
        <f t="shared" si="144"/>
        <v>NO CUMPLE</v>
      </c>
      <c r="AN716" s="13" t="str">
        <f t="shared" si="145"/>
        <v>CUMPLE</v>
      </c>
      <c r="AO716" s="13" t="str">
        <f t="shared" si="146"/>
        <v>NO CUMPLE</v>
      </c>
      <c r="AP716" s="13" t="str">
        <f t="shared" si="147"/>
        <v>NO CUMPLE</v>
      </c>
    </row>
    <row r="717" spans="1:42" ht="15" hidden="1" x14ac:dyDescent="0.25">
      <c r="A717" t="s">
        <v>4443</v>
      </c>
      <c r="B717" t="s">
        <v>95</v>
      </c>
      <c r="C717" t="s">
        <v>154</v>
      </c>
      <c r="D717" t="s">
        <v>142</v>
      </c>
      <c r="E717" t="s">
        <v>495</v>
      </c>
      <c r="F717" t="s">
        <v>176</v>
      </c>
      <c r="G717" t="s">
        <v>73</v>
      </c>
      <c r="H717" t="s">
        <v>74</v>
      </c>
      <c r="I717" t="s">
        <v>29</v>
      </c>
      <c r="J717" t="s">
        <v>82</v>
      </c>
      <c r="K717" t="s">
        <v>75</v>
      </c>
      <c r="L717" t="s">
        <v>4444</v>
      </c>
      <c r="M717" t="s">
        <v>4445</v>
      </c>
      <c r="N717" t="s">
        <v>4446</v>
      </c>
      <c r="O717" t="s">
        <v>61</v>
      </c>
      <c r="P717" t="s">
        <v>136</v>
      </c>
      <c r="Q717" t="s">
        <v>137</v>
      </c>
      <c r="R717" t="s">
        <v>4447</v>
      </c>
      <c r="S717" t="s">
        <v>2628</v>
      </c>
      <c r="T717" t="s">
        <v>4448</v>
      </c>
      <c r="U717" t="s">
        <v>4449</v>
      </c>
      <c r="V717" s="40">
        <v>1.375E-2</v>
      </c>
      <c r="W717" s="40">
        <v>2.0300925925925927E-2</v>
      </c>
      <c r="X717" s="40">
        <v>6.5509259259259262E-3</v>
      </c>
      <c r="Y717" s="2" t="str">
        <f t="shared" si="136"/>
        <v/>
      </c>
      <c r="Z717" s="47" t="str">
        <f t="shared" si="137"/>
        <v>Cumplido</v>
      </c>
      <c r="AA717" s="8"/>
      <c r="AB717" s="8"/>
      <c r="AC717" s="8"/>
      <c r="AD717" s="8"/>
      <c r="AE717" s="8"/>
      <c r="AF717" s="42">
        <v>45335</v>
      </c>
      <c r="AG717" s="13" t="str">
        <f t="shared" si="138"/>
        <v>CUMPLE</v>
      </c>
      <c r="AH717" s="13" t="str">
        <f t="shared" si="139"/>
        <v>NO CUMPLE</v>
      </c>
      <c r="AI717" s="13" t="str">
        <f t="shared" si="140"/>
        <v>NO CUMPLE</v>
      </c>
      <c r="AJ717" s="13" t="str">
        <f t="shared" si="141"/>
        <v>NO CUMPLE</v>
      </c>
      <c r="AK717" s="13" t="str">
        <f t="shared" si="142"/>
        <v>NO CUMPLE</v>
      </c>
      <c r="AL717" s="13" t="str">
        <f t="shared" si="143"/>
        <v>CUMPLE</v>
      </c>
      <c r="AM717" s="13" t="str">
        <f t="shared" si="144"/>
        <v>NO CUMPLE</v>
      </c>
      <c r="AN717" s="13" t="str">
        <f t="shared" si="145"/>
        <v>NO CUMPLE</v>
      </c>
      <c r="AO717" s="13" t="str">
        <f t="shared" si="146"/>
        <v>NO CUMPLE</v>
      </c>
      <c r="AP717" s="13" t="str">
        <f t="shared" si="147"/>
        <v>NO CUMPLE</v>
      </c>
    </row>
    <row r="718" spans="1:42" ht="15" x14ac:dyDescent="0.25">
      <c r="A718" t="s">
        <v>4450</v>
      </c>
      <c r="B718" t="s">
        <v>95</v>
      </c>
      <c r="C718" t="s">
        <v>174</v>
      </c>
      <c r="D718" t="s">
        <v>142</v>
      </c>
      <c r="E718" t="s">
        <v>4386</v>
      </c>
      <c r="F718" t="s">
        <v>1943</v>
      </c>
      <c r="G718" t="s">
        <v>73</v>
      </c>
      <c r="H718" t="s">
        <v>74</v>
      </c>
      <c r="I718" t="s">
        <v>29</v>
      </c>
      <c r="J718" t="s">
        <v>82</v>
      </c>
      <c r="K718" t="s">
        <v>4451</v>
      </c>
      <c r="L718" t="s">
        <v>4452</v>
      </c>
      <c r="M718" t="s">
        <v>4453</v>
      </c>
      <c r="N718" t="s">
        <v>4454</v>
      </c>
      <c r="O718" t="s">
        <v>61</v>
      </c>
      <c r="P718" t="s">
        <v>62</v>
      </c>
      <c r="Q718" t="s">
        <v>279</v>
      </c>
      <c r="R718" t="s">
        <v>4455</v>
      </c>
      <c r="S718" t="s">
        <v>3319</v>
      </c>
      <c r="T718" t="s">
        <v>4456</v>
      </c>
      <c r="U718" t="s">
        <v>4457</v>
      </c>
      <c r="V718" s="40">
        <v>1.3924768518518518</v>
      </c>
      <c r="W718" s="40">
        <v>1.8635185185185186</v>
      </c>
      <c r="X718" s="40">
        <v>0.47104166666666669</v>
      </c>
      <c r="Y718" s="2" t="str">
        <f t="shared" si="136"/>
        <v/>
      </c>
      <c r="Z718" s="47" t="str">
        <f t="shared" si="137"/>
        <v>Cumplido</v>
      </c>
      <c r="AA718" s="8"/>
      <c r="AB718" s="8" t="str">
        <f>IF($H718="1-Crítica",IF($X718&lt;=$AT$5,"Cumplido", "Incumplido"),"")</f>
        <v/>
      </c>
      <c r="AC718" s="8" t="str">
        <f>IF($H718="2-Alta",IF($X718&lt;=$AT$6, "Cumplido", "Incumplido"),"")</f>
        <v/>
      </c>
      <c r="AD718" s="8" t="str">
        <f>IF($H718="3-Medio",IF($X718&lt;=$AT$7, "Cumplido", "Incumplido"),"")</f>
        <v>Cumplido</v>
      </c>
      <c r="AE718" s="8" t="str">
        <f>IF($H718="4-Baja",IF($X718&lt;=$AT$8, "Cumplido", "Incumplido"),"")</f>
        <v/>
      </c>
      <c r="AF718" s="42">
        <v>45337</v>
      </c>
      <c r="AG718" s="13" t="str">
        <f t="shared" si="138"/>
        <v>NO CUMPLE</v>
      </c>
      <c r="AH718" s="13" t="str">
        <f t="shared" si="139"/>
        <v>NO CUMPLE</v>
      </c>
      <c r="AI718" s="13" t="str">
        <f t="shared" si="140"/>
        <v>NO CUMPLE</v>
      </c>
      <c r="AJ718" s="13" t="str">
        <f t="shared" si="141"/>
        <v>CUMPLE</v>
      </c>
      <c r="AK718" s="13" t="str">
        <f t="shared" si="142"/>
        <v>NO CUMPLE</v>
      </c>
      <c r="AL718" s="13" t="str">
        <f t="shared" si="143"/>
        <v>NO CUMPLE</v>
      </c>
      <c r="AM718" s="13" t="str">
        <f t="shared" si="144"/>
        <v>NO CUMPLE</v>
      </c>
      <c r="AN718" s="13" t="str">
        <f t="shared" si="145"/>
        <v>NO CUMPLE</v>
      </c>
      <c r="AO718" s="13" t="str">
        <f t="shared" si="146"/>
        <v>NO CUMPLE</v>
      </c>
      <c r="AP718" s="13" t="str">
        <f t="shared" si="147"/>
        <v>CUMPLE</v>
      </c>
    </row>
    <row r="719" spans="1:42" ht="15" x14ac:dyDescent="0.25">
      <c r="A719" t="s">
        <v>4458</v>
      </c>
      <c r="B719" t="s">
        <v>95</v>
      </c>
      <c r="C719" t="s">
        <v>233</v>
      </c>
      <c r="D719" t="s">
        <v>142</v>
      </c>
      <c r="E719" t="s">
        <v>274</v>
      </c>
      <c r="F719" t="s">
        <v>1943</v>
      </c>
      <c r="G719" t="s">
        <v>73</v>
      </c>
      <c r="H719" t="s">
        <v>74</v>
      </c>
      <c r="I719" t="s">
        <v>29</v>
      </c>
      <c r="J719" t="s">
        <v>82</v>
      </c>
      <c r="K719" t="s">
        <v>75</v>
      </c>
      <c r="L719" t="s">
        <v>4459</v>
      </c>
      <c r="M719" t="s">
        <v>4460</v>
      </c>
      <c r="N719" t="s">
        <v>4461</v>
      </c>
      <c r="O719" t="s">
        <v>61</v>
      </c>
      <c r="P719" t="s">
        <v>62</v>
      </c>
      <c r="Q719" t="s">
        <v>279</v>
      </c>
      <c r="R719" t="s">
        <v>4462</v>
      </c>
      <c r="S719" t="s">
        <v>2628</v>
      </c>
      <c r="T719" t="s">
        <v>4463</v>
      </c>
      <c r="U719" t="s">
        <v>4464</v>
      </c>
      <c r="V719" s="40">
        <v>0</v>
      </c>
      <c r="W719" s="40">
        <v>8.1631944444444438E-2</v>
      </c>
      <c r="X719" s="40">
        <v>8.1631944444444438E-2</v>
      </c>
      <c r="Y719" s="2" t="str">
        <f t="shared" si="136"/>
        <v/>
      </c>
      <c r="Z719" s="47" t="str">
        <f t="shared" si="137"/>
        <v>Cumplido</v>
      </c>
      <c r="AA719" s="8"/>
      <c r="AB719" s="8"/>
      <c r="AC719" s="8"/>
      <c r="AD719" s="8"/>
      <c r="AE719" s="8"/>
      <c r="AF719" s="42">
        <v>45335</v>
      </c>
      <c r="AG719" s="13" t="str">
        <f t="shared" si="138"/>
        <v>NO CUMPLE</v>
      </c>
      <c r="AH719" s="13" t="str">
        <f t="shared" si="139"/>
        <v>CUMPLE</v>
      </c>
      <c r="AI719" s="13" t="str">
        <f t="shared" si="140"/>
        <v>NO CUMPLE</v>
      </c>
      <c r="AJ719" s="13" t="str">
        <f t="shared" si="141"/>
        <v>NO CUMPLE</v>
      </c>
      <c r="AK719" s="13" t="str">
        <f t="shared" si="142"/>
        <v>NO CUMPLE</v>
      </c>
      <c r="AL719" s="13" t="str">
        <f t="shared" si="143"/>
        <v>NO CUMPLE</v>
      </c>
      <c r="AM719" s="13" t="str">
        <f t="shared" si="144"/>
        <v>CUMPLE</v>
      </c>
      <c r="AN719" s="13" t="str">
        <f t="shared" si="145"/>
        <v>NO CUMPLE</v>
      </c>
      <c r="AO719" s="13" t="str">
        <f t="shared" si="146"/>
        <v>NO CUMPLE</v>
      </c>
      <c r="AP719" s="13" t="str">
        <f t="shared" si="147"/>
        <v>NO CUMPLE</v>
      </c>
    </row>
    <row r="720" spans="1:42" ht="15" x14ac:dyDescent="0.25">
      <c r="A720" t="s">
        <v>4465</v>
      </c>
      <c r="B720" t="s">
        <v>95</v>
      </c>
      <c r="C720" t="s">
        <v>531</v>
      </c>
      <c r="D720" t="s">
        <v>142</v>
      </c>
      <c r="E720" t="s">
        <v>3951</v>
      </c>
      <c r="F720" t="s">
        <v>176</v>
      </c>
      <c r="G720" t="s">
        <v>73</v>
      </c>
      <c r="H720" t="s">
        <v>74</v>
      </c>
      <c r="I720" t="s">
        <v>29</v>
      </c>
      <c r="J720" t="s">
        <v>82</v>
      </c>
      <c r="K720" t="s">
        <v>888</v>
      </c>
      <c r="L720" t="s">
        <v>4466</v>
      </c>
      <c r="M720" t="s">
        <v>4467</v>
      </c>
      <c r="N720" t="s">
        <v>4468</v>
      </c>
      <c r="O720" t="s">
        <v>61</v>
      </c>
      <c r="P720" t="s">
        <v>136</v>
      </c>
      <c r="Q720" t="s">
        <v>137</v>
      </c>
      <c r="R720" t="s">
        <v>4469</v>
      </c>
      <c r="S720" t="s">
        <v>1948</v>
      </c>
      <c r="T720" t="s">
        <v>4470</v>
      </c>
      <c r="U720" t="s">
        <v>4471</v>
      </c>
      <c r="V720" s="40">
        <v>0.71952546296296294</v>
      </c>
      <c r="W720" s="40">
        <v>1.1702199074074073</v>
      </c>
      <c r="X720" s="40">
        <v>0.45069444444444445</v>
      </c>
      <c r="Y720" s="2" t="str">
        <f t="shared" si="136"/>
        <v/>
      </c>
      <c r="Z720" s="47" t="str">
        <f t="shared" si="137"/>
        <v>Cumplido</v>
      </c>
      <c r="AA720" s="8"/>
      <c r="AB720" s="8"/>
      <c r="AC720" s="8"/>
      <c r="AD720" s="8"/>
      <c r="AE720" s="8"/>
      <c r="AF720" s="42">
        <v>45336</v>
      </c>
      <c r="AG720" s="13" t="str">
        <f t="shared" si="138"/>
        <v>NO CUMPLE</v>
      </c>
      <c r="AH720" s="13" t="str">
        <f t="shared" si="139"/>
        <v>NO CUMPLE</v>
      </c>
      <c r="AI720" s="13" t="str">
        <f t="shared" si="140"/>
        <v>NO CUMPLE</v>
      </c>
      <c r="AJ720" s="13" t="str">
        <f t="shared" si="141"/>
        <v>CUMPLE</v>
      </c>
      <c r="AK720" s="13" t="str">
        <f t="shared" si="142"/>
        <v>NO CUMPLE</v>
      </c>
      <c r="AL720" s="13" t="str">
        <f t="shared" si="143"/>
        <v>NO CUMPLE</v>
      </c>
      <c r="AM720" s="13" t="str">
        <f t="shared" si="144"/>
        <v>NO CUMPLE</v>
      </c>
      <c r="AN720" s="13" t="str">
        <f t="shared" si="145"/>
        <v>NO CUMPLE</v>
      </c>
      <c r="AO720" s="13" t="str">
        <f t="shared" si="146"/>
        <v>NO CUMPLE</v>
      </c>
      <c r="AP720" s="13" t="str">
        <f t="shared" si="147"/>
        <v>CUMPLE</v>
      </c>
    </row>
    <row r="721" spans="1:42" ht="15" x14ac:dyDescent="0.25">
      <c r="A721" t="s">
        <v>4472</v>
      </c>
      <c r="B721" t="s">
        <v>95</v>
      </c>
      <c r="C721" t="s">
        <v>174</v>
      </c>
      <c r="D721" t="s">
        <v>142</v>
      </c>
      <c r="E721" t="s">
        <v>175</v>
      </c>
      <c r="F721" t="s">
        <v>1943</v>
      </c>
      <c r="G721" t="s">
        <v>73</v>
      </c>
      <c r="H721" t="s">
        <v>74</v>
      </c>
      <c r="I721" t="s">
        <v>29</v>
      </c>
      <c r="J721" t="s">
        <v>82</v>
      </c>
      <c r="K721" t="s">
        <v>888</v>
      </c>
      <c r="L721" t="s">
        <v>4473</v>
      </c>
      <c r="M721" t="s">
        <v>4474</v>
      </c>
      <c r="N721" t="s">
        <v>4475</v>
      </c>
      <c r="O721" t="s">
        <v>61</v>
      </c>
      <c r="P721" t="s">
        <v>136</v>
      </c>
      <c r="Q721" t="s">
        <v>137</v>
      </c>
      <c r="R721" t="s">
        <v>4476</v>
      </c>
      <c r="S721" t="s">
        <v>2628</v>
      </c>
      <c r="T721" t="s">
        <v>4477</v>
      </c>
      <c r="U721" t="s">
        <v>4478</v>
      </c>
      <c r="V721" s="40">
        <v>0</v>
      </c>
      <c r="W721" s="40">
        <v>8.4004629629629624E-2</v>
      </c>
      <c r="X721" s="40">
        <v>8.4004629629629624E-2</v>
      </c>
      <c r="Y721" s="2" t="str">
        <f t="shared" si="136"/>
        <v/>
      </c>
      <c r="Z721" s="47" t="str">
        <f t="shared" si="137"/>
        <v>Cumplido</v>
      </c>
      <c r="AA721" s="8"/>
      <c r="AB721" s="8"/>
      <c r="AC721" s="8"/>
      <c r="AD721" s="8"/>
      <c r="AE721" s="8"/>
      <c r="AF721" s="42">
        <v>45335</v>
      </c>
      <c r="AG721" s="13" t="str">
        <f t="shared" si="138"/>
        <v>NO CUMPLE</v>
      </c>
      <c r="AH721" s="13" t="str">
        <f t="shared" si="139"/>
        <v>CUMPLE</v>
      </c>
      <c r="AI721" s="13" t="str">
        <f t="shared" si="140"/>
        <v>NO CUMPLE</v>
      </c>
      <c r="AJ721" s="13" t="str">
        <f t="shared" si="141"/>
        <v>NO CUMPLE</v>
      </c>
      <c r="AK721" s="13" t="str">
        <f t="shared" si="142"/>
        <v>NO CUMPLE</v>
      </c>
      <c r="AL721" s="13" t="str">
        <f t="shared" si="143"/>
        <v>NO CUMPLE</v>
      </c>
      <c r="AM721" s="13" t="str">
        <f t="shared" si="144"/>
        <v>CUMPLE</v>
      </c>
      <c r="AN721" s="13" t="str">
        <f t="shared" si="145"/>
        <v>NO CUMPLE</v>
      </c>
      <c r="AO721" s="13" t="str">
        <f t="shared" si="146"/>
        <v>NO CUMPLE</v>
      </c>
      <c r="AP721" s="13" t="str">
        <f t="shared" si="147"/>
        <v>NO CUMPLE</v>
      </c>
    </row>
    <row r="722" spans="1:42" ht="15" x14ac:dyDescent="0.25">
      <c r="A722" t="s">
        <v>4479</v>
      </c>
      <c r="B722" t="s">
        <v>95</v>
      </c>
      <c r="C722" t="s">
        <v>273</v>
      </c>
      <c r="D722" t="s">
        <v>297</v>
      </c>
      <c r="E722" t="s">
        <v>274</v>
      </c>
      <c r="F722" t="s">
        <v>176</v>
      </c>
      <c r="G722" t="s">
        <v>73</v>
      </c>
      <c r="H722" t="s">
        <v>74</v>
      </c>
      <c r="I722" t="s">
        <v>29</v>
      </c>
      <c r="J722" t="s">
        <v>82</v>
      </c>
      <c r="K722" t="s">
        <v>1858</v>
      </c>
      <c r="L722" t="s">
        <v>4480</v>
      </c>
      <c r="M722" t="s">
        <v>4481</v>
      </c>
      <c r="N722" t="s">
        <v>4482</v>
      </c>
      <c r="O722" t="s">
        <v>61</v>
      </c>
      <c r="P722" t="s">
        <v>62</v>
      </c>
      <c r="Q722" t="s">
        <v>279</v>
      </c>
      <c r="R722" t="s">
        <v>4483</v>
      </c>
      <c r="S722" t="s">
        <v>2628</v>
      </c>
      <c r="T722" t="s">
        <v>4484</v>
      </c>
      <c r="U722" t="s">
        <v>4485</v>
      </c>
      <c r="V722" s="40">
        <v>0</v>
      </c>
      <c r="W722" s="40">
        <v>3.8055555555555558E-2</v>
      </c>
      <c r="X722" s="40">
        <v>3.8055555555555558E-2</v>
      </c>
      <c r="Y722" s="2" t="str">
        <f t="shared" si="136"/>
        <v/>
      </c>
      <c r="Z722" s="47" t="str">
        <f t="shared" si="137"/>
        <v>Cumplido</v>
      </c>
      <c r="AA722" s="8"/>
      <c r="AB722" s="8"/>
      <c r="AC722" s="8"/>
      <c r="AD722" s="8"/>
      <c r="AE722" s="8"/>
      <c r="AF722" s="42">
        <v>45335</v>
      </c>
      <c r="AG722" s="13" t="str">
        <f t="shared" si="138"/>
        <v>CUMPLE</v>
      </c>
      <c r="AH722" s="13" t="str">
        <f t="shared" si="139"/>
        <v>NO CUMPLE</v>
      </c>
      <c r="AI722" s="13" t="str">
        <f t="shared" si="140"/>
        <v>NO CUMPLE</v>
      </c>
      <c r="AJ722" s="13" t="str">
        <f t="shared" si="141"/>
        <v>NO CUMPLE</v>
      </c>
      <c r="AK722" s="13" t="str">
        <f t="shared" si="142"/>
        <v>NO CUMPLE</v>
      </c>
      <c r="AL722" s="13" t="str">
        <f t="shared" si="143"/>
        <v>CUMPLE</v>
      </c>
      <c r="AM722" s="13" t="str">
        <f t="shared" si="144"/>
        <v>NO CUMPLE</v>
      </c>
      <c r="AN722" s="13" t="str">
        <f t="shared" si="145"/>
        <v>NO CUMPLE</v>
      </c>
      <c r="AO722" s="13" t="str">
        <f t="shared" si="146"/>
        <v>NO CUMPLE</v>
      </c>
      <c r="AP722" s="13" t="str">
        <f t="shared" si="147"/>
        <v>NO CUMPLE</v>
      </c>
    </row>
    <row r="723" spans="1:42" ht="15" x14ac:dyDescent="0.25">
      <c r="A723" t="s">
        <v>4486</v>
      </c>
      <c r="B723" t="s">
        <v>284</v>
      </c>
      <c r="C723" t="s">
        <v>233</v>
      </c>
      <c r="D723" t="s">
        <v>285</v>
      </c>
      <c r="E723" t="s">
        <v>242</v>
      </c>
      <c r="F723" t="s">
        <v>1116</v>
      </c>
      <c r="G723" t="s">
        <v>73</v>
      </c>
      <c r="H723" t="s">
        <v>55</v>
      </c>
      <c r="I723" t="s">
        <v>30</v>
      </c>
      <c r="J723" t="s">
        <v>82</v>
      </c>
      <c r="K723" t="s">
        <v>288</v>
      </c>
      <c r="L723" t="s">
        <v>4487</v>
      </c>
      <c r="M723" t="s">
        <v>4488</v>
      </c>
      <c r="N723" t="s">
        <v>4489</v>
      </c>
      <c r="O723" t="s">
        <v>61</v>
      </c>
      <c r="P723" t="s">
        <v>136</v>
      </c>
      <c r="Q723" t="s">
        <v>137</v>
      </c>
      <c r="R723" t="s">
        <v>4490</v>
      </c>
      <c r="S723" t="s">
        <v>1948</v>
      </c>
      <c r="T723" t="s">
        <v>1121</v>
      </c>
      <c r="U723" t="s">
        <v>4491</v>
      </c>
      <c r="V723" s="40">
        <v>0.38172453703703701</v>
      </c>
      <c r="W723" s="40">
        <v>0.77385416666666662</v>
      </c>
      <c r="X723" s="40">
        <v>0.39212962962962961</v>
      </c>
      <c r="Y723" s="2" t="str">
        <f t="shared" si="136"/>
        <v/>
      </c>
      <c r="Z723" s="47" t="str">
        <f t="shared" si="137"/>
        <v>Cumplido</v>
      </c>
      <c r="AA723" s="8"/>
      <c r="AB723" s="8"/>
      <c r="AC723" s="8"/>
      <c r="AD723" s="8"/>
      <c r="AE723" s="8"/>
      <c r="AF723" s="42">
        <v>45336</v>
      </c>
      <c r="AG723" s="13" t="str">
        <f t="shared" si="138"/>
        <v>NO CUMPLE</v>
      </c>
      <c r="AH723" s="13" t="str">
        <f t="shared" si="139"/>
        <v>NO CUMPLE</v>
      </c>
      <c r="AI723" s="13" t="str">
        <f t="shared" si="140"/>
        <v>NO CUMPLE</v>
      </c>
      <c r="AJ723" s="13" t="str">
        <f t="shared" si="141"/>
        <v>CUMPLE</v>
      </c>
      <c r="AK723" s="13" t="str">
        <f t="shared" si="142"/>
        <v>NO CUMPLE</v>
      </c>
      <c r="AL723" s="13" t="str">
        <f t="shared" si="143"/>
        <v>NO CUMPLE</v>
      </c>
      <c r="AM723" s="13" t="str">
        <f t="shared" si="144"/>
        <v>NO CUMPLE</v>
      </c>
      <c r="AN723" s="13" t="str">
        <f t="shared" si="145"/>
        <v>NO CUMPLE</v>
      </c>
      <c r="AO723" s="13" t="str">
        <f t="shared" si="146"/>
        <v>CUMPLE</v>
      </c>
      <c r="AP723" s="13" t="str">
        <f t="shared" si="147"/>
        <v>NO CUMPLE</v>
      </c>
    </row>
    <row r="724" spans="1:42" ht="15" x14ac:dyDescent="0.25">
      <c r="A724" t="s">
        <v>4492</v>
      </c>
      <c r="B724" t="s">
        <v>284</v>
      </c>
      <c r="C724" t="s">
        <v>635</v>
      </c>
      <c r="D724" t="s">
        <v>285</v>
      </c>
      <c r="E724" t="s">
        <v>3323</v>
      </c>
      <c r="F724" t="s">
        <v>1116</v>
      </c>
      <c r="G724" t="s">
        <v>73</v>
      </c>
      <c r="H724" t="s">
        <v>55</v>
      </c>
      <c r="I724" t="s">
        <v>30</v>
      </c>
      <c r="J724" t="s">
        <v>82</v>
      </c>
      <c r="K724" t="s">
        <v>288</v>
      </c>
      <c r="L724" t="s">
        <v>4493</v>
      </c>
      <c r="M724" t="s">
        <v>4494</v>
      </c>
      <c r="N724" t="s">
        <v>4495</v>
      </c>
      <c r="O724" t="s">
        <v>61</v>
      </c>
      <c r="P724" t="s">
        <v>136</v>
      </c>
      <c r="Q724" t="s">
        <v>137</v>
      </c>
      <c r="R724" t="s">
        <v>4496</v>
      </c>
      <c r="S724" t="s">
        <v>4497</v>
      </c>
      <c r="T724" t="s">
        <v>1121</v>
      </c>
      <c r="U724" t="s">
        <v>4498</v>
      </c>
      <c r="V724" s="40">
        <v>2.6514004629629628</v>
      </c>
      <c r="W724" s="40">
        <v>2.7429861111111111</v>
      </c>
      <c r="X724" s="40">
        <v>9.1585648148148152E-2</v>
      </c>
      <c r="Y724" s="2" t="str">
        <f t="shared" si="136"/>
        <v/>
      </c>
      <c r="Z724" s="47" t="str">
        <f t="shared" si="137"/>
        <v>Cumplido</v>
      </c>
      <c r="AA724" s="8"/>
      <c r="AB724" s="8"/>
      <c r="AC724" s="8"/>
      <c r="AD724" s="8"/>
      <c r="AE724" s="8"/>
      <c r="AF724" s="42">
        <v>45338</v>
      </c>
      <c r="AG724" s="13" t="str">
        <f t="shared" si="138"/>
        <v>NO CUMPLE</v>
      </c>
      <c r="AH724" s="13" t="str">
        <f t="shared" si="139"/>
        <v>CUMPLE</v>
      </c>
      <c r="AI724" s="13" t="str">
        <f t="shared" si="140"/>
        <v>NO CUMPLE</v>
      </c>
      <c r="AJ724" s="13" t="str">
        <f t="shared" si="141"/>
        <v>NO CUMPLE</v>
      </c>
      <c r="AK724" s="13" t="str">
        <f t="shared" si="142"/>
        <v>NO CUMPLE</v>
      </c>
      <c r="AL724" s="13" t="str">
        <f t="shared" si="143"/>
        <v>NO CUMPLE</v>
      </c>
      <c r="AM724" s="13" t="str">
        <f t="shared" si="144"/>
        <v>NO CUMPLE</v>
      </c>
      <c r="AN724" s="13" t="str">
        <f t="shared" si="145"/>
        <v>NO CUMPLE</v>
      </c>
      <c r="AO724" s="13" t="str">
        <f t="shared" si="146"/>
        <v>NO CUMPLE</v>
      </c>
      <c r="AP724" s="13" t="str">
        <f t="shared" si="147"/>
        <v>CUMPLE</v>
      </c>
    </row>
    <row r="725" spans="1:42" ht="15" hidden="1" x14ac:dyDescent="0.25">
      <c r="A725" t="s">
        <v>4499</v>
      </c>
      <c r="B725" t="s">
        <v>49</v>
      </c>
      <c r="C725" t="s">
        <v>344</v>
      </c>
      <c r="D725" t="s">
        <v>71</v>
      </c>
      <c r="E725" t="s">
        <v>1565</v>
      </c>
      <c r="F725" t="s">
        <v>1662</v>
      </c>
      <c r="G725" t="s">
        <v>54</v>
      </c>
      <c r="H725" t="s">
        <v>55</v>
      </c>
      <c r="I725" t="s">
        <v>30</v>
      </c>
      <c r="J725" t="s">
        <v>56</v>
      </c>
      <c r="K725" t="s">
        <v>57</v>
      </c>
      <c r="L725" t="s">
        <v>1663</v>
      </c>
      <c r="M725" t="s">
        <v>4500</v>
      </c>
      <c r="N725" t="s">
        <v>4501</v>
      </c>
      <c r="O725" t="s">
        <v>61</v>
      </c>
      <c r="P725" t="s">
        <v>136</v>
      </c>
      <c r="Q725" t="s">
        <v>137</v>
      </c>
      <c r="R725" t="s">
        <v>4502</v>
      </c>
      <c r="S725" t="s">
        <v>2628</v>
      </c>
      <c r="T725"/>
      <c r="U725" t="s">
        <v>3083</v>
      </c>
      <c r="V725" s="40">
        <v>0</v>
      </c>
      <c r="W725" s="40">
        <v>0</v>
      </c>
      <c r="X725" s="40">
        <v>0</v>
      </c>
      <c r="Y725" s="2" t="str">
        <f t="shared" si="136"/>
        <v/>
      </c>
      <c r="Z725" s="47" t="str">
        <f t="shared" si="137"/>
        <v/>
      </c>
      <c r="AA725" s="8"/>
      <c r="AB725" s="8"/>
      <c r="AC725" s="8"/>
      <c r="AD725" s="8"/>
      <c r="AE725" s="8"/>
      <c r="AF725" s="42">
        <v>45335</v>
      </c>
      <c r="AG725" s="13" t="str">
        <f t="shared" si="138"/>
        <v>CUMPLE</v>
      </c>
      <c r="AH725" s="13" t="str">
        <f t="shared" si="139"/>
        <v>NO CUMPLE</v>
      </c>
      <c r="AI725" s="13" t="str">
        <f t="shared" si="140"/>
        <v>NO CUMPLE</v>
      </c>
      <c r="AJ725" s="13" t="str">
        <f t="shared" si="141"/>
        <v>NO CUMPLE</v>
      </c>
      <c r="AK725" s="13" t="str">
        <f t="shared" si="142"/>
        <v>NO CUMPLE</v>
      </c>
      <c r="AL725" s="13" t="str">
        <f t="shared" si="143"/>
        <v>CUMPLE</v>
      </c>
      <c r="AM725" s="13" t="str">
        <f t="shared" si="144"/>
        <v>NO CUMPLE</v>
      </c>
      <c r="AN725" s="13" t="str">
        <f t="shared" si="145"/>
        <v>NO CUMPLE</v>
      </c>
      <c r="AO725" s="13" t="str">
        <f t="shared" si="146"/>
        <v>NO CUMPLE</v>
      </c>
      <c r="AP725" s="13" t="str">
        <f t="shared" si="147"/>
        <v>NO CUMPLE</v>
      </c>
    </row>
    <row r="726" spans="1:42" ht="15" hidden="1" x14ac:dyDescent="0.25">
      <c r="A726" t="s">
        <v>4503</v>
      </c>
      <c r="B726" t="s">
        <v>70</v>
      </c>
      <c r="C726" t="s">
        <v>154</v>
      </c>
      <c r="D726" t="s">
        <v>71</v>
      </c>
      <c r="E726" t="s">
        <v>495</v>
      </c>
      <c r="F726" t="s">
        <v>116</v>
      </c>
      <c r="G726" t="s">
        <v>54</v>
      </c>
      <c r="H726" t="s">
        <v>55</v>
      </c>
      <c r="I726" t="s">
        <v>30</v>
      </c>
      <c r="J726" t="s">
        <v>56</v>
      </c>
      <c r="K726" t="s">
        <v>117</v>
      </c>
      <c r="L726" t="s">
        <v>4504</v>
      </c>
      <c r="M726" t="s">
        <v>4505</v>
      </c>
      <c r="N726" t="s">
        <v>4506</v>
      </c>
      <c r="O726" t="s">
        <v>61</v>
      </c>
      <c r="P726" t="s">
        <v>136</v>
      </c>
      <c r="Q726" t="s">
        <v>137</v>
      </c>
      <c r="R726" t="s">
        <v>4507</v>
      </c>
      <c r="S726" t="s">
        <v>2628</v>
      </c>
      <c r="T726" t="s">
        <v>4088</v>
      </c>
      <c r="U726" t="s">
        <v>1014</v>
      </c>
      <c r="V726" s="40">
        <v>0</v>
      </c>
      <c r="W726" s="40">
        <v>0</v>
      </c>
      <c r="X726" s="40">
        <v>0</v>
      </c>
      <c r="Y726" s="2" t="str">
        <f t="shared" si="136"/>
        <v/>
      </c>
      <c r="Z726" s="47" t="str">
        <f t="shared" si="137"/>
        <v/>
      </c>
      <c r="AA726" s="8"/>
      <c r="AB726" s="8"/>
      <c r="AC726" s="8"/>
      <c r="AD726" s="8"/>
      <c r="AE726" s="8"/>
      <c r="AF726" s="42">
        <v>45335</v>
      </c>
      <c r="AG726" s="13" t="str">
        <f t="shared" si="138"/>
        <v>CUMPLE</v>
      </c>
      <c r="AH726" s="13" t="str">
        <f t="shared" si="139"/>
        <v>NO CUMPLE</v>
      </c>
      <c r="AI726" s="13" t="str">
        <f t="shared" si="140"/>
        <v>NO CUMPLE</v>
      </c>
      <c r="AJ726" s="13" t="str">
        <f t="shared" si="141"/>
        <v>NO CUMPLE</v>
      </c>
      <c r="AK726" s="13" t="str">
        <f t="shared" si="142"/>
        <v>NO CUMPLE</v>
      </c>
      <c r="AL726" s="13" t="str">
        <f t="shared" si="143"/>
        <v>CUMPLE</v>
      </c>
      <c r="AM726" s="13" t="str">
        <f t="shared" si="144"/>
        <v>NO CUMPLE</v>
      </c>
      <c r="AN726" s="13" t="str">
        <f t="shared" si="145"/>
        <v>NO CUMPLE</v>
      </c>
      <c r="AO726" s="13" t="str">
        <f t="shared" si="146"/>
        <v>NO CUMPLE</v>
      </c>
      <c r="AP726" s="13" t="str">
        <f t="shared" si="147"/>
        <v>NO CUMPLE</v>
      </c>
    </row>
    <row r="727" spans="1:42" ht="15" hidden="1" x14ac:dyDescent="0.25">
      <c r="A727" t="s">
        <v>4508</v>
      </c>
      <c r="B727" t="s">
        <v>70</v>
      </c>
      <c r="C727" t="s">
        <v>154</v>
      </c>
      <c r="D727" t="s">
        <v>71</v>
      </c>
      <c r="E727" t="s">
        <v>495</v>
      </c>
      <c r="F727" t="s">
        <v>116</v>
      </c>
      <c r="G727" t="s">
        <v>54</v>
      </c>
      <c r="H727" t="s">
        <v>55</v>
      </c>
      <c r="I727" t="s">
        <v>30</v>
      </c>
      <c r="J727" t="s">
        <v>56</v>
      </c>
      <c r="K727" t="s">
        <v>117</v>
      </c>
      <c r="L727" t="s">
        <v>4509</v>
      </c>
      <c r="M727" t="s">
        <v>4510</v>
      </c>
      <c r="N727" t="s">
        <v>4511</v>
      </c>
      <c r="O727" t="s">
        <v>61</v>
      </c>
      <c r="P727" t="s">
        <v>136</v>
      </c>
      <c r="Q727" t="s">
        <v>137</v>
      </c>
      <c r="R727" t="s">
        <v>4512</v>
      </c>
      <c r="S727" t="s">
        <v>2628</v>
      </c>
      <c r="T727" t="s">
        <v>4513</v>
      </c>
      <c r="U727" t="s">
        <v>1007</v>
      </c>
      <c r="V727" s="40">
        <v>0</v>
      </c>
      <c r="W727" s="40">
        <v>0</v>
      </c>
      <c r="X727" s="40">
        <v>0</v>
      </c>
      <c r="Y727" s="2" t="str">
        <f t="shared" si="136"/>
        <v/>
      </c>
      <c r="Z727" s="47" t="str">
        <f t="shared" si="137"/>
        <v/>
      </c>
      <c r="AA727" s="8"/>
      <c r="AB727" s="8"/>
      <c r="AC727" s="8"/>
      <c r="AD727" s="8"/>
      <c r="AE727" s="8"/>
      <c r="AF727" s="42">
        <v>45335</v>
      </c>
      <c r="AG727" s="13" t="str">
        <f t="shared" si="138"/>
        <v>CUMPLE</v>
      </c>
      <c r="AH727" s="13" t="str">
        <f t="shared" si="139"/>
        <v>NO CUMPLE</v>
      </c>
      <c r="AI727" s="13" t="str">
        <f t="shared" si="140"/>
        <v>NO CUMPLE</v>
      </c>
      <c r="AJ727" s="13" t="str">
        <f t="shared" si="141"/>
        <v>NO CUMPLE</v>
      </c>
      <c r="AK727" s="13" t="str">
        <f t="shared" si="142"/>
        <v>NO CUMPLE</v>
      </c>
      <c r="AL727" s="13" t="str">
        <f t="shared" si="143"/>
        <v>CUMPLE</v>
      </c>
      <c r="AM727" s="13" t="str">
        <f t="shared" si="144"/>
        <v>NO CUMPLE</v>
      </c>
      <c r="AN727" s="13" t="str">
        <f t="shared" si="145"/>
        <v>NO CUMPLE</v>
      </c>
      <c r="AO727" s="13" t="str">
        <f t="shared" si="146"/>
        <v>NO CUMPLE</v>
      </c>
      <c r="AP727" s="13" t="str">
        <f t="shared" si="147"/>
        <v>NO CUMPLE</v>
      </c>
    </row>
    <row r="728" spans="1:42" ht="15" hidden="1" x14ac:dyDescent="0.25">
      <c r="A728" t="s">
        <v>4514</v>
      </c>
      <c r="B728" t="s">
        <v>70</v>
      </c>
      <c r="C728" t="s">
        <v>154</v>
      </c>
      <c r="D728" t="s">
        <v>71</v>
      </c>
      <c r="E728" t="s">
        <v>495</v>
      </c>
      <c r="F728" t="s">
        <v>116</v>
      </c>
      <c r="G728" t="s">
        <v>54</v>
      </c>
      <c r="H728" t="s">
        <v>55</v>
      </c>
      <c r="I728" t="s">
        <v>30</v>
      </c>
      <c r="J728" t="s">
        <v>56</v>
      </c>
      <c r="K728" t="s">
        <v>117</v>
      </c>
      <c r="L728" t="s">
        <v>4515</v>
      </c>
      <c r="M728" t="s">
        <v>4516</v>
      </c>
      <c r="N728" t="s">
        <v>4517</v>
      </c>
      <c r="O728" t="s">
        <v>61</v>
      </c>
      <c r="P728" t="s">
        <v>136</v>
      </c>
      <c r="Q728" t="s">
        <v>137</v>
      </c>
      <c r="R728" t="s">
        <v>4518</v>
      </c>
      <c r="S728" t="s">
        <v>2628</v>
      </c>
      <c r="T728" t="s">
        <v>3517</v>
      </c>
      <c r="U728" t="s">
        <v>1886</v>
      </c>
      <c r="V728" s="40">
        <v>0</v>
      </c>
      <c r="W728" s="40">
        <v>0</v>
      </c>
      <c r="X728" s="40">
        <v>0</v>
      </c>
      <c r="Y728" s="2" t="str">
        <f t="shared" si="136"/>
        <v/>
      </c>
      <c r="Z728" s="47" t="str">
        <f t="shared" si="137"/>
        <v/>
      </c>
      <c r="AA728" s="8"/>
      <c r="AB728" s="8" t="str">
        <f>IF($H728="1-Crítica",IF($X728&lt;=$AT$5,"Cumplido", "Incumplido"),"")</f>
        <v/>
      </c>
      <c r="AC728" s="8" t="str">
        <f>IF($H728="2-Alta",IF($X728&lt;=$AT$6, "Cumplido", "Incumplido"),"")</f>
        <v/>
      </c>
      <c r="AD728" s="8" t="str">
        <f>IF($H728="3-Medio",IF($X728&lt;=$AT$7, "Cumplido", "Incumplido"),"")</f>
        <v/>
      </c>
      <c r="AE728" s="8" t="str">
        <f>IF($H728="4-Baja",IF($X728&lt;=$AT$8, "Cumplido", "Incumplido"),"")</f>
        <v>Cumplido</v>
      </c>
      <c r="AF728" s="42">
        <v>45335</v>
      </c>
      <c r="AG728" s="13" t="str">
        <f t="shared" si="138"/>
        <v>CUMPLE</v>
      </c>
      <c r="AH728" s="13" t="str">
        <f t="shared" si="139"/>
        <v>NO CUMPLE</v>
      </c>
      <c r="AI728" s="13" t="str">
        <f t="shared" si="140"/>
        <v>NO CUMPLE</v>
      </c>
      <c r="AJ728" s="13" t="str">
        <f t="shared" si="141"/>
        <v>NO CUMPLE</v>
      </c>
      <c r="AK728" s="13" t="str">
        <f t="shared" si="142"/>
        <v>NO CUMPLE</v>
      </c>
      <c r="AL728" s="13" t="str">
        <f t="shared" si="143"/>
        <v>CUMPLE</v>
      </c>
      <c r="AM728" s="13" t="str">
        <f t="shared" si="144"/>
        <v>NO CUMPLE</v>
      </c>
      <c r="AN728" s="13" t="str">
        <f t="shared" si="145"/>
        <v>NO CUMPLE</v>
      </c>
      <c r="AO728" s="13" t="str">
        <f t="shared" si="146"/>
        <v>NO CUMPLE</v>
      </c>
      <c r="AP728" s="13" t="str">
        <f t="shared" si="147"/>
        <v>NO CUMPLE</v>
      </c>
    </row>
    <row r="729" spans="1:42" ht="15" hidden="1" x14ac:dyDescent="0.25">
      <c r="A729" t="s">
        <v>4519</v>
      </c>
      <c r="B729" t="s">
        <v>165</v>
      </c>
      <c r="C729" t="s">
        <v>415</v>
      </c>
      <c r="D729" t="s">
        <v>297</v>
      </c>
      <c r="E729" t="s">
        <v>2399</v>
      </c>
      <c r="F729" t="s">
        <v>712</v>
      </c>
      <c r="G729" t="s">
        <v>73</v>
      </c>
      <c r="H729" t="s">
        <v>74</v>
      </c>
      <c r="I729" t="s">
        <v>29</v>
      </c>
      <c r="J729" t="s">
        <v>82</v>
      </c>
      <c r="K729" t="s">
        <v>533</v>
      </c>
      <c r="L729" t="s">
        <v>3981</v>
      </c>
      <c r="M729" t="s">
        <v>4520</v>
      </c>
      <c r="N729" t="s">
        <v>4521</v>
      </c>
      <c r="O729" t="s">
        <v>61</v>
      </c>
      <c r="P729" t="s">
        <v>136</v>
      </c>
      <c r="Q729" t="s">
        <v>137</v>
      </c>
      <c r="R729" t="s">
        <v>4522</v>
      </c>
      <c r="S729" t="s">
        <v>2628</v>
      </c>
      <c r="T729" t="s">
        <v>4523</v>
      </c>
      <c r="U729" t="s">
        <v>774</v>
      </c>
      <c r="V729" s="40">
        <v>3.6458333333333334E-3</v>
      </c>
      <c r="W729" s="40">
        <v>2.7986111111111111E-2</v>
      </c>
      <c r="X729" s="40">
        <v>2.4340277777777777E-2</v>
      </c>
      <c r="Y729" s="2" t="str">
        <f t="shared" si="136"/>
        <v/>
      </c>
      <c r="Z729" s="47" t="str">
        <f t="shared" si="137"/>
        <v>Cumplido</v>
      </c>
      <c r="AA729" s="8"/>
      <c r="AB729" s="8" t="str">
        <f>IF($H729="1-Crítica",IF($X729&lt;=$AT$5,"Cumplido", "Incumplido"),"")</f>
        <v/>
      </c>
      <c r="AC729" s="8" t="str">
        <f>IF($H729="2-Alta",IF($X729&lt;=$AT$6, "Cumplido", "Incumplido"),"")</f>
        <v/>
      </c>
      <c r="AD729" s="8" t="str">
        <f>IF($H729="3-Medio",IF($X729&lt;=$AT$7, "Cumplido", "Incumplido"),"")</f>
        <v>Cumplido</v>
      </c>
      <c r="AE729" s="8" t="str">
        <f>IF($H729="4-Baja",IF($X729&lt;=$AT$8, "Cumplido", "Incumplido"),"")</f>
        <v/>
      </c>
      <c r="AF729" s="42">
        <v>45335</v>
      </c>
      <c r="AG729" s="13" t="str">
        <f t="shared" si="138"/>
        <v>CUMPLE</v>
      </c>
      <c r="AH729" s="13" t="str">
        <f t="shared" si="139"/>
        <v>NO CUMPLE</v>
      </c>
      <c r="AI729" s="13" t="str">
        <f t="shared" si="140"/>
        <v>NO CUMPLE</v>
      </c>
      <c r="AJ729" s="13" t="str">
        <f t="shared" si="141"/>
        <v>NO CUMPLE</v>
      </c>
      <c r="AK729" s="13" t="str">
        <f t="shared" si="142"/>
        <v>NO CUMPLE</v>
      </c>
      <c r="AL729" s="13" t="str">
        <f t="shared" si="143"/>
        <v>CUMPLE</v>
      </c>
      <c r="AM729" s="13" t="str">
        <f t="shared" si="144"/>
        <v>NO CUMPLE</v>
      </c>
      <c r="AN729" s="13" t="str">
        <f t="shared" si="145"/>
        <v>NO CUMPLE</v>
      </c>
      <c r="AO729" s="13" t="str">
        <f t="shared" si="146"/>
        <v>NO CUMPLE</v>
      </c>
      <c r="AP729" s="13" t="str">
        <f t="shared" si="147"/>
        <v>NO CUMPLE</v>
      </c>
    </row>
    <row r="730" spans="1:42" ht="15" x14ac:dyDescent="0.25">
      <c r="A730" t="s">
        <v>4524</v>
      </c>
      <c r="B730" t="s">
        <v>95</v>
      </c>
      <c r="C730" t="s">
        <v>308</v>
      </c>
      <c r="D730" t="s">
        <v>142</v>
      </c>
      <c r="E730" t="s">
        <v>457</v>
      </c>
      <c r="F730" t="s">
        <v>1943</v>
      </c>
      <c r="G730" t="s">
        <v>73</v>
      </c>
      <c r="H730" t="s">
        <v>74</v>
      </c>
      <c r="I730" t="s">
        <v>29</v>
      </c>
      <c r="J730" t="s">
        <v>82</v>
      </c>
      <c r="K730" t="s">
        <v>449</v>
      </c>
      <c r="L730" t="s">
        <v>4525</v>
      </c>
      <c r="M730" t="s">
        <v>4526</v>
      </c>
      <c r="N730" t="s">
        <v>4527</v>
      </c>
      <c r="O730" t="s">
        <v>61</v>
      </c>
      <c r="P730" t="s">
        <v>136</v>
      </c>
      <c r="Q730" t="s">
        <v>137</v>
      </c>
      <c r="R730" t="s">
        <v>4528</v>
      </c>
      <c r="S730" t="s">
        <v>1948</v>
      </c>
      <c r="T730" t="s">
        <v>4529</v>
      </c>
      <c r="U730" t="s">
        <v>4530</v>
      </c>
      <c r="V730" s="40">
        <v>0.39407407407407408</v>
      </c>
      <c r="W730" s="40">
        <v>0.73393518518518519</v>
      </c>
      <c r="X730" s="40">
        <v>0.33986111111111111</v>
      </c>
      <c r="Y730" s="2" t="str">
        <f t="shared" si="136"/>
        <v/>
      </c>
      <c r="Z730" s="47" t="str">
        <f t="shared" si="137"/>
        <v>Cumplido</v>
      </c>
      <c r="AA730" s="8"/>
      <c r="AB730" s="8" t="str">
        <f>IF($H730="1-Crítica",IF($X730&lt;=$AT$5,"Cumplido", "Incumplido"),"")</f>
        <v/>
      </c>
      <c r="AC730" s="8" t="str">
        <f>IF($H730="2-Alta",IF($X730&lt;=$AT$6, "Cumplido", "Incumplido"),"")</f>
        <v/>
      </c>
      <c r="AD730" s="8" t="str">
        <f>IF($H730="3-Medio",IF($X730&lt;=$AT$7, "Cumplido", "Incumplido"),"")</f>
        <v>Cumplido</v>
      </c>
      <c r="AE730" s="8" t="str">
        <f>IF($H730="4-Baja",IF($X730&lt;=$AT$8, "Cumplido", "Incumplido"),"")</f>
        <v/>
      </c>
      <c r="AF730" s="42">
        <v>45336</v>
      </c>
      <c r="AG730" s="13" t="str">
        <f t="shared" si="138"/>
        <v>NO CUMPLE</v>
      </c>
      <c r="AH730" s="13" t="str">
        <f t="shared" si="139"/>
        <v>NO CUMPLE</v>
      </c>
      <c r="AI730" s="13" t="str">
        <f t="shared" si="140"/>
        <v>NO CUMPLE</v>
      </c>
      <c r="AJ730" s="13" t="str">
        <f t="shared" si="141"/>
        <v>CUMPLE</v>
      </c>
      <c r="AK730" s="13" t="str">
        <f t="shared" si="142"/>
        <v>NO CUMPLE</v>
      </c>
      <c r="AL730" s="13" t="str">
        <f t="shared" si="143"/>
        <v>NO CUMPLE</v>
      </c>
      <c r="AM730" s="13" t="str">
        <f t="shared" si="144"/>
        <v>NO CUMPLE</v>
      </c>
      <c r="AN730" s="13" t="str">
        <f t="shared" si="145"/>
        <v>NO CUMPLE</v>
      </c>
      <c r="AO730" s="13" t="str">
        <f t="shared" si="146"/>
        <v>CUMPLE</v>
      </c>
      <c r="AP730" s="13" t="str">
        <f t="shared" si="147"/>
        <v>NO CUMPLE</v>
      </c>
    </row>
    <row r="731" spans="1:42" ht="15" hidden="1" x14ac:dyDescent="0.25">
      <c r="A731" t="s">
        <v>4531</v>
      </c>
      <c r="B731" t="s">
        <v>165</v>
      </c>
      <c r="C731" t="s">
        <v>415</v>
      </c>
      <c r="D731" t="s">
        <v>297</v>
      </c>
      <c r="E731" t="s">
        <v>1089</v>
      </c>
      <c r="F731" t="s">
        <v>320</v>
      </c>
      <c r="G731" t="s">
        <v>73</v>
      </c>
      <c r="H731" t="s">
        <v>74</v>
      </c>
      <c r="I731" t="s">
        <v>29</v>
      </c>
      <c r="J731" t="s">
        <v>82</v>
      </c>
      <c r="K731" t="s">
        <v>57</v>
      </c>
      <c r="L731" t="s">
        <v>4532</v>
      </c>
      <c r="M731" t="s">
        <v>4533</v>
      </c>
      <c r="N731" t="s">
        <v>4534</v>
      </c>
      <c r="O731" t="s">
        <v>61</v>
      </c>
      <c r="P731" t="s">
        <v>94</v>
      </c>
      <c r="Q731" t="s">
        <v>95</v>
      </c>
      <c r="R731" t="s">
        <v>4535</v>
      </c>
      <c r="S731" t="s">
        <v>2628</v>
      </c>
      <c r="T731" t="s">
        <v>4536</v>
      </c>
      <c r="U731"/>
      <c r="V731" s="40">
        <v>1.0891203703703703E-2</v>
      </c>
      <c r="W731" s="40">
        <v>1.3125E-2</v>
      </c>
      <c r="X731" s="40">
        <v>2.2337962962962962E-3</v>
      </c>
      <c r="Y731" s="2" t="str">
        <f t="shared" si="136"/>
        <v/>
      </c>
      <c r="Z731" s="47" t="str">
        <f t="shared" si="137"/>
        <v>Cumplido</v>
      </c>
      <c r="AA731" s="8"/>
      <c r="AB731" s="8"/>
      <c r="AC731" s="8"/>
      <c r="AD731" s="8"/>
      <c r="AE731" s="8"/>
      <c r="AF731" s="42">
        <v>45335</v>
      </c>
      <c r="AG731" s="13" t="str">
        <f t="shared" si="138"/>
        <v>CUMPLE</v>
      </c>
      <c r="AH731" s="13" t="str">
        <f t="shared" si="139"/>
        <v>NO CUMPLE</v>
      </c>
      <c r="AI731" s="13" t="str">
        <f t="shared" si="140"/>
        <v>NO CUMPLE</v>
      </c>
      <c r="AJ731" s="13" t="str">
        <f t="shared" si="141"/>
        <v>NO CUMPLE</v>
      </c>
      <c r="AK731" s="13" t="str">
        <f t="shared" si="142"/>
        <v>NO CUMPLE</v>
      </c>
      <c r="AL731" s="13" t="str">
        <f t="shared" si="143"/>
        <v>CUMPLE</v>
      </c>
      <c r="AM731" s="13" t="str">
        <f t="shared" si="144"/>
        <v>NO CUMPLE</v>
      </c>
      <c r="AN731" s="13" t="str">
        <f t="shared" si="145"/>
        <v>NO CUMPLE</v>
      </c>
      <c r="AO731" s="13" t="str">
        <f t="shared" si="146"/>
        <v>NO CUMPLE</v>
      </c>
      <c r="AP731" s="13" t="str">
        <f t="shared" si="147"/>
        <v>NO CUMPLE</v>
      </c>
    </row>
    <row r="732" spans="1:42" ht="15" x14ac:dyDescent="0.25">
      <c r="A732" t="s">
        <v>4537</v>
      </c>
      <c r="B732" t="s">
        <v>250</v>
      </c>
      <c r="C732" t="s">
        <v>223</v>
      </c>
      <c r="D732" t="s">
        <v>4538</v>
      </c>
      <c r="E732" t="s">
        <v>2346</v>
      </c>
      <c r="F732" t="s">
        <v>4539</v>
      </c>
      <c r="G732" t="s">
        <v>54</v>
      </c>
      <c r="H732" t="s">
        <v>55</v>
      </c>
      <c r="I732" t="s">
        <v>30</v>
      </c>
      <c r="J732" t="s">
        <v>82</v>
      </c>
      <c r="K732" t="s">
        <v>117</v>
      </c>
      <c r="L732" t="s">
        <v>4540</v>
      </c>
      <c r="M732" t="s">
        <v>4541</v>
      </c>
      <c r="N732" t="s">
        <v>4542</v>
      </c>
      <c r="O732" t="s">
        <v>61</v>
      </c>
      <c r="P732" t="s">
        <v>258</v>
      </c>
      <c r="Q732" t="s">
        <v>259</v>
      </c>
      <c r="R732" t="s">
        <v>4543</v>
      </c>
      <c r="S732" t="s">
        <v>3319</v>
      </c>
      <c r="T732"/>
      <c r="U732" t="s">
        <v>4544</v>
      </c>
      <c r="V732" s="40">
        <v>1.549386574074074</v>
      </c>
      <c r="W732" s="40">
        <v>1.7821990740740741</v>
      </c>
      <c r="X732" s="40">
        <v>0.23281250000000001</v>
      </c>
      <c r="Y732" s="2" t="str">
        <f t="shared" si="136"/>
        <v/>
      </c>
      <c r="Z732" s="47" t="str">
        <f t="shared" si="137"/>
        <v>Cumplido</v>
      </c>
      <c r="AA732" s="8"/>
      <c r="AB732" s="8"/>
      <c r="AC732" s="8"/>
      <c r="AD732" s="8"/>
      <c r="AE732" s="8"/>
      <c r="AF732" s="42">
        <v>45337</v>
      </c>
      <c r="AG732" s="13" t="str">
        <f t="shared" si="138"/>
        <v>NO CUMPLE</v>
      </c>
      <c r="AH732" s="13" t="str">
        <f t="shared" si="139"/>
        <v>NO CUMPLE</v>
      </c>
      <c r="AI732" s="13" t="str">
        <f t="shared" si="140"/>
        <v>CUMPLE</v>
      </c>
      <c r="AJ732" s="13" t="str">
        <f t="shared" si="141"/>
        <v>NO CUMPLE</v>
      </c>
      <c r="AK732" s="13" t="str">
        <f t="shared" si="142"/>
        <v>NO CUMPLE</v>
      </c>
      <c r="AL732" s="13" t="str">
        <f t="shared" si="143"/>
        <v>NO CUMPLE</v>
      </c>
      <c r="AM732" s="13" t="str">
        <f t="shared" si="144"/>
        <v>NO CUMPLE</v>
      </c>
      <c r="AN732" s="13" t="str">
        <f t="shared" si="145"/>
        <v>NO CUMPLE</v>
      </c>
      <c r="AO732" s="13" t="str">
        <f t="shared" si="146"/>
        <v>NO CUMPLE</v>
      </c>
      <c r="AP732" s="13" t="str">
        <f t="shared" si="147"/>
        <v>CUMPLE</v>
      </c>
    </row>
    <row r="733" spans="1:42" ht="15" hidden="1" x14ac:dyDescent="0.25">
      <c r="A733" t="s">
        <v>4545</v>
      </c>
      <c r="B733" t="s">
        <v>165</v>
      </c>
      <c r="C733" t="s">
        <v>359</v>
      </c>
      <c r="D733" t="s">
        <v>71</v>
      </c>
      <c r="E733" t="s">
        <v>467</v>
      </c>
      <c r="F733" t="s">
        <v>468</v>
      </c>
      <c r="G733" t="s">
        <v>54</v>
      </c>
      <c r="H733" t="s">
        <v>55</v>
      </c>
      <c r="I733" t="s">
        <v>30</v>
      </c>
      <c r="J733" t="s">
        <v>56</v>
      </c>
      <c r="K733" t="s">
        <v>57</v>
      </c>
      <c r="L733" t="s">
        <v>4546</v>
      </c>
      <c r="M733" t="s">
        <v>4547</v>
      </c>
      <c r="N733" t="s">
        <v>4548</v>
      </c>
      <c r="O733" t="s">
        <v>61</v>
      </c>
      <c r="P733" t="s">
        <v>136</v>
      </c>
      <c r="Q733" t="s">
        <v>137</v>
      </c>
      <c r="R733" t="s">
        <v>4549</v>
      </c>
      <c r="S733" t="s">
        <v>2628</v>
      </c>
      <c r="T733" t="s">
        <v>4550</v>
      </c>
      <c r="U733" t="s">
        <v>4551</v>
      </c>
      <c r="V733" s="40">
        <v>0</v>
      </c>
      <c r="W733" s="40">
        <v>0</v>
      </c>
      <c r="X733" s="40">
        <v>0</v>
      </c>
      <c r="Y733" s="2" t="str">
        <f t="shared" si="136"/>
        <v/>
      </c>
      <c r="Z733" s="47" t="str">
        <f t="shared" si="137"/>
        <v/>
      </c>
      <c r="AA733" s="8"/>
      <c r="AB733" s="8"/>
      <c r="AC733" s="8"/>
      <c r="AD733" s="8"/>
      <c r="AE733" s="8"/>
      <c r="AF733" s="42">
        <v>45335</v>
      </c>
      <c r="AG733" s="13" t="str">
        <f t="shared" si="138"/>
        <v>CUMPLE</v>
      </c>
      <c r="AH733" s="13" t="str">
        <f t="shared" si="139"/>
        <v>NO CUMPLE</v>
      </c>
      <c r="AI733" s="13" t="str">
        <f t="shared" si="140"/>
        <v>NO CUMPLE</v>
      </c>
      <c r="AJ733" s="13" t="str">
        <f t="shared" si="141"/>
        <v>NO CUMPLE</v>
      </c>
      <c r="AK733" s="13" t="str">
        <f t="shared" si="142"/>
        <v>NO CUMPLE</v>
      </c>
      <c r="AL733" s="13" t="str">
        <f t="shared" si="143"/>
        <v>CUMPLE</v>
      </c>
      <c r="AM733" s="13" t="str">
        <f t="shared" si="144"/>
        <v>NO CUMPLE</v>
      </c>
      <c r="AN733" s="13" t="str">
        <f t="shared" si="145"/>
        <v>NO CUMPLE</v>
      </c>
      <c r="AO733" s="13" t="str">
        <f t="shared" si="146"/>
        <v>NO CUMPLE</v>
      </c>
      <c r="AP733" s="13" t="str">
        <f t="shared" si="147"/>
        <v>NO CUMPLE</v>
      </c>
    </row>
    <row r="734" spans="1:42" ht="15" x14ac:dyDescent="0.25">
      <c r="A734" t="s">
        <v>4552</v>
      </c>
      <c r="B734" t="s">
        <v>284</v>
      </c>
      <c r="C734" t="s">
        <v>233</v>
      </c>
      <c r="D734" t="s">
        <v>233</v>
      </c>
      <c r="E734" t="s">
        <v>942</v>
      </c>
      <c r="F734" t="s">
        <v>2469</v>
      </c>
      <c r="G734" t="s">
        <v>54</v>
      </c>
      <c r="H734" t="s">
        <v>55</v>
      </c>
      <c r="I734" t="s">
        <v>30</v>
      </c>
      <c r="J734" t="s">
        <v>82</v>
      </c>
      <c r="K734" t="s">
        <v>75</v>
      </c>
      <c r="L734" t="s">
        <v>4553</v>
      </c>
      <c r="M734" t="s">
        <v>4554</v>
      </c>
      <c r="N734" t="s">
        <v>4555</v>
      </c>
      <c r="O734" t="s">
        <v>61</v>
      </c>
      <c r="P734" t="s">
        <v>62</v>
      </c>
      <c r="Q734" t="s">
        <v>279</v>
      </c>
      <c r="R734" t="s">
        <v>4556</v>
      </c>
      <c r="S734" t="s">
        <v>2628</v>
      </c>
      <c r="T734" t="s">
        <v>2493</v>
      </c>
      <c r="U734" t="s">
        <v>2952</v>
      </c>
      <c r="V734" s="40">
        <v>0</v>
      </c>
      <c r="W734" s="40">
        <v>1.1435185185185185E-2</v>
      </c>
      <c r="X734" s="40">
        <v>1.1435185185185185E-2</v>
      </c>
      <c r="Y734" s="2" t="str">
        <f t="shared" si="136"/>
        <v/>
      </c>
      <c r="Z734" s="47" t="str">
        <f t="shared" si="137"/>
        <v>Cumplido</v>
      </c>
      <c r="AA734" s="8"/>
      <c r="AB734" s="8"/>
      <c r="AC734" s="8"/>
      <c r="AD734" s="8"/>
      <c r="AE734" s="8"/>
      <c r="AF734" s="42">
        <v>45335</v>
      </c>
      <c r="AG734" s="13" t="str">
        <f t="shared" si="138"/>
        <v>CUMPLE</v>
      </c>
      <c r="AH734" s="13" t="str">
        <f t="shared" si="139"/>
        <v>NO CUMPLE</v>
      </c>
      <c r="AI734" s="13" t="str">
        <f t="shared" si="140"/>
        <v>NO CUMPLE</v>
      </c>
      <c r="AJ734" s="13" t="str">
        <f t="shared" si="141"/>
        <v>NO CUMPLE</v>
      </c>
      <c r="AK734" s="13" t="str">
        <f t="shared" si="142"/>
        <v>NO CUMPLE</v>
      </c>
      <c r="AL734" s="13" t="str">
        <f t="shared" si="143"/>
        <v>CUMPLE</v>
      </c>
      <c r="AM734" s="13" t="str">
        <f t="shared" si="144"/>
        <v>NO CUMPLE</v>
      </c>
      <c r="AN734" s="13" t="str">
        <f t="shared" si="145"/>
        <v>NO CUMPLE</v>
      </c>
      <c r="AO734" s="13" t="str">
        <f t="shared" si="146"/>
        <v>NO CUMPLE</v>
      </c>
      <c r="AP734" s="13" t="str">
        <f t="shared" si="147"/>
        <v>NO CUMPLE</v>
      </c>
    </row>
    <row r="735" spans="1:42" ht="15" hidden="1" x14ac:dyDescent="0.25">
      <c r="A735" t="s">
        <v>4557</v>
      </c>
      <c r="B735" t="s">
        <v>165</v>
      </c>
      <c r="C735" t="s">
        <v>415</v>
      </c>
      <c r="D735" t="s">
        <v>297</v>
      </c>
      <c r="E735" t="s">
        <v>2399</v>
      </c>
      <c r="F735" t="s">
        <v>1124</v>
      </c>
      <c r="G735" t="s">
        <v>73</v>
      </c>
      <c r="H735" t="s">
        <v>74</v>
      </c>
      <c r="I735" t="s">
        <v>29</v>
      </c>
      <c r="J735" t="s">
        <v>82</v>
      </c>
      <c r="K735" t="s">
        <v>1613</v>
      </c>
      <c r="L735" t="s">
        <v>4558</v>
      </c>
      <c r="M735" t="s">
        <v>4559</v>
      </c>
      <c r="N735" t="s">
        <v>4560</v>
      </c>
      <c r="O735" t="s">
        <v>61</v>
      </c>
      <c r="P735" t="s">
        <v>136</v>
      </c>
      <c r="Q735" t="s">
        <v>137</v>
      </c>
      <c r="R735" t="s">
        <v>4561</v>
      </c>
      <c r="S735" t="s">
        <v>2628</v>
      </c>
      <c r="T735" t="s">
        <v>4562</v>
      </c>
      <c r="U735" t="s">
        <v>774</v>
      </c>
      <c r="V735" s="40">
        <v>8.2361111111111107E-2</v>
      </c>
      <c r="W735" s="40">
        <v>0.1373263888888889</v>
      </c>
      <c r="X735" s="40">
        <v>5.496527777777778E-2</v>
      </c>
      <c r="Y735" s="2" t="str">
        <f t="shared" si="136"/>
        <v/>
      </c>
      <c r="Z735" s="47" t="str">
        <f t="shared" si="137"/>
        <v>Cumplido</v>
      </c>
      <c r="AA735" s="8"/>
      <c r="AB735" s="8"/>
      <c r="AC735" s="8"/>
      <c r="AD735" s="8"/>
      <c r="AE735" s="8"/>
      <c r="AF735" s="42">
        <v>45335</v>
      </c>
      <c r="AG735" s="13" t="str">
        <f t="shared" si="138"/>
        <v>NO CUMPLE</v>
      </c>
      <c r="AH735" s="13" t="str">
        <f t="shared" si="139"/>
        <v>CUMPLE</v>
      </c>
      <c r="AI735" s="13" t="str">
        <f t="shared" si="140"/>
        <v>NO CUMPLE</v>
      </c>
      <c r="AJ735" s="13" t="str">
        <f t="shared" si="141"/>
        <v>NO CUMPLE</v>
      </c>
      <c r="AK735" s="13" t="str">
        <f t="shared" si="142"/>
        <v>NO CUMPLE</v>
      </c>
      <c r="AL735" s="13" t="str">
        <f t="shared" si="143"/>
        <v>NO CUMPLE</v>
      </c>
      <c r="AM735" s="13" t="str">
        <f t="shared" si="144"/>
        <v>CUMPLE</v>
      </c>
      <c r="AN735" s="13" t="str">
        <f t="shared" si="145"/>
        <v>NO CUMPLE</v>
      </c>
      <c r="AO735" s="13" t="str">
        <f t="shared" si="146"/>
        <v>NO CUMPLE</v>
      </c>
      <c r="AP735" s="13" t="str">
        <f t="shared" si="147"/>
        <v>NO CUMPLE</v>
      </c>
    </row>
    <row r="736" spans="1:42" ht="15" x14ac:dyDescent="0.25">
      <c r="A736" t="s">
        <v>4563</v>
      </c>
      <c r="B736" t="s">
        <v>284</v>
      </c>
      <c r="C736" t="s">
        <v>233</v>
      </c>
      <c r="D736" t="s">
        <v>233</v>
      </c>
      <c r="E736" t="s">
        <v>942</v>
      </c>
      <c r="F736" t="s">
        <v>2469</v>
      </c>
      <c r="G736" t="s">
        <v>54</v>
      </c>
      <c r="H736" t="s">
        <v>55</v>
      </c>
      <c r="I736" t="s">
        <v>30</v>
      </c>
      <c r="J736" t="s">
        <v>82</v>
      </c>
      <c r="K736" t="s">
        <v>75</v>
      </c>
      <c r="L736" t="s">
        <v>4564</v>
      </c>
      <c r="M736" t="s">
        <v>4565</v>
      </c>
      <c r="N736" t="s">
        <v>4566</v>
      </c>
      <c r="O736" t="s">
        <v>61</v>
      </c>
      <c r="P736" t="s">
        <v>62</v>
      </c>
      <c r="Q736" t="s">
        <v>279</v>
      </c>
      <c r="R736" t="s">
        <v>4567</v>
      </c>
      <c r="S736" t="s">
        <v>2628</v>
      </c>
      <c r="T736" t="s">
        <v>2493</v>
      </c>
      <c r="U736" t="s">
        <v>4568</v>
      </c>
      <c r="V736" s="40">
        <v>0</v>
      </c>
      <c r="W736" s="40">
        <v>7.9004629629629633E-2</v>
      </c>
      <c r="X736" s="40">
        <v>7.9004629629629633E-2</v>
      </c>
      <c r="Y736" s="2" t="str">
        <f t="shared" si="136"/>
        <v/>
      </c>
      <c r="Z736" s="47" t="str">
        <f t="shared" si="137"/>
        <v>Cumplido</v>
      </c>
      <c r="AA736" s="8"/>
      <c r="AB736" s="8"/>
      <c r="AC736" s="8"/>
      <c r="AD736" s="8"/>
      <c r="AE736" s="8"/>
      <c r="AF736" s="42">
        <v>45335</v>
      </c>
      <c r="AG736" s="13" t="str">
        <f t="shared" si="138"/>
        <v>NO CUMPLE</v>
      </c>
      <c r="AH736" s="13" t="str">
        <f t="shared" si="139"/>
        <v>CUMPLE</v>
      </c>
      <c r="AI736" s="13" t="str">
        <f t="shared" si="140"/>
        <v>NO CUMPLE</v>
      </c>
      <c r="AJ736" s="13" t="str">
        <f t="shared" si="141"/>
        <v>NO CUMPLE</v>
      </c>
      <c r="AK736" s="13" t="str">
        <f t="shared" si="142"/>
        <v>NO CUMPLE</v>
      </c>
      <c r="AL736" s="13" t="str">
        <f t="shared" si="143"/>
        <v>NO CUMPLE</v>
      </c>
      <c r="AM736" s="13" t="str">
        <f t="shared" si="144"/>
        <v>CUMPLE</v>
      </c>
      <c r="AN736" s="13" t="str">
        <f t="shared" si="145"/>
        <v>NO CUMPLE</v>
      </c>
      <c r="AO736" s="13" t="str">
        <f t="shared" si="146"/>
        <v>NO CUMPLE</v>
      </c>
      <c r="AP736" s="13" t="str">
        <f t="shared" si="147"/>
        <v>NO CUMPLE</v>
      </c>
    </row>
    <row r="737" spans="1:42" ht="15" x14ac:dyDescent="0.25">
      <c r="A737" t="s">
        <v>4569</v>
      </c>
      <c r="B737" t="s">
        <v>284</v>
      </c>
      <c r="C737" t="s">
        <v>233</v>
      </c>
      <c r="D737" t="s">
        <v>233</v>
      </c>
      <c r="E737" t="s">
        <v>942</v>
      </c>
      <c r="F737" t="s">
        <v>2469</v>
      </c>
      <c r="G737" t="s">
        <v>54</v>
      </c>
      <c r="H737" t="s">
        <v>55</v>
      </c>
      <c r="I737" t="s">
        <v>30</v>
      </c>
      <c r="J737" t="s">
        <v>82</v>
      </c>
      <c r="K737" t="s">
        <v>75</v>
      </c>
      <c r="L737" t="s">
        <v>4570</v>
      </c>
      <c r="M737" t="s">
        <v>4571</v>
      </c>
      <c r="N737" t="s">
        <v>4572</v>
      </c>
      <c r="O737" t="s">
        <v>61</v>
      </c>
      <c r="P737" t="s">
        <v>62</v>
      </c>
      <c r="Q737" t="s">
        <v>279</v>
      </c>
      <c r="R737" t="s">
        <v>4573</v>
      </c>
      <c r="S737" t="s">
        <v>2628</v>
      </c>
      <c r="T737" t="s">
        <v>2493</v>
      </c>
      <c r="U737" t="s">
        <v>4574</v>
      </c>
      <c r="V737" s="40">
        <v>0</v>
      </c>
      <c r="W737" s="40">
        <v>7.0208333333333331E-2</v>
      </c>
      <c r="X737" s="40">
        <v>7.0208333333333331E-2</v>
      </c>
      <c r="Y737" s="2" t="str">
        <f t="shared" si="136"/>
        <v/>
      </c>
      <c r="Z737" s="47" t="str">
        <f t="shared" si="137"/>
        <v>Cumplido</v>
      </c>
      <c r="AA737" s="8"/>
      <c r="AB737" s="8"/>
      <c r="AC737" s="8"/>
      <c r="AD737" s="8"/>
      <c r="AE737" s="8"/>
      <c r="AF737" s="42">
        <v>45335</v>
      </c>
      <c r="AG737" s="13" t="str">
        <f t="shared" si="138"/>
        <v>NO CUMPLE</v>
      </c>
      <c r="AH737" s="13" t="str">
        <f t="shared" si="139"/>
        <v>CUMPLE</v>
      </c>
      <c r="AI737" s="13" t="str">
        <f t="shared" si="140"/>
        <v>NO CUMPLE</v>
      </c>
      <c r="AJ737" s="13" t="str">
        <f t="shared" si="141"/>
        <v>NO CUMPLE</v>
      </c>
      <c r="AK737" s="13" t="str">
        <f t="shared" si="142"/>
        <v>NO CUMPLE</v>
      </c>
      <c r="AL737" s="13" t="str">
        <f t="shared" si="143"/>
        <v>NO CUMPLE</v>
      </c>
      <c r="AM737" s="13" t="str">
        <f t="shared" si="144"/>
        <v>CUMPLE</v>
      </c>
      <c r="AN737" s="13" t="str">
        <f t="shared" si="145"/>
        <v>NO CUMPLE</v>
      </c>
      <c r="AO737" s="13" t="str">
        <f t="shared" si="146"/>
        <v>NO CUMPLE</v>
      </c>
      <c r="AP737" s="13" t="str">
        <f t="shared" si="147"/>
        <v>NO CUMPLE</v>
      </c>
    </row>
    <row r="738" spans="1:42" ht="15" x14ac:dyDescent="0.25">
      <c r="A738" t="s">
        <v>4575</v>
      </c>
      <c r="B738" t="s">
        <v>284</v>
      </c>
      <c r="C738" t="s">
        <v>233</v>
      </c>
      <c r="D738" t="s">
        <v>233</v>
      </c>
      <c r="E738" t="s">
        <v>942</v>
      </c>
      <c r="F738" t="s">
        <v>2469</v>
      </c>
      <c r="G738" t="s">
        <v>54</v>
      </c>
      <c r="H738" t="s">
        <v>55</v>
      </c>
      <c r="I738" t="s">
        <v>30</v>
      </c>
      <c r="J738" t="s">
        <v>82</v>
      </c>
      <c r="K738" t="s">
        <v>75</v>
      </c>
      <c r="L738" t="s">
        <v>4576</v>
      </c>
      <c r="M738" t="s">
        <v>4577</v>
      </c>
      <c r="N738" t="s">
        <v>4578</v>
      </c>
      <c r="O738" t="s">
        <v>61</v>
      </c>
      <c r="P738" t="s">
        <v>62</v>
      </c>
      <c r="Q738" t="s">
        <v>279</v>
      </c>
      <c r="R738" t="s">
        <v>4579</v>
      </c>
      <c r="S738" t="s">
        <v>2628</v>
      </c>
      <c r="T738" t="s">
        <v>2493</v>
      </c>
      <c r="U738"/>
      <c r="V738" s="40">
        <v>0</v>
      </c>
      <c r="W738" s="40">
        <v>6.9085648148148146E-2</v>
      </c>
      <c r="X738" s="40">
        <v>6.9085648148148146E-2</v>
      </c>
      <c r="Y738" s="2" t="str">
        <f t="shared" si="136"/>
        <v/>
      </c>
      <c r="Z738" s="47" t="str">
        <f t="shared" si="137"/>
        <v>Cumplido</v>
      </c>
      <c r="AA738" s="8"/>
      <c r="AB738" s="8"/>
      <c r="AC738" s="8"/>
      <c r="AD738" s="8"/>
      <c r="AE738" s="8"/>
      <c r="AF738" s="42">
        <v>45335</v>
      </c>
      <c r="AG738" s="13" t="str">
        <f t="shared" si="138"/>
        <v>NO CUMPLE</v>
      </c>
      <c r="AH738" s="13" t="str">
        <f t="shared" si="139"/>
        <v>CUMPLE</v>
      </c>
      <c r="AI738" s="13" t="str">
        <f t="shared" si="140"/>
        <v>NO CUMPLE</v>
      </c>
      <c r="AJ738" s="13" t="str">
        <f t="shared" si="141"/>
        <v>NO CUMPLE</v>
      </c>
      <c r="AK738" s="13" t="str">
        <f t="shared" si="142"/>
        <v>NO CUMPLE</v>
      </c>
      <c r="AL738" s="13" t="str">
        <f t="shared" si="143"/>
        <v>NO CUMPLE</v>
      </c>
      <c r="AM738" s="13" t="str">
        <f t="shared" si="144"/>
        <v>CUMPLE</v>
      </c>
      <c r="AN738" s="13" t="str">
        <f t="shared" si="145"/>
        <v>NO CUMPLE</v>
      </c>
      <c r="AO738" s="13" t="str">
        <f t="shared" si="146"/>
        <v>NO CUMPLE</v>
      </c>
      <c r="AP738" s="13" t="str">
        <f t="shared" si="147"/>
        <v>NO CUMPLE</v>
      </c>
    </row>
    <row r="739" spans="1:42" ht="15" hidden="1" x14ac:dyDescent="0.25">
      <c r="A739" t="s">
        <v>4580</v>
      </c>
      <c r="B739" t="s">
        <v>165</v>
      </c>
      <c r="C739" t="s">
        <v>415</v>
      </c>
      <c r="D739" t="s">
        <v>297</v>
      </c>
      <c r="E739" t="s">
        <v>2399</v>
      </c>
      <c r="F739" t="s">
        <v>320</v>
      </c>
      <c r="G739" t="s">
        <v>73</v>
      </c>
      <c r="H739" t="s">
        <v>74</v>
      </c>
      <c r="I739" t="s">
        <v>29</v>
      </c>
      <c r="J739" t="s">
        <v>82</v>
      </c>
      <c r="K739" t="s">
        <v>4296</v>
      </c>
      <c r="L739" t="s">
        <v>4297</v>
      </c>
      <c r="M739" t="s">
        <v>4581</v>
      </c>
      <c r="N739" t="s">
        <v>4582</v>
      </c>
      <c r="O739" t="s">
        <v>61</v>
      </c>
      <c r="P739" t="s">
        <v>136</v>
      </c>
      <c r="Q739" t="s">
        <v>137</v>
      </c>
      <c r="R739" t="s">
        <v>4583</v>
      </c>
      <c r="S739" t="s">
        <v>2628</v>
      </c>
      <c r="T739" t="s">
        <v>4584</v>
      </c>
      <c r="U739" t="s">
        <v>774</v>
      </c>
      <c r="V739" s="40">
        <v>6.8634259259259256E-3</v>
      </c>
      <c r="W739" s="40">
        <v>3.528935185185185E-2</v>
      </c>
      <c r="X739" s="40">
        <v>2.8425925925925927E-2</v>
      </c>
      <c r="Y739" s="2" t="str">
        <f t="shared" si="136"/>
        <v/>
      </c>
      <c r="Z739" s="47" t="str">
        <f t="shared" si="137"/>
        <v>Cumplido</v>
      </c>
      <c r="AA739" s="8"/>
      <c r="AB739" s="8"/>
      <c r="AC739" s="8"/>
      <c r="AD739" s="8"/>
      <c r="AE739" s="8"/>
      <c r="AF739" s="42">
        <v>45335</v>
      </c>
      <c r="AG739" s="13" t="str">
        <f t="shared" si="138"/>
        <v>CUMPLE</v>
      </c>
      <c r="AH739" s="13" t="str">
        <f t="shared" si="139"/>
        <v>NO CUMPLE</v>
      </c>
      <c r="AI739" s="13" t="str">
        <f t="shared" si="140"/>
        <v>NO CUMPLE</v>
      </c>
      <c r="AJ739" s="13" t="str">
        <f t="shared" si="141"/>
        <v>NO CUMPLE</v>
      </c>
      <c r="AK739" s="13" t="str">
        <f t="shared" si="142"/>
        <v>NO CUMPLE</v>
      </c>
      <c r="AL739" s="13" t="str">
        <f t="shared" si="143"/>
        <v>CUMPLE</v>
      </c>
      <c r="AM739" s="13" t="str">
        <f t="shared" si="144"/>
        <v>NO CUMPLE</v>
      </c>
      <c r="AN739" s="13" t="str">
        <f t="shared" si="145"/>
        <v>NO CUMPLE</v>
      </c>
      <c r="AO739" s="13" t="str">
        <f t="shared" si="146"/>
        <v>NO CUMPLE</v>
      </c>
      <c r="AP739" s="13" t="str">
        <f t="shared" si="147"/>
        <v>NO CUMPLE</v>
      </c>
    </row>
    <row r="740" spans="1:42" ht="15" x14ac:dyDescent="0.25">
      <c r="A740" t="s">
        <v>4585</v>
      </c>
      <c r="B740" t="s">
        <v>284</v>
      </c>
      <c r="C740" t="s">
        <v>635</v>
      </c>
      <c r="D740" t="s">
        <v>212</v>
      </c>
      <c r="E740" t="s">
        <v>3323</v>
      </c>
      <c r="F740" t="s">
        <v>4586</v>
      </c>
      <c r="G740" t="s">
        <v>253</v>
      </c>
      <c r="H740" t="s">
        <v>74</v>
      </c>
      <c r="I740" t="s">
        <v>29</v>
      </c>
      <c r="J740" t="s">
        <v>67</v>
      </c>
      <c r="K740" t="s">
        <v>288</v>
      </c>
      <c r="L740" t="s">
        <v>4587</v>
      </c>
      <c r="M740" t="s">
        <v>4588</v>
      </c>
      <c r="N740" t="s">
        <v>4589</v>
      </c>
      <c r="O740" t="s">
        <v>61</v>
      </c>
      <c r="P740" t="s">
        <v>641</v>
      </c>
      <c r="Q740" t="s">
        <v>642</v>
      </c>
      <c r="R740" t="s">
        <v>4590</v>
      </c>
      <c r="S740" t="s">
        <v>2628</v>
      </c>
      <c r="T740" t="s">
        <v>4591</v>
      </c>
      <c r="U740" t="s">
        <v>4592</v>
      </c>
      <c r="V740" s="40">
        <v>3.5879629629629629E-3</v>
      </c>
      <c r="W740" s="40">
        <v>3.5995370370370369E-3</v>
      </c>
      <c r="X740" s="40">
        <v>1.1574074074074073E-5</v>
      </c>
      <c r="Y740" s="2" t="str">
        <f t="shared" si="136"/>
        <v>Cumplido</v>
      </c>
      <c r="Z740" s="47" t="str">
        <f t="shared" si="137"/>
        <v/>
      </c>
      <c r="AA740" s="8"/>
      <c r="AB740" s="8" t="str">
        <f>IF($H740="1-Crítica",IF($X740&lt;=$AT$5,"Cumplido", "Incumplido"),"")</f>
        <v/>
      </c>
      <c r="AC740" s="8" t="str">
        <f>IF($H740="2-Alta",IF($X740&lt;=$AT$6, "Cumplido", "Incumplido"),"")</f>
        <v/>
      </c>
      <c r="AD740" s="8" t="str">
        <f>IF($H740="3-Medio",IF($X740&lt;=$AT$7, "Cumplido", "Incumplido"),"")</f>
        <v>Cumplido</v>
      </c>
      <c r="AE740" s="8" t="str">
        <f>IF($H740="4-Baja",IF($X740&lt;=$AT$8, "Cumplido", "Incumplido"),"")</f>
        <v/>
      </c>
      <c r="AF740" s="42">
        <v>45335</v>
      </c>
      <c r="AG740" s="13" t="str">
        <f t="shared" si="138"/>
        <v>CUMPLE</v>
      </c>
      <c r="AH740" s="13" t="str">
        <f t="shared" si="139"/>
        <v>NO CUMPLE</v>
      </c>
      <c r="AI740" s="13" t="str">
        <f t="shared" si="140"/>
        <v>NO CUMPLE</v>
      </c>
      <c r="AJ740" s="13" t="str">
        <f t="shared" si="141"/>
        <v>NO CUMPLE</v>
      </c>
      <c r="AK740" s="13" t="str">
        <f t="shared" si="142"/>
        <v>NO CUMPLE</v>
      </c>
      <c r="AL740" s="13" t="str">
        <f t="shared" si="143"/>
        <v>CUMPLE</v>
      </c>
      <c r="AM740" s="13" t="str">
        <f t="shared" si="144"/>
        <v>NO CUMPLE</v>
      </c>
      <c r="AN740" s="13" t="str">
        <f t="shared" si="145"/>
        <v>NO CUMPLE</v>
      </c>
      <c r="AO740" s="13" t="str">
        <f t="shared" si="146"/>
        <v>NO CUMPLE</v>
      </c>
      <c r="AP740" s="13" t="str">
        <f t="shared" si="147"/>
        <v>NO CUMPLE</v>
      </c>
    </row>
    <row r="741" spans="1:42" ht="15" x14ac:dyDescent="0.25">
      <c r="A741" t="s">
        <v>4593</v>
      </c>
      <c r="B741" t="s">
        <v>95</v>
      </c>
      <c r="C741" t="s">
        <v>174</v>
      </c>
      <c r="D741" t="s">
        <v>142</v>
      </c>
      <c r="E741" t="s">
        <v>484</v>
      </c>
      <c r="F741" t="s">
        <v>556</v>
      </c>
      <c r="G741" t="s">
        <v>73</v>
      </c>
      <c r="H741" t="s">
        <v>74</v>
      </c>
      <c r="I741" t="s">
        <v>29</v>
      </c>
      <c r="J741" t="s">
        <v>82</v>
      </c>
      <c r="K741" t="s">
        <v>4594</v>
      </c>
      <c r="L741" t="s">
        <v>4595</v>
      </c>
      <c r="M741" t="s">
        <v>4596</v>
      </c>
      <c r="N741" t="s">
        <v>4597</v>
      </c>
      <c r="O741" t="s">
        <v>61</v>
      </c>
      <c r="P741" t="s">
        <v>136</v>
      </c>
      <c r="Q741" t="s">
        <v>137</v>
      </c>
      <c r="R741" t="s">
        <v>4598</v>
      </c>
      <c r="S741" t="s">
        <v>1948</v>
      </c>
      <c r="T741" t="s">
        <v>4599</v>
      </c>
      <c r="U741" t="s">
        <v>4600</v>
      </c>
      <c r="V741" s="40">
        <v>0.49391203703703701</v>
      </c>
      <c r="W741" s="40">
        <v>0.68459490740740736</v>
      </c>
      <c r="X741" s="40">
        <v>0.19068287037037038</v>
      </c>
      <c r="Y741" s="2" t="str">
        <f t="shared" si="136"/>
        <v/>
      </c>
      <c r="Z741" s="47" t="str">
        <f t="shared" si="137"/>
        <v>Cumplido</v>
      </c>
      <c r="AA741" s="8"/>
      <c r="AB741" s="8"/>
      <c r="AC741" s="8"/>
      <c r="AD741" s="8"/>
      <c r="AE741" s="8"/>
      <c r="AF741" s="42">
        <v>45336</v>
      </c>
      <c r="AG741" s="13" t="str">
        <f t="shared" si="138"/>
        <v>NO CUMPLE</v>
      </c>
      <c r="AH741" s="13" t="str">
        <f t="shared" si="139"/>
        <v>NO CUMPLE</v>
      </c>
      <c r="AI741" s="13" t="str">
        <f t="shared" si="140"/>
        <v>CUMPLE</v>
      </c>
      <c r="AJ741" s="13" t="str">
        <f t="shared" si="141"/>
        <v>NO CUMPLE</v>
      </c>
      <c r="AK741" s="13" t="str">
        <f t="shared" si="142"/>
        <v>NO CUMPLE</v>
      </c>
      <c r="AL741" s="13" t="str">
        <f t="shared" si="143"/>
        <v>NO CUMPLE</v>
      </c>
      <c r="AM741" s="13" t="str">
        <f t="shared" si="144"/>
        <v>NO CUMPLE</v>
      </c>
      <c r="AN741" s="13" t="str">
        <f t="shared" si="145"/>
        <v>NO CUMPLE</v>
      </c>
      <c r="AO741" s="13" t="str">
        <f t="shared" si="146"/>
        <v>CUMPLE</v>
      </c>
      <c r="AP741" s="13" t="str">
        <f t="shared" si="147"/>
        <v>NO CUMPLE</v>
      </c>
    </row>
    <row r="742" spans="1:42" ht="15" hidden="1" x14ac:dyDescent="0.25">
      <c r="A742" t="s">
        <v>4601</v>
      </c>
      <c r="B742" t="s">
        <v>165</v>
      </c>
      <c r="C742" t="s">
        <v>296</v>
      </c>
      <c r="D742" t="s">
        <v>297</v>
      </c>
      <c r="E742" t="s">
        <v>767</v>
      </c>
      <c r="F742" t="s">
        <v>712</v>
      </c>
      <c r="G742" t="s">
        <v>73</v>
      </c>
      <c r="H742" t="s">
        <v>74</v>
      </c>
      <c r="I742" t="s">
        <v>29</v>
      </c>
      <c r="J742" t="s">
        <v>82</v>
      </c>
      <c r="K742" t="s">
        <v>4602</v>
      </c>
      <c r="L742" t="s">
        <v>4603</v>
      </c>
      <c r="M742" t="s">
        <v>4604</v>
      </c>
      <c r="N742" t="s">
        <v>4605</v>
      </c>
      <c r="O742" t="s">
        <v>61</v>
      </c>
      <c r="P742" t="s">
        <v>94</v>
      </c>
      <c r="Q742" t="s">
        <v>95</v>
      </c>
      <c r="R742" t="s">
        <v>4606</v>
      </c>
      <c r="S742" t="s">
        <v>2628</v>
      </c>
      <c r="T742" t="s">
        <v>4607</v>
      </c>
      <c r="U742" t="s">
        <v>774</v>
      </c>
      <c r="V742" s="40">
        <v>0.1570023148148148</v>
      </c>
      <c r="W742" s="40">
        <v>0.17931712962962962</v>
      </c>
      <c r="X742" s="40">
        <v>2.2314814814814815E-2</v>
      </c>
      <c r="Y742" s="2" t="str">
        <f t="shared" si="136"/>
        <v/>
      </c>
      <c r="Z742" s="47" t="str">
        <f t="shared" si="137"/>
        <v>Cumplido</v>
      </c>
      <c r="AA742" s="8"/>
      <c r="AB742" s="8"/>
      <c r="AC742" s="8"/>
      <c r="AD742" s="8"/>
      <c r="AE742" s="8"/>
      <c r="AF742" s="42">
        <v>45335</v>
      </c>
      <c r="AG742" s="13" t="str">
        <f t="shared" si="138"/>
        <v>CUMPLE</v>
      </c>
      <c r="AH742" s="13" t="str">
        <f t="shared" si="139"/>
        <v>NO CUMPLE</v>
      </c>
      <c r="AI742" s="13" t="str">
        <f t="shared" si="140"/>
        <v>NO CUMPLE</v>
      </c>
      <c r="AJ742" s="13" t="str">
        <f t="shared" si="141"/>
        <v>NO CUMPLE</v>
      </c>
      <c r="AK742" s="13" t="str">
        <f t="shared" si="142"/>
        <v>NO CUMPLE</v>
      </c>
      <c r="AL742" s="13" t="str">
        <f t="shared" si="143"/>
        <v>NO CUMPLE</v>
      </c>
      <c r="AM742" s="13" t="str">
        <f t="shared" si="144"/>
        <v>NO CUMPLE</v>
      </c>
      <c r="AN742" s="13" t="str">
        <f t="shared" si="145"/>
        <v>CUMPLE</v>
      </c>
      <c r="AO742" s="13" t="str">
        <f t="shared" si="146"/>
        <v>NO CUMPLE</v>
      </c>
      <c r="AP742" s="13" t="str">
        <f t="shared" si="147"/>
        <v>NO CUMPLE</v>
      </c>
    </row>
    <row r="743" spans="1:42" ht="15" x14ac:dyDescent="0.25">
      <c r="A743" t="s">
        <v>4608</v>
      </c>
      <c r="B743" t="s">
        <v>284</v>
      </c>
      <c r="C743" t="s">
        <v>273</v>
      </c>
      <c r="D743" t="s">
        <v>832</v>
      </c>
      <c r="E743" t="s">
        <v>274</v>
      </c>
      <c r="F743" t="s">
        <v>4609</v>
      </c>
      <c r="G743" t="s">
        <v>54</v>
      </c>
      <c r="H743" t="s">
        <v>55</v>
      </c>
      <c r="I743" t="s">
        <v>30</v>
      </c>
      <c r="J743" t="s">
        <v>82</v>
      </c>
      <c r="K743" t="s">
        <v>57</v>
      </c>
      <c r="L743" t="s">
        <v>4610</v>
      </c>
      <c r="M743" t="s">
        <v>4611</v>
      </c>
      <c r="N743" t="s">
        <v>4612</v>
      </c>
      <c r="O743" t="s">
        <v>61</v>
      </c>
      <c r="P743" t="s">
        <v>62</v>
      </c>
      <c r="Q743" t="s">
        <v>279</v>
      </c>
      <c r="R743" t="s">
        <v>4613</v>
      </c>
      <c r="S743" t="s">
        <v>1948</v>
      </c>
      <c r="T743" t="s">
        <v>4614</v>
      </c>
      <c r="U743" t="s">
        <v>4615</v>
      </c>
      <c r="V743" s="40">
        <v>0.26409722222222221</v>
      </c>
      <c r="W743" s="40">
        <v>0.31092592592592594</v>
      </c>
      <c r="X743" s="40">
        <v>4.6828703703703706E-2</v>
      </c>
      <c r="Y743" s="2" t="str">
        <f t="shared" si="136"/>
        <v/>
      </c>
      <c r="Z743" s="47" t="str">
        <f t="shared" si="137"/>
        <v>Cumplido</v>
      </c>
      <c r="AA743" s="8"/>
      <c r="AB743" s="8"/>
      <c r="AC743" s="8"/>
      <c r="AD743" s="8"/>
      <c r="AE743" s="8"/>
      <c r="AF743" s="42">
        <v>45336</v>
      </c>
      <c r="AG743" s="13" t="str">
        <f t="shared" si="138"/>
        <v>NO CUMPLE</v>
      </c>
      <c r="AH743" s="13" t="str">
        <f t="shared" si="139"/>
        <v>CUMPLE</v>
      </c>
      <c r="AI743" s="13" t="str">
        <f t="shared" si="140"/>
        <v>NO CUMPLE</v>
      </c>
      <c r="AJ743" s="13" t="str">
        <f t="shared" si="141"/>
        <v>NO CUMPLE</v>
      </c>
      <c r="AK743" s="13" t="str">
        <f t="shared" si="142"/>
        <v>NO CUMPLE</v>
      </c>
      <c r="AL743" s="13" t="str">
        <f t="shared" si="143"/>
        <v>NO CUMPLE</v>
      </c>
      <c r="AM743" s="13" t="str">
        <f t="shared" si="144"/>
        <v>NO CUMPLE</v>
      </c>
      <c r="AN743" s="13" t="str">
        <f t="shared" si="145"/>
        <v>CUMPLE</v>
      </c>
      <c r="AO743" s="13" t="str">
        <f t="shared" si="146"/>
        <v>NO CUMPLE</v>
      </c>
      <c r="AP743" s="13" t="str">
        <f t="shared" si="147"/>
        <v>NO CUMPLE</v>
      </c>
    </row>
    <row r="744" spans="1:42" ht="15" x14ac:dyDescent="0.25">
      <c r="A744" t="s">
        <v>4616</v>
      </c>
      <c r="B744" t="s">
        <v>284</v>
      </c>
      <c r="C744" t="s">
        <v>233</v>
      </c>
      <c r="D744" t="s">
        <v>233</v>
      </c>
      <c r="E744" t="s">
        <v>942</v>
      </c>
      <c r="F744" t="s">
        <v>2469</v>
      </c>
      <c r="G744" t="s">
        <v>54</v>
      </c>
      <c r="H744" t="s">
        <v>55</v>
      </c>
      <c r="I744" t="s">
        <v>30</v>
      </c>
      <c r="J744" t="s">
        <v>82</v>
      </c>
      <c r="K744" t="s">
        <v>75</v>
      </c>
      <c r="L744" t="s">
        <v>4617</v>
      </c>
      <c r="M744" t="s">
        <v>4618</v>
      </c>
      <c r="N744" t="s">
        <v>4619</v>
      </c>
      <c r="O744" t="s">
        <v>61</v>
      </c>
      <c r="P744" t="s">
        <v>62</v>
      </c>
      <c r="Q744" t="s">
        <v>279</v>
      </c>
      <c r="R744" t="s">
        <v>4620</v>
      </c>
      <c r="S744" t="s">
        <v>1948</v>
      </c>
      <c r="T744" t="s">
        <v>2493</v>
      </c>
      <c r="U744" t="s">
        <v>2952</v>
      </c>
      <c r="V744" s="40">
        <v>0</v>
      </c>
      <c r="W744" s="40">
        <v>3.5185185185185185E-3</v>
      </c>
      <c r="X744" s="40">
        <v>3.5185185185185185E-3</v>
      </c>
      <c r="Y744" s="2" t="str">
        <f t="shared" si="136"/>
        <v/>
      </c>
      <c r="Z744" s="47" t="str">
        <f t="shared" si="137"/>
        <v>Cumplido</v>
      </c>
      <c r="AA744" s="8"/>
      <c r="AB744" s="8"/>
      <c r="AC744" s="8"/>
      <c r="AD744" s="8"/>
      <c r="AE744" s="8"/>
      <c r="AF744" s="42">
        <v>45336</v>
      </c>
      <c r="AG744" s="13" t="str">
        <f t="shared" si="138"/>
        <v>CUMPLE</v>
      </c>
      <c r="AH744" s="13" t="str">
        <f t="shared" si="139"/>
        <v>NO CUMPLE</v>
      </c>
      <c r="AI744" s="13" t="str">
        <f t="shared" si="140"/>
        <v>NO CUMPLE</v>
      </c>
      <c r="AJ744" s="13" t="str">
        <f t="shared" si="141"/>
        <v>NO CUMPLE</v>
      </c>
      <c r="AK744" s="13" t="str">
        <f t="shared" si="142"/>
        <v>NO CUMPLE</v>
      </c>
      <c r="AL744" s="13" t="str">
        <f t="shared" si="143"/>
        <v>CUMPLE</v>
      </c>
      <c r="AM744" s="13" t="str">
        <f t="shared" si="144"/>
        <v>NO CUMPLE</v>
      </c>
      <c r="AN744" s="13" t="str">
        <f t="shared" si="145"/>
        <v>NO CUMPLE</v>
      </c>
      <c r="AO744" s="13" t="str">
        <f t="shared" si="146"/>
        <v>NO CUMPLE</v>
      </c>
      <c r="AP744" s="13" t="str">
        <f t="shared" si="147"/>
        <v>NO CUMPLE</v>
      </c>
    </row>
    <row r="745" spans="1:42" ht="15" x14ac:dyDescent="0.25">
      <c r="A745" t="s">
        <v>4621</v>
      </c>
      <c r="B745" t="s">
        <v>284</v>
      </c>
      <c r="C745" t="s">
        <v>233</v>
      </c>
      <c r="D745" t="s">
        <v>233</v>
      </c>
      <c r="E745" t="s">
        <v>942</v>
      </c>
      <c r="F745" t="s">
        <v>2469</v>
      </c>
      <c r="G745" t="s">
        <v>54</v>
      </c>
      <c r="H745" t="s">
        <v>55</v>
      </c>
      <c r="I745" t="s">
        <v>30</v>
      </c>
      <c r="J745" t="s">
        <v>82</v>
      </c>
      <c r="K745" t="s">
        <v>75</v>
      </c>
      <c r="L745" t="s">
        <v>4622</v>
      </c>
      <c r="M745" t="s">
        <v>4623</v>
      </c>
      <c r="N745" t="s">
        <v>4624</v>
      </c>
      <c r="O745" t="s">
        <v>61</v>
      </c>
      <c r="P745" t="s">
        <v>62</v>
      </c>
      <c r="Q745" t="s">
        <v>279</v>
      </c>
      <c r="R745" t="s">
        <v>4625</v>
      </c>
      <c r="S745" t="s">
        <v>1948</v>
      </c>
      <c r="T745" t="s">
        <v>2493</v>
      </c>
      <c r="U745" t="s">
        <v>2952</v>
      </c>
      <c r="V745" s="40">
        <v>0</v>
      </c>
      <c r="W745" s="40">
        <v>2.6157407407407405E-3</v>
      </c>
      <c r="X745" s="40">
        <v>2.6157407407407405E-3</v>
      </c>
      <c r="Y745" s="2" t="str">
        <f t="shared" si="136"/>
        <v/>
      </c>
      <c r="Z745" s="47" t="str">
        <f t="shared" si="137"/>
        <v>Cumplido</v>
      </c>
      <c r="AA745" s="8"/>
      <c r="AB745" s="8"/>
      <c r="AC745" s="8"/>
      <c r="AD745" s="8"/>
      <c r="AE745" s="8"/>
      <c r="AF745" s="42">
        <v>45336</v>
      </c>
      <c r="AG745" s="13" t="str">
        <f t="shared" si="138"/>
        <v>CUMPLE</v>
      </c>
      <c r="AH745" s="13" t="str">
        <f t="shared" si="139"/>
        <v>NO CUMPLE</v>
      </c>
      <c r="AI745" s="13" t="str">
        <f t="shared" si="140"/>
        <v>NO CUMPLE</v>
      </c>
      <c r="AJ745" s="13" t="str">
        <f t="shared" si="141"/>
        <v>NO CUMPLE</v>
      </c>
      <c r="AK745" s="13" t="str">
        <f t="shared" si="142"/>
        <v>NO CUMPLE</v>
      </c>
      <c r="AL745" s="13" t="str">
        <f t="shared" si="143"/>
        <v>CUMPLE</v>
      </c>
      <c r="AM745" s="13" t="str">
        <f t="shared" si="144"/>
        <v>NO CUMPLE</v>
      </c>
      <c r="AN745" s="13" t="str">
        <f t="shared" si="145"/>
        <v>NO CUMPLE</v>
      </c>
      <c r="AO745" s="13" t="str">
        <f t="shared" si="146"/>
        <v>NO CUMPLE</v>
      </c>
      <c r="AP745" s="13" t="str">
        <f t="shared" si="147"/>
        <v>NO CUMPLE</v>
      </c>
    </row>
    <row r="746" spans="1:42" ht="15" x14ac:dyDescent="0.25">
      <c r="A746" t="s">
        <v>4626</v>
      </c>
      <c r="B746" t="s">
        <v>284</v>
      </c>
      <c r="C746" t="s">
        <v>233</v>
      </c>
      <c r="D746" t="s">
        <v>233</v>
      </c>
      <c r="E746" t="s">
        <v>942</v>
      </c>
      <c r="F746" t="s">
        <v>2469</v>
      </c>
      <c r="G746" t="s">
        <v>54</v>
      </c>
      <c r="H746" t="s">
        <v>55</v>
      </c>
      <c r="I746" t="s">
        <v>30</v>
      </c>
      <c r="J746" t="s">
        <v>82</v>
      </c>
      <c r="K746" t="s">
        <v>75</v>
      </c>
      <c r="L746" t="s">
        <v>4627</v>
      </c>
      <c r="M746" t="s">
        <v>4628</v>
      </c>
      <c r="N746" t="s">
        <v>4629</v>
      </c>
      <c r="O746" t="s">
        <v>61</v>
      </c>
      <c r="P746" t="s">
        <v>62</v>
      </c>
      <c r="Q746" t="s">
        <v>279</v>
      </c>
      <c r="R746" t="s">
        <v>4630</v>
      </c>
      <c r="S746" t="s">
        <v>1948</v>
      </c>
      <c r="T746" t="s">
        <v>2493</v>
      </c>
      <c r="U746" t="s">
        <v>2952</v>
      </c>
      <c r="V746" s="40">
        <v>0</v>
      </c>
      <c r="W746" s="40">
        <v>8.4490740740740739E-4</v>
      </c>
      <c r="X746" s="40">
        <v>8.4490740740740739E-4</v>
      </c>
      <c r="Y746" s="2" t="str">
        <f t="shared" si="136"/>
        <v/>
      </c>
      <c r="Z746" s="47" t="str">
        <f t="shared" si="137"/>
        <v>Cumplido</v>
      </c>
      <c r="AA746" s="8"/>
      <c r="AB746" s="8"/>
      <c r="AC746" s="8"/>
      <c r="AD746" s="8"/>
      <c r="AE746" s="8"/>
      <c r="AF746" s="42">
        <v>45336</v>
      </c>
      <c r="AG746" s="13" t="str">
        <f t="shared" si="138"/>
        <v>CUMPLE</v>
      </c>
      <c r="AH746" s="13" t="str">
        <f t="shared" si="139"/>
        <v>NO CUMPLE</v>
      </c>
      <c r="AI746" s="13" t="str">
        <f t="shared" si="140"/>
        <v>NO CUMPLE</v>
      </c>
      <c r="AJ746" s="13" t="str">
        <f t="shared" si="141"/>
        <v>NO CUMPLE</v>
      </c>
      <c r="AK746" s="13" t="str">
        <f t="shared" si="142"/>
        <v>NO CUMPLE</v>
      </c>
      <c r="AL746" s="13" t="str">
        <f t="shared" si="143"/>
        <v>CUMPLE</v>
      </c>
      <c r="AM746" s="13" t="str">
        <f t="shared" si="144"/>
        <v>NO CUMPLE</v>
      </c>
      <c r="AN746" s="13" t="str">
        <f t="shared" si="145"/>
        <v>NO CUMPLE</v>
      </c>
      <c r="AO746" s="13" t="str">
        <f t="shared" si="146"/>
        <v>NO CUMPLE</v>
      </c>
      <c r="AP746" s="13" t="str">
        <f t="shared" si="147"/>
        <v>NO CUMPLE</v>
      </c>
    </row>
    <row r="747" spans="1:42" ht="15" x14ac:dyDescent="0.25">
      <c r="A747" t="s">
        <v>4631</v>
      </c>
      <c r="B747" t="s">
        <v>2512</v>
      </c>
      <c r="C747" t="s">
        <v>86</v>
      </c>
      <c r="D747" t="s">
        <v>86</v>
      </c>
      <c r="E747" t="s">
        <v>88</v>
      </c>
      <c r="F747" t="s">
        <v>2500</v>
      </c>
      <c r="G747" t="s">
        <v>54</v>
      </c>
      <c r="H747" t="s">
        <v>55</v>
      </c>
      <c r="I747" t="s">
        <v>30</v>
      </c>
      <c r="J747" t="s">
        <v>82</v>
      </c>
      <c r="K747" t="s">
        <v>75</v>
      </c>
      <c r="L747" t="s">
        <v>4632</v>
      </c>
      <c r="M747" t="s">
        <v>4633</v>
      </c>
      <c r="N747" t="s">
        <v>4634</v>
      </c>
      <c r="O747" t="s">
        <v>61</v>
      </c>
      <c r="P747" t="s">
        <v>62</v>
      </c>
      <c r="Q747" t="s">
        <v>148</v>
      </c>
      <c r="R747" t="s">
        <v>4635</v>
      </c>
      <c r="S747" t="s">
        <v>4497</v>
      </c>
      <c r="T747"/>
      <c r="U747"/>
      <c r="V747" s="40">
        <v>2.0396759259259261</v>
      </c>
      <c r="W747" s="40">
        <v>2.0404282407407406</v>
      </c>
      <c r="X747" s="40">
        <v>7.5231481481481482E-4</v>
      </c>
      <c r="Y747" s="2" t="str">
        <f t="shared" si="136"/>
        <v/>
      </c>
      <c r="Z747" s="47" t="str">
        <f t="shared" si="137"/>
        <v>Cumplido</v>
      </c>
      <c r="AA747" s="8"/>
      <c r="AB747" s="8"/>
      <c r="AC747" s="8"/>
      <c r="AD747" s="8"/>
      <c r="AE747" s="8"/>
      <c r="AF747" s="42">
        <v>45338</v>
      </c>
      <c r="AG747" s="13" t="str">
        <f t="shared" si="138"/>
        <v>CUMPLE</v>
      </c>
      <c r="AH747" s="13" t="str">
        <f t="shared" si="139"/>
        <v>NO CUMPLE</v>
      </c>
      <c r="AI747" s="13" t="str">
        <f t="shared" si="140"/>
        <v>NO CUMPLE</v>
      </c>
      <c r="AJ747" s="13" t="str">
        <f t="shared" si="141"/>
        <v>NO CUMPLE</v>
      </c>
      <c r="AK747" s="13" t="str">
        <f t="shared" si="142"/>
        <v>NO CUMPLE</v>
      </c>
      <c r="AL747" s="13" t="str">
        <f t="shared" si="143"/>
        <v>NO CUMPLE</v>
      </c>
      <c r="AM747" s="13" t="str">
        <f t="shared" si="144"/>
        <v>NO CUMPLE</v>
      </c>
      <c r="AN747" s="13" t="str">
        <f t="shared" si="145"/>
        <v>NO CUMPLE</v>
      </c>
      <c r="AO747" s="13" t="str">
        <f t="shared" si="146"/>
        <v>NO CUMPLE</v>
      </c>
      <c r="AP747" s="13" t="str">
        <f t="shared" si="147"/>
        <v>CUMPLE</v>
      </c>
    </row>
    <row r="748" spans="1:42" ht="15" x14ac:dyDescent="0.25">
      <c r="A748" t="s">
        <v>4636</v>
      </c>
      <c r="B748" t="s">
        <v>95</v>
      </c>
      <c r="C748" t="s">
        <v>531</v>
      </c>
      <c r="D748" t="s">
        <v>142</v>
      </c>
      <c r="E748" t="s">
        <v>1942</v>
      </c>
      <c r="F748" t="s">
        <v>156</v>
      </c>
      <c r="G748" t="s">
        <v>73</v>
      </c>
      <c r="H748" t="s">
        <v>74</v>
      </c>
      <c r="I748" t="s">
        <v>29</v>
      </c>
      <c r="J748" t="s">
        <v>82</v>
      </c>
      <c r="K748" t="s">
        <v>888</v>
      </c>
      <c r="L748" t="s">
        <v>4637</v>
      </c>
      <c r="M748" t="s">
        <v>4638</v>
      </c>
      <c r="N748" t="s">
        <v>4639</v>
      </c>
      <c r="O748" t="s">
        <v>61</v>
      </c>
      <c r="P748" t="s">
        <v>136</v>
      </c>
      <c r="Q748" t="s">
        <v>137</v>
      </c>
      <c r="R748" t="s">
        <v>4640</v>
      </c>
      <c r="S748" t="s">
        <v>4641</v>
      </c>
      <c r="T748" t="s">
        <v>4642</v>
      </c>
      <c r="U748" t="s">
        <v>4643</v>
      </c>
      <c r="V748" s="40">
        <v>3.1204745370370373</v>
      </c>
      <c r="W748" s="40">
        <v>3.1302546296296296</v>
      </c>
      <c r="X748" s="40">
        <v>9.780092592592592E-3</v>
      </c>
      <c r="Y748" s="2" t="str">
        <f t="shared" si="136"/>
        <v/>
      </c>
      <c r="Z748" s="47" t="str">
        <f t="shared" si="137"/>
        <v>Cumplido</v>
      </c>
      <c r="AA748" s="8"/>
      <c r="AB748" s="8"/>
      <c r="AC748" s="8"/>
      <c r="AD748" s="8"/>
      <c r="AE748" s="8"/>
      <c r="AF748" s="42">
        <v>45339</v>
      </c>
      <c r="AG748" s="13" t="str">
        <f t="shared" si="138"/>
        <v>CUMPLE</v>
      </c>
      <c r="AH748" s="13" t="str">
        <f t="shared" si="139"/>
        <v>NO CUMPLE</v>
      </c>
      <c r="AI748" s="13" t="str">
        <f t="shared" si="140"/>
        <v>NO CUMPLE</v>
      </c>
      <c r="AJ748" s="13" t="str">
        <f t="shared" si="141"/>
        <v>NO CUMPLE</v>
      </c>
      <c r="AK748" s="13" t="str">
        <f t="shared" si="142"/>
        <v>NO CUMPLE</v>
      </c>
      <c r="AL748" s="13" t="str">
        <f t="shared" si="143"/>
        <v>NO CUMPLE</v>
      </c>
      <c r="AM748" s="13" t="str">
        <f t="shared" si="144"/>
        <v>NO CUMPLE</v>
      </c>
      <c r="AN748" s="13" t="str">
        <f t="shared" si="145"/>
        <v>NO CUMPLE</v>
      </c>
      <c r="AO748" s="13" t="str">
        <f t="shared" si="146"/>
        <v>NO CUMPLE</v>
      </c>
      <c r="AP748" s="13" t="str">
        <f t="shared" si="147"/>
        <v>CUMPLE</v>
      </c>
    </row>
    <row r="749" spans="1:42" ht="15" hidden="1" x14ac:dyDescent="0.25">
      <c r="A749" t="s">
        <v>4644</v>
      </c>
      <c r="B749" t="s">
        <v>165</v>
      </c>
      <c r="C749" t="s">
        <v>359</v>
      </c>
      <c r="D749" t="s">
        <v>71</v>
      </c>
      <c r="E749" t="s">
        <v>767</v>
      </c>
      <c r="F749" t="s">
        <v>1016</v>
      </c>
      <c r="G749" t="s">
        <v>54</v>
      </c>
      <c r="H749" t="s">
        <v>55</v>
      </c>
      <c r="I749" t="s">
        <v>30</v>
      </c>
      <c r="J749" t="s">
        <v>82</v>
      </c>
      <c r="K749" t="s">
        <v>57</v>
      </c>
      <c r="L749" t="s">
        <v>4645</v>
      </c>
      <c r="M749" t="s">
        <v>4646</v>
      </c>
      <c r="N749" t="s">
        <v>4647</v>
      </c>
      <c r="O749" t="s">
        <v>61</v>
      </c>
      <c r="P749" t="s">
        <v>136</v>
      </c>
      <c r="Q749" t="s">
        <v>137</v>
      </c>
      <c r="R749" t="s">
        <v>4648</v>
      </c>
      <c r="S749" t="s">
        <v>1948</v>
      </c>
      <c r="T749" t="s">
        <v>4649</v>
      </c>
      <c r="U749" t="s">
        <v>4650</v>
      </c>
      <c r="V749" s="40">
        <v>1.9097222222222222E-3</v>
      </c>
      <c r="W749" s="40">
        <v>2.9513888888888888E-3</v>
      </c>
      <c r="X749" s="40">
        <v>1.0416666666666667E-3</v>
      </c>
      <c r="Y749" s="2" t="str">
        <f t="shared" si="136"/>
        <v/>
      </c>
      <c r="Z749" s="47" t="str">
        <f t="shared" si="137"/>
        <v>Cumplido</v>
      </c>
      <c r="AA749" s="8"/>
      <c r="AB749" s="8"/>
      <c r="AC749" s="8"/>
      <c r="AD749" s="8"/>
      <c r="AE749" s="8"/>
      <c r="AF749" s="42">
        <v>45336</v>
      </c>
      <c r="AG749" s="13" t="str">
        <f t="shared" si="138"/>
        <v>CUMPLE</v>
      </c>
      <c r="AH749" s="13" t="str">
        <f t="shared" si="139"/>
        <v>NO CUMPLE</v>
      </c>
      <c r="AI749" s="13" t="str">
        <f t="shared" si="140"/>
        <v>NO CUMPLE</v>
      </c>
      <c r="AJ749" s="13" t="str">
        <f t="shared" si="141"/>
        <v>NO CUMPLE</v>
      </c>
      <c r="AK749" s="13" t="str">
        <f t="shared" si="142"/>
        <v>NO CUMPLE</v>
      </c>
      <c r="AL749" s="13" t="str">
        <f t="shared" si="143"/>
        <v>CUMPLE</v>
      </c>
      <c r="AM749" s="13" t="str">
        <f t="shared" si="144"/>
        <v>NO CUMPLE</v>
      </c>
      <c r="AN749" s="13" t="str">
        <f t="shared" si="145"/>
        <v>NO CUMPLE</v>
      </c>
      <c r="AO749" s="13" t="str">
        <f t="shared" si="146"/>
        <v>NO CUMPLE</v>
      </c>
      <c r="AP749" s="13" t="str">
        <f t="shared" si="147"/>
        <v>NO CUMPLE</v>
      </c>
    </row>
    <row r="750" spans="1:42" ht="15" hidden="1" x14ac:dyDescent="0.25">
      <c r="A750" t="s">
        <v>4651</v>
      </c>
      <c r="B750" t="s">
        <v>165</v>
      </c>
      <c r="C750" t="s">
        <v>359</v>
      </c>
      <c r="D750" t="s">
        <v>71</v>
      </c>
      <c r="E750" t="s">
        <v>767</v>
      </c>
      <c r="F750" t="s">
        <v>1016</v>
      </c>
      <c r="G750" t="s">
        <v>54</v>
      </c>
      <c r="H750" t="s">
        <v>55</v>
      </c>
      <c r="I750" t="s">
        <v>30</v>
      </c>
      <c r="J750" t="s">
        <v>82</v>
      </c>
      <c r="K750" t="s">
        <v>57</v>
      </c>
      <c r="L750" t="s">
        <v>1017</v>
      </c>
      <c r="M750" t="s">
        <v>4652</v>
      </c>
      <c r="N750" t="s">
        <v>4653</v>
      </c>
      <c r="O750" t="s">
        <v>61</v>
      </c>
      <c r="P750" t="s">
        <v>136</v>
      </c>
      <c r="Q750" t="s">
        <v>137</v>
      </c>
      <c r="R750" t="s">
        <v>4654</v>
      </c>
      <c r="S750" t="s">
        <v>1948</v>
      </c>
      <c r="T750" t="s">
        <v>1017</v>
      </c>
      <c r="U750" t="s">
        <v>1021</v>
      </c>
      <c r="V750" s="40">
        <v>7.7546296296296293E-4</v>
      </c>
      <c r="W750" s="40">
        <v>1.4699074074074074E-3</v>
      </c>
      <c r="X750" s="40">
        <v>6.9444444444444447E-4</v>
      </c>
      <c r="Y750" s="2" t="str">
        <f t="shared" si="136"/>
        <v/>
      </c>
      <c r="Z750" s="47" t="str">
        <f t="shared" si="137"/>
        <v>Cumplido</v>
      </c>
      <c r="AA750" s="8"/>
      <c r="AB750" s="8"/>
      <c r="AC750" s="8"/>
      <c r="AD750" s="8"/>
      <c r="AE750" s="8"/>
      <c r="AF750" s="42">
        <v>45336</v>
      </c>
      <c r="AG750" s="13" t="str">
        <f t="shared" si="138"/>
        <v>CUMPLE</v>
      </c>
      <c r="AH750" s="13" t="str">
        <f t="shared" si="139"/>
        <v>NO CUMPLE</v>
      </c>
      <c r="AI750" s="13" t="str">
        <f t="shared" si="140"/>
        <v>NO CUMPLE</v>
      </c>
      <c r="AJ750" s="13" t="str">
        <f t="shared" si="141"/>
        <v>NO CUMPLE</v>
      </c>
      <c r="AK750" s="13" t="str">
        <f t="shared" si="142"/>
        <v>NO CUMPLE</v>
      </c>
      <c r="AL750" s="13" t="str">
        <f t="shared" si="143"/>
        <v>CUMPLE</v>
      </c>
      <c r="AM750" s="13" t="str">
        <f t="shared" si="144"/>
        <v>NO CUMPLE</v>
      </c>
      <c r="AN750" s="13" t="str">
        <f t="shared" si="145"/>
        <v>NO CUMPLE</v>
      </c>
      <c r="AO750" s="13" t="str">
        <f t="shared" si="146"/>
        <v>NO CUMPLE</v>
      </c>
      <c r="AP750" s="13" t="str">
        <f t="shared" si="147"/>
        <v>NO CUMPLE</v>
      </c>
    </row>
    <row r="751" spans="1:42" ht="15" hidden="1" x14ac:dyDescent="0.25">
      <c r="A751" t="s">
        <v>4655</v>
      </c>
      <c r="B751" t="s">
        <v>165</v>
      </c>
      <c r="C751" t="s">
        <v>359</v>
      </c>
      <c r="D751" t="s">
        <v>71</v>
      </c>
      <c r="E751" t="s">
        <v>767</v>
      </c>
      <c r="F751" t="s">
        <v>1016</v>
      </c>
      <c r="G751" t="s">
        <v>54</v>
      </c>
      <c r="H751" t="s">
        <v>55</v>
      </c>
      <c r="I751" t="s">
        <v>30</v>
      </c>
      <c r="J751" t="s">
        <v>82</v>
      </c>
      <c r="K751" t="s">
        <v>57</v>
      </c>
      <c r="L751" t="s">
        <v>1083</v>
      </c>
      <c r="M751" t="s">
        <v>4656</v>
      </c>
      <c r="N751" t="s">
        <v>4657</v>
      </c>
      <c r="O751" t="s">
        <v>61</v>
      </c>
      <c r="P751" t="s">
        <v>136</v>
      </c>
      <c r="Q751" t="s">
        <v>137</v>
      </c>
      <c r="R751" t="s">
        <v>4658</v>
      </c>
      <c r="S751" t="s">
        <v>1948</v>
      </c>
      <c r="T751" t="s">
        <v>1083</v>
      </c>
      <c r="U751" t="s">
        <v>1087</v>
      </c>
      <c r="V751" s="40">
        <v>6.5972222222222224E-4</v>
      </c>
      <c r="W751" s="40">
        <v>1.2962962962962963E-3</v>
      </c>
      <c r="X751" s="40">
        <v>6.3657407407407413E-4</v>
      </c>
      <c r="Y751" s="2" t="str">
        <f t="shared" si="136"/>
        <v/>
      </c>
      <c r="Z751" s="47" t="str">
        <f t="shared" si="137"/>
        <v>Cumplido</v>
      </c>
      <c r="AA751" s="8"/>
      <c r="AB751" s="8"/>
      <c r="AC751" s="8"/>
      <c r="AD751" s="8"/>
      <c r="AE751" s="8"/>
      <c r="AF751" s="42">
        <v>45336</v>
      </c>
      <c r="AG751" s="13" t="str">
        <f t="shared" si="138"/>
        <v>CUMPLE</v>
      </c>
      <c r="AH751" s="13" t="str">
        <f t="shared" si="139"/>
        <v>NO CUMPLE</v>
      </c>
      <c r="AI751" s="13" t="str">
        <f t="shared" si="140"/>
        <v>NO CUMPLE</v>
      </c>
      <c r="AJ751" s="13" t="str">
        <f t="shared" si="141"/>
        <v>NO CUMPLE</v>
      </c>
      <c r="AK751" s="13" t="str">
        <f t="shared" si="142"/>
        <v>NO CUMPLE</v>
      </c>
      <c r="AL751" s="13" t="str">
        <f t="shared" si="143"/>
        <v>CUMPLE</v>
      </c>
      <c r="AM751" s="13" t="str">
        <f t="shared" si="144"/>
        <v>NO CUMPLE</v>
      </c>
      <c r="AN751" s="13" t="str">
        <f t="shared" si="145"/>
        <v>NO CUMPLE</v>
      </c>
      <c r="AO751" s="13" t="str">
        <f t="shared" si="146"/>
        <v>NO CUMPLE</v>
      </c>
      <c r="AP751" s="13" t="str">
        <f t="shared" si="147"/>
        <v>NO CUMPLE</v>
      </c>
    </row>
    <row r="752" spans="1:42" ht="15" hidden="1" x14ac:dyDescent="0.25">
      <c r="A752" t="s">
        <v>4659</v>
      </c>
      <c r="B752" t="s">
        <v>165</v>
      </c>
      <c r="C752" t="s">
        <v>415</v>
      </c>
      <c r="D752" t="s">
        <v>297</v>
      </c>
      <c r="E752" t="s">
        <v>1089</v>
      </c>
      <c r="F752" t="s">
        <v>299</v>
      </c>
      <c r="G752" t="s">
        <v>73</v>
      </c>
      <c r="H752" t="s">
        <v>74</v>
      </c>
      <c r="I752" t="s">
        <v>29</v>
      </c>
      <c r="J752" t="s">
        <v>82</v>
      </c>
      <c r="K752" t="s">
        <v>4660</v>
      </c>
      <c r="L752" t="s">
        <v>4661</v>
      </c>
      <c r="M752" t="s">
        <v>4662</v>
      </c>
      <c r="N752" t="s">
        <v>4663</v>
      </c>
      <c r="O752" t="s">
        <v>61</v>
      </c>
      <c r="P752" t="s">
        <v>94</v>
      </c>
      <c r="Q752" t="s">
        <v>95</v>
      </c>
      <c r="R752" t="s">
        <v>4664</v>
      </c>
      <c r="S752" t="s">
        <v>1948</v>
      </c>
      <c r="T752" t="s">
        <v>4665</v>
      </c>
      <c r="U752"/>
      <c r="V752" s="40">
        <v>3.3333333333333335E-3</v>
      </c>
      <c r="W752" s="40">
        <v>8.4143518518518517E-3</v>
      </c>
      <c r="X752" s="40">
        <v>5.0810185185185186E-3</v>
      </c>
      <c r="Y752" s="2" t="str">
        <f t="shared" si="136"/>
        <v/>
      </c>
      <c r="Z752" s="47" t="str">
        <f t="shared" si="137"/>
        <v>Cumplido</v>
      </c>
      <c r="AA752" s="8"/>
      <c r="AB752" s="8"/>
      <c r="AC752" s="8"/>
      <c r="AD752" s="8"/>
      <c r="AE752" s="8"/>
      <c r="AF752" s="42">
        <v>45336</v>
      </c>
      <c r="AG752" s="13" t="str">
        <f t="shared" si="138"/>
        <v>CUMPLE</v>
      </c>
      <c r="AH752" s="13" t="str">
        <f t="shared" si="139"/>
        <v>NO CUMPLE</v>
      </c>
      <c r="AI752" s="13" t="str">
        <f t="shared" si="140"/>
        <v>NO CUMPLE</v>
      </c>
      <c r="AJ752" s="13" t="str">
        <f t="shared" si="141"/>
        <v>NO CUMPLE</v>
      </c>
      <c r="AK752" s="13" t="str">
        <f t="shared" si="142"/>
        <v>NO CUMPLE</v>
      </c>
      <c r="AL752" s="13" t="str">
        <f t="shared" si="143"/>
        <v>CUMPLE</v>
      </c>
      <c r="AM752" s="13" t="str">
        <f t="shared" si="144"/>
        <v>NO CUMPLE</v>
      </c>
      <c r="AN752" s="13" t="str">
        <f t="shared" si="145"/>
        <v>NO CUMPLE</v>
      </c>
      <c r="AO752" s="13" t="str">
        <f t="shared" si="146"/>
        <v>NO CUMPLE</v>
      </c>
      <c r="AP752" s="13" t="str">
        <f t="shared" si="147"/>
        <v>NO CUMPLE</v>
      </c>
    </row>
    <row r="753" spans="1:42" ht="15" hidden="1" x14ac:dyDescent="0.25">
      <c r="A753" t="s">
        <v>4666</v>
      </c>
      <c r="B753" t="s">
        <v>165</v>
      </c>
      <c r="C753" t="s">
        <v>71</v>
      </c>
      <c r="D753" t="s">
        <v>297</v>
      </c>
      <c r="E753" t="s">
        <v>1565</v>
      </c>
      <c r="F753" t="s">
        <v>299</v>
      </c>
      <c r="G753" t="s">
        <v>73</v>
      </c>
      <c r="H753" t="s">
        <v>74</v>
      </c>
      <c r="I753" t="s">
        <v>29</v>
      </c>
      <c r="J753" t="s">
        <v>82</v>
      </c>
      <c r="K753" t="s">
        <v>117</v>
      </c>
      <c r="L753" t="s">
        <v>2155</v>
      </c>
      <c r="M753" t="s">
        <v>4667</v>
      </c>
      <c r="N753" t="s">
        <v>4668</v>
      </c>
      <c r="O753" t="s">
        <v>61</v>
      </c>
      <c r="P753" t="s">
        <v>94</v>
      </c>
      <c r="Q753" t="s">
        <v>95</v>
      </c>
      <c r="R753" t="s">
        <v>4669</v>
      </c>
      <c r="S753" t="s">
        <v>1948</v>
      </c>
      <c r="T753" t="s">
        <v>4670</v>
      </c>
      <c r="U753" t="s">
        <v>4158</v>
      </c>
      <c r="V753" s="40">
        <v>7.0196759259259264E-2</v>
      </c>
      <c r="W753" s="40">
        <v>7.9131944444444449E-2</v>
      </c>
      <c r="X753" s="40">
        <v>8.9351851851851849E-3</v>
      </c>
      <c r="Y753" s="2" t="str">
        <f t="shared" si="136"/>
        <v/>
      </c>
      <c r="Z753" s="47" t="str">
        <f t="shared" si="137"/>
        <v>Cumplido</v>
      </c>
      <c r="AA753" s="8"/>
      <c r="AB753" s="8"/>
      <c r="AC753" s="8"/>
      <c r="AD753" s="8"/>
      <c r="AE753" s="8"/>
      <c r="AF753" s="42">
        <v>45336</v>
      </c>
      <c r="AG753" s="13" t="str">
        <f t="shared" si="138"/>
        <v>CUMPLE</v>
      </c>
      <c r="AH753" s="13" t="str">
        <f t="shared" si="139"/>
        <v>NO CUMPLE</v>
      </c>
      <c r="AI753" s="13" t="str">
        <f t="shared" si="140"/>
        <v>NO CUMPLE</v>
      </c>
      <c r="AJ753" s="13" t="str">
        <f t="shared" si="141"/>
        <v>NO CUMPLE</v>
      </c>
      <c r="AK753" s="13" t="str">
        <f t="shared" si="142"/>
        <v>NO CUMPLE</v>
      </c>
      <c r="AL753" s="13" t="str">
        <f t="shared" si="143"/>
        <v>NO CUMPLE</v>
      </c>
      <c r="AM753" s="13" t="str">
        <f t="shared" si="144"/>
        <v>CUMPLE</v>
      </c>
      <c r="AN753" s="13" t="str">
        <f t="shared" si="145"/>
        <v>NO CUMPLE</v>
      </c>
      <c r="AO753" s="13" t="str">
        <f t="shared" si="146"/>
        <v>NO CUMPLE</v>
      </c>
      <c r="AP753" s="13" t="str">
        <f t="shared" si="147"/>
        <v>NO CUMPLE</v>
      </c>
    </row>
    <row r="754" spans="1:42" ht="15" hidden="1" x14ac:dyDescent="0.25">
      <c r="A754" t="s">
        <v>4671</v>
      </c>
      <c r="B754" t="s">
        <v>165</v>
      </c>
      <c r="C754" t="s">
        <v>415</v>
      </c>
      <c r="D754" t="s">
        <v>297</v>
      </c>
      <c r="E754" t="s">
        <v>1089</v>
      </c>
      <c r="F754" t="s">
        <v>299</v>
      </c>
      <c r="G754" t="s">
        <v>73</v>
      </c>
      <c r="H754" t="s">
        <v>74</v>
      </c>
      <c r="I754" t="s">
        <v>29</v>
      </c>
      <c r="J754" t="s">
        <v>82</v>
      </c>
      <c r="K754" t="s">
        <v>57</v>
      </c>
      <c r="L754" t="s">
        <v>300</v>
      </c>
      <c r="M754" t="s">
        <v>4672</v>
      </c>
      <c r="N754" t="s">
        <v>4673</v>
      </c>
      <c r="O754" t="s">
        <v>61</v>
      </c>
      <c r="P754" t="s">
        <v>94</v>
      </c>
      <c r="Q754" t="s">
        <v>95</v>
      </c>
      <c r="R754" t="s">
        <v>4674</v>
      </c>
      <c r="S754" t="s">
        <v>1948</v>
      </c>
      <c r="T754" t="s">
        <v>4675</v>
      </c>
      <c r="U754"/>
      <c r="V754" s="40">
        <v>3.5416666666666665E-3</v>
      </c>
      <c r="W754" s="40">
        <v>7.3726851851851852E-3</v>
      </c>
      <c r="X754" s="40">
        <v>3.8310185185185183E-3</v>
      </c>
      <c r="Y754" s="2" t="str">
        <f t="shared" si="136"/>
        <v/>
      </c>
      <c r="Z754" s="47" t="str">
        <f t="shared" si="137"/>
        <v>Cumplido</v>
      </c>
      <c r="AA754" s="8"/>
      <c r="AB754" s="8" t="str">
        <f>IF($H754="1-Crítica",IF($X754&lt;=$AT$5,"Cumplido", "Incumplido"),"")</f>
        <v/>
      </c>
      <c r="AC754" s="8" t="str">
        <f>IF($H754="2-Alta",IF($X754&lt;=$AT$6, "Cumplido", "Incumplido"),"")</f>
        <v/>
      </c>
      <c r="AD754" s="8" t="str">
        <f>IF($H754="3-Medio",IF($X754&lt;=$AT$7, "Cumplido", "Incumplido"),"")</f>
        <v>Cumplido</v>
      </c>
      <c r="AE754" s="8" t="str">
        <f>IF($H754="4-Baja",IF($X754&lt;=$AT$8, "Cumplido", "Incumplido"),"")</f>
        <v/>
      </c>
      <c r="AF754" s="42">
        <v>45336</v>
      </c>
      <c r="AG754" s="13" t="str">
        <f t="shared" si="138"/>
        <v>CUMPLE</v>
      </c>
      <c r="AH754" s="13" t="str">
        <f t="shared" si="139"/>
        <v>NO CUMPLE</v>
      </c>
      <c r="AI754" s="13" t="str">
        <f t="shared" si="140"/>
        <v>NO CUMPLE</v>
      </c>
      <c r="AJ754" s="13" t="str">
        <f t="shared" si="141"/>
        <v>NO CUMPLE</v>
      </c>
      <c r="AK754" s="13" t="str">
        <f t="shared" si="142"/>
        <v>NO CUMPLE</v>
      </c>
      <c r="AL754" s="13" t="str">
        <f t="shared" si="143"/>
        <v>CUMPLE</v>
      </c>
      <c r="AM754" s="13" t="str">
        <f t="shared" si="144"/>
        <v>NO CUMPLE</v>
      </c>
      <c r="AN754" s="13" t="str">
        <f t="shared" si="145"/>
        <v>NO CUMPLE</v>
      </c>
      <c r="AO754" s="13" t="str">
        <f t="shared" si="146"/>
        <v>NO CUMPLE</v>
      </c>
      <c r="AP754" s="13" t="str">
        <f t="shared" si="147"/>
        <v>NO CUMPLE</v>
      </c>
    </row>
    <row r="755" spans="1:42" ht="15" x14ac:dyDescent="0.25">
      <c r="A755" t="s">
        <v>4676</v>
      </c>
      <c r="B755" t="s">
        <v>2280</v>
      </c>
      <c r="C755" t="s">
        <v>531</v>
      </c>
      <c r="D755" t="s">
        <v>154</v>
      </c>
      <c r="E755" t="s">
        <v>3951</v>
      </c>
      <c r="F755" t="s">
        <v>214</v>
      </c>
      <c r="G755" t="s">
        <v>54</v>
      </c>
      <c r="H755" t="s">
        <v>55</v>
      </c>
      <c r="I755" t="s">
        <v>30</v>
      </c>
      <c r="J755" t="s">
        <v>82</v>
      </c>
      <c r="K755" t="s">
        <v>4028</v>
      </c>
      <c r="L755" t="s">
        <v>4677</v>
      </c>
      <c r="M755" t="s">
        <v>4678</v>
      </c>
      <c r="N755" t="s">
        <v>4679</v>
      </c>
      <c r="O755" t="s">
        <v>61</v>
      </c>
      <c r="P755" t="s">
        <v>62</v>
      </c>
      <c r="Q755" t="s">
        <v>537</v>
      </c>
      <c r="R755" t="s">
        <v>4680</v>
      </c>
      <c r="S755" t="s">
        <v>1948</v>
      </c>
      <c r="T755" t="s">
        <v>4681</v>
      </c>
      <c r="U755" t="s">
        <v>4682</v>
      </c>
      <c r="V755" s="40">
        <v>1.8865740740740742E-2</v>
      </c>
      <c r="W755" s="40">
        <v>0.32126157407407407</v>
      </c>
      <c r="X755" s="40">
        <v>0.30239583333333331</v>
      </c>
      <c r="Y755" s="2" t="str">
        <f t="shared" si="136"/>
        <v/>
      </c>
      <c r="Z755" s="47" t="str">
        <f t="shared" si="137"/>
        <v>Cumplido</v>
      </c>
      <c r="AA755" s="8"/>
      <c r="AB755" s="8"/>
      <c r="AC755" s="8"/>
      <c r="AD755" s="8"/>
      <c r="AE755" s="8"/>
      <c r="AF755" s="42">
        <v>45336</v>
      </c>
      <c r="AG755" s="13" t="str">
        <f t="shared" si="138"/>
        <v>NO CUMPLE</v>
      </c>
      <c r="AH755" s="13" t="str">
        <f t="shared" si="139"/>
        <v>NO CUMPLE</v>
      </c>
      <c r="AI755" s="13" t="str">
        <f t="shared" si="140"/>
        <v>CUMPLE</v>
      </c>
      <c r="AJ755" s="13" t="str">
        <f t="shared" si="141"/>
        <v>NO CUMPLE</v>
      </c>
      <c r="AK755" s="13" t="str">
        <f t="shared" si="142"/>
        <v>NO CUMPLE</v>
      </c>
      <c r="AL755" s="13" t="str">
        <f t="shared" si="143"/>
        <v>NO CUMPLE</v>
      </c>
      <c r="AM755" s="13" t="str">
        <f t="shared" si="144"/>
        <v>NO CUMPLE</v>
      </c>
      <c r="AN755" s="13" t="str">
        <f t="shared" si="145"/>
        <v>CUMPLE</v>
      </c>
      <c r="AO755" s="13" t="str">
        <f t="shared" si="146"/>
        <v>NO CUMPLE</v>
      </c>
      <c r="AP755" s="13" t="str">
        <f t="shared" si="147"/>
        <v>NO CUMPLE</v>
      </c>
    </row>
    <row r="756" spans="1:42" ht="15" x14ac:dyDescent="0.25">
      <c r="A756" t="s">
        <v>4683</v>
      </c>
      <c r="B756" t="s">
        <v>95</v>
      </c>
      <c r="C756" t="s">
        <v>174</v>
      </c>
      <c r="D756" t="s">
        <v>142</v>
      </c>
      <c r="E756" t="s">
        <v>175</v>
      </c>
      <c r="F756" t="s">
        <v>156</v>
      </c>
      <c r="G756" t="s">
        <v>73</v>
      </c>
      <c r="H756" t="s">
        <v>74</v>
      </c>
      <c r="I756" t="s">
        <v>29</v>
      </c>
      <c r="J756" t="s">
        <v>82</v>
      </c>
      <c r="K756" t="s">
        <v>75</v>
      </c>
      <c r="L756" t="s">
        <v>4684</v>
      </c>
      <c r="M756" t="s">
        <v>4685</v>
      </c>
      <c r="N756" t="s">
        <v>4686</v>
      </c>
      <c r="O756" t="s">
        <v>61</v>
      </c>
      <c r="P756" t="s">
        <v>136</v>
      </c>
      <c r="Q756" t="s">
        <v>137</v>
      </c>
      <c r="R756" t="s">
        <v>4687</v>
      </c>
      <c r="S756" t="s">
        <v>4497</v>
      </c>
      <c r="T756" t="s">
        <v>4688</v>
      </c>
      <c r="U756" t="s">
        <v>4689</v>
      </c>
      <c r="V756" s="40">
        <v>1.312824074074074</v>
      </c>
      <c r="W756" s="40">
        <v>2.0631944444444446</v>
      </c>
      <c r="X756" s="40">
        <v>0.75037037037037035</v>
      </c>
      <c r="Y756" s="2" t="str">
        <f t="shared" si="136"/>
        <v/>
      </c>
      <c r="Z756" s="47" t="str">
        <f t="shared" si="137"/>
        <v>Cumplido</v>
      </c>
      <c r="AA756" s="8"/>
      <c r="AB756" s="8"/>
      <c r="AC756" s="8"/>
      <c r="AD756" s="8"/>
      <c r="AE756" s="8"/>
      <c r="AF756" s="42">
        <v>45338</v>
      </c>
      <c r="AG756" s="13" t="str">
        <f t="shared" si="138"/>
        <v>NO CUMPLE</v>
      </c>
      <c r="AH756" s="13" t="str">
        <f t="shared" si="139"/>
        <v>NO CUMPLE</v>
      </c>
      <c r="AI756" s="13" t="str">
        <f t="shared" si="140"/>
        <v>NO CUMPLE</v>
      </c>
      <c r="AJ756" s="13" t="str">
        <f t="shared" si="141"/>
        <v>CUMPLE</v>
      </c>
      <c r="AK756" s="13" t="str">
        <f t="shared" si="142"/>
        <v>NO CUMPLE</v>
      </c>
      <c r="AL756" s="13" t="str">
        <f t="shared" si="143"/>
        <v>NO CUMPLE</v>
      </c>
      <c r="AM756" s="13" t="str">
        <f t="shared" si="144"/>
        <v>NO CUMPLE</v>
      </c>
      <c r="AN756" s="13" t="str">
        <f t="shared" si="145"/>
        <v>NO CUMPLE</v>
      </c>
      <c r="AO756" s="13" t="str">
        <f t="shared" si="146"/>
        <v>NO CUMPLE</v>
      </c>
      <c r="AP756" s="13" t="str">
        <f t="shared" si="147"/>
        <v>CUMPLE</v>
      </c>
    </row>
    <row r="757" spans="1:42" ht="15" x14ac:dyDescent="0.25">
      <c r="A757" t="s">
        <v>4690</v>
      </c>
      <c r="B757" t="s">
        <v>95</v>
      </c>
      <c r="C757" t="s">
        <v>273</v>
      </c>
      <c r="D757" t="s">
        <v>142</v>
      </c>
      <c r="E757" t="s">
        <v>274</v>
      </c>
      <c r="F757" t="s">
        <v>156</v>
      </c>
      <c r="G757" t="s">
        <v>73</v>
      </c>
      <c r="H757" t="s">
        <v>74</v>
      </c>
      <c r="I757" t="s">
        <v>29</v>
      </c>
      <c r="J757" t="s">
        <v>82</v>
      </c>
      <c r="K757" t="s">
        <v>4691</v>
      </c>
      <c r="L757" t="s">
        <v>4692</v>
      </c>
      <c r="M757" t="s">
        <v>4693</v>
      </c>
      <c r="N757" t="s">
        <v>4694</v>
      </c>
      <c r="O757" t="s">
        <v>61</v>
      </c>
      <c r="P757" t="s">
        <v>62</v>
      </c>
      <c r="Q757" t="s">
        <v>279</v>
      </c>
      <c r="R757" t="s">
        <v>4695</v>
      </c>
      <c r="S757" t="s">
        <v>1948</v>
      </c>
      <c r="T757" t="s">
        <v>4696</v>
      </c>
      <c r="U757" t="s">
        <v>4697</v>
      </c>
      <c r="V757" s="40">
        <v>0</v>
      </c>
      <c r="W757" s="40">
        <v>2.4895833333333332E-2</v>
      </c>
      <c r="X757" s="40">
        <v>2.4895833333333332E-2</v>
      </c>
      <c r="Y757" s="2" t="str">
        <f t="shared" si="136"/>
        <v/>
      </c>
      <c r="Z757" s="47" t="str">
        <f t="shared" si="137"/>
        <v>Cumplido</v>
      </c>
      <c r="AA757" s="8"/>
      <c r="AB757" s="8"/>
      <c r="AC757" s="8"/>
      <c r="AD757" s="8"/>
      <c r="AE757" s="8"/>
      <c r="AF757" s="42">
        <v>45336</v>
      </c>
      <c r="AG757" s="13" t="str">
        <f t="shared" si="138"/>
        <v>CUMPLE</v>
      </c>
      <c r="AH757" s="13" t="str">
        <f t="shared" si="139"/>
        <v>NO CUMPLE</v>
      </c>
      <c r="AI757" s="13" t="str">
        <f t="shared" si="140"/>
        <v>NO CUMPLE</v>
      </c>
      <c r="AJ757" s="13" t="str">
        <f t="shared" si="141"/>
        <v>NO CUMPLE</v>
      </c>
      <c r="AK757" s="13" t="str">
        <f t="shared" si="142"/>
        <v>NO CUMPLE</v>
      </c>
      <c r="AL757" s="13" t="str">
        <f t="shared" si="143"/>
        <v>CUMPLE</v>
      </c>
      <c r="AM757" s="13" t="str">
        <f t="shared" si="144"/>
        <v>NO CUMPLE</v>
      </c>
      <c r="AN757" s="13" t="str">
        <f t="shared" si="145"/>
        <v>NO CUMPLE</v>
      </c>
      <c r="AO757" s="13" t="str">
        <f t="shared" si="146"/>
        <v>NO CUMPLE</v>
      </c>
      <c r="AP757" s="13" t="str">
        <f t="shared" si="147"/>
        <v>NO CUMPLE</v>
      </c>
    </row>
    <row r="758" spans="1:42" ht="15" hidden="1" x14ac:dyDescent="0.25">
      <c r="A758" t="s">
        <v>4698</v>
      </c>
      <c r="B758" t="s">
        <v>165</v>
      </c>
      <c r="C758" t="s">
        <v>71</v>
      </c>
      <c r="D758" t="s">
        <v>297</v>
      </c>
      <c r="E758" t="s">
        <v>1565</v>
      </c>
      <c r="F758" t="s">
        <v>299</v>
      </c>
      <c r="G758" t="s">
        <v>73</v>
      </c>
      <c r="H758" t="s">
        <v>74</v>
      </c>
      <c r="I758" t="s">
        <v>29</v>
      </c>
      <c r="J758" t="s">
        <v>82</v>
      </c>
      <c r="K758" t="s">
        <v>57</v>
      </c>
      <c r="L758" t="s">
        <v>300</v>
      </c>
      <c r="M758" t="s">
        <v>4699</v>
      </c>
      <c r="N758" t="s">
        <v>4700</v>
      </c>
      <c r="O758" t="s">
        <v>61</v>
      </c>
      <c r="P758" t="s">
        <v>94</v>
      </c>
      <c r="Q758" t="s">
        <v>95</v>
      </c>
      <c r="R758" t="s">
        <v>4701</v>
      </c>
      <c r="S758" t="s">
        <v>1948</v>
      </c>
      <c r="T758" t="s">
        <v>4702</v>
      </c>
      <c r="U758" t="s">
        <v>4158</v>
      </c>
      <c r="V758" s="40">
        <v>5.37037037037037E-3</v>
      </c>
      <c r="W758" s="40">
        <v>1.0706018518518519E-2</v>
      </c>
      <c r="X758" s="40">
        <v>5.3356481481481484E-3</v>
      </c>
      <c r="Y758" s="2" t="str">
        <f t="shared" si="136"/>
        <v/>
      </c>
      <c r="Z758" s="47" t="str">
        <f t="shared" si="137"/>
        <v>Cumplido</v>
      </c>
      <c r="AA758" s="8"/>
      <c r="AB758" s="8"/>
      <c r="AC758" s="8"/>
      <c r="AD758" s="8"/>
      <c r="AE758" s="8"/>
      <c r="AF758" s="42">
        <v>45336</v>
      </c>
      <c r="AG758" s="13" t="str">
        <f t="shared" si="138"/>
        <v>CUMPLE</v>
      </c>
      <c r="AH758" s="13" t="str">
        <f t="shared" si="139"/>
        <v>NO CUMPLE</v>
      </c>
      <c r="AI758" s="13" t="str">
        <f t="shared" si="140"/>
        <v>NO CUMPLE</v>
      </c>
      <c r="AJ758" s="13" t="str">
        <f t="shared" si="141"/>
        <v>NO CUMPLE</v>
      </c>
      <c r="AK758" s="13" t="str">
        <f t="shared" si="142"/>
        <v>NO CUMPLE</v>
      </c>
      <c r="AL758" s="13" t="str">
        <f t="shared" si="143"/>
        <v>CUMPLE</v>
      </c>
      <c r="AM758" s="13" t="str">
        <f t="shared" si="144"/>
        <v>NO CUMPLE</v>
      </c>
      <c r="AN758" s="13" t="str">
        <f t="shared" si="145"/>
        <v>NO CUMPLE</v>
      </c>
      <c r="AO758" s="13" t="str">
        <f t="shared" si="146"/>
        <v>NO CUMPLE</v>
      </c>
      <c r="AP758" s="13" t="str">
        <f t="shared" si="147"/>
        <v>NO CUMPLE</v>
      </c>
    </row>
    <row r="759" spans="1:42" ht="15" x14ac:dyDescent="0.25">
      <c r="A759" t="s">
        <v>4703</v>
      </c>
      <c r="B759" t="s">
        <v>95</v>
      </c>
      <c r="C759" t="s">
        <v>223</v>
      </c>
      <c r="D759" t="s">
        <v>142</v>
      </c>
      <c r="E759" t="s">
        <v>1101</v>
      </c>
      <c r="F759" t="s">
        <v>1914</v>
      </c>
      <c r="G759" t="s">
        <v>54</v>
      </c>
      <c r="H759" t="s">
        <v>55</v>
      </c>
      <c r="I759" t="s">
        <v>30</v>
      </c>
      <c r="J759" t="s">
        <v>82</v>
      </c>
      <c r="K759" t="s">
        <v>75</v>
      </c>
      <c r="L759" t="s">
        <v>4704</v>
      </c>
      <c r="M759" t="s">
        <v>4705</v>
      </c>
      <c r="N759" t="s">
        <v>4706</v>
      </c>
      <c r="O759" t="s">
        <v>61</v>
      </c>
      <c r="P759" t="s">
        <v>136</v>
      </c>
      <c r="Q759" t="s">
        <v>137</v>
      </c>
      <c r="R759" t="s">
        <v>4707</v>
      </c>
      <c r="S759" t="s">
        <v>1948</v>
      </c>
      <c r="T759" t="s">
        <v>4708</v>
      </c>
      <c r="U759" t="s">
        <v>4709</v>
      </c>
      <c r="V759" s="40">
        <v>3.9120370370370368E-3</v>
      </c>
      <c r="W759" s="40">
        <v>8.1712962962962963E-3</v>
      </c>
      <c r="X759" s="40">
        <v>4.2592592592592595E-3</v>
      </c>
      <c r="Y759" s="2" t="str">
        <f t="shared" si="136"/>
        <v/>
      </c>
      <c r="Z759" s="47" t="str">
        <f t="shared" si="137"/>
        <v>Cumplido</v>
      </c>
      <c r="AA759" s="8"/>
      <c r="AB759" s="8"/>
      <c r="AC759" s="8"/>
      <c r="AD759" s="8"/>
      <c r="AE759" s="8"/>
      <c r="AF759" s="42">
        <v>45336</v>
      </c>
      <c r="AG759" s="13" t="str">
        <f t="shared" si="138"/>
        <v>CUMPLE</v>
      </c>
      <c r="AH759" s="13" t="str">
        <f t="shared" si="139"/>
        <v>NO CUMPLE</v>
      </c>
      <c r="AI759" s="13" t="str">
        <f t="shared" si="140"/>
        <v>NO CUMPLE</v>
      </c>
      <c r="AJ759" s="13" t="str">
        <f t="shared" si="141"/>
        <v>NO CUMPLE</v>
      </c>
      <c r="AK759" s="13" t="str">
        <f t="shared" si="142"/>
        <v>NO CUMPLE</v>
      </c>
      <c r="AL759" s="13" t="str">
        <f t="shared" si="143"/>
        <v>CUMPLE</v>
      </c>
      <c r="AM759" s="13" t="str">
        <f t="shared" si="144"/>
        <v>NO CUMPLE</v>
      </c>
      <c r="AN759" s="13" t="str">
        <f t="shared" si="145"/>
        <v>NO CUMPLE</v>
      </c>
      <c r="AO759" s="13" t="str">
        <f t="shared" si="146"/>
        <v>NO CUMPLE</v>
      </c>
      <c r="AP759" s="13" t="str">
        <f t="shared" si="147"/>
        <v>NO CUMPLE</v>
      </c>
    </row>
    <row r="760" spans="1:42" ht="15" x14ac:dyDescent="0.25">
      <c r="A760" t="s">
        <v>4710</v>
      </c>
      <c r="B760" t="s">
        <v>307</v>
      </c>
      <c r="C760" t="s">
        <v>308</v>
      </c>
      <c r="D760" t="s">
        <v>308</v>
      </c>
      <c r="E760" t="s">
        <v>457</v>
      </c>
      <c r="F760" t="s">
        <v>458</v>
      </c>
      <c r="G760" t="s">
        <v>54</v>
      </c>
      <c r="H760" t="s">
        <v>55</v>
      </c>
      <c r="I760" t="s">
        <v>30</v>
      </c>
      <c r="J760" t="s">
        <v>82</v>
      </c>
      <c r="K760" t="s">
        <v>57</v>
      </c>
      <c r="L760" t="s">
        <v>4711</v>
      </c>
      <c r="M760" t="s">
        <v>4712</v>
      </c>
      <c r="N760" t="s">
        <v>4713</v>
      </c>
      <c r="O760" t="s">
        <v>61</v>
      </c>
      <c r="P760" t="s">
        <v>462</v>
      </c>
      <c r="Q760" t="s">
        <v>463</v>
      </c>
      <c r="R760" t="s">
        <v>4714</v>
      </c>
      <c r="S760" t="s">
        <v>1948</v>
      </c>
      <c r="T760" t="s">
        <v>3829</v>
      </c>
      <c r="U760" t="s">
        <v>3829</v>
      </c>
      <c r="V760" s="40">
        <v>0</v>
      </c>
      <c r="W760" s="40">
        <v>1.3310185185185185E-3</v>
      </c>
      <c r="X760" s="40">
        <v>1.3310185185185185E-3</v>
      </c>
      <c r="Y760" s="2" t="str">
        <f t="shared" si="136"/>
        <v/>
      </c>
      <c r="Z760" s="47" t="str">
        <f t="shared" si="137"/>
        <v>Cumplido</v>
      </c>
      <c r="AA760" s="8"/>
      <c r="AB760" s="8"/>
      <c r="AC760" s="8"/>
      <c r="AD760" s="8"/>
      <c r="AE760" s="8"/>
      <c r="AF760" s="42">
        <v>45336</v>
      </c>
      <c r="AG760" s="13" t="str">
        <f t="shared" si="138"/>
        <v>CUMPLE</v>
      </c>
      <c r="AH760" s="13" t="str">
        <f t="shared" si="139"/>
        <v>NO CUMPLE</v>
      </c>
      <c r="AI760" s="13" t="str">
        <f t="shared" si="140"/>
        <v>NO CUMPLE</v>
      </c>
      <c r="AJ760" s="13" t="str">
        <f t="shared" si="141"/>
        <v>NO CUMPLE</v>
      </c>
      <c r="AK760" s="13" t="str">
        <f t="shared" si="142"/>
        <v>NO CUMPLE</v>
      </c>
      <c r="AL760" s="13" t="str">
        <f t="shared" si="143"/>
        <v>CUMPLE</v>
      </c>
      <c r="AM760" s="13" t="str">
        <f t="shared" si="144"/>
        <v>NO CUMPLE</v>
      </c>
      <c r="AN760" s="13" t="str">
        <f t="shared" si="145"/>
        <v>NO CUMPLE</v>
      </c>
      <c r="AO760" s="13" t="str">
        <f t="shared" si="146"/>
        <v>NO CUMPLE</v>
      </c>
      <c r="AP760" s="13" t="str">
        <f t="shared" si="147"/>
        <v>NO CUMPLE</v>
      </c>
    </row>
    <row r="761" spans="1:42" ht="15" x14ac:dyDescent="0.25">
      <c r="A761" t="s">
        <v>4715</v>
      </c>
      <c r="B761" t="s">
        <v>445</v>
      </c>
      <c r="C761" t="s">
        <v>273</v>
      </c>
      <c r="D761" t="s">
        <v>446</v>
      </c>
      <c r="E761" t="s">
        <v>274</v>
      </c>
      <c r="F761" t="s">
        <v>447</v>
      </c>
      <c r="G761" t="s">
        <v>448</v>
      </c>
      <c r="H761" t="s">
        <v>55</v>
      </c>
      <c r="I761" t="s">
        <v>30</v>
      </c>
      <c r="J761" t="s">
        <v>67</v>
      </c>
      <c r="K761" t="s">
        <v>2296</v>
      </c>
      <c r="L761" t="s">
        <v>4716</v>
      </c>
      <c r="M761" t="s">
        <v>4717</v>
      </c>
      <c r="N761" t="s">
        <v>4717</v>
      </c>
      <c r="O761" t="s">
        <v>61</v>
      </c>
      <c r="P761" t="s">
        <v>62</v>
      </c>
      <c r="Q761" t="s">
        <v>279</v>
      </c>
      <c r="R761" t="s">
        <v>4718</v>
      </c>
      <c r="S761" t="s">
        <v>1948</v>
      </c>
      <c r="T761" t="s">
        <v>4719</v>
      </c>
      <c r="U761" t="s">
        <v>4720</v>
      </c>
      <c r="V761" s="40">
        <v>2.2685185185185187E-2</v>
      </c>
      <c r="W761" s="40">
        <v>6.7696759259259262E-2</v>
      </c>
      <c r="X761" s="40">
        <v>4.5011574074074072E-2</v>
      </c>
      <c r="Y761" s="2" t="str">
        <f t="shared" si="136"/>
        <v>Cumplido</v>
      </c>
      <c r="Z761" s="47" t="str">
        <f t="shared" si="137"/>
        <v/>
      </c>
      <c r="AA761" s="8"/>
      <c r="AB761" s="8"/>
      <c r="AC761" s="8"/>
      <c r="AD761" s="8"/>
      <c r="AE761" s="8"/>
      <c r="AF761" s="42">
        <v>45336</v>
      </c>
      <c r="AG761" s="13" t="str">
        <f t="shared" si="138"/>
        <v>NO CUMPLE</v>
      </c>
      <c r="AH761" s="13" t="str">
        <f t="shared" si="139"/>
        <v>CUMPLE</v>
      </c>
      <c r="AI761" s="13" t="str">
        <f t="shared" si="140"/>
        <v>NO CUMPLE</v>
      </c>
      <c r="AJ761" s="13" t="str">
        <f t="shared" si="141"/>
        <v>NO CUMPLE</v>
      </c>
      <c r="AK761" s="13" t="str">
        <f t="shared" si="142"/>
        <v>NO CUMPLE</v>
      </c>
      <c r="AL761" s="13" t="str">
        <f t="shared" si="143"/>
        <v>NO CUMPLE</v>
      </c>
      <c r="AM761" s="13" t="str">
        <f t="shared" si="144"/>
        <v>CUMPLE</v>
      </c>
      <c r="AN761" s="13" t="str">
        <f t="shared" si="145"/>
        <v>NO CUMPLE</v>
      </c>
      <c r="AO761" s="13" t="str">
        <f t="shared" si="146"/>
        <v>NO CUMPLE</v>
      </c>
      <c r="AP761" s="13" t="str">
        <f t="shared" si="147"/>
        <v>NO CUMPLE</v>
      </c>
    </row>
    <row r="762" spans="1:42" ht="15" x14ac:dyDescent="0.25">
      <c r="A762" t="s">
        <v>4721</v>
      </c>
      <c r="B762" t="s">
        <v>95</v>
      </c>
      <c r="C762" t="s">
        <v>223</v>
      </c>
      <c r="D762" t="s">
        <v>142</v>
      </c>
      <c r="E762" t="s">
        <v>784</v>
      </c>
      <c r="F762" t="s">
        <v>176</v>
      </c>
      <c r="G762" t="s">
        <v>73</v>
      </c>
      <c r="H762" t="s">
        <v>74</v>
      </c>
      <c r="I762" t="s">
        <v>29</v>
      </c>
      <c r="J762" t="s">
        <v>82</v>
      </c>
      <c r="K762" t="s">
        <v>2851</v>
      </c>
      <c r="L762" t="s">
        <v>4722</v>
      </c>
      <c r="M762" t="s">
        <v>4723</v>
      </c>
      <c r="N762" t="s">
        <v>4724</v>
      </c>
      <c r="O762" t="s">
        <v>61</v>
      </c>
      <c r="P762" t="s">
        <v>136</v>
      </c>
      <c r="Q762" t="s">
        <v>137</v>
      </c>
      <c r="R762" t="s">
        <v>4725</v>
      </c>
      <c r="S762" t="s">
        <v>1948</v>
      </c>
      <c r="T762" t="s">
        <v>4726</v>
      </c>
      <c r="U762"/>
      <c r="V762" s="40">
        <v>0</v>
      </c>
      <c r="W762" s="40">
        <v>2.8043981481481482E-2</v>
      </c>
      <c r="X762" s="40">
        <v>2.8043981481481482E-2</v>
      </c>
      <c r="Y762" s="2" t="str">
        <f t="shared" si="136"/>
        <v/>
      </c>
      <c r="Z762" s="47" t="str">
        <f t="shared" si="137"/>
        <v>Cumplido</v>
      </c>
      <c r="AA762" s="8"/>
      <c r="AB762" s="8"/>
      <c r="AC762" s="8"/>
      <c r="AD762" s="8"/>
      <c r="AE762" s="8"/>
      <c r="AF762" s="42">
        <v>45336</v>
      </c>
      <c r="AG762" s="13" t="str">
        <f t="shared" si="138"/>
        <v>CUMPLE</v>
      </c>
      <c r="AH762" s="13" t="str">
        <f t="shared" si="139"/>
        <v>NO CUMPLE</v>
      </c>
      <c r="AI762" s="13" t="str">
        <f t="shared" si="140"/>
        <v>NO CUMPLE</v>
      </c>
      <c r="AJ762" s="13" t="str">
        <f t="shared" si="141"/>
        <v>NO CUMPLE</v>
      </c>
      <c r="AK762" s="13" t="str">
        <f t="shared" si="142"/>
        <v>NO CUMPLE</v>
      </c>
      <c r="AL762" s="13" t="str">
        <f t="shared" si="143"/>
        <v>CUMPLE</v>
      </c>
      <c r="AM762" s="13" t="str">
        <f t="shared" si="144"/>
        <v>NO CUMPLE</v>
      </c>
      <c r="AN762" s="13" t="str">
        <f t="shared" si="145"/>
        <v>NO CUMPLE</v>
      </c>
      <c r="AO762" s="13" t="str">
        <f t="shared" si="146"/>
        <v>NO CUMPLE</v>
      </c>
      <c r="AP762" s="13" t="str">
        <f t="shared" si="147"/>
        <v>NO CUMPLE</v>
      </c>
    </row>
    <row r="763" spans="1:42" ht="15" x14ac:dyDescent="0.25">
      <c r="A763" t="s">
        <v>4727</v>
      </c>
      <c r="B763" t="s">
        <v>95</v>
      </c>
      <c r="C763" t="s">
        <v>482</v>
      </c>
      <c r="D763" t="s">
        <v>142</v>
      </c>
      <c r="E763" t="s">
        <v>484</v>
      </c>
      <c r="F763" t="s">
        <v>176</v>
      </c>
      <c r="G763" t="s">
        <v>73</v>
      </c>
      <c r="H763" t="s">
        <v>74</v>
      </c>
      <c r="I763" t="s">
        <v>29</v>
      </c>
      <c r="J763" t="s">
        <v>82</v>
      </c>
      <c r="K763" t="s">
        <v>288</v>
      </c>
      <c r="L763" t="s">
        <v>4728</v>
      </c>
      <c r="M763" t="s">
        <v>4729</v>
      </c>
      <c r="N763" t="s">
        <v>4730</v>
      </c>
      <c r="O763" t="s">
        <v>61</v>
      </c>
      <c r="P763" t="s">
        <v>136</v>
      </c>
      <c r="Q763" t="s">
        <v>137</v>
      </c>
      <c r="R763" t="s">
        <v>4731</v>
      </c>
      <c r="S763" t="s">
        <v>3319</v>
      </c>
      <c r="T763" t="s">
        <v>4732</v>
      </c>
      <c r="U763" t="s">
        <v>4733</v>
      </c>
      <c r="V763" s="40">
        <v>1.2135416666666667</v>
      </c>
      <c r="W763" s="40">
        <v>1.3077314814814816</v>
      </c>
      <c r="X763" s="40">
        <v>9.418981481481481E-2</v>
      </c>
      <c r="Y763" s="2" t="str">
        <f t="shared" si="136"/>
        <v/>
      </c>
      <c r="Z763" s="47" t="str">
        <f t="shared" si="137"/>
        <v>Cumplido</v>
      </c>
      <c r="AA763" s="8"/>
      <c r="AB763" s="8"/>
      <c r="AC763" s="8"/>
      <c r="AD763" s="8"/>
      <c r="AE763" s="8"/>
      <c r="AF763" s="42">
        <v>45337</v>
      </c>
      <c r="AG763" s="13" t="str">
        <f t="shared" si="138"/>
        <v>NO CUMPLE</v>
      </c>
      <c r="AH763" s="13" t="str">
        <f t="shared" si="139"/>
        <v>CUMPLE</v>
      </c>
      <c r="AI763" s="13" t="str">
        <f t="shared" si="140"/>
        <v>NO CUMPLE</v>
      </c>
      <c r="AJ763" s="13" t="str">
        <f t="shared" si="141"/>
        <v>NO CUMPLE</v>
      </c>
      <c r="AK763" s="13" t="str">
        <f t="shared" si="142"/>
        <v>NO CUMPLE</v>
      </c>
      <c r="AL763" s="13" t="str">
        <f t="shared" si="143"/>
        <v>NO CUMPLE</v>
      </c>
      <c r="AM763" s="13" t="str">
        <f t="shared" si="144"/>
        <v>NO CUMPLE</v>
      </c>
      <c r="AN763" s="13" t="str">
        <f t="shared" si="145"/>
        <v>NO CUMPLE</v>
      </c>
      <c r="AO763" s="13" t="str">
        <f t="shared" si="146"/>
        <v>NO CUMPLE</v>
      </c>
      <c r="AP763" s="13" t="str">
        <f t="shared" si="147"/>
        <v>CUMPLE</v>
      </c>
    </row>
    <row r="764" spans="1:42" ht="15" x14ac:dyDescent="0.25">
      <c r="A764" t="s">
        <v>4734</v>
      </c>
      <c r="B764" t="s">
        <v>95</v>
      </c>
      <c r="C764" t="s">
        <v>308</v>
      </c>
      <c r="D764" t="s">
        <v>142</v>
      </c>
      <c r="E764" t="s">
        <v>457</v>
      </c>
      <c r="F764" t="s">
        <v>176</v>
      </c>
      <c r="G764" t="s">
        <v>73</v>
      </c>
      <c r="H764" t="s">
        <v>74</v>
      </c>
      <c r="I764" t="s">
        <v>29</v>
      </c>
      <c r="J764" t="s">
        <v>82</v>
      </c>
      <c r="K764" t="s">
        <v>1108</v>
      </c>
      <c r="L764" t="s">
        <v>4735</v>
      </c>
      <c r="M764" t="s">
        <v>4736</v>
      </c>
      <c r="N764" t="s">
        <v>4737</v>
      </c>
      <c r="O764" t="s">
        <v>61</v>
      </c>
      <c r="P764" t="s">
        <v>136</v>
      </c>
      <c r="Q764" t="s">
        <v>137</v>
      </c>
      <c r="R764" t="s">
        <v>4738</v>
      </c>
      <c r="S764" t="s">
        <v>1948</v>
      </c>
      <c r="T764" t="s">
        <v>4739</v>
      </c>
      <c r="U764" t="s">
        <v>4740</v>
      </c>
      <c r="V764" s="40">
        <v>0</v>
      </c>
      <c r="W764" s="40">
        <v>2.5740740740740741E-2</v>
      </c>
      <c r="X764" s="40">
        <v>2.5740740740740741E-2</v>
      </c>
      <c r="Y764" s="2" t="str">
        <f t="shared" si="136"/>
        <v/>
      </c>
      <c r="Z764" s="47" t="str">
        <f t="shared" si="137"/>
        <v>Cumplido</v>
      </c>
      <c r="AA764" s="8"/>
      <c r="AB764" s="8"/>
      <c r="AC764" s="8"/>
      <c r="AD764" s="8"/>
      <c r="AE764" s="8"/>
      <c r="AF764" s="42">
        <v>45336</v>
      </c>
      <c r="AG764" s="13" t="str">
        <f t="shared" si="138"/>
        <v>CUMPLE</v>
      </c>
      <c r="AH764" s="13" t="str">
        <f t="shared" si="139"/>
        <v>NO CUMPLE</v>
      </c>
      <c r="AI764" s="13" t="str">
        <f t="shared" si="140"/>
        <v>NO CUMPLE</v>
      </c>
      <c r="AJ764" s="13" t="str">
        <f t="shared" si="141"/>
        <v>NO CUMPLE</v>
      </c>
      <c r="AK764" s="13" t="str">
        <f t="shared" si="142"/>
        <v>NO CUMPLE</v>
      </c>
      <c r="AL764" s="13" t="str">
        <f t="shared" si="143"/>
        <v>CUMPLE</v>
      </c>
      <c r="AM764" s="13" t="str">
        <f t="shared" si="144"/>
        <v>NO CUMPLE</v>
      </c>
      <c r="AN764" s="13" t="str">
        <f t="shared" si="145"/>
        <v>NO CUMPLE</v>
      </c>
      <c r="AO764" s="13" t="str">
        <f t="shared" si="146"/>
        <v>NO CUMPLE</v>
      </c>
      <c r="AP764" s="13" t="str">
        <f t="shared" si="147"/>
        <v>NO CUMPLE</v>
      </c>
    </row>
    <row r="765" spans="1:42" ht="15" x14ac:dyDescent="0.25">
      <c r="A765" t="s">
        <v>4741</v>
      </c>
      <c r="B765" t="s">
        <v>95</v>
      </c>
      <c r="C765" t="s">
        <v>223</v>
      </c>
      <c r="D765" t="s">
        <v>142</v>
      </c>
      <c r="E765" t="s">
        <v>689</v>
      </c>
      <c r="F765" t="s">
        <v>176</v>
      </c>
      <c r="G765" t="s">
        <v>73</v>
      </c>
      <c r="H765" t="s">
        <v>74</v>
      </c>
      <c r="I765" t="s">
        <v>29</v>
      </c>
      <c r="J765" t="s">
        <v>82</v>
      </c>
      <c r="K765" t="s">
        <v>75</v>
      </c>
      <c r="L765" t="s">
        <v>4742</v>
      </c>
      <c r="M765" t="s">
        <v>4743</v>
      </c>
      <c r="N765" t="s">
        <v>4744</v>
      </c>
      <c r="O765" t="s">
        <v>61</v>
      </c>
      <c r="P765" t="s">
        <v>136</v>
      </c>
      <c r="Q765" t="s">
        <v>137</v>
      </c>
      <c r="R765" t="s">
        <v>4745</v>
      </c>
      <c r="S765" t="s">
        <v>4497</v>
      </c>
      <c r="T765" t="s">
        <v>4746</v>
      </c>
      <c r="U765" t="s">
        <v>4747</v>
      </c>
      <c r="V765" s="40">
        <v>1.9652893518518519</v>
      </c>
      <c r="W765" s="40">
        <v>2.1485185185185185</v>
      </c>
      <c r="X765" s="40">
        <v>0.18322916666666667</v>
      </c>
      <c r="Y765" s="2" t="str">
        <f t="shared" si="136"/>
        <v/>
      </c>
      <c r="Z765" s="47" t="str">
        <f t="shared" si="137"/>
        <v>Cumplido</v>
      </c>
      <c r="AA765" s="8"/>
      <c r="AB765" s="8"/>
      <c r="AC765" s="8"/>
      <c r="AD765" s="8"/>
      <c r="AE765" s="8"/>
      <c r="AF765" s="42">
        <v>45338</v>
      </c>
      <c r="AG765" s="13" t="str">
        <f t="shared" si="138"/>
        <v>NO CUMPLE</v>
      </c>
      <c r="AH765" s="13" t="str">
        <f t="shared" si="139"/>
        <v>NO CUMPLE</v>
      </c>
      <c r="AI765" s="13" t="str">
        <f t="shared" si="140"/>
        <v>CUMPLE</v>
      </c>
      <c r="AJ765" s="13" t="str">
        <f t="shared" si="141"/>
        <v>NO CUMPLE</v>
      </c>
      <c r="AK765" s="13" t="str">
        <f t="shared" si="142"/>
        <v>NO CUMPLE</v>
      </c>
      <c r="AL765" s="13" t="str">
        <f t="shared" si="143"/>
        <v>NO CUMPLE</v>
      </c>
      <c r="AM765" s="13" t="str">
        <f t="shared" si="144"/>
        <v>NO CUMPLE</v>
      </c>
      <c r="AN765" s="13" t="str">
        <f t="shared" si="145"/>
        <v>NO CUMPLE</v>
      </c>
      <c r="AO765" s="13" t="str">
        <f t="shared" si="146"/>
        <v>NO CUMPLE</v>
      </c>
      <c r="AP765" s="13" t="str">
        <f t="shared" si="147"/>
        <v>CUMPLE</v>
      </c>
    </row>
    <row r="766" spans="1:42" ht="15" hidden="1" x14ac:dyDescent="0.25">
      <c r="A766" t="s">
        <v>4748</v>
      </c>
      <c r="B766" t="s">
        <v>165</v>
      </c>
      <c r="C766" t="s">
        <v>415</v>
      </c>
      <c r="D766" t="s">
        <v>297</v>
      </c>
      <c r="E766" t="s">
        <v>1089</v>
      </c>
      <c r="F766" t="s">
        <v>320</v>
      </c>
      <c r="G766" t="s">
        <v>73</v>
      </c>
      <c r="H766" t="s">
        <v>74</v>
      </c>
      <c r="I766" t="s">
        <v>29</v>
      </c>
      <c r="J766" t="s">
        <v>82</v>
      </c>
      <c r="K766" t="s">
        <v>57</v>
      </c>
      <c r="L766" t="s">
        <v>408</v>
      </c>
      <c r="M766" t="s">
        <v>4749</v>
      </c>
      <c r="N766" t="s">
        <v>4750</v>
      </c>
      <c r="O766" t="s">
        <v>61</v>
      </c>
      <c r="P766" t="s">
        <v>94</v>
      </c>
      <c r="Q766" t="s">
        <v>95</v>
      </c>
      <c r="R766" t="s">
        <v>4751</v>
      </c>
      <c r="S766" t="s">
        <v>1948</v>
      </c>
      <c r="T766" t="s">
        <v>4752</v>
      </c>
      <c r="U766"/>
      <c r="V766" s="40">
        <v>5.5671296296296293E-3</v>
      </c>
      <c r="W766" s="40">
        <v>1.292824074074074E-2</v>
      </c>
      <c r="X766" s="40">
        <v>7.3611111111111108E-3</v>
      </c>
      <c r="Y766" s="2" t="str">
        <f t="shared" si="136"/>
        <v/>
      </c>
      <c r="Z766" s="47" t="str">
        <f t="shared" si="137"/>
        <v>Cumplido</v>
      </c>
      <c r="AA766" s="8"/>
      <c r="AB766" s="8"/>
      <c r="AC766" s="8"/>
      <c r="AD766" s="8"/>
      <c r="AE766" s="8"/>
      <c r="AF766" s="42">
        <v>45336</v>
      </c>
      <c r="AG766" s="13" t="str">
        <f t="shared" si="138"/>
        <v>CUMPLE</v>
      </c>
      <c r="AH766" s="13" t="str">
        <f t="shared" si="139"/>
        <v>NO CUMPLE</v>
      </c>
      <c r="AI766" s="13" t="str">
        <f t="shared" si="140"/>
        <v>NO CUMPLE</v>
      </c>
      <c r="AJ766" s="13" t="str">
        <f t="shared" si="141"/>
        <v>NO CUMPLE</v>
      </c>
      <c r="AK766" s="13" t="str">
        <f t="shared" si="142"/>
        <v>NO CUMPLE</v>
      </c>
      <c r="AL766" s="13" t="str">
        <f t="shared" si="143"/>
        <v>CUMPLE</v>
      </c>
      <c r="AM766" s="13" t="str">
        <f t="shared" si="144"/>
        <v>NO CUMPLE</v>
      </c>
      <c r="AN766" s="13" t="str">
        <f t="shared" si="145"/>
        <v>NO CUMPLE</v>
      </c>
      <c r="AO766" s="13" t="str">
        <f t="shared" si="146"/>
        <v>NO CUMPLE</v>
      </c>
      <c r="AP766" s="13" t="str">
        <f t="shared" si="147"/>
        <v>NO CUMPLE</v>
      </c>
    </row>
    <row r="767" spans="1:42" ht="15" x14ac:dyDescent="0.25">
      <c r="A767" t="s">
        <v>4753</v>
      </c>
      <c r="B767" t="s">
        <v>284</v>
      </c>
      <c r="C767" t="s">
        <v>635</v>
      </c>
      <c r="D767" t="s">
        <v>285</v>
      </c>
      <c r="E767" t="s">
        <v>636</v>
      </c>
      <c r="F767" t="s">
        <v>287</v>
      </c>
      <c r="G767" t="s">
        <v>54</v>
      </c>
      <c r="H767" t="s">
        <v>55</v>
      </c>
      <c r="I767" t="s">
        <v>30</v>
      </c>
      <c r="J767" t="s">
        <v>82</v>
      </c>
      <c r="K767" t="s">
        <v>288</v>
      </c>
      <c r="L767" t="s">
        <v>4754</v>
      </c>
      <c r="M767" t="s">
        <v>4755</v>
      </c>
      <c r="N767" t="s">
        <v>4756</v>
      </c>
      <c r="O767" t="s">
        <v>61</v>
      </c>
      <c r="P767" t="s">
        <v>641</v>
      </c>
      <c r="Q767" t="s">
        <v>642</v>
      </c>
      <c r="R767" t="s">
        <v>4757</v>
      </c>
      <c r="S767" t="s">
        <v>1948</v>
      </c>
      <c r="T767" t="s">
        <v>4758</v>
      </c>
      <c r="U767"/>
      <c r="V767" s="40">
        <v>1.5046296296296297E-4</v>
      </c>
      <c r="W767" s="40">
        <v>0.10405092592592592</v>
      </c>
      <c r="X767" s="40">
        <v>0.10390046296296296</v>
      </c>
      <c r="Y767" s="2" t="str">
        <f t="shared" si="136"/>
        <v/>
      </c>
      <c r="Z767" s="47" t="str">
        <f t="shared" si="137"/>
        <v>Cumplido</v>
      </c>
      <c r="AA767" s="8"/>
      <c r="AB767" s="8"/>
      <c r="AC767" s="8"/>
      <c r="AD767" s="8"/>
      <c r="AE767" s="8"/>
      <c r="AF767" s="42">
        <v>45336</v>
      </c>
      <c r="AG767" s="13" t="str">
        <f t="shared" si="138"/>
        <v>NO CUMPLE</v>
      </c>
      <c r="AH767" s="13" t="str">
        <f t="shared" si="139"/>
        <v>CUMPLE</v>
      </c>
      <c r="AI767" s="13" t="str">
        <f t="shared" si="140"/>
        <v>NO CUMPLE</v>
      </c>
      <c r="AJ767" s="13" t="str">
        <f t="shared" si="141"/>
        <v>NO CUMPLE</v>
      </c>
      <c r="AK767" s="13" t="str">
        <f t="shared" si="142"/>
        <v>NO CUMPLE</v>
      </c>
      <c r="AL767" s="13" t="str">
        <f t="shared" si="143"/>
        <v>NO CUMPLE</v>
      </c>
      <c r="AM767" s="13" t="str">
        <f t="shared" si="144"/>
        <v>CUMPLE</v>
      </c>
      <c r="AN767" s="13" t="str">
        <f t="shared" si="145"/>
        <v>NO CUMPLE</v>
      </c>
      <c r="AO767" s="13" t="str">
        <f t="shared" si="146"/>
        <v>NO CUMPLE</v>
      </c>
      <c r="AP767" s="13" t="str">
        <f t="shared" si="147"/>
        <v>NO CUMPLE</v>
      </c>
    </row>
    <row r="768" spans="1:42" ht="15" x14ac:dyDescent="0.25">
      <c r="A768" t="s">
        <v>4759</v>
      </c>
      <c r="B768" t="s">
        <v>95</v>
      </c>
      <c r="C768" t="s">
        <v>308</v>
      </c>
      <c r="D768" t="s">
        <v>142</v>
      </c>
      <c r="E768" t="s">
        <v>457</v>
      </c>
      <c r="F768" t="s">
        <v>156</v>
      </c>
      <c r="G768" t="s">
        <v>73</v>
      </c>
      <c r="H768" t="s">
        <v>74</v>
      </c>
      <c r="I768" t="s">
        <v>29</v>
      </c>
      <c r="J768" t="s">
        <v>82</v>
      </c>
      <c r="K768" t="s">
        <v>449</v>
      </c>
      <c r="L768" t="s">
        <v>4760</v>
      </c>
      <c r="M768" t="s">
        <v>4761</v>
      </c>
      <c r="N768" t="s">
        <v>4762</v>
      </c>
      <c r="O768" t="s">
        <v>61</v>
      </c>
      <c r="P768" t="s">
        <v>136</v>
      </c>
      <c r="Q768" t="s">
        <v>137</v>
      </c>
      <c r="R768" t="s">
        <v>4763</v>
      </c>
      <c r="S768" t="s">
        <v>1948</v>
      </c>
      <c r="T768" t="s">
        <v>4764</v>
      </c>
      <c r="U768" t="s">
        <v>4765</v>
      </c>
      <c r="V768" s="40">
        <v>0</v>
      </c>
      <c r="W768" s="40">
        <v>5.9930555555555556E-2</v>
      </c>
      <c r="X768" s="40">
        <v>5.9930555555555556E-2</v>
      </c>
      <c r="Y768" s="2" t="str">
        <f t="shared" si="136"/>
        <v/>
      </c>
      <c r="Z768" s="47" t="str">
        <f t="shared" si="137"/>
        <v>Cumplido</v>
      </c>
      <c r="AA768" s="8"/>
      <c r="AB768" s="8"/>
      <c r="AC768" s="8"/>
      <c r="AD768" s="8"/>
      <c r="AE768" s="8"/>
      <c r="AF768" s="42">
        <v>45336</v>
      </c>
      <c r="AG768" s="13" t="str">
        <f t="shared" si="138"/>
        <v>NO CUMPLE</v>
      </c>
      <c r="AH768" s="13" t="str">
        <f t="shared" si="139"/>
        <v>CUMPLE</v>
      </c>
      <c r="AI768" s="13" t="str">
        <f t="shared" si="140"/>
        <v>NO CUMPLE</v>
      </c>
      <c r="AJ768" s="13" t="str">
        <f t="shared" si="141"/>
        <v>NO CUMPLE</v>
      </c>
      <c r="AK768" s="13" t="str">
        <f t="shared" si="142"/>
        <v>NO CUMPLE</v>
      </c>
      <c r="AL768" s="13" t="str">
        <f t="shared" si="143"/>
        <v>NO CUMPLE</v>
      </c>
      <c r="AM768" s="13" t="str">
        <f t="shared" si="144"/>
        <v>CUMPLE</v>
      </c>
      <c r="AN768" s="13" t="str">
        <f t="shared" si="145"/>
        <v>NO CUMPLE</v>
      </c>
      <c r="AO768" s="13" t="str">
        <f t="shared" si="146"/>
        <v>NO CUMPLE</v>
      </c>
      <c r="AP768" s="13" t="str">
        <f t="shared" si="147"/>
        <v>NO CUMPLE</v>
      </c>
    </row>
    <row r="769" spans="1:42" ht="15" x14ac:dyDescent="0.25">
      <c r="A769" t="s">
        <v>4766</v>
      </c>
      <c r="B769" t="s">
        <v>284</v>
      </c>
      <c r="C769" t="s">
        <v>233</v>
      </c>
      <c r="D769" t="s">
        <v>154</v>
      </c>
      <c r="E769" t="s">
        <v>234</v>
      </c>
      <c r="F769" t="s">
        <v>1747</v>
      </c>
      <c r="G769" t="s">
        <v>54</v>
      </c>
      <c r="H769" t="s">
        <v>55</v>
      </c>
      <c r="I769" t="s">
        <v>30</v>
      </c>
      <c r="J769" t="s">
        <v>82</v>
      </c>
      <c r="K769" t="s">
        <v>75</v>
      </c>
      <c r="L769" t="s">
        <v>4767</v>
      </c>
      <c r="M769" t="s">
        <v>4768</v>
      </c>
      <c r="N769" t="s">
        <v>4769</v>
      </c>
      <c r="O769" t="s">
        <v>61</v>
      </c>
      <c r="P769" t="s">
        <v>62</v>
      </c>
      <c r="Q769" t="s">
        <v>279</v>
      </c>
      <c r="R769" t="s">
        <v>4770</v>
      </c>
      <c r="S769" t="s">
        <v>1948</v>
      </c>
      <c r="T769" t="s">
        <v>4767</v>
      </c>
      <c r="U769" t="s">
        <v>4767</v>
      </c>
      <c r="V769" s="40">
        <v>0</v>
      </c>
      <c r="W769" s="40">
        <v>1.5740740740740741E-3</v>
      </c>
      <c r="X769" s="40">
        <v>1.5740740740740741E-3</v>
      </c>
      <c r="Y769" s="2" t="str">
        <f t="shared" si="136"/>
        <v/>
      </c>
      <c r="Z769" s="47" t="str">
        <f t="shared" si="137"/>
        <v>Cumplido</v>
      </c>
      <c r="AA769" s="8"/>
      <c r="AB769" s="8"/>
      <c r="AC769" s="8"/>
      <c r="AD769" s="8"/>
      <c r="AE769" s="8"/>
      <c r="AF769" s="42">
        <v>45336</v>
      </c>
      <c r="AG769" s="13" t="str">
        <f t="shared" si="138"/>
        <v>CUMPLE</v>
      </c>
      <c r="AH769" s="13" t="str">
        <f t="shared" si="139"/>
        <v>NO CUMPLE</v>
      </c>
      <c r="AI769" s="13" t="str">
        <f t="shared" si="140"/>
        <v>NO CUMPLE</v>
      </c>
      <c r="AJ769" s="13" t="str">
        <f t="shared" si="141"/>
        <v>NO CUMPLE</v>
      </c>
      <c r="AK769" s="13" t="str">
        <f t="shared" si="142"/>
        <v>NO CUMPLE</v>
      </c>
      <c r="AL769" s="13" t="str">
        <f t="shared" si="143"/>
        <v>CUMPLE</v>
      </c>
      <c r="AM769" s="13" t="str">
        <f t="shared" si="144"/>
        <v>NO CUMPLE</v>
      </c>
      <c r="AN769" s="13" t="str">
        <f t="shared" si="145"/>
        <v>NO CUMPLE</v>
      </c>
      <c r="AO769" s="13" t="str">
        <f t="shared" si="146"/>
        <v>NO CUMPLE</v>
      </c>
      <c r="AP769" s="13" t="str">
        <f t="shared" si="147"/>
        <v>NO CUMPLE</v>
      </c>
    </row>
    <row r="770" spans="1:42" ht="15" x14ac:dyDescent="0.25">
      <c r="A770" t="s">
        <v>4771</v>
      </c>
      <c r="B770" t="s">
        <v>284</v>
      </c>
      <c r="C770" t="s">
        <v>233</v>
      </c>
      <c r="D770" t="s">
        <v>154</v>
      </c>
      <c r="E770" t="s">
        <v>234</v>
      </c>
      <c r="F770" t="s">
        <v>1747</v>
      </c>
      <c r="G770" t="s">
        <v>54</v>
      </c>
      <c r="H770" t="s">
        <v>55</v>
      </c>
      <c r="I770" t="s">
        <v>30</v>
      </c>
      <c r="J770" t="s">
        <v>82</v>
      </c>
      <c r="K770" t="s">
        <v>75</v>
      </c>
      <c r="L770" t="s">
        <v>4772</v>
      </c>
      <c r="M770" t="s">
        <v>4773</v>
      </c>
      <c r="N770" t="s">
        <v>4774</v>
      </c>
      <c r="O770" t="s">
        <v>61</v>
      </c>
      <c r="P770" t="s">
        <v>62</v>
      </c>
      <c r="Q770" t="s">
        <v>279</v>
      </c>
      <c r="R770" t="s">
        <v>4775</v>
      </c>
      <c r="S770" t="s">
        <v>1948</v>
      </c>
      <c r="T770" t="s">
        <v>4772</v>
      </c>
      <c r="U770" t="s">
        <v>4772</v>
      </c>
      <c r="V770" s="40">
        <v>0</v>
      </c>
      <c r="W770" s="40">
        <v>1.8634259259259259E-3</v>
      </c>
      <c r="X770" s="40">
        <v>1.8634259259259259E-3</v>
      </c>
      <c r="Y770" s="2" t="str">
        <f t="shared" ref="Y770:Y833" si="148">IF(J770="Incidente de Cliente",IF($X770&lt;=$AT$2,"Cumplido","Incumplido"),"")</f>
        <v/>
      </c>
      <c r="Z770" s="47" t="str">
        <f t="shared" ref="Z770:Z833" si="149">IF(J770="Requerimiento de Cliente",IF($X770&lt;=$AT$3,"Cumplido","Incumplido"),"")</f>
        <v>Cumplido</v>
      </c>
      <c r="AA770" s="8"/>
      <c r="AB770" s="8"/>
      <c r="AC770" s="8"/>
      <c r="AD770" s="8"/>
      <c r="AE770" s="8"/>
      <c r="AF770" s="42">
        <v>45336</v>
      </c>
      <c r="AG770" s="13" t="str">
        <f t="shared" si="138"/>
        <v>CUMPLE</v>
      </c>
      <c r="AH770" s="13" t="str">
        <f t="shared" si="139"/>
        <v>NO CUMPLE</v>
      </c>
      <c r="AI770" s="13" t="str">
        <f t="shared" si="140"/>
        <v>NO CUMPLE</v>
      </c>
      <c r="AJ770" s="13" t="str">
        <f t="shared" si="141"/>
        <v>NO CUMPLE</v>
      </c>
      <c r="AK770" s="13" t="str">
        <f t="shared" si="142"/>
        <v>NO CUMPLE</v>
      </c>
      <c r="AL770" s="13" t="str">
        <f t="shared" si="143"/>
        <v>CUMPLE</v>
      </c>
      <c r="AM770" s="13" t="str">
        <f t="shared" si="144"/>
        <v>NO CUMPLE</v>
      </c>
      <c r="AN770" s="13" t="str">
        <f t="shared" si="145"/>
        <v>NO CUMPLE</v>
      </c>
      <c r="AO770" s="13" t="str">
        <f t="shared" si="146"/>
        <v>NO CUMPLE</v>
      </c>
      <c r="AP770" s="13" t="str">
        <f t="shared" si="147"/>
        <v>NO CUMPLE</v>
      </c>
    </row>
    <row r="771" spans="1:42" ht="15" x14ac:dyDescent="0.25">
      <c r="A771" t="s">
        <v>4776</v>
      </c>
      <c r="B771" t="s">
        <v>284</v>
      </c>
      <c r="C771" t="s">
        <v>233</v>
      </c>
      <c r="D771" t="s">
        <v>154</v>
      </c>
      <c r="E771" t="s">
        <v>234</v>
      </c>
      <c r="F771" t="s">
        <v>1747</v>
      </c>
      <c r="G771" t="s">
        <v>54</v>
      </c>
      <c r="H771" t="s">
        <v>55</v>
      </c>
      <c r="I771" t="s">
        <v>30</v>
      </c>
      <c r="J771" t="s">
        <v>82</v>
      </c>
      <c r="K771" t="s">
        <v>75</v>
      </c>
      <c r="L771" t="s">
        <v>4777</v>
      </c>
      <c r="M771" t="s">
        <v>4778</v>
      </c>
      <c r="N771" t="s">
        <v>4779</v>
      </c>
      <c r="O771" t="s">
        <v>61</v>
      </c>
      <c r="P771" t="s">
        <v>62</v>
      </c>
      <c r="Q771" t="s">
        <v>279</v>
      </c>
      <c r="R771" t="s">
        <v>4780</v>
      </c>
      <c r="S771" t="s">
        <v>1948</v>
      </c>
      <c r="T771" t="s">
        <v>4777</v>
      </c>
      <c r="U771" t="s">
        <v>4777</v>
      </c>
      <c r="V771" s="40">
        <v>0</v>
      </c>
      <c r="W771" s="40">
        <v>2.2916666666666667E-3</v>
      </c>
      <c r="X771" s="40">
        <v>2.2916666666666667E-3</v>
      </c>
      <c r="Y771" s="2" t="str">
        <f t="shared" si="148"/>
        <v/>
      </c>
      <c r="Z771" s="47" t="str">
        <f t="shared" si="149"/>
        <v>Cumplido</v>
      </c>
      <c r="AA771" s="8"/>
      <c r="AB771" s="8"/>
      <c r="AC771" s="8"/>
      <c r="AD771" s="8"/>
      <c r="AE771" s="8"/>
      <c r="AF771" s="42">
        <v>45336</v>
      </c>
      <c r="AG771" s="13" t="str">
        <f t="shared" ref="AG771:AG834" si="150">IF(X771&lt;$AR$11,"CUMPLE","NO CUMPLE")</f>
        <v>CUMPLE</v>
      </c>
      <c r="AH771" s="13" t="str">
        <f t="shared" ref="AH771:AH834" si="151">IF(X771&gt;$AR$12,IF(X771&lt;=$AS$12,"CUMPLE","NO CUMPLE"),"NO CUMPLE")</f>
        <v>NO CUMPLE</v>
      </c>
      <c r="AI771" s="13" t="str">
        <f t="shared" ref="AI771:AI834" si="152">IF(X771&gt;$AR$13,IF(X771&lt;=$AS$13,"CUMPLE","NO CUMPLE"),"NO CUMPLE")</f>
        <v>NO CUMPLE</v>
      </c>
      <c r="AJ771" s="13" t="str">
        <f t="shared" ref="AJ771:AJ834" si="153">IF(X771&gt;$AR$14,IF(X771&lt;=$AS$14,"CUMPLE","NO CUMPLE"),"NO CUMPLE")</f>
        <v>NO CUMPLE</v>
      </c>
      <c r="AK771" s="13" t="str">
        <f t="shared" ref="AK771:AK834" si="154">IF(X771&gt;$AR$15,"CUMPLE","NO CUMPLE")</f>
        <v>NO CUMPLE</v>
      </c>
      <c r="AL771" s="13" t="str">
        <f t="shared" ref="AL771:AL834" si="155">IF(W771&lt;$AR$11,"CUMPLE","NO CUMPLE")</f>
        <v>CUMPLE</v>
      </c>
      <c r="AM771" s="13" t="str">
        <f t="shared" ref="AM771:AM834" si="156">IF(W771&gt;$AR$12,IF(W771&lt;=$AS$12,"CUMPLE","NO CUMPLE"),"NO CUMPLE")</f>
        <v>NO CUMPLE</v>
      </c>
      <c r="AN771" s="13" t="str">
        <f t="shared" ref="AN771:AN834" si="157">IF(W771&gt;$AR$13,IF(W771&lt;=$AS$13,"CUMPLE","NO CUMPLE"),"NO CUMPLE")</f>
        <v>NO CUMPLE</v>
      </c>
      <c r="AO771" s="13" t="str">
        <f t="shared" ref="AO771:AO834" si="158">IF(W771&gt;$AR$14,IF(W771&lt;=$AS$14,"CUMPLE","NO CUMPLE"),"NO CUMPLE")</f>
        <v>NO CUMPLE</v>
      </c>
      <c r="AP771" s="13" t="str">
        <f t="shared" ref="AP771:AP834" si="159">IF(W771&gt;$AR$15,"CUMPLE","NO CUMPLE")</f>
        <v>NO CUMPLE</v>
      </c>
    </row>
    <row r="772" spans="1:42" ht="15" x14ac:dyDescent="0.25">
      <c r="A772" t="s">
        <v>4781</v>
      </c>
      <c r="B772" t="s">
        <v>284</v>
      </c>
      <c r="C772" t="s">
        <v>233</v>
      </c>
      <c r="D772" t="s">
        <v>154</v>
      </c>
      <c r="E772" t="s">
        <v>234</v>
      </c>
      <c r="F772" t="s">
        <v>1747</v>
      </c>
      <c r="G772" t="s">
        <v>54</v>
      </c>
      <c r="H772" t="s">
        <v>55</v>
      </c>
      <c r="I772" t="s">
        <v>30</v>
      </c>
      <c r="J772" t="s">
        <v>82</v>
      </c>
      <c r="K772" t="s">
        <v>75</v>
      </c>
      <c r="L772" t="s">
        <v>4782</v>
      </c>
      <c r="M772" t="s">
        <v>4783</v>
      </c>
      <c r="N772" t="s">
        <v>4784</v>
      </c>
      <c r="O772" t="s">
        <v>61</v>
      </c>
      <c r="P772" t="s">
        <v>62</v>
      </c>
      <c r="Q772" t="s">
        <v>279</v>
      </c>
      <c r="R772" t="s">
        <v>4785</v>
      </c>
      <c r="S772" t="s">
        <v>1948</v>
      </c>
      <c r="T772" t="s">
        <v>4782</v>
      </c>
      <c r="U772" t="s">
        <v>4782</v>
      </c>
      <c r="V772" s="40">
        <v>0</v>
      </c>
      <c r="W772" s="40">
        <v>2.4189814814814816E-3</v>
      </c>
      <c r="X772" s="40">
        <v>2.4189814814814816E-3</v>
      </c>
      <c r="Y772" s="2" t="str">
        <f t="shared" si="148"/>
        <v/>
      </c>
      <c r="Z772" s="47" t="str">
        <f t="shared" si="149"/>
        <v>Cumplido</v>
      </c>
      <c r="AA772" s="8"/>
      <c r="AB772" s="8"/>
      <c r="AC772" s="8"/>
      <c r="AD772" s="8"/>
      <c r="AE772" s="8"/>
      <c r="AF772" s="42">
        <v>45336</v>
      </c>
      <c r="AG772" s="13" t="str">
        <f t="shared" si="150"/>
        <v>CUMPLE</v>
      </c>
      <c r="AH772" s="13" t="str">
        <f t="shared" si="151"/>
        <v>NO CUMPLE</v>
      </c>
      <c r="AI772" s="13" t="str">
        <f t="shared" si="152"/>
        <v>NO CUMPLE</v>
      </c>
      <c r="AJ772" s="13" t="str">
        <f t="shared" si="153"/>
        <v>NO CUMPLE</v>
      </c>
      <c r="AK772" s="13" t="str">
        <f t="shared" si="154"/>
        <v>NO CUMPLE</v>
      </c>
      <c r="AL772" s="13" t="str">
        <f t="shared" si="155"/>
        <v>CUMPLE</v>
      </c>
      <c r="AM772" s="13" t="str">
        <f t="shared" si="156"/>
        <v>NO CUMPLE</v>
      </c>
      <c r="AN772" s="13" t="str">
        <f t="shared" si="157"/>
        <v>NO CUMPLE</v>
      </c>
      <c r="AO772" s="13" t="str">
        <f t="shared" si="158"/>
        <v>NO CUMPLE</v>
      </c>
      <c r="AP772" s="13" t="str">
        <f t="shared" si="159"/>
        <v>NO CUMPLE</v>
      </c>
    </row>
    <row r="773" spans="1:42" ht="15" x14ac:dyDescent="0.25">
      <c r="A773" t="s">
        <v>4786</v>
      </c>
      <c r="B773" t="s">
        <v>284</v>
      </c>
      <c r="C773" t="s">
        <v>233</v>
      </c>
      <c r="D773" t="s">
        <v>154</v>
      </c>
      <c r="E773" t="s">
        <v>234</v>
      </c>
      <c r="F773" t="s">
        <v>1747</v>
      </c>
      <c r="G773" t="s">
        <v>54</v>
      </c>
      <c r="H773" t="s">
        <v>55</v>
      </c>
      <c r="I773" t="s">
        <v>30</v>
      </c>
      <c r="J773" t="s">
        <v>82</v>
      </c>
      <c r="K773" t="s">
        <v>75</v>
      </c>
      <c r="L773" t="s">
        <v>4787</v>
      </c>
      <c r="M773" t="s">
        <v>4788</v>
      </c>
      <c r="N773" t="s">
        <v>4789</v>
      </c>
      <c r="O773" t="s">
        <v>61</v>
      </c>
      <c r="P773" t="s">
        <v>62</v>
      </c>
      <c r="Q773" t="s">
        <v>279</v>
      </c>
      <c r="R773" t="s">
        <v>4790</v>
      </c>
      <c r="S773" t="s">
        <v>1948</v>
      </c>
      <c r="T773" t="s">
        <v>4787</v>
      </c>
      <c r="U773" t="s">
        <v>4787</v>
      </c>
      <c r="V773" s="40">
        <v>0</v>
      </c>
      <c r="W773" s="40">
        <v>2.662037037037037E-3</v>
      </c>
      <c r="X773" s="40">
        <v>2.662037037037037E-3</v>
      </c>
      <c r="Y773" s="2" t="str">
        <f t="shared" si="148"/>
        <v/>
      </c>
      <c r="Z773" s="47" t="str">
        <f t="shared" si="149"/>
        <v>Cumplido</v>
      </c>
      <c r="AA773" s="8"/>
      <c r="AB773" s="8"/>
      <c r="AC773" s="8"/>
      <c r="AD773" s="8"/>
      <c r="AE773" s="8"/>
      <c r="AF773" s="42">
        <v>45336</v>
      </c>
      <c r="AG773" s="13" t="str">
        <f t="shared" si="150"/>
        <v>CUMPLE</v>
      </c>
      <c r="AH773" s="13" t="str">
        <f t="shared" si="151"/>
        <v>NO CUMPLE</v>
      </c>
      <c r="AI773" s="13" t="str">
        <f t="shared" si="152"/>
        <v>NO CUMPLE</v>
      </c>
      <c r="AJ773" s="13" t="str">
        <f t="shared" si="153"/>
        <v>NO CUMPLE</v>
      </c>
      <c r="AK773" s="13" t="str">
        <f t="shared" si="154"/>
        <v>NO CUMPLE</v>
      </c>
      <c r="AL773" s="13" t="str">
        <f t="shared" si="155"/>
        <v>CUMPLE</v>
      </c>
      <c r="AM773" s="13" t="str">
        <f t="shared" si="156"/>
        <v>NO CUMPLE</v>
      </c>
      <c r="AN773" s="13" t="str">
        <f t="shared" si="157"/>
        <v>NO CUMPLE</v>
      </c>
      <c r="AO773" s="13" t="str">
        <f t="shared" si="158"/>
        <v>NO CUMPLE</v>
      </c>
      <c r="AP773" s="13" t="str">
        <f t="shared" si="159"/>
        <v>NO CUMPLE</v>
      </c>
    </row>
    <row r="774" spans="1:42" ht="15" x14ac:dyDescent="0.25">
      <c r="A774" t="s">
        <v>4791</v>
      </c>
      <c r="B774" t="s">
        <v>284</v>
      </c>
      <c r="C774" t="s">
        <v>233</v>
      </c>
      <c r="D774" t="s">
        <v>154</v>
      </c>
      <c r="E774" t="s">
        <v>234</v>
      </c>
      <c r="F774" t="s">
        <v>1747</v>
      </c>
      <c r="G774" t="s">
        <v>54</v>
      </c>
      <c r="H774" t="s">
        <v>55</v>
      </c>
      <c r="I774" t="s">
        <v>30</v>
      </c>
      <c r="J774" t="s">
        <v>82</v>
      </c>
      <c r="K774" t="s">
        <v>75</v>
      </c>
      <c r="L774" t="s">
        <v>4792</v>
      </c>
      <c r="M774" t="s">
        <v>4793</v>
      </c>
      <c r="N774" t="s">
        <v>4794</v>
      </c>
      <c r="O774" t="s">
        <v>61</v>
      </c>
      <c r="P774" t="s">
        <v>62</v>
      </c>
      <c r="Q774" t="s">
        <v>279</v>
      </c>
      <c r="R774" t="s">
        <v>4795</v>
      </c>
      <c r="S774" t="s">
        <v>1948</v>
      </c>
      <c r="T774" t="s">
        <v>4792</v>
      </c>
      <c r="U774" t="s">
        <v>4792</v>
      </c>
      <c r="V774" s="40">
        <v>0</v>
      </c>
      <c r="W774" s="40">
        <v>2.9745370370370373E-3</v>
      </c>
      <c r="X774" s="40">
        <v>2.9745370370370373E-3</v>
      </c>
      <c r="Y774" s="2" t="str">
        <f t="shared" si="148"/>
        <v/>
      </c>
      <c r="Z774" s="47" t="str">
        <f t="shared" si="149"/>
        <v>Cumplido</v>
      </c>
      <c r="AA774" s="8"/>
      <c r="AB774" s="8"/>
      <c r="AC774" s="8"/>
      <c r="AD774" s="8"/>
      <c r="AE774" s="8"/>
      <c r="AF774" s="42">
        <v>45336</v>
      </c>
      <c r="AG774" s="13" t="str">
        <f t="shared" si="150"/>
        <v>CUMPLE</v>
      </c>
      <c r="AH774" s="13" t="str">
        <f t="shared" si="151"/>
        <v>NO CUMPLE</v>
      </c>
      <c r="AI774" s="13" t="str">
        <f t="shared" si="152"/>
        <v>NO CUMPLE</v>
      </c>
      <c r="AJ774" s="13" t="str">
        <f t="shared" si="153"/>
        <v>NO CUMPLE</v>
      </c>
      <c r="AK774" s="13" t="str">
        <f t="shared" si="154"/>
        <v>NO CUMPLE</v>
      </c>
      <c r="AL774" s="13" t="str">
        <f t="shared" si="155"/>
        <v>CUMPLE</v>
      </c>
      <c r="AM774" s="13" t="str">
        <f t="shared" si="156"/>
        <v>NO CUMPLE</v>
      </c>
      <c r="AN774" s="13" t="str">
        <f t="shared" si="157"/>
        <v>NO CUMPLE</v>
      </c>
      <c r="AO774" s="13" t="str">
        <f t="shared" si="158"/>
        <v>NO CUMPLE</v>
      </c>
      <c r="AP774" s="13" t="str">
        <f t="shared" si="159"/>
        <v>NO CUMPLE</v>
      </c>
    </row>
    <row r="775" spans="1:42" ht="15" hidden="1" x14ac:dyDescent="0.25">
      <c r="A775" t="s">
        <v>4796</v>
      </c>
      <c r="B775" t="s">
        <v>95</v>
      </c>
      <c r="C775" t="s">
        <v>344</v>
      </c>
      <c r="D775" t="s">
        <v>142</v>
      </c>
      <c r="E775" t="s">
        <v>1565</v>
      </c>
      <c r="F775" t="s">
        <v>156</v>
      </c>
      <c r="G775" t="s">
        <v>73</v>
      </c>
      <c r="H775" t="s">
        <v>74</v>
      </c>
      <c r="I775" t="s">
        <v>29</v>
      </c>
      <c r="J775" t="s">
        <v>82</v>
      </c>
      <c r="K775" t="s">
        <v>75</v>
      </c>
      <c r="L775" t="s">
        <v>4797</v>
      </c>
      <c r="M775" t="s">
        <v>4798</v>
      </c>
      <c r="N775" t="s">
        <v>4799</v>
      </c>
      <c r="O775" t="s">
        <v>61</v>
      </c>
      <c r="P775" t="s">
        <v>136</v>
      </c>
      <c r="Q775" t="s">
        <v>137</v>
      </c>
      <c r="R775" t="s">
        <v>4800</v>
      </c>
      <c r="S775" t="s">
        <v>1948</v>
      </c>
      <c r="T775" t="s">
        <v>4801</v>
      </c>
      <c r="U775" t="s">
        <v>4802</v>
      </c>
      <c r="V775" s="40">
        <v>7.3067129629629635E-2</v>
      </c>
      <c r="W775" s="40">
        <v>0.10238425925925926</v>
      </c>
      <c r="X775" s="40">
        <v>2.931712962962963E-2</v>
      </c>
      <c r="Y775" s="2" t="str">
        <f t="shared" si="148"/>
        <v/>
      </c>
      <c r="Z775" s="47" t="str">
        <f t="shared" si="149"/>
        <v>Cumplido</v>
      </c>
      <c r="AA775" s="8"/>
      <c r="AB775" s="8"/>
      <c r="AC775" s="8"/>
      <c r="AD775" s="8"/>
      <c r="AE775" s="8"/>
      <c r="AF775" s="42">
        <v>45336</v>
      </c>
      <c r="AG775" s="13" t="str">
        <f t="shared" si="150"/>
        <v>CUMPLE</v>
      </c>
      <c r="AH775" s="13" t="str">
        <f t="shared" si="151"/>
        <v>NO CUMPLE</v>
      </c>
      <c r="AI775" s="13" t="str">
        <f t="shared" si="152"/>
        <v>NO CUMPLE</v>
      </c>
      <c r="AJ775" s="13" t="str">
        <f t="shared" si="153"/>
        <v>NO CUMPLE</v>
      </c>
      <c r="AK775" s="13" t="str">
        <f t="shared" si="154"/>
        <v>NO CUMPLE</v>
      </c>
      <c r="AL775" s="13" t="str">
        <f t="shared" si="155"/>
        <v>NO CUMPLE</v>
      </c>
      <c r="AM775" s="13" t="str">
        <f t="shared" si="156"/>
        <v>CUMPLE</v>
      </c>
      <c r="AN775" s="13" t="str">
        <f t="shared" si="157"/>
        <v>NO CUMPLE</v>
      </c>
      <c r="AO775" s="13" t="str">
        <f t="shared" si="158"/>
        <v>NO CUMPLE</v>
      </c>
      <c r="AP775" s="13" t="str">
        <f t="shared" si="159"/>
        <v>NO CUMPLE</v>
      </c>
    </row>
    <row r="776" spans="1:42" ht="15" hidden="1" x14ac:dyDescent="0.25">
      <c r="A776" t="s">
        <v>4803</v>
      </c>
      <c r="B776" t="s">
        <v>95</v>
      </c>
      <c r="C776" t="s">
        <v>344</v>
      </c>
      <c r="D776" t="s">
        <v>142</v>
      </c>
      <c r="E776" t="s">
        <v>1565</v>
      </c>
      <c r="F776" t="s">
        <v>156</v>
      </c>
      <c r="G776" t="s">
        <v>73</v>
      </c>
      <c r="H776" t="s">
        <v>74</v>
      </c>
      <c r="I776" t="s">
        <v>29</v>
      </c>
      <c r="J776" t="s">
        <v>82</v>
      </c>
      <c r="K776" t="s">
        <v>75</v>
      </c>
      <c r="L776" t="s">
        <v>4804</v>
      </c>
      <c r="M776" t="s">
        <v>4805</v>
      </c>
      <c r="N776" t="s">
        <v>4806</v>
      </c>
      <c r="O776" t="s">
        <v>61</v>
      </c>
      <c r="P776" t="s">
        <v>136</v>
      </c>
      <c r="Q776" t="s">
        <v>137</v>
      </c>
      <c r="R776" t="s">
        <v>4807</v>
      </c>
      <c r="S776" t="s">
        <v>1948</v>
      </c>
      <c r="T776" t="s">
        <v>4808</v>
      </c>
      <c r="U776" t="s">
        <v>4809</v>
      </c>
      <c r="V776" s="40">
        <v>0.18627314814814816</v>
      </c>
      <c r="W776" s="40">
        <v>0.19114583333333332</v>
      </c>
      <c r="X776" s="40">
        <v>4.8726851851851848E-3</v>
      </c>
      <c r="Y776" s="2" t="str">
        <f t="shared" si="148"/>
        <v/>
      </c>
      <c r="Z776" s="47" t="str">
        <f t="shared" si="149"/>
        <v>Cumplido</v>
      </c>
      <c r="AA776" s="8"/>
      <c r="AB776" s="8"/>
      <c r="AC776" s="8"/>
      <c r="AD776" s="8"/>
      <c r="AE776" s="8"/>
      <c r="AF776" s="42">
        <v>45336</v>
      </c>
      <c r="AG776" s="13" t="str">
        <f t="shared" si="150"/>
        <v>CUMPLE</v>
      </c>
      <c r="AH776" s="13" t="str">
        <f t="shared" si="151"/>
        <v>NO CUMPLE</v>
      </c>
      <c r="AI776" s="13" t="str">
        <f t="shared" si="152"/>
        <v>NO CUMPLE</v>
      </c>
      <c r="AJ776" s="13" t="str">
        <f t="shared" si="153"/>
        <v>NO CUMPLE</v>
      </c>
      <c r="AK776" s="13" t="str">
        <f t="shared" si="154"/>
        <v>NO CUMPLE</v>
      </c>
      <c r="AL776" s="13" t="str">
        <f t="shared" si="155"/>
        <v>NO CUMPLE</v>
      </c>
      <c r="AM776" s="13" t="str">
        <f t="shared" si="156"/>
        <v>NO CUMPLE</v>
      </c>
      <c r="AN776" s="13" t="str">
        <f t="shared" si="157"/>
        <v>CUMPLE</v>
      </c>
      <c r="AO776" s="13" t="str">
        <f t="shared" si="158"/>
        <v>NO CUMPLE</v>
      </c>
      <c r="AP776" s="13" t="str">
        <f t="shared" si="159"/>
        <v>NO CUMPLE</v>
      </c>
    </row>
    <row r="777" spans="1:42" ht="15" x14ac:dyDescent="0.25">
      <c r="A777" t="s">
        <v>4810</v>
      </c>
      <c r="B777" t="s">
        <v>95</v>
      </c>
      <c r="C777" t="s">
        <v>308</v>
      </c>
      <c r="D777" t="s">
        <v>142</v>
      </c>
      <c r="E777" t="s">
        <v>457</v>
      </c>
      <c r="F777" t="s">
        <v>156</v>
      </c>
      <c r="G777" t="s">
        <v>73</v>
      </c>
      <c r="H777" t="s">
        <v>74</v>
      </c>
      <c r="I777" t="s">
        <v>29</v>
      </c>
      <c r="J777" t="s">
        <v>82</v>
      </c>
      <c r="K777" t="s">
        <v>449</v>
      </c>
      <c r="L777" t="s">
        <v>4811</v>
      </c>
      <c r="M777" t="s">
        <v>4812</v>
      </c>
      <c r="N777" t="s">
        <v>4813</v>
      </c>
      <c r="O777" t="s">
        <v>61</v>
      </c>
      <c r="P777" t="s">
        <v>136</v>
      </c>
      <c r="Q777" t="s">
        <v>137</v>
      </c>
      <c r="R777" t="s">
        <v>4814</v>
      </c>
      <c r="S777" t="s">
        <v>1948</v>
      </c>
      <c r="T777" t="s">
        <v>4815</v>
      </c>
      <c r="U777" t="s">
        <v>4816</v>
      </c>
      <c r="V777" s="40">
        <v>0</v>
      </c>
      <c r="W777" s="40">
        <v>0.33832175925925928</v>
      </c>
      <c r="X777" s="40">
        <v>0.33832175925925928</v>
      </c>
      <c r="Y777" s="2" t="str">
        <f t="shared" si="148"/>
        <v/>
      </c>
      <c r="Z777" s="47" t="str">
        <f t="shared" si="149"/>
        <v>Cumplido</v>
      </c>
      <c r="AA777" s="8"/>
      <c r="AB777" s="8"/>
      <c r="AC777" s="8"/>
      <c r="AD777" s="8"/>
      <c r="AE777" s="8"/>
      <c r="AF777" s="42">
        <v>45336</v>
      </c>
      <c r="AG777" s="13" t="str">
        <f t="shared" si="150"/>
        <v>NO CUMPLE</v>
      </c>
      <c r="AH777" s="13" t="str">
        <f t="shared" si="151"/>
        <v>NO CUMPLE</v>
      </c>
      <c r="AI777" s="13" t="str">
        <f t="shared" si="152"/>
        <v>NO CUMPLE</v>
      </c>
      <c r="AJ777" s="13" t="str">
        <f t="shared" si="153"/>
        <v>CUMPLE</v>
      </c>
      <c r="AK777" s="13" t="str">
        <f t="shared" si="154"/>
        <v>NO CUMPLE</v>
      </c>
      <c r="AL777" s="13" t="str">
        <f t="shared" si="155"/>
        <v>NO CUMPLE</v>
      </c>
      <c r="AM777" s="13" t="str">
        <f t="shared" si="156"/>
        <v>NO CUMPLE</v>
      </c>
      <c r="AN777" s="13" t="str">
        <f t="shared" si="157"/>
        <v>NO CUMPLE</v>
      </c>
      <c r="AO777" s="13" t="str">
        <f t="shared" si="158"/>
        <v>CUMPLE</v>
      </c>
      <c r="AP777" s="13" t="str">
        <f t="shared" si="159"/>
        <v>NO CUMPLE</v>
      </c>
    </row>
    <row r="778" spans="1:42" ht="15" hidden="1" x14ac:dyDescent="0.25">
      <c r="A778" t="s">
        <v>4817</v>
      </c>
      <c r="B778" t="s">
        <v>165</v>
      </c>
      <c r="C778" t="s">
        <v>415</v>
      </c>
      <c r="D778" t="s">
        <v>297</v>
      </c>
      <c r="E778" t="s">
        <v>1089</v>
      </c>
      <c r="F778" t="s">
        <v>712</v>
      </c>
      <c r="G778" t="s">
        <v>73</v>
      </c>
      <c r="H778" t="s">
        <v>74</v>
      </c>
      <c r="I778" t="s">
        <v>29</v>
      </c>
      <c r="J778" t="s">
        <v>82</v>
      </c>
      <c r="K778" t="s">
        <v>4818</v>
      </c>
      <c r="L778" t="s">
        <v>4819</v>
      </c>
      <c r="M778" t="s">
        <v>4820</v>
      </c>
      <c r="N778" t="s">
        <v>4821</v>
      </c>
      <c r="O778" t="s">
        <v>61</v>
      </c>
      <c r="P778" t="s">
        <v>94</v>
      </c>
      <c r="Q778" t="s">
        <v>95</v>
      </c>
      <c r="R778" t="s">
        <v>4822</v>
      </c>
      <c r="S778" t="s">
        <v>1948</v>
      </c>
      <c r="T778" t="s">
        <v>4823</v>
      </c>
      <c r="U778"/>
      <c r="V778" s="40">
        <v>8.3935185185185182E-2</v>
      </c>
      <c r="W778" s="40">
        <v>8.7210648148148148E-2</v>
      </c>
      <c r="X778" s="40">
        <v>3.2754629629629631E-3</v>
      </c>
      <c r="Y778" s="2" t="str">
        <f t="shared" si="148"/>
        <v/>
      </c>
      <c r="Z778" s="47" t="str">
        <f t="shared" si="149"/>
        <v>Cumplido</v>
      </c>
      <c r="AA778" s="8"/>
      <c r="AB778" s="8"/>
      <c r="AC778" s="8"/>
      <c r="AD778" s="8"/>
      <c r="AE778" s="8"/>
      <c r="AF778" s="42">
        <v>45336</v>
      </c>
      <c r="AG778" s="13" t="str">
        <f t="shared" si="150"/>
        <v>CUMPLE</v>
      </c>
      <c r="AH778" s="13" t="str">
        <f t="shared" si="151"/>
        <v>NO CUMPLE</v>
      </c>
      <c r="AI778" s="13" t="str">
        <f t="shared" si="152"/>
        <v>NO CUMPLE</v>
      </c>
      <c r="AJ778" s="13" t="str">
        <f t="shared" si="153"/>
        <v>NO CUMPLE</v>
      </c>
      <c r="AK778" s="13" t="str">
        <f t="shared" si="154"/>
        <v>NO CUMPLE</v>
      </c>
      <c r="AL778" s="13" t="str">
        <f t="shared" si="155"/>
        <v>NO CUMPLE</v>
      </c>
      <c r="AM778" s="13" t="str">
        <f t="shared" si="156"/>
        <v>CUMPLE</v>
      </c>
      <c r="AN778" s="13" t="str">
        <f t="shared" si="157"/>
        <v>NO CUMPLE</v>
      </c>
      <c r="AO778" s="13" t="str">
        <f t="shared" si="158"/>
        <v>NO CUMPLE</v>
      </c>
      <c r="AP778" s="13" t="str">
        <f t="shared" si="159"/>
        <v>NO CUMPLE</v>
      </c>
    </row>
    <row r="779" spans="1:42" ht="15" hidden="1" x14ac:dyDescent="0.25">
      <c r="A779" t="s">
        <v>4824</v>
      </c>
      <c r="B779" t="s">
        <v>165</v>
      </c>
      <c r="C779" t="s">
        <v>71</v>
      </c>
      <c r="D779" t="s">
        <v>297</v>
      </c>
      <c r="E779" t="s">
        <v>1565</v>
      </c>
      <c r="F779" t="s">
        <v>299</v>
      </c>
      <c r="G779" t="s">
        <v>73</v>
      </c>
      <c r="H779" t="s">
        <v>74</v>
      </c>
      <c r="I779" t="s">
        <v>29</v>
      </c>
      <c r="J779" t="s">
        <v>82</v>
      </c>
      <c r="K779" t="s">
        <v>682</v>
      </c>
      <c r="L779" t="s">
        <v>870</v>
      </c>
      <c r="M779" t="s">
        <v>4825</v>
      </c>
      <c r="N779" t="s">
        <v>4826</v>
      </c>
      <c r="O779" t="s">
        <v>61</v>
      </c>
      <c r="P779" t="s">
        <v>94</v>
      </c>
      <c r="Q779" t="s">
        <v>95</v>
      </c>
      <c r="R779" t="s">
        <v>4827</v>
      </c>
      <c r="S779" t="s">
        <v>1948</v>
      </c>
      <c r="T779" t="s">
        <v>4828</v>
      </c>
      <c r="U779" t="s">
        <v>4158</v>
      </c>
      <c r="V779" s="40">
        <v>0.14260416666666667</v>
      </c>
      <c r="W779" s="40">
        <v>0.15050925925925926</v>
      </c>
      <c r="X779" s="40">
        <v>7.905092592592592E-3</v>
      </c>
      <c r="Y779" s="2" t="str">
        <f t="shared" si="148"/>
        <v/>
      </c>
      <c r="Z779" s="47" t="str">
        <f t="shared" si="149"/>
        <v>Cumplido</v>
      </c>
      <c r="AA779" s="8"/>
      <c r="AB779" s="8"/>
      <c r="AC779" s="8"/>
      <c r="AD779" s="8"/>
      <c r="AE779" s="8"/>
      <c r="AF779" s="42">
        <v>45336</v>
      </c>
      <c r="AG779" s="13" t="str">
        <f t="shared" si="150"/>
        <v>CUMPLE</v>
      </c>
      <c r="AH779" s="13" t="str">
        <f t="shared" si="151"/>
        <v>NO CUMPLE</v>
      </c>
      <c r="AI779" s="13" t="str">
        <f t="shared" si="152"/>
        <v>NO CUMPLE</v>
      </c>
      <c r="AJ779" s="13" t="str">
        <f t="shared" si="153"/>
        <v>NO CUMPLE</v>
      </c>
      <c r="AK779" s="13" t="str">
        <f t="shared" si="154"/>
        <v>NO CUMPLE</v>
      </c>
      <c r="AL779" s="13" t="str">
        <f t="shared" si="155"/>
        <v>NO CUMPLE</v>
      </c>
      <c r="AM779" s="13" t="str">
        <f t="shared" si="156"/>
        <v>CUMPLE</v>
      </c>
      <c r="AN779" s="13" t="str">
        <f t="shared" si="157"/>
        <v>NO CUMPLE</v>
      </c>
      <c r="AO779" s="13" t="str">
        <f t="shared" si="158"/>
        <v>NO CUMPLE</v>
      </c>
      <c r="AP779" s="13" t="str">
        <f t="shared" si="159"/>
        <v>NO CUMPLE</v>
      </c>
    </row>
    <row r="780" spans="1:42" ht="15" hidden="1" x14ac:dyDescent="0.25">
      <c r="A780" t="s">
        <v>4829</v>
      </c>
      <c r="B780" t="s">
        <v>165</v>
      </c>
      <c r="C780" t="s">
        <v>50</v>
      </c>
      <c r="D780" t="s">
        <v>71</v>
      </c>
      <c r="E780" t="s">
        <v>389</v>
      </c>
      <c r="F780" t="s">
        <v>390</v>
      </c>
      <c r="G780" t="s">
        <v>54</v>
      </c>
      <c r="H780" t="s">
        <v>55</v>
      </c>
      <c r="I780" t="s">
        <v>30</v>
      </c>
      <c r="J780" t="s">
        <v>82</v>
      </c>
      <c r="K780" t="s">
        <v>117</v>
      </c>
      <c r="L780" t="s">
        <v>4830</v>
      </c>
      <c r="M780" t="s">
        <v>4831</v>
      </c>
      <c r="N780" t="s">
        <v>4832</v>
      </c>
      <c r="O780" t="s">
        <v>61</v>
      </c>
      <c r="P780" t="s">
        <v>136</v>
      </c>
      <c r="Q780" t="s">
        <v>137</v>
      </c>
      <c r="R780" t="s">
        <v>4833</v>
      </c>
      <c r="S780" t="s">
        <v>1948</v>
      </c>
      <c r="T780"/>
      <c r="U780" t="s">
        <v>2455</v>
      </c>
      <c r="V780" s="40">
        <v>0</v>
      </c>
      <c r="W780" s="40">
        <v>4.0601851851851854E-2</v>
      </c>
      <c r="X780" s="40">
        <v>4.0601851851851854E-2</v>
      </c>
      <c r="Y780" s="2" t="str">
        <f t="shared" si="148"/>
        <v/>
      </c>
      <c r="Z780" s="47" t="str">
        <f t="shared" si="149"/>
        <v>Cumplido</v>
      </c>
      <c r="AA780" s="8"/>
      <c r="AB780" s="8" t="str">
        <f>IF($H780="1-Crítica",IF($X780&lt;=$AT$5,"Cumplido", "Incumplido"),"")</f>
        <v/>
      </c>
      <c r="AC780" s="8" t="str">
        <f>IF($H780="2-Alta",IF($X780&lt;=$AT$6, "Cumplido", "Incumplido"),"")</f>
        <v/>
      </c>
      <c r="AD780" s="8" t="str">
        <f>IF($H780="3-Medio",IF($X780&lt;=$AT$7, "Cumplido", "Incumplido"),"")</f>
        <v/>
      </c>
      <c r="AE780" s="8" t="str">
        <f>IF($H780="4-Baja",IF($X780&lt;=$AT$8, "Cumplido", "Incumplido"),"")</f>
        <v>Cumplido</v>
      </c>
      <c r="AF780" s="42">
        <v>45336</v>
      </c>
      <c r="AG780" s="13" t="str">
        <f t="shared" si="150"/>
        <v>CUMPLE</v>
      </c>
      <c r="AH780" s="13" t="str">
        <f t="shared" si="151"/>
        <v>NO CUMPLE</v>
      </c>
      <c r="AI780" s="13" t="str">
        <f t="shared" si="152"/>
        <v>NO CUMPLE</v>
      </c>
      <c r="AJ780" s="13" t="str">
        <f t="shared" si="153"/>
        <v>NO CUMPLE</v>
      </c>
      <c r="AK780" s="13" t="str">
        <f t="shared" si="154"/>
        <v>NO CUMPLE</v>
      </c>
      <c r="AL780" s="13" t="str">
        <f t="shared" si="155"/>
        <v>CUMPLE</v>
      </c>
      <c r="AM780" s="13" t="str">
        <f t="shared" si="156"/>
        <v>NO CUMPLE</v>
      </c>
      <c r="AN780" s="13" t="str">
        <f t="shared" si="157"/>
        <v>NO CUMPLE</v>
      </c>
      <c r="AO780" s="13" t="str">
        <f t="shared" si="158"/>
        <v>NO CUMPLE</v>
      </c>
      <c r="AP780" s="13" t="str">
        <f t="shared" si="159"/>
        <v>NO CUMPLE</v>
      </c>
    </row>
    <row r="781" spans="1:42" ht="15" x14ac:dyDescent="0.25">
      <c r="A781" t="s">
        <v>4834</v>
      </c>
      <c r="B781" t="s">
        <v>284</v>
      </c>
      <c r="C781" t="s">
        <v>233</v>
      </c>
      <c r="D781" t="s">
        <v>233</v>
      </c>
      <c r="E781" t="s">
        <v>942</v>
      </c>
      <c r="F781" t="s">
        <v>2469</v>
      </c>
      <c r="G781" t="s">
        <v>54</v>
      </c>
      <c r="H781" t="s">
        <v>55</v>
      </c>
      <c r="I781" t="s">
        <v>30</v>
      </c>
      <c r="J781" t="s">
        <v>82</v>
      </c>
      <c r="K781" t="s">
        <v>75</v>
      </c>
      <c r="L781" t="s">
        <v>4835</v>
      </c>
      <c r="M781" t="s">
        <v>4836</v>
      </c>
      <c r="N781" t="s">
        <v>4837</v>
      </c>
      <c r="O781" t="s">
        <v>61</v>
      </c>
      <c r="P781" t="s">
        <v>62</v>
      </c>
      <c r="Q781" t="s">
        <v>279</v>
      </c>
      <c r="R781" t="s">
        <v>4838</v>
      </c>
      <c r="S781" t="s">
        <v>1948</v>
      </c>
      <c r="T781" t="s">
        <v>2493</v>
      </c>
      <c r="U781" t="s">
        <v>2952</v>
      </c>
      <c r="V781" s="40">
        <v>0</v>
      </c>
      <c r="W781" s="40">
        <v>6.9444444444444447E-4</v>
      </c>
      <c r="X781" s="40">
        <v>6.9444444444444447E-4</v>
      </c>
      <c r="Y781" s="2" t="str">
        <f t="shared" si="148"/>
        <v/>
      </c>
      <c r="Z781" s="47" t="str">
        <f t="shared" si="149"/>
        <v>Cumplido</v>
      </c>
      <c r="AA781" s="8"/>
      <c r="AB781" s="8"/>
      <c r="AC781" s="8"/>
      <c r="AD781" s="8"/>
      <c r="AE781" s="8"/>
      <c r="AF781" s="42">
        <v>45336</v>
      </c>
      <c r="AG781" s="13" t="str">
        <f t="shared" si="150"/>
        <v>CUMPLE</v>
      </c>
      <c r="AH781" s="13" t="str">
        <f t="shared" si="151"/>
        <v>NO CUMPLE</v>
      </c>
      <c r="AI781" s="13" t="str">
        <f t="shared" si="152"/>
        <v>NO CUMPLE</v>
      </c>
      <c r="AJ781" s="13" t="str">
        <f t="shared" si="153"/>
        <v>NO CUMPLE</v>
      </c>
      <c r="AK781" s="13" t="str">
        <f t="shared" si="154"/>
        <v>NO CUMPLE</v>
      </c>
      <c r="AL781" s="13" t="str">
        <f t="shared" si="155"/>
        <v>CUMPLE</v>
      </c>
      <c r="AM781" s="13" t="str">
        <f t="shared" si="156"/>
        <v>NO CUMPLE</v>
      </c>
      <c r="AN781" s="13" t="str">
        <f t="shared" si="157"/>
        <v>NO CUMPLE</v>
      </c>
      <c r="AO781" s="13" t="str">
        <f t="shared" si="158"/>
        <v>NO CUMPLE</v>
      </c>
      <c r="AP781" s="13" t="str">
        <f t="shared" si="159"/>
        <v>NO CUMPLE</v>
      </c>
    </row>
    <row r="782" spans="1:42" ht="15" x14ac:dyDescent="0.25">
      <c r="A782" t="s">
        <v>4839</v>
      </c>
      <c r="B782" t="s">
        <v>95</v>
      </c>
      <c r="C782" t="s">
        <v>233</v>
      </c>
      <c r="D782" t="s">
        <v>142</v>
      </c>
      <c r="E782" t="s">
        <v>242</v>
      </c>
      <c r="F782" t="s">
        <v>1943</v>
      </c>
      <c r="G782" t="s">
        <v>73</v>
      </c>
      <c r="H782" t="s">
        <v>74</v>
      </c>
      <c r="I782" t="s">
        <v>29</v>
      </c>
      <c r="J782" t="s">
        <v>82</v>
      </c>
      <c r="K782" t="s">
        <v>740</v>
      </c>
      <c r="L782" t="s">
        <v>4840</v>
      </c>
      <c r="M782" t="s">
        <v>4841</v>
      </c>
      <c r="N782" t="s">
        <v>4842</v>
      </c>
      <c r="O782" t="s">
        <v>61</v>
      </c>
      <c r="P782" t="s">
        <v>136</v>
      </c>
      <c r="Q782" t="s">
        <v>137</v>
      </c>
      <c r="R782" t="s">
        <v>4843</v>
      </c>
      <c r="S782" t="s">
        <v>4370</v>
      </c>
      <c r="T782" t="s">
        <v>4844</v>
      </c>
      <c r="U782" t="s">
        <v>4845</v>
      </c>
      <c r="V782" s="40">
        <v>4.4442245370370372</v>
      </c>
      <c r="W782" s="40">
        <v>4.9323263888888889</v>
      </c>
      <c r="X782" s="40">
        <v>0.48810185185185184</v>
      </c>
      <c r="Y782" s="2" t="str">
        <f t="shared" si="148"/>
        <v/>
      </c>
      <c r="Z782" s="47" t="str">
        <f t="shared" si="149"/>
        <v>Cumplido</v>
      </c>
      <c r="AA782" s="8"/>
      <c r="AB782" s="8"/>
      <c r="AC782" s="8"/>
      <c r="AD782" s="8"/>
      <c r="AE782" s="8"/>
      <c r="AF782" s="42">
        <v>45341</v>
      </c>
      <c r="AG782" s="13" t="str">
        <f t="shared" si="150"/>
        <v>NO CUMPLE</v>
      </c>
      <c r="AH782" s="13" t="str">
        <f t="shared" si="151"/>
        <v>NO CUMPLE</v>
      </c>
      <c r="AI782" s="13" t="str">
        <f t="shared" si="152"/>
        <v>NO CUMPLE</v>
      </c>
      <c r="AJ782" s="13" t="str">
        <f t="shared" si="153"/>
        <v>CUMPLE</v>
      </c>
      <c r="AK782" s="13" t="str">
        <f t="shared" si="154"/>
        <v>NO CUMPLE</v>
      </c>
      <c r="AL782" s="13" t="str">
        <f t="shared" si="155"/>
        <v>NO CUMPLE</v>
      </c>
      <c r="AM782" s="13" t="str">
        <f t="shared" si="156"/>
        <v>NO CUMPLE</v>
      </c>
      <c r="AN782" s="13" t="str">
        <f t="shared" si="157"/>
        <v>NO CUMPLE</v>
      </c>
      <c r="AO782" s="13" t="str">
        <f t="shared" si="158"/>
        <v>NO CUMPLE</v>
      </c>
      <c r="AP782" s="13" t="str">
        <f t="shared" si="159"/>
        <v>CUMPLE</v>
      </c>
    </row>
    <row r="783" spans="1:42" ht="15" hidden="1" x14ac:dyDescent="0.25">
      <c r="A783" t="s">
        <v>4846</v>
      </c>
      <c r="B783" t="s">
        <v>95</v>
      </c>
      <c r="C783" t="s">
        <v>154</v>
      </c>
      <c r="D783" t="s">
        <v>142</v>
      </c>
      <c r="E783" t="s">
        <v>1089</v>
      </c>
      <c r="F783" t="s">
        <v>1943</v>
      </c>
      <c r="G783" t="s">
        <v>73</v>
      </c>
      <c r="H783" t="s">
        <v>74</v>
      </c>
      <c r="I783" t="s">
        <v>29</v>
      </c>
      <c r="J783" t="s">
        <v>82</v>
      </c>
      <c r="K783" t="s">
        <v>740</v>
      </c>
      <c r="L783" t="s">
        <v>4847</v>
      </c>
      <c r="M783" t="s">
        <v>4848</v>
      </c>
      <c r="N783" t="s">
        <v>4849</v>
      </c>
      <c r="O783" t="s">
        <v>61</v>
      </c>
      <c r="P783" t="s">
        <v>136</v>
      </c>
      <c r="Q783" t="s">
        <v>137</v>
      </c>
      <c r="R783" t="s">
        <v>4850</v>
      </c>
      <c r="S783" t="s">
        <v>1948</v>
      </c>
      <c r="T783" t="s">
        <v>4851</v>
      </c>
      <c r="U783"/>
      <c r="V783" s="40">
        <v>4.2106481481481481E-2</v>
      </c>
      <c r="W783" s="40">
        <v>5.0821759259259261E-2</v>
      </c>
      <c r="X783" s="40">
        <v>8.7152777777777784E-3</v>
      </c>
      <c r="Y783" s="2" t="str">
        <f t="shared" si="148"/>
        <v/>
      </c>
      <c r="Z783" s="47" t="str">
        <f t="shared" si="149"/>
        <v>Cumplido</v>
      </c>
      <c r="AA783" s="8"/>
      <c r="AB783" s="8"/>
      <c r="AC783" s="8"/>
      <c r="AD783" s="8"/>
      <c r="AE783" s="8"/>
      <c r="AF783" s="42">
        <v>45336</v>
      </c>
      <c r="AG783" s="13" t="str">
        <f t="shared" si="150"/>
        <v>CUMPLE</v>
      </c>
      <c r="AH783" s="13" t="str">
        <f t="shared" si="151"/>
        <v>NO CUMPLE</v>
      </c>
      <c r="AI783" s="13" t="str">
        <f t="shared" si="152"/>
        <v>NO CUMPLE</v>
      </c>
      <c r="AJ783" s="13" t="str">
        <f t="shared" si="153"/>
        <v>NO CUMPLE</v>
      </c>
      <c r="AK783" s="13" t="str">
        <f t="shared" si="154"/>
        <v>NO CUMPLE</v>
      </c>
      <c r="AL783" s="13" t="str">
        <f t="shared" si="155"/>
        <v>NO CUMPLE</v>
      </c>
      <c r="AM783" s="13" t="str">
        <f t="shared" si="156"/>
        <v>CUMPLE</v>
      </c>
      <c r="AN783" s="13" t="str">
        <f t="shared" si="157"/>
        <v>NO CUMPLE</v>
      </c>
      <c r="AO783" s="13" t="str">
        <f t="shared" si="158"/>
        <v>NO CUMPLE</v>
      </c>
      <c r="AP783" s="13" t="str">
        <f t="shared" si="159"/>
        <v>NO CUMPLE</v>
      </c>
    </row>
    <row r="784" spans="1:42" ht="15" x14ac:dyDescent="0.25">
      <c r="A784" t="s">
        <v>4852</v>
      </c>
      <c r="B784" t="s">
        <v>284</v>
      </c>
      <c r="C784" t="s">
        <v>233</v>
      </c>
      <c r="D784" t="s">
        <v>285</v>
      </c>
      <c r="E784" t="s">
        <v>242</v>
      </c>
      <c r="F784" t="s">
        <v>287</v>
      </c>
      <c r="G784" t="s">
        <v>54</v>
      </c>
      <c r="H784" t="s">
        <v>55</v>
      </c>
      <c r="I784" t="s">
        <v>30</v>
      </c>
      <c r="J784" t="s">
        <v>82</v>
      </c>
      <c r="K784" t="s">
        <v>288</v>
      </c>
      <c r="L784" t="s">
        <v>4853</v>
      </c>
      <c r="M784" t="s">
        <v>4854</v>
      </c>
      <c r="N784" t="s">
        <v>4855</v>
      </c>
      <c r="O784" t="s">
        <v>61</v>
      </c>
      <c r="P784" t="s">
        <v>136</v>
      </c>
      <c r="Q784" t="s">
        <v>137</v>
      </c>
      <c r="R784" t="s">
        <v>4856</v>
      </c>
      <c r="S784" t="s">
        <v>3319</v>
      </c>
      <c r="T784" t="s">
        <v>293</v>
      </c>
      <c r="U784" t="s">
        <v>4857</v>
      </c>
      <c r="V784" s="40">
        <v>0.22666666666666666</v>
      </c>
      <c r="W784" s="40">
        <v>0.58230324074074069</v>
      </c>
      <c r="X784" s="40">
        <v>0.35563657407407406</v>
      </c>
      <c r="Y784" s="2" t="str">
        <f t="shared" si="148"/>
        <v/>
      </c>
      <c r="Z784" s="47" t="str">
        <f t="shared" si="149"/>
        <v>Cumplido</v>
      </c>
      <c r="AA784" s="8"/>
      <c r="AB784" s="8"/>
      <c r="AC784" s="8"/>
      <c r="AD784" s="8"/>
      <c r="AE784" s="8"/>
      <c r="AF784" s="42">
        <v>45337</v>
      </c>
      <c r="AG784" s="13" t="str">
        <f t="shared" si="150"/>
        <v>NO CUMPLE</v>
      </c>
      <c r="AH784" s="13" t="str">
        <f t="shared" si="151"/>
        <v>NO CUMPLE</v>
      </c>
      <c r="AI784" s="13" t="str">
        <f t="shared" si="152"/>
        <v>NO CUMPLE</v>
      </c>
      <c r="AJ784" s="13" t="str">
        <f t="shared" si="153"/>
        <v>CUMPLE</v>
      </c>
      <c r="AK784" s="13" t="str">
        <f t="shared" si="154"/>
        <v>NO CUMPLE</v>
      </c>
      <c r="AL784" s="13" t="str">
        <f t="shared" si="155"/>
        <v>NO CUMPLE</v>
      </c>
      <c r="AM784" s="13" t="str">
        <f t="shared" si="156"/>
        <v>NO CUMPLE</v>
      </c>
      <c r="AN784" s="13" t="str">
        <f t="shared" si="157"/>
        <v>NO CUMPLE</v>
      </c>
      <c r="AO784" s="13" t="str">
        <f t="shared" si="158"/>
        <v>CUMPLE</v>
      </c>
      <c r="AP784" s="13" t="str">
        <f t="shared" si="159"/>
        <v>NO CUMPLE</v>
      </c>
    </row>
    <row r="785" spans="1:42" ht="15" hidden="1" x14ac:dyDescent="0.25">
      <c r="A785" t="s">
        <v>4858</v>
      </c>
      <c r="B785" t="s">
        <v>165</v>
      </c>
      <c r="C785" t="s">
        <v>415</v>
      </c>
      <c r="D785" t="s">
        <v>297</v>
      </c>
      <c r="E785" t="s">
        <v>1089</v>
      </c>
      <c r="F785" t="s">
        <v>299</v>
      </c>
      <c r="G785" t="s">
        <v>73</v>
      </c>
      <c r="H785" t="s">
        <v>74</v>
      </c>
      <c r="I785" t="s">
        <v>29</v>
      </c>
      <c r="J785" t="s">
        <v>82</v>
      </c>
      <c r="K785" t="s">
        <v>533</v>
      </c>
      <c r="L785" t="s">
        <v>4859</v>
      </c>
      <c r="M785" t="s">
        <v>4860</v>
      </c>
      <c r="N785" t="s">
        <v>4861</v>
      </c>
      <c r="O785" t="s">
        <v>61</v>
      </c>
      <c r="P785" t="s">
        <v>94</v>
      </c>
      <c r="Q785" t="s">
        <v>95</v>
      </c>
      <c r="R785" t="s">
        <v>4862</v>
      </c>
      <c r="S785" t="s">
        <v>1948</v>
      </c>
      <c r="T785" t="s">
        <v>4863</v>
      </c>
      <c r="U785"/>
      <c r="V785" s="40">
        <v>3.460648148148148E-3</v>
      </c>
      <c r="W785" s="40">
        <v>7.1064814814814819E-3</v>
      </c>
      <c r="X785" s="40">
        <v>3.6458333333333334E-3</v>
      </c>
      <c r="Y785" s="2" t="str">
        <f t="shared" si="148"/>
        <v/>
      </c>
      <c r="Z785" s="47" t="str">
        <f t="shared" si="149"/>
        <v>Cumplido</v>
      </c>
      <c r="AA785" s="8"/>
      <c r="AB785" s="8"/>
      <c r="AC785" s="8"/>
      <c r="AD785" s="8"/>
      <c r="AE785" s="8"/>
      <c r="AF785" s="42">
        <v>45336</v>
      </c>
      <c r="AG785" s="13" t="str">
        <f t="shared" si="150"/>
        <v>CUMPLE</v>
      </c>
      <c r="AH785" s="13" t="str">
        <f t="shared" si="151"/>
        <v>NO CUMPLE</v>
      </c>
      <c r="AI785" s="13" t="str">
        <f t="shared" si="152"/>
        <v>NO CUMPLE</v>
      </c>
      <c r="AJ785" s="13" t="str">
        <f t="shared" si="153"/>
        <v>NO CUMPLE</v>
      </c>
      <c r="AK785" s="13" t="str">
        <f t="shared" si="154"/>
        <v>NO CUMPLE</v>
      </c>
      <c r="AL785" s="13" t="str">
        <f t="shared" si="155"/>
        <v>CUMPLE</v>
      </c>
      <c r="AM785" s="13" t="str">
        <f t="shared" si="156"/>
        <v>NO CUMPLE</v>
      </c>
      <c r="AN785" s="13" t="str">
        <f t="shared" si="157"/>
        <v>NO CUMPLE</v>
      </c>
      <c r="AO785" s="13" t="str">
        <f t="shared" si="158"/>
        <v>NO CUMPLE</v>
      </c>
      <c r="AP785" s="13" t="str">
        <f t="shared" si="159"/>
        <v>NO CUMPLE</v>
      </c>
    </row>
    <row r="786" spans="1:42" ht="15" hidden="1" x14ac:dyDescent="0.25">
      <c r="A786" t="s">
        <v>4864</v>
      </c>
      <c r="B786" t="s">
        <v>165</v>
      </c>
      <c r="C786" t="s">
        <v>296</v>
      </c>
      <c r="D786" t="s">
        <v>297</v>
      </c>
      <c r="E786" t="s">
        <v>876</v>
      </c>
      <c r="F786" t="s">
        <v>299</v>
      </c>
      <c r="G786" t="s">
        <v>73</v>
      </c>
      <c r="H786" t="s">
        <v>74</v>
      </c>
      <c r="I786" t="s">
        <v>29</v>
      </c>
      <c r="J786" t="s">
        <v>82</v>
      </c>
      <c r="K786" t="s">
        <v>57</v>
      </c>
      <c r="L786" t="s">
        <v>1095</v>
      </c>
      <c r="M786" t="s">
        <v>4865</v>
      </c>
      <c r="N786" t="s">
        <v>4866</v>
      </c>
      <c r="O786" t="s">
        <v>61</v>
      </c>
      <c r="P786" t="s">
        <v>94</v>
      </c>
      <c r="Q786" t="s">
        <v>95</v>
      </c>
      <c r="R786" t="s">
        <v>4867</v>
      </c>
      <c r="S786" t="s">
        <v>3319</v>
      </c>
      <c r="T786" t="s">
        <v>4868</v>
      </c>
      <c r="U786"/>
      <c r="V786" s="40">
        <v>0.65137731481481487</v>
      </c>
      <c r="W786" s="40">
        <v>0.66027777777777774</v>
      </c>
      <c r="X786" s="40">
        <v>8.9004629629629625E-3</v>
      </c>
      <c r="Y786" s="2" t="str">
        <f t="shared" si="148"/>
        <v/>
      </c>
      <c r="Z786" s="47" t="str">
        <f t="shared" si="149"/>
        <v>Cumplido</v>
      </c>
      <c r="AA786" s="8"/>
      <c r="AB786" s="8"/>
      <c r="AC786" s="8"/>
      <c r="AD786" s="8"/>
      <c r="AE786" s="8"/>
      <c r="AF786" s="42">
        <v>45337</v>
      </c>
      <c r="AG786" s="13" t="str">
        <f t="shared" si="150"/>
        <v>CUMPLE</v>
      </c>
      <c r="AH786" s="13" t="str">
        <f t="shared" si="151"/>
        <v>NO CUMPLE</v>
      </c>
      <c r="AI786" s="13" t="str">
        <f t="shared" si="152"/>
        <v>NO CUMPLE</v>
      </c>
      <c r="AJ786" s="13" t="str">
        <f t="shared" si="153"/>
        <v>NO CUMPLE</v>
      </c>
      <c r="AK786" s="13" t="str">
        <f t="shared" si="154"/>
        <v>NO CUMPLE</v>
      </c>
      <c r="AL786" s="13" t="str">
        <f t="shared" si="155"/>
        <v>NO CUMPLE</v>
      </c>
      <c r="AM786" s="13" t="str">
        <f t="shared" si="156"/>
        <v>NO CUMPLE</v>
      </c>
      <c r="AN786" s="13" t="str">
        <f t="shared" si="157"/>
        <v>NO CUMPLE</v>
      </c>
      <c r="AO786" s="13" t="str">
        <f t="shared" si="158"/>
        <v>CUMPLE</v>
      </c>
      <c r="AP786" s="13" t="str">
        <f t="shared" si="159"/>
        <v>NO CUMPLE</v>
      </c>
    </row>
    <row r="787" spans="1:42" ht="15" x14ac:dyDescent="0.25">
      <c r="A787" t="s">
        <v>4869</v>
      </c>
      <c r="B787" t="s">
        <v>95</v>
      </c>
      <c r="C787" t="s">
        <v>233</v>
      </c>
      <c r="D787" t="s">
        <v>142</v>
      </c>
      <c r="E787" t="s">
        <v>234</v>
      </c>
      <c r="F787" t="s">
        <v>156</v>
      </c>
      <c r="G787" t="s">
        <v>73</v>
      </c>
      <c r="H787" t="s">
        <v>74</v>
      </c>
      <c r="I787" t="s">
        <v>29</v>
      </c>
      <c r="J787" t="s">
        <v>82</v>
      </c>
      <c r="K787" t="s">
        <v>75</v>
      </c>
      <c r="L787" t="s">
        <v>4870</v>
      </c>
      <c r="M787" t="s">
        <v>4871</v>
      </c>
      <c r="N787" t="s">
        <v>4872</v>
      </c>
      <c r="O787" t="s">
        <v>61</v>
      </c>
      <c r="P787" t="s">
        <v>136</v>
      </c>
      <c r="Q787" t="s">
        <v>137</v>
      </c>
      <c r="R787" t="s">
        <v>4873</v>
      </c>
      <c r="S787" t="s">
        <v>3319</v>
      </c>
      <c r="T787" t="s">
        <v>4874</v>
      </c>
      <c r="U787" t="s">
        <v>4875</v>
      </c>
      <c r="V787" s="40">
        <v>0.76780092592592597</v>
      </c>
      <c r="W787" s="40">
        <v>0.79462962962962957</v>
      </c>
      <c r="X787" s="40">
        <v>2.6828703703703705E-2</v>
      </c>
      <c r="Y787" s="2" t="str">
        <f t="shared" si="148"/>
        <v/>
      </c>
      <c r="Z787" s="47" t="str">
        <f t="shared" si="149"/>
        <v>Cumplido</v>
      </c>
      <c r="AA787" s="8"/>
      <c r="AB787" s="8"/>
      <c r="AC787" s="8"/>
      <c r="AD787" s="8"/>
      <c r="AE787" s="8"/>
      <c r="AF787" s="42">
        <v>45337</v>
      </c>
      <c r="AG787" s="13" t="str">
        <f t="shared" si="150"/>
        <v>CUMPLE</v>
      </c>
      <c r="AH787" s="13" t="str">
        <f t="shared" si="151"/>
        <v>NO CUMPLE</v>
      </c>
      <c r="AI787" s="13" t="str">
        <f t="shared" si="152"/>
        <v>NO CUMPLE</v>
      </c>
      <c r="AJ787" s="13" t="str">
        <f t="shared" si="153"/>
        <v>NO CUMPLE</v>
      </c>
      <c r="AK787" s="13" t="str">
        <f t="shared" si="154"/>
        <v>NO CUMPLE</v>
      </c>
      <c r="AL787" s="13" t="str">
        <f t="shared" si="155"/>
        <v>NO CUMPLE</v>
      </c>
      <c r="AM787" s="13" t="str">
        <f t="shared" si="156"/>
        <v>NO CUMPLE</v>
      </c>
      <c r="AN787" s="13" t="str">
        <f t="shared" si="157"/>
        <v>NO CUMPLE</v>
      </c>
      <c r="AO787" s="13" t="str">
        <f t="shared" si="158"/>
        <v>CUMPLE</v>
      </c>
      <c r="AP787" s="13" t="str">
        <f t="shared" si="159"/>
        <v>NO CUMPLE</v>
      </c>
    </row>
    <row r="788" spans="1:42" ht="15" x14ac:dyDescent="0.25">
      <c r="A788" t="s">
        <v>4876</v>
      </c>
      <c r="B788" t="s">
        <v>95</v>
      </c>
      <c r="C788" t="s">
        <v>174</v>
      </c>
      <c r="D788" t="s">
        <v>297</v>
      </c>
      <c r="E788" t="s">
        <v>175</v>
      </c>
      <c r="F788" t="s">
        <v>785</v>
      </c>
      <c r="G788" t="s">
        <v>73</v>
      </c>
      <c r="H788" t="s">
        <v>74</v>
      </c>
      <c r="I788" t="s">
        <v>29</v>
      </c>
      <c r="J788" t="s">
        <v>82</v>
      </c>
      <c r="K788" t="s">
        <v>75</v>
      </c>
      <c r="L788" t="s">
        <v>4877</v>
      </c>
      <c r="M788" t="s">
        <v>4878</v>
      </c>
      <c r="N788" t="s">
        <v>4879</v>
      </c>
      <c r="O788" t="s">
        <v>61</v>
      </c>
      <c r="P788" t="s">
        <v>136</v>
      </c>
      <c r="Q788" t="s">
        <v>137</v>
      </c>
      <c r="R788" t="s">
        <v>4880</v>
      </c>
      <c r="S788" t="s">
        <v>3319</v>
      </c>
      <c r="T788" t="s">
        <v>4881</v>
      </c>
      <c r="U788" t="s">
        <v>4882</v>
      </c>
      <c r="V788" s="40">
        <v>0.23542824074074073</v>
      </c>
      <c r="W788" s="40">
        <v>0.62972222222222218</v>
      </c>
      <c r="X788" s="40">
        <v>0.39429398148148148</v>
      </c>
      <c r="Y788" s="2" t="str">
        <f t="shared" si="148"/>
        <v/>
      </c>
      <c r="Z788" s="47" t="str">
        <f t="shared" si="149"/>
        <v>Cumplido</v>
      </c>
      <c r="AA788" s="8"/>
      <c r="AB788" s="8"/>
      <c r="AC788" s="8"/>
      <c r="AD788" s="8"/>
      <c r="AE788" s="8"/>
      <c r="AF788" s="42">
        <v>45337</v>
      </c>
      <c r="AG788" s="13" t="str">
        <f t="shared" si="150"/>
        <v>NO CUMPLE</v>
      </c>
      <c r="AH788" s="13" t="str">
        <f t="shared" si="151"/>
        <v>NO CUMPLE</v>
      </c>
      <c r="AI788" s="13" t="str">
        <f t="shared" si="152"/>
        <v>NO CUMPLE</v>
      </c>
      <c r="AJ788" s="13" t="str">
        <f t="shared" si="153"/>
        <v>CUMPLE</v>
      </c>
      <c r="AK788" s="13" t="str">
        <f t="shared" si="154"/>
        <v>NO CUMPLE</v>
      </c>
      <c r="AL788" s="13" t="str">
        <f t="shared" si="155"/>
        <v>NO CUMPLE</v>
      </c>
      <c r="AM788" s="13" t="str">
        <f t="shared" si="156"/>
        <v>NO CUMPLE</v>
      </c>
      <c r="AN788" s="13" t="str">
        <f t="shared" si="157"/>
        <v>NO CUMPLE</v>
      </c>
      <c r="AO788" s="13" t="str">
        <f t="shared" si="158"/>
        <v>CUMPLE</v>
      </c>
      <c r="AP788" s="13" t="str">
        <f t="shared" si="159"/>
        <v>NO CUMPLE</v>
      </c>
    </row>
    <row r="789" spans="1:42" ht="15" x14ac:dyDescent="0.25">
      <c r="A789" t="s">
        <v>4883</v>
      </c>
      <c r="B789" t="s">
        <v>95</v>
      </c>
      <c r="C789" t="s">
        <v>223</v>
      </c>
      <c r="D789" t="s">
        <v>297</v>
      </c>
      <c r="E789" t="s">
        <v>784</v>
      </c>
      <c r="F789" t="s">
        <v>1053</v>
      </c>
      <c r="G789" t="s">
        <v>73</v>
      </c>
      <c r="H789" t="s">
        <v>74</v>
      </c>
      <c r="I789" t="s">
        <v>29</v>
      </c>
      <c r="J789" t="s">
        <v>82</v>
      </c>
      <c r="K789" t="s">
        <v>486</v>
      </c>
      <c r="L789" t="s">
        <v>4884</v>
      </c>
      <c r="M789" t="s">
        <v>4885</v>
      </c>
      <c r="N789" t="s">
        <v>4886</v>
      </c>
      <c r="O789" t="s">
        <v>61</v>
      </c>
      <c r="P789" t="s">
        <v>136</v>
      </c>
      <c r="Q789" t="s">
        <v>137</v>
      </c>
      <c r="R789" t="s">
        <v>4887</v>
      </c>
      <c r="S789" t="s">
        <v>3319</v>
      </c>
      <c r="T789" t="s">
        <v>4888</v>
      </c>
      <c r="U789"/>
      <c r="V789" s="40">
        <v>0.2479861111111111</v>
      </c>
      <c r="W789" s="40">
        <v>0.75444444444444447</v>
      </c>
      <c r="X789" s="40">
        <v>0.50645833333333334</v>
      </c>
      <c r="Y789" s="2" t="str">
        <f t="shared" si="148"/>
        <v/>
      </c>
      <c r="Z789" s="47" t="str">
        <f t="shared" si="149"/>
        <v>Cumplido</v>
      </c>
      <c r="AA789" s="8"/>
      <c r="AB789" s="8"/>
      <c r="AC789" s="8"/>
      <c r="AD789" s="8"/>
      <c r="AE789" s="8"/>
      <c r="AF789" s="42">
        <v>45337</v>
      </c>
      <c r="AG789" s="13" t="str">
        <f t="shared" si="150"/>
        <v>NO CUMPLE</v>
      </c>
      <c r="AH789" s="13" t="str">
        <f t="shared" si="151"/>
        <v>NO CUMPLE</v>
      </c>
      <c r="AI789" s="13" t="str">
        <f t="shared" si="152"/>
        <v>NO CUMPLE</v>
      </c>
      <c r="AJ789" s="13" t="str">
        <f t="shared" si="153"/>
        <v>CUMPLE</v>
      </c>
      <c r="AK789" s="13" t="str">
        <f t="shared" si="154"/>
        <v>NO CUMPLE</v>
      </c>
      <c r="AL789" s="13" t="str">
        <f t="shared" si="155"/>
        <v>NO CUMPLE</v>
      </c>
      <c r="AM789" s="13" t="str">
        <f t="shared" si="156"/>
        <v>NO CUMPLE</v>
      </c>
      <c r="AN789" s="13" t="str">
        <f t="shared" si="157"/>
        <v>NO CUMPLE</v>
      </c>
      <c r="AO789" s="13" t="str">
        <f t="shared" si="158"/>
        <v>CUMPLE</v>
      </c>
      <c r="AP789" s="13" t="str">
        <f t="shared" si="159"/>
        <v>NO CUMPLE</v>
      </c>
    </row>
    <row r="790" spans="1:42" ht="15" hidden="1" x14ac:dyDescent="0.25">
      <c r="A790" t="s">
        <v>4889</v>
      </c>
      <c r="B790" t="s">
        <v>165</v>
      </c>
      <c r="C790" t="s">
        <v>71</v>
      </c>
      <c r="D790" t="s">
        <v>297</v>
      </c>
      <c r="E790" t="s">
        <v>1565</v>
      </c>
      <c r="F790" t="s">
        <v>320</v>
      </c>
      <c r="G790" t="s">
        <v>73</v>
      </c>
      <c r="H790" t="s">
        <v>74</v>
      </c>
      <c r="I790" t="s">
        <v>29</v>
      </c>
      <c r="J790" t="s">
        <v>82</v>
      </c>
      <c r="K790" t="s">
        <v>57</v>
      </c>
      <c r="L790" t="s">
        <v>408</v>
      </c>
      <c r="M790" t="s">
        <v>4890</v>
      </c>
      <c r="N790" t="s">
        <v>4891</v>
      </c>
      <c r="O790" t="s">
        <v>61</v>
      </c>
      <c r="P790" t="s">
        <v>94</v>
      </c>
      <c r="Q790" t="s">
        <v>95</v>
      </c>
      <c r="R790" t="s">
        <v>4892</v>
      </c>
      <c r="S790" t="s">
        <v>1948</v>
      </c>
      <c r="T790" t="s">
        <v>3962</v>
      </c>
      <c r="U790" t="s">
        <v>4158</v>
      </c>
      <c r="V790" s="40">
        <v>1.238425925925926E-2</v>
      </c>
      <c r="W790" s="40">
        <v>1.6631944444444446E-2</v>
      </c>
      <c r="X790" s="40">
        <v>4.2476851851851851E-3</v>
      </c>
      <c r="Y790" s="2" t="str">
        <f t="shared" si="148"/>
        <v/>
      </c>
      <c r="Z790" s="47" t="str">
        <f t="shared" si="149"/>
        <v>Cumplido</v>
      </c>
      <c r="AA790" s="8"/>
      <c r="AB790" s="8" t="str">
        <f>IF($H790="1-Crítica",IF($X790&lt;=$AT$5,"Cumplido", "Incumplido"),"")</f>
        <v/>
      </c>
      <c r="AC790" s="8" t="str">
        <f>IF($H790="2-Alta",IF($X790&lt;=$AT$6, "Cumplido", "Incumplido"),"")</f>
        <v/>
      </c>
      <c r="AD790" s="8" t="str">
        <f>IF($H790="3-Medio",IF($X790&lt;=$AT$7, "Cumplido", "Incumplido"),"")</f>
        <v>Cumplido</v>
      </c>
      <c r="AE790" s="8" t="str">
        <f>IF($H790="4-Baja",IF($X790&lt;=$AT$8, "Cumplido", "Incumplido"),"")</f>
        <v/>
      </c>
      <c r="AF790" s="42">
        <v>45336</v>
      </c>
      <c r="AG790" s="13" t="str">
        <f t="shared" si="150"/>
        <v>CUMPLE</v>
      </c>
      <c r="AH790" s="13" t="str">
        <f t="shared" si="151"/>
        <v>NO CUMPLE</v>
      </c>
      <c r="AI790" s="13" t="str">
        <f t="shared" si="152"/>
        <v>NO CUMPLE</v>
      </c>
      <c r="AJ790" s="13" t="str">
        <f t="shared" si="153"/>
        <v>NO CUMPLE</v>
      </c>
      <c r="AK790" s="13" t="str">
        <f t="shared" si="154"/>
        <v>NO CUMPLE</v>
      </c>
      <c r="AL790" s="13" t="str">
        <f t="shared" si="155"/>
        <v>CUMPLE</v>
      </c>
      <c r="AM790" s="13" t="str">
        <f t="shared" si="156"/>
        <v>NO CUMPLE</v>
      </c>
      <c r="AN790" s="13" t="str">
        <f t="shared" si="157"/>
        <v>NO CUMPLE</v>
      </c>
      <c r="AO790" s="13" t="str">
        <f t="shared" si="158"/>
        <v>NO CUMPLE</v>
      </c>
      <c r="AP790" s="13" t="str">
        <f t="shared" si="159"/>
        <v>NO CUMPLE</v>
      </c>
    </row>
    <row r="791" spans="1:42" ht="15" hidden="1" x14ac:dyDescent="0.25">
      <c r="A791" t="s">
        <v>4893</v>
      </c>
      <c r="B791" t="s">
        <v>165</v>
      </c>
      <c r="C791" t="s">
        <v>296</v>
      </c>
      <c r="D791" t="s">
        <v>297</v>
      </c>
      <c r="E791" t="s">
        <v>876</v>
      </c>
      <c r="F791" t="s">
        <v>320</v>
      </c>
      <c r="G791" t="s">
        <v>73</v>
      </c>
      <c r="H791" t="s">
        <v>74</v>
      </c>
      <c r="I791" t="s">
        <v>29</v>
      </c>
      <c r="J791" t="s">
        <v>82</v>
      </c>
      <c r="K791" t="s">
        <v>57</v>
      </c>
      <c r="L791" t="s">
        <v>2090</v>
      </c>
      <c r="M791" t="s">
        <v>4894</v>
      </c>
      <c r="N791" t="s">
        <v>4895</v>
      </c>
      <c r="O791" t="s">
        <v>61</v>
      </c>
      <c r="P791" t="s">
        <v>94</v>
      </c>
      <c r="Q791" t="s">
        <v>95</v>
      </c>
      <c r="R791" t="s">
        <v>4896</v>
      </c>
      <c r="S791" t="s">
        <v>3319</v>
      </c>
      <c r="T791" t="s">
        <v>4897</v>
      </c>
      <c r="U791"/>
      <c r="V791" s="40">
        <v>0.24690972222222221</v>
      </c>
      <c r="W791" s="40">
        <v>0.64907407407407403</v>
      </c>
      <c r="X791" s="40">
        <v>0.40216435185185184</v>
      </c>
      <c r="Y791" s="2" t="str">
        <f t="shared" si="148"/>
        <v/>
      </c>
      <c r="Z791" s="47" t="str">
        <f t="shared" si="149"/>
        <v>Cumplido</v>
      </c>
      <c r="AA791" s="8"/>
      <c r="AB791" s="8" t="str">
        <f>IF($H791="1-Crítica",IF($X791&lt;=$AT$5,"Cumplido", "Incumplido"),"")</f>
        <v/>
      </c>
      <c r="AC791" s="8" t="str">
        <f>IF($H791="2-Alta",IF($X791&lt;=$AT$6, "Cumplido", "Incumplido"),"")</f>
        <v/>
      </c>
      <c r="AD791" s="8" t="str">
        <f>IF($H791="3-Medio",IF($X791&lt;=$AT$7, "Cumplido", "Incumplido"),"")</f>
        <v>Cumplido</v>
      </c>
      <c r="AE791" s="8" t="str">
        <f>IF($H791="4-Baja",IF($X791&lt;=$AT$8, "Cumplido", "Incumplido"),"")</f>
        <v/>
      </c>
      <c r="AF791" s="42">
        <v>45337</v>
      </c>
      <c r="AG791" s="13" t="str">
        <f t="shared" si="150"/>
        <v>NO CUMPLE</v>
      </c>
      <c r="AH791" s="13" t="str">
        <f t="shared" si="151"/>
        <v>NO CUMPLE</v>
      </c>
      <c r="AI791" s="13" t="str">
        <f t="shared" si="152"/>
        <v>NO CUMPLE</v>
      </c>
      <c r="AJ791" s="13" t="str">
        <f t="shared" si="153"/>
        <v>CUMPLE</v>
      </c>
      <c r="AK791" s="13" t="str">
        <f t="shared" si="154"/>
        <v>NO CUMPLE</v>
      </c>
      <c r="AL791" s="13" t="str">
        <f t="shared" si="155"/>
        <v>NO CUMPLE</v>
      </c>
      <c r="AM791" s="13" t="str">
        <f t="shared" si="156"/>
        <v>NO CUMPLE</v>
      </c>
      <c r="AN791" s="13" t="str">
        <f t="shared" si="157"/>
        <v>NO CUMPLE</v>
      </c>
      <c r="AO791" s="13" t="str">
        <f t="shared" si="158"/>
        <v>CUMPLE</v>
      </c>
      <c r="AP791" s="13" t="str">
        <f t="shared" si="159"/>
        <v>NO CUMPLE</v>
      </c>
    </row>
    <row r="792" spans="1:42" ht="15" hidden="1" x14ac:dyDescent="0.25">
      <c r="A792" t="s">
        <v>4898</v>
      </c>
      <c r="B792" t="s">
        <v>165</v>
      </c>
      <c r="C792" t="s">
        <v>296</v>
      </c>
      <c r="D792" t="s">
        <v>297</v>
      </c>
      <c r="E792" t="s">
        <v>298</v>
      </c>
      <c r="F792" t="s">
        <v>320</v>
      </c>
      <c r="G792" t="s">
        <v>73</v>
      </c>
      <c r="H792" t="s">
        <v>74</v>
      </c>
      <c r="I792" t="s">
        <v>29</v>
      </c>
      <c r="J792" t="s">
        <v>82</v>
      </c>
      <c r="K792" t="s">
        <v>57</v>
      </c>
      <c r="L792" t="s">
        <v>408</v>
      </c>
      <c r="M792" t="s">
        <v>4899</v>
      </c>
      <c r="N792" t="s">
        <v>4900</v>
      </c>
      <c r="O792" t="s">
        <v>61</v>
      </c>
      <c r="P792" t="s">
        <v>94</v>
      </c>
      <c r="Q792" t="s">
        <v>95</v>
      </c>
      <c r="R792" t="s">
        <v>4901</v>
      </c>
      <c r="S792" t="s">
        <v>3319</v>
      </c>
      <c r="T792" t="s">
        <v>4902</v>
      </c>
      <c r="U792" t="s">
        <v>4903</v>
      </c>
      <c r="V792" s="40">
        <v>0.23959490740740741</v>
      </c>
      <c r="W792" s="40">
        <v>0.24474537037037036</v>
      </c>
      <c r="X792" s="40">
        <v>5.1504629629629626E-3</v>
      </c>
      <c r="Y792" s="2" t="str">
        <f t="shared" si="148"/>
        <v/>
      </c>
      <c r="Z792" s="47" t="str">
        <f t="shared" si="149"/>
        <v>Cumplido</v>
      </c>
      <c r="AA792" s="8"/>
      <c r="AB792" s="8" t="str">
        <f>IF($H792="1-Crítica",IF($X792&lt;=$AT$5,"Cumplido", "Incumplido"),"")</f>
        <v/>
      </c>
      <c r="AC792" s="8" t="str">
        <f>IF($H792="2-Alta",IF($X792&lt;=$AT$6, "Cumplido", "Incumplido"),"")</f>
        <v/>
      </c>
      <c r="AD792" s="8" t="str">
        <f>IF($H792="3-Medio",IF($X792&lt;=$AT$7, "Cumplido", "Incumplido"),"")</f>
        <v>Cumplido</v>
      </c>
      <c r="AE792" s="8" t="str">
        <f>IF($H792="4-Baja",IF($X792&lt;=$AT$8, "Cumplido", "Incumplido"),"")</f>
        <v/>
      </c>
      <c r="AF792" s="42">
        <v>45337</v>
      </c>
      <c r="AG792" s="13" t="str">
        <f t="shared" si="150"/>
        <v>CUMPLE</v>
      </c>
      <c r="AH792" s="13" t="str">
        <f t="shared" si="151"/>
        <v>NO CUMPLE</v>
      </c>
      <c r="AI792" s="13" t="str">
        <f t="shared" si="152"/>
        <v>NO CUMPLE</v>
      </c>
      <c r="AJ792" s="13" t="str">
        <f t="shared" si="153"/>
        <v>NO CUMPLE</v>
      </c>
      <c r="AK792" s="13" t="str">
        <f t="shared" si="154"/>
        <v>NO CUMPLE</v>
      </c>
      <c r="AL792" s="13" t="str">
        <f t="shared" si="155"/>
        <v>NO CUMPLE</v>
      </c>
      <c r="AM792" s="13" t="str">
        <f t="shared" si="156"/>
        <v>NO CUMPLE</v>
      </c>
      <c r="AN792" s="13" t="str">
        <f t="shared" si="157"/>
        <v>CUMPLE</v>
      </c>
      <c r="AO792" s="13" t="str">
        <f t="shared" si="158"/>
        <v>NO CUMPLE</v>
      </c>
      <c r="AP792" s="13" t="str">
        <f t="shared" si="159"/>
        <v>NO CUMPLE</v>
      </c>
    </row>
    <row r="793" spans="1:42" ht="15" hidden="1" x14ac:dyDescent="0.25">
      <c r="A793" t="s">
        <v>4904</v>
      </c>
      <c r="B793" t="s">
        <v>49</v>
      </c>
      <c r="C793" t="s">
        <v>344</v>
      </c>
      <c r="D793" t="s">
        <v>71</v>
      </c>
      <c r="E793" t="s">
        <v>132</v>
      </c>
      <c r="F793" t="s">
        <v>1662</v>
      </c>
      <c r="G793" t="s">
        <v>73</v>
      </c>
      <c r="H793" t="s">
        <v>74</v>
      </c>
      <c r="I793" t="s">
        <v>29</v>
      </c>
      <c r="J793" t="s">
        <v>56</v>
      </c>
      <c r="K793" t="s">
        <v>57</v>
      </c>
      <c r="L793" t="s">
        <v>4905</v>
      </c>
      <c r="M793" t="s">
        <v>4906</v>
      </c>
      <c r="N793" t="s">
        <v>4907</v>
      </c>
      <c r="O793" t="s">
        <v>61</v>
      </c>
      <c r="P793" t="s">
        <v>136</v>
      </c>
      <c r="Q793" t="s">
        <v>137</v>
      </c>
      <c r="R793" t="s">
        <v>4908</v>
      </c>
      <c r="S793" t="s">
        <v>1948</v>
      </c>
      <c r="T793" t="s">
        <v>4909</v>
      </c>
      <c r="U793" t="s">
        <v>4910</v>
      </c>
      <c r="V793" s="40">
        <v>0</v>
      </c>
      <c r="W793" s="40">
        <v>0</v>
      </c>
      <c r="X793" s="40">
        <v>0</v>
      </c>
      <c r="Y793" s="2" t="str">
        <f t="shared" si="148"/>
        <v/>
      </c>
      <c r="Z793" s="47" t="str">
        <f t="shared" si="149"/>
        <v/>
      </c>
      <c r="AA793" s="8"/>
      <c r="AB793" s="8"/>
      <c r="AC793" s="8"/>
      <c r="AD793" s="8"/>
      <c r="AE793" s="8"/>
      <c r="AF793" s="42">
        <v>45336</v>
      </c>
      <c r="AG793" s="13" t="str">
        <f t="shared" si="150"/>
        <v>CUMPLE</v>
      </c>
      <c r="AH793" s="13" t="str">
        <f t="shared" si="151"/>
        <v>NO CUMPLE</v>
      </c>
      <c r="AI793" s="13" t="str">
        <f t="shared" si="152"/>
        <v>NO CUMPLE</v>
      </c>
      <c r="AJ793" s="13" t="str">
        <f t="shared" si="153"/>
        <v>NO CUMPLE</v>
      </c>
      <c r="AK793" s="13" t="str">
        <f t="shared" si="154"/>
        <v>NO CUMPLE</v>
      </c>
      <c r="AL793" s="13" t="str">
        <f t="shared" si="155"/>
        <v>CUMPLE</v>
      </c>
      <c r="AM793" s="13" t="str">
        <f t="shared" si="156"/>
        <v>NO CUMPLE</v>
      </c>
      <c r="AN793" s="13" t="str">
        <f t="shared" si="157"/>
        <v>NO CUMPLE</v>
      </c>
      <c r="AO793" s="13" t="str">
        <f t="shared" si="158"/>
        <v>NO CUMPLE</v>
      </c>
      <c r="AP793" s="13" t="str">
        <f t="shared" si="159"/>
        <v>NO CUMPLE</v>
      </c>
    </row>
    <row r="794" spans="1:42" ht="15" hidden="1" x14ac:dyDescent="0.25">
      <c r="A794" t="s">
        <v>4911</v>
      </c>
      <c r="B794" t="s">
        <v>165</v>
      </c>
      <c r="C794" t="s">
        <v>296</v>
      </c>
      <c r="D794" t="s">
        <v>297</v>
      </c>
      <c r="E794" t="s">
        <v>876</v>
      </c>
      <c r="F794" t="s">
        <v>712</v>
      </c>
      <c r="G794" t="s">
        <v>73</v>
      </c>
      <c r="H794" t="s">
        <v>74</v>
      </c>
      <c r="I794" t="s">
        <v>29</v>
      </c>
      <c r="J794" t="s">
        <v>82</v>
      </c>
      <c r="K794" t="s">
        <v>57</v>
      </c>
      <c r="L794" t="s">
        <v>408</v>
      </c>
      <c r="M794" t="s">
        <v>4912</v>
      </c>
      <c r="N794" t="s">
        <v>4913</v>
      </c>
      <c r="O794" t="s">
        <v>61</v>
      </c>
      <c r="P794" t="s">
        <v>94</v>
      </c>
      <c r="Q794" t="s">
        <v>95</v>
      </c>
      <c r="R794" t="s">
        <v>4914</v>
      </c>
      <c r="S794" t="s">
        <v>1948</v>
      </c>
      <c r="T794" t="s">
        <v>4915</v>
      </c>
      <c r="U794"/>
      <c r="V794" s="40">
        <v>0</v>
      </c>
      <c r="W794" s="40">
        <v>4.4999999999999998E-2</v>
      </c>
      <c r="X794" s="40">
        <v>4.4999999999999998E-2</v>
      </c>
      <c r="Y794" s="2" t="str">
        <f t="shared" si="148"/>
        <v/>
      </c>
      <c r="Z794" s="47" t="str">
        <f t="shared" si="149"/>
        <v>Cumplido</v>
      </c>
      <c r="AA794" s="8"/>
      <c r="AB794" s="8"/>
      <c r="AC794" s="8"/>
      <c r="AD794" s="8"/>
      <c r="AE794" s="8"/>
      <c r="AF794" s="42">
        <v>45336</v>
      </c>
      <c r="AG794" s="13" t="str">
        <f t="shared" si="150"/>
        <v>NO CUMPLE</v>
      </c>
      <c r="AH794" s="13" t="str">
        <f t="shared" si="151"/>
        <v>CUMPLE</v>
      </c>
      <c r="AI794" s="13" t="str">
        <f t="shared" si="152"/>
        <v>NO CUMPLE</v>
      </c>
      <c r="AJ794" s="13" t="str">
        <f t="shared" si="153"/>
        <v>NO CUMPLE</v>
      </c>
      <c r="AK794" s="13" t="str">
        <f t="shared" si="154"/>
        <v>NO CUMPLE</v>
      </c>
      <c r="AL794" s="13" t="str">
        <f t="shared" si="155"/>
        <v>NO CUMPLE</v>
      </c>
      <c r="AM794" s="13" t="str">
        <f t="shared" si="156"/>
        <v>CUMPLE</v>
      </c>
      <c r="AN794" s="13" t="str">
        <f t="shared" si="157"/>
        <v>NO CUMPLE</v>
      </c>
      <c r="AO794" s="13" t="str">
        <f t="shared" si="158"/>
        <v>NO CUMPLE</v>
      </c>
      <c r="AP794" s="13" t="str">
        <f t="shared" si="159"/>
        <v>NO CUMPLE</v>
      </c>
    </row>
    <row r="795" spans="1:42" ht="15" x14ac:dyDescent="0.25">
      <c r="A795" t="s">
        <v>4916</v>
      </c>
      <c r="B795" t="s">
        <v>284</v>
      </c>
      <c r="C795" t="s">
        <v>233</v>
      </c>
      <c r="D795" t="s">
        <v>233</v>
      </c>
      <c r="E795" t="s">
        <v>942</v>
      </c>
      <c r="F795" t="s">
        <v>2469</v>
      </c>
      <c r="G795" t="s">
        <v>54</v>
      </c>
      <c r="H795" t="s">
        <v>55</v>
      </c>
      <c r="I795" t="s">
        <v>30</v>
      </c>
      <c r="J795" t="s">
        <v>82</v>
      </c>
      <c r="K795" t="s">
        <v>75</v>
      </c>
      <c r="L795" t="s">
        <v>4917</v>
      </c>
      <c r="M795" t="s">
        <v>4918</v>
      </c>
      <c r="N795" t="s">
        <v>4919</v>
      </c>
      <c r="O795" t="s">
        <v>61</v>
      </c>
      <c r="P795" t="s">
        <v>62</v>
      </c>
      <c r="Q795" t="s">
        <v>279</v>
      </c>
      <c r="R795" t="s">
        <v>4920</v>
      </c>
      <c r="S795" t="s">
        <v>1948</v>
      </c>
      <c r="T795" t="s">
        <v>2493</v>
      </c>
      <c r="U795" t="s">
        <v>3182</v>
      </c>
      <c r="V795" s="40">
        <v>0</v>
      </c>
      <c r="W795" s="40">
        <v>1.0763888888888889E-2</v>
      </c>
      <c r="X795" s="40">
        <v>1.0763888888888889E-2</v>
      </c>
      <c r="Y795" s="2" t="str">
        <f t="shared" si="148"/>
        <v/>
      </c>
      <c r="Z795" s="47" t="str">
        <f t="shared" si="149"/>
        <v>Cumplido</v>
      </c>
      <c r="AA795" s="8"/>
      <c r="AB795" s="8"/>
      <c r="AC795" s="8"/>
      <c r="AD795" s="8"/>
      <c r="AE795" s="8"/>
      <c r="AF795" s="42">
        <v>45336</v>
      </c>
      <c r="AG795" s="13" t="str">
        <f t="shared" si="150"/>
        <v>CUMPLE</v>
      </c>
      <c r="AH795" s="13" t="str">
        <f t="shared" si="151"/>
        <v>NO CUMPLE</v>
      </c>
      <c r="AI795" s="13" t="str">
        <f t="shared" si="152"/>
        <v>NO CUMPLE</v>
      </c>
      <c r="AJ795" s="13" t="str">
        <f t="shared" si="153"/>
        <v>NO CUMPLE</v>
      </c>
      <c r="AK795" s="13" t="str">
        <f t="shared" si="154"/>
        <v>NO CUMPLE</v>
      </c>
      <c r="AL795" s="13" t="str">
        <f t="shared" si="155"/>
        <v>CUMPLE</v>
      </c>
      <c r="AM795" s="13" t="str">
        <f t="shared" si="156"/>
        <v>NO CUMPLE</v>
      </c>
      <c r="AN795" s="13" t="str">
        <f t="shared" si="157"/>
        <v>NO CUMPLE</v>
      </c>
      <c r="AO795" s="13" t="str">
        <f t="shared" si="158"/>
        <v>NO CUMPLE</v>
      </c>
      <c r="AP795" s="13" t="str">
        <f t="shared" si="159"/>
        <v>NO CUMPLE</v>
      </c>
    </row>
    <row r="796" spans="1:42" ht="15" x14ac:dyDescent="0.25">
      <c r="A796" t="s">
        <v>4921</v>
      </c>
      <c r="B796" t="s">
        <v>284</v>
      </c>
      <c r="C796" t="s">
        <v>233</v>
      </c>
      <c r="D796" t="s">
        <v>233</v>
      </c>
      <c r="E796" t="s">
        <v>942</v>
      </c>
      <c r="F796" t="s">
        <v>2469</v>
      </c>
      <c r="G796" t="s">
        <v>54</v>
      </c>
      <c r="H796" t="s">
        <v>55</v>
      </c>
      <c r="I796" t="s">
        <v>30</v>
      </c>
      <c r="J796" t="s">
        <v>82</v>
      </c>
      <c r="K796" t="s">
        <v>75</v>
      </c>
      <c r="L796" t="s">
        <v>4922</v>
      </c>
      <c r="M796" t="s">
        <v>4923</v>
      </c>
      <c r="N796" t="s">
        <v>4924</v>
      </c>
      <c r="O796" t="s">
        <v>61</v>
      </c>
      <c r="P796" t="s">
        <v>62</v>
      </c>
      <c r="Q796" t="s">
        <v>279</v>
      </c>
      <c r="R796" t="s">
        <v>4886</v>
      </c>
      <c r="S796" t="s">
        <v>1948</v>
      </c>
      <c r="T796" t="s">
        <v>2493</v>
      </c>
      <c r="U796" t="s">
        <v>3182</v>
      </c>
      <c r="V796" s="40">
        <v>0</v>
      </c>
      <c r="W796" s="40">
        <v>2.488425925925926E-3</v>
      </c>
      <c r="X796" s="40">
        <v>2.488425925925926E-3</v>
      </c>
      <c r="Y796" s="2" t="str">
        <f t="shared" si="148"/>
        <v/>
      </c>
      <c r="Z796" s="47" t="str">
        <f t="shared" si="149"/>
        <v>Cumplido</v>
      </c>
      <c r="AA796" s="8"/>
      <c r="AB796" s="8" t="str">
        <f>IF($H796="1-Crítica",IF($X796&lt;=$AT$5,"Cumplido", "Incumplido"),"")</f>
        <v/>
      </c>
      <c r="AC796" s="8" t="str">
        <f>IF($H796="2-Alta",IF($X796&lt;=$AT$6, "Cumplido", "Incumplido"),"")</f>
        <v/>
      </c>
      <c r="AD796" s="8" t="str">
        <f>IF($H796="3-Medio",IF($X796&lt;=$AT$7, "Cumplido", "Incumplido"),"")</f>
        <v/>
      </c>
      <c r="AE796" s="8" t="str">
        <f>IF($H796="4-Baja",IF($X796&lt;=$AT$8, "Cumplido", "Incumplido"),"")</f>
        <v>Cumplido</v>
      </c>
      <c r="AF796" s="42">
        <v>45336</v>
      </c>
      <c r="AG796" s="13" t="str">
        <f t="shared" si="150"/>
        <v>CUMPLE</v>
      </c>
      <c r="AH796" s="13" t="str">
        <f t="shared" si="151"/>
        <v>NO CUMPLE</v>
      </c>
      <c r="AI796" s="13" t="str">
        <f t="shared" si="152"/>
        <v>NO CUMPLE</v>
      </c>
      <c r="AJ796" s="13" t="str">
        <f t="shared" si="153"/>
        <v>NO CUMPLE</v>
      </c>
      <c r="AK796" s="13" t="str">
        <f t="shared" si="154"/>
        <v>NO CUMPLE</v>
      </c>
      <c r="AL796" s="13" t="str">
        <f t="shared" si="155"/>
        <v>CUMPLE</v>
      </c>
      <c r="AM796" s="13" t="str">
        <f t="shared" si="156"/>
        <v>NO CUMPLE</v>
      </c>
      <c r="AN796" s="13" t="str">
        <f t="shared" si="157"/>
        <v>NO CUMPLE</v>
      </c>
      <c r="AO796" s="13" t="str">
        <f t="shared" si="158"/>
        <v>NO CUMPLE</v>
      </c>
      <c r="AP796" s="13" t="str">
        <f t="shared" si="159"/>
        <v>NO CUMPLE</v>
      </c>
    </row>
    <row r="797" spans="1:42" ht="15" x14ac:dyDescent="0.25">
      <c r="A797" t="s">
        <v>4925</v>
      </c>
      <c r="B797" t="s">
        <v>2512</v>
      </c>
      <c r="C797" t="s">
        <v>86</v>
      </c>
      <c r="D797" t="s">
        <v>86</v>
      </c>
      <c r="E797" t="s">
        <v>88</v>
      </c>
      <c r="F797" t="s">
        <v>2500</v>
      </c>
      <c r="G797" t="s">
        <v>54</v>
      </c>
      <c r="H797" t="s">
        <v>55</v>
      </c>
      <c r="I797" t="s">
        <v>30</v>
      </c>
      <c r="J797" t="s">
        <v>82</v>
      </c>
      <c r="K797" t="s">
        <v>75</v>
      </c>
      <c r="L797" t="s">
        <v>4926</v>
      </c>
      <c r="M797" t="s">
        <v>4927</v>
      </c>
      <c r="N797" t="s">
        <v>4928</v>
      </c>
      <c r="O797" t="s">
        <v>61</v>
      </c>
      <c r="P797" t="s">
        <v>62</v>
      </c>
      <c r="Q797" t="s">
        <v>148</v>
      </c>
      <c r="R797" t="s">
        <v>4929</v>
      </c>
      <c r="S797" t="s">
        <v>4930</v>
      </c>
      <c r="T797"/>
      <c r="U797"/>
      <c r="V797" s="40">
        <v>5.0784374999999997</v>
      </c>
      <c r="W797" s="40">
        <v>7.0163773148148145</v>
      </c>
      <c r="X797" s="40">
        <v>1.9379398148148148</v>
      </c>
      <c r="Y797" s="2" t="str">
        <f t="shared" si="148"/>
        <v/>
      </c>
      <c r="Z797" s="47" t="str">
        <f t="shared" si="149"/>
        <v>Cumplido</v>
      </c>
      <c r="AA797" s="8"/>
      <c r="AB797" s="8"/>
      <c r="AC797" s="8"/>
      <c r="AD797" s="8"/>
      <c r="AE797" s="8"/>
      <c r="AF797" s="42">
        <v>45343</v>
      </c>
      <c r="AG797" s="13" t="str">
        <f t="shared" si="150"/>
        <v>NO CUMPLE</v>
      </c>
      <c r="AH797" s="13" t="str">
        <f t="shared" si="151"/>
        <v>NO CUMPLE</v>
      </c>
      <c r="AI797" s="13" t="str">
        <f t="shared" si="152"/>
        <v>NO CUMPLE</v>
      </c>
      <c r="AJ797" s="13" t="str">
        <f t="shared" si="153"/>
        <v>NO CUMPLE</v>
      </c>
      <c r="AK797" s="13" t="str">
        <f t="shared" si="154"/>
        <v>CUMPLE</v>
      </c>
      <c r="AL797" s="13" t="str">
        <f t="shared" si="155"/>
        <v>NO CUMPLE</v>
      </c>
      <c r="AM797" s="13" t="str">
        <f t="shared" si="156"/>
        <v>NO CUMPLE</v>
      </c>
      <c r="AN797" s="13" t="str">
        <f t="shared" si="157"/>
        <v>NO CUMPLE</v>
      </c>
      <c r="AO797" s="13" t="str">
        <f t="shared" si="158"/>
        <v>NO CUMPLE</v>
      </c>
      <c r="AP797" s="13" t="str">
        <f t="shared" si="159"/>
        <v>CUMPLE</v>
      </c>
    </row>
    <row r="798" spans="1:42" ht="15" x14ac:dyDescent="0.25">
      <c r="A798" t="s">
        <v>4931</v>
      </c>
      <c r="B798" t="s">
        <v>284</v>
      </c>
      <c r="C798" t="s">
        <v>86</v>
      </c>
      <c r="D798" t="s">
        <v>2863</v>
      </c>
      <c r="E798" t="s">
        <v>88</v>
      </c>
      <c r="F798" t="s">
        <v>327</v>
      </c>
      <c r="G798" t="s">
        <v>73</v>
      </c>
      <c r="H798" t="s">
        <v>55</v>
      </c>
      <c r="I798" t="s">
        <v>30</v>
      </c>
      <c r="J798" t="s">
        <v>82</v>
      </c>
      <c r="K798" t="s">
        <v>288</v>
      </c>
      <c r="L798" t="s">
        <v>4932</v>
      </c>
      <c r="M798" t="s">
        <v>4933</v>
      </c>
      <c r="N798" t="s">
        <v>4934</v>
      </c>
      <c r="O798" t="s">
        <v>61</v>
      </c>
      <c r="P798" t="s">
        <v>136</v>
      </c>
      <c r="Q798" t="s">
        <v>137</v>
      </c>
      <c r="R798" t="s">
        <v>4935</v>
      </c>
      <c r="S798" t="s">
        <v>4930</v>
      </c>
      <c r="T798" t="s">
        <v>4936</v>
      </c>
      <c r="U798"/>
      <c r="V798" s="40">
        <v>6.4458680555555556</v>
      </c>
      <c r="W798" s="40">
        <v>6.9046874999999996</v>
      </c>
      <c r="X798" s="40">
        <v>0.45881944444444445</v>
      </c>
      <c r="Y798" s="2" t="str">
        <f t="shared" si="148"/>
        <v/>
      </c>
      <c r="Z798" s="47" t="str">
        <f t="shared" si="149"/>
        <v>Cumplido</v>
      </c>
      <c r="AA798" s="8"/>
      <c r="AB798" s="8"/>
      <c r="AC798" s="8"/>
      <c r="AD798" s="8"/>
      <c r="AE798" s="8"/>
      <c r="AF798" s="42">
        <v>45343</v>
      </c>
      <c r="AG798" s="13" t="str">
        <f t="shared" si="150"/>
        <v>NO CUMPLE</v>
      </c>
      <c r="AH798" s="13" t="str">
        <f t="shared" si="151"/>
        <v>NO CUMPLE</v>
      </c>
      <c r="AI798" s="13" t="str">
        <f t="shared" si="152"/>
        <v>NO CUMPLE</v>
      </c>
      <c r="AJ798" s="13" t="str">
        <f t="shared" si="153"/>
        <v>CUMPLE</v>
      </c>
      <c r="AK798" s="13" t="str">
        <f t="shared" si="154"/>
        <v>NO CUMPLE</v>
      </c>
      <c r="AL798" s="13" t="str">
        <f t="shared" si="155"/>
        <v>NO CUMPLE</v>
      </c>
      <c r="AM798" s="13" t="str">
        <f t="shared" si="156"/>
        <v>NO CUMPLE</v>
      </c>
      <c r="AN798" s="13" t="str">
        <f t="shared" si="157"/>
        <v>NO CUMPLE</v>
      </c>
      <c r="AO798" s="13" t="str">
        <f t="shared" si="158"/>
        <v>NO CUMPLE</v>
      </c>
      <c r="AP798" s="13" t="str">
        <f t="shared" si="159"/>
        <v>CUMPLE</v>
      </c>
    </row>
    <row r="799" spans="1:42" ht="15" hidden="1" x14ac:dyDescent="0.25">
      <c r="A799" t="s">
        <v>4937</v>
      </c>
      <c r="B799" t="s">
        <v>165</v>
      </c>
      <c r="C799" t="s">
        <v>359</v>
      </c>
      <c r="D799" t="s">
        <v>71</v>
      </c>
      <c r="E799" t="s">
        <v>298</v>
      </c>
      <c r="F799" t="s">
        <v>360</v>
      </c>
      <c r="G799" t="s">
        <v>73</v>
      </c>
      <c r="H799" t="s">
        <v>74</v>
      </c>
      <c r="I799" t="s">
        <v>29</v>
      </c>
      <c r="J799" t="s">
        <v>82</v>
      </c>
      <c r="K799" t="s">
        <v>57</v>
      </c>
      <c r="L799" t="s">
        <v>370</v>
      </c>
      <c r="M799" t="s">
        <v>4938</v>
      </c>
      <c r="N799" t="s">
        <v>4939</v>
      </c>
      <c r="O799" t="s">
        <v>61</v>
      </c>
      <c r="P799" t="s">
        <v>136</v>
      </c>
      <c r="Q799" t="s">
        <v>137</v>
      </c>
      <c r="R799" t="s">
        <v>4939</v>
      </c>
      <c r="S799" t="s">
        <v>1948</v>
      </c>
      <c r="T799" t="s">
        <v>370</v>
      </c>
      <c r="U799" t="s">
        <v>373</v>
      </c>
      <c r="V799" s="40">
        <v>0</v>
      </c>
      <c r="W799" s="40">
        <v>1.1226851851851851E-3</v>
      </c>
      <c r="X799" s="40">
        <v>1.1226851851851851E-3</v>
      </c>
      <c r="Y799" s="2" t="str">
        <f t="shared" si="148"/>
        <v/>
      </c>
      <c r="Z799" s="47" t="str">
        <f t="shared" si="149"/>
        <v>Cumplido</v>
      </c>
      <c r="AA799" s="8"/>
      <c r="AB799" s="8"/>
      <c r="AC799" s="8"/>
      <c r="AD799" s="8"/>
      <c r="AE799" s="8"/>
      <c r="AF799" s="42">
        <v>45336</v>
      </c>
      <c r="AG799" s="13" t="str">
        <f t="shared" si="150"/>
        <v>CUMPLE</v>
      </c>
      <c r="AH799" s="13" t="str">
        <f t="shared" si="151"/>
        <v>NO CUMPLE</v>
      </c>
      <c r="AI799" s="13" t="str">
        <f t="shared" si="152"/>
        <v>NO CUMPLE</v>
      </c>
      <c r="AJ799" s="13" t="str">
        <f t="shared" si="153"/>
        <v>NO CUMPLE</v>
      </c>
      <c r="AK799" s="13" t="str">
        <f t="shared" si="154"/>
        <v>NO CUMPLE</v>
      </c>
      <c r="AL799" s="13" t="str">
        <f t="shared" si="155"/>
        <v>CUMPLE</v>
      </c>
      <c r="AM799" s="13" t="str">
        <f t="shared" si="156"/>
        <v>NO CUMPLE</v>
      </c>
      <c r="AN799" s="13" t="str">
        <f t="shared" si="157"/>
        <v>NO CUMPLE</v>
      </c>
      <c r="AO799" s="13" t="str">
        <f t="shared" si="158"/>
        <v>NO CUMPLE</v>
      </c>
      <c r="AP799" s="13" t="str">
        <f t="shared" si="159"/>
        <v>NO CUMPLE</v>
      </c>
    </row>
    <row r="800" spans="1:42" ht="15" hidden="1" x14ac:dyDescent="0.25">
      <c r="A800" t="s">
        <v>4940</v>
      </c>
      <c r="B800" t="s">
        <v>165</v>
      </c>
      <c r="C800" t="s">
        <v>359</v>
      </c>
      <c r="D800" t="s">
        <v>71</v>
      </c>
      <c r="E800" t="s">
        <v>298</v>
      </c>
      <c r="F800" t="s">
        <v>360</v>
      </c>
      <c r="G800" t="s">
        <v>73</v>
      </c>
      <c r="H800" t="s">
        <v>74</v>
      </c>
      <c r="I800" t="s">
        <v>29</v>
      </c>
      <c r="J800" t="s">
        <v>82</v>
      </c>
      <c r="K800" t="s">
        <v>57</v>
      </c>
      <c r="L800" t="s">
        <v>375</v>
      </c>
      <c r="M800" t="s">
        <v>4941</v>
      </c>
      <c r="N800" t="s">
        <v>4942</v>
      </c>
      <c r="O800" t="s">
        <v>61</v>
      </c>
      <c r="P800" t="s">
        <v>136</v>
      </c>
      <c r="Q800" t="s">
        <v>137</v>
      </c>
      <c r="R800" t="s">
        <v>4942</v>
      </c>
      <c r="S800" t="s">
        <v>1948</v>
      </c>
      <c r="T800" t="s">
        <v>375</v>
      </c>
      <c r="U800" t="s">
        <v>378</v>
      </c>
      <c r="V800" s="40">
        <v>0</v>
      </c>
      <c r="W800" s="40">
        <v>8.3333333333333339E-4</v>
      </c>
      <c r="X800" s="40">
        <v>8.3333333333333339E-4</v>
      </c>
      <c r="Y800" s="2" t="str">
        <f t="shared" si="148"/>
        <v/>
      </c>
      <c r="Z800" s="47" t="str">
        <f t="shared" si="149"/>
        <v>Cumplido</v>
      </c>
      <c r="AA800" s="8"/>
      <c r="AB800" s="8"/>
      <c r="AC800" s="8"/>
      <c r="AD800" s="8"/>
      <c r="AE800" s="8"/>
      <c r="AF800" s="42">
        <v>45336</v>
      </c>
      <c r="AG800" s="13" t="str">
        <f t="shared" si="150"/>
        <v>CUMPLE</v>
      </c>
      <c r="AH800" s="13" t="str">
        <f t="shared" si="151"/>
        <v>NO CUMPLE</v>
      </c>
      <c r="AI800" s="13" t="str">
        <f t="shared" si="152"/>
        <v>NO CUMPLE</v>
      </c>
      <c r="AJ800" s="13" t="str">
        <f t="shared" si="153"/>
        <v>NO CUMPLE</v>
      </c>
      <c r="AK800" s="13" t="str">
        <f t="shared" si="154"/>
        <v>NO CUMPLE</v>
      </c>
      <c r="AL800" s="13" t="str">
        <f t="shared" si="155"/>
        <v>CUMPLE</v>
      </c>
      <c r="AM800" s="13" t="str">
        <f t="shared" si="156"/>
        <v>NO CUMPLE</v>
      </c>
      <c r="AN800" s="13" t="str">
        <f t="shared" si="157"/>
        <v>NO CUMPLE</v>
      </c>
      <c r="AO800" s="13" t="str">
        <f t="shared" si="158"/>
        <v>NO CUMPLE</v>
      </c>
      <c r="AP800" s="13" t="str">
        <f t="shared" si="159"/>
        <v>NO CUMPLE</v>
      </c>
    </row>
    <row r="801" spans="1:42" ht="15" x14ac:dyDescent="0.25">
      <c r="A801" t="s">
        <v>4943</v>
      </c>
      <c r="B801" t="s">
        <v>95</v>
      </c>
      <c r="C801" t="s">
        <v>308</v>
      </c>
      <c r="D801" t="s">
        <v>142</v>
      </c>
      <c r="E801" t="s">
        <v>457</v>
      </c>
      <c r="F801" t="s">
        <v>335</v>
      </c>
      <c r="G801" t="s">
        <v>54</v>
      </c>
      <c r="H801" t="s">
        <v>55</v>
      </c>
      <c r="I801" t="s">
        <v>30</v>
      </c>
      <c r="J801" t="s">
        <v>82</v>
      </c>
      <c r="K801" t="s">
        <v>1108</v>
      </c>
      <c r="L801" t="s">
        <v>4944</v>
      </c>
      <c r="M801" t="s">
        <v>4945</v>
      </c>
      <c r="N801" t="s">
        <v>4946</v>
      </c>
      <c r="O801" t="s">
        <v>61</v>
      </c>
      <c r="P801" t="s">
        <v>136</v>
      </c>
      <c r="Q801" t="s">
        <v>137</v>
      </c>
      <c r="R801" t="s">
        <v>4947</v>
      </c>
      <c r="S801" t="s">
        <v>3319</v>
      </c>
      <c r="T801" t="s">
        <v>4948</v>
      </c>
      <c r="U801" t="s">
        <v>4949</v>
      </c>
      <c r="V801" s="40">
        <v>0.10820601851851852</v>
      </c>
      <c r="W801" s="40">
        <v>0.3548263888888889</v>
      </c>
      <c r="X801" s="40">
        <v>0.24662037037037038</v>
      </c>
      <c r="Y801" s="2" t="str">
        <f t="shared" si="148"/>
        <v/>
      </c>
      <c r="Z801" s="47" t="str">
        <f t="shared" si="149"/>
        <v>Cumplido</v>
      </c>
      <c r="AA801" s="8"/>
      <c r="AB801" s="8"/>
      <c r="AC801" s="8"/>
      <c r="AD801" s="8"/>
      <c r="AE801" s="8"/>
      <c r="AF801" s="42">
        <v>45337</v>
      </c>
      <c r="AG801" s="13" t="str">
        <f t="shared" si="150"/>
        <v>NO CUMPLE</v>
      </c>
      <c r="AH801" s="13" t="str">
        <f t="shared" si="151"/>
        <v>NO CUMPLE</v>
      </c>
      <c r="AI801" s="13" t="str">
        <f t="shared" si="152"/>
        <v>CUMPLE</v>
      </c>
      <c r="AJ801" s="13" t="str">
        <f t="shared" si="153"/>
        <v>NO CUMPLE</v>
      </c>
      <c r="AK801" s="13" t="str">
        <f t="shared" si="154"/>
        <v>NO CUMPLE</v>
      </c>
      <c r="AL801" s="13" t="str">
        <f t="shared" si="155"/>
        <v>NO CUMPLE</v>
      </c>
      <c r="AM801" s="13" t="str">
        <f t="shared" si="156"/>
        <v>NO CUMPLE</v>
      </c>
      <c r="AN801" s="13" t="str">
        <f t="shared" si="157"/>
        <v>NO CUMPLE</v>
      </c>
      <c r="AO801" s="13" t="str">
        <f t="shared" si="158"/>
        <v>CUMPLE</v>
      </c>
      <c r="AP801" s="13" t="str">
        <f t="shared" si="159"/>
        <v>NO CUMPLE</v>
      </c>
    </row>
    <row r="802" spans="1:42" ht="15" hidden="1" x14ac:dyDescent="0.25">
      <c r="A802" t="s">
        <v>4950</v>
      </c>
      <c r="B802" t="s">
        <v>165</v>
      </c>
      <c r="C802" t="s">
        <v>71</v>
      </c>
      <c r="D802" t="s">
        <v>297</v>
      </c>
      <c r="E802" t="s">
        <v>1565</v>
      </c>
      <c r="F802" t="s">
        <v>712</v>
      </c>
      <c r="G802" t="s">
        <v>73</v>
      </c>
      <c r="H802" t="s">
        <v>74</v>
      </c>
      <c r="I802" t="s">
        <v>29</v>
      </c>
      <c r="J802" t="s">
        <v>82</v>
      </c>
      <c r="K802" t="s">
        <v>1144</v>
      </c>
      <c r="L802" t="s">
        <v>4951</v>
      </c>
      <c r="M802" t="s">
        <v>4952</v>
      </c>
      <c r="N802" t="s">
        <v>4953</v>
      </c>
      <c r="O802" t="s">
        <v>61</v>
      </c>
      <c r="P802" t="s">
        <v>94</v>
      </c>
      <c r="Q802" t="s">
        <v>95</v>
      </c>
      <c r="R802" t="s">
        <v>4954</v>
      </c>
      <c r="S802" t="s">
        <v>1948</v>
      </c>
      <c r="T802" t="s">
        <v>4955</v>
      </c>
      <c r="U802" t="s">
        <v>4158</v>
      </c>
      <c r="V802" s="40">
        <v>2.6782407407407408E-2</v>
      </c>
      <c r="W802" s="40">
        <v>3.471064814814815E-2</v>
      </c>
      <c r="X802" s="40">
        <v>7.9282407407407409E-3</v>
      </c>
      <c r="Y802" s="2" t="str">
        <f t="shared" si="148"/>
        <v/>
      </c>
      <c r="Z802" s="47" t="str">
        <f t="shared" si="149"/>
        <v>Cumplido</v>
      </c>
      <c r="AA802" s="8"/>
      <c r="AB802" s="8"/>
      <c r="AC802" s="8"/>
      <c r="AD802" s="8"/>
      <c r="AE802" s="8"/>
      <c r="AF802" s="42">
        <v>45336</v>
      </c>
      <c r="AG802" s="13" t="str">
        <f t="shared" si="150"/>
        <v>CUMPLE</v>
      </c>
      <c r="AH802" s="13" t="str">
        <f t="shared" si="151"/>
        <v>NO CUMPLE</v>
      </c>
      <c r="AI802" s="13" t="str">
        <f t="shared" si="152"/>
        <v>NO CUMPLE</v>
      </c>
      <c r="AJ802" s="13" t="str">
        <f t="shared" si="153"/>
        <v>NO CUMPLE</v>
      </c>
      <c r="AK802" s="13" t="str">
        <f t="shared" si="154"/>
        <v>NO CUMPLE</v>
      </c>
      <c r="AL802" s="13" t="str">
        <f t="shared" si="155"/>
        <v>CUMPLE</v>
      </c>
      <c r="AM802" s="13" t="str">
        <f t="shared" si="156"/>
        <v>NO CUMPLE</v>
      </c>
      <c r="AN802" s="13" t="str">
        <f t="shared" si="157"/>
        <v>NO CUMPLE</v>
      </c>
      <c r="AO802" s="13" t="str">
        <f t="shared" si="158"/>
        <v>NO CUMPLE</v>
      </c>
      <c r="AP802" s="13" t="str">
        <f t="shared" si="159"/>
        <v>NO CUMPLE</v>
      </c>
    </row>
    <row r="803" spans="1:42" ht="15" hidden="1" x14ac:dyDescent="0.25">
      <c r="A803" t="s">
        <v>4956</v>
      </c>
      <c r="B803" t="s">
        <v>165</v>
      </c>
      <c r="C803" t="s">
        <v>415</v>
      </c>
      <c r="D803" t="s">
        <v>297</v>
      </c>
      <c r="E803" t="s">
        <v>1089</v>
      </c>
      <c r="F803" t="s">
        <v>712</v>
      </c>
      <c r="G803" t="s">
        <v>73</v>
      </c>
      <c r="H803" t="s">
        <v>74</v>
      </c>
      <c r="I803" t="s">
        <v>29</v>
      </c>
      <c r="J803" t="s">
        <v>82</v>
      </c>
      <c r="K803" t="s">
        <v>4818</v>
      </c>
      <c r="L803" t="s">
        <v>4819</v>
      </c>
      <c r="M803" t="s">
        <v>4957</v>
      </c>
      <c r="N803" t="s">
        <v>4958</v>
      </c>
      <c r="O803" t="s">
        <v>61</v>
      </c>
      <c r="P803" t="s">
        <v>136</v>
      </c>
      <c r="Q803" t="s">
        <v>137</v>
      </c>
      <c r="R803" t="s">
        <v>4959</v>
      </c>
      <c r="S803" t="s">
        <v>1948</v>
      </c>
      <c r="T803" t="s">
        <v>4960</v>
      </c>
      <c r="U803" t="s">
        <v>774</v>
      </c>
      <c r="V803" s="40">
        <v>6.2835648148148154E-2</v>
      </c>
      <c r="W803" s="40">
        <v>6.8599537037037042E-2</v>
      </c>
      <c r="X803" s="40">
        <v>5.7638888888888887E-3</v>
      </c>
      <c r="Y803" s="2" t="str">
        <f t="shared" si="148"/>
        <v/>
      </c>
      <c r="Z803" s="47" t="str">
        <f t="shared" si="149"/>
        <v>Cumplido</v>
      </c>
      <c r="AA803" s="8"/>
      <c r="AB803" s="8"/>
      <c r="AC803" s="8"/>
      <c r="AD803" s="8"/>
      <c r="AE803" s="8"/>
      <c r="AF803" s="42">
        <v>45336</v>
      </c>
      <c r="AG803" s="13" t="str">
        <f t="shared" si="150"/>
        <v>CUMPLE</v>
      </c>
      <c r="AH803" s="13" t="str">
        <f t="shared" si="151"/>
        <v>NO CUMPLE</v>
      </c>
      <c r="AI803" s="13" t="str">
        <f t="shared" si="152"/>
        <v>NO CUMPLE</v>
      </c>
      <c r="AJ803" s="13" t="str">
        <f t="shared" si="153"/>
        <v>NO CUMPLE</v>
      </c>
      <c r="AK803" s="13" t="str">
        <f t="shared" si="154"/>
        <v>NO CUMPLE</v>
      </c>
      <c r="AL803" s="13" t="str">
        <f t="shared" si="155"/>
        <v>NO CUMPLE</v>
      </c>
      <c r="AM803" s="13" t="str">
        <f t="shared" si="156"/>
        <v>CUMPLE</v>
      </c>
      <c r="AN803" s="13" t="str">
        <f t="shared" si="157"/>
        <v>NO CUMPLE</v>
      </c>
      <c r="AO803" s="13" t="str">
        <f t="shared" si="158"/>
        <v>NO CUMPLE</v>
      </c>
      <c r="AP803" s="13" t="str">
        <f t="shared" si="159"/>
        <v>NO CUMPLE</v>
      </c>
    </row>
    <row r="804" spans="1:42" ht="15" hidden="1" x14ac:dyDescent="0.25">
      <c r="A804" t="s">
        <v>4961</v>
      </c>
      <c r="B804" t="s">
        <v>165</v>
      </c>
      <c r="C804" t="s">
        <v>415</v>
      </c>
      <c r="D804" t="s">
        <v>297</v>
      </c>
      <c r="E804" t="s">
        <v>1089</v>
      </c>
      <c r="F804" t="s">
        <v>712</v>
      </c>
      <c r="G804" t="s">
        <v>73</v>
      </c>
      <c r="H804" t="s">
        <v>74</v>
      </c>
      <c r="I804" t="s">
        <v>29</v>
      </c>
      <c r="J804" t="s">
        <v>82</v>
      </c>
      <c r="K804" t="s">
        <v>1144</v>
      </c>
      <c r="L804" t="s">
        <v>4951</v>
      </c>
      <c r="M804" t="s">
        <v>4962</v>
      </c>
      <c r="N804" t="s">
        <v>4963</v>
      </c>
      <c r="O804" t="s">
        <v>61</v>
      </c>
      <c r="P804" t="s">
        <v>136</v>
      </c>
      <c r="Q804" t="s">
        <v>137</v>
      </c>
      <c r="R804" t="s">
        <v>4964</v>
      </c>
      <c r="S804" t="s">
        <v>1948</v>
      </c>
      <c r="T804" t="s">
        <v>4965</v>
      </c>
      <c r="U804" t="s">
        <v>4966</v>
      </c>
      <c r="V804" s="40">
        <v>5.0416666666666665E-2</v>
      </c>
      <c r="W804" s="40">
        <v>5.3379629629629631E-2</v>
      </c>
      <c r="X804" s="40">
        <v>2.9629629629629628E-3</v>
      </c>
      <c r="Y804" s="2" t="str">
        <f t="shared" si="148"/>
        <v/>
      </c>
      <c r="Z804" s="47" t="str">
        <f t="shared" si="149"/>
        <v>Cumplido</v>
      </c>
      <c r="AA804" s="8"/>
      <c r="AB804" s="8" t="str">
        <f>IF($H804="1-Crítica",IF($X804&lt;=$AT$5,"Cumplido", "Incumplido"),"")</f>
        <v/>
      </c>
      <c r="AC804" s="8" t="str">
        <f>IF($H804="2-Alta",IF($X804&lt;=$AT$6, "Cumplido", "Incumplido"),"")</f>
        <v/>
      </c>
      <c r="AD804" s="8" t="str">
        <f>IF($H804="3-Medio",IF($X804&lt;=$AT$7, "Cumplido", "Incumplido"),"")</f>
        <v>Cumplido</v>
      </c>
      <c r="AE804" s="8" t="str">
        <f>IF($H804="4-Baja",IF($X804&lt;=$AT$8, "Cumplido", "Incumplido"),"")</f>
        <v/>
      </c>
      <c r="AF804" s="42">
        <v>45336</v>
      </c>
      <c r="AG804" s="13" t="str">
        <f t="shared" si="150"/>
        <v>CUMPLE</v>
      </c>
      <c r="AH804" s="13" t="str">
        <f t="shared" si="151"/>
        <v>NO CUMPLE</v>
      </c>
      <c r="AI804" s="13" t="str">
        <f t="shared" si="152"/>
        <v>NO CUMPLE</v>
      </c>
      <c r="AJ804" s="13" t="str">
        <f t="shared" si="153"/>
        <v>NO CUMPLE</v>
      </c>
      <c r="AK804" s="13" t="str">
        <f t="shared" si="154"/>
        <v>NO CUMPLE</v>
      </c>
      <c r="AL804" s="13" t="str">
        <f t="shared" si="155"/>
        <v>NO CUMPLE</v>
      </c>
      <c r="AM804" s="13" t="str">
        <f t="shared" si="156"/>
        <v>CUMPLE</v>
      </c>
      <c r="AN804" s="13" t="str">
        <f t="shared" si="157"/>
        <v>NO CUMPLE</v>
      </c>
      <c r="AO804" s="13" t="str">
        <f t="shared" si="158"/>
        <v>NO CUMPLE</v>
      </c>
      <c r="AP804" s="13" t="str">
        <f t="shared" si="159"/>
        <v>NO CUMPLE</v>
      </c>
    </row>
    <row r="805" spans="1:42" ht="15" hidden="1" x14ac:dyDescent="0.25">
      <c r="A805" t="s">
        <v>4967</v>
      </c>
      <c r="B805" t="s">
        <v>165</v>
      </c>
      <c r="C805" t="s">
        <v>296</v>
      </c>
      <c r="D805" t="s">
        <v>297</v>
      </c>
      <c r="E805" t="s">
        <v>298</v>
      </c>
      <c r="F805" t="s">
        <v>712</v>
      </c>
      <c r="G805" t="s">
        <v>73</v>
      </c>
      <c r="H805" t="s">
        <v>74</v>
      </c>
      <c r="I805" t="s">
        <v>29</v>
      </c>
      <c r="J805" t="s">
        <v>82</v>
      </c>
      <c r="K805" t="s">
        <v>57</v>
      </c>
      <c r="L805" t="s">
        <v>408</v>
      </c>
      <c r="M805" t="s">
        <v>4968</v>
      </c>
      <c r="N805" t="s">
        <v>4969</v>
      </c>
      <c r="O805" t="s">
        <v>61</v>
      </c>
      <c r="P805" t="s">
        <v>94</v>
      </c>
      <c r="Q805" t="s">
        <v>95</v>
      </c>
      <c r="R805" t="s">
        <v>4970</v>
      </c>
      <c r="S805" t="s">
        <v>1948</v>
      </c>
      <c r="T805" t="s">
        <v>4971</v>
      </c>
      <c r="U805" t="s">
        <v>305</v>
      </c>
      <c r="V805" s="40">
        <v>0</v>
      </c>
      <c r="W805" s="40">
        <v>6.4814814814814813E-3</v>
      </c>
      <c r="X805" s="40">
        <v>6.4814814814814813E-3</v>
      </c>
      <c r="Y805" s="2" t="str">
        <f t="shared" si="148"/>
        <v/>
      </c>
      <c r="Z805" s="47" t="str">
        <f t="shared" si="149"/>
        <v>Cumplido</v>
      </c>
      <c r="AA805" s="8"/>
      <c r="AB805" s="8"/>
      <c r="AC805" s="8"/>
      <c r="AD805" s="8"/>
      <c r="AE805" s="8"/>
      <c r="AF805" s="42">
        <v>45336</v>
      </c>
      <c r="AG805" s="13" t="str">
        <f t="shared" si="150"/>
        <v>CUMPLE</v>
      </c>
      <c r="AH805" s="13" t="str">
        <f t="shared" si="151"/>
        <v>NO CUMPLE</v>
      </c>
      <c r="AI805" s="13" t="str">
        <f t="shared" si="152"/>
        <v>NO CUMPLE</v>
      </c>
      <c r="AJ805" s="13" t="str">
        <f t="shared" si="153"/>
        <v>NO CUMPLE</v>
      </c>
      <c r="AK805" s="13" t="str">
        <f t="shared" si="154"/>
        <v>NO CUMPLE</v>
      </c>
      <c r="AL805" s="13" t="str">
        <f t="shared" si="155"/>
        <v>CUMPLE</v>
      </c>
      <c r="AM805" s="13" t="str">
        <f t="shared" si="156"/>
        <v>NO CUMPLE</v>
      </c>
      <c r="AN805" s="13" t="str">
        <f t="shared" si="157"/>
        <v>NO CUMPLE</v>
      </c>
      <c r="AO805" s="13" t="str">
        <f t="shared" si="158"/>
        <v>NO CUMPLE</v>
      </c>
      <c r="AP805" s="13" t="str">
        <f t="shared" si="159"/>
        <v>NO CUMPLE</v>
      </c>
    </row>
    <row r="806" spans="1:42" ht="15" hidden="1" x14ac:dyDescent="0.25">
      <c r="A806" t="s">
        <v>4972</v>
      </c>
      <c r="B806" t="s">
        <v>165</v>
      </c>
      <c r="C806" t="s">
        <v>296</v>
      </c>
      <c r="D806" t="s">
        <v>297</v>
      </c>
      <c r="E806" t="s">
        <v>298</v>
      </c>
      <c r="F806" t="s">
        <v>712</v>
      </c>
      <c r="G806" t="s">
        <v>73</v>
      </c>
      <c r="H806" t="s">
        <v>74</v>
      </c>
      <c r="I806" t="s">
        <v>29</v>
      </c>
      <c r="J806" t="s">
        <v>82</v>
      </c>
      <c r="K806" t="s">
        <v>57</v>
      </c>
      <c r="L806" t="s">
        <v>408</v>
      </c>
      <c r="M806" t="s">
        <v>4973</v>
      </c>
      <c r="N806" t="s">
        <v>4974</v>
      </c>
      <c r="O806" t="s">
        <v>61</v>
      </c>
      <c r="P806" t="s">
        <v>94</v>
      </c>
      <c r="Q806" t="s">
        <v>95</v>
      </c>
      <c r="R806" t="s">
        <v>4975</v>
      </c>
      <c r="S806" t="s">
        <v>3319</v>
      </c>
      <c r="T806" t="s">
        <v>4976</v>
      </c>
      <c r="U806" t="s">
        <v>4977</v>
      </c>
      <c r="V806" s="40">
        <v>0.18983796296296296</v>
      </c>
      <c r="W806" s="40">
        <v>0.19267361111111111</v>
      </c>
      <c r="X806" s="40">
        <v>2.8356481481481483E-3</v>
      </c>
      <c r="Y806" s="2" t="str">
        <f t="shared" si="148"/>
        <v/>
      </c>
      <c r="Z806" s="47" t="str">
        <f t="shared" si="149"/>
        <v>Cumplido</v>
      </c>
      <c r="AA806" s="8"/>
      <c r="AB806" s="8" t="str">
        <f>IF($H806="1-Crítica",IF($X806&lt;=$AT$5,"Cumplido", "Incumplido"),"")</f>
        <v/>
      </c>
      <c r="AC806" s="8" t="str">
        <f>IF($H806="2-Alta",IF($X806&lt;=$AT$6, "Cumplido", "Incumplido"),"")</f>
        <v/>
      </c>
      <c r="AD806" s="8" t="str">
        <f>IF($H806="3-Medio",IF($X806&lt;=$AT$7, "Cumplido", "Incumplido"),"")</f>
        <v>Cumplido</v>
      </c>
      <c r="AE806" s="8" t="str">
        <f>IF($H806="4-Baja",IF($X806&lt;=$AT$8, "Cumplido", "Incumplido"),"")</f>
        <v/>
      </c>
      <c r="AF806" s="42">
        <v>45337</v>
      </c>
      <c r="AG806" s="13" t="str">
        <f t="shared" si="150"/>
        <v>CUMPLE</v>
      </c>
      <c r="AH806" s="13" t="str">
        <f t="shared" si="151"/>
        <v>NO CUMPLE</v>
      </c>
      <c r="AI806" s="13" t="str">
        <f t="shared" si="152"/>
        <v>NO CUMPLE</v>
      </c>
      <c r="AJ806" s="13" t="str">
        <f t="shared" si="153"/>
        <v>NO CUMPLE</v>
      </c>
      <c r="AK806" s="13" t="str">
        <f t="shared" si="154"/>
        <v>NO CUMPLE</v>
      </c>
      <c r="AL806" s="13" t="str">
        <f t="shared" si="155"/>
        <v>NO CUMPLE</v>
      </c>
      <c r="AM806" s="13" t="str">
        <f t="shared" si="156"/>
        <v>NO CUMPLE</v>
      </c>
      <c r="AN806" s="13" t="str">
        <f t="shared" si="157"/>
        <v>CUMPLE</v>
      </c>
      <c r="AO806" s="13" t="str">
        <f t="shared" si="158"/>
        <v>NO CUMPLE</v>
      </c>
      <c r="AP806" s="13" t="str">
        <f t="shared" si="159"/>
        <v>NO CUMPLE</v>
      </c>
    </row>
    <row r="807" spans="1:42" ht="15" hidden="1" x14ac:dyDescent="0.25">
      <c r="A807" t="s">
        <v>4978</v>
      </c>
      <c r="B807" t="s">
        <v>165</v>
      </c>
      <c r="C807" t="s">
        <v>415</v>
      </c>
      <c r="D807" t="s">
        <v>297</v>
      </c>
      <c r="E807" t="s">
        <v>2399</v>
      </c>
      <c r="F807" t="s">
        <v>712</v>
      </c>
      <c r="G807" t="s">
        <v>73</v>
      </c>
      <c r="H807" t="s">
        <v>74</v>
      </c>
      <c r="I807" t="s">
        <v>29</v>
      </c>
      <c r="J807" t="s">
        <v>82</v>
      </c>
      <c r="K807" t="s">
        <v>1144</v>
      </c>
      <c r="L807" t="s">
        <v>4951</v>
      </c>
      <c r="M807" t="s">
        <v>4979</v>
      </c>
      <c r="N807" t="s">
        <v>4980</v>
      </c>
      <c r="O807" t="s">
        <v>61</v>
      </c>
      <c r="P807" t="s">
        <v>136</v>
      </c>
      <c r="Q807" t="s">
        <v>137</v>
      </c>
      <c r="R807" t="s">
        <v>4981</v>
      </c>
      <c r="S807" t="s">
        <v>1948</v>
      </c>
      <c r="T807" t="s">
        <v>4982</v>
      </c>
      <c r="U807" t="s">
        <v>774</v>
      </c>
      <c r="V807" s="40">
        <v>3.4166666666666665E-2</v>
      </c>
      <c r="W807" s="40">
        <v>4.1284722222222223E-2</v>
      </c>
      <c r="X807" s="40">
        <v>7.1180555555555554E-3</v>
      </c>
      <c r="Y807" s="2" t="str">
        <f t="shared" si="148"/>
        <v/>
      </c>
      <c r="Z807" s="47" t="str">
        <f t="shared" si="149"/>
        <v>Cumplido</v>
      </c>
      <c r="AA807" s="8"/>
      <c r="AB807" s="8"/>
      <c r="AC807" s="8"/>
      <c r="AD807" s="8"/>
      <c r="AE807" s="8"/>
      <c r="AF807" s="42">
        <v>45336</v>
      </c>
      <c r="AG807" s="13" t="str">
        <f t="shared" si="150"/>
        <v>CUMPLE</v>
      </c>
      <c r="AH807" s="13" t="str">
        <f t="shared" si="151"/>
        <v>NO CUMPLE</v>
      </c>
      <c r="AI807" s="13" t="str">
        <f t="shared" si="152"/>
        <v>NO CUMPLE</v>
      </c>
      <c r="AJ807" s="13" t="str">
        <f t="shared" si="153"/>
        <v>NO CUMPLE</v>
      </c>
      <c r="AK807" s="13" t="str">
        <f t="shared" si="154"/>
        <v>NO CUMPLE</v>
      </c>
      <c r="AL807" s="13" t="str">
        <f t="shared" si="155"/>
        <v>CUMPLE</v>
      </c>
      <c r="AM807" s="13" t="str">
        <f t="shared" si="156"/>
        <v>NO CUMPLE</v>
      </c>
      <c r="AN807" s="13" t="str">
        <f t="shared" si="157"/>
        <v>NO CUMPLE</v>
      </c>
      <c r="AO807" s="13" t="str">
        <f t="shared" si="158"/>
        <v>NO CUMPLE</v>
      </c>
      <c r="AP807" s="13" t="str">
        <f t="shared" si="159"/>
        <v>NO CUMPLE</v>
      </c>
    </row>
    <row r="808" spans="1:42" ht="15" x14ac:dyDescent="0.25">
      <c r="A808" t="s">
        <v>4983</v>
      </c>
      <c r="B808" t="s">
        <v>307</v>
      </c>
      <c r="C808" t="s">
        <v>308</v>
      </c>
      <c r="D808" t="s">
        <v>308</v>
      </c>
      <c r="E808" t="s">
        <v>457</v>
      </c>
      <c r="F808" t="s">
        <v>458</v>
      </c>
      <c r="G808" t="s">
        <v>54</v>
      </c>
      <c r="H808" t="s">
        <v>55</v>
      </c>
      <c r="I808" t="s">
        <v>30</v>
      </c>
      <c r="J808" t="s">
        <v>82</v>
      </c>
      <c r="K808" t="s">
        <v>57</v>
      </c>
      <c r="L808" t="s">
        <v>4984</v>
      </c>
      <c r="M808" t="s">
        <v>4985</v>
      </c>
      <c r="N808" t="s">
        <v>4986</v>
      </c>
      <c r="O808" t="s">
        <v>61</v>
      </c>
      <c r="P808" t="s">
        <v>462</v>
      </c>
      <c r="Q808" t="s">
        <v>463</v>
      </c>
      <c r="R808" t="s">
        <v>4987</v>
      </c>
      <c r="S808" t="s">
        <v>3319</v>
      </c>
      <c r="T808" t="s">
        <v>3829</v>
      </c>
      <c r="U808" t="s">
        <v>3829</v>
      </c>
      <c r="V808" s="40">
        <v>0</v>
      </c>
      <c r="W808" s="40">
        <v>1.5162037037037036E-3</v>
      </c>
      <c r="X808" s="40">
        <v>1.5162037037037036E-3</v>
      </c>
      <c r="Y808" s="2" t="str">
        <f t="shared" si="148"/>
        <v/>
      </c>
      <c r="Z808" s="47" t="str">
        <f t="shared" si="149"/>
        <v>Cumplido</v>
      </c>
      <c r="AA808" s="8"/>
      <c r="AB808" s="8"/>
      <c r="AC808" s="8"/>
      <c r="AD808" s="8"/>
      <c r="AE808" s="8"/>
      <c r="AF808" s="42">
        <v>45337</v>
      </c>
      <c r="AG808" s="13" t="str">
        <f t="shared" si="150"/>
        <v>CUMPLE</v>
      </c>
      <c r="AH808" s="13" t="str">
        <f t="shared" si="151"/>
        <v>NO CUMPLE</v>
      </c>
      <c r="AI808" s="13" t="str">
        <f t="shared" si="152"/>
        <v>NO CUMPLE</v>
      </c>
      <c r="AJ808" s="13" t="str">
        <f t="shared" si="153"/>
        <v>NO CUMPLE</v>
      </c>
      <c r="AK808" s="13" t="str">
        <f t="shared" si="154"/>
        <v>NO CUMPLE</v>
      </c>
      <c r="AL808" s="13" t="str">
        <f t="shared" si="155"/>
        <v>CUMPLE</v>
      </c>
      <c r="AM808" s="13" t="str">
        <f t="shared" si="156"/>
        <v>NO CUMPLE</v>
      </c>
      <c r="AN808" s="13" t="str">
        <f t="shared" si="157"/>
        <v>NO CUMPLE</v>
      </c>
      <c r="AO808" s="13" t="str">
        <f t="shared" si="158"/>
        <v>NO CUMPLE</v>
      </c>
      <c r="AP808" s="13" t="str">
        <f t="shared" si="159"/>
        <v>NO CUMPLE</v>
      </c>
    </row>
    <row r="809" spans="1:42" ht="15" x14ac:dyDescent="0.25">
      <c r="A809" t="s">
        <v>4988</v>
      </c>
      <c r="B809" t="s">
        <v>95</v>
      </c>
      <c r="C809" t="s">
        <v>482</v>
      </c>
      <c r="D809" t="s">
        <v>483</v>
      </c>
      <c r="E809" t="s">
        <v>484</v>
      </c>
      <c r="F809" t="s">
        <v>485</v>
      </c>
      <c r="G809" t="s">
        <v>73</v>
      </c>
      <c r="H809" t="s">
        <v>74</v>
      </c>
      <c r="I809" t="s">
        <v>29</v>
      </c>
      <c r="J809" t="s">
        <v>82</v>
      </c>
      <c r="K809" t="s">
        <v>486</v>
      </c>
      <c r="L809" t="s">
        <v>4989</v>
      </c>
      <c r="M809" t="s">
        <v>4990</v>
      </c>
      <c r="N809" t="s">
        <v>4991</v>
      </c>
      <c r="O809" t="s">
        <v>61</v>
      </c>
      <c r="P809" t="s">
        <v>136</v>
      </c>
      <c r="Q809" t="s">
        <v>137</v>
      </c>
      <c r="R809" t="s">
        <v>4992</v>
      </c>
      <c r="S809" t="s">
        <v>3319</v>
      </c>
      <c r="T809" t="s">
        <v>4993</v>
      </c>
      <c r="U809" t="s">
        <v>4994</v>
      </c>
      <c r="V809" s="40">
        <v>7.8252314814814816E-2</v>
      </c>
      <c r="W809" s="40">
        <v>0.35539351851851853</v>
      </c>
      <c r="X809" s="40">
        <v>0.27714120370370371</v>
      </c>
      <c r="Y809" s="2" t="str">
        <f t="shared" si="148"/>
        <v/>
      </c>
      <c r="Z809" s="47" t="str">
        <f t="shared" si="149"/>
        <v>Cumplido</v>
      </c>
      <c r="AA809" s="8"/>
      <c r="AB809" s="8"/>
      <c r="AC809" s="8"/>
      <c r="AD809" s="8"/>
      <c r="AE809" s="8"/>
      <c r="AF809" s="42">
        <v>45337</v>
      </c>
      <c r="AG809" s="13" t="str">
        <f t="shared" si="150"/>
        <v>NO CUMPLE</v>
      </c>
      <c r="AH809" s="13" t="str">
        <f t="shared" si="151"/>
        <v>NO CUMPLE</v>
      </c>
      <c r="AI809" s="13" t="str">
        <f t="shared" si="152"/>
        <v>CUMPLE</v>
      </c>
      <c r="AJ809" s="13" t="str">
        <f t="shared" si="153"/>
        <v>NO CUMPLE</v>
      </c>
      <c r="AK809" s="13" t="str">
        <f t="shared" si="154"/>
        <v>NO CUMPLE</v>
      </c>
      <c r="AL809" s="13" t="str">
        <f t="shared" si="155"/>
        <v>NO CUMPLE</v>
      </c>
      <c r="AM809" s="13" t="str">
        <f t="shared" si="156"/>
        <v>NO CUMPLE</v>
      </c>
      <c r="AN809" s="13" t="str">
        <f t="shared" si="157"/>
        <v>NO CUMPLE</v>
      </c>
      <c r="AO809" s="13" t="str">
        <f t="shared" si="158"/>
        <v>CUMPLE</v>
      </c>
      <c r="AP809" s="13" t="str">
        <f t="shared" si="159"/>
        <v>NO CUMPLE</v>
      </c>
    </row>
    <row r="810" spans="1:42" ht="15" hidden="1" x14ac:dyDescent="0.25">
      <c r="A810" t="s">
        <v>4995</v>
      </c>
      <c r="B810" t="s">
        <v>165</v>
      </c>
      <c r="C810" t="s">
        <v>415</v>
      </c>
      <c r="D810" t="s">
        <v>297</v>
      </c>
      <c r="E810" t="s">
        <v>380</v>
      </c>
      <c r="F810" t="s">
        <v>1124</v>
      </c>
      <c r="G810" t="s">
        <v>73</v>
      </c>
      <c r="H810" t="s">
        <v>74</v>
      </c>
      <c r="I810" t="s">
        <v>29</v>
      </c>
      <c r="J810" t="s">
        <v>82</v>
      </c>
      <c r="K810" t="s">
        <v>4431</v>
      </c>
      <c r="L810" t="s">
        <v>4432</v>
      </c>
      <c r="M810" t="s">
        <v>4996</v>
      </c>
      <c r="N810" t="s">
        <v>4997</v>
      </c>
      <c r="O810" t="s">
        <v>61</v>
      </c>
      <c r="P810" t="s">
        <v>94</v>
      </c>
      <c r="Q810" t="s">
        <v>4998</v>
      </c>
      <c r="R810" t="s">
        <v>4999</v>
      </c>
      <c r="S810" t="s">
        <v>3319</v>
      </c>
      <c r="T810" t="s">
        <v>5000</v>
      </c>
      <c r="U810" t="s">
        <v>423</v>
      </c>
      <c r="V810" s="40">
        <v>6.6550925925925927E-3</v>
      </c>
      <c r="W810" s="40">
        <v>1.170138888888889E-2</v>
      </c>
      <c r="X810" s="40">
        <v>5.0462962962962961E-3</v>
      </c>
      <c r="Y810" s="2" t="str">
        <f t="shared" si="148"/>
        <v/>
      </c>
      <c r="Z810" s="47" t="str">
        <f t="shared" si="149"/>
        <v>Cumplido</v>
      </c>
      <c r="AA810" s="8"/>
      <c r="AB810" s="8"/>
      <c r="AC810" s="8"/>
      <c r="AD810" s="8"/>
      <c r="AE810" s="8"/>
      <c r="AF810" s="42">
        <v>45337</v>
      </c>
      <c r="AG810" s="13" t="str">
        <f t="shared" si="150"/>
        <v>CUMPLE</v>
      </c>
      <c r="AH810" s="13" t="str">
        <f t="shared" si="151"/>
        <v>NO CUMPLE</v>
      </c>
      <c r="AI810" s="13" t="str">
        <f t="shared" si="152"/>
        <v>NO CUMPLE</v>
      </c>
      <c r="AJ810" s="13" t="str">
        <f t="shared" si="153"/>
        <v>NO CUMPLE</v>
      </c>
      <c r="AK810" s="13" t="str">
        <f t="shared" si="154"/>
        <v>NO CUMPLE</v>
      </c>
      <c r="AL810" s="13" t="str">
        <f t="shared" si="155"/>
        <v>CUMPLE</v>
      </c>
      <c r="AM810" s="13" t="str">
        <f t="shared" si="156"/>
        <v>NO CUMPLE</v>
      </c>
      <c r="AN810" s="13" t="str">
        <f t="shared" si="157"/>
        <v>NO CUMPLE</v>
      </c>
      <c r="AO810" s="13" t="str">
        <f t="shared" si="158"/>
        <v>NO CUMPLE</v>
      </c>
      <c r="AP810" s="13" t="str">
        <f t="shared" si="159"/>
        <v>NO CUMPLE</v>
      </c>
    </row>
    <row r="811" spans="1:42" ht="15" x14ac:dyDescent="0.25">
      <c r="A811" t="s">
        <v>5001</v>
      </c>
      <c r="B811" t="s">
        <v>284</v>
      </c>
      <c r="C811" t="s">
        <v>233</v>
      </c>
      <c r="D811" t="s">
        <v>233</v>
      </c>
      <c r="E811" t="s">
        <v>942</v>
      </c>
      <c r="F811" t="s">
        <v>2469</v>
      </c>
      <c r="G811" t="s">
        <v>54</v>
      </c>
      <c r="H811" t="s">
        <v>55</v>
      </c>
      <c r="I811" t="s">
        <v>30</v>
      </c>
      <c r="J811" t="s">
        <v>82</v>
      </c>
      <c r="K811" t="s">
        <v>75</v>
      </c>
      <c r="L811" t="s">
        <v>5002</v>
      </c>
      <c r="M811" t="s">
        <v>5003</v>
      </c>
      <c r="N811" t="s">
        <v>5004</v>
      </c>
      <c r="O811" t="s">
        <v>61</v>
      </c>
      <c r="P811" t="s">
        <v>62</v>
      </c>
      <c r="Q811" t="s">
        <v>279</v>
      </c>
      <c r="R811" t="s">
        <v>5005</v>
      </c>
      <c r="S811" t="s">
        <v>3319</v>
      </c>
      <c r="T811" t="s">
        <v>2493</v>
      </c>
      <c r="U811" t="s">
        <v>2952</v>
      </c>
      <c r="V811" s="40">
        <v>0</v>
      </c>
      <c r="W811" s="40">
        <v>1.6967592592592593E-2</v>
      </c>
      <c r="X811" s="40">
        <v>1.6967592592592593E-2</v>
      </c>
      <c r="Y811" s="2" t="str">
        <f t="shared" si="148"/>
        <v/>
      </c>
      <c r="Z811" s="47" t="str">
        <f t="shared" si="149"/>
        <v>Cumplido</v>
      </c>
      <c r="AA811" s="8"/>
      <c r="AB811" s="8"/>
      <c r="AC811" s="8"/>
      <c r="AD811" s="8"/>
      <c r="AE811" s="8"/>
      <c r="AF811" s="42">
        <v>45337</v>
      </c>
      <c r="AG811" s="13" t="str">
        <f t="shared" si="150"/>
        <v>CUMPLE</v>
      </c>
      <c r="AH811" s="13" t="str">
        <f t="shared" si="151"/>
        <v>NO CUMPLE</v>
      </c>
      <c r="AI811" s="13" t="str">
        <f t="shared" si="152"/>
        <v>NO CUMPLE</v>
      </c>
      <c r="AJ811" s="13" t="str">
        <f t="shared" si="153"/>
        <v>NO CUMPLE</v>
      </c>
      <c r="AK811" s="13" t="str">
        <f t="shared" si="154"/>
        <v>NO CUMPLE</v>
      </c>
      <c r="AL811" s="13" t="str">
        <f t="shared" si="155"/>
        <v>CUMPLE</v>
      </c>
      <c r="AM811" s="13" t="str">
        <f t="shared" si="156"/>
        <v>NO CUMPLE</v>
      </c>
      <c r="AN811" s="13" t="str">
        <f t="shared" si="157"/>
        <v>NO CUMPLE</v>
      </c>
      <c r="AO811" s="13" t="str">
        <f t="shared" si="158"/>
        <v>NO CUMPLE</v>
      </c>
      <c r="AP811" s="13" t="str">
        <f t="shared" si="159"/>
        <v>NO CUMPLE</v>
      </c>
    </row>
    <row r="812" spans="1:42" ht="15" x14ac:dyDescent="0.25">
      <c r="A812" t="s">
        <v>5006</v>
      </c>
      <c r="B812" t="s">
        <v>284</v>
      </c>
      <c r="C812" t="s">
        <v>233</v>
      </c>
      <c r="D812" t="s">
        <v>233</v>
      </c>
      <c r="E812" t="s">
        <v>942</v>
      </c>
      <c r="F812" t="s">
        <v>2469</v>
      </c>
      <c r="G812" t="s">
        <v>54</v>
      </c>
      <c r="H812" t="s">
        <v>55</v>
      </c>
      <c r="I812" t="s">
        <v>30</v>
      </c>
      <c r="J812" t="s">
        <v>82</v>
      </c>
      <c r="K812" t="s">
        <v>75</v>
      </c>
      <c r="L812" t="s">
        <v>5007</v>
      </c>
      <c r="M812" t="s">
        <v>5008</v>
      </c>
      <c r="N812" t="s">
        <v>5009</v>
      </c>
      <c r="O812" t="s">
        <v>61</v>
      </c>
      <c r="P812" t="s">
        <v>62</v>
      </c>
      <c r="Q812" t="s">
        <v>279</v>
      </c>
      <c r="R812" t="s">
        <v>5010</v>
      </c>
      <c r="S812" t="s">
        <v>3319</v>
      </c>
      <c r="T812" t="s">
        <v>2493</v>
      </c>
      <c r="U812" t="s">
        <v>2952</v>
      </c>
      <c r="V812" s="40">
        <v>0</v>
      </c>
      <c r="W812" s="40">
        <v>1.1921296296296296E-3</v>
      </c>
      <c r="X812" s="40">
        <v>1.1921296296296296E-3</v>
      </c>
      <c r="Y812" s="2" t="str">
        <f t="shared" si="148"/>
        <v/>
      </c>
      <c r="Z812" s="47" t="str">
        <f t="shared" si="149"/>
        <v>Cumplido</v>
      </c>
      <c r="AA812" s="8"/>
      <c r="AB812" s="8"/>
      <c r="AC812" s="8"/>
      <c r="AD812" s="8"/>
      <c r="AE812" s="8"/>
      <c r="AF812" s="42">
        <v>45337</v>
      </c>
      <c r="AG812" s="13" t="str">
        <f t="shared" si="150"/>
        <v>CUMPLE</v>
      </c>
      <c r="AH812" s="13" t="str">
        <f t="shared" si="151"/>
        <v>NO CUMPLE</v>
      </c>
      <c r="AI812" s="13" t="str">
        <f t="shared" si="152"/>
        <v>NO CUMPLE</v>
      </c>
      <c r="AJ812" s="13" t="str">
        <f t="shared" si="153"/>
        <v>NO CUMPLE</v>
      </c>
      <c r="AK812" s="13" t="str">
        <f t="shared" si="154"/>
        <v>NO CUMPLE</v>
      </c>
      <c r="AL812" s="13" t="str">
        <f t="shared" si="155"/>
        <v>CUMPLE</v>
      </c>
      <c r="AM812" s="13" t="str">
        <f t="shared" si="156"/>
        <v>NO CUMPLE</v>
      </c>
      <c r="AN812" s="13" t="str">
        <f t="shared" si="157"/>
        <v>NO CUMPLE</v>
      </c>
      <c r="AO812" s="13" t="str">
        <f t="shared" si="158"/>
        <v>NO CUMPLE</v>
      </c>
      <c r="AP812" s="13" t="str">
        <f t="shared" si="159"/>
        <v>NO CUMPLE</v>
      </c>
    </row>
    <row r="813" spans="1:42" ht="15" hidden="1" x14ac:dyDescent="0.25">
      <c r="A813" t="s">
        <v>5011</v>
      </c>
      <c r="B813" t="s">
        <v>165</v>
      </c>
      <c r="C813" t="s">
        <v>359</v>
      </c>
      <c r="D813" t="s">
        <v>71</v>
      </c>
      <c r="E813" t="s">
        <v>5012</v>
      </c>
      <c r="F813" t="s">
        <v>5013</v>
      </c>
      <c r="G813" t="s">
        <v>253</v>
      </c>
      <c r="H813" t="s">
        <v>254</v>
      </c>
      <c r="I813" t="s">
        <v>28</v>
      </c>
      <c r="J813" t="s">
        <v>82</v>
      </c>
      <c r="K813" t="s">
        <v>57</v>
      </c>
      <c r="L813" t="s">
        <v>5014</v>
      </c>
      <c r="M813" t="s">
        <v>5015</v>
      </c>
      <c r="N813" t="s">
        <v>5016</v>
      </c>
      <c r="O813" t="s">
        <v>61</v>
      </c>
      <c r="P813" t="s">
        <v>136</v>
      </c>
      <c r="Q813" t="s">
        <v>137</v>
      </c>
      <c r="R813" t="s">
        <v>5017</v>
      </c>
      <c r="S813" t="s">
        <v>3319</v>
      </c>
      <c r="T813" t="s">
        <v>5018</v>
      </c>
      <c r="U813" t="s">
        <v>5019</v>
      </c>
      <c r="V813" s="40">
        <v>1.8865740740740742E-3</v>
      </c>
      <c r="W813" s="40">
        <v>3.8888888888888888E-3</v>
      </c>
      <c r="X813" s="40">
        <v>2.0023148148148148E-3</v>
      </c>
      <c r="Y813" s="2" t="str">
        <f t="shared" si="148"/>
        <v/>
      </c>
      <c r="Z813" s="47" t="str">
        <f t="shared" si="149"/>
        <v>Cumplido</v>
      </c>
      <c r="AA813" s="8"/>
      <c r="AB813" s="8"/>
      <c r="AC813" s="8"/>
      <c r="AD813" s="8"/>
      <c r="AE813" s="8"/>
      <c r="AF813" s="42">
        <v>45337</v>
      </c>
      <c r="AG813" s="13" t="str">
        <f t="shared" si="150"/>
        <v>CUMPLE</v>
      </c>
      <c r="AH813" s="13" t="str">
        <f t="shared" si="151"/>
        <v>NO CUMPLE</v>
      </c>
      <c r="AI813" s="13" t="str">
        <f t="shared" si="152"/>
        <v>NO CUMPLE</v>
      </c>
      <c r="AJ813" s="13" t="str">
        <f t="shared" si="153"/>
        <v>NO CUMPLE</v>
      </c>
      <c r="AK813" s="13" t="str">
        <f t="shared" si="154"/>
        <v>NO CUMPLE</v>
      </c>
      <c r="AL813" s="13" t="str">
        <f t="shared" si="155"/>
        <v>CUMPLE</v>
      </c>
      <c r="AM813" s="13" t="str">
        <f t="shared" si="156"/>
        <v>NO CUMPLE</v>
      </c>
      <c r="AN813" s="13" t="str">
        <f t="shared" si="157"/>
        <v>NO CUMPLE</v>
      </c>
      <c r="AO813" s="13" t="str">
        <f t="shared" si="158"/>
        <v>NO CUMPLE</v>
      </c>
      <c r="AP813" s="13" t="str">
        <f t="shared" si="159"/>
        <v>NO CUMPLE</v>
      </c>
    </row>
    <row r="814" spans="1:42" ht="15" hidden="1" x14ac:dyDescent="0.25">
      <c r="A814" t="s">
        <v>5020</v>
      </c>
      <c r="B814" t="s">
        <v>165</v>
      </c>
      <c r="C814" t="s">
        <v>359</v>
      </c>
      <c r="D814" t="s">
        <v>71</v>
      </c>
      <c r="E814" t="s">
        <v>5012</v>
      </c>
      <c r="F814" t="s">
        <v>5013</v>
      </c>
      <c r="G814" t="s">
        <v>253</v>
      </c>
      <c r="H814" t="s">
        <v>254</v>
      </c>
      <c r="I814" t="s">
        <v>28</v>
      </c>
      <c r="J814" t="s">
        <v>82</v>
      </c>
      <c r="K814" t="s">
        <v>57</v>
      </c>
      <c r="L814" t="s">
        <v>5021</v>
      </c>
      <c r="M814" t="s">
        <v>5022</v>
      </c>
      <c r="N814" t="s">
        <v>5023</v>
      </c>
      <c r="O814" t="s">
        <v>61</v>
      </c>
      <c r="P814" t="s">
        <v>136</v>
      </c>
      <c r="Q814" t="s">
        <v>137</v>
      </c>
      <c r="R814" t="s">
        <v>5024</v>
      </c>
      <c r="S814" t="s">
        <v>3319</v>
      </c>
      <c r="T814" t="s">
        <v>5021</v>
      </c>
      <c r="U814" t="s">
        <v>5019</v>
      </c>
      <c r="V814" s="40">
        <v>1.5046296296296296E-3</v>
      </c>
      <c r="W814" s="40">
        <v>3.2754629629629631E-3</v>
      </c>
      <c r="X814" s="40">
        <v>1.7708333333333332E-3</v>
      </c>
      <c r="Y814" s="2" t="str">
        <f t="shared" si="148"/>
        <v/>
      </c>
      <c r="Z814" s="47" t="str">
        <f t="shared" si="149"/>
        <v>Cumplido</v>
      </c>
      <c r="AA814" s="8"/>
      <c r="AB814" s="8"/>
      <c r="AC814" s="8"/>
      <c r="AD814" s="8"/>
      <c r="AE814" s="8"/>
      <c r="AF814" s="42">
        <v>45337</v>
      </c>
      <c r="AG814" s="13" t="str">
        <f t="shared" si="150"/>
        <v>CUMPLE</v>
      </c>
      <c r="AH814" s="13" t="str">
        <f t="shared" si="151"/>
        <v>NO CUMPLE</v>
      </c>
      <c r="AI814" s="13" t="str">
        <f t="shared" si="152"/>
        <v>NO CUMPLE</v>
      </c>
      <c r="AJ814" s="13" t="str">
        <f t="shared" si="153"/>
        <v>NO CUMPLE</v>
      </c>
      <c r="AK814" s="13" t="str">
        <f t="shared" si="154"/>
        <v>NO CUMPLE</v>
      </c>
      <c r="AL814" s="13" t="str">
        <f t="shared" si="155"/>
        <v>CUMPLE</v>
      </c>
      <c r="AM814" s="13" t="str">
        <f t="shared" si="156"/>
        <v>NO CUMPLE</v>
      </c>
      <c r="AN814" s="13" t="str">
        <f t="shared" si="157"/>
        <v>NO CUMPLE</v>
      </c>
      <c r="AO814" s="13" t="str">
        <f t="shared" si="158"/>
        <v>NO CUMPLE</v>
      </c>
      <c r="AP814" s="13" t="str">
        <f t="shared" si="159"/>
        <v>NO CUMPLE</v>
      </c>
    </row>
    <row r="815" spans="1:42" ht="15" hidden="1" x14ac:dyDescent="0.25">
      <c r="A815" t="s">
        <v>5025</v>
      </c>
      <c r="B815" t="s">
        <v>165</v>
      </c>
      <c r="C815" t="s">
        <v>359</v>
      </c>
      <c r="D815" t="s">
        <v>71</v>
      </c>
      <c r="E815" t="s">
        <v>5012</v>
      </c>
      <c r="F815" t="s">
        <v>5013</v>
      </c>
      <c r="G815" t="s">
        <v>253</v>
      </c>
      <c r="H815" t="s">
        <v>254</v>
      </c>
      <c r="I815" t="s">
        <v>28</v>
      </c>
      <c r="J815" t="s">
        <v>82</v>
      </c>
      <c r="K815" t="s">
        <v>57</v>
      </c>
      <c r="L815" t="s">
        <v>370</v>
      </c>
      <c r="M815" t="s">
        <v>5026</v>
      </c>
      <c r="N815" t="s">
        <v>5027</v>
      </c>
      <c r="O815" t="s">
        <v>61</v>
      </c>
      <c r="P815" t="s">
        <v>136</v>
      </c>
      <c r="Q815" t="s">
        <v>137</v>
      </c>
      <c r="R815" t="s">
        <v>5028</v>
      </c>
      <c r="S815" t="s">
        <v>3319</v>
      </c>
      <c r="T815" t="s">
        <v>370</v>
      </c>
      <c r="U815" t="s">
        <v>5019</v>
      </c>
      <c r="V815" s="40">
        <v>1.0648148148148149E-3</v>
      </c>
      <c r="W815" s="40">
        <v>3.5879629629629629E-3</v>
      </c>
      <c r="X815" s="40">
        <v>2.5231481481481481E-3</v>
      </c>
      <c r="Y815" s="2" t="str">
        <f t="shared" si="148"/>
        <v/>
      </c>
      <c r="Z815" s="47" t="str">
        <f t="shared" si="149"/>
        <v>Cumplido</v>
      </c>
      <c r="AA815" s="8"/>
      <c r="AB815" s="8"/>
      <c r="AC815" s="8"/>
      <c r="AD815" s="8"/>
      <c r="AE815" s="8"/>
      <c r="AF815" s="42">
        <v>45337</v>
      </c>
      <c r="AG815" s="13" t="str">
        <f t="shared" si="150"/>
        <v>CUMPLE</v>
      </c>
      <c r="AH815" s="13" t="str">
        <f t="shared" si="151"/>
        <v>NO CUMPLE</v>
      </c>
      <c r="AI815" s="13" t="str">
        <f t="shared" si="152"/>
        <v>NO CUMPLE</v>
      </c>
      <c r="AJ815" s="13" t="str">
        <f t="shared" si="153"/>
        <v>NO CUMPLE</v>
      </c>
      <c r="AK815" s="13" t="str">
        <f t="shared" si="154"/>
        <v>NO CUMPLE</v>
      </c>
      <c r="AL815" s="13" t="str">
        <f t="shared" si="155"/>
        <v>CUMPLE</v>
      </c>
      <c r="AM815" s="13" t="str">
        <f t="shared" si="156"/>
        <v>NO CUMPLE</v>
      </c>
      <c r="AN815" s="13" t="str">
        <f t="shared" si="157"/>
        <v>NO CUMPLE</v>
      </c>
      <c r="AO815" s="13" t="str">
        <f t="shared" si="158"/>
        <v>NO CUMPLE</v>
      </c>
      <c r="AP815" s="13" t="str">
        <f t="shared" si="159"/>
        <v>NO CUMPLE</v>
      </c>
    </row>
    <row r="816" spans="1:42" ht="15" hidden="1" x14ac:dyDescent="0.25">
      <c r="A816" t="s">
        <v>5029</v>
      </c>
      <c r="B816" t="s">
        <v>165</v>
      </c>
      <c r="C816" t="s">
        <v>359</v>
      </c>
      <c r="D816" t="s">
        <v>71</v>
      </c>
      <c r="E816" t="s">
        <v>5012</v>
      </c>
      <c r="F816" t="s">
        <v>5013</v>
      </c>
      <c r="G816" t="s">
        <v>253</v>
      </c>
      <c r="H816" t="s">
        <v>254</v>
      </c>
      <c r="I816" t="s">
        <v>28</v>
      </c>
      <c r="J816" t="s">
        <v>82</v>
      </c>
      <c r="K816" t="s">
        <v>57</v>
      </c>
      <c r="L816" t="s">
        <v>375</v>
      </c>
      <c r="M816" t="s">
        <v>5030</v>
      </c>
      <c r="N816" t="s">
        <v>5031</v>
      </c>
      <c r="O816" t="s">
        <v>61</v>
      </c>
      <c r="P816" t="s">
        <v>136</v>
      </c>
      <c r="Q816" t="s">
        <v>137</v>
      </c>
      <c r="R816" t="s">
        <v>5032</v>
      </c>
      <c r="S816" t="s">
        <v>3319</v>
      </c>
      <c r="T816" t="s">
        <v>375</v>
      </c>
      <c r="U816" t="s">
        <v>5019</v>
      </c>
      <c r="V816" s="40">
        <v>9.2592592592592596E-4</v>
      </c>
      <c r="W816" s="40">
        <v>2.627314814814815E-3</v>
      </c>
      <c r="X816" s="40">
        <v>1.7013888888888888E-3</v>
      </c>
      <c r="Y816" s="2" t="str">
        <f t="shared" si="148"/>
        <v/>
      </c>
      <c r="Z816" s="47" t="str">
        <f t="shared" si="149"/>
        <v>Cumplido</v>
      </c>
      <c r="AA816" s="8"/>
      <c r="AB816" s="8"/>
      <c r="AC816" s="8"/>
      <c r="AD816" s="8"/>
      <c r="AE816" s="8"/>
      <c r="AF816" s="42">
        <v>45337</v>
      </c>
      <c r="AG816" s="13" t="str">
        <f t="shared" si="150"/>
        <v>CUMPLE</v>
      </c>
      <c r="AH816" s="13" t="str">
        <f t="shared" si="151"/>
        <v>NO CUMPLE</v>
      </c>
      <c r="AI816" s="13" t="str">
        <f t="shared" si="152"/>
        <v>NO CUMPLE</v>
      </c>
      <c r="AJ816" s="13" t="str">
        <f t="shared" si="153"/>
        <v>NO CUMPLE</v>
      </c>
      <c r="AK816" s="13" t="str">
        <f t="shared" si="154"/>
        <v>NO CUMPLE</v>
      </c>
      <c r="AL816" s="13" t="str">
        <f t="shared" si="155"/>
        <v>CUMPLE</v>
      </c>
      <c r="AM816" s="13" t="str">
        <f t="shared" si="156"/>
        <v>NO CUMPLE</v>
      </c>
      <c r="AN816" s="13" t="str">
        <f t="shared" si="157"/>
        <v>NO CUMPLE</v>
      </c>
      <c r="AO816" s="13" t="str">
        <f t="shared" si="158"/>
        <v>NO CUMPLE</v>
      </c>
      <c r="AP816" s="13" t="str">
        <f t="shared" si="159"/>
        <v>NO CUMPLE</v>
      </c>
    </row>
    <row r="817" spans="1:42" ht="15" hidden="1" x14ac:dyDescent="0.25">
      <c r="A817" t="s">
        <v>5033</v>
      </c>
      <c r="B817" t="s">
        <v>165</v>
      </c>
      <c r="C817" t="s">
        <v>359</v>
      </c>
      <c r="D817" t="s">
        <v>71</v>
      </c>
      <c r="E817" t="s">
        <v>5012</v>
      </c>
      <c r="F817" t="s">
        <v>5013</v>
      </c>
      <c r="G817" t="s">
        <v>253</v>
      </c>
      <c r="H817" t="s">
        <v>254</v>
      </c>
      <c r="I817" t="s">
        <v>28</v>
      </c>
      <c r="J817" t="s">
        <v>82</v>
      </c>
      <c r="K817" t="s">
        <v>57</v>
      </c>
      <c r="L817" t="s">
        <v>5034</v>
      </c>
      <c r="M817" t="s">
        <v>5035</v>
      </c>
      <c r="N817" t="s">
        <v>5036</v>
      </c>
      <c r="O817" t="s">
        <v>61</v>
      </c>
      <c r="P817" t="s">
        <v>136</v>
      </c>
      <c r="Q817" t="s">
        <v>137</v>
      </c>
      <c r="R817" t="s">
        <v>5037</v>
      </c>
      <c r="S817" t="s">
        <v>3319</v>
      </c>
      <c r="T817" t="s">
        <v>5034</v>
      </c>
      <c r="U817" t="s">
        <v>5019</v>
      </c>
      <c r="V817" s="40">
        <v>7.7546296296296293E-4</v>
      </c>
      <c r="W817" s="40">
        <v>2.0254629629629629E-3</v>
      </c>
      <c r="X817" s="40">
        <v>1.25E-3</v>
      </c>
      <c r="Y817" s="2" t="str">
        <f t="shared" si="148"/>
        <v/>
      </c>
      <c r="Z817" s="47" t="str">
        <f t="shared" si="149"/>
        <v>Cumplido</v>
      </c>
      <c r="AA817" s="8"/>
      <c r="AB817" s="8"/>
      <c r="AC817" s="8"/>
      <c r="AD817" s="8"/>
      <c r="AE817" s="8"/>
      <c r="AF817" s="42">
        <v>45337</v>
      </c>
      <c r="AG817" s="13" t="str">
        <f t="shared" si="150"/>
        <v>CUMPLE</v>
      </c>
      <c r="AH817" s="13" t="str">
        <f t="shared" si="151"/>
        <v>NO CUMPLE</v>
      </c>
      <c r="AI817" s="13" t="str">
        <f t="shared" si="152"/>
        <v>NO CUMPLE</v>
      </c>
      <c r="AJ817" s="13" t="str">
        <f t="shared" si="153"/>
        <v>NO CUMPLE</v>
      </c>
      <c r="AK817" s="13" t="str">
        <f t="shared" si="154"/>
        <v>NO CUMPLE</v>
      </c>
      <c r="AL817" s="13" t="str">
        <f t="shared" si="155"/>
        <v>CUMPLE</v>
      </c>
      <c r="AM817" s="13" t="str">
        <f t="shared" si="156"/>
        <v>NO CUMPLE</v>
      </c>
      <c r="AN817" s="13" t="str">
        <f t="shared" si="157"/>
        <v>NO CUMPLE</v>
      </c>
      <c r="AO817" s="13" t="str">
        <f t="shared" si="158"/>
        <v>NO CUMPLE</v>
      </c>
      <c r="AP817" s="13" t="str">
        <f t="shared" si="159"/>
        <v>NO CUMPLE</v>
      </c>
    </row>
    <row r="818" spans="1:42" ht="15" x14ac:dyDescent="0.25">
      <c r="A818" t="s">
        <v>5038</v>
      </c>
      <c r="B818" t="s">
        <v>445</v>
      </c>
      <c r="C818" t="s">
        <v>233</v>
      </c>
      <c r="D818" t="s">
        <v>446</v>
      </c>
      <c r="E818" t="s">
        <v>242</v>
      </c>
      <c r="F818" t="s">
        <v>447</v>
      </c>
      <c r="G818" t="s">
        <v>448</v>
      </c>
      <c r="H818" t="s">
        <v>55</v>
      </c>
      <c r="I818" t="s">
        <v>30</v>
      </c>
      <c r="J818" t="s">
        <v>67</v>
      </c>
      <c r="K818" t="s">
        <v>288</v>
      </c>
      <c r="L818" t="s">
        <v>917</v>
      </c>
      <c r="M818" t="s">
        <v>5039</v>
      </c>
      <c r="N818" t="s">
        <v>5039</v>
      </c>
      <c r="O818" t="s">
        <v>61</v>
      </c>
      <c r="P818" t="s">
        <v>452</v>
      </c>
      <c r="Q818" t="s">
        <v>452</v>
      </c>
      <c r="R818" t="s">
        <v>5040</v>
      </c>
      <c r="S818" t="s">
        <v>3319</v>
      </c>
      <c r="T818" t="s">
        <v>920</v>
      </c>
      <c r="U818" t="s">
        <v>5041</v>
      </c>
      <c r="V818" s="40">
        <v>8.2997685185185188E-2</v>
      </c>
      <c r="W818" s="40">
        <v>8.4606481481481477E-2</v>
      </c>
      <c r="X818" s="40">
        <v>1.6087962962962963E-3</v>
      </c>
      <c r="Y818" s="2" t="str">
        <f t="shared" si="148"/>
        <v>Cumplido</v>
      </c>
      <c r="Z818" s="47" t="str">
        <f t="shared" si="149"/>
        <v/>
      </c>
      <c r="AA818" s="8"/>
      <c r="AB818" s="8"/>
      <c r="AC818" s="8"/>
      <c r="AD818" s="8"/>
      <c r="AE818" s="8"/>
      <c r="AF818" s="42">
        <v>45337</v>
      </c>
      <c r="AG818" s="13" t="str">
        <f t="shared" si="150"/>
        <v>CUMPLE</v>
      </c>
      <c r="AH818" s="13" t="str">
        <f t="shared" si="151"/>
        <v>NO CUMPLE</v>
      </c>
      <c r="AI818" s="13" t="str">
        <f t="shared" si="152"/>
        <v>NO CUMPLE</v>
      </c>
      <c r="AJ818" s="13" t="str">
        <f t="shared" si="153"/>
        <v>NO CUMPLE</v>
      </c>
      <c r="AK818" s="13" t="str">
        <f t="shared" si="154"/>
        <v>NO CUMPLE</v>
      </c>
      <c r="AL818" s="13" t="str">
        <f t="shared" si="155"/>
        <v>NO CUMPLE</v>
      </c>
      <c r="AM818" s="13" t="str">
        <f t="shared" si="156"/>
        <v>CUMPLE</v>
      </c>
      <c r="AN818" s="13" t="str">
        <f t="shared" si="157"/>
        <v>NO CUMPLE</v>
      </c>
      <c r="AO818" s="13" t="str">
        <f t="shared" si="158"/>
        <v>NO CUMPLE</v>
      </c>
      <c r="AP818" s="13" t="str">
        <f t="shared" si="159"/>
        <v>NO CUMPLE</v>
      </c>
    </row>
    <row r="819" spans="1:42" ht="15" hidden="1" x14ac:dyDescent="0.25">
      <c r="A819" t="s">
        <v>5042</v>
      </c>
      <c r="B819" t="s">
        <v>165</v>
      </c>
      <c r="C819" t="s">
        <v>71</v>
      </c>
      <c r="D819" t="s">
        <v>483</v>
      </c>
      <c r="E819" t="s">
        <v>1565</v>
      </c>
      <c r="F819" t="s">
        <v>732</v>
      </c>
      <c r="G819" t="s">
        <v>73</v>
      </c>
      <c r="H819" t="s">
        <v>74</v>
      </c>
      <c r="I819" t="s">
        <v>29</v>
      </c>
      <c r="J819" t="s">
        <v>82</v>
      </c>
      <c r="K819" t="s">
        <v>5043</v>
      </c>
      <c r="L819" t="s">
        <v>5044</v>
      </c>
      <c r="M819" t="s">
        <v>5045</v>
      </c>
      <c r="N819" t="s">
        <v>5046</v>
      </c>
      <c r="O819" t="s">
        <v>61</v>
      </c>
      <c r="P819" t="s">
        <v>94</v>
      </c>
      <c r="Q819" t="s">
        <v>95</v>
      </c>
      <c r="R819" t="s">
        <v>5047</v>
      </c>
      <c r="S819" t="s">
        <v>3319</v>
      </c>
      <c r="T819" t="s">
        <v>5048</v>
      </c>
      <c r="U819" t="s">
        <v>4158</v>
      </c>
      <c r="V819" s="40">
        <v>1.3865740740740741E-2</v>
      </c>
      <c r="W819" s="40">
        <v>1.9537037037037037E-2</v>
      </c>
      <c r="X819" s="40">
        <v>5.6712962962962967E-3</v>
      </c>
      <c r="Y819" s="2" t="str">
        <f t="shared" si="148"/>
        <v/>
      </c>
      <c r="Z819" s="47" t="str">
        <f t="shared" si="149"/>
        <v>Cumplido</v>
      </c>
      <c r="AA819" s="8"/>
      <c r="AB819" s="8"/>
      <c r="AC819" s="8"/>
      <c r="AD819" s="8"/>
      <c r="AE819" s="8"/>
      <c r="AF819" s="42">
        <v>45337</v>
      </c>
      <c r="AG819" s="13" t="str">
        <f t="shared" si="150"/>
        <v>CUMPLE</v>
      </c>
      <c r="AH819" s="13" t="str">
        <f t="shared" si="151"/>
        <v>NO CUMPLE</v>
      </c>
      <c r="AI819" s="13" t="str">
        <f t="shared" si="152"/>
        <v>NO CUMPLE</v>
      </c>
      <c r="AJ819" s="13" t="str">
        <f t="shared" si="153"/>
        <v>NO CUMPLE</v>
      </c>
      <c r="AK819" s="13" t="str">
        <f t="shared" si="154"/>
        <v>NO CUMPLE</v>
      </c>
      <c r="AL819" s="13" t="str">
        <f t="shared" si="155"/>
        <v>CUMPLE</v>
      </c>
      <c r="AM819" s="13" t="str">
        <f t="shared" si="156"/>
        <v>NO CUMPLE</v>
      </c>
      <c r="AN819" s="13" t="str">
        <f t="shared" si="157"/>
        <v>NO CUMPLE</v>
      </c>
      <c r="AO819" s="13" t="str">
        <f t="shared" si="158"/>
        <v>NO CUMPLE</v>
      </c>
      <c r="AP819" s="13" t="str">
        <f t="shared" si="159"/>
        <v>NO CUMPLE</v>
      </c>
    </row>
    <row r="820" spans="1:42" ht="15" x14ac:dyDescent="0.25">
      <c r="A820" t="s">
        <v>5049</v>
      </c>
      <c r="B820" t="s">
        <v>95</v>
      </c>
      <c r="C820" t="s">
        <v>174</v>
      </c>
      <c r="D820" t="s">
        <v>142</v>
      </c>
      <c r="E820" t="s">
        <v>4386</v>
      </c>
      <c r="F820" t="s">
        <v>156</v>
      </c>
      <c r="G820" t="s">
        <v>73</v>
      </c>
      <c r="H820" t="s">
        <v>74</v>
      </c>
      <c r="I820" t="s">
        <v>29</v>
      </c>
      <c r="J820" t="s">
        <v>82</v>
      </c>
      <c r="K820" t="s">
        <v>5050</v>
      </c>
      <c r="L820" t="s">
        <v>5051</v>
      </c>
      <c r="M820" t="s">
        <v>5052</v>
      </c>
      <c r="N820" t="s">
        <v>5053</v>
      </c>
      <c r="O820" t="s">
        <v>61</v>
      </c>
      <c r="P820" t="s">
        <v>62</v>
      </c>
      <c r="Q820" t="s">
        <v>279</v>
      </c>
      <c r="R820" t="s">
        <v>5054</v>
      </c>
      <c r="S820" t="s">
        <v>3319</v>
      </c>
      <c r="T820" t="s">
        <v>5055</v>
      </c>
      <c r="U820" t="s">
        <v>5056</v>
      </c>
      <c r="V820" s="40">
        <v>0.21685185185185185</v>
      </c>
      <c r="W820" s="40">
        <v>0.24322916666666666</v>
      </c>
      <c r="X820" s="40">
        <v>2.6377314814814815E-2</v>
      </c>
      <c r="Y820" s="2" t="str">
        <f t="shared" si="148"/>
        <v/>
      </c>
      <c r="Z820" s="47" t="str">
        <f t="shared" si="149"/>
        <v>Cumplido</v>
      </c>
      <c r="AA820" s="8"/>
      <c r="AB820" s="8"/>
      <c r="AC820" s="8"/>
      <c r="AD820" s="8"/>
      <c r="AE820" s="8"/>
      <c r="AF820" s="42">
        <v>45337</v>
      </c>
      <c r="AG820" s="13" t="str">
        <f t="shared" si="150"/>
        <v>CUMPLE</v>
      </c>
      <c r="AH820" s="13" t="str">
        <f t="shared" si="151"/>
        <v>NO CUMPLE</v>
      </c>
      <c r="AI820" s="13" t="str">
        <f t="shared" si="152"/>
        <v>NO CUMPLE</v>
      </c>
      <c r="AJ820" s="13" t="str">
        <f t="shared" si="153"/>
        <v>NO CUMPLE</v>
      </c>
      <c r="AK820" s="13" t="str">
        <f t="shared" si="154"/>
        <v>NO CUMPLE</v>
      </c>
      <c r="AL820" s="13" t="str">
        <f t="shared" si="155"/>
        <v>NO CUMPLE</v>
      </c>
      <c r="AM820" s="13" t="str">
        <f t="shared" si="156"/>
        <v>NO CUMPLE</v>
      </c>
      <c r="AN820" s="13" t="str">
        <f t="shared" si="157"/>
        <v>CUMPLE</v>
      </c>
      <c r="AO820" s="13" t="str">
        <f t="shared" si="158"/>
        <v>NO CUMPLE</v>
      </c>
      <c r="AP820" s="13" t="str">
        <f t="shared" si="159"/>
        <v>NO CUMPLE</v>
      </c>
    </row>
    <row r="821" spans="1:42" ht="15" x14ac:dyDescent="0.25">
      <c r="A821" t="s">
        <v>5057</v>
      </c>
      <c r="B821" t="s">
        <v>95</v>
      </c>
      <c r="C821" t="s">
        <v>174</v>
      </c>
      <c r="D821" t="s">
        <v>142</v>
      </c>
      <c r="E821" t="s">
        <v>4386</v>
      </c>
      <c r="F821" t="s">
        <v>156</v>
      </c>
      <c r="G821" t="s">
        <v>73</v>
      </c>
      <c r="H821" t="s">
        <v>74</v>
      </c>
      <c r="I821" t="s">
        <v>29</v>
      </c>
      <c r="J821" t="s">
        <v>82</v>
      </c>
      <c r="K821" t="s">
        <v>533</v>
      </c>
      <c r="L821" t="s">
        <v>5058</v>
      </c>
      <c r="M821" t="s">
        <v>5059</v>
      </c>
      <c r="N821" t="s">
        <v>5060</v>
      </c>
      <c r="O821" t="s">
        <v>61</v>
      </c>
      <c r="P821" t="s">
        <v>62</v>
      </c>
      <c r="Q821" t="s">
        <v>279</v>
      </c>
      <c r="R821" t="s">
        <v>5061</v>
      </c>
      <c r="S821" t="s">
        <v>3319</v>
      </c>
      <c r="T821" t="s">
        <v>5062</v>
      </c>
      <c r="U821" t="s">
        <v>5056</v>
      </c>
      <c r="V821" s="40">
        <v>0.21631944444444445</v>
      </c>
      <c r="W821" s="40">
        <v>0.23329861111111111</v>
      </c>
      <c r="X821" s="40">
        <v>1.6979166666666667E-2</v>
      </c>
      <c r="Y821" s="2" t="str">
        <f t="shared" si="148"/>
        <v/>
      </c>
      <c r="Z821" s="47" t="str">
        <f t="shared" si="149"/>
        <v>Cumplido</v>
      </c>
      <c r="AA821" s="8"/>
      <c r="AB821" s="8"/>
      <c r="AC821" s="8"/>
      <c r="AD821" s="8"/>
      <c r="AE821" s="8"/>
      <c r="AF821" s="42">
        <v>45337</v>
      </c>
      <c r="AG821" s="13" t="str">
        <f t="shared" si="150"/>
        <v>CUMPLE</v>
      </c>
      <c r="AH821" s="13" t="str">
        <f t="shared" si="151"/>
        <v>NO CUMPLE</v>
      </c>
      <c r="AI821" s="13" t="str">
        <f t="shared" si="152"/>
        <v>NO CUMPLE</v>
      </c>
      <c r="AJ821" s="13" t="str">
        <f t="shared" si="153"/>
        <v>NO CUMPLE</v>
      </c>
      <c r="AK821" s="13" t="str">
        <f t="shared" si="154"/>
        <v>NO CUMPLE</v>
      </c>
      <c r="AL821" s="13" t="str">
        <f t="shared" si="155"/>
        <v>NO CUMPLE</v>
      </c>
      <c r="AM821" s="13" t="str">
        <f t="shared" si="156"/>
        <v>NO CUMPLE</v>
      </c>
      <c r="AN821" s="13" t="str">
        <f t="shared" si="157"/>
        <v>CUMPLE</v>
      </c>
      <c r="AO821" s="13" t="str">
        <f t="shared" si="158"/>
        <v>NO CUMPLE</v>
      </c>
      <c r="AP821" s="13" t="str">
        <f t="shared" si="159"/>
        <v>NO CUMPLE</v>
      </c>
    </row>
    <row r="822" spans="1:42" ht="15" x14ac:dyDescent="0.25">
      <c r="A822" t="s">
        <v>5063</v>
      </c>
      <c r="B822" t="s">
        <v>95</v>
      </c>
      <c r="C822" t="s">
        <v>174</v>
      </c>
      <c r="D822" t="s">
        <v>142</v>
      </c>
      <c r="E822" t="s">
        <v>185</v>
      </c>
      <c r="F822" t="s">
        <v>156</v>
      </c>
      <c r="G822" t="s">
        <v>73</v>
      </c>
      <c r="H822" t="s">
        <v>74</v>
      </c>
      <c r="I822" t="s">
        <v>29</v>
      </c>
      <c r="J822" t="s">
        <v>82</v>
      </c>
      <c r="K822" t="s">
        <v>486</v>
      </c>
      <c r="L822" t="s">
        <v>5064</v>
      </c>
      <c r="M822" t="s">
        <v>5065</v>
      </c>
      <c r="N822" t="s">
        <v>5066</v>
      </c>
      <c r="O822" t="s">
        <v>61</v>
      </c>
      <c r="P822" t="s">
        <v>136</v>
      </c>
      <c r="Q822" t="s">
        <v>137</v>
      </c>
      <c r="R822" t="s">
        <v>5067</v>
      </c>
      <c r="S822" t="s">
        <v>4497</v>
      </c>
      <c r="T822" t="s">
        <v>5068</v>
      </c>
      <c r="U822" t="s">
        <v>5069</v>
      </c>
      <c r="V822" s="40">
        <v>0.86273148148148149</v>
      </c>
      <c r="W822" s="40">
        <v>0.98454861111111114</v>
      </c>
      <c r="X822" s="40">
        <v>0.12181712962962964</v>
      </c>
      <c r="Y822" s="2" t="str">
        <f t="shared" si="148"/>
        <v/>
      </c>
      <c r="Z822" s="47" t="str">
        <f t="shared" si="149"/>
        <v>Cumplido</v>
      </c>
      <c r="AA822" s="8"/>
      <c r="AB822" s="8"/>
      <c r="AC822" s="8"/>
      <c r="AD822" s="8"/>
      <c r="AE822" s="8"/>
      <c r="AF822" s="42">
        <v>45338</v>
      </c>
      <c r="AG822" s="13" t="str">
        <f t="shared" si="150"/>
        <v>NO CUMPLE</v>
      </c>
      <c r="AH822" s="13" t="str">
        <f t="shared" si="151"/>
        <v>CUMPLE</v>
      </c>
      <c r="AI822" s="13" t="str">
        <f t="shared" si="152"/>
        <v>NO CUMPLE</v>
      </c>
      <c r="AJ822" s="13" t="str">
        <f t="shared" si="153"/>
        <v>NO CUMPLE</v>
      </c>
      <c r="AK822" s="13" t="str">
        <f t="shared" si="154"/>
        <v>NO CUMPLE</v>
      </c>
      <c r="AL822" s="13" t="str">
        <f t="shared" si="155"/>
        <v>NO CUMPLE</v>
      </c>
      <c r="AM822" s="13" t="str">
        <f t="shared" si="156"/>
        <v>NO CUMPLE</v>
      </c>
      <c r="AN822" s="13" t="str">
        <f t="shared" si="157"/>
        <v>NO CUMPLE</v>
      </c>
      <c r="AO822" s="13" t="str">
        <f t="shared" si="158"/>
        <v>CUMPLE</v>
      </c>
      <c r="AP822" s="13" t="str">
        <f t="shared" si="159"/>
        <v>NO CUMPLE</v>
      </c>
    </row>
    <row r="823" spans="1:42" ht="15" x14ac:dyDescent="0.25">
      <c r="A823" t="s">
        <v>5070</v>
      </c>
      <c r="B823" t="s">
        <v>445</v>
      </c>
      <c r="C823" t="s">
        <v>233</v>
      </c>
      <c r="D823" t="s">
        <v>446</v>
      </c>
      <c r="E823" t="s">
        <v>234</v>
      </c>
      <c r="F823" t="s">
        <v>447</v>
      </c>
      <c r="G823" t="s">
        <v>448</v>
      </c>
      <c r="H823" t="s">
        <v>55</v>
      </c>
      <c r="I823" t="s">
        <v>30</v>
      </c>
      <c r="J823" t="s">
        <v>67</v>
      </c>
      <c r="K823" t="s">
        <v>655</v>
      </c>
      <c r="L823" t="s">
        <v>5071</v>
      </c>
      <c r="M823" t="s">
        <v>5072</v>
      </c>
      <c r="N823" t="s">
        <v>5072</v>
      </c>
      <c r="O823" t="s">
        <v>61</v>
      </c>
      <c r="P823" t="s">
        <v>452</v>
      </c>
      <c r="Q823" t="s">
        <v>452</v>
      </c>
      <c r="R823" t="s">
        <v>5073</v>
      </c>
      <c r="S823" t="s">
        <v>3319</v>
      </c>
      <c r="T823" t="s">
        <v>5074</v>
      </c>
      <c r="U823" t="s">
        <v>5075</v>
      </c>
      <c r="V823" s="40">
        <v>4.8009259259259258E-2</v>
      </c>
      <c r="W823" s="40">
        <v>0.10526620370370371</v>
      </c>
      <c r="X823" s="40">
        <v>5.7256944444444444E-2</v>
      </c>
      <c r="Y823" s="2" t="str">
        <f t="shared" si="148"/>
        <v>Cumplido</v>
      </c>
      <c r="Z823" s="47" t="str">
        <f t="shared" si="149"/>
        <v/>
      </c>
      <c r="AA823" s="8"/>
      <c r="AB823" s="8" t="str">
        <f>IF($H823="1-Crítica",IF($X823&lt;=$AT$5,"Cumplido", "Incumplido"),"")</f>
        <v/>
      </c>
      <c r="AC823" s="8" t="str">
        <f>IF($H823="2-Alta",IF($X823&lt;=$AT$6, "Cumplido", "Incumplido"),"")</f>
        <v/>
      </c>
      <c r="AD823" s="8" t="str">
        <f>IF($H823="3-Medio",IF($X823&lt;=$AT$7, "Cumplido", "Incumplido"),"")</f>
        <v/>
      </c>
      <c r="AE823" s="8" t="str">
        <f>IF($H823="4-Baja",IF($X823&lt;=$AT$8, "Cumplido", "Incumplido"),"")</f>
        <v>Cumplido</v>
      </c>
      <c r="AF823" s="42">
        <v>45337</v>
      </c>
      <c r="AG823" s="13" t="str">
        <f t="shared" si="150"/>
        <v>NO CUMPLE</v>
      </c>
      <c r="AH823" s="13" t="str">
        <f t="shared" si="151"/>
        <v>CUMPLE</v>
      </c>
      <c r="AI823" s="13" t="str">
        <f t="shared" si="152"/>
        <v>NO CUMPLE</v>
      </c>
      <c r="AJ823" s="13" t="str">
        <f t="shared" si="153"/>
        <v>NO CUMPLE</v>
      </c>
      <c r="AK823" s="13" t="str">
        <f t="shared" si="154"/>
        <v>NO CUMPLE</v>
      </c>
      <c r="AL823" s="13" t="str">
        <f t="shared" si="155"/>
        <v>NO CUMPLE</v>
      </c>
      <c r="AM823" s="13" t="str">
        <f t="shared" si="156"/>
        <v>CUMPLE</v>
      </c>
      <c r="AN823" s="13" t="str">
        <f t="shared" si="157"/>
        <v>NO CUMPLE</v>
      </c>
      <c r="AO823" s="13" t="str">
        <f t="shared" si="158"/>
        <v>NO CUMPLE</v>
      </c>
      <c r="AP823" s="13" t="str">
        <f t="shared" si="159"/>
        <v>NO CUMPLE</v>
      </c>
    </row>
    <row r="824" spans="1:42" ht="15" x14ac:dyDescent="0.25">
      <c r="A824" t="s">
        <v>5076</v>
      </c>
      <c r="B824" t="s">
        <v>284</v>
      </c>
      <c r="C824" t="s">
        <v>233</v>
      </c>
      <c r="D824" t="s">
        <v>154</v>
      </c>
      <c r="E824" t="s">
        <v>234</v>
      </c>
      <c r="F824" t="s">
        <v>1747</v>
      </c>
      <c r="G824" t="s">
        <v>54</v>
      </c>
      <c r="H824" t="s">
        <v>55</v>
      </c>
      <c r="I824" t="s">
        <v>30</v>
      </c>
      <c r="J824" t="s">
        <v>82</v>
      </c>
      <c r="K824" t="s">
        <v>75</v>
      </c>
      <c r="L824" t="s">
        <v>5077</v>
      </c>
      <c r="M824" t="s">
        <v>5078</v>
      </c>
      <c r="N824" t="s">
        <v>5079</v>
      </c>
      <c r="O824" t="s">
        <v>61</v>
      </c>
      <c r="P824" t="s">
        <v>62</v>
      </c>
      <c r="Q824" t="s">
        <v>279</v>
      </c>
      <c r="R824" t="s">
        <v>5080</v>
      </c>
      <c r="S824" t="s">
        <v>3319</v>
      </c>
      <c r="T824" t="s">
        <v>5077</v>
      </c>
      <c r="U824" t="s">
        <v>5077</v>
      </c>
      <c r="V824" s="40">
        <v>0</v>
      </c>
      <c r="W824" s="40">
        <v>0.1895486111111111</v>
      </c>
      <c r="X824" s="40">
        <v>0.1895486111111111</v>
      </c>
      <c r="Y824" s="2" t="str">
        <f t="shared" si="148"/>
        <v/>
      </c>
      <c r="Z824" s="47" t="str">
        <f t="shared" si="149"/>
        <v>Cumplido</v>
      </c>
      <c r="AA824" s="8"/>
      <c r="AB824" s="8" t="str">
        <f>IF($H824="1-Crítica",IF($X824&lt;=$AT$5,"Cumplido", "Incumplido"),"")</f>
        <v/>
      </c>
      <c r="AC824" s="8" t="str">
        <f>IF($H824="2-Alta",IF($X824&lt;=$AT$6, "Cumplido", "Incumplido"),"")</f>
        <v/>
      </c>
      <c r="AD824" s="8" t="str">
        <f>IF($H824="3-Medio",IF($X824&lt;=$AT$7, "Cumplido", "Incumplido"),"")</f>
        <v/>
      </c>
      <c r="AE824" s="8" t="str">
        <f>IF($H824="4-Baja",IF($X824&lt;=$AT$8, "Cumplido", "Incumplido"),"")</f>
        <v>Cumplido</v>
      </c>
      <c r="AF824" s="42">
        <v>45337</v>
      </c>
      <c r="AG824" s="13" t="str">
        <f t="shared" si="150"/>
        <v>NO CUMPLE</v>
      </c>
      <c r="AH824" s="13" t="str">
        <f t="shared" si="151"/>
        <v>NO CUMPLE</v>
      </c>
      <c r="AI824" s="13" t="str">
        <f t="shared" si="152"/>
        <v>CUMPLE</v>
      </c>
      <c r="AJ824" s="13" t="str">
        <f t="shared" si="153"/>
        <v>NO CUMPLE</v>
      </c>
      <c r="AK824" s="13" t="str">
        <f t="shared" si="154"/>
        <v>NO CUMPLE</v>
      </c>
      <c r="AL824" s="13" t="str">
        <f t="shared" si="155"/>
        <v>NO CUMPLE</v>
      </c>
      <c r="AM824" s="13" t="str">
        <f t="shared" si="156"/>
        <v>NO CUMPLE</v>
      </c>
      <c r="AN824" s="13" t="str">
        <f t="shared" si="157"/>
        <v>CUMPLE</v>
      </c>
      <c r="AO824" s="13" t="str">
        <f t="shared" si="158"/>
        <v>NO CUMPLE</v>
      </c>
      <c r="AP824" s="13" t="str">
        <f t="shared" si="159"/>
        <v>NO CUMPLE</v>
      </c>
    </row>
    <row r="825" spans="1:42" ht="15" x14ac:dyDescent="0.25">
      <c r="A825" t="s">
        <v>5081</v>
      </c>
      <c r="B825" t="s">
        <v>284</v>
      </c>
      <c r="C825" t="s">
        <v>233</v>
      </c>
      <c r="D825" t="s">
        <v>154</v>
      </c>
      <c r="E825" t="s">
        <v>234</v>
      </c>
      <c r="F825" t="s">
        <v>1747</v>
      </c>
      <c r="G825" t="s">
        <v>54</v>
      </c>
      <c r="H825" t="s">
        <v>55</v>
      </c>
      <c r="I825" t="s">
        <v>30</v>
      </c>
      <c r="J825" t="s">
        <v>82</v>
      </c>
      <c r="K825" t="s">
        <v>75</v>
      </c>
      <c r="L825" t="s">
        <v>5082</v>
      </c>
      <c r="M825" t="s">
        <v>5083</v>
      </c>
      <c r="N825" t="s">
        <v>5084</v>
      </c>
      <c r="O825" t="s">
        <v>61</v>
      </c>
      <c r="P825" t="s">
        <v>62</v>
      </c>
      <c r="Q825" t="s">
        <v>279</v>
      </c>
      <c r="R825" t="s">
        <v>5085</v>
      </c>
      <c r="S825" t="s">
        <v>3319</v>
      </c>
      <c r="T825" t="s">
        <v>5082</v>
      </c>
      <c r="U825" t="s">
        <v>5082</v>
      </c>
      <c r="V825" s="40">
        <v>0</v>
      </c>
      <c r="W825" s="40">
        <v>0.18559027777777778</v>
      </c>
      <c r="X825" s="40">
        <v>0.18559027777777778</v>
      </c>
      <c r="Y825" s="2" t="str">
        <f t="shared" si="148"/>
        <v/>
      </c>
      <c r="Z825" s="47" t="str">
        <f t="shared" si="149"/>
        <v>Cumplido</v>
      </c>
      <c r="AA825" s="8"/>
      <c r="AB825" s="8" t="str">
        <f>IF($H825="1-Crítica",IF($X825&lt;=$AT$5,"Cumplido", "Incumplido"),"")</f>
        <v/>
      </c>
      <c r="AC825" s="8" t="str">
        <f>IF($H825="2-Alta",IF($X825&lt;=$AT$6, "Cumplido", "Incumplido"),"")</f>
        <v/>
      </c>
      <c r="AD825" s="8" t="str">
        <f>IF($H825="3-Medio",IF($X825&lt;=$AT$7, "Cumplido", "Incumplido"),"")</f>
        <v/>
      </c>
      <c r="AE825" s="8" t="str">
        <f>IF($H825="4-Baja",IF($X825&lt;=$AT$8, "Cumplido", "Incumplido"),"")</f>
        <v>Cumplido</v>
      </c>
      <c r="AF825" s="42">
        <v>45337</v>
      </c>
      <c r="AG825" s="13" t="str">
        <f t="shared" si="150"/>
        <v>NO CUMPLE</v>
      </c>
      <c r="AH825" s="13" t="str">
        <f t="shared" si="151"/>
        <v>NO CUMPLE</v>
      </c>
      <c r="AI825" s="13" t="str">
        <f t="shared" si="152"/>
        <v>CUMPLE</v>
      </c>
      <c r="AJ825" s="13" t="str">
        <f t="shared" si="153"/>
        <v>NO CUMPLE</v>
      </c>
      <c r="AK825" s="13" t="str">
        <f t="shared" si="154"/>
        <v>NO CUMPLE</v>
      </c>
      <c r="AL825" s="13" t="str">
        <f t="shared" si="155"/>
        <v>NO CUMPLE</v>
      </c>
      <c r="AM825" s="13" t="str">
        <f t="shared" si="156"/>
        <v>NO CUMPLE</v>
      </c>
      <c r="AN825" s="13" t="str">
        <f t="shared" si="157"/>
        <v>CUMPLE</v>
      </c>
      <c r="AO825" s="13" t="str">
        <f t="shared" si="158"/>
        <v>NO CUMPLE</v>
      </c>
      <c r="AP825" s="13" t="str">
        <f t="shared" si="159"/>
        <v>NO CUMPLE</v>
      </c>
    </row>
    <row r="826" spans="1:42" ht="15" x14ac:dyDescent="0.25">
      <c r="A826" t="s">
        <v>5086</v>
      </c>
      <c r="B826" t="s">
        <v>284</v>
      </c>
      <c r="C826" t="s">
        <v>233</v>
      </c>
      <c r="D826" t="s">
        <v>154</v>
      </c>
      <c r="E826" t="s">
        <v>234</v>
      </c>
      <c r="F826" t="s">
        <v>1747</v>
      </c>
      <c r="G826" t="s">
        <v>54</v>
      </c>
      <c r="H826" t="s">
        <v>55</v>
      </c>
      <c r="I826" t="s">
        <v>30</v>
      </c>
      <c r="J826" t="s">
        <v>82</v>
      </c>
      <c r="K826" t="s">
        <v>75</v>
      </c>
      <c r="L826" t="s">
        <v>5087</v>
      </c>
      <c r="M826" t="s">
        <v>5088</v>
      </c>
      <c r="N826" t="s">
        <v>5089</v>
      </c>
      <c r="O826" t="s">
        <v>61</v>
      </c>
      <c r="P826" t="s">
        <v>62</v>
      </c>
      <c r="Q826" t="s">
        <v>279</v>
      </c>
      <c r="R826" t="s">
        <v>5090</v>
      </c>
      <c r="S826" t="s">
        <v>3319</v>
      </c>
      <c r="T826" t="s">
        <v>5087</v>
      </c>
      <c r="U826" t="s">
        <v>5087</v>
      </c>
      <c r="V826" s="40">
        <v>0</v>
      </c>
      <c r="W826" s="40">
        <v>0.18622685185185187</v>
      </c>
      <c r="X826" s="40">
        <v>0.18622685185185187</v>
      </c>
      <c r="Y826" s="2" t="str">
        <f t="shared" si="148"/>
        <v/>
      </c>
      <c r="Z826" s="47" t="str">
        <f t="shared" si="149"/>
        <v>Cumplido</v>
      </c>
      <c r="AA826" s="8"/>
      <c r="AB826" s="8"/>
      <c r="AC826" s="8"/>
      <c r="AD826" s="8"/>
      <c r="AE826" s="8"/>
      <c r="AF826" s="42">
        <v>45337</v>
      </c>
      <c r="AG826" s="13" t="str">
        <f t="shared" si="150"/>
        <v>NO CUMPLE</v>
      </c>
      <c r="AH826" s="13" t="str">
        <f t="shared" si="151"/>
        <v>NO CUMPLE</v>
      </c>
      <c r="AI826" s="13" t="str">
        <f t="shared" si="152"/>
        <v>CUMPLE</v>
      </c>
      <c r="AJ826" s="13" t="str">
        <f t="shared" si="153"/>
        <v>NO CUMPLE</v>
      </c>
      <c r="AK826" s="13" t="str">
        <f t="shared" si="154"/>
        <v>NO CUMPLE</v>
      </c>
      <c r="AL826" s="13" t="str">
        <f t="shared" si="155"/>
        <v>NO CUMPLE</v>
      </c>
      <c r="AM826" s="13" t="str">
        <f t="shared" si="156"/>
        <v>NO CUMPLE</v>
      </c>
      <c r="AN826" s="13" t="str">
        <f t="shared" si="157"/>
        <v>CUMPLE</v>
      </c>
      <c r="AO826" s="13" t="str">
        <f t="shared" si="158"/>
        <v>NO CUMPLE</v>
      </c>
      <c r="AP826" s="13" t="str">
        <f t="shared" si="159"/>
        <v>NO CUMPLE</v>
      </c>
    </row>
    <row r="827" spans="1:42" ht="15" hidden="1" x14ac:dyDescent="0.25">
      <c r="A827" t="s">
        <v>5091</v>
      </c>
      <c r="B827" t="s">
        <v>165</v>
      </c>
      <c r="C827" t="s">
        <v>296</v>
      </c>
      <c r="D827" t="s">
        <v>483</v>
      </c>
      <c r="E827" t="s">
        <v>876</v>
      </c>
      <c r="F827" t="s">
        <v>732</v>
      </c>
      <c r="G827" t="s">
        <v>73</v>
      </c>
      <c r="H827" t="s">
        <v>74</v>
      </c>
      <c r="I827" t="s">
        <v>29</v>
      </c>
      <c r="J827" t="s">
        <v>82</v>
      </c>
      <c r="K827" t="s">
        <v>5092</v>
      </c>
      <c r="L827" t="s">
        <v>5093</v>
      </c>
      <c r="M827" t="s">
        <v>5094</v>
      </c>
      <c r="N827" t="s">
        <v>5095</v>
      </c>
      <c r="O827" t="s">
        <v>61</v>
      </c>
      <c r="P827" t="s">
        <v>94</v>
      </c>
      <c r="Q827" t="s">
        <v>95</v>
      </c>
      <c r="R827" t="s">
        <v>5096</v>
      </c>
      <c r="S827" t="s">
        <v>3319</v>
      </c>
      <c r="T827" t="s">
        <v>5097</v>
      </c>
      <c r="U827"/>
      <c r="V827" s="40">
        <v>0.14854166666666666</v>
      </c>
      <c r="W827" s="40">
        <v>0.16938657407407406</v>
      </c>
      <c r="X827" s="40">
        <v>2.0844907407407406E-2</v>
      </c>
      <c r="Y827" s="2" t="str">
        <f t="shared" si="148"/>
        <v/>
      </c>
      <c r="Z827" s="47" t="str">
        <f t="shared" si="149"/>
        <v>Cumplido</v>
      </c>
      <c r="AA827" s="8"/>
      <c r="AB827" s="8"/>
      <c r="AC827" s="8"/>
      <c r="AD827" s="8"/>
      <c r="AE827" s="8"/>
      <c r="AF827" s="42">
        <v>45337</v>
      </c>
      <c r="AG827" s="13" t="str">
        <f t="shared" si="150"/>
        <v>CUMPLE</v>
      </c>
      <c r="AH827" s="13" t="str">
        <f t="shared" si="151"/>
        <v>NO CUMPLE</v>
      </c>
      <c r="AI827" s="13" t="str">
        <f t="shared" si="152"/>
        <v>NO CUMPLE</v>
      </c>
      <c r="AJ827" s="13" t="str">
        <f t="shared" si="153"/>
        <v>NO CUMPLE</v>
      </c>
      <c r="AK827" s="13" t="str">
        <f t="shared" si="154"/>
        <v>NO CUMPLE</v>
      </c>
      <c r="AL827" s="13" t="str">
        <f t="shared" si="155"/>
        <v>NO CUMPLE</v>
      </c>
      <c r="AM827" s="13" t="str">
        <f t="shared" si="156"/>
        <v>NO CUMPLE</v>
      </c>
      <c r="AN827" s="13" t="str">
        <f t="shared" si="157"/>
        <v>CUMPLE</v>
      </c>
      <c r="AO827" s="13" t="str">
        <f t="shared" si="158"/>
        <v>NO CUMPLE</v>
      </c>
      <c r="AP827" s="13" t="str">
        <f t="shared" si="159"/>
        <v>NO CUMPLE</v>
      </c>
    </row>
    <row r="828" spans="1:42" ht="15" x14ac:dyDescent="0.25">
      <c r="A828" t="s">
        <v>5098</v>
      </c>
      <c r="B828" t="s">
        <v>250</v>
      </c>
      <c r="C828" t="s">
        <v>233</v>
      </c>
      <c r="D828" t="s">
        <v>251</v>
      </c>
      <c r="E828" t="s">
        <v>234</v>
      </c>
      <c r="F828" t="s">
        <v>5099</v>
      </c>
      <c r="G828" t="s">
        <v>253</v>
      </c>
      <c r="H828" t="s">
        <v>254</v>
      </c>
      <c r="I828" t="s">
        <v>28</v>
      </c>
      <c r="J828" t="s">
        <v>82</v>
      </c>
      <c r="K828" t="s">
        <v>117</v>
      </c>
      <c r="L828" t="s">
        <v>5100</v>
      </c>
      <c r="M828" t="s">
        <v>5101</v>
      </c>
      <c r="N828" t="s">
        <v>5102</v>
      </c>
      <c r="O828" t="s">
        <v>61</v>
      </c>
      <c r="P828" t="s">
        <v>258</v>
      </c>
      <c r="Q828" t="s">
        <v>259</v>
      </c>
      <c r="R828" t="s">
        <v>5103</v>
      </c>
      <c r="S828" t="s">
        <v>3319</v>
      </c>
      <c r="T828" t="s">
        <v>5104</v>
      </c>
      <c r="U828" t="s">
        <v>5105</v>
      </c>
      <c r="V828" s="40">
        <v>2.2037037037037036E-2</v>
      </c>
      <c r="W828" s="40">
        <v>0.1187962962962963</v>
      </c>
      <c r="X828" s="40">
        <v>9.6759259259259253E-2</v>
      </c>
      <c r="Y828" s="2" t="str">
        <f t="shared" si="148"/>
        <v/>
      </c>
      <c r="Z828" s="47" t="str">
        <f t="shared" si="149"/>
        <v>Cumplido</v>
      </c>
      <c r="AA828" s="8"/>
      <c r="AB828" s="8"/>
      <c r="AC828" s="8"/>
      <c r="AD828" s="8"/>
      <c r="AE828" s="8"/>
      <c r="AF828" s="42">
        <v>45337</v>
      </c>
      <c r="AG828" s="13" t="str">
        <f t="shared" si="150"/>
        <v>NO CUMPLE</v>
      </c>
      <c r="AH828" s="13" t="str">
        <f t="shared" si="151"/>
        <v>CUMPLE</v>
      </c>
      <c r="AI828" s="13" t="str">
        <f t="shared" si="152"/>
        <v>NO CUMPLE</v>
      </c>
      <c r="AJ828" s="13" t="str">
        <f t="shared" si="153"/>
        <v>NO CUMPLE</v>
      </c>
      <c r="AK828" s="13" t="str">
        <f t="shared" si="154"/>
        <v>NO CUMPLE</v>
      </c>
      <c r="AL828" s="13" t="str">
        <f t="shared" si="155"/>
        <v>NO CUMPLE</v>
      </c>
      <c r="AM828" s="13" t="str">
        <f t="shared" si="156"/>
        <v>CUMPLE</v>
      </c>
      <c r="AN828" s="13" t="str">
        <f t="shared" si="157"/>
        <v>NO CUMPLE</v>
      </c>
      <c r="AO828" s="13" t="str">
        <f t="shared" si="158"/>
        <v>NO CUMPLE</v>
      </c>
      <c r="AP828" s="13" t="str">
        <f t="shared" si="159"/>
        <v>NO CUMPLE</v>
      </c>
    </row>
    <row r="829" spans="1:42" ht="15" hidden="1" x14ac:dyDescent="0.25">
      <c r="A829" t="s">
        <v>5106</v>
      </c>
      <c r="B829" t="s">
        <v>165</v>
      </c>
      <c r="C829" t="s">
        <v>415</v>
      </c>
      <c r="D829" t="s">
        <v>483</v>
      </c>
      <c r="E829" t="s">
        <v>380</v>
      </c>
      <c r="F829" t="s">
        <v>732</v>
      </c>
      <c r="G829" t="s">
        <v>73</v>
      </c>
      <c r="H829" t="s">
        <v>74</v>
      </c>
      <c r="I829" t="s">
        <v>29</v>
      </c>
      <c r="J829" t="s">
        <v>82</v>
      </c>
      <c r="K829" t="s">
        <v>1144</v>
      </c>
      <c r="L829" t="s">
        <v>1145</v>
      </c>
      <c r="M829" t="s">
        <v>5107</v>
      </c>
      <c r="N829" t="s">
        <v>5108</v>
      </c>
      <c r="O829" t="s">
        <v>61</v>
      </c>
      <c r="P829" t="s">
        <v>136</v>
      </c>
      <c r="Q829" t="s">
        <v>137</v>
      </c>
      <c r="R829" t="s">
        <v>5109</v>
      </c>
      <c r="S829" t="s">
        <v>3319</v>
      </c>
      <c r="T829" t="s">
        <v>5110</v>
      </c>
      <c r="U829" t="s">
        <v>5111</v>
      </c>
      <c r="V829" s="40">
        <v>5.185185185185185E-3</v>
      </c>
      <c r="W829" s="40">
        <v>1.0752314814814815E-2</v>
      </c>
      <c r="X829" s="40">
        <v>5.5671296296296293E-3</v>
      </c>
      <c r="Y829" s="2" t="str">
        <f t="shared" si="148"/>
        <v/>
      </c>
      <c r="Z829" s="47" t="str">
        <f t="shared" si="149"/>
        <v>Cumplido</v>
      </c>
      <c r="AA829" s="8"/>
      <c r="AB829" s="8"/>
      <c r="AC829" s="8"/>
      <c r="AD829" s="8"/>
      <c r="AE829" s="8"/>
      <c r="AF829" s="42">
        <v>45337</v>
      </c>
      <c r="AG829" s="13" t="str">
        <f t="shared" si="150"/>
        <v>CUMPLE</v>
      </c>
      <c r="AH829" s="13" t="str">
        <f t="shared" si="151"/>
        <v>NO CUMPLE</v>
      </c>
      <c r="AI829" s="13" t="str">
        <f t="shared" si="152"/>
        <v>NO CUMPLE</v>
      </c>
      <c r="AJ829" s="13" t="str">
        <f t="shared" si="153"/>
        <v>NO CUMPLE</v>
      </c>
      <c r="AK829" s="13" t="str">
        <f t="shared" si="154"/>
        <v>NO CUMPLE</v>
      </c>
      <c r="AL829" s="13" t="str">
        <f t="shared" si="155"/>
        <v>CUMPLE</v>
      </c>
      <c r="AM829" s="13" t="str">
        <f t="shared" si="156"/>
        <v>NO CUMPLE</v>
      </c>
      <c r="AN829" s="13" t="str">
        <f t="shared" si="157"/>
        <v>NO CUMPLE</v>
      </c>
      <c r="AO829" s="13" t="str">
        <f t="shared" si="158"/>
        <v>NO CUMPLE</v>
      </c>
      <c r="AP829" s="13" t="str">
        <f t="shared" si="159"/>
        <v>NO CUMPLE</v>
      </c>
    </row>
    <row r="830" spans="1:42" ht="15" hidden="1" x14ac:dyDescent="0.25">
      <c r="A830" t="s">
        <v>5112</v>
      </c>
      <c r="B830" t="s">
        <v>165</v>
      </c>
      <c r="C830" t="s">
        <v>415</v>
      </c>
      <c r="D830" t="s">
        <v>483</v>
      </c>
      <c r="E830" t="s">
        <v>380</v>
      </c>
      <c r="F830" t="s">
        <v>732</v>
      </c>
      <c r="G830" t="s">
        <v>73</v>
      </c>
      <c r="H830" t="s">
        <v>74</v>
      </c>
      <c r="I830" t="s">
        <v>29</v>
      </c>
      <c r="J830" t="s">
        <v>82</v>
      </c>
      <c r="K830" t="s">
        <v>57</v>
      </c>
      <c r="L830" t="s">
        <v>300</v>
      </c>
      <c r="M830" t="s">
        <v>5113</v>
      </c>
      <c r="N830" t="s">
        <v>5114</v>
      </c>
      <c r="O830" t="s">
        <v>61</v>
      </c>
      <c r="P830" t="s">
        <v>5115</v>
      </c>
      <c r="Q830" t="s">
        <v>5116</v>
      </c>
      <c r="R830" t="s">
        <v>5117</v>
      </c>
      <c r="S830" t="s">
        <v>3319</v>
      </c>
      <c r="T830" t="s">
        <v>5118</v>
      </c>
      <c r="U830" t="s">
        <v>423</v>
      </c>
      <c r="V830" s="40">
        <v>4.1203703703703701E-2</v>
      </c>
      <c r="W830" s="40">
        <v>4.4999999999999998E-2</v>
      </c>
      <c r="X830" s="40">
        <v>3.7962962962962963E-3</v>
      </c>
      <c r="Y830" s="2" t="str">
        <f t="shared" si="148"/>
        <v/>
      </c>
      <c r="Z830" s="47" t="str">
        <f t="shared" si="149"/>
        <v>Cumplido</v>
      </c>
      <c r="AA830" s="8"/>
      <c r="AB830" s="8"/>
      <c r="AC830" s="8"/>
      <c r="AD830" s="8"/>
      <c r="AE830" s="8"/>
      <c r="AF830" s="42">
        <v>45337</v>
      </c>
      <c r="AG830" s="13" t="str">
        <f t="shared" si="150"/>
        <v>CUMPLE</v>
      </c>
      <c r="AH830" s="13" t="str">
        <f t="shared" si="151"/>
        <v>NO CUMPLE</v>
      </c>
      <c r="AI830" s="13" t="str">
        <f t="shared" si="152"/>
        <v>NO CUMPLE</v>
      </c>
      <c r="AJ830" s="13" t="str">
        <f t="shared" si="153"/>
        <v>NO CUMPLE</v>
      </c>
      <c r="AK830" s="13" t="str">
        <f t="shared" si="154"/>
        <v>NO CUMPLE</v>
      </c>
      <c r="AL830" s="13" t="str">
        <f t="shared" si="155"/>
        <v>NO CUMPLE</v>
      </c>
      <c r="AM830" s="13" t="str">
        <f t="shared" si="156"/>
        <v>CUMPLE</v>
      </c>
      <c r="AN830" s="13" t="str">
        <f t="shared" si="157"/>
        <v>NO CUMPLE</v>
      </c>
      <c r="AO830" s="13" t="str">
        <f t="shared" si="158"/>
        <v>NO CUMPLE</v>
      </c>
      <c r="AP830" s="13" t="str">
        <f t="shared" si="159"/>
        <v>NO CUMPLE</v>
      </c>
    </row>
    <row r="831" spans="1:42" ht="15" x14ac:dyDescent="0.25">
      <c r="A831" t="s">
        <v>5119</v>
      </c>
      <c r="B831" t="s">
        <v>284</v>
      </c>
      <c r="C831" t="s">
        <v>233</v>
      </c>
      <c r="D831" t="s">
        <v>233</v>
      </c>
      <c r="E831" t="s">
        <v>942</v>
      </c>
      <c r="F831" t="s">
        <v>2469</v>
      </c>
      <c r="G831" t="s">
        <v>54</v>
      </c>
      <c r="H831" t="s">
        <v>55</v>
      </c>
      <c r="I831" t="s">
        <v>30</v>
      </c>
      <c r="J831" t="s">
        <v>82</v>
      </c>
      <c r="K831" t="s">
        <v>75</v>
      </c>
      <c r="L831" t="s">
        <v>5120</v>
      </c>
      <c r="M831" t="s">
        <v>5121</v>
      </c>
      <c r="N831" t="s">
        <v>5122</v>
      </c>
      <c r="O831" t="s">
        <v>61</v>
      </c>
      <c r="P831" t="s">
        <v>62</v>
      </c>
      <c r="Q831" t="s">
        <v>279</v>
      </c>
      <c r="R831" t="s">
        <v>5122</v>
      </c>
      <c r="S831" t="s">
        <v>3319</v>
      </c>
      <c r="T831" t="s">
        <v>2493</v>
      </c>
      <c r="U831" t="s">
        <v>2952</v>
      </c>
      <c r="V831" s="40">
        <v>0</v>
      </c>
      <c r="W831" s="40">
        <v>3.9351851851851852E-4</v>
      </c>
      <c r="X831" s="40">
        <v>3.9351851851851852E-4</v>
      </c>
      <c r="Y831" s="2" t="str">
        <f t="shared" si="148"/>
        <v/>
      </c>
      <c r="Z831" s="47" t="str">
        <f t="shared" si="149"/>
        <v>Cumplido</v>
      </c>
      <c r="AA831" s="8"/>
      <c r="AB831" s="8"/>
      <c r="AC831" s="8"/>
      <c r="AD831" s="8"/>
      <c r="AE831" s="8"/>
      <c r="AF831" s="42">
        <v>45337</v>
      </c>
      <c r="AG831" s="13" t="str">
        <f t="shared" si="150"/>
        <v>CUMPLE</v>
      </c>
      <c r="AH831" s="13" t="str">
        <f t="shared" si="151"/>
        <v>NO CUMPLE</v>
      </c>
      <c r="AI831" s="13" t="str">
        <f t="shared" si="152"/>
        <v>NO CUMPLE</v>
      </c>
      <c r="AJ831" s="13" t="str">
        <f t="shared" si="153"/>
        <v>NO CUMPLE</v>
      </c>
      <c r="AK831" s="13" t="str">
        <f t="shared" si="154"/>
        <v>NO CUMPLE</v>
      </c>
      <c r="AL831" s="13" t="str">
        <f t="shared" si="155"/>
        <v>CUMPLE</v>
      </c>
      <c r="AM831" s="13" t="str">
        <f t="shared" si="156"/>
        <v>NO CUMPLE</v>
      </c>
      <c r="AN831" s="13" t="str">
        <f t="shared" si="157"/>
        <v>NO CUMPLE</v>
      </c>
      <c r="AO831" s="13" t="str">
        <f t="shared" si="158"/>
        <v>NO CUMPLE</v>
      </c>
      <c r="AP831" s="13" t="str">
        <f t="shared" si="159"/>
        <v>NO CUMPLE</v>
      </c>
    </row>
    <row r="832" spans="1:42" ht="15" x14ac:dyDescent="0.25">
      <c r="A832" t="s">
        <v>5123</v>
      </c>
      <c r="B832" t="s">
        <v>95</v>
      </c>
      <c r="C832" t="s">
        <v>531</v>
      </c>
      <c r="D832" t="s">
        <v>142</v>
      </c>
      <c r="E832" t="s">
        <v>1942</v>
      </c>
      <c r="F832" t="s">
        <v>156</v>
      </c>
      <c r="G832" t="s">
        <v>73</v>
      </c>
      <c r="H832" t="s">
        <v>74</v>
      </c>
      <c r="I832" t="s">
        <v>29</v>
      </c>
      <c r="J832" t="s">
        <v>82</v>
      </c>
      <c r="K832" t="s">
        <v>311</v>
      </c>
      <c r="L832" t="s">
        <v>5124</v>
      </c>
      <c r="M832" t="s">
        <v>5125</v>
      </c>
      <c r="N832" t="s">
        <v>5126</v>
      </c>
      <c r="O832" t="s">
        <v>61</v>
      </c>
      <c r="P832" t="s">
        <v>136</v>
      </c>
      <c r="Q832" t="s">
        <v>137</v>
      </c>
      <c r="R832" t="s">
        <v>5127</v>
      </c>
      <c r="S832" t="s">
        <v>4641</v>
      </c>
      <c r="T832" t="s">
        <v>5128</v>
      </c>
      <c r="U832" t="s">
        <v>5129</v>
      </c>
      <c r="V832" s="40">
        <v>1.9129513888888889</v>
      </c>
      <c r="W832" s="40">
        <v>1.9522569444444444</v>
      </c>
      <c r="X832" s="40">
        <v>3.9305555555555559E-2</v>
      </c>
      <c r="Y832" s="2" t="str">
        <f t="shared" si="148"/>
        <v/>
      </c>
      <c r="Z832" s="47" t="str">
        <f t="shared" si="149"/>
        <v>Cumplido</v>
      </c>
      <c r="AA832" s="8"/>
      <c r="AB832" s="8" t="str">
        <f>IF($H832="1-Crítica",IF($X832&lt;=$AT$5,"Cumplido", "Incumplido"),"")</f>
        <v/>
      </c>
      <c r="AC832" s="8" t="str">
        <f>IF($H832="2-Alta",IF($X832&lt;=$AT$6, "Cumplido", "Incumplido"),"")</f>
        <v/>
      </c>
      <c r="AD832" s="8" t="str">
        <f>IF($H832="3-Medio",IF($X832&lt;=$AT$7, "Cumplido", "Incumplido"),"")</f>
        <v>Cumplido</v>
      </c>
      <c r="AE832" s="8" t="str">
        <f>IF($H832="4-Baja",IF($X832&lt;=$AT$8, "Cumplido", "Incumplido"),"")</f>
        <v/>
      </c>
      <c r="AF832" s="42">
        <v>45339</v>
      </c>
      <c r="AG832" s="13" t="str">
        <f t="shared" si="150"/>
        <v>CUMPLE</v>
      </c>
      <c r="AH832" s="13" t="str">
        <f t="shared" si="151"/>
        <v>NO CUMPLE</v>
      </c>
      <c r="AI832" s="13" t="str">
        <f t="shared" si="152"/>
        <v>NO CUMPLE</v>
      </c>
      <c r="AJ832" s="13" t="str">
        <f t="shared" si="153"/>
        <v>NO CUMPLE</v>
      </c>
      <c r="AK832" s="13" t="str">
        <f t="shared" si="154"/>
        <v>NO CUMPLE</v>
      </c>
      <c r="AL832" s="13" t="str">
        <f t="shared" si="155"/>
        <v>NO CUMPLE</v>
      </c>
      <c r="AM832" s="13" t="str">
        <f t="shared" si="156"/>
        <v>NO CUMPLE</v>
      </c>
      <c r="AN832" s="13" t="str">
        <f t="shared" si="157"/>
        <v>NO CUMPLE</v>
      </c>
      <c r="AO832" s="13" t="str">
        <f t="shared" si="158"/>
        <v>NO CUMPLE</v>
      </c>
      <c r="AP832" s="13" t="str">
        <f t="shared" si="159"/>
        <v>CUMPLE</v>
      </c>
    </row>
    <row r="833" spans="1:42" ht="15" x14ac:dyDescent="0.25">
      <c r="A833" t="s">
        <v>5130</v>
      </c>
      <c r="B833" t="s">
        <v>284</v>
      </c>
      <c r="C833" t="s">
        <v>635</v>
      </c>
      <c r="D833" t="s">
        <v>285</v>
      </c>
      <c r="E833" t="s">
        <v>2070</v>
      </c>
      <c r="F833" t="s">
        <v>1116</v>
      </c>
      <c r="G833" t="s">
        <v>73</v>
      </c>
      <c r="H833" t="s">
        <v>55</v>
      </c>
      <c r="I833" t="s">
        <v>30</v>
      </c>
      <c r="J833" t="s">
        <v>82</v>
      </c>
      <c r="K833" t="s">
        <v>288</v>
      </c>
      <c r="L833" t="s">
        <v>5131</v>
      </c>
      <c r="M833" t="s">
        <v>5132</v>
      </c>
      <c r="N833" t="s">
        <v>5133</v>
      </c>
      <c r="O833" t="s">
        <v>61</v>
      </c>
      <c r="P833" t="s">
        <v>62</v>
      </c>
      <c r="Q833" t="s">
        <v>642</v>
      </c>
      <c r="R833" t="s">
        <v>5134</v>
      </c>
      <c r="S833" t="s">
        <v>3319</v>
      </c>
      <c r="T833" t="s">
        <v>1121</v>
      </c>
      <c r="U833" t="s">
        <v>5135</v>
      </c>
      <c r="V833" s="40">
        <v>9.2152777777777778E-2</v>
      </c>
      <c r="W833" s="40">
        <v>0.10618055555555556</v>
      </c>
      <c r="X833" s="40">
        <v>1.4027777777777778E-2</v>
      </c>
      <c r="Y833" s="2" t="str">
        <f t="shared" si="148"/>
        <v/>
      </c>
      <c r="Z833" s="47" t="str">
        <f t="shared" si="149"/>
        <v>Cumplido</v>
      </c>
      <c r="AA833" s="8"/>
      <c r="AB833" s="8"/>
      <c r="AC833" s="8"/>
      <c r="AD833" s="8"/>
      <c r="AE833" s="8"/>
      <c r="AF833" s="42">
        <v>45337</v>
      </c>
      <c r="AG833" s="13" t="str">
        <f t="shared" si="150"/>
        <v>CUMPLE</v>
      </c>
      <c r="AH833" s="13" t="str">
        <f t="shared" si="151"/>
        <v>NO CUMPLE</v>
      </c>
      <c r="AI833" s="13" t="str">
        <f t="shared" si="152"/>
        <v>NO CUMPLE</v>
      </c>
      <c r="AJ833" s="13" t="str">
        <f t="shared" si="153"/>
        <v>NO CUMPLE</v>
      </c>
      <c r="AK833" s="13" t="str">
        <f t="shared" si="154"/>
        <v>NO CUMPLE</v>
      </c>
      <c r="AL833" s="13" t="str">
        <f t="shared" si="155"/>
        <v>NO CUMPLE</v>
      </c>
      <c r="AM833" s="13" t="str">
        <f t="shared" si="156"/>
        <v>CUMPLE</v>
      </c>
      <c r="AN833" s="13" t="str">
        <f t="shared" si="157"/>
        <v>NO CUMPLE</v>
      </c>
      <c r="AO833" s="13" t="str">
        <f t="shared" si="158"/>
        <v>NO CUMPLE</v>
      </c>
      <c r="AP833" s="13" t="str">
        <f t="shared" si="159"/>
        <v>NO CUMPLE</v>
      </c>
    </row>
    <row r="834" spans="1:42" ht="15" x14ac:dyDescent="0.25">
      <c r="A834" t="s">
        <v>5136</v>
      </c>
      <c r="B834" t="s">
        <v>165</v>
      </c>
      <c r="C834" t="s">
        <v>635</v>
      </c>
      <c r="D834" t="s">
        <v>285</v>
      </c>
      <c r="E834" t="s">
        <v>3323</v>
      </c>
      <c r="F834" t="s">
        <v>1116</v>
      </c>
      <c r="G834" t="s">
        <v>73</v>
      </c>
      <c r="H834" t="s">
        <v>55</v>
      </c>
      <c r="I834" t="s">
        <v>30</v>
      </c>
      <c r="J834" t="s">
        <v>82</v>
      </c>
      <c r="K834" t="s">
        <v>288</v>
      </c>
      <c r="L834" t="s">
        <v>5137</v>
      </c>
      <c r="M834" t="s">
        <v>5138</v>
      </c>
      <c r="N834" t="s">
        <v>5139</v>
      </c>
      <c r="O834" t="s">
        <v>61</v>
      </c>
      <c r="P834" t="s">
        <v>136</v>
      </c>
      <c r="Q834" t="s">
        <v>137</v>
      </c>
      <c r="R834" t="s">
        <v>5140</v>
      </c>
      <c r="S834" t="s">
        <v>4497</v>
      </c>
      <c r="T834" t="s">
        <v>1121</v>
      </c>
      <c r="U834" t="s">
        <v>5141</v>
      </c>
      <c r="V834" s="40">
        <v>1.0444791666666666</v>
      </c>
      <c r="W834" s="40">
        <v>1.074849537037037</v>
      </c>
      <c r="X834" s="40">
        <v>3.037037037037037E-2</v>
      </c>
      <c r="Y834" s="2" t="str">
        <f t="shared" ref="Y834:Y897" si="160">IF(J834="Incidente de Cliente",IF($X834&lt;=$AT$2,"Cumplido","Incumplido"),"")</f>
        <v/>
      </c>
      <c r="Z834" s="47" t="str">
        <f t="shared" ref="Z834:Z897" si="161">IF(J834="Requerimiento de Cliente",IF($X834&lt;=$AT$3,"Cumplido","Incumplido"),"")</f>
        <v>Cumplido</v>
      </c>
      <c r="AA834" s="8"/>
      <c r="AB834" s="8" t="str">
        <f>IF($H834="1-Crítica",IF($X834&lt;=$AT$5,"Cumplido", "Incumplido"),"")</f>
        <v/>
      </c>
      <c r="AC834" s="8" t="str">
        <f>IF($H834="2-Alta",IF($X834&lt;=$AT$6, "Cumplido", "Incumplido"),"")</f>
        <v/>
      </c>
      <c r="AD834" s="8" t="str">
        <f>IF($H834="3-Medio",IF($X834&lt;=$AT$7, "Cumplido", "Incumplido"),"")</f>
        <v/>
      </c>
      <c r="AE834" s="8" t="str">
        <f>IF($H834="4-Baja",IF($X834&lt;=$AT$8, "Cumplido", "Incumplido"),"")</f>
        <v>Cumplido</v>
      </c>
      <c r="AF834" s="42">
        <v>45338</v>
      </c>
      <c r="AG834" s="13" t="str">
        <f t="shared" si="150"/>
        <v>CUMPLE</v>
      </c>
      <c r="AH834" s="13" t="str">
        <f t="shared" si="151"/>
        <v>NO CUMPLE</v>
      </c>
      <c r="AI834" s="13" t="str">
        <f t="shared" si="152"/>
        <v>NO CUMPLE</v>
      </c>
      <c r="AJ834" s="13" t="str">
        <f t="shared" si="153"/>
        <v>NO CUMPLE</v>
      </c>
      <c r="AK834" s="13" t="str">
        <f t="shared" si="154"/>
        <v>NO CUMPLE</v>
      </c>
      <c r="AL834" s="13" t="str">
        <f t="shared" si="155"/>
        <v>NO CUMPLE</v>
      </c>
      <c r="AM834" s="13" t="str">
        <f t="shared" si="156"/>
        <v>NO CUMPLE</v>
      </c>
      <c r="AN834" s="13" t="str">
        <f t="shared" si="157"/>
        <v>NO CUMPLE</v>
      </c>
      <c r="AO834" s="13" t="str">
        <f t="shared" si="158"/>
        <v>NO CUMPLE</v>
      </c>
      <c r="AP834" s="13" t="str">
        <f t="shared" si="159"/>
        <v>CUMPLE</v>
      </c>
    </row>
    <row r="835" spans="1:42" ht="15" hidden="1" x14ac:dyDescent="0.25">
      <c r="A835" t="s">
        <v>5142</v>
      </c>
      <c r="B835" t="s">
        <v>165</v>
      </c>
      <c r="C835" t="s">
        <v>71</v>
      </c>
      <c r="D835" t="s">
        <v>483</v>
      </c>
      <c r="E835" t="s">
        <v>1565</v>
      </c>
      <c r="F835" t="s">
        <v>732</v>
      </c>
      <c r="G835" t="s">
        <v>73</v>
      </c>
      <c r="H835" t="s">
        <v>74</v>
      </c>
      <c r="I835" t="s">
        <v>29</v>
      </c>
      <c r="J835" t="s">
        <v>82</v>
      </c>
      <c r="K835" t="s">
        <v>1144</v>
      </c>
      <c r="L835" t="s">
        <v>1145</v>
      </c>
      <c r="M835" t="s">
        <v>5143</v>
      </c>
      <c r="N835" t="s">
        <v>5144</v>
      </c>
      <c r="O835" t="s">
        <v>61</v>
      </c>
      <c r="P835" t="s">
        <v>94</v>
      </c>
      <c r="Q835" t="s">
        <v>95</v>
      </c>
      <c r="R835" t="s">
        <v>5145</v>
      </c>
      <c r="S835" t="s">
        <v>3319</v>
      </c>
      <c r="T835" t="s">
        <v>5146</v>
      </c>
      <c r="U835" t="s">
        <v>4158</v>
      </c>
      <c r="V835" s="40">
        <v>3.4027777777777776E-3</v>
      </c>
      <c r="W835" s="40">
        <v>8.3333333333333332E-3</v>
      </c>
      <c r="X835" s="40">
        <v>4.9305555555555552E-3</v>
      </c>
      <c r="Y835" s="2" t="str">
        <f t="shared" si="160"/>
        <v/>
      </c>
      <c r="Z835" s="47" t="str">
        <f t="shared" si="161"/>
        <v>Cumplido</v>
      </c>
      <c r="AA835" s="8"/>
      <c r="AB835" s="8"/>
      <c r="AC835" s="8"/>
      <c r="AD835" s="8"/>
      <c r="AE835" s="8"/>
      <c r="AF835" s="42">
        <v>45337</v>
      </c>
      <c r="AG835" s="13" t="str">
        <f t="shared" ref="AG835:AG898" si="162">IF(X835&lt;$AR$11,"CUMPLE","NO CUMPLE")</f>
        <v>CUMPLE</v>
      </c>
      <c r="AH835" s="13" t="str">
        <f t="shared" ref="AH835:AH898" si="163">IF(X835&gt;$AR$12,IF(X835&lt;=$AS$12,"CUMPLE","NO CUMPLE"),"NO CUMPLE")</f>
        <v>NO CUMPLE</v>
      </c>
      <c r="AI835" s="13" t="str">
        <f t="shared" ref="AI835:AI898" si="164">IF(X835&gt;$AR$13,IF(X835&lt;=$AS$13,"CUMPLE","NO CUMPLE"),"NO CUMPLE")</f>
        <v>NO CUMPLE</v>
      </c>
      <c r="AJ835" s="13" t="str">
        <f t="shared" ref="AJ835:AJ898" si="165">IF(X835&gt;$AR$14,IF(X835&lt;=$AS$14,"CUMPLE","NO CUMPLE"),"NO CUMPLE")</f>
        <v>NO CUMPLE</v>
      </c>
      <c r="AK835" s="13" t="str">
        <f t="shared" ref="AK835:AK898" si="166">IF(X835&gt;$AR$15,"CUMPLE","NO CUMPLE")</f>
        <v>NO CUMPLE</v>
      </c>
      <c r="AL835" s="13" t="str">
        <f t="shared" ref="AL835:AL898" si="167">IF(W835&lt;$AR$11,"CUMPLE","NO CUMPLE")</f>
        <v>CUMPLE</v>
      </c>
      <c r="AM835" s="13" t="str">
        <f t="shared" ref="AM835:AM898" si="168">IF(W835&gt;$AR$12,IF(W835&lt;=$AS$12,"CUMPLE","NO CUMPLE"),"NO CUMPLE")</f>
        <v>NO CUMPLE</v>
      </c>
      <c r="AN835" s="13" t="str">
        <f t="shared" ref="AN835:AN898" si="169">IF(W835&gt;$AR$13,IF(W835&lt;=$AS$13,"CUMPLE","NO CUMPLE"),"NO CUMPLE")</f>
        <v>NO CUMPLE</v>
      </c>
      <c r="AO835" s="13" t="str">
        <f t="shared" ref="AO835:AO898" si="170">IF(W835&gt;$AR$14,IF(W835&lt;=$AS$14,"CUMPLE","NO CUMPLE"),"NO CUMPLE")</f>
        <v>NO CUMPLE</v>
      </c>
      <c r="AP835" s="13" t="str">
        <f t="shared" ref="AP835:AP898" si="171">IF(W835&gt;$AR$15,"CUMPLE","NO CUMPLE")</f>
        <v>NO CUMPLE</v>
      </c>
    </row>
    <row r="836" spans="1:42" ht="15" x14ac:dyDescent="0.25">
      <c r="A836" t="s">
        <v>5147</v>
      </c>
      <c r="B836" t="s">
        <v>95</v>
      </c>
      <c r="C836" t="s">
        <v>308</v>
      </c>
      <c r="D836" t="s">
        <v>142</v>
      </c>
      <c r="E836" t="s">
        <v>309</v>
      </c>
      <c r="F836" t="s">
        <v>156</v>
      </c>
      <c r="G836" t="s">
        <v>73</v>
      </c>
      <c r="H836" t="s">
        <v>74</v>
      </c>
      <c r="I836" t="s">
        <v>29</v>
      </c>
      <c r="J836" t="s">
        <v>82</v>
      </c>
      <c r="K836" t="s">
        <v>75</v>
      </c>
      <c r="L836" t="s">
        <v>5148</v>
      </c>
      <c r="M836" t="s">
        <v>5149</v>
      </c>
      <c r="N836" t="s">
        <v>5150</v>
      </c>
      <c r="O836" t="s">
        <v>61</v>
      </c>
      <c r="P836" t="s">
        <v>462</v>
      </c>
      <c r="Q836" t="s">
        <v>463</v>
      </c>
      <c r="R836" t="s">
        <v>5151</v>
      </c>
      <c r="S836" t="s">
        <v>4497</v>
      </c>
      <c r="T836" t="s">
        <v>5152</v>
      </c>
      <c r="U836" t="s">
        <v>562</v>
      </c>
      <c r="V836" s="40">
        <v>0.44917824074074075</v>
      </c>
      <c r="W836" s="40">
        <v>0.61619212962962966</v>
      </c>
      <c r="X836" s="40">
        <v>0.16701388888888888</v>
      </c>
      <c r="Y836" s="2" t="str">
        <f t="shared" si="160"/>
        <v/>
      </c>
      <c r="Z836" s="47" t="str">
        <f t="shared" si="161"/>
        <v>Cumplido</v>
      </c>
      <c r="AA836" s="8"/>
      <c r="AB836" s="8"/>
      <c r="AC836" s="8"/>
      <c r="AD836" s="8"/>
      <c r="AE836" s="8"/>
      <c r="AF836" s="42">
        <v>45338</v>
      </c>
      <c r="AG836" s="13" t="str">
        <f t="shared" si="162"/>
        <v>NO CUMPLE</v>
      </c>
      <c r="AH836" s="13" t="str">
        <f t="shared" si="163"/>
        <v>NO CUMPLE</v>
      </c>
      <c r="AI836" s="13" t="str">
        <f t="shared" si="164"/>
        <v>CUMPLE</v>
      </c>
      <c r="AJ836" s="13" t="str">
        <f t="shared" si="165"/>
        <v>NO CUMPLE</v>
      </c>
      <c r="AK836" s="13" t="str">
        <f t="shared" si="166"/>
        <v>NO CUMPLE</v>
      </c>
      <c r="AL836" s="13" t="str">
        <f t="shared" si="167"/>
        <v>NO CUMPLE</v>
      </c>
      <c r="AM836" s="13" t="str">
        <f t="shared" si="168"/>
        <v>NO CUMPLE</v>
      </c>
      <c r="AN836" s="13" t="str">
        <f t="shared" si="169"/>
        <v>NO CUMPLE</v>
      </c>
      <c r="AO836" s="13" t="str">
        <f t="shared" si="170"/>
        <v>CUMPLE</v>
      </c>
      <c r="AP836" s="13" t="str">
        <f t="shared" si="171"/>
        <v>NO CUMPLE</v>
      </c>
    </row>
    <row r="837" spans="1:42" ht="15" x14ac:dyDescent="0.25">
      <c r="A837" t="s">
        <v>5153</v>
      </c>
      <c r="B837" t="s">
        <v>95</v>
      </c>
      <c r="C837" t="s">
        <v>174</v>
      </c>
      <c r="D837" t="s">
        <v>483</v>
      </c>
      <c r="E837" t="s">
        <v>175</v>
      </c>
      <c r="F837" t="s">
        <v>485</v>
      </c>
      <c r="G837" t="s">
        <v>54</v>
      </c>
      <c r="H837" t="s">
        <v>55</v>
      </c>
      <c r="I837" t="s">
        <v>30</v>
      </c>
      <c r="J837" t="s">
        <v>82</v>
      </c>
      <c r="K837" t="s">
        <v>3641</v>
      </c>
      <c r="L837" t="s">
        <v>5154</v>
      </c>
      <c r="M837" t="s">
        <v>5155</v>
      </c>
      <c r="N837" t="s">
        <v>5156</v>
      </c>
      <c r="O837" t="s">
        <v>61</v>
      </c>
      <c r="P837" t="s">
        <v>136</v>
      </c>
      <c r="Q837" t="s">
        <v>137</v>
      </c>
      <c r="R837" t="s">
        <v>5157</v>
      </c>
      <c r="S837" t="s">
        <v>3319</v>
      </c>
      <c r="T837" t="s">
        <v>5158</v>
      </c>
      <c r="U837" t="s">
        <v>5159</v>
      </c>
      <c r="V837" s="40">
        <v>6.4930555555555561E-2</v>
      </c>
      <c r="W837" s="40">
        <v>0.17899305555555556</v>
      </c>
      <c r="X837" s="40">
        <v>0.1140625</v>
      </c>
      <c r="Y837" s="2" t="str">
        <f t="shared" si="160"/>
        <v/>
      </c>
      <c r="Z837" s="47" t="str">
        <f t="shared" si="161"/>
        <v>Cumplido</v>
      </c>
      <c r="AA837" s="8"/>
      <c r="AB837" s="8"/>
      <c r="AC837" s="8"/>
      <c r="AD837" s="8"/>
      <c r="AE837" s="8"/>
      <c r="AF837" s="42">
        <v>45337</v>
      </c>
      <c r="AG837" s="13" t="str">
        <f t="shared" si="162"/>
        <v>NO CUMPLE</v>
      </c>
      <c r="AH837" s="13" t="str">
        <f t="shared" si="163"/>
        <v>CUMPLE</v>
      </c>
      <c r="AI837" s="13" t="str">
        <f t="shared" si="164"/>
        <v>NO CUMPLE</v>
      </c>
      <c r="AJ837" s="13" t="str">
        <f t="shared" si="165"/>
        <v>NO CUMPLE</v>
      </c>
      <c r="AK837" s="13" t="str">
        <f t="shared" si="166"/>
        <v>NO CUMPLE</v>
      </c>
      <c r="AL837" s="13" t="str">
        <f t="shared" si="167"/>
        <v>NO CUMPLE</v>
      </c>
      <c r="AM837" s="13" t="str">
        <f t="shared" si="168"/>
        <v>NO CUMPLE</v>
      </c>
      <c r="AN837" s="13" t="str">
        <f t="shared" si="169"/>
        <v>CUMPLE</v>
      </c>
      <c r="AO837" s="13" t="str">
        <f t="shared" si="170"/>
        <v>NO CUMPLE</v>
      </c>
      <c r="AP837" s="13" t="str">
        <f t="shared" si="171"/>
        <v>NO CUMPLE</v>
      </c>
    </row>
    <row r="838" spans="1:42" ht="15" x14ac:dyDescent="0.25">
      <c r="A838" t="s">
        <v>5160</v>
      </c>
      <c r="B838" t="s">
        <v>284</v>
      </c>
      <c r="C838" t="s">
        <v>233</v>
      </c>
      <c r="D838" t="s">
        <v>233</v>
      </c>
      <c r="E838" t="s">
        <v>942</v>
      </c>
      <c r="F838" t="s">
        <v>2469</v>
      </c>
      <c r="G838" t="s">
        <v>54</v>
      </c>
      <c r="H838" t="s">
        <v>55</v>
      </c>
      <c r="I838" t="s">
        <v>30</v>
      </c>
      <c r="J838" t="s">
        <v>82</v>
      </c>
      <c r="K838" t="s">
        <v>75</v>
      </c>
      <c r="L838" t="s">
        <v>5161</v>
      </c>
      <c r="M838" t="s">
        <v>5162</v>
      </c>
      <c r="N838" t="s">
        <v>5163</v>
      </c>
      <c r="O838" t="s">
        <v>61</v>
      </c>
      <c r="P838" t="s">
        <v>62</v>
      </c>
      <c r="Q838" t="s">
        <v>279</v>
      </c>
      <c r="R838" t="s">
        <v>5163</v>
      </c>
      <c r="S838" t="s">
        <v>3319</v>
      </c>
      <c r="T838" t="s">
        <v>2493</v>
      </c>
      <c r="U838" t="s">
        <v>2952</v>
      </c>
      <c r="V838" s="40">
        <v>0</v>
      </c>
      <c r="W838" s="40">
        <v>7.0601851851851847E-4</v>
      </c>
      <c r="X838" s="40">
        <v>7.0601851851851847E-4</v>
      </c>
      <c r="Y838" s="2" t="str">
        <f t="shared" si="160"/>
        <v/>
      </c>
      <c r="Z838" s="47" t="str">
        <f t="shared" si="161"/>
        <v>Cumplido</v>
      </c>
      <c r="AA838" s="8"/>
      <c r="AB838" s="8"/>
      <c r="AC838" s="8"/>
      <c r="AD838" s="8"/>
      <c r="AE838" s="8"/>
      <c r="AF838" s="42">
        <v>45337</v>
      </c>
      <c r="AG838" s="13" t="str">
        <f t="shared" si="162"/>
        <v>CUMPLE</v>
      </c>
      <c r="AH838" s="13" t="str">
        <f t="shared" si="163"/>
        <v>NO CUMPLE</v>
      </c>
      <c r="AI838" s="13" t="str">
        <f t="shared" si="164"/>
        <v>NO CUMPLE</v>
      </c>
      <c r="AJ838" s="13" t="str">
        <f t="shared" si="165"/>
        <v>NO CUMPLE</v>
      </c>
      <c r="AK838" s="13" t="str">
        <f t="shared" si="166"/>
        <v>NO CUMPLE</v>
      </c>
      <c r="AL838" s="13" t="str">
        <f t="shared" si="167"/>
        <v>CUMPLE</v>
      </c>
      <c r="AM838" s="13" t="str">
        <f t="shared" si="168"/>
        <v>NO CUMPLE</v>
      </c>
      <c r="AN838" s="13" t="str">
        <f t="shared" si="169"/>
        <v>NO CUMPLE</v>
      </c>
      <c r="AO838" s="13" t="str">
        <f t="shared" si="170"/>
        <v>NO CUMPLE</v>
      </c>
      <c r="AP838" s="13" t="str">
        <f t="shared" si="171"/>
        <v>NO CUMPLE</v>
      </c>
    </row>
    <row r="839" spans="1:42" ht="15" x14ac:dyDescent="0.25">
      <c r="A839" t="s">
        <v>5164</v>
      </c>
      <c r="B839" t="s">
        <v>445</v>
      </c>
      <c r="C839" t="s">
        <v>212</v>
      </c>
      <c r="D839" t="s">
        <v>446</v>
      </c>
      <c r="E839" t="s">
        <v>2295</v>
      </c>
      <c r="F839" t="s">
        <v>447</v>
      </c>
      <c r="G839" t="s">
        <v>448</v>
      </c>
      <c r="H839" t="s">
        <v>55</v>
      </c>
      <c r="I839" t="s">
        <v>30</v>
      </c>
      <c r="J839" t="s">
        <v>67</v>
      </c>
      <c r="K839" t="s">
        <v>288</v>
      </c>
      <c r="L839" t="s">
        <v>917</v>
      </c>
      <c r="M839" t="s">
        <v>5165</v>
      </c>
      <c r="N839" t="s">
        <v>5165</v>
      </c>
      <c r="O839" t="s">
        <v>61</v>
      </c>
      <c r="P839" t="s">
        <v>62</v>
      </c>
      <c r="Q839" t="s">
        <v>279</v>
      </c>
      <c r="R839" t="s">
        <v>5166</v>
      </c>
      <c r="S839" t="s">
        <v>3319</v>
      </c>
      <c r="T839" t="s">
        <v>920</v>
      </c>
      <c r="U839"/>
      <c r="V839" s="40">
        <v>0.2545486111111111</v>
      </c>
      <c r="W839" s="40">
        <v>0.28520833333333334</v>
      </c>
      <c r="X839" s="40">
        <v>3.0659722222222224E-2</v>
      </c>
      <c r="Y839" s="2" t="str">
        <f t="shared" si="160"/>
        <v>Cumplido</v>
      </c>
      <c r="Z839" s="47" t="str">
        <f t="shared" si="161"/>
        <v/>
      </c>
      <c r="AA839" s="8"/>
      <c r="AB839" s="8"/>
      <c r="AC839" s="8"/>
      <c r="AD839" s="8"/>
      <c r="AE839" s="8"/>
      <c r="AF839" s="42">
        <v>45337</v>
      </c>
      <c r="AG839" s="13" t="str">
        <f t="shared" si="162"/>
        <v>CUMPLE</v>
      </c>
      <c r="AH839" s="13" t="str">
        <f t="shared" si="163"/>
        <v>NO CUMPLE</v>
      </c>
      <c r="AI839" s="13" t="str">
        <f t="shared" si="164"/>
        <v>NO CUMPLE</v>
      </c>
      <c r="AJ839" s="13" t="str">
        <f t="shared" si="165"/>
        <v>NO CUMPLE</v>
      </c>
      <c r="AK839" s="13" t="str">
        <f t="shared" si="166"/>
        <v>NO CUMPLE</v>
      </c>
      <c r="AL839" s="13" t="str">
        <f t="shared" si="167"/>
        <v>NO CUMPLE</v>
      </c>
      <c r="AM839" s="13" t="str">
        <f t="shared" si="168"/>
        <v>NO CUMPLE</v>
      </c>
      <c r="AN839" s="13" t="str">
        <f t="shared" si="169"/>
        <v>CUMPLE</v>
      </c>
      <c r="AO839" s="13" t="str">
        <f t="shared" si="170"/>
        <v>NO CUMPLE</v>
      </c>
      <c r="AP839" s="13" t="str">
        <f t="shared" si="171"/>
        <v>NO CUMPLE</v>
      </c>
    </row>
    <row r="840" spans="1:42" ht="15" x14ac:dyDescent="0.25">
      <c r="A840" t="s">
        <v>5167</v>
      </c>
      <c r="B840" t="s">
        <v>445</v>
      </c>
      <c r="C840" t="s">
        <v>273</v>
      </c>
      <c r="D840" t="s">
        <v>285</v>
      </c>
      <c r="E840" t="s">
        <v>2268</v>
      </c>
      <c r="F840" t="s">
        <v>447</v>
      </c>
      <c r="G840" t="s">
        <v>448</v>
      </c>
      <c r="H840" t="s">
        <v>55</v>
      </c>
      <c r="I840" t="s">
        <v>30</v>
      </c>
      <c r="J840" t="s">
        <v>67</v>
      </c>
      <c r="K840" t="s">
        <v>288</v>
      </c>
      <c r="L840" t="s">
        <v>5168</v>
      </c>
      <c r="M840" t="s">
        <v>5169</v>
      </c>
      <c r="N840" t="s">
        <v>5169</v>
      </c>
      <c r="O840" t="s">
        <v>61</v>
      </c>
      <c r="P840" t="s">
        <v>62</v>
      </c>
      <c r="Q840" t="s">
        <v>279</v>
      </c>
      <c r="R840" t="s">
        <v>5170</v>
      </c>
      <c r="S840" t="s">
        <v>3319</v>
      </c>
      <c r="T840" t="s">
        <v>5171</v>
      </c>
      <c r="U840" t="s">
        <v>5172</v>
      </c>
      <c r="V840" s="40">
        <v>8.9004629629629625E-3</v>
      </c>
      <c r="W840" s="40">
        <v>2.3136574074074073E-2</v>
      </c>
      <c r="X840" s="40">
        <v>1.4236111111111111E-2</v>
      </c>
      <c r="Y840" s="2" t="str">
        <f t="shared" si="160"/>
        <v>Cumplido</v>
      </c>
      <c r="Z840" s="47" t="str">
        <f t="shared" si="161"/>
        <v/>
      </c>
      <c r="AA840" s="8"/>
      <c r="AB840" s="8"/>
      <c r="AC840" s="8"/>
      <c r="AD840" s="8"/>
      <c r="AE840" s="8"/>
      <c r="AF840" s="42">
        <v>45337</v>
      </c>
      <c r="AG840" s="13" t="str">
        <f t="shared" si="162"/>
        <v>CUMPLE</v>
      </c>
      <c r="AH840" s="13" t="str">
        <f t="shared" si="163"/>
        <v>NO CUMPLE</v>
      </c>
      <c r="AI840" s="13" t="str">
        <f t="shared" si="164"/>
        <v>NO CUMPLE</v>
      </c>
      <c r="AJ840" s="13" t="str">
        <f t="shared" si="165"/>
        <v>NO CUMPLE</v>
      </c>
      <c r="AK840" s="13" t="str">
        <f t="shared" si="166"/>
        <v>NO CUMPLE</v>
      </c>
      <c r="AL840" s="13" t="str">
        <f t="shared" si="167"/>
        <v>CUMPLE</v>
      </c>
      <c r="AM840" s="13" t="str">
        <f t="shared" si="168"/>
        <v>NO CUMPLE</v>
      </c>
      <c r="AN840" s="13" t="str">
        <f t="shared" si="169"/>
        <v>NO CUMPLE</v>
      </c>
      <c r="AO840" s="13" t="str">
        <f t="shared" si="170"/>
        <v>NO CUMPLE</v>
      </c>
      <c r="AP840" s="13" t="str">
        <f t="shared" si="171"/>
        <v>NO CUMPLE</v>
      </c>
    </row>
    <row r="841" spans="1:42" ht="15" x14ac:dyDescent="0.25">
      <c r="A841" t="s">
        <v>5173</v>
      </c>
      <c r="B841" t="s">
        <v>95</v>
      </c>
      <c r="C841" t="s">
        <v>531</v>
      </c>
      <c r="D841" t="s">
        <v>483</v>
      </c>
      <c r="E841" t="s">
        <v>3951</v>
      </c>
      <c r="F841" t="s">
        <v>485</v>
      </c>
      <c r="G841" t="s">
        <v>73</v>
      </c>
      <c r="H841" t="s">
        <v>74</v>
      </c>
      <c r="I841" t="s">
        <v>29</v>
      </c>
      <c r="J841" t="s">
        <v>82</v>
      </c>
      <c r="K841" t="s">
        <v>486</v>
      </c>
      <c r="L841" t="s">
        <v>5174</v>
      </c>
      <c r="M841" t="s">
        <v>5175</v>
      </c>
      <c r="N841" t="s">
        <v>5176</v>
      </c>
      <c r="O841" t="s">
        <v>61</v>
      </c>
      <c r="P841" t="s">
        <v>136</v>
      </c>
      <c r="Q841" t="s">
        <v>137</v>
      </c>
      <c r="R841" t="s">
        <v>5177</v>
      </c>
      <c r="S841" t="s">
        <v>4497</v>
      </c>
      <c r="T841" t="s">
        <v>5178</v>
      </c>
      <c r="U841" t="s">
        <v>5179</v>
      </c>
      <c r="V841" s="40">
        <v>0.90920138888888891</v>
      </c>
      <c r="W841" s="40">
        <v>1.106087962962963</v>
      </c>
      <c r="X841" s="40">
        <v>0.19688657407407406</v>
      </c>
      <c r="Y841" s="2" t="str">
        <f t="shared" si="160"/>
        <v/>
      </c>
      <c r="Z841" s="47" t="str">
        <f t="shared" si="161"/>
        <v>Cumplido</v>
      </c>
      <c r="AA841" s="8"/>
      <c r="AB841" s="8"/>
      <c r="AC841" s="8"/>
      <c r="AD841" s="8"/>
      <c r="AE841" s="8"/>
      <c r="AF841" s="42">
        <v>45338</v>
      </c>
      <c r="AG841" s="13" t="str">
        <f t="shared" si="162"/>
        <v>NO CUMPLE</v>
      </c>
      <c r="AH841" s="13" t="str">
        <f t="shared" si="163"/>
        <v>NO CUMPLE</v>
      </c>
      <c r="AI841" s="13" t="str">
        <f t="shared" si="164"/>
        <v>CUMPLE</v>
      </c>
      <c r="AJ841" s="13" t="str">
        <f t="shared" si="165"/>
        <v>NO CUMPLE</v>
      </c>
      <c r="AK841" s="13" t="str">
        <f t="shared" si="166"/>
        <v>NO CUMPLE</v>
      </c>
      <c r="AL841" s="13" t="str">
        <f t="shared" si="167"/>
        <v>NO CUMPLE</v>
      </c>
      <c r="AM841" s="13" t="str">
        <f t="shared" si="168"/>
        <v>NO CUMPLE</v>
      </c>
      <c r="AN841" s="13" t="str">
        <f t="shared" si="169"/>
        <v>NO CUMPLE</v>
      </c>
      <c r="AO841" s="13" t="str">
        <f t="shared" si="170"/>
        <v>NO CUMPLE</v>
      </c>
      <c r="AP841" s="13" t="str">
        <f t="shared" si="171"/>
        <v>CUMPLE</v>
      </c>
    </row>
    <row r="842" spans="1:42" ht="15" hidden="1" x14ac:dyDescent="0.25">
      <c r="A842" t="s">
        <v>5180</v>
      </c>
      <c r="B842" t="s">
        <v>165</v>
      </c>
      <c r="C842" t="s">
        <v>359</v>
      </c>
      <c r="D842" t="s">
        <v>71</v>
      </c>
      <c r="E842" t="s">
        <v>298</v>
      </c>
      <c r="F842" t="s">
        <v>360</v>
      </c>
      <c r="G842" t="s">
        <v>73</v>
      </c>
      <c r="H842" t="s">
        <v>74</v>
      </c>
      <c r="I842" t="s">
        <v>29</v>
      </c>
      <c r="J842" t="s">
        <v>82</v>
      </c>
      <c r="K842" t="s">
        <v>57</v>
      </c>
      <c r="L842" t="s">
        <v>5181</v>
      </c>
      <c r="M842" t="s">
        <v>5182</v>
      </c>
      <c r="N842" t="s">
        <v>5183</v>
      </c>
      <c r="O842" t="s">
        <v>61</v>
      </c>
      <c r="P842" t="s">
        <v>136</v>
      </c>
      <c r="Q842" t="s">
        <v>137</v>
      </c>
      <c r="R842" t="s">
        <v>5183</v>
      </c>
      <c r="S842" t="s">
        <v>3319</v>
      </c>
      <c r="T842" t="s">
        <v>5181</v>
      </c>
      <c r="U842" t="s">
        <v>364</v>
      </c>
      <c r="V842" s="40">
        <v>0</v>
      </c>
      <c r="W842" s="40">
        <v>1.1458333333333333E-3</v>
      </c>
      <c r="X842" s="40">
        <v>1.1458333333333333E-3</v>
      </c>
      <c r="Y842" s="2" t="str">
        <f t="shared" si="160"/>
        <v/>
      </c>
      <c r="Z842" s="47" t="str">
        <f t="shared" si="161"/>
        <v>Cumplido</v>
      </c>
      <c r="AA842" s="8"/>
      <c r="AB842" s="8"/>
      <c r="AC842" s="8"/>
      <c r="AD842" s="8"/>
      <c r="AE842" s="8"/>
      <c r="AF842" s="42">
        <v>45337</v>
      </c>
      <c r="AG842" s="13" t="str">
        <f t="shared" si="162"/>
        <v>CUMPLE</v>
      </c>
      <c r="AH842" s="13" t="str">
        <f t="shared" si="163"/>
        <v>NO CUMPLE</v>
      </c>
      <c r="AI842" s="13" t="str">
        <f t="shared" si="164"/>
        <v>NO CUMPLE</v>
      </c>
      <c r="AJ842" s="13" t="str">
        <f t="shared" si="165"/>
        <v>NO CUMPLE</v>
      </c>
      <c r="AK842" s="13" t="str">
        <f t="shared" si="166"/>
        <v>NO CUMPLE</v>
      </c>
      <c r="AL842" s="13" t="str">
        <f t="shared" si="167"/>
        <v>CUMPLE</v>
      </c>
      <c r="AM842" s="13" t="str">
        <f t="shared" si="168"/>
        <v>NO CUMPLE</v>
      </c>
      <c r="AN842" s="13" t="str">
        <f t="shared" si="169"/>
        <v>NO CUMPLE</v>
      </c>
      <c r="AO842" s="13" t="str">
        <f t="shared" si="170"/>
        <v>NO CUMPLE</v>
      </c>
      <c r="AP842" s="13" t="str">
        <f t="shared" si="171"/>
        <v>NO CUMPLE</v>
      </c>
    </row>
    <row r="843" spans="1:42" ht="15" hidden="1" x14ac:dyDescent="0.25">
      <c r="A843" t="s">
        <v>5184</v>
      </c>
      <c r="B843" t="s">
        <v>165</v>
      </c>
      <c r="C843" t="s">
        <v>359</v>
      </c>
      <c r="D843" t="s">
        <v>71</v>
      </c>
      <c r="E843" t="s">
        <v>298</v>
      </c>
      <c r="F843" t="s">
        <v>360</v>
      </c>
      <c r="G843" t="s">
        <v>73</v>
      </c>
      <c r="H843" t="s">
        <v>74</v>
      </c>
      <c r="I843" t="s">
        <v>29</v>
      </c>
      <c r="J843" t="s">
        <v>82</v>
      </c>
      <c r="K843" t="s">
        <v>57</v>
      </c>
      <c r="L843" t="s">
        <v>5185</v>
      </c>
      <c r="M843" t="s">
        <v>5186</v>
      </c>
      <c r="N843" t="s">
        <v>5187</v>
      </c>
      <c r="O843" t="s">
        <v>61</v>
      </c>
      <c r="P843" t="s">
        <v>136</v>
      </c>
      <c r="Q843" t="s">
        <v>137</v>
      </c>
      <c r="R843" t="s">
        <v>5187</v>
      </c>
      <c r="S843" t="s">
        <v>3319</v>
      </c>
      <c r="T843" t="s">
        <v>5185</v>
      </c>
      <c r="U843" t="s">
        <v>364</v>
      </c>
      <c r="V843" s="40">
        <v>0</v>
      </c>
      <c r="W843" s="40">
        <v>9.837962962962962E-4</v>
      </c>
      <c r="X843" s="40">
        <v>9.837962962962962E-4</v>
      </c>
      <c r="Y843" s="2" t="str">
        <f t="shared" si="160"/>
        <v/>
      </c>
      <c r="Z843" s="47" t="str">
        <f t="shared" si="161"/>
        <v>Cumplido</v>
      </c>
      <c r="AA843" s="8"/>
      <c r="AB843" s="8"/>
      <c r="AC843" s="8"/>
      <c r="AD843" s="8"/>
      <c r="AE843" s="8"/>
      <c r="AF843" s="42">
        <v>45337</v>
      </c>
      <c r="AG843" s="13" t="str">
        <f t="shared" si="162"/>
        <v>CUMPLE</v>
      </c>
      <c r="AH843" s="13" t="str">
        <f t="shared" si="163"/>
        <v>NO CUMPLE</v>
      </c>
      <c r="AI843" s="13" t="str">
        <f t="shared" si="164"/>
        <v>NO CUMPLE</v>
      </c>
      <c r="AJ843" s="13" t="str">
        <f t="shared" si="165"/>
        <v>NO CUMPLE</v>
      </c>
      <c r="AK843" s="13" t="str">
        <f t="shared" si="166"/>
        <v>NO CUMPLE</v>
      </c>
      <c r="AL843" s="13" t="str">
        <f t="shared" si="167"/>
        <v>CUMPLE</v>
      </c>
      <c r="AM843" s="13" t="str">
        <f t="shared" si="168"/>
        <v>NO CUMPLE</v>
      </c>
      <c r="AN843" s="13" t="str">
        <f t="shared" si="169"/>
        <v>NO CUMPLE</v>
      </c>
      <c r="AO843" s="13" t="str">
        <f t="shared" si="170"/>
        <v>NO CUMPLE</v>
      </c>
      <c r="AP843" s="13" t="str">
        <f t="shared" si="171"/>
        <v>NO CUMPLE</v>
      </c>
    </row>
    <row r="844" spans="1:42" ht="15" hidden="1" x14ac:dyDescent="0.25">
      <c r="A844" t="s">
        <v>5188</v>
      </c>
      <c r="B844" t="s">
        <v>165</v>
      </c>
      <c r="C844" t="s">
        <v>359</v>
      </c>
      <c r="D844" t="s">
        <v>71</v>
      </c>
      <c r="E844" t="s">
        <v>298</v>
      </c>
      <c r="F844" t="s">
        <v>360</v>
      </c>
      <c r="G844" t="s">
        <v>73</v>
      </c>
      <c r="H844" t="s">
        <v>74</v>
      </c>
      <c r="I844" t="s">
        <v>29</v>
      </c>
      <c r="J844" t="s">
        <v>82</v>
      </c>
      <c r="K844" t="s">
        <v>57</v>
      </c>
      <c r="L844" t="s">
        <v>370</v>
      </c>
      <c r="M844" t="s">
        <v>5189</v>
      </c>
      <c r="N844" t="s">
        <v>5190</v>
      </c>
      <c r="O844" t="s">
        <v>61</v>
      </c>
      <c r="P844" t="s">
        <v>136</v>
      </c>
      <c r="Q844" t="s">
        <v>137</v>
      </c>
      <c r="R844" t="s">
        <v>5190</v>
      </c>
      <c r="S844" t="s">
        <v>3319</v>
      </c>
      <c r="T844" t="s">
        <v>370</v>
      </c>
      <c r="U844" t="s">
        <v>373</v>
      </c>
      <c r="V844" s="40">
        <v>0</v>
      </c>
      <c r="W844" s="40">
        <v>1.5509259259259259E-3</v>
      </c>
      <c r="X844" s="40">
        <v>1.5509259259259259E-3</v>
      </c>
      <c r="Y844" s="2" t="str">
        <f t="shared" si="160"/>
        <v/>
      </c>
      <c r="Z844" s="47" t="str">
        <f t="shared" si="161"/>
        <v>Cumplido</v>
      </c>
      <c r="AA844" s="8"/>
      <c r="AB844" s="8"/>
      <c r="AC844" s="8"/>
      <c r="AD844" s="8"/>
      <c r="AE844" s="8"/>
      <c r="AF844" s="42">
        <v>45337</v>
      </c>
      <c r="AG844" s="13" t="str">
        <f t="shared" si="162"/>
        <v>CUMPLE</v>
      </c>
      <c r="AH844" s="13" t="str">
        <f t="shared" si="163"/>
        <v>NO CUMPLE</v>
      </c>
      <c r="AI844" s="13" t="str">
        <f t="shared" si="164"/>
        <v>NO CUMPLE</v>
      </c>
      <c r="AJ844" s="13" t="str">
        <f t="shared" si="165"/>
        <v>NO CUMPLE</v>
      </c>
      <c r="AK844" s="13" t="str">
        <f t="shared" si="166"/>
        <v>NO CUMPLE</v>
      </c>
      <c r="AL844" s="13" t="str">
        <f t="shared" si="167"/>
        <v>CUMPLE</v>
      </c>
      <c r="AM844" s="13" t="str">
        <f t="shared" si="168"/>
        <v>NO CUMPLE</v>
      </c>
      <c r="AN844" s="13" t="str">
        <f t="shared" si="169"/>
        <v>NO CUMPLE</v>
      </c>
      <c r="AO844" s="13" t="str">
        <f t="shared" si="170"/>
        <v>NO CUMPLE</v>
      </c>
      <c r="AP844" s="13" t="str">
        <f t="shared" si="171"/>
        <v>NO CUMPLE</v>
      </c>
    </row>
    <row r="845" spans="1:42" ht="15" hidden="1" x14ac:dyDescent="0.25">
      <c r="A845" t="s">
        <v>5191</v>
      </c>
      <c r="B845" t="s">
        <v>165</v>
      </c>
      <c r="C845" t="s">
        <v>359</v>
      </c>
      <c r="D845" t="s">
        <v>71</v>
      </c>
      <c r="E845" t="s">
        <v>298</v>
      </c>
      <c r="F845" t="s">
        <v>360</v>
      </c>
      <c r="G845" t="s">
        <v>73</v>
      </c>
      <c r="H845" t="s">
        <v>74</v>
      </c>
      <c r="I845" t="s">
        <v>29</v>
      </c>
      <c r="J845" t="s">
        <v>82</v>
      </c>
      <c r="K845" t="s">
        <v>57</v>
      </c>
      <c r="L845" t="s">
        <v>375</v>
      </c>
      <c r="M845" t="s">
        <v>5192</v>
      </c>
      <c r="N845" t="s">
        <v>5193</v>
      </c>
      <c r="O845" t="s">
        <v>61</v>
      </c>
      <c r="P845" t="s">
        <v>136</v>
      </c>
      <c r="Q845" t="s">
        <v>137</v>
      </c>
      <c r="R845" t="s">
        <v>5193</v>
      </c>
      <c r="S845" t="s">
        <v>3319</v>
      </c>
      <c r="T845" t="s">
        <v>375</v>
      </c>
      <c r="U845" t="s">
        <v>378</v>
      </c>
      <c r="V845" s="40">
        <v>0</v>
      </c>
      <c r="W845" s="40">
        <v>5.9027777777777778E-4</v>
      </c>
      <c r="X845" s="40">
        <v>5.9027777777777778E-4</v>
      </c>
      <c r="Y845" s="2" t="str">
        <f t="shared" si="160"/>
        <v/>
      </c>
      <c r="Z845" s="47" t="str">
        <f t="shared" si="161"/>
        <v>Cumplido</v>
      </c>
      <c r="AA845" s="8"/>
      <c r="AB845" s="8"/>
      <c r="AC845" s="8"/>
      <c r="AD845" s="8"/>
      <c r="AE845" s="8"/>
      <c r="AF845" s="42">
        <v>45337</v>
      </c>
      <c r="AG845" s="13" t="str">
        <f t="shared" si="162"/>
        <v>CUMPLE</v>
      </c>
      <c r="AH845" s="13" t="str">
        <f t="shared" si="163"/>
        <v>NO CUMPLE</v>
      </c>
      <c r="AI845" s="13" t="str">
        <f t="shared" si="164"/>
        <v>NO CUMPLE</v>
      </c>
      <c r="AJ845" s="13" t="str">
        <f t="shared" si="165"/>
        <v>NO CUMPLE</v>
      </c>
      <c r="AK845" s="13" t="str">
        <f t="shared" si="166"/>
        <v>NO CUMPLE</v>
      </c>
      <c r="AL845" s="13" t="str">
        <f t="shared" si="167"/>
        <v>CUMPLE</v>
      </c>
      <c r="AM845" s="13" t="str">
        <f t="shared" si="168"/>
        <v>NO CUMPLE</v>
      </c>
      <c r="AN845" s="13" t="str">
        <f t="shared" si="169"/>
        <v>NO CUMPLE</v>
      </c>
      <c r="AO845" s="13" t="str">
        <f t="shared" si="170"/>
        <v>NO CUMPLE</v>
      </c>
      <c r="AP845" s="13" t="str">
        <f t="shared" si="171"/>
        <v>NO CUMPLE</v>
      </c>
    </row>
    <row r="846" spans="1:42" ht="15" x14ac:dyDescent="0.25">
      <c r="A846" t="s">
        <v>5194</v>
      </c>
      <c r="B846" t="s">
        <v>445</v>
      </c>
      <c r="C846" t="s">
        <v>233</v>
      </c>
      <c r="D846" t="s">
        <v>446</v>
      </c>
      <c r="E846" t="s">
        <v>242</v>
      </c>
      <c r="F846" t="s">
        <v>447</v>
      </c>
      <c r="G846" t="s">
        <v>448</v>
      </c>
      <c r="H846" t="s">
        <v>55</v>
      </c>
      <c r="I846" t="s">
        <v>30</v>
      </c>
      <c r="J846" t="s">
        <v>67</v>
      </c>
      <c r="K846" t="s">
        <v>288</v>
      </c>
      <c r="L846" t="s">
        <v>5195</v>
      </c>
      <c r="M846" t="s">
        <v>5196</v>
      </c>
      <c r="N846" t="s">
        <v>5196</v>
      </c>
      <c r="O846" t="s">
        <v>61</v>
      </c>
      <c r="P846" t="s">
        <v>452</v>
      </c>
      <c r="Q846" t="s">
        <v>452</v>
      </c>
      <c r="R846" t="s">
        <v>5197</v>
      </c>
      <c r="S846" t="s">
        <v>4497</v>
      </c>
      <c r="T846" t="s">
        <v>5198</v>
      </c>
      <c r="U846" t="s">
        <v>5199</v>
      </c>
      <c r="V846" s="40">
        <v>1.0877430555555556</v>
      </c>
      <c r="W846" s="40">
        <v>1.0910995370370371</v>
      </c>
      <c r="X846" s="40">
        <v>3.3564814814814816E-3</v>
      </c>
      <c r="Y846" s="2" t="str">
        <f t="shared" si="160"/>
        <v>Cumplido</v>
      </c>
      <c r="Z846" s="47" t="str">
        <f t="shared" si="161"/>
        <v/>
      </c>
      <c r="AA846" s="8"/>
      <c r="AB846" s="8"/>
      <c r="AC846" s="8"/>
      <c r="AD846" s="8"/>
      <c r="AE846" s="8"/>
      <c r="AF846" s="42">
        <v>45338</v>
      </c>
      <c r="AG846" s="13" t="str">
        <f t="shared" si="162"/>
        <v>CUMPLE</v>
      </c>
      <c r="AH846" s="13" t="str">
        <f t="shared" si="163"/>
        <v>NO CUMPLE</v>
      </c>
      <c r="AI846" s="13" t="str">
        <f t="shared" si="164"/>
        <v>NO CUMPLE</v>
      </c>
      <c r="AJ846" s="13" t="str">
        <f t="shared" si="165"/>
        <v>NO CUMPLE</v>
      </c>
      <c r="AK846" s="13" t="str">
        <f t="shared" si="166"/>
        <v>NO CUMPLE</v>
      </c>
      <c r="AL846" s="13" t="str">
        <f t="shared" si="167"/>
        <v>NO CUMPLE</v>
      </c>
      <c r="AM846" s="13" t="str">
        <f t="shared" si="168"/>
        <v>NO CUMPLE</v>
      </c>
      <c r="AN846" s="13" t="str">
        <f t="shared" si="169"/>
        <v>NO CUMPLE</v>
      </c>
      <c r="AO846" s="13" t="str">
        <f t="shared" si="170"/>
        <v>NO CUMPLE</v>
      </c>
      <c r="AP846" s="13" t="str">
        <f t="shared" si="171"/>
        <v>CUMPLE</v>
      </c>
    </row>
    <row r="847" spans="1:42" ht="15" hidden="1" x14ac:dyDescent="0.25">
      <c r="A847" t="s">
        <v>5200</v>
      </c>
      <c r="B847" t="s">
        <v>49</v>
      </c>
      <c r="C847" t="s">
        <v>154</v>
      </c>
      <c r="D847" t="s">
        <v>71</v>
      </c>
      <c r="E847" t="s">
        <v>1283</v>
      </c>
      <c r="F847" t="s">
        <v>1289</v>
      </c>
      <c r="G847" t="s">
        <v>54</v>
      </c>
      <c r="H847" t="s">
        <v>55</v>
      </c>
      <c r="I847" t="s">
        <v>30</v>
      </c>
      <c r="J847" t="s">
        <v>82</v>
      </c>
      <c r="K847" t="s">
        <v>117</v>
      </c>
      <c r="L847" t="s">
        <v>3278</v>
      </c>
      <c r="M847" t="s">
        <v>5201</v>
      </c>
      <c r="N847" t="s">
        <v>5202</v>
      </c>
      <c r="O847" t="s">
        <v>61</v>
      </c>
      <c r="P847" t="s">
        <v>136</v>
      </c>
      <c r="Q847" t="s">
        <v>137</v>
      </c>
      <c r="R847" t="s">
        <v>5203</v>
      </c>
      <c r="S847" t="s">
        <v>3319</v>
      </c>
      <c r="T847" t="s">
        <v>3278</v>
      </c>
      <c r="U847" t="s">
        <v>352</v>
      </c>
      <c r="V847" s="40">
        <v>0</v>
      </c>
      <c r="W847" s="40">
        <v>6.637731481481482E-2</v>
      </c>
      <c r="X847" s="40">
        <v>6.637731481481482E-2</v>
      </c>
      <c r="Y847" s="2" t="str">
        <f t="shared" si="160"/>
        <v/>
      </c>
      <c r="Z847" s="47" t="str">
        <f t="shared" si="161"/>
        <v>Cumplido</v>
      </c>
      <c r="AA847" s="8"/>
      <c r="AB847" s="8"/>
      <c r="AC847" s="8"/>
      <c r="AD847" s="8"/>
      <c r="AE847" s="8"/>
      <c r="AF847" s="42">
        <v>45337</v>
      </c>
      <c r="AG847" s="13" t="str">
        <f t="shared" si="162"/>
        <v>NO CUMPLE</v>
      </c>
      <c r="AH847" s="13" t="str">
        <f t="shared" si="163"/>
        <v>CUMPLE</v>
      </c>
      <c r="AI847" s="13" t="str">
        <f t="shared" si="164"/>
        <v>NO CUMPLE</v>
      </c>
      <c r="AJ847" s="13" t="str">
        <f t="shared" si="165"/>
        <v>NO CUMPLE</v>
      </c>
      <c r="AK847" s="13" t="str">
        <f t="shared" si="166"/>
        <v>NO CUMPLE</v>
      </c>
      <c r="AL847" s="13" t="str">
        <f t="shared" si="167"/>
        <v>NO CUMPLE</v>
      </c>
      <c r="AM847" s="13" t="str">
        <f t="shared" si="168"/>
        <v>CUMPLE</v>
      </c>
      <c r="AN847" s="13" t="str">
        <f t="shared" si="169"/>
        <v>NO CUMPLE</v>
      </c>
      <c r="AO847" s="13" t="str">
        <f t="shared" si="170"/>
        <v>NO CUMPLE</v>
      </c>
      <c r="AP847" s="13" t="str">
        <f t="shared" si="171"/>
        <v>NO CUMPLE</v>
      </c>
    </row>
    <row r="848" spans="1:42" ht="15" hidden="1" x14ac:dyDescent="0.25">
      <c r="A848" t="s">
        <v>5204</v>
      </c>
      <c r="B848" t="s">
        <v>49</v>
      </c>
      <c r="C848" t="s">
        <v>154</v>
      </c>
      <c r="D848" t="s">
        <v>71</v>
      </c>
      <c r="E848" t="s">
        <v>1283</v>
      </c>
      <c r="F848" t="s">
        <v>1289</v>
      </c>
      <c r="G848" t="s">
        <v>54</v>
      </c>
      <c r="H848" t="s">
        <v>55</v>
      </c>
      <c r="I848" t="s">
        <v>30</v>
      </c>
      <c r="J848" t="s">
        <v>82</v>
      </c>
      <c r="K848" t="s">
        <v>117</v>
      </c>
      <c r="L848" t="s">
        <v>4175</v>
      </c>
      <c r="M848" t="s">
        <v>5205</v>
      </c>
      <c r="N848" t="s">
        <v>5206</v>
      </c>
      <c r="O848" t="s">
        <v>61</v>
      </c>
      <c r="P848" t="s">
        <v>136</v>
      </c>
      <c r="Q848" t="s">
        <v>137</v>
      </c>
      <c r="R848" t="s">
        <v>5207</v>
      </c>
      <c r="S848" t="s">
        <v>3319</v>
      </c>
      <c r="T848" t="s">
        <v>4175</v>
      </c>
      <c r="U848" t="s">
        <v>352</v>
      </c>
      <c r="V848" s="40">
        <v>0</v>
      </c>
      <c r="W848" s="40">
        <v>6.5636574074074069E-2</v>
      </c>
      <c r="X848" s="40">
        <v>6.5636574074074069E-2</v>
      </c>
      <c r="Y848" s="2" t="str">
        <f t="shared" si="160"/>
        <v/>
      </c>
      <c r="Z848" s="47" t="str">
        <f t="shared" si="161"/>
        <v>Cumplido</v>
      </c>
      <c r="AA848" s="8"/>
      <c r="AB848" s="8"/>
      <c r="AC848" s="8"/>
      <c r="AD848" s="8"/>
      <c r="AE848" s="8"/>
      <c r="AF848" s="42">
        <v>45337</v>
      </c>
      <c r="AG848" s="13" t="str">
        <f t="shared" si="162"/>
        <v>NO CUMPLE</v>
      </c>
      <c r="AH848" s="13" t="str">
        <f t="shared" si="163"/>
        <v>CUMPLE</v>
      </c>
      <c r="AI848" s="13" t="str">
        <f t="shared" si="164"/>
        <v>NO CUMPLE</v>
      </c>
      <c r="AJ848" s="13" t="str">
        <f t="shared" si="165"/>
        <v>NO CUMPLE</v>
      </c>
      <c r="AK848" s="13" t="str">
        <f t="shared" si="166"/>
        <v>NO CUMPLE</v>
      </c>
      <c r="AL848" s="13" t="str">
        <f t="shared" si="167"/>
        <v>NO CUMPLE</v>
      </c>
      <c r="AM848" s="13" t="str">
        <f t="shared" si="168"/>
        <v>CUMPLE</v>
      </c>
      <c r="AN848" s="13" t="str">
        <f t="shared" si="169"/>
        <v>NO CUMPLE</v>
      </c>
      <c r="AO848" s="13" t="str">
        <f t="shared" si="170"/>
        <v>NO CUMPLE</v>
      </c>
      <c r="AP848" s="13" t="str">
        <f t="shared" si="171"/>
        <v>NO CUMPLE</v>
      </c>
    </row>
    <row r="849" spans="1:42" ht="15" hidden="1" x14ac:dyDescent="0.25">
      <c r="A849" t="s">
        <v>5208</v>
      </c>
      <c r="B849" t="s">
        <v>49</v>
      </c>
      <c r="C849" t="s">
        <v>154</v>
      </c>
      <c r="D849" t="s">
        <v>71</v>
      </c>
      <c r="E849" t="s">
        <v>1283</v>
      </c>
      <c r="F849" t="s">
        <v>1289</v>
      </c>
      <c r="G849" t="s">
        <v>54</v>
      </c>
      <c r="H849" t="s">
        <v>55</v>
      </c>
      <c r="I849" t="s">
        <v>30</v>
      </c>
      <c r="J849" t="s">
        <v>82</v>
      </c>
      <c r="K849" t="s">
        <v>117</v>
      </c>
      <c r="L849" t="s">
        <v>4180</v>
      </c>
      <c r="M849" t="s">
        <v>5209</v>
      </c>
      <c r="N849" t="s">
        <v>5210</v>
      </c>
      <c r="O849" t="s">
        <v>61</v>
      </c>
      <c r="P849" t="s">
        <v>136</v>
      </c>
      <c r="Q849" t="s">
        <v>137</v>
      </c>
      <c r="R849" t="s">
        <v>5211</v>
      </c>
      <c r="S849" t="s">
        <v>3319</v>
      </c>
      <c r="T849" t="s">
        <v>4180</v>
      </c>
      <c r="U849" t="s">
        <v>352</v>
      </c>
      <c r="V849" s="40">
        <v>0</v>
      </c>
      <c r="W849" s="40">
        <v>6.458333333333334E-2</v>
      </c>
      <c r="X849" s="40">
        <v>6.458333333333334E-2</v>
      </c>
      <c r="Y849" s="2" t="str">
        <f t="shared" si="160"/>
        <v/>
      </c>
      <c r="Z849" s="47" t="str">
        <f t="shared" si="161"/>
        <v>Cumplido</v>
      </c>
      <c r="AA849" s="8"/>
      <c r="AB849" s="8"/>
      <c r="AC849" s="8"/>
      <c r="AD849" s="8"/>
      <c r="AE849" s="8"/>
      <c r="AF849" s="42">
        <v>45337</v>
      </c>
      <c r="AG849" s="13" t="str">
        <f t="shared" si="162"/>
        <v>NO CUMPLE</v>
      </c>
      <c r="AH849" s="13" t="str">
        <f t="shared" si="163"/>
        <v>CUMPLE</v>
      </c>
      <c r="AI849" s="13" t="str">
        <f t="shared" si="164"/>
        <v>NO CUMPLE</v>
      </c>
      <c r="AJ849" s="13" t="str">
        <f t="shared" si="165"/>
        <v>NO CUMPLE</v>
      </c>
      <c r="AK849" s="13" t="str">
        <f t="shared" si="166"/>
        <v>NO CUMPLE</v>
      </c>
      <c r="AL849" s="13" t="str">
        <f t="shared" si="167"/>
        <v>NO CUMPLE</v>
      </c>
      <c r="AM849" s="13" t="str">
        <f t="shared" si="168"/>
        <v>CUMPLE</v>
      </c>
      <c r="AN849" s="13" t="str">
        <f t="shared" si="169"/>
        <v>NO CUMPLE</v>
      </c>
      <c r="AO849" s="13" t="str">
        <f t="shared" si="170"/>
        <v>NO CUMPLE</v>
      </c>
      <c r="AP849" s="13" t="str">
        <f t="shared" si="171"/>
        <v>NO CUMPLE</v>
      </c>
    </row>
    <row r="850" spans="1:42" ht="15" hidden="1" x14ac:dyDescent="0.25">
      <c r="A850" t="s">
        <v>5212</v>
      </c>
      <c r="B850" t="s">
        <v>49</v>
      </c>
      <c r="C850" t="s">
        <v>154</v>
      </c>
      <c r="D850" t="s">
        <v>71</v>
      </c>
      <c r="E850" t="s">
        <v>1283</v>
      </c>
      <c r="F850" t="s">
        <v>1289</v>
      </c>
      <c r="G850" t="s">
        <v>54</v>
      </c>
      <c r="H850" t="s">
        <v>55</v>
      </c>
      <c r="I850" t="s">
        <v>30</v>
      </c>
      <c r="J850" t="s">
        <v>82</v>
      </c>
      <c r="K850" t="s">
        <v>117</v>
      </c>
      <c r="L850" t="s">
        <v>1290</v>
      </c>
      <c r="M850" t="s">
        <v>5213</v>
      </c>
      <c r="N850" t="s">
        <v>5214</v>
      </c>
      <c r="O850" t="s">
        <v>61</v>
      </c>
      <c r="P850" t="s">
        <v>136</v>
      </c>
      <c r="Q850" t="s">
        <v>137</v>
      </c>
      <c r="R850" t="s">
        <v>5215</v>
      </c>
      <c r="S850" t="s">
        <v>3319</v>
      </c>
      <c r="T850" t="s">
        <v>1290</v>
      </c>
      <c r="U850" t="s">
        <v>352</v>
      </c>
      <c r="V850" s="40">
        <v>0</v>
      </c>
      <c r="W850" s="40">
        <v>6.3298611111111111E-2</v>
      </c>
      <c r="X850" s="40">
        <v>6.3298611111111111E-2</v>
      </c>
      <c r="Y850" s="2" t="str">
        <f t="shared" si="160"/>
        <v/>
      </c>
      <c r="Z850" s="47" t="str">
        <f t="shared" si="161"/>
        <v>Cumplido</v>
      </c>
      <c r="AA850" s="8"/>
      <c r="AB850" s="8"/>
      <c r="AC850" s="8"/>
      <c r="AD850" s="8"/>
      <c r="AE850" s="8"/>
      <c r="AF850" s="42">
        <v>45337</v>
      </c>
      <c r="AG850" s="13" t="str">
        <f t="shared" si="162"/>
        <v>NO CUMPLE</v>
      </c>
      <c r="AH850" s="13" t="str">
        <f t="shared" si="163"/>
        <v>CUMPLE</v>
      </c>
      <c r="AI850" s="13" t="str">
        <f t="shared" si="164"/>
        <v>NO CUMPLE</v>
      </c>
      <c r="AJ850" s="13" t="str">
        <f t="shared" si="165"/>
        <v>NO CUMPLE</v>
      </c>
      <c r="AK850" s="13" t="str">
        <f t="shared" si="166"/>
        <v>NO CUMPLE</v>
      </c>
      <c r="AL850" s="13" t="str">
        <f t="shared" si="167"/>
        <v>NO CUMPLE</v>
      </c>
      <c r="AM850" s="13" t="str">
        <f t="shared" si="168"/>
        <v>CUMPLE</v>
      </c>
      <c r="AN850" s="13" t="str">
        <f t="shared" si="169"/>
        <v>NO CUMPLE</v>
      </c>
      <c r="AO850" s="13" t="str">
        <f t="shared" si="170"/>
        <v>NO CUMPLE</v>
      </c>
      <c r="AP850" s="13" t="str">
        <f t="shared" si="171"/>
        <v>NO CUMPLE</v>
      </c>
    </row>
    <row r="851" spans="1:42" ht="15" hidden="1" x14ac:dyDescent="0.25">
      <c r="A851" t="s">
        <v>5216</v>
      </c>
      <c r="B851" t="s">
        <v>165</v>
      </c>
      <c r="C851" t="s">
        <v>415</v>
      </c>
      <c r="D851" t="s">
        <v>297</v>
      </c>
      <c r="E851" t="s">
        <v>1283</v>
      </c>
      <c r="F851" t="s">
        <v>320</v>
      </c>
      <c r="G851" t="s">
        <v>73</v>
      </c>
      <c r="H851" t="s">
        <v>74</v>
      </c>
      <c r="I851" t="s">
        <v>29</v>
      </c>
      <c r="J851" t="s">
        <v>82</v>
      </c>
      <c r="K851" t="s">
        <v>5217</v>
      </c>
      <c r="L851" t="s">
        <v>4819</v>
      </c>
      <c r="M851" t="s">
        <v>5218</v>
      </c>
      <c r="N851" t="s">
        <v>5219</v>
      </c>
      <c r="O851" t="s">
        <v>61</v>
      </c>
      <c r="P851" t="s">
        <v>94</v>
      </c>
      <c r="Q851" t="s">
        <v>95</v>
      </c>
      <c r="R851" t="s">
        <v>5220</v>
      </c>
      <c r="S851" t="s">
        <v>3319</v>
      </c>
      <c r="T851" t="s">
        <v>5221</v>
      </c>
      <c r="U851" t="s">
        <v>774</v>
      </c>
      <c r="V851" s="40">
        <v>6.4583333333333333E-3</v>
      </c>
      <c r="W851" s="40">
        <v>1.5393518518518518E-2</v>
      </c>
      <c r="X851" s="40">
        <v>8.9351851851851849E-3</v>
      </c>
      <c r="Y851" s="2" t="str">
        <f t="shared" si="160"/>
        <v/>
      </c>
      <c r="Z851" s="47" t="str">
        <f t="shared" si="161"/>
        <v>Cumplido</v>
      </c>
      <c r="AA851" s="8"/>
      <c r="AB851" s="8"/>
      <c r="AC851" s="8"/>
      <c r="AD851" s="8"/>
      <c r="AE851" s="8"/>
      <c r="AF851" s="42">
        <v>45337</v>
      </c>
      <c r="AG851" s="13" t="str">
        <f t="shared" si="162"/>
        <v>CUMPLE</v>
      </c>
      <c r="AH851" s="13" t="str">
        <f t="shared" si="163"/>
        <v>NO CUMPLE</v>
      </c>
      <c r="AI851" s="13" t="str">
        <f t="shared" si="164"/>
        <v>NO CUMPLE</v>
      </c>
      <c r="AJ851" s="13" t="str">
        <f t="shared" si="165"/>
        <v>NO CUMPLE</v>
      </c>
      <c r="AK851" s="13" t="str">
        <f t="shared" si="166"/>
        <v>NO CUMPLE</v>
      </c>
      <c r="AL851" s="13" t="str">
        <f t="shared" si="167"/>
        <v>CUMPLE</v>
      </c>
      <c r="AM851" s="13" t="str">
        <f t="shared" si="168"/>
        <v>NO CUMPLE</v>
      </c>
      <c r="AN851" s="13" t="str">
        <f t="shared" si="169"/>
        <v>NO CUMPLE</v>
      </c>
      <c r="AO851" s="13" t="str">
        <f t="shared" si="170"/>
        <v>NO CUMPLE</v>
      </c>
      <c r="AP851" s="13" t="str">
        <f t="shared" si="171"/>
        <v>NO CUMPLE</v>
      </c>
    </row>
    <row r="852" spans="1:42" ht="15" x14ac:dyDescent="0.25">
      <c r="A852" t="s">
        <v>5222</v>
      </c>
      <c r="B852" t="s">
        <v>307</v>
      </c>
      <c r="C852" t="s">
        <v>308</v>
      </c>
      <c r="D852" t="s">
        <v>308</v>
      </c>
      <c r="E852" t="s">
        <v>457</v>
      </c>
      <c r="F852" t="s">
        <v>458</v>
      </c>
      <c r="G852" t="s">
        <v>54</v>
      </c>
      <c r="H852" t="s">
        <v>55</v>
      </c>
      <c r="I852" t="s">
        <v>30</v>
      </c>
      <c r="J852" t="s">
        <v>82</v>
      </c>
      <c r="K852" t="s">
        <v>57</v>
      </c>
      <c r="L852" t="s">
        <v>5223</v>
      </c>
      <c r="M852" t="s">
        <v>5224</v>
      </c>
      <c r="N852" t="s">
        <v>5225</v>
      </c>
      <c r="O852" t="s">
        <v>61</v>
      </c>
      <c r="P852" t="s">
        <v>462</v>
      </c>
      <c r="Q852" t="s">
        <v>463</v>
      </c>
      <c r="R852" t="s">
        <v>5226</v>
      </c>
      <c r="S852" t="s">
        <v>4497</v>
      </c>
      <c r="T852" t="s">
        <v>3829</v>
      </c>
      <c r="U852" t="s">
        <v>3829</v>
      </c>
      <c r="V852" s="40">
        <v>0</v>
      </c>
      <c r="W852" s="40">
        <v>1.0300925925925926E-3</v>
      </c>
      <c r="X852" s="40">
        <v>1.0300925925925926E-3</v>
      </c>
      <c r="Y852" s="2" t="str">
        <f t="shared" si="160"/>
        <v/>
      </c>
      <c r="Z852" s="47" t="str">
        <f t="shared" si="161"/>
        <v>Cumplido</v>
      </c>
      <c r="AA852" s="8"/>
      <c r="AB852" s="8"/>
      <c r="AC852" s="8"/>
      <c r="AD852" s="8"/>
      <c r="AE852" s="8"/>
      <c r="AF852" s="42">
        <v>45338</v>
      </c>
      <c r="AG852" s="13" t="str">
        <f t="shared" si="162"/>
        <v>CUMPLE</v>
      </c>
      <c r="AH852" s="13" t="str">
        <f t="shared" si="163"/>
        <v>NO CUMPLE</v>
      </c>
      <c r="AI852" s="13" t="str">
        <f t="shared" si="164"/>
        <v>NO CUMPLE</v>
      </c>
      <c r="AJ852" s="13" t="str">
        <f t="shared" si="165"/>
        <v>NO CUMPLE</v>
      </c>
      <c r="AK852" s="13" t="str">
        <f t="shared" si="166"/>
        <v>NO CUMPLE</v>
      </c>
      <c r="AL852" s="13" t="str">
        <f t="shared" si="167"/>
        <v>CUMPLE</v>
      </c>
      <c r="AM852" s="13" t="str">
        <f t="shared" si="168"/>
        <v>NO CUMPLE</v>
      </c>
      <c r="AN852" s="13" t="str">
        <f t="shared" si="169"/>
        <v>NO CUMPLE</v>
      </c>
      <c r="AO852" s="13" t="str">
        <f t="shared" si="170"/>
        <v>NO CUMPLE</v>
      </c>
      <c r="AP852" s="13" t="str">
        <f t="shared" si="171"/>
        <v>NO CUMPLE</v>
      </c>
    </row>
    <row r="853" spans="1:42" ht="15" x14ac:dyDescent="0.25">
      <c r="A853" t="s">
        <v>5227</v>
      </c>
      <c r="B853" t="s">
        <v>95</v>
      </c>
      <c r="C853" t="s">
        <v>273</v>
      </c>
      <c r="D853" t="s">
        <v>142</v>
      </c>
      <c r="E853" t="s">
        <v>274</v>
      </c>
      <c r="F853" t="s">
        <v>1914</v>
      </c>
      <c r="G853" t="s">
        <v>54</v>
      </c>
      <c r="H853" t="s">
        <v>55</v>
      </c>
      <c r="I853" t="s">
        <v>30</v>
      </c>
      <c r="J853" t="s">
        <v>82</v>
      </c>
      <c r="K853" t="s">
        <v>776</v>
      </c>
      <c r="L853" t="s">
        <v>5228</v>
      </c>
      <c r="M853" t="s">
        <v>5229</v>
      </c>
      <c r="N853" t="s">
        <v>5230</v>
      </c>
      <c r="O853" t="s">
        <v>61</v>
      </c>
      <c r="P853" t="s">
        <v>62</v>
      </c>
      <c r="Q853" t="s">
        <v>279</v>
      </c>
      <c r="R853" t="s">
        <v>5231</v>
      </c>
      <c r="S853" t="s">
        <v>4497</v>
      </c>
      <c r="T853" t="s">
        <v>5232</v>
      </c>
      <c r="U853" t="s">
        <v>5233</v>
      </c>
      <c r="V853" s="40">
        <v>0</v>
      </c>
      <c r="W853" s="40">
        <v>0.19659722222222223</v>
      </c>
      <c r="X853" s="40">
        <v>0.19659722222222223</v>
      </c>
      <c r="Y853" s="2" t="str">
        <f t="shared" si="160"/>
        <v/>
      </c>
      <c r="Z853" s="47" t="str">
        <f t="shared" si="161"/>
        <v>Cumplido</v>
      </c>
      <c r="AA853" s="8"/>
      <c r="AB853" s="8"/>
      <c r="AC853" s="8"/>
      <c r="AD853" s="8"/>
      <c r="AE853" s="8"/>
      <c r="AF853" s="42">
        <v>45338</v>
      </c>
      <c r="AG853" s="13" t="str">
        <f t="shared" si="162"/>
        <v>NO CUMPLE</v>
      </c>
      <c r="AH853" s="13" t="str">
        <f t="shared" si="163"/>
        <v>NO CUMPLE</v>
      </c>
      <c r="AI853" s="13" t="str">
        <f t="shared" si="164"/>
        <v>CUMPLE</v>
      </c>
      <c r="AJ853" s="13" t="str">
        <f t="shared" si="165"/>
        <v>NO CUMPLE</v>
      </c>
      <c r="AK853" s="13" t="str">
        <f t="shared" si="166"/>
        <v>NO CUMPLE</v>
      </c>
      <c r="AL853" s="13" t="str">
        <f t="shared" si="167"/>
        <v>NO CUMPLE</v>
      </c>
      <c r="AM853" s="13" t="str">
        <f t="shared" si="168"/>
        <v>NO CUMPLE</v>
      </c>
      <c r="AN853" s="13" t="str">
        <f t="shared" si="169"/>
        <v>CUMPLE</v>
      </c>
      <c r="AO853" s="13" t="str">
        <f t="shared" si="170"/>
        <v>NO CUMPLE</v>
      </c>
      <c r="AP853" s="13" t="str">
        <f t="shared" si="171"/>
        <v>NO CUMPLE</v>
      </c>
    </row>
    <row r="854" spans="1:42" ht="15" hidden="1" x14ac:dyDescent="0.25">
      <c r="A854" t="s">
        <v>5234</v>
      </c>
      <c r="B854" t="s">
        <v>165</v>
      </c>
      <c r="C854" t="s">
        <v>359</v>
      </c>
      <c r="D854" t="s">
        <v>71</v>
      </c>
      <c r="E854" t="s">
        <v>5012</v>
      </c>
      <c r="F854" t="s">
        <v>5013</v>
      </c>
      <c r="G854" t="s">
        <v>253</v>
      </c>
      <c r="H854" t="s">
        <v>254</v>
      </c>
      <c r="I854" t="s">
        <v>28</v>
      </c>
      <c r="J854" t="s">
        <v>82</v>
      </c>
      <c r="K854" t="s">
        <v>57</v>
      </c>
      <c r="L854" t="s">
        <v>370</v>
      </c>
      <c r="M854" t="s">
        <v>5235</v>
      </c>
      <c r="N854" t="s">
        <v>5236</v>
      </c>
      <c r="O854" t="s">
        <v>61</v>
      </c>
      <c r="P854" t="s">
        <v>136</v>
      </c>
      <c r="Q854" t="s">
        <v>137</v>
      </c>
      <c r="R854" t="s">
        <v>5237</v>
      </c>
      <c r="S854" t="s">
        <v>4497</v>
      </c>
      <c r="T854" t="s">
        <v>370</v>
      </c>
      <c r="U854" t="s">
        <v>5238</v>
      </c>
      <c r="V854" s="40">
        <v>1.1689814814814816E-3</v>
      </c>
      <c r="W854" s="40">
        <v>2.5347222222222221E-3</v>
      </c>
      <c r="X854" s="40">
        <v>1.3657407407407407E-3</v>
      </c>
      <c r="Y854" s="2" t="str">
        <f t="shared" si="160"/>
        <v/>
      </c>
      <c r="Z854" s="47" t="str">
        <f t="shared" si="161"/>
        <v>Cumplido</v>
      </c>
      <c r="AA854" s="8"/>
      <c r="AB854" s="8"/>
      <c r="AC854" s="8"/>
      <c r="AD854" s="8"/>
      <c r="AE854" s="8"/>
      <c r="AF854" s="42">
        <v>45338</v>
      </c>
      <c r="AG854" s="13" t="str">
        <f t="shared" si="162"/>
        <v>CUMPLE</v>
      </c>
      <c r="AH854" s="13" t="str">
        <f t="shared" si="163"/>
        <v>NO CUMPLE</v>
      </c>
      <c r="AI854" s="13" t="str">
        <f t="shared" si="164"/>
        <v>NO CUMPLE</v>
      </c>
      <c r="AJ854" s="13" t="str">
        <f t="shared" si="165"/>
        <v>NO CUMPLE</v>
      </c>
      <c r="AK854" s="13" t="str">
        <f t="shared" si="166"/>
        <v>NO CUMPLE</v>
      </c>
      <c r="AL854" s="13" t="str">
        <f t="shared" si="167"/>
        <v>CUMPLE</v>
      </c>
      <c r="AM854" s="13" t="str">
        <f t="shared" si="168"/>
        <v>NO CUMPLE</v>
      </c>
      <c r="AN854" s="13" t="str">
        <f t="shared" si="169"/>
        <v>NO CUMPLE</v>
      </c>
      <c r="AO854" s="13" t="str">
        <f t="shared" si="170"/>
        <v>NO CUMPLE</v>
      </c>
      <c r="AP854" s="13" t="str">
        <f t="shared" si="171"/>
        <v>NO CUMPLE</v>
      </c>
    </row>
    <row r="855" spans="1:42" ht="15" hidden="1" x14ac:dyDescent="0.25">
      <c r="A855" t="s">
        <v>5239</v>
      </c>
      <c r="B855" t="s">
        <v>165</v>
      </c>
      <c r="C855" t="s">
        <v>359</v>
      </c>
      <c r="D855" t="s">
        <v>71</v>
      </c>
      <c r="E855" t="s">
        <v>5012</v>
      </c>
      <c r="F855" t="s">
        <v>5013</v>
      </c>
      <c r="G855" t="s">
        <v>253</v>
      </c>
      <c r="H855" t="s">
        <v>254</v>
      </c>
      <c r="I855" t="s">
        <v>28</v>
      </c>
      <c r="J855" t="s">
        <v>82</v>
      </c>
      <c r="K855" t="s">
        <v>57</v>
      </c>
      <c r="L855" t="s">
        <v>375</v>
      </c>
      <c r="M855" t="s">
        <v>5240</v>
      </c>
      <c r="N855" t="s">
        <v>5241</v>
      </c>
      <c r="O855" t="s">
        <v>61</v>
      </c>
      <c r="P855" t="s">
        <v>136</v>
      </c>
      <c r="Q855" t="s">
        <v>137</v>
      </c>
      <c r="R855" t="s">
        <v>5242</v>
      </c>
      <c r="S855" t="s">
        <v>4497</v>
      </c>
      <c r="T855" t="s">
        <v>375</v>
      </c>
      <c r="U855" t="s">
        <v>5243</v>
      </c>
      <c r="V855" s="40">
        <v>8.1018518518518516E-4</v>
      </c>
      <c r="W855" s="40">
        <v>1.9907407407407408E-3</v>
      </c>
      <c r="X855" s="40">
        <v>1.1805555555555556E-3</v>
      </c>
      <c r="Y855" s="2" t="str">
        <f t="shared" si="160"/>
        <v/>
      </c>
      <c r="Z855" s="47" t="str">
        <f t="shared" si="161"/>
        <v>Cumplido</v>
      </c>
      <c r="AA855" s="8"/>
      <c r="AB855" s="8"/>
      <c r="AC855" s="8"/>
      <c r="AD855" s="8"/>
      <c r="AE855" s="8"/>
      <c r="AF855" s="42">
        <v>45338</v>
      </c>
      <c r="AG855" s="13" t="str">
        <f t="shared" si="162"/>
        <v>CUMPLE</v>
      </c>
      <c r="AH855" s="13" t="str">
        <f t="shared" si="163"/>
        <v>NO CUMPLE</v>
      </c>
      <c r="AI855" s="13" t="str">
        <f t="shared" si="164"/>
        <v>NO CUMPLE</v>
      </c>
      <c r="AJ855" s="13" t="str">
        <f t="shared" si="165"/>
        <v>NO CUMPLE</v>
      </c>
      <c r="AK855" s="13" t="str">
        <f t="shared" si="166"/>
        <v>NO CUMPLE</v>
      </c>
      <c r="AL855" s="13" t="str">
        <f t="shared" si="167"/>
        <v>CUMPLE</v>
      </c>
      <c r="AM855" s="13" t="str">
        <f t="shared" si="168"/>
        <v>NO CUMPLE</v>
      </c>
      <c r="AN855" s="13" t="str">
        <f t="shared" si="169"/>
        <v>NO CUMPLE</v>
      </c>
      <c r="AO855" s="13" t="str">
        <f t="shared" si="170"/>
        <v>NO CUMPLE</v>
      </c>
      <c r="AP855" s="13" t="str">
        <f t="shared" si="171"/>
        <v>NO CUMPLE</v>
      </c>
    </row>
    <row r="856" spans="1:42" ht="15" x14ac:dyDescent="0.25">
      <c r="A856" t="s">
        <v>5244</v>
      </c>
      <c r="B856" t="s">
        <v>307</v>
      </c>
      <c r="C856" t="s">
        <v>308</v>
      </c>
      <c r="D856" t="s">
        <v>308</v>
      </c>
      <c r="E856" t="s">
        <v>309</v>
      </c>
      <c r="F856" t="s">
        <v>509</v>
      </c>
      <c r="G856" t="s">
        <v>54</v>
      </c>
      <c r="H856" t="s">
        <v>55</v>
      </c>
      <c r="I856" t="s">
        <v>30</v>
      </c>
      <c r="J856" t="s">
        <v>82</v>
      </c>
      <c r="K856" t="s">
        <v>75</v>
      </c>
      <c r="L856" t="s">
        <v>5245</v>
      </c>
      <c r="M856" t="s">
        <v>5246</v>
      </c>
      <c r="N856" t="s">
        <v>5247</v>
      </c>
      <c r="O856" t="s">
        <v>61</v>
      </c>
      <c r="P856" t="s">
        <v>462</v>
      </c>
      <c r="Q856" t="s">
        <v>463</v>
      </c>
      <c r="R856" t="s">
        <v>5248</v>
      </c>
      <c r="S856" t="s">
        <v>4497</v>
      </c>
      <c r="T856" t="s">
        <v>514</v>
      </c>
      <c r="U856" t="s">
        <v>514</v>
      </c>
      <c r="V856" s="40">
        <v>0</v>
      </c>
      <c r="W856" s="40">
        <v>1.4652777777777778E-2</v>
      </c>
      <c r="X856" s="40">
        <v>1.4652777777777778E-2</v>
      </c>
      <c r="Y856" s="2" t="str">
        <f t="shared" si="160"/>
        <v/>
      </c>
      <c r="Z856" s="47" t="str">
        <f t="shared" si="161"/>
        <v>Cumplido</v>
      </c>
      <c r="AA856" s="8"/>
      <c r="AB856" s="8"/>
      <c r="AC856" s="8"/>
      <c r="AD856" s="8"/>
      <c r="AE856" s="8"/>
      <c r="AF856" s="42">
        <v>45338</v>
      </c>
      <c r="AG856" s="13" t="str">
        <f t="shared" si="162"/>
        <v>CUMPLE</v>
      </c>
      <c r="AH856" s="13" t="str">
        <f t="shared" si="163"/>
        <v>NO CUMPLE</v>
      </c>
      <c r="AI856" s="13" t="str">
        <f t="shared" si="164"/>
        <v>NO CUMPLE</v>
      </c>
      <c r="AJ856" s="13" t="str">
        <f t="shared" si="165"/>
        <v>NO CUMPLE</v>
      </c>
      <c r="AK856" s="13" t="str">
        <f t="shared" si="166"/>
        <v>NO CUMPLE</v>
      </c>
      <c r="AL856" s="13" t="str">
        <f t="shared" si="167"/>
        <v>CUMPLE</v>
      </c>
      <c r="AM856" s="13" t="str">
        <f t="shared" si="168"/>
        <v>NO CUMPLE</v>
      </c>
      <c r="AN856" s="13" t="str">
        <f t="shared" si="169"/>
        <v>NO CUMPLE</v>
      </c>
      <c r="AO856" s="13" t="str">
        <f t="shared" si="170"/>
        <v>NO CUMPLE</v>
      </c>
      <c r="AP856" s="13" t="str">
        <f t="shared" si="171"/>
        <v>NO CUMPLE</v>
      </c>
    </row>
    <row r="857" spans="1:42" ht="15" x14ac:dyDescent="0.25">
      <c r="A857" t="s">
        <v>5249</v>
      </c>
      <c r="B857" t="s">
        <v>307</v>
      </c>
      <c r="C857" t="s">
        <v>308</v>
      </c>
      <c r="D857" t="s">
        <v>308</v>
      </c>
      <c r="E857" t="s">
        <v>309</v>
      </c>
      <c r="F857" t="s">
        <v>509</v>
      </c>
      <c r="G857" t="s">
        <v>54</v>
      </c>
      <c r="H857" t="s">
        <v>55</v>
      </c>
      <c r="I857" t="s">
        <v>30</v>
      </c>
      <c r="J857" t="s">
        <v>82</v>
      </c>
      <c r="K857" t="s">
        <v>75</v>
      </c>
      <c r="L857" t="s">
        <v>5250</v>
      </c>
      <c r="M857" t="s">
        <v>5251</v>
      </c>
      <c r="N857" t="s">
        <v>5252</v>
      </c>
      <c r="O857" t="s">
        <v>61</v>
      </c>
      <c r="P857" t="s">
        <v>462</v>
      </c>
      <c r="Q857" t="s">
        <v>463</v>
      </c>
      <c r="R857" t="s">
        <v>5253</v>
      </c>
      <c r="S857" t="s">
        <v>4497</v>
      </c>
      <c r="T857" t="s">
        <v>514</v>
      </c>
      <c r="U857" t="s">
        <v>514</v>
      </c>
      <c r="V857" s="40">
        <v>0</v>
      </c>
      <c r="W857" s="40">
        <v>4.2986111111111114E-2</v>
      </c>
      <c r="X857" s="40">
        <v>4.2986111111111114E-2</v>
      </c>
      <c r="Y857" s="2" t="str">
        <f t="shared" si="160"/>
        <v/>
      </c>
      <c r="Z857" s="47" t="str">
        <f t="shared" si="161"/>
        <v>Cumplido</v>
      </c>
      <c r="AA857" s="8"/>
      <c r="AB857" s="8"/>
      <c r="AC857" s="8"/>
      <c r="AD857" s="8"/>
      <c r="AE857" s="8"/>
      <c r="AF857" s="42">
        <v>45338</v>
      </c>
      <c r="AG857" s="13" t="str">
        <f t="shared" si="162"/>
        <v>NO CUMPLE</v>
      </c>
      <c r="AH857" s="13" t="str">
        <f t="shared" si="163"/>
        <v>CUMPLE</v>
      </c>
      <c r="AI857" s="13" t="str">
        <f t="shared" si="164"/>
        <v>NO CUMPLE</v>
      </c>
      <c r="AJ857" s="13" t="str">
        <f t="shared" si="165"/>
        <v>NO CUMPLE</v>
      </c>
      <c r="AK857" s="13" t="str">
        <f t="shared" si="166"/>
        <v>NO CUMPLE</v>
      </c>
      <c r="AL857" s="13" t="str">
        <f t="shared" si="167"/>
        <v>NO CUMPLE</v>
      </c>
      <c r="AM857" s="13" t="str">
        <f t="shared" si="168"/>
        <v>CUMPLE</v>
      </c>
      <c r="AN857" s="13" t="str">
        <f t="shared" si="169"/>
        <v>NO CUMPLE</v>
      </c>
      <c r="AO857" s="13" t="str">
        <f t="shared" si="170"/>
        <v>NO CUMPLE</v>
      </c>
      <c r="AP857" s="13" t="str">
        <f t="shared" si="171"/>
        <v>NO CUMPLE</v>
      </c>
    </row>
    <row r="858" spans="1:42" ht="15" x14ac:dyDescent="0.25">
      <c r="A858" t="s">
        <v>5254</v>
      </c>
      <c r="B858" t="s">
        <v>2280</v>
      </c>
      <c r="C858" t="s">
        <v>531</v>
      </c>
      <c r="D858" t="s">
        <v>154</v>
      </c>
      <c r="E858" t="s">
        <v>1942</v>
      </c>
      <c r="F858" t="s">
        <v>214</v>
      </c>
      <c r="G858" t="s">
        <v>54</v>
      </c>
      <c r="H858" t="s">
        <v>55</v>
      </c>
      <c r="I858" t="s">
        <v>30</v>
      </c>
      <c r="J858" t="s">
        <v>82</v>
      </c>
      <c r="K858" t="s">
        <v>647</v>
      </c>
      <c r="L858" t="s">
        <v>5255</v>
      </c>
      <c r="M858" t="s">
        <v>5256</v>
      </c>
      <c r="N858" t="s">
        <v>5257</v>
      </c>
      <c r="O858" t="s">
        <v>61</v>
      </c>
      <c r="P858" t="s">
        <v>62</v>
      </c>
      <c r="Q858" t="s">
        <v>403</v>
      </c>
      <c r="R858" t="s">
        <v>5258</v>
      </c>
      <c r="S858" t="s">
        <v>4641</v>
      </c>
      <c r="T858" t="s">
        <v>5259</v>
      </c>
      <c r="U858" t="s">
        <v>5260</v>
      </c>
      <c r="V858" s="40">
        <v>1.0375578703703703</v>
      </c>
      <c r="W858" s="40">
        <v>1.0631944444444446</v>
      </c>
      <c r="X858" s="40">
        <v>2.5636574074074076E-2</v>
      </c>
      <c r="Y858" s="2" t="str">
        <f t="shared" si="160"/>
        <v/>
      </c>
      <c r="Z858" s="47" t="str">
        <f t="shared" si="161"/>
        <v>Cumplido</v>
      </c>
      <c r="AA858" s="8"/>
      <c r="AB858" s="8"/>
      <c r="AC858" s="8"/>
      <c r="AD858" s="8"/>
      <c r="AE858" s="8"/>
      <c r="AF858" s="42">
        <v>45339</v>
      </c>
      <c r="AG858" s="13" t="str">
        <f t="shared" si="162"/>
        <v>CUMPLE</v>
      </c>
      <c r="AH858" s="13" t="str">
        <f t="shared" si="163"/>
        <v>NO CUMPLE</v>
      </c>
      <c r="AI858" s="13" t="str">
        <f t="shared" si="164"/>
        <v>NO CUMPLE</v>
      </c>
      <c r="AJ858" s="13" t="str">
        <f t="shared" si="165"/>
        <v>NO CUMPLE</v>
      </c>
      <c r="AK858" s="13" t="str">
        <f t="shared" si="166"/>
        <v>NO CUMPLE</v>
      </c>
      <c r="AL858" s="13" t="str">
        <f t="shared" si="167"/>
        <v>NO CUMPLE</v>
      </c>
      <c r="AM858" s="13" t="str">
        <f t="shared" si="168"/>
        <v>NO CUMPLE</v>
      </c>
      <c r="AN858" s="13" t="str">
        <f t="shared" si="169"/>
        <v>NO CUMPLE</v>
      </c>
      <c r="AO858" s="13" t="str">
        <f t="shared" si="170"/>
        <v>NO CUMPLE</v>
      </c>
      <c r="AP858" s="13" t="str">
        <f t="shared" si="171"/>
        <v>CUMPLE</v>
      </c>
    </row>
    <row r="859" spans="1:42" ht="15" hidden="1" x14ac:dyDescent="0.25">
      <c r="A859" t="s">
        <v>5261</v>
      </c>
      <c r="B859" t="s">
        <v>70</v>
      </c>
      <c r="C859" t="s">
        <v>154</v>
      </c>
      <c r="D859" t="s">
        <v>71</v>
      </c>
      <c r="E859" t="s">
        <v>155</v>
      </c>
      <c r="F859" t="s">
        <v>381</v>
      </c>
      <c r="G859" t="s">
        <v>54</v>
      </c>
      <c r="H859" t="s">
        <v>55</v>
      </c>
      <c r="I859" t="s">
        <v>30</v>
      </c>
      <c r="J859" t="s">
        <v>56</v>
      </c>
      <c r="K859" t="s">
        <v>117</v>
      </c>
      <c r="L859" t="s">
        <v>5262</v>
      </c>
      <c r="M859" t="s">
        <v>5263</v>
      </c>
      <c r="N859" t="s">
        <v>5264</v>
      </c>
      <c r="O859" t="s">
        <v>61</v>
      </c>
      <c r="P859" t="s">
        <v>136</v>
      </c>
      <c r="Q859" t="s">
        <v>137</v>
      </c>
      <c r="R859" t="s">
        <v>5265</v>
      </c>
      <c r="S859" t="s">
        <v>4497</v>
      </c>
      <c r="T859" t="s">
        <v>5266</v>
      </c>
      <c r="U859" t="s">
        <v>5267</v>
      </c>
      <c r="V859" s="40">
        <v>0</v>
      </c>
      <c r="W859" s="40">
        <v>0</v>
      </c>
      <c r="X859" s="40">
        <v>0</v>
      </c>
      <c r="Y859" s="2" t="str">
        <f t="shared" si="160"/>
        <v/>
      </c>
      <c r="Z859" s="47" t="str">
        <f t="shared" si="161"/>
        <v/>
      </c>
      <c r="AA859" s="8"/>
      <c r="AB859" s="8" t="str">
        <f>IF($H859="1-Crítica",IF($X859&lt;=$AT$5,"Cumplido", "Incumplido"),"")</f>
        <v/>
      </c>
      <c r="AC859" s="8" t="str">
        <f>IF($H859="2-Alta",IF($X859&lt;=$AT$6, "Cumplido", "Incumplido"),"")</f>
        <v/>
      </c>
      <c r="AD859" s="8" t="str">
        <f>IF($H859="3-Medio",IF($X859&lt;=$AT$7, "Cumplido", "Incumplido"),"")</f>
        <v/>
      </c>
      <c r="AE859" s="8" t="str">
        <f>IF($H859="4-Baja",IF($X859&lt;=$AT$8, "Cumplido", "Incumplido"),"")</f>
        <v>Cumplido</v>
      </c>
      <c r="AF859" s="42">
        <v>45338</v>
      </c>
      <c r="AG859" s="13" t="str">
        <f t="shared" si="162"/>
        <v>CUMPLE</v>
      </c>
      <c r="AH859" s="13" t="str">
        <f t="shared" si="163"/>
        <v>NO CUMPLE</v>
      </c>
      <c r="AI859" s="13" t="str">
        <f t="shared" si="164"/>
        <v>NO CUMPLE</v>
      </c>
      <c r="AJ859" s="13" t="str">
        <f t="shared" si="165"/>
        <v>NO CUMPLE</v>
      </c>
      <c r="AK859" s="13" t="str">
        <f t="shared" si="166"/>
        <v>NO CUMPLE</v>
      </c>
      <c r="AL859" s="13" t="str">
        <f t="shared" si="167"/>
        <v>CUMPLE</v>
      </c>
      <c r="AM859" s="13" t="str">
        <f t="shared" si="168"/>
        <v>NO CUMPLE</v>
      </c>
      <c r="AN859" s="13" t="str">
        <f t="shared" si="169"/>
        <v>NO CUMPLE</v>
      </c>
      <c r="AO859" s="13" t="str">
        <f t="shared" si="170"/>
        <v>NO CUMPLE</v>
      </c>
      <c r="AP859" s="13" t="str">
        <f t="shared" si="171"/>
        <v>NO CUMPLE</v>
      </c>
    </row>
    <row r="860" spans="1:42" ht="15" x14ac:dyDescent="0.25">
      <c r="A860" t="s">
        <v>5268</v>
      </c>
      <c r="B860" t="s">
        <v>307</v>
      </c>
      <c r="C860" t="s">
        <v>308</v>
      </c>
      <c r="D860" t="s">
        <v>308</v>
      </c>
      <c r="E860" t="s">
        <v>309</v>
      </c>
      <c r="F860" t="s">
        <v>509</v>
      </c>
      <c r="G860" t="s">
        <v>54</v>
      </c>
      <c r="H860" t="s">
        <v>55</v>
      </c>
      <c r="I860" t="s">
        <v>30</v>
      </c>
      <c r="J860" t="s">
        <v>82</v>
      </c>
      <c r="K860" t="s">
        <v>75</v>
      </c>
      <c r="L860" t="s">
        <v>5269</v>
      </c>
      <c r="M860" t="s">
        <v>5270</v>
      </c>
      <c r="N860" t="s">
        <v>5271</v>
      </c>
      <c r="O860" t="s">
        <v>61</v>
      </c>
      <c r="P860" t="s">
        <v>462</v>
      </c>
      <c r="Q860" t="s">
        <v>463</v>
      </c>
      <c r="R860" t="s">
        <v>5272</v>
      </c>
      <c r="S860" t="s">
        <v>4497</v>
      </c>
      <c r="T860" t="s">
        <v>514</v>
      </c>
      <c r="U860" t="s">
        <v>514</v>
      </c>
      <c r="V860" s="40">
        <v>0</v>
      </c>
      <c r="W860" s="40">
        <v>4.178240740740741E-3</v>
      </c>
      <c r="X860" s="40">
        <v>4.178240740740741E-3</v>
      </c>
      <c r="Y860" s="2" t="str">
        <f t="shared" si="160"/>
        <v/>
      </c>
      <c r="Z860" s="47" t="str">
        <f t="shared" si="161"/>
        <v>Cumplido</v>
      </c>
      <c r="AA860" s="8"/>
      <c r="AB860" s="8" t="str">
        <f>IF($H860="1-Crítica",IF($X860&lt;=$AT$5,"Cumplido", "Incumplido"),"")</f>
        <v/>
      </c>
      <c r="AC860" s="8" t="str">
        <f>IF($H860="2-Alta",IF($X860&lt;=$AT$6, "Cumplido", "Incumplido"),"")</f>
        <v/>
      </c>
      <c r="AD860" s="8" t="str">
        <f>IF($H860="3-Medio",IF($X860&lt;=$AT$7, "Cumplido", "Incumplido"),"")</f>
        <v/>
      </c>
      <c r="AE860" s="8" t="str">
        <f>IF($H860="4-Baja",IF($X860&lt;=$AT$8, "Cumplido", "Incumplido"),"")</f>
        <v>Cumplido</v>
      </c>
      <c r="AF860" s="42">
        <v>45338</v>
      </c>
      <c r="AG860" s="13" t="str">
        <f t="shared" si="162"/>
        <v>CUMPLE</v>
      </c>
      <c r="AH860" s="13" t="str">
        <f t="shared" si="163"/>
        <v>NO CUMPLE</v>
      </c>
      <c r="AI860" s="13" t="str">
        <f t="shared" si="164"/>
        <v>NO CUMPLE</v>
      </c>
      <c r="AJ860" s="13" t="str">
        <f t="shared" si="165"/>
        <v>NO CUMPLE</v>
      </c>
      <c r="AK860" s="13" t="str">
        <f t="shared" si="166"/>
        <v>NO CUMPLE</v>
      </c>
      <c r="AL860" s="13" t="str">
        <f t="shared" si="167"/>
        <v>CUMPLE</v>
      </c>
      <c r="AM860" s="13" t="str">
        <f t="shared" si="168"/>
        <v>NO CUMPLE</v>
      </c>
      <c r="AN860" s="13" t="str">
        <f t="shared" si="169"/>
        <v>NO CUMPLE</v>
      </c>
      <c r="AO860" s="13" t="str">
        <f t="shared" si="170"/>
        <v>NO CUMPLE</v>
      </c>
      <c r="AP860" s="13" t="str">
        <f t="shared" si="171"/>
        <v>NO CUMPLE</v>
      </c>
    </row>
    <row r="861" spans="1:42" ht="15" x14ac:dyDescent="0.25">
      <c r="A861" t="s">
        <v>5273</v>
      </c>
      <c r="B861" t="s">
        <v>307</v>
      </c>
      <c r="C861" t="s">
        <v>308</v>
      </c>
      <c r="D861" t="s">
        <v>308</v>
      </c>
      <c r="E861" t="s">
        <v>309</v>
      </c>
      <c r="F861" t="s">
        <v>509</v>
      </c>
      <c r="G861" t="s">
        <v>54</v>
      </c>
      <c r="H861" t="s">
        <v>55</v>
      </c>
      <c r="I861" t="s">
        <v>30</v>
      </c>
      <c r="J861" t="s">
        <v>82</v>
      </c>
      <c r="K861" t="s">
        <v>75</v>
      </c>
      <c r="L861" t="s">
        <v>5274</v>
      </c>
      <c r="M861" t="s">
        <v>5275</v>
      </c>
      <c r="N861" t="s">
        <v>5276</v>
      </c>
      <c r="O861" t="s">
        <v>61</v>
      </c>
      <c r="P861" t="s">
        <v>462</v>
      </c>
      <c r="Q861" t="s">
        <v>463</v>
      </c>
      <c r="R861" t="s">
        <v>5277</v>
      </c>
      <c r="S861" t="s">
        <v>4497</v>
      </c>
      <c r="T861" t="s">
        <v>514</v>
      </c>
      <c r="U861" t="s">
        <v>514</v>
      </c>
      <c r="V861" s="40">
        <v>0</v>
      </c>
      <c r="W861" s="40">
        <v>2.7199074074074074E-3</v>
      </c>
      <c r="X861" s="40">
        <v>2.7199074074074074E-3</v>
      </c>
      <c r="Y861" s="2" t="str">
        <f t="shared" si="160"/>
        <v/>
      </c>
      <c r="Z861" s="47" t="str">
        <f t="shared" si="161"/>
        <v>Cumplido</v>
      </c>
      <c r="AA861" s="8"/>
      <c r="AB861" s="8"/>
      <c r="AC861" s="8"/>
      <c r="AD861" s="8"/>
      <c r="AE861" s="8"/>
      <c r="AF861" s="42">
        <v>45338</v>
      </c>
      <c r="AG861" s="13" t="str">
        <f t="shared" si="162"/>
        <v>CUMPLE</v>
      </c>
      <c r="AH861" s="13" t="str">
        <f t="shared" si="163"/>
        <v>NO CUMPLE</v>
      </c>
      <c r="AI861" s="13" t="str">
        <f t="shared" si="164"/>
        <v>NO CUMPLE</v>
      </c>
      <c r="AJ861" s="13" t="str">
        <f t="shared" si="165"/>
        <v>NO CUMPLE</v>
      </c>
      <c r="AK861" s="13" t="str">
        <f t="shared" si="166"/>
        <v>NO CUMPLE</v>
      </c>
      <c r="AL861" s="13" t="str">
        <f t="shared" si="167"/>
        <v>CUMPLE</v>
      </c>
      <c r="AM861" s="13" t="str">
        <f t="shared" si="168"/>
        <v>NO CUMPLE</v>
      </c>
      <c r="AN861" s="13" t="str">
        <f t="shared" si="169"/>
        <v>NO CUMPLE</v>
      </c>
      <c r="AO861" s="13" t="str">
        <f t="shared" si="170"/>
        <v>NO CUMPLE</v>
      </c>
      <c r="AP861" s="13" t="str">
        <f t="shared" si="171"/>
        <v>NO CUMPLE</v>
      </c>
    </row>
    <row r="862" spans="1:42" ht="15" x14ac:dyDescent="0.25">
      <c r="A862" t="s">
        <v>5278</v>
      </c>
      <c r="B862" t="s">
        <v>307</v>
      </c>
      <c r="C862" t="s">
        <v>308</v>
      </c>
      <c r="D862" t="s">
        <v>308</v>
      </c>
      <c r="E862" t="s">
        <v>309</v>
      </c>
      <c r="F862" t="s">
        <v>509</v>
      </c>
      <c r="G862" t="s">
        <v>54</v>
      </c>
      <c r="H862" t="s">
        <v>55</v>
      </c>
      <c r="I862" t="s">
        <v>30</v>
      </c>
      <c r="J862" t="s">
        <v>82</v>
      </c>
      <c r="K862" t="s">
        <v>75</v>
      </c>
      <c r="L862" t="s">
        <v>5279</v>
      </c>
      <c r="M862" t="s">
        <v>5280</v>
      </c>
      <c r="N862" t="s">
        <v>5281</v>
      </c>
      <c r="O862" t="s">
        <v>61</v>
      </c>
      <c r="P862" t="s">
        <v>462</v>
      </c>
      <c r="Q862" t="s">
        <v>463</v>
      </c>
      <c r="R862" t="s">
        <v>5282</v>
      </c>
      <c r="S862" t="s">
        <v>4370</v>
      </c>
      <c r="T862" t="s">
        <v>514</v>
      </c>
      <c r="U862" t="s">
        <v>514</v>
      </c>
      <c r="V862" s="40">
        <v>2.5969675925925926</v>
      </c>
      <c r="W862" s="40">
        <v>2.8298842592592592</v>
      </c>
      <c r="X862" s="40">
        <v>0.23291666666666666</v>
      </c>
      <c r="Y862" s="2" t="str">
        <f t="shared" si="160"/>
        <v/>
      </c>
      <c r="Z862" s="47" t="str">
        <f t="shared" si="161"/>
        <v>Cumplido</v>
      </c>
      <c r="AA862" s="8"/>
      <c r="AB862" s="8"/>
      <c r="AC862" s="8"/>
      <c r="AD862" s="8"/>
      <c r="AE862" s="8"/>
      <c r="AF862" s="42">
        <v>45341</v>
      </c>
      <c r="AG862" s="13" t="str">
        <f t="shared" si="162"/>
        <v>NO CUMPLE</v>
      </c>
      <c r="AH862" s="13" t="str">
        <f t="shared" si="163"/>
        <v>NO CUMPLE</v>
      </c>
      <c r="AI862" s="13" t="str">
        <f t="shared" si="164"/>
        <v>CUMPLE</v>
      </c>
      <c r="AJ862" s="13" t="str">
        <f t="shared" si="165"/>
        <v>NO CUMPLE</v>
      </c>
      <c r="AK862" s="13" t="str">
        <f t="shared" si="166"/>
        <v>NO CUMPLE</v>
      </c>
      <c r="AL862" s="13" t="str">
        <f t="shared" si="167"/>
        <v>NO CUMPLE</v>
      </c>
      <c r="AM862" s="13" t="str">
        <f t="shared" si="168"/>
        <v>NO CUMPLE</v>
      </c>
      <c r="AN862" s="13" t="str">
        <f t="shared" si="169"/>
        <v>NO CUMPLE</v>
      </c>
      <c r="AO862" s="13" t="str">
        <f t="shared" si="170"/>
        <v>NO CUMPLE</v>
      </c>
      <c r="AP862" s="13" t="str">
        <f t="shared" si="171"/>
        <v>CUMPLE</v>
      </c>
    </row>
    <row r="863" spans="1:42" ht="15" x14ac:dyDescent="0.25">
      <c r="A863" t="s">
        <v>5283</v>
      </c>
      <c r="B863" t="s">
        <v>445</v>
      </c>
      <c r="C863" t="s">
        <v>233</v>
      </c>
      <c r="D863" t="s">
        <v>446</v>
      </c>
      <c r="E863" t="s">
        <v>242</v>
      </c>
      <c r="F863" t="s">
        <v>447</v>
      </c>
      <c r="G863" t="s">
        <v>448</v>
      </c>
      <c r="H863" t="s">
        <v>55</v>
      </c>
      <c r="I863" t="s">
        <v>30</v>
      </c>
      <c r="J863" t="s">
        <v>67</v>
      </c>
      <c r="K863" t="s">
        <v>288</v>
      </c>
      <c r="L863" t="s">
        <v>917</v>
      </c>
      <c r="M863" t="s">
        <v>5284</v>
      </c>
      <c r="N863" t="s">
        <v>5284</v>
      </c>
      <c r="O863" t="s">
        <v>61</v>
      </c>
      <c r="P863" t="s">
        <v>452</v>
      </c>
      <c r="Q863" t="s">
        <v>452</v>
      </c>
      <c r="R863" t="s">
        <v>5285</v>
      </c>
      <c r="S863" t="s">
        <v>4497</v>
      </c>
      <c r="T863" t="s">
        <v>920</v>
      </c>
      <c r="U863" t="s">
        <v>5286</v>
      </c>
      <c r="V863" s="40">
        <v>5.258101851851852E-2</v>
      </c>
      <c r="W863" s="40">
        <v>5.3449074074074072E-2</v>
      </c>
      <c r="X863" s="40">
        <v>8.6805555555555551E-4</v>
      </c>
      <c r="Y863" s="2" t="str">
        <f t="shared" si="160"/>
        <v>Cumplido</v>
      </c>
      <c r="Z863" s="47" t="str">
        <f t="shared" si="161"/>
        <v/>
      </c>
      <c r="AA863" s="8"/>
      <c r="AB863" s="8"/>
      <c r="AC863" s="8"/>
      <c r="AD863" s="8"/>
      <c r="AE863" s="8"/>
      <c r="AF863" s="42">
        <v>45338</v>
      </c>
      <c r="AG863" s="13" t="str">
        <f t="shared" si="162"/>
        <v>CUMPLE</v>
      </c>
      <c r="AH863" s="13" t="str">
        <f t="shared" si="163"/>
        <v>NO CUMPLE</v>
      </c>
      <c r="AI863" s="13" t="str">
        <f t="shared" si="164"/>
        <v>NO CUMPLE</v>
      </c>
      <c r="AJ863" s="13" t="str">
        <f t="shared" si="165"/>
        <v>NO CUMPLE</v>
      </c>
      <c r="AK863" s="13" t="str">
        <f t="shared" si="166"/>
        <v>NO CUMPLE</v>
      </c>
      <c r="AL863" s="13" t="str">
        <f t="shared" si="167"/>
        <v>NO CUMPLE</v>
      </c>
      <c r="AM863" s="13" t="str">
        <f t="shared" si="168"/>
        <v>CUMPLE</v>
      </c>
      <c r="AN863" s="13" t="str">
        <f t="shared" si="169"/>
        <v>NO CUMPLE</v>
      </c>
      <c r="AO863" s="13" t="str">
        <f t="shared" si="170"/>
        <v>NO CUMPLE</v>
      </c>
      <c r="AP863" s="13" t="str">
        <f t="shared" si="171"/>
        <v>NO CUMPLE</v>
      </c>
    </row>
    <row r="864" spans="1:42" ht="15" x14ac:dyDescent="0.25">
      <c r="A864" t="s">
        <v>5287</v>
      </c>
      <c r="B864" t="s">
        <v>95</v>
      </c>
      <c r="C864" t="s">
        <v>397</v>
      </c>
      <c r="D864" t="s">
        <v>87</v>
      </c>
      <c r="E864" t="s">
        <v>398</v>
      </c>
      <c r="F864" t="s">
        <v>143</v>
      </c>
      <c r="G864" t="s">
        <v>73</v>
      </c>
      <c r="H864" t="s">
        <v>74</v>
      </c>
      <c r="I864" t="s">
        <v>29</v>
      </c>
      <c r="J864" t="s">
        <v>82</v>
      </c>
      <c r="K864" t="s">
        <v>5288</v>
      </c>
      <c r="L864" t="s">
        <v>5289</v>
      </c>
      <c r="M864" t="s">
        <v>5290</v>
      </c>
      <c r="N864" t="s">
        <v>5291</v>
      </c>
      <c r="O864" t="s">
        <v>61</v>
      </c>
      <c r="P864" t="s">
        <v>94</v>
      </c>
      <c r="Q864" t="s">
        <v>95</v>
      </c>
      <c r="R864" t="s">
        <v>5292</v>
      </c>
      <c r="S864" t="s">
        <v>4370</v>
      </c>
      <c r="T864" t="s">
        <v>5293</v>
      </c>
      <c r="U864" t="s">
        <v>5294</v>
      </c>
      <c r="V864" s="40">
        <v>3.0519791666666665</v>
      </c>
      <c r="W864" s="40">
        <v>3.0901620370370368</v>
      </c>
      <c r="X864" s="40">
        <v>3.8182870370370367E-2</v>
      </c>
      <c r="Y864" s="2" t="str">
        <f t="shared" si="160"/>
        <v/>
      </c>
      <c r="Z864" s="47" t="str">
        <f t="shared" si="161"/>
        <v>Cumplido</v>
      </c>
      <c r="AA864" s="8"/>
      <c r="AB864" s="8"/>
      <c r="AC864" s="8"/>
      <c r="AD864" s="8"/>
      <c r="AE864" s="8"/>
      <c r="AF864" s="42">
        <v>45341</v>
      </c>
      <c r="AG864" s="13" t="str">
        <f t="shared" si="162"/>
        <v>CUMPLE</v>
      </c>
      <c r="AH864" s="13" t="str">
        <f t="shared" si="163"/>
        <v>NO CUMPLE</v>
      </c>
      <c r="AI864" s="13" t="str">
        <f t="shared" si="164"/>
        <v>NO CUMPLE</v>
      </c>
      <c r="AJ864" s="13" t="str">
        <f t="shared" si="165"/>
        <v>NO CUMPLE</v>
      </c>
      <c r="AK864" s="13" t="str">
        <f t="shared" si="166"/>
        <v>NO CUMPLE</v>
      </c>
      <c r="AL864" s="13" t="str">
        <f t="shared" si="167"/>
        <v>NO CUMPLE</v>
      </c>
      <c r="AM864" s="13" t="str">
        <f t="shared" si="168"/>
        <v>NO CUMPLE</v>
      </c>
      <c r="AN864" s="13" t="str">
        <f t="shared" si="169"/>
        <v>NO CUMPLE</v>
      </c>
      <c r="AO864" s="13" t="str">
        <f t="shared" si="170"/>
        <v>NO CUMPLE</v>
      </c>
      <c r="AP864" s="13" t="str">
        <f t="shared" si="171"/>
        <v>CUMPLE</v>
      </c>
    </row>
    <row r="865" spans="1:42" ht="15" x14ac:dyDescent="0.25">
      <c r="A865" t="s">
        <v>5295</v>
      </c>
      <c r="B865" t="s">
        <v>95</v>
      </c>
      <c r="C865" t="s">
        <v>531</v>
      </c>
      <c r="D865" t="s">
        <v>142</v>
      </c>
      <c r="E865" t="s">
        <v>1942</v>
      </c>
      <c r="F865" t="s">
        <v>176</v>
      </c>
      <c r="G865" t="s">
        <v>73</v>
      </c>
      <c r="H865" t="s">
        <v>74</v>
      </c>
      <c r="I865" t="s">
        <v>29</v>
      </c>
      <c r="J865" t="s">
        <v>82</v>
      </c>
      <c r="K865" t="s">
        <v>533</v>
      </c>
      <c r="L865" t="s">
        <v>5296</v>
      </c>
      <c r="M865" t="s">
        <v>5297</v>
      </c>
      <c r="N865" t="s">
        <v>5298</v>
      </c>
      <c r="O865" t="s">
        <v>61</v>
      </c>
      <c r="P865" t="s">
        <v>136</v>
      </c>
      <c r="Q865" t="s">
        <v>137</v>
      </c>
      <c r="R865" t="s">
        <v>5299</v>
      </c>
      <c r="S865" t="s">
        <v>4641</v>
      </c>
      <c r="T865" t="s">
        <v>5300</v>
      </c>
      <c r="U865" t="s">
        <v>5301</v>
      </c>
      <c r="V865" s="40">
        <v>1.0897916666666667</v>
      </c>
      <c r="W865" s="40">
        <v>1.1090740740740741</v>
      </c>
      <c r="X865" s="40">
        <v>1.9282407407407408E-2</v>
      </c>
      <c r="Y865" s="2" t="str">
        <f t="shared" si="160"/>
        <v/>
      </c>
      <c r="Z865" s="47" t="str">
        <f t="shared" si="161"/>
        <v>Cumplido</v>
      </c>
      <c r="AA865" s="8"/>
      <c r="AB865" s="8"/>
      <c r="AC865" s="8"/>
      <c r="AD865" s="8"/>
      <c r="AE865" s="8"/>
      <c r="AF865" s="42">
        <v>45339</v>
      </c>
      <c r="AG865" s="13" t="str">
        <f t="shared" si="162"/>
        <v>CUMPLE</v>
      </c>
      <c r="AH865" s="13" t="str">
        <f t="shared" si="163"/>
        <v>NO CUMPLE</v>
      </c>
      <c r="AI865" s="13" t="str">
        <f t="shared" si="164"/>
        <v>NO CUMPLE</v>
      </c>
      <c r="AJ865" s="13" t="str">
        <f t="shared" si="165"/>
        <v>NO CUMPLE</v>
      </c>
      <c r="AK865" s="13" t="str">
        <f t="shared" si="166"/>
        <v>NO CUMPLE</v>
      </c>
      <c r="AL865" s="13" t="str">
        <f t="shared" si="167"/>
        <v>NO CUMPLE</v>
      </c>
      <c r="AM865" s="13" t="str">
        <f t="shared" si="168"/>
        <v>NO CUMPLE</v>
      </c>
      <c r="AN865" s="13" t="str">
        <f t="shared" si="169"/>
        <v>NO CUMPLE</v>
      </c>
      <c r="AO865" s="13" t="str">
        <f t="shared" si="170"/>
        <v>NO CUMPLE</v>
      </c>
      <c r="AP865" s="13" t="str">
        <f t="shared" si="171"/>
        <v>CUMPLE</v>
      </c>
    </row>
    <row r="866" spans="1:42" ht="15" x14ac:dyDescent="0.25">
      <c r="A866" t="s">
        <v>5302</v>
      </c>
      <c r="B866" t="s">
        <v>95</v>
      </c>
      <c r="C866" t="s">
        <v>223</v>
      </c>
      <c r="D866" t="s">
        <v>142</v>
      </c>
      <c r="E866" t="s">
        <v>2346</v>
      </c>
      <c r="F866" t="s">
        <v>176</v>
      </c>
      <c r="G866" t="s">
        <v>73</v>
      </c>
      <c r="H866" t="s">
        <v>74</v>
      </c>
      <c r="I866" t="s">
        <v>29</v>
      </c>
      <c r="J866" t="s">
        <v>82</v>
      </c>
      <c r="K866" t="s">
        <v>486</v>
      </c>
      <c r="L866" t="s">
        <v>5303</v>
      </c>
      <c r="M866" t="s">
        <v>5304</v>
      </c>
      <c r="N866" t="s">
        <v>5305</v>
      </c>
      <c r="O866" t="s">
        <v>61</v>
      </c>
      <c r="P866" t="s">
        <v>136</v>
      </c>
      <c r="Q866" t="s">
        <v>137</v>
      </c>
      <c r="R866" t="s">
        <v>5306</v>
      </c>
      <c r="S866" t="s">
        <v>4497</v>
      </c>
      <c r="T866" t="s">
        <v>5307</v>
      </c>
      <c r="U866" t="s">
        <v>5308</v>
      </c>
      <c r="V866" s="40">
        <v>0</v>
      </c>
      <c r="W866" s="40">
        <v>5.3240740740740741E-2</v>
      </c>
      <c r="X866" s="40">
        <v>5.3240740740740741E-2</v>
      </c>
      <c r="Y866" s="2" t="str">
        <f t="shared" si="160"/>
        <v/>
      </c>
      <c r="Z866" s="47" t="str">
        <f t="shared" si="161"/>
        <v>Cumplido</v>
      </c>
      <c r="AA866" s="8"/>
      <c r="AB866" s="8"/>
      <c r="AC866" s="8"/>
      <c r="AD866" s="8"/>
      <c r="AE866" s="8"/>
      <c r="AF866" s="42">
        <v>45338</v>
      </c>
      <c r="AG866" s="13" t="str">
        <f t="shared" si="162"/>
        <v>NO CUMPLE</v>
      </c>
      <c r="AH866" s="13" t="str">
        <f t="shared" si="163"/>
        <v>CUMPLE</v>
      </c>
      <c r="AI866" s="13" t="str">
        <f t="shared" si="164"/>
        <v>NO CUMPLE</v>
      </c>
      <c r="AJ866" s="13" t="str">
        <f t="shared" si="165"/>
        <v>NO CUMPLE</v>
      </c>
      <c r="AK866" s="13" t="str">
        <f t="shared" si="166"/>
        <v>NO CUMPLE</v>
      </c>
      <c r="AL866" s="13" t="str">
        <f t="shared" si="167"/>
        <v>NO CUMPLE</v>
      </c>
      <c r="AM866" s="13" t="str">
        <f t="shared" si="168"/>
        <v>CUMPLE</v>
      </c>
      <c r="AN866" s="13" t="str">
        <f t="shared" si="169"/>
        <v>NO CUMPLE</v>
      </c>
      <c r="AO866" s="13" t="str">
        <f t="shared" si="170"/>
        <v>NO CUMPLE</v>
      </c>
      <c r="AP866" s="13" t="str">
        <f t="shared" si="171"/>
        <v>NO CUMPLE</v>
      </c>
    </row>
    <row r="867" spans="1:42" ht="15" x14ac:dyDescent="0.25">
      <c r="A867" t="s">
        <v>5309</v>
      </c>
      <c r="B867" t="s">
        <v>95</v>
      </c>
      <c r="C867" t="s">
        <v>308</v>
      </c>
      <c r="D867" t="s">
        <v>142</v>
      </c>
      <c r="E867" t="s">
        <v>457</v>
      </c>
      <c r="F867" t="s">
        <v>1943</v>
      </c>
      <c r="G867" t="s">
        <v>73</v>
      </c>
      <c r="H867" t="s">
        <v>74</v>
      </c>
      <c r="I867" t="s">
        <v>29</v>
      </c>
      <c r="J867" t="s">
        <v>82</v>
      </c>
      <c r="K867" t="s">
        <v>1108</v>
      </c>
      <c r="L867" t="s">
        <v>5310</v>
      </c>
      <c r="M867" t="s">
        <v>5311</v>
      </c>
      <c r="N867" t="s">
        <v>5312</v>
      </c>
      <c r="O867" t="s">
        <v>61</v>
      </c>
      <c r="P867" t="s">
        <v>136</v>
      </c>
      <c r="Q867" t="s">
        <v>137</v>
      </c>
      <c r="R867" t="s">
        <v>5313</v>
      </c>
      <c r="S867" t="s">
        <v>4497</v>
      </c>
      <c r="T867" t="s">
        <v>5314</v>
      </c>
      <c r="U867" t="s">
        <v>5315</v>
      </c>
      <c r="V867" s="40">
        <v>0</v>
      </c>
      <c r="W867" s="40">
        <v>1.5416666666666667E-2</v>
      </c>
      <c r="X867" s="40">
        <v>1.5416666666666667E-2</v>
      </c>
      <c r="Y867" s="2" t="str">
        <f t="shared" si="160"/>
        <v/>
      </c>
      <c r="Z867" s="47" t="str">
        <f t="shared" si="161"/>
        <v>Cumplido</v>
      </c>
      <c r="AA867" s="8"/>
      <c r="AB867" s="8"/>
      <c r="AC867" s="8"/>
      <c r="AD867" s="8"/>
      <c r="AE867" s="8"/>
      <c r="AF867" s="42">
        <v>45338</v>
      </c>
      <c r="AG867" s="13" t="str">
        <f t="shared" si="162"/>
        <v>CUMPLE</v>
      </c>
      <c r="AH867" s="13" t="str">
        <f t="shared" si="163"/>
        <v>NO CUMPLE</v>
      </c>
      <c r="AI867" s="13" t="str">
        <f t="shared" si="164"/>
        <v>NO CUMPLE</v>
      </c>
      <c r="AJ867" s="13" t="str">
        <f t="shared" si="165"/>
        <v>NO CUMPLE</v>
      </c>
      <c r="AK867" s="13" t="str">
        <f t="shared" si="166"/>
        <v>NO CUMPLE</v>
      </c>
      <c r="AL867" s="13" t="str">
        <f t="shared" si="167"/>
        <v>CUMPLE</v>
      </c>
      <c r="AM867" s="13" t="str">
        <f t="shared" si="168"/>
        <v>NO CUMPLE</v>
      </c>
      <c r="AN867" s="13" t="str">
        <f t="shared" si="169"/>
        <v>NO CUMPLE</v>
      </c>
      <c r="AO867" s="13" t="str">
        <f t="shared" si="170"/>
        <v>NO CUMPLE</v>
      </c>
      <c r="AP867" s="13" t="str">
        <f t="shared" si="171"/>
        <v>NO CUMPLE</v>
      </c>
    </row>
    <row r="868" spans="1:42" ht="15" hidden="1" x14ac:dyDescent="0.25">
      <c r="A868" t="s">
        <v>5316</v>
      </c>
      <c r="B868" t="s">
        <v>165</v>
      </c>
      <c r="C868" t="s">
        <v>296</v>
      </c>
      <c r="D868" t="s">
        <v>297</v>
      </c>
      <c r="E868" t="s">
        <v>5317</v>
      </c>
      <c r="F868" t="s">
        <v>1124</v>
      </c>
      <c r="G868" t="s">
        <v>73</v>
      </c>
      <c r="H868" t="s">
        <v>74</v>
      </c>
      <c r="I868" t="s">
        <v>29</v>
      </c>
      <c r="J868" t="s">
        <v>82</v>
      </c>
      <c r="K868" t="s">
        <v>768</v>
      </c>
      <c r="L868" t="s">
        <v>1125</v>
      </c>
      <c r="M868" t="s">
        <v>5318</v>
      </c>
      <c r="N868" t="s">
        <v>5319</v>
      </c>
      <c r="O868" t="s">
        <v>61</v>
      </c>
      <c r="P868" t="s">
        <v>94</v>
      </c>
      <c r="Q868" t="s">
        <v>95</v>
      </c>
      <c r="R868" t="s">
        <v>5320</v>
      </c>
      <c r="S868" t="s">
        <v>4497</v>
      </c>
      <c r="T868" t="s">
        <v>5321</v>
      </c>
      <c r="U868"/>
      <c r="V868" s="40">
        <v>4.701388888888889E-2</v>
      </c>
      <c r="W868" s="40">
        <v>6.9756944444444441E-2</v>
      </c>
      <c r="X868" s="40">
        <v>2.2743055555555555E-2</v>
      </c>
      <c r="Y868" s="2" t="str">
        <f t="shared" si="160"/>
        <v/>
      </c>
      <c r="Z868" s="47" t="str">
        <f t="shared" si="161"/>
        <v>Cumplido</v>
      </c>
      <c r="AA868" s="8"/>
      <c r="AB868" s="8"/>
      <c r="AC868" s="8"/>
      <c r="AD868" s="8"/>
      <c r="AE868" s="8"/>
      <c r="AF868" s="42">
        <v>45338</v>
      </c>
      <c r="AG868" s="13" t="str">
        <f t="shared" si="162"/>
        <v>CUMPLE</v>
      </c>
      <c r="AH868" s="13" t="str">
        <f t="shared" si="163"/>
        <v>NO CUMPLE</v>
      </c>
      <c r="AI868" s="13" t="str">
        <f t="shared" si="164"/>
        <v>NO CUMPLE</v>
      </c>
      <c r="AJ868" s="13" t="str">
        <f t="shared" si="165"/>
        <v>NO CUMPLE</v>
      </c>
      <c r="AK868" s="13" t="str">
        <f t="shared" si="166"/>
        <v>NO CUMPLE</v>
      </c>
      <c r="AL868" s="13" t="str">
        <f t="shared" si="167"/>
        <v>NO CUMPLE</v>
      </c>
      <c r="AM868" s="13" t="str">
        <f t="shared" si="168"/>
        <v>CUMPLE</v>
      </c>
      <c r="AN868" s="13" t="str">
        <f t="shared" si="169"/>
        <v>NO CUMPLE</v>
      </c>
      <c r="AO868" s="13" t="str">
        <f t="shared" si="170"/>
        <v>NO CUMPLE</v>
      </c>
      <c r="AP868" s="13" t="str">
        <f t="shared" si="171"/>
        <v>NO CUMPLE</v>
      </c>
    </row>
    <row r="869" spans="1:42" ht="15" hidden="1" x14ac:dyDescent="0.25">
      <c r="A869" t="s">
        <v>5322</v>
      </c>
      <c r="B869" t="s">
        <v>165</v>
      </c>
      <c r="C869" t="s">
        <v>296</v>
      </c>
      <c r="D869" t="s">
        <v>297</v>
      </c>
      <c r="E869" t="s">
        <v>5317</v>
      </c>
      <c r="F869" t="s">
        <v>1124</v>
      </c>
      <c r="G869" t="s">
        <v>73</v>
      </c>
      <c r="H869" t="s">
        <v>74</v>
      </c>
      <c r="I869" t="s">
        <v>29</v>
      </c>
      <c r="J869" t="s">
        <v>82</v>
      </c>
      <c r="K869" t="s">
        <v>768</v>
      </c>
      <c r="L869" t="s">
        <v>1125</v>
      </c>
      <c r="M869" t="s">
        <v>5323</v>
      </c>
      <c r="N869" t="s">
        <v>5324</v>
      </c>
      <c r="O869" t="s">
        <v>61</v>
      </c>
      <c r="P869" t="s">
        <v>94</v>
      </c>
      <c r="Q869" t="s">
        <v>95</v>
      </c>
      <c r="R869" t="s">
        <v>5325</v>
      </c>
      <c r="S869" t="s">
        <v>4497</v>
      </c>
      <c r="T869" t="s">
        <v>5321</v>
      </c>
      <c r="U869"/>
      <c r="V869" s="40">
        <v>4.6666666666666669E-2</v>
      </c>
      <c r="W869" s="40">
        <v>6.9756944444444441E-2</v>
      </c>
      <c r="X869" s="40">
        <v>2.3090277777777779E-2</v>
      </c>
      <c r="Y869" s="2" t="str">
        <f t="shared" si="160"/>
        <v/>
      </c>
      <c r="Z869" s="47" t="str">
        <f t="shared" si="161"/>
        <v>Cumplido</v>
      </c>
      <c r="AA869" s="8"/>
      <c r="AB869" s="8"/>
      <c r="AC869" s="8"/>
      <c r="AD869" s="8"/>
      <c r="AE869" s="8"/>
      <c r="AF869" s="42">
        <v>45338</v>
      </c>
      <c r="AG869" s="13" t="str">
        <f t="shared" si="162"/>
        <v>CUMPLE</v>
      </c>
      <c r="AH869" s="13" t="str">
        <f t="shared" si="163"/>
        <v>NO CUMPLE</v>
      </c>
      <c r="AI869" s="13" t="str">
        <f t="shared" si="164"/>
        <v>NO CUMPLE</v>
      </c>
      <c r="AJ869" s="13" t="str">
        <f t="shared" si="165"/>
        <v>NO CUMPLE</v>
      </c>
      <c r="AK869" s="13" t="str">
        <f t="shared" si="166"/>
        <v>NO CUMPLE</v>
      </c>
      <c r="AL869" s="13" t="str">
        <f t="shared" si="167"/>
        <v>NO CUMPLE</v>
      </c>
      <c r="AM869" s="13" t="str">
        <f t="shared" si="168"/>
        <v>CUMPLE</v>
      </c>
      <c r="AN869" s="13" t="str">
        <f t="shared" si="169"/>
        <v>NO CUMPLE</v>
      </c>
      <c r="AO869" s="13" t="str">
        <f t="shared" si="170"/>
        <v>NO CUMPLE</v>
      </c>
      <c r="AP869" s="13" t="str">
        <f t="shared" si="171"/>
        <v>NO CUMPLE</v>
      </c>
    </row>
    <row r="870" spans="1:42" ht="15" hidden="1" x14ac:dyDescent="0.25">
      <c r="A870" t="s">
        <v>5326</v>
      </c>
      <c r="B870" t="s">
        <v>165</v>
      </c>
      <c r="C870" t="s">
        <v>296</v>
      </c>
      <c r="D870" t="s">
        <v>297</v>
      </c>
      <c r="E870" t="s">
        <v>5317</v>
      </c>
      <c r="F870" t="s">
        <v>1124</v>
      </c>
      <c r="G870" t="s">
        <v>73</v>
      </c>
      <c r="H870" t="s">
        <v>74</v>
      </c>
      <c r="I870" t="s">
        <v>29</v>
      </c>
      <c r="J870" t="s">
        <v>82</v>
      </c>
      <c r="K870" t="s">
        <v>768</v>
      </c>
      <c r="L870" t="s">
        <v>1125</v>
      </c>
      <c r="M870" t="s">
        <v>5327</v>
      </c>
      <c r="N870" t="s">
        <v>5328</v>
      </c>
      <c r="O870" t="s">
        <v>61</v>
      </c>
      <c r="P870" t="s">
        <v>94</v>
      </c>
      <c r="Q870" t="s">
        <v>95</v>
      </c>
      <c r="R870" t="s">
        <v>5329</v>
      </c>
      <c r="S870" t="s">
        <v>4497</v>
      </c>
      <c r="T870" t="s">
        <v>5321</v>
      </c>
      <c r="U870"/>
      <c r="V870" s="40">
        <v>4.5787037037037036E-2</v>
      </c>
      <c r="W870" s="40">
        <v>6.9849537037037043E-2</v>
      </c>
      <c r="X870" s="40">
        <v>2.4062500000000001E-2</v>
      </c>
      <c r="Y870" s="2" t="str">
        <f t="shared" si="160"/>
        <v/>
      </c>
      <c r="Z870" s="47" t="str">
        <f t="shared" si="161"/>
        <v>Cumplido</v>
      </c>
      <c r="AA870" s="8"/>
      <c r="AB870" s="8"/>
      <c r="AC870" s="8"/>
      <c r="AD870" s="8"/>
      <c r="AE870" s="8"/>
      <c r="AF870" s="42">
        <v>45338</v>
      </c>
      <c r="AG870" s="13" t="str">
        <f t="shared" si="162"/>
        <v>CUMPLE</v>
      </c>
      <c r="AH870" s="13" t="str">
        <f t="shared" si="163"/>
        <v>NO CUMPLE</v>
      </c>
      <c r="AI870" s="13" t="str">
        <f t="shared" si="164"/>
        <v>NO CUMPLE</v>
      </c>
      <c r="AJ870" s="13" t="str">
        <f t="shared" si="165"/>
        <v>NO CUMPLE</v>
      </c>
      <c r="AK870" s="13" t="str">
        <f t="shared" si="166"/>
        <v>NO CUMPLE</v>
      </c>
      <c r="AL870" s="13" t="str">
        <f t="shared" si="167"/>
        <v>NO CUMPLE</v>
      </c>
      <c r="AM870" s="13" t="str">
        <f t="shared" si="168"/>
        <v>CUMPLE</v>
      </c>
      <c r="AN870" s="13" t="str">
        <f t="shared" si="169"/>
        <v>NO CUMPLE</v>
      </c>
      <c r="AO870" s="13" t="str">
        <f t="shared" si="170"/>
        <v>NO CUMPLE</v>
      </c>
      <c r="AP870" s="13" t="str">
        <f t="shared" si="171"/>
        <v>NO CUMPLE</v>
      </c>
    </row>
    <row r="871" spans="1:42" ht="15" hidden="1" x14ac:dyDescent="0.25">
      <c r="A871" t="s">
        <v>5330</v>
      </c>
      <c r="B871" t="s">
        <v>165</v>
      </c>
      <c r="C871" t="s">
        <v>296</v>
      </c>
      <c r="D871" t="s">
        <v>297</v>
      </c>
      <c r="E871" t="s">
        <v>876</v>
      </c>
      <c r="F871" t="s">
        <v>1124</v>
      </c>
      <c r="G871" t="s">
        <v>73</v>
      </c>
      <c r="H871" t="s">
        <v>74</v>
      </c>
      <c r="I871" t="s">
        <v>29</v>
      </c>
      <c r="J871" t="s">
        <v>82</v>
      </c>
      <c r="K871" t="s">
        <v>768</v>
      </c>
      <c r="L871" t="s">
        <v>1125</v>
      </c>
      <c r="M871" t="s">
        <v>5331</v>
      </c>
      <c r="N871" t="s">
        <v>5332</v>
      </c>
      <c r="O871" t="s">
        <v>61</v>
      </c>
      <c r="P871" t="s">
        <v>94</v>
      </c>
      <c r="Q871" t="s">
        <v>95</v>
      </c>
      <c r="R871" t="s">
        <v>5333</v>
      </c>
      <c r="S871" t="s">
        <v>4497</v>
      </c>
      <c r="T871" t="s">
        <v>5321</v>
      </c>
      <c r="U871"/>
      <c r="V871" s="40">
        <v>4.4861111111111109E-2</v>
      </c>
      <c r="W871" s="40">
        <v>6.6238425925925923E-2</v>
      </c>
      <c r="X871" s="40">
        <v>2.1377314814814814E-2</v>
      </c>
      <c r="Y871" s="2" t="str">
        <f t="shared" si="160"/>
        <v/>
      </c>
      <c r="Z871" s="47" t="str">
        <f t="shared" si="161"/>
        <v>Cumplido</v>
      </c>
      <c r="AA871" s="8"/>
      <c r="AB871" s="8"/>
      <c r="AC871" s="8"/>
      <c r="AD871" s="8"/>
      <c r="AE871" s="8"/>
      <c r="AF871" s="42">
        <v>45338</v>
      </c>
      <c r="AG871" s="13" t="str">
        <f t="shared" si="162"/>
        <v>CUMPLE</v>
      </c>
      <c r="AH871" s="13" t="str">
        <f t="shared" si="163"/>
        <v>NO CUMPLE</v>
      </c>
      <c r="AI871" s="13" t="str">
        <f t="shared" si="164"/>
        <v>NO CUMPLE</v>
      </c>
      <c r="AJ871" s="13" t="str">
        <f t="shared" si="165"/>
        <v>NO CUMPLE</v>
      </c>
      <c r="AK871" s="13" t="str">
        <f t="shared" si="166"/>
        <v>NO CUMPLE</v>
      </c>
      <c r="AL871" s="13" t="str">
        <f t="shared" si="167"/>
        <v>NO CUMPLE</v>
      </c>
      <c r="AM871" s="13" t="str">
        <f t="shared" si="168"/>
        <v>CUMPLE</v>
      </c>
      <c r="AN871" s="13" t="str">
        <f t="shared" si="169"/>
        <v>NO CUMPLE</v>
      </c>
      <c r="AO871" s="13" t="str">
        <f t="shared" si="170"/>
        <v>NO CUMPLE</v>
      </c>
      <c r="AP871" s="13" t="str">
        <f t="shared" si="171"/>
        <v>NO CUMPLE</v>
      </c>
    </row>
    <row r="872" spans="1:42" ht="15" hidden="1" x14ac:dyDescent="0.25">
      <c r="A872" t="s">
        <v>5334</v>
      </c>
      <c r="B872" t="s">
        <v>165</v>
      </c>
      <c r="C872" t="s">
        <v>296</v>
      </c>
      <c r="D872" t="s">
        <v>297</v>
      </c>
      <c r="E872" t="s">
        <v>876</v>
      </c>
      <c r="F872" t="s">
        <v>1124</v>
      </c>
      <c r="G872" t="s">
        <v>73</v>
      </c>
      <c r="H872" t="s">
        <v>74</v>
      </c>
      <c r="I872" t="s">
        <v>29</v>
      </c>
      <c r="J872" t="s">
        <v>82</v>
      </c>
      <c r="K872" t="s">
        <v>768</v>
      </c>
      <c r="L872" t="s">
        <v>1125</v>
      </c>
      <c r="M872" t="s">
        <v>5335</v>
      </c>
      <c r="N872" t="s">
        <v>5336</v>
      </c>
      <c r="O872" t="s">
        <v>61</v>
      </c>
      <c r="P872" t="s">
        <v>94</v>
      </c>
      <c r="Q872" t="s">
        <v>95</v>
      </c>
      <c r="R872" t="s">
        <v>5337</v>
      </c>
      <c r="S872" t="s">
        <v>4497</v>
      </c>
      <c r="T872" t="s">
        <v>5321</v>
      </c>
      <c r="U872"/>
      <c r="V872" s="40">
        <v>4.4594907407407409E-2</v>
      </c>
      <c r="W872" s="40">
        <v>6.6030092592592599E-2</v>
      </c>
      <c r="X872" s="40">
        <v>2.1435185185185186E-2</v>
      </c>
      <c r="Y872" s="2" t="str">
        <f t="shared" si="160"/>
        <v/>
      </c>
      <c r="Z872" s="47" t="str">
        <f t="shared" si="161"/>
        <v>Cumplido</v>
      </c>
      <c r="AA872" s="8"/>
      <c r="AB872" s="8" t="str">
        <f>IF($H872="1-Crítica",IF($X872&lt;=$AT$5,"Cumplido", "Incumplido"),"")</f>
        <v/>
      </c>
      <c r="AC872" s="8" t="str">
        <f>IF($H872="2-Alta",IF($X872&lt;=$AT$6, "Cumplido", "Incumplido"),"")</f>
        <v/>
      </c>
      <c r="AD872" s="8" t="str">
        <f>IF($H872="3-Medio",IF($X872&lt;=$AT$7, "Cumplido", "Incumplido"),"")</f>
        <v>Cumplido</v>
      </c>
      <c r="AE872" s="8" t="str">
        <f>IF($H872="4-Baja",IF($X872&lt;=$AT$8, "Cumplido", "Incumplido"),"")</f>
        <v/>
      </c>
      <c r="AF872" s="42">
        <v>45338</v>
      </c>
      <c r="AG872" s="13" t="str">
        <f t="shared" si="162"/>
        <v>CUMPLE</v>
      </c>
      <c r="AH872" s="13" t="str">
        <f t="shared" si="163"/>
        <v>NO CUMPLE</v>
      </c>
      <c r="AI872" s="13" t="str">
        <f t="shared" si="164"/>
        <v>NO CUMPLE</v>
      </c>
      <c r="AJ872" s="13" t="str">
        <f t="shared" si="165"/>
        <v>NO CUMPLE</v>
      </c>
      <c r="AK872" s="13" t="str">
        <f t="shared" si="166"/>
        <v>NO CUMPLE</v>
      </c>
      <c r="AL872" s="13" t="str">
        <f t="shared" si="167"/>
        <v>NO CUMPLE</v>
      </c>
      <c r="AM872" s="13" t="str">
        <f t="shared" si="168"/>
        <v>CUMPLE</v>
      </c>
      <c r="AN872" s="13" t="str">
        <f t="shared" si="169"/>
        <v>NO CUMPLE</v>
      </c>
      <c r="AO872" s="13" t="str">
        <f t="shared" si="170"/>
        <v>NO CUMPLE</v>
      </c>
      <c r="AP872" s="13" t="str">
        <f t="shared" si="171"/>
        <v>NO CUMPLE</v>
      </c>
    </row>
    <row r="873" spans="1:42" ht="15" hidden="1" x14ac:dyDescent="0.25">
      <c r="A873" t="s">
        <v>5338</v>
      </c>
      <c r="B873" t="s">
        <v>165</v>
      </c>
      <c r="C873" t="s">
        <v>296</v>
      </c>
      <c r="D873" t="s">
        <v>483</v>
      </c>
      <c r="E873" t="s">
        <v>876</v>
      </c>
      <c r="F873" t="s">
        <v>732</v>
      </c>
      <c r="G873" t="s">
        <v>73</v>
      </c>
      <c r="H873" t="s">
        <v>74</v>
      </c>
      <c r="I873" t="s">
        <v>29</v>
      </c>
      <c r="J873" t="s">
        <v>82</v>
      </c>
      <c r="K873" t="s">
        <v>5092</v>
      </c>
      <c r="L873" t="s">
        <v>5093</v>
      </c>
      <c r="M873" t="s">
        <v>5339</v>
      </c>
      <c r="N873" t="s">
        <v>5340</v>
      </c>
      <c r="O873" t="s">
        <v>61</v>
      </c>
      <c r="P873" t="s">
        <v>94</v>
      </c>
      <c r="Q873" t="s">
        <v>95</v>
      </c>
      <c r="R873" t="s">
        <v>5341</v>
      </c>
      <c r="S873" t="s">
        <v>4497</v>
      </c>
      <c r="T873" t="s">
        <v>5342</v>
      </c>
      <c r="U873"/>
      <c r="V873" s="40">
        <v>0.23932870370370371</v>
      </c>
      <c r="W873" s="40">
        <v>0.25313657407407408</v>
      </c>
      <c r="X873" s="40">
        <v>1.380787037037037E-2</v>
      </c>
      <c r="Y873" s="2" t="str">
        <f t="shared" si="160"/>
        <v/>
      </c>
      <c r="Z873" s="47" t="str">
        <f t="shared" si="161"/>
        <v>Cumplido</v>
      </c>
      <c r="AA873" s="8"/>
      <c r="AB873" s="8"/>
      <c r="AC873" s="8"/>
      <c r="AD873" s="8"/>
      <c r="AE873" s="8"/>
      <c r="AF873" s="42">
        <v>45338</v>
      </c>
      <c r="AG873" s="13" t="str">
        <f t="shared" si="162"/>
        <v>CUMPLE</v>
      </c>
      <c r="AH873" s="13" t="str">
        <f t="shared" si="163"/>
        <v>NO CUMPLE</v>
      </c>
      <c r="AI873" s="13" t="str">
        <f t="shared" si="164"/>
        <v>NO CUMPLE</v>
      </c>
      <c r="AJ873" s="13" t="str">
        <f t="shared" si="165"/>
        <v>NO CUMPLE</v>
      </c>
      <c r="AK873" s="13" t="str">
        <f t="shared" si="166"/>
        <v>NO CUMPLE</v>
      </c>
      <c r="AL873" s="13" t="str">
        <f t="shared" si="167"/>
        <v>NO CUMPLE</v>
      </c>
      <c r="AM873" s="13" t="str">
        <f t="shared" si="168"/>
        <v>NO CUMPLE</v>
      </c>
      <c r="AN873" s="13" t="str">
        <f t="shared" si="169"/>
        <v>CUMPLE</v>
      </c>
      <c r="AO873" s="13" t="str">
        <f t="shared" si="170"/>
        <v>NO CUMPLE</v>
      </c>
      <c r="AP873" s="13" t="str">
        <f t="shared" si="171"/>
        <v>NO CUMPLE</v>
      </c>
    </row>
    <row r="874" spans="1:42" ht="15" hidden="1" x14ac:dyDescent="0.25">
      <c r="A874" t="s">
        <v>5343</v>
      </c>
      <c r="B874" t="s">
        <v>165</v>
      </c>
      <c r="C874" t="s">
        <v>296</v>
      </c>
      <c r="D874" t="s">
        <v>297</v>
      </c>
      <c r="E874" t="s">
        <v>876</v>
      </c>
      <c r="F874" t="s">
        <v>712</v>
      </c>
      <c r="G874" t="s">
        <v>73</v>
      </c>
      <c r="H874" t="s">
        <v>74</v>
      </c>
      <c r="I874" t="s">
        <v>29</v>
      </c>
      <c r="J874" t="s">
        <v>82</v>
      </c>
      <c r="K874" t="s">
        <v>768</v>
      </c>
      <c r="L874" t="s">
        <v>1125</v>
      </c>
      <c r="M874" t="s">
        <v>5344</v>
      </c>
      <c r="N874" t="s">
        <v>5345</v>
      </c>
      <c r="O874" t="s">
        <v>61</v>
      </c>
      <c r="P874" t="s">
        <v>94</v>
      </c>
      <c r="Q874" t="s">
        <v>95</v>
      </c>
      <c r="R874" t="s">
        <v>5346</v>
      </c>
      <c r="S874" t="s">
        <v>4497</v>
      </c>
      <c r="T874" t="s">
        <v>5347</v>
      </c>
      <c r="U874"/>
      <c r="V874" s="40">
        <v>0.16951388888888888</v>
      </c>
      <c r="W874" s="40">
        <v>0.18552083333333333</v>
      </c>
      <c r="X874" s="40">
        <v>1.6006944444444445E-2</v>
      </c>
      <c r="Y874" s="2" t="str">
        <f t="shared" si="160"/>
        <v/>
      </c>
      <c r="Z874" s="47" t="str">
        <f t="shared" si="161"/>
        <v>Cumplido</v>
      </c>
      <c r="AA874" s="8"/>
      <c r="AB874" s="8"/>
      <c r="AC874" s="8"/>
      <c r="AD874" s="8"/>
      <c r="AE874" s="8"/>
      <c r="AF874" s="42">
        <v>45338</v>
      </c>
      <c r="AG874" s="13" t="str">
        <f t="shared" si="162"/>
        <v>CUMPLE</v>
      </c>
      <c r="AH874" s="13" t="str">
        <f t="shared" si="163"/>
        <v>NO CUMPLE</v>
      </c>
      <c r="AI874" s="13" t="str">
        <f t="shared" si="164"/>
        <v>NO CUMPLE</v>
      </c>
      <c r="AJ874" s="13" t="str">
        <f t="shared" si="165"/>
        <v>NO CUMPLE</v>
      </c>
      <c r="AK874" s="13" t="str">
        <f t="shared" si="166"/>
        <v>NO CUMPLE</v>
      </c>
      <c r="AL874" s="13" t="str">
        <f t="shared" si="167"/>
        <v>NO CUMPLE</v>
      </c>
      <c r="AM874" s="13" t="str">
        <f t="shared" si="168"/>
        <v>NO CUMPLE</v>
      </c>
      <c r="AN874" s="13" t="str">
        <f t="shared" si="169"/>
        <v>CUMPLE</v>
      </c>
      <c r="AO874" s="13" t="str">
        <f t="shared" si="170"/>
        <v>NO CUMPLE</v>
      </c>
      <c r="AP874" s="13" t="str">
        <f t="shared" si="171"/>
        <v>NO CUMPLE</v>
      </c>
    </row>
    <row r="875" spans="1:42" ht="15" hidden="1" x14ac:dyDescent="0.25">
      <c r="A875" t="s">
        <v>5348</v>
      </c>
      <c r="B875" t="s">
        <v>165</v>
      </c>
      <c r="C875" t="s">
        <v>296</v>
      </c>
      <c r="D875" t="s">
        <v>297</v>
      </c>
      <c r="E875" t="s">
        <v>876</v>
      </c>
      <c r="F875" t="s">
        <v>712</v>
      </c>
      <c r="G875" t="s">
        <v>73</v>
      </c>
      <c r="H875" t="s">
        <v>74</v>
      </c>
      <c r="I875" t="s">
        <v>29</v>
      </c>
      <c r="J875" t="s">
        <v>82</v>
      </c>
      <c r="K875" t="s">
        <v>768</v>
      </c>
      <c r="L875" t="s">
        <v>1125</v>
      </c>
      <c r="M875" t="s">
        <v>5349</v>
      </c>
      <c r="N875" t="s">
        <v>5350</v>
      </c>
      <c r="O875" t="s">
        <v>61</v>
      </c>
      <c r="P875" t="s">
        <v>94</v>
      </c>
      <c r="Q875" t="s">
        <v>95</v>
      </c>
      <c r="R875" t="s">
        <v>5351</v>
      </c>
      <c r="S875" t="s">
        <v>4497</v>
      </c>
      <c r="T875" t="s">
        <v>5347</v>
      </c>
      <c r="U875"/>
      <c r="V875" s="40">
        <v>0.16923611111111111</v>
      </c>
      <c r="W875" s="40">
        <v>0.18260416666666668</v>
      </c>
      <c r="X875" s="40">
        <v>1.3368055555555555E-2</v>
      </c>
      <c r="Y875" s="2" t="str">
        <f t="shared" si="160"/>
        <v/>
      </c>
      <c r="Z875" s="47" t="str">
        <f t="shared" si="161"/>
        <v>Cumplido</v>
      </c>
      <c r="AA875" s="8"/>
      <c r="AB875" s="8"/>
      <c r="AC875" s="8"/>
      <c r="AD875" s="8"/>
      <c r="AE875" s="8"/>
      <c r="AF875" s="42">
        <v>45338</v>
      </c>
      <c r="AG875" s="13" t="str">
        <f t="shared" si="162"/>
        <v>CUMPLE</v>
      </c>
      <c r="AH875" s="13" t="str">
        <f t="shared" si="163"/>
        <v>NO CUMPLE</v>
      </c>
      <c r="AI875" s="13" t="str">
        <f t="shared" si="164"/>
        <v>NO CUMPLE</v>
      </c>
      <c r="AJ875" s="13" t="str">
        <f t="shared" si="165"/>
        <v>NO CUMPLE</v>
      </c>
      <c r="AK875" s="13" t="str">
        <f t="shared" si="166"/>
        <v>NO CUMPLE</v>
      </c>
      <c r="AL875" s="13" t="str">
        <f t="shared" si="167"/>
        <v>NO CUMPLE</v>
      </c>
      <c r="AM875" s="13" t="str">
        <f t="shared" si="168"/>
        <v>NO CUMPLE</v>
      </c>
      <c r="AN875" s="13" t="str">
        <f t="shared" si="169"/>
        <v>CUMPLE</v>
      </c>
      <c r="AO875" s="13" t="str">
        <f t="shared" si="170"/>
        <v>NO CUMPLE</v>
      </c>
      <c r="AP875" s="13" t="str">
        <f t="shared" si="171"/>
        <v>NO CUMPLE</v>
      </c>
    </row>
    <row r="876" spans="1:42" ht="15" hidden="1" x14ac:dyDescent="0.25">
      <c r="A876" t="s">
        <v>5352</v>
      </c>
      <c r="B876" t="s">
        <v>165</v>
      </c>
      <c r="C876" t="s">
        <v>296</v>
      </c>
      <c r="D876" t="s">
        <v>297</v>
      </c>
      <c r="E876" t="s">
        <v>876</v>
      </c>
      <c r="F876" t="s">
        <v>712</v>
      </c>
      <c r="G876" t="s">
        <v>73</v>
      </c>
      <c r="H876" t="s">
        <v>74</v>
      </c>
      <c r="I876" t="s">
        <v>29</v>
      </c>
      <c r="J876" t="s">
        <v>82</v>
      </c>
      <c r="K876" t="s">
        <v>768</v>
      </c>
      <c r="L876" t="s">
        <v>1125</v>
      </c>
      <c r="M876" t="s">
        <v>5353</v>
      </c>
      <c r="N876" t="s">
        <v>5354</v>
      </c>
      <c r="O876" t="s">
        <v>61</v>
      </c>
      <c r="P876" t="s">
        <v>94</v>
      </c>
      <c r="Q876" t="s">
        <v>95</v>
      </c>
      <c r="R876" t="s">
        <v>5355</v>
      </c>
      <c r="S876" t="s">
        <v>4497</v>
      </c>
      <c r="T876" t="s">
        <v>5347</v>
      </c>
      <c r="U876"/>
      <c r="V876" s="40">
        <v>0.1690625</v>
      </c>
      <c r="W876" s="40">
        <v>0.18144675925925927</v>
      </c>
      <c r="X876" s="40">
        <v>1.238425925925926E-2</v>
      </c>
      <c r="Y876" s="2" t="str">
        <f t="shared" si="160"/>
        <v/>
      </c>
      <c r="Z876" s="47" t="str">
        <f t="shared" si="161"/>
        <v>Cumplido</v>
      </c>
      <c r="AA876" s="8"/>
      <c r="AB876" s="8"/>
      <c r="AC876" s="8"/>
      <c r="AD876" s="8"/>
      <c r="AE876" s="8"/>
      <c r="AF876" s="42">
        <v>45338</v>
      </c>
      <c r="AG876" s="13" t="str">
        <f t="shared" si="162"/>
        <v>CUMPLE</v>
      </c>
      <c r="AH876" s="13" t="str">
        <f t="shared" si="163"/>
        <v>NO CUMPLE</v>
      </c>
      <c r="AI876" s="13" t="str">
        <f t="shared" si="164"/>
        <v>NO CUMPLE</v>
      </c>
      <c r="AJ876" s="13" t="str">
        <f t="shared" si="165"/>
        <v>NO CUMPLE</v>
      </c>
      <c r="AK876" s="13" t="str">
        <f t="shared" si="166"/>
        <v>NO CUMPLE</v>
      </c>
      <c r="AL876" s="13" t="str">
        <f t="shared" si="167"/>
        <v>NO CUMPLE</v>
      </c>
      <c r="AM876" s="13" t="str">
        <f t="shared" si="168"/>
        <v>NO CUMPLE</v>
      </c>
      <c r="AN876" s="13" t="str">
        <f t="shared" si="169"/>
        <v>CUMPLE</v>
      </c>
      <c r="AO876" s="13" t="str">
        <f t="shared" si="170"/>
        <v>NO CUMPLE</v>
      </c>
      <c r="AP876" s="13" t="str">
        <f t="shared" si="171"/>
        <v>NO CUMPLE</v>
      </c>
    </row>
    <row r="877" spans="1:42" ht="15" hidden="1" x14ac:dyDescent="0.25">
      <c r="A877" t="s">
        <v>5356</v>
      </c>
      <c r="B877" t="s">
        <v>165</v>
      </c>
      <c r="C877" t="s">
        <v>296</v>
      </c>
      <c r="D877" t="s">
        <v>297</v>
      </c>
      <c r="E877" t="s">
        <v>876</v>
      </c>
      <c r="F877" t="s">
        <v>712</v>
      </c>
      <c r="G877" t="s">
        <v>73</v>
      </c>
      <c r="H877" t="s">
        <v>74</v>
      </c>
      <c r="I877" t="s">
        <v>29</v>
      </c>
      <c r="J877" t="s">
        <v>82</v>
      </c>
      <c r="K877" t="s">
        <v>768</v>
      </c>
      <c r="L877" t="s">
        <v>1125</v>
      </c>
      <c r="M877" t="s">
        <v>5357</v>
      </c>
      <c r="N877" t="s">
        <v>5358</v>
      </c>
      <c r="O877" t="s">
        <v>61</v>
      </c>
      <c r="P877" t="s">
        <v>94</v>
      </c>
      <c r="Q877" t="s">
        <v>95</v>
      </c>
      <c r="R877" t="s">
        <v>5359</v>
      </c>
      <c r="S877" t="s">
        <v>4497</v>
      </c>
      <c r="T877" t="s">
        <v>5347</v>
      </c>
      <c r="U877"/>
      <c r="V877" s="40">
        <v>0.16870370370370372</v>
      </c>
      <c r="W877" s="40">
        <v>0.18026620370370369</v>
      </c>
      <c r="X877" s="40">
        <v>1.15625E-2</v>
      </c>
      <c r="Y877" s="2" t="str">
        <f t="shared" si="160"/>
        <v/>
      </c>
      <c r="Z877" s="47" t="str">
        <f t="shared" si="161"/>
        <v>Cumplido</v>
      </c>
      <c r="AA877" s="8"/>
      <c r="AB877" s="8"/>
      <c r="AC877" s="8"/>
      <c r="AD877" s="8"/>
      <c r="AE877" s="8"/>
      <c r="AF877" s="42">
        <v>45338</v>
      </c>
      <c r="AG877" s="13" t="str">
        <f t="shared" si="162"/>
        <v>CUMPLE</v>
      </c>
      <c r="AH877" s="13" t="str">
        <f t="shared" si="163"/>
        <v>NO CUMPLE</v>
      </c>
      <c r="AI877" s="13" t="str">
        <f t="shared" si="164"/>
        <v>NO CUMPLE</v>
      </c>
      <c r="AJ877" s="13" t="str">
        <f t="shared" si="165"/>
        <v>NO CUMPLE</v>
      </c>
      <c r="AK877" s="13" t="str">
        <f t="shared" si="166"/>
        <v>NO CUMPLE</v>
      </c>
      <c r="AL877" s="13" t="str">
        <f t="shared" si="167"/>
        <v>NO CUMPLE</v>
      </c>
      <c r="AM877" s="13" t="str">
        <f t="shared" si="168"/>
        <v>NO CUMPLE</v>
      </c>
      <c r="AN877" s="13" t="str">
        <f t="shared" si="169"/>
        <v>CUMPLE</v>
      </c>
      <c r="AO877" s="13" t="str">
        <f t="shared" si="170"/>
        <v>NO CUMPLE</v>
      </c>
      <c r="AP877" s="13" t="str">
        <f t="shared" si="171"/>
        <v>NO CUMPLE</v>
      </c>
    </row>
    <row r="878" spans="1:42" ht="15" hidden="1" x14ac:dyDescent="0.25">
      <c r="A878" t="s">
        <v>5360</v>
      </c>
      <c r="B878" t="s">
        <v>165</v>
      </c>
      <c r="C878" t="s">
        <v>296</v>
      </c>
      <c r="D878" t="s">
        <v>297</v>
      </c>
      <c r="E878" t="s">
        <v>876</v>
      </c>
      <c r="F878" t="s">
        <v>712</v>
      </c>
      <c r="G878" t="s">
        <v>73</v>
      </c>
      <c r="H878" t="s">
        <v>74</v>
      </c>
      <c r="I878" t="s">
        <v>29</v>
      </c>
      <c r="J878" t="s">
        <v>82</v>
      </c>
      <c r="K878" t="s">
        <v>768</v>
      </c>
      <c r="L878" t="s">
        <v>1125</v>
      </c>
      <c r="M878" t="s">
        <v>5361</v>
      </c>
      <c r="N878" t="s">
        <v>5362</v>
      </c>
      <c r="O878" t="s">
        <v>61</v>
      </c>
      <c r="P878" t="s">
        <v>94</v>
      </c>
      <c r="Q878" t="s">
        <v>95</v>
      </c>
      <c r="R878" t="s">
        <v>5363</v>
      </c>
      <c r="S878" t="s">
        <v>4497</v>
      </c>
      <c r="T878" t="s">
        <v>5347</v>
      </c>
      <c r="U878"/>
      <c r="V878" s="40">
        <v>0.16871527777777778</v>
      </c>
      <c r="W878" s="40">
        <v>0.17906250000000001</v>
      </c>
      <c r="X878" s="40">
        <v>1.0347222222222223E-2</v>
      </c>
      <c r="Y878" s="2" t="str">
        <f t="shared" si="160"/>
        <v/>
      </c>
      <c r="Z878" s="47" t="str">
        <f t="shared" si="161"/>
        <v>Cumplido</v>
      </c>
      <c r="AA878" s="8"/>
      <c r="AB878" s="8"/>
      <c r="AC878" s="8"/>
      <c r="AD878" s="8"/>
      <c r="AE878" s="8"/>
      <c r="AF878" s="42">
        <v>45338</v>
      </c>
      <c r="AG878" s="13" t="str">
        <f t="shared" si="162"/>
        <v>CUMPLE</v>
      </c>
      <c r="AH878" s="13" t="str">
        <f t="shared" si="163"/>
        <v>NO CUMPLE</v>
      </c>
      <c r="AI878" s="13" t="str">
        <f t="shared" si="164"/>
        <v>NO CUMPLE</v>
      </c>
      <c r="AJ878" s="13" t="str">
        <f t="shared" si="165"/>
        <v>NO CUMPLE</v>
      </c>
      <c r="AK878" s="13" t="str">
        <f t="shared" si="166"/>
        <v>NO CUMPLE</v>
      </c>
      <c r="AL878" s="13" t="str">
        <f t="shared" si="167"/>
        <v>NO CUMPLE</v>
      </c>
      <c r="AM878" s="13" t="str">
        <f t="shared" si="168"/>
        <v>NO CUMPLE</v>
      </c>
      <c r="AN878" s="13" t="str">
        <f t="shared" si="169"/>
        <v>CUMPLE</v>
      </c>
      <c r="AO878" s="13" t="str">
        <f t="shared" si="170"/>
        <v>NO CUMPLE</v>
      </c>
      <c r="AP878" s="13" t="str">
        <f t="shared" si="171"/>
        <v>NO CUMPLE</v>
      </c>
    </row>
    <row r="879" spans="1:42" ht="15" x14ac:dyDescent="0.25">
      <c r="A879" t="s">
        <v>5364</v>
      </c>
      <c r="B879" t="s">
        <v>95</v>
      </c>
      <c r="C879" t="s">
        <v>223</v>
      </c>
      <c r="D879" t="s">
        <v>142</v>
      </c>
      <c r="E879" t="s">
        <v>689</v>
      </c>
      <c r="F879" t="s">
        <v>176</v>
      </c>
      <c r="G879" t="s">
        <v>73</v>
      </c>
      <c r="H879" t="s">
        <v>74</v>
      </c>
      <c r="I879" t="s">
        <v>29</v>
      </c>
      <c r="J879" t="s">
        <v>82</v>
      </c>
      <c r="K879" t="s">
        <v>2851</v>
      </c>
      <c r="L879" t="s">
        <v>5365</v>
      </c>
      <c r="M879" t="s">
        <v>5366</v>
      </c>
      <c r="N879" t="s">
        <v>5367</v>
      </c>
      <c r="O879" t="s">
        <v>61</v>
      </c>
      <c r="P879" t="s">
        <v>136</v>
      </c>
      <c r="Q879" t="s">
        <v>137</v>
      </c>
      <c r="R879" t="s">
        <v>5368</v>
      </c>
      <c r="S879" t="s">
        <v>4370</v>
      </c>
      <c r="T879" t="s">
        <v>5369</v>
      </c>
      <c r="U879" t="s">
        <v>5370</v>
      </c>
      <c r="V879" s="40">
        <v>2.7046874999999999</v>
      </c>
      <c r="W879" s="40">
        <v>2.8954513888888891</v>
      </c>
      <c r="X879" s="40">
        <v>0.1907638888888889</v>
      </c>
      <c r="Y879" s="2" t="str">
        <f t="shared" si="160"/>
        <v/>
      </c>
      <c r="Z879" s="47" t="str">
        <f t="shared" si="161"/>
        <v>Cumplido</v>
      </c>
      <c r="AA879" s="8"/>
      <c r="AB879" s="8"/>
      <c r="AC879" s="8"/>
      <c r="AD879" s="8"/>
      <c r="AE879" s="8"/>
      <c r="AF879" s="42">
        <v>45341</v>
      </c>
      <c r="AG879" s="13" t="str">
        <f t="shared" si="162"/>
        <v>NO CUMPLE</v>
      </c>
      <c r="AH879" s="13" t="str">
        <f t="shared" si="163"/>
        <v>NO CUMPLE</v>
      </c>
      <c r="AI879" s="13" t="str">
        <f t="shared" si="164"/>
        <v>CUMPLE</v>
      </c>
      <c r="AJ879" s="13" t="str">
        <f t="shared" si="165"/>
        <v>NO CUMPLE</v>
      </c>
      <c r="AK879" s="13" t="str">
        <f t="shared" si="166"/>
        <v>NO CUMPLE</v>
      </c>
      <c r="AL879" s="13" t="str">
        <f t="shared" si="167"/>
        <v>NO CUMPLE</v>
      </c>
      <c r="AM879" s="13" t="str">
        <f t="shared" si="168"/>
        <v>NO CUMPLE</v>
      </c>
      <c r="AN879" s="13" t="str">
        <f t="shared" si="169"/>
        <v>NO CUMPLE</v>
      </c>
      <c r="AO879" s="13" t="str">
        <f t="shared" si="170"/>
        <v>NO CUMPLE</v>
      </c>
      <c r="AP879" s="13" t="str">
        <f t="shared" si="171"/>
        <v>CUMPLE</v>
      </c>
    </row>
    <row r="880" spans="1:42" ht="15" x14ac:dyDescent="0.25">
      <c r="A880" t="s">
        <v>5371</v>
      </c>
      <c r="B880" t="s">
        <v>445</v>
      </c>
      <c r="C880" t="s">
        <v>273</v>
      </c>
      <c r="D880" t="s">
        <v>285</v>
      </c>
      <c r="E880" t="s">
        <v>2268</v>
      </c>
      <c r="F880" t="s">
        <v>447</v>
      </c>
      <c r="G880" t="s">
        <v>448</v>
      </c>
      <c r="H880" t="s">
        <v>55</v>
      </c>
      <c r="I880" t="s">
        <v>30</v>
      </c>
      <c r="J880" t="s">
        <v>67</v>
      </c>
      <c r="K880" t="s">
        <v>288</v>
      </c>
      <c r="L880" t="s">
        <v>1401</v>
      </c>
      <c r="M880" t="s">
        <v>5372</v>
      </c>
      <c r="N880" t="s">
        <v>5372</v>
      </c>
      <c r="O880" t="s">
        <v>61</v>
      </c>
      <c r="P880" t="s">
        <v>62</v>
      </c>
      <c r="Q880" t="s">
        <v>279</v>
      </c>
      <c r="R880" t="s">
        <v>5373</v>
      </c>
      <c r="S880" t="s">
        <v>4497</v>
      </c>
      <c r="T880" t="s">
        <v>1404</v>
      </c>
      <c r="U880" t="s">
        <v>5374</v>
      </c>
      <c r="V880" s="40">
        <v>0.12416666666666666</v>
      </c>
      <c r="W880" s="40">
        <v>0.16133101851851853</v>
      </c>
      <c r="X880" s="40">
        <v>3.7164351851851851E-2</v>
      </c>
      <c r="Y880" s="2" t="str">
        <f t="shared" si="160"/>
        <v>Cumplido</v>
      </c>
      <c r="Z880" s="47" t="str">
        <f t="shared" si="161"/>
        <v/>
      </c>
      <c r="AA880" s="8"/>
      <c r="AB880" s="8" t="str">
        <f>IF($H880="1-Crítica",IF($X880&lt;=$AT$5,"Cumplido", "Incumplido"),"")</f>
        <v/>
      </c>
      <c r="AC880" s="8" t="str">
        <f>IF($H880="2-Alta",IF($X880&lt;=$AT$6, "Cumplido", "Incumplido"),"")</f>
        <v/>
      </c>
      <c r="AD880" s="8" t="str">
        <f>IF($H880="3-Medio",IF($X880&lt;=$AT$7, "Cumplido", "Incumplido"),"")</f>
        <v/>
      </c>
      <c r="AE880" s="8" t="str">
        <f>IF($H880="4-Baja",IF($X880&lt;=$AT$8, "Cumplido", "Incumplido"),"")</f>
        <v>Cumplido</v>
      </c>
      <c r="AF880" s="42">
        <v>45338</v>
      </c>
      <c r="AG880" s="13" t="str">
        <f t="shared" si="162"/>
        <v>CUMPLE</v>
      </c>
      <c r="AH880" s="13" t="str">
        <f t="shared" si="163"/>
        <v>NO CUMPLE</v>
      </c>
      <c r="AI880" s="13" t="str">
        <f t="shared" si="164"/>
        <v>NO CUMPLE</v>
      </c>
      <c r="AJ880" s="13" t="str">
        <f t="shared" si="165"/>
        <v>NO CUMPLE</v>
      </c>
      <c r="AK880" s="13" t="str">
        <f t="shared" si="166"/>
        <v>NO CUMPLE</v>
      </c>
      <c r="AL880" s="13" t="str">
        <f t="shared" si="167"/>
        <v>NO CUMPLE</v>
      </c>
      <c r="AM880" s="13" t="str">
        <f t="shared" si="168"/>
        <v>CUMPLE</v>
      </c>
      <c r="AN880" s="13" t="str">
        <f t="shared" si="169"/>
        <v>NO CUMPLE</v>
      </c>
      <c r="AO880" s="13" t="str">
        <f t="shared" si="170"/>
        <v>NO CUMPLE</v>
      </c>
      <c r="AP880" s="13" t="str">
        <f t="shared" si="171"/>
        <v>NO CUMPLE</v>
      </c>
    </row>
    <row r="881" spans="1:42" ht="15" hidden="1" x14ac:dyDescent="0.25">
      <c r="A881" t="s">
        <v>5375</v>
      </c>
      <c r="B881" t="s">
        <v>165</v>
      </c>
      <c r="C881" t="s">
        <v>71</v>
      </c>
      <c r="D881" t="s">
        <v>297</v>
      </c>
      <c r="E881" t="s">
        <v>1565</v>
      </c>
      <c r="F881" t="s">
        <v>712</v>
      </c>
      <c r="G881" t="s">
        <v>73</v>
      </c>
      <c r="H881" t="s">
        <v>74</v>
      </c>
      <c r="I881" t="s">
        <v>29</v>
      </c>
      <c r="J881" t="s">
        <v>82</v>
      </c>
      <c r="K881" t="s">
        <v>1144</v>
      </c>
      <c r="L881" t="s">
        <v>4951</v>
      </c>
      <c r="M881" t="s">
        <v>5376</v>
      </c>
      <c r="N881" t="s">
        <v>5377</v>
      </c>
      <c r="O881" t="s">
        <v>61</v>
      </c>
      <c r="P881" t="s">
        <v>94</v>
      </c>
      <c r="Q881" t="s">
        <v>95</v>
      </c>
      <c r="R881" t="s">
        <v>5378</v>
      </c>
      <c r="S881" t="s">
        <v>4497</v>
      </c>
      <c r="T881" t="s">
        <v>5379</v>
      </c>
      <c r="U881" t="s">
        <v>4158</v>
      </c>
      <c r="V881" s="40">
        <v>6.7476851851851856E-3</v>
      </c>
      <c r="W881" s="40">
        <v>1.2523148148148148E-2</v>
      </c>
      <c r="X881" s="40">
        <v>5.7754629629629631E-3</v>
      </c>
      <c r="Y881" s="2" t="str">
        <f t="shared" si="160"/>
        <v/>
      </c>
      <c r="Z881" s="47" t="str">
        <f t="shared" si="161"/>
        <v>Cumplido</v>
      </c>
      <c r="AA881" s="8"/>
      <c r="AB881" s="8"/>
      <c r="AC881" s="8"/>
      <c r="AD881" s="8"/>
      <c r="AE881" s="8"/>
      <c r="AF881" s="42">
        <v>45338</v>
      </c>
      <c r="AG881" s="13" t="str">
        <f t="shared" si="162"/>
        <v>CUMPLE</v>
      </c>
      <c r="AH881" s="13" t="str">
        <f t="shared" si="163"/>
        <v>NO CUMPLE</v>
      </c>
      <c r="AI881" s="13" t="str">
        <f t="shared" si="164"/>
        <v>NO CUMPLE</v>
      </c>
      <c r="AJ881" s="13" t="str">
        <f t="shared" si="165"/>
        <v>NO CUMPLE</v>
      </c>
      <c r="AK881" s="13" t="str">
        <f t="shared" si="166"/>
        <v>NO CUMPLE</v>
      </c>
      <c r="AL881" s="13" t="str">
        <f t="shared" si="167"/>
        <v>CUMPLE</v>
      </c>
      <c r="AM881" s="13" t="str">
        <f t="shared" si="168"/>
        <v>NO CUMPLE</v>
      </c>
      <c r="AN881" s="13" t="str">
        <f t="shared" si="169"/>
        <v>NO CUMPLE</v>
      </c>
      <c r="AO881" s="13" t="str">
        <f t="shared" si="170"/>
        <v>NO CUMPLE</v>
      </c>
      <c r="AP881" s="13" t="str">
        <f t="shared" si="171"/>
        <v>NO CUMPLE</v>
      </c>
    </row>
    <row r="882" spans="1:42" ht="15" hidden="1" x14ac:dyDescent="0.25">
      <c r="A882" t="s">
        <v>5380</v>
      </c>
      <c r="B882" t="s">
        <v>95</v>
      </c>
      <c r="C882" t="s">
        <v>154</v>
      </c>
      <c r="D882" t="s">
        <v>142</v>
      </c>
      <c r="E882" t="s">
        <v>1283</v>
      </c>
      <c r="F882" t="s">
        <v>5381</v>
      </c>
      <c r="G882" t="s">
        <v>54</v>
      </c>
      <c r="H882" t="s">
        <v>55</v>
      </c>
      <c r="I882" t="s">
        <v>30</v>
      </c>
      <c r="J882" t="s">
        <v>82</v>
      </c>
      <c r="K882" t="s">
        <v>1069</v>
      </c>
      <c r="L882" t="s">
        <v>5382</v>
      </c>
      <c r="M882" t="s">
        <v>5383</v>
      </c>
      <c r="N882" t="s">
        <v>5384</v>
      </c>
      <c r="O882" t="s">
        <v>61</v>
      </c>
      <c r="P882" t="s">
        <v>136</v>
      </c>
      <c r="Q882" t="s">
        <v>137</v>
      </c>
      <c r="R882" t="s">
        <v>5385</v>
      </c>
      <c r="S882" t="s">
        <v>4497</v>
      </c>
      <c r="T882" t="s">
        <v>5386</v>
      </c>
      <c r="U882" t="s">
        <v>3301</v>
      </c>
      <c r="V882" s="40">
        <v>0.18407407407407408</v>
      </c>
      <c r="W882" s="40">
        <v>0.20657407407407408</v>
      </c>
      <c r="X882" s="40">
        <v>2.2499999999999999E-2</v>
      </c>
      <c r="Y882" s="2" t="str">
        <f t="shared" si="160"/>
        <v/>
      </c>
      <c r="Z882" s="47" t="str">
        <f t="shared" si="161"/>
        <v>Cumplido</v>
      </c>
      <c r="AA882" s="8"/>
      <c r="AB882" s="8"/>
      <c r="AC882" s="8"/>
      <c r="AD882" s="8"/>
      <c r="AE882" s="8"/>
      <c r="AF882" s="42">
        <v>45338</v>
      </c>
      <c r="AG882" s="13" t="str">
        <f t="shared" si="162"/>
        <v>CUMPLE</v>
      </c>
      <c r="AH882" s="13" t="str">
        <f t="shared" si="163"/>
        <v>NO CUMPLE</v>
      </c>
      <c r="AI882" s="13" t="str">
        <f t="shared" si="164"/>
        <v>NO CUMPLE</v>
      </c>
      <c r="AJ882" s="13" t="str">
        <f t="shared" si="165"/>
        <v>NO CUMPLE</v>
      </c>
      <c r="AK882" s="13" t="str">
        <f t="shared" si="166"/>
        <v>NO CUMPLE</v>
      </c>
      <c r="AL882" s="13" t="str">
        <f t="shared" si="167"/>
        <v>NO CUMPLE</v>
      </c>
      <c r="AM882" s="13" t="str">
        <f t="shared" si="168"/>
        <v>NO CUMPLE</v>
      </c>
      <c r="AN882" s="13" t="str">
        <f t="shared" si="169"/>
        <v>CUMPLE</v>
      </c>
      <c r="AO882" s="13" t="str">
        <f t="shared" si="170"/>
        <v>NO CUMPLE</v>
      </c>
      <c r="AP882" s="13" t="str">
        <f t="shared" si="171"/>
        <v>NO CUMPLE</v>
      </c>
    </row>
    <row r="883" spans="1:42" ht="15" hidden="1" x14ac:dyDescent="0.25">
      <c r="A883" t="s">
        <v>5387</v>
      </c>
      <c r="B883" t="s">
        <v>165</v>
      </c>
      <c r="C883" t="s">
        <v>415</v>
      </c>
      <c r="D883" t="s">
        <v>297</v>
      </c>
      <c r="E883" t="s">
        <v>380</v>
      </c>
      <c r="F883" t="s">
        <v>712</v>
      </c>
      <c r="G883" t="s">
        <v>73</v>
      </c>
      <c r="H883" t="s">
        <v>74</v>
      </c>
      <c r="I883" t="s">
        <v>29</v>
      </c>
      <c r="J883" t="s">
        <v>82</v>
      </c>
      <c r="K883" t="s">
        <v>5388</v>
      </c>
      <c r="L883" t="s">
        <v>5389</v>
      </c>
      <c r="M883" t="s">
        <v>5390</v>
      </c>
      <c r="N883" t="s">
        <v>5391</v>
      </c>
      <c r="O883" t="s">
        <v>61</v>
      </c>
      <c r="P883" t="s">
        <v>62</v>
      </c>
      <c r="Q883" t="s">
        <v>350</v>
      </c>
      <c r="R883" t="s">
        <v>5392</v>
      </c>
      <c r="S883" t="s">
        <v>4497</v>
      </c>
      <c r="T883" t="s">
        <v>5393</v>
      </c>
      <c r="U883" t="s">
        <v>423</v>
      </c>
      <c r="V883" s="40">
        <v>3.605324074074074E-2</v>
      </c>
      <c r="W883" s="40">
        <v>3.8055555555555558E-2</v>
      </c>
      <c r="X883" s="40">
        <v>2.0023148148148148E-3</v>
      </c>
      <c r="Y883" s="2" t="str">
        <f t="shared" si="160"/>
        <v/>
      </c>
      <c r="Z883" s="47" t="str">
        <f t="shared" si="161"/>
        <v>Cumplido</v>
      </c>
      <c r="AA883" s="8"/>
      <c r="AB883" s="8"/>
      <c r="AC883" s="8"/>
      <c r="AD883" s="8"/>
      <c r="AE883" s="8"/>
      <c r="AF883" s="42">
        <v>45338</v>
      </c>
      <c r="AG883" s="13" t="str">
        <f t="shared" si="162"/>
        <v>CUMPLE</v>
      </c>
      <c r="AH883" s="13" t="str">
        <f t="shared" si="163"/>
        <v>NO CUMPLE</v>
      </c>
      <c r="AI883" s="13" t="str">
        <f t="shared" si="164"/>
        <v>NO CUMPLE</v>
      </c>
      <c r="AJ883" s="13" t="str">
        <f t="shared" si="165"/>
        <v>NO CUMPLE</v>
      </c>
      <c r="AK883" s="13" t="str">
        <f t="shared" si="166"/>
        <v>NO CUMPLE</v>
      </c>
      <c r="AL883" s="13" t="str">
        <f t="shared" si="167"/>
        <v>CUMPLE</v>
      </c>
      <c r="AM883" s="13" t="str">
        <f t="shared" si="168"/>
        <v>NO CUMPLE</v>
      </c>
      <c r="AN883" s="13" t="str">
        <f t="shared" si="169"/>
        <v>NO CUMPLE</v>
      </c>
      <c r="AO883" s="13" t="str">
        <f t="shared" si="170"/>
        <v>NO CUMPLE</v>
      </c>
      <c r="AP883" s="13" t="str">
        <f t="shared" si="171"/>
        <v>NO CUMPLE</v>
      </c>
    </row>
    <row r="884" spans="1:42" ht="15" hidden="1" x14ac:dyDescent="0.25">
      <c r="A884" t="s">
        <v>5394</v>
      </c>
      <c r="B884" t="s">
        <v>165</v>
      </c>
      <c r="C884" t="s">
        <v>71</v>
      </c>
      <c r="D884" t="s">
        <v>297</v>
      </c>
      <c r="E884" t="s">
        <v>1888</v>
      </c>
      <c r="F884" t="s">
        <v>712</v>
      </c>
      <c r="G884" t="s">
        <v>73</v>
      </c>
      <c r="H884" t="s">
        <v>74</v>
      </c>
      <c r="I884" t="s">
        <v>29</v>
      </c>
      <c r="J884" t="s">
        <v>82</v>
      </c>
      <c r="K884" t="s">
        <v>682</v>
      </c>
      <c r="L884" t="s">
        <v>683</v>
      </c>
      <c r="M884" t="s">
        <v>5395</v>
      </c>
      <c r="N884" t="s">
        <v>5396</v>
      </c>
      <c r="O884" t="s">
        <v>61</v>
      </c>
      <c r="P884" t="s">
        <v>94</v>
      </c>
      <c r="Q884" t="s">
        <v>95</v>
      </c>
      <c r="R884" t="s">
        <v>5397</v>
      </c>
      <c r="S884" t="s">
        <v>4497</v>
      </c>
      <c r="T884" t="s">
        <v>5398</v>
      </c>
      <c r="U884" t="s">
        <v>413</v>
      </c>
      <c r="V884" s="40">
        <v>0</v>
      </c>
      <c r="W884" s="40">
        <v>5.7407407407407407E-2</v>
      </c>
      <c r="X884" s="40">
        <v>5.7407407407407407E-2</v>
      </c>
      <c r="Y884" s="2" t="str">
        <f t="shared" si="160"/>
        <v/>
      </c>
      <c r="Z884" s="47" t="str">
        <f t="shared" si="161"/>
        <v>Cumplido</v>
      </c>
      <c r="AA884" s="8"/>
      <c r="AB884" s="8"/>
      <c r="AC884" s="8"/>
      <c r="AD884" s="8"/>
      <c r="AE884" s="8"/>
      <c r="AF884" s="42">
        <v>45338</v>
      </c>
      <c r="AG884" s="13" t="str">
        <f t="shared" si="162"/>
        <v>NO CUMPLE</v>
      </c>
      <c r="AH884" s="13" t="str">
        <f t="shared" si="163"/>
        <v>CUMPLE</v>
      </c>
      <c r="AI884" s="13" t="str">
        <f t="shared" si="164"/>
        <v>NO CUMPLE</v>
      </c>
      <c r="AJ884" s="13" t="str">
        <f t="shared" si="165"/>
        <v>NO CUMPLE</v>
      </c>
      <c r="AK884" s="13" t="str">
        <f t="shared" si="166"/>
        <v>NO CUMPLE</v>
      </c>
      <c r="AL884" s="13" t="str">
        <f t="shared" si="167"/>
        <v>NO CUMPLE</v>
      </c>
      <c r="AM884" s="13" t="str">
        <f t="shared" si="168"/>
        <v>CUMPLE</v>
      </c>
      <c r="AN884" s="13" t="str">
        <f t="shared" si="169"/>
        <v>NO CUMPLE</v>
      </c>
      <c r="AO884" s="13" t="str">
        <f t="shared" si="170"/>
        <v>NO CUMPLE</v>
      </c>
      <c r="AP884" s="13" t="str">
        <f t="shared" si="171"/>
        <v>NO CUMPLE</v>
      </c>
    </row>
    <row r="885" spans="1:42" ht="15" hidden="1" x14ac:dyDescent="0.25">
      <c r="A885" t="s">
        <v>5399</v>
      </c>
      <c r="B885" t="s">
        <v>165</v>
      </c>
      <c r="C885" t="s">
        <v>359</v>
      </c>
      <c r="D885" t="s">
        <v>71</v>
      </c>
      <c r="E885" t="s">
        <v>5012</v>
      </c>
      <c r="F885" t="s">
        <v>5013</v>
      </c>
      <c r="G885" t="s">
        <v>253</v>
      </c>
      <c r="H885" t="s">
        <v>254</v>
      </c>
      <c r="I885" t="s">
        <v>28</v>
      </c>
      <c r="J885" t="s">
        <v>82</v>
      </c>
      <c r="K885" t="s">
        <v>57</v>
      </c>
      <c r="L885" t="s">
        <v>370</v>
      </c>
      <c r="M885" t="s">
        <v>5400</v>
      </c>
      <c r="N885" t="s">
        <v>5401</v>
      </c>
      <c r="O885" t="s">
        <v>61</v>
      </c>
      <c r="P885" t="s">
        <v>136</v>
      </c>
      <c r="Q885" t="s">
        <v>137</v>
      </c>
      <c r="R885" t="s">
        <v>5402</v>
      </c>
      <c r="S885" t="s">
        <v>4641</v>
      </c>
      <c r="T885" t="s">
        <v>370</v>
      </c>
      <c r="U885" t="s">
        <v>5238</v>
      </c>
      <c r="V885" s="40">
        <v>1.5162037037037036E-3</v>
      </c>
      <c r="W885" s="40">
        <v>2.6041666666666665E-3</v>
      </c>
      <c r="X885" s="40">
        <v>1.0879629629629629E-3</v>
      </c>
      <c r="Y885" s="2" t="str">
        <f t="shared" si="160"/>
        <v/>
      </c>
      <c r="Z885" s="47" t="str">
        <f t="shared" si="161"/>
        <v>Cumplido</v>
      </c>
      <c r="AA885" s="8"/>
      <c r="AB885" s="8"/>
      <c r="AC885" s="8"/>
      <c r="AD885" s="8"/>
      <c r="AE885" s="8"/>
      <c r="AF885" s="42">
        <v>45339</v>
      </c>
      <c r="AG885" s="13" t="str">
        <f t="shared" si="162"/>
        <v>CUMPLE</v>
      </c>
      <c r="AH885" s="13" t="str">
        <f t="shared" si="163"/>
        <v>NO CUMPLE</v>
      </c>
      <c r="AI885" s="13" t="str">
        <f t="shared" si="164"/>
        <v>NO CUMPLE</v>
      </c>
      <c r="AJ885" s="13" t="str">
        <f t="shared" si="165"/>
        <v>NO CUMPLE</v>
      </c>
      <c r="AK885" s="13" t="str">
        <f t="shared" si="166"/>
        <v>NO CUMPLE</v>
      </c>
      <c r="AL885" s="13" t="str">
        <f t="shared" si="167"/>
        <v>CUMPLE</v>
      </c>
      <c r="AM885" s="13" t="str">
        <f t="shared" si="168"/>
        <v>NO CUMPLE</v>
      </c>
      <c r="AN885" s="13" t="str">
        <f t="shared" si="169"/>
        <v>NO CUMPLE</v>
      </c>
      <c r="AO885" s="13" t="str">
        <f t="shared" si="170"/>
        <v>NO CUMPLE</v>
      </c>
      <c r="AP885" s="13" t="str">
        <f t="shared" si="171"/>
        <v>NO CUMPLE</v>
      </c>
    </row>
    <row r="886" spans="1:42" ht="15" hidden="1" x14ac:dyDescent="0.25">
      <c r="A886" t="s">
        <v>5403</v>
      </c>
      <c r="B886" t="s">
        <v>165</v>
      </c>
      <c r="C886" t="s">
        <v>359</v>
      </c>
      <c r="D886" t="s">
        <v>71</v>
      </c>
      <c r="E886" t="s">
        <v>5012</v>
      </c>
      <c r="F886" t="s">
        <v>5013</v>
      </c>
      <c r="G886" t="s">
        <v>253</v>
      </c>
      <c r="H886" t="s">
        <v>254</v>
      </c>
      <c r="I886" t="s">
        <v>28</v>
      </c>
      <c r="J886" t="s">
        <v>82</v>
      </c>
      <c r="K886" t="s">
        <v>57</v>
      </c>
      <c r="L886" t="s">
        <v>375</v>
      </c>
      <c r="M886" t="s">
        <v>5404</v>
      </c>
      <c r="N886" t="s">
        <v>5405</v>
      </c>
      <c r="O886" t="s">
        <v>61</v>
      </c>
      <c r="P886" t="s">
        <v>136</v>
      </c>
      <c r="Q886" t="s">
        <v>137</v>
      </c>
      <c r="R886" t="s">
        <v>5406</v>
      </c>
      <c r="S886" t="s">
        <v>4641</v>
      </c>
      <c r="T886" t="s">
        <v>375</v>
      </c>
      <c r="U886" t="s">
        <v>5243</v>
      </c>
      <c r="V886" s="40">
        <v>1.1111111111111111E-3</v>
      </c>
      <c r="W886" s="40">
        <v>2.1759259259259258E-3</v>
      </c>
      <c r="X886" s="40">
        <v>1.0648148148148149E-3</v>
      </c>
      <c r="Y886" s="2" t="str">
        <f t="shared" si="160"/>
        <v/>
      </c>
      <c r="Z886" s="47" t="str">
        <f t="shared" si="161"/>
        <v>Cumplido</v>
      </c>
      <c r="AA886" s="8"/>
      <c r="AB886" s="8" t="str">
        <f>IF($H886="1-Crítica",IF($X886&lt;=$AT$5,"Cumplido", "Incumplido"),"")</f>
        <v/>
      </c>
      <c r="AC886" s="8" t="str">
        <f>IF($H886="2-Alta",IF($X886&lt;=$AT$6, "Cumplido", "Incumplido"),"")</f>
        <v>Cumplido</v>
      </c>
      <c r="AD886" s="8" t="str">
        <f>IF($H886="3-Medio",IF($X886&lt;=$AT$7, "Cumplido", "Incumplido"),"")</f>
        <v/>
      </c>
      <c r="AE886" s="8" t="str">
        <f>IF($H886="4-Baja",IF($X886&lt;=$AT$8, "Cumplido", "Incumplido"),"")</f>
        <v/>
      </c>
      <c r="AF886" s="42">
        <v>45339</v>
      </c>
      <c r="AG886" s="13" t="str">
        <f t="shared" si="162"/>
        <v>CUMPLE</v>
      </c>
      <c r="AH886" s="13" t="str">
        <f t="shared" si="163"/>
        <v>NO CUMPLE</v>
      </c>
      <c r="AI886" s="13" t="str">
        <f t="shared" si="164"/>
        <v>NO CUMPLE</v>
      </c>
      <c r="AJ886" s="13" t="str">
        <f t="shared" si="165"/>
        <v>NO CUMPLE</v>
      </c>
      <c r="AK886" s="13" t="str">
        <f t="shared" si="166"/>
        <v>NO CUMPLE</v>
      </c>
      <c r="AL886" s="13" t="str">
        <f t="shared" si="167"/>
        <v>CUMPLE</v>
      </c>
      <c r="AM886" s="13" t="str">
        <f t="shared" si="168"/>
        <v>NO CUMPLE</v>
      </c>
      <c r="AN886" s="13" t="str">
        <f t="shared" si="169"/>
        <v>NO CUMPLE</v>
      </c>
      <c r="AO886" s="13" t="str">
        <f t="shared" si="170"/>
        <v>NO CUMPLE</v>
      </c>
      <c r="AP886" s="13" t="str">
        <f t="shared" si="171"/>
        <v>NO CUMPLE</v>
      </c>
    </row>
    <row r="887" spans="1:42" ht="15" x14ac:dyDescent="0.25">
      <c r="A887" t="s">
        <v>5407</v>
      </c>
      <c r="B887" t="s">
        <v>284</v>
      </c>
      <c r="C887" t="s">
        <v>233</v>
      </c>
      <c r="D887" t="s">
        <v>154</v>
      </c>
      <c r="E887" t="s">
        <v>234</v>
      </c>
      <c r="F887" t="s">
        <v>1747</v>
      </c>
      <c r="G887" t="s">
        <v>54</v>
      </c>
      <c r="H887" t="s">
        <v>55</v>
      </c>
      <c r="I887" t="s">
        <v>30</v>
      </c>
      <c r="J887" t="s">
        <v>82</v>
      </c>
      <c r="K887" t="s">
        <v>75</v>
      </c>
      <c r="L887" t="s">
        <v>5408</v>
      </c>
      <c r="M887" t="s">
        <v>5409</v>
      </c>
      <c r="N887" t="s">
        <v>5410</v>
      </c>
      <c r="O887" t="s">
        <v>61</v>
      </c>
      <c r="P887" t="s">
        <v>62</v>
      </c>
      <c r="Q887" t="s">
        <v>279</v>
      </c>
      <c r="R887" t="s">
        <v>5411</v>
      </c>
      <c r="S887" t="s">
        <v>4497</v>
      </c>
      <c r="T887" t="s">
        <v>5408</v>
      </c>
      <c r="U887" t="s">
        <v>5408</v>
      </c>
      <c r="V887" s="40">
        <v>0</v>
      </c>
      <c r="W887" s="40">
        <v>1.4004629629629629E-3</v>
      </c>
      <c r="X887" s="40">
        <v>1.4004629629629629E-3</v>
      </c>
      <c r="Y887" s="2" t="str">
        <f t="shared" si="160"/>
        <v/>
      </c>
      <c r="Z887" s="47" t="str">
        <f t="shared" si="161"/>
        <v>Cumplido</v>
      </c>
      <c r="AA887" s="8"/>
      <c r="AB887" s="8" t="str">
        <f>IF($H887="1-Crítica",IF($X887&lt;=$AT$5,"Cumplido", "Incumplido"),"")</f>
        <v/>
      </c>
      <c r="AC887" s="8" t="str">
        <f>IF($H887="2-Alta",IF($X887&lt;=$AT$6, "Cumplido", "Incumplido"),"")</f>
        <v/>
      </c>
      <c r="AD887" s="8" t="str">
        <f>IF($H887="3-Medio",IF($X887&lt;=$AT$7, "Cumplido", "Incumplido"),"")</f>
        <v/>
      </c>
      <c r="AE887" s="8" t="str">
        <f>IF($H887="4-Baja",IF($X887&lt;=$AT$8, "Cumplido", "Incumplido"),"")</f>
        <v>Cumplido</v>
      </c>
      <c r="AF887" s="42">
        <v>45338</v>
      </c>
      <c r="AG887" s="13" t="str">
        <f t="shared" si="162"/>
        <v>CUMPLE</v>
      </c>
      <c r="AH887" s="13" t="str">
        <f t="shared" si="163"/>
        <v>NO CUMPLE</v>
      </c>
      <c r="AI887" s="13" t="str">
        <f t="shared" si="164"/>
        <v>NO CUMPLE</v>
      </c>
      <c r="AJ887" s="13" t="str">
        <f t="shared" si="165"/>
        <v>NO CUMPLE</v>
      </c>
      <c r="AK887" s="13" t="str">
        <f t="shared" si="166"/>
        <v>NO CUMPLE</v>
      </c>
      <c r="AL887" s="13" t="str">
        <f t="shared" si="167"/>
        <v>CUMPLE</v>
      </c>
      <c r="AM887" s="13" t="str">
        <f t="shared" si="168"/>
        <v>NO CUMPLE</v>
      </c>
      <c r="AN887" s="13" t="str">
        <f t="shared" si="169"/>
        <v>NO CUMPLE</v>
      </c>
      <c r="AO887" s="13" t="str">
        <f t="shared" si="170"/>
        <v>NO CUMPLE</v>
      </c>
      <c r="AP887" s="13" t="str">
        <f t="shared" si="171"/>
        <v>NO CUMPLE</v>
      </c>
    </row>
    <row r="888" spans="1:42" ht="15" x14ac:dyDescent="0.25">
      <c r="A888" t="s">
        <v>5412</v>
      </c>
      <c r="B888" t="s">
        <v>284</v>
      </c>
      <c r="C888" t="s">
        <v>233</v>
      </c>
      <c r="D888" t="s">
        <v>154</v>
      </c>
      <c r="E888" t="s">
        <v>234</v>
      </c>
      <c r="F888" t="s">
        <v>1747</v>
      </c>
      <c r="G888" t="s">
        <v>54</v>
      </c>
      <c r="H888" t="s">
        <v>55</v>
      </c>
      <c r="I888" t="s">
        <v>30</v>
      </c>
      <c r="J888" t="s">
        <v>82</v>
      </c>
      <c r="K888" t="s">
        <v>75</v>
      </c>
      <c r="L888" t="s">
        <v>5413</v>
      </c>
      <c r="M888" t="s">
        <v>5414</v>
      </c>
      <c r="N888" t="s">
        <v>5415</v>
      </c>
      <c r="O888" t="s">
        <v>61</v>
      </c>
      <c r="P888" t="s">
        <v>62</v>
      </c>
      <c r="Q888" t="s">
        <v>279</v>
      </c>
      <c r="R888" t="s">
        <v>5416</v>
      </c>
      <c r="S888" t="s">
        <v>4497</v>
      </c>
      <c r="T888" t="s">
        <v>5413</v>
      </c>
      <c r="U888" t="s">
        <v>5413</v>
      </c>
      <c r="V888" s="40">
        <v>0</v>
      </c>
      <c r="W888" s="40">
        <v>1.1759259259259259E-2</v>
      </c>
      <c r="X888" s="40">
        <v>1.1759259259259259E-2</v>
      </c>
      <c r="Y888" s="2" t="str">
        <f t="shared" si="160"/>
        <v/>
      </c>
      <c r="Z888" s="47" t="str">
        <f t="shared" si="161"/>
        <v>Cumplido</v>
      </c>
      <c r="AA888" s="8"/>
      <c r="AB888" s="8"/>
      <c r="AC888" s="8"/>
      <c r="AD888" s="8"/>
      <c r="AE888" s="8"/>
      <c r="AF888" s="42">
        <v>45338</v>
      </c>
      <c r="AG888" s="13" t="str">
        <f t="shared" si="162"/>
        <v>CUMPLE</v>
      </c>
      <c r="AH888" s="13" t="str">
        <f t="shared" si="163"/>
        <v>NO CUMPLE</v>
      </c>
      <c r="AI888" s="13" t="str">
        <f t="shared" si="164"/>
        <v>NO CUMPLE</v>
      </c>
      <c r="AJ888" s="13" t="str">
        <f t="shared" si="165"/>
        <v>NO CUMPLE</v>
      </c>
      <c r="AK888" s="13" t="str">
        <f t="shared" si="166"/>
        <v>NO CUMPLE</v>
      </c>
      <c r="AL888" s="13" t="str">
        <f t="shared" si="167"/>
        <v>CUMPLE</v>
      </c>
      <c r="AM888" s="13" t="str">
        <f t="shared" si="168"/>
        <v>NO CUMPLE</v>
      </c>
      <c r="AN888" s="13" t="str">
        <f t="shared" si="169"/>
        <v>NO CUMPLE</v>
      </c>
      <c r="AO888" s="13" t="str">
        <f t="shared" si="170"/>
        <v>NO CUMPLE</v>
      </c>
      <c r="AP888" s="13" t="str">
        <f t="shared" si="171"/>
        <v>NO CUMPLE</v>
      </c>
    </row>
    <row r="889" spans="1:42" ht="15" x14ac:dyDescent="0.25">
      <c r="A889" t="s">
        <v>5417</v>
      </c>
      <c r="B889" t="s">
        <v>284</v>
      </c>
      <c r="C889" t="s">
        <v>233</v>
      </c>
      <c r="D889" t="s">
        <v>154</v>
      </c>
      <c r="E889" t="s">
        <v>234</v>
      </c>
      <c r="F889" t="s">
        <v>1747</v>
      </c>
      <c r="G889" t="s">
        <v>54</v>
      </c>
      <c r="H889" t="s">
        <v>55</v>
      </c>
      <c r="I889" t="s">
        <v>30</v>
      </c>
      <c r="J889" t="s">
        <v>82</v>
      </c>
      <c r="K889" t="s">
        <v>75</v>
      </c>
      <c r="L889" t="s">
        <v>5418</v>
      </c>
      <c r="M889" t="s">
        <v>5419</v>
      </c>
      <c r="N889" t="s">
        <v>5420</v>
      </c>
      <c r="O889" t="s">
        <v>61</v>
      </c>
      <c r="P889" t="s">
        <v>62</v>
      </c>
      <c r="Q889" t="s">
        <v>279</v>
      </c>
      <c r="R889" t="s">
        <v>5421</v>
      </c>
      <c r="S889" t="s">
        <v>4497</v>
      </c>
      <c r="T889" t="s">
        <v>5418</v>
      </c>
      <c r="U889" t="s">
        <v>5418</v>
      </c>
      <c r="V889" s="40">
        <v>0</v>
      </c>
      <c r="W889" s="40">
        <v>1.1990740740740741E-2</v>
      </c>
      <c r="X889" s="40">
        <v>1.1990740740740741E-2</v>
      </c>
      <c r="Y889" s="2" t="str">
        <f t="shared" si="160"/>
        <v/>
      </c>
      <c r="Z889" s="47" t="str">
        <f t="shared" si="161"/>
        <v>Cumplido</v>
      </c>
      <c r="AA889" s="8"/>
      <c r="AB889" s="8" t="str">
        <f>IF($H889="1-Crítica",IF($X889&lt;=$AT$5,"Cumplido", "Incumplido"),"")</f>
        <v/>
      </c>
      <c r="AC889" s="8" t="str">
        <f>IF($H889="2-Alta",IF($X889&lt;=$AT$6, "Cumplido", "Incumplido"),"")</f>
        <v/>
      </c>
      <c r="AD889" s="8" t="str">
        <f>IF($H889="3-Medio",IF($X889&lt;=$AT$7, "Cumplido", "Incumplido"),"")</f>
        <v/>
      </c>
      <c r="AE889" s="8" t="str">
        <f>IF($H889="4-Baja",IF($X889&lt;=$AT$8, "Cumplido", "Incumplido"),"")</f>
        <v>Cumplido</v>
      </c>
      <c r="AF889" s="42">
        <v>45338</v>
      </c>
      <c r="AG889" s="13" t="str">
        <f t="shared" si="162"/>
        <v>CUMPLE</v>
      </c>
      <c r="AH889" s="13" t="str">
        <f t="shared" si="163"/>
        <v>NO CUMPLE</v>
      </c>
      <c r="AI889" s="13" t="str">
        <f t="shared" si="164"/>
        <v>NO CUMPLE</v>
      </c>
      <c r="AJ889" s="13" t="str">
        <f t="shared" si="165"/>
        <v>NO CUMPLE</v>
      </c>
      <c r="AK889" s="13" t="str">
        <f t="shared" si="166"/>
        <v>NO CUMPLE</v>
      </c>
      <c r="AL889" s="13" t="str">
        <f t="shared" si="167"/>
        <v>CUMPLE</v>
      </c>
      <c r="AM889" s="13" t="str">
        <f t="shared" si="168"/>
        <v>NO CUMPLE</v>
      </c>
      <c r="AN889" s="13" t="str">
        <f t="shared" si="169"/>
        <v>NO CUMPLE</v>
      </c>
      <c r="AO889" s="13" t="str">
        <f t="shared" si="170"/>
        <v>NO CUMPLE</v>
      </c>
      <c r="AP889" s="13" t="str">
        <f t="shared" si="171"/>
        <v>NO CUMPLE</v>
      </c>
    </row>
    <row r="890" spans="1:42" ht="15" x14ac:dyDescent="0.25">
      <c r="A890" t="s">
        <v>5422</v>
      </c>
      <c r="B890" t="s">
        <v>445</v>
      </c>
      <c r="C890" t="s">
        <v>233</v>
      </c>
      <c r="D890" t="s">
        <v>446</v>
      </c>
      <c r="E890" t="s">
        <v>234</v>
      </c>
      <c r="F890" t="s">
        <v>447</v>
      </c>
      <c r="G890" t="s">
        <v>448</v>
      </c>
      <c r="H890" t="s">
        <v>55</v>
      </c>
      <c r="I890" t="s">
        <v>30</v>
      </c>
      <c r="J890" t="s">
        <v>67</v>
      </c>
      <c r="K890" t="s">
        <v>288</v>
      </c>
      <c r="L890" t="s">
        <v>917</v>
      </c>
      <c r="M890" t="s">
        <v>5423</v>
      </c>
      <c r="N890" t="s">
        <v>5423</v>
      </c>
      <c r="O890" t="s">
        <v>61</v>
      </c>
      <c r="P890" t="s">
        <v>452</v>
      </c>
      <c r="Q890" t="s">
        <v>452</v>
      </c>
      <c r="R890" t="s">
        <v>5424</v>
      </c>
      <c r="S890" t="s">
        <v>5425</v>
      </c>
      <c r="T890" t="s">
        <v>920</v>
      </c>
      <c r="U890" t="s">
        <v>5199</v>
      </c>
      <c r="V890" s="40">
        <v>1.9139930555555555</v>
      </c>
      <c r="W890" s="40">
        <v>1.9154282407407408</v>
      </c>
      <c r="X890" s="40">
        <v>1.4351851851851852E-3</v>
      </c>
      <c r="Y890" s="2" t="str">
        <f t="shared" si="160"/>
        <v>Cumplido</v>
      </c>
      <c r="Z890" s="47" t="str">
        <f t="shared" si="161"/>
        <v/>
      </c>
      <c r="AA890" s="8"/>
      <c r="AB890" s="8"/>
      <c r="AC890" s="8"/>
      <c r="AD890" s="8"/>
      <c r="AE890" s="8"/>
      <c r="AF890" s="42">
        <v>45340</v>
      </c>
      <c r="AG890" s="13" t="str">
        <f t="shared" si="162"/>
        <v>CUMPLE</v>
      </c>
      <c r="AH890" s="13" t="str">
        <f t="shared" si="163"/>
        <v>NO CUMPLE</v>
      </c>
      <c r="AI890" s="13" t="str">
        <f t="shared" si="164"/>
        <v>NO CUMPLE</v>
      </c>
      <c r="AJ890" s="13" t="str">
        <f t="shared" si="165"/>
        <v>NO CUMPLE</v>
      </c>
      <c r="AK890" s="13" t="str">
        <f t="shared" si="166"/>
        <v>NO CUMPLE</v>
      </c>
      <c r="AL890" s="13" t="str">
        <f t="shared" si="167"/>
        <v>NO CUMPLE</v>
      </c>
      <c r="AM890" s="13" t="str">
        <f t="shared" si="168"/>
        <v>NO CUMPLE</v>
      </c>
      <c r="AN890" s="13" t="str">
        <f t="shared" si="169"/>
        <v>NO CUMPLE</v>
      </c>
      <c r="AO890" s="13" t="str">
        <f t="shared" si="170"/>
        <v>NO CUMPLE</v>
      </c>
      <c r="AP890" s="13" t="str">
        <f t="shared" si="171"/>
        <v>CUMPLE</v>
      </c>
    </row>
    <row r="891" spans="1:42" ht="15" hidden="1" x14ac:dyDescent="0.25">
      <c r="A891" t="s">
        <v>5426</v>
      </c>
      <c r="B891" t="s">
        <v>49</v>
      </c>
      <c r="C891" t="s">
        <v>154</v>
      </c>
      <c r="D891" t="s">
        <v>71</v>
      </c>
      <c r="E891" t="s">
        <v>1283</v>
      </c>
      <c r="F891" t="s">
        <v>1289</v>
      </c>
      <c r="G891" t="s">
        <v>54</v>
      </c>
      <c r="H891" t="s">
        <v>55</v>
      </c>
      <c r="I891" t="s">
        <v>30</v>
      </c>
      <c r="J891" t="s">
        <v>82</v>
      </c>
      <c r="K891" t="s">
        <v>117</v>
      </c>
      <c r="L891" t="s">
        <v>3278</v>
      </c>
      <c r="M891" t="s">
        <v>5427</v>
      </c>
      <c r="N891" t="s">
        <v>5428</v>
      </c>
      <c r="O891" t="s">
        <v>61</v>
      </c>
      <c r="P891" t="s">
        <v>136</v>
      </c>
      <c r="Q891" t="s">
        <v>137</v>
      </c>
      <c r="R891" t="s">
        <v>5429</v>
      </c>
      <c r="S891" t="s">
        <v>4497</v>
      </c>
      <c r="T891" t="s">
        <v>3278</v>
      </c>
      <c r="U891" t="s">
        <v>352</v>
      </c>
      <c r="V891" s="40">
        <v>0</v>
      </c>
      <c r="W891" s="40">
        <v>6.3703703703703707E-2</v>
      </c>
      <c r="X891" s="40">
        <v>6.3703703703703707E-2</v>
      </c>
      <c r="Y891" s="2" t="str">
        <f t="shared" si="160"/>
        <v/>
      </c>
      <c r="Z891" s="47" t="str">
        <f t="shared" si="161"/>
        <v>Cumplido</v>
      </c>
      <c r="AA891" s="8"/>
      <c r="AB891" s="8"/>
      <c r="AC891" s="8"/>
      <c r="AD891" s="8"/>
      <c r="AE891" s="8"/>
      <c r="AF891" s="42">
        <v>45338</v>
      </c>
      <c r="AG891" s="13" t="str">
        <f t="shared" si="162"/>
        <v>NO CUMPLE</v>
      </c>
      <c r="AH891" s="13" t="str">
        <f t="shared" si="163"/>
        <v>CUMPLE</v>
      </c>
      <c r="AI891" s="13" t="str">
        <f t="shared" si="164"/>
        <v>NO CUMPLE</v>
      </c>
      <c r="AJ891" s="13" t="str">
        <f t="shared" si="165"/>
        <v>NO CUMPLE</v>
      </c>
      <c r="AK891" s="13" t="str">
        <f t="shared" si="166"/>
        <v>NO CUMPLE</v>
      </c>
      <c r="AL891" s="13" t="str">
        <f t="shared" si="167"/>
        <v>NO CUMPLE</v>
      </c>
      <c r="AM891" s="13" t="str">
        <f t="shared" si="168"/>
        <v>CUMPLE</v>
      </c>
      <c r="AN891" s="13" t="str">
        <f t="shared" si="169"/>
        <v>NO CUMPLE</v>
      </c>
      <c r="AO891" s="13" t="str">
        <f t="shared" si="170"/>
        <v>NO CUMPLE</v>
      </c>
      <c r="AP891" s="13" t="str">
        <f t="shared" si="171"/>
        <v>NO CUMPLE</v>
      </c>
    </row>
    <row r="892" spans="1:42" ht="15" hidden="1" x14ac:dyDescent="0.25">
      <c r="A892" t="s">
        <v>5430</v>
      </c>
      <c r="B892" t="s">
        <v>49</v>
      </c>
      <c r="C892" t="s">
        <v>154</v>
      </c>
      <c r="D892" t="s">
        <v>71</v>
      </c>
      <c r="E892" t="s">
        <v>1283</v>
      </c>
      <c r="F892" t="s">
        <v>1289</v>
      </c>
      <c r="G892" t="s">
        <v>54</v>
      </c>
      <c r="H892" t="s">
        <v>55</v>
      </c>
      <c r="I892" t="s">
        <v>30</v>
      </c>
      <c r="J892" t="s">
        <v>82</v>
      </c>
      <c r="K892" t="s">
        <v>117</v>
      </c>
      <c r="L892" t="s">
        <v>4175</v>
      </c>
      <c r="M892" t="s">
        <v>5431</v>
      </c>
      <c r="N892" t="s">
        <v>5432</v>
      </c>
      <c r="O892" t="s">
        <v>61</v>
      </c>
      <c r="P892" t="s">
        <v>136</v>
      </c>
      <c r="Q892" t="s">
        <v>137</v>
      </c>
      <c r="R892" t="s">
        <v>5433</v>
      </c>
      <c r="S892" t="s">
        <v>4497</v>
      </c>
      <c r="T892" t="s">
        <v>4175</v>
      </c>
      <c r="U892" t="s">
        <v>352</v>
      </c>
      <c r="V892" s="40">
        <v>0</v>
      </c>
      <c r="W892" s="40">
        <v>6.2974537037037037E-2</v>
      </c>
      <c r="X892" s="40">
        <v>6.2974537037037037E-2</v>
      </c>
      <c r="Y892" s="2" t="str">
        <f t="shared" si="160"/>
        <v/>
      </c>
      <c r="Z892" s="47" t="str">
        <f t="shared" si="161"/>
        <v>Cumplido</v>
      </c>
      <c r="AA892" s="8"/>
      <c r="AB892" s="8"/>
      <c r="AC892" s="8"/>
      <c r="AD892" s="8"/>
      <c r="AE892" s="8"/>
      <c r="AF892" s="42">
        <v>45338</v>
      </c>
      <c r="AG892" s="13" t="str">
        <f t="shared" si="162"/>
        <v>NO CUMPLE</v>
      </c>
      <c r="AH892" s="13" t="str">
        <f t="shared" si="163"/>
        <v>CUMPLE</v>
      </c>
      <c r="AI892" s="13" t="str">
        <f t="shared" si="164"/>
        <v>NO CUMPLE</v>
      </c>
      <c r="AJ892" s="13" t="str">
        <f t="shared" si="165"/>
        <v>NO CUMPLE</v>
      </c>
      <c r="AK892" s="13" t="str">
        <f t="shared" si="166"/>
        <v>NO CUMPLE</v>
      </c>
      <c r="AL892" s="13" t="str">
        <f t="shared" si="167"/>
        <v>NO CUMPLE</v>
      </c>
      <c r="AM892" s="13" t="str">
        <f t="shared" si="168"/>
        <v>CUMPLE</v>
      </c>
      <c r="AN892" s="13" t="str">
        <f t="shared" si="169"/>
        <v>NO CUMPLE</v>
      </c>
      <c r="AO892" s="13" t="str">
        <f t="shared" si="170"/>
        <v>NO CUMPLE</v>
      </c>
      <c r="AP892" s="13" t="str">
        <f t="shared" si="171"/>
        <v>NO CUMPLE</v>
      </c>
    </row>
    <row r="893" spans="1:42" ht="15" hidden="1" x14ac:dyDescent="0.25">
      <c r="A893" t="s">
        <v>5434</v>
      </c>
      <c r="B893" t="s">
        <v>49</v>
      </c>
      <c r="C893" t="s">
        <v>154</v>
      </c>
      <c r="D893" t="s">
        <v>71</v>
      </c>
      <c r="E893" t="s">
        <v>1283</v>
      </c>
      <c r="F893" t="s">
        <v>1289</v>
      </c>
      <c r="G893" t="s">
        <v>54</v>
      </c>
      <c r="H893" t="s">
        <v>55</v>
      </c>
      <c r="I893" t="s">
        <v>30</v>
      </c>
      <c r="J893" t="s">
        <v>82</v>
      </c>
      <c r="K893" t="s">
        <v>117</v>
      </c>
      <c r="L893" t="s">
        <v>4180</v>
      </c>
      <c r="M893" t="s">
        <v>5435</v>
      </c>
      <c r="N893" t="s">
        <v>5436</v>
      </c>
      <c r="O893" t="s">
        <v>61</v>
      </c>
      <c r="P893" t="s">
        <v>136</v>
      </c>
      <c r="Q893" t="s">
        <v>137</v>
      </c>
      <c r="R893" t="s">
        <v>5437</v>
      </c>
      <c r="S893" t="s">
        <v>4497</v>
      </c>
      <c r="T893" t="s">
        <v>4180</v>
      </c>
      <c r="U893" t="s">
        <v>352</v>
      </c>
      <c r="V893" s="40">
        <v>0</v>
      </c>
      <c r="W893" s="40">
        <v>6.1643518518518521E-2</v>
      </c>
      <c r="X893" s="40">
        <v>6.1643518518518521E-2</v>
      </c>
      <c r="Y893" s="2" t="str">
        <f t="shared" si="160"/>
        <v/>
      </c>
      <c r="Z893" s="47" t="str">
        <f t="shared" si="161"/>
        <v>Cumplido</v>
      </c>
      <c r="AA893" s="8"/>
      <c r="AB893" s="8"/>
      <c r="AC893" s="8"/>
      <c r="AD893" s="8"/>
      <c r="AE893" s="8"/>
      <c r="AF893" s="42">
        <v>45338</v>
      </c>
      <c r="AG893" s="13" t="str">
        <f t="shared" si="162"/>
        <v>NO CUMPLE</v>
      </c>
      <c r="AH893" s="13" t="str">
        <f t="shared" si="163"/>
        <v>CUMPLE</v>
      </c>
      <c r="AI893" s="13" t="str">
        <f t="shared" si="164"/>
        <v>NO CUMPLE</v>
      </c>
      <c r="AJ893" s="13" t="str">
        <f t="shared" si="165"/>
        <v>NO CUMPLE</v>
      </c>
      <c r="AK893" s="13" t="str">
        <f t="shared" si="166"/>
        <v>NO CUMPLE</v>
      </c>
      <c r="AL893" s="13" t="str">
        <f t="shared" si="167"/>
        <v>NO CUMPLE</v>
      </c>
      <c r="AM893" s="13" t="str">
        <f t="shared" si="168"/>
        <v>CUMPLE</v>
      </c>
      <c r="AN893" s="13" t="str">
        <f t="shared" si="169"/>
        <v>NO CUMPLE</v>
      </c>
      <c r="AO893" s="13" t="str">
        <f t="shared" si="170"/>
        <v>NO CUMPLE</v>
      </c>
      <c r="AP893" s="13" t="str">
        <f t="shared" si="171"/>
        <v>NO CUMPLE</v>
      </c>
    </row>
    <row r="894" spans="1:42" ht="15" hidden="1" x14ac:dyDescent="0.25">
      <c r="A894" t="s">
        <v>5438</v>
      </c>
      <c r="B894" t="s">
        <v>49</v>
      </c>
      <c r="C894" t="s">
        <v>154</v>
      </c>
      <c r="D894" t="s">
        <v>71</v>
      </c>
      <c r="E894" t="s">
        <v>1283</v>
      </c>
      <c r="F894" t="s">
        <v>1289</v>
      </c>
      <c r="G894" t="s">
        <v>54</v>
      </c>
      <c r="H894" t="s">
        <v>55</v>
      </c>
      <c r="I894" t="s">
        <v>30</v>
      </c>
      <c r="J894" t="s">
        <v>82</v>
      </c>
      <c r="K894" t="s">
        <v>117</v>
      </c>
      <c r="L894" t="s">
        <v>1290</v>
      </c>
      <c r="M894" t="s">
        <v>5439</v>
      </c>
      <c r="N894" t="s">
        <v>5440</v>
      </c>
      <c r="O894" t="s">
        <v>61</v>
      </c>
      <c r="P894" t="s">
        <v>136</v>
      </c>
      <c r="Q894" t="s">
        <v>137</v>
      </c>
      <c r="R894" t="s">
        <v>5441</v>
      </c>
      <c r="S894" t="s">
        <v>4497</v>
      </c>
      <c r="T894" t="s">
        <v>1290</v>
      </c>
      <c r="U894" t="s">
        <v>352</v>
      </c>
      <c r="V894" s="40">
        <v>0</v>
      </c>
      <c r="W894" s="40">
        <v>6.0960648148148146E-2</v>
      </c>
      <c r="X894" s="40">
        <v>6.0960648148148146E-2</v>
      </c>
      <c r="Y894" s="2" t="str">
        <f t="shared" si="160"/>
        <v/>
      </c>
      <c r="Z894" s="47" t="str">
        <f t="shared" si="161"/>
        <v>Cumplido</v>
      </c>
      <c r="AA894" s="8"/>
      <c r="AB894" s="8"/>
      <c r="AC894" s="8"/>
      <c r="AD894" s="8"/>
      <c r="AE894" s="8"/>
      <c r="AF894" s="42">
        <v>45338</v>
      </c>
      <c r="AG894" s="13" t="str">
        <f t="shared" si="162"/>
        <v>NO CUMPLE</v>
      </c>
      <c r="AH894" s="13" t="str">
        <f t="shared" si="163"/>
        <v>CUMPLE</v>
      </c>
      <c r="AI894" s="13" t="str">
        <f t="shared" si="164"/>
        <v>NO CUMPLE</v>
      </c>
      <c r="AJ894" s="13" t="str">
        <f t="shared" si="165"/>
        <v>NO CUMPLE</v>
      </c>
      <c r="AK894" s="13" t="str">
        <f t="shared" si="166"/>
        <v>NO CUMPLE</v>
      </c>
      <c r="AL894" s="13" t="str">
        <f t="shared" si="167"/>
        <v>NO CUMPLE</v>
      </c>
      <c r="AM894" s="13" t="str">
        <f t="shared" si="168"/>
        <v>CUMPLE</v>
      </c>
      <c r="AN894" s="13" t="str">
        <f t="shared" si="169"/>
        <v>NO CUMPLE</v>
      </c>
      <c r="AO894" s="13" t="str">
        <f t="shared" si="170"/>
        <v>NO CUMPLE</v>
      </c>
      <c r="AP894" s="13" t="str">
        <f t="shared" si="171"/>
        <v>NO CUMPLE</v>
      </c>
    </row>
    <row r="895" spans="1:42" ht="15" x14ac:dyDescent="0.25">
      <c r="A895" t="s">
        <v>5442</v>
      </c>
      <c r="B895" t="s">
        <v>2280</v>
      </c>
      <c r="C895" t="s">
        <v>531</v>
      </c>
      <c r="D895" t="s">
        <v>531</v>
      </c>
      <c r="E895" t="s">
        <v>1942</v>
      </c>
      <c r="F895" t="s">
        <v>3650</v>
      </c>
      <c r="G895" t="s">
        <v>54</v>
      </c>
      <c r="H895" t="s">
        <v>55</v>
      </c>
      <c r="I895" t="s">
        <v>30</v>
      </c>
      <c r="J895" t="s">
        <v>82</v>
      </c>
      <c r="K895" t="s">
        <v>75</v>
      </c>
      <c r="L895" t="s">
        <v>3651</v>
      </c>
      <c r="M895" t="s">
        <v>5443</v>
      </c>
      <c r="N895" t="s">
        <v>5444</v>
      </c>
      <c r="O895" t="s">
        <v>61</v>
      </c>
      <c r="P895" t="s">
        <v>136</v>
      </c>
      <c r="Q895" t="s">
        <v>137</v>
      </c>
      <c r="R895" t="s">
        <v>5445</v>
      </c>
      <c r="S895" t="s">
        <v>4370</v>
      </c>
      <c r="T895" t="s">
        <v>5446</v>
      </c>
      <c r="U895" t="s">
        <v>5447</v>
      </c>
      <c r="V895" s="40">
        <v>2.1771296296296296</v>
      </c>
      <c r="W895" s="40">
        <v>2.1783101851851852</v>
      </c>
      <c r="X895" s="40">
        <v>1.1805555555555556E-3</v>
      </c>
      <c r="Y895" s="2" t="str">
        <f t="shared" si="160"/>
        <v/>
      </c>
      <c r="Z895" s="47" t="str">
        <f t="shared" si="161"/>
        <v>Cumplido</v>
      </c>
      <c r="AA895" s="8"/>
      <c r="AB895" s="8"/>
      <c r="AC895" s="8"/>
      <c r="AD895" s="8"/>
      <c r="AE895" s="8"/>
      <c r="AF895" s="42">
        <v>45341</v>
      </c>
      <c r="AG895" s="13" t="str">
        <f t="shared" si="162"/>
        <v>CUMPLE</v>
      </c>
      <c r="AH895" s="13" t="str">
        <f t="shared" si="163"/>
        <v>NO CUMPLE</v>
      </c>
      <c r="AI895" s="13" t="str">
        <f t="shared" si="164"/>
        <v>NO CUMPLE</v>
      </c>
      <c r="AJ895" s="13" t="str">
        <f t="shared" si="165"/>
        <v>NO CUMPLE</v>
      </c>
      <c r="AK895" s="13" t="str">
        <f t="shared" si="166"/>
        <v>NO CUMPLE</v>
      </c>
      <c r="AL895" s="13" t="str">
        <f t="shared" si="167"/>
        <v>NO CUMPLE</v>
      </c>
      <c r="AM895" s="13" t="str">
        <f t="shared" si="168"/>
        <v>NO CUMPLE</v>
      </c>
      <c r="AN895" s="13" t="str">
        <f t="shared" si="169"/>
        <v>NO CUMPLE</v>
      </c>
      <c r="AO895" s="13" t="str">
        <f t="shared" si="170"/>
        <v>NO CUMPLE</v>
      </c>
      <c r="AP895" s="13" t="str">
        <f t="shared" si="171"/>
        <v>CUMPLE</v>
      </c>
    </row>
    <row r="896" spans="1:42" ht="15" x14ac:dyDescent="0.25">
      <c r="A896" t="s">
        <v>5448</v>
      </c>
      <c r="B896" t="s">
        <v>95</v>
      </c>
      <c r="C896" t="s">
        <v>223</v>
      </c>
      <c r="D896" t="s">
        <v>142</v>
      </c>
      <c r="E896" t="s">
        <v>689</v>
      </c>
      <c r="F896" t="s">
        <v>1053</v>
      </c>
      <c r="G896" t="s">
        <v>54</v>
      </c>
      <c r="H896" t="s">
        <v>55</v>
      </c>
      <c r="I896" t="s">
        <v>30</v>
      </c>
      <c r="J896" t="s">
        <v>82</v>
      </c>
      <c r="K896" t="s">
        <v>2851</v>
      </c>
      <c r="L896" t="s">
        <v>5449</v>
      </c>
      <c r="M896" t="s">
        <v>5450</v>
      </c>
      <c r="N896" t="s">
        <v>5451</v>
      </c>
      <c r="O896" t="s">
        <v>61</v>
      </c>
      <c r="P896" t="s">
        <v>136</v>
      </c>
      <c r="Q896" t="s">
        <v>137</v>
      </c>
      <c r="R896" t="s">
        <v>5452</v>
      </c>
      <c r="S896" t="s">
        <v>4930</v>
      </c>
      <c r="T896" t="s">
        <v>5453</v>
      </c>
      <c r="U896" t="s">
        <v>5454</v>
      </c>
      <c r="V896" s="40">
        <v>4.8209722222222222</v>
      </c>
      <c r="W896" s="40">
        <v>4.8879050925925922</v>
      </c>
      <c r="X896" s="40">
        <v>6.6932870370370365E-2</v>
      </c>
      <c r="Y896" s="2" t="str">
        <f t="shared" si="160"/>
        <v/>
      </c>
      <c r="Z896" s="47" t="str">
        <f t="shared" si="161"/>
        <v>Cumplido</v>
      </c>
      <c r="AA896" s="8"/>
      <c r="AB896" s="8"/>
      <c r="AC896" s="8"/>
      <c r="AD896" s="8"/>
      <c r="AE896" s="8"/>
      <c r="AF896" s="42">
        <v>45343</v>
      </c>
      <c r="AG896" s="13" t="str">
        <f t="shared" si="162"/>
        <v>NO CUMPLE</v>
      </c>
      <c r="AH896" s="13" t="str">
        <f t="shared" si="163"/>
        <v>CUMPLE</v>
      </c>
      <c r="AI896" s="13" t="str">
        <f t="shared" si="164"/>
        <v>NO CUMPLE</v>
      </c>
      <c r="AJ896" s="13" t="str">
        <f t="shared" si="165"/>
        <v>NO CUMPLE</v>
      </c>
      <c r="AK896" s="13" t="str">
        <f t="shared" si="166"/>
        <v>NO CUMPLE</v>
      </c>
      <c r="AL896" s="13" t="str">
        <f t="shared" si="167"/>
        <v>NO CUMPLE</v>
      </c>
      <c r="AM896" s="13" t="str">
        <f t="shared" si="168"/>
        <v>NO CUMPLE</v>
      </c>
      <c r="AN896" s="13" t="str">
        <f t="shared" si="169"/>
        <v>NO CUMPLE</v>
      </c>
      <c r="AO896" s="13" t="str">
        <f t="shared" si="170"/>
        <v>NO CUMPLE</v>
      </c>
      <c r="AP896" s="13" t="str">
        <f t="shared" si="171"/>
        <v>CUMPLE</v>
      </c>
    </row>
    <row r="897" spans="1:42" ht="15" hidden="1" x14ac:dyDescent="0.25">
      <c r="A897" t="s">
        <v>5455</v>
      </c>
      <c r="B897" t="s">
        <v>165</v>
      </c>
      <c r="C897" t="s">
        <v>359</v>
      </c>
      <c r="D897" t="s">
        <v>71</v>
      </c>
      <c r="E897" t="s">
        <v>298</v>
      </c>
      <c r="F897" t="s">
        <v>360</v>
      </c>
      <c r="G897" t="s">
        <v>73</v>
      </c>
      <c r="H897" t="s">
        <v>74</v>
      </c>
      <c r="I897" t="s">
        <v>29</v>
      </c>
      <c r="J897" t="s">
        <v>82</v>
      </c>
      <c r="K897" t="s">
        <v>57</v>
      </c>
      <c r="L897" t="s">
        <v>370</v>
      </c>
      <c r="M897" t="s">
        <v>5456</v>
      </c>
      <c r="N897" t="s">
        <v>5457</v>
      </c>
      <c r="O897" t="s">
        <v>61</v>
      </c>
      <c r="P897" t="s">
        <v>136</v>
      </c>
      <c r="Q897" t="s">
        <v>137</v>
      </c>
      <c r="R897" t="s">
        <v>5457</v>
      </c>
      <c r="S897" t="s">
        <v>4497</v>
      </c>
      <c r="T897" t="s">
        <v>370</v>
      </c>
      <c r="U897" t="s">
        <v>373</v>
      </c>
      <c r="V897" s="40">
        <v>0</v>
      </c>
      <c r="W897" s="40">
        <v>8.6805555555555551E-4</v>
      </c>
      <c r="X897" s="40">
        <v>8.6805555555555551E-4</v>
      </c>
      <c r="Y897" s="2" t="str">
        <f t="shared" si="160"/>
        <v/>
      </c>
      <c r="Z897" s="47" t="str">
        <f t="shared" si="161"/>
        <v>Cumplido</v>
      </c>
      <c r="AA897" s="8"/>
      <c r="AB897" s="8"/>
      <c r="AC897" s="8"/>
      <c r="AD897" s="8"/>
      <c r="AE897" s="8"/>
      <c r="AF897" s="42">
        <v>45338</v>
      </c>
      <c r="AG897" s="13" t="str">
        <f t="shared" si="162"/>
        <v>CUMPLE</v>
      </c>
      <c r="AH897" s="13" t="str">
        <f t="shared" si="163"/>
        <v>NO CUMPLE</v>
      </c>
      <c r="AI897" s="13" t="str">
        <f t="shared" si="164"/>
        <v>NO CUMPLE</v>
      </c>
      <c r="AJ897" s="13" t="str">
        <f t="shared" si="165"/>
        <v>NO CUMPLE</v>
      </c>
      <c r="AK897" s="13" t="str">
        <f t="shared" si="166"/>
        <v>NO CUMPLE</v>
      </c>
      <c r="AL897" s="13" t="str">
        <f t="shared" si="167"/>
        <v>CUMPLE</v>
      </c>
      <c r="AM897" s="13" t="str">
        <f t="shared" si="168"/>
        <v>NO CUMPLE</v>
      </c>
      <c r="AN897" s="13" t="str">
        <f t="shared" si="169"/>
        <v>NO CUMPLE</v>
      </c>
      <c r="AO897" s="13" t="str">
        <f t="shared" si="170"/>
        <v>NO CUMPLE</v>
      </c>
      <c r="AP897" s="13" t="str">
        <f t="shared" si="171"/>
        <v>NO CUMPLE</v>
      </c>
    </row>
    <row r="898" spans="1:42" ht="15" hidden="1" x14ac:dyDescent="0.25">
      <c r="A898" t="s">
        <v>5458</v>
      </c>
      <c r="B898" t="s">
        <v>165</v>
      </c>
      <c r="C898" t="s">
        <v>359</v>
      </c>
      <c r="D898" t="s">
        <v>71</v>
      </c>
      <c r="E898" t="s">
        <v>298</v>
      </c>
      <c r="F898" t="s">
        <v>360</v>
      </c>
      <c r="G898" t="s">
        <v>73</v>
      </c>
      <c r="H898" t="s">
        <v>74</v>
      </c>
      <c r="I898" t="s">
        <v>29</v>
      </c>
      <c r="J898" t="s">
        <v>82</v>
      </c>
      <c r="K898" t="s">
        <v>57</v>
      </c>
      <c r="L898" t="s">
        <v>375</v>
      </c>
      <c r="M898" t="s">
        <v>5459</v>
      </c>
      <c r="N898" t="s">
        <v>5460</v>
      </c>
      <c r="O898" t="s">
        <v>61</v>
      </c>
      <c r="P898" t="s">
        <v>136</v>
      </c>
      <c r="Q898" t="s">
        <v>137</v>
      </c>
      <c r="R898" t="s">
        <v>5460</v>
      </c>
      <c r="S898" t="s">
        <v>4497</v>
      </c>
      <c r="T898" t="s">
        <v>375</v>
      </c>
      <c r="U898" t="s">
        <v>378</v>
      </c>
      <c r="V898" s="40">
        <v>0</v>
      </c>
      <c r="W898" s="40">
        <v>9.837962962962962E-4</v>
      </c>
      <c r="X898" s="40">
        <v>9.837962962962962E-4</v>
      </c>
      <c r="Y898" s="2" t="str">
        <f t="shared" ref="Y898:Y961" si="172">IF(J898="Incidente de Cliente",IF($X898&lt;=$AT$2,"Cumplido","Incumplido"),"")</f>
        <v/>
      </c>
      <c r="Z898" s="47" t="str">
        <f t="shared" ref="Z898:Z961" si="173">IF(J898="Requerimiento de Cliente",IF($X898&lt;=$AT$3,"Cumplido","Incumplido"),"")</f>
        <v>Cumplido</v>
      </c>
      <c r="AA898" s="8"/>
      <c r="AB898" s="8"/>
      <c r="AC898" s="8"/>
      <c r="AD898" s="8"/>
      <c r="AE898" s="8"/>
      <c r="AF898" s="42">
        <v>45338</v>
      </c>
      <c r="AG898" s="13" t="str">
        <f t="shared" si="162"/>
        <v>CUMPLE</v>
      </c>
      <c r="AH898" s="13" t="str">
        <f t="shared" si="163"/>
        <v>NO CUMPLE</v>
      </c>
      <c r="AI898" s="13" t="str">
        <f t="shared" si="164"/>
        <v>NO CUMPLE</v>
      </c>
      <c r="AJ898" s="13" t="str">
        <f t="shared" si="165"/>
        <v>NO CUMPLE</v>
      </c>
      <c r="AK898" s="13" t="str">
        <f t="shared" si="166"/>
        <v>NO CUMPLE</v>
      </c>
      <c r="AL898" s="13" t="str">
        <f t="shared" si="167"/>
        <v>CUMPLE</v>
      </c>
      <c r="AM898" s="13" t="str">
        <f t="shared" si="168"/>
        <v>NO CUMPLE</v>
      </c>
      <c r="AN898" s="13" t="str">
        <f t="shared" si="169"/>
        <v>NO CUMPLE</v>
      </c>
      <c r="AO898" s="13" t="str">
        <f t="shared" si="170"/>
        <v>NO CUMPLE</v>
      </c>
      <c r="AP898" s="13" t="str">
        <f t="shared" si="171"/>
        <v>NO CUMPLE</v>
      </c>
    </row>
    <row r="899" spans="1:42" ht="15" x14ac:dyDescent="0.25">
      <c r="A899" t="s">
        <v>5461</v>
      </c>
      <c r="B899" t="s">
        <v>445</v>
      </c>
      <c r="C899" t="s">
        <v>233</v>
      </c>
      <c r="D899" t="s">
        <v>446</v>
      </c>
      <c r="E899" t="s">
        <v>234</v>
      </c>
      <c r="F899" t="s">
        <v>447</v>
      </c>
      <c r="G899" t="s">
        <v>448</v>
      </c>
      <c r="H899" t="s">
        <v>55</v>
      </c>
      <c r="I899" t="s">
        <v>30</v>
      </c>
      <c r="J899" t="s">
        <v>67</v>
      </c>
      <c r="K899" t="s">
        <v>449</v>
      </c>
      <c r="L899" t="s">
        <v>450</v>
      </c>
      <c r="M899" t="s">
        <v>5462</v>
      </c>
      <c r="N899" t="s">
        <v>5462</v>
      </c>
      <c r="O899" t="s">
        <v>61</v>
      </c>
      <c r="P899" t="s">
        <v>452</v>
      </c>
      <c r="Q899" t="s">
        <v>452</v>
      </c>
      <c r="R899" t="s">
        <v>5463</v>
      </c>
      <c r="S899" t="s">
        <v>5425</v>
      </c>
      <c r="T899" t="s">
        <v>454</v>
      </c>
      <c r="U899" t="s">
        <v>5199</v>
      </c>
      <c r="V899" s="40">
        <v>1.7351388888888888</v>
      </c>
      <c r="W899" s="40">
        <v>1.7358796296296297</v>
      </c>
      <c r="X899" s="40">
        <v>7.407407407407407E-4</v>
      </c>
      <c r="Y899" s="2" t="str">
        <f t="shared" si="172"/>
        <v>Cumplido</v>
      </c>
      <c r="Z899" s="47" t="str">
        <f t="shared" si="173"/>
        <v/>
      </c>
      <c r="AA899" s="8"/>
      <c r="AB899" s="8"/>
      <c r="AC899" s="8"/>
      <c r="AD899" s="8"/>
      <c r="AE899" s="8"/>
      <c r="AF899" s="42">
        <v>45340</v>
      </c>
      <c r="AG899" s="13" t="str">
        <f t="shared" ref="AG899:AG962" si="174">IF(X899&lt;$AR$11,"CUMPLE","NO CUMPLE")</f>
        <v>CUMPLE</v>
      </c>
      <c r="AH899" s="13" t="str">
        <f t="shared" ref="AH899:AH962" si="175">IF(X899&gt;$AR$12,IF(X899&lt;=$AS$12,"CUMPLE","NO CUMPLE"),"NO CUMPLE")</f>
        <v>NO CUMPLE</v>
      </c>
      <c r="AI899" s="13" t="str">
        <f t="shared" ref="AI899:AI962" si="176">IF(X899&gt;$AR$13,IF(X899&lt;=$AS$13,"CUMPLE","NO CUMPLE"),"NO CUMPLE")</f>
        <v>NO CUMPLE</v>
      </c>
      <c r="AJ899" s="13" t="str">
        <f t="shared" ref="AJ899:AJ962" si="177">IF(X899&gt;$AR$14,IF(X899&lt;=$AS$14,"CUMPLE","NO CUMPLE"),"NO CUMPLE")</f>
        <v>NO CUMPLE</v>
      </c>
      <c r="AK899" s="13" t="str">
        <f t="shared" ref="AK899:AK962" si="178">IF(X899&gt;$AR$15,"CUMPLE","NO CUMPLE")</f>
        <v>NO CUMPLE</v>
      </c>
      <c r="AL899" s="13" t="str">
        <f t="shared" ref="AL899:AL962" si="179">IF(W899&lt;$AR$11,"CUMPLE","NO CUMPLE")</f>
        <v>NO CUMPLE</v>
      </c>
      <c r="AM899" s="13" t="str">
        <f t="shared" ref="AM899:AM962" si="180">IF(W899&gt;$AR$12,IF(W899&lt;=$AS$12,"CUMPLE","NO CUMPLE"),"NO CUMPLE")</f>
        <v>NO CUMPLE</v>
      </c>
      <c r="AN899" s="13" t="str">
        <f t="shared" ref="AN899:AN962" si="181">IF(W899&gt;$AR$13,IF(W899&lt;=$AS$13,"CUMPLE","NO CUMPLE"),"NO CUMPLE")</f>
        <v>NO CUMPLE</v>
      </c>
      <c r="AO899" s="13" t="str">
        <f t="shared" ref="AO899:AO962" si="182">IF(W899&gt;$AR$14,IF(W899&lt;=$AS$14,"CUMPLE","NO CUMPLE"),"NO CUMPLE")</f>
        <v>NO CUMPLE</v>
      </c>
      <c r="AP899" s="13" t="str">
        <f t="shared" ref="AP899:AP962" si="183">IF(W899&gt;$AR$15,"CUMPLE","NO CUMPLE")</f>
        <v>CUMPLE</v>
      </c>
    </row>
    <row r="900" spans="1:42" ht="15" hidden="1" x14ac:dyDescent="0.25">
      <c r="A900" t="s">
        <v>5464</v>
      </c>
      <c r="B900" t="s">
        <v>165</v>
      </c>
      <c r="C900" t="s">
        <v>296</v>
      </c>
      <c r="D900" t="s">
        <v>483</v>
      </c>
      <c r="E900" t="s">
        <v>298</v>
      </c>
      <c r="F900" t="s">
        <v>732</v>
      </c>
      <c r="G900" t="s">
        <v>73</v>
      </c>
      <c r="H900" t="s">
        <v>74</v>
      </c>
      <c r="I900" t="s">
        <v>29</v>
      </c>
      <c r="J900" t="s">
        <v>82</v>
      </c>
      <c r="K900" t="s">
        <v>57</v>
      </c>
      <c r="L900" t="s">
        <v>5465</v>
      </c>
      <c r="M900" t="s">
        <v>5466</v>
      </c>
      <c r="N900" t="s">
        <v>5467</v>
      </c>
      <c r="O900" t="s">
        <v>61</v>
      </c>
      <c r="P900" t="s">
        <v>94</v>
      </c>
      <c r="Q900" t="s">
        <v>95</v>
      </c>
      <c r="R900" t="s">
        <v>5468</v>
      </c>
      <c r="S900" t="s">
        <v>4641</v>
      </c>
      <c r="T900" t="s">
        <v>5469</v>
      </c>
      <c r="U900" t="s">
        <v>305</v>
      </c>
      <c r="V900" s="40">
        <v>2.2025462962962962E-2</v>
      </c>
      <c r="W900" s="40">
        <v>2.642361111111111E-2</v>
      </c>
      <c r="X900" s="40">
        <v>4.3981481481481484E-3</v>
      </c>
      <c r="Y900" s="2" t="str">
        <f t="shared" si="172"/>
        <v/>
      </c>
      <c r="Z900" s="47" t="str">
        <f t="shared" si="173"/>
        <v>Cumplido</v>
      </c>
      <c r="AA900" s="8"/>
      <c r="AB900" s="8"/>
      <c r="AC900" s="8"/>
      <c r="AD900" s="8"/>
      <c r="AE900" s="8"/>
      <c r="AF900" s="42">
        <v>45339</v>
      </c>
      <c r="AG900" s="13" t="str">
        <f t="shared" si="174"/>
        <v>CUMPLE</v>
      </c>
      <c r="AH900" s="13" t="str">
        <f t="shared" si="175"/>
        <v>NO CUMPLE</v>
      </c>
      <c r="AI900" s="13" t="str">
        <f t="shared" si="176"/>
        <v>NO CUMPLE</v>
      </c>
      <c r="AJ900" s="13" t="str">
        <f t="shared" si="177"/>
        <v>NO CUMPLE</v>
      </c>
      <c r="AK900" s="13" t="str">
        <f t="shared" si="178"/>
        <v>NO CUMPLE</v>
      </c>
      <c r="AL900" s="13" t="str">
        <f t="shared" si="179"/>
        <v>CUMPLE</v>
      </c>
      <c r="AM900" s="13" t="str">
        <f t="shared" si="180"/>
        <v>NO CUMPLE</v>
      </c>
      <c r="AN900" s="13" t="str">
        <f t="shared" si="181"/>
        <v>NO CUMPLE</v>
      </c>
      <c r="AO900" s="13" t="str">
        <f t="shared" si="182"/>
        <v>NO CUMPLE</v>
      </c>
      <c r="AP900" s="13" t="str">
        <f t="shared" si="183"/>
        <v>NO CUMPLE</v>
      </c>
    </row>
    <row r="901" spans="1:42" ht="15" x14ac:dyDescent="0.25">
      <c r="A901" t="s">
        <v>5470</v>
      </c>
      <c r="B901" t="s">
        <v>95</v>
      </c>
      <c r="C901" t="s">
        <v>635</v>
      </c>
      <c r="D901" t="s">
        <v>142</v>
      </c>
      <c r="E901" t="s">
        <v>2070</v>
      </c>
      <c r="F901" t="s">
        <v>176</v>
      </c>
      <c r="G901" t="s">
        <v>73</v>
      </c>
      <c r="H901" t="s">
        <v>74</v>
      </c>
      <c r="I901" t="s">
        <v>29</v>
      </c>
      <c r="J901" t="s">
        <v>82</v>
      </c>
      <c r="K901" t="s">
        <v>288</v>
      </c>
      <c r="L901" t="s">
        <v>5471</v>
      </c>
      <c r="M901" t="s">
        <v>5472</v>
      </c>
      <c r="N901" t="s">
        <v>5473</v>
      </c>
      <c r="O901" t="s">
        <v>61</v>
      </c>
      <c r="P901" t="s">
        <v>62</v>
      </c>
      <c r="Q901" t="s">
        <v>642</v>
      </c>
      <c r="R901" t="s">
        <v>5474</v>
      </c>
      <c r="S901" t="s">
        <v>4641</v>
      </c>
      <c r="T901" t="s">
        <v>5475</v>
      </c>
      <c r="U901" t="s">
        <v>5476</v>
      </c>
      <c r="V901" s="40">
        <v>8.6805555555555551E-4</v>
      </c>
      <c r="W901" s="40">
        <v>0.1648263888888889</v>
      </c>
      <c r="X901" s="40">
        <v>0.16395833333333334</v>
      </c>
      <c r="Y901" s="2" t="str">
        <f t="shared" si="172"/>
        <v/>
      </c>
      <c r="Z901" s="47" t="str">
        <f t="shared" si="173"/>
        <v>Cumplido</v>
      </c>
      <c r="AA901" s="8"/>
      <c r="AB901" s="8"/>
      <c r="AC901" s="8"/>
      <c r="AD901" s="8"/>
      <c r="AE901" s="8"/>
      <c r="AF901" s="42">
        <v>45339</v>
      </c>
      <c r="AG901" s="13" t="str">
        <f t="shared" si="174"/>
        <v>NO CUMPLE</v>
      </c>
      <c r="AH901" s="13" t="str">
        <f t="shared" si="175"/>
        <v>CUMPLE</v>
      </c>
      <c r="AI901" s="13" t="str">
        <f t="shared" si="176"/>
        <v>NO CUMPLE</v>
      </c>
      <c r="AJ901" s="13" t="str">
        <f t="shared" si="177"/>
        <v>NO CUMPLE</v>
      </c>
      <c r="AK901" s="13" t="str">
        <f t="shared" si="178"/>
        <v>NO CUMPLE</v>
      </c>
      <c r="AL901" s="13" t="str">
        <f t="shared" si="179"/>
        <v>NO CUMPLE</v>
      </c>
      <c r="AM901" s="13" t="str">
        <f t="shared" si="180"/>
        <v>CUMPLE</v>
      </c>
      <c r="AN901" s="13" t="str">
        <f t="shared" si="181"/>
        <v>NO CUMPLE</v>
      </c>
      <c r="AO901" s="13" t="str">
        <f t="shared" si="182"/>
        <v>NO CUMPLE</v>
      </c>
      <c r="AP901" s="13" t="str">
        <f t="shared" si="183"/>
        <v>NO CUMPLE</v>
      </c>
    </row>
    <row r="902" spans="1:42" ht="15" x14ac:dyDescent="0.25">
      <c r="A902" t="s">
        <v>5477</v>
      </c>
      <c r="B902" t="s">
        <v>95</v>
      </c>
      <c r="C902" t="s">
        <v>223</v>
      </c>
      <c r="D902" t="s">
        <v>142</v>
      </c>
      <c r="E902" t="s">
        <v>784</v>
      </c>
      <c r="F902" t="s">
        <v>176</v>
      </c>
      <c r="G902" t="s">
        <v>73</v>
      </c>
      <c r="H902" t="s">
        <v>74</v>
      </c>
      <c r="I902" t="s">
        <v>29</v>
      </c>
      <c r="J902" t="s">
        <v>82</v>
      </c>
      <c r="K902" t="s">
        <v>2851</v>
      </c>
      <c r="L902" t="s">
        <v>5478</v>
      </c>
      <c r="M902" t="s">
        <v>5479</v>
      </c>
      <c r="N902" t="s">
        <v>5480</v>
      </c>
      <c r="O902" t="s">
        <v>61</v>
      </c>
      <c r="P902" t="s">
        <v>136</v>
      </c>
      <c r="Q902" t="s">
        <v>137</v>
      </c>
      <c r="R902" t="s">
        <v>5481</v>
      </c>
      <c r="S902" t="s">
        <v>4370</v>
      </c>
      <c r="T902" t="s">
        <v>5482</v>
      </c>
      <c r="U902"/>
      <c r="V902" s="40">
        <v>1.7843171296296296</v>
      </c>
      <c r="W902" s="40">
        <v>2.0187268518518517</v>
      </c>
      <c r="X902" s="40">
        <v>0.23440972222222223</v>
      </c>
      <c r="Y902" s="2" t="str">
        <f t="shared" si="172"/>
        <v/>
      </c>
      <c r="Z902" s="47" t="str">
        <f t="shared" si="173"/>
        <v>Cumplido</v>
      </c>
      <c r="AA902" s="8"/>
      <c r="AB902" s="8"/>
      <c r="AC902" s="8"/>
      <c r="AD902" s="8"/>
      <c r="AE902" s="8"/>
      <c r="AF902" s="42">
        <v>45341</v>
      </c>
      <c r="AG902" s="13" t="str">
        <f t="shared" si="174"/>
        <v>NO CUMPLE</v>
      </c>
      <c r="AH902" s="13" t="str">
        <f t="shared" si="175"/>
        <v>NO CUMPLE</v>
      </c>
      <c r="AI902" s="13" t="str">
        <f t="shared" si="176"/>
        <v>CUMPLE</v>
      </c>
      <c r="AJ902" s="13" t="str">
        <f t="shared" si="177"/>
        <v>NO CUMPLE</v>
      </c>
      <c r="AK902" s="13" t="str">
        <f t="shared" si="178"/>
        <v>NO CUMPLE</v>
      </c>
      <c r="AL902" s="13" t="str">
        <f t="shared" si="179"/>
        <v>NO CUMPLE</v>
      </c>
      <c r="AM902" s="13" t="str">
        <f t="shared" si="180"/>
        <v>NO CUMPLE</v>
      </c>
      <c r="AN902" s="13" t="str">
        <f t="shared" si="181"/>
        <v>NO CUMPLE</v>
      </c>
      <c r="AO902" s="13" t="str">
        <f t="shared" si="182"/>
        <v>NO CUMPLE</v>
      </c>
      <c r="AP902" s="13" t="str">
        <f t="shared" si="183"/>
        <v>CUMPLE</v>
      </c>
    </row>
    <row r="903" spans="1:42" ht="15" hidden="1" x14ac:dyDescent="0.25">
      <c r="A903" t="s">
        <v>5483</v>
      </c>
      <c r="B903" t="s">
        <v>49</v>
      </c>
      <c r="C903" t="s">
        <v>344</v>
      </c>
      <c r="D903" t="s">
        <v>51</v>
      </c>
      <c r="E903" t="s">
        <v>675</v>
      </c>
      <c r="F903" t="s">
        <v>53</v>
      </c>
      <c r="G903" t="s">
        <v>54</v>
      </c>
      <c r="H903" t="s">
        <v>55</v>
      </c>
      <c r="I903" t="s">
        <v>30</v>
      </c>
      <c r="J903" t="s">
        <v>56</v>
      </c>
      <c r="K903" t="s">
        <v>57</v>
      </c>
      <c r="L903" t="s">
        <v>5484</v>
      </c>
      <c r="M903" t="s">
        <v>5485</v>
      </c>
      <c r="N903" t="s">
        <v>5486</v>
      </c>
      <c r="O903" t="s">
        <v>61</v>
      </c>
      <c r="P903" t="s">
        <v>62</v>
      </c>
      <c r="Q903" t="s">
        <v>79</v>
      </c>
      <c r="R903" t="s">
        <v>5487</v>
      </c>
      <c r="S903" t="s">
        <v>5425</v>
      </c>
      <c r="T903"/>
      <c r="U903" t="s">
        <v>680</v>
      </c>
      <c r="V903" s="40">
        <v>0</v>
      </c>
      <c r="W903" s="40">
        <v>0</v>
      </c>
      <c r="X903" s="40">
        <v>0</v>
      </c>
      <c r="Y903" s="2" t="str">
        <f t="shared" si="172"/>
        <v/>
      </c>
      <c r="Z903" s="47" t="str">
        <f t="shared" si="173"/>
        <v/>
      </c>
      <c r="AA903" s="8"/>
      <c r="AB903" s="8"/>
      <c r="AC903" s="8"/>
      <c r="AD903" s="8"/>
      <c r="AE903" s="8"/>
      <c r="AF903" s="42">
        <v>45340</v>
      </c>
      <c r="AG903" s="13" t="str">
        <f t="shared" si="174"/>
        <v>CUMPLE</v>
      </c>
      <c r="AH903" s="13" t="str">
        <f t="shared" si="175"/>
        <v>NO CUMPLE</v>
      </c>
      <c r="AI903" s="13" t="str">
        <f t="shared" si="176"/>
        <v>NO CUMPLE</v>
      </c>
      <c r="AJ903" s="13" t="str">
        <f t="shared" si="177"/>
        <v>NO CUMPLE</v>
      </c>
      <c r="AK903" s="13" t="str">
        <f t="shared" si="178"/>
        <v>NO CUMPLE</v>
      </c>
      <c r="AL903" s="13" t="str">
        <f t="shared" si="179"/>
        <v>CUMPLE</v>
      </c>
      <c r="AM903" s="13" t="str">
        <f t="shared" si="180"/>
        <v>NO CUMPLE</v>
      </c>
      <c r="AN903" s="13" t="str">
        <f t="shared" si="181"/>
        <v>NO CUMPLE</v>
      </c>
      <c r="AO903" s="13" t="str">
        <f t="shared" si="182"/>
        <v>NO CUMPLE</v>
      </c>
      <c r="AP903" s="13" t="str">
        <f t="shared" si="183"/>
        <v>NO CUMPLE</v>
      </c>
    </row>
    <row r="904" spans="1:42" ht="15" hidden="1" x14ac:dyDescent="0.25">
      <c r="A904" t="s">
        <v>5488</v>
      </c>
      <c r="B904" t="s">
        <v>165</v>
      </c>
      <c r="C904" t="s">
        <v>359</v>
      </c>
      <c r="D904" t="s">
        <v>71</v>
      </c>
      <c r="E904" t="s">
        <v>298</v>
      </c>
      <c r="F904" t="s">
        <v>360</v>
      </c>
      <c r="G904" t="s">
        <v>73</v>
      </c>
      <c r="H904" t="s">
        <v>74</v>
      </c>
      <c r="I904" t="s">
        <v>29</v>
      </c>
      <c r="J904" t="s">
        <v>82</v>
      </c>
      <c r="K904" t="s">
        <v>57</v>
      </c>
      <c r="L904" t="s">
        <v>370</v>
      </c>
      <c r="M904" t="s">
        <v>5489</v>
      </c>
      <c r="N904" t="s">
        <v>5490</v>
      </c>
      <c r="O904" t="s">
        <v>61</v>
      </c>
      <c r="P904" t="s">
        <v>136</v>
      </c>
      <c r="Q904" t="s">
        <v>137</v>
      </c>
      <c r="R904" t="s">
        <v>5490</v>
      </c>
      <c r="S904" t="s">
        <v>4641</v>
      </c>
      <c r="T904" t="s">
        <v>370</v>
      </c>
      <c r="U904" t="s">
        <v>373</v>
      </c>
      <c r="V904" s="40">
        <v>0</v>
      </c>
      <c r="W904" s="40">
        <v>1.1574074074074073E-3</v>
      </c>
      <c r="X904" s="40">
        <v>1.1574074074074073E-3</v>
      </c>
      <c r="Y904" s="2" t="str">
        <f t="shared" si="172"/>
        <v/>
      </c>
      <c r="Z904" s="47" t="str">
        <f t="shared" si="173"/>
        <v>Cumplido</v>
      </c>
      <c r="AA904" s="8"/>
      <c r="AB904" s="8"/>
      <c r="AC904" s="8"/>
      <c r="AD904" s="8"/>
      <c r="AE904" s="8"/>
      <c r="AF904" s="42">
        <v>45339</v>
      </c>
      <c r="AG904" s="13" t="str">
        <f t="shared" si="174"/>
        <v>CUMPLE</v>
      </c>
      <c r="AH904" s="13" t="str">
        <f t="shared" si="175"/>
        <v>NO CUMPLE</v>
      </c>
      <c r="AI904" s="13" t="str">
        <f t="shared" si="176"/>
        <v>NO CUMPLE</v>
      </c>
      <c r="AJ904" s="13" t="str">
        <f t="shared" si="177"/>
        <v>NO CUMPLE</v>
      </c>
      <c r="AK904" s="13" t="str">
        <f t="shared" si="178"/>
        <v>NO CUMPLE</v>
      </c>
      <c r="AL904" s="13" t="str">
        <f t="shared" si="179"/>
        <v>CUMPLE</v>
      </c>
      <c r="AM904" s="13" t="str">
        <f t="shared" si="180"/>
        <v>NO CUMPLE</v>
      </c>
      <c r="AN904" s="13" t="str">
        <f t="shared" si="181"/>
        <v>NO CUMPLE</v>
      </c>
      <c r="AO904" s="13" t="str">
        <f t="shared" si="182"/>
        <v>NO CUMPLE</v>
      </c>
      <c r="AP904" s="13" t="str">
        <f t="shared" si="183"/>
        <v>NO CUMPLE</v>
      </c>
    </row>
    <row r="905" spans="1:42" ht="15" hidden="1" x14ac:dyDescent="0.25">
      <c r="A905" t="s">
        <v>5491</v>
      </c>
      <c r="B905" t="s">
        <v>165</v>
      </c>
      <c r="C905" t="s">
        <v>359</v>
      </c>
      <c r="D905" t="s">
        <v>71</v>
      </c>
      <c r="E905" t="s">
        <v>298</v>
      </c>
      <c r="F905" t="s">
        <v>360</v>
      </c>
      <c r="G905" t="s">
        <v>73</v>
      </c>
      <c r="H905" t="s">
        <v>74</v>
      </c>
      <c r="I905" t="s">
        <v>29</v>
      </c>
      <c r="J905" t="s">
        <v>82</v>
      </c>
      <c r="K905" t="s">
        <v>57</v>
      </c>
      <c r="L905" t="s">
        <v>375</v>
      </c>
      <c r="M905" t="s">
        <v>5492</v>
      </c>
      <c r="N905" t="s">
        <v>5493</v>
      </c>
      <c r="O905" t="s">
        <v>61</v>
      </c>
      <c r="P905" t="s">
        <v>136</v>
      </c>
      <c r="Q905" t="s">
        <v>137</v>
      </c>
      <c r="R905" t="s">
        <v>5493</v>
      </c>
      <c r="S905" t="s">
        <v>4641</v>
      </c>
      <c r="T905" t="s">
        <v>375</v>
      </c>
      <c r="U905" t="s">
        <v>378</v>
      </c>
      <c r="V905" s="40">
        <v>0</v>
      </c>
      <c r="W905" s="40">
        <v>8.564814814814815E-4</v>
      </c>
      <c r="X905" s="40">
        <v>8.564814814814815E-4</v>
      </c>
      <c r="Y905" s="2" t="str">
        <f t="shared" si="172"/>
        <v/>
      </c>
      <c r="Z905" s="47" t="str">
        <f t="shared" si="173"/>
        <v>Cumplido</v>
      </c>
      <c r="AA905" s="8"/>
      <c r="AB905" s="8"/>
      <c r="AC905" s="8"/>
      <c r="AD905" s="8"/>
      <c r="AE905" s="8"/>
      <c r="AF905" s="42">
        <v>45339</v>
      </c>
      <c r="AG905" s="13" t="str">
        <f t="shared" si="174"/>
        <v>CUMPLE</v>
      </c>
      <c r="AH905" s="13" t="str">
        <f t="shared" si="175"/>
        <v>NO CUMPLE</v>
      </c>
      <c r="AI905" s="13" t="str">
        <f t="shared" si="176"/>
        <v>NO CUMPLE</v>
      </c>
      <c r="AJ905" s="13" t="str">
        <f t="shared" si="177"/>
        <v>NO CUMPLE</v>
      </c>
      <c r="AK905" s="13" t="str">
        <f t="shared" si="178"/>
        <v>NO CUMPLE</v>
      </c>
      <c r="AL905" s="13" t="str">
        <f t="shared" si="179"/>
        <v>CUMPLE</v>
      </c>
      <c r="AM905" s="13" t="str">
        <f t="shared" si="180"/>
        <v>NO CUMPLE</v>
      </c>
      <c r="AN905" s="13" t="str">
        <f t="shared" si="181"/>
        <v>NO CUMPLE</v>
      </c>
      <c r="AO905" s="13" t="str">
        <f t="shared" si="182"/>
        <v>NO CUMPLE</v>
      </c>
      <c r="AP905" s="13" t="str">
        <f t="shared" si="183"/>
        <v>NO CUMPLE</v>
      </c>
    </row>
    <row r="906" spans="1:42" ht="15" hidden="1" x14ac:dyDescent="0.25">
      <c r="A906" t="s">
        <v>5494</v>
      </c>
      <c r="B906" t="s">
        <v>165</v>
      </c>
      <c r="C906" t="s">
        <v>359</v>
      </c>
      <c r="D906" t="s">
        <v>71</v>
      </c>
      <c r="E906" t="s">
        <v>5012</v>
      </c>
      <c r="F906" t="s">
        <v>5013</v>
      </c>
      <c r="G906" t="s">
        <v>253</v>
      </c>
      <c r="H906" t="s">
        <v>254</v>
      </c>
      <c r="I906" t="s">
        <v>28</v>
      </c>
      <c r="J906" t="s">
        <v>82</v>
      </c>
      <c r="K906" t="s">
        <v>57</v>
      </c>
      <c r="L906" t="s">
        <v>370</v>
      </c>
      <c r="M906" t="s">
        <v>5495</v>
      </c>
      <c r="N906" t="s">
        <v>5496</v>
      </c>
      <c r="O906" t="s">
        <v>61</v>
      </c>
      <c r="P906" t="s">
        <v>136</v>
      </c>
      <c r="Q906" t="s">
        <v>137</v>
      </c>
      <c r="R906" t="s">
        <v>5497</v>
      </c>
      <c r="S906" t="s">
        <v>5425</v>
      </c>
      <c r="T906" t="s">
        <v>370</v>
      </c>
      <c r="U906" t="s">
        <v>5238</v>
      </c>
      <c r="V906" s="40">
        <v>8.3333333333333339E-4</v>
      </c>
      <c r="W906" s="40">
        <v>2.1643518518518518E-3</v>
      </c>
      <c r="X906" s="40">
        <v>1.3310185185185185E-3</v>
      </c>
      <c r="Y906" s="2" t="str">
        <f t="shared" si="172"/>
        <v/>
      </c>
      <c r="Z906" s="47" t="str">
        <f t="shared" si="173"/>
        <v>Cumplido</v>
      </c>
      <c r="AA906" s="8"/>
      <c r="AB906" s="8"/>
      <c r="AC906" s="8"/>
      <c r="AD906" s="8"/>
      <c r="AE906" s="8"/>
      <c r="AF906" s="42">
        <v>45340</v>
      </c>
      <c r="AG906" s="13" t="str">
        <f t="shared" si="174"/>
        <v>CUMPLE</v>
      </c>
      <c r="AH906" s="13" t="str">
        <f t="shared" si="175"/>
        <v>NO CUMPLE</v>
      </c>
      <c r="AI906" s="13" t="str">
        <f t="shared" si="176"/>
        <v>NO CUMPLE</v>
      </c>
      <c r="AJ906" s="13" t="str">
        <f t="shared" si="177"/>
        <v>NO CUMPLE</v>
      </c>
      <c r="AK906" s="13" t="str">
        <f t="shared" si="178"/>
        <v>NO CUMPLE</v>
      </c>
      <c r="AL906" s="13" t="str">
        <f t="shared" si="179"/>
        <v>CUMPLE</v>
      </c>
      <c r="AM906" s="13" t="str">
        <f t="shared" si="180"/>
        <v>NO CUMPLE</v>
      </c>
      <c r="AN906" s="13" t="str">
        <f t="shared" si="181"/>
        <v>NO CUMPLE</v>
      </c>
      <c r="AO906" s="13" t="str">
        <f t="shared" si="182"/>
        <v>NO CUMPLE</v>
      </c>
      <c r="AP906" s="13" t="str">
        <f t="shared" si="183"/>
        <v>NO CUMPLE</v>
      </c>
    </row>
    <row r="907" spans="1:42" ht="15" hidden="1" x14ac:dyDescent="0.25">
      <c r="A907" t="s">
        <v>5498</v>
      </c>
      <c r="B907" t="s">
        <v>165</v>
      </c>
      <c r="C907" t="s">
        <v>359</v>
      </c>
      <c r="D907" t="s">
        <v>71</v>
      </c>
      <c r="E907" t="s">
        <v>5012</v>
      </c>
      <c r="F907" t="s">
        <v>5013</v>
      </c>
      <c r="G907" t="s">
        <v>253</v>
      </c>
      <c r="H907" t="s">
        <v>254</v>
      </c>
      <c r="I907" t="s">
        <v>28</v>
      </c>
      <c r="J907" t="s">
        <v>82</v>
      </c>
      <c r="K907" t="s">
        <v>57</v>
      </c>
      <c r="L907" t="s">
        <v>375</v>
      </c>
      <c r="M907" t="s">
        <v>5499</v>
      </c>
      <c r="N907" t="s">
        <v>5500</v>
      </c>
      <c r="O907" t="s">
        <v>61</v>
      </c>
      <c r="P907" t="s">
        <v>136</v>
      </c>
      <c r="Q907" t="s">
        <v>137</v>
      </c>
      <c r="R907" t="s">
        <v>5501</v>
      </c>
      <c r="S907" t="s">
        <v>5425</v>
      </c>
      <c r="T907" t="s">
        <v>375</v>
      </c>
      <c r="U907" t="s">
        <v>5243</v>
      </c>
      <c r="V907" s="40">
        <v>6.2500000000000001E-4</v>
      </c>
      <c r="W907" s="40">
        <v>1.736111111111111E-3</v>
      </c>
      <c r="X907" s="40">
        <v>1.1111111111111111E-3</v>
      </c>
      <c r="Y907" s="2" t="str">
        <f t="shared" si="172"/>
        <v/>
      </c>
      <c r="Z907" s="47" t="str">
        <f t="shared" si="173"/>
        <v>Cumplido</v>
      </c>
      <c r="AA907" s="8"/>
      <c r="AB907" s="8"/>
      <c r="AC907" s="8"/>
      <c r="AD907" s="8"/>
      <c r="AE907" s="8"/>
      <c r="AF907" s="42">
        <v>45340</v>
      </c>
      <c r="AG907" s="13" t="str">
        <f t="shared" si="174"/>
        <v>CUMPLE</v>
      </c>
      <c r="AH907" s="13" t="str">
        <f t="shared" si="175"/>
        <v>NO CUMPLE</v>
      </c>
      <c r="AI907" s="13" t="str">
        <f t="shared" si="176"/>
        <v>NO CUMPLE</v>
      </c>
      <c r="AJ907" s="13" t="str">
        <f t="shared" si="177"/>
        <v>NO CUMPLE</v>
      </c>
      <c r="AK907" s="13" t="str">
        <f t="shared" si="178"/>
        <v>NO CUMPLE</v>
      </c>
      <c r="AL907" s="13" t="str">
        <f t="shared" si="179"/>
        <v>CUMPLE</v>
      </c>
      <c r="AM907" s="13" t="str">
        <f t="shared" si="180"/>
        <v>NO CUMPLE</v>
      </c>
      <c r="AN907" s="13" t="str">
        <f t="shared" si="181"/>
        <v>NO CUMPLE</v>
      </c>
      <c r="AO907" s="13" t="str">
        <f t="shared" si="182"/>
        <v>NO CUMPLE</v>
      </c>
      <c r="AP907" s="13" t="str">
        <f t="shared" si="183"/>
        <v>NO CUMPLE</v>
      </c>
    </row>
    <row r="908" spans="1:42" ht="15" x14ac:dyDescent="0.25">
      <c r="A908" t="s">
        <v>5502</v>
      </c>
      <c r="B908" t="s">
        <v>445</v>
      </c>
      <c r="C908" t="s">
        <v>233</v>
      </c>
      <c r="D908" t="s">
        <v>446</v>
      </c>
      <c r="E908" t="s">
        <v>234</v>
      </c>
      <c r="F908" t="s">
        <v>447</v>
      </c>
      <c r="G908" t="s">
        <v>448</v>
      </c>
      <c r="H908" t="s">
        <v>55</v>
      </c>
      <c r="I908" t="s">
        <v>30</v>
      </c>
      <c r="J908" t="s">
        <v>67</v>
      </c>
      <c r="K908" t="s">
        <v>288</v>
      </c>
      <c r="L908" t="s">
        <v>5503</v>
      </c>
      <c r="M908" t="s">
        <v>5504</v>
      </c>
      <c r="N908" t="s">
        <v>5504</v>
      </c>
      <c r="O908" t="s">
        <v>61</v>
      </c>
      <c r="P908" t="s">
        <v>452</v>
      </c>
      <c r="Q908" t="s">
        <v>452</v>
      </c>
      <c r="R908" t="s">
        <v>5505</v>
      </c>
      <c r="S908" t="s">
        <v>5425</v>
      </c>
      <c r="T908" t="s">
        <v>5506</v>
      </c>
      <c r="U908" t="s">
        <v>5199</v>
      </c>
      <c r="V908" s="40">
        <v>0.66100694444444441</v>
      </c>
      <c r="W908" s="40">
        <v>0.6635416666666667</v>
      </c>
      <c r="X908" s="40">
        <v>2.5347222222222221E-3</v>
      </c>
      <c r="Y908" s="2" t="str">
        <f t="shared" si="172"/>
        <v>Cumplido</v>
      </c>
      <c r="Z908" s="47" t="str">
        <f t="shared" si="173"/>
        <v/>
      </c>
      <c r="AA908" s="8"/>
      <c r="AB908" s="8"/>
      <c r="AC908" s="8"/>
      <c r="AD908" s="8"/>
      <c r="AE908" s="8"/>
      <c r="AF908" s="42">
        <v>45340</v>
      </c>
      <c r="AG908" s="13" t="str">
        <f t="shared" si="174"/>
        <v>CUMPLE</v>
      </c>
      <c r="AH908" s="13" t="str">
        <f t="shared" si="175"/>
        <v>NO CUMPLE</v>
      </c>
      <c r="AI908" s="13" t="str">
        <f t="shared" si="176"/>
        <v>NO CUMPLE</v>
      </c>
      <c r="AJ908" s="13" t="str">
        <f t="shared" si="177"/>
        <v>NO CUMPLE</v>
      </c>
      <c r="AK908" s="13" t="str">
        <f t="shared" si="178"/>
        <v>NO CUMPLE</v>
      </c>
      <c r="AL908" s="13" t="str">
        <f t="shared" si="179"/>
        <v>NO CUMPLE</v>
      </c>
      <c r="AM908" s="13" t="str">
        <f t="shared" si="180"/>
        <v>NO CUMPLE</v>
      </c>
      <c r="AN908" s="13" t="str">
        <f t="shared" si="181"/>
        <v>NO CUMPLE</v>
      </c>
      <c r="AO908" s="13" t="str">
        <f t="shared" si="182"/>
        <v>CUMPLE</v>
      </c>
      <c r="AP908" s="13" t="str">
        <f t="shared" si="183"/>
        <v>NO CUMPLE</v>
      </c>
    </row>
    <row r="909" spans="1:42" ht="15" hidden="1" x14ac:dyDescent="0.25">
      <c r="A909" t="s">
        <v>5507</v>
      </c>
      <c r="B909" t="s">
        <v>165</v>
      </c>
      <c r="C909" t="s">
        <v>71</v>
      </c>
      <c r="D909" t="s">
        <v>297</v>
      </c>
      <c r="E909" t="s">
        <v>675</v>
      </c>
      <c r="F909" t="s">
        <v>3681</v>
      </c>
      <c r="G909" t="s">
        <v>73</v>
      </c>
      <c r="H909" t="s">
        <v>74</v>
      </c>
      <c r="I909" t="s">
        <v>29</v>
      </c>
      <c r="J909" t="s">
        <v>82</v>
      </c>
      <c r="K909" t="s">
        <v>57</v>
      </c>
      <c r="L909" t="s">
        <v>5508</v>
      </c>
      <c r="M909" t="s">
        <v>5509</v>
      </c>
      <c r="N909" t="s">
        <v>5510</v>
      </c>
      <c r="O909" t="s">
        <v>61</v>
      </c>
      <c r="P909" t="s">
        <v>136</v>
      </c>
      <c r="Q909" t="s">
        <v>137</v>
      </c>
      <c r="R909" t="s">
        <v>5511</v>
      </c>
      <c r="S909" t="s">
        <v>5425</v>
      </c>
      <c r="T909" t="s">
        <v>5512</v>
      </c>
      <c r="U909" t="s">
        <v>774</v>
      </c>
      <c r="V909" s="40">
        <v>1.1111111111111112E-2</v>
      </c>
      <c r="W909" s="40">
        <v>2.1388888888888888E-2</v>
      </c>
      <c r="X909" s="40">
        <v>1.0277777777777778E-2</v>
      </c>
      <c r="Y909" s="2" t="str">
        <f t="shared" si="172"/>
        <v/>
      </c>
      <c r="Z909" s="47" t="str">
        <f t="shared" si="173"/>
        <v>Cumplido</v>
      </c>
      <c r="AA909" s="8"/>
      <c r="AB909" s="8"/>
      <c r="AC909" s="8"/>
      <c r="AD909" s="8"/>
      <c r="AE909" s="8"/>
      <c r="AF909" s="42">
        <v>45340</v>
      </c>
      <c r="AG909" s="13" t="str">
        <f t="shared" si="174"/>
        <v>CUMPLE</v>
      </c>
      <c r="AH909" s="13" t="str">
        <f t="shared" si="175"/>
        <v>NO CUMPLE</v>
      </c>
      <c r="AI909" s="13" t="str">
        <f t="shared" si="176"/>
        <v>NO CUMPLE</v>
      </c>
      <c r="AJ909" s="13" t="str">
        <f t="shared" si="177"/>
        <v>NO CUMPLE</v>
      </c>
      <c r="AK909" s="13" t="str">
        <f t="shared" si="178"/>
        <v>NO CUMPLE</v>
      </c>
      <c r="AL909" s="13" t="str">
        <f t="shared" si="179"/>
        <v>CUMPLE</v>
      </c>
      <c r="AM909" s="13" t="str">
        <f t="shared" si="180"/>
        <v>NO CUMPLE</v>
      </c>
      <c r="AN909" s="13" t="str">
        <f t="shared" si="181"/>
        <v>NO CUMPLE</v>
      </c>
      <c r="AO909" s="13" t="str">
        <f t="shared" si="182"/>
        <v>NO CUMPLE</v>
      </c>
      <c r="AP909" s="13" t="str">
        <f t="shared" si="183"/>
        <v>NO CUMPLE</v>
      </c>
    </row>
    <row r="910" spans="1:42" ht="15" x14ac:dyDescent="0.25">
      <c r="A910" t="s">
        <v>5513</v>
      </c>
      <c r="B910" t="s">
        <v>445</v>
      </c>
      <c r="C910" t="s">
        <v>233</v>
      </c>
      <c r="D910" t="s">
        <v>446</v>
      </c>
      <c r="E910" t="s">
        <v>234</v>
      </c>
      <c r="F910" t="s">
        <v>447</v>
      </c>
      <c r="G910" t="s">
        <v>448</v>
      </c>
      <c r="H910" t="s">
        <v>55</v>
      </c>
      <c r="I910" t="s">
        <v>30</v>
      </c>
      <c r="J910" t="s">
        <v>67</v>
      </c>
      <c r="K910" t="s">
        <v>288</v>
      </c>
      <c r="L910" t="s">
        <v>5514</v>
      </c>
      <c r="M910" t="s">
        <v>5515</v>
      </c>
      <c r="N910" t="s">
        <v>5515</v>
      </c>
      <c r="O910" t="s">
        <v>61</v>
      </c>
      <c r="P910" t="s">
        <v>452</v>
      </c>
      <c r="Q910" t="s">
        <v>452</v>
      </c>
      <c r="R910" t="s">
        <v>5516</v>
      </c>
      <c r="S910" t="s">
        <v>5425</v>
      </c>
      <c r="T910" t="s">
        <v>5517</v>
      </c>
      <c r="U910" t="s">
        <v>5518</v>
      </c>
      <c r="V910" s="40">
        <v>0.25366898148148148</v>
      </c>
      <c r="W910" s="40">
        <v>0.25689814814814815</v>
      </c>
      <c r="X910" s="40">
        <v>3.2291666666666666E-3</v>
      </c>
      <c r="Y910" s="2" t="str">
        <f t="shared" si="172"/>
        <v>Cumplido</v>
      </c>
      <c r="Z910" s="47" t="str">
        <f t="shared" si="173"/>
        <v/>
      </c>
      <c r="AA910" s="8"/>
      <c r="AB910" s="8"/>
      <c r="AC910" s="8"/>
      <c r="AD910" s="8"/>
      <c r="AE910" s="8"/>
      <c r="AF910" s="42">
        <v>45340</v>
      </c>
      <c r="AG910" s="13" t="str">
        <f t="shared" si="174"/>
        <v>CUMPLE</v>
      </c>
      <c r="AH910" s="13" t="str">
        <f t="shared" si="175"/>
        <v>NO CUMPLE</v>
      </c>
      <c r="AI910" s="13" t="str">
        <f t="shared" si="176"/>
        <v>NO CUMPLE</v>
      </c>
      <c r="AJ910" s="13" t="str">
        <f t="shared" si="177"/>
        <v>NO CUMPLE</v>
      </c>
      <c r="AK910" s="13" t="str">
        <f t="shared" si="178"/>
        <v>NO CUMPLE</v>
      </c>
      <c r="AL910" s="13" t="str">
        <f t="shared" si="179"/>
        <v>NO CUMPLE</v>
      </c>
      <c r="AM910" s="13" t="str">
        <f t="shared" si="180"/>
        <v>NO CUMPLE</v>
      </c>
      <c r="AN910" s="13" t="str">
        <f t="shared" si="181"/>
        <v>CUMPLE</v>
      </c>
      <c r="AO910" s="13" t="str">
        <f t="shared" si="182"/>
        <v>NO CUMPLE</v>
      </c>
      <c r="AP910" s="13" t="str">
        <f t="shared" si="183"/>
        <v>NO CUMPLE</v>
      </c>
    </row>
    <row r="911" spans="1:42" ht="15" x14ac:dyDescent="0.25">
      <c r="A911" t="s">
        <v>5519</v>
      </c>
      <c r="B911" t="s">
        <v>445</v>
      </c>
      <c r="C911" t="s">
        <v>233</v>
      </c>
      <c r="D911" t="s">
        <v>446</v>
      </c>
      <c r="E911" t="s">
        <v>234</v>
      </c>
      <c r="F911" t="s">
        <v>447</v>
      </c>
      <c r="G911" t="s">
        <v>448</v>
      </c>
      <c r="H911" t="s">
        <v>55</v>
      </c>
      <c r="I911" t="s">
        <v>30</v>
      </c>
      <c r="J911" t="s">
        <v>67</v>
      </c>
      <c r="K911" t="s">
        <v>288</v>
      </c>
      <c r="L911" t="s">
        <v>5520</v>
      </c>
      <c r="M911" t="s">
        <v>5515</v>
      </c>
      <c r="N911" t="s">
        <v>5515</v>
      </c>
      <c r="O911" t="s">
        <v>61</v>
      </c>
      <c r="P911" t="s">
        <v>452</v>
      </c>
      <c r="Q911" t="s">
        <v>452</v>
      </c>
      <c r="R911" t="s">
        <v>5521</v>
      </c>
      <c r="S911" t="s">
        <v>5425</v>
      </c>
      <c r="T911" t="s">
        <v>5522</v>
      </c>
      <c r="U911" t="s">
        <v>5518</v>
      </c>
      <c r="V911" s="40">
        <v>0.25063657407407408</v>
      </c>
      <c r="W911" s="40">
        <v>0.25616898148148148</v>
      </c>
      <c r="X911" s="40">
        <v>5.5324074074074078E-3</v>
      </c>
      <c r="Y911" s="2" t="str">
        <f t="shared" si="172"/>
        <v>Cumplido</v>
      </c>
      <c r="Z911" s="47" t="str">
        <f t="shared" si="173"/>
        <v/>
      </c>
      <c r="AA911" s="8"/>
      <c r="AB911" s="8"/>
      <c r="AC911" s="8"/>
      <c r="AD911" s="8"/>
      <c r="AE911" s="8"/>
      <c r="AF911" s="42">
        <v>45340</v>
      </c>
      <c r="AG911" s="13" t="str">
        <f t="shared" si="174"/>
        <v>CUMPLE</v>
      </c>
      <c r="AH911" s="13" t="str">
        <f t="shared" si="175"/>
        <v>NO CUMPLE</v>
      </c>
      <c r="AI911" s="13" t="str">
        <f t="shared" si="176"/>
        <v>NO CUMPLE</v>
      </c>
      <c r="AJ911" s="13" t="str">
        <f t="shared" si="177"/>
        <v>NO CUMPLE</v>
      </c>
      <c r="AK911" s="13" t="str">
        <f t="shared" si="178"/>
        <v>NO CUMPLE</v>
      </c>
      <c r="AL911" s="13" t="str">
        <f t="shared" si="179"/>
        <v>NO CUMPLE</v>
      </c>
      <c r="AM911" s="13" t="str">
        <f t="shared" si="180"/>
        <v>NO CUMPLE</v>
      </c>
      <c r="AN911" s="13" t="str">
        <f t="shared" si="181"/>
        <v>CUMPLE</v>
      </c>
      <c r="AO911" s="13" t="str">
        <f t="shared" si="182"/>
        <v>NO CUMPLE</v>
      </c>
      <c r="AP911" s="13" t="str">
        <f t="shared" si="183"/>
        <v>NO CUMPLE</v>
      </c>
    </row>
    <row r="912" spans="1:42" ht="15" x14ac:dyDescent="0.25">
      <c r="A912" t="s">
        <v>5523</v>
      </c>
      <c r="B912" t="s">
        <v>445</v>
      </c>
      <c r="C912" t="s">
        <v>233</v>
      </c>
      <c r="D912" t="s">
        <v>446</v>
      </c>
      <c r="E912" t="s">
        <v>234</v>
      </c>
      <c r="F912" t="s">
        <v>447</v>
      </c>
      <c r="G912" t="s">
        <v>448</v>
      </c>
      <c r="H912" t="s">
        <v>55</v>
      </c>
      <c r="I912" t="s">
        <v>30</v>
      </c>
      <c r="J912" t="s">
        <v>67</v>
      </c>
      <c r="K912" t="s">
        <v>288</v>
      </c>
      <c r="L912" t="s">
        <v>5524</v>
      </c>
      <c r="M912" t="s">
        <v>5515</v>
      </c>
      <c r="N912" t="s">
        <v>5515</v>
      </c>
      <c r="O912" t="s">
        <v>61</v>
      </c>
      <c r="P912" t="s">
        <v>452</v>
      </c>
      <c r="Q912" t="s">
        <v>452</v>
      </c>
      <c r="R912" t="s">
        <v>5525</v>
      </c>
      <c r="S912" t="s">
        <v>5425</v>
      </c>
      <c r="T912" t="s">
        <v>5526</v>
      </c>
      <c r="U912" t="s">
        <v>5518</v>
      </c>
      <c r="V912" s="40">
        <v>0.2507638888888889</v>
      </c>
      <c r="W912" s="40">
        <v>0.25646990740740738</v>
      </c>
      <c r="X912" s="40">
        <v>5.7060185185185183E-3</v>
      </c>
      <c r="Y912" s="2" t="str">
        <f t="shared" si="172"/>
        <v>Cumplido</v>
      </c>
      <c r="Z912" s="47" t="str">
        <f t="shared" si="173"/>
        <v/>
      </c>
      <c r="AA912" s="8"/>
      <c r="AB912" s="8"/>
      <c r="AC912" s="8"/>
      <c r="AD912" s="8"/>
      <c r="AE912" s="8"/>
      <c r="AF912" s="42">
        <v>45340</v>
      </c>
      <c r="AG912" s="13" t="str">
        <f t="shared" si="174"/>
        <v>CUMPLE</v>
      </c>
      <c r="AH912" s="13" t="str">
        <f t="shared" si="175"/>
        <v>NO CUMPLE</v>
      </c>
      <c r="AI912" s="13" t="str">
        <f t="shared" si="176"/>
        <v>NO CUMPLE</v>
      </c>
      <c r="AJ912" s="13" t="str">
        <f t="shared" si="177"/>
        <v>NO CUMPLE</v>
      </c>
      <c r="AK912" s="13" t="str">
        <f t="shared" si="178"/>
        <v>NO CUMPLE</v>
      </c>
      <c r="AL912" s="13" t="str">
        <f t="shared" si="179"/>
        <v>NO CUMPLE</v>
      </c>
      <c r="AM912" s="13" t="str">
        <f t="shared" si="180"/>
        <v>NO CUMPLE</v>
      </c>
      <c r="AN912" s="13" t="str">
        <f t="shared" si="181"/>
        <v>CUMPLE</v>
      </c>
      <c r="AO912" s="13" t="str">
        <f t="shared" si="182"/>
        <v>NO CUMPLE</v>
      </c>
      <c r="AP912" s="13" t="str">
        <f t="shared" si="183"/>
        <v>NO CUMPLE</v>
      </c>
    </row>
    <row r="913" spans="1:42" ht="15" x14ac:dyDescent="0.25">
      <c r="A913" t="s">
        <v>5527</v>
      </c>
      <c r="B913" t="s">
        <v>445</v>
      </c>
      <c r="C913" t="s">
        <v>233</v>
      </c>
      <c r="D913" t="s">
        <v>446</v>
      </c>
      <c r="E913" t="s">
        <v>234</v>
      </c>
      <c r="F913" t="s">
        <v>447</v>
      </c>
      <c r="G913" t="s">
        <v>448</v>
      </c>
      <c r="H913" t="s">
        <v>55</v>
      </c>
      <c r="I913" t="s">
        <v>30</v>
      </c>
      <c r="J913" t="s">
        <v>67</v>
      </c>
      <c r="K913" t="s">
        <v>288</v>
      </c>
      <c r="L913" t="s">
        <v>5528</v>
      </c>
      <c r="M913" t="s">
        <v>5529</v>
      </c>
      <c r="N913" t="s">
        <v>5529</v>
      </c>
      <c r="O913" t="s">
        <v>61</v>
      </c>
      <c r="P913" t="s">
        <v>452</v>
      </c>
      <c r="Q913" t="s">
        <v>452</v>
      </c>
      <c r="R913" t="s">
        <v>5530</v>
      </c>
      <c r="S913" t="s">
        <v>5425</v>
      </c>
      <c r="T913" t="s">
        <v>5531</v>
      </c>
      <c r="U913" t="s">
        <v>5518</v>
      </c>
      <c r="V913" s="40">
        <v>0.25035879629629632</v>
      </c>
      <c r="W913" s="40">
        <v>0.25583333333333336</v>
      </c>
      <c r="X913" s="40">
        <v>5.4745370370370373E-3</v>
      </c>
      <c r="Y913" s="2" t="str">
        <f t="shared" si="172"/>
        <v>Cumplido</v>
      </c>
      <c r="Z913" s="47" t="str">
        <f t="shared" si="173"/>
        <v/>
      </c>
      <c r="AA913" s="8"/>
      <c r="AB913" s="8" t="str">
        <f>IF($H913="1-Crítica",IF($X913&lt;=$AT$5,"Cumplido", "Incumplido"),"")</f>
        <v/>
      </c>
      <c r="AC913" s="8" t="str">
        <f>IF($H913="2-Alta",IF($X913&lt;=$AT$6, "Cumplido", "Incumplido"),"")</f>
        <v/>
      </c>
      <c r="AD913" s="8" t="str">
        <f>IF($H913="3-Medio",IF($X913&lt;=$AT$7, "Cumplido", "Incumplido"),"")</f>
        <v/>
      </c>
      <c r="AE913" s="8" t="str">
        <f>IF($H913="4-Baja",IF($X913&lt;=$AT$8, "Cumplido", "Incumplido"),"")</f>
        <v>Cumplido</v>
      </c>
      <c r="AF913" s="42">
        <v>45340</v>
      </c>
      <c r="AG913" s="13" t="str">
        <f t="shared" si="174"/>
        <v>CUMPLE</v>
      </c>
      <c r="AH913" s="13" t="str">
        <f t="shared" si="175"/>
        <v>NO CUMPLE</v>
      </c>
      <c r="AI913" s="13" t="str">
        <f t="shared" si="176"/>
        <v>NO CUMPLE</v>
      </c>
      <c r="AJ913" s="13" t="str">
        <f t="shared" si="177"/>
        <v>NO CUMPLE</v>
      </c>
      <c r="AK913" s="13" t="str">
        <f t="shared" si="178"/>
        <v>NO CUMPLE</v>
      </c>
      <c r="AL913" s="13" t="str">
        <f t="shared" si="179"/>
        <v>NO CUMPLE</v>
      </c>
      <c r="AM913" s="13" t="str">
        <f t="shared" si="180"/>
        <v>NO CUMPLE</v>
      </c>
      <c r="AN913" s="13" t="str">
        <f t="shared" si="181"/>
        <v>CUMPLE</v>
      </c>
      <c r="AO913" s="13" t="str">
        <f t="shared" si="182"/>
        <v>NO CUMPLE</v>
      </c>
      <c r="AP913" s="13" t="str">
        <f t="shared" si="183"/>
        <v>NO CUMPLE</v>
      </c>
    </row>
    <row r="914" spans="1:42" ht="15" hidden="1" x14ac:dyDescent="0.25">
      <c r="A914" t="s">
        <v>5532</v>
      </c>
      <c r="B914" t="s">
        <v>165</v>
      </c>
      <c r="C914" t="s">
        <v>359</v>
      </c>
      <c r="D914" t="s">
        <v>71</v>
      </c>
      <c r="E914" t="s">
        <v>767</v>
      </c>
      <c r="F914" t="s">
        <v>1016</v>
      </c>
      <c r="G914" t="s">
        <v>54</v>
      </c>
      <c r="H914" t="s">
        <v>55</v>
      </c>
      <c r="I914" t="s">
        <v>30</v>
      </c>
      <c r="J914" t="s">
        <v>82</v>
      </c>
      <c r="K914" t="s">
        <v>57</v>
      </c>
      <c r="L914" t="s">
        <v>1017</v>
      </c>
      <c r="M914" t="s">
        <v>5533</v>
      </c>
      <c r="N914" t="s">
        <v>5534</v>
      </c>
      <c r="O914" t="s">
        <v>61</v>
      </c>
      <c r="P914" t="s">
        <v>136</v>
      </c>
      <c r="Q914" t="s">
        <v>137</v>
      </c>
      <c r="R914" t="s">
        <v>5535</v>
      </c>
      <c r="S914" t="s">
        <v>5425</v>
      </c>
      <c r="T914" t="s">
        <v>1017</v>
      </c>
      <c r="U914" t="s">
        <v>1021</v>
      </c>
      <c r="V914" s="40">
        <v>1.0648148148148149E-3</v>
      </c>
      <c r="W914" s="40">
        <v>1.8055555555555555E-3</v>
      </c>
      <c r="X914" s="40">
        <v>7.407407407407407E-4</v>
      </c>
      <c r="Y914" s="2" t="str">
        <f t="shared" si="172"/>
        <v/>
      </c>
      <c r="Z914" s="47" t="str">
        <f t="shared" si="173"/>
        <v>Cumplido</v>
      </c>
      <c r="AA914" s="8"/>
      <c r="AB914" s="8"/>
      <c r="AC914" s="8"/>
      <c r="AD914" s="8"/>
      <c r="AE914" s="8"/>
      <c r="AF914" s="42">
        <v>45340</v>
      </c>
      <c r="AG914" s="13" t="str">
        <f t="shared" si="174"/>
        <v>CUMPLE</v>
      </c>
      <c r="AH914" s="13" t="str">
        <f t="shared" si="175"/>
        <v>NO CUMPLE</v>
      </c>
      <c r="AI914" s="13" t="str">
        <f t="shared" si="176"/>
        <v>NO CUMPLE</v>
      </c>
      <c r="AJ914" s="13" t="str">
        <f t="shared" si="177"/>
        <v>NO CUMPLE</v>
      </c>
      <c r="AK914" s="13" t="str">
        <f t="shared" si="178"/>
        <v>NO CUMPLE</v>
      </c>
      <c r="AL914" s="13" t="str">
        <f t="shared" si="179"/>
        <v>CUMPLE</v>
      </c>
      <c r="AM914" s="13" t="str">
        <f t="shared" si="180"/>
        <v>NO CUMPLE</v>
      </c>
      <c r="AN914" s="13" t="str">
        <f t="shared" si="181"/>
        <v>NO CUMPLE</v>
      </c>
      <c r="AO914" s="13" t="str">
        <f t="shared" si="182"/>
        <v>NO CUMPLE</v>
      </c>
      <c r="AP914" s="13" t="str">
        <f t="shared" si="183"/>
        <v>NO CUMPLE</v>
      </c>
    </row>
    <row r="915" spans="1:42" ht="15" hidden="1" x14ac:dyDescent="0.25">
      <c r="A915" t="s">
        <v>5536</v>
      </c>
      <c r="B915" t="s">
        <v>165</v>
      </c>
      <c r="C915" t="s">
        <v>359</v>
      </c>
      <c r="D915" t="s">
        <v>71</v>
      </c>
      <c r="E915" t="s">
        <v>767</v>
      </c>
      <c r="F915" t="s">
        <v>1016</v>
      </c>
      <c r="G915" t="s">
        <v>54</v>
      </c>
      <c r="H915" t="s">
        <v>55</v>
      </c>
      <c r="I915" t="s">
        <v>30</v>
      </c>
      <c r="J915" t="s">
        <v>82</v>
      </c>
      <c r="K915" t="s">
        <v>57</v>
      </c>
      <c r="L915" t="s">
        <v>1083</v>
      </c>
      <c r="M915" t="s">
        <v>5537</v>
      </c>
      <c r="N915" t="s">
        <v>5538</v>
      </c>
      <c r="O915" t="s">
        <v>61</v>
      </c>
      <c r="P915" t="s">
        <v>136</v>
      </c>
      <c r="Q915" t="s">
        <v>137</v>
      </c>
      <c r="R915" t="s">
        <v>5539</v>
      </c>
      <c r="S915" t="s">
        <v>5425</v>
      </c>
      <c r="T915" t="s">
        <v>1083</v>
      </c>
      <c r="U915" t="s">
        <v>1087</v>
      </c>
      <c r="V915" s="40">
        <v>6.3657407407407413E-4</v>
      </c>
      <c r="W915" s="40">
        <v>1.3773148148148147E-3</v>
      </c>
      <c r="X915" s="40">
        <v>7.407407407407407E-4</v>
      </c>
      <c r="Y915" s="2" t="str">
        <f t="shared" si="172"/>
        <v/>
      </c>
      <c r="Z915" s="47" t="str">
        <f t="shared" si="173"/>
        <v>Cumplido</v>
      </c>
      <c r="AA915" s="8"/>
      <c r="AB915" s="8"/>
      <c r="AC915" s="8"/>
      <c r="AD915" s="8"/>
      <c r="AE915" s="8"/>
      <c r="AF915" s="42">
        <v>45340</v>
      </c>
      <c r="AG915" s="13" t="str">
        <f t="shared" si="174"/>
        <v>CUMPLE</v>
      </c>
      <c r="AH915" s="13" t="str">
        <f t="shared" si="175"/>
        <v>NO CUMPLE</v>
      </c>
      <c r="AI915" s="13" t="str">
        <f t="shared" si="176"/>
        <v>NO CUMPLE</v>
      </c>
      <c r="AJ915" s="13" t="str">
        <f t="shared" si="177"/>
        <v>NO CUMPLE</v>
      </c>
      <c r="AK915" s="13" t="str">
        <f t="shared" si="178"/>
        <v>NO CUMPLE</v>
      </c>
      <c r="AL915" s="13" t="str">
        <f t="shared" si="179"/>
        <v>CUMPLE</v>
      </c>
      <c r="AM915" s="13" t="str">
        <f t="shared" si="180"/>
        <v>NO CUMPLE</v>
      </c>
      <c r="AN915" s="13" t="str">
        <f t="shared" si="181"/>
        <v>NO CUMPLE</v>
      </c>
      <c r="AO915" s="13" t="str">
        <f t="shared" si="182"/>
        <v>NO CUMPLE</v>
      </c>
      <c r="AP915" s="13" t="str">
        <f t="shared" si="183"/>
        <v>NO CUMPLE</v>
      </c>
    </row>
    <row r="916" spans="1:42" ht="15" hidden="1" x14ac:dyDescent="0.25">
      <c r="A916" t="s">
        <v>5540</v>
      </c>
      <c r="B916" t="s">
        <v>49</v>
      </c>
      <c r="C916" t="s">
        <v>344</v>
      </c>
      <c r="D916" t="s">
        <v>51</v>
      </c>
      <c r="E916" t="s">
        <v>675</v>
      </c>
      <c r="F916" t="s">
        <v>53</v>
      </c>
      <c r="G916" t="s">
        <v>54</v>
      </c>
      <c r="H916" t="s">
        <v>55</v>
      </c>
      <c r="I916" t="s">
        <v>30</v>
      </c>
      <c r="J916" t="s">
        <v>56</v>
      </c>
      <c r="K916" t="s">
        <v>57</v>
      </c>
      <c r="L916" t="s">
        <v>5541</v>
      </c>
      <c r="M916" t="s">
        <v>5542</v>
      </c>
      <c r="N916" t="s">
        <v>5543</v>
      </c>
      <c r="O916" t="s">
        <v>61</v>
      </c>
      <c r="P916" t="s">
        <v>62</v>
      </c>
      <c r="Q916" t="s">
        <v>79</v>
      </c>
      <c r="R916" t="s">
        <v>5544</v>
      </c>
      <c r="S916" t="s">
        <v>4370</v>
      </c>
      <c r="T916"/>
      <c r="U916" t="s">
        <v>680</v>
      </c>
      <c r="V916" s="40">
        <v>0</v>
      </c>
      <c r="W916" s="40">
        <v>0</v>
      </c>
      <c r="X916" s="40">
        <v>0</v>
      </c>
      <c r="Y916" s="2" t="str">
        <f t="shared" si="172"/>
        <v/>
      </c>
      <c r="Z916" s="47" t="str">
        <f t="shared" si="173"/>
        <v/>
      </c>
      <c r="AA916" s="8"/>
      <c r="AB916" s="8" t="str">
        <f>IF($H916="1-Crítica",IF($X916&lt;=$AT$5,"Cumplido", "Incumplido"),"")</f>
        <v/>
      </c>
      <c r="AC916" s="8" t="str">
        <f>IF($H916="2-Alta",IF($X916&lt;=$AT$6, "Cumplido", "Incumplido"),"")</f>
        <v/>
      </c>
      <c r="AD916" s="8" t="str">
        <f>IF($H916="3-Medio",IF($X916&lt;=$AT$7, "Cumplido", "Incumplido"),"")</f>
        <v/>
      </c>
      <c r="AE916" s="8" t="str">
        <f>IF($H916="4-Baja",IF($X916&lt;=$AT$8, "Cumplido", "Incumplido"),"")</f>
        <v>Cumplido</v>
      </c>
      <c r="AF916" s="42">
        <v>45341</v>
      </c>
      <c r="AG916" s="13" t="str">
        <f t="shared" si="174"/>
        <v>CUMPLE</v>
      </c>
      <c r="AH916" s="13" t="str">
        <f t="shared" si="175"/>
        <v>NO CUMPLE</v>
      </c>
      <c r="AI916" s="13" t="str">
        <f t="shared" si="176"/>
        <v>NO CUMPLE</v>
      </c>
      <c r="AJ916" s="13" t="str">
        <f t="shared" si="177"/>
        <v>NO CUMPLE</v>
      </c>
      <c r="AK916" s="13" t="str">
        <f t="shared" si="178"/>
        <v>NO CUMPLE</v>
      </c>
      <c r="AL916" s="13" t="str">
        <f t="shared" si="179"/>
        <v>CUMPLE</v>
      </c>
      <c r="AM916" s="13" t="str">
        <f t="shared" si="180"/>
        <v>NO CUMPLE</v>
      </c>
      <c r="AN916" s="13" t="str">
        <f t="shared" si="181"/>
        <v>NO CUMPLE</v>
      </c>
      <c r="AO916" s="13" t="str">
        <f t="shared" si="182"/>
        <v>NO CUMPLE</v>
      </c>
      <c r="AP916" s="13" t="str">
        <f t="shared" si="183"/>
        <v>NO CUMPLE</v>
      </c>
    </row>
    <row r="917" spans="1:42" ht="15" hidden="1" x14ac:dyDescent="0.25">
      <c r="A917" t="s">
        <v>5545</v>
      </c>
      <c r="B917" t="s">
        <v>165</v>
      </c>
      <c r="C917" t="s">
        <v>359</v>
      </c>
      <c r="D917" t="s">
        <v>71</v>
      </c>
      <c r="E917" t="s">
        <v>298</v>
      </c>
      <c r="F917" t="s">
        <v>360</v>
      </c>
      <c r="G917" t="s">
        <v>73</v>
      </c>
      <c r="H917" t="s">
        <v>74</v>
      </c>
      <c r="I917" t="s">
        <v>29</v>
      </c>
      <c r="J917" t="s">
        <v>82</v>
      </c>
      <c r="K917" t="s">
        <v>57</v>
      </c>
      <c r="L917" t="s">
        <v>5546</v>
      </c>
      <c r="M917" t="s">
        <v>5547</v>
      </c>
      <c r="N917" t="s">
        <v>5548</v>
      </c>
      <c r="O917" t="s">
        <v>61</v>
      </c>
      <c r="P917" t="s">
        <v>136</v>
      </c>
      <c r="Q917" t="s">
        <v>137</v>
      </c>
      <c r="R917" t="s">
        <v>5548</v>
      </c>
      <c r="S917" t="s">
        <v>4370</v>
      </c>
      <c r="T917" t="s">
        <v>5546</v>
      </c>
      <c r="U917" t="s">
        <v>364</v>
      </c>
      <c r="V917" s="40">
        <v>0</v>
      </c>
      <c r="W917" s="40">
        <v>1.3842592592592592E-2</v>
      </c>
      <c r="X917" s="40">
        <v>1.3842592592592592E-2</v>
      </c>
      <c r="Y917" s="2" t="str">
        <f t="shared" si="172"/>
        <v/>
      </c>
      <c r="Z917" s="47" t="str">
        <f t="shared" si="173"/>
        <v>Cumplido</v>
      </c>
      <c r="AA917" s="8"/>
      <c r="AB917" s="8"/>
      <c r="AC917" s="8"/>
      <c r="AD917" s="8"/>
      <c r="AE917" s="8"/>
      <c r="AF917" s="42">
        <v>45341</v>
      </c>
      <c r="AG917" s="13" t="str">
        <f t="shared" si="174"/>
        <v>CUMPLE</v>
      </c>
      <c r="AH917" s="13" t="str">
        <f t="shared" si="175"/>
        <v>NO CUMPLE</v>
      </c>
      <c r="AI917" s="13" t="str">
        <f t="shared" si="176"/>
        <v>NO CUMPLE</v>
      </c>
      <c r="AJ917" s="13" t="str">
        <f t="shared" si="177"/>
        <v>NO CUMPLE</v>
      </c>
      <c r="AK917" s="13" t="str">
        <f t="shared" si="178"/>
        <v>NO CUMPLE</v>
      </c>
      <c r="AL917" s="13" t="str">
        <f t="shared" si="179"/>
        <v>CUMPLE</v>
      </c>
      <c r="AM917" s="13" t="str">
        <f t="shared" si="180"/>
        <v>NO CUMPLE</v>
      </c>
      <c r="AN917" s="13" t="str">
        <f t="shared" si="181"/>
        <v>NO CUMPLE</v>
      </c>
      <c r="AO917" s="13" t="str">
        <f t="shared" si="182"/>
        <v>NO CUMPLE</v>
      </c>
      <c r="AP917" s="13" t="str">
        <f t="shared" si="183"/>
        <v>NO CUMPLE</v>
      </c>
    </row>
    <row r="918" spans="1:42" ht="15" hidden="1" x14ac:dyDescent="0.25">
      <c r="A918" t="s">
        <v>5549</v>
      </c>
      <c r="B918" t="s">
        <v>165</v>
      </c>
      <c r="C918" t="s">
        <v>359</v>
      </c>
      <c r="D918" t="s">
        <v>71</v>
      </c>
      <c r="E918" t="s">
        <v>298</v>
      </c>
      <c r="F918" t="s">
        <v>360</v>
      </c>
      <c r="G918" t="s">
        <v>73</v>
      </c>
      <c r="H918" t="s">
        <v>74</v>
      </c>
      <c r="I918" t="s">
        <v>29</v>
      </c>
      <c r="J918" t="s">
        <v>82</v>
      </c>
      <c r="K918" t="s">
        <v>57</v>
      </c>
      <c r="L918" t="s">
        <v>370</v>
      </c>
      <c r="M918" t="s">
        <v>5550</v>
      </c>
      <c r="N918" t="s">
        <v>5551</v>
      </c>
      <c r="O918" t="s">
        <v>61</v>
      </c>
      <c r="P918" t="s">
        <v>136</v>
      </c>
      <c r="Q918" t="s">
        <v>137</v>
      </c>
      <c r="R918" t="s">
        <v>5551</v>
      </c>
      <c r="S918" t="s">
        <v>4370</v>
      </c>
      <c r="T918" t="s">
        <v>370</v>
      </c>
      <c r="U918" t="s">
        <v>373</v>
      </c>
      <c r="V918" s="40">
        <v>0</v>
      </c>
      <c r="W918" s="40">
        <v>8.9120370370370373E-4</v>
      </c>
      <c r="X918" s="40">
        <v>8.9120370370370373E-4</v>
      </c>
      <c r="Y918" s="2" t="str">
        <f t="shared" si="172"/>
        <v/>
      </c>
      <c r="Z918" s="47" t="str">
        <f t="shared" si="173"/>
        <v>Cumplido</v>
      </c>
      <c r="AA918" s="8"/>
      <c r="AB918" s="8"/>
      <c r="AC918" s="8"/>
      <c r="AD918" s="8"/>
      <c r="AE918" s="8"/>
      <c r="AF918" s="42">
        <v>45341</v>
      </c>
      <c r="AG918" s="13" t="str">
        <f t="shared" si="174"/>
        <v>CUMPLE</v>
      </c>
      <c r="AH918" s="13" t="str">
        <f t="shared" si="175"/>
        <v>NO CUMPLE</v>
      </c>
      <c r="AI918" s="13" t="str">
        <f t="shared" si="176"/>
        <v>NO CUMPLE</v>
      </c>
      <c r="AJ918" s="13" t="str">
        <f t="shared" si="177"/>
        <v>NO CUMPLE</v>
      </c>
      <c r="AK918" s="13" t="str">
        <f t="shared" si="178"/>
        <v>NO CUMPLE</v>
      </c>
      <c r="AL918" s="13" t="str">
        <f t="shared" si="179"/>
        <v>CUMPLE</v>
      </c>
      <c r="AM918" s="13" t="str">
        <f t="shared" si="180"/>
        <v>NO CUMPLE</v>
      </c>
      <c r="AN918" s="13" t="str">
        <f t="shared" si="181"/>
        <v>NO CUMPLE</v>
      </c>
      <c r="AO918" s="13" t="str">
        <f t="shared" si="182"/>
        <v>NO CUMPLE</v>
      </c>
      <c r="AP918" s="13" t="str">
        <f t="shared" si="183"/>
        <v>NO CUMPLE</v>
      </c>
    </row>
    <row r="919" spans="1:42" ht="15" hidden="1" x14ac:dyDescent="0.25">
      <c r="A919" t="s">
        <v>5552</v>
      </c>
      <c r="B919" t="s">
        <v>165</v>
      </c>
      <c r="C919" t="s">
        <v>359</v>
      </c>
      <c r="D919" t="s">
        <v>71</v>
      </c>
      <c r="E919" t="s">
        <v>298</v>
      </c>
      <c r="F919" t="s">
        <v>360</v>
      </c>
      <c r="G919" t="s">
        <v>73</v>
      </c>
      <c r="H919" t="s">
        <v>74</v>
      </c>
      <c r="I919" t="s">
        <v>29</v>
      </c>
      <c r="J919" t="s">
        <v>82</v>
      </c>
      <c r="K919" t="s">
        <v>57</v>
      </c>
      <c r="L919" t="s">
        <v>375</v>
      </c>
      <c r="M919" t="s">
        <v>5553</v>
      </c>
      <c r="N919" t="s">
        <v>5554</v>
      </c>
      <c r="O919" t="s">
        <v>61</v>
      </c>
      <c r="P919" t="s">
        <v>136</v>
      </c>
      <c r="Q919" t="s">
        <v>137</v>
      </c>
      <c r="R919" t="s">
        <v>5554</v>
      </c>
      <c r="S919" t="s">
        <v>4370</v>
      </c>
      <c r="T919" t="s">
        <v>375</v>
      </c>
      <c r="U919" t="s">
        <v>378</v>
      </c>
      <c r="V919" s="40">
        <v>0</v>
      </c>
      <c r="W919" s="40">
        <v>7.8703703703703705E-4</v>
      </c>
      <c r="X919" s="40">
        <v>7.8703703703703705E-4</v>
      </c>
      <c r="Y919" s="2" t="str">
        <f t="shared" si="172"/>
        <v/>
      </c>
      <c r="Z919" s="47" t="str">
        <f t="shared" si="173"/>
        <v>Cumplido</v>
      </c>
      <c r="AA919" s="8"/>
      <c r="AB919" s="8" t="str">
        <f>IF($H919="1-Crítica",IF($X919&lt;=$AT$5,"Cumplido", "Incumplido"),"")</f>
        <v/>
      </c>
      <c r="AC919" s="8" t="str">
        <f>IF($H919="2-Alta",IF($X919&lt;=$AT$6, "Cumplido", "Incumplido"),"")</f>
        <v/>
      </c>
      <c r="AD919" s="8" t="str">
        <f>IF($H919="3-Medio",IF($X919&lt;=$AT$7, "Cumplido", "Incumplido"),"")</f>
        <v>Cumplido</v>
      </c>
      <c r="AE919" s="8" t="str">
        <f>IF($H919="4-Baja",IF($X919&lt;=$AT$8, "Cumplido", "Incumplido"),"")</f>
        <v/>
      </c>
      <c r="AF919" s="42">
        <v>45341</v>
      </c>
      <c r="AG919" s="13" t="str">
        <f t="shared" si="174"/>
        <v>CUMPLE</v>
      </c>
      <c r="AH919" s="13" t="str">
        <f t="shared" si="175"/>
        <v>NO CUMPLE</v>
      </c>
      <c r="AI919" s="13" t="str">
        <f t="shared" si="176"/>
        <v>NO CUMPLE</v>
      </c>
      <c r="AJ919" s="13" t="str">
        <f t="shared" si="177"/>
        <v>NO CUMPLE</v>
      </c>
      <c r="AK919" s="13" t="str">
        <f t="shared" si="178"/>
        <v>NO CUMPLE</v>
      </c>
      <c r="AL919" s="13" t="str">
        <f t="shared" si="179"/>
        <v>CUMPLE</v>
      </c>
      <c r="AM919" s="13" t="str">
        <f t="shared" si="180"/>
        <v>NO CUMPLE</v>
      </c>
      <c r="AN919" s="13" t="str">
        <f t="shared" si="181"/>
        <v>NO CUMPLE</v>
      </c>
      <c r="AO919" s="13" t="str">
        <f t="shared" si="182"/>
        <v>NO CUMPLE</v>
      </c>
      <c r="AP919" s="13" t="str">
        <f t="shared" si="183"/>
        <v>NO CUMPLE</v>
      </c>
    </row>
    <row r="920" spans="1:42" ht="15" hidden="1" x14ac:dyDescent="0.25">
      <c r="A920" t="s">
        <v>5555</v>
      </c>
      <c r="B920" t="s">
        <v>165</v>
      </c>
      <c r="C920" t="s">
        <v>154</v>
      </c>
      <c r="D920" t="s">
        <v>71</v>
      </c>
      <c r="E920" t="s">
        <v>380</v>
      </c>
      <c r="F920" t="s">
        <v>381</v>
      </c>
      <c r="G920" t="s">
        <v>54</v>
      </c>
      <c r="H920" t="s">
        <v>55</v>
      </c>
      <c r="I920" t="s">
        <v>30</v>
      </c>
      <c r="J920" t="s">
        <v>56</v>
      </c>
      <c r="K920" t="s">
        <v>117</v>
      </c>
      <c r="L920" t="s">
        <v>3257</v>
      </c>
      <c r="M920" t="s">
        <v>5556</v>
      </c>
      <c r="N920" t="s">
        <v>5557</v>
      </c>
      <c r="O920" t="s">
        <v>61</v>
      </c>
      <c r="P920" t="s">
        <v>62</v>
      </c>
      <c r="Q920" t="s">
        <v>350</v>
      </c>
      <c r="R920" t="s">
        <v>5558</v>
      </c>
      <c r="S920" t="s">
        <v>5425</v>
      </c>
      <c r="T920" t="s">
        <v>3261</v>
      </c>
      <c r="U920" t="s">
        <v>3262</v>
      </c>
      <c r="V920" s="40">
        <v>0</v>
      </c>
      <c r="W920" s="40">
        <v>0</v>
      </c>
      <c r="X920" s="40">
        <v>0</v>
      </c>
      <c r="Y920" s="2" t="str">
        <f t="shared" si="172"/>
        <v/>
      </c>
      <c r="Z920" s="47" t="str">
        <f t="shared" si="173"/>
        <v/>
      </c>
      <c r="AA920" s="8"/>
      <c r="AB920" s="8"/>
      <c r="AC920" s="8"/>
      <c r="AD920" s="8"/>
      <c r="AE920" s="8"/>
      <c r="AF920" s="42">
        <v>45340</v>
      </c>
      <c r="AG920" s="13" t="str">
        <f t="shared" si="174"/>
        <v>CUMPLE</v>
      </c>
      <c r="AH920" s="13" t="str">
        <f t="shared" si="175"/>
        <v>NO CUMPLE</v>
      </c>
      <c r="AI920" s="13" t="str">
        <f t="shared" si="176"/>
        <v>NO CUMPLE</v>
      </c>
      <c r="AJ920" s="13" t="str">
        <f t="shared" si="177"/>
        <v>NO CUMPLE</v>
      </c>
      <c r="AK920" s="13" t="str">
        <f t="shared" si="178"/>
        <v>NO CUMPLE</v>
      </c>
      <c r="AL920" s="13" t="str">
        <f t="shared" si="179"/>
        <v>CUMPLE</v>
      </c>
      <c r="AM920" s="13" t="str">
        <f t="shared" si="180"/>
        <v>NO CUMPLE</v>
      </c>
      <c r="AN920" s="13" t="str">
        <f t="shared" si="181"/>
        <v>NO CUMPLE</v>
      </c>
      <c r="AO920" s="13" t="str">
        <f t="shared" si="182"/>
        <v>NO CUMPLE</v>
      </c>
      <c r="AP920" s="13" t="str">
        <f t="shared" si="183"/>
        <v>NO CUMPLE</v>
      </c>
    </row>
    <row r="921" spans="1:42" ht="15" hidden="1" x14ac:dyDescent="0.25">
      <c r="A921" t="s">
        <v>5559</v>
      </c>
      <c r="B921" t="s">
        <v>165</v>
      </c>
      <c r="C921" t="s">
        <v>415</v>
      </c>
      <c r="D921" t="s">
        <v>297</v>
      </c>
      <c r="E921" t="s">
        <v>380</v>
      </c>
      <c r="F921" t="s">
        <v>1124</v>
      </c>
      <c r="G921" t="s">
        <v>73</v>
      </c>
      <c r="H921" t="s">
        <v>74</v>
      </c>
      <c r="I921" t="s">
        <v>29</v>
      </c>
      <c r="J921" t="s">
        <v>82</v>
      </c>
      <c r="K921" t="s">
        <v>2588</v>
      </c>
      <c r="L921" t="s">
        <v>2589</v>
      </c>
      <c r="M921" t="s">
        <v>5560</v>
      </c>
      <c r="N921" t="s">
        <v>5561</v>
      </c>
      <c r="O921" t="s">
        <v>61</v>
      </c>
      <c r="P921" t="s">
        <v>170</v>
      </c>
      <c r="Q921" t="s">
        <v>420</v>
      </c>
      <c r="R921" t="s">
        <v>5562</v>
      </c>
      <c r="S921" t="s">
        <v>5425</v>
      </c>
      <c r="T921" t="s">
        <v>5563</v>
      </c>
      <c r="U921" t="s">
        <v>423</v>
      </c>
      <c r="V921" s="40">
        <v>7.1875000000000003E-3</v>
      </c>
      <c r="W921" s="40">
        <v>1.4456018518518519E-2</v>
      </c>
      <c r="X921" s="40">
        <v>7.2685185185185188E-3</v>
      </c>
      <c r="Y921" s="2" t="str">
        <f t="shared" si="172"/>
        <v/>
      </c>
      <c r="Z921" s="47" t="str">
        <f t="shared" si="173"/>
        <v>Cumplido</v>
      </c>
      <c r="AA921" s="8"/>
      <c r="AB921" s="8"/>
      <c r="AC921" s="8"/>
      <c r="AD921" s="8"/>
      <c r="AE921" s="8"/>
      <c r="AF921" s="42">
        <v>45340</v>
      </c>
      <c r="AG921" s="13" t="str">
        <f t="shared" si="174"/>
        <v>CUMPLE</v>
      </c>
      <c r="AH921" s="13" t="str">
        <f t="shared" si="175"/>
        <v>NO CUMPLE</v>
      </c>
      <c r="AI921" s="13" t="str">
        <f t="shared" si="176"/>
        <v>NO CUMPLE</v>
      </c>
      <c r="AJ921" s="13" t="str">
        <f t="shared" si="177"/>
        <v>NO CUMPLE</v>
      </c>
      <c r="AK921" s="13" t="str">
        <f t="shared" si="178"/>
        <v>NO CUMPLE</v>
      </c>
      <c r="AL921" s="13" t="str">
        <f t="shared" si="179"/>
        <v>CUMPLE</v>
      </c>
      <c r="AM921" s="13" t="str">
        <f t="shared" si="180"/>
        <v>NO CUMPLE</v>
      </c>
      <c r="AN921" s="13" t="str">
        <f t="shared" si="181"/>
        <v>NO CUMPLE</v>
      </c>
      <c r="AO921" s="13" t="str">
        <f t="shared" si="182"/>
        <v>NO CUMPLE</v>
      </c>
      <c r="AP921" s="13" t="str">
        <f t="shared" si="183"/>
        <v>NO CUMPLE</v>
      </c>
    </row>
    <row r="922" spans="1:42" ht="15" hidden="1" x14ac:dyDescent="0.25">
      <c r="A922" t="s">
        <v>5564</v>
      </c>
      <c r="B922" t="s">
        <v>165</v>
      </c>
      <c r="C922" t="s">
        <v>296</v>
      </c>
      <c r="D922" t="s">
        <v>297</v>
      </c>
      <c r="E922" t="s">
        <v>767</v>
      </c>
      <c r="F922" t="s">
        <v>1124</v>
      </c>
      <c r="G922" t="s">
        <v>73</v>
      </c>
      <c r="H922" t="s">
        <v>74</v>
      </c>
      <c r="I922" t="s">
        <v>29</v>
      </c>
      <c r="J922" t="s">
        <v>82</v>
      </c>
      <c r="K922" t="s">
        <v>57</v>
      </c>
      <c r="L922" t="s">
        <v>408</v>
      </c>
      <c r="M922" t="s">
        <v>5565</v>
      </c>
      <c r="N922" t="s">
        <v>5566</v>
      </c>
      <c r="O922" t="s">
        <v>61</v>
      </c>
      <c r="P922" t="s">
        <v>94</v>
      </c>
      <c r="Q922" t="s">
        <v>95</v>
      </c>
      <c r="R922" t="s">
        <v>5567</v>
      </c>
      <c r="S922" t="s">
        <v>5425</v>
      </c>
      <c r="T922" t="s">
        <v>5568</v>
      </c>
      <c r="U922" t="s">
        <v>774</v>
      </c>
      <c r="V922" s="40">
        <v>6.2500000000000001E-4</v>
      </c>
      <c r="W922" s="40">
        <v>8.1712962962962963E-3</v>
      </c>
      <c r="X922" s="40">
        <v>7.5462962962962966E-3</v>
      </c>
      <c r="Y922" s="2" t="str">
        <f t="shared" si="172"/>
        <v/>
      </c>
      <c r="Z922" s="47" t="str">
        <f t="shared" si="173"/>
        <v>Cumplido</v>
      </c>
      <c r="AA922" s="8"/>
      <c r="AB922" s="8" t="str">
        <f>IF($H922="1-Crítica",IF($X922&lt;=$AT$5,"Cumplido", "Incumplido"),"")</f>
        <v/>
      </c>
      <c r="AC922" s="8" t="str">
        <f>IF($H922="2-Alta",IF($X922&lt;=$AT$6, "Cumplido", "Incumplido"),"")</f>
        <v/>
      </c>
      <c r="AD922" s="8" t="str">
        <f>IF($H922="3-Medio",IF($X922&lt;=$AT$7, "Cumplido", "Incumplido"),"")</f>
        <v>Cumplido</v>
      </c>
      <c r="AE922" s="8" t="str">
        <f>IF($H922="4-Baja",IF($X922&lt;=$AT$8, "Cumplido", "Incumplido"),"")</f>
        <v/>
      </c>
      <c r="AF922" s="42">
        <v>45340</v>
      </c>
      <c r="AG922" s="13" t="str">
        <f t="shared" si="174"/>
        <v>CUMPLE</v>
      </c>
      <c r="AH922" s="13" t="str">
        <f t="shared" si="175"/>
        <v>NO CUMPLE</v>
      </c>
      <c r="AI922" s="13" t="str">
        <f t="shared" si="176"/>
        <v>NO CUMPLE</v>
      </c>
      <c r="AJ922" s="13" t="str">
        <f t="shared" si="177"/>
        <v>NO CUMPLE</v>
      </c>
      <c r="AK922" s="13" t="str">
        <f t="shared" si="178"/>
        <v>NO CUMPLE</v>
      </c>
      <c r="AL922" s="13" t="str">
        <f t="shared" si="179"/>
        <v>CUMPLE</v>
      </c>
      <c r="AM922" s="13" t="str">
        <f t="shared" si="180"/>
        <v>NO CUMPLE</v>
      </c>
      <c r="AN922" s="13" t="str">
        <f t="shared" si="181"/>
        <v>NO CUMPLE</v>
      </c>
      <c r="AO922" s="13" t="str">
        <f t="shared" si="182"/>
        <v>NO CUMPLE</v>
      </c>
      <c r="AP922" s="13" t="str">
        <f t="shared" si="183"/>
        <v>NO CUMPLE</v>
      </c>
    </row>
    <row r="923" spans="1:42" ht="15" x14ac:dyDescent="0.25">
      <c r="A923" t="s">
        <v>5569</v>
      </c>
      <c r="B923" t="s">
        <v>445</v>
      </c>
      <c r="C923" t="s">
        <v>233</v>
      </c>
      <c r="D923" t="s">
        <v>446</v>
      </c>
      <c r="E923" t="s">
        <v>234</v>
      </c>
      <c r="F923" t="s">
        <v>447</v>
      </c>
      <c r="G923" t="s">
        <v>448</v>
      </c>
      <c r="H923" t="s">
        <v>55</v>
      </c>
      <c r="I923" t="s">
        <v>30</v>
      </c>
      <c r="J923" t="s">
        <v>67</v>
      </c>
      <c r="K923" t="s">
        <v>1509</v>
      </c>
      <c r="L923" t="s">
        <v>5570</v>
      </c>
      <c r="M923" t="s">
        <v>5571</v>
      </c>
      <c r="N923" t="s">
        <v>5571</v>
      </c>
      <c r="O923" t="s">
        <v>61</v>
      </c>
      <c r="P923" t="s">
        <v>452</v>
      </c>
      <c r="Q923" t="s">
        <v>452</v>
      </c>
      <c r="R923" t="s">
        <v>5572</v>
      </c>
      <c r="S923" t="s">
        <v>5425</v>
      </c>
      <c r="T923" t="s">
        <v>5573</v>
      </c>
      <c r="U923" t="s">
        <v>5199</v>
      </c>
      <c r="V923" s="40">
        <v>7.5081018518518519E-2</v>
      </c>
      <c r="W923" s="40">
        <v>7.5671296296296292E-2</v>
      </c>
      <c r="X923" s="40">
        <v>5.9027777777777778E-4</v>
      </c>
      <c r="Y923" s="2" t="str">
        <f t="shared" si="172"/>
        <v>Cumplido</v>
      </c>
      <c r="Z923" s="47" t="str">
        <f t="shared" si="173"/>
        <v/>
      </c>
      <c r="AA923" s="8"/>
      <c r="AB923" s="8"/>
      <c r="AC923" s="8"/>
      <c r="AD923" s="8"/>
      <c r="AE923" s="8"/>
      <c r="AF923" s="42">
        <v>45340</v>
      </c>
      <c r="AG923" s="13" t="str">
        <f t="shared" si="174"/>
        <v>CUMPLE</v>
      </c>
      <c r="AH923" s="13" t="str">
        <f t="shared" si="175"/>
        <v>NO CUMPLE</v>
      </c>
      <c r="AI923" s="13" t="str">
        <f t="shared" si="176"/>
        <v>NO CUMPLE</v>
      </c>
      <c r="AJ923" s="13" t="str">
        <f t="shared" si="177"/>
        <v>NO CUMPLE</v>
      </c>
      <c r="AK923" s="13" t="str">
        <f t="shared" si="178"/>
        <v>NO CUMPLE</v>
      </c>
      <c r="AL923" s="13" t="str">
        <f t="shared" si="179"/>
        <v>NO CUMPLE</v>
      </c>
      <c r="AM923" s="13" t="str">
        <f t="shared" si="180"/>
        <v>CUMPLE</v>
      </c>
      <c r="AN923" s="13" t="str">
        <f t="shared" si="181"/>
        <v>NO CUMPLE</v>
      </c>
      <c r="AO923" s="13" t="str">
        <f t="shared" si="182"/>
        <v>NO CUMPLE</v>
      </c>
      <c r="AP923" s="13" t="str">
        <f t="shared" si="183"/>
        <v>NO CUMPLE</v>
      </c>
    </row>
    <row r="924" spans="1:42" ht="15" x14ac:dyDescent="0.25">
      <c r="A924" t="s">
        <v>5574</v>
      </c>
      <c r="B924" t="s">
        <v>85</v>
      </c>
      <c r="C924" t="s">
        <v>86</v>
      </c>
      <c r="D924" t="s">
        <v>87</v>
      </c>
      <c r="E924" t="s">
        <v>88</v>
      </c>
      <c r="F924" t="s">
        <v>5575</v>
      </c>
      <c r="G924" t="s">
        <v>54</v>
      </c>
      <c r="H924" t="s">
        <v>55</v>
      </c>
      <c r="I924" t="s">
        <v>30</v>
      </c>
      <c r="J924" t="s">
        <v>67</v>
      </c>
      <c r="K924" t="s">
        <v>5576</v>
      </c>
      <c r="L924" t="s">
        <v>5577</v>
      </c>
      <c r="M924" t="s">
        <v>5578</v>
      </c>
      <c r="N924" t="s">
        <v>5579</v>
      </c>
      <c r="O924" t="s">
        <v>61</v>
      </c>
      <c r="P924" t="s">
        <v>94</v>
      </c>
      <c r="Q924" t="s">
        <v>95</v>
      </c>
      <c r="R924" t="s">
        <v>5580</v>
      </c>
      <c r="S924" t="s">
        <v>5581</v>
      </c>
      <c r="T924" t="s">
        <v>5582</v>
      </c>
      <c r="U924" t="s">
        <v>5583</v>
      </c>
      <c r="V924" s="40">
        <v>2.1506018518518517</v>
      </c>
      <c r="W924" s="40">
        <v>2.1679976851851852</v>
      </c>
      <c r="X924" s="40">
        <v>1.7395833333333333E-2</v>
      </c>
      <c r="Y924" s="2" t="str">
        <f t="shared" si="172"/>
        <v>Cumplido</v>
      </c>
      <c r="Z924" s="47" t="str">
        <f t="shared" si="173"/>
        <v/>
      </c>
      <c r="AA924" s="8"/>
      <c r="AB924" s="8"/>
      <c r="AC924" s="8"/>
      <c r="AD924" s="8"/>
      <c r="AE924" s="8"/>
      <c r="AF924" s="42">
        <v>45342</v>
      </c>
      <c r="AG924" s="13" t="str">
        <f t="shared" si="174"/>
        <v>CUMPLE</v>
      </c>
      <c r="AH924" s="13" t="str">
        <f t="shared" si="175"/>
        <v>NO CUMPLE</v>
      </c>
      <c r="AI924" s="13" t="str">
        <f t="shared" si="176"/>
        <v>NO CUMPLE</v>
      </c>
      <c r="AJ924" s="13" t="str">
        <f t="shared" si="177"/>
        <v>NO CUMPLE</v>
      </c>
      <c r="AK924" s="13" t="str">
        <f t="shared" si="178"/>
        <v>NO CUMPLE</v>
      </c>
      <c r="AL924" s="13" t="str">
        <f t="shared" si="179"/>
        <v>NO CUMPLE</v>
      </c>
      <c r="AM924" s="13" t="str">
        <f t="shared" si="180"/>
        <v>NO CUMPLE</v>
      </c>
      <c r="AN924" s="13" t="str">
        <f t="shared" si="181"/>
        <v>NO CUMPLE</v>
      </c>
      <c r="AO924" s="13" t="str">
        <f t="shared" si="182"/>
        <v>NO CUMPLE</v>
      </c>
      <c r="AP924" s="13" t="str">
        <f t="shared" si="183"/>
        <v>CUMPLE</v>
      </c>
    </row>
    <row r="925" spans="1:42" ht="15" x14ac:dyDescent="0.25">
      <c r="A925" t="s">
        <v>5584</v>
      </c>
      <c r="B925" t="s">
        <v>445</v>
      </c>
      <c r="C925" t="s">
        <v>635</v>
      </c>
      <c r="D925" t="s">
        <v>446</v>
      </c>
      <c r="E925" t="s">
        <v>2070</v>
      </c>
      <c r="F925" t="s">
        <v>447</v>
      </c>
      <c r="G925" t="s">
        <v>448</v>
      </c>
      <c r="H925" t="s">
        <v>55</v>
      </c>
      <c r="I925" t="s">
        <v>30</v>
      </c>
      <c r="J925" t="s">
        <v>67</v>
      </c>
      <c r="K925" t="s">
        <v>655</v>
      </c>
      <c r="L925" t="s">
        <v>1497</v>
      </c>
      <c r="M925" t="s">
        <v>5585</v>
      </c>
      <c r="N925" t="s">
        <v>5585</v>
      </c>
      <c r="O925" t="s">
        <v>61</v>
      </c>
      <c r="P925" t="s">
        <v>452</v>
      </c>
      <c r="Q925" t="s">
        <v>452</v>
      </c>
      <c r="R925" t="s">
        <v>5586</v>
      </c>
      <c r="S925" t="s">
        <v>5425</v>
      </c>
      <c r="T925" t="s">
        <v>1500</v>
      </c>
      <c r="U925" t="s">
        <v>5587</v>
      </c>
      <c r="V925" s="40">
        <v>0.12391203703703704</v>
      </c>
      <c r="W925" s="40">
        <v>0.12690972222222222</v>
      </c>
      <c r="X925" s="40">
        <v>2.9976851851851853E-3</v>
      </c>
      <c r="Y925" s="2" t="str">
        <f t="shared" si="172"/>
        <v>Cumplido</v>
      </c>
      <c r="Z925" s="47" t="str">
        <f t="shared" si="173"/>
        <v/>
      </c>
      <c r="AA925" s="8"/>
      <c r="AB925" s="8"/>
      <c r="AC925" s="8"/>
      <c r="AD925" s="8"/>
      <c r="AE925" s="8"/>
      <c r="AF925" s="42">
        <v>45340</v>
      </c>
      <c r="AG925" s="13" t="str">
        <f t="shared" si="174"/>
        <v>CUMPLE</v>
      </c>
      <c r="AH925" s="13" t="str">
        <f t="shared" si="175"/>
        <v>NO CUMPLE</v>
      </c>
      <c r="AI925" s="13" t="str">
        <f t="shared" si="176"/>
        <v>NO CUMPLE</v>
      </c>
      <c r="AJ925" s="13" t="str">
        <f t="shared" si="177"/>
        <v>NO CUMPLE</v>
      </c>
      <c r="AK925" s="13" t="str">
        <f t="shared" si="178"/>
        <v>NO CUMPLE</v>
      </c>
      <c r="AL925" s="13" t="str">
        <f t="shared" si="179"/>
        <v>NO CUMPLE</v>
      </c>
      <c r="AM925" s="13" t="str">
        <f t="shared" si="180"/>
        <v>CUMPLE</v>
      </c>
      <c r="AN925" s="13" t="str">
        <f t="shared" si="181"/>
        <v>NO CUMPLE</v>
      </c>
      <c r="AO925" s="13" t="str">
        <f t="shared" si="182"/>
        <v>NO CUMPLE</v>
      </c>
      <c r="AP925" s="13" t="str">
        <f t="shared" si="183"/>
        <v>NO CUMPLE</v>
      </c>
    </row>
    <row r="926" spans="1:42" ht="15" x14ac:dyDescent="0.25">
      <c r="A926" t="s">
        <v>5588</v>
      </c>
      <c r="B926" t="s">
        <v>445</v>
      </c>
      <c r="C926" t="s">
        <v>635</v>
      </c>
      <c r="D926" t="s">
        <v>446</v>
      </c>
      <c r="E926" t="s">
        <v>2070</v>
      </c>
      <c r="F926" t="s">
        <v>447</v>
      </c>
      <c r="G926" t="s">
        <v>448</v>
      </c>
      <c r="H926" t="s">
        <v>55</v>
      </c>
      <c r="I926" t="s">
        <v>30</v>
      </c>
      <c r="J926" t="s">
        <v>67</v>
      </c>
      <c r="K926" t="s">
        <v>655</v>
      </c>
      <c r="L926" t="s">
        <v>1497</v>
      </c>
      <c r="M926" t="s">
        <v>5589</v>
      </c>
      <c r="N926" t="s">
        <v>5589</v>
      </c>
      <c r="O926" t="s">
        <v>61</v>
      </c>
      <c r="P926" t="s">
        <v>452</v>
      </c>
      <c r="Q926" t="s">
        <v>452</v>
      </c>
      <c r="R926" t="s">
        <v>5590</v>
      </c>
      <c r="S926" t="s">
        <v>5425</v>
      </c>
      <c r="T926" t="s">
        <v>1500</v>
      </c>
      <c r="U926" t="s">
        <v>5591</v>
      </c>
      <c r="V926" s="40">
        <v>0.16072916666666667</v>
      </c>
      <c r="W926" s="40">
        <v>0.16149305555555554</v>
      </c>
      <c r="X926" s="40">
        <v>7.6388888888888893E-4</v>
      </c>
      <c r="Y926" s="2" t="str">
        <f t="shared" si="172"/>
        <v>Cumplido</v>
      </c>
      <c r="Z926" s="47" t="str">
        <f t="shared" si="173"/>
        <v/>
      </c>
      <c r="AA926" s="8"/>
      <c r="AB926" s="8"/>
      <c r="AC926" s="8"/>
      <c r="AD926" s="8"/>
      <c r="AE926" s="8"/>
      <c r="AF926" s="42">
        <v>45340</v>
      </c>
      <c r="AG926" s="13" t="str">
        <f t="shared" si="174"/>
        <v>CUMPLE</v>
      </c>
      <c r="AH926" s="13" t="str">
        <f t="shared" si="175"/>
        <v>NO CUMPLE</v>
      </c>
      <c r="AI926" s="13" t="str">
        <f t="shared" si="176"/>
        <v>NO CUMPLE</v>
      </c>
      <c r="AJ926" s="13" t="str">
        <f t="shared" si="177"/>
        <v>NO CUMPLE</v>
      </c>
      <c r="AK926" s="13" t="str">
        <f t="shared" si="178"/>
        <v>NO CUMPLE</v>
      </c>
      <c r="AL926" s="13" t="str">
        <f t="shared" si="179"/>
        <v>NO CUMPLE</v>
      </c>
      <c r="AM926" s="13" t="str">
        <f t="shared" si="180"/>
        <v>CUMPLE</v>
      </c>
      <c r="AN926" s="13" t="str">
        <f t="shared" si="181"/>
        <v>NO CUMPLE</v>
      </c>
      <c r="AO926" s="13" t="str">
        <f t="shared" si="182"/>
        <v>NO CUMPLE</v>
      </c>
      <c r="AP926" s="13" t="str">
        <f t="shared" si="183"/>
        <v>NO CUMPLE</v>
      </c>
    </row>
    <row r="927" spans="1:42" ht="15" x14ac:dyDescent="0.25">
      <c r="A927" t="s">
        <v>5592</v>
      </c>
      <c r="B927" t="s">
        <v>445</v>
      </c>
      <c r="C927" t="s">
        <v>233</v>
      </c>
      <c r="D927" t="s">
        <v>446</v>
      </c>
      <c r="E927" t="s">
        <v>234</v>
      </c>
      <c r="F927" t="s">
        <v>447</v>
      </c>
      <c r="G927" t="s">
        <v>448</v>
      </c>
      <c r="H927" t="s">
        <v>55</v>
      </c>
      <c r="I927" t="s">
        <v>30</v>
      </c>
      <c r="J927" t="s">
        <v>67</v>
      </c>
      <c r="K927" t="s">
        <v>449</v>
      </c>
      <c r="L927" t="s">
        <v>450</v>
      </c>
      <c r="M927" t="s">
        <v>5593</v>
      </c>
      <c r="N927" t="s">
        <v>5593</v>
      </c>
      <c r="O927" t="s">
        <v>61</v>
      </c>
      <c r="P927" t="s">
        <v>452</v>
      </c>
      <c r="Q927" t="s">
        <v>452</v>
      </c>
      <c r="R927" t="s">
        <v>5594</v>
      </c>
      <c r="S927" t="s">
        <v>4370</v>
      </c>
      <c r="T927" t="s">
        <v>454</v>
      </c>
      <c r="U927" t="s">
        <v>5199</v>
      </c>
      <c r="V927" s="40">
        <v>0.63178240740740743</v>
      </c>
      <c r="W927" s="40">
        <v>0.63593750000000004</v>
      </c>
      <c r="X927" s="40">
        <v>4.1550925925925922E-3</v>
      </c>
      <c r="Y927" s="2" t="str">
        <f t="shared" si="172"/>
        <v>Cumplido</v>
      </c>
      <c r="Z927" s="47" t="str">
        <f t="shared" si="173"/>
        <v/>
      </c>
      <c r="AA927" s="8"/>
      <c r="AB927" s="8"/>
      <c r="AC927" s="8"/>
      <c r="AD927" s="8"/>
      <c r="AE927" s="8"/>
      <c r="AF927" s="42">
        <v>45341</v>
      </c>
      <c r="AG927" s="13" t="str">
        <f t="shared" si="174"/>
        <v>CUMPLE</v>
      </c>
      <c r="AH927" s="13" t="str">
        <f t="shared" si="175"/>
        <v>NO CUMPLE</v>
      </c>
      <c r="AI927" s="13" t="str">
        <f t="shared" si="176"/>
        <v>NO CUMPLE</v>
      </c>
      <c r="AJ927" s="13" t="str">
        <f t="shared" si="177"/>
        <v>NO CUMPLE</v>
      </c>
      <c r="AK927" s="13" t="str">
        <f t="shared" si="178"/>
        <v>NO CUMPLE</v>
      </c>
      <c r="AL927" s="13" t="str">
        <f t="shared" si="179"/>
        <v>NO CUMPLE</v>
      </c>
      <c r="AM927" s="13" t="str">
        <f t="shared" si="180"/>
        <v>NO CUMPLE</v>
      </c>
      <c r="AN927" s="13" t="str">
        <f t="shared" si="181"/>
        <v>NO CUMPLE</v>
      </c>
      <c r="AO927" s="13" t="str">
        <f t="shared" si="182"/>
        <v>CUMPLE</v>
      </c>
      <c r="AP927" s="13" t="str">
        <f t="shared" si="183"/>
        <v>NO CUMPLE</v>
      </c>
    </row>
    <row r="928" spans="1:42" ht="15" x14ac:dyDescent="0.25">
      <c r="A928" t="s">
        <v>5595</v>
      </c>
      <c r="B928" t="s">
        <v>445</v>
      </c>
      <c r="C928" t="s">
        <v>273</v>
      </c>
      <c r="D928" t="s">
        <v>446</v>
      </c>
      <c r="E928" t="s">
        <v>274</v>
      </c>
      <c r="F928" t="s">
        <v>447</v>
      </c>
      <c r="G928" t="s">
        <v>448</v>
      </c>
      <c r="H928" t="s">
        <v>55</v>
      </c>
      <c r="I928" t="s">
        <v>30</v>
      </c>
      <c r="J928" t="s">
        <v>67</v>
      </c>
      <c r="K928" t="s">
        <v>57</v>
      </c>
      <c r="L928" t="s">
        <v>5596</v>
      </c>
      <c r="M928" t="s">
        <v>5597</v>
      </c>
      <c r="N928" t="s">
        <v>5597</v>
      </c>
      <c r="O928" t="s">
        <v>61</v>
      </c>
      <c r="P928" t="s">
        <v>62</v>
      </c>
      <c r="Q928" t="s">
        <v>279</v>
      </c>
      <c r="R928" t="s">
        <v>5598</v>
      </c>
      <c r="S928" t="s">
        <v>4370</v>
      </c>
      <c r="T928" t="s">
        <v>5599</v>
      </c>
      <c r="U928" t="s">
        <v>5600</v>
      </c>
      <c r="V928" s="40">
        <v>5.858796296296296E-2</v>
      </c>
      <c r="W928" s="40">
        <v>6.1076388888888888E-2</v>
      </c>
      <c r="X928" s="40">
        <v>2.488425925925926E-3</v>
      </c>
      <c r="Y928" s="2" t="str">
        <f t="shared" si="172"/>
        <v>Cumplido</v>
      </c>
      <c r="Z928" s="47" t="str">
        <f t="shared" si="173"/>
        <v/>
      </c>
      <c r="AA928" s="8"/>
      <c r="AB928" s="8"/>
      <c r="AC928" s="8"/>
      <c r="AD928" s="8"/>
      <c r="AE928" s="8"/>
      <c r="AF928" s="42">
        <v>45341</v>
      </c>
      <c r="AG928" s="13" t="str">
        <f t="shared" si="174"/>
        <v>CUMPLE</v>
      </c>
      <c r="AH928" s="13" t="str">
        <f t="shared" si="175"/>
        <v>NO CUMPLE</v>
      </c>
      <c r="AI928" s="13" t="str">
        <f t="shared" si="176"/>
        <v>NO CUMPLE</v>
      </c>
      <c r="AJ928" s="13" t="str">
        <f t="shared" si="177"/>
        <v>NO CUMPLE</v>
      </c>
      <c r="AK928" s="13" t="str">
        <f t="shared" si="178"/>
        <v>NO CUMPLE</v>
      </c>
      <c r="AL928" s="13" t="str">
        <f t="shared" si="179"/>
        <v>NO CUMPLE</v>
      </c>
      <c r="AM928" s="13" t="str">
        <f t="shared" si="180"/>
        <v>CUMPLE</v>
      </c>
      <c r="AN928" s="13" t="str">
        <f t="shared" si="181"/>
        <v>NO CUMPLE</v>
      </c>
      <c r="AO928" s="13" t="str">
        <f t="shared" si="182"/>
        <v>NO CUMPLE</v>
      </c>
      <c r="AP928" s="13" t="str">
        <f t="shared" si="183"/>
        <v>NO CUMPLE</v>
      </c>
    </row>
    <row r="929" spans="1:42" ht="15" x14ac:dyDescent="0.25">
      <c r="A929" t="s">
        <v>5601</v>
      </c>
      <c r="B929" t="s">
        <v>284</v>
      </c>
      <c r="C929" t="s">
        <v>273</v>
      </c>
      <c r="D929" t="s">
        <v>285</v>
      </c>
      <c r="E929" t="s">
        <v>2268</v>
      </c>
      <c r="F929" t="s">
        <v>287</v>
      </c>
      <c r="G929" t="s">
        <v>54</v>
      </c>
      <c r="H929" t="s">
        <v>55</v>
      </c>
      <c r="I929" t="s">
        <v>30</v>
      </c>
      <c r="J929" t="s">
        <v>82</v>
      </c>
      <c r="K929" t="s">
        <v>288</v>
      </c>
      <c r="L929" t="s">
        <v>5602</v>
      </c>
      <c r="M929" t="s">
        <v>5603</v>
      </c>
      <c r="N929" t="s">
        <v>5604</v>
      </c>
      <c r="O929" t="s">
        <v>61</v>
      </c>
      <c r="P929" t="s">
        <v>62</v>
      </c>
      <c r="Q929" t="s">
        <v>279</v>
      </c>
      <c r="R929" t="s">
        <v>5605</v>
      </c>
      <c r="S929" t="s">
        <v>4370</v>
      </c>
      <c r="T929" t="s">
        <v>293</v>
      </c>
      <c r="U929" t="s">
        <v>5606</v>
      </c>
      <c r="V929" s="40">
        <v>0.10172453703703704</v>
      </c>
      <c r="W929" s="40">
        <v>0.12560185185185185</v>
      </c>
      <c r="X929" s="40">
        <v>2.3877314814814816E-2</v>
      </c>
      <c r="Y929" s="2" t="str">
        <f t="shared" si="172"/>
        <v/>
      </c>
      <c r="Z929" s="47" t="str">
        <f t="shared" si="173"/>
        <v>Cumplido</v>
      </c>
      <c r="AA929" s="8"/>
      <c r="AB929" s="8"/>
      <c r="AC929" s="8"/>
      <c r="AD929" s="8"/>
      <c r="AE929" s="8"/>
      <c r="AF929" s="42">
        <v>45341</v>
      </c>
      <c r="AG929" s="13" t="str">
        <f t="shared" si="174"/>
        <v>CUMPLE</v>
      </c>
      <c r="AH929" s="13" t="str">
        <f t="shared" si="175"/>
        <v>NO CUMPLE</v>
      </c>
      <c r="AI929" s="13" t="str">
        <f t="shared" si="176"/>
        <v>NO CUMPLE</v>
      </c>
      <c r="AJ929" s="13" t="str">
        <f t="shared" si="177"/>
        <v>NO CUMPLE</v>
      </c>
      <c r="AK929" s="13" t="str">
        <f t="shared" si="178"/>
        <v>NO CUMPLE</v>
      </c>
      <c r="AL929" s="13" t="str">
        <f t="shared" si="179"/>
        <v>NO CUMPLE</v>
      </c>
      <c r="AM929" s="13" t="str">
        <f t="shared" si="180"/>
        <v>CUMPLE</v>
      </c>
      <c r="AN929" s="13" t="str">
        <f t="shared" si="181"/>
        <v>NO CUMPLE</v>
      </c>
      <c r="AO929" s="13" t="str">
        <f t="shared" si="182"/>
        <v>NO CUMPLE</v>
      </c>
      <c r="AP929" s="13" t="str">
        <f t="shared" si="183"/>
        <v>NO CUMPLE</v>
      </c>
    </row>
    <row r="930" spans="1:42" ht="15" x14ac:dyDescent="0.25">
      <c r="A930" t="s">
        <v>5607</v>
      </c>
      <c r="B930" t="s">
        <v>95</v>
      </c>
      <c r="C930" t="s">
        <v>308</v>
      </c>
      <c r="D930" t="s">
        <v>142</v>
      </c>
      <c r="E930" t="s">
        <v>309</v>
      </c>
      <c r="F930" t="s">
        <v>335</v>
      </c>
      <c r="G930" t="s">
        <v>54</v>
      </c>
      <c r="H930" t="s">
        <v>55</v>
      </c>
      <c r="I930" t="s">
        <v>30</v>
      </c>
      <c r="J930" t="s">
        <v>82</v>
      </c>
      <c r="K930" t="s">
        <v>1108</v>
      </c>
      <c r="L930" t="s">
        <v>5608</v>
      </c>
      <c r="M930" t="s">
        <v>5609</v>
      </c>
      <c r="N930" t="s">
        <v>5610</v>
      </c>
      <c r="O930" t="s">
        <v>61</v>
      </c>
      <c r="P930" t="s">
        <v>462</v>
      </c>
      <c r="Q930" t="s">
        <v>463</v>
      </c>
      <c r="R930" t="s">
        <v>5611</v>
      </c>
      <c r="S930" t="s">
        <v>4370</v>
      </c>
      <c r="T930" t="s">
        <v>5612</v>
      </c>
      <c r="U930" t="s">
        <v>562</v>
      </c>
      <c r="V930" s="40">
        <v>0.11384259259259259</v>
      </c>
      <c r="W930" s="40">
        <v>0.11905092592592592</v>
      </c>
      <c r="X930" s="40">
        <v>5.208333333333333E-3</v>
      </c>
      <c r="Y930" s="2" t="str">
        <f t="shared" si="172"/>
        <v/>
      </c>
      <c r="Z930" s="47" t="str">
        <f t="shared" si="173"/>
        <v>Cumplido</v>
      </c>
      <c r="AA930" s="8"/>
      <c r="AB930" s="8"/>
      <c r="AC930" s="8"/>
      <c r="AD930" s="8"/>
      <c r="AE930" s="8"/>
      <c r="AF930" s="42">
        <v>45341</v>
      </c>
      <c r="AG930" s="13" t="str">
        <f t="shared" si="174"/>
        <v>CUMPLE</v>
      </c>
      <c r="AH930" s="13" t="str">
        <f t="shared" si="175"/>
        <v>NO CUMPLE</v>
      </c>
      <c r="AI930" s="13" t="str">
        <f t="shared" si="176"/>
        <v>NO CUMPLE</v>
      </c>
      <c r="AJ930" s="13" t="str">
        <f t="shared" si="177"/>
        <v>NO CUMPLE</v>
      </c>
      <c r="AK930" s="13" t="str">
        <f t="shared" si="178"/>
        <v>NO CUMPLE</v>
      </c>
      <c r="AL930" s="13" t="str">
        <f t="shared" si="179"/>
        <v>NO CUMPLE</v>
      </c>
      <c r="AM930" s="13" t="str">
        <f t="shared" si="180"/>
        <v>CUMPLE</v>
      </c>
      <c r="AN930" s="13" t="str">
        <f t="shared" si="181"/>
        <v>NO CUMPLE</v>
      </c>
      <c r="AO930" s="13" t="str">
        <f t="shared" si="182"/>
        <v>NO CUMPLE</v>
      </c>
      <c r="AP930" s="13" t="str">
        <f t="shared" si="183"/>
        <v>NO CUMPLE</v>
      </c>
    </row>
    <row r="931" spans="1:42" ht="15" hidden="1" x14ac:dyDescent="0.25">
      <c r="A931" t="s">
        <v>5613</v>
      </c>
      <c r="B931" t="s">
        <v>165</v>
      </c>
      <c r="C931" t="s">
        <v>415</v>
      </c>
      <c r="D931" t="s">
        <v>297</v>
      </c>
      <c r="E931" t="s">
        <v>155</v>
      </c>
      <c r="F931" t="s">
        <v>299</v>
      </c>
      <c r="G931" t="s">
        <v>73</v>
      </c>
      <c r="H931" t="s">
        <v>74</v>
      </c>
      <c r="I931" t="s">
        <v>29</v>
      </c>
      <c r="J931" t="s">
        <v>82</v>
      </c>
      <c r="K931" t="s">
        <v>57</v>
      </c>
      <c r="L931" t="s">
        <v>300</v>
      </c>
      <c r="M931" t="s">
        <v>5614</v>
      </c>
      <c r="N931" t="s">
        <v>5615</v>
      </c>
      <c r="O931" t="s">
        <v>61</v>
      </c>
      <c r="P931" t="s">
        <v>136</v>
      </c>
      <c r="Q931" t="s">
        <v>137</v>
      </c>
      <c r="R931" t="s">
        <v>5616</v>
      </c>
      <c r="S931" t="s">
        <v>4370</v>
      </c>
      <c r="T931" t="s">
        <v>5617</v>
      </c>
      <c r="U931" t="s">
        <v>774</v>
      </c>
      <c r="V931" s="40">
        <v>3.1284722222222221E-2</v>
      </c>
      <c r="W931" s="40">
        <v>3.8877314814814816E-2</v>
      </c>
      <c r="X931" s="40">
        <v>7.5925925925925926E-3</v>
      </c>
      <c r="Y931" s="2" t="str">
        <f t="shared" si="172"/>
        <v/>
      </c>
      <c r="Z931" s="47" t="str">
        <f t="shared" si="173"/>
        <v>Cumplido</v>
      </c>
      <c r="AA931" s="8"/>
      <c r="AB931" s="8"/>
      <c r="AC931" s="8"/>
      <c r="AD931" s="8"/>
      <c r="AE931" s="8"/>
      <c r="AF931" s="42">
        <v>45341</v>
      </c>
      <c r="AG931" s="13" t="str">
        <f t="shared" si="174"/>
        <v>CUMPLE</v>
      </c>
      <c r="AH931" s="13" t="str">
        <f t="shared" si="175"/>
        <v>NO CUMPLE</v>
      </c>
      <c r="AI931" s="13" t="str">
        <f t="shared" si="176"/>
        <v>NO CUMPLE</v>
      </c>
      <c r="AJ931" s="13" t="str">
        <f t="shared" si="177"/>
        <v>NO CUMPLE</v>
      </c>
      <c r="AK931" s="13" t="str">
        <f t="shared" si="178"/>
        <v>NO CUMPLE</v>
      </c>
      <c r="AL931" s="13" t="str">
        <f t="shared" si="179"/>
        <v>CUMPLE</v>
      </c>
      <c r="AM931" s="13" t="str">
        <f t="shared" si="180"/>
        <v>NO CUMPLE</v>
      </c>
      <c r="AN931" s="13" t="str">
        <f t="shared" si="181"/>
        <v>NO CUMPLE</v>
      </c>
      <c r="AO931" s="13" t="str">
        <f t="shared" si="182"/>
        <v>NO CUMPLE</v>
      </c>
      <c r="AP931" s="13" t="str">
        <f t="shared" si="183"/>
        <v>NO CUMPLE</v>
      </c>
    </row>
    <row r="932" spans="1:42" ht="15" x14ac:dyDescent="0.25">
      <c r="A932" t="s">
        <v>5618</v>
      </c>
      <c r="B932" t="s">
        <v>95</v>
      </c>
      <c r="C932" t="s">
        <v>86</v>
      </c>
      <c r="D932" t="s">
        <v>297</v>
      </c>
      <c r="E932" t="s">
        <v>88</v>
      </c>
      <c r="F932" t="s">
        <v>320</v>
      </c>
      <c r="G932" t="s">
        <v>54</v>
      </c>
      <c r="H932" t="s">
        <v>55</v>
      </c>
      <c r="I932" t="s">
        <v>30</v>
      </c>
      <c r="J932" t="s">
        <v>82</v>
      </c>
      <c r="K932" t="s">
        <v>117</v>
      </c>
      <c r="L932" t="s">
        <v>5619</v>
      </c>
      <c r="M932" t="s">
        <v>5620</v>
      </c>
      <c r="N932" t="s">
        <v>5621</v>
      </c>
      <c r="O932" t="s">
        <v>61</v>
      </c>
      <c r="P932" t="s">
        <v>136</v>
      </c>
      <c r="Q932" t="s">
        <v>137</v>
      </c>
      <c r="R932" t="s">
        <v>5622</v>
      </c>
      <c r="S932" t="s">
        <v>5581</v>
      </c>
      <c r="T932" t="s">
        <v>5623</v>
      </c>
      <c r="U932"/>
      <c r="V932" s="40">
        <v>1.1134953703703703</v>
      </c>
      <c r="W932" s="40">
        <v>1.1718981481481481</v>
      </c>
      <c r="X932" s="40">
        <v>5.8402777777777776E-2</v>
      </c>
      <c r="Y932" s="2" t="str">
        <f t="shared" si="172"/>
        <v/>
      </c>
      <c r="Z932" s="47" t="str">
        <f t="shared" si="173"/>
        <v>Cumplido</v>
      </c>
      <c r="AA932" s="8"/>
      <c r="AB932" s="8"/>
      <c r="AC932" s="8"/>
      <c r="AD932" s="8"/>
      <c r="AE932" s="8"/>
      <c r="AF932" s="42">
        <v>45342</v>
      </c>
      <c r="AG932" s="13" t="str">
        <f t="shared" si="174"/>
        <v>NO CUMPLE</v>
      </c>
      <c r="AH932" s="13" t="str">
        <f t="shared" si="175"/>
        <v>CUMPLE</v>
      </c>
      <c r="AI932" s="13" t="str">
        <f t="shared" si="176"/>
        <v>NO CUMPLE</v>
      </c>
      <c r="AJ932" s="13" t="str">
        <f t="shared" si="177"/>
        <v>NO CUMPLE</v>
      </c>
      <c r="AK932" s="13" t="str">
        <f t="shared" si="178"/>
        <v>NO CUMPLE</v>
      </c>
      <c r="AL932" s="13" t="str">
        <f t="shared" si="179"/>
        <v>NO CUMPLE</v>
      </c>
      <c r="AM932" s="13" t="str">
        <f t="shared" si="180"/>
        <v>NO CUMPLE</v>
      </c>
      <c r="AN932" s="13" t="str">
        <f t="shared" si="181"/>
        <v>NO CUMPLE</v>
      </c>
      <c r="AO932" s="13" t="str">
        <f t="shared" si="182"/>
        <v>NO CUMPLE</v>
      </c>
      <c r="AP932" s="13" t="str">
        <f t="shared" si="183"/>
        <v>CUMPLE</v>
      </c>
    </row>
    <row r="933" spans="1:42" ht="15" hidden="1" x14ac:dyDescent="0.25">
      <c r="A933" t="s">
        <v>5624</v>
      </c>
      <c r="B933" t="s">
        <v>165</v>
      </c>
      <c r="C933" t="s">
        <v>359</v>
      </c>
      <c r="D933" t="s">
        <v>71</v>
      </c>
      <c r="E933" t="s">
        <v>767</v>
      </c>
      <c r="F933" t="s">
        <v>1016</v>
      </c>
      <c r="G933" t="s">
        <v>54</v>
      </c>
      <c r="H933" t="s">
        <v>55</v>
      </c>
      <c r="I933" t="s">
        <v>30</v>
      </c>
      <c r="J933" t="s">
        <v>82</v>
      </c>
      <c r="K933" t="s">
        <v>57</v>
      </c>
      <c r="L933" t="s">
        <v>1017</v>
      </c>
      <c r="M933" t="s">
        <v>5625</v>
      </c>
      <c r="N933" t="s">
        <v>5626</v>
      </c>
      <c r="O933" t="s">
        <v>61</v>
      </c>
      <c r="P933" t="s">
        <v>136</v>
      </c>
      <c r="Q933" t="s">
        <v>137</v>
      </c>
      <c r="R933" t="s">
        <v>5627</v>
      </c>
      <c r="S933" t="s">
        <v>4370</v>
      </c>
      <c r="T933" t="s">
        <v>1017</v>
      </c>
      <c r="U933" t="s">
        <v>1021</v>
      </c>
      <c r="V933" s="40">
        <v>9.4907407407407408E-4</v>
      </c>
      <c r="W933" s="40">
        <v>1.5856481481481481E-3</v>
      </c>
      <c r="X933" s="40">
        <v>6.3657407407407413E-4</v>
      </c>
      <c r="Y933" s="2" t="str">
        <f t="shared" si="172"/>
        <v/>
      </c>
      <c r="Z933" s="47" t="str">
        <f t="shared" si="173"/>
        <v>Cumplido</v>
      </c>
      <c r="AA933" s="8"/>
      <c r="AB933" s="8"/>
      <c r="AC933" s="8"/>
      <c r="AD933" s="8"/>
      <c r="AE933" s="8"/>
      <c r="AF933" s="42">
        <v>45341</v>
      </c>
      <c r="AG933" s="13" t="str">
        <f t="shared" si="174"/>
        <v>CUMPLE</v>
      </c>
      <c r="AH933" s="13" t="str">
        <f t="shared" si="175"/>
        <v>NO CUMPLE</v>
      </c>
      <c r="AI933" s="13" t="str">
        <f t="shared" si="176"/>
        <v>NO CUMPLE</v>
      </c>
      <c r="AJ933" s="13" t="str">
        <f t="shared" si="177"/>
        <v>NO CUMPLE</v>
      </c>
      <c r="AK933" s="13" t="str">
        <f t="shared" si="178"/>
        <v>NO CUMPLE</v>
      </c>
      <c r="AL933" s="13" t="str">
        <f t="shared" si="179"/>
        <v>CUMPLE</v>
      </c>
      <c r="AM933" s="13" t="str">
        <f t="shared" si="180"/>
        <v>NO CUMPLE</v>
      </c>
      <c r="AN933" s="13" t="str">
        <f t="shared" si="181"/>
        <v>NO CUMPLE</v>
      </c>
      <c r="AO933" s="13" t="str">
        <f t="shared" si="182"/>
        <v>NO CUMPLE</v>
      </c>
      <c r="AP933" s="13" t="str">
        <f t="shared" si="183"/>
        <v>NO CUMPLE</v>
      </c>
    </row>
    <row r="934" spans="1:42" ht="15" x14ac:dyDescent="0.25">
      <c r="A934" t="s">
        <v>5628</v>
      </c>
      <c r="B934" t="s">
        <v>95</v>
      </c>
      <c r="C934" t="s">
        <v>174</v>
      </c>
      <c r="D934" t="s">
        <v>142</v>
      </c>
      <c r="E934" t="s">
        <v>4386</v>
      </c>
      <c r="F934" t="s">
        <v>176</v>
      </c>
      <c r="G934" t="s">
        <v>73</v>
      </c>
      <c r="H934" t="s">
        <v>74</v>
      </c>
      <c r="I934" t="s">
        <v>29</v>
      </c>
      <c r="J934" t="s">
        <v>82</v>
      </c>
      <c r="K934" t="s">
        <v>740</v>
      </c>
      <c r="L934" t="s">
        <v>5629</v>
      </c>
      <c r="M934" t="s">
        <v>5630</v>
      </c>
      <c r="N934" t="s">
        <v>5631</v>
      </c>
      <c r="O934" t="s">
        <v>61</v>
      </c>
      <c r="P934" t="s">
        <v>62</v>
      </c>
      <c r="Q934" t="s">
        <v>279</v>
      </c>
      <c r="R934" t="s">
        <v>5632</v>
      </c>
      <c r="S934" t="s">
        <v>5581</v>
      </c>
      <c r="T934" t="s">
        <v>5633</v>
      </c>
      <c r="U934" t="s">
        <v>5634</v>
      </c>
      <c r="V934" s="40">
        <v>1.0459143518518519</v>
      </c>
      <c r="W934" s="40">
        <v>1.0950462962962964</v>
      </c>
      <c r="X934" s="40">
        <v>4.9131944444444443E-2</v>
      </c>
      <c r="Y934" s="2" t="str">
        <f t="shared" si="172"/>
        <v/>
      </c>
      <c r="Z934" s="47" t="str">
        <f t="shared" si="173"/>
        <v>Cumplido</v>
      </c>
      <c r="AA934" s="8"/>
      <c r="AB934" s="8"/>
      <c r="AC934" s="8"/>
      <c r="AD934" s="8"/>
      <c r="AE934" s="8"/>
      <c r="AF934" s="42">
        <v>45342</v>
      </c>
      <c r="AG934" s="13" t="str">
        <f t="shared" si="174"/>
        <v>NO CUMPLE</v>
      </c>
      <c r="AH934" s="13" t="str">
        <f t="shared" si="175"/>
        <v>CUMPLE</v>
      </c>
      <c r="AI934" s="13" t="str">
        <f t="shared" si="176"/>
        <v>NO CUMPLE</v>
      </c>
      <c r="AJ934" s="13" t="str">
        <f t="shared" si="177"/>
        <v>NO CUMPLE</v>
      </c>
      <c r="AK934" s="13" t="str">
        <f t="shared" si="178"/>
        <v>NO CUMPLE</v>
      </c>
      <c r="AL934" s="13" t="str">
        <f t="shared" si="179"/>
        <v>NO CUMPLE</v>
      </c>
      <c r="AM934" s="13" t="str">
        <f t="shared" si="180"/>
        <v>NO CUMPLE</v>
      </c>
      <c r="AN934" s="13" t="str">
        <f t="shared" si="181"/>
        <v>NO CUMPLE</v>
      </c>
      <c r="AO934" s="13" t="str">
        <f t="shared" si="182"/>
        <v>NO CUMPLE</v>
      </c>
      <c r="AP934" s="13" t="str">
        <f t="shared" si="183"/>
        <v>CUMPLE</v>
      </c>
    </row>
    <row r="935" spans="1:42" ht="15" x14ac:dyDescent="0.25">
      <c r="A935" t="s">
        <v>5635</v>
      </c>
      <c r="B935" t="s">
        <v>95</v>
      </c>
      <c r="C935" t="s">
        <v>174</v>
      </c>
      <c r="D935" t="s">
        <v>142</v>
      </c>
      <c r="E935" t="s">
        <v>5636</v>
      </c>
      <c r="F935" t="s">
        <v>176</v>
      </c>
      <c r="G935" t="s">
        <v>73</v>
      </c>
      <c r="H935" t="s">
        <v>74</v>
      </c>
      <c r="I935" t="s">
        <v>29</v>
      </c>
      <c r="J935" t="s">
        <v>82</v>
      </c>
      <c r="K935" t="s">
        <v>75</v>
      </c>
      <c r="L935" t="s">
        <v>5637</v>
      </c>
      <c r="M935" t="s">
        <v>5638</v>
      </c>
      <c r="N935" t="s">
        <v>5639</v>
      </c>
      <c r="O935" t="s">
        <v>61</v>
      </c>
      <c r="P935" t="s">
        <v>136</v>
      </c>
      <c r="Q935" t="s">
        <v>137</v>
      </c>
      <c r="R935" t="s">
        <v>5640</v>
      </c>
      <c r="S935" t="s">
        <v>5581</v>
      </c>
      <c r="T935" t="s">
        <v>5641</v>
      </c>
      <c r="U935" t="s">
        <v>5642</v>
      </c>
      <c r="V935" s="40">
        <v>1.2573842592592592</v>
      </c>
      <c r="W935" s="40">
        <v>1.2880324074074074</v>
      </c>
      <c r="X935" s="40">
        <v>3.0648148148148147E-2</v>
      </c>
      <c r="Y935" s="2" t="str">
        <f t="shared" si="172"/>
        <v/>
      </c>
      <c r="Z935" s="47" t="str">
        <f t="shared" si="173"/>
        <v>Cumplido</v>
      </c>
      <c r="AA935" s="8"/>
      <c r="AB935" s="8"/>
      <c r="AC935" s="8"/>
      <c r="AD935" s="8"/>
      <c r="AE935" s="8"/>
      <c r="AF935" s="42">
        <v>45342</v>
      </c>
      <c r="AG935" s="13" t="str">
        <f t="shared" si="174"/>
        <v>CUMPLE</v>
      </c>
      <c r="AH935" s="13" t="str">
        <f t="shared" si="175"/>
        <v>NO CUMPLE</v>
      </c>
      <c r="AI935" s="13" t="str">
        <f t="shared" si="176"/>
        <v>NO CUMPLE</v>
      </c>
      <c r="AJ935" s="13" t="str">
        <f t="shared" si="177"/>
        <v>NO CUMPLE</v>
      </c>
      <c r="AK935" s="13" t="str">
        <f t="shared" si="178"/>
        <v>NO CUMPLE</v>
      </c>
      <c r="AL935" s="13" t="str">
        <f t="shared" si="179"/>
        <v>NO CUMPLE</v>
      </c>
      <c r="AM935" s="13" t="str">
        <f t="shared" si="180"/>
        <v>NO CUMPLE</v>
      </c>
      <c r="AN935" s="13" t="str">
        <f t="shared" si="181"/>
        <v>NO CUMPLE</v>
      </c>
      <c r="AO935" s="13" t="str">
        <f t="shared" si="182"/>
        <v>NO CUMPLE</v>
      </c>
      <c r="AP935" s="13" t="str">
        <f t="shared" si="183"/>
        <v>CUMPLE</v>
      </c>
    </row>
    <row r="936" spans="1:42" ht="15" hidden="1" x14ac:dyDescent="0.25">
      <c r="A936" t="s">
        <v>5643</v>
      </c>
      <c r="B936" t="s">
        <v>165</v>
      </c>
      <c r="C936" t="s">
        <v>296</v>
      </c>
      <c r="D936" t="s">
        <v>297</v>
      </c>
      <c r="E936" t="s">
        <v>876</v>
      </c>
      <c r="F936" t="s">
        <v>299</v>
      </c>
      <c r="G936" t="s">
        <v>73</v>
      </c>
      <c r="H936" t="s">
        <v>74</v>
      </c>
      <c r="I936" t="s">
        <v>29</v>
      </c>
      <c r="J936" t="s">
        <v>82</v>
      </c>
      <c r="K936" t="s">
        <v>1574</v>
      </c>
      <c r="L936" t="s">
        <v>1575</v>
      </c>
      <c r="M936" t="s">
        <v>5644</v>
      </c>
      <c r="N936" t="s">
        <v>5645</v>
      </c>
      <c r="O936" t="s">
        <v>61</v>
      </c>
      <c r="P936" t="s">
        <v>94</v>
      </c>
      <c r="Q936" t="s">
        <v>95</v>
      </c>
      <c r="R936" t="s">
        <v>5646</v>
      </c>
      <c r="S936" t="s">
        <v>5581</v>
      </c>
      <c r="T936" t="s">
        <v>5647</v>
      </c>
      <c r="U936"/>
      <c r="V936" s="40">
        <v>1.0787962962962963</v>
      </c>
      <c r="W936" s="40">
        <v>1.0874305555555555</v>
      </c>
      <c r="X936" s="40">
        <v>8.6342592592592599E-3</v>
      </c>
      <c r="Y936" s="2" t="str">
        <f t="shared" si="172"/>
        <v/>
      </c>
      <c r="Z936" s="47" t="str">
        <f t="shared" si="173"/>
        <v>Cumplido</v>
      </c>
      <c r="AA936" s="8"/>
      <c r="AB936" s="8"/>
      <c r="AC936" s="8"/>
      <c r="AD936" s="8"/>
      <c r="AE936" s="8"/>
      <c r="AF936" s="42">
        <v>45342</v>
      </c>
      <c r="AG936" s="13" t="str">
        <f t="shared" si="174"/>
        <v>CUMPLE</v>
      </c>
      <c r="AH936" s="13" t="str">
        <f t="shared" si="175"/>
        <v>NO CUMPLE</v>
      </c>
      <c r="AI936" s="13" t="str">
        <f t="shared" si="176"/>
        <v>NO CUMPLE</v>
      </c>
      <c r="AJ936" s="13" t="str">
        <f t="shared" si="177"/>
        <v>NO CUMPLE</v>
      </c>
      <c r="AK936" s="13" t="str">
        <f t="shared" si="178"/>
        <v>NO CUMPLE</v>
      </c>
      <c r="AL936" s="13" t="str">
        <f t="shared" si="179"/>
        <v>NO CUMPLE</v>
      </c>
      <c r="AM936" s="13" t="str">
        <f t="shared" si="180"/>
        <v>NO CUMPLE</v>
      </c>
      <c r="AN936" s="13" t="str">
        <f t="shared" si="181"/>
        <v>NO CUMPLE</v>
      </c>
      <c r="AO936" s="13" t="str">
        <f t="shared" si="182"/>
        <v>NO CUMPLE</v>
      </c>
      <c r="AP936" s="13" t="str">
        <f t="shared" si="183"/>
        <v>CUMPLE</v>
      </c>
    </row>
    <row r="937" spans="1:42" ht="15" x14ac:dyDescent="0.25">
      <c r="A937" t="s">
        <v>5648</v>
      </c>
      <c r="B937" t="s">
        <v>284</v>
      </c>
      <c r="C937" t="s">
        <v>233</v>
      </c>
      <c r="D937" t="s">
        <v>233</v>
      </c>
      <c r="E937" t="s">
        <v>942</v>
      </c>
      <c r="F937" t="s">
        <v>2469</v>
      </c>
      <c r="G937" t="s">
        <v>54</v>
      </c>
      <c r="H937" t="s">
        <v>55</v>
      </c>
      <c r="I937" t="s">
        <v>30</v>
      </c>
      <c r="J937" t="s">
        <v>82</v>
      </c>
      <c r="K937" t="s">
        <v>75</v>
      </c>
      <c r="L937" t="s">
        <v>2483</v>
      </c>
      <c r="M937" t="s">
        <v>5649</v>
      </c>
      <c r="N937" t="s">
        <v>5650</v>
      </c>
      <c r="O937" t="s">
        <v>61</v>
      </c>
      <c r="P937" t="s">
        <v>62</v>
      </c>
      <c r="Q937" t="s">
        <v>279</v>
      </c>
      <c r="R937" t="s">
        <v>5651</v>
      </c>
      <c r="S937" t="s">
        <v>4370</v>
      </c>
      <c r="T937" t="s">
        <v>2947</v>
      </c>
      <c r="U937" t="s">
        <v>3182</v>
      </c>
      <c r="V937" s="40">
        <v>0</v>
      </c>
      <c r="W937" s="40">
        <v>9.7569444444444448E-3</v>
      </c>
      <c r="X937" s="40">
        <v>9.7569444444444448E-3</v>
      </c>
      <c r="Y937" s="2" t="str">
        <f t="shared" si="172"/>
        <v/>
      </c>
      <c r="Z937" s="47" t="str">
        <f t="shared" si="173"/>
        <v>Cumplido</v>
      </c>
      <c r="AA937" s="8"/>
      <c r="AB937" s="8"/>
      <c r="AC937" s="8"/>
      <c r="AD937" s="8"/>
      <c r="AE937" s="8"/>
      <c r="AF937" s="42">
        <v>45341</v>
      </c>
      <c r="AG937" s="13" t="str">
        <f t="shared" si="174"/>
        <v>CUMPLE</v>
      </c>
      <c r="AH937" s="13" t="str">
        <f t="shared" si="175"/>
        <v>NO CUMPLE</v>
      </c>
      <c r="AI937" s="13" t="str">
        <f t="shared" si="176"/>
        <v>NO CUMPLE</v>
      </c>
      <c r="AJ937" s="13" t="str">
        <f t="shared" si="177"/>
        <v>NO CUMPLE</v>
      </c>
      <c r="AK937" s="13" t="str">
        <f t="shared" si="178"/>
        <v>NO CUMPLE</v>
      </c>
      <c r="AL937" s="13" t="str">
        <f t="shared" si="179"/>
        <v>CUMPLE</v>
      </c>
      <c r="AM937" s="13" t="str">
        <f t="shared" si="180"/>
        <v>NO CUMPLE</v>
      </c>
      <c r="AN937" s="13" t="str">
        <f t="shared" si="181"/>
        <v>NO CUMPLE</v>
      </c>
      <c r="AO937" s="13" t="str">
        <f t="shared" si="182"/>
        <v>NO CUMPLE</v>
      </c>
      <c r="AP937" s="13" t="str">
        <f t="shared" si="183"/>
        <v>NO CUMPLE</v>
      </c>
    </row>
    <row r="938" spans="1:42" ht="15" x14ac:dyDescent="0.25">
      <c r="A938" t="s">
        <v>5652</v>
      </c>
      <c r="B938" t="s">
        <v>284</v>
      </c>
      <c r="C938" t="s">
        <v>233</v>
      </c>
      <c r="D938" t="s">
        <v>233</v>
      </c>
      <c r="E938" t="s">
        <v>942</v>
      </c>
      <c r="F938" t="s">
        <v>2469</v>
      </c>
      <c r="G938" t="s">
        <v>54</v>
      </c>
      <c r="H938" t="s">
        <v>55</v>
      </c>
      <c r="I938" t="s">
        <v>30</v>
      </c>
      <c r="J938" t="s">
        <v>82</v>
      </c>
      <c r="K938" t="s">
        <v>75</v>
      </c>
      <c r="L938" t="s">
        <v>5653</v>
      </c>
      <c r="M938" t="s">
        <v>5654</v>
      </c>
      <c r="N938" t="s">
        <v>5655</v>
      </c>
      <c r="O938" t="s">
        <v>61</v>
      </c>
      <c r="P938" t="s">
        <v>62</v>
      </c>
      <c r="Q938" t="s">
        <v>279</v>
      </c>
      <c r="R938" t="s">
        <v>5656</v>
      </c>
      <c r="S938" t="s">
        <v>4370</v>
      </c>
      <c r="T938" t="s">
        <v>2947</v>
      </c>
      <c r="U938" t="s">
        <v>3182</v>
      </c>
      <c r="V938" s="40">
        <v>0</v>
      </c>
      <c r="W938" s="40">
        <v>8.9351851851851849E-3</v>
      </c>
      <c r="X938" s="40">
        <v>8.9351851851851849E-3</v>
      </c>
      <c r="Y938" s="2" t="str">
        <f t="shared" si="172"/>
        <v/>
      </c>
      <c r="Z938" s="47" t="str">
        <f t="shared" si="173"/>
        <v>Cumplido</v>
      </c>
      <c r="AA938" s="8"/>
      <c r="AB938" s="8"/>
      <c r="AC938" s="8"/>
      <c r="AD938" s="8"/>
      <c r="AE938" s="8"/>
      <c r="AF938" s="42">
        <v>45341</v>
      </c>
      <c r="AG938" s="13" t="str">
        <f t="shared" si="174"/>
        <v>CUMPLE</v>
      </c>
      <c r="AH938" s="13" t="str">
        <f t="shared" si="175"/>
        <v>NO CUMPLE</v>
      </c>
      <c r="AI938" s="13" t="str">
        <f t="shared" si="176"/>
        <v>NO CUMPLE</v>
      </c>
      <c r="AJ938" s="13" t="str">
        <f t="shared" si="177"/>
        <v>NO CUMPLE</v>
      </c>
      <c r="AK938" s="13" t="str">
        <f t="shared" si="178"/>
        <v>NO CUMPLE</v>
      </c>
      <c r="AL938" s="13" t="str">
        <f t="shared" si="179"/>
        <v>CUMPLE</v>
      </c>
      <c r="AM938" s="13" t="str">
        <f t="shared" si="180"/>
        <v>NO CUMPLE</v>
      </c>
      <c r="AN938" s="13" t="str">
        <f t="shared" si="181"/>
        <v>NO CUMPLE</v>
      </c>
      <c r="AO938" s="13" t="str">
        <f t="shared" si="182"/>
        <v>NO CUMPLE</v>
      </c>
      <c r="AP938" s="13" t="str">
        <f t="shared" si="183"/>
        <v>NO CUMPLE</v>
      </c>
    </row>
    <row r="939" spans="1:42" ht="15" x14ac:dyDescent="0.25">
      <c r="A939" t="s">
        <v>5657</v>
      </c>
      <c r="B939" t="s">
        <v>284</v>
      </c>
      <c r="C939" t="s">
        <v>233</v>
      </c>
      <c r="D939" t="s">
        <v>233</v>
      </c>
      <c r="E939" t="s">
        <v>942</v>
      </c>
      <c r="F939" t="s">
        <v>2469</v>
      </c>
      <c r="G939" t="s">
        <v>54</v>
      </c>
      <c r="H939" t="s">
        <v>55</v>
      </c>
      <c r="I939" t="s">
        <v>30</v>
      </c>
      <c r="J939" t="s">
        <v>82</v>
      </c>
      <c r="K939" t="s">
        <v>75</v>
      </c>
      <c r="L939" t="s">
        <v>5658</v>
      </c>
      <c r="M939" t="s">
        <v>5659</v>
      </c>
      <c r="N939" t="s">
        <v>5660</v>
      </c>
      <c r="O939" t="s">
        <v>61</v>
      </c>
      <c r="P939" t="s">
        <v>62</v>
      </c>
      <c r="Q939" t="s">
        <v>279</v>
      </c>
      <c r="R939" t="s">
        <v>5661</v>
      </c>
      <c r="S939" t="s">
        <v>4370</v>
      </c>
      <c r="T939" t="s">
        <v>2947</v>
      </c>
      <c r="U939" t="s">
        <v>3182</v>
      </c>
      <c r="V939" s="40">
        <v>0</v>
      </c>
      <c r="W939" s="40">
        <v>8.6574074074074071E-3</v>
      </c>
      <c r="X939" s="40">
        <v>8.6574074074074071E-3</v>
      </c>
      <c r="Y939" s="2" t="str">
        <f t="shared" si="172"/>
        <v/>
      </c>
      <c r="Z939" s="47" t="str">
        <f t="shared" si="173"/>
        <v>Cumplido</v>
      </c>
      <c r="AA939" s="8"/>
      <c r="AB939" s="8"/>
      <c r="AC939" s="8"/>
      <c r="AD939" s="8"/>
      <c r="AE939" s="8"/>
      <c r="AF939" s="42">
        <v>45341</v>
      </c>
      <c r="AG939" s="13" t="str">
        <f t="shared" si="174"/>
        <v>CUMPLE</v>
      </c>
      <c r="AH939" s="13" t="str">
        <f t="shared" si="175"/>
        <v>NO CUMPLE</v>
      </c>
      <c r="AI939" s="13" t="str">
        <f t="shared" si="176"/>
        <v>NO CUMPLE</v>
      </c>
      <c r="AJ939" s="13" t="str">
        <f t="shared" si="177"/>
        <v>NO CUMPLE</v>
      </c>
      <c r="AK939" s="13" t="str">
        <f t="shared" si="178"/>
        <v>NO CUMPLE</v>
      </c>
      <c r="AL939" s="13" t="str">
        <f t="shared" si="179"/>
        <v>CUMPLE</v>
      </c>
      <c r="AM939" s="13" t="str">
        <f t="shared" si="180"/>
        <v>NO CUMPLE</v>
      </c>
      <c r="AN939" s="13" t="str">
        <f t="shared" si="181"/>
        <v>NO CUMPLE</v>
      </c>
      <c r="AO939" s="13" t="str">
        <f t="shared" si="182"/>
        <v>NO CUMPLE</v>
      </c>
      <c r="AP939" s="13" t="str">
        <f t="shared" si="183"/>
        <v>NO CUMPLE</v>
      </c>
    </row>
    <row r="940" spans="1:42" ht="15" x14ac:dyDescent="0.25">
      <c r="A940" t="s">
        <v>5662</v>
      </c>
      <c r="B940" t="s">
        <v>284</v>
      </c>
      <c r="C940" t="s">
        <v>233</v>
      </c>
      <c r="D940" t="s">
        <v>233</v>
      </c>
      <c r="E940" t="s">
        <v>942</v>
      </c>
      <c r="F940" t="s">
        <v>2469</v>
      </c>
      <c r="G940" t="s">
        <v>54</v>
      </c>
      <c r="H940" t="s">
        <v>55</v>
      </c>
      <c r="I940" t="s">
        <v>30</v>
      </c>
      <c r="J940" t="s">
        <v>82</v>
      </c>
      <c r="K940" t="s">
        <v>75</v>
      </c>
      <c r="L940" t="s">
        <v>5663</v>
      </c>
      <c r="M940" t="s">
        <v>5664</v>
      </c>
      <c r="N940" t="s">
        <v>5665</v>
      </c>
      <c r="O940" t="s">
        <v>61</v>
      </c>
      <c r="P940" t="s">
        <v>62</v>
      </c>
      <c r="Q940" t="s">
        <v>279</v>
      </c>
      <c r="R940" t="s">
        <v>5666</v>
      </c>
      <c r="S940" t="s">
        <v>4370</v>
      </c>
      <c r="T940" t="s">
        <v>2947</v>
      </c>
      <c r="U940" t="s">
        <v>3182</v>
      </c>
      <c r="V940" s="40">
        <v>0</v>
      </c>
      <c r="W940" s="40">
        <v>7.789351851851852E-3</v>
      </c>
      <c r="X940" s="40">
        <v>7.789351851851852E-3</v>
      </c>
      <c r="Y940" s="2" t="str">
        <f t="shared" si="172"/>
        <v/>
      </c>
      <c r="Z940" s="47" t="str">
        <f t="shared" si="173"/>
        <v>Cumplido</v>
      </c>
      <c r="AA940" s="8"/>
      <c r="AB940" s="8"/>
      <c r="AC940" s="8"/>
      <c r="AD940" s="8"/>
      <c r="AE940" s="8"/>
      <c r="AF940" s="42">
        <v>45341</v>
      </c>
      <c r="AG940" s="13" t="str">
        <f t="shared" si="174"/>
        <v>CUMPLE</v>
      </c>
      <c r="AH940" s="13" t="str">
        <f t="shared" si="175"/>
        <v>NO CUMPLE</v>
      </c>
      <c r="AI940" s="13" t="str">
        <f t="shared" si="176"/>
        <v>NO CUMPLE</v>
      </c>
      <c r="AJ940" s="13" t="str">
        <f t="shared" si="177"/>
        <v>NO CUMPLE</v>
      </c>
      <c r="AK940" s="13" t="str">
        <f t="shared" si="178"/>
        <v>NO CUMPLE</v>
      </c>
      <c r="AL940" s="13" t="str">
        <f t="shared" si="179"/>
        <v>CUMPLE</v>
      </c>
      <c r="AM940" s="13" t="str">
        <f t="shared" si="180"/>
        <v>NO CUMPLE</v>
      </c>
      <c r="AN940" s="13" t="str">
        <f t="shared" si="181"/>
        <v>NO CUMPLE</v>
      </c>
      <c r="AO940" s="13" t="str">
        <f t="shared" si="182"/>
        <v>NO CUMPLE</v>
      </c>
      <c r="AP940" s="13" t="str">
        <f t="shared" si="183"/>
        <v>NO CUMPLE</v>
      </c>
    </row>
    <row r="941" spans="1:42" ht="15" x14ac:dyDescent="0.25">
      <c r="A941" t="s">
        <v>5667</v>
      </c>
      <c r="B941" t="s">
        <v>307</v>
      </c>
      <c r="C941" t="s">
        <v>308</v>
      </c>
      <c r="D941" t="s">
        <v>308</v>
      </c>
      <c r="E941" t="s">
        <v>457</v>
      </c>
      <c r="F941" t="s">
        <v>458</v>
      </c>
      <c r="G941" t="s">
        <v>54</v>
      </c>
      <c r="H941" t="s">
        <v>55</v>
      </c>
      <c r="I941" t="s">
        <v>30</v>
      </c>
      <c r="J941" t="s">
        <v>82</v>
      </c>
      <c r="K941" t="s">
        <v>57</v>
      </c>
      <c r="L941" t="s">
        <v>5668</v>
      </c>
      <c r="M941" t="s">
        <v>5669</v>
      </c>
      <c r="N941" t="s">
        <v>5670</v>
      </c>
      <c r="O941" t="s">
        <v>61</v>
      </c>
      <c r="P941" t="s">
        <v>462</v>
      </c>
      <c r="Q941" t="s">
        <v>463</v>
      </c>
      <c r="R941" t="s">
        <v>5671</v>
      </c>
      <c r="S941" t="s">
        <v>4370</v>
      </c>
      <c r="T941" t="s">
        <v>465</v>
      </c>
      <c r="U941" t="s">
        <v>465</v>
      </c>
      <c r="V941" s="40">
        <v>0</v>
      </c>
      <c r="W941" s="40">
        <v>1.0069444444444444E-3</v>
      </c>
      <c r="X941" s="40">
        <v>1.0069444444444444E-3</v>
      </c>
      <c r="Y941" s="2" t="str">
        <f t="shared" si="172"/>
        <v/>
      </c>
      <c r="Z941" s="47" t="str">
        <f t="shared" si="173"/>
        <v>Cumplido</v>
      </c>
      <c r="AA941" s="8"/>
      <c r="AB941" s="8"/>
      <c r="AC941" s="8"/>
      <c r="AD941" s="8"/>
      <c r="AE941" s="8"/>
      <c r="AF941" s="42">
        <v>45341</v>
      </c>
      <c r="AG941" s="13" t="str">
        <f t="shared" si="174"/>
        <v>CUMPLE</v>
      </c>
      <c r="AH941" s="13" t="str">
        <f t="shared" si="175"/>
        <v>NO CUMPLE</v>
      </c>
      <c r="AI941" s="13" t="str">
        <f t="shared" si="176"/>
        <v>NO CUMPLE</v>
      </c>
      <c r="AJ941" s="13" t="str">
        <f t="shared" si="177"/>
        <v>NO CUMPLE</v>
      </c>
      <c r="AK941" s="13" t="str">
        <f t="shared" si="178"/>
        <v>NO CUMPLE</v>
      </c>
      <c r="AL941" s="13" t="str">
        <f t="shared" si="179"/>
        <v>CUMPLE</v>
      </c>
      <c r="AM941" s="13" t="str">
        <f t="shared" si="180"/>
        <v>NO CUMPLE</v>
      </c>
      <c r="AN941" s="13" t="str">
        <f t="shared" si="181"/>
        <v>NO CUMPLE</v>
      </c>
      <c r="AO941" s="13" t="str">
        <f t="shared" si="182"/>
        <v>NO CUMPLE</v>
      </c>
      <c r="AP941" s="13" t="str">
        <f t="shared" si="183"/>
        <v>NO CUMPLE</v>
      </c>
    </row>
    <row r="942" spans="1:42" ht="15" x14ac:dyDescent="0.25">
      <c r="A942" t="s">
        <v>5672</v>
      </c>
      <c r="B942" t="s">
        <v>95</v>
      </c>
      <c r="C942" t="s">
        <v>223</v>
      </c>
      <c r="D942" t="s">
        <v>142</v>
      </c>
      <c r="E942" t="s">
        <v>784</v>
      </c>
      <c r="F942" t="s">
        <v>1943</v>
      </c>
      <c r="G942" t="s">
        <v>73</v>
      </c>
      <c r="H942" t="s">
        <v>74</v>
      </c>
      <c r="I942" t="s">
        <v>29</v>
      </c>
      <c r="J942" t="s">
        <v>82</v>
      </c>
      <c r="K942" t="s">
        <v>2851</v>
      </c>
      <c r="L942" t="s">
        <v>5673</v>
      </c>
      <c r="M942" t="s">
        <v>5674</v>
      </c>
      <c r="N942" t="s">
        <v>5675</v>
      </c>
      <c r="O942" t="s">
        <v>61</v>
      </c>
      <c r="P942" t="s">
        <v>136</v>
      </c>
      <c r="Q942" t="s">
        <v>137</v>
      </c>
      <c r="R942" t="s">
        <v>5676</v>
      </c>
      <c r="S942" t="s">
        <v>4370</v>
      </c>
      <c r="T942" t="s">
        <v>5677</v>
      </c>
      <c r="U942"/>
      <c r="V942" s="40">
        <v>0</v>
      </c>
      <c r="W942" s="40">
        <v>4.8946759259259259E-2</v>
      </c>
      <c r="X942" s="40">
        <v>4.8946759259259259E-2</v>
      </c>
      <c r="Y942" s="2" t="str">
        <f t="shared" si="172"/>
        <v/>
      </c>
      <c r="Z942" s="47" t="str">
        <f t="shared" si="173"/>
        <v>Cumplido</v>
      </c>
      <c r="AA942" s="8"/>
      <c r="AB942" s="8"/>
      <c r="AC942" s="8"/>
      <c r="AD942" s="8"/>
      <c r="AE942" s="8"/>
      <c r="AF942" s="42">
        <v>45341</v>
      </c>
      <c r="AG942" s="13" t="str">
        <f t="shared" si="174"/>
        <v>NO CUMPLE</v>
      </c>
      <c r="AH942" s="13" t="str">
        <f t="shared" si="175"/>
        <v>CUMPLE</v>
      </c>
      <c r="AI942" s="13" t="str">
        <f t="shared" si="176"/>
        <v>NO CUMPLE</v>
      </c>
      <c r="AJ942" s="13" t="str">
        <f t="shared" si="177"/>
        <v>NO CUMPLE</v>
      </c>
      <c r="AK942" s="13" t="str">
        <f t="shared" si="178"/>
        <v>NO CUMPLE</v>
      </c>
      <c r="AL942" s="13" t="str">
        <f t="shared" si="179"/>
        <v>NO CUMPLE</v>
      </c>
      <c r="AM942" s="13" t="str">
        <f t="shared" si="180"/>
        <v>CUMPLE</v>
      </c>
      <c r="AN942" s="13" t="str">
        <f t="shared" si="181"/>
        <v>NO CUMPLE</v>
      </c>
      <c r="AO942" s="13" t="str">
        <f t="shared" si="182"/>
        <v>NO CUMPLE</v>
      </c>
      <c r="AP942" s="13" t="str">
        <f t="shared" si="183"/>
        <v>NO CUMPLE</v>
      </c>
    </row>
    <row r="943" spans="1:42" ht="15" x14ac:dyDescent="0.25">
      <c r="A943" t="s">
        <v>5678</v>
      </c>
      <c r="B943" t="s">
        <v>95</v>
      </c>
      <c r="C943" t="s">
        <v>223</v>
      </c>
      <c r="D943" t="s">
        <v>142</v>
      </c>
      <c r="E943" t="s">
        <v>784</v>
      </c>
      <c r="F943" t="s">
        <v>1943</v>
      </c>
      <c r="G943" t="s">
        <v>73</v>
      </c>
      <c r="H943" t="s">
        <v>74</v>
      </c>
      <c r="I943" t="s">
        <v>29</v>
      </c>
      <c r="J943" t="s">
        <v>82</v>
      </c>
      <c r="K943" t="s">
        <v>5679</v>
      </c>
      <c r="L943" t="s">
        <v>5680</v>
      </c>
      <c r="M943" t="s">
        <v>5681</v>
      </c>
      <c r="N943" t="s">
        <v>5682</v>
      </c>
      <c r="O943" t="s">
        <v>61</v>
      </c>
      <c r="P943" t="s">
        <v>136</v>
      </c>
      <c r="Q943" t="s">
        <v>137</v>
      </c>
      <c r="R943" t="s">
        <v>5683</v>
      </c>
      <c r="S943" t="s">
        <v>5581</v>
      </c>
      <c r="T943" t="s">
        <v>5684</v>
      </c>
      <c r="U943"/>
      <c r="V943" s="40">
        <v>1.0998842592592593</v>
      </c>
      <c r="W943" s="40">
        <v>1.1393402777777777</v>
      </c>
      <c r="X943" s="40">
        <v>3.9456018518518515E-2</v>
      </c>
      <c r="Y943" s="2" t="str">
        <f t="shared" si="172"/>
        <v/>
      </c>
      <c r="Z943" s="47" t="str">
        <f t="shared" si="173"/>
        <v>Cumplido</v>
      </c>
      <c r="AA943" s="8"/>
      <c r="AB943" s="8"/>
      <c r="AC943" s="8"/>
      <c r="AD943" s="8"/>
      <c r="AE943" s="8"/>
      <c r="AF943" s="42">
        <v>45342</v>
      </c>
      <c r="AG943" s="13" t="str">
        <f t="shared" si="174"/>
        <v>CUMPLE</v>
      </c>
      <c r="AH943" s="13" t="str">
        <f t="shared" si="175"/>
        <v>NO CUMPLE</v>
      </c>
      <c r="AI943" s="13" t="str">
        <f t="shared" si="176"/>
        <v>NO CUMPLE</v>
      </c>
      <c r="AJ943" s="13" t="str">
        <f t="shared" si="177"/>
        <v>NO CUMPLE</v>
      </c>
      <c r="AK943" s="13" t="str">
        <f t="shared" si="178"/>
        <v>NO CUMPLE</v>
      </c>
      <c r="AL943" s="13" t="str">
        <f t="shared" si="179"/>
        <v>NO CUMPLE</v>
      </c>
      <c r="AM943" s="13" t="str">
        <f t="shared" si="180"/>
        <v>NO CUMPLE</v>
      </c>
      <c r="AN943" s="13" t="str">
        <f t="shared" si="181"/>
        <v>NO CUMPLE</v>
      </c>
      <c r="AO943" s="13" t="str">
        <f t="shared" si="182"/>
        <v>NO CUMPLE</v>
      </c>
      <c r="AP943" s="13" t="str">
        <f t="shared" si="183"/>
        <v>CUMPLE</v>
      </c>
    </row>
    <row r="944" spans="1:42" ht="15" x14ac:dyDescent="0.25">
      <c r="A944" t="s">
        <v>5685</v>
      </c>
      <c r="B944" t="s">
        <v>95</v>
      </c>
      <c r="C944" t="s">
        <v>308</v>
      </c>
      <c r="D944" t="s">
        <v>142</v>
      </c>
      <c r="E944" t="s">
        <v>457</v>
      </c>
      <c r="F944" t="s">
        <v>1943</v>
      </c>
      <c r="G944" t="s">
        <v>73</v>
      </c>
      <c r="H944" t="s">
        <v>74</v>
      </c>
      <c r="I944" t="s">
        <v>29</v>
      </c>
      <c r="J944" t="s">
        <v>82</v>
      </c>
      <c r="K944" t="s">
        <v>449</v>
      </c>
      <c r="L944" t="s">
        <v>5686</v>
      </c>
      <c r="M944" t="s">
        <v>5687</v>
      </c>
      <c r="N944" t="s">
        <v>5688</v>
      </c>
      <c r="O944" t="s">
        <v>61</v>
      </c>
      <c r="P944" t="s">
        <v>136</v>
      </c>
      <c r="Q944" t="s">
        <v>137</v>
      </c>
      <c r="R944" t="s">
        <v>5689</v>
      </c>
      <c r="S944" t="s">
        <v>4370</v>
      </c>
      <c r="T944" t="s">
        <v>5690</v>
      </c>
      <c r="U944" t="s">
        <v>5691</v>
      </c>
      <c r="V944" s="40">
        <v>0</v>
      </c>
      <c r="W944" s="40">
        <v>0.13567129629629629</v>
      </c>
      <c r="X944" s="40">
        <v>0.13567129629629629</v>
      </c>
      <c r="Y944" s="2" t="str">
        <f t="shared" si="172"/>
        <v/>
      </c>
      <c r="Z944" s="47" t="str">
        <f t="shared" si="173"/>
        <v>Cumplido</v>
      </c>
      <c r="AA944" s="8"/>
      <c r="AB944" s="8"/>
      <c r="AC944" s="8"/>
      <c r="AD944" s="8"/>
      <c r="AE944" s="8"/>
      <c r="AF944" s="42">
        <v>45341</v>
      </c>
      <c r="AG944" s="13" t="str">
        <f t="shared" si="174"/>
        <v>NO CUMPLE</v>
      </c>
      <c r="AH944" s="13" t="str">
        <f t="shared" si="175"/>
        <v>CUMPLE</v>
      </c>
      <c r="AI944" s="13" t="str">
        <f t="shared" si="176"/>
        <v>NO CUMPLE</v>
      </c>
      <c r="AJ944" s="13" t="str">
        <f t="shared" si="177"/>
        <v>NO CUMPLE</v>
      </c>
      <c r="AK944" s="13" t="str">
        <f t="shared" si="178"/>
        <v>NO CUMPLE</v>
      </c>
      <c r="AL944" s="13" t="str">
        <f t="shared" si="179"/>
        <v>NO CUMPLE</v>
      </c>
      <c r="AM944" s="13" t="str">
        <f t="shared" si="180"/>
        <v>CUMPLE</v>
      </c>
      <c r="AN944" s="13" t="str">
        <f t="shared" si="181"/>
        <v>NO CUMPLE</v>
      </c>
      <c r="AO944" s="13" t="str">
        <f t="shared" si="182"/>
        <v>NO CUMPLE</v>
      </c>
      <c r="AP944" s="13" t="str">
        <f t="shared" si="183"/>
        <v>NO CUMPLE</v>
      </c>
    </row>
    <row r="945" spans="1:42" ht="15" x14ac:dyDescent="0.25">
      <c r="A945" t="s">
        <v>5692</v>
      </c>
      <c r="B945" t="s">
        <v>95</v>
      </c>
      <c r="C945" t="s">
        <v>223</v>
      </c>
      <c r="D945" t="s">
        <v>87</v>
      </c>
      <c r="E945" t="s">
        <v>1101</v>
      </c>
      <c r="F945" t="s">
        <v>5693</v>
      </c>
      <c r="G945" t="s">
        <v>54</v>
      </c>
      <c r="H945" t="s">
        <v>55</v>
      </c>
      <c r="I945" t="s">
        <v>30</v>
      </c>
      <c r="J945" t="s">
        <v>82</v>
      </c>
      <c r="K945" t="s">
        <v>5694</v>
      </c>
      <c r="L945" t="s">
        <v>5695</v>
      </c>
      <c r="M945" t="s">
        <v>5696</v>
      </c>
      <c r="N945" t="s">
        <v>5697</v>
      </c>
      <c r="O945" t="s">
        <v>61</v>
      </c>
      <c r="P945" t="s">
        <v>94</v>
      </c>
      <c r="Q945" t="s">
        <v>849</v>
      </c>
      <c r="R945" t="s">
        <v>5698</v>
      </c>
      <c r="S945" t="s">
        <v>4370</v>
      </c>
      <c r="T945" t="s">
        <v>5699</v>
      </c>
      <c r="U945" t="s">
        <v>5700</v>
      </c>
      <c r="V945" s="40">
        <v>2.4826388888888887E-2</v>
      </c>
      <c r="W945" s="40">
        <v>0.17320601851851852</v>
      </c>
      <c r="X945" s="40">
        <v>0.14837962962962964</v>
      </c>
      <c r="Y945" s="2" t="str">
        <f t="shared" si="172"/>
        <v/>
      </c>
      <c r="Z945" s="47" t="str">
        <f t="shared" si="173"/>
        <v>Cumplido</v>
      </c>
      <c r="AA945" s="8"/>
      <c r="AB945" s="8"/>
      <c r="AC945" s="8"/>
      <c r="AD945" s="8"/>
      <c r="AE945" s="8"/>
      <c r="AF945" s="42">
        <v>45341</v>
      </c>
      <c r="AG945" s="13" t="str">
        <f t="shared" si="174"/>
        <v>NO CUMPLE</v>
      </c>
      <c r="AH945" s="13" t="str">
        <f t="shared" si="175"/>
        <v>CUMPLE</v>
      </c>
      <c r="AI945" s="13" t="str">
        <f t="shared" si="176"/>
        <v>NO CUMPLE</v>
      </c>
      <c r="AJ945" s="13" t="str">
        <f t="shared" si="177"/>
        <v>NO CUMPLE</v>
      </c>
      <c r="AK945" s="13" t="str">
        <f t="shared" si="178"/>
        <v>NO CUMPLE</v>
      </c>
      <c r="AL945" s="13" t="str">
        <f t="shared" si="179"/>
        <v>NO CUMPLE</v>
      </c>
      <c r="AM945" s="13" t="str">
        <f t="shared" si="180"/>
        <v>NO CUMPLE</v>
      </c>
      <c r="AN945" s="13" t="str">
        <f t="shared" si="181"/>
        <v>CUMPLE</v>
      </c>
      <c r="AO945" s="13" t="str">
        <f t="shared" si="182"/>
        <v>NO CUMPLE</v>
      </c>
      <c r="AP945" s="13" t="str">
        <f t="shared" si="183"/>
        <v>NO CUMPLE</v>
      </c>
    </row>
    <row r="946" spans="1:42" ht="15" x14ac:dyDescent="0.25">
      <c r="A946" t="s">
        <v>5701</v>
      </c>
      <c r="B946" t="s">
        <v>284</v>
      </c>
      <c r="C946" t="s">
        <v>635</v>
      </c>
      <c r="D946" t="s">
        <v>212</v>
      </c>
      <c r="E946" t="s">
        <v>3323</v>
      </c>
      <c r="F946" t="s">
        <v>4586</v>
      </c>
      <c r="G946" t="s">
        <v>253</v>
      </c>
      <c r="H946" t="s">
        <v>74</v>
      </c>
      <c r="I946" t="s">
        <v>29</v>
      </c>
      <c r="J946" t="s">
        <v>82</v>
      </c>
      <c r="K946" t="s">
        <v>288</v>
      </c>
      <c r="L946" t="s">
        <v>5702</v>
      </c>
      <c r="M946" t="s">
        <v>5703</v>
      </c>
      <c r="N946" t="s">
        <v>5704</v>
      </c>
      <c r="O946" t="s">
        <v>61</v>
      </c>
      <c r="P946" t="s">
        <v>641</v>
      </c>
      <c r="Q946" t="s">
        <v>642</v>
      </c>
      <c r="R946" t="s">
        <v>5705</v>
      </c>
      <c r="S946" t="s">
        <v>4370</v>
      </c>
      <c r="T946" t="s">
        <v>5706</v>
      </c>
      <c r="U946" t="s">
        <v>5707</v>
      </c>
      <c r="V946" s="40">
        <v>5.0925925925925921E-4</v>
      </c>
      <c r="W946" s="40">
        <v>3.3333333333333335E-3</v>
      </c>
      <c r="X946" s="40">
        <v>2.8240740740740739E-3</v>
      </c>
      <c r="Y946" s="2" t="str">
        <f t="shared" si="172"/>
        <v/>
      </c>
      <c r="Z946" s="47" t="str">
        <f t="shared" si="173"/>
        <v>Cumplido</v>
      </c>
      <c r="AA946" s="8"/>
      <c r="AB946" s="8" t="str">
        <f>IF($H946="1-Crítica",IF($X946&lt;=$AT$5,"Cumplido", "Incumplido"),"")</f>
        <v/>
      </c>
      <c r="AC946" s="8" t="str">
        <f>IF($H946="2-Alta",IF($X946&lt;=$AT$6, "Cumplido", "Incumplido"),"")</f>
        <v/>
      </c>
      <c r="AD946" s="8" t="str">
        <f>IF($H946="3-Medio",IF($X946&lt;=$AT$7, "Cumplido", "Incumplido"),"")</f>
        <v>Cumplido</v>
      </c>
      <c r="AE946" s="8" t="str">
        <f>IF($H946="4-Baja",IF($X946&lt;=$AT$8, "Cumplido", "Incumplido"),"")</f>
        <v/>
      </c>
      <c r="AF946" s="42">
        <v>45341</v>
      </c>
      <c r="AG946" s="13" t="str">
        <f t="shared" si="174"/>
        <v>CUMPLE</v>
      </c>
      <c r="AH946" s="13" t="str">
        <f t="shared" si="175"/>
        <v>NO CUMPLE</v>
      </c>
      <c r="AI946" s="13" t="str">
        <f t="shared" si="176"/>
        <v>NO CUMPLE</v>
      </c>
      <c r="AJ946" s="13" t="str">
        <f t="shared" si="177"/>
        <v>NO CUMPLE</v>
      </c>
      <c r="AK946" s="13" t="str">
        <f t="shared" si="178"/>
        <v>NO CUMPLE</v>
      </c>
      <c r="AL946" s="13" t="str">
        <f t="shared" si="179"/>
        <v>CUMPLE</v>
      </c>
      <c r="AM946" s="13" t="str">
        <f t="shared" si="180"/>
        <v>NO CUMPLE</v>
      </c>
      <c r="AN946" s="13" t="str">
        <f t="shared" si="181"/>
        <v>NO CUMPLE</v>
      </c>
      <c r="AO946" s="13" t="str">
        <f t="shared" si="182"/>
        <v>NO CUMPLE</v>
      </c>
      <c r="AP946" s="13" t="str">
        <f t="shared" si="183"/>
        <v>NO CUMPLE</v>
      </c>
    </row>
    <row r="947" spans="1:42" ht="15" x14ac:dyDescent="0.25">
      <c r="A947" t="s">
        <v>5708</v>
      </c>
      <c r="B947" t="s">
        <v>95</v>
      </c>
      <c r="C947" t="s">
        <v>308</v>
      </c>
      <c r="D947" t="s">
        <v>142</v>
      </c>
      <c r="E947" t="s">
        <v>457</v>
      </c>
      <c r="F947" t="s">
        <v>176</v>
      </c>
      <c r="G947" t="s">
        <v>73</v>
      </c>
      <c r="H947" t="s">
        <v>74</v>
      </c>
      <c r="I947" t="s">
        <v>29</v>
      </c>
      <c r="J947" t="s">
        <v>82</v>
      </c>
      <c r="K947" t="s">
        <v>449</v>
      </c>
      <c r="L947" t="s">
        <v>5709</v>
      </c>
      <c r="M947" t="s">
        <v>5710</v>
      </c>
      <c r="N947" t="s">
        <v>5711</v>
      </c>
      <c r="O947" t="s">
        <v>61</v>
      </c>
      <c r="P947" t="s">
        <v>136</v>
      </c>
      <c r="Q947" t="s">
        <v>137</v>
      </c>
      <c r="R947" t="s">
        <v>5712</v>
      </c>
      <c r="S947" t="s">
        <v>4370</v>
      </c>
      <c r="T947" t="s">
        <v>5713</v>
      </c>
      <c r="U947" t="s">
        <v>5714</v>
      </c>
      <c r="V947" s="40">
        <v>0</v>
      </c>
      <c r="W947" s="40">
        <v>0.13620370370370372</v>
      </c>
      <c r="X947" s="40">
        <v>0.13620370370370372</v>
      </c>
      <c r="Y947" s="2" t="str">
        <f t="shared" si="172"/>
        <v/>
      </c>
      <c r="Z947" s="47" t="str">
        <f t="shared" si="173"/>
        <v>Cumplido</v>
      </c>
      <c r="AA947" s="47"/>
      <c r="AB947" s="8"/>
      <c r="AC947" s="8"/>
      <c r="AD947" s="8"/>
      <c r="AE947" s="8"/>
      <c r="AF947" s="42">
        <v>45341</v>
      </c>
      <c r="AG947" s="13" t="str">
        <f t="shared" si="174"/>
        <v>NO CUMPLE</v>
      </c>
      <c r="AH947" s="13" t="str">
        <f t="shared" si="175"/>
        <v>CUMPLE</v>
      </c>
      <c r="AI947" s="13" t="str">
        <f t="shared" si="176"/>
        <v>NO CUMPLE</v>
      </c>
      <c r="AJ947" s="13" t="str">
        <f t="shared" si="177"/>
        <v>NO CUMPLE</v>
      </c>
      <c r="AK947" s="13" t="str">
        <f t="shared" si="178"/>
        <v>NO CUMPLE</v>
      </c>
      <c r="AL947" s="13" t="str">
        <f t="shared" si="179"/>
        <v>NO CUMPLE</v>
      </c>
      <c r="AM947" s="13" t="str">
        <f t="shared" si="180"/>
        <v>CUMPLE</v>
      </c>
      <c r="AN947" s="13" t="str">
        <f t="shared" si="181"/>
        <v>NO CUMPLE</v>
      </c>
      <c r="AO947" s="13" t="str">
        <f t="shared" si="182"/>
        <v>NO CUMPLE</v>
      </c>
      <c r="AP947" s="13" t="str">
        <f t="shared" si="183"/>
        <v>NO CUMPLE</v>
      </c>
    </row>
    <row r="948" spans="1:42" ht="15" x14ac:dyDescent="0.25">
      <c r="A948" t="s">
        <v>5715</v>
      </c>
      <c r="B948" t="s">
        <v>95</v>
      </c>
      <c r="C948" t="s">
        <v>397</v>
      </c>
      <c r="D948" t="s">
        <v>142</v>
      </c>
      <c r="E948" t="s">
        <v>398</v>
      </c>
      <c r="F948" t="s">
        <v>176</v>
      </c>
      <c r="G948" t="s">
        <v>73</v>
      </c>
      <c r="H948" t="s">
        <v>74</v>
      </c>
      <c r="I948" t="s">
        <v>29</v>
      </c>
      <c r="J948" t="s">
        <v>82</v>
      </c>
      <c r="K948" t="s">
        <v>75</v>
      </c>
      <c r="L948" t="s">
        <v>5716</v>
      </c>
      <c r="M948" t="s">
        <v>5717</v>
      </c>
      <c r="N948" t="s">
        <v>5718</v>
      </c>
      <c r="O948" t="s">
        <v>1930</v>
      </c>
      <c r="P948" t="s">
        <v>136</v>
      </c>
      <c r="Q948" t="s">
        <v>137</v>
      </c>
      <c r="R948" t="s">
        <v>5719</v>
      </c>
      <c r="S948" t="s">
        <v>5719</v>
      </c>
      <c r="T948" t="s">
        <v>5720</v>
      </c>
      <c r="U948" t="s">
        <v>5721</v>
      </c>
      <c r="V948" s="40">
        <v>0</v>
      </c>
      <c r="W948" s="40">
        <v>1.3078703703703703E-2</v>
      </c>
      <c r="X948" s="40">
        <v>1.3078703703703703E-2</v>
      </c>
      <c r="Y948" s="2" t="str">
        <f t="shared" si="172"/>
        <v/>
      </c>
      <c r="Z948" s="47" t="str">
        <f t="shared" si="173"/>
        <v>Cumplido</v>
      </c>
      <c r="AA948" s="8"/>
      <c r="AB948" s="8"/>
      <c r="AC948" s="8"/>
      <c r="AD948" s="8"/>
      <c r="AE948" s="8"/>
      <c r="AF948" s="42">
        <v>45341</v>
      </c>
      <c r="AG948" s="13" t="str">
        <f t="shared" si="174"/>
        <v>CUMPLE</v>
      </c>
      <c r="AH948" s="13" t="str">
        <f t="shared" si="175"/>
        <v>NO CUMPLE</v>
      </c>
      <c r="AI948" s="13" t="str">
        <f t="shared" si="176"/>
        <v>NO CUMPLE</v>
      </c>
      <c r="AJ948" s="13" t="str">
        <f t="shared" si="177"/>
        <v>NO CUMPLE</v>
      </c>
      <c r="AK948" s="13" t="str">
        <f t="shared" si="178"/>
        <v>NO CUMPLE</v>
      </c>
      <c r="AL948" s="13" t="str">
        <f t="shared" si="179"/>
        <v>CUMPLE</v>
      </c>
      <c r="AM948" s="13" t="str">
        <f t="shared" si="180"/>
        <v>NO CUMPLE</v>
      </c>
      <c r="AN948" s="13" t="str">
        <f t="shared" si="181"/>
        <v>NO CUMPLE</v>
      </c>
      <c r="AO948" s="13" t="str">
        <f t="shared" si="182"/>
        <v>NO CUMPLE</v>
      </c>
      <c r="AP948" s="13" t="str">
        <f t="shared" si="183"/>
        <v>NO CUMPLE</v>
      </c>
    </row>
    <row r="949" spans="1:42" ht="15" x14ac:dyDescent="0.25">
      <c r="A949" t="s">
        <v>5722</v>
      </c>
      <c r="B949" t="s">
        <v>95</v>
      </c>
      <c r="C949" t="s">
        <v>223</v>
      </c>
      <c r="D949" t="s">
        <v>142</v>
      </c>
      <c r="E949" t="s">
        <v>2346</v>
      </c>
      <c r="F949" t="s">
        <v>156</v>
      </c>
      <c r="G949" t="s">
        <v>73</v>
      </c>
      <c r="H949" t="s">
        <v>74</v>
      </c>
      <c r="I949" t="s">
        <v>29</v>
      </c>
      <c r="J949" t="s">
        <v>82</v>
      </c>
      <c r="K949" t="s">
        <v>2851</v>
      </c>
      <c r="L949" t="s">
        <v>5723</v>
      </c>
      <c r="M949" t="s">
        <v>5724</v>
      </c>
      <c r="N949" t="s">
        <v>5725</v>
      </c>
      <c r="O949" t="s">
        <v>61</v>
      </c>
      <c r="P949" t="s">
        <v>136</v>
      </c>
      <c r="Q949" t="s">
        <v>137</v>
      </c>
      <c r="R949" t="s">
        <v>5726</v>
      </c>
      <c r="S949" t="s">
        <v>4370</v>
      </c>
      <c r="T949" t="s">
        <v>5727</v>
      </c>
      <c r="U949" t="s">
        <v>5728</v>
      </c>
      <c r="V949" s="40">
        <v>0</v>
      </c>
      <c r="W949" s="40">
        <v>4.3206018518518519E-2</v>
      </c>
      <c r="X949" s="40">
        <v>4.3206018518518519E-2</v>
      </c>
      <c r="Y949" s="2" t="str">
        <f t="shared" si="172"/>
        <v/>
      </c>
      <c r="Z949" s="47" t="str">
        <f t="shared" si="173"/>
        <v>Cumplido</v>
      </c>
      <c r="AA949" s="8"/>
      <c r="AB949" s="8" t="str">
        <f>IF($H949="1-Crítica",IF($X949&lt;=$AT$5,"Cumplido", "Incumplido"),"")</f>
        <v/>
      </c>
      <c r="AC949" s="8" t="str">
        <f>IF($H949="2-Alta",IF($X949&lt;=$AT$6, "Cumplido", "Incumplido"),"")</f>
        <v/>
      </c>
      <c r="AD949" s="8" t="str">
        <f>IF($H949="3-Medio",IF($X949&lt;=$AT$7, "Cumplido", "Incumplido"),"")</f>
        <v>Cumplido</v>
      </c>
      <c r="AE949" s="8" t="str">
        <f>IF($H949="4-Baja",IF($X949&lt;=$AT$8, "Cumplido", "Incumplido"),"")</f>
        <v/>
      </c>
      <c r="AF949" s="42">
        <v>45341</v>
      </c>
      <c r="AG949" s="13" t="str">
        <f t="shared" si="174"/>
        <v>NO CUMPLE</v>
      </c>
      <c r="AH949" s="13" t="str">
        <f t="shared" si="175"/>
        <v>CUMPLE</v>
      </c>
      <c r="AI949" s="13" t="str">
        <f t="shared" si="176"/>
        <v>NO CUMPLE</v>
      </c>
      <c r="AJ949" s="13" t="str">
        <f t="shared" si="177"/>
        <v>NO CUMPLE</v>
      </c>
      <c r="AK949" s="13" t="str">
        <f t="shared" si="178"/>
        <v>NO CUMPLE</v>
      </c>
      <c r="AL949" s="13" t="str">
        <f t="shared" si="179"/>
        <v>NO CUMPLE</v>
      </c>
      <c r="AM949" s="13" t="str">
        <f t="shared" si="180"/>
        <v>CUMPLE</v>
      </c>
      <c r="AN949" s="13" t="str">
        <f t="shared" si="181"/>
        <v>NO CUMPLE</v>
      </c>
      <c r="AO949" s="13" t="str">
        <f t="shared" si="182"/>
        <v>NO CUMPLE</v>
      </c>
      <c r="AP949" s="13" t="str">
        <f t="shared" si="183"/>
        <v>NO CUMPLE</v>
      </c>
    </row>
    <row r="950" spans="1:42" ht="15" hidden="1" x14ac:dyDescent="0.25">
      <c r="A950" t="s">
        <v>5729</v>
      </c>
      <c r="B950" t="s">
        <v>165</v>
      </c>
      <c r="C950" t="s">
        <v>71</v>
      </c>
      <c r="D950" t="s">
        <v>297</v>
      </c>
      <c r="E950" t="s">
        <v>5730</v>
      </c>
      <c r="F950" t="s">
        <v>1124</v>
      </c>
      <c r="G950" t="s">
        <v>73</v>
      </c>
      <c r="H950" t="s">
        <v>74</v>
      </c>
      <c r="I950" t="s">
        <v>29</v>
      </c>
      <c r="J950" t="s">
        <v>82</v>
      </c>
      <c r="K950" t="s">
        <v>2725</v>
      </c>
      <c r="L950" t="s">
        <v>5731</v>
      </c>
      <c r="M950" t="s">
        <v>5732</v>
      </c>
      <c r="N950" t="s">
        <v>5733</v>
      </c>
      <c r="O950" t="s">
        <v>61</v>
      </c>
      <c r="P950" t="s">
        <v>94</v>
      </c>
      <c r="Q950" t="s">
        <v>95</v>
      </c>
      <c r="R950" t="s">
        <v>5734</v>
      </c>
      <c r="S950" t="s">
        <v>4370</v>
      </c>
      <c r="T950" t="s">
        <v>5735</v>
      </c>
      <c r="U950" t="s">
        <v>774</v>
      </c>
      <c r="V950" s="40">
        <v>2.2337962962962962E-3</v>
      </c>
      <c r="W950" s="40">
        <v>9.2476851851851852E-3</v>
      </c>
      <c r="X950" s="40">
        <v>7.013888888888889E-3</v>
      </c>
      <c r="Y950" s="2" t="str">
        <f t="shared" si="172"/>
        <v/>
      </c>
      <c r="Z950" s="47" t="str">
        <f t="shared" si="173"/>
        <v>Cumplido</v>
      </c>
      <c r="AA950" s="8"/>
      <c r="AB950" s="8"/>
      <c r="AC950" s="8"/>
      <c r="AD950" s="8"/>
      <c r="AE950" s="8"/>
      <c r="AF950" s="42">
        <v>45341</v>
      </c>
      <c r="AG950" s="13" t="str">
        <f t="shared" si="174"/>
        <v>CUMPLE</v>
      </c>
      <c r="AH950" s="13" t="str">
        <f t="shared" si="175"/>
        <v>NO CUMPLE</v>
      </c>
      <c r="AI950" s="13" t="str">
        <f t="shared" si="176"/>
        <v>NO CUMPLE</v>
      </c>
      <c r="AJ950" s="13" t="str">
        <f t="shared" si="177"/>
        <v>NO CUMPLE</v>
      </c>
      <c r="AK950" s="13" t="str">
        <f t="shared" si="178"/>
        <v>NO CUMPLE</v>
      </c>
      <c r="AL950" s="13" t="str">
        <f t="shared" si="179"/>
        <v>CUMPLE</v>
      </c>
      <c r="AM950" s="13" t="str">
        <f t="shared" si="180"/>
        <v>NO CUMPLE</v>
      </c>
      <c r="AN950" s="13" t="str">
        <f t="shared" si="181"/>
        <v>NO CUMPLE</v>
      </c>
      <c r="AO950" s="13" t="str">
        <f t="shared" si="182"/>
        <v>NO CUMPLE</v>
      </c>
      <c r="AP950" s="13" t="str">
        <f t="shared" si="183"/>
        <v>NO CUMPLE</v>
      </c>
    </row>
    <row r="951" spans="1:42" ht="15" hidden="1" x14ac:dyDescent="0.25">
      <c r="A951" t="s">
        <v>5736</v>
      </c>
      <c r="B951" t="s">
        <v>165</v>
      </c>
      <c r="C951" t="s">
        <v>359</v>
      </c>
      <c r="D951" t="s">
        <v>71</v>
      </c>
      <c r="E951" t="s">
        <v>767</v>
      </c>
      <c r="F951" t="s">
        <v>1016</v>
      </c>
      <c r="G951" t="s">
        <v>54</v>
      </c>
      <c r="H951" t="s">
        <v>55</v>
      </c>
      <c r="I951" t="s">
        <v>30</v>
      </c>
      <c r="J951" t="s">
        <v>82</v>
      </c>
      <c r="K951" t="s">
        <v>57</v>
      </c>
      <c r="L951" t="s">
        <v>1083</v>
      </c>
      <c r="M951" t="s">
        <v>5737</v>
      </c>
      <c r="N951" t="s">
        <v>5738</v>
      </c>
      <c r="O951" t="s">
        <v>61</v>
      </c>
      <c r="P951" t="s">
        <v>136</v>
      </c>
      <c r="Q951" t="s">
        <v>137</v>
      </c>
      <c r="R951" t="s">
        <v>5739</v>
      </c>
      <c r="S951" t="s">
        <v>4370</v>
      </c>
      <c r="T951" t="s">
        <v>1083</v>
      </c>
      <c r="U951" t="s">
        <v>1087</v>
      </c>
      <c r="V951" s="40">
        <v>7.8703703703703705E-4</v>
      </c>
      <c r="W951" s="40">
        <v>1.5740740740740741E-3</v>
      </c>
      <c r="X951" s="40">
        <v>7.8703703703703705E-4</v>
      </c>
      <c r="Y951" s="2" t="str">
        <f t="shared" si="172"/>
        <v/>
      </c>
      <c r="Z951" s="47" t="str">
        <f t="shared" si="173"/>
        <v>Cumplido</v>
      </c>
      <c r="AA951" s="8"/>
      <c r="AB951" s="8" t="str">
        <f>IF($H951="1-Crítica",IF($X951&lt;=$AT$5,"Cumplido", "Incumplido"),"")</f>
        <v/>
      </c>
      <c r="AC951" s="8" t="str">
        <f>IF($H951="2-Alta",IF($X951&lt;=$AT$6, "Cumplido", "Incumplido"),"")</f>
        <v/>
      </c>
      <c r="AD951" s="8" t="str">
        <f>IF($H951="3-Medio",IF($X951&lt;=$AT$7, "Cumplido", "Incumplido"),"")</f>
        <v/>
      </c>
      <c r="AE951" s="8" t="str">
        <f>IF($H951="4-Baja",IF($X951&lt;=$AT$8, "Cumplido", "Incumplido"),"")</f>
        <v>Cumplido</v>
      </c>
      <c r="AF951" s="42">
        <v>45341</v>
      </c>
      <c r="AG951" s="13" t="str">
        <f t="shared" si="174"/>
        <v>CUMPLE</v>
      </c>
      <c r="AH951" s="13" t="str">
        <f t="shared" si="175"/>
        <v>NO CUMPLE</v>
      </c>
      <c r="AI951" s="13" t="str">
        <f t="shared" si="176"/>
        <v>NO CUMPLE</v>
      </c>
      <c r="AJ951" s="13" t="str">
        <f t="shared" si="177"/>
        <v>NO CUMPLE</v>
      </c>
      <c r="AK951" s="13" t="str">
        <f t="shared" si="178"/>
        <v>NO CUMPLE</v>
      </c>
      <c r="AL951" s="13" t="str">
        <f t="shared" si="179"/>
        <v>CUMPLE</v>
      </c>
      <c r="AM951" s="13" t="str">
        <f t="shared" si="180"/>
        <v>NO CUMPLE</v>
      </c>
      <c r="AN951" s="13" t="str">
        <f t="shared" si="181"/>
        <v>NO CUMPLE</v>
      </c>
      <c r="AO951" s="13" t="str">
        <f t="shared" si="182"/>
        <v>NO CUMPLE</v>
      </c>
      <c r="AP951" s="13" t="str">
        <f t="shared" si="183"/>
        <v>NO CUMPLE</v>
      </c>
    </row>
    <row r="952" spans="1:42" ht="15" hidden="1" x14ac:dyDescent="0.25">
      <c r="A952" t="s">
        <v>5740</v>
      </c>
      <c r="B952" t="s">
        <v>165</v>
      </c>
      <c r="C952" t="s">
        <v>415</v>
      </c>
      <c r="D952" t="s">
        <v>297</v>
      </c>
      <c r="E952" t="s">
        <v>2399</v>
      </c>
      <c r="F952" t="s">
        <v>320</v>
      </c>
      <c r="G952" t="s">
        <v>73</v>
      </c>
      <c r="H952" t="s">
        <v>74</v>
      </c>
      <c r="I952" t="s">
        <v>29</v>
      </c>
      <c r="J952" t="s">
        <v>82</v>
      </c>
      <c r="K952" t="s">
        <v>740</v>
      </c>
      <c r="L952" t="s">
        <v>2249</v>
      </c>
      <c r="M952" t="s">
        <v>5741</v>
      </c>
      <c r="N952" t="s">
        <v>5742</v>
      </c>
      <c r="O952" t="s">
        <v>61</v>
      </c>
      <c r="P952" t="s">
        <v>136</v>
      </c>
      <c r="Q952" t="s">
        <v>137</v>
      </c>
      <c r="R952" t="s">
        <v>5743</v>
      </c>
      <c r="S952" t="s">
        <v>4370</v>
      </c>
      <c r="T952" t="s">
        <v>5744</v>
      </c>
      <c r="U952" t="s">
        <v>774</v>
      </c>
      <c r="V952" s="40">
        <v>1.0879629629629629E-3</v>
      </c>
      <c r="W952" s="40">
        <v>6.076388888888889E-3</v>
      </c>
      <c r="X952" s="40">
        <v>4.9884259259259257E-3</v>
      </c>
      <c r="Y952" s="2" t="str">
        <f t="shared" si="172"/>
        <v/>
      </c>
      <c r="Z952" s="47" t="str">
        <f t="shared" si="173"/>
        <v>Cumplido</v>
      </c>
      <c r="AA952" s="8"/>
      <c r="AB952" s="8"/>
      <c r="AC952" s="8"/>
      <c r="AD952" s="8"/>
      <c r="AE952" s="8"/>
      <c r="AF952" s="42">
        <v>45341</v>
      </c>
      <c r="AG952" s="13" t="str">
        <f t="shared" si="174"/>
        <v>CUMPLE</v>
      </c>
      <c r="AH952" s="13" t="str">
        <f t="shared" si="175"/>
        <v>NO CUMPLE</v>
      </c>
      <c r="AI952" s="13" t="str">
        <f t="shared" si="176"/>
        <v>NO CUMPLE</v>
      </c>
      <c r="AJ952" s="13" t="str">
        <f t="shared" si="177"/>
        <v>NO CUMPLE</v>
      </c>
      <c r="AK952" s="13" t="str">
        <f t="shared" si="178"/>
        <v>NO CUMPLE</v>
      </c>
      <c r="AL952" s="13" t="str">
        <f t="shared" si="179"/>
        <v>CUMPLE</v>
      </c>
      <c r="AM952" s="13" t="str">
        <f t="shared" si="180"/>
        <v>NO CUMPLE</v>
      </c>
      <c r="AN952" s="13" t="str">
        <f t="shared" si="181"/>
        <v>NO CUMPLE</v>
      </c>
      <c r="AO952" s="13" t="str">
        <f t="shared" si="182"/>
        <v>NO CUMPLE</v>
      </c>
      <c r="AP952" s="13" t="str">
        <f t="shared" si="183"/>
        <v>NO CUMPLE</v>
      </c>
    </row>
    <row r="953" spans="1:42" ht="15" x14ac:dyDescent="0.25">
      <c r="A953" t="s">
        <v>5745</v>
      </c>
      <c r="B953" t="s">
        <v>49</v>
      </c>
      <c r="C953" t="s">
        <v>397</v>
      </c>
      <c r="D953" t="s">
        <v>154</v>
      </c>
      <c r="E953" t="s">
        <v>398</v>
      </c>
      <c r="F953" t="s">
        <v>214</v>
      </c>
      <c r="G953" t="s">
        <v>54</v>
      </c>
      <c r="H953" t="s">
        <v>55</v>
      </c>
      <c r="I953" t="s">
        <v>30</v>
      </c>
      <c r="J953" t="s">
        <v>67</v>
      </c>
      <c r="K953" t="s">
        <v>75</v>
      </c>
      <c r="L953" t="s">
        <v>5746</v>
      </c>
      <c r="M953" t="s">
        <v>5747</v>
      </c>
      <c r="N953" t="s">
        <v>5748</v>
      </c>
      <c r="O953" t="s">
        <v>1930</v>
      </c>
      <c r="P953" t="s">
        <v>5749</v>
      </c>
      <c r="Q953" t="s">
        <v>10</v>
      </c>
      <c r="R953" t="s">
        <v>5750</v>
      </c>
      <c r="S953" t="s">
        <v>5750</v>
      </c>
      <c r="T953"/>
      <c r="U953" t="s">
        <v>5746</v>
      </c>
      <c r="V953" s="40">
        <v>0</v>
      </c>
      <c r="W953" s="40">
        <v>0</v>
      </c>
      <c r="X953" s="40">
        <v>0</v>
      </c>
      <c r="Y953" s="2" t="str">
        <f t="shared" si="172"/>
        <v>Cumplido</v>
      </c>
      <c r="Z953" s="47" t="str">
        <f t="shared" si="173"/>
        <v/>
      </c>
      <c r="AA953" s="8"/>
      <c r="AB953" s="8"/>
      <c r="AC953" s="8"/>
      <c r="AD953" s="8"/>
      <c r="AE953" s="8"/>
      <c r="AF953" s="42">
        <v>45341</v>
      </c>
      <c r="AG953" s="13" t="str">
        <f t="shared" si="174"/>
        <v>CUMPLE</v>
      </c>
      <c r="AH953" s="13" t="str">
        <f t="shared" si="175"/>
        <v>NO CUMPLE</v>
      </c>
      <c r="AI953" s="13" t="str">
        <f t="shared" si="176"/>
        <v>NO CUMPLE</v>
      </c>
      <c r="AJ953" s="13" t="str">
        <f t="shared" si="177"/>
        <v>NO CUMPLE</v>
      </c>
      <c r="AK953" s="13" t="str">
        <f t="shared" si="178"/>
        <v>NO CUMPLE</v>
      </c>
      <c r="AL953" s="13" t="str">
        <f t="shared" si="179"/>
        <v>CUMPLE</v>
      </c>
      <c r="AM953" s="13" t="str">
        <f t="shared" si="180"/>
        <v>NO CUMPLE</v>
      </c>
      <c r="AN953" s="13" t="str">
        <f t="shared" si="181"/>
        <v>NO CUMPLE</v>
      </c>
      <c r="AO953" s="13" t="str">
        <f t="shared" si="182"/>
        <v>NO CUMPLE</v>
      </c>
      <c r="AP953" s="13" t="str">
        <f t="shared" si="183"/>
        <v>NO CUMPLE</v>
      </c>
    </row>
    <row r="954" spans="1:42" ht="15" x14ac:dyDescent="0.25">
      <c r="A954" t="s">
        <v>5751</v>
      </c>
      <c r="B954" t="s">
        <v>95</v>
      </c>
      <c r="C954" t="s">
        <v>2513</v>
      </c>
      <c r="D954" t="s">
        <v>87</v>
      </c>
      <c r="E954" t="s">
        <v>88</v>
      </c>
      <c r="F954" t="s">
        <v>5752</v>
      </c>
      <c r="G954" t="s">
        <v>54</v>
      </c>
      <c r="H954" t="s">
        <v>55</v>
      </c>
      <c r="I954" t="s">
        <v>30</v>
      </c>
      <c r="J954" t="s">
        <v>82</v>
      </c>
      <c r="K954" t="s">
        <v>5753</v>
      </c>
      <c r="L954" t="s">
        <v>5754</v>
      </c>
      <c r="M954" t="s">
        <v>5755</v>
      </c>
      <c r="N954" t="s">
        <v>5756</v>
      </c>
      <c r="O954" t="s">
        <v>61</v>
      </c>
      <c r="P954" t="s">
        <v>94</v>
      </c>
      <c r="Q954" t="s">
        <v>95</v>
      </c>
      <c r="R954" t="s">
        <v>5757</v>
      </c>
      <c r="S954" t="s">
        <v>5581</v>
      </c>
      <c r="T954" t="s">
        <v>5758</v>
      </c>
      <c r="U954"/>
      <c r="V954" s="40">
        <v>1.0039583333333333</v>
      </c>
      <c r="W954" s="40">
        <v>1.0373726851851852</v>
      </c>
      <c r="X954" s="40">
        <v>3.3414351851851855E-2</v>
      </c>
      <c r="Y954" s="2" t="str">
        <f t="shared" si="172"/>
        <v/>
      </c>
      <c r="Z954" s="47" t="str">
        <f t="shared" si="173"/>
        <v>Cumplido</v>
      </c>
      <c r="AA954" s="8"/>
      <c r="AB954" s="8" t="str">
        <f>IF($H954="1-Crítica",IF($X954&lt;=$AT$5,"Cumplido", "Incumplido"),"")</f>
        <v/>
      </c>
      <c r="AC954" s="8" t="str">
        <f>IF($H954="2-Alta",IF($X954&lt;=$AT$6, "Cumplido", "Incumplido"),"")</f>
        <v/>
      </c>
      <c r="AD954" s="8" t="str">
        <f>IF($H954="3-Medio",IF($X954&lt;=$AT$7, "Cumplido", "Incumplido"),"")</f>
        <v/>
      </c>
      <c r="AE954" s="8" t="str">
        <f>IF($H954="4-Baja",IF($X954&lt;=$AT$8, "Cumplido", "Incumplido"),"")</f>
        <v>Cumplido</v>
      </c>
      <c r="AF954" s="42">
        <v>45342</v>
      </c>
      <c r="AG954" s="13" t="str">
        <f t="shared" si="174"/>
        <v>CUMPLE</v>
      </c>
      <c r="AH954" s="13" t="str">
        <f t="shared" si="175"/>
        <v>NO CUMPLE</v>
      </c>
      <c r="AI954" s="13" t="str">
        <f t="shared" si="176"/>
        <v>NO CUMPLE</v>
      </c>
      <c r="AJ954" s="13" t="str">
        <f t="shared" si="177"/>
        <v>NO CUMPLE</v>
      </c>
      <c r="AK954" s="13" t="str">
        <f t="shared" si="178"/>
        <v>NO CUMPLE</v>
      </c>
      <c r="AL954" s="13" t="str">
        <f t="shared" si="179"/>
        <v>NO CUMPLE</v>
      </c>
      <c r="AM954" s="13" t="str">
        <f t="shared" si="180"/>
        <v>NO CUMPLE</v>
      </c>
      <c r="AN954" s="13" t="str">
        <f t="shared" si="181"/>
        <v>NO CUMPLE</v>
      </c>
      <c r="AO954" s="13" t="str">
        <f t="shared" si="182"/>
        <v>NO CUMPLE</v>
      </c>
      <c r="AP954" s="13" t="str">
        <f t="shared" si="183"/>
        <v>CUMPLE</v>
      </c>
    </row>
    <row r="955" spans="1:42" ht="15" x14ac:dyDescent="0.25">
      <c r="A955" t="s">
        <v>5759</v>
      </c>
      <c r="B955" t="s">
        <v>284</v>
      </c>
      <c r="C955" t="s">
        <v>233</v>
      </c>
      <c r="D955" t="s">
        <v>233</v>
      </c>
      <c r="E955" t="s">
        <v>942</v>
      </c>
      <c r="F955" t="s">
        <v>2469</v>
      </c>
      <c r="G955" t="s">
        <v>54</v>
      </c>
      <c r="H955" t="s">
        <v>55</v>
      </c>
      <c r="I955" t="s">
        <v>30</v>
      </c>
      <c r="J955" t="s">
        <v>82</v>
      </c>
      <c r="K955" t="s">
        <v>75</v>
      </c>
      <c r="L955" t="s">
        <v>5760</v>
      </c>
      <c r="M955" t="s">
        <v>5761</v>
      </c>
      <c r="N955" t="s">
        <v>5762</v>
      </c>
      <c r="O955" t="s">
        <v>61</v>
      </c>
      <c r="P955" t="s">
        <v>62</v>
      </c>
      <c r="Q955" t="s">
        <v>279</v>
      </c>
      <c r="R955" t="s">
        <v>5762</v>
      </c>
      <c r="S955" t="s">
        <v>4370</v>
      </c>
      <c r="T955" t="s">
        <v>5763</v>
      </c>
      <c r="U955"/>
      <c r="V955" s="40">
        <v>0</v>
      </c>
      <c r="W955" s="40">
        <v>5.5555555555555556E-4</v>
      </c>
      <c r="X955" s="40">
        <v>5.5555555555555556E-4</v>
      </c>
      <c r="Y955" s="2" t="str">
        <f t="shared" si="172"/>
        <v/>
      </c>
      <c r="Z955" s="47" t="str">
        <f t="shared" si="173"/>
        <v>Cumplido</v>
      </c>
      <c r="AA955" s="8"/>
      <c r="AB955" s="8"/>
      <c r="AC955" s="8"/>
      <c r="AD955" s="8"/>
      <c r="AE955" s="8"/>
      <c r="AF955" s="42">
        <v>45341</v>
      </c>
      <c r="AG955" s="13" t="str">
        <f t="shared" si="174"/>
        <v>CUMPLE</v>
      </c>
      <c r="AH955" s="13" t="str">
        <f t="shared" si="175"/>
        <v>NO CUMPLE</v>
      </c>
      <c r="AI955" s="13" t="str">
        <f t="shared" si="176"/>
        <v>NO CUMPLE</v>
      </c>
      <c r="AJ955" s="13" t="str">
        <f t="shared" si="177"/>
        <v>NO CUMPLE</v>
      </c>
      <c r="AK955" s="13" t="str">
        <f t="shared" si="178"/>
        <v>NO CUMPLE</v>
      </c>
      <c r="AL955" s="13" t="str">
        <f t="shared" si="179"/>
        <v>CUMPLE</v>
      </c>
      <c r="AM955" s="13" t="str">
        <f t="shared" si="180"/>
        <v>NO CUMPLE</v>
      </c>
      <c r="AN955" s="13" t="str">
        <f t="shared" si="181"/>
        <v>NO CUMPLE</v>
      </c>
      <c r="AO955" s="13" t="str">
        <f t="shared" si="182"/>
        <v>NO CUMPLE</v>
      </c>
      <c r="AP955" s="13" t="str">
        <f t="shared" si="183"/>
        <v>NO CUMPLE</v>
      </c>
    </row>
    <row r="956" spans="1:42" ht="15" x14ac:dyDescent="0.25">
      <c r="A956" t="s">
        <v>5764</v>
      </c>
      <c r="B956" t="s">
        <v>284</v>
      </c>
      <c r="C956" t="s">
        <v>635</v>
      </c>
      <c r="D956" t="s">
        <v>2863</v>
      </c>
      <c r="E956" t="s">
        <v>3323</v>
      </c>
      <c r="F956" t="s">
        <v>287</v>
      </c>
      <c r="G956" t="s">
        <v>54</v>
      </c>
      <c r="H956" t="s">
        <v>55</v>
      </c>
      <c r="I956" t="s">
        <v>30</v>
      </c>
      <c r="J956" t="s">
        <v>82</v>
      </c>
      <c r="K956" t="s">
        <v>288</v>
      </c>
      <c r="L956" t="s">
        <v>5765</v>
      </c>
      <c r="M956" t="s">
        <v>5766</v>
      </c>
      <c r="N956" t="s">
        <v>5767</v>
      </c>
      <c r="O956" t="s">
        <v>61</v>
      </c>
      <c r="P956" t="s">
        <v>136</v>
      </c>
      <c r="Q956" t="s">
        <v>137</v>
      </c>
      <c r="R956" t="s">
        <v>5768</v>
      </c>
      <c r="S956" t="s">
        <v>5769</v>
      </c>
      <c r="T956" t="s">
        <v>293</v>
      </c>
      <c r="U956" t="s">
        <v>5770</v>
      </c>
      <c r="V956" s="40">
        <v>2.7452083333333333</v>
      </c>
      <c r="W956" s="40">
        <v>2.8534837962962962</v>
      </c>
      <c r="X956" s="40">
        <v>0.10827546296296296</v>
      </c>
      <c r="Y956" s="2" t="str">
        <f t="shared" si="172"/>
        <v/>
      </c>
      <c r="Z956" s="47" t="str">
        <f t="shared" si="173"/>
        <v>Cumplido</v>
      </c>
      <c r="AA956" s="8"/>
      <c r="AB956" s="8" t="str">
        <f>IF($H956="1-Crítica",IF($X956&lt;=$AT$5,"Cumplido", "Incumplido"),"")</f>
        <v/>
      </c>
      <c r="AC956" s="8" t="str">
        <f>IF($H956="2-Alta",IF($X956&lt;=$AT$6, "Cumplido", "Incumplido"),"")</f>
        <v/>
      </c>
      <c r="AD956" s="8" t="str">
        <f>IF($H956="3-Medio",IF($X956&lt;=$AT$7, "Cumplido", "Incumplido"),"")</f>
        <v/>
      </c>
      <c r="AE956" s="8" t="str">
        <f>IF($H956="4-Baja",IF($X956&lt;=$AT$8, "Cumplido", "Incumplido"),"")</f>
        <v>Cumplido</v>
      </c>
      <c r="AF956" s="42">
        <v>45344</v>
      </c>
      <c r="AG956" s="13" t="str">
        <f t="shared" si="174"/>
        <v>NO CUMPLE</v>
      </c>
      <c r="AH956" s="13" t="str">
        <f t="shared" si="175"/>
        <v>CUMPLE</v>
      </c>
      <c r="AI956" s="13" t="str">
        <f t="shared" si="176"/>
        <v>NO CUMPLE</v>
      </c>
      <c r="AJ956" s="13" t="str">
        <f t="shared" si="177"/>
        <v>NO CUMPLE</v>
      </c>
      <c r="AK956" s="13" t="str">
        <f t="shared" si="178"/>
        <v>NO CUMPLE</v>
      </c>
      <c r="AL956" s="13" t="str">
        <f t="shared" si="179"/>
        <v>NO CUMPLE</v>
      </c>
      <c r="AM956" s="13" t="str">
        <f t="shared" si="180"/>
        <v>NO CUMPLE</v>
      </c>
      <c r="AN956" s="13" t="str">
        <f t="shared" si="181"/>
        <v>NO CUMPLE</v>
      </c>
      <c r="AO956" s="13" t="str">
        <f t="shared" si="182"/>
        <v>NO CUMPLE</v>
      </c>
      <c r="AP956" s="13" t="str">
        <f t="shared" si="183"/>
        <v>CUMPLE</v>
      </c>
    </row>
    <row r="957" spans="1:42" ht="15" x14ac:dyDescent="0.25">
      <c r="A957" t="s">
        <v>5771</v>
      </c>
      <c r="B957" t="s">
        <v>95</v>
      </c>
      <c r="C957" t="s">
        <v>174</v>
      </c>
      <c r="D957" t="s">
        <v>142</v>
      </c>
      <c r="E957" t="s">
        <v>185</v>
      </c>
      <c r="F957" t="s">
        <v>1943</v>
      </c>
      <c r="G957" t="s">
        <v>73</v>
      </c>
      <c r="H957" t="s">
        <v>74</v>
      </c>
      <c r="I957" t="s">
        <v>29</v>
      </c>
      <c r="J957" t="s">
        <v>82</v>
      </c>
      <c r="K957" t="s">
        <v>75</v>
      </c>
      <c r="L957" t="s">
        <v>5772</v>
      </c>
      <c r="M957" t="s">
        <v>5773</v>
      </c>
      <c r="N957" t="s">
        <v>5774</v>
      </c>
      <c r="O957" t="s">
        <v>61</v>
      </c>
      <c r="P957" t="s">
        <v>136</v>
      </c>
      <c r="Q957" t="s">
        <v>137</v>
      </c>
      <c r="R957" t="s">
        <v>5775</v>
      </c>
      <c r="S957" t="s">
        <v>5581</v>
      </c>
      <c r="T957" t="s">
        <v>5776</v>
      </c>
      <c r="U957" t="s">
        <v>5777</v>
      </c>
      <c r="V957" s="40">
        <v>0.75697916666666665</v>
      </c>
      <c r="W957" s="40">
        <v>1.0093865740740742</v>
      </c>
      <c r="X957" s="40">
        <v>0.25240740740740741</v>
      </c>
      <c r="Y957" s="2" t="str">
        <f t="shared" si="172"/>
        <v/>
      </c>
      <c r="Z957" s="47" t="str">
        <f t="shared" si="173"/>
        <v>Cumplido</v>
      </c>
      <c r="AA957" s="8"/>
      <c r="AB957" s="8" t="str">
        <f>IF($H957="1-Crítica",IF($X957&lt;=$AT$5,"Cumplido", "Incumplido"),"")</f>
        <v/>
      </c>
      <c r="AC957" s="8" t="str">
        <f>IF($H957="2-Alta",IF($X957&lt;=$AT$6, "Cumplido", "Incumplido"),"")</f>
        <v/>
      </c>
      <c r="AD957" s="8" t="str">
        <f>IF($H957="3-Medio",IF($X957&lt;=$AT$7, "Cumplido", "Incumplido"),"")</f>
        <v>Cumplido</v>
      </c>
      <c r="AE957" s="8" t="str">
        <f>IF($H957="4-Baja",IF($X957&lt;=$AT$8, "Cumplido", "Incumplido"),"")</f>
        <v/>
      </c>
      <c r="AF957" s="42">
        <v>45342</v>
      </c>
      <c r="AG957" s="13" t="str">
        <f t="shared" si="174"/>
        <v>NO CUMPLE</v>
      </c>
      <c r="AH957" s="13" t="str">
        <f t="shared" si="175"/>
        <v>NO CUMPLE</v>
      </c>
      <c r="AI957" s="13" t="str">
        <f t="shared" si="176"/>
        <v>CUMPLE</v>
      </c>
      <c r="AJ957" s="13" t="str">
        <f t="shared" si="177"/>
        <v>NO CUMPLE</v>
      </c>
      <c r="AK957" s="13" t="str">
        <f t="shared" si="178"/>
        <v>NO CUMPLE</v>
      </c>
      <c r="AL957" s="13" t="str">
        <f t="shared" si="179"/>
        <v>NO CUMPLE</v>
      </c>
      <c r="AM957" s="13" t="str">
        <f t="shared" si="180"/>
        <v>NO CUMPLE</v>
      </c>
      <c r="AN957" s="13" t="str">
        <f t="shared" si="181"/>
        <v>NO CUMPLE</v>
      </c>
      <c r="AO957" s="13" t="str">
        <f t="shared" si="182"/>
        <v>NO CUMPLE</v>
      </c>
      <c r="AP957" s="13" t="str">
        <f t="shared" si="183"/>
        <v>CUMPLE</v>
      </c>
    </row>
    <row r="958" spans="1:42" ht="15" x14ac:dyDescent="0.25">
      <c r="A958" t="s">
        <v>5778</v>
      </c>
      <c r="B958" t="s">
        <v>95</v>
      </c>
      <c r="C958" t="s">
        <v>223</v>
      </c>
      <c r="D958" t="s">
        <v>142</v>
      </c>
      <c r="E958" t="s">
        <v>689</v>
      </c>
      <c r="F958" t="s">
        <v>1943</v>
      </c>
      <c r="G958" t="s">
        <v>73</v>
      </c>
      <c r="H958" t="s">
        <v>74</v>
      </c>
      <c r="I958" t="s">
        <v>29</v>
      </c>
      <c r="J958" t="s">
        <v>82</v>
      </c>
      <c r="K958" t="s">
        <v>75</v>
      </c>
      <c r="L958" t="s">
        <v>5779</v>
      </c>
      <c r="M958" t="s">
        <v>5780</v>
      </c>
      <c r="N958" t="s">
        <v>5781</v>
      </c>
      <c r="O958" t="s">
        <v>61</v>
      </c>
      <c r="P958" t="s">
        <v>136</v>
      </c>
      <c r="Q958" t="s">
        <v>137</v>
      </c>
      <c r="R958" t="s">
        <v>5782</v>
      </c>
      <c r="S958" t="s">
        <v>4370</v>
      </c>
      <c r="T958" t="s">
        <v>5783</v>
      </c>
      <c r="U958" t="s">
        <v>5784</v>
      </c>
      <c r="V958" s="40">
        <v>5.0972222222222224E-2</v>
      </c>
      <c r="W958" s="40">
        <v>0.22506944444444443</v>
      </c>
      <c r="X958" s="40">
        <v>0.17409722222222221</v>
      </c>
      <c r="Y958" s="2" t="str">
        <f t="shared" si="172"/>
        <v/>
      </c>
      <c r="Z958" s="47" t="str">
        <f t="shared" si="173"/>
        <v>Cumplido</v>
      </c>
      <c r="AA958" s="8"/>
      <c r="AB958" s="8" t="str">
        <f>IF($H958="1-Crítica",IF($X958&lt;=$AT$5,"Cumplido", "Incumplido"),"")</f>
        <v/>
      </c>
      <c r="AC958" s="8" t="str">
        <f>IF($H958="2-Alta",IF($X958&lt;=$AT$6, "Cumplido", "Incumplido"),"")</f>
        <v/>
      </c>
      <c r="AD958" s="8" t="str">
        <f>IF($H958="3-Medio",IF($X958&lt;=$AT$7, "Cumplido", "Incumplido"),"")</f>
        <v>Cumplido</v>
      </c>
      <c r="AE958" s="8" t="str">
        <f>IF($H958="4-Baja",IF($X958&lt;=$AT$8, "Cumplido", "Incumplido"),"")</f>
        <v/>
      </c>
      <c r="AF958" s="42">
        <v>45341</v>
      </c>
      <c r="AG958" s="13" t="str">
        <f t="shared" si="174"/>
        <v>NO CUMPLE</v>
      </c>
      <c r="AH958" s="13" t="str">
        <f t="shared" si="175"/>
        <v>NO CUMPLE</v>
      </c>
      <c r="AI958" s="13" t="str">
        <f t="shared" si="176"/>
        <v>CUMPLE</v>
      </c>
      <c r="AJ958" s="13" t="str">
        <f t="shared" si="177"/>
        <v>NO CUMPLE</v>
      </c>
      <c r="AK958" s="13" t="str">
        <f t="shared" si="178"/>
        <v>NO CUMPLE</v>
      </c>
      <c r="AL958" s="13" t="str">
        <f t="shared" si="179"/>
        <v>NO CUMPLE</v>
      </c>
      <c r="AM958" s="13" t="str">
        <f t="shared" si="180"/>
        <v>NO CUMPLE</v>
      </c>
      <c r="AN958" s="13" t="str">
        <f t="shared" si="181"/>
        <v>CUMPLE</v>
      </c>
      <c r="AO958" s="13" t="str">
        <f t="shared" si="182"/>
        <v>NO CUMPLE</v>
      </c>
      <c r="AP958" s="13" t="str">
        <f t="shared" si="183"/>
        <v>NO CUMPLE</v>
      </c>
    </row>
    <row r="959" spans="1:42" ht="15" x14ac:dyDescent="0.25">
      <c r="A959" t="s">
        <v>5785</v>
      </c>
      <c r="B959" t="s">
        <v>95</v>
      </c>
      <c r="C959" t="s">
        <v>233</v>
      </c>
      <c r="D959" t="s">
        <v>142</v>
      </c>
      <c r="E959" t="s">
        <v>264</v>
      </c>
      <c r="F959" t="s">
        <v>1943</v>
      </c>
      <c r="G959" t="s">
        <v>73</v>
      </c>
      <c r="H959" t="s">
        <v>74</v>
      </c>
      <c r="I959" t="s">
        <v>29</v>
      </c>
      <c r="J959" t="s">
        <v>82</v>
      </c>
      <c r="K959" t="s">
        <v>75</v>
      </c>
      <c r="L959" t="s">
        <v>5786</v>
      </c>
      <c r="M959" t="s">
        <v>5787</v>
      </c>
      <c r="N959" t="s">
        <v>5788</v>
      </c>
      <c r="O959" t="s">
        <v>61</v>
      </c>
      <c r="P959" t="s">
        <v>136</v>
      </c>
      <c r="Q959" t="s">
        <v>137</v>
      </c>
      <c r="R959" t="s">
        <v>5789</v>
      </c>
      <c r="S959" t="s">
        <v>4370</v>
      </c>
      <c r="T959" t="s">
        <v>5790</v>
      </c>
      <c r="U959" t="s">
        <v>5791</v>
      </c>
      <c r="V959" s="40">
        <v>6.9606481481481478E-2</v>
      </c>
      <c r="W959" s="40">
        <v>9.2986111111111117E-2</v>
      </c>
      <c r="X959" s="40">
        <v>2.3379629629629629E-2</v>
      </c>
      <c r="Y959" s="2" t="str">
        <f t="shared" si="172"/>
        <v/>
      </c>
      <c r="Z959" s="47" t="str">
        <f t="shared" si="173"/>
        <v>Cumplido</v>
      </c>
      <c r="AA959" s="8"/>
      <c r="AB959" s="8"/>
      <c r="AC959" s="8"/>
      <c r="AD959" s="8"/>
      <c r="AE959" s="8"/>
      <c r="AF959" s="42">
        <v>45341</v>
      </c>
      <c r="AG959" s="13" t="str">
        <f t="shared" si="174"/>
        <v>CUMPLE</v>
      </c>
      <c r="AH959" s="13" t="str">
        <f t="shared" si="175"/>
        <v>NO CUMPLE</v>
      </c>
      <c r="AI959" s="13" t="str">
        <f t="shared" si="176"/>
        <v>NO CUMPLE</v>
      </c>
      <c r="AJ959" s="13" t="str">
        <f t="shared" si="177"/>
        <v>NO CUMPLE</v>
      </c>
      <c r="AK959" s="13" t="str">
        <f t="shared" si="178"/>
        <v>NO CUMPLE</v>
      </c>
      <c r="AL959" s="13" t="str">
        <f t="shared" si="179"/>
        <v>NO CUMPLE</v>
      </c>
      <c r="AM959" s="13" t="str">
        <f t="shared" si="180"/>
        <v>CUMPLE</v>
      </c>
      <c r="AN959" s="13" t="str">
        <f t="shared" si="181"/>
        <v>NO CUMPLE</v>
      </c>
      <c r="AO959" s="13" t="str">
        <f t="shared" si="182"/>
        <v>NO CUMPLE</v>
      </c>
      <c r="AP959" s="13" t="str">
        <f t="shared" si="183"/>
        <v>NO CUMPLE</v>
      </c>
    </row>
    <row r="960" spans="1:42" ht="15" x14ac:dyDescent="0.25">
      <c r="A960" t="s">
        <v>5792</v>
      </c>
      <c r="B960" t="s">
        <v>2512</v>
      </c>
      <c r="C960" t="s">
        <v>86</v>
      </c>
      <c r="D960" t="s">
        <v>86</v>
      </c>
      <c r="E960" t="s">
        <v>88</v>
      </c>
      <c r="F960" t="s">
        <v>2500</v>
      </c>
      <c r="G960" t="s">
        <v>54</v>
      </c>
      <c r="H960" t="s">
        <v>55</v>
      </c>
      <c r="I960" t="s">
        <v>30</v>
      </c>
      <c r="J960" t="s">
        <v>82</v>
      </c>
      <c r="K960" t="s">
        <v>5793</v>
      </c>
      <c r="L960" t="s">
        <v>5794</v>
      </c>
      <c r="M960" t="s">
        <v>5795</v>
      </c>
      <c r="N960" t="s">
        <v>5796</v>
      </c>
      <c r="O960" t="s">
        <v>61</v>
      </c>
      <c r="P960" t="s">
        <v>62</v>
      </c>
      <c r="Q960" t="s">
        <v>148</v>
      </c>
      <c r="R960" t="s">
        <v>5797</v>
      </c>
      <c r="S960" t="s">
        <v>5769</v>
      </c>
      <c r="T960" t="s">
        <v>5798</v>
      </c>
      <c r="U960"/>
      <c r="V960" s="40">
        <v>2.8936689814814813</v>
      </c>
      <c r="W960" s="40">
        <v>2.8937499999999998</v>
      </c>
      <c r="X960" s="40">
        <v>8.1018518518518516E-5</v>
      </c>
      <c r="Y960" s="2" t="str">
        <f t="shared" si="172"/>
        <v/>
      </c>
      <c r="Z960" s="47" t="str">
        <f t="shared" si="173"/>
        <v>Cumplido</v>
      </c>
      <c r="AA960" s="8"/>
      <c r="AB960" s="8"/>
      <c r="AC960" s="8"/>
      <c r="AD960" s="8"/>
      <c r="AE960" s="8"/>
      <c r="AF960" s="42">
        <v>45344</v>
      </c>
      <c r="AG960" s="13" t="str">
        <f t="shared" si="174"/>
        <v>CUMPLE</v>
      </c>
      <c r="AH960" s="13" t="str">
        <f t="shared" si="175"/>
        <v>NO CUMPLE</v>
      </c>
      <c r="AI960" s="13" t="str">
        <f t="shared" si="176"/>
        <v>NO CUMPLE</v>
      </c>
      <c r="AJ960" s="13" t="str">
        <f t="shared" si="177"/>
        <v>NO CUMPLE</v>
      </c>
      <c r="AK960" s="13" t="str">
        <f t="shared" si="178"/>
        <v>NO CUMPLE</v>
      </c>
      <c r="AL960" s="13" t="str">
        <f t="shared" si="179"/>
        <v>NO CUMPLE</v>
      </c>
      <c r="AM960" s="13" t="str">
        <f t="shared" si="180"/>
        <v>NO CUMPLE</v>
      </c>
      <c r="AN960" s="13" t="str">
        <f t="shared" si="181"/>
        <v>NO CUMPLE</v>
      </c>
      <c r="AO960" s="13" t="str">
        <f t="shared" si="182"/>
        <v>NO CUMPLE</v>
      </c>
      <c r="AP960" s="13" t="str">
        <f t="shared" si="183"/>
        <v>CUMPLE</v>
      </c>
    </row>
    <row r="961" spans="1:42" ht="15" x14ac:dyDescent="0.25">
      <c r="A961" t="s">
        <v>5799</v>
      </c>
      <c r="B961" t="s">
        <v>284</v>
      </c>
      <c r="C961" t="s">
        <v>233</v>
      </c>
      <c r="D961" t="s">
        <v>154</v>
      </c>
      <c r="E961" t="s">
        <v>234</v>
      </c>
      <c r="F961" t="s">
        <v>1747</v>
      </c>
      <c r="G961" t="s">
        <v>54</v>
      </c>
      <c r="H961" t="s">
        <v>55</v>
      </c>
      <c r="I961" t="s">
        <v>30</v>
      </c>
      <c r="J961" t="s">
        <v>82</v>
      </c>
      <c r="K961" t="s">
        <v>75</v>
      </c>
      <c r="L961" t="s">
        <v>5800</v>
      </c>
      <c r="M961" t="s">
        <v>5801</v>
      </c>
      <c r="N961" t="s">
        <v>5802</v>
      </c>
      <c r="O961" t="s">
        <v>61</v>
      </c>
      <c r="P961" t="s">
        <v>62</v>
      </c>
      <c r="Q961" t="s">
        <v>279</v>
      </c>
      <c r="R961" t="s">
        <v>5803</v>
      </c>
      <c r="S961" t="s">
        <v>4370</v>
      </c>
      <c r="T961" t="s">
        <v>5800</v>
      </c>
      <c r="U961" t="s">
        <v>5800</v>
      </c>
      <c r="V961" s="40">
        <v>0</v>
      </c>
      <c r="W961" s="40">
        <v>1.712962962962963E-3</v>
      </c>
      <c r="X961" s="40">
        <v>1.712962962962963E-3</v>
      </c>
      <c r="Y961" s="2" t="str">
        <f t="shared" si="172"/>
        <v/>
      </c>
      <c r="Z961" s="47" t="str">
        <f t="shared" si="173"/>
        <v>Cumplido</v>
      </c>
      <c r="AA961" s="8"/>
      <c r="AB961" s="8"/>
      <c r="AC961" s="8"/>
      <c r="AD961" s="8"/>
      <c r="AE961" s="8"/>
      <c r="AF961" s="42">
        <v>45341</v>
      </c>
      <c r="AG961" s="13" t="str">
        <f t="shared" si="174"/>
        <v>CUMPLE</v>
      </c>
      <c r="AH961" s="13" t="str">
        <f t="shared" si="175"/>
        <v>NO CUMPLE</v>
      </c>
      <c r="AI961" s="13" t="str">
        <f t="shared" si="176"/>
        <v>NO CUMPLE</v>
      </c>
      <c r="AJ961" s="13" t="str">
        <f t="shared" si="177"/>
        <v>NO CUMPLE</v>
      </c>
      <c r="AK961" s="13" t="str">
        <f t="shared" si="178"/>
        <v>NO CUMPLE</v>
      </c>
      <c r="AL961" s="13" t="str">
        <f t="shared" si="179"/>
        <v>CUMPLE</v>
      </c>
      <c r="AM961" s="13" t="str">
        <f t="shared" si="180"/>
        <v>NO CUMPLE</v>
      </c>
      <c r="AN961" s="13" t="str">
        <f t="shared" si="181"/>
        <v>NO CUMPLE</v>
      </c>
      <c r="AO961" s="13" t="str">
        <f t="shared" si="182"/>
        <v>NO CUMPLE</v>
      </c>
      <c r="AP961" s="13" t="str">
        <f t="shared" si="183"/>
        <v>NO CUMPLE</v>
      </c>
    </row>
    <row r="962" spans="1:42" ht="15" x14ac:dyDescent="0.25">
      <c r="A962" t="s">
        <v>5804</v>
      </c>
      <c r="B962" t="s">
        <v>284</v>
      </c>
      <c r="C962" t="s">
        <v>233</v>
      </c>
      <c r="D962" t="s">
        <v>154</v>
      </c>
      <c r="E962" t="s">
        <v>234</v>
      </c>
      <c r="F962" t="s">
        <v>1747</v>
      </c>
      <c r="G962" t="s">
        <v>54</v>
      </c>
      <c r="H962" t="s">
        <v>55</v>
      </c>
      <c r="I962" t="s">
        <v>30</v>
      </c>
      <c r="J962" t="s">
        <v>82</v>
      </c>
      <c r="K962" t="s">
        <v>75</v>
      </c>
      <c r="L962" t="s">
        <v>5805</v>
      </c>
      <c r="M962" t="s">
        <v>5756</v>
      </c>
      <c r="N962" t="s">
        <v>5806</v>
      </c>
      <c r="O962" t="s">
        <v>61</v>
      </c>
      <c r="P962" t="s">
        <v>62</v>
      </c>
      <c r="Q962" t="s">
        <v>279</v>
      </c>
      <c r="R962" t="s">
        <v>5807</v>
      </c>
      <c r="S962" t="s">
        <v>4370</v>
      </c>
      <c r="T962" t="s">
        <v>5805</v>
      </c>
      <c r="U962" t="s">
        <v>5805</v>
      </c>
      <c r="V962" s="40">
        <v>0</v>
      </c>
      <c r="W962" s="40">
        <v>2.3148148148148147E-3</v>
      </c>
      <c r="X962" s="40">
        <v>2.3148148148148147E-3</v>
      </c>
      <c r="Y962" s="2" t="str">
        <f t="shared" ref="Y962:Y1025" si="184">IF(J962="Incidente de Cliente",IF($X962&lt;=$AT$2,"Cumplido","Incumplido"),"")</f>
        <v/>
      </c>
      <c r="Z962" s="47" t="str">
        <f t="shared" ref="Z962:Z1025" si="185">IF(J962="Requerimiento de Cliente",IF($X962&lt;=$AT$3,"Cumplido","Incumplido"),"")</f>
        <v>Cumplido</v>
      </c>
      <c r="AA962" s="8"/>
      <c r="AB962" s="8"/>
      <c r="AC962" s="8"/>
      <c r="AD962" s="8"/>
      <c r="AE962" s="8"/>
      <c r="AF962" s="42">
        <v>45341</v>
      </c>
      <c r="AG962" s="13" t="str">
        <f t="shared" si="174"/>
        <v>CUMPLE</v>
      </c>
      <c r="AH962" s="13" t="str">
        <f t="shared" si="175"/>
        <v>NO CUMPLE</v>
      </c>
      <c r="AI962" s="13" t="str">
        <f t="shared" si="176"/>
        <v>NO CUMPLE</v>
      </c>
      <c r="AJ962" s="13" t="str">
        <f t="shared" si="177"/>
        <v>NO CUMPLE</v>
      </c>
      <c r="AK962" s="13" t="str">
        <f t="shared" si="178"/>
        <v>NO CUMPLE</v>
      </c>
      <c r="AL962" s="13" t="str">
        <f t="shared" si="179"/>
        <v>CUMPLE</v>
      </c>
      <c r="AM962" s="13" t="str">
        <f t="shared" si="180"/>
        <v>NO CUMPLE</v>
      </c>
      <c r="AN962" s="13" t="str">
        <f t="shared" si="181"/>
        <v>NO CUMPLE</v>
      </c>
      <c r="AO962" s="13" t="str">
        <f t="shared" si="182"/>
        <v>NO CUMPLE</v>
      </c>
      <c r="AP962" s="13" t="str">
        <f t="shared" si="183"/>
        <v>NO CUMPLE</v>
      </c>
    </row>
    <row r="963" spans="1:42" ht="15" x14ac:dyDescent="0.25">
      <c r="A963" t="s">
        <v>5808</v>
      </c>
      <c r="B963" t="s">
        <v>284</v>
      </c>
      <c r="C963" t="s">
        <v>233</v>
      </c>
      <c r="D963" t="s">
        <v>154</v>
      </c>
      <c r="E963" t="s">
        <v>234</v>
      </c>
      <c r="F963" t="s">
        <v>1747</v>
      </c>
      <c r="G963" t="s">
        <v>54</v>
      </c>
      <c r="H963" t="s">
        <v>55</v>
      </c>
      <c r="I963" t="s">
        <v>30</v>
      </c>
      <c r="J963" t="s">
        <v>82</v>
      </c>
      <c r="K963" t="s">
        <v>75</v>
      </c>
      <c r="L963" t="s">
        <v>5809</v>
      </c>
      <c r="M963" t="s">
        <v>5810</v>
      </c>
      <c r="N963" t="s">
        <v>5811</v>
      </c>
      <c r="O963" t="s">
        <v>61</v>
      </c>
      <c r="P963" t="s">
        <v>62</v>
      </c>
      <c r="Q963" t="s">
        <v>279</v>
      </c>
      <c r="R963" t="s">
        <v>5812</v>
      </c>
      <c r="S963" t="s">
        <v>4370</v>
      </c>
      <c r="T963" t="s">
        <v>5809</v>
      </c>
      <c r="U963" t="s">
        <v>5809</v>
      </c>
      <c r="V963" s="40">
        <v>0</v>
      </c>
      <c r="W963" s="40">
        <v>3.2754629629629631E-3</v>
      </c>
      <c r="X963" s="40">
        <v>3.2754629629629631E-3</v>
      </c>
      <c r="Y963" s="2" t="str">
        <f t="shared" si="184"/>
        <v/>
      </c>
      <c r="Z963" s="47" t="str">
        <f t="shared" si="185"/>
        <v>Cumplido</v>
      </c>
      <c r="AA963" s="8"/>
      <c r="AB963" s="8"/>
      <c r="AC963" s="8"/>
      <c r="AD963" s="8"/>
      <c r="AE963" s="8"/>
      <c r="AF963" s="42">
        <v>45341</v>
      </c>
      <c r="AG963" s="13" t="str">
        <f t="shared" ref="AG963:AG1026" si="186">IF(X963&lt;$AR$11,"CUMPLE","NO CUMPLE")</f>
        <v>CUMPLE</v>
      </c>
      <c r="AH963" s="13" t="str">
        <f t="shared" ref="AH963:AH1026" si="187">IF(X963&gt;$AR$12,IF(X963&lt;=$AS$12,"CUMPLE","NO CUMPLE"),"NO CUMPLE")</f>
        <v>NO CUMPLE</v>
      </c>
      <c r="AI963" s="13" t="str">
        <f t="shared" ref="AI963:AI1026" si="188">IF(X963&gt;$AR$13,IF(X963&lt;=$AS$13,"CUMPLE","NO CUMPLE"),"NO CUMPLE")</f>
        <v>NO CUMPLE</v>
      </c>
      <c r="AJ963" s="13" t="str">
        <f t="shared" ref="AJ963:AJ1026" si="189">IF(X963&gt;$AR$14,IF(X963&lt;=$AS$14,"CUMPLE","NO CUMPLE"),"NO CUMPLE")</f>
        <v>NO CUMPLE</v>
      </c>
      <c r="AK963" s="13" t="str">
        <f t="shared" ref="AK963:AK1026" si="190">IF(X963&gt;$AR$15,"CUMPLE","NO CUMPLE")</f>
        <v>NO CUMPLE</v>
      </c>
      <c r="AL963" s="13" t="str">
        <f t="shared" ref="AL963:AL1026" si="191">IF(W963&lt;$AR$11,"CUMPLE","NO CUMPLE")</f>
        <v>CUMPLE</v>
      </c>
      <c r="AM963" s="13" t="str">
        <f t="shared" ref="AM963:AM1026" si="192">IF(W963&gt;$AR$12,IF(W963&lt;=$AS$12,"CUMPLE","NO CUMPLE"),"NO CUMPLE")</f>
        <v>NO CUMPLE</v>
      </c>
      <c r="AN963" s="13" t="str">
        <f t="shared" ref="AN963:AN1026" si="193">IF(W963&gt;$AR$13,IF(W963&lt;=$AS$13,"CUMPLE","NO CUMPLE"),"NO CUMPLE")</f>
        <v>NO CUMPLE</v>
      </c>
      <c r="AO963" s="13" t="str">
        <f t="shared" ref="AO963:AO1026" si="194">IF(W963&gt;$AR$14,IF(W963&lt;=$AS$14,"CUMPLE","NO CUMPLE"),"NO CUMPLE")</f>
        <v>NO CUMPLE</v>
      </c>
      <c r="AP963" s="13" t="str">
        <f t="shared" ref="AP963:AP1026" si="195">IF(W963&gt;$AR$15,"CUMPLE","NO CUMPLE")</f>
        <v>NO CUMPLE</v>
      </c>
    </row>
    <row r="964" spans="1:42" ht="15" x14ac:dyDescent="0.25">
      <c r="A964" t="s">
        <v>5813</v>
      </c>
      <c r="B964" t="s">
        <v>284</v>
      </c>
      <c r="C964" t="s">
        <v>233</v>
      </c>
      <c r="D964" t="s">
        <v>154</v>
      </c>
      <c r="E964" t="s">
        <v>234</v>
      </c>
      <c r="F964" t="s">
        <v>1747</v>
      </c>
      <c r="G964" t="s">
        <v>54</v>
      </c>
      <c r="H964" t="s">
        <v>55</v>
      </c>
      <c r="I964" t="s">
        <v>30</v>
      </c>
      <c r="J964" t="s">
        <v>82</v>
      </c>
      <c r="K964" t="s">
        <v>75</v>
      </c>
      <c r="L964" t="s">
        <v>5814</v>
      </c>
      <c r="M964" t="s">
        <v>5815</v>
      </c>
      <c r="N964" t="s">
        <v>5816</v>
      </c>
      <c r="O964" t="s">
        <v>61</v>
      </c>
      <c r="P964" t="s">
        <v>62</v>
      </c>
      <c r="Q964" t="s">
        <v>279</v>
      </c>
      <c r="R964" t="s">
        <v>5817</v>
      </c>
      <c r="S964" t="s">
        <v>4370</v>
      </c>
      <c r="T964" t="s">
        <v>5814</v>
      </c>
      <c r="U964" t="s">
        <v>5814</v>
      </c>
      <c r="V964" s="40">
        <v>0</v>
      </c>
      <c r="W964" s="40">
        <v>1.8287037037037037E-3</v>
      </c>
      <c r="X964" s="40">
        <v>1.8287037037037037E-3</v>
      </c>
      <c r="Y964" s="2" t="str">
        <f t="shared" si="184"/>
        <v/>
      </c>
      <c r="Z964" s="47" t="str">
        <f t="shared" si="185"/>
        <v>Cumplido</v>
      </c>
      <c r="AA964" s="8"/>
      <c r="AB964" s="8"/>
      <c r="AC964" s="8"/>
      <c r="AD964" s="8"/>
      <c r="AE964" s="8"/>
      <c r="AF964" s="42">
        <v>45341</v>
      </c>
      <c r="AG964" s="13" t="str">
        <f t="shared" si="186"/>
        <v>CUMPLE</v>
      </c>
      <c r="AH964" s="13" t="str">
        <f t="shared" si="187"/>
        <v>NO CUMPLE</v>
      </c>
      <c r="AI964" s="13" t="str">
        <f t="shared" si="188"/>
        <v>NO CUMPLE</v>
      </c>
      <c r="AJ964" s="13" t="str">
        <f t="shared" si="189"/>
        <v>NO CUMPLE</v>
      </c>
      <c r="AK964" s="13" t="str">
        <f t="shared" si="190"/>
        <v>NO CUMPLE</v>
      </c>
      <c r="AL964" s="13" t="str">
        <f t="shared" si="191"/>
        <v>CUMPLE</v>
      </c>
      <c r="AM964" s="13" t="str">
        <f t="shared" si="192"/>
        <v>NO CUMPLE</v>
      </c>
      <c r="AN964" s="13" t="str">
        <f t="shared" si="193"/>
        <v>NO CUMPLE</v>
      </c>
      <c r="AO964" s="13" t="str">
        <f t="shared" si="194"/>
        <v>NO CUMPLE</v>
      </c>
      <c r="AP964" s="13" t="str">
        <f t="shared" si="195"/>
        <v>NO CUMPLE</v>
      </c>
    </row>
    <row r="965" spans="1:42" ht="15" x14ac:dyDescent="0.25">
      <c r="A965" t="s">
        <v>5818</v>
      </c>
      <c r="B965" t="s">
        <v>1682</v>
      </c>
      <c r="C965" t="s">
        <v>212</v>
      </c>
      <c r="D965" t="s">
        <v>154</v>
      </c>
      <c r="E965" t="s">
        <v>2295</v>
      </c>
      <c r="F965" t="s">
        <v>214</v>
      </c>
      <c r="G965" t="s">
        <v>54</v>
      </c>
      <c r="H965" t="s">
        <v>55</v>
      </c>
      <c r="I965" t="s">
        <v>30</v>
      </c>
      <c r="J965" t="s">
        <v>82</v>
      </c>
      <c r="K965" t="s">
        <v>75</v>
      </c>
      <c r="L965" t="s">
        <v>5819</v>
      </c>
      <c r="M965" t="s">
        <v>5820</v>
      </c>
      <c r="N965" t="s">
        <v>5821</v>
      </c>
      <c r="O965" t="s">
        <v>61</v>
      </c>
      <c r="P965" t="s">
        <v>62</v>
      </c>
      <c r="Q965" t="s">
        <v>279</v>
      </c>
      <c r="R965" t="s">
        <v>5822</v>
      </c>
      <c r="S965" t="s">
        <v>4370</v>
      </c>
      <c r="T965" t="s">
        <v>5823</v>
      </c>
      <c r="U965"/>
      <c r="V965" s="40">
        <v>0</v>
      </c>
      <c r="W965" s="40">
        <v>0</v>
      </c>
      <c r="X965" s="40">
        <v>0</v>
      </c>
      <c r="Y965" s="2" t="str">
        <f t="shared" si="184"/>
        <v/>
      </c>
      <c r="Z965" s="47" t="str">
        <f t="shared" si="185"/>
        <v>Cumplido</v>
      </c>
      <c r="AA965" s="8"/>
      <c r="AB965" s="8"/>
      <c r="AC965" s="8"/>
      <c r="AD965" s="8"/>
      <c r="AE965" s="8"/>
      <c r="AF965" s="42">
        <v>45341</v>
      </c>
      <c r="AG965" s="13" t="str">
        <f t="shared" si="186"/>
        <v>CUMPLE</v>
      </c>
      <c r="AH965" s="13" t="str">
        <f t="shared" si="187"/>
        <v>NO CUMPLE</v>
      </c>
      <c r="AI965" s="13" t="str">
        <f t="shared" si="188"/>
        <v>NO CUMPLE</v>
      </c>
      <c r="AJ965" s="13" t="str">
        <f t="shared" si="189"/>
        <v>NO CUMPLE</v>
      </c>
      <c r="AK965" s="13" t="str">
        <f t="shared" si="190"/>
        <v>NO CUMPLE</v>
      </c>
      <c r="AL965" s="13" t="str">
        <f t="shared" si="191"/>
        <v>CUMPLE</v>
      </c>
      <c r="AM965" s="13" t="str">
        <f t="shared" si="192"/>
        <v>NO CUMPLE</v>
      </c>
      <c r="AN965" s="13" t="str">
        <f t="shared" si="193"/>
        <v>NO CUMPLE</v>
      </c>
      <c r="AO965" s="13" t="str">
        <f t="shared" si="194"/>
        <v>NO CUMPLE</v>
      </c>
      <c r="AP965" s="13" t="str">
        <f t="shared" si="195"/>
        <v>NO CUMPLE</v>
      </c>
    </row>
    <row r="966" spans="1:42" ht="15" x14ac:dyDescent="0.25">
      <c r="A966" t="s">
        <v>5824</v>
      </c>
      <c r="B966" t="s">
        <v>284</v>
      </c>
      <c r="C966" t="s">
        <v>233</v>
      </c>
      <c r="D966" t="s">
        <v>233</v>
      </c>
      <c r="E966" t="s">
        <v>942</v>
      </c>
      <c r="F966" t="s">
        <v>2469</v>
      </c>
      <c r="G966" t="s">
        <v>54</v>
      </c>
      <c r="H966" t="s">
        <v>55</v>
      </c>
      <c r="I966" t="s">
        <v>30</v>
      </c>
      <c r="J966" t="s">
        <v>82</v>
      </c>
      <c r="K966" t="s">
        <v>75</v>
      </c>
      <c r="L966" t="s">
        <v>5825</v>
      </c>
      <c r="M966" t="s">
        <v>5826</v>
      </c>
      <c r="N966" t="s">
        <v>5827</v>
      </c>
      <c r="O966" t="s">
        <v>61</v>
      </c>
      <c r="P966" t="s">
        <v>62</v>
      </c>
      <c r="Q966" t="s">
        <v>279</v>
      </c>
      <c r="R966" t="s">
        <v>5828</v>
      </c>
      <c r="S966" t="s">
        <v>4370</v>
      </c>
      <c r="T966" t="s">
        <v>5829</v>
      </c>
      <c r="U966" t="s">
        <v>2952</v>
      </c>
      <c r="V966" s="40">
        <v>0</v>
      </c>
      <c r="W966" s="40">
        <v>1.1111111111111111E-3</v>
      </c>
      <c r="X966" s="40">
        <v>1.1111111111111111E-3</v>
      </c>
      <c r="Y966" s="2" t="str">
        <f t="shared" si="184"/>
        <v/>
      </c>
      <c r="Z966" s="47" t="str">
        <f t="shared" si="185"/>
        <v>Cumplido</v>
      </c>
      <c r="AA966" s="8"/>
      <c r="AB966" s="8"/>
      <c r="AC966" s="8"/>
      <c r="AD966" s="8"/>
      <c r="AE966" s="8"/>
      <c r="AF966" s="42">
        <v>45341</v>
      </c>
      <c r="AG966" s="13" t="str">
        <f t="shared" si="186"/>
        <v>CUMPLE</v>
      </c>
      <c r="AH966" s="13" t="str">
        <f t="shared" si="187"/>
        <v>NO CUMPLE</v>
      </c>
      <c r="AI966" s="13" t="str">
        <f t="shared" si="188"/>
        <v>NO CUMPLE</v>
      </c>
      <c r="AJ966" s="13" t="str">
        <f t="shared" si="189"/>
        <v>NO CUMPLE</v>
      </c>
      <c r="AK966" s="13" t="str">
        <f t="shared" si="190"/>
        <v>NO CUMPLE</v>
      </c>
      <c r="AL966" s="13" t="str">
        <f t="shared" si="191"/>
        <v>CUMPLE</v>
      </c>
      <c r="AM966" s="13" t="str">
        <f t="shared" si="192"/>
        <v>NO CUMPLE</v>
      </c>
      <c r="AN966" s="13" t="str">
        <f t="shared" si="193"/>
        <v>NO CUMPLE</v>
      </c>
      <c r="AO966" s="13" t="str">
        <f t="shared" si="194"/>
        <v>NO CUMPLE</v>
      </c>
      <c r="AP966" s="13" t="str">
        <f t="shared" si="195"/>
        <v>NO CUMPLE</v>
      </c>
    </row>
    <row r="967" spans="1:42" ht="15" hidden="1" x14ac:dyDescent="0.25">
      <c r="A967" t="s">
        <v>5830</v>
      </c>
      <c r="B967" t="s">
        <v>165</v>
      </c>
      <c r="C967" t="s">
        <v>71</v>
      </c>
      <c r="D967" t="s">
        <v>297</v>
      </c>
      <c r="E967" t="s">
        <v>5730</v>
      </c>
      <c r="F967" t="s">
        <v>712</v>
      </c>
      <c r="G967" t="s">
        <v>73</v>
      </c>
      <c r="H967" t="s">
        <v>74</v>
      </c>
      <c r="I967" t="s">
        <v>29</v>
      </c>
      <c r="J967" t="s">
        <v>82</v>
      </c>
      <c r="K967" t="s">
        <v>57</v>
      </c>
      <c r="L967" t="s">
        <v>408</v>
      </c>
      <c r="M967" t="s">
        <v>5831</v>
      </c>
      <c r="N967" t="s">
        <v>5832</v>
      </c>
      <c r="O967" t="s">
        <v>61</v>
      </c>
      <c r="P967" t="s">
        <v>94</v>
      </c>
      <c r="Q967" t="s">
        <v>95</v>
      </c>
      <c r="R967" t="s">
        <v>5833</v>
      </c>
      <c r="S967" t="s">
        <v>4370</v>
      </c>
      <c r="T967" t="s">
        <v>5834</v>
      </c>
      <c r="U967" t="s">
        <v>774</v>
      </c>
      <c r="V967" s="40">
        <v>3.4421296296296297E-2</v>
      </c>
      <c r="W967" s="40">
        <v>5.016203703703704E-2</v>
      </c>
      <c r="X967" s="40">
        <v>1.5740740740740739E-2</v>
      </c>
      <c r="Y967" s="2" t="str">
        <f t="shared" si="184"/>
        <v/>
      </c>
      <c r="Z967" s="47" t="str">
        <f t="shared" si="185"/>
        <v>Cumplido</v>
      </c>
      <c r="AA967" s="8"/>
      <c r="AB967" s="8" t="str">
        <f>IF($H967="1-Crítica",IF($X967&lt;=$AT$5,"Cumplido", "Incumplido"),"")</f>
        <v/>
      </c>
      <c r="AC967" s="8" t="str">
        <f>IF($H967="2-Alta",IF($X967&lt;=$AT$6, "Cumplido", "Incumplido"),"")</f>
        <v/>
      </c>
      <c r="AD967" s="8" t="str">
        <f>IF($H967="3-Medio",IF($X967&lt;=$AT$7, "Cumplido", "Incumplido"),"")</f>
        <v>Cumplido</v>
      </c>
      <c r="AE967" s="8" t="str">
        <f>IF($H967="4-Baja",IF($X967&lt;=$AT$8, "Cumplido", "Incumplido"),"")</f>
        <v/>
      </c>
      <c r="AF967" s="42">
        <v>45341</v>
      </c>
      <c r="AG967" s="13" t="str">
        <f t="shared" si="186"/>
        <v>CUMPLE</v>
      </c>
      <c r="AH967" s="13" t="str">
        <f t="shared" si="187"/>
        <v>NO CUMPLE</v>
      </c>
      <c r="AI967" s="13" t="str">
        <f t="shared" si="188"/>
        <v>NO CUMPLE</v>
      </c>
      <c r="AJ967" s="13" t="str">
        <f t="shared" si="189"/>
        <v>NO CUMPLE</v>
      </c>
      <c r="AK967" s="13" t="str">
        <f t="shared" si="190"/>
        <v>NO CUMPLE</v>
      </c>
      <c r="AL967" s="13" t="str">
        <f t="shared" si="191"/>
        <v>NO CUMPLE</v>
      </c>
      <c r="AM967" s="13" t="str">
        <f t="shared" si="192"/>
        <v>CUMPLE</v>
      </c>
      <c r="AN967" s="13" t="str">
        <f t="shared" si="193"/>
        <v>NO CUMPLE</v>
      </c>
      <c r="AO967" s="13" t="str">
        <f t="shared" si="194"/>
        <v>NO CUMPLE</v>
      </c>
      <c r="AP967" s="13" t="str">
        <f t="shared" si="195"/>
        <v>NO CUMPLE</v>
      </c>
    </row>
    <row r="968" spans="1:42" ht="15" hidden="1" x14ac:dyDescent="0.25">
      <c r="A968" t="s">
        <v>5835</v>
      </c>
      <c r="B968" t="s">
        <v>165</v>
      </c>
      <c r="C968" t="s">
        <v>71</v>
      </c>
      <c r="D968" t="s">
        <v>297</v>
      </c>
      <c r="E968" t="s">
        <v>5730</v>
      </c>
      <c r="F968" t="s">
        <v>712</v>
      </c>
      <c r="G968" t="s">
        <v>73</v>
      </c>
      <c r="H968" t="s">
        <v>74</v>
      </c>
      <c r="I968" t="s">
        <v>29</v>
      </c>
      <c r="J968" t="s">
        <v>82</v>
      </c>
      <c r="K968" t="s">
        <v>57</v>
      </c>
      <c r="L968" t="s">
        <v>408</v>
      </c>
      <c r="M968" t="s">
        <v>5836</v>
      </c>
      <c r="N968" t="s">
        <v>5837</v>
      </c>
      <c r="O968" t="s">
        <v>61</v>
      </c>
      <c r="P968" t="s">
        <v>94</v>
      </c>
      <c r="Q968" t="s">
        <v>95</v>
      </c>
      <c r="R968" t="s">
        <v>5838</v>
      </c>
      <c r="S968" t="s">
        <v>4370</v>
      </c>
      <c r="T968" t="s">
        <v>5839</v>
      </c>
      <c r="U968" t="s">
        <v>774</v>
      </c>
      <c r="V968" s="40">
        <v>3.366898148148148E-2</v>
      </c>
      <c r="W968" s="40">
        <v>4.7905092592592589E-2</v>
      </c>
      <c r="X968" s="40">
        <v>1.4236111111111111E-2</v>
      </c>
      <c r="Y968" s="2" t="str">
        <f t="shared" si="184"/>
        <v/>
      </c>
      <c r="Z968" s="47" t="str">
        <f t="shared" si="185"/>
        <v>Cumplido</v>
      </c>
      <c r="AA968" s="8"/>
      <c r="AB968" s="8"/>
      <c r="AC968" s="8"/>
      <c r="AD968" s="8"/>
      <c r="AE968" s="8"/>
      <c r="AF968" s="42">
        <v>45341</v>
      </c>
      <c r="AG968" s="13" t="str">
        <f t="shared" si="186"/>
        <v>CUMPLE</v>
      </c>
      <c r="AH968" s="13" t="str">
        <f t="shared" si="187"/>
        <v>NO CUMPLE</v>
      </c>
      <c r="AI968" s="13" t="str">
        <f t="shared" si="188"/>
        <v>NO CUMPLE</v>
      </c>
      <c r="AJ968" s="13" t="str">
        <f t="shared" si="189"/>
        <v>NO CUMPLE</v>
      </c>
      <c r="AK968" s="13" t="str">
        <f t="shared" si="190"/>
        <v>NO CUMPLE</v>
      </c>
      <c r="AL968" s="13" t="str">
        <f t="shared" si="191"/>
        <v>NO CUMPLE</v>
      </c>
      <c r="AM968" s="13" t="str">
        <f t="shared" si="192"/>
        <v>CUMPLE</v>
      </c>
      <c r="AN968" s="13" t="str">
        <f t="shared" si="193"/>
        <v>NO CUMPLE</v>
      </c>
      <c r="AO968" s="13" t="str">
        <f t="shared" si="194"/>
        <v>NO CUMPLE</v>
      </c>
      <c r="AP968" s="13" t="str">
        <f t="shared" si="195"/>
        <v>NO CUMPLE</v>
      </c>
    </row>
    <row r="969" spans="1:42" ht="15" x14ac:dyDescent="0.25">
      <c r="A969" t="s">
        <v>5840</v>
      </c>
      <c r="B969" t="s">
        <v>445</v>
      </c>
      <c r="C969" t="s">
        <v>212</v>
      </c>
      <c r="D969" t="s">
        <v>446</v>
      </c>
      <c r="E969" t="s">
        <v>2295</v>
      </c>
      <c r="F969" t="s">
        <v>447</v>
      </c>
      <c r="G969" t="s">
        <v>448</v>
      </c>
      <c r="H969" t="s">
        <v>55</v>
      </c>
      <c r="I969" t="s">
        <v>30</v>
      </c>
      <c r="J969" t="s">
        <v>67</v>
      </c>
      <c r="K969" t="s">
        <v>2296</v>
      </c>
      <c r="L969" t="s">
        <v>5841</v>
      </c>
      <c r="M969" t="s">
        <v>5842</v>
      </c>
      <c r="N969" t="s">
        <v>5842</v>
      </c>
      <c r="O969" t="s">
        <v>61</v>
      </c>
      <c r="P969" t="s">
        <v>62</v>
      </c>
      <c r="Q969" t="s">
        <v>279</v>
      </c>
      <c r="R969" t="s">
        <v>5843</v>
      </c>
      <c r="S969" t="s">
        <v>4370</v>
      </c>
      <c r="T969" t="s">
        <v>5844</v>
      </c>
      <c r="U969"/>
      <c r="V969" s="40">
        <v>0.14603009259259259</v>
      </c>
      <c r="W969" s="40">
        <v>0.16256944444444443</v>
      </c>
      <c r="X969" s="40">
        <v>1.653935185185185E-2</v>
      </c>
      <c r="Y969" s="2" t="str">
        <f t="shared" si="184"/>
        <v>Cumplido</v>
      </c>
      <c r="Z969" s="47" t="str">
        <f t="shared" si="185"/>
        <v/>
      </c>
      <c r="AA969" s="8"/>
      <c r="AB969" s="8"/>
      <c r="AC969" s="8"/>
      <c r="AD969" s="8"/>
      <c r="AE969" s="8"/>
      <c r="AF969" s="42">
        <v>45341</v>
      </c>
      <c r="AG969" s="13" t="str">
        <f t="shared" si="186"/>
        <v>CUMPLE</v>
      </c>
      <c r="AH969" s="13" t="str">
        <f t="shared" si="187"/>
        <v>NO CUMPLE</v>
      </c>
      <c r="AI969" s="13" t="str">
        <f t="shared" si="188"/>
        <v>NO CUMPLE</v>
      </c>
      <c r="AJ969" s="13" t="str">
        <f t="shared" si="189"/>
        <v>NO CUMPLE</v>
      </c>
      <c r="AK969" s="13" t="str">
        <f t="shared" si="190"/>
        <v>NO CUMPLE</v>
      </c>
      <c r="AL969" s="13" t="str">
        <f t="shared" si="191"/>
        <v>NO CUMPLE</v>
      </c>
      <c r="AM969" s="13" t="str">
        <f t="shared" si="192"/>
        <v>CUMPLE</v>
      </c>
      <c r="AN969" s="13" t="str">
        <f t="shared" si="193"/>
        <v>NO CUMPLE</v>
      </c>
      <c r="AO969" s="13" t="str">
        <f t="shared" si="194"/>
        <v>NO CUMPLE</v>
      </c>
      <c r="AP969" s="13" t="str">
        <f t="shared" si="195"/>
        <v>NO CUMPLE</v>
      </c>
    </row>
    <row r="970" spans="1:42" ht="15" x14ac:dyDescent="0.25">
      <c r="A970" t="s">
        <v>5845</v>
      </c>
      <c r="B970" t="s">
        <v>284</v>
      </c>
      <c r="C970" t="s">
        <v>233</v>
      </c>
      <c r="D970" t="s">
        <v>154</v>
      </c>
      <c r="E970" t="s">
        <v>234</v>
      </c>
      <c r="F970" t="s">
        <v>1747</v>
      </c>
      <c r="G970" t="s">
        <v>54</v>
      </c>
      <c r="H970" t="s">
        <v>55</v>
      </c>
      <c r="I970" t="s">
        <v>30</v>
      </c>
      <c r="J970" t="s">
        <v>82</v>
      </c>
      <c r="K970" t="s">
        <v>75</v>
      </c>
      <c r="L970" t="s">
        <v>5846</v>
      </c>
      <c r="M970" t="s">
        <v>5847</v>
      </c>
      <c r="N970" t="s">
        <v>5848</v>
      </c>
      <c r="O970" t="s">
        <v>61</v>
      </c>
      <c r="P970" t="s">
        <v>62</v>
      </c>
      <c r="Q970" t="s">
        <v>279</v>
      </c>
      <c r="R970" t="s">
        <v>5849</v>
      </c>
      <c r="S970" t="s">
        <v>4370</v>
      </c>
      <c r="T970" t="s">
        <v>5846</v>
      </c>
      <c r="U970" t="s">
        <v>5846</v>
      </c>
      <c r="V970" s="40">
        <v>0</v>
      </c>
      <c r="W970" s="40">
        <v>2.476851851851852E-3</v>
      </c>
      <c r="X970" s="40">
        <v>2.476851851851852E-3</v>
      </c>
      <c r="Y970" s="2" t="str">
        <f t="shared" si="184"/>
        <v/>
      </c>
      <c r="Z970" s="47" t="str">
        <f t="shared" si="185"/>
        <v>Cumplido</v>
      </c>
      <c r="AA970" s="8"/>
      <c r="AB970" s="8"/>
      <c r="AC970" s="8"/>
      <c r="AD970" s="8"/>
      <c r="AE970" s="8"/>
      <c r="AF970" s="42">
        <v>45341</v>
      </c>
      <c r="AG970" s="13" t="str">
        <f t="shared" si="186"/>
        <v>CUMPLE</v>
      </c>
      <c r="AH970" s="13" t="str">
        <f t="shared" si="187"/>
        <v>NO CUMPLE</v>
      </c>
      <c r="AI970" s="13" t="str">
        <f t="shared" si="188"/>
        <v>NO CUMPLE</v>
      </c>
      <c r="AJ970" s="13" t="str">
        <f t="shared" si="189"/>
        <v>NO CUMPLE</v>
      </c>
      <c r="AK970" s="13" t="str">
        <f t="shared" si="190"/>
        <v>NO CUMPLE</v>
      </c>
      <c r="AL970" s="13" t="str">
        <f t="shared" si="191"/>
        <v>CUMPLE</v>
      </c>
      <c r="AM970" s="13" t="str">
        <f t="shared" si="192"/>
        <v>NO CUMPLE</v>
      </c>
      <c r="AN970" s="13" t="str">
        <f t="shared" si="193"/>
        <v>NO CUMPLE</v>
      </c>
      <c r="AO970" s="13" t="str">
        <f t="shared" si="194"/>
        <v>NO CUMPLE</v>
      </c>
      <c r="AP970" s="13" t="str">
        <f t="shared" si="195"/>
        <v>NO CUMPLE</v>
      </c>
    </row>
    <row r="971" spans="1:42" ht="15" x14ac:dyDescent="0.25">
      <c r="A971" t="s">
        <v>5850</v>
      </c>
      <c r="B971" t="s">
        <v>284</v>
      </c>
      <c r="C971" t="s">
        <v>233</v>
      </c>
      <c r="D971" t="s">
        <v>154</v>
      </c>
      <c r="E971" t="s">
        <v>234</v>
      </c>
      <c r="F971" t="s">
        <v>1747</v>
      </c>
      <c r="G971" t="s">
        <v>54</v>
      </c>
      <c r="H971" t="s">
        <v>55</v>
      </c>
      <c r="I971" t="s">
        <v>30</v>
      </c>
      <c r="J971" t="s">
        <v>82</v>
      </c>
      <c r="K971" t="s">
        <v>75</v>
      </c>
      <c r="L971" t="s">
        <v>5851</v>
      </c>
      <c r="M971" t="s">
        <v>5852</v>
      </c>
      <c r="N971" t="s">
        <v>5853</v>
      </c>
      <c r="O971" t="s">
        <v>61</v>
      </c>
      <c r="P971" t="s">
        <v>62</v>
      </c>
      <c r="Q971" t="s">
        <v>279</v>
      </c>
      <c r="R971" t="s">
        <v>5854</v>
      </c>
      <c r="S971" t="s">
        <v>4370</v>
      </c>
      <c r="T971" t="s">
        <v>5855</v>
      </c>
      <c r="U971" t="s">
        <v>5855</v>
      </c>
      <c r="V971" s="40">
        <v>0</v>
      </c>
      <c r="W971" s="40">
        <v>6.7824074074074071E-3</v>
      </c>
      <c r="X971" s="40">
        <v>6.7824074074074071E-3</v>
      </c>
      <c r="Y971" s="2" t="str">
        <f t="shared" si="184"/>
        <v/>
      </c>
      <c r="Z971" s="47" t="str">
        <f t="shared" si="185"/>
        <v>Cumplido</v>
      </c>
      <c r="AA971" s="8"/>
      <c r="AB971" s="8" t="str">
        <f>IF($H971="1-Crítica",IF($X971&lt;=$AT$5,"Cumplido", "Incumplido"),"")</f>
        <v/>
      </c>
      <c r="AC971" s="8" t="str">
        <f>IF($H971="2-Alta",IF($X971&lt;=$AT$6, "Cumplido", "Incumplido"),"")</f>
        <v/>
      </c>
      <c r="AD971" s="8" t="str">
        <f>IF($H971="3-Medio",IF($X971&lt;=$AT$7, "Cumplido", "Incumplido"),"")</f>
        <v/>
      </c>
      <c r="AE971" s="8" t="str">
        <f>IF($H971="4-Baja",IF($X971&lt;=$AT$8, "Cumplido", "Incumplido"),"")</f>
        <v>Cumplido</v>
      </c>
      <c r="AF971" s="42">
        <v>45341</v>
      </c>
      <c r="AG971" s="13" t="str">
        <f t="shared" si="186"/>
        <v>CUMPLE</v>
      </c>
      <c r="AH971" s="13" t="str">
        <f t="shared" si="187"/>
        <v>NO CUMPLE</v>
      </c>
      <c r="AI971" s="13" t="str">
        <f t="shared" si="188"/>
        <v>NO CUMPLE</v>
      </c>
      <c r="AJ971" s="13" t="str">
        <f t="shared" si="189"/>
        <v>NO CUMPLE</v>
      </c>
      <c r="AK971" s="13" t="str">
        <f t="shared" si="190"/>
        <v>NO CUMPLE</v>
      </c>
      <c r="AL971" s="13" t="str">
        <f t="shared" si="191"/>
        <v>CUMPLE</v>
      </c>
      <c r="AM971" s="13" t="str">
        <f t="shared" si="192"/>
        <v>NO CUMPLE</v>
      </c>
      <c r="AN971" s="13" t="str">
        <f t="shared" si="193"/>
        <v>NO CUMPLE</v>
      </c>
      <c r="AO971" s="13" t="str">
        <f t="shared" si="194"/>
        <v>NO CUMPLE</v>
      </c>
      <c r="AP971" s="13" t="str">
        <f t="shared" si="195"/>
        <v>NO CUMPLE</v>
      </c>
    </row>
    <row r="972" spans="1:42" ht="15" hidden="1" x14ac:dyDescent="0.25">
      <c r="A972" t="s">
        <v>5856</v>
      </c>
      <c r="B972" t="s">
        <v>165</v>
      </c>
      <c r="C972" t="s">
        <v>71</v>
      </c>
      <c r="D972" t="s">
        <v>297</v>
      </c>
      <c r="E972" t="s">
        <v>5730</v>
      </c>
      <c r="F972" t="s">
        <v>299</v>
      </c>
      <c r="G972" t="s">
        <v>73</v>
      </c>
      <c r="H972" t="s">
        <v>74</v>
      </c>
      <c r="I972" t="s">
        <v>29</v>
      </c>
      <c r="J972" t="s">
        <v>82</v>
      </c>
      <c r="K972" t="s">
        <v>57</v>
      </c>
      <c r="L972" t="s">
        <v>300</v>
      </c>
      <c r="M972" t="s">
        <v>5857</v>
      </c>
      <c r="N972" t="s">
        <v>5858</v>
      </c>
      <c r="O972" t="s">
        <v>61</v>
      </c>
      <c r="P972" t="s">
        <v>94</v>
      </c>
      <c r="Q972" t="s">
        <v>95</v>
      </c>
      <c r="R972" t="s">
        <v>5859</v>
      </c>
      <c r="S972" t="s">
        <v>4370</v>
      </c>
      <c r="T972" t="s">
        <v>5860</v>
      </c>
      <c r="U972" t="s">
        <v>774</v>
      </c>
      <c r="V972" s="40">
        <v>9.7569444444444448E-3</v>
      </c>
      <c r="W972" s="40">
        <v>1.9756944444444445E-2</v>
      </c>
      <c r="X972" s="40">
        <v>0.01</v>
      </c>
      <c r="Y972" s="2" t="str">
        <f t="shared" si="184"/>
        <v/>
      </c>
      <c r="Z972" s="47" t="str">
        <f t="shared" si="185"/>
        <v>Cumplido</v>
      </c>
      <c r="AA972" s="8"/>
      <c r="AB972" s="8"/>
      <c r="AC972" s="8"/>
      <c r="AD972" s="8"/>
      <c r="AE972" s="8"/>
      <c r="AF972" s="42">
        <v>45341</v>
      </c>
      <c r="AG972" s="13" t="str">
        <f t="shared" si="186"/>
        <v>CUMPLE</v>
      </c>
      <c r="AH972" s="13" t="str">
        <f t="shared" si="187"/>
        <v>NO CUMPLE</v>
      </c>
      <c r="AI972" s="13" t="str">
        <f t="shared" si="188"/>
        <v>NO CUMPLE</v>
      </c>
      <c r="AJ972" s="13" t="str">
        <f t="shared" si="189"/>
        <v>NO CUMPLE</v>
      </c>
      <c r="AK972" s="13" t="str">
        <f t="shared" si="190"/>
        <v>NO CUMPLE</v>
      </c>
      <c r="AL972" s="13" t="str">
        <f t="shared" si="191"/>
        <v>CUMPLE</v>
      </c>
      <c r="AM972" s="13" t="str">
        <f t="shared" si="192"/>
        <v>NO CUMPLE</v>
      </c>
      <c r="AN972" s="13" t="str">
        <f t="shared" si="193"/>
        <v>NO CUMPLE</v>
      </c>
      <c r="AO972" s="13" t="str">
        <f t="shared" si="194"/>
        <v>NO CUMPLE</v>
      </c>
      <c r="AP972" s="13" t="str">
        <f t="shared" si="195"/>
        <v>NO CUMPLE</v>
      </c>
    </row>
    <row r="973" spans="1:42" ht="15" hidden="1" x14ac:dyDescent="0.25">
      <c r="A973" t="s">
        <v>5861</v>
      </c>
      <c r="B973" t="s">
        <v>165</v>
      </c>
      <c r="C973" t="s">
        <v>71</v>
      </c>
      <c r="D973" t="s">
        <v>483</v>
      </c>
      <c r="E973" t="s">
        <v>5730</v>
      </c>
      <c r="F973" t="s">
        <v>732</v>
      </c>
      <c r="G973" t="s">
        <v>73</v>
      </c>
      <c r="H973" t="s">
        <v>74</v>
      </c>
      <c r="I973" t="s">
        <v>29</v>
      </c>
      <c r="J973" t="s">
        <v>82</v>
      </c>
      <c r="K973" t="s">
        <v>682</v>
      </c>
      <c r="L973" t="s">
        <v>870</v>
      </c>
      <c r="M973" t="s">
        <v>5862</v>
      </c>
      <c r="N973" t="s">
        <v>5863</v>
      </c>
      <c r="O973" t="s">
        <v>61</v>
      </c>
      <c r="P973" t="s">
        <v>94</v>
      </c>
      <c r="Q973" t="s">
        <v>95</v>
      </c>
      <c r="R973" t="s">
        <v>5864</v>
      </c>
      <c r="S973" t="s">
        <v>4370</v>
      </c>
      <c r="T973" t="s">
        <v>5865</v>
      </c>
      <c r="U973" t="s">
        <v>774</v>
      </c>
      <c r="V973" s="40">
        <v>3.1655092592592596E-2</v>
      </c>
      <c r="W973" s="40">
        <v>4.0509259259259259E-2</v>
      </c>
      <c r="X973" s="40">
        <v>8.8541666666666664E-3</v>
      </c>
      <c r="Y973" s="2" t="str">
        <f t="shared" si="184"/>
        <v/>
      </c>
      <c r="Z973" s="47" t="str">
        <f t="shared" si="185"/>
        <v>Cumplido</v>
      </c>
      <c r="AA973" s="8"/>
      <c r="AB973" s="8"/>
      <c r="AC973" s="8"/>
      <c r="AD973" s="8"/>
      <c r="AE973" s="8"/>
      <c r="AF973" s="42">
        <v>45341</v>
      </c>
      <c r="AG973" s="13" t="str">
        <f t="shared" si="186"/>
        <v>CUMPLE</v>
      </c>
      <c r="AH973" s="13" t="str">
        <f t="shared" si="187"/>
        <v>NO CUMPLE</v>
      </c>
      <c r="AI973" s="13" t="str">
        <f t="shared" si="188"/>
        <v>NO CUMPLE</v>
      </c>
      <c r="AJ973" s="13" t="str">
        <f t="shared" si="189"/>
        <v>NO CUMPLE</v>
      </c>
      <c r="AK973" s="13" t="str">
        <f t="shared" si="190"/>
        <v>NO CUMPLE</v>
      </c>
      <c r="AL973" s="13" t="str">
        <f t="shared" si="191"/>
        <v>CUMPLE</v>
      </c>
      <c r="AM973" s="13" t="str">
        <f t="shared" si="192"/>
        <v>NO CUMPLE</v>
      </c>
      <c r="AN973" s="13" t="str">
        <f t="shared" si="193"/>
        <v>NO CUMPLE</v>
      </c>
      <c r="AO973" s="13" t="str">
        <f t="shared" si="194"/>
        <v>NO CUMPLE</v>
      </c>
      <c r="AP973" s="13" t="str">
        <f t="shared" si="195"/>
        <v>NO CUMPLE</v>
      </c>
    </row>
    <row r="974" spans="1:42" ht="15" x14ac:dyDescent="0.25">
      <c r="A974" t="s">
        <v>5866</v>
      </c>
      <c r="B974" t="s">
        <v>284</v>
      </c>
      <c r="C974" t="s">
        <v>273</v>
      </c>
      <c r="D974" t="s">
        <v>2863</v>
      </c>
      <c r="E974" t="s">
        <v>274</v>
      </c>
      <c r="F974" t="s">
        <v>327</v>
      </c>
      <c r="G974" t="s">
        <v>73</v>
      </c>
      <c r="H974" t="s">
        <v>55</v>
      </c>
      <c r="I974" t="s">
        <v>30</v>
      </c>
      <c r="J974" t="s">
        <v>82</v>
      </c>
      <c r="K974" t="s">
        <v>288</v>
      </c>
      <c r="L974" t="s">
        <v>5867</v>
      </c>
      <c r="M974" t="s">
        <v>5868</v>
      </c>
      <c r="N974" t="s">
        <v>5869</v>
      </c>
      <c r="O974" t="s">
        <v>61</v>
      </c>
      <c r="P974" t="s">
        <v>62</v>
      </c>
      <c r="Q974" t="s">
        <v>279</v>
      </c>
      <c r="R974" t="s">
        <v>5870</v>
      </c>
      <c r="S974" t="s">
        <v>5581</v>
      </c>
      <c r="T974" t="s">
        <v>5871</v>
      </c>
      <c r="U974" t="s">
        <v>5872</v>
      </c>
      <c r="V974" s="40">
        <v>0.62799768518518517</v>
      </c>
      <c r="W974" s="40">
        <v>0.65791666666666671</v>
      </c>
      <c r="X974" s="40">
        <v>2.991898148148148E-2</v>
      </c>
      <c r="Y974" s="2" t="str">
        <f t="shared" si="184"/>
        <v/>
      </c>
      <c r="Z974" s="47" t="str">
        <f t="shared" si="185"/>
        <v>Cumplido</v>
      </c>
      <c r="AA974" s="8"/>
      <c r="AB974" s="8"/>
      <c r="AC974" s="8"/>
      <c r="AD974" s="8"/>
      <c r="AE974" s="8"/>
      <c r="AF974" s="42">
        <v>45342</v>
      </c>
      <c r="AG974" s="13" t="str">
        <f t="shared" si="186"/>
        <v>CUMPLE</v>
      </c>
      <c r="AH974" s="13" t="str">
        <f t="shared" si="187"/>
        <v>NO CUMPLE</v>
      </c>
      <c r="AI974" s="13" t="str">
        <f t="shared" si="188"/>
        <v>NO CUMPLE</v>
      </c>
      <c r="AJ974" s="13" t="str">
        <f t="shared" si="189"/>
        <v>NO CUMPLE</v>
      </c>
      <c r="AK974" s="13" t="str">
        <f t="shared" si="190"/>
        <v>NO CUMPLE</v>
      </c>
      <c r="AL974" s="13" t="str">
        <f t="shared" si="191"/>
        <v>NO CUMPLE</v>
      </c>
      <c r="AM974" s="13" t="str">
        <f t="shared" si="192"/>
        <v>NO CUMPLE</v>
      </c>
      <c r="AN974" s="13" t="str">
        <f t="shared" si="193"/>
        <v>NO CUMPLE</v>
      </c>
      <c r="AO974" s="13" t="str">
        <f t="shared" si="194"/>
        <v>CUMPLE</v>
      </c>
      <c r="AP974" s="13" t="str">
        <f t="shared" si="195"/>
        <v>NO CUMPLE</v>
      </c>
    </row>
    <row r="975" spans="1:42" ht="15" x14ac:dyDescent="0.25">
      <c r="A975" t="s">
        <v>5873</v>
      </c>
      <c r="B975" t="s">
        <v>307</v>
      </c>
      <c r="C975" t="s">
        <v>308</v>
      </c>
      <c r="D975" t="s">
        <v>142</v>
      </c>
      <c r="E975" t="s">
        <v>697</v>
      </c>
      <c r="F975" t="s">
        <v>1943</v>
      </c>
      <c r="G975" t="s">
        <v>73</v>
      </c>
      <c r="H975" t="s">
        <v>74</v>
      </c>
      <c r="I975" t="s">
        <v>29</v>
      </c>
      <c r="J975" t="s">
        <v>82</v>
      </c>
      <c r="K975" t="s">
        <v>243</v>
      </c>
      <c r="L975" t="s">
        <v>5874</v>
      </c>
      <c r="M975" t="s">
        <v>5875</v>
      </c>
      <c r="N975" t="s">
        <v>5876</v>
      </c>
      <c r="O975" t="s">
        <v>61</v>
      </c>
      <c r="P975" t="s">
        <v>62</v>
      </c>
      <c r="Q975" t="s">
        <v>148</v>
      </c>
      <c r="R975" t="s">
        <v>5877</v>
      </c>
      <c r="S975" t="s">
        <v>4370</v>
      </c>
      <c r="T975" t="s">
        <v>5878</v>
      </c>
      <c r="U975" t="s">
        <v>901</v>
      </c>
      <c r="V975" s="40">
        <v>0</v>
      </c>
      <c r="W975" s="40">
        <v>1.0358796296296297E-2</v>
      </c>
      <c r="X975" s="40">
        <v>1.0358796296296297E-2</v>
      </c>
      <c r="Y975" s="2" t="str">
        <f t="shared" si="184"/>
        <v/>
      </c>
      <c r="Z975" s="47" t="str">
        <f t="shared" si="185"/>
        <v>Cumplido</v>
      </c>
      <c r="AA975" s="8"/>
      <c r="AB975" s="8"/>
      <c r="AC975" s="8"/>
      <c r="AD975" s="8"/>
      <c r="AE975" s="8"/>
      <c r="AF975" s="42">
        <v>45341</v>
      </c>
      <c r="AG975" s="13" t="str">
        <f t="shared" si="186"/>
        <v>CUMPLE</v>
      </c>
      <c r="AH975" s="13" t="str">
        <f t="shared" si="187"/>
        <v>NO CUMPLE</v>
      </c>
      <c r="AI975" s="13" t="str">
        <f t="shared" si="188"/>
        <v>NO CUMPLE</v>
      </c>
      <c r="AJ975" s="13" t="str">
        <f t="shared" si="189"/>
        <v>NO CUMPLE</v>
      </c>
      <c r="AK975" s="13" t="str">
        <f t="shared" si="190"/>
        <v>NO CUMPLE</v>
      </c>
      <c r="AL975" s="13" t="str">
        <f t="shared" si="191"/>
        <v>CUMPLE</v>
      </c>
      <c r="AM975" s="13" t="str">
        <f t="shared" si="192"/>
        <v>NO CUMPLE</v>
      </c>
      <c r="AN975" s="13" t="str">
        <f t="shared" si="193"/>
        <v>NO CUMPLE</v>
      </c>
      <c r="AO975" s="13" t="str">
        <f t="shared" si="194"/>
        <v>NO CUMPLE</v>
      </c>
      <c r="AP975" s="13" t="str">
        <f t="shared" si="195"/>
        <v>NO CUMPLE</v>
      </c>
    </row>
    <row r="976" spans="1:42" ht="15" hidden="1" x14ac:dyDescent="0.25">
      <c r="A976" t="s">
        <v>5879</v>
      </c>
      <c r="B976" t="s">
        <v>165</v>
      </c>
      <c r="C976" t="s">
        <v>359</v>
      </c>
      <c r="D976" t="s">
        <v>71</v>
      </c>
      <c r="E976" t="s">
        <v>593</v>
      </c>
      <c r="F976" t="s">
        <v>793</v>
      </c>
      <c r="G976" t="s">
        <v>54</v>
      </c>
      <c r="H976" t="s">
        <v>55</v>
      </c>
      <c r="I976" t="s">
        <v>30</v>
      </c>
      <c r="J976" t="s">
        <v>82</v>
      </c>
      <c r="K976" t="s">
        <v>57</v>
      </c>
      <c r="L976" t="s">
        <v>5880</v>
      </c>
      <c r="M976" t="s">
        <v>5881</v>
      </c>
      <c r="N976" t="s">
        <v>5882</v>
      </c>
      <c r="O976" t="s">
        <v>61</v>
      </c>
      <c r="P976" t="s">
        <v>136</v>
      </c>
      <c r="Q976" t="s">
        <v>137</v>
      </c>
      <c r="R976" t="s">
        <v>5883</v>
      </c>
      <c r="S976" t="s">
        <v>4370</v>
      </c>
      <c r="T976" t="s">
        <v>5880</v>
      </c>
      <c r="U976" t="s">
        <v>2723</v>
      </c>
      <c r="V976" s="40">
        <v>1.9560185185185184E-3</v>
      </c>
      <c r="W976" s="40">
        <v>2.9629629629629628E-3</v>
      </c>
      <c r="X976" s="40">
        <v>1.0069444444444444E-3</v>
      </c>
      <c r="Y976" s="2" t="str">
        <f t="shared" si="184"/>
        <v/>
      </c>
      <c r="Z976" s="47" t="str">
        <f t="shared" si="185"/>
        <v>Cumplido</v>
      </c>
      <c r="AA976" s="8"/>
      <c r="AB976" s="8"/>
      <c r="AC976" s="8"/>
      <c r="AD976" s="8"/>
      <c r="AE976" s="8"/>
      <c r="AF976" s="42">
        <v>45341</v>
      </c>
      <c r="AG976" s="13" t="str">
        <f t="shared" si="186"/>
        <v>CUMPLE</v>
      </c>
      <c r="AH976" s="13" t="str">
        <f t="shared" si="187"/>
        <v>NO CUMPLE</v>
      </c>
      <c r="AI976" s="13" t="str">
        <f t="shared" si="188"/>
        <v>NO CUMPLE</v>
      </c>
      <c r="AJ976" s="13" t="str">
        <f t="shared" si="189"/>
        <v>NO CUMPLE</v>
      </c>
      <c r="AK976" s="13" t="str">
        <f t="shared" si="190"/>
        <v>NO CUMPLE</v>
      </c>
      <c r="AL976" s="13" t="str">
        <f t="shared" si="191"/>
        <v>CUMPLE</v>
      </c>
      <c r="AM976" s="13" t="str">
        <f t="shared" si="192"/>
        <v>NO CUMPLE</v>
      </c>
      <c r="AN976" s="13" t="str">
        <f t="shared" si="193"/>
        <v>NO CUMPLE</v>
      </c>
      <c r="AO976" s="13" t="str">
        <f t="shared" si="194"/>
        <v>NO CUMPLE</v>
      </c>
      <c r="AP976" s="13" t="str">
        <f t="shared" si="195"/>
        <v>NO CUMPLE</v>
      </c>
    </row>
    <row r="977" spans="1:49" ht="15" x14ac:dyDescent="0.25">
      <c r="A977" t="s">
        <v>5884</v>
      </c>
      <c r="B977" t="s">
        <v>284</v>
      </c>
      <c r="C977" t="s">
        <v>233</v>
      </c>
      <c r="D977" t="s">
        <v>233</v>
      </c>
      <c r="E977" t="s">
        <v>264</v>
      </c>
      <c r="F977" t="s">
        <v>1719</v>
      </c>
      <c r="G977" t="s">
        <v>54</v>
      </c>
      <c r="H977" t="s">
        <v>55</v>
      </c>
      <c r="I977" t="s">
        <v>30</v>
      </c>
      <c r="J977" t="s">
        <v>82</v>
      </c>
      <c r="K977" t="s">
        <v>75</v>
      </c>
      <c r="L977" t="s">
        <v>5885</v>
      </c>
      <c r="M977" t="s">
        <v>5886</v>
      </c>
      <c r="N977" t="s">
        <v>5887</v>
      </c>
      <c r="O977" t="s">
        <v>61</v>
      </c>
      <c r="P977" t="s">
        <v>62</v>
      </c>
      <c r="Q977" t="s">
        <v>279</v>
      </c>
      <c r="R977" t="s">
        <v>5888</v>
      </c>
      <c r="S977" t="s">
        <v>4370</v>
      </c>
      <c r="T977" t="s">
        <v>5889</v>
      </c>
      <c r="U977" t="s">
        <v>5889</v>
      </c>
      <c r="V977" s="40">
        <v>0</v>
      </c>
      <c r="W977" s="40">
        <v>9.0509259259259258E-3</v>
      </c>
      <c r="X977" s="40">
        <v>9.0509259259259258E-3</v>
      </c>
      <c r="Y977" s="2" t="str">
        <f t="shared" si="184"/>
        <v/>
      </c>
      <c r="Z977" s="47" t="str">
        <f t="shared" si="185"/>
        <v>Cumplido</v>
      </c>
      <c r="AA977" s="8"/>
      <c r="AB977" s="8"/>
      <c r="AC977" s="8"/>
      <c r="AD977" s="8"/>
      <c r="AE977" s="8"/>
      <c r="AF977" s="42">
        <v>45341</v>
      </c>
      <c r="AG977" s="13" t="str">
        <f t="shared" si="186"/>
        <v>CUMPLE</v>
      </c>
      <c r="AH977" s="13" t="str">
        <f t="shared" si="187"/>
        <v>NO CUMPLE</v>
      </c>
      <c r="AI977" s="13" t="str">
        <f t="shared" si="188"/>
        <v>NO CUMPLE</v>
      </c>
      <c r="AJ977" s="13" t="str">
        <f t="shared" si="189"/>
        <v>NO CUMPLE</v>
      </c>
      <c r="AK977" s="13" t="str">
        <f t="shared" si="190"/>
        <v>NO CUMPLE</v>
      </c>
      <c r="AL977" s="13" t="str">
        <f t="shared" si="191"/>
        <v>CUMPLE</v>
      </c>
      <c r="AM977" s="13" t="str">
        <f t="shared" si="192"/>
        <v>NO CUMPLE</v>
      </c>
      <c r="AN977" s="13" t="str">
        <f t="shared" si="193"/>
        <v>NO CUMPLE</v>
      </c>
      <c r="AO977" s="13" t="str">
        <f t="shared" si="194"/>
        <v>NO CUMPLE</v>
      </c>
      <c r="AP977" s="13" t="str">
        <f t="shared" si="195"/>
        <v>NO CUMPLE</v>
      </c>
    </row>
    <row r="978" spans="1:49" ht="15" x14ac:dyDescent="0.25">
      <c r="A978" t="s">
        <v>5890</v>
      </c>
      <c r="B978" t="s">
        <v>284</v>
      </c>
      <c r="C978" t="s">
        <v>233</v>
      </c>
      <c r="D978" t="s">
        <v>233</v>
      </c>
      <c r="E978" t="s">
        <v>264</v>
      </c>
      <c r="F978" t="s">
        <v>1719</v>
      </c>
      <c r="G978" t="s">
        <v>54</v>
      </c>
      <c r="H978" t="s">
        <v>55</v>
      </c>
      <c r="I978" t="s">
        <v>30</v>
      </c>
      <c r="J978" t="s">
        <v>82</v>
      </c>
      <c r="K978" t="s">
        <v>75</v>
      </c>
      <c r="L978" t="s">
        <v>5891</v>
      </c>
      <c r="M978" t="s">
        <v>5892</v>
      </c>
      <c r="N978" t="s">
        <v>5893</v>
      </c>
      <c r="O978" t="s">
        <v>61</v>
      </c>
      <c r="P978" t="s">
        <v>62</v>
      </c>
      <c r="Q978" t="s">
        <v>279</v>
      </c>
      <c r="R978" t="s">
        <v>5894</v>
      </c>
      <c r="S978" t="s">
        <v>4370</v>
      </c>
      <c r="T978" t="s">
        <v>5891</v>
      </c>
      <c r="U978" t="s">
        <v>5895</v>
      </c>
      <c r="V978" s="40">
        <v>0</v>
      </c>
      <c r="W978" s="40">
        <v>9.571759259259259E-3</v>
      </c>
      <c r="X978" s="40">
        <v>9.571759259259259E-3</v>
      </c>
      <c r="Y978" s="2" t="str">
        <f t="shared" si="184"/>
        <v/>
      </c>
      <c r="Z978" s="47" t="str">
        <f t="shared" si="185"/>
        <v>Cumplido</v>
      </c>
      <c r="AA978" s="8"/>
      <c r="AB978" s="8"/>
      <c r="AC978" s="8"/>
      <c r="AD978" s="8"/>
      <c r="AE978" s="8"/>
      <c r="AF978" s="42">
        <v>45341</v>
      </c>
      <c r="AG978" s="13" t="str">
        <f t="shared" si="186"/>
        <v>CUMPLE</v>
      </c>
      <c r="AH978" s="13" t="str">
        <f t="shared" si="187"/>
        <v>NO CUMPLE</v>
      </c>
      <c r="AI978" s="13" t="str">
        <f t="shared" si="188"/>
        <v>NO CUMPLE</v>
      </c>
      <c r="AJ978" s="13" t="str">
        <f t="shared" si="189"/>
        <v>NO CUMPLE</v>
      </c>
      <c r="AK978" s="13" t="str">
        <f t="shared" si="190"/>
        <v>NO CUMPLE</v>
      </c>
      <c r="AL978" s="13" t="str">
        <f t="shared" si="191"/>
        <v>CUMPLE</v>
      </c>
      <c r="AM978" s="13" t="str">
        <f t="shared" si="192"/>
        <v>NO CUMPLE</v>
      </c>
      <c r="AN978" s="13" t="str">
        <f t="shared" si="193"/>
        <v>NO CUMPLE</v>
      </c>
      <c r="AO978" s="13" t="str">
        <f t="shared" si="194"/>
        <v>NO CUMPLE</v>
      </c>
      <c r="AP978" s="13" t="str">
        <f t="shared" si="195"/>
        <v>NO CUMPLE</v>
      </c>
    </row>
    <row r="979" spans="1:49" ht="15" x14ac:dyDescent="0.25">
      <c r="A979" t="s">
        <v>5896</v>
      </c>
      <c r="B979" t="s">
        <v>284</v>
      </c>
      <c r="C979" t="s">
        <v>233</v>
      </c>
      <c r="D979" t="s">
        <v>233</v>
      </c>
      <c r="E979" t="s">
        <v>264</v>
      </c>
      <c r="F979" t="s">
        <v>1719</v>
      </c>
      <c r="G979" t="s">
        <v>54</v>
      </c>
      <c r="H979" t="s">
        <v>55</v>
      </c>
      <c r="I979" t="s">
        <v>30</v>
      </c>
      <c r="J979" t="s">
        <v>82</v>
      </c>
      <c r="K979" t="s">
        <v>75</v>
      </c>
      <c r="L979" t="s">
        <v>5897</v>
      </c>
      <c r="M979" t="s">
        <v>5898</v>
      </c>
      <c r="N979" t="s">
        <v>5899</v>
      </c>
      <c r="O979" t="s">
        <v>61</v>
      </c>
      <c r="P979" t="s">
        <v>62</v>
      </c>
      <c r="Q979" t="s">
        <v>279</v>
      </c>
      <c r="R979" t="s">
        <v>5900</v>
      </c>
      <c r="S979" t="s">
        <v>4370</v>
      </c>
      <c r="T979" t="s">
        <v>5901</v>
      </c>
      <c r="U979" t="s">
        <v>5902</v>
      </c>
      <c r="V979" s="40">
        <v>0</v>
      </c>
      <c r="W979" s="40">
        <v>6.9097222222222225E-3</v>
      </c>
      <c r="X979" s="40">
        <v>6.9097222222222225E-3</v>
      </c>
      <c r="Y979" s="2" t="str">
        <f t="shared" si="184"/>
        <v/>
      </c>
      <c r="Z979" s="47" t="str">
        <f t="shared" si="185"/>
        <v>Cumplido</v>
      </c>
      <c r="AA979" s="8"/>
      <c r="AB979" s="8"/>
      <c r="AC979" s="8"/>
      <c r="AD979" s="8"/>
      <c r="AE979" s="8"/>
      <c r="AF979" s="42">
        <v>45341</v>
      </c>
      <c r="AG979" s="13" t="str">
        <f t="shared" si="186"/>
        <v>CUMPLE</v>
      </c>
      <c r="AH979" s="13" t="str">
        <f t="shared" si="187"/>
        <v>NO CUMPLE</v>
      </c>
      <c r="AI979" s="13" t="str">
        <f t="shared" si="188"/>
        <v>NO CUMPLE</v>
      </c>
      <c r="AJ979" s="13" t="str">
        <f t="shared" si="189"/>
        <v>NO CUMPLE</v>
      </c>
      <c r="AK979" s="13" t="str">
        <f t="shared" si="190"/>
        <v>NO CUMPLE</v>
      </c>
      <c r="AL979" s="13" t="str">
        <f t="shared" si="191"/>
        <v>CUMPLE</v>
      </c>
      <c r="AM979" s="13" t="str">
        <f t="shared" si="192"/>
        <v>NO CUMPLE</v>
      </c>
      <c r="AN979" s="13" t="str">
        <f t="shared" si="193"/>
        <v>NO CUMPLE</v>
      </c>
      <c r="AO979" s="13" t="str">
        <f t="shared" si="194"/>
        <v>NO CUMPLE</v>
      </c>
      <c r="AP979" s="13" t="str">
        <f t="shared" si="195"/>
        <v>NO CUMPLE</v>
      </c>
    </row>
    <row r="980" spans="1:49" ht="15" x14ac:dyDescent="0.25">
      <c r="A980" t="s">
        <v>5903</v>
      </c>
      <c r="B980" t="s">
        <v>284</v>
      </c>
      <c r="C980" t="s">
        <v>233</v>
      </c>
      <c r="D980" t="s">
        <v>233</v>
      </c>
      <c r="E980" t="s">
        <v>264</v>
      </c>
      <c r="F980" t="s">
        <v>1719</v>
      </c>
      <c r="G980" t="s">
        <v>54</v>
      </c>
      <c r="H980" t="s">
        <v>55</v>
      </c>
      <c r="I980" t="s">
        <v>30</v>
      </c>
      <c r="J980" t="s">
        <v>82</v>
      </c>
      <c r="K980" t="s">
        <v>75</v>
      </c>
      <c r="L980" t="s">
        <v>5904</v>
      </c>
      <c r="M980" t="s">
        <v>5905</v>
      </c>
      <c r="N980" t="s">
        <v>5906</v>
      </c>
      <c r="O980" t="s">
        <v>61</v>
      </c>
      <c r="P980" t="s">
        <v>62</v>
      </c>
      <c r="Q980" t="s">
        <v>279</v>
      </c>
      <c r="R980" t="s">
        <v>5907</v>
      </c>
      <c r="S980" t="s">
        <v>4370</v>
      </c>
      <c r="T980" t="s">
        <v>5908</v>
      </c>
      <c r="U980" t="s">
        <v>5902</v>
      </c>
      <c r="V980" s="40">
        <v>0</v>
      </c>
      <c r="W980" s="40">
        <v>6.2152777777777779E-3</v>
      </c>
      <c r="X980" s="40">
        <v>6.2152777777777779E-3</v>
      </c>
      <c r="Y980" s="2" t="str">
        <f t="shared" si="184"/>
        <v/>
      </c>
      <c r="Z980" s="47" t="str">
        <f t="shared" si="185"/>
        <v>Cumplido</v>
      </c>
      <c r="AA980" s="8"/>
      <c r="AB980" s="8"/>
      <c r="AC980" s="8"/>
      <c r="AD980" s="8"/>
      <c r="AE980" s="8"/>
      <c r="AF980" s="42">
        <v>45341</v>
      </c>
      <c r="AG980" s="13" t="str">
        <f t="shared" si="186"/>
        <v>CUMPLE</v>
      </c>
      <c r="AH980" s="13" t="str">
        <f t="shared" si="187"/>
        <v>NO CUMPLE</v>
      </c>
      <c r="AI980" s="13" t="str">
        <f t="shared" si="188"/>
        <v>NO CUMPLE</v>
      </c>
      <c r="AJ980" s="13" t="str">
        <f t="shared" si="189"/>
        <v>NO CUMPLE</v>
      </c>
      <c r="AK980" s="13" t="str">
        <f t="shared" si="190"/>
        <v>NO CUMPLE</v>
      </c>
      <c r="AL980" s="13" t="str">
        <f t="shared" si="191"/>
        <v>CUMPLE</v>
      </c>
      <c r="AM980" s="13" t="str">
        <f t="shared" si="192"/>
        <v>NO CUMPLE</v>
      </c>
      <c r="AN980" s="13" t="str">
        <f t="shared" si="193"/>
        <v>NO CUMPLE</v>
      </c>
      <c r="AO980" s="13" t="str">
        <f t="shared" si="194"/>
        <v>NO CUMPLE</v>
      </c>
      <c r="AP980" s="13" t="str">
        <f t="shared" si="195"/>
        <v>NO CUMPLE</v>
      </c>
    </row>
    <row r="981" spans="1:49" ht="15" x14ac:dyDescent="0.25">
      <c r="A981" t="s">
        <v>5909</v>
      </c>
      <c r="B981" t="s">
        <v>284</v>
      </c>
      <c r="C981" t="s">
        <v>233</v>
      </c>
      <c r="D981" t="s">
        <v>233</v>
      </c>
      <c r="E981" t="s">
        <v>264</v>
      </c>
      <c r="F981" t="s">
        <v>1719</v>
      </c>
      <c r="G981" t="s">
        <v>54</v>
      </c>
      <c r="H981" t="s">
        <v>55</v>
      </c>
      <c r="I981" t="s">
        <v>30</v>
      </c>
      <c r="J981" t="s">
        <v>82</v>
      </c>
      <c r="K981" t="s">
        <v>75</v>
      </c>
      <c r="L981" t="s">
        <v>5910</v>
      </c>
      <c r="M981" t="s">
        <v>5911</v>
      </c>
      <c r="N981" t="s">
        <v>5912</v>
      </c>
      <c r="O981" t="s">
        <v>61</v>
      </c>
      <c r="P981" t="s">
        <v>62</v>
      </c>
      <c r="Q981" t="s">
        <v>279</v>
      </c>
      <c r="R981" t="s">
        <v>5913</v>
      </c>
      <c r="S981" t="s">
        <v>4370</v>
      </c>
      <c r="T981" t="s">
        <v>5914</v>
      </c>
      <c r="U981" t="s">
        <v>5902</v>
      </c>
      <c r="V981" s="40">
        <v>0</v>
      </c>
      <c r="W981" s="40">
        <v>5.8333333333333336E-3</v>
      </c>
      <c r="X981" s="40">
        <v>5.8333333333333336E-3</v>
      </c>
      <c r="Y981" s="2" t="str">
        <f t="shared" si="184"/>
        <v/>
      </c>
      <c r="Z981" s="47" t="str">
        <f t="shared" si="185"/>
        <v>Cumplido</v>
      </c>
      <c r="AA981" s="8"/>
      <c r="AB981" s="8"/>
      <c r="AC981" s="8"/>
      <c r="AD981" s="8"/>
      <c r="AE981" s="8"/>
      <c r="AF981" s="42">
        <v>45341</v>
      </c>
      <c r="AG981" s="13" t="str">
        <f t="shared" si="186"/>
        <v>CUMPLE</v>
      </c>
      <c r="AH981" s="13" t="str">
        <f t="shared" si="187"/>
        <v>NO CUMPLE</v>
      </c>
      <c r="AI981" s="13" t="str">
        <f t="shared" si="188"/>
        <v>NO CUMPLE</v>
      </c>
      <c r="AJ981" s="13" t="str">
        <f t="shared" si="189"/>
        <v>NO CUMPLE</v>
      </c>
      <c r="AK981" s="13" t="str">
        <f t="shared" si="190"/>
        <v>NO CUMPLE</v>
      </c>
      <c r="AL981" s="13" t="str">
        <f t="shared" si="191"/>
        <v>CUMPLE</v>
      </c>
      <c r="AM981" s="13" t="str">
        <f t="shared" si="192"/>
        <v>NO CUMPLE</v>
      </c>
      <c r="AN981" s="13" t="str">
        <f t="shared" si="193"/>
        <v>NO CUMPLE</v>
      </c>
      <c r="AO981" s="13" t="str">
        <f t="shared" si="194"/>
        <v>NO CUMPLE</v>
      </c>
      <c r="AP981" s="13" t="str">
        <f t="shared" si="195"/>
        <v>NO CUMPLE</v>
      </c>
    </row>
    <row r="982" spans="1:49" ht="15" x14ac:dyDescent="0.25">
      <c r="A982" t="s">
        <v>5915</v>
      </c>
      <c r="B982" t="s">
        <v>284</v>
      </c>
      <c r="C982" t="s">
        <v>233</v>
      </c>
      <c r="D982" t="s">
        <v>233</v>
      </c>
      <c r="E982" t="s">
        <v>264</v>
      </c>
      <c r="F982" t="s">
        <v>1719</v>
      </c>
      <c r="G982" t="s">
        <v>54</v>
      </c>
      <c r="H982" t="s">
        <v>55</v>
      </c>
      <c r="I982" t="s">
        <v>30</v>
      </c>
      <c r="J982" t="s">
        <v>82</v>
      </c>
      <c r="K982" t="s">
        <v>75</v>
      </c>
      <c r="L982" t="s">
        <v>5916</v>
      </c>
      <c r="M982" t="s">
        <v>5917</v>
      </c>
      <c r="N982" t="s">
        <v>5918</v>
      </c>
      <c r="O982" t="s">
        <v>61</v>
      </c>
      <c r="P982" t="s">
        <v>62</v>
      </c>
      <c r="Q982" t="s">
        <v>279</v>
      </c>
      <c r="R982" t="s">
        <v>5919</v>
      </c>
      <c r="S982" t="s">
        <v>4370</v>
      </c>
      <c r="T982" t="s">
        <v>5916</v>
      </c>
      <c r="U982" t="s">
        <v>5920</v>
      </c>
      <c r="V982" s="40">
        <v>0</v>
      </c>
      <c r="W982" s="40">
        <v>6.5856481481481478E-3</v>
      </c>
      <c r="X982" s="40">
        <v>6.5856481481481478E-3</v>
      </c>
      <c r="Y982" s="2" t="str">
        <f t="shared" si="184"/>
        <v/>
      </c>
      <c r="Z982" s="47" t="str">
        <f t="shared" si="185"/>
        <v>Cumplido</v>
      </c>
      <c r="AA982" s="8"/>
      <c r="AB982" s="8"/>
      <c r="AC982" s="8"/>
      <c r="AD982" s="8"/>
      <c r="AE982" s="8"/>
      <c r="AF982" s="42">
        <v>45341</v>
      </c>
      <c r="AG982" s="13" t="str">
        <f t="shared" si="186"/>
        <v>CUMPLE</v>
      </c>
      <c r="AH982" s="13" t="str">
        <f t="shared" si="187"/>
        <v>NO CUMPLE</v>
      </c>
      <c r="AI982" s="13" t="str">
        <f t="shared" si="188"/>
        <v>NO CUMPLE</v>
      </c>
      <c r="AJ982" s="13" t="str">
        <f t="shared" si="189"/>
        <v>NO CUMPLE</v>
      </c>
      <c r="AK982" s="13" t="str">
        <f t="shared" si="190"/>
        <v>NO CUMPLE</v>
      </c>
      <c r="AL982" s="13" t="str">
        <f t="shared" si="191"/>
        <v>CUMPLE</v>
      </c>
      <c r="AM982" s="13" t="str">
        <f t="shared" si="192"/>
        <v>NO CUMPLE</v>
      </c>
      <c r="AN982" s="13" t="str">
        <f t="shared" si="193"/>
        <v>NO CUMPLE</v>
      </c>
      <c r="AO982" s="13" t="str">
        <f t="shared" si="194"/>
        <v>NO CUMPLE</v>
      </c>
      <c r="AP982" s="13" t="str">
        <f t="shared" si="195"/>
        <v>NO CUMPLE</v>
      </c>
    </row>
    <row r="983" spans="1:49" ht="15" x14ac:dyDescent="0.25">
      <c r="A983" t="s">
        <v>5921</v>
      </c>
      <c r="B983" t="s">
        <v>284</v>
      </c>
      <c r="C983" t="s">
        <v>233</v>
      </c>
      <c r="D983" t="s">
        <v>233</v>
      </c>
      <c r="E983" t="s">
        <v>264</v>
      </c>
      <c r="F983" t="s">
        <v>1719</v>
      </c>
      <c r="G983" t="s">
        <v>54</v>
      </c>
      <c r="H983" t="s">
        <v>55</v>
      </c>
      <c r="I983" t="s">
        <v>30</v>
      </c>
      <c r="J983" t="s">
        <v>82</v>
      </c>
      <c r="K983" t="s">
        <v>75</v>
      </c>
      <c r="L983" t="s">
        <v>5922</v>
      </c>
      <c r="M983" t="s">
        <v>5923</v>
      </c>
      <c r="N983" t="s">
        <v>5924</v>
      </c>
      <c r="O983" t="s">
        <v>61</v>
      </c>
      <c r="P983" t="s">
        <v>62</v>
      </c>
      <c r="Q983" t="s">
        <v>279</v>
      </c>
      <c r="R983" t="s">
        <v>5925</v>
      </c>
      <c r="S983" t="s">
        <v>4370</v>
      </c>
      <c r="T983" t="s">
        <v>5922</v>
      </c>
      <c r="U983" t="s">
        <v>5926</v>
      </c>
      <c r="V983" s="40">
        <v>0</v>
      </c>
      <c r="W983" s="40">
        <v>6.3657407407407404E-3</v>
      </c>
      <c r="X983" s="40">
        <v>6.3657407407407404E-3</v>
      </c>
      <c r="Y983" s="2" t="str">
        <f t="shared" si="184"/>
        <v/>
      </c>
      <c r="Z983" s="47" t="str">
        <f t="shared" si="185"/>
        <v>Cumplido</v>
      </c>
      <c r="AA983" s="8"/>
      <c r="AB983" s="8"/>
      <c r="AC983" s="8"/>
      <c r="AD983" s="8"/>
      <c r="AE983" s="8"/>
      <c r="AF983" s="42">
        <v>45341</v>
      </c>
      <c r="AG983" s="13" t="str">
        <f t="shared" si="186"/>
        <v>CUMPLE</v>
      </c>
      <c r="AH983" s="13" t="str">
        <f t="shared" si="187"/>
        <v>NO CUMPLE</v>
      </c>
      <c r="AI983" s="13" t="str">
        <f t="shared" si="188"/>
        <v>NO CUMPLE</v>
      </c>
      <c r="AJ983" s="13" t="str">
        <f t="shared" si="189"/>
        <v>NO CUMPLE</v>
      </c>
      <c r="AK983" s="13" t="str">
        <f t="shared" si="190"/>
        <v>NO CUMPLE</v>
      </c>
      <c r="AL983" s="13" t="str">
        <f t="shared" si="191"/>
        <v>CUMPLE</v>
      </c>
      <c r="AM983" s="13" t="str">
        <f t="shared" si="192"/>
        <v>NO CUMPLE</v>
      </c>
      <c r="AN983" s="13" t="str">
        <f t="shared" si="193"/>
        <v>NO CUMPLE</v>
      </c>
      <c r="AO983" s="13" t="str">
        <f t="shared" si="194"/>
        <v>NO CUMPLE</v>
      </c>
      <c r="AP983" s="13" t="str">
        <f t="shared" si="195"/>
        <v>NO CUMPLE</v>
      </c>
    </row>
    <row r="984" spans="1:49" ht="15" x14ac:dyDescent="0.25">
      <c r="A984" t="s">
        <v>5927</v>
      </c>
      <c r="B984" t="s">
        <v>284</v>
      </c>
      <c r="C984" t="s">
        <v>233</v>
      </c>
      <c r="D984" t="s">
        <v>832</v>
      </c>
      <c r="E984" t="s">
        <v>234</v>
      </c>
      <c r="F984" t="s">
        <v>834</v>
      </c>
      <c r="G984" t="s">
        <v>73</v>
      </c>
      <c r="H984" t="s">
        <v>74</v>
      </c>
      <c r="I984" t="s">
        <v>29</v>
      </c>
      <c r="J984" t="s">
        <v>82</v>
      </c>
      <c r="K984" t="s">
        <v>57</v>
      </c>
      <c r="L984" t="s">
        <v>5928</v>
      </c>
      <c r="M984" t="s">
        <v>5929</v>
      </c>
      <c r="N984" t="s">
        <v>5929</v>
      </c>
      <c r="O984" t="s">
        <v>61</v>
      </c>
      <c r="P984" t="s">
        <v>839</v>
      </c>
      <c r="Q984" t="s">
        <v>452</v>
      </c>
      <c r="R984" t="s">
        <v>5930</v>
      </c>
      <c r="S984" t="s">
        <v>4930</v>
      </c>
      <c r="T984" t="s">
        <v>5931</v>
      </c>
      <c r="U984" t="s">
        <v>5932</v>
      </c>
      <c r="V984" s="40">
        <v>1.7336226851851853</v>
      </c>
      <c r="W984" s="40">
        <v>1.7705208333333333</v>
      </c>
      <c r="X984" s="40">
        <v>3.6898148148148145E-2</v>
      </c>
      <c r="Y984" s="2" t="str">
        <f t="shared" si="184"/>
        <v/>
      </c>
      <c r="Z984" s="47" t="str">
        <f t="shared" si="185"/>
        <v>Cumplido</v>
      </c>
      <c r="AA984" s="8"/>
      <c r="AB984" s="8"/>
      <c r="AC984" s="8"/>
      <c r="AD984" s="8"/>
      <c r="AE984" s="8"/>
      <c r="AF984" s="42">
        <v>45343</v>
      </c>
      <c r="AG984" s="13" t="str">
        <f t="shared" si="186"/>
        <v>CUMPLE</v>
      </c>
      <c r="AH984" s="13" t="str">
        <f t="shared" si="187"/>
        <v>NO CUMPLE</v>
      </c>
      <c r="AI984" s="13" t="str">
        <f t="shared" si="188"/>
        <v>NO CUMPLE</v>
      </c>
      <c r="AJ984" s="13" t="str">
        <f t="shared" si="189"/>
        <v>NO CUMPLE</v>
      </c>
      <c r="AK984" s="13" t="str">
        <f t="shared" si="190"/>
        <v>NO CUMPLE</v>
      </c>
      <c r="AL984" s="13" t="str">
        <f t="shared" si="191"/>
        <v>NO CUMPLE</v>
      </c>
      <c r="AM984" s="13" t="str">
        <f t="shared" si="192"/>
        <v>NO CUMPLE</v>
      </c>
      <c r="AN984" s="13" t="str">
        <f t="shared" si="193"/>
        <v>NO CUMPLE</v>
      </c>
      <c r="AO984" s="13" t="str">
        <f t="shared" si="194"/>
        <v>NO CUMPLE</v>
      </c>
      <c r="AP984" s="13" t="str">
        <f t="shared" si="195"/>
        <v>CUMPLE</v>
      </c>
    </row>
    <row r="985" spans="1:49" ht="15" x14ac:dyDescent="0.25">
      <c r="A985" t="s">
        <v>5933</v>
      </c>
      <c r="B985" t="s">
        <v>445</v>
      </c>
      <c r="C985" t="s">
        <v>233</v>
      </c>
      <c r="D985" t="s">
        <v>446</v>
      </c>
      <c r="E985" t="s">
        <v>234</v>
      </c>
      <c r="F985" t="s">
        <v>447</v>
      </c>
      <c r="G985" t="s">
        <v>448</v>
      </c>
      <c r="H985" t="s">
        <v>55</v>
      </c>
      <c r="I985" t="s">
        <v>30</v>
      </c>
      <c r="J985" t="s">
        <v>67</v>
      </c>
      <c r="K985" t="s">
        <v>288</v>
      </c>
      <c r="L985" t="s">
        <v>5195</v>
      </c>
      <c r="M985" t="s">
        <v>5934</v>
      </c>
      <c r="N985" t="s">
        <v>5934</v>
      </c>
      <c r="O985" t="s">
        <v>61</v>
      </c>
      <c r="P985" t="s">
        <v>452</v>
      </c>
      <c r="Q985" t="s">
        <v>452</v>
      </c>
      <c r="R985" t="s">
        <v>5935</v>
      </c>
      <c r="S985" t="s">
        <v>4370</v>
      </c>
      <c r="T985" t="s">
        <v>5936</v>
      </c>
      <c r="U985" t="s">
        <v>5937</v>
      </c>
      <c r="V985" s="40">
        <v>9.6157407407407414E-2</v>
      </c>
      <c r="W985" s="40">
        <v>0.17277777777777778</v>
      </c>
      <c r="X985" s="40">
        <v>7.6620370370370366E-2</v>
      </c>
      <c r="Y985" s="2" t="str">
        <f t="shared" si="184"/>
        <v>Cumplido</v>
      </c>
      <c r="Z985" s="47" t="str">
        <f t="shared" si="185"/>
        <v/>
      </c>
      <c r="AA985" s="8"/>
      <c r="AB985" s="8"/>
      <c r="AC985" s="8"/>
      <c r="AD985" s="8"/>
      <c r="AE985" s="8"/>
      <c r="AF985" s="42">
        <v>45341</v>
      </c>
      <c r="AG985" s="13" t="str">
        <f t="shared" si="186"/>
        <v>NO CUMPLE</v>
      </c>
      <c r="AH985" s="13" t="str">
        <f t="shared" si="187"/>
        <v>CUMPLE</v>
      </c>
      <c r="AI985" s="13" t="str">
        <f t="shared" si="188"/>
        <v>NO CUMPLE</v>
      </c>
      <c r="AJ985" s="13" t="str">
        <f t="shared" si="189"/>
        <v>NO CUMPLE</v>
      </c>
      <c r="AK985" s="13" t="str">
        <f t="shared" si="190"/>
        <v>NO CUMPLE</v>
      </c>
      <c r="AL985" s="13" t="str">
        <f t="shared" si="191"/>
        <v>NO CUMPLE</v>
      </c>
      <c r="AM985" s="13" t="str">
        <f t="shared" si="192"/>
        <v>NO CUMPLE</v>
      </c>
      <c r="AN985" s="13" t="str">
        <f t="shared" si="193"/>
        <v>CUMPLE</v>
      </c>
      <c r="AO985" s="13" t="str">
        <f t="shared" si="194"/>
        <v>NO CUMPLE</v>
      </c>
      <c r="AP985" s="13" t="str">
        <f t="shared" si="195"/>
        <v>NO CUMPLE</v>
      </c>
    </row>
    <row r="986" spans="1:49" s="38" customFormat="1" ht="15" x14ac:dyDescent="0.25">
      <c r="A986" t="s">
        <v>5938</v>
      </c>
      <c r="B986" t="s">
        <v>445</v>
      </c>
      <c r="C986" t="s">
        <v>212</v>
      </c>
      <c r="D986" t="s">
        <v>446</v>
      </c>
      <c r="E986" t="s">
        <v>2295</v>
      </c>
      <c r="F986" t="s">
        <v>447</v>
      </c>
      <c r="G986" t="s">
        <v>448</v>
      </c>
      <c r="H986" t="s">
        <v>55</v>
      </c>
      <c r="I986" t="s">
        <v>30</v>
      </c>
      <c r="J986" t="s">
        <v>67</v>
      </c>
      <c r="K986" t="s">
        <v>288</v>
      </c>
      <c r="L986" t="s">
        <v>5939</v>
      </c>
      <c r="M986" t="s">
        <v>5940</v>
      </c>
      <c r="N986" t="s">
        <v>5940</v>
      </c>
      <c r="O986" t="s">
        <v>61</v>
      </c>
      <c r="P986" t="s">
        <v>62</v>
      </c>
      <c r="Q986" t="s">
        <v>279</v>
      </c>
      <c r="R986" t="s">
        <v>5941</v>
      </c>
      <c r="S986" t="s">
        <v>4370</v>
      </c>
      <c r="T986" t="s">
        <v>5942</v>
      </c>
      <c r="U986"/>
      <c r="V986" s="40">
        <v>0.12881944444444443</v>
      </c>
      <c r="W986" s="40">
        <v>0.13416666666666666</v>
      </c>
      <c r="X986" s="40">
        <v>5.347222222222222E-3</v>
      </c>
      <c r="Y986" s="2" t="str">
        <f t="shared" si="184"/>
        <v>Cumplido</v>
      </c>
      <c r="Z986" s="47" t="str">
        <f t="shared" si="185"/>
        <v/>
      </c>
      <c r="AA986" s="8"/>
      <c r="AB986" s="8"/>
      <c r="AC986" s="8"/>
      <c r="AD986" s="8"/>
      <c r="AE986" s="8"/>
      <c r="AF986" s="42">
        <v>45341</v>
      </c>
      <c r="AG986" s="13" t="str">
        <f t="shared" si="186"/>
        <v>CUMPLE</v>
      </c>
      <c r="AH986" s="13" t="str">
        <f t="shared" si="187"/>
        <v>NO CUMPLE</v>
      </c>
      <c r="AI986" s="13" t="str">
        <f t="shared" si="188"/>
        <v>NO CUMPLE</v>
      </c>
      <c r="AJ986" s="13" t="str">
        <f t="shared" si="189"/>
        <v>NO CUMPLE</v>
      </c>
      <c r="AK986" s="13" t="str">
        <f t="shared" si="190"/>
        <v>NO CUMPLE</v>
      </c>
      <c r="AL986" s="13" t="str">
        <f t="shared" si="191"/>
        <v>NO CUMPLE</v>
      </c>
      <c r="AM986" s="13" t="str">
        <f t="shared" si="192"/>
        <v>CUMPLE</v>
      </c>
      <c r="AN986" s="13" t="str">
        <f t="shared" si="193"/>
        <v>NO CUMPLE</v>
      </c>
      <c r="AO986" s="13" t="str">
        <f t="shared" si="194"/>
        <v>NO CUMPLE</v>
      </c>
      <c r="AP986" s="13" t="str">
        <f t="shared" si="195"/>
        <v>NO CUMPLE</v>
      </c>
      <c r="AW986" s="2"/>
    </row>
    <row r="987" spans="1:49" ht="15" x14ac:dyDescent="0.25">
      <c r="A987" t="s">
        <v>5943</v>
      </c>
      <c r="B987" t="s">
        <v>95</v>
      </c>
      <c r="C987" t="s">
        <v>174</v>
      </c>
      <c r="D987" t="s">
        <v>142</v>
      </c>
      <c r="E987" t="s">
        <v>175</v>
      </c>
      <c r="F987" t="s">
        <v>176</v>
      </c>
      <c r="G987" t="s">
        <v>73</v>
      </c>
      <c r="H987" t="s">
        <v>74</v>
      </c>
      <c r="I987" t="s">
        <v>29</v>
      </c>
      <c r="J987" t="s">
        <v>82</v>
      </c>
      <c r="K987" t="s">
        <v>75</v>
      </c>
      <c r="L987" t="s">
        <v>5944</v>
      </c>
      <c r="M987" t="s">
        <v>5945</v>
      </c>
      <c r="N987" t="s">
        <v>5946</v>
      </c>
      <c r="O987" t="s">
        <v>61</v>
      </c>
      <c r="P987" t="s">
        <v>136</v>
      </c>
      <c r="Q987" t="s">
        <v>137</v>
      </c>
      <c r="R987" t="s">
        <v>5947</v>
      </c>
      <c r="S987" t="s">
        <v>5581</v>
      </c>
      <c r="T987" t="s">
        <v>5948</v>
      </c>
      <c r="U987" t="s">
        <v>5949</v>
      </c>
      <c r="V987" s="40">
        <v>0.63517361111111115</v>
      </c>
      <c r="W987" s="40">
        <v>0.67086805555555551</v>
      </c>
      <c r="X987" s="40">
        <v>3.5694444444444445E-2</v>
      </c>
      <c r="Y987" s="2" t="str">
        <f t="shared" si="184"/>
        <v/>
      </c>
      <c r="Z987" s="47" t="str">
        <f t="shared" si="185"/>
        <v>Cumplido</v>
      </c>
      <c r="AA987" s="8"/>
      <c r="AB987" s="8"/>
      <c r="AC987" s="8"/>
      <c r="AD987" s="8"/>
      <c r="AE987" s="8"/>
      <c r="AF987" s="42">
        <v>45342</v>
      </c>
      <c r="AG987" s="13" t="str">
        <f t="shared" si="186"/>
        <v>CUMPLE</v>
      </c>
      <c r="AH987" s="13" t="str">
        <f t="shared" si="187"/>
        <v>NO CUMPLE</v>
      </c>
      <c r="AI987" s="13" t="str">
        <f t="shared" si="188"/>
        <v>NO CUMPLE</v>
      </c>
      <c r="AJ987" s="13" t="str">
        <f t="shared" si="189"/>
        <v>NO CUMPLE</v>
      </c>
      <c r="AK987" s="13" t="str">
        <f t="shared" si="190"/>
        <v>NO CUMPLE</v>
      </c>
      <c r="AL987" s="13" t="str">
        <f t="shared" si="191"/>
        <v>NO CUMPLE</v>
      </c>
      <c r="AM987" s="13" t="str">
        <f t="shared" si="192"/>
        <v>NO CUMPLE</v>
      </c>
      <c r="AN987" s="13" t="str">
        <f t="shared" si="193"/>
        <v>NO CUMPLE</v>
      </c>
      <c r="AO987" s="13" t="str">
        <f t="shared" si="194"/>
        <v>CUMPLE</v>
      </c>
      <c r="AP987" s="13" t="str">
        <f t="shared" si="195"/>
        <v>NO CUMPLE</v>
      </c>
    </row>
    <row r="988" spans="1:49" ht="15" x14ac:dyDescent="0.25">
      <c r="A988" t="s">
        <v>5950</v>
      </c>
      <c r="B988" t="s">
        <v>95</v>
      </c>
      <c r="C988" t="s">
        <v>273</v>
      </c>
      <c r="D988" t="s">
        <v>142</v>
      </c>
      <c r="E988" t="s">
        <v>5951</v>
      </c>
      <c r="F988" t="s">
        <v>176</v>
      </c>
      <c r="G988" t="s">
        <v>73</v>
      </c>
      <c r="H988" t="s">
        <v>74</v>
      </c>
      <c r="I988" t="s">
        <v>29</v>
      </c>
      <c r="J988" t="s">
        <v>82</v>
      </c>
      <c r="K988" t="s">
        <v>800</v>
      </c>
      <c r="L988" t="s">
        <v>5952</v>
      </c>
      <c r="M988" t="s">
        <v>5953</v>
      </c>
      <c r="N988" t="s">
        <v>5954</v>
      </c>
      <c r="O988" t="s">
        <v>61</v>
      </c>
      <c r="P988" t="s">
        <v>136</v>
      </c>
      <c r="Q988" t="s">
        <v>137</v>
      </c>
      <c r="R988" t="s">
        <v>5955</v>
      </c>
      <c r="S988" t="s">
        <v>5581</v>
      </c>
      <c r="T988" t="s">
        <v>5956</v>
      </c>
      <c r="U988" t="s">
        <v>5957</v>
      </c>
      <c r="V988" s="40">
        <v>0.66241898148148148</v>
      </c>
      <c r="W988" s="40">
        <v>0.69545138888888891</v>
      </c>
      <c r="X988" s="40">
        <v>3.3032407407407406E-2</v>
      </c>
      <c r="Y988" s="2" t="str">
        <f t="shared" si="184"/>
        <v/>
      </c>
      <c r="Z988" s="47" t="str">
        <f t="shared" si="185"/>
        <v>Cumplido</v>
      </c>
      <c r="AA988" s="8"/>
      <c r="AB988" s="8"/>
      <c r="AC988" s="8"/>
      <c r="AD988" s="8"/>
      <c r="AE988" s="8"/>
      <c r="AF988" s="42">
        <v>45342</v>
      </c>
      <c r="AG988" s="13" t="str">
        <f t="shared" si="186"/>
        <v>CUMPLE</v>
      </c>
      <c r="AH988" s="13" t="str">
        <f t="shared" si="187"/>
        <v>NO CUMPLE</v>
      </c>
      <c r="AI988" s="13" t="str">
        <f t="shared" si="188"/>
        <v>NO CUMPLE</v>
      </c>
      <c r="AJ988" s="13" t="str">
        <f t="shared" si="189"/>
        <v>NO CUMPLE</v>
      </c>
      <c r="AK988" s="13" t="str">
        <f t="shared" si="190"/>
        <v>NO CUMPLE</v>
      </c>
      <c r="AL988" s="13" t="str">
        <f t="shared" si="191"/>
        <v>NO CUMPLE</v>
      </c>
      <c r="AM988" s="13" t="str">
        <f t="shared" si="192"/>
        <v>NO CUMPLE</v>
      </c>
      <c r="AN988" s="13" t="str">
        <f t="shared" si="193"/>
        <v>NO CUMPLE</v>
      </c>
      <c r="AO988" s="13" t="str">
        <f t="shared" si="194"/>
        <v>CUMPLE</v>
      </c>
      <c r="AP988" s="13" t="str">
        <f t="shared" si="195"/>
        <v>NO CUMPLE</v>
      </c>
    </row>
    <row r="989" spans="1:49" ht="15" x14ac:dyDescent="0.25">
      <c r="A989" t="s">
        <v>5958</v>
      </c>
      <c r="B989" t="s">
        <v>445</v>
      </c>
      <c r="C989" t="s">
        <v>273</v>
      </c>
      <c r="D989" t="s">
        <v>446</v>
      </c>
      <c r="E989" t="s">
        <v>274</v>
      </c>
      <c r="F989" t="s">
        <v>447</v>
      </c>
      <c r="G989" t="s">
        <v>448</v>
      </c>
      <c r="H989" t="s">
        <v>55</v>
      </c>
      <c r="I989" t="s">
        <v>30</v>
      </c>
      <c r="J989" t="s">
        <v>67</v>
      </c>
      <c r="K989" t="s">
        <v>2296</v>
      </c>
      <c r="L989" t="s">
        <v>5959</v>
      </c>
      <c r="M989" t="s">
        <v>5960</v>
      </c>
      <c r="N989" t="s">
        <v>5960</v>
      </c>
      <c r="O989" t="s">
        <v>61</v>
      </c>
      <c r="P989" t="s">
        <v>62</v>
      </c>
      <c r="Q989" t="s">
        <v>279</v>
      </c>
      <c r="R989" t="s">
        <v>5961</v>
      </c>
      <c r="S989" t="s">
        <v>4370</v>
      </c>
      <c r="T989" t="s">
        <v>5962</v>
      </c>
      <c r="U989" t="s">
        <v>5963</v>
      </c>
      <c r="V989" s="40">
        <v>0.11037037037037037</v>
      </c>
      <c r="W989" s="40">
        <v>0.11136574074074074</v>
      </c>
      <c r="X989" s="40">
        <v>9.9537037037037042E-4</v>
      </c>
      <c r="Y989" s="2" t="str">
        <f t="shared" si="184"/>
        <v>Cumplido</v>
      </c>
      <c r="Z989" s="47" t="str">
        <f t="shared" si="185"/>
        <v/>
      </c>
      <c r="AA989" s="8"/>
      <c r="AB989" s="8"/>
      <c r="AC989" s="8"/>
      <c r="AD989" s="8"/>
      <c r="AE989" s="8"/>
      <c r="AF989" s="42">
        <v>45341</v>
      </c>
      <c r="AG989" s="13" t="str">
        <f t="shared" si="186"/>
        <v>CUMPLE</v>
      </c>
      <c r="AH989" s="13" t="str">
        <f t="shared" si="187"/>
        <v>NO CUMPLE</v>
      </c>
      <c r="AI989" s="13" t="str">
        <f t="shared" si="188"/>
        <v>NO CUMPLE</v>
      </c>
      <c r="AJ989" s="13" t="str">
        <f t="shared" si="189"/>
        <v>NO CUMPLE</v>
      </c>
      <c r="AK989" s="13" t="str">
        <f t="shared" si="190"/>
        <v>NO CUMPLE</v>
      </c>
      <c r="AL989" s="13" t="str">
        <f t="shared" si="191"/>
        <v>NO CUMPLE</v>
      </c>
      <c r="AM989" s="13" t="str">
        <f t="shared" si="192"/>
        <v>CUMPLE</v>
      </c>
      <c r="AN989" s="13" t="str">
        <f t="shared" si="193"/>
        <v>NO CUMPLE</v>
      </c>
      <c r="AO989" s="13" t="str">
        <f t="shared" si="194"/>
        <v>NO CUMPLE</v>
      </c>
      <c r="AP989" s="13" t="str">
        <f t="shared" si="195"/>
        <v>NO CUMPLE</v>
      </c>
    </row>
    <row r="990" spans="1:49" ht="15" x14ac:dyDescent="0.25">
      <c r="A990" t="s">
        <v>5964</v>
      </c>
      <c r="B990" t="s">
        <v>284</v>
      </c>
      <c r="C990" t="s">
        <v>233</v>
      </c>
      <c r="D990" t="s">
        <v>233</v>
      </c>
      <c r="E990" t="s">
        <v>264</v>
      </c>
      <c r="F990" t="s">
        <v>1719</v>
      </c>
      <c r="G990" t="s">
        <v>54</v>
      </c>
      <c r="H990" t="s">
        <v>55</v>
      </c>
      <c r="I990" t="s">
        <v>30</v>
      </c>
      <c r="J990" t="s">
        <v>82</v>
      </c>
      <c r="K990" t="s">
        <v>75</v>
      </c>
      <c r="L990" t="s">
        <v>5965</v>
      </c>
      <c r="M990" t="s">
        <v>5966</v>
      </c>
      <c r="N990" t="s">
        <v>5967</v>
      </c>
      <c r="O990" t="s">
        <v>61</v>
      </c>
      <c r="P990" t="s">
        <v>62</v>
      </c>
      <c r="Q990" t="s">
        <v>279</v>
      </c>
      <c r="R990" t="s">
        <v>5968</v>
      </c>
      <c r="S990" t="s">
        <v>4370</v>
      </c>
      <c r="T990" t="s">
        <v>5965</v>
      </c>
      <c r="U990" t="s">
        <v>5926</v>
      </c>
      <c r="V990" s="40">
        <v>0</v>
      </c>
      <c r="W990" s="40">
        <v>6.0069444444444441E-3</v>
      </c>
      <c r="X990" s="40">
        <v>6.0069444444444441E-3</v>
      </c>
      <c r="Y990" s="2" t="str">
        <f t="shared" si="184"/>
        <v/>
      </c>
      <c r="Z990" s="47" t="str">
        <f t="shared" si="185"/>
        <v>Cumplido</v>
      </c>
      <c r="AA990" s="8"/>
      <c r="AB990" s="8"/>
      <c r="AC990" s="8"/>
      <c r="AD990" s="8"/>
      <c r="AE990" s="8"/>
      <c r="AF990" s="42">
        <v>45341</v>
      </c>
      <c r="AG990" s="13" t="str">
        <f t="shared" si="186"/>
        <v>CUMPLE</v>
      </c>
      <c r="AH990" s="13" t="str">
        <f t="shared" si="187"/>
        <v>NO CUMPLE</v>
      </c>
      <c r="AI990" s="13" t="str">
        <f t="shared" si="188"/>
        <v>NO CUMPLE</v>
      </c>
      <c r="AJ990" s="13" t="str">
        <f t="shared" si="189"/>
        <v>NO CUMPLE</v>
      </c>
      <c r="AK990" s="13" t="str">
        <f t="shared" si="190"/>
        <v>NO CUMPLE</v>
      </c>
      <c r="AL990" s="13" t="str">
        <f t="shared" si="191"/>
        <v>CUMPLE</v>
      </c>
      <c r="AM990" s="13" t="str">
        <f t="shared" si="192"/>
        <v>NO CUMPLE</v>
      </c>
      <c r="AN990" s="13" t="str">
        <f t="shared" si="193"/>
        <v>NO CUMPLE</v>
      </c>
      <c r="AO990" s="13" t="str">
        <f t="shared" si="194"/>
        <v>NO CUMPLE</v>
      </c>
      <c r="AP990" s="13" t="str">
        <f t="shared" si="195"/>
        <v>NO CUMPLE</v>
      </c>
    </row>
    <row r="991" spans="1:49" ht="15" x14ac:dyDescent="0.25">
      <c r="A991" t="s">
        <v>5969</v>
      </c>
      <c r="B991" t="s">
        <v>284</v>
      </c>
      <c r="C991" t="s">
        <v>233</v>
      </c>
      <c r="D991" t="s">
        <v>233</v>
      </c>
      <c r="E991" t="s">
        <v>264</v>
      </c>
      <c r="F991" t="s">
        <v>1719</v>
      </c>
      <c r="G991" t="s">
        <v>54</v>
      </c>
      <c r="H991" t="s">
        <v>55</v>
      </c>
      <c r="I991" t="s">
        <v>30</v>
      </c>
      <c r="J991" t="s">
        <v>82</v>
      </c>
      <c r="K991" t="s">
        <v>75</v>
      </c>
      <c r="L991" t="s">
        <v>5970</v>
      </c>
      <c r="M991" t="s">
        <v>5971</v>
      </c>
      <c r="N991" t="s">
        <v>5972</v>
      </c>
      <c r="O991" t="s">
        <v>61</v>
      </c>
      <c r="P991" t="s">
        <v>62</v>
      </c>
      <c r="Q991" t="s">
        <v>279</v>
      </c>
      <c r="R991" t="s">
        <v>5973</v>
      </c>
      <c r="S991" t="s">
        <v>4370</v>
      </c>
      <c r="T991" t="s">
        <v>5970</v>
      </c>
      <c r="U991" t="s">
        <v>5926</v>
      </c>
      <c r="V991" s="40">
        <v>0</v>
      </c>
      <c r="W991" s="40">
        <v>5.6018518518518518E-3</v>
      </c>
      <c r="X991" s="40">
        <v>5.6018518518518518E-3</v>
      </c>
      <c r="Y991" s="2" t="str">
        <f t="shared" si="184"/>
        <v/>
      </c>
      <c r="Z991" s="47" t="str">
        <f t="shared" si="185"/>
        <v>Cumplido</v>
      </c>
      <c r="AA991" s="8"/>
      <c r="AB991" s="8"/>
      <c r="AC991" s="8"/>
      <c r="AD991" s="8"/>
      <c r="AE991" s="8"/>
      <c r="AF991" s="42">
        <v>45341</v>
      </c>
      <c r="AG991" s="13" t="str">
        <f t="shared" si="186"/>
        <v>CUMPLE</v>
      </c>
      <c r="AH991" s="13" t="str">
        <f t="shared" si="187"/>
        <v>NO CUMPLE</v>
      </c>
      <c r="AI991" s="13" t="str">
        <f t="shared" si="188"/>
        <v>NO CUMPLE</v>
      </c>
      <c r="AJ991" s="13" t="str">
        <f t="shared" si="189"/>
        <v>NO CUMPLE</v>
      </c>
      <c r="AK991" s="13" t="str">
        <f t="shared" si="190"/>
        <v>NO CUMPLE</v>
      </c>
      <c r="AL991" s="13" t="str">
        <f t="shared" si="191"/>
        <v>CUMPLE</v>
      </c>
      <c r="AM991" s="13" t="str">
        <f t="shared" si="192"/>
        <v>NO CUMPLE</v>
      </c>
      <c r="AN991" s="13" t="str">
        <f t="shared" si="193"/>
        <v>NO CUMPLE</v>
      </c>
      <c r="AO991" s="13" t="str">
        <f t="shared" si="194"/>
        <v>NO CUMPLE</v>
      </c>
      <c r="AP991" s="13" t="str">
        <f t="shared" si="195"/>
        <v>NO CUMPLE</v>
      </c>
    </row>
    <row r="992" spans="1:49" ht="15" hidden="1" x14ac:dyDescent="0.25">
      <c r="A992" t="s">
        <v>5974</v>
      </c>
      <c r="B992" t="s">
        <v>165</v>
      </c>
      <c r="C992" t="s">
        <v>359</v>
      </c>
      <c r="D992" t="s">
        <v>71</v>
      </c>
      <c r="E992" t="s">
        <v>593</v>
      </c>
      <c r="F992" t="s">
        <v>793</v>
      </c>
      <c r="G992" t="s">
        <v>253</v>
      </c>
      <c r="H992" t="s">
        <v>254</v>
      </c>
      <c r="I992" t="s">
        <v>28</v>
      </c>
      <c r="J992" t="s">
        <v>82</v>
      </c>
      <c r="K992" t="s">
        <v>57</v>
      </c>
      <c r="L992" t="s">
        <v>5975</v>
      </c>
      <c r="M992" t="s">
        <v>5976</v>
      </c>
      <c r="N992" t="s">
        <v>5977</v>
      </c>
      <c r="O992" t="s">
        <v>61</v>
      </c>
      <c r="P992" t="s">
        <v>136</v>
      </c>
      <c r="Q992" t="s">
        <v>137</v>
      </c>
      <c r="R992" t="s">
        <v>5978</v>
      </c>
      <c r="S992" t="s">
        <v>4370</v>
      </c>
      <c r="T992" t="s">
        <v>1131</v>
      </c>
      <c r="U992" t="s">
        <v>1135</v>
      </c>
      <c r="V992" s="40">
        <v>1.3726851851851851E-2</v>
      </c>
      <c r="W992" s="40">
        <v>1.480324074074074E-2</v>
      </c>
      <c r="X992" s="40">
        <v>1.0763888888888889E-3</v>
      </c>
      <c r="Y992" s="2" t="str">
        <f t="shared" si="184"/>
        <v/>
      </c>
      <c r="Z992" s="47" t="str">
        <f t="shared" si="185"/>
        <v>Cumplido</v>
      </c>
      <c r="AA992" s="8"/>
      <c r="AB992" s="8"/>
      <c r="AC992" s="8"/>
      <c r="AD992" s="8"/>
      <c r="AE992" s="8"/>
      <c r="AF992" s="42">
        <v>45341</v>
      </c>
      <c r="AG992" s="13" t="str">
        <f t="shared" si="186"/>
        <v>CUMPLE</v>
      </c>
      <c r="AH992" s="13" t="str">
        <f t="shared" si="187"/>
        <v>NO CUMPLE</v>
      </c>
      <c r="AI992" s="13" t="str">
        <f t="shared" si="188"/>
        <v>NO CUMPLE</v>
      </c>
      <c r="AJ992" s="13" t="str">
        <f t="shared" si="189"/>
        <v>NO CUMPLE</v>
      </c>
      <c r="AK992" s="13" t="str">
        <f t="shared" si="190"/>
        <v>NO CUMPLE</v>
      </c>
      <c r="AL992" s="13" t="str">
        <f t="shared" si="191"/>
        <v>CUMPLE</v>
      </c>
      <c r="AM992" s="13" t="str">
        <f t="shared" si="192"/>
        <v>NO CUMPLE</v>
      </c>
      <c r="AN992" s="13" t="str">
        <f t="shared" si="193"/>
        <v>NO CUMPLE</v>
      </c>
      <c r="AO992" s="13" t="str">
        <f t="shared" si="194"/>
        <v>NO CUMPLE</v>
      </c>
      <c r="AP992" s="13" t="str">
        <f t="shared" si="195"/>
        <v>NO CUMPLE</v>
      </c>
    </row>
    <row r="993" spans="1:42" ht="15" x14ac:dyDescent="0.25">
      <c r="A993" t="s">
        <v>5979</v>
      </c>
      <c r="B993" t="s">
        <v>284</v>
      </c>
      <c r="C993" t="s">
        <v>233</v>
      </c>
      <c r="D993" t="s">
        <v>233</v>
      </c>
      <c r="E993" t="s">
        <v>264</v>
      </c>
      <c r="F993" t="s">
        <v>1719</v>
      </c>
      <c r="G993" t="s">
        <v>54</v>
      </c>
      <c r="H993" t="s">
        <v>55</v>
      </c>
      <c r="I993" t="s">
        <v>30</v>
      </c>
      <c r="J993" t="s">
        <v>82</v>
      </c>
      <c r="K993" t="s">
        <v>75</v>
      </c>
      <c r="L993" t="s">
        <v>5980</v>
      </c>
      <c r="M993" t="s">
        <v>5981</v>
      </c>
      <c r="N993" t="s">
        <v>5982</v>
      </c>
      <c r="O993" t="s">
        <v>61</v>
      </c>
      <c r="P993" t="s">
        <v>62</v>
      </c>
      <c r="Q993" t="s">
        <v>279</v>
      </c>
      <c r="R993" t="s">
        <v>5983</v>
      </c>
      <c r="S993" t="s">
        <v>4370</v>
      </c>
      <c r="T993" t="s">
        <v>5980</v>
      </c>
      <c r="U993" t="s">
        <v>5984</v>
      </c>
      <c r="V993" s="40">
        <v>0</v>
      </c>
      <c r="W993" s="40">
        <v>3.0671296296296297E-3</v>
      </c>
      <c r="X993" s="40">
        <v>3.0671296296296297E-3</v>
      </c>
      <c r="Y993" s="2" t="str">
        <f t="shared" si="184"/>
        <v/>
      </c>
      <c r="Z993" s="47" t="str">
        <f t="shared" si="185"/>
        <v>Cumplido</v>
      </c>
      <c r="AA993" s="8"/>
      <c r="AB993" s="8"/>
      <c r="AC993" s="8"/>
      <c r="AD993" s="8"/>
      <c r="AE993" s="8"/>
      <c r="AF993" s="42">
        <v>45341</v>
      </c>
      <c r="AG993" s="13" t="str">
        <f t="shared" si="186"/>
        <v>CUMPLE</v>
      </c>
      <c r="AH993" s="13" t="str">
        <f t="shared" si="187"/>
        <v>NO CUMPLE</v>
      </c>
      <c r="AI993" s="13" t="str">
        <f t="shared" si="188"/>
        <v>NO CUMPLE</v>
      </c>
      <c r="AJ993" s="13" t="str">
        <f t="shared" si="189"/>
        <v>NO CUMPLE</v>
      </c>
      <c r="AK993" s="13" t="str">
        <f t="shared" si="190"/>
        <v>NO CUMPLE</v>
      </c>
      <c r="AL993" s="13" t="str">
        <f t="shared" si="191"/>
        <v>CUMPLE</v>
      </c>
      <c r="AM993" s="13" t="str">
        <f t="shared" si="192"/>
        <v>NO CUMPLE</v>
      </c>
      <c r="AN993" s="13" t="str">
        <f t="shared" si="193"/>
        <v>NO CUMPLE</v>
      </c>
      <c r="AO993" s="13" t="str">
        <f t="shared" si="194"/>
        <v>NO CUMPLE</v>
      </c>
      <c r="AP993" s="13" t="str">
        <f t="shared" si="195"/>
        <v>NO CUMPLE</v>
      </c>
    </row>
    <row r="994" spans="1:42" ht="15" x14ac:dyDescent="0.25">
      <c r="A994" t="s">
        <v>5985</v>
      </c>
      <c r="B994" t="s">
        <v>284</v>
      </c>
      <c r="C994" t="s">
        <v>233</v>
      </c>
      <c r="D994" t="s">
        <v>233</v>
      </c>
      <c r="E994" t="s">
        <v>264</v>
      </c>
      <c r="F994" t="s">
        <v>1719</v>
      </c>
      <c r="G994" t="s">
        <v>54</v>
      </c>
      <c r="H994" t="s">
        <v>55</v>
      </c>
      <c r="I994" t="s">
        <v>30</v>
      </c>
      <c r="J994" t="s">
        <v>82</v>
      </c>
      <c r="K994" t="s">
        <v>75</v>
      </c>
      <c r="L994" t="s">
        <v>5986</v>
      </c>
      <c r="M994" t="s">
        <v>5987</v>
      </c>
      <c r="N994" t="s">
        <v>5988</v>
      </c>
      <c r="O994" t="s">
        <v>61</v>
      </c>
      <c r="P994" t="s">
        <v>62</v>
      </c>
      <c r="Q994" t="s">
        <v>279</v>
      </c>
      <c r="R994" t="s">
        <v>5989</v>
      </c>
      <c r="S994" t="s">
        <v>4370</v>
      </c>
      <c r="T994" t="s">
        <v>5986</v>
      </c>
      <c r="U994" t="s">
        <v>5926</v>
      </c>
      <c r="V994" s="40">
        <v>0</v>
      </c>
      <c r="W994" s="40">
        <v>4.5601851851851853E-3</v>
      </c>
      <c r="X994" s="40">
        <v>4.5601851851851853E-3</v>
      </c>
      <c r="Y994" s="2" t="str">
        <f t="shared" si="184"/>
        <v/>
      </c>
      <c r="Z994" s="47" t="str">
        <f t="shared" si="185"/>
        <v>Cumplido</v>
      </c>
      <c r="AA994" s="8"/>
      <c r="AB994" s="8"/>
      <c r="AC994" s="8"/>
      <c r="AD994" s="8"/>
      <c r="AE994" s="8"/>
      <c r="AF994" s="42">
        <v>45341</v>
      </c>
      <c r="AG994" s="13" t="str">
        <f t="shared" si="186"/>
        <v>CUMPLE</v>
      </c>
      <c r="AH994" s="13" t="str">
        <f t="shared" si="187"/>
        <v>NO CUMPLE</v>
      </c>
      <c r="AI994" s="13" t="str">
        <f t="shared" si="188"/>
        <v>NO CUMPLE</v>
      </c>
      <c r="AJ994" s="13" t="str">
        <f t="shared" si="189"/>
        <v>NO CUMPLE</v>
      </c>
      <c r="AK994" s="13" t="str">
        <f t="shared" si="190"/>
        <v>NO CUMPLE</v>
      </c>
      <c r="AL994" s="13" t="str">
        <f t="shared" si="191"/>
        <v>CUMPLE</v>
      </c>
      <c r="AM994" s="13" t="str">
        <f t="shared" si="192"/>
        <v>NO CUMPLE</v>
      </c>
      <c r="AN994" s="13" t="str">
        <f t="shared" si="193"/>
        <v>NO CUMPLE</v>
      </c>
      <c r="AO994" s="13" t="str">
        <f t="shared" si="194"/>
        <v>NO CUMPLE</v>
      </c>
      <c r="AP994" s="13" t="str">
        <f t="shared" si="195"/>
        <v>NO CUMPLE</v>
      </c>
    </row>
    <row r="995" spans="1:42" ht="15" hidden="1" x14ac:dyDescent="0.25">
      <c r="A995" t="s">
        <v>5990</v>
      </c>
      <c r="B995" t="s">
        <v>165</v>
      </c>
      <c r="C995" t="s">
        <v>359</v>
      </c>
      <c r="D995" t="s">
        <v>71</v>
      </c>
      <c r="E995" t="s">
        <v>593</v>
      </c>
      <c r="F995" t="s">
        <v>793</v>
      </c>
      <c r="G995" t="s">
        <v>253</v>
      </c>
      <c r="H995" t="s">
        <v>254</v>
      </c>
      <c r="I995" t="s">
        <v>28</v>
      </c>
      <c r="J995" t="s">
        <v>82</v>
      </c>
      <c r="K995" t="s">
        <v>57</v>
      </c>
      <c r="L995" t="s">
        <v>5991</v>
      </c>
      <c r="M995" t="s">
        <v>5992</v>
      </c>
      <c r="N995" t="s">
        <v>5993</v>
      </c>
      <c r="O995" t="s">
        <v>61</v>
      </c>
      <c r="P995" t="s">
        <v>136</v>
      </c>
      <c r="Q995" t="s">
        <v>137</v>
      </c>
      <c r="R995" t="s">
        <v>5994</v>
      </c>
      <c r="S995" t="s">
        <v>4370</v>
      </c>
      <c r="T995" t="s">
        <v>5991</v>
      </c>
      <c r="U995" t="s">
        <v>1135</v>
      </c>
      <c r="V995" s="40">
        <v>2.7870370370370372E-2</v>
      </c>
      <c r="W995" s="40">
        <v>2.9016203703703704E-2</v>
      </c>
      <c r="X995" s="40">
        <v>1.1458333333333333E-3</v>
      </c>
      <c r="Y995" s="2" t="str">
        <f t="shared" si="184"/>
        <v/>
      </c>
      <c r="Z995" s="47" t="str">
        <f t="shared" si="185"/>
        <v>Cumplido</v>
      </c>
      <c r="AA995" s="8"/>
      <c r="AB995" s="8"/>
      <c r="AC995" s="8"/>
      <c r="AD995" s="8"/>
      <c r="AE995" s="8"/>
      <c r="AF995" s="42">
        <v>45341</v>
      </c>
      <c r="AG995" s="13" t="str">
        <f t="shared" si="186"/>
        <v>CUMPLE</v>
      </c>
      <c r="AH995" s="13" t="str">
        <f t="shared" si="187"/>
        <v>NO CUMPLE</v>
      </c>
      <c r="AI995" s="13" t="str">
        <f t="shared" si="188"/>
        <v>NO CUMPLE</v>
      </c>
      <c r="AJ995" s="13" t="str">
        <f t="shared" si="189"/>
        <v>NO CUMPLE</v>
      </c>
      <c r="AK995" s="13" t="str">
        <f t="shared" si="190"/>
        <v>NO CUMPLE</v>
      </c>
      <c r="AL995" s="13" t="str">
        <f t="shared" si="191"/>
        <v>CUMPLE</v>
      </c>
      <c r="AM995" s="13" t="str">
        <f t="shared" si="192"/>
        <v>NO CUMPLE</v>
      </c>
      <c r="AN995" s="13" t="str">
        <f t="shared" si="193"/>
        <v>NO CUMPLE</v>
      </c>
      <c r="AO995" s="13" t="str">
        <f t="shared" si="194"/>
        <v>NO CUMPLE</v>
      </c>
      <c r="AP995" s="13" t="str">
        <f t="shared" si="195"/>
        <v>NO CUMPLE</v>
      </c>
    </row>
    <row r="996" spans="1:42" ht="15" x14ac:dyDescent="0.25">
      <c r="A996" t="s">
        <v>5995</v>
      </c>
      <c r="B996" t="s">
        <v>284</v>
      </c>
      <c r="C996" t="s">
        <v>233</v>
      </c>
      <c r="D996" t="s">
        <v>233</v>
      </c>
      <c r="E996" t="s">
        <v>264</v>
      </c>
      <c r="F996" t="s">
        <v>1719</v>
      </c>
      <c r="G996" t="s">
        <v>54</v>
      </c>
      <c r="H996" t="s">
        <v>55</v>
      </c>
      <c r="I996" t="s">
        <v>30</v>
      </c>
      <c r="J996" t="s">
        <v>82</v>
      </c>
      <c r="K996" t="s">
        <v>75</v>
      </c>
      <c r="L996" t="s">
        <v>5996</v>
      </c>
      <c r="M996" t="s">
        <v>5997</v>
      </c>
      <c r="N996" t="s">
        <v>5998</v>
      </c>
      <c r="O996" t="s">
        <v>61</v>
      </c>
      <c r="P996" t="s">
        <v>62</v>
      </c>
      <c r="Q996" t="s">
        <v>279</v>
      </c>
      <c r="R996" t="s">
        <v>5999</v>
      </c>
      <c r="S996" t="s">
        <v>4370</v>
      </c>
      <c r="T996" t="s">
        <v>6000</v>
      </c>
      <c r="U996" t="s">
        <v>6001</v>
      </c>
      <c r="V996" s="40">
        <v>0</v>
      </c>
      <c r="W996" s="40">
        <v>8.564814814814815E-4</v>
      </c>
      <c r="X996" s="40">
        <v>8.564814814814815E-4</v>
      </c>
      <c r="Y996" s="2" t="str">
        <f t="shared" si="184"/>
        <v/>
      </c>
      <c r="Z996" s="47" t="str">
        <f t="shared" si="185"/>
        <v>Cumplido</v>
      </c>
      <c r="AA996" s="8"/>
      <c r="AB996" s="8"/>
      <c r="AC996" s="8"/>
      <c r="AD996" s="8"/>
      <c r="AE996" s="8"/>
      <c r="AF996" s="42">
        <v>45341</v>
      </c>
      <c r="AG996" s="13" t="str">
        <f t="shared" si="186"/>
        <v>CUMPLE</v>
      </c>
      <c r="AH996" s="13" t="str">
        <f t="shared" si="187"/>
        <v>NO CUMPLE</v>
      </c>
      <c r="AI996" s="13" t="str">
        <f t="shared" si="188"/>
        <v>NO CUMPLE</v>
      </c>
      <c r="AJ996" s="13" t="str">
        <f t="shared" si="189"/>
        <v>NO CUMPLE</v>
      </c>
      <c r="AK996" s="13" t="str">
        <f t="shared" si="190"/>
        <v>NO CUMPLE</v>
      </c>
      <c r="AL996" s="13" t="str">
        <f t="shared" si="191"/>
        <v>CUMPLE</v>
      </c>
      <c r="AM996" s="13" t="str">
        <f t="shared" si="192"/>
        <v>NO CUMPLE</v>
      </c>
      <c r="AN996" s="13" t="str">
        <f t="shared" si="193"/>
        <v>NO CUMPLE</v>
      </c>
      <c r="AO996" s="13" t="str">
        <f t="shared" si="194"/>
        <v>NO CUMPLE</v>
      </c>
      <c r="AP996" s="13" t="str">
        <f t="shared" si="195"/>
        <v>NO CUMPLE</v>
      </c>
    </row>
    <row r="997" spans="1:42" ht="15" x14ac:dyDescent="0.25">
      <c r="A997" t="s">
        <v>6002</v>
      </c>
      <c r="B997" t="s">
        <v>284</v>
      </c>
      <c r="C997" t="s">
        <v>233</v>
      </c>
      <c r="D997" t="s">
        <v>233</v>
      </c>
      <c r="E997" t="s">
        <v>264</v>
      </c>
      <c r="F997" t="s">
        <v>1719</v>
      </c>
      <c r="G997" t="s">
        <v>54</v>
      </c>
      <c r="H997" t="s">
        <v>55</v>
      </c>
      <c r="I997" t="s">
        <v>30</v>
      </c>
      <c r="J997" t="s">
        <v>82</v>
      </c>
      <c r="K997" t="s">
        <v>75</v>
      </c>
      <c r="L997" t="s">
        <v>6003</v>
      </c>
      <c r="M997" t="s">
        <v>6004</v>
      </c>
      <c r="N997" t="s">
        <v>6005</v>
      </c>
      <c r="O997" t="s">
        <v>61</v>
      </c>
      <c r="P997" t="s">
        <v>62</v>
      </c>
      <c r="Q997" t="s">
        <v>279</v>
      </c>
      <c r="R997" t="s">
        <v>6006</v>
      </c>
      <c r="S997" t="s">
        <v>4370</v>
      </c>
      <c r="T997" t="s">
        <v>6007</v>
      </c>
      <c r="U997" t="s">
        <v>6007</v>
      </c>
      <c r="V997" s="40">
        <v>0</v>
      </c>
      <c r="W997" s="40">
        <v>9.1435185185185185E-4</v>
      </c>
      <c r="X997" s="40">
        <v>9.1435185185185185E-4</v>
      </c>
      <c r="Y997" s="2" t="str">
        <f t="shared" si="184"/>
        <v/>
      </c>
      <c r="Z997" s="47" t="str">
        <f t="shared" si="185"/>
        <v>Cumplido</v>
      </c>
      <c r="AA997" s="8"/>
      <c r="AB997" s="8"/>
      <c r="AC997" s="8"/>
      <c r="AD997" s="8"/>
      <c r="AE997" s="8"/>
      <c r="AF997" s="42">
        <v>45341</v>
      </c>
      <c r="AG997" s="13" t="str">
        <f t="shared" si="186"/>
        <v>CUMPLE</v>
      </c>
      <c r="AH997" s="13" t="str">
        <f t="shared" si="187"/>
        <v>NO CUMPLE</v>
      </c>
      <c r="AI997" s="13" t="str">
        <f t="shared" si="188"/>
        <v>NO CUMPLE</v>
      </c>
      <c r="AJ997" s="13" t="str">
        <f t="shared" si="189"/>
        <v>NO CUMPLE</v>
      </c>
      <c r="AK997" s="13" t="str">
        <f t="shared" si="190"/>
        <v>NO CUMPLE</v>
      </c>
      <c r="AL997" s="13" t="str">
        <f t="shared" si="191"/>
        <v>CUMPLE</v>
      </c>
      <c r="AM997" s="13" t="str">
        <f t="shared" si="192"/>
        <v>NO CUMPLE</v>
      </c>
      <c r="AN997" s="13" t="str">
        <f t="shared" si="193"/>
        <v>NO CUMPLE</v>
      </c>
      <c r="AO997" s="13" t="str">
        <f t="shared" si="194"/>
        <v>NO CUMPLE</v>
      </c>
      <c r="AP997" s="13" t="str">
        <f t="shared" si="195"/>
        <v>NO CUMPLE</v>
      </c>
    </row>
    <row r="998" spans="1:42" ht="15" hidden="1" x14ac:dyDescent="0.25">
      <c r="A998" t="s">
        <v>6008</v>
      </c>
      <c r="B998" t="s">
        <v>165</v>
      </c>
      <c r="C998" t="s">
        <v>71</v>
      </c>
      <c r="D998" t="s">
        <v>297</v>
      </c>
      <c r="E998" t="s">
        <v>5730</v>
      </c>
      <c r="F998" t="s">
        <v>712</v>
      </c>
      <c r="G998" t="s">
        <v>73</v>
      </c>
      <c r="H998" t="s">
        <v>74</v>
      </c>
      <c r="I998" t="s">
        <v>29</v>
      </c>
      <c r="J998" t="s">
        <v>82</v>
      </c>
      <c r="K998" t="s">
        <v>1502</v>
      </c>
      <c r="L998" t="s">
        <v>1503</v>
      </c>
      <c r="M998" t="s">
        <v>6009</v>
      </c>
      <c r="N998" t="s">
        <v>6010</v>
      </c>
      <c r="O998" t="s">
        <v>61</v>
      </c>
      <c r="P998" t="s">
        <v>94</v>
      </c>
      <c r="Q998" t="s">
        <v>95</v>
      </c>
      <c r="R998" t="s">
        <v>6011</v>
      </c>
      <c r="S998" t="s">
        <v>4370</v>
      </c>
      <c r="T998" t="s">
        <v>6012</v>
      </c>
      <c r="U998" t="s">
        <v>774</v>
      </c>
      <c r="V998" s="40">
        <v>1.9097222222222222E-3</v>
      </c>
      <c r="W998" s="40">
        <v>1.425925925925926E-2</v>
      </c>
      <c r="X998" s="40">
        <v>1.2349537037037037E-2</v>
      </c>
      <c r="Y998" s="2" t="str">
        <f t="shared" si="184"/>
        <v/>
      </c>
      <c r="Z998" s="47" t="str">
        <f t="shared" si="185"/>
        <v>Cumplido</v>
      </c>
      <c r="AA998" s="8"/>
      <c r="AB998" s="8"/>
      <c r="AC998" s="8"/>
      <c r="AD998" s="8"/>
      <c r="AE998" s="8"/>
      <c r="AF998" s="42">
        <v>45341</v>
      </c>
      <c r="AG998" s="13" t="str">
        <f t="shared" si="186"/>
        <v>CUMPLE</v>
      </c>
      <c r="AH998" s="13" t="str">
        <f t="shared" si="187"/>
        <v>NO CUMPLE</v>
      </c>
      <c r="AI998" s="13" t="str">
        <f t="shared" si="188"/>
        <v>NO CUMPLE</v>
      </c>
      <c r="AJ998" s="13" t="str">
        <f t="shared" si="189"/>
        <v>NO CUMPLE</v>
      </c>
      <c r="AK998" s="13" t="str">
        <f t="shared" si="190"/>
        <v>NO CUMPLE</v>
      </c>
      <c r="AL998" s="13" t="str">
        <f t="shared" si="191"/>
        <v>CUMPLE</v>
      </c>
      <c r="AM998" s="13" t="str">
        <f t="shared" si="192"/>
        <v>NO CUMPLE</v>
      </c>
      <c r="AN998" s="13" t="str">
        <f t="shared" si="193"/>
        <v>NO CUMPLE</v>
      </c>
      <c r="AO998" s="13" t="str">
        <f t="shared" si="194"/>
        <v>NO CUMPLE</v>
      </c>
      <c r="AP998" s="13" t="str">
        <f t="shared" si="195"/>
        <v>NO CUMPLE</v>
      </c>
    </row>
    <row r="999" spans="1:42" ht="15" x14ac:dyDescent="0.25">
      <c r="A999" t="s">
        <v>6013</v>
      </c>
      <c r="B999" t="s">
        <v>2280</v>
      </c>
      <c r="C999" t="s">
        <v>233</v>
      </c>
      <c r="D999" t="s">
        <v>154</v>
      </c>
      <c r="E999" t="s">
        <v>234</v>
      </c>
      <c r="F999" t="s">
        <v>3610</v>
      </c>
      <c r="G999" t="s">
        <v>54</v>
      </c>
      <c r="H999" t="s">
        <v>55</v>
      </c>
      <c r="I999" t="s">
        <v>30</v>
      </c>
      <c r="J999" t="s">
        <v>67</v>
      </c>
      <c r="K999" t="s">
        <v>75</v>
      </c>
      <c r="L999" t="s">
        <v>6014</v>
      </c>
      <c r="M999" t="s">
        <v>6015</v>
      </c>
      <c r="N999" t="s">
        <v>6016</v>
      </c>
      <c r="O999" t="s">
        <v>61</v>
      </c>
      <c r="P999" t="s">
        <v>62</v>
      </c>
      <c r="Q999" t="s">
        <v>279</v>
      </c>
      <c r="R999" t="s">
        <v>6017</v>
      </c>
      <c r="S999" t="s">
        <v>4370</v>
      </c>
      <c r="T999" t="s">
        <v>6014</v>
      </c>
      <c r="U999" t="s">
        <v>6018</v>
      </c>
      <c r="V999" s="40">
        <v>0</v>
      </c>
      <c r="W999" s="40">
        <v>2.8090277777777777E-2</v>
      </c>
      <c r="X999" s="40">
        <v>2.8090277777777777E-2</v>
      </c>
      <c r="Y999" s="2" t="str">
        <f t="shared" si="184"/>
        <v>Cumplido</v>
      </c>
      <c r="Z999" s="47" t="str">
        <f t="shared" si="185"/>
        <v/>
      </c>
      <c r="AA999" s="8"/>
      <c r="AB999" s="8" t="str">
        <f>IF($H999="1-Crítica",IF($X999&lt;=$AT$5,"Cumplido", "Incumplido"),"")</f>
        <v/>
      </c>
      <c r="AC999" s="8" t="str">
        <f>IF($H999="2-Alta",IF($X999&lt;=$AT$6, "Cumplido", "Incumplido"),"")</f>
        <v/>
      </c>
      <c r="AD999" s="8" t="str">
        <f>IF($H999="3-Medio",IF($X999&lt;=$AT$7, "Cumplido", "Incumplido"),"")</f>
        <v/>
      </c>
      <c r="AE999" s="8" t="str">
        <f>IF($H999="4-Baja",IF($X999&lt;=$AT$8, "Cumplido", "Incumplido"),"")</f>
        <v>Cumplido</v>
      </c>
      <c r="AF999" s="42">
        <v>45341</v>
      </c>
      <c r="AG999" s="13" t="str">
        <f t="shared" si="186"/>
        <v>CUMPLE</v>
      </c>
      <c r="AH999" s="13" t="str">
        <f t="shared" si="187"/>
        <v>NO CUMPLE</v>
      </c>
      <c r="AI999" s="13" t="str">
        <f t="shared" si="188"/>
        <v>NO CUMPLE</v>
      </c>
      <c r="AJ999" s="13" t="str">
        <f t="shared" si="189"/>
        <v>NO CUMPLE</v>
      </c>
      <c r="AK999" s="13" t="str">
        <f t="shared" si="190"/>
        <v>NO CUMPLE</v>
      </c>
      <c r="AL999" s="13" t="str">
        <f t="shared" si="191"/>
        <v>CUMPLE</v>
      </c>
      <c r="AM999" s="13" t="str">
        <f t="shared" si="192"/>
        <v>NO CUMPLE</v>
      </c>
      <c r="AN999" s="13" t="str">
        <f t="shared" si="193"/>
        <v>NO CUMPLE</v>
      </c>
      <c r="AO999" s="13" t="str">
        <f t="shared" si="194"/>
        <v>NO CUMPLE</v>
      </c>
      <c r="AP999" s="13" t="str">
        <f t="shared" si="195"/>
        <v>NO CUMPLE</v>
      </c>
    </row>
    <row r="1000" spans="1:42" ht="15" x14ac:dyDescent="0.25">
      <c r="A1000" t="s">
        <v>6019</v>
      </c>
      <c r="B1000" t="s">
        <v>307</v>
      </c>
      <c r="C1000" t="s">
        <v>308</v>
      </c>
      <c r="D1000" t="s">
        <v>308</v>
      </c>
      <c r="E1000" t="s">
        <v>457</v>
      </c>
      <c r="F1000" t="s">
        <v>458</v>
      </c>
      <c r="G1000" t="s">
        <v>54</v>
      </c>
      <c r="H1000" t="s">
        <v>55</v>
      </c>
      <c r="I1000" t="s">
        <v>30</v>
      </c>
      <c r="J1000" t="s">
        <v>82</v>
      </c>
      <c r="K1000" t="s">
        <v>57</v>
      </c>
      <c r="L1000" t="s">
        <v>6020</v>
      </c>
      <c r="M1000" t="s">
        <v>6021</v>
      </c>
      <c r="N1000" t="s">
        <v>6022</v>
      </c>
      <c r="O1000" t="s">
        <v>61</v>
      </c>
      <c r="P1000" t="s">
        <v>462</v>
      </c>
      <c r="Q1000" t="s">
        <v>463</v>
      </c>
      <c r="R1000" t="s">
        <v>6023</v>
      </c>
      <c r="S1000" t="s">
        <v>5581</v>
      </c>
      <c r="T1000" t="s">
        <v>465</v>
      </c>
      <c r="U1000" t="s">
        <v>465</v>
      </c>
      <c r="V1000" s="40">
        <v>0</v>
      </c>
      <c r="W1000" s="40">
        <v>1.0185185185185184E-3</v>
      </c>
      <c r="X1000" s="40">
        <v>1.0185185185185184E-3</v>
      </c>
      <c r="Y1000" s="2" t="str">
        <f t="shared" si="184"/>
        <v/>
      </c>
      <c r="Z1000" s="47" t="str">
        <f t="shared" si="185"/>
        <v>Cumplido</v>
      </c>
      <c r="AA1000" s="8"/>
      <c r="AB1000" s="8" t="str">
        <f>IF($H1000="1-Crítica",IF($X1000&lt;=$AT$5,"Cumplido", "Incumplido"),"")</f>
        <v/>
      </c>
      <c r="AC1000" s="8" t="str">
        <f>IF($H1000="2-Alta",IF($X1000&lt;=$AT$6, "Cumplido", "Incumplido"),"")</f>
        <v/>
      </c>
      <c r="AD1000" s="8" t="str">
        <f>IF($H1000="3-Medio",IF($X1000&lt;=$AT$7, "Cumplido", "Incumplido"),"")</f>
        <v/>
      </c>
      <c r="AE1000" s="8" t="str">
        <f>IF($H1000="4-Baja",IF($X1000&lt;=$AT$8, "Cumplido", "Incumplido"),"")</f>
        <v>Cumplido</v>
      </c>
      <c r="AF1000" s="42">
        <v>45342</v>
      </c>
      <c r="AG1000" s="13" t="str">
        <f t="shared" si="186"/>
        <v>CUMPLE</v>
      </c>
      <c r="AH1000" s="13" t="str">
        <f t="shared" si="187"/>
        <v>NO CUMPLE</v>
      </c>
      <c r="AI1000" s="13" t="str">
        <f t="shared" si="188"/>
        <v>NO CUMPLE</v>
      </c>
      <c r="AJ1000" s="13" t="str">
        <f t="shared" si="189"/>
        <v>NO CUMPLE</v>
      </c>
      <c r="AK1000" s="13" t="str">
        <f t="shared" si="190"/>
        <v>NO CUMPLE</v>
      </c>
      <c r="AL1000" s="13" t="str">
        <f t="shared" si="191"/>
        <v>CUMPLE</v>
      </c>
      <c r="AM1000" s="13" t="str">
        <f t="shared" si="192"/>
        <v>NO CUMPLE</v>
      </c>
      <c r="AN1000" s="13" t="str">
        <f t="shared" si="193"/>
        <v>NO CUMPLE</v>
      </c>
      <c r="AO1000" s="13" t="str">
        <f t="shared" si="194"/>
        <v>NO CUMPLE</v>
      </c>
      <c r="AP1000" s="13" t="str">
        <f t="shared" si="195"/>
        <v>NO CUMPLE</v>
      </c>
    </row>
    <row r="1001" spans="1:42" ht="15" hidden="1" x14ac:dyDescent="0.25">
      <c r="A1001" t="s">
        <v>6024</v>
      </c>
      <c r="B1001" t="s">
        <v>165</v>
      </c>
      <c r="C1001" t="s">
        <v>359</v>
      </c>
      <c r="D1001" t="s">
        <v>71</v>
      </c>
      <c r="E1001" t="s">
        <v>767</v>
      </c>
      <c r="F1001" t="s">
        <v>1016</v>
      </c>
      <c r="G1001" t="s">
        <v>54</v>
      </c>
      <c r="H1001" t="s">
        <v>55</v>
      </c>
      <c r="I1001" t="s">
        <v>30</v>
      </c>
      <c r="J1001" t="s">
        <v>82</v>
      </c>
      <c r="K1001" t="s">
        <v>57</v>
      </c>
      <c r="L1001" t="s">
        <v>6025</v>
      </c>
      <c r="M1001" t="s">
        <v>6026</v>
      </c>
      <c r="N1001" t="s">
        <v>6027</v>
      </c>
      <c r="O1001" t="s">
        <v>61</v>
      </c>
      <c r="P1001" t="s">
        <v>136</v>
      </c>
      <c r="Q1001" t="s">
        <v>137</v>
      </c>
      <c r="R1001" t="s">
        <v>6028</v>
      </c>
      <c r="S1001" t="s">
        <v>5581</v>
      </c>
      <c r="T1001" t="s">
        <v>6025</v>
      </c>
      <c r="U1001" t="s">
        <v>1021</v>
      </c>
      <c r="V1001" s="40">
        <v>1.9212962962962964E-3</v>
      </c>
      <c r="W1001" s="40">
        <v>3.2291666666666666E-3</v>
      </c>
      <c r="X1001" s="40">
        <v>1.3078703703703703E-3</v>
      </c>
      <c r="Y1001" s="2" t="str">
        <f t="shared" si="184"/>
        <v/>
      </c>
      <c r="Z1001" s="47" t="str">
        <f t="shared" si="185"/>
        <v>Cumplido</v>
      </c>
      <c r="AA1001" s="8"/>
      <c r="AB1001" s="8"/>
      <c r="AC1001" s="8"/>
      <c r="AD1001" s="8"/>
      <c r="AE1001" s="8"/>
      <c r="AF1001" s="42">
        <v>45342</v>
      </c>
      <c r="AG1001" s="13" t="str">
        <f t="shared" si="186"/>
        <v>CUMPLE</v>
      </c>
      <c r="AH1001" s="13" t="str">
        <f t="shared" si="187"/>
        <v>NO CUMPLE</v>
      </c>
      <c r="AI1001" s="13" t="str">
        <f t="shared" si="188"/>
        <v>NO CUMPLE</v>
      </c>
      <c r="AJ1001" s="13" t="str">
        <f t="shared" si="189"/>
        <v>NO CUMPLE</v>
      </c>
      <c r="AK1001" s="13" t="str">
        <f t="shared" si="190"/>
        <v>NO CUMPLE</v>
      </c>
      <c r="AL1001" s="13" t="str">
        <f t="shared" si="191"/>
        <v>CUMPLE</v>
      </c>
      <c r="AM1001" s="13" t="str">
        <f t="shared" si="192"/>
        <v>NO CUMPLE</v>
      </c>
      <c r="AN1001" s="13" t="str">
        <f t="shared" si="193"/>
        <v>NO CUMPLE</v>
      </c>
      <c r="AO1001" s="13" t="str">
        <f t="shared" si="194"/>
        <v>NO CUMPLE</v>
      </c>
      <c r="AP1001" s="13" t="str">
        <f t="shared" si="195"/>
        <v>NO CUMPLE</v>
      </c>
    </row>
    <row r="1002" spans="1:42" ht="15" hidden="1" x14ac:dyDescent="0.25">
      <c r="A1002" t="s">
        <v>6029</v>
      </c>
      <c r="B1002" t="s">
        <v>165</v>
      </c>
      <c r="C1002" t="s">
        <v>71</v>
      </c>
      <c r="D1002" t="s">
        <v>297</v>
      </c>
      <c r="E1002" t="s">
        <v>5730</v>
      </c>
      <c r="F1002" t="s">
        <v>320</v>
      </c>
      <c r="G1002" t="s">
        <v>73</v>
      </c>
      <c r="H1002" t="s">
        <v>74</v>
      </c>
      <c r="I1002" t="s">
        <v>29</v>
      </c>
      <c r="J1002" t="s">
        <v>82</v>
      </c>
      <c r="K1002" t="s">
        <v>2725</v>
      </c>
      <c r="L1002" t="s">
        <v>5731</v>
      </c>
      <c r="M1002" t="s">
        <v>6030</v>
      </c>
      <c r="N1002" t="s">
        <v>6031</v>
      </c>
      <c r="O1002" t="s">
        <v>61</v>
      </c>
      <c r="P1002" t="s">
        <v>94</v>
      </c>
      <c r="Q1002" t="s">
        <v>95</v>
      </c>
      <c r="R1002" t="s">
        <v>6032</v>
      </c>
      <c r="S1002" t="s">
        <v>5581</v>
      </c>
      <c r="T1002" t="s">
        <v>6033</v>
      </c>
      <c r="U1002" t="s">
        <v>774</v>
      </c>
      <c r="V1002" s="40">
        <v>8.8310185185185193E-3</v>
      </c>
      <c r="W1002" s="40">
        <v>1.4525462962962962E-2</v>
      </c>
      <c r="X1002" s="40">
        <v>5.6944444444444447E-3</v>
      </c>
      <c r="Y1002" s="2" t="str">
        <f t="shared" si="184"/>
        <v/>
      </c>
      <c r="Z1002" s="47" t="str">
        <f t="shared" si="185"/>
        <v>Cumplido</v>
      </c>
      <c r="AA1002" s="8"/>
      <c r="AB1002" s="8"/>
      <c r="AC1002" s="8"/>
      <c r="AD1002" s="8"/>
      <c r="AE1002" s="8"/>
      <c r="AF1002" s="42">
        <v>45342</v>
      </c>
      <c r="AG1002" s="13" t="str">
        <f t="shared" si="186"/>
        <v>CUMPLE</v>
      </c>
      <c r="AH1002" s="13" t="str">
        <f t="shared" si="187"/>
        <v>NO CUMPLE</v>
      </c>
      <c r="AI1002" s="13" t="str">
        <f t="shared" si="188"/>
        <v>NO CUMPLE</v>
      </c>
      <c r="AJ1002" s="13" t="str">
        <f t="shared" si="189"/>
        <v>NO CUMPLE</v>
      </c>
      <c r="AK1002" s="13" t="str">
        <f t="shared" si="190"/>
        <v>NO CUMPLE</v>
      </c>
      <c r="AL1002" s="13" t="str">
        <f t="shared" si="191"/>
        <v>CUMPLE</v>
      </c>
      <c r="AM1002" s="13" t="str">
        <f t="shared" si="192"/>
        <v>NO CUMPLE</v>
      </c>
      <c r="AN1002" s="13" t="str">
        <f t="shared" si="193"/>
        <v>NO CUMPLE</v>
      </c>
      <c r="AO1002" s="13" t="str">
        <f t="shared" si="194"/>
        <v>NO CUMPLE</v>
      </c>
      <c r="AP1002" s="13" t="str">
        <f t="shared" si="195"/>
        <v>NO CUMPLE</v>
      </c>
    </row>
    <row r="1003" spans="1:42" ht="15" x14ac:dyDescent="0.25">
      <c r="A1003" t="s">
        <v>6034</v>
      </c>
      <c r="B1003" t="s">
        <v>445</v>
      </c>
      <c r="C1003" t="s">
        <v>233</v>
      </c>
      <c r="D1003" t="s">
        <v>446</v>
      </c>
      <c r="E1003" t="s">
        <v>234</v>
      </c>
      <c r="F1003" t="s">
        <v>447</v>
      </c>
      <c r="G1003" t="s">
        <v>448</v>
      </c>
      <c r="H1003" t="s">
        <v>55</v>
      </c>
      <c r="I1003" t="s">
        <v>30</v>
      </c>
      <c r="J1003" t="s">
        <v>67</v>
      </c>
      <c r="K1003" t="s">
        <v>449</v>
      </c>
      <c r="L1003" t="s">
        <v>450</v>
      </c>
      <c r="M1003" t="s">
        <v>6035</v>
      </c>
      <c r="N1003" t="s">
        <v>6035</v>
      </c>
      <c r="O1003" t="s">
        <v>61</v>
      </c>
      <c r="P1003" t="s">
        <v>452</v>
      </c>
      <c r="Q1003" t="s">
        <v>452</v>
      </c>
      <c r="R1003" t="s">
        <v>6036</v>
      </c>
      <c r="S1003" t="s">
        <v>5581</v>
      </c>
      <c r="T1003" t="s">
        <v>454</v>
      </c>
      <c r="U1003" t="s">
        <v>5199</v>
      </c>
      <c r="V1003" s="40">
        <v>0.48298611111111112</v>
      </c>
      <c r="W1003" s="40">
        <v>0.48644675925925923</v>
      </c>
      <c r="X1003" s="40">
        <v>3.460648148148148E-3</v>
      </c>
      <c r="Y1003" s="2" t="str">
        <f t="shared" si="184"/>
        <v>Cumplido</v>
      </c>
      <c r="Z1003" s="47" t="str">
        <f t="shared" si="185"/>
        <v/>
      </c>
      <c r="AA1003" s="8"/>
      <c r="AB1003" s="8"/>
      <c r="AC1003" s="8"/>
      <c r="AD1003" s="8"/>
      <c r="AE1003" s="8"/>
      <c r="AF1003" s="42">
        <v>45342</v>
      </c>
      <c r="AG1003" s="13" t="str">
        <f t="shared" si="186"/>
        <v>CUMPLE</v>
      </c>
      <c r="AH1003" s="13" t="str">
        <f t="shared" si="187"/>
        <v>NO CUMPLE</v>
      </c>
      <c r="AI1003" s="13" t="str">
        <f t="shared" si="188"/>
        <v>NO CUMPLE</v>
      </c>
      <c r="AJ1003" s="13" t="str">
        <f t="shared" si="189"/>
        <v>NO CUMPLE</v>
      </c>
      <c r="AK1003" s="13" t="str">
        <f t="shared" si="190"/>
        <v>NO CUMPLE</v>
      </c>
      <c r="AL1003" s="13" t="str">
        <f t="shared" si="191"/>
        <v>NO CUMPLE</v>
      </c>
      <c r="AM1003" s="13" t="str">
        <f t="shared" si="192"/>
        <v>NO CUMPLE</v>
      </c>
      <c r="AN1003" s="13" t="str">
        <f t="shared" si="193"/>
        <v>NO CUMPLE</v>
      </c>
      <c r="AO1003" s="13" t="str">
        <f t="shared" si="194"/>
        <v>CUMPLE</v>
      </c>
      <c r="AP1003" s="13" t="str">
        <f t="shared" si="195"/>
        <v>NO CUMPLE</v>
      </c>
    </row>
    <row r="1004" spans="1:42" ht="15" hidden="1" x14ac:dyDescent="0.25">
      <c r="A1004" t="s">
        <v>6037</v>
      </c>
      <c r="B1004" t="s">
        <v>165</v>
      </c>
      <c r="C1004" t="s">
        <v>359</v>
      </c>
      <c r="D1004" t="s">
        <v>71</v>
      </c>
      <c r="E1004" t="s">
        <v>298</v>
      </c>
      <c r="F1004" t="s">
        <v>360</v>
      </c>
      <c r="G1004" t="s">
        <v>73</v>
      </c>
      <c r="H1004" t="s">
        <v>74</v>
      </c>
      <c r="I1004" t="s">
        <v>29</v>
      </c>
      <c r="J1004" t="s">
        <v>82</v>
      </c>
      <c r="K1004" t="s">
        <v>57</v>
      </c>
      <c r="L1004" t="s">
        <v>370</v>
      </c>
      <c r="M1004" t="s">
        <v>6038</v>
      </c>
      <c r="N1004" t="s">
        <v>6039</v>
      </c>
      <c r="O1004" t="s">
        <v>61</v>
      </c>
      <c r="P1004" t="s">
        <v>136</v>
      </c>
      <c r="Q1004" t="s">
        <v>137</v>
      </c>
      <c r="R1004" t="s">
        <v>6039</v>
      </c>
      <c r="S1004" t="s">
        <v>5581</v>
      </c>
      <c r="T1004" t="s">
        <v>370</v>
      </c>
      <c r="U1004" t="s">
        <v>6040</v>
      </c>
      <c r="V1004" s="40">
        <v>0</v>
      </c>
      <c r="W1004" s="40">
        <v>4.1435185185185186E-3</v>
      </c>
      <c r="X1004" s="40">
        <v>4.1435185185185186E-3</v>
      </c>
      <c r="Y1004" s="2" t="str">
        <f t="shared" si="184"/>
        <v/>
      </c>
      <c r="Z1004" s="47" t="str">
        <f t="shared" si="185"/>
        <v>Cumplido</v>
      </c>
      <c r="AA1004" s="8"/>
      <c r="AB1004" s="8"/>
      <c r="AC1004" s="8"/>
      <c r="AD1004" s="8"/>
      <c r="AE1004" s="8"/>
      <c r="AF1004" s="42">
        <v>45342</v>
      </c>
      <c r="AG1004" s="13" t="str">
        <f t="shared" si="186"/>
        <v>CUMPLE</v>
      </c>
      <c r="AH1004" s="13" t="str">
        <f t="shared" si="187"/>
        <v>NO CUMPLE</v>
      </c>
      <c r="AI1004" s="13" t="str">
        <f t="shared" si="188"/>
        <v>NO CUMPLE</v>
      </c>
      <c r="AJ1004" s="13" t="str">
        <f t="shared" si="189"/>
        <v>NO CUMPLE</v>
      </c>
      <c r="AK1004" s="13" t="str">
        <f t="shared" si="190"/>
        <v>NO CUMPLE</v>
      </c>
      <c r="AL1004" s="13" t="str">
        <f t="shared" si="191"/>
        <v>CUMPLE</v>
      </c>
      <c r="AM1004" s="13" t="str">
        <f t="shared" si="192"/>
        <v>NO CUMPLE</v>
      </c>
      <c r="AN1004" s="13" t="str">
        <f t="shared" si="193"/>
        <v>NO CUMPLE</v>
      </c>
      <c r="AO1004" s="13" t="str">
        <f t="shared" si="194"/>
        <v>NO CUMPLE</v>
      </c>
      <c r="AP1004" s="13" t="str">
        <f t="shared" si="195"/>
        <v>NO CUMPLE</v>
      </c>
    </row>
    <row r="1005" spans="1:42" ht="15" hidden="1" x14ac:dyDescent="0.25">
      <c r="A1005" t="s">
        <v>6041</v>
      </c>
      <c r="B1005" t="s">
        <v>165</v>
      </c>
      <c r="C1005" t="s">
        <v>359</v>
      </c>
      <c r="D1005" t="s">
        <v>71</v>
      </c>
      <c r="E1005" t="s">
        <v>298</v>
      </c>
      <c r="F1005" t="s">
        <v>360</v>
      </c>
      <c r="G1005" t="s">
        <v>73</v>
      </c>
      <c r="H1005" t="s">
        <v>74</v>
      </c>
      <c r="I1005" t="s">
        <v>29</v>
      </c>
      <c r="J1005" t="s">
        <v>82</v>
      </c>
      <c r="K1005" t="s">
        <v>57</v>
      </c>
      <c r="L1005" t="s">
        <v>375</v>
      </c>
      <c r="M1005" t="s">
        <v>6042</v>
      </c>
      <c r="N1005" t="s">
        <v>6043</v>
      </c>
      <c r="O1005" t="s">
        <v>61</v>
      </c>
      <c r="P1005" t="s">
        <v>136</v>
      </c>
      <c r="Q1005" t="s">
        <v>137</v>
      </c>
      <c r="R1005" t="s">
        <v>6043</v>
      </c>
      <c r="S1005" t="s">
        <v>5581</v>
      </c>
      <c r="T1005" t="s">
        <v>375</v>
      </c>
      <c r="U1005" t="s">
        <v>378</v>
      </c>
      <c r="V1005" s="40">
        <v>0</v>
      </c>
      <c r="W1005" s="40">
        <v>9.7222222222222219E-4</v>
      </c>
      <c r="X1005" s="40">
        <v>9.7222222222222219E-4</v>
      </c>
      <c r="Y1005" s="2" t="str">
        <f t="shared" si="184"/>
        <v/>
      </c>
      <c r="Z1005" s="47" t="str">
        <f t="shared" si="185"/>
        <v>Cumplido</v>
      </c>
      <c r="AA1005" s="8"/>
      <c r="AB1005" s="8"/>
      <c r="AC1005" s="8"/>
      <c r="AD1005" s="8"/>
      <c r="AE1005" s="8"/>
      <c r="AF1005" s="42">
        <v>45342</v>
      </c>
      <c r="AG1005" s="13" t="str">
        <f t="shared" si="186"/>
        <v>CUMPLE</v>
      </c>
      <c r="AH1005" s="13" t="str">
        <f t="shared" si="187"/>
        <v>NO CUMPLE</v>
      </c>
      <c r="AI1005" s="13" t="str">
        <f t="shared" si="188"/>
        <v>NO CUMPLE</v>
      </c>
      <c r="AJ1005" s="13" t="str">
        <f t="shared" si="189"/>
        <v>NO CUMPLE</v>
      </c>
      <c r="AK1005" s="13" t="str">
        <f t="shared" si="190"/>
        <v>NO CUMPLE</v>
      </c>
      <c r="AL1005" s="13" t="str">
        <f t="shared" si="191"/>
        <v>CUMPLE</v>
      </c>
      <c r="AM1005" s="13" t="str">
        <f t="shared" si="192"/>
        <v>NO CUMPLE</v>
      </c>
      <c r="AN1005" s="13" t="str">
        <f t="shared" si="193"/>
        <v>NO CUMPLE</v>
      </c>
      <c r="AO1005" s="13" t="str">
        <f t="shared" si="194"/>
        <v>NO CUMPLE</v>
      </c>
      <c r="AP1005" s="13" t="str">
        <f t="shared" si="195"/>
        <v>NO CUMPLE</v>
      </c>
    </row>
    <row r="1006" spans="1:42" ht="15" x14ac:dyDescent="0.25">
      <c r="A1006" t="s">
        <v>6044</v>
      </c>
      <c r="B1006" t="s">
        <v>95</v>
      </c>
      <c r="C1006" t="s">
        <v>223</v>
      </c>
      <c r="D1006" t="s">
        <v>87</v>
      </c>
      <c r="E1006" t="s">
        <v>2346</v>
      </c>
      <c r="F1006" t="s">
        <v>287</v>
      </c>
      <c r="G1006" t="s">
        <v>73</v>
      </c>
      <c r="H1006" t="s">
        <v>74</v>
      </c>
      <c r="I1006" t="s">
        <v>29</v>
      </c>
      <c r="J1006" t="s">
        <v>67</v>
      </c>
      <c r="K1006" t="s">
        <v>6045</v>
      </c>
      <c r="L1006" t="s">
        <v>6046</v>
      </c>
      <c r="M1006" t="s">
        <v>6047</v>
      </c>
      <c r="N1006" t="s">
        <v>6048</v>
      </c>
      <c r="O1006" t="s">
        <v>61</v>
      </c>
      <c r="P1006" t="s">
        <v>136</v>
      </c>
      <c r="Q1006" t="s">
        <v>137</v>
      </c>
      <c r="R1006" t="s">
        <v>6049</v>
      </c>
      <c r="S1006" t="s">
        <v>5581</v>
      </c>
      <c r="T1006" t="s">
        <v>6050</v>
      </c>
      <c r="U1006" t="s">
        <v>6051</v>
      </c>
      <c r="V1006" s="40">
        <v>6.3715277777777773E-2</v>
      </c>
      <c r="W1006" s="40">
        <v>0.10315972222222222</v>
      </c>
      <c r="X1006" s="40">
        <v>3.9444444444444442E-2</v>
      </c>
      <c r="Y1006" s="2" t="str">
        <f t="shared" si="184"/>
        <v>Cumplido</v>
      </c>
      <c r="Z1006" s="47" t="str">
        <f t="shared" si="185"/>
        <v/>
      </c>
      <c r="AA1006" s="8"/>
      <c r="AB1006" s="8"/>
      <c r="AC1006" s="8"/>
      <c r="AD1006" s="8"/>
      <c r="AE1006" s="8"/>
      <c r="AF1006" s="42">
        <v>45342</v>
      </c>
      <c r="AG1006" s="13" t="str">
        <f t="shared" si="186"/>
        <v>CUMPLE</v>
      </c>
      <c r="AH1006" s="13" t="str">
        <f t="shared" si="187"/>
        <v>NO CUMPLE</v>
      </c>
      <c r="AI1006" s="13" t="str">
        <f t="shared" si="188"/>
        <v>NO CUMPLE</v>
      </c>
      <c r="AJ1006" s="13" t="str">
        <f t="shared" si="189"/>
        <v>NO CUMPLE</v>
      </c>
      <c r="AK1006" s="13" t="str">
        <f t="shared" si="190"/>
        <v>NO CUMPLE</v>
      </c>
      <c r="AL1006" s="13" t="str">
        <f t="shared" si="191"/>
        <v>NO CUMPLE</v>
      </c>
      <c r="AM1006" s="13" t="str">
        <f t="shared" si="192"/>
        <v>CUMPLE</v>
      </c>
      <c r="AN1006" s="13" t="str">
        <f t="shared" si="193"/>
        <v>NO CUMPLE</v>
      </c>
      <c r="AO1006" s="13" t="str">
        <f t="shared" si="194"/>
        <v>NO CUMPLE</v>
      </c>
      <c r="AP1006" s="13" t="str">
        <f t="shared" si="195"/>
        <v>NO CUMPLE</v>
      </c>
    </row>
    <row r="1007" spans="1:42" ht="15" x14ac:dyDescent="0.25">
      <c r="A1007" t="s">
        <v>6052</v>
      </c>
      <c r="B1007" t="s">
        <v>2512</v>
      </c>
      <c r="C1007" t="s">
        <v>86</v>
      </c>
      <c r="D1007" t="s">
        <v>86</v>
      </c>
      <c r="E1007" t="s">
        <v>88</v>
      </c>
      <c r="F1007" t="s">
        <v>2500</v>
      </c>
      <c r="G1007" t="s">
        <v>54</v>
      </c>
      <c r="H1007" t="s">
        <v>55</v>
      </c>
      <c r="I1007" t="s">
        <v>30</v>
      </c>
      <c r="J1007" t="s">
        <v>82</v>
      </c>
      <c r="K1007" t="s">
        <v>75</v>
      </c>
      <c r="L1007" t="s">
        <v>6053</v>
      </c>
      <c r="M1007" t="s">
        <v>6054</v>
      </c>
      <c r="N1007" t="s">
        <v>6055</v>
      </c>
      <c r="O1007" t="s">
        <v>61</v>
      </c>
      <c r="P1007" t="s">
        <v>136</v>
      </c>
      <c r="Q1007" t="s">
        <v>137</v>
      </c>
      <c r="R1007" t="s">
        <v>6056</v>
      </c>
      <c r="S1007" t="s">
        <v>5581</v>
      </c>
      <c r="T1007"/>
      <c r="U1007"/>
      <c r="V1007" s="40">
        <v>0.1592824074074074</v>
      </c>
      <c r="W1007" s="40">
        <v>0.16032407407407406</v>
      </c>
      <c r="X1007" s="40">
        <v>1.0416666666666667E-3</v>
      </c>
      <c r="Y1007" s="2" t="str">
        <f t="shared" si="184"/>
        <v/>
      </c>
      <c r="Z1007" s="47" t="str">
        <f t="shared" si="185"/>
        <v>Cumplido</v>
      </c>
      <c r="AA1007" s="8"/>
      <c r="AB1007" s="8"/>
      <c r="AC1007" s="8"/>
      <c r="AD1007" s="8"/>
      <c r="AE1007" s="8"/>
      <c r="AF1007" s="42">
        <v>45342</v>
      </c>
      <c r="AG1007" s="13" t="str">
        <f t="shared" si="186"/>
        <v>CUMPLE</v>
      </c>
      <c r="AH1007" s="13" t="str">
        <f t="shared" si="187"/>
        <v>NO CUMPLE</v>
      </c>
      <c r="AI1007" s="13" t="str">
        <f t="shared" si="188"/>
        <v>NO CUMPLE</v>
      </c>
      <c r="AJ1007" s="13" t="str">
        <f t="shared" si="189"/>
        <v>NO CUMPLE</v>
      </c>
      <c r="AK1007" s="13" t="str">
        <f t="shared" si="190"/>
        <v>NO CUMPLE</v>
      </c>
      <c r="AL1007" s="13" t="str">
        <f t="shared" si="191"/>
        <v>NO CUMPLE</v>
      </c>
      <c r="AM1007" s="13" t="str">
        <f t="shared" si="192"/>
        <v>CUMPLE</v>
      </c>
      <c r="AN1007" s="13" t="str">
        <f t="shared" si="193"/>
        <v>NO CUMPLE</v>
      </c>
      <c r="AO1007" s="13" t="str">
        <f t="shared" si="194"/>
        <v>NO CUMPLE</v>
      </c>
      <c r="AP1007" s="13" t="str">
        <f t="shared" si="195"/>
        <v>NO CUMPLE</v>
      </c>
    </row>
    <row r="1008" spans="1:42" ht="15" hidden="1" x14ac:dyDescent="0.25">
      <c r="A1008" t="s">
        <v>6057</v>
      </c>
      <c r="B1008" t="s">
        <v>165</v>
      </c>
      <c r="C1008" t="s">
        <v>415</v>
      </c>
      <c r="D1008" t="s">
        <v>297</v>
      </c>
      <c r="E1008" t="s">
        <v>380</v>
      </c>
      <c r="F1008" t="s">
        <v>299</v>
      </c>
      <c r="G1008" t="s">
        <v>73</v>
      </c>
      <c r="H1008" t="s">
        <v>74</v>
      </c>
      <c r="I1008" t="s">
        <v>29</v>
      </c>
      <c r="J1008" t="s">
        <v>82</v>
      </c>
      <c r="K1008" t="s">
        <v>57</v>
      </c>
      <c r="L1008" t="s">
        <v>300</v>
      </c>
      <c r="M1008" t="s">
        <v>6058</v>
      </c>
      <c r="N1008" t="s">
        <v>6059</v>
      </c>
      <c r="O1008" t="s">
        <v>61</v>
      </c>
      <c r="P1008" t="s">
        <v>136</v>
      </c>
      <c r="Q1008" t="s">
        <v>137</v>
      </c>
      <c r="R1008" t="s">
        <v>6060</v>
      </c>
      <c r="S1008" t="s">
        <v>5581</v>
      </c>
      <c r="T1008" t="s">
        <v>6061</v>
      </c>
      <c r="U1008" t="s">
        <v>6062</v>
      </c>
      <c r="V1008" s="40">
        <v>3.1053240740740742E-2</v>
      </c>
      <c r="W1008" s="40">
        <v>4.0254629629629626E-2</v>
      </c>
      <c r="X1008" s="40">
        <v>9.2013888888888892E-3</v>
      </c>
      <c r="Y1008" s="2" t="str">
        <f t="shared" si="184"/>
        <v/>
      </c>
      <c r="Z1008" s="47" t="str">
        <f t="shared" si="185"/>
        <v>Cumplido</v>
      </c>
      <c r="AA1008" s="8"/>
      <c r="AB1008" s="8" t="str">
        <f>IF($H1008="1-Crítica",IF($X1008&lt;=$AT$5,"Cumplido", "Incumplido"),"")</f>
        <v/>
      </c>
      <c r="AC1008" s="8" t="str">
        <f>IF($H1008="2-Alta",IF($X1008&lt;=$AT$6, "Cumplido", "Incumplido"),"")</f>
        <v/>
      </c>
      <c r="AD1008" s="8" t="str">
        <f>IF($H1008="3-Medio",IF($X1008&lt;=$AT$7, "Cumplido", "Incumplido"),"")</f>
        <v>Cumplido</v>
      </c>
      <c r="AE1008" s="8" t="str">
        <f>IF($H1008="4-Baja",IF($X1008&lt;=$AT$8, "Cumplido", "Incumplido"),"")</f>
        <v/>
      </c>
      <c r="AF1008" s="42">
        <v>45342</v>
      </c>
      <c r="AG1008" s="13" t="str">
        <f t="shared" si="186"/>
        <v>CUMPLE</v>
      </c>
      <c r="AH1008" s="13" t="str">
        <f t="shared" si="187"/>
        <v>NO CUMPLE</v>
      </c>
      <c r="AI1008" s="13" t="str">
        <f t="shared" si="188"/>
        <v>NO CUMPLE</v>
      </c>
      <c r="AJ1008" s="13" t="str">
        <f t="shared" si="189"/>
        <v>NO CUMPLE</v>
      </c>
      <c r="AK1008" s="13" t="str">
        <f t="shared" si="190"/>
        <v>NO CUMPLE</v>
      </c>
      <c r="AL1008" s="13" t="str">
        <f t="shared" si="191"/>
        <v>CUMPLE</v>
      </c>
      <c r="AM1008" s="13" t="str">
        <f t="shared" si="192"/>
        <v>NO CUMPLE</v>
      </c>
      <c r="AN1008" s="13" t="str">
        <f t="shared" si="193"/>
        <v>NO CUMPLE</v>
      </c>
      <c r="AO1008" s="13" t="str">
        <f t="shared" si="194"/>
        <v>NO CUMPLE</v>
      </c>
      <c r="AP1008" s="13" t="str">
        <f t="shared" si="195"/>
        <v>NO CUMPLE</v>
      </c>
    </row>
    <row r="1009" spans="1:42" ht="15" x14ac:dyDescent="0.25">
      <c r="A1009" t="s">
        <v>6063</v>
      </c>
      <c r="B1009" t="s">
        <v>1682</v>
      </c>
      <c r="C1009" t="s">
        <v>233</v>
      </c>
      <c r="D1009" t="s">
        <v>87</v>
      </c>
      <c r="E1009" t="s">
        <v>264</v>
      </c>
      <c r="F1009" t="s">
        <v>6064</v>
      </c>
      <c r="G1009" t="s">
        <v>54</v>
      </c>
      <c r="H1009" t="s">
        <v>254</v>
      </c>
      <c r="I1009" t="s">
        <v>29</v>
      </c>
      <c r="J1009" t="s">
        <v>82</v>
      </c>
      <c r="K1009" t="s">
        <v>57</v>
      </c>
      <c r="L1009" t="s">
        <v>6065</v>
      </c>
      <c r="M1009" t="s">
        <v>6066</v>
      </c>
      <c r="N1009" t="s">
        <v>6067</v>
      </c>
      <c r="O1009" t="s">
        <v>61</v>
      </c>
      <c r="P1009" t="s">
        <v>136</v>
      </c>
      <c r="Q1009" t="s">
        <v>137</v>
      </c>
      <c r="R1009" t="s">
        <v>6068</v>
      </c>
      <c r="S1009" t="s">
        <v>5581</v>
      </c>
      <c r="T1009" t="s">
        <v>6069</v>
      </c>
      <c r="U1009" t="s">
        <v>6070</v>
      </c>
      <c r="V1009" s="40">
        <v>0.32824074074074072</v>
      </c>
      <c r="W1009" s="40">
        <v>0.35668981481481482</v>
      </c>
      <c r="X1009" s="40">
        <v>2.8449074074074075E-2</v>
      </c>
      <c r="Y1009" s="2" t="str">
        <f t="shared" si="184"/>
        <v/>
      </c>
      <c r="Z1009" s="47" t="str">
        <f t="shared" si="185"/>
        <v>Cumplido</v>
      </c>
      <c r="AA1009" s="8"/>
      <c r="AB1009" s="8"/>
      <c r="AC1009" s="8"/>
      <c r="AD1009" s="8"/>
      <c r="AE1009" s="8"/>
      <c r="AF1009" s="42">
        <v>45342</v>
      </c>
      <c r="AG1009" s="13" t="str">
        <f t="shared" si="186"/>
        <v>CUMPLE</v>
      </c>
      <c r="AH1009" s="13" t="str">
        <f t="shared" si="187"/>
        <v>NO CUMPLE</v>
      </c>
      <c r="AI1009" s="13" t="str">
        <f t="shared" si="188"/>
        <v>NO CUMPLE</v>
      </c>
      <c r="AJ1009" s="13" t="str">
        <f t="shared" si="189"/>
        <v>NO CUMPLE</v>
      </c>
      <c r="AK1009" s="13" t="str">
        <f t="shared" si="190"/>
        <v>NO CUMPLE</v>
      </c>
      <c r="AL1009" s="13" t="str">
        <f t="shared" si="191"/>
        <v>NO CUMPLE</v>
      </c>
      <c r="AM1009" s="13" t="str">
        <f t="shared" si="192"/>
        <v>NO CUMPLE</v>
      </c>
      <c r="AN1009" s="13" t="str">
        <f t="shared" si="193"/>
        <v>NO CUMPLE</v>
      </c>
      <c r="AO1009" s="13" t="str">
        <f t="shared" si="194"/>
        <v>CUMPLE</v>
      </c>
      <c r="AP1009" s="13" t="str">
        <f t="shared" si="195"/>
        <v>NO CUMPLE</v>
      </c>
    </row>
    <row r="1010" spans="1:42" ht="15" x14ac:dyDescent="0.25">
      <c r="A1010" t="s">
        <v>6071</v>
      </c>
      <c r="B1010" t="s">
        <v>2280</v>
      </c>
      <c r="C1010" t="s">
        <v>531</v>
      </c>
      <c r="D1010" t="s">
        <v>154</v>
      </c>
      <c r="E1010" t="s">
        <v>1942</v>
      </c>
      <c r="F1010" t="s">
        <v>214</v>
      </c>
      <c r="G1010" t="s">
        <v>54</v>
      </c>
      <c r="H1010" t="s">
        <v>55</v>
      </c>
      <c r="I1010" t="s">
        <v>30</v>
      </c>
      <c r="J1010" t="s">
        <v>82</v>
      </c>
      <c r="K1010" t="s">
        <v>75</v>
      </c>
      <c r="L1010" t="s">
        <v>6072</v>
      </c>
      <c r="M1010" t="s">
        <v>6073</v>
      </c>
      <c r="N1010" t="s">
        <v>6074</v>
      </c>
      <c r="O1010" t="s">
        <v>61</v>
      </c>
      <c r="P1010" t="s">
        <v>62</v>
      </c>
      <c r="Q1010" t="s">
        <v>537</v>
      </c>
      <c r="R1010" t="s">
        <v>6075</v>
      </c>
      <c r="S1010" t="s">
        <v>6076</v>
      </c>
      <c r="T1010" t="s">
        <v>6077</v>
      </c>
      <c r="U1010" t="s">
        <v>6078</v>
      </c>
      <c r="V1010" s="40">
        <v>0</v>
      </c>
      <c r="W1010" s="40">
        <v>0</v>
      </c>
      <c r="X1010" s="40">
        <v>0</v>
      </c>
      <c r="Y1010" s="2" t="str">
        <f t="shared" si="184"/>
        <v/>
      </c>
      <c r="Z1010" s="47" t="str">
        <f t="shared" si="185"/>
        <v>Cumplido</v>
      </c>
      <c r="AA1010" s="8"/>
      <c r="AB1010" s="8"/>
      <c r="AC1010" s="8"/>
      <c r="AD1010" s="8"/>
      <c r="AE1010" s="8"/>
      <c r="AF1010" s="42">
        <v>45348</v>
      </c>
      <c r="AG1010" s="13" t="str">
        <f t="shared" si="186"/>
        <v>CUMPLE</v>
      </c>
      <c r="AH1010" s="13" t="str">
        <f t="shared" si="187"/>
        <v>NO CUMPLE</v>
      </c>
      <c r="AI1010" s="13" t="str">
        <f t="shared" si="188"/>
        <v>NO CUMPLE</v>
      </c>
      <c r="AJ1010" s="13" t="str">
        <f t="shared" si="189"/>
        <v>NO CUMPLE</v>
      </c>
      <c r="AK1010" s="13" t="str">
        <f t="shared" si="190"/>
        <v>NO CUMPLE</v>
      </c>
      <c r="AL1010" s="13" t="str">
        <f t="shared" si="191"/>
        <v>CUMPLE</v>
      </c>
      <c r="AM1010" s="13" t="str">
        <f t="shared" si="192"/>
        <v>NO CUMPLE</v>
      </c>
      <c r="AN1010" s="13" t="str">
        <f t="shared" si="193"/>
        <v>NO CUMPLE</v>
      </c>
      <c r="AO1010" s="13" t="str">
        <f t="shared" si="194"/>
        <v>NO CUMPLE</v>
      </c>
      <c r="AP1010" s="13" t="str">
        <f t="shared" si="195"/>
        <v>NO CUMPLE</v>
      </c>
    </row>
    <row r="1011" spans="1:42" ht="15" x14ac:dyDescent="0.25">
      <c r="A1011" t="s">
        <v>6079</v>
      </c>
      <c r="B1011" t="s">
        <v>95</v>
      </c>
      <c r="C1011" t="s">
        <v>531</v>
      </c>
      <c r="D1011" t="s">
        <v>483</v>
      </c>
      <c r="E1011" t="s">
        <v>1942</v>
      </c>
      <c r="F1011" t="s">
        <v>485</v>
      </c>
      <c r="G1011" t="s">
        <v>73</v>
      </c>
      <c r="H1011" t="s">
        <v>74</v>
      </c>
      <c r="I1011" t="s">
        <v>29</v>
      </c>
      <c r="J1011" t="s">
        <v>82</v>
      </c>
      <c r="K1011" t="s">
        <v>815</v>
      </c>
      <c r="L1011" t="s">
        <v>6080</v>
      </c>
      <c r="M1011" t="s">
        <v>6081</v>
      </c>
      <c r="N1011" t="s">
        <v>6082</v>
      </c>
      <c r="O1011" t="s">
        <v>61</v>
      </c>
      <c r="P1011" t="s">
        <v>136</v>
      </c>
      <c r="Q1011" t="s">
        <v>137</v>
      </c>
      <c r="R1011" t="s">
        <v>6083</v>
      </c>
      <c r="S1011" t="s">
        <v>4930</v>
      </c>
      <c r="T1011" t="s">
        <v>6084</v>
      </c>
      <c r="U1011" t="s">
        <v>6085</v>
      </c>
      <c r="V1011" s="40">
        <v>1.1630208333333334</v>
      </c>
      <c r="W1011" s="40">
        <v>1.2722916666666666</v>
      </c>
      <c r="X1011" s="40">
        <v>0.10927083333333333</v>
      </c>
      <c r="Y1011" s="2" t="str">
        <f t="shared" si="184"/>
        <v/>
      </c>
      <c r="Z1011" s="47" t="str">
        <f t="shared" si="185"/>
        <v>Cumplido</v>
      </c>
      <c r="AA1011" s="8"/>
      <c r="AB1011" s="8"/>
      <c r="AC1011" s="8"/>
      <c r="AD1011" s="8"/>
      <c r="AE1011" s="8"/>
      <c r="AF1011" s="42">
        <v>45343</v>
      </c>
      <c r="AG1011" s="13" t="str">
        <f t="shared" si="186"/>
        <v>NO CUMPLE</v>
      </c>
      <c r="AH1011" s="13" t="str">
        <f t="shared" si="187"/>
        <v>CUMPLE</v>
      </c>
      <c r="AI1011" s="13" t="str">
        <f t="shared" si="188"/>
        <v>NO CUMPLE</v>
      </c>
      <c r="AJ1011" s="13" t="str">
        <f t="shared" si="189"/>
        <v>NO CUMPLE</v>
      </c>
      <c r="AK1011" s="13" t="str">
        <f t="shared" si="190"/>
        <v>NO CUMPLE</v>
      </c>
      <c r="AL1011" s="13" t="str">
        <f t="shared" si="191"/>
        <v>NO CUMPLE</v>
      </c>
      <c r="AM1011" s="13" t="str">
        <f t="shared" si="192"/>
        <v>NO CUMPLE</v>
      </c>
      <c r="AN1011" s="13" t="str">
        <f t="shared" si="193"/>
        <v>NO CUMPLE</v>
      </c>
      <c r="AO1011" s="13" t="str">
        <f t="shared" si="194"/>
        <v>NO CUMPLE</v>
      </c>
      <c r="AP1011" s="13" t="str">
        <f t="shared" si="195"/>
        <v>CUMPLE</v>
      </c>
    </row>
    <row r="1012" spans="1:42" ht="15" x14ac:dyDescent="0.25">
      <c r="A1012" t="s">
        <v>6086</v>
      </c>
      <c r="B1012" t="s">
        <v>95</v>
      </c>
      <c r="C1012" t="s">
        <v>273</v>
      </c>
      <c r="D1012" t="s">
        <v>142</v>
      </c>
      <c r="E1012" t="s">
        <v>274</v>
      </c>
      <c r="F1012" t="s">
        <v>176</v>
      </c>
      <c r="G1012" t="s">
        <v>73</v>
      </c>
      <c r="H1012" t="s">
        <v>74</v>
      </c>
      <c r="I1012" t="s">
        <v>29</v>
      </c>
      <c r="J1012" t="s">
        <v>82</v>
      </c>
      <c r="K1012" t="s">
        <v>533</v>
      </c>
      <c r="L1012" t="s">
        <v>6087</v>
      </c>
      <c r="M1012" t="s">
        <v>6088</v>
      </c>
      <c r="N1012" t="s">
        <v>6089</v>
      </c>
      <c r="O1012" t="s">
        <v>61</v>
      </c>
      <c r="P1012" t="s">
        <v>62</v>
      </c>
      <c r="Q1012" t="s">
        <v>279</v>
      </c>
      <c r="R1012" t="s">
        <v>6090</v>
      </c>
      <c r="S1012" t="s">
        <v>5581</v>
      </c>
      <c r="T1012" t="s">
        <v>6091</v>
      </c>
      <c r="U1012" t="s">
        <v>5233</v>
      </c>
      <c r="V1012" s="40">
        <v>0</v>
      </c>
      <c r="W1012" s="40">
        <v>8.621527777777778E-2</v>
      </c>
      <c r="X1012" s="40">
        <v>8.621527777777778E-2</v>
      </c>
      <c r="Y1012" s="2" t="str">
        <f t="shared" si="184"/>
        <v/>
      </c>
      <c r="Z1012" s="47" t="str">
        <f t="shared" si="185"/>
        <v>Cumplido</v>
      </c>
      <c r="AA1012" s="8"/>
      <c r="AB1012" s="8"/>
      <c r="AC1012" s="8"/>
      <c r="AD1012" s="8"/>
      <c r="AE1012" s="8"/>
      <c r="AF1012" s="42">
        <v>45342</v>
      </c>
      <c r="AG1012" s="13" t="str">
        <f t="shared" si="186"/>
        <v>NO CUMPLE</v>
      </c>
      <c r="AH1012" s="13" t="str">
        <f t="shared" si="187"/>
        <v>CUMPLE</v>
      </c>
      <c r="AI1012" s="13" t="str">
        <f t="shared" si="188"/>
        <v>NO CUMPLE</v>
      </c>
      <c r="AJ1012" s="13" t="str">
        <f t="shared" si="189"/>
        <v>NO CUMPLE</v>
      </c>
      <c r="AK1012" s="13" t="str">
        <f t="shared" si="190"/>
        <v>NO CUMPLE</v>
      </c>
      <c r="AL1012" s="13" t="str">
        <f t="shared" si="191"/>
        <v>NO CUMPLE</v>
      </c>
      <c r="AM1012" s="13" t="str">
        <f t="shared" si="192"/>
        <v>CUMPLE</v>
      </c>
      <c r="AN1012" s="13" t="str">
        <f t="shared" si="193"/>
        <v>NO CUMPLE</v>
      </c>
      <c r="AO1012" s="13" t="str">
        <f t="shared" si="194"/>
        <v>NO CUMPLE</v>
      </c>
      <c r="AP1012" s="13" t="str">
        <f t="shared" si="195"/>
        <v>NO CUMPLE</v>
      </c>
    </row>
    <row r="1013" spans="1:42" ht="15" x14ac:dyDescent="0.25">
      <c r="A1013" t="s">
        <v>6092</v>
      </c>
      <c r="B1013" t="s">
        <v>95</v>
      </c>
      <c r="C1013" t="s">
        <v>531</v>
      </c>
      <c r="D1013" t="s">
        <v>142</v>
      </c>
      <c r="E1013" t="s">
        <v>1942</v>
      </c>
      <c r="F1013" t="s">
        <v>176</v>
      </c>
      <c r="G1013" t="s">
        <v>73</v>
      </c>
      <c r="H1013" t="s">
        <v>74</v>
      </c>
      <c r="I1013" t="s">
        <v>29</v>
      </c>
      <c r="J1013" t="s">
        <v>82</v>
      </c>
      <c r="K1013" t="s">
        <v>3287</v>
      </c>
      <c r="L1013" t="s">
        <v>6093</v>
      </c>
      <c r="M1013" t="s">
        <v>6094</v>
      </c>
      <c r="N1013" t="s">
        <v>6095</v>
      </c>
      <c r="O1013" t="s">
        <v>61</v>
      </c>
      <c r="P1013" t="s">
        <v>136</v>
      </c>
      <c r="Q1013" t="s">
        <v>137</v>
      </c>
      <c r="R1013" t="s">
        <v>6096</v>
      </c>
      <c r="S1013" t="s">
        <v>5769</v>
      </c>
      <c r="T1013" t="s">
        <v>6097</v>
      </c>
      <c r="U1013" t="s">
        <v>6098</v>
      </c>
      <c r="V1013" s="40">
        <v>2.0413310185185187</v>
      </c>
      <c r="W1013" s="40">
        <v>2.0576273148148148</v>
      </c>
      <c r="X1013" s="40">
        <v>1.6296296296296295E-2</v>
      </c>
      <c r="Y1013" s="2" t="str">
        <f t="shared" si="184"/>
        <v/>
      </c>
      <c r="Z1013" s="47" t="str">
        <f t="shared" si="185"/>
        <v>Cumplido</v>
      </c>
      <c r="AA1013" s="8"/>
      <c r="AB1013" s="8"/>
      <c r="AC1013" s="8"/>
      <c r="AD1013" s="8"/>
      <c r="AE1013" s="8"/>
      <c r="AF1013" s="42">
        <v>45344</v>
      </c>
      <c r="AG1013" s="13" t="str">
        <f t="shared" si="186"/>
        <v>CUMPLE</v>
      </c>
      <c r="AH1013" s="13" t="str">
        <f t="shared" si="187"/>
        <v>NO CUMPLE</v>
      </c>
      <c r="AI1013" s="13" t="str">
        <f t="shared" si="188"/>
        <v>NO CUMPLE</v>
      </c>
      <c r="AJ1013" s="13" t="str">
        <f t="shared" si="189"/>
        <v>NO CUMPLE</v>
      </c>
      <c r="AK1013" s="13" t="str">
        <f t="shared" si="190"/>
        <v>NO CUMPLE</v>
      </c>
      <c r="AL1013" s="13" t="str">
        <f t="shared" si="191"/>
        <v>NO CUMPLE</v>
      </c>
      <c r="AM1013" s="13" t="str">
        <f t="shared" si="192"/>
        <v>NO CUMPLE</v>
      </c>
      <c r="AN1013" s="13" t="str">
        <f t="shared" si="193"/>
        <v>NO CUMPLE</v>
      </c>
      <c r="AO1013" s="13" t="str">
        <f t="shared" si="194"/>
        <v>NO CUMPLE</v>
      </c>
      <c r="AP1013" s="13" t="str">
        <f t="shared" si="195"/>
        <v>CUMPLE</v>
      </c>
    </row>
    <row r="1014" spans="1:42" ht="15" x14ac:dyDescent="0.25">
      <c r="A1014" s="147" t="s">
        <v>6099</v>
      </c>
      <c r="B1014" s="147" t="s">
        <v>445</v>
      </c>
      <c r="C1014" s="147" t="s">
        <v>273</v>
      </c>
      <c r="D1014" s="147" t="s">
        <v>446</v>
      </c>
      <c r="E1014" s="147" t="s">
        <v>2268</v>
      </c>
      <c r="F1014" s="147" t="s">
        <v>447</v>
      </c>
      <c r="G1014" s="147" t="s">
        <v>448</v>
      </c>
      <c r="H1014" s="147" t="s">
        <v>55</v>
      </c>
      <c r="I1014" s="147" t="s">
        <v>30</v>
      </c>
      <c r="J1014" s="147" t="s">
        <v>67</v>
      </c>
      <c r="K1014" s="147" t="s">
        <v>288</v>
      </c>
      <c r="L1014" s="147" t="s">
        <v>5939</v>
      </c>
      <c r="M1014" s="147" t="s">
        <v>6100</v>
      </c>
      <c r="N1014" s="147" t="s">
        <v>6100</v>
      </c>
      <c r="O1014" s="147" t="s">
        <v>61</v>
      </c>
      <c r="P1014" s="147" t="s">
        <v>62</v>
      </c>
      <c r="Q1014" s="147" t="s">
        <v>279</v>
      </c>
      <c r="R1014" s="147" t="s">
        <v>6101</v>
      </c>
      <c r="S1014" s="147" t="s">
        <v>5581</v>
      </c>
      <c r="T1014" s="147" t="s">
        <v>5942</v>
      </c>
      <c r="U1014" s="147" t="s">
        <v>6102</v>
      </c>
      <c r="V1014" s="148">
        <v>2.1909722222222223E-2</v>
      </c>
      <c r="W1014" s="148">
        <v>0.2268287037037037</v>
      </c>
      <c r="X1014" s="148">
        <v>0.20491898148148149</v>
      </c>
      <c r="Y1014" s="149" t="str">
        <f t="shared" si="184"/>
        <v>Incumplido</v>
      </c>
      <c r="Z1014" s="150" t="str">
        <f t="shared" si="185"/>
        <v/>
      </c>
      <c r="AA1014" s="151"/>
      <c r="AB1014" s="151"/>
      <c r="AC1014" s="151"/>
      <c r="AD1014" s="151"/>
      <c r="AE1014" s="151"/>
      <c r="AF1014" s="152">
        <v>45342</v>
      </c>
      <c r="AG1014" s="153" t="str">
        <f t="shared" si="186"/>
        <v>NO CUMPLE</v>
      </c>
      <c r="AH1014" s="153" t="str">
        <f t="shared" si="187"/>
        <v>NO CUMPLE</v>
      </c>
      <c r="AI1014" s="153" t="str">
        <f t="shared" si="188"/>
        <v>CUMPLE</v>
      </c>
      <c r="AJ1014" s="153" t="str">
        <f t="shared" si="189"/>
        <v>NO CUMPLE</v>
      </c>
      <c r="AK1014" s="153" t="str">
        <f t="shared" si="190"/>
        <v>NO CUMPLE</v>
      </c>
      <c r="AL1014" s="153" t="str">
        <f t="shared" si="191"/>
        <v>NO CUMPLE</v>
      </c>
      <c r="AM1014" s="153" t="str">
        <f t="shared" si="192"/>
        <v>NO CUMPLE</v>
      </c>
      <c r="AN1014" s="153" t="str">
        <f t="shared" si="193"/>
        <v>CUMPLE</v>
      </c>
      <c r="AO1014" s="153" t="str">
        <f t="shared" si="194"/>
        <v>NO CUMPLE</v>
      </c>
      <c r="AP1014" s="153" t="str">
        <f t="shared" si="195"/>
        <v>NO CUMPLE</v>
      </c>
    </row>
    <row r="1015" spans="1:42" ht="15" x14ac:dyDescent="0.25">
      <c r="A1015" t="s">
        <v>6103</v>
      </c>
      <c r="B1015" t="s">
        <v>95</v>
      </c>
      <c r="C1015" t="s">
        <v>223</v>
      </c>
      <c r="D1015" t="s">
        <v>142</v>
      </c>
      <c r="E1015" t="s">
        <v>1101</v>
      </c>
      <c r="F1015" t="s">
        <v>176</v>
      </c>
      <c r="G1015" t="s">
        <v>73</v>
      </c>
      <c r="H1015" t="s">
        <v>74</v>
      </c>
      <c r="I1015" t="s">
        <v>29</v>
      </c>
      <c r="J1015" t="s">
        <v>82</v>
      </c>
      <c r="K1015" t="s">
        <v>75</v>
      </c>
      <c r="L1015" t="s">
        <v>6104</v>
      </c>
      <c r="M1015" t="s">
        <v>6105</v>
      </c>
      <c r="N1015" t="s">
        <v>6106</v>
      </c>
      <c r="O1015" t="s">
        <v>61</v>
      </c>
      <c r="P1015" t="s">
        <v>136</v>
      </c>
      <c r="Q1015" t="s">
        <v>137</v>
      </c>
      <c r="R1015" t="s">
        <v>6107</v>
      </c>
      <c r="S1015" t="s">
        <v>4930</v>
      </c>
      <c r="T1015" t="s">
        <v>6108</v>
      </c>
      <c r="U1015" t="s">
        <v>6109</v>
      </c>
      <c r="V1015" s="40">
        <v>0.98873842592592598</v>
      </c>
      <c r="W1015" s="40">
        <v>1.2233680555555555</v>
      </c>
      <c r="X1015" s="40">
        <v>0.23462962962962963</v>
      </c>
      <c r="Y1015" s="2" t="str">
        <f t="shared" si="184"/>
        <v/>
      </c>
      <c r="Z1015" s="47" t="str">
        <f t="shared" si="185"/>
        <v>Cumplido</v>
      </c>
      <c r="AA1015" s="8"/>
      <c r="AB1015" s="8"/>
      <c r="AC1015" s="8"/>
      <c r="AD1015" s="8"/>
      <c r="AE1015" s="8"/>
      <c r="AF1015" s="42">
        <v>45343</v>
      </c>
      <c r="AG1015" s="13" t="str">
        <f t="shared" si="186"/>
        <v>NO CUMPLE</v>
      </c>
      <c r="AH1015" s="13" t="str">
        <f t="shared" si="187"/>
        <v>NO CUMPLE</v>
      </c>
      <c r="AI1015" s="13" t="str">
        <f t="shared" si="188"/>
        <v>CUMPLE</v>
      </c>
      <c r="AJ1015" s="13" t="str">
        <f t="shared" si="189"/>
        <v>NO CUMPLE</v>
      </c>
      <c r="AK1015" s="13" t="str">
        <f t="shared" si="190"/>
        <v>NO CUMPLE</v>
      </c>
      <c r="AL1015" s="13" t="str">
        <f t="shared" si="191"/>
        <v>NO CUMPLE</v>
      </c>
      <c r="AM1015" s="13" t="str">
        <f t="shared" si="192"/>
        <v>NO CUMPLE</v>
      </c>
      <c r="AN1015" s="13" t="str">
        <f t="shared" si="193"/>
        <v>NO CUMPLE</v>
      </c>
      <c r="AO1015" s="13" t="str">
        <f t="shared" si="194"/>
        <v>NO CUMPLE</v>
      </c>
      <c r="AP1015" s="13" t="str">
        <f t="shared" si="195"/>
        <v>CUMPLE</v>
      </c>
    </row>
    <row r="1016" spans="1:42" ht="15" x14ac:dyDescent="0.25">
      <c r="A1016" t="s">
        <v>6110</v>
      </c>
      <c r="B1016" t="s">
        <v>95</v>
      </c>
      <c r="C1016" t="s">
        <v>273</v>
      </c>
      <c r="D1016" t="s">
        <v>142</v>
      </c>
      <c r="E1016" t="s">
        <v>5951</v>
      </c>
      <c r="F1016" t="s">
        <v>176</v>
      </c>
      <c r="G1016" t="s">
        <v>73</v>
      </c>
      <c r="H1016" t="s">
        <v>74</v>
      </c>
      <c r="I1016" t="s">
        <v>29</v>
      </c>
      <c r="J1016" t="s">
        <v>82</v>
      </c>
      <c r="K1016" t="s">
        <v>75</v>
      </c>
      <c r="L1016" t="s">
        <v>6111</v>
      </c>
      <c r="M1016" t="s">
        <v>6112</v>
      </c>
      <c r="N1016" t="s">
        <v>6113</v>
      </c>
      <c r="O1016" t="s">
        <v>61</v>
      </c>
      <c r="P1016" t="s">
        <v>136</v>
      </c>
      <c r="Q1016" t="s">
        <v>137</v>
      </c>
      <c r="R1016" t="s">
        <v>6114</v>
      </c>
      <c r="S1016" t="s">
        <v>5581</v>
      </c>
      <c r="T1016" t="s">
        <v>6115</v>
      </c>
      <c r="U1016" t="s">
        <v>6116</v>
      </c>
      <c r="V1016" s="40">
        <v>0</v>
      </c>
      <c r="W1016" s="40">
        <v>9.2476851851851852E-3</v>
      </c>
      <c r="X1016" s="40">
        <v>9.2476851851851852E-3</v>
      </c>
      <c r="Y1016" s="2" t="str">
        <f t="shared" si="184"/>
        <v/>
      </c>
      <c r="Z1016" s="47" t="str">
        <f t="shared" si="185"/>
        <v>Cumplido</v>
      </c>
      <c r="AA1016" s="8"/>
      <c r="AB1016" s="8"/>
      <c r="AC1016" s="8"/>
      <c r="AD1016" s="8"/>
      <c r="AE1016" s="8"/>
      <c r="AF1016" s="42">
        <v>45342</v>
      </c>
      <c r="AG1016" s="13" t="str">
        <f t="shared" si="186"/>
        <v>CUMPLE</v>
      </c>
      <c r="AH1016" s="13" t="str">
        <f t="shared" si="187"/>
        <v>NO CUMPLE</v>
      </c>
      <c r="AI1016" s="13" t="str">
        <f t="shared" si="188"/>
        <v>NO CUMPLE</v>
      </c>
      <c r="AJ1016" s="13" t="str">
        <f t="shared" si="189"/>
        <v>NO CUMPLE</v>
      </c>
      <c r="AK1016" s="13" t="str">
        <f t="shared" si="190"/>
        <v>NO CUMPLE</v>
      </c>
      <c r="AL1016" s="13" t="str">
        <f t="shared" si="191"/>
        <v>CUMPLE</v>
      </c>
      <c r="AM1016" s="13" t="str">
        <f t="shared" si="192"/>
        <v>NO CUMPLE</v>
      </c>
      <c r="AN1016" s="13" t="str">
        <f t="shared" si="193"/>
        <v>NO CUMPLE</v>
      </c>
      <c r="AO1016" s="13" t="str">
        <f t="shared" si="194"/>
        <v>NO CUMPLE</v>
      </c>
      <c r="AP1016" s="13" t="str">
        <f t="shared" si="195"/>
        <v>NO CUMPLE</v>
      </c>
    </row>
    <row r="1017" spans="1:42" ht="15" x14ac:dyDescent="0.25">
      <c r="A1017" t="s">
        <v>6117</v>
      </c>
      <c r="B1017" t="s">
        <v>95</v>
      </c>
      <c r="C1017" t="s">
        <v>308</v>
      </c>
      <c r="D1017" t="s">
        <v>142</v>
      </c>
      <c r="E1017" t="s">
        <v>457</v>
      </c>
      <c r="F1017" t="s">
        <v>1943</v>
      </c>
      <c r="G1017" t="s">
        <v>73</v>
      </c>
      <c r="H1017" t="s">
        <v>74</v>
      </c>
      <c r="I1017" t="s">
        <v>29</v>
      </c>
      <c r="J1017" t="s">
        <v>82</v>
      </c>
      <c r="K1017" t="s">
        <v>449</v>
      </c>
      <c r="L1017" t="s">
        <v>6118</v>
      </c>
      <c r="M1017" t="s">
        <v>6119</v>
      </c>
      <c r="N1017" t="s">
        <v>6120</v>
      </c>
      <c r="O1017" t="s">
        <v>61</v>
      </c>
      <c r="P1017" t="s">
        <v>136</v>
      </c>
      <c r="Q1017" t="s">
        <v>137</v>
      </c>
      <c r="R1017" t="s">
        <v>6121</v>
      </c>
      <c r="S1017" t="s">
        <v>5581</v>
      </c>
      <c r="T1017" t="s">
        <v>5690</v>
      </c>
      <c r="U1017" t="s">
        <v>6122</v>
      </c>
      <c r="V1017" s="40">
        <v>0</v>
      </c>
      <c r="W1017" s="40">
        <v>0.17116898148148149</v>
      </c>
      <c r="X1017" s="40">
        <v>0.17116898148148149</v>
      </c>
      <c r="Y1017" s="2" t="str">
        <f t="shared" si="184"/>
        <v/>
      </c>
      <c r="Z1017" s="47" t="str">
        <f t="shared" si="185"/>
        <v>Cumplido</v>
      </c>
      <c r="AA1017" s="8"/>
      <c r="AB1017" s="8"/>
      <c r="AC1017" s="8"/>
      <c r="AD1017" s="8"/>
      <c r="AE1017" s="8"/>
      <c r="AF1017" s="42">
        <v>45342</v>
      </c>
      <c r="AG1017" s="13" t="str">
        <f t="shared" si="186"/>
        <v>NO CUMPLE</v>
      </c>
      <c r="AH1017" s="13" t="str">
        <f t="shared" si="187"/>
        <v>NO CUMPLE</v>
      </c>
      <c r="AI1017" s="13" t="str">
        <f t="shared" si="188"/>
        <v>CUMPLE</v>
      </c>
      <c r="AJ1017" s="13" t="str">
        <f t="shared" si="189"/>
        <v>NO CUMPLE</v>
      </c>
      <c r="AK1017" s="13" t="str">
        <f t="shared" si="190"/>
        <v>NO CUMPLE</v>
      </c>
      <c r="AL1017" s="13" t="str">
        <f t="shared" si="191"/>
        <v>NO CUMPLE</v>
      </c>
      <c r="AM1017" s="13" t="str">
        <f t="shared" si="192"/>
        <v>NO CUMPLE</v>
      </c>
      <c r="AN1017" s="13" t="str">
        <f t="shared" si="193"/>
        <v>CUMPLE</v>
      </c>
      <c r="AO1017" s="13" t="str">
        <f t="shared" si="194"/>
        <v>NO CUMPLE</v>
      </c>
      <c r="AP1017" s="13" t="str">
        <f t="shared" si="195"/>
        <v>NO CUMPLE</v>
      </c>
    </row>
    <row r="1018" spans="1:42" ht="15" hidden="1" x14ac:dyDescent="0.25">
      <c r="A1018" t="s">
        <v>6123</v>
      </c>
      <c r="B1018" t="s">
        <v>165</v>
      </c>
      <c r="C1018" t="s">
        <v>415</v>
      </c>
      <c r="D1018" t="s">
        <v>297</v>
      </c>
      <c r="E1018" t="s">
        <v>380</v>
      </c>
      <c r="F1018" t="s">
        <v>1124</v>
      </c>
      <c r="G1018" t="s">
        <v>73</v>
      </c>
      <c r="H1018" t="s">
        <v>74</v>
      </c>
      <c r="I1018" t="s">
        <v>29</v>
      </c>
      <c r="J1018" t="s">
        <v>82</v>
      </c>
      <c r="K1018" t="s">
        <v>1952</v>
      </c>
      <c r="L1018" t="s">
        <v>5731</v>
      </c>
      <c r="M1018" t="s">
        <v>6124</v>
      </c>
      <c r="N1018" t="s">
        <v>6125</v>
      </c>
      <c r="O1018" t="s">
        <v>61</v>
      </c>
      <c r="P1018" t="s">
        <v>62</v>
      </c>
      <c r="Q1018" t="s">
        <v>350</v>
      </c>
      <c r="R1018" t="s">
        <v>6126</v>
      </c>
      <c r="S1018" t="s">
        <v>5581</v>
      </c>
      <c r="T1018" t="s">
        <v>6127</v>
      </c>
      <c r="U1018" t="s">
        <v>423</v>
      </c>
      <c r="V1018" s="40">
        <v>8.7152777777777784E-3</v>
      </c>
      <c r="W1018" s="40">
        <v>1.3773148148148149E-2</v>
      </c>
      <c r="X1018" s="40">
        <v>5.0578703703703706E-3</v>
      </c>
      <c r="Y1018" s="2" t="str">
        <f t="shared" si="184"/>
        <v/>
      </c>
      <c r="Z1018" s="47" t="str">
        <f t="shared" si="185"/>
        <v>Cumplido</v>
      </c>
      <c r="AA1018" s="8"/>
      <c r="AB1018" s="8"/>
      <c r="AC1018" s="8"/>
      <c r="AD1018" s="8"/>
      <c r="AE1018" s="8"/>
      <c r="AF1018" s="42">
        <v>45342</v>
      </c>
      <c r="AG1018" s="13" t="str">
        <f t="shared" si="186"/>
        <v>CUMPLE</v>
      </c>
      <c r="AH1018" s="13" t="str">
        <f t="shared" si="187"/>
        <v>NO CUMPLE</v>
      </c>
      <c r="AI1018" s="13" t="str">
        <f t="shared" si="188"/>
        <v>NO CUMPLE</v>
      </c>
      <c r="AJ1018" s="13" t="str">
        <f t="shared" si="189"/>
        <v>NO CUMPLE</v>
      </c>
      <c r="AK1018" s="13" t="str">
        <f t="shared" si="190"/>
        <v>NO CUMPLE</v>
      </c>
      <c r="AL1018" s="13" t="str">
        <f t="shared" si="191"/>
        <v>CUMPLE</v>
      </c>
      <c r="AM1018" s="13" t="str">
        <f t="shared" si="192"/>
        <v>NO CUMPLE</v>
      </c>
      <c r="AN1018" s="13" t="str">
        <f t="shared" si="193"/>
        <v>NO CUMPLE</v>
      </c>
      <c r="AO1018" s="13" t="str">
        <f t="shared" si="194"/>
        <v>NO CUMPLE</v>
      </c>
      <c r="AP1018" s="13" t="str">
        <f t="shared" si="195"/>
        <v>NO CUMPLE</v>
      </c>
    </row>
    <row r="1019" spans="1:42" ht="15" hidden="1" x14ac:dyDescent="0.25">
      <c r="A1019" t="s">
        <v>6128</v>
      </c>
      <c r="B1019" t="s">
        <v>70</v>
      </c>
      <c r="C1019" t="s">
        <v>154</v>
      </c>
      <c r="D1019" t="s">
        <v>71</v>
      </c>
      <c r="E1019" t="s">
        <v>495</v>
      </c>
      <c r="F1019" t="s">
        <v>116</v>
      </c>
      <c r="G1019" t="s">
        <v>54</v>
      </c>
      <c r="H1019" t="s">
        <v>55</v>
      </c>
      <c r="I1019" t="s">
        <v>30</v>
      </c>
      <c r="J1019" t="s">
        <v>56</v>
      </c>
      <c r="K1019" t="s">
        <v>117</v>
      </c>
      <c r="L1019" t="s">
        <v>6129</v>
      </c>
      <c r="M1019" t="s">
        <v>6130</v>
      </c>
      <c r="N1019" t="s">
        <v>6131</v>
      </c>
      <c r="O1019" t="s">
        <v>61</v>
      </c>
      <c r="P1019" t="s">
        <v>136</v>
      </c>
      <c r="Q1019" t="s">
        <v>137</v>
      </c>
      <c r="R1019" t="s">
        <v>6132</v>
      </c>
      <c r="S1019" t="s">
        <v>4930</v>
      </c>
      <c r="T1019" t="s">
        <v>1971</v>
      </c>
      <c r="U1019" t="s">
        <v>6133</v>
      </c>
      <c r="V1019" s="40">
        <v>0</v>
      </c>
      <c r="W1019" s="40">
        <v>0</v>
      </c>
      <c r="X1019" s="40">
        <v>0</v>
      </c>
      <c r="Y1019" s="2" t="str">
        <f t="shared" si="184"/>
        <v/>
      </c>
      <c r="Z1019" s="47" t="str">
        <f t="shared" si="185"/>
        <v/>
      </c>
      <c r="AA1019" s="8"/>
      <c r="AB1019" s="8"/>
      <c r="AC1019" s="8"/>
      <c r="AD1019" s="8"/>
      <c r="AE1019" s="8"/>
      <c r="AF1019" s="42">
        <v>45343</v>
      </c>
      <c r="AG1019" s="13" t="str">
        <f t="shared" si="186"/>
        <v>CUMPLE</v>
      </c>
      <c r="AH1019" s="13" t="str">
        <f t="shared" si="187"/>
        <v>NO CUMPLE</v>
      </c>
      <c r="AI1019" s="13" t="str">
        <f t="shared" si="188"/>
        <v>NO CUMPLE</v>
      </c>
      <c r="AJ1019" s="13" t="str">
        <f t="shared" si="189"/>
        <v>NO CUMPLE</v>
      </c>
      <c r="AK1019" s="13" t="str">
        <f t="shared" si="190"/>
        <v>NO CUMPLE</v>
      </c>
      <c r="AL1019" s="13" t="str">
        <f t="shared" si="191"/>
        <v>CUMPLE</v>
      </c>
      <c r="AM1019" s="13" t="str">
        <f t="shared" si="192"/>
        <v>NO CUMPLE</v>
      </c>
      <c r="AN1019" s="13" t="str">
        <f t="shared" si="193"/>
        <v>NO CUMPLE</v>
      </c>
      <c r="AO1019" s="13" t="str">
        <f t="shared" si="194"/>
        <v>NO CUMPLE</v>
      </c>
      <c r="AP1019" s="13" t="str">
        <f t="shared" si="195"/>
        <v>NO CUMPLE</v>
      </c>
    </row>
    <row r="1020" spans="1:42" ht="15" hidden="1" x14ac:dyDescent="0.25">
      <c r="A1020" t="s">
        <v>6134</v>
      </c>
      <c r="B1020" t="s">
        <v>165</v>
      </c>
      <c r="C1020" t="s">
        <v>359</v>
      </c>
      <c r="D1020" t="s">
        <v>71</v>
      </c>
      <c r="E1020" t="s">
        <v>767</v>
      </c>
      <c r="F1020" t="s">
        <v>1016</v>
      </c>
      <c r="G1020" t="s">
        <v>54</v>
      </c>
      <c r="H1020" t="s">
        <v>55</v>
      </c>
      <c r="I1020" t="s">
        <v>30</v>
      </c>
      <c r="J1020" t="s">
        <v>82</v>
      </c>
      <c r="K1020" t="s">
        <v>57</v>
      </c>
      <c r="L1020" t="s">
        <v>1083</v>
      </c>
      <c r="M1020" t="s">
        <v>6135</v>
      </c>
      <c r="N1020" t="s">
        <v>6136</v>
      </c>
      <c r="O1020" t="s">
        <v>61</v>
      </c>
      <c r="P1020" t="s">
        <v>136</v>
      </c>
      <c r="Q1020" t="s">
        <v>137</v>
      </c>
      <c r="R1020" t="s">
        <v>6137</v>
      </c>
      <c r="S1020" t="s">
        <v>5581</v>
      </c>
      <c r="T1020" t="s">
        <v>1083</v>
      </c>
      <c r="U1020" t="s">
        <v>1087</v>
      </c>
      <c r="V1020" s="40">
        <v>6.4814814814814813E-4</v>
      </c>
      <c r="W1020" s="40">
        <v>1.3888888888888889E-3</v>
      </c>
      <c r="X1020" s="40">
        <v>7.407407407407407E-4</v>
      </c>
      <c r="Y1020" s="2" t="str">
        <f t="shared" si="184"/>
        <v/>
      </c>
      <c r="Z1020" s="47" t="str">
        <f t="shared" si="185"/>
        <v>Cumplido</v>
      </c>
      <c r="AA1020" s="8"/>
      <c r="AB1020" s="8"/>
      <c r="AC1020" s="8"/>
      <c r="AD1020" s="8"/>
      <c r="AE1020" s="8"/>
      <c r="AF1020" s="42">
        <v>45342</v>
      </c>
      <c r="AG1020" s="13" t="str">
        <f t="shared" si="186"/>
        <v>CUMPLE</v>
      </c>
      <c r="AH1020" s="13" t="str">
        <f t="shared" si="187"/>
        <v>NO CUMPLE</v>
      </c>
      <c r="AI1020" s="13" t="str">
        <f t="shared" si="188"/>
        <v>NO CUMPLE</v>
      </c>
      <c r="AJ1020" s="13" t="str">
        <f t="shared" si="189"/>
        <v>NO CUMPLE</v>
      </c>
      <c r="AK1020" s="13" t="str">
        <f t="shared" si="190"/>
        <v>NO CUMPLE</v>
      </c>
      <c r="AL1020" s="13" t="str">
        <f t="shared" si="191"/>
        <v>CUMPLE</v>
      </c>
      <c r="AM1020" s="13" t="str">
        <f t="shared" si="192"/>
        <v>NO CUMPLE</v>
      </c>
      <c r="AN1020" s="13" t="str">
        <f t="shared" si="193"/>
        <v>NO CUMPLE</v>
      </c>
      <c r="AO1020" s="13" t="str">
        <f t="shared" si="194"/>
        <v>NO CUMPLE</v>
      </c>
      <c r="AP1020" s="13" t="str">
        <f t="shared" si="195"/>
        <v>NO CUMPLE</v>
      </c>
    </row>
    <row r="1021" spans="1:42" ht="15" hidden="1" x14ac:dyDescent="0.25">
      <c r="A1021" t="s">
        <v>6138</v>
      </c>
      <c r="B1021" t="s">
        <v>70</v>
      </c>
      <c r="C1021" t="s">
        <v>154</v>
      </c>
      <c r="D1021" t="s">
        <v>71</v>
      </c>
      <c r="E1021" t="s">
        <v>495</v>
      </c>
      <c r="F1021" t="s">
        <v>116</v>
      </c>
      <c r="G1021" t="s">
        <v>54</v>
      </c>
      <c r="H1021" t="s">
        <v>55</v>
      </c>
      <c r="I1021" t="s">
        <v>30</v>
      </c>
      <c r="J1021" t="s">
        <v>56</v>
      </c>
      <c r="K1021" t="s">
        <v>117</v>
      </c>
      <c r="L1021" t="s">
        <v>6139</v>
      </c>
      <c r="M1021" t="s">
        <v>6140</v>
      </c>
      <c r="N1021" t="s">
        <v>6141</v>
      </c>
      <c r="O1021" t="s">
        <v>61</v>
      </c>
      <c r="P1021" t="s">
        <v>136</v>
      </c>
      <c r="Q1021" t="s">
        <v>137</v>
      </c>
      <c r="R1021" t="s">
        <v>6142</v>
      </c>
      <c r="S1021" t="s">
        <v>5581</v>
      </c>
      <c r="T1021" t="s">
        <v>6143</v>
      </c>
      <c r="U1021" t="s">
        <v>6144</v>
      </c>
      <c r="V1021" s="40">
        <v>0</v>
      </c>
      <c r="W1021" s="40">
        <v>0</v>
      </c>
      <c r="X1021" s="40">
        <v>0</v>
      </c>
      <c r="Y1021" s="2" t="str">
        <f t="shared" si="184"/>
        <v/>
      </c>
      <c r="Z1021" s="47" t="str">
        <f t="shared" si="185"/>
        <v/>
      </c>
      <c r="AA1021" s="8"/>
      <c r="AB1021" s="8"/>
      <c r="AC1021" s="8"/>
      <c r="AD1021" s="8"/>
      <c r="AE1021" s="8"/>
      <c r="AF1021" s="42">
        <v>45342</v>
      </c>
      <c r="AG1021" s="13" t="str">
        <f t="shared" si="186"/>
        <v>CUMPLE</v>
      </c>
      <c r="AH1021" s="13" t="str">
        <f t="shared" si="187"/>
        <v>NO CUMPLE</v>
      </c>
      <c r="AI1021" s="13" t="str">
        <f t="shared" si="188"/>
        <v>NO CUMPLE</v>
      </c>
      <c r="AJ1021" s="13" t="str">
        <f t="shared" si="189"/>
        <v>NO CUMPLE</v>
      </c>
      <c r="AK1021" s="13" t="str">
        <f t="shared" si="190"/>
        <v>NO CUMPLE</v>
      </c>
      <c r="AL1021" s="13" t="str">
        <f t="shared" si="191"/>
        <v>CUMPLE</v>
      </c>
      <c r="AM1021" s="13" t="str">
        <f t="shared" si="192"/>
        <v>NO CUMPLE</v>
      </c>
      <c r="AN1021" s="13" t="str">
        <f t="shared" si="193"/>
        <v>NO CUMPLE</v>
      </c>
      <c r="AO1021" s="13" t="str">
        <f t="shared" si="194"/>
        <v>NO CUMPLE</v>
      </c>
      <c r="AP1021" s="13" t="str">
        <f t="shared" si="195"/>
        <v>NO CUMPLE</v>
      </c>
    </row>
    <row r="1022" spans="1:42" ht="15" hidden="1" x14ac:dyDescent="0.25">
      <c r="A1022" t="s">
        <v>6145</v>
      </c>
      <c r="B1022" t="s">
        <v>165</v>
      </c>
      <c r="C1022" t="s">
        <v>296</v>
      </c>
      <c r="D1022" t="s">
        <v>297</v>
      </c>
      <c r="E1022" t="s">
        <v>876</v>
      </c>
      <c r="F1022" t="s">
        <v>320</v>
      </c>
      <c r="G1022" t="s">
        <v>73</v>
      </c>
      <c r="H1022" t="s">
        <v>74</v>
      </c>
      <c r="I1022" t="s">
        <v>29</v>
      </c>
      <c r="J1022" t="s">
        <v>82</v>
      </c>
      <c r="K1022" t="s">
        <v>6146</v>
      </c>
      <c r="L1022" t="s">
        <v>6147</v>
      </c>
      <c r="M1022" t="s">
        <v>6148</v>
      </c>
      <c r="N1022" t="s">
        <v>6149</v>
      </c>
      <c r="O1022" t="s">
        <v>61</v>
      </c>
      <c r="P1022" t="s">
        <v>94</v>
      </c>
      <c r="Q1022" t="s">
        <v>95</v>
      </c>
      <c r="R1022" t="s">
        <v>6150</v>
      </c>
      <c r="S1022" t="s">
        <v>5581</v>
      </c>
      <c r="T1022" t="s">
        <v>6151</v>
      </c>
      <c r="U1022"/>
      <c r="V1022" s="40">
        <v>0.20243055555555556</v>
      </c>
      <c r="W1022" s="40">
        <v>0.21740740740740741</v>
      </c>
      <c r="X1022" s="40">
        <v>1.4976851851851852E-2</v>
      </c>
      <c r="Y1022" s="2" t="str">
        <f t="shared" si="184"/>
        <v/>
      </c>
      <c r="Z1022" s="47" t="str">
        <f t="shared" si="185"/>
        <v>Cumplido</v>
      </c>
      <c r="AA1022" s="8"/>
      <c r="AB1022" s="8"/>
      <c r="AC1022" s="8"/>
      <c r="AD1022" s="8"/>
      <c r="AE1022" s="8"/>
      <c r="AF1022" s="42">
        <v>45342</v>
      </c>
      <c r="AG1022" s="13" t="str">
        <f t="shared" si="186"/>
        <v>CUMPLE</v>
      </c>
      <c r="AH1022" s="13" t="str">
        <f t="shared" si="187"/>
        <v>NO CUMPLE</v>
      </c>
      <c r="AI1022" s="13" t="str">
        <f t="shared" si="188"/>
        <v>NO CUMPLE</v>
      </c>
      <c r="AJ1022" s="13" t="str">
        <f t="shared" si="189"/>
        <v>NO CUMPLE</v>
      </c>
      <c r="AK1022" s="13" t="str">
        <f t="shared" si="190"/>
        <v>NO CUMPLE</v>
      </c>
      <c r="AL1022" s="13" t="str">
        <f t="shared" si="191"/>
        <v>NO CUMPLE</v>
      </c>
      <c r="AM1022" s="13" t="str">
        <f t="shared" si="192"/>
        <v>NO CUMPLE</v>
      </c>
      <c r="AN1022" s="13" t="str">
        <f t="shared" si="193"/>
        <v>CUMPLE</v>
      </c>
      <c r="AO1022" s="13" t="str">
        <f t="shared" si="194"/>
        <v>NO CUMPLE</v>
      </c>
      <c r="AP1022" s="13" t="str">
        <f t="shared" si="195"/>
        <v>NO CUMPLE</v>
      </c>
    </row>
    <row r="1023" spans="1:42" ht="15" x14ac:dyDescent="0.25">
      <c r="A1023" t="s">
        <v>6152</v>
      </c>
      <c r="B1023" t="s">
        <v>85</v>
      </c>
      <c r="C1023" t="s">
        <v>86</v>
      </c>
      <c r="D1023" t="s">
        <v>87</v>
      </c>
      <c r="E1023" t="s">
        <v>88</v>
      </c>
      <c r="F1023" t="s">
        <v>89</v>
      </c>
      <c r="G1023" t="s">
        <v>54</v>
      </c>
      <c r="H1023" t="s">
        <v>55</v>
      </c>
      <c r="I1023" t="s">
        <v>30</v>
      </c>
      <c r="J1023" t="s">
        <v>82</v>
      </c>
      <c r="K1023" t="s">
        <v>6153</v>
      </c>
      <c r="L1023" t="s">
        <v>6154</v>
      </c>
      <c r="M1023" t="s">
        <v>6155</v>
      </c>
      <c r="N1023" t="s">
        <v>6156</v>
      </c>
      <c r="O1023" t="s">
        <v>61</v>
      </c>
      <c r="P1023" t="s">
        <v>94</v>
      </c>
      <c r="Q1023" t="s">
        <v>617</v>
      </c>
      <c r="R1023" t="s">
        <v>6157</v>
      </c>
      <c r="S1023" t="s">
        <v>4930</v>
      </c>
      <c r="T1023" t="s">
        <v>6158</v>
      </c>
      <c r="U1023" t="s">
        <v>6159</v>
      </c>
      <c r="V1023" s="40">
        <v>1.1097685185185184</v>
      </c>
      <c r="W1023" s="40">
        <v>1.1828356481481481</v>
      </c>
      <c r="X1023" s="40">
        <v>7.3067129629629635E-2</v>
      </c>
      <c r="Y1023" s="2" t="str">
        <f t="shared" si="184"/>
        <v/>
      </c>
      <c r="Z1023" s="47" t="str">
        <f t="shared" si="185"/>
        <v>Cumplido</v>
      </c>
      <c r="AA1023" s="8"/>
      <c r="AB1023" s="8"/>
      <c r="AC1023" s="8"/>
      <c r="AD1023" s="8"/>
      <c r="AE1023" s="8"/>
      <c r="AF1023" s="42">
        <v>45343</v>
      </c>
      <c r="AG1023" s="13" t="str">
        <f t="shared" si="186"/>
        <v>NO CUMPLE</v>
      </c>
      <c r="AH1023" s="13" t="str">
        <f t="shared" si="187"/>
        <v>CUMPLE</v>
      </c>
      <c r="AI1023" s="13" t="str">
        <f t="shared" si="188"/>
        <v>NO CUMPLE</v>
      </c>
      <c r="AJ1023" s="13" t="str">
        <f t="shared" si="189"/>
        <v>NO CUMPLE</v>
      </c>
      <c r="AK1023" s="13" t="str">
        <f t="shared" si="190"/>
        <v>NO CUMPLE</v>
      </c>
      <c r="AL1023" s="13" t="str">
        <f t="shared" si="191"/>
        <v>NO CUMPLE</v>
      </c>
      <c r="AM1023" s="13" t="str">
        <f t="shared" si="192"/>
        <v>NO CUMPLE</v>
      </c>
      <c r="AN1023" s="13" t="str">
        <f t="shared" si="193"/>
        <v>NO CUMPLE</v>
      </c>
      <c r="AO1023" s="13" t="str">
        <f t="shared" si="194"/>
        <v>NO CUMPLE</v>
      </c>
      <c r="AP1023" s="13" t="str">
        <f t="shared" si="195"/>
        <v>CUMPLE</v>
      </c>
    </row>
    <row r="1024" spans="1:42" ht="15" hidden="1" x14ac:dyDescent="0.25">
      <c r="A1024" t="s">
        <v>6160</v>
      </c>
      <c r="B1024" t="s">
        <v>165</v>
      </c>
      <c r="C1024" t="s">
        <v>415</v>
      </c>
      <c r="D1024" t="s">
        <v>297</v>
      </c>
      <c r="E1024" t="s">
        <v>380</v>
      </c>
      <c r="F1024" t="s">
        <v>1124</v>
      </c>
      <c r="G1024" t="s">
        <v>73</v>
      </c>
      <c r="H1024" t="s">
        <v>74</v>
      </c>
      <c r="I1024" t="s">
        <v>29</v>
      </c>
      <c r="J1024" t="s">
        <v>82</v>
      </c>
      <c r="K1024" t="s">
        <v>6161</v>
      </c>
      <c r="L1024" t="s">
        <v>6162</v>
      </c>
      <c r="M1024" t="s">
        <v>6163</v>
      </c>
      <c r="N1024" t="s">
        <v>6164</v>
      </c>
      <c r="O1024" t="s">
        <v>61</v>
      </c>
      <c r="P1024" t="s">
        <v>170</v>
      </c>
      <c r="Q1024" t="s">
        <v>420</v>
      </c>
      <c r="R1024" t="s">
        <v>6165</v>
      </c>
      <c r="S1024" t="s">
        <v>5581</v>
      </c>
      <c r="T1024" t="s">
        <v>6166</v>
      </c>
      <c r="U1024" t="s">
        <v>423</v>
      </c>
      <c r="V1024" s="40">
        <v>3.0902777777777777E-3</v>
      </c>
      <c r="W1024" s="40">
        <v>7.9976851851851858E-3</v>
      </c>
      <c r="X1024" s="40">
        <v>4.9074074074074072E-3</v>
      </c>
      <c r="Y1024" s="2" t="str">
        <f t="shared" si="184"/>
        <v/>
      </c>
      <c r="Z1024" s="47" t="str">
        <f t="shared" si="185"/>
        <v>Cumplido</v>
      </c>
      <c r="AA1024" s="8"/>
      <c r="AB1024" s="8" t="str">
        <f t="shared" ref="AB1024:AB1029" si="196">IF($H1024="1-Crítica",IF($X1024&lt;=$AT$5,"Cumplido", "Incumplido"),"")</f>
        <v/>
      </c>
      <c r="AC1024" s="8" t="str">
        <f t="shared" ref="AC1024:AC1029" si="197">IF($H1024="2-Alta",IF($X1024&lt;=$AT$6, "Cumplido", "Incumplido"),"")</f>
        <v/>
      </c>
      <c r="AD1024" s="8" t="str">
        <f t="shared" ref="AD1024:AD1029" si="198">IF($H1024="3-Medio",IF($X1024&lt;=$AT$7, "Cumplido", "Incumplido"),"")</f>
        <v>Cumplido</v>
      </c>
      <c r="AE1024" s="8" t="str">
        <f t="shared" ref="AE1024:AE1029" si="199">IF($H1024="4-Baja",IF($X1024&lt;=$AT$8, "Cumplido", "Incumplido"),"")</f>
        <v/>
      </c>
      <c r="AF1024" s="42">
        <v>45342</v>
      </c>
      <c r="AG1024" s="13" t="str">
        <f t="shared" si="186"/>
        <v>CUMPLE</v>
      </c>
      <c r="AH1024" s="13" t="str">
        <f t="shared" si="187"/>
        <v>NO CUMPLE</v>
      </c>
      <c r="AI1024" s="13" t="str">
        <f t="shared" si="188"/>
        <v>NO CUMPLE</v>
      </c>
      <c r="AJ1024" s="13" t="str">
        <f t="shared" si="189"/>
        <v>NO CUMPLE</v>
      </c>
      <c r="AK1024" s="13" t="str">
        <f t="shared" si="190"/>
        <v>NO CUMPLE</v>
      </c>
      <c r="AL1024" s="13" t="str">
        <f t="shared" si="191"/>
        <v>CUMPLE</v>
      </c>
      <c r="AM1024" s="13" t="str">
        <f t="shared" si="192"/>
        <v>NO CUMPLE</v>
      </c>
      <c r="AN1024" s="13" t="str">
        <f t="shared" si="193"/>
        <v>NO CUMPLE</v>
      </c>
      <c r="AO1024" s="13" t="str">
        <f t="shared" si="194"/>
        <v>NO CUMPLE</v>
      </c>
      <c r="AP1024" s="13" t="str">
        <f t="shared" si="195"/>
        <v>NO CUMPLE</v>
      </c>
    </row>
    <row r="1025" spans="1:42" ht="15" x14ac:dyDescent="0.25">
      <c r="A1025" t="s">
        <v>6167</v>
      </c>
      <c r="B1025" t="s">
        <v>445</v>
      </c>
      <c r="C1025" t="s">
        <v>233</v>
      </c>
      <c r="D1025" t="s">
        <v>446</v>
      </c>
      <c r="E1025" t="s">
        <v>242</v>
      </c>
      <c r="F1025" t="s">
        <v>447</v>
      </c>
      <c r="G1025" t="s">
        <v>448</v>
      </c>
      <c r="H1025" t="s">
        <v>55</v>
      </c>
      <c r="I1025" t="s">
        <v>30</v>
      </c>
      <c r="J1025" t="s">
        <v>67</v>
      </c>
      <c r="K1025" t="s">
        <v>399</v>
      </c>
      <c r="L1025" t="s">
        <v>6168</v>
      </c>
      <c r="M1025" t="s">
        <v>6169</v>
      </c>
      <c r="N1025" t="s">
        <v>6169</v>
      </c>
      <c r="O1025" t="s">
        <v>61</v>
      </c>
      <c r="P1025" t="s">
        <v>452</v>
      </c>
      <c r="Q1025" t="s">
        <v>452</v>
      </c>
      <c r="R1025" t="s">
        <v>6170</v>
      </c>
      <c r="S1025" t="s">
        <v>5581</v>
      </c>
      <c r="T1025" t="s">
        <v>6171</v>
      </c>
      <c r="U1025" t="s">
        <v>6172</v>
      </c>
      <c r="V1025" s="40">
        <v>2.8125000000000001E-2</v>
      </c>
      <c r="W1025" s="40">
        <v>0.13896990740740742</v>
      </c>
      <c r="X1025" s="40">
        <v>0.11084490740740741</v>
      </c>
      <c r="Y1025" s="2" t="str">
        <f t="shared" si="184"/>
        <v>Cumplido</v>
      </c>
      <c r="Z1025" s="47" t="str">
        <f t="shared" si="185"/>
        <v/>
      </c>
      <c r="AA1025" s="8"/>
      <c r="AB1025" s="8" t="str">
        <f t="shared" si="196"/>
        <v/>
      </c>
      <c r="AC1025" s="8" t="str">
        <f t="shared" si="197"/>
        <v/>
      </c>
      <c r="AD1025" s="8" t="str">
        <f t="shared" si="198"/>
        <v/>
      </c>
      <c r="AE1025" s="8" t="str">
        <f t="shared" si="199"/>
        <v>Cumplido</v>
      </c>
      <c r="AF1025" s="42">
        <v>45342</v>
      </c>
      <c r="AG1025" s="13" t="str">
        <f t="shared" si="186"/>
        <v>NO CUMPLE</v>
      </c>
      <c r="AH1025" s="13" t="str">
        <f t="shared" si="187"/>
        <v>CUMPLE</v>
      </c>
      <c r="AI1025" s="13" t="str">
        <f t="shared" si="188"/>
        <v>NO CUMPLE</v>
      </c>
      <c r="AJ1025" s="13" t="str">
        <f t="shared" si="189"/>
        <v>NO CUMPLE</v>
      </c>
      <c r="AK1025" s="13" t="str">
        <f t="shared" si="190"/>
        <v>NO CUMPLE</v>
      </c>
      <c r="AL1025" s="13" t="str">
        <f t="shared" si="191"/>
        <v>NO CUMPLE</v>
      </c>
      <c r="AM1025" s="13" t="str">
        <f t="shared" si="192"/>
        <v>CUMPLE</v>
      </c>
      <c r="AN1025" s="13" t="str">
        <f t="shared" si="193"/>
        <v>NO CUMPLE</v>
      </c>
      <c r="AO1025" s="13" t="str">
        <f t="shared" si="194"/>
        <v>NO CUMPLE</v>
      </c>
      <c r="AP1025" s="13" t="str">
        <f t="shared" si="195"/>
        <v>NO CUMPLE</v>
      </c>
    </row>
    <row r="1026" spans="1:42" ht="15" hidden="1" x14ac:dyDescent="0.25">
      <c r="A1026" t="s">
        <v>6173</v>
      </c>
      <c r="B1026" t="s">
        <v>165</v>
      </c>
      <c r="C1026" t="s">
        <v>415</v>
      </c>
      <c r="D1026" t="s">
        <v>297</v>
      </c>
      <c r="E1026" t="s">
        <v>380</v>
      </c>
      <c r="F1026" t="s">
        <v>1124</v>
      </c>
      <c r="G1026" t="s">
        <v>73</v>
      </c>
      <c r="H1026" t="s">
        <v>74</v>
      </c>
      <c r="I1026" t="s">
        <v>29</v>
      </c>
      <c r="J1026" t="s">
        <v>82</v>
      </c>
      <c r="K1026" t="s">
        <v>4431</v>
      </c>
      <c r="L1026" t="s">
        <v>4432</v>
      </c>
      <c r="M1026" t="s">
        <v>6174</v>
      </c>
      <c r="N1026" t="s">
        <v>6175</v>
      </c>
      <c r="O1026" t="s">
        <v>61</v>
      </c>
      <c r="P1026" t="s">
        <v>94</v>
      </c>
      <c r="Q1026" t="s">
        <v>4998</v>
      </c>
      <c r="R1026" t="s">
        <v>6176</v>
      </c>
      <c r="S1026" t="s">
        <v>5581</v>
      </c>
      <c r="T1026" t="s">
        <v>6177</v>
      </c>
      <c r="U1026" t="s">
        <v>423</v>
      </c>
      <c r="V1026" s="40">
        <v>2.0625000000000001E-2</v>
      </c>
      <c r="W1026" s="40">
        <v>2.9259259259259259E-2</v>
      </c>
      <c r="X1026" s="40">
        <v>8.6342592592592599E-3</v>
      </c>
      <c r="Y1026" s="2" t="str">
        <f t="shared" ref="Y1026:Y1089" si="200">IF(J1026="Incidente de Cliente",IF($X1026&lt;=$AT$2,"Cumplido","Incumplido"),"")</f>
        <v/>
      </c>
      <c r="Z1026" s="47" t="str">
        <f t="shared" ref="Z1026:Z1089" si="201">IF(J1026="Requerimiento de Cliente",IF($X1026&lt;=$AT$3,"Cumplido","Incumplido"),"")</f>
        <v>Cumplido</v>
      </c>
      <c r="AA1026" s="8"/>
      <c r="AB1026" s="8" t="str">
        <f t="shared" si="196"/>
        <v/>
      </c>
      <c r="AC1026" s="8" t="str">
        <f t="shared" si="197"/>
        <v/>
      </c>
      <c r="AD1026" s="8" t="str">
        <f t="shared" si="198"/>
        <v>Cumplido</v>
      </c>
      <c r="AE1026" s="8" t="str">
        <f t="shared" si="199"/>
        <v/>
      </c>
      <c r="AF1026" s="42">
        <v>45342</v>
      </c>
      <c r="AG1026" s="13" t="str">
        <f t="shared" si="186"/>
        <v>CUMPLE</v>
      </c>
      <c r="AH1026" s="13" t="str">
        <f t="shared" si="187"/>
        <v>NO CUMPLE</v>
      </c>
      <c r="AI1026" s="13" t="str">
        <f t="shared" si="188"/>
        <v>NO CUMPLE</v>
      </c>
      <c r="AJ1026" s="13" t="str">
        <f t="shared" si="189"/>
        <v>NO CUMPLE</v>
      </c>
      <c r="AK1026" s="13" t="str">
        <f t="shared" si="190"/>
        <v>NO CUMPLE</v>
      </c>
      <c r="AL1026" s="13" t="str">
        <f t="shared" si="191"/>
        <v>CUMPLE</v>
      </c>
      <c r="AM1026" s="13" t="str">
        <f t="shared" si="192"/>
        <v>NO CUMPLE</v>
      </c>
      <c r="AN1026" s="13" t="str">
        <f t="shared" si="193"/>
        <v>NO CUMPLE</v>
      </c>
      <c r="AO1026" s="13" t="str">
        <f t="shared" si="194"/>
        <v>NO CUMPLE</v>
      </c>
      <c r="AP1026" s="13" t="str">
        <f t="shared" si="195"/>
        <v>NO CUMPLE</v>
      </c>
    </row>
    <row r="1027" spans="1:42" ht="15" x14ac:dyDescent="0.25">
      <c r="A1027" t="s">
        <v>6178</v>
      </c>
      <c r="B1027" t="s">
        <v>95</v>
      </c>
      <c r="C1027" t="s">
        <v>174</v>
      </c>
      <c r="D1027" t="s">
        <v>142</v>
      </c>
      <c r="E1027" t="s">
        <v>484</v>
      </c>
      <c r="F1027" t="s">
        <v>1943</v>
      </c>
      <c r="G1027" t="s">
        <v>73</v>
      </c>
      <c r="H1027" t="s">
        <v>74</v>
      </c>
      <c r="I1027" t="s">
        <v>29</v>
      </c>
      <c r="J1027" t="s">
        <v>82</v>
      </c>
      <c r="K1027" t="s">
        <v>2652</v>
      </c>
      <c r="L1027" t="s">
        <v>6179</v>
      </c>
      <c r="M1027" t="s">
        <v>6180</v>
      </c>
      <c r="N1027" t="s">
        <v>6181</v>
      </c>
      <c r="O1027" t="s">
        <v>61</v>
      </c>
      <c r="P1027" t="s">
        <v>136</v>
      </c>
      <c r="Q1027" t="s">
        <v>137</v>
      </c>
      <c r="R1027" t="s">
        <v>6182</v>
      </c>
      <c r="S1027" t="s">
        <v>5769</v>
      </c>
      <c r="T1027" t="s">
        <v>6183</v>
      </c>
      <c r="U1027" t="s">
        <v>6184</v>
      </c>
      <c r="V1027" s="40">
        <v>1.6830439814814815</v>
      </c>
      <c r="W1027" s="40">
        <v>1.9205324074074075</v>
      </c>
      <c r="X1027" s="40">
        <v>0.23748842592592592</v>
      </c>
      <c r="Y1027" s="2" t="str">
        <f t="shared" si="200"/>
        <v/>
      </c>
      <c r="Z1027" s="47" t="str">
        <f t="shared" si="201"/>
        <v>Cumplido</v>
      </c>
      <c r="AA1027" s="8"/>
      <c r="AB1027" s="8" t="str">
        <f t="shared" si="196"/>
        <v/>
      </c>
      <c r="AC1027" s="8" t="str">
        <f t="shared" si="197"/>
        <v/>
      </c>
      <c r="AD1027" s="8" t="str">
        <f t="shared" si="198"/>
        <v>Cumplido</v>
      </c>
      <c r="AE1027" s="8" t="str">
        <f t="shared" si="199"/>
        <v/>
      </c>
      <c r="AF1027" s="42">
        <v>45344</v>
      </c>
      <c r="AG1027" s="13" t="str">
        <f t="shared" ref="AG1027:AG1090" si="202">IF(X1027&lt;$AR$11,"CUMPLE","NO CUMPLE")</f>
        <v>NO CUMPLE</v>
      </c>
      <c r="AH1027" s="13" t="str">
        <f t="shared" ref="AH1027:AH1090" si="203">IF(X1027&gt;$AR$12,IF(X1027&lt;=$AS$12,"CUMPLE","NO CUMPLE"),"NO CUMPLE")</f>
        <v>NO CUMPLE</v>
      </c>
      <c r="AI1027" s="13" t="str">
        <f t="shared" ref="AI1027:AI1090" si="204">IF(X1027&gt;$AR$13,IF(X1027&lt;=$AS$13,"CUMPLE","NO CUMPLE"),"NO CUMPLE")</f>
        <v>CUMPLE</v>
      </c>
      <c r="AJ1027" s="13" t="str">
        <f t="shared" ref="AJ1027:AJ1090" si="205">IF(X1027&gt;$AR$14,IF(X1027&lt;=$AS$14,"CUMPLE","NO CUMPLE"),"NO CUMPLE")</f>
        <v>NO CUMPLE</v>
      </c>
      <c r="AK1027" s="13" t="str">
        <f t="shared" ref="AK1027:AK1090" si="206">IF(X1027&gt;$AR$15,"CUMPLE","NO CUMPLE")</f>
        <v>NO CUMPLE</v>
      </c>
      <c r="AL1027" s="13" t="str">
        <f t="shared" ref="AL1027:AL1090" si="207">IF(W1027&lt;$AR$11,"CUMPLE","NO CUMPLE")</f>
        <v>NO CUMPLE</v>
      </c>
      <c r="AM1027" s="13" t="str">
        <f t="shared" ref="AM1027:AM1090" si="208">IF(W1027&gt;$AR$12,IF(W1027&lt;=$AS$12,"CUMPLE","NO CUMPLE"),"NO CUMPLE")</f>
        <v>NO CUMPLE</v>
      </c>
      <c r="AN1027" s="13" t="str">
        <f t="shared" ref="AN1027:AN1090" si="209">IF(W1027&gt;$AR$13,IF(W1027&lt;=$AS$13,"CUMPLE","NO CUMPLE"),"NO CUMPLE")</f>
        <v>NO CUMPLE</v>
      </c>
      <c r="AO1027" s="13" t="str">
        <f t="shared" ref="AO1027:AO1090" si="210">IF(W1027&gt;$AR$14,IF(W1027&lt;=$AS$14,"CUMPLE","NO CUMPLE"),"NO CUMPLE")</f>
        <v>NO CUMPLE</v>
      </c>
      <c r="AP1027" s="13" t="str">
        <f t="shared" ref="AP1027:AP1090" si="211">IF(W1027&gt;$AR$15,"CUMPLE","NO CUMPLE")</f>
        <v>CUMPLE</v>
      </c>
    </row>
    <row r="1028" spans="1:42" ht="15" x14ac:dyDescent="0.25">
      <c r="A1028" t="s">
        <v>6185</v>
      </c>
      <c r="B1028" t="s">
        <v>95</v>
      </c>
      <c r="C1028" t="s">
        <v>273</v>
      </c>
      <c r="D1028" t="s">
        <v>142</v>
      </c>
      <c r="E1028" t="s">
        <v>5951</v>
      </c>
      <c r="F1028" t="s">
        <v>176</v>
      </c>
      <c r="G1028" t="s">
        <v>73</v>
      </c>
      <c r="H1028" t="s">
        <v>74</v>
      </c>
      <c r="I1028" t="s">
        <v>29</v>
      </c>
      <c r="J1028" t="s">
        <v>82</v>
      </c>
      <c r="K1028" t="s">
        <v>6186</v>
      </c>
      <c r="L1028" t="s">
        <v>6187</v>
      </c>
      <c r="M1028" t="s">
        <v>6188</v>
      </c>
      <c r="N1028" t="s">
        <v>6189</v>
      </c>
      <c r="O1028" t="s">
        <v>61</v>
      </c>
      <c r="P1028" t="s">
        <v>136</v>
      </c>
      <c r="Q1028" t="s">
        <v>137</v>
      </c>
      <c r="R1028" t="s">
        <v>6190</v>
      </c>
      <c r="S1028" t="s">
        <v>5581</v>
      </c>
      <c r="T1028" t="s">
        <v>6191</v>
      </c>
      <c r="U1028" t="s">
        <v>6192</v>
      </c>
      <c r="V1028" s="40">
        <v>0.24134259259259258</v>
      </c>
      <c r="W1028" s="40">
        <v>0.34292824074074074</v>
      </c>
      <c r="X1028" s="40">
        <v>0.10158564814814815</v>
      </c>
      <c r="Y1028" s="2" t="str">
        <f t="shared" si="200"/>
        <v/>
      </c>
      <c r="Z1028" s="47" t="str">
        <f t="shared" si="201"/>
        <v>Cumplido</v>
      </c>
      <c r="AA1028" s="8"/>
      <c r="AB1028" s="8" t="str">
        <f t="shared" si="196"/>
        <v/>
      </c>
      <c r="AC1028" s="8" t="str">
        <f t="shared" si="197"/>
        <v/>
      </c>
      <c r="AD1028" s="8" t="str">
        <f t="shared" si="198"/>
        <v>Cumplido</v>
      </c>
      <c r="AE1028" s="8" t="str">
        <f t="shared" si="199"/>
        <v/>
      </c>
      <c r="AF1028" s="42">
        <v>45342</v>
      </c>
      <c r="AG1028" s="13" t="str">
        <f t="shared" si="202"/>
        <v>NO CUMPLE</v>
      </c>
      <c r="AH1028" s="13" t="str">
        <f t="shared" si="203"/>
        <v>CUMPLE</v>
      </c>
      <c r="AI1028" s="13" t="str">
        <f t="shared" si="204"/>
        <v>NO CUMPLE</v>
      </c>
      <c r="AJ1028" s="13" t="str">
        <f t="shared" si="205"/>
        <v>NO CUMPLE</v>
      </c>
      <c r="AK1028" s="13" t="str">
        <f t="shared" si="206"/>
        <v>NO CUMPLE</v>
      </c>
      <c r="AL1028" s="13" t="str">
        <f t="shared" si="207"/>
        <v>NO CUMPLE</v>
      </c>
      <c r="AM1028" s="13" t="str">
        <f t="shared" si="208"/>
        <v>NO CUMPLE</v>
      </c>
      <c r="AN1028" s="13" t="str">
        <f t="shared" si="209"/>
        <v>NO CUMPLE</v>
      </c>
      <c r="AO1028" s="13" t="str">
        <f t="shared" si="210"/>
        <v>CUMPLE</v>
      </c>
      <c r="AP1028" s="13" t="str">
        <f t="shared" si="211"/>
        <v>NO CUMPLE</v>
      </c>
    </row>
    <row r="1029" spans="1:42" ht="15" x14ac:dyDescent="0.25">
      <c r="A1029" t="s">
        <v>6193</v>
      </c>
      <c r="B1029" t="s">
        <v>284</v>
      </c>
      <c r="C1029" t="s">
        <v>233</v>
      </c>
      <c r="D1029" t="s">
        <v>233</v>
      </c>
      <c r="E1029" t="s">
        <v>942</v>
      </c>
      <c r="F1029" t="s">
        <v>2469</v>
      </c>
      <c r="G1029" t="s">
        <v>54</v>
      </c>
      <c r="H1029" t="s">
        <v>55</v>
      </c>
      <c r="I1029" t="s">
        <v>30</v>
      </c>
      <c r="J1029" t="s">
        <v>82</v>
      </c>
      <c r="K1029" t="s">
        <v>75</v>
      </c>
      <c r="L1029" t="s">
        <v>6194</v>
      </c>
      <c r="M1029" t="s">
        <v>6195</v>
      </c>
      <c r="N1029" t="s">
        <v>6196</v>
      </c>
      <c r="O1029" t="s">
        <v>61</v>
      </c>
      <c r="P1029" t="s">
        <v>62</v>
      </c>
      <c r="Q1029" t="s">
        <v>279</v>
      </c>
      <c r="R1029" t="s">
        <v>6197</v>
      </c>
      <c r="S1029" t="s">
        <v>5581</v>
      </c>
      <c r="T1029" t="s">
        <v>6198</v>
      </c>
      <c r="U1029" t="s">
        <v>2952</v>
      </c>
      <c r="V1029" s="40">
        <v>0</v>
      </c>
      <c r="W1029" s="40">
        <v>3.3449074074074076E-3</v>
      </c>
      <c r="X1029" s="40">
        <v>3.3449074074074076E-3</v>
      </c>
      <c r="Y1029" s="2" t="str">
        <f t="shared" si="200"/>
        <v/>
      </c>
      <c r="Z1029" s="47" t="str">
        <f t="shared" si="201"/>
        <v>Cumplido</v>
      </c>
      <c r="AA1029" s="8"/>
      <c r="AB1029" s="8" t="str">
        <f t="shared" si="196"/>
        <v/>
      </c>
      <c r="AC1029" s="8" t="str">
        <f t="shared" si="197"/>
        <v/>
      </c>
      <c r="AD1029" s="8" t="str">
        <f t="shared" si="198"/>
        <v/>
      </c>
      <c r="AE1029" s="8" t="str">
        <f t="shared" si="199"/>
        <v>Cumplido</v>
      </c>
      <c r="AF1029" s="42">
        <v>45342</v>
      </c>
      <c r="AG1029" s="13" t="str">
        <f t="shared" si="202"/>
        <v>CUMPLE</v>
      </c>
      <c r="AH1029" s="13" t="str">
        <f t="shared" si="203"/>
        <v>NO CUMPLE</v>
      </c>
      <c r="AI1029" s="13" t="str">
        <f t="shared" si="204"/>
        <v>NO CUMPLE</v>
      </c>
      <c r="AJ1029" s="13" t="str">
        <f t="shared" si="205"/>
        <v>NO CUMPLE</v>
      </c>
      <c r="AK1029" s="13" t="str">
        <f t="shared" si="206"/>
        <v>NO CUMPLE</v>
      </c>
      <c r="AL1029" s="13" t="str">
        <f t="shared" si="207"/>
        <v>CUMPLE</v>
      </c>
      <c r="AM1029" s="13" t="str">
        <f t="shared" si="208"/>
        <v>NO CUMPLE</v>
      </c>
      <c r="AN1029" s="13" t="str">
        <f t="shared" si="209"/>
        <v>NO CUMPLE</v>
      </c>
      <c r="AO1029" s="13" t="str">
        <f t="shared" si="210"/>
        <v>NO CUMPLE</v>
      </c>
      <c r="AP1029" s="13" t="str">
        <f t="shared" si="211"/>
        <v>NO CUMPLE</v>
      </c>
    </row>
    <row r="1030" spans="1:42" ht="15" x14ac:dyDescent="0.25">
      <c r="A1030" t="s">
        <v>6199</v>
      </c>
      <c r="B1030" t="s">
        <v>95</v>
      </c>
      <c r="C1030" t="s">
        <v>174</v>
      </c>
      <c r="D1030" t="s">
        <v>142</v>
      </c>
      <c r="E1030" t="s">
        <v>185</v>
      </c>
      <c r="F1030" t="s">
        <v>176</v>
      </c>
      <c r="G1030" t="s">
        <v>73</v>
      </c>
      <c r="H1030" t="s">
        <v>74</v>
      </c>
      <c r="I1030" t="s">
        <v>29</v>
      </c>
      <c r="J1030" t="s">
        <v>82</v>
      </c>
      <c r="K1030" t="s">
        <v>815</v>
      </c>
      <c r="L1030" t="s">
        <v>6200</v>
      </c>
      <c r="M1030" t="s">
        <v>6201</v>
      </c>
      <c r="N1030" t="s">
        <v>6202</v>
      </c>
      <c r="O1030" t="s">
        <v>61</v>
      </c>
      <c r="P1030" t="s">
        <v>136</v>
      </c>
      <c r="Q1030" t="s">
        <v>137</v>
      </c>
      <c r="R1030" t="s">
        <v>6203</v>
      </c>
      <c r="S1030" t="s">
        <v>5581</v>
      </c>
      <c r="T1030" t="s">
        <v>6204</v>
      </c>
      <c r="U1030" t="s">
        <v>6205</v>
      </c>
      <c r="V1030" s="40">
        <v>0</v>
      </c>
      <c r="W1030" s="40">
        <v>0.14271990740740742</v>
      </c>
      <c r="X1030" s="40">
        <v>0.14271990740740742</v>
      </c>
      <c r="Y1030" s="2" t="str">
        <f t="shared" si="200"/>
        <v/>
      </c>
      <c r="Z1030" s="47" t="str">
        <f t="shared" si="201"/>
        <v>Cumplido</v>
      </c>
      <c r="AA1030" s="8"/>
      <c r="AB1030" s="8"/>
      <c r="AC1030" s="8"/>
      <c r="AD1030" s="8"/>
      <c r="AE1030" s="8"/>
      <c r="AF1030" s="42">
        <v>45342</v>
      </c>
      <c r="AG1030" s="13" t="str">
        <f t="shared" si="202"/>
        <v>NO CUMPLE</v>
      </c>
      <c r="AH1030" s="13" t="str">
        <f t="shared" si="203"/>
        <v>CUMPLE</v>
      </c>
      <c r="AI1030" s="13" t="str">
        <f t="shared" si="204"/>
        <v>NO CUMPLE</v>
      </c>
      <c r="AJ1030" s="13" t="str">
        <f t="shared" si="205"/>
        <v>NO CUMPLE</v>
      </c>
      <c r="AK1030" s="13" t="str">
        <f t="shared" si="206"/>
        <v>NO CUMPLE</v>
      </c>
      <c r="AL1030" s="13" t="str">
        <f t="shared" si="207"/>
        <v>NO CUMPLE</v>
      </c>
      <c r="AM1030" s="13" t="str">
        <f t="shared" si="208"/>
        <v>CUMPLE</v>
      </c>
      <c r="AN1030" s="13" t="str">
        <f t="shared" si="209"/>
        <v>NO CUMPLE</v>
      </c>
      <c r="AO1030" s="13" t="str">
        <f t="shared" si="210"/>
        <v>NO CUMPLE</v>
      </c>
      <c r="AP1030" s="13" t="str">
        <f t="shared" si="211"/>
        <v>NO CUMPLE</v>
      </c>
    </row>
    <row r="1031" spans="1:42" ht="15" x14ac:dyDescent="0.25">
      <c r="A1031" t="s">
        <v>6206</v>
      </c>
      <c r="B1031" t="s">
        <v>284</v>
      </c>
      <c r="C1031" t="s">
        <v>233</v>
      </c>
      <c r="D1031" t="s">
        <v>233</v>
      </c>
      <c r="E1031" t="s">
        <v>942</v>
      </c>
      <c r="F1031" t="s">
        <v>2469</v>
      </c>
      <c r="G1031" t="s">
        <v>54</v>
      </c>
      <c r="H1031" t="s">
        <v>55</v>
      </c>
      <c r="I1031" t="s">
        <v>30</v>
      </c>
      <c r="J1031" t="s">
        <v>82</v>
      </c>
      <c r="K1031" t="s">
        <v>75</v>
      </c>
      <c r="L1031" t="s">
        <v>6207</v>
      </c>
      <c r="M1031" t="s">
        <v>6208</v>
      </c>
      <c r="N1031" t="s">
        <v>6209</v>
      </c>
      <c r="O1031" t="s">
        <v>61</v>
      </c>
      <c r="P1031" t="s">
        <v>62</v>
      </c>
      <c r="Q1031" t="s">
        <v>279</v>
      </c>
      <c r="R1031" t="s">
        <v>6210</v>
      </c>
      <c r="S1031" t="s">
        <v>5581</v>
      </c>
      <c r="T1031" t="s">
        <v>6211</v>
      </c>
      <c r="U1031" t="s">
        <v>2952</v>
      </c>
      <c r="V1031" s="40">
        <v>0</v>
      </c>
      <c r="W1031" s="40">
        <v>2.488425925925926E-3</v>
      </c>
      <c r="X1031" s="40">
        <v>2.488425925925926E-3</v>
      </c>
      <c r="Y1031" s="2" t="str">
        <f t="shared" si="200"/>
        <v/>
      </c>
      <c r="Z1031" s="47" t="str">
        <f t="shared" si="201"/>
        <v>Cumplido</v>
      </c>
      <c r="AA1031" s="8"/>
      <c r="AB1031" s="8"/>
      <c r="AC1031" s="8"/>
      <c r="AD1031" s="8"/>
      <c r="AE1031" s="8"/>
      <c r="AF1031" s="42">
        <v>45342</v>
      </c>
      <c r="AG1031" s="13" t="str">
        <f t="shared" si="202"/>
        <v>CUMPLE</v>
      </c>
      <c r="AH1031" s="13" t="str">
        <f t="shared" si="203"/>
        <v>NO CUMPLE</v>
      </c>
      <c r="AI1031" s="13" t="str">
        <f t="shared" si="204"/>
        <v>NO CUMPLE</v>
      </c>
      <c r="AJ1031" s="13" t="str">
        <f t="shared" si="205"/>
        <v>NO CUMPLE</v>
      </c>
      <c r="AK1031" s="13" t="str">
        <f t="shared" si="206"/>
        <v>NO CUMPLE</v>
      </c>
      <c r="AL1031" s="13" t="str">
        <f t="shared" si="207"/>
        <v>CUMPLE</v>
      </c>
      <c r="AM1031" s="13" t="str">
        <f t="shared" si="208"/>
        <v>NO CUMPLE</v>
      </c>
      <c r="AN1031" s="13" t="str">
        <f t="shared" si="209"/>
        <v>NO CUMPLE</v>
      </c>
      <c r="AO1031" s="13" t="str">
        <f t="shared" si="210"/>
        <v>NO CUMPLE</v>
      </c>
      <c r="AP1031" s="13" t="str">
        <f t="shared" si="211"/>
        <v>NO CUMPLE</v>
      </c>
    </row>
    <row r="1032" spans="1:42" ht="15" x14ac:dyDescent="0.25">
      <c r="A1032" t="s">
        <v>6212</v>
      </c>
      <c r="B1032" t="s">
        <v>284</v>
      </c>
      <c r="C1032" t="s">
        <v>86</v>
      </c>
      <c r="D1032" t="s">
        <v>233</v>
      </c>
      <c r="E1032" t="s">
        <v>942</v>
      </c>
      <c r="F1032" t="s">
        <v>2469</v>
      </c>
      <c r="G1032" t="s">
        <v>54</v>
      </c>
      <c r="H1032" t="s">
        <v>55</v>
      </c>
      <c r="I1032" t="s">
        <v>30</v>
      </c>
      <c r="J1032" t="s">
        <v>82</v>
      </c>
      <c r="K1032" t="s">
        <v>75</v>
      </c>
      <c r="L1032" t="s">
        <v>6213</v>
      </c>
      <c r="M1032" t="s">
        <v>6214</v>
      </c>
      <c r="N1032" t="s">
        <v>6215</v>
      </c>
      <c r="O1032" t="s">
        <v>61</v>
      </c>
      <c r="P1032" t="s">
        <v>62</v>
      </c>
      <c r="Q1032" t="s">
        <v>279</v>
      </c>
      <c r="R1032" t="s">
        <v>6216</v>
      </c>
      <c r="S1032" t="s">
        <v>5581</v>
      </c>
      <c r="T1032" t="s">
        <v>6217</v>
      </c>
      <c r="U1032" t="s">
        <v>2952</v>
      </c>
      <c r="V1032" s="40">
        <v>0</v>
      </c>
      <c r="W1032" s="40">
        <v>1.6319444444444445E-3</v>
      </c>
      <c r="X1032" s="40">
        <v>1.6319444444444445E-3</v>
      </c>
      <c r="Y1032" s="2" t="str">
        <f t="shared" si="200"/>
        <v/>
      </c>
      <c r="Z1032" s="47" t="str">
        <f t="shared" si="201"/>
        <v>Cumplido</v>
      </c>
      <c r="AA1032" s="8"/>
      <c r="AB1032" s="8"/>
      <c r="AC1032" s="8"/>
      <c r="AD1032" s="8"/>
      <c r="AE1032" s="8"/>
      <c r="AF1032" s="42">
        <v>45342</v>
      </c>
      <c r="AG1032" s="13" t="str">
        <f t="shared" si="202"/>
        <v>CUMPLE</v>
      </c>
      <c r="AH1032" s="13" t="str">
        <f t="shared" si="203"/>
        <v>NO CUMPLE</v>
      </c>
      <c r="AI1032" s="13" t="str">
        <f t="shared" si="204"/>
        <v>NO CUMPLE</v>
      </c>
      <c r="AJ1032" s="13" t="str">
        <f t="shared" si="205"/>
        <v>NO CUMPLE</v>
      </c>
      <c r="AK1032" s="13" t="str">
        <f t="shared" si="206"/>
        <v>NO CUMPLE</v>
      </c>
      <c r="AL1032" s="13" t="str">
        <f t="shared" si="207"/>
        <v>CUMPLE</v>
      </c>
      <c r="AM1032" s="13" t="str">
        <f t="shared" si="208"/>
        <v>NO CUMPLE</v>
      </c>
      <c r="AN1032" s="13" t="str">
        <f t="shared" si="209"/>
        <v>NO CUMPLE</v>
      </c>
      <c r="AO1032" s="13" t="str">
        <f t="shared" si="210"/>
        <v>NO CUMPLE</v>
      </c>
      <c r="AP1032" s="13" t="str">
        <f t="shared" si="211"/>
        <v>NO CUMPLE</v>
      </c>
    </row>
    <row r="1033" spans="1:42" ht="15" x14ac:dyDescent="0.25">
      <c r="A1033" t="s">
        <v>6218</v>
      </c>
      <c r="B1033" t="s">
        <v>284</v>
      </c>
      <c r="C1033" t="s">
        <v>233</v>
      </c>
      <c r="D1033" t="s">
        <v>233</v>
      </c>
      <c r="E1033" t="s">
        <v>942</v>
      </c>
      <c r="F1033" t="s">
        <v>2469</v>
      </c>
      <c r="G1033" t="s">
        <v>54</v>
      </c>
      <c r="H1033" t="s">
        <v>55</v>
      </c>
      <c r="I1033" t="s">
        <v>30</v>
      </c>
      <c r="J1033" t="s">
        <v>82</v>
      </c>
      <c r="K1033" t="s">
        <v>75</v>
      </c>
      <c r="L1033" t="s">
        <v>6219</v>
      </c>
      <c r="M1033" t="s">
        <v>6220</v>
      </c>
      <c r="N1033" t="s">
        <v>6221</v>
      </c>
      <c r="O1033" t="s">
        <v>61</v>
      </c>
      <c r="P1033" t="s">
        <v>62</v>
      </c>
      <c r="Q1033" t="s">
        <v>279</v>
      </c>
      <c r="R1033" t="s">
        <v>6222</v>
      </c>
      <c r="S1033" t="s">
        <v>5581</v>
      </c>
      <c r="T1033" t="s">
        <v>6198</v>
      </c>
      <c r="U1033" t="s">
        <v>2952</v>
      </c>
      <c r="V1033" s="40">
        <v>0</v>
      </c>
      <c r="W1033" s="40">
        <v>7.9861111111111116E-4</v>
      </c>
      <c r="X1033" s="40">
        <v>7.9861111111111116E-4</v>
      </c>
      <c r="Y1033" s="2" t="str">
        <f t="shared" si="200"/>
        <v/>
      </c>
      <c r="Z1033" s="47" t="str">
        <f t="shared" si="201"/>
        <v>Cumplido</v>
      </c>
      <c r="AA1033" s="8"/>
      <c r="AB1033" s="8"/>
      <c r="AC1033" s="8"/>
      <c r="AD1033" s="8"/>
      <c r="AE1033" s="8"/>
      <c r="AF1033" s="42">
        <v>45342</v>
      </c>
      <c r="AG1033" s="13" t="str">
        <f t="shared" si="202"/>
        <v>CUMPLE</v>
      </c>
      <c r="AH1033" s="13" t="str">
        <f t="shared" si="203"/>
        <v>NO CUMPLE</v>
      </c>
      <c r="AI1033" s="13" t="str">
        <f t="shared" si="204"/>
        <v>NO CUMPLE</v>
      </c>
      <c r="AJ1033" s="13" t="str">
        <f t="shared" si="205"/>
        <v>NO CUMPLE</v>
      </c>
      <c r="AK1033" s="13" t="str">
        <f t="shared" si="206"/>
        <v>NO CUMPLE</v>
      </c>
      <c r="AL1033" s="13" t="str">
        <f t="shared" si="207"/>
        <v>CUMPLE</v>
      </c>
      <c r="AM1033" s="13" t="str">
        <f t="shared" si="208"/>
        <v>NO CUMPLE</v>
      </c>
      <c r="AN1033" s="13" t="str">
        <f t="shared" si="209"/>
        <v>NO CUMPLE</v>
      </c>
      <c r="AO1033" s="13" t="str">
        <f t="shared" si="210"/>
        <v>NO CUMPLE</v>
      </c>
      <c r="AP1033" s="13" t="str">
        <f t="shared" si="211"/>
        <v>NO CUMPLE</v>
      </c>
    </row>
    <row r="1034" spans="1:42" ht="15" x14ac:dyDescent="0.25">
      <c r="A1034" t="s">
        <v>6223</v>
      </c>
      <c r="B1034" t="s">
        <v>165</v>
      </c>
      <c r="C1034" t="s">
        <v>635</v>
      </c>
      <c r="D1034" t="s">
        <v>285</v>
      </c>
      <c r="E1034" t="s">
        <v>3323</v>
      </c>
      <c r="F1034" t="s">
        <v>1116</v>
      </c>
      <c r="G1034" t="s">
        <v>73</v>
      </c>
      <c r="H1034" t="s">
        <v>55</v>
      </c>
      <c r="I1034" t="s">
        <v>30</v>
      </c>
      <c r="J1034" t="s">
        <v>82</v>
      </c>
      <c r="K1034" t="s">
        <v>288</v>
      </c>
      <c r="L1034" t="s">
        <v>6224</v>
      </c>
      <c r="M1034" t="s">
        <v>6225</v>
      </c>
      <c r="N1034" t="s">
        <v>6226</v>
      </c>
      <c r="O1034" t="s">
        <v>61</v>
      </c>
      <c r="P1034" t="s">
        <v>136</v>
      </c>
      <c r="Q1034" t="s">
        <v>137</v>
      </c>
      <c r="R1034" t="s">
        <v>6227</v>
      </c>
      <c r="S1034" t="s">
        <v>5581</v>
      </c>
      <c r="T1034" t="s">
        <v>1121</v>
      </c>
      <c r="U1034" t="s">
        <v>6228</v>
      </c>
      <c r="V1034" s="40">
        <v>8.0474537037037039E-2</v>
      </c>
      <c r="W1034" s="40">
        <v>0.12151620370370371</v>
      </c>
      <c r="X1034" s="40">
        <v>4.1041666666666664E-2</v>
      </c>
      <c r="Y1034" s="2" t="str">
        <f t="shared" si="200"/>
        <v/>
      </c>
      <c r="Z1034" s="47" t="str">
        <f t="shared" si="201"/>
        <v>Cumplido</v>
      </c>
      <c r="AA1034" s="8"/>
      <c r="AB1034" s="8"/>
      <c r="AC1034" s="8"/>
      <c r="AD1034" s="8"/>
      <c r="AE1034" s="8"/>
      <c r="AF1034" s="42">
        <v>45342</v>
      </c>
      <c r="AG1034" s="13" t="str">
        <f t="shared" si="202"/>
        <v>CUMPLE</v>
      </c>
      <c r="AH1034" s="13" t="str">
        <f t="shared" si="203"/>
        <v>NO CUMPLE</v>
      </c>
      <c r="AI1034" s="13" t="str">
        <f t="shared" si="204"/>
        <v>NO CUMPLE</v>
      </c>
      <c r="AJ1034" s="13" t="str">
        <f t="shared" si="205"/>
        <v>NO CUMPLE</v>
      </c>
      <c r="AK1034" s="13" t="str">
        <f t="shared" si="206"/>
        <v>NO CUMPLE</v>
      </c>
      <c r="AL1034" s="13" t="str">
        <f t="shared" si="207"/>
        <v>NO CUMPLE</v>
      </c>
      <c r="AM1034" s="13" t="str">
        <f t="shared" si="208"/>
        <v>CUMPLE</v>
      </c>
      <c r="AN1034" s="13" t="str">
        <f t="shared" si="209"/>
        <v>NO CUMPLE</v>
      </c>
      <c r="AO1034" s="13" t="str">
        <f t="shared" si="210"/>
        <v>NO CUMPLE</v>
      </c>
      <c r="AP1034" s="13" t="str">
        <f t="shared" si="211"/>
        <v>NO CUMPLE</v>
      </c>
    </row>
    <row r="1035" spans="1:42" ht="15" x14ac:dyDescent="0.25">
      <c r="A1035" t="s">
        <v>6229</v>
      </c>
      <c r="B1035" t="s">
        <v>284</v>
      </c>
      <c r="C1035" t="s">
        <v>635</v>
      </c>
      <c r="D1035" t="s">
        <v>285</v>
      </c>
      <c r="E1035" t="s">
        <v>636</v>
      </c>
      <c r="F1035" t="s">
        <v>1116</v>
      </c>
      <c r="G1035" t="s">
        <v>73</v>
      </c>
      <c r="H1035" t="s">
        <v>55</v>
      </c>
      <c r="I1035" t="s">
        <v>30</v>
      </c>
      <c r="J1035" t="s">
        <v>82</v>
      </c>
      <c r="K1035" t="s">
        <v>288</v>
      </c>
      <c r="L1035" t="s">
        <v>6230</v>
      </c>
      <c r="M1035" t="s">
        <v>6231</v>
      </c>
      <c r="N1035" t="s">
        <v>6232</v>
      </c>
      <c r="O1035" t="s">
        <v>61</v>
      </c>
      <c r="P1035" t="s">
        <v>641</v>
      </c>
      <c r="Q1035" t="s">
        <v>642</v>
      </c>
      <c r="R1035" t="s">
        <v>6233</v>
      </c>
      <c r="S1035" t="s">
        <v>5581</v>
      </c>
      <c r="T1035" t="s">
        <v>1121</v>
      </c>
      <c r="U1035" t="s">
        <v>6234</v>
      </c>
      <c r="V1035" s="40">
        <v>0.12542824074074074</v>
      </c>
      <c r="W1035" s="40">
        <v>0.25690972222222225</v>
      </c>
      <c r="X1035" s="40">
        <v>0.13148148148148148</v>
      </c>
      <c r="Y1035" s="2" t="str">
        <f t="shared" si="200"/>
        <v/>
      </c>
      <c r="Z1035" s="47" t="str">
        <f t="shared" si="201"/>
        <v>Cumplido</v>
      </c>
      <c r="AA1035" s="8"/>
      <c r="AB1035" s="8"/>
      <c r="AC1035" s="8"/>
      <c r="AD1035" s="8"/>
      <c r="AE1035" s="8"/>
      <c r="AF1035" s="42">
        <v>45342</v>
      </c>
      <c r="AG1035" s="13" t="str">
        <f t="shared" si="202"/>
        <v>NO CUMPLE</v>
      </c>
      <c r="AH1035" s="13" t="str">
        <f t="shared" si="203"/>
        <v>CUMPLE</v>
      </c>
      <c r="AI1035" s="13" t="str">
        <f t="shared" si="204"/>
        <v>NO CUMPLE</v>
      </c>
      <c r="AJ1035" s="13" t="str">
        <f t="shared" si="205"/>
        <v>NO CUMPLE</v>
      </c>
      <c r="AK1035" s="13" t="str">
        <f t="shared" si="206"/>
        <v>NO CUMPLE</v>
      </c>
      <c r="AL1035" s="13" t="str">
        <f t="shared" si="207"/>
        <v>NO CUMPLE</v>
      </c>
      <c r="AM1035" s="13" t="str">
        <f t="shared" si="208"/>
        <v>NO CUMPLE</v>
      </c>
      <c r="AN1035" s="13" t="str">
        <f t="shared" si="209"/>
        <v>CUMPLE</v>
      </c>
      <c r="AO1035" s="13" t="str">
        <f t="shared" si="210"/>
        <v>NO CUMPLE</v>
      </c>
      <c r="AP1035" s="13" t="str">
        <f t="shared" si="211"/>
        <v>NO CUMPLE</v>
      </c>
    </row>
    <row r="1036" spans="1:42" ht="15" hidden="1" x14ac:dyDescent="0.25">
      <c r="A1036" t="s">
        <v>6235</v>
      </c>
      <c r="B1036" t="s">
        <v>165</v>
      </c>
      <c r="C1036" t="s">
        <v>71</v>
      </c>
      <c r="D1036" t="s">
        <v>483</v>
      </c>
      <c r="E1036" t="s">
        <v>5730</v>
      </c>
      <c r="F1036" t="s">
        <v>732</v>
      </c>
      <c r="G1036" t="s">
        <v>73</v>
      </c>
      <c r="H1036" t="s">
        <v>74</v>
      </c>
      <c r="I1036" t="s">
        <v>29</v>
      </c>
      <c r="J1036" t="s">
        <v>82</v>
      </c>
      <c r="K1036" t="s">
        <v>2725</v>
      </c>
      <c r="L1036" t="s">
        <v>6236</v>
      </c>
      <c r="M1036" t="s">
        <v>6237</v>
      </c>
      <c r="N1036" t="s">
        <v>6238</v>
      </c>
      <c r="O1036" t="s">
        <v>61</v>
      </c>
      <c r="P1036" t="s">
        <v>94</v>
      </c>
      <c r="Q1036" t="s">
        <v>95</v>
      </c>
      <c r="R1036" t="s">
        <v>6239</v>
      </c>
      <c r="S1036" t="s">
        <v>5581</v>
      </c>
      <c r="T1036" t="s">
        <v>6240</v>
      </c>
      <c r="U1036" t="s">
        <v>774</v>
      </c>
      <c r="V1036" s="40">
        <v>7.9398148148148145E-3</v>
      </c>
      <c r="W1036" s="40">
        <v>1.4837962962962963E-2</v>
      </c>
      <c r="X1036" s="40">
        <v>6.898148148148148E-3</v>
      </c>
      <c r="Y1036" s="2" t="str">
        <f t="shared" si="200"/>
        <v/>
      </c>
      <c r="Z1036" s="47" t="str">
        <f t="shared" si="201"/>
        <v>Cumplido</v>
      </c>
      <c r="AA1036" s="8"/>
      <c r="AB1036" s="8"/>
      <c r="AC1036" s="8"/>
      <c r="AD1036" s="8"/>
      <c r="AE1036" s="8"/>
      <c r="AF1036" s="42">
        <v>45342</v>
      </c>
      <c r="AG1036" s="13" t="str">
        <f t="shared" si="202"/>
        <v>CUMPLE</v>
      </c>
      <c r="AH1036" s="13" t="str">
        <f t="shared" si="203"/>
        <v>NO CUMPLE</v>
      </c>
      <c r="AI1036" s="13" t="str">
        <f t="shared" si="204"/>
        <v>NO CUMPLE</v>
      </c>
      <c r="AJ1036" s="13" t="str">
        <f t="shared" si="205"/>
        <v>NO CUMPLE</v>
      </c>
      <c r="AK1036" s="13" t="str">
        <f t="shared" si="206"/>
        <v>NO CUMPLE</v>
      </c>
      <c r="AL1036" s="13" t="str">
        <f t="shared" si="207"/>
        <v>CUMPLE</v>
      </c>
      <c r="AM1036" s="13" t="str">
        <f t="shared" si="208"/>
        <v>NO CUMPLE</v>
      </c>
      <c r="AN1036" s="13" t="str">
        <f t="shared" si="209"/>
        <v>NO CUMPLE</v>
      </c>
      <c r="AO1036" s="13" t="str">
        <f t="shared" si="210"/>
        <v>NO CUMPLE</v>
      </c>
      <c r="AP1036" s="13" t="str">
        <f t="shared" si="211"/>
        <v>NO CUMPLE</v>
      </c>
    </row>
    <row r="1037" spans="1:42" ht="15" hidden="1" x14ac:dyDescent="0.25">
      <c r="A1037" t="s">
        <v>6241</v>
      </c>
      <c r="B1037" t="s">
        <v>165</v>
      </c>
      <c r="C1037" t="s">
        <v>359</v>
      </c>
      <c r="D1037" t="s">
        <v>71</v>
      </c>
      <c r="E1037" t="s">
        <v>767</v>
      </c>
      <c r="F1037" t="s">
        <v>1016</v>
      </c>
      <c r="G1037" t="s">
        <v>54</v>
      </c>
      <c r="H1037" t="s">
        <v>55</v>
      </c>
      <c r="I1037" t="s">
        <v>30</v>
      </c>
      <c r="J1037" t="s">
        <v>82</v>
      </c>
      <c r="K1037" t="s">
        <v>57</v>
      </c>
      <c r="L1037" t="s">
        <v>6242</v>
      </c>
      <c r="M1037" t="s">
        <v>6243</v>
      </c>
      <c r="N1037" t="s">
        <v>6244</v>
      </c>
      <c r="O1037" t="s">
        <v>61</v>
      </c>
      <c r="P1037" t="s">
        <v>136</v>
      </c>
      <c r="Q1037" t="s">
        <v>137</v>
      </c>
      <c r="R1037" t="s">
        <v>6245</v>
      </c>
      <c r="S1037" t="s">
        <v>5581</v>
      </c>
      <c r="T1037" t="s">
        <v>1017</v>
      </c>
      <c r="U1037" t="s">
        <v>1021</v>
      </c>
      <c r="V1037" s="40">
        <v>6.3657407407407413E-4</v>
      </c>
      <c r="W1037" s="40">
        <v>1.4236111111111112E-3</v>
      </c>
      <c r="X1037" s="40">
        <v>7.8703703703703705E-4</v>
      </c>
      <c r="Y1037" s="2" t="str">
        <f t="shared" si="200"/>
        <v/>
      </c>
      <c r="Z1037" s="47" t="str">
        <f t="shared" si="201"/>
        <v>Cumplido</v>
      </c>
      <c r="AA1037" s="8"/>
      <c r="AB1037" s="8"/>
      <c r="AC1037" s="8"/>
      <c r="AD1037" s="8"/>
      <c r="AE1037" s="8"/>
      <c r="AF1037" s="42">
        <v>45342</v>
      </c>
      <c r="AG1037" s="13" t="str">
        <f t="shared" si="202"/>
        <v>CUMPLE</v>
      </c>
      <c r="AH1037" s="13" t="str">
        <f t="shared" si="203"/>
        <v>NO CUMPLE</v>
      </c>
      <c r="AI1037" s="13" t="str">
        <f t="shared" si="204"/>
        <v>NO CUMPLE</v>
      </c>
      <c r="AJ1037" s="13" t="str">
        <f t="shared" si="205"/>
        <v>NO CUMPLE</v>
      </c>
      <c r="AK1037" s="13" t="str">
        <f t="shared" si="206"/>
        <v>NO CUMPLE</v>
      </c>
      <c r="AL1037" s="13" t="str">
        <f t="shared" si="207"/>
        <v>CUMPLE</v>
      </c>
      <c r="AM1037" s="13" t="str">
        <f t="shared" si="208"/>
        <v>NO CUMPLE</v>
      </c>
      <c r="AN1037" s="13" t="str">
        <f t="shared" si="209"/>
        <v>NO CUMPLE</v>
      </c>
      <c r="AO1037" s="13" t="str">
        <f t="shared" si="210"/>
        <v>NO CUMPLE</v>
      </c>
      <c r="AP1037" s="13" t="str">
        <f t="shared" si="211"/>
        <v>NO CUMPLE</v>
      </c>
    </row>
    <row r="1038" spans="1:42" ht="15" x14ac:dyDescent="0.25">
      <c r="A1038" t="s">
        <v>6246</v>
      </c>
      <c r="B1038" t="s">
        <v>95</v>
      </c>
      <c r="C1038" t="s">
        <v>635</v>
      </c>
      <c r="D1038" t="s">
        <v>142</v>
      </c>
      <c r="E1038" t="s">
        <v>2070</v>
      </c>
      <c r="F1038" t="s">
        <v>176</v>
      </c>
      <c r="G1038" t="s">
        <v>73</v>
      </c>
      <c r="H1038" t="s">
        <v>74</v>
      </c>
      <c r="I1038" t="s">
        <v>29</v>
      </c>
      <c r="J1038" t="s">
        <v>82</v>
      </c>
      <c r="K1038" t="s">
        <v>75</v>
      </c>
      <c r="L1038" t="s">
        <v>6247</v>
      </c>
      <c r="M1038" t="s">
        <v>6248</v>
      </c>
      <c r="N1038" t="s">
        <v>6249</v>
      </c>
      <c r="O1038" t="s">
        <v>61</v>
      </c>
      <c r="P1038" t="s">
        <v>62</v>
      </c>
      <c r="Q1038" t="s">
        <v>642</v>
      </c>
      <c r="R1038" t="s">
        <v>6250</v>
      </c>
      <c r="S1038" t="s">
        <v>5581</v>
      </c>
      <c r="T1038" t="s">
        <v>6251</v>
      </c>
      <c r="U1038" t="s">
        <v>6252</v>
      </c>
      <c r="V1038" s="40">
        <v>0.2646296296296296</v>
      </c>
      <c r="W1038" s="40">
        <v>0.30592592592592593</v>
      </c>
      <c r="X1038" s="40">
        <v>4.1296296296296296E-2</v>
      </c>
      <c r="Y1038" s="2" t="str">
        <f t="shared" si="200"/>
        <v/>
      </c>
      <c r="Z1038" s="47" t="str">
        <f t="shared" si="201"/>
        <v>Cumplido</v>
      </c>
      <c r="AA1038" s="8"/>
      <c r="AB1038" s="8"/>
      <c r="AC1038" s="8"/>
      <c r="AD1038" s="8"/>
      <c r="AE1038" s="8"/>
      <c r="AF1038" s="42">
        <v>45342</v>
      </c>
      <c r="AG1038" s="13" t="str">
        <f t="shared" si="202"/>
        <v>CUMPLE</v>
      </c>
      <c r="AH1038" s="13" t="str">
        <f t="shared" si="203"/>
        <v>NO CUMPLE</v>
      </c>
      <c r="AI1038" s="13" t="str">
        <f t="shared" si="204"/>
        <v>NO CUMPLE</v>
      </c>
      <c r="AJ1038" s="13" t="str">
        <f t="shared" si="205"/>
        <v>NO CUMPLE</v>
      </c>
      <c r="AK1038" s="13" t="str">
        <f t="shared" si="206"/>
        <v>NO CUMPLE</v>
      </c>
      <c r="AL1038" s="13" t="str">
        <f t="shared" si="207"/>
        <v>NO CUMPLE</v>
      </c>
      <c r="AM1038" s="13" t="str">
        <f t="shared" si="208"/>
        <v>NO CUMPLE</v>
      </c>
      <c r="AN1038" s="13" t="str">
        <f t="shared" si="209"/>
        <v>CUMPLE</v>
      </c>
      <c r="AO1038" s="13" t="str">
        <f t="shared" si="210"/>
        <v>NO CUMPLE</v>
      </c>
      <c r="AP1038" s="13" t="str">
        <f t="shared" si="211"/>
        <v>NO CUMPLE</v>
      </c>
    </row>
    <row r="1039" spans="1:42" ht="15" x14ac:dyDescent="0.25">
      <c r="A1039" t="s">
        <v>6253</v>
      </c>
      <c r="B1039" t="s">
        <v>284</v>
      </c>
      <c r="C1039" t="s">
        <v>233</v>
      </c>
      <c r="D1039" t="s">
        <v>233</v>
      </c>
      <c r="E1039" t="s">
        <v>942</v>
      </c>
      <c r="F1039" t="s">
        <v>2469</v>
      </c>
      <c r="G1039" t="s">
        <v>54</v>
      </c>
      <c r="H1039" t="s">
        <v>55</v>
      </c>
      <c r="I1039" t="s">
        <v>30</v>
      </c>
      <c r="J1039" t="s">
        <v>82</v>
      </c>
      <c r="K1039" t="s">
        <v>75</v>
      </c>
      <c r="L1039" t="s">
        <v>6254</v>
      </c>
      <c r="M1039" t="s">
        <v>6255</v>
      </c>
      <c r="N1039" t="s">
        <v>6256</v>
      </c>
      <c r="O1039" t="s">
        <v>61</v>
      </c>
      <c r="P1039" t="s">
        <v>62</v>
      </c>
      <c r="Q1039" t="s">
        <v>279</v>
      </c>
      <c r="R1039" t="s">
        <v>6257</v>
      </c>
      <c r="S1039" t="s">
        <v>5581</v>
      </c>
      <c r="T1039" t="s">
        <v>6258</v>
      </c>
      <c r="U1039" t="s">
        <v>2952</v>
      </c>
      <c r="V1039" s="40">
        <v>0</v>
      </c>
      <c r="W1039" s="40">
        <v>1.0613425925925925E-2</v>
      </c>
      <c r="X1039" s="40">
        <v>1.0613425925925925E-2</v>
      </c>
      <c r="Y1039" s="2" t="str">
        <f t="shared" si="200"/>
        <v/>
      </c>
      <c r="Z1039" s="47" t="str">
        <f t="shared" si="201"/>
        <v>Cumplido</v>
      </c>
      <c r="AA1039" s="8"/>
      <c r="AB1039" s="8"/>
      <c r="AC1039" s="8"/>
      <c r="AD1039" s="8"/>
      <c r="AE1039" s="8"/>
      <c r="AF1039" s="42">
        <v>45342</v>
      </c>
      <c r="AG1039" s="13" t="str">
        <f t="shared" si="202"/>
        <v>CUMPLE</v>
      </c>
      <c r="AH1039" s="13" t="str">
        <f t="shared" si="203"/>
        <v>NO CUMPLE</v>
      </c>
      <c r="AI1039" s="13" t="str">
        <f t="shared" si="204"/>
        <v>NO CUMPLE</v>
      </c>
      <c r="AJ1039" s="13" t="str">
        <f t="shared" si="205"/>
        <v>NO CUMPLE</v>
      </c>
      <c r="AK1039" s="13" t="str">
        <f t="shared" si="206"/>
        <v>NO CUMPLE</v>
      </c>
      <c r="AL1039" s="13" t="str">
        <f t="shared" si="207"/>
        <v>CUMPLE</v>
      </c>
      <c r="AM1039" s="13" t="str">
        <f t="shared" si="208"/>
        <v>NO CUMPLE</v>
      </c>
      <c r="AN1039" s="13" t="str">
        <f t="shared" si="209"/>
        <v>NO CUMPLE</v>
      </c>
      <c r="AO1039" s="13" t="str">
        <f t="shared" si="210"/>
        <v>NO CUMPLE</v>
      </c>
      <c r="AP1039" s="13" t="str">
        <f t="shared" si="211"/>
        <v>NO CUMPLE</v>
      </c>
    </row>
    <row r="1040" spans="1:42" ht="15" x14ac:dyDescent="0.25">
      <c r="A1040" t="s">
        <v>6259</v>
      </c>
      <c r="B1040" t="s">
        <v>95</v>
      </c>
      <c r="C1040" t="s">
        <v>233</v>
      </c>
      <c r="D1040" t="s">
        <v>832</v>
      </c>
      <c r="E1040" t="s">
        <v>234</v>
      </c>
      <c r="F1040" t="s">
        <v>4609</v>
      </c>
      <c r="G1040" t="s">
        <v>54</v>
      </c>
      <c r="H1040" t="s">
        <v>55</v>
      </c>
      <c r="I1040" t="s">
        <v>30</v>
      </c>
      <c r="J1040" t="s">
        <v>82</v>
      </c>
      <c r="K1040" t="s">
        <v>57</v>
      </c>
      <c r="L1040" t="s">
        <v>6260</v>
      </c>
      <c r="M1040" t="s">
        <v>6261</v>
      </c>
      <c r="N1040" t="s">
        <v>6262</v>
      </c>
      <c r="O1040" t="s">
        <v>61</v>
      </c>
      <c r="P1040" t="s">
        <v>839</v>
      </c>
      <c r="Q1040" t="s">
        <v>6263</v>
      </c>
      <c r="R1040" t="s">
        <v>6264</v>
      </c>
      <c r="S1040" t="s">
        <v>4930</v>
      </c>
      <c r="T1040" t="s">
        <v>6265</v>
      </c>
      <c r="U1040" t="s">
        <v>6266</v>
      </c>
      <c r="V1040" s="40">
        <v>0.52464120370370371</v>
      </c>
      <c r="W1040" s="40">
        <v>0.71464120370370365</v>
      </c>
      <c r="X1040" s="40">
        <v>0.19</v>
      </c>
      <c r="Y1040" s="2" t="str">
        <f t="shared" si="200"/>
        <v/>
      </c>
      <c r="Z1040" s="47" t="str">
        <f t="shared" si="201"/>
        <v>Cumplido</v>
      </c>
      <c r="AA1040" s="8"/>
      <c r="AB1040" s="8"/>
      <c r="AC1040" s="8"/>
      <c r="AD1040" s="8"/>
      <c r="AE1040" s="8"/>
      <c r="AF1040" s="42">
        <v>45343</v>
      </c>
      <c r="AG1040" s="13" t="str">
        <f t="shared" si="202"/>
        <v>NO CUMPLE</v>
      </c>
      <c r="AH1040" s="13" t="str">
        <f t="shared" si="203"/>
        <v>NO CUMPLE</v>
      </c>
      <c r="AI1040" s="13" t="str">
        <f t="shared" si="204"/>
        <v>CUMPLE</v>
      </c>
      <c r="AJ1040" s="13" t="str">
        <f t="shared" si="205"/>
        <v>NO CUMPLE</v>
      </c>
      <c r="AK1040" s="13" t="str">
        <f t="shared" si="206"/>
        <v>NO CUMPLE</v>
      </c>
      <c r="AL1040" s="13" t="str">
        <f t="shared" si="207"/>
        <v>NO CUMPLE</v>
      </c>
      <c r="AM1040" s="13" t="str">
        <f t="shared" si="208"/>
        <v>NO CUMPLE</v>
      </c>
      <c r="AN1040" s="13" t="str">
        <f t="shared" si="209"/>
        <v>NO CUMPLE</v>
      </c>
      <c r="AO1040" s="13" t="str">
        <f t="shared" si="210"/>
        <v>CUMPLE</v>
      </c>
      <c r="AP1040" s="13" t="str">
        <f t="shared" si="211"/>
        <v>NO CUMPLE</v>
      </c>
    </row>
    <row r="1041" spans="1:42" ht="15" x14ac:dyDescent="0.25">
      <c r="A1041" t="s">
        <v>6267</v>
      </c>
      <c r="B1041" t="s">
        <v>95</v>
      </c>
      <c r="C1041" t="s">
        <v>308</v>
      </c>
      <c r="D1041" t="s">
        <v>142</v>
      </c>
      <c r="E1041" t="s">
        <v>457</v>
      </c>
      <c r="F1041" t="s">
        <v>5381</v>
      </c>
      <c r="G1041" t="s">
        <v>73</v>
      </c>
      <c r="H1041" t="s">
        <v>74</v>
      </c>
      <c r="I1041" t="s">
        <v>29</v>
      </c>
      <c r="J1041" t="s">
        <v>82</v>
      </c>
      <c r="K1041" t="s">
        <v>1108</v>
      </c>
      <c r="L1041" t="s">
        <v>6268</v>
      </c>
      <c r="M1041" t="s">
        <v>6269</v>
      </c>
      <c r="N1041" t="s">
        <v>6270</v>
      </c>
      <c r="O1041" t="s">
        <v>61</v>
      </c>
      <c r="P1041" t="s">
        <v>136</v>
      </c>
      <c r="Q1041" t="s">
        <v>137</v>
      </c>
      <c r="R1041" t="s">
        <v>6271</v>
      </c>
      <c r="S1041" t="s">
        <v>4930</v>
      </c>
      <c r="T1041" t="s">
        <v>6272</v>
      </c>
      <c r="U1041" t="s">
        <v>6273</v>
      </c>
      <c r="V1041" s="40">
        <v>0.45122685185185185</v>
      </c>
      <c r="W1041" s="40">
        <v>0.60495370370370372</v>
      </c>
      <c r="X1041" s="40">
        <v>0.15372685185185186</v>
      </c>
      <c r="Y1041" s="2" t="str">
        <f t="shared" si="200"/>
        <v/>
      </c>
      <c r="Z1041" s="47" t="str">
        <f t="shared" si="201"/>
        <v>Cumplido</v>
      </c>
      <c r="AA1041" s="8"/>
      <c r="AB1041" s="8"/>
      <c r="AC1041" s="8"/>
      <c r="AD1041" s="8"/>
      <c r="AE1041" s="8"/>
      <c r="AF1041" s="42">
        <v>45343</v>
      </c>
      <c r="AG1041" s="13" t="str">
        <f t="shared" si="202"/>
        <v>NO CUMPLE</v>
      </c>
      <c r="AH1041" s="13" t="str">
        <f t="shared" si="203"/>
        <v>CUMPLE</v>
      </c>
      <c r="AI1041" s="13" t="str">
        <f t="shared" si="204"/>
        <v>NO CUMPLE</v>
      </c>
      <c r="AJ1041" s="13" t="str">
        <f t="shared" si="205"/>
        <v>NO CUMPLE</v>
      </c>
      <c r="AK1041" s="13" t="str">
        <f t="shared" si="206"/>
        <v>NO CUMPLE</v>
      </c>
      <c r="AL1041" s="13" t="str">
        <f t="shared" si="207"/>
        <v>NO CUMPLE</v>
      </c>
      <c r="AM1041" s="13" t="str">
        <f t="shared" si="208"/>
        <v>NO CUMPLE</v>
      </c>
      <c r="AN1041" s="13" t="str">
        <f t="shared" si="209"/>
        <v>NO CUMPLE</v>
      </c>
      <c r="AO1041" s="13" t="str">
        <f t="shared" si="210"/>
        <v>CUMPLE</v>
      </c>
      <c r="AP1041" s="13" t="str">
        <f t="shared" si="211"/>
        <v>NO CUMPLE</v>
      </c>
    </row>
    <row r="1042" spans="1:42" ht="15" hidden="1" x14ac:dyDescent="0.25">
      <c r="A1042" t="s">
        <v>6274</v>
      </c>
      <c r="B1042" t="s">
        <v>165</v>
      </c>
      <c r="C1042" t="s">
        <v>359</v>
      </c>
      <c r="D1042" t="s">
        <v>71</v>
      </c>
      <c r="E1042" t="s">
        <v>298</v>
      </c>
      <c r="F1042" t="s">
        <v>360</v>
      </c>
      <c r="G1042" t="s">
        <v>73</v>
      </c>
      <c r="H1042" t="s">
        <v>74</v>
      </c>
      <c r="I1042" t="s">
        <v>29</v>
      </c>
      <c r="J1042" t="s">
        <v>82</v>
      </c>
      <c r="K1042" t="s">
        <v>57</v>
      </c>
      <c r="L1042" t="s">
        <v>6275</v>
      </c>
      <c r="M1042" t="s">
        <v>6276</v>
      </c>
      <c r="N1042" t="s">
        <v>6277</v>
      </c>
      <c r="O1042" t="s">
        <v>61</v>
      </c>
      <c r="P1042" t="s">
        <v>136</v>
      </c>
      <c r="Q1042" t="s">
        <v>137</v>
      </c>
      <c r="R1042" t="s">
        <v>6278</v>
      </c>
      <c r="S1042" t="s">
        <v>4930</v>
      </c>
      <c r="T1042" t="s">
        <v>6275</v>
      </c>
      <c r="U1042" t="s">
        <v>364</v>
      </c>
      <c r="V1042" s="40">
        <v>0.22611111111111112</v>
      </c>
      <c r="W1042" s="40">
        <v>0.22870370370370371</v>
      </c>
      <c r="X1042" s="40">
        <v>2.5925925925925925E-3</v>
      </c>
      <c r="Y1042" s="2" t="str">
        <f t="shared" si="200"/>
        <v/>
      </c>
      <c r="Z1042" s="47" t="str">
        <f t="shared" si="201"/>
        <v>Cumplido</v>
      </c>
      <c r="AA1042" s="8"/>
      <c r="AB1042" s="8"/>
      <c r="AC1042" s="8"/>
      <c r="AD1042" s="8"/>
      <c r="AE1042" s="8"/>
      <c r="AF1042" s="42">
        <v>45343</v>
      </c>
      <c r="AG1042" s="13" t="str">
        <f t="shared" si="202"/>
        <v>CUMPLE</v>
      </c>
      <c r="AH1042" s="13" t="str">
        <f t="shared" si="203"/>
        <v>NO CUMPLE</v>
      </c>
      <c r="AI1042" s="13" t="str">
        <f t="shared" si="204"/>
        <v>NO CUMPLE</v>
      </c>
      <c r="AJ1042" s="13" t="str">
        <f t="shared" si="205"/>
        <v>NO CUMPLE</v>
      </c>
      <c r="AK1042" s="13" t="str">
        <f t="shared" si="206"/>
        <v>NO CUMPLE</v>
      </c>
      <c r="AL1042" s="13" t="str">
        <f t="shared" si="207"/>
        <v>NO CUMPLE</v>
      </c>
      <c r="AM1042" s="13" t="str">
        <f t="shared" si="208"/>
        <v>NO CUMPLE</v>
      </c>
      <c r="AN1042" s="13" t="str">
        <f t="shared" si="209"/>
        <v>CUMPLE</v>
      </c>
      <c r="AO1042" s="13" t="str">
        <f t="shared" si="210"/>
        <v>NO CUMPLE</v>
      </c>
      <c r="AP1042" s="13" t="str">
        <f t="shared" si="211"/>
        <v>NO CUMPLE</v>
      </c>
    </row>
    <row r="1043" spans="1:42" ht="15" hidden="1" x14ac:dyDescent="0.25">
      <c r="A1043" t="s">
        <v>6279</v>
      </c>
      <c r="B1043" t="s">
        <v>165</v>
      </c>
      <c r="C1043" t="s">
        <v>359</v>
      </c>
      <c r="D1043" t="s">
        <v>71</v>
      </c>
      <c r="E1043" t="s">
        <v>298</v>
      </c>
      <c r="F1043" t="s">
        <v>360</v>
      </c>
      <c r="G1043" t="s">
        <v>73</v>
      </c>
      <c r="H1043" t="s">
        <v>74</v>
      </c>
      <c r="I1043" t="s">
        <v>29</v>
      </c>
      <c r="J1043" t="s">
        <v>82</v>
      </c>
      <c r="K1043" t="s">
        <v>57</v>
      </c>
      <c r="L1043" t="s">
        <v>6280</v>
      </c>
      <c r="M1043" t="s">
        <v>6281</v>
      </c>
      <c r="N1043" t="s">
        <v>6282</v>
      </c>
      <c r="O1043" t="s">
        <v>61</v>
      </c>
      <c r="P1043" t="s">
        <v>136</v>
      </c>
      <c r="Q1043" t="s">
        <v>137</v>
      </c>
      <c r="R1043" t="s">
        <v>6283</v>
      </c>
      <c r="S1043" t="s">
        <v>5581</v>
      </c>
      <c r="T1043" t="s">
        <v>6280</v>
      </c>
      <c r="U1043" t="s">
        <v>373</v>
      </c>
      <c r="V1043" s="40">
        <v>5.7870370370370367E-4</v>
      </c>
      <c r="W1043" s="40">
        <v>2.4421296296296296E-3</v>
      </c>
      <c r="X1043" s="40">
        <v>1.8634259259259259E-3</v>
      </c>
      <c r="Y1043" s="2" t="str">
        <f t="shared" si="200"/>
        <v/>
      </c>
      <c r="Z1043" s="47" t="str">
        <f t="shared" si="201"/>
        <v>Cumplido</v>
      </c>
      <c r="AA1043" s="8"/>
      <c r="AB1043" s="8"/>
      <c r="AC1043" s="8"/>
      <c r="AD1043" s="8"/>
      <c r="AE1043" s="8"/>
      <c r="AF1043" s="42">
        <v>45342</v>
      </c>
      <c r="AG1043" s="13" t="str">
        <f t="shared" si="202"/>
        <v>CUMPLE</v>
      </c>
      <c r="AH1043" s="13" t="str">
        <f t="shared" si="203"/>
        <v>NO CUMPLE</v>
      </c>
      <c r="AI1043" s="13" t="str">
        <f t="shared" si="204"/>
        <v>NO CUMPLE</v>
      </c>
      <c r="AJ1043" s="13" t="str">
        <f t="shared" si="205"/>
        <v>NO CUMPLE</v>
      </c>
      <c r="AK1043" s="13" t="str">
        <f t="shared" si="206"/>
        <v>NO CUMPLE</v>
      </c>
      <c r="AL1043" s="13" t="str">
        <f t="shared" si="207"/>
        <v>CUMPLE</v>
      </c>
      <c r="AM1043" s="13" t="str">
        <f t="shared" si="208"/>
        <v>NO CUMPLE</v>
      </c>
      <c r="AN1043" s="13" t="str">
        <f t="shared" si="209"/>
        <v>NO CUMPLE</v>
      </c>
      <c r="AO1043" s="13" t="str">
        <f t="shared" si="210"/>
        <v>NO CUMPLE</v>
      </c>
      <c r="AP1043" s="13" t="str">
        <f t="shared" si="211"/>
        <v>NO CUMPLE</v>
      </c>
    </row>
    <row r="1044" spans="1:42" ht="15" x14ac:dyDescent="0.25">
      <c r="A1044" t="s">
        <v>6284</v>
      </c>
      <c r="B1044" t="s">
        <v>95</v>
      </c>
      <c r="C1044" t="s">
        <v>308</v>
      </c>
      <c r="D1044" t="s">
        <v>142</v>
      </c>
      <c r="E1044" t="s">
        <v>309</v>
      </c>
      <c r="F1044" t="s">
        <v>1914</v>
      </c>
      <c r="G1044" t="s">
        <v>54</v>
      </c>
      <c r="H1044" t="s">
        <v>55</v>
      </c>
      <c r="I1044" t="s">
        <v>30</v>
      </c>
      <c r="J1044" t="s">
        <v>82</v>
      </c>
      <c r="K1044" t="s">
        <v>1108</v>
      </c>
      <c r="L1044" t="s">
        <v>6285</v>
      </c>
      <c r="M1044" t="s">
        <v>6286</v>
      </c>
      <c r="N1044" t="s">
        <v>6287</v>
      </c>
      <c r="O1044" t="s">
        <v>61</v>
      </c>
      <c r="P1044" t="s">
        <v>462</v>
      </c>
      <c r="Q1044" t="s">
        <v>463</v>
      </c>
      <c r="R1044" t="s">
        <v>6288</v>
      </c>
      <c r="S1044" t="s">
        <v>4930</v>
      </c>
      <c r="T1044" t="s">
        <v>6289</v>
      </c>
      <c r="U1044" t="s">
        <v>562</v>
      </c>
      <c r="V1044" s="40">
        <v>5.9108796296296298E-2</v>
      </c>
      <c r="W1044" s="40">
        <v>6.6597222222222224E-2</v>
      </c>
      <c r="X1044" s="40">
        <v>7.4884259259259262E-3</v>
      </c>
      <c r="Y1044" s="2" t="str">
        <f t="shared" si="200"/>
        <v/>
      </c>
      <c r="Z1044" s="47" t="str">
        <f t="shared" si="201"/>
        <v>Cumplido</v>
      </c>
      <c r="AA1044" s="8"/>
      <c r="AB1044" s="8"/>
      <c r="AC1044" s="8"/>
      <c r="AD1044" s="8"/>
      <c r="AE1044" s="8"/>
      <c r="AF1044" s="42">
        <v>45343</v>
      </c>
      <c r="AG1044" s="13" t="str">
        <f t="shared" si="202"/>
        <v>CUMPLE</v>
      </c>
      <c r="AH1044" s="13" t="str">
        <f t="shared" si="203"/>
        <v>NO CUMPLE</v>
      </c>
      <c r="AI1044" s="13" t="str">
        <f t="shared" si="204"/>
        <v>NO CUMPLE</v>
      </c>
      <c r="AJ1044" s="13" t="str">
        <f t="shared" si="205"/>
        <v>NO CUMPLE</v>
      </c>
      <c r="AK1044" s="13" t="str">
        <f t="shared" si="206"/>
        <v>NO CUMPLE</v>
      </c>
      <c r="AL1044" s="13" t="str">
        <f t="shared" si="207"/>
        <v>NO CUMPLE</v>
      </c>
      <c r="AM1044" s="13" t="str">
        <f t="shared" si="208"/>
        <v>CUMPLE</v>
      </c>
      <c r="AN1044" s="13" t="str">
        <f t="shared" si="209"/>
        <v>NO CUMPLE</v>
      </c>
      <c r="AO1044" s="13" t="str">
        <f t="shared" si="210"/>
        <v>NO CUMPLE</v>
      </c>
      <c r="AP1044" s="13" t="str">
        <f t="shared" si="211"/>
        <v>NO CUMPLE</v>
      </c>
    </row>
    <row r="1045" spans="1:42" ht="15" x14ac:dyDescent="0.25">
      <c r="A1045" t="s">
        <v>6290</v>
      </c>
      <c r="B1045" t="s">
        <v>284</v>
      </c>
      <c r="C1045" t="s">
        <v>635</v>
      </c>
      <c r="D1045" t="s">
        <v>212</v>
      </c>
      <c r="E1045" t="s">
        <v>3323</v>
      </c>
      <c r="F1045" t="s">
        <v>4586</v>
      </c>
      <c r="G1045" t="s">
        <v>253</v>
      </c>
      <c r="H1045" t="s">
        <v>74</v>
      </c>
      <c r="I1045" t="s">
        <v>29</v>
      </c>
      <c r="J1045" t="s">
        <v>82</v>
      </c>
      <c r="K1045" t="s">
        <v>288</v>
      </c>
      <c r="L1045" t="s">
        <v>5702</v>
      </c>
      <c r="M1045" t="s">
        <v>6291</v>
      </c>
      <c r="N1045" t="s">
        <v>6292</v>
      </c>
      <c r="O1045" t="s">
        <v>61</v>
      </c>
      <c r="P1045" t="s">
        <v>641</v>
      </c>
      <c r="Q1045" t="s">
        <v>642</v>
      </c>
      <c r="R1045" t="s">
        <v>6293</v>
      </c>
      <c r="S1045" t="s">
        <v>5581</v>
      </c>
      <c r="T1045" t="s">
        <v>6294</v>
      </c>
      <c r="U1045" t="s">
        <v>6295</v>
      </c>
      <c r="V1045" s="40">
        <v>0</v>
      </c>
      <c r="W1045" s="40">
        <v>2.0254629629629629E-3</v>
      </c>
      <c r="X1045" s="40">
        <v>2.0254629629629629E-3</v>
      </c>
      <c r="Y1045" s="2" t="str">
        <f t="shared" si="200"/>
        <v/>
      </c>
      <c r="Z1045" s="47" t="str">
        <f t="shared" si="201"/>
        <v>Cumplido</v>
      </c>
      <c r="AA1045" s="8"/>
      <c r="AB1045" s="8"/>
      <c r="AC1045" s="8"/>
      <c r="AD1045" s="8"/>
      <c r="AE1045" s="8"/>
      <c r="AF1045" s="42">
        <v>45342</v>
      </c>
      <c r="AG1045" s="13" t="str">
        <f t="shared" si="202"/>
        <v>CUMPLE</v>
      </c>
      <c r="AH1045" s="13" t="str">
        <f t="shared" si="203"/>
        <v>NO CUMPLE</v>
      </c>
      <c r="AI1045" s="13" t="str">
        <f t="shared" si="204"/>
        <v>NO CUMPLE</v>
      </c>
      <c r="AJ1045" s="13" t="str">
        <f t="shared" si="205"/>
        <v>NO CUMPLE</v>
      </c>
      <c r="AK1045" s="13" t="str">
        <f t="shared" si="206"/>
        <v>NO CUMPLE</v>
      </c>
      <c r="AL1045" s="13" t="str">
        <f t="shared" si="207"/>
        <v>CUMPLE</v>
      </c>
      <c r="AM1045" s="13" t="str">
        <f t="shared" si="208"/>
        <v>NO CUMPLE</v>
      </c>
      <c r="AN1045" s="13" t="str">
        <f t="shared" si="209"/>
        <v>NO CUMPLE</v>
      </c>
      <c r="AO1045" s="13" t="str">
        <f t="shared" si="210"/>
        <v>NO CUMPLE</v>
      </c>
      <c r="AP1045" s="13" t="str">
        <f t="shared" si="211"/>
        <v>NO CUMPLE</v>
      </c>
    </row>
    <row r="1046" spans="1:42" ht="15" x14ac:dyDescent="0.25">
      <c r="A1046" t="s">
        <v>6296</v>
      </c>
      <c r="B1046" t="s">
        <v>95</v>
      </c>
      <c r="C1046" t="s">
        <v>531</v>
      </c>
      <c r="D1046" t="s">
        <v>483</v>
      </c>
      <c r="E1046" t="s">
        <v>1942</v>
      </c>
      <c r="F1046" t="s">
        <v>556</v>
      </c>
      <c r="G1046" t="s">
        <v>73</v>
      </c>
      <c r="H1046" t="s">
        <v>74</v>
      </c>
      <c r="I1046" t="s">
        <v>29</v>
      </c>
      <c r="J1046" t="s">
        <v>82</v>
      </c>
      <c r="K1046" t="s">
        <v>815</v>
      </c>
      <c r="L1046" t="s">
        <v>6297</v>
      </c>
      <c r="M1046" t="s">
        <v>6298</v>
      </c>
      <c r="N1046" t="s">
        <v>6299</v>
      </c>
      <c r="O1046" t="s">
        <v>61</v>
      </c>
      <c r="P1046" t="s">
        <v>136</v>
      </c>
      <c r="Q1046" t="s">
        <v>137</v>
      </c>
      <c r="R1046" t="s">
        <v>6300</v>
      </c>
      <c r="S1046" t="s">
        <v>5769</v>
      </c>
      <c r="T1046" t="s">
        <v>6301</v>
      </c>
      <c r="U1046" t="s">
        <v>6302</v>
      </c>
      <c r="V1046" s="40">
        <v>1.758912037037037</v>
      </c>
      <c r="W1046" s="40">
        <v>1.7835416666666666</v>
      </c>
      <c r="X1046" s="40">
        <v>2.462962962962963E-2</v>
      </c>
      <c r="Y1046" s="2" t="str">
        <f t="shared" si="200"/>
        <v/>
      </c>
      <c r="Z1046" s="47" t="str">
        <f t="shared" si="201"/>
        <v>Cumplido</v>
      </c>
      <c r="AA1046" s="8"/>
      <c r="AB1046" s="8"/>
      <c r="AC1046" s="8"/>
      <c r="AD1046" s="8"/>
      <c r="AE1046" s="8"/>
      <c r="AF1046" s="42">
        <v>45344</v>
      </c>
      <c r="AG1046" s="13" t="str">
        <f t="shared" si="202"/>
        <v>CUMPLE</v>
      </c>
      <c r="AH1046" s="13" t="str">
        <f t="shared" si="203"/>
        <v>NO CUMPLE</v>
      </c>
      <c r="AI1046" s="13" t="str">
        <f t="shared" si="204"/>
        <v>NO CUMPLE</v>
      </c>
      <c r="AJ1046" s="13" t="str">
        <f t="shared" si="205"/>
        <v>NO CUMPLE</v>
      </c>
      <c r="AK1046" s="13" t="str">
        <f t="shared" si="206"/>
        <v>NO CUMPLE</v>
      </c>
      <c r="AL1046" s="13" t="str">
        <f t="shared" si="207"/>
        <v>NO CUMPLE</v>
      </c>
      <c r="AM1046" s="13" t="str">
        <f t="shared" si="208"/>
        <v>NO CUMPLE</v>
      </c>
      <c r="AN1046" s="13" t="str">
        <f t="shared" si="209"/>
        <v>NO CUMPLE</v>
      </c>
      <c r="AO1046" s="13" t="str">
        <f t="shared" si="210"/>
        <v>NO CUMPLE</v>
      </c>
      <c r="AP1046" s="13" t="str">
        <f t="shared" si="211"/>
        <v>CUMPLE</v>
      </c>
    </row>
    <row r="1047" spans="1:42" ht="15" x14ac:dyDescent="0.25">
      <c r="A1047" t="s">
        <v>6303</v>
      </c>
      <c r="B1047" t="s">
        <v>95</v>
      </c>
      <c r="C1047" t="s">
        <v>531</v>
      </c>
      <c r="D1047" t="s">
        <v>483</v>
      </c>
      <c r="E1047" t="s">
        <v>1942</v>
      </c>
      <c r="F1047" t="s">
        <v>485</v>
      </c>
      <c r="G1047" t="s">
        <v>54</v>
      </c>
      <c r="H1047" t="s">
        <v>55</v>
      </c>
      <c r="I1047" t="s">
        <v>30</v>
      </c>
      <c r="J1047" t="s">
        <v>82</v>
      </c>
      <c r="K1047" t="s">
        <v>815</v>
      </c>
      <c r="L1047" t="s">
        <v>6304</v>
      </c>
      <c r="M1047" t="s">
        <v>6305</v>
      </c>
      <c r="N1047" t="s">
        <v>6306</v>
      </c>
      <c r="O1047" t="s">
        <v>61</v>
      </c>
      <c r="P1047" t="s">
        <v>136</v>
      </c>
      <c r="Q1047" t="s">
        <v>137</v>
      </c>
      <c r="R1047" t="s">
        <v>6307</v>
      </c>
      <c r="S1047" t="s">
        <v>5769</v>
      </c>
      <c r="T1047" t="s">
        <v>6308</v>
      </c>
      <c r="U1047" t="s">
        <v>6309</v>
      </c>
      <c r="V1047" s="40">
        <v>1.7579513888888889</v>
      </c>
      <c r="W1047" s="40">
        <v>1.7751273148148148</v>
      </c>
      <c r="X1047" s="40">
        <v>1.7175925925925924E-2</v>
      </c>
      <c r="Y1047" s="2" t="str">
        <f t="shared" si="200"/>
        <v/>
      </c>
      <c r="Z1047" s="47" t="str">
        <f t="shared" si="201"/>
        <v>Cumplido</v>
      </c>
      <c r="AA1047" s="8"/>
      <c r="AB1047" s="8"/>
      <c r="AC1047" s="8"/>
      <c r="AD1047" s="8"/>
      <c r="AE1047" s="8"/>
      <c r="AF1047" s="42">
        <v>45344</v>
      </c>
      <c r="AG1047" s="13" t="str">
        <f t="shared" si="202"/>
        <v>CUMPLE</v>
      </c>
      <c r="AH1047" s="13" t="str">
        <f t="shared" si="203"/>
        <v>NO CUMPLE</v>
      </c>
      <c r="AI1047" s="13" t="str">
        <f t="shared" si="204"/>
        <v>NO CUMPLE</v>
      </c>
      <c r="AJ1047" s="13" t="str">
        <f t="shared" si="205"/>
        <v>NO CUMPLE</v>
      </c>
      <c r="AK1047" s="13" t="str">
        <f t="shared" si="206"/>
        <v>NO CUMPLE</v>
      </c>
      <c r="AL1047" s="13" t="str">
        <f t="shared" si="207"/>
        <v>NO CUMPLE</v>
      </c>
      <c r="AM1047" s="13" t="str">
        <f t="shared" si="208"/>
        <v>NO CUMPLE</v>
      </c>
      <c r="AN1047" s="13" t="str">
        <f t="shared" si="209"/>
        <v>NO CUMPLE</v>
      </c>
      <c r="AO1047" s="13" t="str">
        <f t="shared" si="210"/>
        <v>NO CUMPLE</v>
      </c>
      <c r="AP1047" s="13" t="str">
        <f t="shared" si="211"/>
        <v>CUMPLE</v>
      </c>
    </row>
    <row r="1048" spans="1:42" ht="15" hidden="1" x14ac:dyDescent="0.25">
      <c r="A1048" t="s">
        <v>6310</v>
      </c>
      <c r="B1048" t="s">
        <v>165</v>
      </c>
      <c r="C1048" t="s">
        <v>359</v>
      </c>
      <c r="D1048" t="s">
        <v>71</v>
      </c>
      <c r="E1048" t="s">
        <v>767</v>
      </c>
      <c r="F1048" t="s">
        <v>1016</v>
      </c>
      <c r="G1048" t="s">
        <v>54</v>
      </c>
      <c r="H1048" t="s">
        <v>55</v>
      </c>
      <c r="I1048" t="s">
        <v>30</v>
      </c>
      <c r="J1048" t="s">
        <v>82</v>
      </c>
      <c r="K1048" t="s">
        <v>57</v>
      </c>
      <c r="L1048" t="s">
        <v>6311</v>
      </c>
      <c r="M1048" t="s">
        <v>6312</v>
      </c>
      <c r="N1048" t="s">
        <v>6313</v>
      </c>
      <c r="O1048" t="s">
        <v>61</v>
      </c>
      <c r="P1048" t="s">
        <v>136</v>
      </c>
      <c r="Q1048" t="s">
        <v>137</v>
      </c>
      <c r="R1048" t="s">
        <v>6314</v>
      </c>
      <c r="S1048" t="s">
        <v>5581</v>
      </c>
      <c r="T1048" t="s">
        <v>1017</v>
      </c>
      <c r="U1048" t="s">
        <v>1021</v>
      </c>
      <c r="V1048" s="40">
        <v>7.0601851851851847E-4</v>
      </c>
      <c r="W1048" s="40">
        <v>1.3310185185185185E-3</v>
      </c>
      <c r="X1048" s="40">
        <v>6.2500000000000001E-4</v>
      </c>
      <c r="Y1048" s="2" t="str">
        <f t="shared" si="200"/>
        <v/>
      </c>
      <c r="Z1048" s="47" t="str">
        <f t="shared" si="201"/>
        <v>Cumplido</v>
      </c>
      <c r="AA1048" s="8"/>
      <c r="AB1048" s="8"/>
      <c r="AC1048" s="8"/>
      <c r="AD1048" s="8"/>
      <c r="AE1048" s="8"/>
      <c r="AF1048" s="42">
        <v>45342</v>
      </c>
      <c r="AG1048" s="13" t="str">
        <f t="shared" si="202"/>
        <v>CUMPLE</v>
      </c>
      <c r="AH1048" s="13" t="str">
        <f t="shared" si="203"/>
        <v>NO CUMPLE</v>
      </c>
      <c r="AI1048" s="13" t="str">
        <f t="shared" si="204"/>
        <v>NO CUMPLE</v>
      </c>
      <c r="AJ1048" s="13" t="str">
        <f t="shared" si="205"/>
        <v>NO CUMPLE</v>
      </c>
      <c r="AK1048" s="13" t="str">
        <f t="shared" si="206"/>
        <v>NO CUMPLE</v>
      </c>
      <c r="AL1048" s="13" t="str">
        <f t="shared" si="207"/>
        <v>CUMPLE</v>
      </c>
      <c r="AM1048" s="13" t="str">
        <f t="shared" si="208"/>
        <v>NO CUMPLE</v>
      </c>
      <c r="AN1048" s="13" t="str">
        <f t="shared" si="209"/>
        <v>NO CUMPLE</v>
      </c>
      <c r="AO1048" s="13" t="str">
        <f t="shared" si="210"/>
        <v>NO CUMPLE</v>
      </c>
      <c r="AP1048" s="13" t="str">
        <f t="shared" si="211"/>
        <v>NO CUMPLE</v>
      </c>
    </row>
    <row r="1049" spans="1:42" ht="15" hidden="1" x14ac:dyDescent="0.25">
      <c r="A1049" t="s">
        <v>6315</v>
      </c>
      <c r="B1049" t="s">
        <v>165</v>
      </c>
      <c r="C1049" t="s">
        <v>296</v>
      </c>
      <c r="D1049" t="s">
        <v>297</v>
      </c>
      <c r="E1049" t="s">
        <v>767</v>
      </c>
      <c r="F1049" t="s">
        <v>1124</v>
      </c>
      <c r="G1049" t="s">
        <v>73</v>
      </c>
      <c r="H1049" t="s">
        <v>74</v>
      </c>
      <c r="I1049" t="s">
        <v>29</v>
      </c>
      <c r="J1049" t="s">
        <v>82</v>
      </c>
      <c r="K1049" t="s">
        <v>75</v>
      </c>
      <c r="L1049" t="s">
        <v>1827</v>
      </c>
      <c r="M1049" t="s">
        <v>6316</v>
      </c>
      <c r="N1049" t="s">
        <v>6317</v>
      </c>
      <c r="O1049" t="s">
        <v>61</v>
      </c>
      <c r="P1049" t="s">
        <v>94</v>
      </c>
      <c r="Q1049" t="s">
        <v>95</v>
      </c>
      <c r="R1049" t="s">
        <v>6318</v>
      </c>
      <c r="S1049" t="s">
        <v>5581</v>
      </c>
      <c r="T1049" t="s">
        <v>6319</v>
      </c>
      <c r="U1049" t="s">
        <v>774</v>
      </c>
      <c r="V1049" s="40">
        <v>6.5787037037037033E-2</v>
      </c>
      <c r="W1049" s="40">
        <v>7.5474537037037034E-2</v>
      </c>
      <c r="X1049" s="40">
        <v>9.6874999999999999E-3</v>
      </c>
      <c r="Y1049" s="2" t="str">
        <f t="shared" si="200"/>
        <v/>
      </c>
      <c r="Z1049" s="47" t="str">
        <f t="shared" si="201"/>
        <v>Cumplido</v>
      </c>
      <c r="AA1049" s="8"/>
      <c r="AB1049" s="8"/>
      <c r="AC1049" s="8"/>
      <c r="AD1049" s="8"/>
      <c r="AE1049" s="8"/>
      <c r="AF1049" s="42">
        <v>45342</v>
      </c>
      <c r="AG1049" s="13" t="str">
        <f t="shared" si="202"/>
        <v>CUMPLE</v>
      </c>
      <c r="AH1049" s="13" t="str">
        <f t="shared" si="203"/>
        <v>NO CUMPLE</v>
      </c>
      <c r="AI1049" s="13" t="str">
        <f t="shared" si="204"/>
        <v>NO CUMPLE</v>
      </c>
      <c r="AJ1049" s="13" t="str">
        <f t="shared" si="205"/>
        <v>NO CUMPLE</v>
      </c>
      <c r="AK1049" s="13" t="str">
        <f t="shared" si="206"/>
        <v>NO CUMPLE</v>
      </c>
      <c r="AL1049" s="13" t="str">
        <f t="shared" si="207"/>
        <v>NO CUMPLE</v>
      </c>
      <c r="AM1049" s="13" t="str">
        <f t="shared" si="208"/>
        <v>CUMPLE</v>
      </c>
      <c r="AN1049" s="13" t="str">
        <f t="shared" si="209"/>
        <v>NO CUMPLE</v>
      </c>
      <c r="AO1049" s="13" t="str">
        <f t="shared" si="210"/>
        <v>NO CUMPLE</v>
      </c>
      <c r="AP1049" s="13" t="str">
        <f t="shared" si="211"/>
        <v>NO CUMPLE</v>
      </c>
    </row>
    <row r="1050" spans="1:42" ht="15" hidden="1" x14ac:dyDescent="0.25">
      <c r="A1050" t="s">
        <v>6320</v>
      </c>
      <c r="B1050" t="s">
        <v>165</v>
      </c>
      <c r="C1050" t="s">
        <v>415</v>
      </c>
      <c r="D1050" t="s">
        <v>297</v>
      </c>
      <c r="E1050" t="s">
        <v>380</v>
      </c>
      <c r="F1050" t="s">
        <v>1124</v>
      </c>
      <c r="G1050" t="s">
        <v>73</v>
      </c>
      <c r="H1050" t="s">
        <v>74</v>
      </c>
      <c r="I1050" t="s">
        <v>29</v>
      </c>
      <c r="J1050" t="s">
        <v>82</v>
      </c>
      <c r="K1050" t="s">
        <v>6321</v>
      </c>
      <c r="L1050" t="s">
        <v>6322</v>
      </c>
      <c r="M1050" t="s">
        <v>6323</v>
      </c>
      <c r="N1050" t="s">
        <v>6324</v>
      </c>
      <c r="O1050" t="s">
        <v>61</v>
      </c>
      <c r="P1050" t="s">
        <v>62</v>
      </c>
      <c r="Q1050" t="s">
        <v>350</v>
      </c>
      <c r="R1050" t="s">
        <v>6325</v>
      </c>
      <c r="S1050" t="s">
        <v>5581</v>
      </c>
      <c r="T1050" t="s">
        <v>6326</v>
      </c>
      <c r="U1050" t="s">
        <v>423</v>
      </c>
      <c r="V1050" s="40">
        <v>4.4560185185185189E-3</v>
      </c>
      <c r="W1050" s="40">
        <v>9.2361111111111116E-3</v>
      </c>
      <c r="X1050" s="40">
        <v>4.7800925925925927E-3</v>
      </c>
      <c r="Y1050" s="2" t="str">
        <f t="shared" si="200"/>
        <v/>
      </c>
      <c r="Z1050" s="47" t="str">
        <f t="shared" si="201"/>
        <v>Cumplido</v>
      </c>
      <c r="AA1050" s="8"/>
      <c r="AB1050" s="8"/>
      <c r="AC1050" s="8"/>
      <c r="AD1050" s="8"/>
      <c r="AE1050" s="8"/>
      <c r="AF1050" s="42">
        <v>45342</v>
      </c>
      <c r="AG1050" s="13" t="str">
        <f t="shared" si="202"/>
        <v>CUMPLE</v>
      </c>
      <c r="AH1050" s="13" t="str">
        <f t="shared" si="203"/>
        <v>NO CUMPLE</v>
      </c>
      <c r="AI1050" s="13" t="str">
        <f t="shared" si="204"/>
        <v>NO CUMPLE</v>
      </c>
      <c r="AJ1050" s="13" t="str">
        <f t="shared" si="205"/>
        <v>NO CUMPLE</v>
      </c>
      <c r="AK1050" s="13" t="str">
        <f t="shared" si="206"/>
        <v>NO CUMPLE</v>
      </c>
      <c r="AL1050" s="13" t="str">
        <f t="shared" si="207"/>
        <v>CUMPLE</v>
      </c>
      <c r="AM1050" s="13" t="str">
        <f t="shared" si="208"/>
        <v>NO CUMPLE</v>
      </c>
      <c r="AN1050" s="13" t="str">
        <f t="shared" si="209"/>
        <v>NO CUMPLE</v>
      </c>
      <c r="AO1050" s="13" t="str">
        <f t="shared" si="210"/>
        <v>NO CUMPLE</v>
      </c>
      <c r="AP1050" s="13" t="str">
        <f t="shared" si="211"/>
        <v>NO CUMPLE</v>
      </c>
    </row>
    <row r="1051" spans="1:42" ht="15" x14ac:dyDescent="0.25">
      <c r="A1051" t="s">
        <v>6327</v>
      </c>
      <c r="B1051" t="s">
        <v>6328</v>
      </c>
      <c r="C1051" t="s">
        <v>233</v>
      </c>
      <c r="D1051" t="s">
        <v>6329</v>
      </c>
      <c r="E1051" t="s">
        <v>264</v>
      </c>
      <c r="F1051" t="s">
        <v>6330</v>
      </c>
      <c r="G1051" t="s">
        <v>73</v>
      </c>
      <c r="H1051" t="s">
        <v>254</v>
      </c>
      <c r="I1051" t="s">
        <v>28</v>
      </c>
      <c r="J1051" t="s">
        <v>82</v>
      </c>
      <c r="K1051" t="s">
        <v>835</v>
      </c>
      <c r="L1051" t="s">
        <v>6331</v>
      </c>
      <c r="M1051" t="s">
        <v>6332</v>
      </c>
      <c r="N1051" t="s">
        <v>6333</v>
      </c>
      <c r="O1051" t="s">
        <v>61</v>
      </c>
      <c r="P1051" t="s">
        <v>839</v>
      </c>
      <c r="Q1051" t="s">
        <v>6334</v>
      </c>
      <c r="R1051" t="s">
        <v>6335</v>
      </c>
      <c r="S1051" t="s">
        <v>5581</v>
      </c>
      <c r="T1051" t="s">
        <v>6336</v>
      </c>
      <c r="U1051" t="s">
        <v>6337</v>
      </c>
      <c r="V1051" s="40">
        <v>4.0740740740740737E-3</v>
      </c>
      <c r="W1051" s="40">
        <v>3.5995370370370372E-2</v>
      </c>
      <c r="X1051" s="40">
        <v>3.1921296296296295E-2</v>
      </c>
      <c r="Y1051" s="2" t="str">
        <f t="shared" si="200"/>
        <v/>
      </c>
      <c r="Z1051" s="47" t="str">
        <f t="shared" si="201"/>
        <v>Cumplido</v>
      </c>
      <c r="AA1051" s="8"/>
      <c r="AB1051" s="8"/>
      <c r="AC1051" s="8"/>
      <c r="AD1051" s="8"/>
      <c r="AE1051" s="8"/>
      <c r="AF1051" s="42">
        <v>45342</v>
      </c>
      <c r="AG1051" s="13" t="str">
        <f t="shared" si="202"/>
        <v>CUMPLE</v>
      </c>
      <c r="AH1051" s="13" t="str">
        <f t="shared" si="203"/>
        <v>NO CUMPLE</v>
      </c>
      <c r="AI1051" s="13" t="str">
        <f t="shared" si="204"/>
        <v>NO CUMPLE</v>
      </c>
      <c r="AJ1051" s="13" t="str">
        <f t="shared" si="205"/>
        <v>NO CUMPLE</v>
      </c>
      <c r="AK1051" s="13" t="str">
        <f t="shared" si="206"/>
        <v>NO CUMPLE</v>
      </c>
      <c r="AL1051" s="13" t="str">
        <f t="shared" si="207"/>
        <v>CUMPLE</v>
      </c>
      <c r="AM1051" s="13" t="str">
        <f t="shared" si="208"/>
        <v>NO CUMPLE</v>
      </c>
      <c r="AN1051" s="13" t="str">
        <f t="shared" si="209"/>
        <v>NO CUMPLE</v>
      </c>
      <c r="AO1051" s="13" t="str">
        <f t="shared" si="210"/>
        <v>NO CUMPLE</v>
      </c>
      <c r="AP1051" s="13" t="str">
        <f t="shared" si="211"/>
        <v>NO CUMPLE</v>
      </c>
    </row>
    <row r="1052" spans="1:42" ht="15" hidden="1" x14ac:dyDescent="0.25">
      <c r="A1052" t="s">
        <v>6338</v>
      </c>
      <c r="B1052" t="s">
        <v>165</v>
      </c>
      <c r="C1052" t="s">
        <v>296</v>
      </c>
      <c r="D1052" t="s">
        <v>297</v>
      </c>
      <c r="E1052" t="s">
        <v>767</v>
      </c>
      <c r="F1052" t="s">
        <v>712</v>
      </c>
      <c r="G1052" t="s">
        <v>73</v>
      </c>
      <c r="H1052" t="s">
        <v>74</v>
      </c>
      <c r="I1052" t="s">
        <v>29</v>
      </c>
      <c r="J1052" t="s">
        <v>82</v>
      </c>
      <c r="K1052" t="s">
        <v>57</v>
      </c>
      <c r="L1052" t="s">
        <v>408</v>
      </c>
      <c r="M1052" t="s">
        <v>6339</v>
      </c>
      <c r="N1052" t="s">
        <v>6340</v>
      </c>
      <c r="O1052" t="s">
        <v>61</v>
      </c>
      <c r="P1052" t="s">
        <v>94</v>
      </c>
      <c r="Q1052" t="s">
        <v>95</v>
      </c>
      <c r="R1052" t="s">
        <v>6341</v>
      </c>
      <c r="S1052" t="s">
        <v>5581</v>
      </c>
      <c r="T1052" t="s">
        <v>6342</v>
      </c>
      <c r="U1052" t="s">
        <v>774</v>
      </c>
      <c r="V1052" s="40">
        <v>6.6770833333333335E-2</v>
      </c>
      <c r="W1052" s="40">
        <v>7.104166666666667E-2</v>
      </c>
      <c r="X1052" s="40">
        <v>4.2708333333333331E-3</v>
      </c>
      <c r="Y1052" s="2" t="str">
        <f t="shared" si="200"/>
        <v/>
      </c>
      <c r="Z1052" s="47" t="str">
        <f t="shared" si="201"/>
        <v>Cumplido</v>
      </c>
      <c r="AA1052" s="8"/>
      <c r="AB1052" s="8"/>
      <c r="AC1052" s="8"/>
      <c r="AD1052" s="8"/>
      <c r="AE1052" s="8"/>
      <c r="AF1052" s="42">
        <v>45342</v>
      </c>
      <c r="AG1052" s="13" t="str">
        <f t="shared" si="202"/>
        <v>CUMPLE</v>
      </c>
      <c r="AH1052" s="13" t="str">
        <f t="shared" si="203"/>
        <v>NO CUMPLE</v>
      </c>
      <c r="AI1052" s="13" t="str">
        <f t="shared" si="204"/>
        <v>NO CUMPLE</v>
      </c>
      <c r="AJ1052" s="13" t="str">
        <f t="shared" si="205"/>
        <v>NO CUMPLE</v>
      </c>
      <c r="AK1052" s="13" t="str">
        <f t="shared" si="206"/>
        <v>NO CUMPLE</v>
      </c>
      <c r="AL1052" s="13" t="str">
        <f t="shared" si="207"/>
        <v>NO CUMPLE</v>
      </c>
      <c r="AM1052" s="13" t="str">
        <f t="shared" si="208"/>
        <v>CUMPLE</v>
      </c>
      <c r="AN1052" s="13" t="str">
        <f t="shared" si="209"/>
        <v>NO CUMPLE</v>
      </c>
      <c r="AO1052" s="13" t="str">
        <f t="shared" si="210"/>
        <v>NO CUMPLE</v>
      </c>
      <c r="AP1052" s="13" t="str">
        <f t="shared" si="211"/>
        <v>NO CUMPLE</v>
      </c>
    </row>
    <row r="1053" spans="1:42" ht="15" hidden="1" x14ac:dyDescent="0.25">
      <c r="A1053" t="s">
        <v>6343</v>
      </c>
      <c r="B1053" t="s">
        <v>165</v>
      </c>
      <c r="C1053" t="s">
        <v>415</v>
      </c>
      <c r="D1053" t="s">
        <v>297</v>
      </c>
      <c r="E1053" t="s">
        <v>380</v>
      </c>
      <c r="F1053" t="s">
        <v>1124</v>
      </c>
      <c r="G1053" t="s">
        <v>73</v>
      </c>
      <c r="H1053" t="s">
        <v>74</v>
      </c>
      <c r="I1053" t="s">
        <v>29</v>
      </c>
      <c r="J1053" t="s">
        <v>82</v>
      </c>
      <c r="K1053" t="s">
        <v>910</v>
      </c>
      <c r="L1053" t="s">
        <v>6344</v>
      </c>
      <c r="M1053" t="s">
        <v>6345</v>
      </c>
      <c r="N1053" t="s">
        <v>6346</v>
      </c>
      <c r="O1053" t="s">
        <v>61</v>
      </c>
      <c r="P1053" t="s">
        <v>170</v>
      </c>
      <c r="Q1053" t="s">
        <v>420</v>
      </c>
      <c r="R1053" t="s">
        <v>6347</v>
      </c>
      <c r="S1053" t="s">
        <v>5581</v>
      </c>
      <c r="T1053" t="s">
        <v>6348</v>
      </c>
      <c r="U1053" t="s">
        <v>423</v>
      </c>
      <c r="V1053" s="40">
        <v>1.5289351851851853E-2</v>
      </c>
      <c r="W1053" s="40">
        <v>1.9988425925925927E-2</v>
      </c>
      <c r="X1053" s="40">
        <v>4.6990740740740743E-3</v>
      </c>
      <c r="Y1053" s="2" t="str">
        <f t="shared" si="200"/>
        <v/>
      </c>
      <c r="Z1053" s="47" t="str">
        <f t="shared" si="201"/>
        <v>Cumplido</v>
      </c>
      <c r="AA1053" s="8"/>
      <c r="AB1053" s="8"/>
      <c r="AC1053" s="8"/>
      <c r="AD1053" s="8"/>
      <c r="AE1053" s="8"/>
      <c r="AF1053" s="42">
        <v>45342</v>
      </c>
      <c r="AG1053" s="13" t="str">
        <f t="shared" si="202"/>
        <v>CUMPLE</v>
      </c>
      <c r="AH1053" s="13" t="str">
        <f t="shared" si="203"/>
        <v>NO CUMPLE</v>
      </c>
      <c r="AI1053" s="13" t="str">
        <f t="shared" si="204"/>
        <v>NO CUMPLE</v>
      </c>
      <c r="AJ1053" s="13" t="str">
        <f t="shared" si="205"/>
        <v>NO CUMPLE</v>
      </c>
      <c r="AK1053" s="13" t="str">
        <f t="shared" si="206"/>
        <v>NO CUMPLE</v>
      </c>
      <c r="AL1053" s="13" t="str">
        <f t="shared" si="207"/>
        <v>CUMPLE</v>
      </c>
      <c r="AM1053" s="13" t="str">
        <f t="shared" si="208"/>
        <v>NO CUMPLE</v>
      </c>
      <c r="AN1053" s="13" t="str">
        <f t="shared" si="209"/>
        <v>NO CUMPLE</v>
      </c>
      <c r="AO1053" s="13" t="str">
        <f t="shared" si="210"/>
        <v>NO CUMPLE</v>
      </c>
      <c r="AP1053" s="13" t="str">
        <f t="shared" si="211"/>
        <v>NO CUMPLE</v>
      </c>
    </row>
    <row r="1054" spans="1:42" ht="15" x14ac:dyDescent="0.25">
      <c r="A1054" t="s">
        <v>6349</v>
      </c>
      <c r="B1054" t="s">
        <v>95</v>
      </c>
      <c r="C1054" t="s">
        <v>174</v>
      </c>
      <c r="D1054" t="s">
        <v>483</v>
      </c>
      <c r="E1054" t="s">
        <v>4386</v>
      </c>
      <c r="F1054" t="s">
        <v>485</v>
      </c>
      <c r="G1054" t="s">
        <v>73</v>
      </c>
      <c r="H1054" t="s">
        <v>74</v>
      </c>
      <c r="I1054" t="s">
        <v>29</v>
      </c>
      <c r="J1054" t="s">
        <v>82</v>
      </c>
      <c r="K1054" t="s">
        <v>486</v>
      </c>
      <c r="L1054" t="s">
        <v>6350</v>
      </c>
      <c r="M1054" t="s">
        <v>6351</v>
      </c>
      <c r="N1054" t="s">
        <v>6352</v>
      </c>
      <c r="O1054" t="s">
        <v>61</v>
      </c>
      <c r="P1054" t="s">
        <v>62</v>
      </c>
      <c r="Q1054" t="s">
        <v>279</v>
      </c>
      <c r="R1054" t="s">
        <v>6353</v>
      </c>
      <c r="S1054" t="s">
        <v>4930</v>
      </c>
      <c r="T1054" t="s">
        <v>6354</v>
      </c>
      <c r="U1054" t="s">
        <v>6355</v>
      </c>
      <c r="V1054" s="40">
        <v>0.80533564814814818</v>
      </c>
      <c r="W1054" s="40">
        <v>0.8424652777777778</v>
      </c>
      <c r="X1054" s="40">
        <v>3.712962962962963E-2</v>
      </c>
      <c r="Y1054" s="2" t="str">
        <f t="shared" si="200"/>
        <v/>
      </c>
      <c r="Z1054" s="47" t="str">
        <f t="shared" si="201"/>
        <v>Cumplido</v>
      </c>
      <c r="AA1054" s="8"/>
      <c r="AB1054" s="8"/>
      <c r="AC1054" s="8"/>
      <c r="AD1054" s="8"/>
      <c r="AE1054" s="8"/>
      <c r="AF1054" s="42">
        <v>45343</v>
      </c>
      <c r="AG1054" s="13" t="str">
        <f t="shared" si="202"/>
        <v>CUMPLE</v>
      </c>
      <c r="AH1054" s="13" t="str">
        <f t="shared" si="203"/>
        <v>NO CUMPLE</v>
      </c>
      <c r="AI1054" s="13" t="str">
        <f t="shared" si="204"/>
        <v>NO CUMPLE</v>
      </c>
      <c r="AJ1054" s="13" t="str">
        <f t="shared" si="205"/>
        <v>NO CUMPLE</v>
      </c>
      <c r="AK1054" s="13" t="str">
        <f t="shared" si="206"/>
        <v>NO CUMPLE</v>
      </c>
      <c r="AL1054" s="13" t="str">
        <f t="shared" si="207"/>
        <v>NO CUMPLE</v>
      </c>
      <c r="AM1054" s="13" t="str">
        <f t="shared" si="208"/>
        <v>NO CUMPLE</v>
      </c>
      <c r="AN1054" s="13" t="str">
        <f t="shared" si="209"/>
        <v>NO CUMPLE</v>
      </c>
      <c r="AO1054" s="13" t="str">
        <f t="shared" si="210"/>
        <v>CUMPLE</v>
      </c>
      <c r="AP1054" s="13" t="str">
        <f t="shared" si="211"/>
        <v>NO CUMPLE</v>
      </c>
    </row>
    <row r="1055" spans="1:42" ht="15" x14ac:dyDescent="0.25">
      <c r="A1055" t="s">
        <v>6356</v>
      </c>
      <c r="B1055" t="s">
        <v>95</v>
      </c>
      <c r="C1055" t="s">
        <v>308</v>
      </c>
      <c r="D1055" t="s">
        <v>142</v>
      </c>
      <c r="E1055" t="s">
        <v>457</v>
      </c>
      <c r="F1055" t="s">
        <v>176</v>
      </c>
      <c r="G1055" t="s">
        <v>73</v>
      </c>
      <c r="H1055" t="s">
        <v>74</v>
      </c>
      <c r="I1055" t="s">
        <v>29</v>
      </c>
      <c r="J1055" t="s">
        <v>82</v>
      </c>
      <c r="K1055" t="s">
        <v>449</v>
      </c>
      <c r="L1055" t="s">
        <v>6357</v>
      </c>
      <c r="M1055" t="s">
        <v>6358</v>
      </c>
      <c r="N1055" t="s">
        <v>6359</v>
      </c>
      <c r="O1055" t="s">
        <v>61</v>
      </c>
      <c r="P1055" t="s">
        <v>136</v>
      </c>
      <c r="Q1055" t="s">
        <v>137</v>
      </c>
      <c r="R1055" t="s">
        <v>6360</v>
      </c>
      <c r="S1055" t="s">
        <v>5581</v>
      </c>
      <c r="T1055" t="s">
        <v>6361</v>
      </c>
      <c r="U1055" t="s">
        <v>6362</v>
      </c>
      <c r="V1055" s="40">
        <v>0</v>
      </c>
      <c r="W1055" s="40">
        <v>5.9201388888888887E-2</v>
      </c>
      <c r="X1055" s="40">
        <v>5.9201388888888887E-2</v>
      </c>
      <c r="Y1055" s="2" t="str">
        <f t="shared" si="200"/>
        <v/>
      </c>
      <c r="Z1055" s="47" t="str">
        <f t="shared" si="201"/>
        <v>Cumplido</v>
      </c>
      <c r="AA1055" s="8"/>
      <c r="AB1055" s="8"/>
      <c r="AC1055" s="8"/>
      <c r="AD1055" s="8"/>
      <c r="AE1055" s="8"/>
      <c r="AF1055" s="42">
        <v>45342</v>
      </c>
      <c r="AG1055" s="13" t="str">
        <f t="shared" si="202"/>
        <v>NO CUMPLE</v>
      </c>
      <c r="AH1055" s="13" t="str">
        <f t="shared" si="203"/>
        <v>CUMPLE</v>
      </c>
      <c r="AI1055" s="13" t="str">
        <f t="shared" si="204"/>
        <v>NO CUMPLE</v>
      </c>
      <c r="AJ1055" s="13" t="str">
        <f t="shared" si="205"/>
        <v>NO CUMPLE</v>
      </c>
      <c r="AK1055" s="13" t="str">
        <f t="shared" si="206"/>
        <v>NO CUMPLE</v>
      </c>
      <c r="AL1055" s="13" t="str">
        <f t="shared" si="207"/>
        <v>NO CUMPLE</v>
      </c>
      <c r="AM1055" s="13" t="str">
        <f t="shared" si="208"/>
        <v>CUMPLE</v>
      </c>
      <c r="AN1055" s="13" t="str">
        <f t="shared" si="209"/>
        <v>NO CUMPLE</v>
      </c>
      <c r="AO1055" s="13" t="str">
        <f t="shared" si="210"/>
        <v>NO CUMPLE</v>
      </c>
      <c r="AP1055" s="13" t="str">
        <f t="shared" si="211"/>
        <v>NO CUMPLE</v>
      </c>
    </row>
    <row r="1056" spans="1:42" ht="15" x14ac:dyDescent="0.25">
      <c r="A1056" t="s">
        <v>6363</v>
      </c>
      <c r="B1056" t="s">
        <v>95</v>
      </c>
      <c r="C1056" t="s">
        <v>174</v>
      </c>
      <c r="D1056" t="s">
        <v>142</v>
      </c>
      <c r="E1056" t="s">
        <v>5636</v>
      </c>
      <c r="F1056" t="s">
        <v>176</v>
      </c>
      <c r="G1056" t="s">
        <v>73</v>
      </c>
      <c r="H1056" t="s">
        <v>74</v>
      </c>
      <c r="I1056" t="s">
        <v>29</v>
      </c>
      <c r="J1056" t="s">
        <v>82</v>
      </c>
      <c r="K1056" t="s">
        <v>75</v>
      </c>
      <c r="L1056" t="s">
        <v>6364</v>
      </c>
      <c r="M1056" t="s">
        <v>6365</v>
      </c>
      <c r="N1056" t="s">
        <v>6366</v>
      </c>
      <c r="O1056" t="s">
        <v>61</v>
      </c>
      <c r="P1056" t="s">
        <v>136</v>
      </c>
      <c r="Q1056" t="s">
        <v>137</v>
      </c>
      <c r="R1056" t="s">
        <v>6367</v>
      </c>
      <c r="S1056" t="s">
        <v>5581</v>
      </c>
      <c r="T1056" t="s">
        <v>6368</v>
      </c>
      <c r="U1056" t="s">
        <v>6369</v>
      </c>
      <c r="V1056" s="40">
        <v>0</v>
      </c>
      <c r="W1056" s="40">
        <v>4.4583333333333336E-2</v>
      </c>
      <c r="X1056" s="40">
        <v>4.4583333333333336E-2</v>
      </c>
      <c r="Y1056" s="2" t="str">
        <f t="shared" si="200"/>
        <v/>
      </c>
      <c r="Z1056" s="47" t="str">
        <f t="shared" si="201"/>
        <v>Cumplido</v>
      </c>
      <c r="AA1056" s="8"/>
      <c r="AB1056" s="8"/>
      <c r="AC1056" s="8"/>
      <c r="AD1056" s="8"/>
      <c r="AE1056" s="8"/>
      <c r="AF1056" s="42">
        <v>45342</v>
      </c>
      <c r="AG1056" s="13" t="str">
        <f t="shared" si="202"/>
        <v>NO CUMPLE</v>
      </c>
      <c r="AH1056" s="13" t="str">
        <f t="shared" si="203"/>
        <v>CUMPLE</v>
      </c>
      <c r="AI1056" s="13" t="str">
        <f t="shared" si="204"/>
        <v>NO CUMPLE</v>
      </c>
      <c r="AJ1056" s="13" t="str">
        <f t="shared" si="205"/>
        <v>NO CUMPLE</v>
      </c>
      <c r="AK1056" s="13" t="str">
        <f t="shared" si="206"/>
        <v>NO CUMPLE</v>
      </c>
      <c r="AL1056" s="13" t="str">
        <f t="shared" si="207"/>
        <v>NO CUMPLE</v>
      </c>
      <c r="AM1056" s="13" t="str">
        <f t="shared" si="208"/>
        <v>CUMPLE</v>
      </c>
      <c r="AN1056" s="13" t="str">
        <f t="shared" si="209"/>
        <v>NO CUMPLE</v>
      </c>
      <c r="AO1056" s="13" t="str">
        <f t="shared" si="210"/>
        <v>NO CUMPLE</v>
      </c>
      <c r="AP1056" s="13" t="str">
        <f t="shared" si="211"/>
        <v>NO CUMPLE</v>
      </c>
    </row>
    <row r="1057" spans="1:42" ht="15" hidden="1" x14ac:dyDescent="0.25">
      <c r="A1057" t="s">
        <v>6370</v>
      </c>
      <c r="B1057" t="s">
        <v>165</v>
      </c>
      <c r="C1057" t="s">
        <v>359</v>
      </c>
      <c r="D1057" t="s">
        <v>71</v>
      </c>
      <c r="E1057" t="s">
        <v>593</v>
      </c>
      <c r="F1057" t="s">
        <v>793</v>
      </c>
      <c r="G1057" t="s">
        <v>54</v>
      </c>
      <c r="H1057" t="s">
        <v>254</v>
      </c>
      <c r="I1057" t="s">
        <v>29</v>
      </c>
      <c r="J1057" t="s">
        <v>82</v>
      </c>
      <c r="K1057" t="s">
        <v>57</v>
      </c>
      <c r="L1057" t="s">
        <v>5880</v>
      </c>
      <c r="M1057" t="s">
        <v>6371</v>
      </c>
      <c r="N1057" t="s">
        <v>6372</v>
      </c>
      <c r="O1057" t="s">
        <v>61</v>
      </c>
      <c r="P1057" t="s">
        <v>136</v>
      </c>
      <c r="Q1057" t="s">
        <v>137</v>
      </c>
      <c r="R1057" t="s">
        <v>6373</v>
      </c>
      <c r="S1057" t="s">
        <v>5581</v>
      </c>
      <c r="T1057" t="s">
        <v>5880</v>
      </c>
      <c r="U1057" t="s">
        <v>2723</v>
      </c>
      <c r="V1057" s="40">
        <v>1.2847222222222223E-3</v>
      </c>
      <c r="W1057" s="40">
        <v>2.9976851851851853E-3</v>
      </c>
      <c r="X1057" s="40">
        <v>1.712962962962963E-3</v>
      </c>
      <c r="Y1057" s="2" t="str">
        <f t="shared" si="200"/>
        <v/>
      </c>
      <c r="Z1057" s="47" t="str">
        <f t="shared" si="201"/>
        <v>Cumplido</v>
      </c>
      <c r="AA1057" s="8"/>
      <c r="AB1057" s="8"/>
      <c r="AC1057" s="8"/>
      <c r="AD1057" s="8"/>
      <c r="AE1057" s="8"/>
      <c r="AF1057" s="42">
        <v>45342</v>
      </c>
      <c r="AG1057" s="13" t="str">
        <f t="shared" si="202"/>
        <v>CUMPLE</v>
      </c>
      <c r="AH1057" s="13" t="str">
        <f t="shared" si="203"/>
        <v>NO CUMPLE</v>
      </c>
      <c r="AI1057" s="13" t="str">
        <f t="shared" si="204"/>
        <v>NO CUMPLE</v>
      </c>
      <c r="AJ1057" s="13" t="str">
        <f t="shared" si="205"/>
        <v>NO CUMPLE</v>
      </c>
      <c r="AK1057" s="13" t="str">
        <f t="shared" si="206"/>
        <v>NO CUMPLE</v>
      </c>
      <c r="AL1057" s="13" t="str">
        <f t="shared" si="207"/>
        <v>CUMPLE</v>
      </c>
      <c r="AM1057" s="13" t="str">
        <f t="shared" si="208"/>
        <v>NO CUMPLE</v>
      </c>
      <c r="AN1057" s="13" t="str">
        <f t="shared" si="209"/>
        <v>NO CUMPLE</v>
      </c>
      <c r="AO1057" s="13" t="str">
        <f t="shared" si="210"/>
        <v>NO CUMPLE</v>
      </c>
      <c r="AP1057" s="13" t="str">
        <f t="shared" si="211"/>
        <v>NO CUMPLE</v>
      </c>
    </row>
    <row r="1058" spans="1:42" ht="15" x14ac:dyDescent="0.25">
      <c r="A1058" t="s">
        <v>6374</v>
      </c>
      <c r="B1058" t="s">
        <v>1682</v>
      </c>
      <c r="C1058" t="s">
        <v>223</v>
      </c>
      <c r="D1058" t="s">
        <v>6375</v>
      </c>
      <c r="E1058" t="s">
        <v>784</v>
      </c>
      <c r="F1058" t="s">
        <v>6376</v>
      </c>
      <c r="G1058" t="s">
        <v>253</v>
      </c>
      <c r="H1058" t="s">
        <v>254</v>
      </c>
      <c r="I1058" t="s">
        <v>28</v>
      </c>
      <c r="J1058" t="s">
        <v>67</v>
      </c>
      <c r="K1058" t="s">
        <v>117</v>
      </c>
      <c r="L1058" t="s">
        <v>6377</v>
      </c>
      <c r="M1058" t="s">
        <v>6378</v>
      </c>
      <c r="N1058" t="s">
        <v>6379</v>
      </c>
      <c r="O1058" t="s">
        <v>61</v>
      </c>
      <c r="P1058" t="s">
        <v>258</v>
      </c>
      <c r="Q1058" t="s">
        <v>259</v>
      </c>
      <c r="R1058" t="s">
        <v>6380</v>
      </c>
      <c r="S1058" t="s">
        <v>5581</v>
      </c>
      <c r="T1058" t="s">
        <v>6381</v>
      </c>
      <c r="U1058" t="s">
        <v>6382</v>
      </c>
      <c r="V1058" s="40">
        <v>0</v>
      </c>
      <c r="W1058" s="40">
        <v>2.1655092592592594E-2</v>
      </c>
      <c r="X1058" s="40">
        <v>2.1655092592592594E-2</v>
      </c>
      <c r="Y1058" s="2" t="str">
        <f t="shared" si="200"/>
        <v>Cumplido</v>
      </c>
      <c r="Z1058" s="47" t="str">
        <f t="shared" si="201"/>
        <v/>
      </c>
      <c r="AA1058" s="8"/>
      <c r="AB1058" s="8"/>
      <c r="AC1058" s="8"/>
      <c r="AD1058" s="8"/>
      <c r="AE1058" s="8"/>
      <c r="AF1058" s="42">
        <v>45342</v>
      </c>
      <c r="AG1058" s="13" t="str">
        <f t="shared" si="202"/>
        <v>CUMPLE</v>
      </c>
      <c r="AH1058" s="13" t="str">
        <f t="shared" si="203"/>
        <v>NO CUMPLE</v>
      </c>
      <c r="AI1058" s="13" t="str">
        <f t="shared" si="204"/>
        <v>NO CUMPLE</v>
      </c>
      <c r="AJ1058" s="13" t="str">
        <f t="shared" si="205"/>
        <v>NO CUMPLE</v>
      </c>
      <c r="AK1058" s="13" t="str">
        <f t="shared" si="206"/>
        <v>NO CUMPLE</v>
      </c>
      <c r="AL1058" s="13" t="str">
        <f t="shared" si="207"/>
        <v>CUMPLE</v>
      </c>
      <c r="AM1058" s="13" t="str">
        <f t="shared" si="208"/>
        <v>NO CUMPLE</v>
      </c>
      <c r="AN1058" s="13" t="str">
        <f t="shared" si="209"/>
        <v>NO CUMPLE</v>
      </c>
      <c r="AO1058" s="13" t="str">
        <f t="shared" si="210"/>
        <v>NO CUMPLE</v>
      </c>
      <c r="AP1058" s="13" t="str">
        <f t="shared" si="211"/>
        <v>NO CUMPLE</v>
      </c>
    </row>
    <row r="1059" spans="1:42" ht="15" x14ac:dyDescent="0.25">
      <c r="A1059" t="s">
        <v>6383</v>
      </c>
      <c r="B1059" t="s">
        <v>95</v>
      </c>
      <c r="C1059" t="s">
        <v>174</v>
      </c>
      <c r="D1059" t="s">
        <v>142</v>
      </c>
      <c r="E1059" t="s">
        <v>484</v>
      </c>
      <c r="F1059" t="s">
        <v>1943</v>
      </c>
      <c r="G1059" t="s">
        <v>73</v>
      </c>
      <c r="H1059" t="s">
        <v>74</v>
      </c>
      <c r="I1059" t="s">
        <v>29</v>
      </c>
      <c r="J1059" t="s">
        <v>82</v>
      </c>
      <c r="K1059" t="s">
        <v>75</v>
      </c>
      <c r="L1059" t="s">
        <v>6384</v>
      </c>
      <c r="M1059" t="s">
        <v>6385</v>
      </c>
      <c r="N1059" t="s">
        <v>6386</v>
      </c>
      <c r="O1059" t="s">
        <v>61</v>
      </c>
      <c r="P1059" t="s">
        <v>136</v>
      </c>
      <c r="Q1059" t="s">
        <v>137</v>
      </c>
      <c r="R1059" t="s">
        <v>6387</v>
      </c>
      <c r="S1059" t="s">
        <v>5769</v>
      </c>
      <c r="T1059" t="s">
        <v>6388</v>
      </c>
      <c r="U1059" t="s">
        <v>6389</v>
      </c>
      <c r="V1059" s="40">
        <v>1.6958796296296297</v>
      </c>
      <c r="W1059" s="40">
        <v>1.7024884259259259</v>
      </c>
      <c r="X1059" s="40">
        <v>6.6087962962962966E-3</v>
      </c>
      <c r="Y1059" s="2" t="str">
        <f t="shared" si="200"/>
        <v/>
      </c>
      <c r="Z1059" s="47" t="str">
        <f t="shared" si="201"/>
        <v>Cumplido</v>
      </c>
      <c r="AA1059" s="8"/>
      <c r="AB1059" s="8"/>
      <c r="AC1059" s="8"/>
      <c r="AD1059" s="8"/>
      <c r="AE1059" s="8"/>
      <c r="AF1059" s="42">
        <v>45344</v>
      </c>
      <c r="AG1059" s="13" t="str">
        <f t="shared" si="202"/>
        <v>CUMPLE</v>
      </c>
      <c r="AH1059" s="13" t="str">
        <f t="shared" si="203"/>
        <v>NO CUMPLE</v>
      </c>
      <c r="AI1059" s="13" t="str">
        <f t="shared" si="204"/>
        <v>NO CUMPLE</v>
      </c>
      <c r="AJ1059" s="13" t="str">
        <f t="shared" si="205"/>
        <v>NO CUMPLE</v>
      </c>
      <c r="AK1059" s="13" t="str">
        <f t="shared" si="206"/>
        <v>NO CUMPLE</v>
      </c>
      <c r="AL1059" s="13" t="str">
        <f t="shared" si="207"/>
        <v>NO CUMPLE</v>
      </c>
      <c r="AM1059" s="13" t="str">
        <f t="shared" si="208"/>
        <v>NO CUMPLE</v>
      </c>
      <c r="AN1059" s="13" t="str">
        <f t="shared" si="209"/>
        <v>NO CUMPLE</v>
      </c>
      <c r="AO1059" s="13" t="str">
        <f t="shared" si="210"/>
        <v>NO CUMPLE</v>
      </c>
      <c r="AP1059" s="13" t="str">
        <f t="shared" si="211"/>
        <v>CUMPLE</v>
      </c>
    </row>
    <row r="1060" spans="1:42" ht="15" hidden="1" x14ac:dyDescent="0.25">
      <c r="A1060" t="s">
        <v>6390</v>
      </c>
      <c r="B1060" t="s">
        <v>165</v>
      </c>
      <c r="C1060" t="s">
        <v>359</v>
      </c>
      <c r="D1060" t="s">
        <v>71</v>
      </c>
      <c r="E1060" t="s">
        <v>767</v>
      </c>
      <c r="F1060" t="s">
        <v>1016</v>
      </c>
      <c r="G1060" t="s">
        <v>54</v>
      </c>
      <c r="H1060" t="s">
        <v>55</v>
      </c>
      <c r="I1060" t="s">
        <v>30</v>
      </c>
      <c r="J1060" t="s">
        <v>82</v>
      </c>
      <c r="K1060" t="s">
        <v>57</v>
      </c>
      <c r="L1060" t="s">
        <v>1017</v>
      </c>
      <c r="M1060" t="s">
        <v>6391</v>
      </c>
      <c r="N1060" t="s">
        <v>6392</v>
      </c>
      <c r="O1060" t="s">
        <v>61</v>
      </c>
      <c r="P1060" t="s">
        <v>136</v>
      </c>
      <c r="Q1060" t="s">
        <v>137</v>
      </c>
      <c r="R1060" t="s">
        <v>6393</v>
      </c>
      <c r="S1060" t="s">
        <v>5581</v>
      </c>
      <c r="T1060" t="s">
        <v>1017</v>
      </c>
      <c r="U1060" t="s">
        <v>1021</v>
      </c>
      <c r="V1060" s="40">
        <v>6.3657407407407413E-4</v>
      </c>
      <c r="W1060" s="40">
        <v>1.238425925925926E-3</v>
      </c>
      <c r="X1060" s="40">
        <v>6.018518518518519E-4</v>
      </c>
      <c r="Y1060" s="2" t="str">
        <f t="shared" si="200"/>
        <v/>
      </c>
      <c r="Z1060" s="47" t="str">
        <f t="shared" si="201"/>
        <v>Cumplido</v>
      </c>
      <c r="AA1060" s="8"/>
      <c r="AB1060" s="8"/>
      <c r="AC1060" s="8"/>
      <c r="AD1060" s="8"/>
      <c r="AE1060" s="8"/>
      <c r="AF1060" s="42">
        <v>45342</v>
      </c>
      <c r="AG1060" s="13" t="str">
        <f t="shared" si="202"/>
        <v>CUMPLE</v>
      </c>
      <c r="AH1060" s="13" t="str">
        <f t="shared" si="203"/>
        <v>NO CUMPLE</v>
      </c>
      <c r="AI1060" s="13" t="str">
        <f t="shared" si="204"/>
        <v>NO CUMPLE</v>
      </c>
      <c r="AJ1060" s="13" t="str">
        <f t="shared" si="205"/>
        <v>NO CUMPLE</v>
      </c>
      <c r="AK1060" s="13" t="str">
        <f t="shared" si="206"/>
        <v>NO CUMPLE</v>
      </c>
      <c r="AL1060" s="13" t="str">
        <f t="shared" si="207"/>
        <v>CUMPLE</v>
      </c>
      <c r="AM1060" s="13" t="str">
        <f t="shared" si="208"/>
        <v>NO CUMPLE</v>
      </c>
      <c r="AN1060" s="13" t="str">
        <f t="shared" si="209"/>
        <v>NO CUMPLE</v>
      </c>
      <c r="AO1060" s="13" t="str">
        <f t="shared" si="210"/>
        <v>NO CUMPLE</v>
      </c>
      <c r="AP1060" s="13" t="str">
        <f t="shared" si="211"/>
        <v>NO CUMPLE</v>
      </c>
    </row>
    <row r="1061" spans="1:42" ht="15" hidden="1" x14ac:dyDescent="0.25">
      <c r="A1061" t="s">
        <v>6394</v>
      </c>
      <c r="B1061" t="s">
        <v>165</v>
      </c>
      <c r="C1061" t="s">
        <v>415</v>
      </c>
      <c r="D1061" t="s">
        <v>297</v>
      </c>
      <c r="E1061" t="s">
        <v>380</v>
      </c>
      <c r="F1061" t="s">
        <v>712</v>
      </c>
      <c r="G1061" t="s">
        <v>73</v>
      </c>
      <c r="H1061" t="s">
        <v>74</v>
      </c>
      <c r="I1061" t="s">
        <v>29</v>
      </c>
      <c r="J1061" t="s">
        <v>82</v>
      </c>
      <c r="K1061" t="s">
        <v>910</v>
      </c>
      <c r="L1061" t="s">
        <v>6344</v>
      </c>
      <c r="M1061" t="s">
        <v>6395</v>
      </c>
      <c r="N1061" t="s">
        <v>6396</v>
      </c>
      <c r="O1061" t="s">
        <v>61</v>
      </c>
      <c r="P1061" t="s">
        <v>170</v>
      </c>
      <c r="Q1061" t="s">
        <v>420</v>
      </c>
      <c r="R1061" t="s">
        <v>6397</v>
      </c>
      <c r="S1061" t="s">
        <v>5581</v>
      </c>
      <c r="T1061" t="s">
        <v>6398</v>
      </c>
      <c r="U1061" t="s">
        <v>6399</v>
      </c>
      <c r="V1061" s="40">
        <v>2.8587962962962963E-3</v>
      </c>
      <c r="W1061" s="40">
        <v>5.4282407407407404E-3</v>
      </c>
      <c r="X1061" s="40">
        <v>2.5694444444444445E-3</v>
      </c>
      <c r="Y1061" s="2" t="str">
        <f t="shared" si="200"/>
        <v/>
      </c>
      <c r="Z1061" s="47" t="str">
        <f t="shared" si="201"/>
        <v>Cumplido</v>
      </c>
      <c r="AA1061" s="8"/>
      <c r="AB1061" s="8"/>
      <c r="AC1061" s="8"/>
      <c r="AD1061" s="8"/>
      <c r="AE1061" s="8"/>
      <c r="AF1061" s="42">
        <v>45342</v>
      </c>
      <c r="AG1061" s="13" t="str">
        <f t="shared" si="202"/>
        <v>CUMPLE</v>
      </c>
      <c r="AH1061" s="13" t="str">
        <f t="shared" si="203"/>
        <v>NO CUMPLE</v>
      </c>
      <c r="AI1061" s="13" t="str">
        <f t="shared" si="204"/>
        <v>NO CUMPLE</v>
      </c>
      <c r="AJ1061" s="13" t="str">
        <f t="shared" si="205"/>
        <v>NO CUMPLE</v>
      </c>
      <c r="AK1061" s="13" t="str">
        <f t="shared" si="206"/>
        <v>NO CUMPLE</v>
      </c>
      <c r="AL1061" s="13" t="str">
        <f t="shared" si="207"/>
        <v>CUMPLE</v>
      </c>
      <c r="AM1061" s="13" t="str">
        <f t="shared" si="208"/>
        <v>NO CUMPLE</v>
      </c>
      <c r="AN1061" s="13" t="str">
        <f t="shared" si="209"/>
        <v>NO CUMPLE</v>
      </c>
      <c r="AO1061" s="13" t="str">
        <f t="shared" si="210"/>
        <v>NO CUMPLE</v>
      </c>
      <c r="AP1061" s="13" t="str">
        <f t="shared" si="211"/>
        <v>NO CUMPLE</v>
      </c>
    </row>
    <row r="1062" spans="1:42" ht="15" hidden="1" x14ac:dyDescent="0.25">
      <c r="A1062" t="s">
        <v>6400</v>
      </c>
      <c r="B1062" t="s">
        <v>165</v>
      </c>
      <c r="C1062" t="s">
        <v>359</v>
      </c>
      <c r="D1062" t="s">
        <v>71</v>
      </c>
      <c r="E1062" t="s">
        <v>298</v>
      </c>
      <c r="F1062" t="s">
        <v>360</v>
      </c>
      <c r="G1062" t="s">
        <v>73</v>
      </c>
      <c r="H1062" t="s">
        <v>74</v>
      </c>
      <c r="I1062" t="s">
        <v>29</v>
      </c>
      <c r="J1062" t="s">
        <v>82</v>
      </c>
      <c r="K1062" t="s">
        <v>57</v>
      </c>
      <c r="L1062" t="s">
        <v>6401</v>
      </c>
      <c r="M1062" t="s">
        <v>6402</v>
      </c>
      <c r="N1062" t="s">
        <v>6403</v>
      </c>
      <c r="O1062" t="s">
        <v>61</v>
      </c>
      <c r="P1062" t="s">
        <v>136</v>
      </c>
      <c r="Q1062" t="s">
        <v>137</v>
      </c>
      <c r="R1062" t="s">
        <v>6403</v>
      </c>
      <c r="S1062" t="s">
        <v>4930</v>
      </c>
      <c r="T1062" t="s">
        <v>6401</v>
      </c>
      <c r="U1062" t="s">
        <v>373</v>
      </c>
      <c r="V1062" s="40">
        <v>0</v>
      </c>
      <c r="W1062" s="40">
        <v>1.2037037037037038E-3</v>
      </c>
      <c r="X1062" s="40">
        <v>1.2037037037037038E-3</v>
      </c>
      <c r="Y1062" s="2" t="str">
        <f t="shared" si="200"/>
        <v/>
      </c>
      <c r="Z1062" s="47" t="str">
        <f t="shared" si="201"/>
        <v>Cumplido</v>
      </c>
      <c r="AA1062" s="8"/>
      <c r="AB1062" s="8"/>
      <c r="AC1062" s="8"/>
      <c r="AD1062" s="8"/>
      <c r="AE1062" s="8"/>
      <c r="AF1062" s="42">
        <v>45343</v>
      </c>
      <c r="AG1062" s="13" t="str">
        <f t="shared" si="202"/>
        <v>CUMPLE</v>
      </c>
      <c r="AH1062" s="13" t="str">
        <f t="shared" si="203"/>
        <v>NO CUMPLE</v>
      </c>
      <c r="AI1062" s="13" t="str">
        <f t="shared" si="204"/>
        <v>NO CUMPLE</v>
      </c>
      <c r="AJ1062" s="13" t="str">
        <f t="shared" si="205"/>
        <v>NO CUMPLE</v>
      </c>
      <c r="AK1062" s="13" t="str">
        <f t="shared" si="206"/>
        <v>NO CUMPLE</v>
      </c>
      <c r="AL1062" s="13" t="str">
        <f t="shared" si="207"/>
        <v>CUMPLE</v>
      </c>
      <c r="AM1062" s="13" t="str">
        <f t="shared" si="208"/>
        <v>NO CUMPLE</v>
      </c>
      <c r="AN1062" s="13" t="str">
        <f t="shared" si="209"/>
        <v>NO CUMPLE</v>
      </c>
      <c r="AO1062" s="13" t="str">
        <f t="shared" si="210"/>
        <v>NO CUMPLE</v>
      </c>
      <c r="AP1062" s="13" t="str">
        <f t="shared" si="211"/>
        <v>NO CUMPLE</v>
      </c>
    </row>
    <row r="1063" spans="1:42" ht="15" hidden="1" x14ac:dyDescent="0.25">
      <c r="A1063" t="s">
        <v>6404</v>
      </c>
      <c r="B1063" t="s">
        <v>165</v>
      </c>
      <c r="C1063" t="s">
        <v>415</v>
      </c>
      <c r="D1063" t="s">
        <v>297</v>
      </c>
      <c r="E1063" t="s">
        <v>380</v>
      </c>
      <c r="F1063" t="s">
        <v>3681</v>
      </c>
      <c r="G1063" t="s">
        <v>73</v>
      </c>
      <c r="H1063" t="s">
        <v>74</v>
      </c>
      <c r="I1063" t="s">
        <v>29</v>
      </c>
      <c r="J1063" t="s">
        <v>82</v>
      </c>
      <c r="K1063" t="s">
        <v>6405</v>
      </c>
      <c r="L1063" t="s">
        <v>6406</v>
      </c>
      <c r="M1063" t="s">
        <v>6407</v>
      </c>
      <c r="N1063" t="s">
        <v>6408</v>
      </c>
      <c r="O1063" t="s">
        <v>61</v>
      </c>
      <c r="P1063" t="s">
        <v>136</v>
      </c>
      <c r="Q1063" t="s">
        <v>137</v>
      </c>
      <c r="R1063" t="s">
        <v>6409</v>
      </c>
      <c r="S1063" t="s">
        <v>4930</v>
      </c>
      <c r="T1063" t="s">
        <v>6410</v>
      </c>
      <c r="U1063" t="s">
        <v>423</v>
      </c>
      <c r="V1063" s="40">
        <v>4.2245370370370371E-3</v>
      </c>
      <c r="W1063" s="40">
        <v>1.0162037037037037E-2</v>
      </c>
      <c r="X1063" s="40">
        <v>5.9375000000000001E-3</v>
      </c>
      <c r="Y1063" s="2" t="str">
        <f t="shared" si="200"/>
        <v/>
      </c>
      <c r="Z1063" s="47" t="str">
        <f t="shared" si="201"/>
        <v>Cumplido</v>
      </c>
      <c r="AA1063" s="8"/>
      <c r="AB1063" s="8"/>
      <c r="AC1063" s="8"/>
      <c r="AD1063" s="8"/>
      <c r="AE1063" s="8"/>
      <c r="AF1063" s="42">
        <v>45343</v>
      </c>
      <c r="AG1063" s="13" t="str">
        <f t="shared" si="202"/>
        <v>CUMPLE</v>
      </c>
      <c r="AH1063" s="13" t="str">
        <f t="shared" si="203"/>
        <v>NO CUMPLE</v>
      </c>
      <c r="AI1063" s="13" t="str">
        <f t="shared" si="204"/>
        <v>NO CUMPLE</v>
      </c>
      <c r="AJ1063" s="13" t="str">
        <f t="shared" si="205"/>
        <v>NO CUMPLE</v>
      </c>
      <c r="AK1063" s="13" t="str">
        <f t="shared" si="206"/>
        <v>NO CUMPLE</v>
      </c>
      <c r="AL1063" s="13" t="str">
        <f t="shared" si="207"/>
        <v>CUMPLE</v>
      </c>
      <c r="AM1063" s="13" t="str">
        <f t="shared" si="208"/>
        <v>NO CUMPLE</v>
      </c>
      <c r="AN1063" s="13" t="str">
        <f t="shared" si="209"/>
        <v>NO CUMPLE</v>
      </c>
      <c r="AO1063" s="13" t="str">
        <f t="shared" si="210"/>
        <v>NO CUMPLE</v>
      </c>
      <c r="AP1063" s="13" t="str">
        <f t="shared" si="211"/>
        <v>NO CUMPLE</v>
      </c>
    </row>
    <row r="1064" spans="1:42" ht="15" x14ac:dyDescent="0.25">
      <c r="A1064" t="s">
        <v>6411</v>
      </c>
      <c r="B1064" t="s">
        <v>95</v>
      </c>
      <c r="C1064" t="s">
        <v>273</v>
      </c>
      <c r="D1064" t="s">
        <v>142</v>
      </c>
      <c r="E1064" t="s">
        <v>5951</v>
      </c>
      <c r="F1064" t="s">
        <v>156</v>
      </c>
      <c r="G1064" t="s">
        <v>73</v>
      </c>
      <c r="H1064" t="s">
        <v>74</v>
      </c>
      <c r="I1064" t="s">
        <v>29</v>
      </c>
      <c r="J1064" t="s">
        <v>82</v>
      </c>
      <c r="K1064" t="s">
        <v>6412</v>
      </c>
      <c r="L1064" t="s">
        <v>6413</v>
      </c>
      <c r="M1064" t="s">
        <v>6414</v>
      </c>
      <c r="N1064" t="s">
        <v>6415</v>
      </c>
      <c r="O1064" t="s">
        <v>61</v>
      </c>
      <c r="P1064" t="s">
        <v>136</v>
      </c>
      <c r="Q1064" t="s">
        <v>137</v>
      </c>
      <c r="R1064" t="s">
        <v>6416</v>
      </c>
      <c r="S1064" t="s">
        <v>4930</v>
      </c>
      <c r="T1064" t="s">
        <v>6417</v>
      </c>
      <c r="U1064" t="s">
        <v>6418</v>
      </c>
      <c r="V1064" s="40">
        <v>0</v>
      </c>
      <c r="W1064" s="40">
        <v>6.940972222222222E-2</v>
      </c>
      <c r="X1064" s="40">
        <v>6.940972222222222E-2</v>
      </c>
      <c r="Y1064" s="2" t="str">
        <f t="shared" si="200"/>
        <v/>
      </c>
      <c r="Z1064" s="47" t="str">
        <f t="shared" si="201"/>
        <v>Cumplido</v>
      </c>
      <c r="AA1064" s="8"/>
      <c r="AB1064" s="8" t="str">
        <f>IF($H1064="1-Crítica",IF($X1064&lt;=$AT$5,"Cumplido", "Incumplido"),"")</f>
        <v/>
      </c>
      <c r="AC1064" s="8" t="str">
        <f>IF($H1064="2-Alta",IF($X1064&lt;=$AT$6, "Cumplido", "Incumplido"),"")</f>
        <v/>
      </c>
      <c r="AD1064" s="8" t="str">
        <f>IF($H1064="3-Medio",IF($X1064&lt;=$AT$7, "Cumplido", "Incumplido"),"")</f>
        <v>Cumplido</v>
      </c>
      <c r="AE1064" s="8" t="str">
        <f>IF($H1064="4-Baja",IF($X1064&lt;=$AT$8, "Cumplido", "Incumplido"),"")</f>
        <v/>
      </c>
      <c r="AF1064" s="42">
        <v>45343</v>
      </c>
      <c r="AG1064" s="13" t="str">
        <f t="shared" si="202"/>
        <v>NO CUMPLE</v>
      </c>
      <c r="AH1064" s="13" t="str">
        <f t="shared" si="203"/>
        <v>CUMPLE</v>
      </c>
      <c r="AI1064" s="13" t="str">
        <f t="shared" si="204"/>
        <v>NO CUMPLE</v>
      </c>
      <c r="AJ1064" s="13" t="str">
        <f t="shared" si="205"/>
        <v>NO CUMPLE</v>
      </c>
      <c r="AK1064" s="13" t="str">
        <f t="shared" si="206"/>
        <v>NO CUMPLE</v>
      </c>
      <c r="AL1064" s="13" t="str">
        <f t="shared" si="207"/>
        <v>NO CUMPLE</v>
      </c>
      <c r="AM1064" s="13" t="str">
        <f t="shared" si="208"/>
        <v>CUMPLE</v>
      </c>
      <c r="AN1064" s="13" t="str">
        <f t="shared" si="209"/>
        <v>NO CUMPLE</v>
      </c>
      <c r="AO1064" s="13" t="str">
        <f t="shared" si="210"/>
        <v>NO CUMPLE</v>
      </c>
      <c r="AP1064" s="13" t="str">
        <f t="shared" si="211"/>
        <v>NO CUMPLE</v>
      </c>
    </row>
    <row r="1065" spans="1:42" ht="15" x14ac:dyDescent="0.25">
      <c r="A1065" t="s">
        <v>6419</v>
      </c>
      <c r="B1065" t="s">
        <v>445</v>
      </c>
      <c r="C1065" t="s">
        <v>273</v>
      </c>
      <c r="D1065" t="s">
        <v>446</v>
      </c>
      <c r="E1065" t="s">
        <v>274</v>
      </c>
      <c r="F1065" t="s">
        <v>447</v>
      </c>
      <c r="G1065" t="s">
        <v>448</v>
      </c>
      <c r="H1065" t="s">
        <v>55</v>
      </c>
      <c r="I1065" t="s">
        <v>30</v>
      </c>
      <c r="J1065" t="s">
        <v>67</v>
      </c>
      <c r="K1065" t="s">
        <v>2296</v>
      </c>
      <c r="L1065" t="s">
        <v>6420</v>
      </c>
      <c r="M1065" t="s">
        <v>6421</v>
      </c>
      <c r="N1065" t="s">
        <v>6421</v>
      </c>
      <c r="O1065" t="s">
        <v>61</v>
      </c>
      <c r="P1065" t="s">
        <v>62</v>
      </c>
      <c r="Q1065" t="s">
        <v>279</v>
      </c>
      <c r="R1065" t="s">
        <v>6422</v>
      </c>
      <c r="S1065" t="s">
        <v>4930</v>
      </c>
      <c r="T1065" t="s">
        <v>6423</v>
      </c>
      <c r="U1065" t="s">
        <v>6424</v>
      </c>
      <c r="V1065" s="40">
        <v>0.57185185185185183</v>
      </c>
      <c r="W1065" s="40">
        <v>0.57313657407407403</v>
      </c>
      <c r="X1065" s="40">
        <v>1.2847222222222223E-3</v>
      </c>
      <c r="Y1065" s="2" t="str">
        <f t="shared" si="200"/>
        <v>Cumplido</v>
      </c>
      <c r="Z1065" s="47" t="str">
        <f t="shared" si="201"/>
        <v/>
      </c>
      <c r="AA1065" s="8"/>
      <c r="AB1065" s="8" t="str">
        <f>IF($H1065="1-Crítica",IF($X1065&lt;=$AT$5,"Cumplido", "Incumplido"),"")</f>
        <v/>
      </c>
      <c r="AC1065" s="8" t="str">
        <f>IF($H1065="2-Alta",IF($X1065&lt;=$AT$6, "Cumplido", "Incumplido"),"")</f>
        <v/>
      </c>
      <c r="AD1065" s="8" t="str">
        <f>IF($H1065="3-Medio",IF($X1065&lt;=$AT$7, "Cumplido", "Incumplido"),"")</f>
        <v/>
      </c>
      <c r="AE1065" s="8" t="str">
        <f>IF($H1065="4-Baja",IF($X1065&lt;=$AT$8, "Cumplido", "Incumplido"),"")</f>
        <v>Cumplido</v>
      </c>
      <c r="AF1065" s="42">
        <v>45343</v>
      </c>
      <c r="AG1065" s="13" t="str">
        <f t="shared" si="202"/>
        <v>CUMPLE</v>
      </c>
      <c r="AH1065" s="13" t="str">
        <f t="shared" si="203"/>
        <v>NO CUMPLE</v>
      </c>
      <c r="AI1065" s="13" t="str">
        <f t="shared" si="204"/>
        <v>NO CUMPLE</v>
      </c>
      <c r="AJ1065" s="13" t="str">
        <f t="shared" si="205"/>
        <v>NO CUMPLE</v>
      </c>
      <c r="AK1065" s="13" t="str">
        <f t="shared" si="206"/>
        <v>NO CUMPLE</v>
      </c>
      <c r="AL1065" s="13" t="str">
        <f t="shared" si="207"/>
        <v>NO CUMPLE</v>
      </c>
      <c r="AM1065" s="13" t="str">
        <f t="shared" si="208"/>
        <v>NO CUMPLE</v>
      </c>
      <c r="AN1065" s="13" t="str">
        <f t="shared" si="209"/>
        <v>NO CUMPLE</v>
      </c>
      <c r="AO1065" s="13" t="str">
        <f t="shared" si="210"/>
        <v>CUMPLE</v>
      </c>
      <c r="AP1065" s="13" t="str">
        <f t="shared" si="211"/>
        <v>NO CUMPLE</v>
      </c>
    </row>
    <row r="1066" spans="1:42" ht="15" x14ac:dyDescent="0.25">
      <c r="A1066" t="s">
        <v>6425</v>
      </c>
      <c r="B1066" t="s">
        <v>445</v>
      </c>
      <c r="C1066" t="s">
        <v>233</v>
      </c>
      <c r="D1066" t="s">
        <v>446</v>
      </c>
      <c r="E1066" t="s">
        <v>234</v>
      </c>
      <c r="F1066" t="s">
        <v>447</v>
      </c>
      <c r="G1066" t="s">
        <v>448</v>
      </c>
      <c r="H1066" t="s">
        <v>55</v>
      </c>
      <c r="I1066" t="s">
        <v>30</v>
      </c>
      <c r="J1066" t="s">
        <v>67</v>
      </c>
      <c r="K1066" t="s">
        <v>449</v>
      </c>
      <c r="L1066" t="s">
        <v>450</v>
      </c>
      <c r="M1066" t="s">
        <v>6426</v>
      </c>
      <c r="N1066" t="s">
        <v>6426</v>
      </c>
      <c r="O1066" t="s">
        <v>61</v>
      </c>
      <c r="P1066" t="s">
        <v>452</v>
      </c>
      <c r="Q1066" t="s">
        <v>452</v>
      </c>
      <c r="R1066" t="s">
        <v>6427</v>
      </c>
      <c r="S1066" t="s">
        <v>4930</v>
      </c>
      <c r="T1066" t="s">
        <v>454</v>
      </c>
      <c r="U1066" t="s">
        <v>5199</v>
      </c>
      <c r="V1066" s="40">
        <v>0.48563657407407407</v>
      </c>
      <c r="W1066" s="40">
        <v>0.48648148148148146</v>
      </c>
      <c r="X1066" s="40">
        <v>8.4490740740740739E-4</v>
      </c>
      <c r="Y1066" s="2" t="str">
        <f t="shared" si="200"/>
        <v>Cumplido</v>
      </c>
      <c r="Z1066" s="47" t="str">
        <f t="shared" si="201"/>
        <v/>
      </c>
      <c r="AA1066" s="8"/>
      <c r="AB1066" s="8"/>
      <c r="AC1066" s="8"/>
      <c r="AD1066" s="8"/>
      <c r="AE1066" s="8"/>
      <c r="AF1066" s="42">
        <v>45343</v>
      </c>
      <c r="AG1066" s="13" t="str">
        <f t="shared" si="202"/>
        <v>CUMPLE</v>
      </c>
      <c r="AH1066" s="13" t="str">
        <f t="shared" si="203"/>
        <v>NO CUMPLE</v>
      </c>
      <c r="AI1066" s="13" t="str">
        <f t="shared" si="204"/>
        <v>NO CUMPLE</v>
      </c>
      <c r="AJ1066" s="13" t="str">
        <f t="shared" si="205"/>
        <v>NO CUMPLE</v>
      </c>
      <c r="AK1066" s="13" t="str">
        <f t="shared" si="206"/>
        <v>NO CUMPLE</v>
      </c>
      <c r="AL1066" s="13" t="str">
        <f t="shared" si="207"/>
        <v>NO CUMPLE</v>
      </c>
      <c r="AM1066" s="13" t="str">
        <f t="shared" si="208"/>
        <v>NO CUMPLE</v>
      </c>
      <c r="AN1066" s="13" t="str">
        <f t="shared" si="209"/>
        <v>NO CUMPLE</v>
      </c>
      <c r="AO1066" s="13" t="str">
        <f t="shared" si="210"/>
        <v>CUMPLE</v>
      </c>
      <c r="AP1066" s="13" t="str">
        <f t="shared" si="211"/>
        <v>NO CUMPLE</v>
      </c>
    </row>
    <row r="1067" spans="1:42" ht="15" x14ac:dyDescent="0.25">
      <c r="A1067" t="s">
        <v>6428</v>
      </c>
      <c r="B1067" t="s">
        <v>2280</v>
      </c>
      <c r="C1067" t="s">
        <v>531</v>
      </c>
      <c r="D1067" t="s">
        <v>154</v>
      </c>
      <c r="E1067" t="s">
        <v>1942</v>
      </c>
      <c r="F1067" t="s">
        <v>3610</v>
      </c>
      <c r="G1067" t="s">
        <v>54</v>
      </c>
      <c r="H1067" t="s">
        <v>55</v>
      </c>
      <c r="I1067" t="s">
        <v>30</v>
      </c>
      <c r="J1067" t="s">
        <v>82</v>
      </c>
      <c r="K1067" t="s">
        <v>75</v>
      </c>
      <c r="L1067" t="s">
        <v>6429</v>
      </c>
      <c r="M1067" t="s">
        <v>6430</v>
      </c>
      <c r="N1067" t="s">
        <v>6431</v>
      </c>
      <c r="O1067" t="s">
        <v>61</v>
      </c>
      <c r="P1067" t="s">
        <v>62</v>
      </c>
      <c r="Q1067" t="s">
        <v>537</v>
      </c>
      <c r="R1067" t="s">
        <v>6432</v>
      </c>
      <c r="S1067" t="s">
        <v>4930</v>
      </c>
      <c r="T1067" t="s">
        <v>6429</v>
      </c>
      <c r="U1067" t="s">
        <v>6433</v>
      </c>
      <c r="V1067" s="40">
        <v>0.56099537037037039</v>
      </c>
      <c r="W1067" s="40">
        <v>0.56660879629629635</v>
      </c>
      <c r="X1067" s="40">
        <v>5.6134259259259262E-3</v>
      </c>
      <c r="Y1067" s="2" t="str">
        <f t="shared" si="200"/>
        <v/>
      </c>
      <c r="Z1067" s="47" t="str">
        <f t="shared" si="201"/>
        <v>Cumplido</v>
      </c>
      <c r="AA1067" s="8"/>
      <c r="AB1067" s="8"/>
      <c r="AC1067" s="8"/>
      <c r="AD1067" s="8"/>
      <c r="AE1067" s="8"/>
      <c r="AF1067" s="42">
        <v>45343</v>
      </c>
      <c r="AG1067" s="13" t="str">
        <f t="shared" si="202"/>
        <v>CUMPLE</v>
      </c>
      <c r="AH1067" s="13" t="str">
        <f t="shared" si="203"/>
        <v>NO CUMPLE</v>
      </c>
      <c r="AI1067" s="13" t="str">
        <f t="shared" si="204"/>
        <v>NO CUMPLE</v>
      </c>
      <c r="AJ1067" s="13" t="str">
        <f t="shared" si="205"/>
        <v>NO CUMPLE</v>
      </c>
      <c r="AK1067" s="13" t="str">
        <f t="shared" si="206"/>
        <v>NO CUMPLE</v>
      </c>
      <c r="AL1067" s="13" t="str">
        <f t="shared" si="207"/>
        <v>NO CUMPLE</v>
      </c>
      <c r="AM1067" s="13" t="str">
        <f t="shared" si="208"/>
        <v>NO CUMPLE</v>
      </c>
      <c r="AN1067" s="13" t="str">
        <f t="shared" si="209"/>
        <v>NO CUMPLE</v>
      </c>
      <c r="AO1067" s="13" t="str">
        <f t="shared" si="210"/>
        <v>CUMPLE</v>
      </c>
      <c r="AP1067" s="13" t="str">
        <f t="shared" si="211"/>
        <v>NO CUMPLE</v>
      </c>
    </row>
    <row r="1068" spans="1:42" ht="15" hidden="1" x14ac:dyDescent="0.25">
      <c r="A1068" t="s">
        <v>6434</v>
      </c>
      <c r="B1068" t="s">
        <v>165</v>
      </c>
      <c r="C1068" t="s">
        <v>359</v>
      </c>
      <c r="D1068" t="s">
        <v>71</v>
      </c>
      <c r="E1068" t="s">
        <v>298</v>
      </c>
      <c r="F1068" t="s">
        <v>360</v>
      </c>
      <c r="G1068" t="s">
        <v>73</v>
      </c>
      <c r="H1068" t="s">
        <v>74</v>
      </c>
      <c r="I1068" t="s">
        <v>29</v>
      </c>
      <c r="J1068" t="s">
        <v>82</v>
      </c>
      <c r="K1068" t="s">
        <v>57</v>
      </c>
      <c r="L1068" t="s">
        <v>6435</v>
      </c>
      <c r="M1068" t="s">
        <v>6436</v>
      </c>
      <c r="N1068" t="s">
        <v>6437</v>
      </c>
      <c r="O1068" t="s">
        <v>61</v>
      </c>
      <c r="P1068" t="s">
        <v>136</v>
      </c>
      <c r="Q1068" t="s">
        <v>137</v>
      </c>
      <c r="R1068" t="s">
        <v>6437</v>
      </c>
      <c r="S1068" t="s">
        <v>4930</v>
      </c>
      <c r="T1068" t="s">
        <v>6435</v>
      </c>
      <c r="U1068" t="s">
        <v>373</v>
      </c>
      <c r="V1068" s="40">
        <v>0</v>
      </c>
      <c r="W1068" s="40">
        <v>1.0937499999999999E-2</v>
      </c>
      <c r="X1068" s="40">
        <v>1.0937499999999999E-2</v>
      </c>
      <c r="Y1068" s="2" t="str">
        <f t="shared" si="200"/>
        <v/>
      </c>
      <c r="Z1068" s="47" t="str">
        <f t="shared" si="201"/>
        <v>Cumplido</v>
      </c>
      <c r="AA1068" s="8"/>
      <c r="AB1068" s="8"/>
      <c r="AC1068" s="8"/>
      <c r="AD1068" s="8"/>
      <c r="AE1068" s="8"/>
      <c r="AF1068" s="42">
        <v>45343</v>
      </c>
      <c r="AG1068" s="13" t="str">
        <f t="shared" si="202"/>
        <v>CUMPLE</v>
      </c>
      <c r="AH1068" s="13" t="str">
        <f t="shared" si="203"/>
        <v>NO CUMPLE</v>
      </c>
      <c r="AI1068" s="13" t="str">
        <f t="shared" si="204"/>
        <v>NO CUMPLE</v>
      </c>
      <c r="AJ1068" s="13" t="str">
        <f t="shared" si="205"/>
        <v>NO CUMPLE</v>
      </c>
      <c r="AK1068" s="13" t="str">
        <f t="shared" si="206"/>
        <v>NO CUMPLE</v>
      </c>
      <c r="AL1068" s="13" t="str">
        <f t="shared" si="207"/>
        <v>CUMPLE</v>
      </c>
      <c r="AM1068" s="13" t="str">
        <f t="shared" si="208"/>
        <v>NO CUMPLE</v>
      </c>
      <c r="AN1068" s="13" t="str">
        <f t="shared" si="209"/>
        <v>NO CUMPLE</v>
      </c>
      <c r="AO1068" s="13" t="str">
        <f t="shared" si="210"/>
        <v>NO CUMPLE</v>
      </c>
      <c r="AP1068" s="13" t="str">
        <f t="shared" si="211"/>
        <v>NO CUMPLE</v>
      </c>
    </row>
    <row r="1069" spans="1:42" ht="15" hidden="1" x14ac:dyDescent="0.25">
      <c r="A1069" t="s">
        <v>6438</v>
      </c>
      <c r="B1069" t="s">
        <v>165</v>
      </c>
      <c r="C1069" t="s">
        <v>359</v>
      </c>
      <c r="D1069" t="s">
        <v>71</v>
      </c>
      <c r="E1069" t="s">
        <v>298</v>
      </c>
      <c r="F1069" t="s">
        <v>360</v>
      </c>
      <c r="G1069" t="s">
        <v>73</v>
      </c>
      <c r="H1069" t="s">
        <v>74</v>
      </c>
      <c r="I1069" t="s">
        <v>29</v>
      </c>
      <c r="J1069" t="s">
        <v>82</v>
      </c>
      <c r="K1069" t="s">
        <v>57</v>
      </c>
      <c r="L1069" t="s">
        <v>375</v>
      </c>
      <c r="M1069" t="s">
        <v>6439</v>
      </c>
      <c r="N1069" t="s">
        <v>6440</v>
      </c>
      <c r="O1069" t="s">
        <v>61</v>
      </c>
      <c r="P1069" t="s">
        <v>136</v>
      </c>
      <c r="Q1069" t="s">
        <v>137</v>
      </c>
      <c r="R1069" t="s">
        <v>6440</v>
      </c>
      <c r="S1069" t="s">
        <v>4930</v>
      </c>
      <c r="T1069" t="s">
        <v>375</v>
      </c>
      <c r="U1069" t="s">
        <v>378</v>
      </c>
      <c r="V1069" s="40">
        <v>0</v>
      </c>
      <c r="W1069" s="40">
        <v>9.4907407407407408E-4</v>
      </c>
      <c r="X1069" s="40">
        <v>9.4907407407407408E-4</v>
      </c>
      <c r="Y1069" s="2" t="str">
        <f t="shared" si="200"/>
        <v/>
      </c>
      <c r="Z1069" s="47" t="str">
        <f t="shared" si="201"/>
        <v>Cumplido</v>
      </c>
      <c r="AA1069" s="8"/>
      <c r="AB1069" s="8"/>
      <c r="AC1069" s="8"/>
      <c r="AD1069" s="8"/>
      <c r="AE1069" s="8"/>
      <c r="AF1069" s="42">
        <v>45343</v>
      </c>
      <c r="AG1069" s="13" t="str">
        <f t="shared" si="202"/>
        <v>CUMPLE</v>
      </c>
      <c r="AH1069" s="13" t="str">
        <f t="shared" si="203"/>
        <v>NO CUMPLE</v>
      </c>
      <c r="AI1069" s="13" t="str">
        <f t="shared" si="204"/>
        <v>NO CUMPLE</v>
      </c>
      <c r="AJ1069" s="13" t="str">
        <f t="shared" si="205"/>
        <v>NO CUMPLE</v>
      </c>
      <c r="AK1069" s="13" t="str">
        <f t="shared" si="206"/>
        <v>NO CUMPLE</v>
      </c>
      <c r="AL1069" s="13" t="str">
        <f t="shared" si="207"/>
        <v>CUMPLE</v>
      </c>
      <c r="AM1069" s="13" t="str">
        <f t="shared" si="208"/>
        <v>NO CUMPLE</v>
      </c>
      <c r="AN1069" s="13" t="str">
        <f t="shared" si="209"/>
        <v>NO CUMPLE</v>
      </c>
      <c r="AO1069" s="13" t="str">
        <f t="shared" si="210"/>
        <v>NO CUMPLE</v>
      </c>
      <c r="AP1069" s="13" t="str">
        <f t="shared" si="211"/>
        <v>NO CUMPLE</v>
      </c>
    </row>
    <row r="1070" spans="1:42" ht="15" hidden="1" x14ac:dyDescent="0.25">
      <c r="A1070" t="s">
        <v>6441</v>
      </c>
      <c r="B1070" t="s">
        <v>165</v>
      </c>
      <c r="C1070" t="s">
        <v>359</v>
      </c>
      <c r="D1070" t="s">
        <v>71</v>
      </c>
      <c r="E1070" t="s">
        <v>298</v>
      </c>
      <c r="F1070" t="s">
        <v>360</v>
      </c>
      <c r="G1070" t="s">
        <v>73</v>
      </c>
      <c r="H1070" t="s">
        <v>74</v>
      </c>
      <c r="I1070" t="s">
        <v>29</v>
      </c>
      <c r="J1070" t="s">
        <v>82</v>
      </c>
      <c r="K1070" t="s">
        <v>57</v>
      </c>
      <c r="L1070" t="s">
        <v>6442</v>
      </c>
      <c r="M1070" t="s">
        <v>6443</v>
      </c>
      <c r="N1070" t="s">
        <v>6444</v>
      </c>
      <c r="O1070" t="s">
        <v>61</v>
      </c>
      <c r="P1070" t="s">
        <v>136</v>
      </c>
      <c r="Q1070" t="s">
        <v>137</v>
      </c>
      <c r="R1070" t="s">
        <v>6444</v>
      </c>
      <c r="S1070" t="s">
        <v>4930</v>
      </c>
      <c r="T1070" t="s">
        <v>6442</v>
      </c>
      <c r="U1070" t="s">
        <v>364</v>
      </c>
      <c r="V1070" s="40">
        <v>0</v>
      </c>
      <c r="W1070" s="40">
        <v>2.662037037037037E-3</v>
      </c>
      <c r="X1070" s="40">
        <v>2.662037037037037E-3</v>
      </c>
      <c r="Y1070" s="2" t="str">
        <f t="shared" si="200"/>
        <v/>
      </c>
      <c r="Z1070" s="47" t="str">
        <f t="shared" si="201"/>
        <v>Cumplido</v>
      </c>
      <c r="AA1070" s="8"/>
      <c r="AB1070" s="8"/>
      <c r="AC1070" s="8"/>
      <c r="AD1070" s="8"/>
      <c r="AE1070" s="8"/>
      <c r="AF1070" s="42">
        <v>45343</v>
      </c>
      <c r="AG1070" s="13" t="str">
        <f t="shared" si="202"/>
        <v>CUMPLE</v>
      </c>
      <c r="AH1070" s="13" t="str">
        <f t="shared" si="203"/>
        <v>NO CUMPLE</v>
      </c>
      <c r="AI1070" s="13" t="str">
        <f t="shared" si="204"/>
        <v>NO CUMPLE</v>
      </c>
      <c r="AJ1070" s="13" t="str">
        <f t="shared" si="205"/>
        <v>NO CUMPLE</v>
      </c>
      <c r="AK1070" s="13" t="str">
        <f t="shared" si="206"/>
        <v>NO CUMPLE</v>
      </c>
      <c r="AL1070" s="13" t="str">
        <f t="shared" si="207"/>
        <v>CUMPLE</v>
      </c>
      <c r="AM1070" s="13" t="str">
        <f t="shared" si="208"/>
        <v>NO CUMPLE</v>
      </c>
      <c r="AN1070" s="13" t="str">
        <f t="shared" si="209"/>
        <v>NO CUMPLE</v>
      </c>
      <c r="AO1070" s="13" t="str">
        <f t="shared" si="210"/>
        <v>NO CUMPLE</v>
      </c>
      <c r="AP1070" s="13" t="str">
        <f t="shared" si="211"/>
        <v>NO CUMPLE</v>
      </c>
    </row>
    <row r="1071" spans="1:42" ht="15" x14ac:dyDescent="0.25">
      <c r="A1071" t="s">
        <v>6445</v>
      </c>
      <c r="B1071" t="s">
        <v>307</v>
      </c>
      <c r="C1071" t="s">
        <v>308</v>
      </c>
      <c r="D1071" t="s">
        <v>308</v>
      </c>
      <c r="E1071" t="s">
        <v>457</v>
      </c>
      <c r="F1071" t="s">
        <v>458</v>
      </c>
      <c r="G1071" t="s">
        <v>54</v>
      </c>
      <c r="H1071" t="s">
        <v>55</v>
      </c>
      <c r="I1071" t="s">
        <v>30</v>
      </c>
      <c r="J1071" t="s">
        <v>82</v>
      </c>
      <c r="K1071" t="s">
        <v>57</v>
      </c>
      <c r="L1071" t="s">
        <v>6446</v>
      </c>
      <c r="M1071" t="s">
        <v>6447</v>
      </c>
      <c r="N1071" t="s">
        <v>6448</v>
      </c>
      <c r="O1071" t="s">
        <v>61</v>
      </c>
      <c r="P1071" t="s">
        <v>462</v>
      </c>
      <c r="Q1071" t="s">
        <v>463</v>
      </c>
      <c r="R1071" t="s">
        <v>6449</v>
      </c>
      <c r="S1071" t="s">
        <v>4930</v>
      </c>
      <c r="T1071" t="s">
        <v>465</v>
      </c>
      <c r="U1071" t="s">
        <v>465</v>
      </c>
      <c r="V1071" s="40">
        <v>0</v>
      </c>
      <c r="W1071" s="40">
        <v>1.1805555555555556E-3</v>
      </c>
      <c r="X1071" s="40">
        <v>1.1805555555555556E-3</v>
      </c>
      <c r="Y1071" s="2" t="str">
        <f t="shared" si="200"/>
        <v/>
      </c>
      <c r="Z1071" s="47" t="str">
        <f t="shared" si="201"/>
        <v>Cumplido</v>
      </c>
      <c r="AA1071" s="8"/>
      <c r="AB1071" s="8"/>
      <c r="AC1071" s="8"/>
      <c r="AD1071" s="8"/>
      <c r="AE1071" s="8"/>
      <c r="AF1071" s="42">
        <v>45343</v>
      </c>
      <c r="AG1071" s="13" t="str">
        <f t="shared" si="202"/>
        <v>CUMPLE</v>
      </c>
      <c r="AH1071" s="13" t="str">
        <f t="shared" si="203"/>
        <v>NO CUMPLE</v>
      </c>
      <c r="AI1071" s="13" t="str">
        <f t="shared" si="204"/>
        <v>NO CUMPLE</v>
      </c>
      <c r="AJ1071" s="13" t="str">
        <f t="shared" si="205"/>
        <v>NO CUMPLE</v>
      </c>
      <c r="AK1071" s="13" t="str">
        <f t="shared" si="206"/>
        <v>NO CUMPLE</v>
      </c>
      <c r="AL1071" s="13" t="str">
        <f t="shared" si="207"/>
        <v>CUMPLE</v>
      </c>
      <c r="AM1071" s="13" t="str">
        <f t="shared" si="208"/>
        <v>NO CUMPLE</v>
      </c>
      <c r="AN1071" s="13" t="str">
        <f t="shared" si="209"/>
        <v>NO CUMPLE</v>
      </c>
      <c r="AO1071" s="13" t="str">
        <f t="shared" si="210"/>
        <v>NO CUMPLE</v>
      </c>
      <c r="AP1071" s="13" t="str">
        <f t="shared" si="211"/>
        <v>NO CUMPLE</v>
      </c>
    </row>
    <row r="1072" spans="1:42" ht="15" x14ac:dyDescent="0.25">
      <c r="A1072" t="s">
        <v>6450</v>
      </c>
      <c r="B1072" t="s">
        <v>284</v>
      </c>
      <c r="C1072" t="s">
        <v>233</v>
      </c>
      <c r="D1072" t="s">
        <v>233</v>
      </c>
      <c r="E1072" t="s">
        <v>942</v>
      </c>
      <c r="F1072" t="s">
        <v>2469</v>
      </c>
      <c r="G1072" t="s">
        <v>54</v>
      </c>
      <c r="H1072" t="s">
        <v>55</v>
      </c>
      <c r="I1072" t="s">
        <v>30</v>
      </c>
      <c r="J1072" t="s">
        <v>82</v>
      </c>
      <c r="K1072" t="s">
        <v>75</v>
      </c>
      <c r="L1072" t="s">
        <v>6451</v>
      </c>
      <c r="M1072" t="s">
        <v>6452</v>
      </c>
      <c r="N1072" t="s">
        <v>6453</v>
      </c>
      <c r="O1072" t="s">
        <v>61</v>
      </c>
      <c r="P1072" t="s">
        <v>62</v>
      </c>
      <c r="Q1072" t="s">
        <v>279</v>
      </c>
      <c r="R1072" t="s">
        <v>6454</v>
      </c>
      <c r="S1072" t="s">
        <v>4930</v>
      </c>
      <c r="T1072" t="s">
        <v>6455</v>
      </c>
      <c r="U1072" t="s">
        <v>2952</v>
      </c>
      <c r="V1072" s="40">
        <v>0</v>
      </c>
      <c r="W1072" s="40">
        <v>2.1990740740740742E-3</v>
      </c>
      <c r="X1072" s="40">
        <v>2.1990740740740742E-3</v>
      </c>
      <c r="Y1072" s="2" t="str">
        <f t="shared" si="200"/>
        <v/>
      </c>
      <c r="Z1072" s="47" t="str">
        <f t="shared" si="201"/>
        <v>Cumplido</v>
      </c>
      <c r="AA1072" s="8"/>
      <c r="AB1072" s="8"/>
      <c r="AC1072" s="8"/>
      <c r="AD1072" s="8"/>
      <c r="AE1072" s="8"/>
      <c r="AF1072" s="42">
        <v>45343</v>
      </c>
      <c r="AG1072" s="13" t="str">
        <f t="shared" si="202"/>
        <v>CUMPLE</v>
      </c>
      <c r="AH1072" s="13" t="str">
        <f t="shared" si="203"/>
        <v>NO CUMPLE</v>
      </c>
      <c r="AI1072" s="13" t="str">
        <f t="shared" si="204"/>
        <v>NO CUMPLE</v>
      </c>
      <c r="AJ1072" s="13" t="str">
        <f t="shared" si="205"/>
        <v>NO CUMPLE</v>
      </c>
      <c r="AK1072" s="13" t="str">
        <f t="shared" si="206"/>
        <v>NO CUMPLE</v>
      </c>
      <c r="AL1072" s="13" t="str">
        <f t="shared" si="207"/>
        <v>CUMPLE</v>
      </c>
      <c r="AM1072" s="13" t="str">
        <f t="shared" si="208"/>
        <v>NO CUMPLE</v>
      </c>
      <c r="AN1072" s="13" t="str">
        <f t="shared" si="209"/>
        <v>NO CUMPLE</v>
      </c>
      <c r="AO1072" s="13" t="str">
        <f t="shared" si="210"/>
        <v>NO CUMPLE</v>
      </c>
      <c r="AP1072" s="13" t="str">
        <f t="shared" si="211"/>
        <v>NO CUMPLE</v>
      </c>
    </row>
    <row r="1073" spans="1:42" ht="15" x14ac:dyDescent="0.25">
      <c r="A1073" t="s">
        <v>6456</v>
      </c>
      <c r="B1073" t="s">
        <v>284</v>
      </c>
      <c r="C1073" t="s">
        <v>233</v>
      </c>
      <c r="D1073" t="s">
        <v>233</v>
      </c>
      <c r="E1073" t="s">
        <v>942</v>
      </c>
      <c r="F1073" t="s">
        <v>2469</v>
      </c>
      <c r="G1073" t="s">
        <v>54</v>
      </c>
      <c r="H1073" t="s">
        <v>55</v>
      </c>
      <c r="I1073" t="s">
        <v>30</v>
      </c>
      <c r="J1073" t="s">
        <v>82</v>
      </c>
      <c r="K1073" t="s">
        <v>75</v>
      </c>
      <c r="L1073" t="s">
        <v>6457</v>
      </c>
      <c r="M1073" t="s">
        <v>6458</v>
      </c>
      <c r="N1073" t="s">
        <v>6459</v>
      </c>
      <c r="O1073" t="s">
        <v>61</v>
      </c>
      <c r="P1073" t="s">
        <v>62</v>
      </c>
      <c r="Q1073" t="s">
        <v>279</v>
      </c>
      <c r="R1073" t="s">
        <v>6460</v>
      </c>
      <c r="S1073" t="s">
        <v>4930</v>
      </c>
      <c r="T1073" t="s">
        <v>6457</v>
      </c>
      <c r="U1073" t="s">
        <v>2952</v>
      </c>
      <c r="V1073" s="40">
        <v>0</v>
      </c>
      <c r="W1073" s="40">
        <v>9.2592592592592596E-4</v>
      </c>
      <c r="X1073" s="40">
        <v>9.2592592592592596E-4</v>
      </c>
      <c r="Y1073" s="2" t="str">
        <f t="shared" si="200"/>
        <v/>
      </c>
      <c r="Z1073" s="47" t="str">
        <f t="shared" si="201"/>
        <v>Cumplido</v>
      </c>
      <c r="AA1073" s="8"/>
      <c r="AB1073" s="8"/>
      <c r="AC1073" s="8"/>
      <c r="AD1073" s="8"/>
      <c r="AE1073" s="8"/>
      <c r="AF1073" s="42">
        <v>45343</v>
      </c>
      <c r="AG1073" s="13" t="str">
        <f t="shared" si="202"/>
        <v>CUMPLE</v>
      </c>
      <c r="AH1073" s="13" t="str">
        <f t="shared" si="203"/>
        <v>NO CUMPLE</v>
      </c>
      <c r="AI1073" s="13" t="str">
        <f t="shared" si="204"/>
        <v>NO CUMPLE</v>
      </c>
      <c r="AJ1073" s="13" t="str">
        <f t="shared" si="205"/>
        <v>NO CUMPLE</v>
      </c>
      <c r="AK1073" s="13" t="str">
        <f t="shared" si="206"/>
        <v>NO CUMPLE</v>
      </c>
      <c r="AL1073" s="13" t="str">
        <f t="shared" si="207"/>
        <v>CUMPLE</v>
      </c>
      <c r="AM1073" s="13" t="str">
        <f t="shared" si="208"/>
        <v>NO CUMPLE</v>
      </c>
      <c r="AN1073" s="13" t="str">
        <f t="shared" si="209"/>
        <v>NO CUMPLE</v>
      </c>
      <c r="AO1073" s="13" t="str">
        <f t="shared" si="210"/>
        <v>NO CUMPLE</v>
      </c>
      <c r="AP1073" s="13" t="str">
        <f t="shared" si="211"/>
        <v>NO CUMPLE</v>
      </c>
    </row>
    <row r="1074" spans="1:42" ht="15" x14ac:dyDescent="0.25">
      <c r="A1074" t="s">
        <v>6461</v>
      </c>
      <c r="B1074" t="s">
        <v>2280</v>
      </c>
      <c r="C1074" t="s">
        <v>531</v>
      </c>
      <c r="D1074" t="s">
        <v>832</v>
      </c>
      <c r="E1074" t="s">
        <v>1942</v>
      </c>
      <c r="F1074" t="s">
        <v>834</v>
      </c>
      <c r="G1074" t="s">
        <v>54</v>
      </c>
      <c r="H1074" t="s">
        <v>55</v>
      </c>
      <c r="I1074" t="s">
        <v>30</v>
      </c>
      <c r="J1074" t="s">
        <v>82</v>
      </c>
      <c r="K1074" t="s">
        <v>57</v>
      </c>
      <c r="L1074" t="s">
        <v>6462</v>
      </c>
      <c r="M1074" t="s">
        <v>6463</v>
      </c>
      <c r="N1074" t="s">
        <v>6464</v>
      </c>
      <c r="O1074" t="s">
        <v>61</v>
      </c>
      <c r="P1074" t="s">
        <v>136</v>
      </c>
      <c r="Q1074" t="s">
        <v>137</v>
      </c>
      <c r="R1074" t="s">
        <v>6465</v>
      </c>
      <c r="S1074" t="s">
        <v>5769</v>
      </c>
      <c r="T1074" t="s">
        <v>6466</v>
      </c>
      <c r="U1074" t="s">
        <v>6467</v>
      </c>
      <c r="V1074" s="40">
        <v>0.92099537037037038</v>
      </c>
      <c r="W1074" s="40">
        <v>0.93366898148148147</v>
      </c>
      <c r="X1074" s="40">
        <v>1.2673611111111111E-2</v>
      </c>
      <c r="Y1074" s="2" t="str">
        <f t="shared" si="200"/>
        <v/>
      </c>
      <c r="Z1074" s="47" t="str">
        <f t="shared" si="201"/>
        <v>Cumplido</v>
      </c>
      <c r="AA1074" s="8"/>
      <c r="AB1074" s="8"/>
      <c r="AC1074" s="8"/>
      <c r="AD1074" s="8"/>
      <c r="AE1074" s="8"/>
      <c r="AF1074" s="42">
        <v>45344</v>
      </c>
      <c r="AG1074" s="13" t="str">
        <f t="shared" si="202"/>
        <v>CUMPLE</v>
      </c>
      <c r="AH1074" s="13" t="str">
        <f t="shared" si="203"/>
        <v>NO CUMPLE</v>
      </c>
      <c r="AI1074" s="13" t="str">
        <f t="shared" si="204"/>
        <v>NO CUMPLE</v>
      </c>
      <c r="AJ1074" s="13" t="str">
        <f t="shared" si="205"/>
        <v>NO CUMPLE</v>
      </c>
      <c r="AK1074" s="13" t="str">
        <f t="shared" si="206"/>
        <v>NO CUMPLE</v>
      </c>
      <c r="AL1074" s="13" t="str">
        <f t="shared" si="207"/>
        <v>NO CUMPLE</v>
      </c>
      <c r="AM1074" s="13" t="str">
        <f t="shared" si="208"/>
        <v>NO CUMPLE</v>
      </c>
      <c r="AN1074" s="13" t="str">
        <f t="shared" si="209"/>
        <v>NO CUMPLE</v>
      </c>
      <c r="AO1074" s="13" t="str">
        <f t="shared" si="210"/>
        <v>CUMPLE</v>
      </c>
      <c r="AP1074" s="13" t="str">
        <f t="shared" si="211"/>
        <v>NO CUMPLE</v>
      </c>
    </row>
    <row r="1075" spans="1:42" ht="15" x14ac:dyDescent="0.25">
      <c r="A1075" t="s">
        <v>6468</v>
      </c>
      <c r="B1075" t="s">
        <v>95</v>
      </c>
      <c r="C1075" t="s">
        <v>233</v>
      </c>
      <c r="D1075" t="s">
        <v>142</v>
      </c>
      <c r="E1075" t="s">
        <v>264</v>
      </c>
      <c r="F1075" t="s">
        <v>176</v>
      </c>
      <c r="G1075" t="s">
        <v>73</v>
      </c>
      <c r="H1075" t="s">
        <v>74</v>
      </c>
      <c r="I1075" t="s">
        <v>29</v>
      </c>
      <c r="J1075" t="s">
        <v>82</v>
      </c>
      <c r="K1075" t="s">
        <v>288</v>
      </c>
      <c r="L1075" t="s">
        <v>6469</v>
      </c>
      <c r="M1075" t="s">
        <v>6470</v>
      </c>
      <c r="N1075" t="s">
        <v>6471</v>
      </c>
      <c r="O1075" t="s">
        <v>61</v>
      </c>
      <c r="P1075" t="s">
        <v>136</v>
      </c>
      <c r="Q1075" t="s">
        <v>137</v>
      </c>
      <c r="R1075" t="s">
        <v>6472</v>
      </c>
      <c r="S1075" t="s">
        <v>4930</v>
      </c>
      <c r="T1075" t="s">
        <v>6473</v>
      </c>
      <c r="U1075" t="s">
        <v>6474</v>
      </c>
      <c r="V1075" s="40">
        <v>2.2337962962962962E-3</v>
      </c>
      <c r="W1075" s="40">
        <v>0.26140046296296299</v>
      </c>
      <c r="X1075" s="40">
        <v>0.25916666666666666</v>
      </c>
      <c r="Y1075" s="2" t="str">
        <f t="shared" si="200"/>
        <v/>
      </c>
      <c r="Z1075" s="47" t="str">
        <f t="shared" si="201"/>
        <v>Cumplido</v>
      </c>
      <c r="AA1075" s="8"/>
      <c r="AB1075" s="8"/>
      <c r="AC1075" s="8"/>
      <c r="AD1075" s="8"/>
      <c r="AE1075" s="8"/>
      <c r="AF1075" s="42">
        <v>45343</v>
      </c>
      <c r="AG1075" s="13" t="str">
        <f t="shared" si="202"/>
        <v>NO CUMPLE</v>
      </c>
      <c r="AH1075" s="13" t="str">
        <f t="shared" si="203"/>
        <v>NO CUMPLE</v>
      </c>
      <c r="AI1075" s="13" t="str">
        <f t="shared" si="204"/>
        <v>CUMPLE</v>
      </c>
      <c r="AJ1075" s="13" t="str">
        <f t="shared" si="205"/>
        <v>NO CUMPLE</v>
      </c>
      <c r="AK1075" s="13" t="str">
        <f t="shared" si="206"/>
        <v>NO CUMPLE</v>
      </c>
      <c r="AL1075" s="13" t="str">
        <f t="shared" si="207"/>
        <v>NO CUMPLE</v>
      </c>
      <c r="AM1075" s="13" t="str">
        <f t="shared" si="208"/>
        <v>NO CUMPLE</v>
      </c>
      <c r="AN1075" s="13" t="str">
        <f t="shared" si="209"/>
        <v>CUMPLE</v>
      </c>
      <c r="AO1075" s="13" t="str">
        <f t="shared" si="210"/>
        <v>NO CUMPLE</v>
      </c>
      <c r="AP1075" s="13" t="str">
        <f t="shared" si="211"/>
        <v>NO CUMPLE</v>
      </c>
    </row>
    <row r="1076" spans="1:42" ht="15" x14ac:dyDescent="0.25">
      <c r="A1076" t="s">
        <v>6475</v>
      </c>
      <c r="B1076" t="s">
        <v>284</v>
      </c>
      <c r="C1076" t="s">
        <v>233</v>
      </c>
      <c r="D1076" t="s">
        <v>832</v>
      </c>
      <c r="E1076" t="s">
        <v>264</v>
      </c>
      <c r="F1076" t="s">
        <v>834</v>
      </c>
      <c r="G1076" t="s">
        <v>73</v>
      </c>
      <c r="H1076" t="s">
        <v>74</v>
      </c>
      <c r="I1076" t="s">
        <v>29</v>
      </c>
      <c r="J1076" t="s">
        <v>82</v>
      </c>
      <c r="K1076" t="s">
        <v>57</v>
      </c>
      <c r="L1076" t="s">
        <v>6476</v>
      </c>
      <c r="M1076" t="s">
        <v>6477</v>
      </c>
      <c r="N1076" t="s">
        <v>6478</v>
      </c>
      <c r="O1076" t="s">
        <v>61</v>
      </c>
      <c r="P1076" t="s">
        <v>839</v>
      </c>
      <c r="Q1076" t="s">
        <v>452</v>
      </c>
      <c r="R1076" t="s">
        <v>6479</v>
      </c>
      <c r="S1076" t="s">
        <v>6480</v>
      </c>
      <c r="T1076" t="s">
        <v>6481</v>
      </c>
      <c r="U1076" t="s">
        <v>6482</v>
      </c>
      <c r="V1076" s="40">
        <v>0.70211805555555551</v>
      </c>
      <c r="W1076" s="40">
        <v>0.71629629629629632</v>
      </c>
      <c r="X1076" s="40">
        <v>1.4178240740740741E-2</v>
      </c>
      <c r="Y1076" s="2" t="str">
        <f t="shared" si="200"/>
        <v/>
      </c>
      <c r="Z1076" s="47" t="str">
        <f t="shared" si="201"/>
        <v>Cumplido</v>
      </c>
      <c r="AA1076" s="8"/>
      <c r="AB1076" s="8" t="str">
        <f>IF($H1076="1-Crítica",IF($X1076&lt;=$AT$5,"Cumplido", "Incumplido"),"")</f>
        <v/>
      </c>
      <c r="AC1076" s="8" t="str">
        <f>IF($H1076="2-Alta",IF($X1076&lt;=$AT$6, "Cumplido", "Incumplido"),"")</f>
        <v/>
      </c>
      <c r="AD1076" s="8" t="str">
        <f>IF($H1076="3-Medio",IF($X1076&lt;=$AT$7, "Cumplido", "Incumplido"),"")</f>
        <v>Cumplido</v>
      </c>
      <c r="AE1076" s="8" t="str">
        <f>IF($H1076="4-Baja",IF($X1076&lt;=$AT$8, "Cumplido", "Incumplido"),"")</f>
        <v/>
      </c>
      <c r="AF1076" s="42">
        <v>45349</v>
      </c>
      <c r="AG1076" s="13" t="str">
        <f t="shared" si="202"/>
        <v>CUMPLE</v>
      </c>
      <c r="AH1076" s="13" t="str">
        <f t="shared" si="203"/>
        <v>NO CUMPLE</v>
      </c>
      <c r="AI1076" s="13" t="str">
        <f t="shared" si="204"/>
        <v>NO CUMPLE</v>
      </c>
      <c r="AJ1076" s="13" t="str">
        <f t="shared" si="205"/>
        <v>NO CUMPLE</v>
      </c>
      <c r="AK1076" s="13" t="str">
        <f t="shared" si="206"/>
        <v>NO CUMPLE</v>
      </c>
      <c r="AL1076" s="13" t="str">
        <f t="shared" si="207"/>
        <v>NO CUMPLE</v>
      </c>
      <c r="AM1076" s="13" t="str">
        <f t="shared" si="208"/>
        <v>NO CUMPLE</v>
      </c>
      <c r="AN1076" s="13" t="str">
        <f t="shared" si="209"/>
        <v>NO CUMPLE</v>
      </c>
      <c r="AO1076" s="13" t="str">
        <f t="shared" si="210"/>
        <v>CUMPLE</v>
      </c>
      <c r="AP1076" s="13" t="str">
        <f t="shared" si="211"/>
        <v>NO CUMPLE</v>
      </c>
    </row>
    <row r="1077" spans="1:42" ht="15" x14ac:dyDescent="0.25">
      <c r="A1077" t="s">
        <v>6483</v>
      </c>
      <c r="B1077" t="s">
        <v>284</v>
      </c>
      <c r="C1077" t="s">
        <v>233</v>
      </c>
      <c r="D1077" t="s">
        <v>832</v>
      </c>
      <c r="E1077" t="s">
        <v>264</v>
      </c>
      <c r="F1077" t="s">
        <v>834</v>
      </c>
      <c r="G1077" t="s">
        <v>73</v>
      </c>
      <c r="H1077" t="s">
        <v>74</v>
      </c>
      <c r="I1077" t="s">
        <v>29</v>
      </c>
      <c r="J1077" t="s">
        <v>82</v>
      </c>
      <c r="K1077" t="s">
        <v>57</v>
      </c>
      <c r="L1077" t="s">
        <v>6484</v>
      </c>
      <c r="M1077" t="s">
        <v>6485</v>
      </c>
      <c r="N1077" t="s">
        <v>6486</v>
      </c>
      <c r="O1077" t="s">
        <v>61</v>
      </c>
      <c r="P1077" t="s">
        <v>6487</v>
      </c>
      <c r="Q1077" t="s">
        <v>420</v>
      </c>
      <c r="R1077" t="s">
        <v>6488</v>
      </c>
      <c r="S1077" t="s">
        <v>6489</v>
      </c>
      <c r="T1077" t="s">
        <v>6490</v>
      </c>
      <c r="U1077" t="s">
        <v>6491</v>
      </c>
      <c r="V1077" s="40">
        <v>1.4944560185185185</v>
      </c>
      <c r="W1077" s="40">
        <v>1.5009953703703705</v>
      </c>
      <c r="X1077" s="40">
        <v>6.5393518518518517E-3</v>
      </c>
      <c r="Y1077" s="2" t="str">
        <f t="shared" si="200"/>
        <v/>
      </c>
      <c r="Z1077" s="47" t="str">
        <f t="shared" si="201"/>
        <v>Cumplido</v>
      </c>
      <c r="AA1077" s="8"/>
      <c r="AB1077" s="8"/>
      <c r="AC1077" s="8"/>
      <c r="AD1077" s="8"/>
      <c r="AE1077" s="8"/>
      <c r="AF1077" s="42">
        <v>45351</v>
      </c>
      <c r="AG1077" s="13" t="str">
        <f t="shared" si="202"/>
        <v>CUMPLE</v>
      </c>
      <c r="AH1077" s="13" t="str">
        <f t="shared" si="203"/>
        <v>NO CUMPLE</v>
      </c>
      <c r="AI1077" s="13" t="str">
        <f t="shared" si="204"/>
        <v>NO CUMPLE</v>
      </c>
      <c r="AJ1077" s="13" t="str">
        <f t="shared" si="205"/>
        <v>NO CUMPLE</v>
      </c>
      <c r="AK1077" s="13" t="str">
        <f t="shared" si="206"/>
        <v>NO CUMPLE</v>
      </c>
      <c r="AL1077" s="13" t="str">
        <f t="shared" si="207"/>
        <v>NO CUMPLE</v>
      </c>
      <c r="AM1077" s="13" t="str">
        <f t="shared" si="208"/>
        <v>NO CUMPLE</v>
      </c>
      <c r="AN1077" s="13" t="str">
        <f t="shared" si="209"/>
        <v>NO CUMPLE</v>
      </c>
      <c r="AO1077" s="13" t="str">
        <f t="shared" si="210"/>
        <v>NO CUMPLE</v>
      </c>
      <c r="AP1077" s="13" t="str">
        <f t="shared" si="211"/>
        <v>CUMPLE</v>
      </c>
    </row>
    <row r="1078" spans="1:42" ht="15" x14ac:dyDescent="0.25">
      <c r="A1078" t="s">
        <v>6492</v>
      </c>
      <c r="B1078" t="s">
        <v>284</v>
      </c>
      <c r="C1078" t="s">
        <v>233</v>
      </c>
      <c r="D1078" t="s">
        <v>233</v>
      </c>
      <c r="E1078" t="s">
        <v>264</v>
      </c>
      <c r="F1078" t="s">
        <v>1719</v>
      </c>
      <c r="G1078" t="s">
        <v>54</v>
      </c>
      <c r="H1078" t="s">
        <v>55</v>
      </c>
      <c r="I1078" t="s">
        <v>30</v>
      </c>
      <c r="J1078" t="s">
        <v>82</v>
      </c>
      <c r="K1078" t="s">
        <v>75</v>
      </c>
      <c r="L1078" t="s">
        <v>6493</v>
      </c>
      <c r="M1078" t="s">
        <v>6494</v>
      </c>
      <c r="N1078" t="s">
        <v>6495</v>
      </c>
      <c r="O1078" t="s">
        <v>61</v>
      </c>
      <c r="P1078" t="s">
        <v>62</v>
      </c>
      <c r="Q1078" t="s">
        <v>279</v>
      </c>
      <c r="R1078" t="s">
        <v>6496</v>
      </c>
      <c r="S1078" t="s">
        <v>4930</v>
      </c>
      <c r="T1078" t="s">
        <v>6497</v>
      </c>
      <c r="U1078" t="s">
        <v>6498</v>
      </c>
      <c r="V1078" s="40">
        <v>0.34950231481481481</v>
      </c>
      <c r="W1078" s="40">
        <v>0.3523148148148148</v>
      </c>
      <c r="X1078" s="40">
        <v>2.8124999999999999E-3</v>
      </c>
      <c r="Y1078" s="2" t="str">
        <f t="shared" si="200"/>
        <v/>
      </c>
      <c r="Z1078" s="47" t="str">
        <f t="shared" si="201"/>
        <v>Cumplido</v>
      </c>
      <c r="AA1078" s="8"/>
      <c r="AB1078" s="8" t="str">
        <f>IF($H1078="1-Crítica",IF($X1078&lt;=$AT$5,"Cumplido", "Incumplido"),"")</f>
        <v/>
      </c>
      <c r="AC1078" s="8" t="str">
        <f>IF($H1078="2-Alta",IF($X1078&lt;=$AT$6, "Cumplido", "Incumplido"),"")</f>
        <v/>
      </c>
      <c r="AD1078" s="8" t="str">
        <f>IF($H1078="3-Medio",IF($X1078&lt;=$AT$7, "Cumplido", "Incumplido"),"")</f>
        <v/>
      </c>
      <c r="AE1078" s="8" t="str">
        <f>IF($H1078="4-Baja",IF($X1078&lt;=$AT$8, "Cumplido", "Incumplido"),"")</f>
        <v>Cumplido</v>
      </c>
      <c r="AF1078" s="42">
        <v>45343</v>
      </c>
      <c r="AG1078" s="13" t="str">
        <f t="shared" si="202"/>
        <v>CUMPLE</v>
      </c>
      <c r="AH1078" s="13" t="str">
        <f t="shared" si="203"/>
        <v>NO CUMPLE</v>
      </c>
      <c r="AI1078" s="13" t="str">
        <f t="shared" si="204"/>
        <v>NO CUMPLE</v>
      </c>
      <c r="AJ1078" s="13" t="str">
        <f t="shared" si="205"/>
        <v>NO CUMPLE</v>
      </c>
      <c r="AK1078" s="13" t="str">
        <f t="shared" si="206"/>
        <v>NO CUMPLE</v>
      </c>
      <c r="AL1078" s="13" t="str">
        <f t="shared" si="207"/>
        <v>NO CUMPLE</v>
      </c>
      <c r="AM1078" s="13" t="str">
        <f t="shared" si="208"/>
        <v>NO CUMPLE</v>
      </c>
      <c r="AN1078" s="13" t="str">
        <f t="shared" si="209"/>
        <v>NO CUMPLE</v>
      </c>
      <c r="AO1078" s="13" t="str">
        <f t="shared" si="210"/>
        <v>CUMPLE</v>
      </c>
      <c r="AP1078" s="13" t="str">
        <f t="shared" si="211"/>
        <v>NO CUMPLE</v>
      </c>
    </row>
    <row r="1079" spans="1:42" ht="15" x14ac:dyDescent="0.25">
      <c r="A1079" t="s">
        <v>6499</v>
      </c>
      <c r="B1079" t="s">
        <v>284</v>
      </c>
      <c r="C1079" t="s">
        <v>233</v>
      </c>
      <c r="D1079" t="s">
        <v>233</v>
      </c>
      <c r="E1079" t="s">
        <v>264</v>
      </c>
      <c r="F1079" t="s">
        <v>1719</v>
      </c>
      <c r="G1079" t="s">
        <v>54</v>
      </c>
      <c r="H1079" t="s">
        <v>55</v>
      </c>
      <c r="I1079" t="s">
        <v>30</v>
      </c>
      <c r="J1079" t="s">
        <v>82</v>
      </c>
      <c r="K1079" t="s">
        <v>75</v>
      </c>
      <c r="L1079" t="s">
        <v>6500</v>
      </c>
      <c r="M1079" t="s">
        <v>6501</v>
      </c>
      <c r="N1079" t="s">
        <v>6502</v>
      </c>
      <c r="O1079" t="s">
        <v>61</v>
      </c>
      <c r="P1079" t="s">
        <v>62</v>
      </c>
      <c r="Q1079" t="s">
        <v>279</v>
      </c>
      <c r="R1079" t="s">
        <v>6503</v>
      </c>
      <c r="S1079" t="s">
        <v>4930</v>
      </c>
      <c r="T1079" t="s">
        <v>6504</v>
      </c>
      <c r="U1079" t="s">
        <v>6505</v>
      </c>
      <c r="V1079" s="40">
        <v>0.34975694444444444</v>
      </c>
      <c r="W1079" s="40">
        <v>0.35170138888888891</v>
      </c>
      <c r="X1079" s="40">
        <v>1.9444444444444444E-3</v>
      </c>
      <c r="Y1079" s="2" t="str">
        <f t="shared" si="200"/>
        <v/>
      </c>
      <c r="Z1079" s="47" t="str">
        <f t="shared" si="201"/>
        <v>Cumplido</v>
      </c>
      <c r="AA1079" s="8"/>
      <c r="AB1079" s="8" t="str">
        <f>IF($H1079="1-Crítica",IF($X1079&lt;=$AT$5,"Cumplido", "Incumplido"),"")</f>
        <v/>
      </c>
      <c r="AC1079" s="8" t="str">
        <f>IF($H1079="2-Alta",IF($X1079&lt;=$AT$6, "Cumplido", "Incumplido"),"")</f>
        <v/>
      </c>
      <c r="AD1079" s="8" t="str">
        <f>IF($H1079="3-Medio",IF($X1079&lt;=$AT$7, "Cumplido", "Incumplido"),"")</f>
        <v/>
      </c>
      <c r="AE1079" s="8" t="str">
        <f>IF($H1079="4-Baja",IF($X1079&lt;=$AT$8, "Cumplido", "Incumplido"),"")</f>
        <v>Cumplido</v>
      </c>
      <c r="AF1079" s="42">
        <v>45343</v>
      </c>
      <c r="AG1079" s="13" t="str">
        <f t="shared" si="202"/>
        <v>CUMPLE</v>
      </c>
      <c r="AH1079" s="13" t="str">
        <f t="shared" si="203"/>
        <v>NO CUMPLE</v>
      </c>
      <c r="AI1079" s="13" t="str">
        <f t="shared" si="204"/>
        <v>NO CUMPLE</v>
      </c>
      <c r="AJ1079" s="13" t="str">
        <f t="shared" si="205"/>
        <v>NO CUMPLE</v>
      </c>
      <c r="AK1079" s="13" t="str">
        <f t="shared" si="206"/>
        <v>NO CUMPLE</v>
      </c>
      <c r="AL1079" s="13" t="str">
        <f t="shared" si="207"/>
        <v>NO CUMPLE</v>
      </c>
      <c r="AM1079" s="13" t="str">
        <f t="shared" si="208"/>
        <v>NO CUMPLE</v>
      </c>
      <c r="AN1079" s="13" t="str">
        <f t="shared" si="209"/>
        <v>NO CUMPLE</v>
      </c>
      <c r="AO1079" s="13" t="str">
        <f t="shared" si="210"/>
        <v>CUMPLE</v>
      </c>
      <c r="AP1079" s="13" t="str">
        <f t="shared" si="211"/>
        <v>NO CUMPLE</v>
      </c>
    </row>
    <row r="1080" spans="1:42" ht="15" x14ac:dyDescent="0.25">
      <c r="A1080" t="s">
        <v>6506</v>
      </c>
      <c r="B1080" t="s">
        <v>284</v>
      </c>
      <c r="C1080" t="s">
        <v>233</v>
      </c>
      <c r="D1080" t="s">
        <v>233</v>
      </c>
      <c r="E1080" t="s">
        <v>264</v>
      </c>
      <c r="F1080" t="s">
        <v>1719</v>
      </c>
      <c r="G1080" t="s">
        <v>54</v>
      </c>
      <c r="H1080" t="s">
        <v>55</v>
      </c>
      <c r="I1080" t="s">
        <v>30</v>
      </c>
      <c r="J1080" t="s">
        <v>82</v>
      </c>
      <c r="K1080" t="s">
        <v>75</v>
      </c>
      <c r="L1080" t="s">
        <v>6507</v>
      </c>
      <c r="M1080" t="s">
        <v>6508</v>
      </c>
      <c r="N1080" t="s">
        <v>6509</v>
      </c>
      <c r="O1080" t="s">
        <v>61</v>
      </c>
      <c r="P1080" t="s">
        <v>62</v>
      </c>
      <c r="Q1080" t="s">
        <v>279</v>
      </c>
      <c r="R1080" t="s">
        <v>6510</v>
      </c>
      <c r="S1080" t="s">
        <v>4930</v>
      </c>
      <c r="T1080" t="s">
        <v>6511</v>
      </c>
      <c r="U1080" t="s">
        <v>6505</v>
      </c>
      <c r="V1080" s="40">
        <v>0.34994212962962962</v>
      </c>
      <c r="W1080" s="40">
        <v>0.3511111111111111</v>
      </c>
      <c r="X1080" s="40">
        <v>1.1689814814814816E-3</v>
      </c>
      <c r="Y1080" s="2" t="str">
        <f t="shared" si="200"/>
        <v/>
      </c>
      <c r="Z1080" s="47" t="str">
        <f t="shared" si="201"/>
        <v>Cumplido</v>
      </c>
      <c r="AA1080" s="8"/>
      <c r="AB1080" s="8"/>
      <c r="AC1080" s="8"/>
      <c r="AD1080" s="8"/>
      <c r="AE1080" s="8"/>
      <c r="AF1080" s="42">
        <v>45343</v>
      </c>
      <c r="AG1080" s="13" t="str">
        <f t="shared" si="202"/>
        <v>CUMPLE</v>
      </c>
      <c r="AH1080" s="13" t="str">
        <f t="shared" si="203"/>
        <v>NO CUMPLE</v>
      </c>
      <c r="AI1080" s="13" t="str">
        <f t="shared" si="204"/>
        <v>NO CUMPLE</v>
      </c>
      <c r="AJ1080" s="13" t="str">
        <f t="shared" si="205"/>
        <v>NO CUMPLE</v>
      </c>
      <c r="AK1080" s="13" t="str">
        <f t="shared" si="206"/>
        <v>NO CUMPLE</v>
      </c>
      <c r="AL1080" s="13" t="str">
        <f t="shared" si="207"/>
        <v>NO CUMPLE</v>
      </c>
      <c r="AM1080" s="13" t="str">
        <f t="shared" si="208"/>
        <v>NO CUMPLE</v>
      </c>
      <c r="AN1080" s="13" t="str">
        <f t="shared" si="209"/>
        <v>NO CUMPLE</v>
      </c>
      <c r="AO1080" s="13" t="str">
        <f t="shared" si="210"/>
        <v>CUMPLE</v>
      </c>
      <c r="AP1080" s="13" t="str">
        <f t="shared" si="211"/>
        <v>NO CUMPLE</v>
      </c>
    </row>
    <row r="1081" spans="1:42" ht="15" hidden="1" x14ac:dyDescent="0.25">
      <c r="A1081" t="s">
        <v>6512</v>
      </c>
      <c r="B1081" t="s">
        <v>165</v>
      </c>
      <c r="C1081" t="s">
        <v>415</v>
      </c>
      <c r="D1081" t="s">
        <v>297</v>
      </c>
      <c r="E1081" t="s">
        <v>380</v>
      </c>
      <c r="F1081" t="s">
        <v>1124</v>
      </c>
      <c r="G1081" t="s">
        <v>73</v>
      </c>
      <c r="H1081" t="s">
        <v>74</v>
      </c>
      <c r="I1081" t="s">
        <v>29</v>
      </c>
      <c r="J1081" t="s">
        <v>82</v>
      </c>
      <c r="K1081" t="s">
        <v>740</v>
      </c>
      <c r="L1081" t="s">
        <v>2249</v>
      </c>
      <c r="M1081" t="s">
        <v>6513</v>
      </c>
      <c r="N1081" t="s">
        <v>6514</v>
      </c>
      <c r="O1081" t="s">
        <v>61</v>
      </c>
      <c r="P1081" t="s">
        <v>62</v>
      </c>
      <c r="Q1081" t="s">
        <v>537</v>
      </c>
      <c r="R1081" t="s">
        <v>6515</v>
      </c>
      <c r="S1081" t="s">
        <v>4930</v>
      </c>
      <c r="T1081" t="s">
        <v>6516</v>
      </c>
      <c r="U1081" t="s">
        <v>423</v>
      </c>
      <c r="V1081" s="40">
        <v>4.340277777777778E-3</v>
      </c>
      <c r="W1081" s="40">
        <v>1.0081018518518519E-2</v>
      </c>
      <c r="X1081" s="40">
        <v>5.7407407407407407E-3</v>
      </c>
      <c r="Y1081" s="2" t="str">
        <f t="shared" si="200"/>
        <v/>
      </c>
      <c r="Z1081" s="47" t="str">
        <f t="shared" si="201"/>
        <v>Cumplido</v>
      </c>
      <c r="AA1081" s="8"/>
      <c r="AB1081" s="8"/>
      <c r="AC1081" s="8"/>
      <c r="AD1081" s="8"/>
      <c r="AE1081" s="8"/>
      <c r="AF1081" s="42">
        <v>45343</v>
      </c>
      <c r="AG1081" s="13" t="str">
        <f t="shared" si="202"/>
        <v>CUMPLE</v>
      </c>
      <c r="AH1081" s="13" t="str">
        <f t="shared" si="203"/>
        <v>NO CUMPLE</v>
      </c>
      <c r="AI1081" s="13" t="str">
        <f t="shared" si="204"/>
        <v>NO CUMPLE</v>
      </c>
      <c r="AJ1081" s="13" t="str">
        <f t="shared" si="205"/>
        <v>NO CUMPLE</v>
      </c>
      <c r="AK1081" s="13" t="str">
        <f t="shared" si="206"/>
        <v>NO CUMPLE</v>
      </c>
      <c r="AL1081" s="13" t="str">
        <f t="shared" si="207"/>
        <v>CUMPLE</v>
      </c>
      <c r="AM1081" s="13" t="str">
        <f t="shared" si="208"/>
        <v>NO CUMPLE</v>
      </c>
      <c r="AN1081" s="13" t="str">
        <f t="shared" si="209"/>
        <v>NO CUMPLE</v>
      </c>
      <c r="AO1081" s="13" t="str">
        <f t="shared" si="210"/>
        <v>NO CUMPLE</v>
      </c>
      <c r="AP1081" s="13" t="str">
        <f t="shared" si="211"/>
        <v>NO CUMPLE</v>
      </c>
    </row>
    <row r="1082" spans="1:42" ht="15" hidden="1" x14ac:dyDescent="0.25">
      <c r="A1082" t="s">
        <v>6517</v>
      </c>
      <c r="B1082" t="s">
        <v>165</v>
      </c>
      <c r="C1082" t="s">
        <v>359</v>
      </c>
      <c r="D1082" t="s">
        <v>71</v>
      </c>
      <c r="E1082" t="s">
        <v>767</v>
      </c>
      <c r="F1082" t="s">
        <v>1016</v>
      </c>
      <c r="G1082" t="s">
        <v>54</v>
      </c>
      <c r="H1082" t="s">
        <v>55</v>
      </c>
      <c r="I1082" t="s">
        <v>30</v>
      </c>
      <c r="J1082" t="s">
        <v>82</v>
      </c>
      <c r="K1082" t="s">
        <v>57</v>
      </c>
      <c r="L1082" t="s">
        <v>6518</v>
      </c>
      <c r="M1082" t="s">
        <v>6519</v>
      </c>
      <c r="N1082" t="s">
        <v>6520</v>
      </c>
      <c r="O1082" t="s">
        <v>61</v>
      </c>
      <c r="P1082" t="s">
        <v>136</v>
      </c>
      <c r="Q1082" t="s">
        <v>137</v>
      </c>
      <c r="R1082" t="s">
        <v>6521</v>
      </c>
      <c r="S1082" t="s">
        <v>4930</v>
      </c>
      <c r="T1082" t="s">
        <v>6518</v>
      </c>
      <c r="U1082" t="s">
        <v>1021</v>
      </c>
      <c r="V1082" s="40">
        <v>5.5555555555555556E-4</v>
      </c>
      <c r="W1082" s="40">
        <v>1.1921296296296296E-3</v>
      </c>
      <c r="X1082" s="40">
        <v>6.3657407407407413E-4</v>
      </c>
      <c r="Y1082" s="2" t="str">
        <f t="shared" si="200"/>
        <v/>
      </c>
      <c r="Z1082" s="47" t="str">
        <f t="shared" si="201"/>
        <v>Cumplido</v>
      </c>
      <c r="AA1082" s="8"/>
      <c r="AB1082" s="8" t="str">
        <f>IF($H1082="1-Crítica",IF($X1082&lt;=$AT$5,"Cumplido", "Incumplido"),"")</f>
        <v/>
      </c>
      <c r="AC1082" s="8" t="str">
        <f>IF($H1082="2-Alta",IF($X1082&lt;=$AT$6, "Cumplido", "Incumplido"),"")</f>
        <v/>
      </c>
      <c r="AD1082" s="8" t="str">
        <f>IF($H1082="3-Medio",IF($X1082&lt;=$AT$7, "Cumplido", "Incumplido"),"")</f>
        <v/>
      </c>
      <c r="AE1082" s="8" t="str">
        <f>IF($H1082="4-Baja",IF($X1082&lt;=$AT$8, "Cumplido", "Incumplido"),"")</f>
        <v>Cumplido</v>
      </c>
      <c r="AF1082" s="42">
        <v>45343</v>
      </c>
      <c r="AG1082" s="13" t="str">
        <f t="shared" si="202"/>
        <v>CUMPLE</v>
      </c>
      <c r="AH1082" s="13" t="str">
        <f t="shared" si="203"/>
        <v>NO CUMPLE</v>
      </c>
      <c r="AI1082" s="13" t="str">
        <f t="shared" si="204"/>
        <v>NO CUMPLE</v>
      </c>
      <c r="AJ1082" s="13" t="str">
        <f t="shared" si="205"/>
        <v>NO CUMPLE</v>
      </c>
      <c r="AK1082" s="13" t="str">
        <f t="shared" si="206"/>
        <v>NO CUMPLE</v>
      </c>
      <c r="AL1082" s="13" t="str">
        <f t="shared" si="207"/>
        <v>CUMPLE</v>
      </c>
      <c r="AM1082" s="13" t="str">
        <f t="shared" si="208"/>
        <v>NO CUMPLE</v>
      </c>
      <c r="AN1082" s="13" t="str">
        <f t="shared" si="209"/>
        <v>NO CUMPLE</v>
      </c>
      <c r="AO1082" s="13" t="str">
        <f t="shared" si="210"/>
        <v>NO CUMPLE</v>
      </c>
      <c r="AP1082" s="13" t="str">
        <f t="shared" si="211"/>
        <v>NO CUMPLE</v>
      </c>
    </row>
    <row r="1083" spans="1:42" ht="15" hidden="1" x14ac:dyDescent="0.25">
      <c r="A1083" t="s">
        <v>6522</v>
      </c>
      <c r="B1083" t="s">
        <v>165</v>
      </c>
      <c r="C1083" t="s">
        <v>415</v>
      </c>
      <c r="D1083" t="s">
        <v>297</v>
      </c>
      <c r="E1083" t="s">
        <v>380</v>
      </c>
      <c r="F1083" t="s">
        <v>1124</v>
      </c>
      <c r="G1083" t="s">
        <v>73</v>
      </c>
      <c r="H1083" t="s">
        <v>74</v>
      </c>
      <c r="I1083" t="s">
        <v>29</v>
      </c>
      <c r="J1083" t="s">
        <v>82</v>
      </c>
      <c r="K1083" t="s">
        <v>910</v>
      </c>
      <c r="L1083" t="s">
        <v>6344</v>
      </c>
      <c r="M1083" t="s">
        <v>6523</v>
      </c>
      <c r="N1083" t="s">
        <v>6524</v>
      </c>
      <c r="O1083" t="s">
        <v>61</v>
      </c>
      <c r="P1083" t="s">
        <v>136</v>
      </c>
      <c r="Q1083" t="s">
        <v>137</v>
      </c>
      <c r="R1083" t="s">
        <v>6525</v>
      </c>
      <c r="S1083" t="s">
        <v>4930</v>
      </c>
      <c r="T1083" t="s">
        <v>6526</v>
      </c>
      <c r="U1083" t="s">
        <v>6527</v>
      </c>
      <c r="V1083" s="40">
        <v>1.0115740740740741E-2</v>
      </c>
      <c r="W1083" s="40">
        <v>1.6261574074074074E-2</v>
      </c>
      <c r="X1083" s="40">
        <v>6.145833333333333E-3</v>
      </c>
      <c r="Y1083" s="2" t="str">
        <f t="shared" si="200"/>
        <v/>
      </c>
      <c r="Z1083" s="47" t="str">
        <f t="shared" si="201"/>
        <v>Cumplido</v>
      </c>
      <c r="AA1083" s="8"/>
      <c r="AB1083" s="8"/>
      <c r="AC1083" s="8"/>
      <c r="AD1083" s="8"/>
      <c r="AE1083" s="8"/>
      <c r="AF1083" s="42">
        <v>45343</v>
      </c>
      <c r="AG1083" s="13" t="str">
        <f t="shared" si="202"/>
        <v>CUMPLE</v>
      </c>
      <c r="AH1083" s="13" t="str">
        <f t="shared" si="203"/>
        <v>NO CUMPLE</v>
      </c>
      <c r="AI1083" s="13" t="str">
        <f t="shared" si="204"/>
        <v>NO CUMPLE</v>
      </c>
      <c r="AJ1083" s="13" t="str">
        <f t="shared" si="205"/>
        <v>NO CUMPLE</v>
      </c>
      <c r="AK1083" s="13" t="str">
        <f t="shared" si="206"/>
        <v>NO CUMPLE</v>
      </c>
      <c r="AL1083" s="13" t="str">
        <f t="shared" si="207"/>
        <v>CUMPLE</v>
      </c>
      <c r="AM1083" s="13" t="str">
        <f t="shared" si="208"/>
        <v>NO CUMPLE</v>
      </c>
      <c r="AN1083" s="13" t="str">
        <f t="shared" si="209"/>
        <v>NO CUMPLE</v>
      </c>
      <c r="AO1083" s="13" t="str">
        <f t="shared" si="210"/>
        <v>NO CUMPLE</v>
      </c>
      <c r="AP1083" s="13" t="str">
        <f t="shared" si="211"/>
        <v>NO CUMPLE</v>
      </c>
    </row>
    <row r="1084" spans="1:42" ht="15" hidden="1" x14ac:dyDescent="0.25">
      <c r="A1084" t="s">
        <v>6528</v>
      </c>
      <c r="B1084" t="s">
        <v>165</v>
      </c>
      <c r="C1084" t="s">
        <v>296</v>
      </c>
      <c r="D1084" t="s">
        <v>297</v>
      </c>
      <c r="E1084" t="s">
        <v>876</v>
      </c>
      <c r="F1084" t="s">
        <v>299</v>
      </c>
      <c r="G1084" t="s">
        <v>73</v>
      </c>
      <c r="H1084" t="s">
        <v>74</v>
      </c>
      <c r="I1084" t="s">
        <v>29</v>
      </c>
      <c r="J1084" t="s">
        <v>82</v>
      </c>
      <c r="K1084" t="s">
        <v>5092</v>
      </c>
      <c r="L1084" t="s">
        <v>5093</v>
      </c>
      <c r="M1084" t="s">
        <v>6529</v>
      </c>
      <c r="N1084" t="s">
        <v>6530</v>
      </c>
      <c r="O1084" t="s">
        <v>61</v>
      </c>
      <c r="P1084" t="s">
        <v>94</v>
      </c>
      <c r="Q1084" t="s">
        <v>95</v>
      </c>
      <c r="R1084" t="s">
        <v>6531</v>
      </c>
      <c r="S1084" t="s">
        <v>4930</v>
      </c>
      <c r="T1084" t="s">
        <v>6532</v>
      </c>
      <c r="U1084"/>
      <c r="V1084" s="40">
        <v>0.28391203703703705</v>
      </c>
      <c r="W1084" s="40">
        <v>0.2956597222222222</v>
      </c>
      <c r="X1084" s="40">
        <v>1.1747685185185186E-2</v>
      </c>
      <c r="Y1084" s="2" t="str">
        <f t="shared" si="200"/>
        <v/>
      </c>
      <c r="Z1084" s="47" t="str">
        <f t="shared" si="201"/>
        <v>Cumplido</v>
      </c>
      <c r="AA1084" s="8"/>
      <c r="AB1084" s="8"/>
      <c r="AC1084" s="8"/>
      <c r="AD1084" s="8"/>
      <c r="AE1084" s="8"/>
      <c r="AF1084" s="42">
        <v>45343</v>
      </c>
      <c r="AG1084" s="13" t="str">
        <f t="shared" si="202"/>
        <v>CUMPLE</v>
      </c>
      <c r="AH1084" s="13" t="str">
        <f t="shared" si="203"/>
        <v>NO CUMPLE</v>
      </c>
      <c r="AI1084" s="13" t="str">
        <f t="shared" si="204"/>
        <v>NO CUMPLE</v>
      </c>
      <c r="AJ1084" s="13" t="str">
        <f t="shared" si="205"/>
        <v>NO CUMPLE</v>
      </c>
      <c r="AK1084" s="13" t="str">
        <f t="shared" si="206"/>
        <v>NO CUMPLE</v>
      </c>
      <c r="AL1084" s="13" t="str">
        <f t="shared" si="207"/>
        <v>NO CUMPLE</v>
      </c>
      <c r="AM1084" s="13" t="str">
        <f t="shared" si="208"/>
        <v>NO CUMPLE</v>
      </c>
      <c r="AN1084" s="13" t="str">
        <f t="shared" si="209"/>
        <v>CUMPLE</v>
      </c>
      <c r="AO1084" s="13" t="str">
        <f t="shared" si="210"/>
        <v>NO CUMPLE</v>
      </c>
      <c r="AP1084" s="13" t="str">
        <f t="shared" si="211"/>
        <v>NO CUMPLE</v>
      </c>
    </row>
    <row r="1085" spans="1:42" ht="15" x14ac:dyDescent="0.25">
      <c r="A1085" t="s">
        <v>6533</v>
      </c>
      <c r="B1085" t="s">
        <v>284</v>
      </c>
      <c r="C1085" t="s">
        <v>233</v>
      </c>
      <c r="D1085" t="s">
        <v>233</v>
      </c>
      <c r="E1085" t="s">
        <v>264</v>
      </c>
      <c r="F1085" t="s">
        <v>1719</v>
      </c>
      <c r="G1085" t="s">
        <v>54</v>
      </c>
      <c r="H1085" t="s">
        <v>55</v>
      </c>
      <c r="I1085" t="s">
        <v>30</v>
      </c>
      <c r="J1085" t="s">
        <v>82</v>
      </c>
      <c r="K1085" t="s">
        <v>75</v>
      </c>
      <c r="L1085" t="s">
        <v>6534</v>
      </c>
      <c r="M1085" t="s">
        <v>6535</v>
      </c>
      <c r="N1085" t="s">
        <v>6536</v>
      </c>
      <c r="O1085" t="s">
        <v>61</v>
      </c>
      <c r="P1085" t="s">
        <v>62</v>
      </c>
      <c r="Q1085" t="s">
        <v>279</v>
      </c>
      <c r="R1085" t="s">
        <v>6537</v>
      </c>
      <c r="S1085" t="s">
        <v>4930</v>
      </c>
      <c r="T1085" t="s">
        <v>6538</v>
      </c>
      <c r="U1085" t="s">
        <v>6539</v>
      </c>
      <c r="V1085" s="40">
        <v>0.33194444444444443</v>
      </c>
      <c r="W1085" s="40">
        <v>0.33361111111111114</v>
      </c>
      <c r="X1085" s="40">
        <v>1.6666666666666668E-3</v>
      </c>
      <c r="Y1085" s="2" t="str">
        <f t="shared" si="200"/>
        <v/>
      </c>
      <c r="Z1085" s="47" t="str">
        <f t="shared" si="201"/>
        <v>Cumplido</v>
      </c>
      <c r="AA1085" s="8"/>
      <c r="AB1085" s="8"/>
      <c r="AC1085" s="8"/>
      <c r="AD1085" s="8"/>
      <c r="AE1085" s="8"/>
      <c r="AF1085" s="42">
        <v>45343</v>
      </c>
      <c r="AG1085" s="13" t="str">
        <f t="shared" si="202"/>
        <v>CUMPLE</v>
      </c>
      <c r="AH1085" s="13" t="str">
        <f t="shared" si="203"/>
        <v>NO CUMPLE</v>
      </c>
      <c r="AI1085" s="13" t="str">
        <f t="shared" si="204"/>
        <v>NO CUMPLE</v>
      </c>
      <c r="AJ1085" s="13" t="str">
        <f t="shared" si="205"/>
        <v>NO CUMPLE</v>
      </c>
      <c r="AK1085" s="13" t="str">
        <f t="shared" si="206"/>
        <v>NO CUMPLE</v>
      </c>
      <c r="AL1085" s="13" t="str">
        <f t="shared" si="207"/>
        <v>NO CUMPLE</v>
      </c>
      <c r="AM1085" s="13" t="str">
        <f t="shared" si="208"/>
        <v>NO CUMPLE</v>
      </c>
      <c r="AN1085" s="13" t="str">
        <f t="shared" si="209"/>
        <v>NO CUMPLE</v>
      </c>
      <c r="AO1085" s="13" t="str">
        <f t="shared" si="210"/>
        <v>CUMPLE</v>
      </c>
      <c r="AP1085" s="13" t="str">
        <f t="shared" si="211"/>
        <v>NO CUMPLE</v>
      </c>
    </row>
    <row r="1086" spans="1:42" ht="15" x14ac:dyDescent="0.25">
      <c r="A1086" t="s">
        <v>6540</v>
      </c>
      <c r="B1086" t="s">
        <v>284</v>
      </c>
      <c r="C1086" t="s">
        <v>233</v>
      </c>
      <c r="D1086" t="s">
        <v>635</v>
      </c>
      <c r="E1086" t="s">
        <v>242</v>
      </c>
      <c r="F1086" t="s">
        <v>6541</v>
      </c>
      <c r="G1086" t="s">
        <v>54</v>
      </c>
      <c r="H1086" t="s">
        <v>55</v>
      </c>
      <c r="I1086" t="s">
        <v>30</v>
      </c>
      <c r="J1086" t="s">
        <v>82</v>
      </c>
      <c r="K1086" t="s">
        <v>75</v>
      </c>
      <c r="L1086" t="s">
        <v>6542</v>
      </c>
      <c r="M1086" t="s">
        <v>6543</v>
      </c>
      <c r="N1086" t="s">
        <v>6544</v>
      </c>
      <c r="O1086" t="s">
        <v>61</v>
      </c>
      <c r="P1086" t="s">
        <v>62</v>
      </c>
      <c r="Q1086" t="s">
        <v>279</v>
      </c>
      <c r="R1086" t="s">
        <v>6545</v>
      </c>
      <c r="S1086" t="s">
        <v>4930</v>
      </c>
      <c r="T1086" t="s">
        <v>6546</v>
      </c>
      <c r="U1086" t="s">
        <v>6547</v>
      </c>
      <c r="V1086" s="40">
        <v>0</v>
      </c>
      <c r="W1086" s="40">
        <v>2.8530092592592593E-2</v>
      </c>
      <c r="X1086" s="40">
        <v>2.8530092592592593E-2</v>
      </c>
      <c r="Y1086" s="2" t="str">
        <f t="shared" si="200"/>
        <v/>
      </c>
      <c r="Z1086" s="47" t="str">
        <f t="shared" si="201"/>
        <v>Cumplido</v>
      </c>
      <c r="AA1086" s="8"/>
      <c r="AB1086" s="8"/>
      <c r="AC1086" s="8"/>
      <c r="AD1086" s="8"/>
      <c r="AE1086" s="8"/>
      <c r="AF1086" s="42">
        <v>45343</v>
      </c>
      <c r="AG1086" s="13" t="str">
        <f t="shared" si="202"/>
        <v>CUMPLE</v>
      </c>
      <c r="AH1086" s="13" t="str">
        <f t="shared" si="203"/>
        <v>NO CUMPLE</v>
      </c>
      <c r="AI1086" s="13" t="str">
        <f t="shared" si="204"/>
        <v>NO CUMPLE</v>
      </c>
      <c r="AJ1086" s="13" t="str">
        <f t="shared" si="205"/>
        <v>NO CUMPLE</v>
      </c>
      <c r="AK1086" s="13" t="str">
        <f t="shared" si="206"/>
        <v>NO CUMPLE</v>
      </c>
      <c r="AL1086" s="13" t="str">
        <f t="shared" si="207"/>
        <v>CUMPLE</v>
      </c>
      <c r="AM1086" s="13" t="str">
        <f t="shared" si="208"/>
        <v>NO CUMPLE</v>
      </c>
      <c r="AN1086" s="13" t="str">
        <f t="shared" si="209"/>
        <v>NO CUMPLE</v>
      </c>
      <c r="AO1086" s="13" t="str">
        <f t="shared" si="210"/>
        <v>NO CUMPLE</v>
      </c>
      <c r="AP1086" s="13" t="str">
        <f t="shared" si="211"/>
        <v>NO CUMPLE</v>
      </c>
    </row>
    <row r="1087" spans="1:42" ht="15" x14ac:dyDescent="0.25">
      <c r="A1087" t="s">
        <v>6548</v>
      </c>
      <c r="B1087" t="s">
        <v>95</v>
      </c>
      <c r="C1087" t="s">
        <v>273</v>
      </c>
      <c r="D1087" t="s">
        <v>142</v>
      </c>
      <c r="E1087" t="s">
        <v>274</v>
      </c>
      <c r="F1087" t="s">
        <v>156</v>
      </c>
      <c r="G1087" t="s">
        <v>73</v>
      </c>
      <c r="H1087" t="s">
        <v>74</v>
      </c>
      <c r="I1087" t="s">
        <v>29</v>
      </c>
      <c r="J1087" t="s">
        <v>82</v>
      </c>
      <c r="K1087" t="s">
        <v>336</v>
      </c>
      <c r="L1087" t="s">
        <v>6549</v>
      </c>
      <c r="M1087" t="s">
        <v>6550</v>
      </c>
      <c r="N1087" t="s">
        <v>6551</v>
      </c>
      <c r="O1087" t="s">
        <v>61</v>
      </c>
      <c r="P1087" t="s">
        <v>62</v>
      </c>
      <c r="Q1087" t="s">
        <v>279</v>
      </c>
      <c r="R1087" t="s">
        <v>6552</v>
      </c>
      <c r="S1087" t="s">
        <v>4930</v>
      </c>
      <c r="T1087" t="s">
        <v>6553</v>
      </c>
      <c r="U1087" t="s">
        <v>6554</v>
      </c>
      <c r="V1087" s="40">
        <v>0</v>
      </c>
      <c r="W1087" s="40">
        <v>3.0555555555555555E-2</v>
      </c>
      <c r="X1087" s="40">
        <v>3.0555555555555555E-2</v>
      </c>
      <c r="Y1087" s="2" t="str">
        <f t="shared" si="200"/>
        <v/>
      </c>
      <c r="Z1087" s="47" t="str">
        <f t="shared" si="201"/>
        <v>Cumplido</v>
      </c>
      <c r="AA1087" s="8"/>
      <c r="AB1087" s="8" t="str">
        <f>IF($H1087="1-Crítica",IF($X1087&lt;=$AT$5,"Cumplido", "Incumplido"),"")</f>
        <v/>
      </c>
      <c r="AC1087" s="8" t="str">
        <f>IF($H1087="2-Alta",IF($X1087&lt;=$AT$6, "Cumplido", "Incumplido"),"")</f>
        <v/>
      </c>
      <c r="AD1087" s="8" t="str">
        <f>IF($H1087="3-Medio",IF($X1087&lt;=$AT$7, "Cumplido", "Incumplido"),"")</f>
        <v>Cumplido</v>
      </c>
      <c r="AE1087" s="8" t="str">
        <f>IF($H1087="4-Baja",IF($X1087&lt;=$AT$8, "Cumplido", "Incumplido"),"")</f>
        <v/>
      </c>
      <c r="AF1087" s="42">
        <v>45343</v>
      </c>
      <c r="AG1087" s="13" t="str">
        <f t="shared" si="202"/>
        <v>CUMPLE</v>
      </c>
      <c r="AH1087" s="13" t="str">
        <f t="shared" si="203"/>
        <v>NO CUMPLE</v>
      </c>
      <c r="AI1087" s="13" t="str">
        <f t="shared" si="204"/>
        <v>NO CUMPLE</v>
      </c>
      <c r="AJ1087" s="13" t="str">
        <f t="shared" si="205"/>
        <v>NO CUMPLE</v>
      </c>
      <c r="AK1087" s="13" t="str">
        <f t="shared" si="206"/>
        <v>NO CUMPLE</v>
      </c>
      <c r="AL1087" s="13" t="str">
        <f t="shared" si="207"/>
        <v>CUMPLE</v>
      </c>
      <c r="AM1087" s="13" t="str">
        <f t="shared" si="208"/>
        <v>NO CUMPLE</v>
      </c>
      <c r="AN1087" s="13" t="str">
        <f t="shared" si="209"/>
        <v>NO CUMPLE</v>
      </c>
      <c r="AO1087" s="13" t="str">
        <f t="shared" si="210"/>
        <v>NO CUMPLE</v>
      </c>
      <c r="AP1087" s="13" t="str">
        <f t="shared" si="211"/>
        <v>NO CUMPLE</v>
      </c>
    </row>
    <row r="1088" spans="1:42" ht="15" x14ac:dyDescent="0.25">
      <c r="A1088" t="s">
        <v>6555</v>
      </c>
      <c r="B1088" t="s">
        <v>307</v>
      </c>
      <c r="C1088" t="s">
        <v>308</v>
      </c>
      <c r="D1088" t="s">
        <v>142</v>
      </c>
      <c r="E1088" t="s">
        <v>697</v>
      </c>
      <c r="F1088" t="s">
        <v>156</v>
      </c>
      <c r="G1088" t="s">
        <v>73</v>
      </c>
      <c r="H1088" t="s">
        <v>74</v>
      </c>
      <c r="I1088" t="s">
        <v>29</v>
      </c>
      <c r="J1088" t="s">
        <v>82</v>
      </c>
      <c r="K1088" t="s">
        <v>243</v>
      </c>
      <c r="L1088" t="s">
        <v>6556</v>
      </c>
      <c r="M1088" t="s">
        <v>6557</v>
      </c>
      <c r="N1088" t="s">
        <v>6558</v>
      </c>
      <c r="O1088" t="s">
        <v>61</v>
      </c>
      <c r="P1088" t="s">
        <v>62</v>
      </c>
      <c r="Q1088" t="s">
        <v>148</v>
      </c>
      <c r="R1088" t="s">
        <v>6559</v>
      </c>
      <c r="S1088" t="s">
        <v>4930</v>
      </c>
      <c r="T1088" t="s">
        <v>6560</v>
      </c>
      <c r="U1088" t="s">
        <v>6561</v>
      </c>
      <c r="V1088" s="40">
        <v>0</v>
      </c>
      <c r="W1088" s="40">
        <v>0.15942129629629628</v>
      </c>
      <c r="X1088" s="40">
        <v>0.15942129629629628</v>
      </c>
      <c r="Y1088" s="2" t="str">
        <f t="shared" si="200"/>
        <v/>
      </c>
      <c r="Z1088" s="47" t="str">
        <f t="shared" si="201"/>
        <v>Cumplido</v>
      </c>
      <c r="AA1088" s="8"/>
      <c r="AB1088" s="8"/>
      <c r="AC1088" s="8"/>
      <c r="AD1088" s="8"/>
      <c r="AE1088" s="8"/>
      <c r="AF1088" s="42">
        <v>45343</v>
      </c>
      <c r="AG1088" s="13" t="str">
        <f t="shared" si="202"/>
        <v>NO CUMPLE</v>
      </c>
      <c r="AH1088" s="13" t="str">
        <f t="shared" si="203"/>
        <v>CUMPLE</v>
      </c>
      <c r="AI1088" s="13" t="str">
        <f t="shared" si="204"/>
        <v>NO CUMPLE</v>
      </c>
      <c r="AJ1088" s="13" t="str">
        <f t="shared" si="205"/>
        <v>NO CUMPLE</v>
      </c>
      <c r="AK1088" s="13" t="str">
        <f t="shared" si="206"/>
        <v>NO CUMPLE</v>
      </c>
      <c r="AL1088" s="13" t="str">
        <f t="shared" si="207"/>
        <v>NO CUMPLE</v>
      </c>
      <c r="AM1088" s="13" t="str">
        <f t="shared" si="208"/>
        <v>CUMPLE</v>
      </c>
      <c r="AN1088" s="13" t="str">
        <f t="shared" si="209"/>
        <v>NO CUMPLE</v>
      </c>
      <c r="AO1088" s="13" t="str">
        <f t="shared" si="210"/>
        <v>NO CUMPLE</v>
      </c>
      <c r="AP1088" s="13" t="str">
        <f t="shared" si="211"/>
        <v>NO CUMPLE</v>
      </c>
    </row>
    <row r="1089" spans="1:42" ht="15" x14ac:dyDescent="0.25">
      <c r="A1089" t="s">
        <v>6562</v>
      </c>
      <c r="B1089" t="s">
        <v>95</v>
      </c>
      <c r="C1089" t="s">
        <v>308</v>
      </c>
      <c r="D1089" t="s">
        <v>142</v>
      </c>
      <c r="E1089" t="s">
        <v>457</v>
      </c>
      <c r="F1089" t="s">
        <v>156</v>
      </c>
      <c r="G1089" t="s">
        <v>73</v>
      </c>
      <c r="H1089" t="s">
        <v>74</v>
      </c>
      <c r="I1089" t="s">
        <v>29</v>
      </c>
      <c r="J1089" t="s">
        <v>82</v>
      </c>
      <c r="K1089" t="s">
        <v>1108</v>
      </c>
      <c r="L1089" t="s">
        <v>6563</v>
      </c>
      <c r="M1089" t="s">
        <v>6564</v>
      </c>
      <c r="N1089" t="s">
        <v>6565</v>
      </c>
      <c r="O1089" t="s">
        <v>61</v>
      </c>
      <c r="P1089" t="s">
        <v>136</v>
      </c>
      <c r="Q1089" t="s">
        <v>137</v>
      </c>
      <c r="R1089" t="s">
        <v>6566</v>
      </c>
      <c r="S1089" t="s">
        <v>4930</v>
      </c>
      <c r="T1089" t="s">
        <v>6567</v>
      </c>
      <c r="U1089" t="s">
        <v>6568</v>
      </c>
      <c r="V1089" s="40">
        <v>0</v>
      </c>
      <c r="W1089" s="40">
        <v>0.10428240740740741</v>
      </c>
      <c r="X1089" s="40">
        <v>0.10428240740740741</v>
      </c>
      <c r="Y1089" s="2" t="str">
        <f t="shared" si="200"/>
        <v/>
      </c>
      <c r="Z1089" s="47" t="str">
        <f t="shared" si="201"/>
        <v>Cumplido</v>
      </c>
      <c r="AA1089" s="8"/>
      <c r="AB1089" s="8"/>
      <c r="AC1089" s="8"/>
      <c r="AD1089" s="8"/>
      <c r="AE1089" s="8"/>
      <c r="AF1089" s="42">
        <v>45343</v>
      </c>
      <c r="AG1089" s="13" t="str">
        <f t="shared" si="202"/>
        <v>NO CUMPLE</v>
      </c>
      <c r="AH1089" s="13" t="str">
        <f t="shared" si="203"/>
        <v>CUMPLE</v>
      </c>
      <c r="AI1089" s="13" t="str">
        <f t="shared" si="204"/>
        <v>NO CUMPLE</v>
      </c>
      <c r="AJ1089" s="13" t="str">
        <f t="shared" si="205"/>
        <v>NO CUMPLE</v>
      </c>
      <c r="AK1089" s="13" t="str">
        <f t="shared" si="206"/>
        <v>NO CUMPLE</v>
      </c>
      <c r="AL1089" s="13" t="str">
        <f t="shared" si="207"/>
        <v>NO CUMPLE</v>
      </c>
      <c r="AM1089" s="13" t="str">
        <f t="shared" si="208"/>
        <v>CUMPLE</v>
      </c>
      <c r="AN1089" s="13" t="str">
        <f t="shared" si="209"/>
        <v>NO CUMPLE</v>
      </c>
      <c r="AO1089" s="13" t="str">
        <f t="shared" si="210"/>
        <v>NO CUMPLE</v>
      </c>
      <c r="AP1089" s="13" t="str">
        <f t="shared" si="211"/>
        <v>NO CUMPLE</v>
      </c>
    </row>
    <row r="1090" spans="1:42" ht="15" x14ac:dyDescent="0.25">
      <c r="A1090" t="s">
        <v>6569</v>
      </c>
      <c r="B1090" t="s">
        <v>95</v>
      </c>
      <c r="C1090" t="s">
        <v>273</v>
      </c>
      <c r="D1090" t="s">
        <v>142</v>
      </c>
      <c r="E1090" t="s">
        <v>5951</v>
      </c>
      <c r="F1090" t="s">
        <v>156</v>
      </c>
      <c r="G1090" t="s">
        <v>73</v>
      </c>
      <c r="H1090" t="s">
        <v>74</v>
      </c>
      <c r="I1090" t="s">
        <v>29</v>
      </c>
      <c r="J1090" t="s">
        <v>82</v>
      </c>
      <c r="K1090" t="s">
        <v>75</v>
      </c>
      <c r="L1090" t="s">
        <v>6570</v>
      </c>
      <c r="M1090" t="s">
        <v>6571</v>
      </c>
      <c r="N1090" t="s">
        <v>6572</v>
      </c>
      <c r="O1090" t="s">
        <v>61</v>
      </c>
      <c r="P1090" t="s">
        <v>136</v>
      </c>
      <c r="Q1090" t="s">
        <v>137</v>
      </c>
      <c r="R1090" t="s">
        <v>6573</v>
      </c>
      <c r="S1090" t="s">
        <v>4930</v>
      </c>
      <c r="T1090" t="s">
        <v>6574</v>
      </c>
      <c r="U1090" t="s">
        <v>6575</v>
      </c>
      <c r="V1090" s="40">
        <v>0</v>
      </c>
      <c r="W1090" s="40">
        <v>3.9768518518518516E-2</v>
      </c>
      <c r="X1090" s="40">
        <v>3.9768518518518516E-2</v>
      </c>
      <c r="Y1090" s="2" t="str">
        <f t="shared" ref="Y1090:Y1153" si="212">IF(J1090="Incidente de Cliente",IF($X1090&lt;=$AT$2,"Cumplido","Incumplido"),"")</f>
        <v/>
      </c>
      <c r="Z1090" s="47" t="str">
        <f t="shared" ref="Z1090:Z1153" si="213">IF(J1090="Requerimiento de Cliente",IF($X1090&lt;=$AT$3,"Cumplido","Incumplido"),"")</f>
        <v>Cumplido</v>
      </c>
      <c r="AA1090" s="8"/>
      <c r="AB1090" s="8"/>
      <c r="AC1090" s="8"/>
      <c r="AD1090" s="8"/>
      <c r="AE1090" s="8"/>
      <c r="AF1090" s="42">
        <v>45343</v>
      </c>
      <c r="AG1090" s="13" t="str">
        <f t="shared" si="202"/>
        <v>CUMPLE</v>
      </c>
      <c r="AH1090" s="13" t="str">
        <f t="shared" si="203"/>
        <v>NO CUMPLE</v>
      </c>
      <c r="AI1090" s="13" t="str">
        <f t="shared" si="204"/>
        <v>NO CUMPLE</v>
      </c>
      <c r="AJ1090" s="13" t="str">
        <f t="shared" si="205"/>
        <v>NO CUMPLE</v>
      </c>
      <c r="AK1090" s="13" t="str">
        <f t="shared" si="206"/>
        <v>NO CUMPLE</v>
      </c>
      <c r="AL1090" s="13" t="str">
        <f t="shared" si="207"/>
        <v>CUMPLE</v>
      </c>
      <c r="AM1090" s="13" t="str">
        <f t="shared" si="208"/>
        <v>NO CUMPLE</v>
      </c>
      <c r="AN1090" s="13" t="str">
        <f t="shared" si="209"/>
        <v>NO CUMPLE</v>
      </c>
      <c r="AO1090" s="13" t="str">
        <f t="shared" si="210"/>
        <v>NO CUMPLE</v>
      </c>
      <c r="AP1090" s="13" t="str">
        <f t="shared" si="211"/>
        <v>NO CUMPLE</v>
      </c>
    </row>
    <row r="1091" spans="1:42" ht="15" x14ac:dyDescent="0.25">
      <c r="A1091" t="s">
        <v>6576</v>
      </c>
      <c r="B1091" t="s">
        <v>95</v>
      </c>
      <c r="C1091" t="s">
        <v>397</v>
      </c>
      <c r="D1091" t="s">
        <v>483</v>
      </c>
      <c r="E1091" t="s">
        <v>398</v>
      </c>
      <c r="F1091" t="s">
        <v>1943</v>
      </c>
      <c r="G1091" t="s">
        <v>73</v>
      </c>
      <c r="H1091" t="s">
        <v>74</v>
      </c>
      <c r="I1091" t="s">
        <v>29</v>
      </c>
      <c r="J1091" t="s">
        <v>82</v>
      </c>
      <c r="K1091" t="s">
        <v>815</v>
      </c>
      <c r="L1091" t="s">
        <v>6577</v>
      </c>
      <c r="M1091" t="s">
        <v>6578</v>
      </c>
      <c r="N1091" t="s">
        <v>6579</v>
      </c>
      <c r="O1091" t="s">
        <v>1930</v>
      </c>
      <c r="P1091" t="s">
        <v>136</v>
      </c>
      <c r="Q1091" t="s">
        <v>137</v>
      </c>
      <c r="R1091" t="s">
        <v>6580</v>
      </c>
      <c r="S1091" t="s">
        <v>6580</v>
      </c>
      <c r="T1091" t="s">
        <v>6581</v>
      </c>
      <c r="U1091" t="s">
        <v>6582</v>
      </c>
      <c r="V1091" s="40">
        <v>0</v>
      </c>
      <c r="W1091" s="40">
        <v>2.1956018518518517E-2</v>
      </c>
      <c r="X1091" s="40">
        <v>2.1956018518518517E-2</v>
      </c>
      <c r="Y1091" s="2" t="str">
        <f t="shared" si="212"/>
        <v/>
      </c>
      <c r="Z1091" s="47" t="str">
        <f t="shared" si="213"/>
        <v>Cumplido</v>
      </c>
      <c r="AA1091" s="8"/>
      <c r="AB1091" s="8"/>
      <c r="AC1091" s="8"/>
      <c r="AD1091" s="8"/>
      <c r="AE1091" s="8"/>
      <c r="AF1091" s="42">
        <v>45343</v>
      </c>
      <c r="AG1091" s="13" t="str">
        <f t="shared" ref="AG1091:AG1154" si="214">IF(X1091&lt;$AR$11,"CUMPLE","NO CUMPLE")</f>
        <v>CUMPLE</v>
      </c>
      <c r="AH1091" s="13" t="str">
        <f t="shared" ref="AH1091:AH1154" si="215">IF(X1091&gt;$AR$12,IF(X1091&lt;=$AS$12,"CUMPLE","NO CUMPLE"),"NO CUMPLE")</f>
        <v>NO CUMPLE</v>
      </c>
      <c r="AI1091" s="13" t="str">
        <f t="shared" ref="AI1091:AI1154" si="216">IF(X1091&gt;$AR$13,IF(X1091&lt;=$AS$13,"CUMPLE","NO CUMPLE"),"NO CUMPLE")</f>
        <v>NO CUMPLE</v>
      </c>
      <c r="AJ1091" s="13" t="str">
        <f t="shared" ref="AJ1091:AJ1154" si="217">IF(X1091&gt;$AR$14,IF(X1091&lt;=$AS$14,"CUMPLE","NO CUMPLE"),"NO CUMPLE")</f>
        <v>NO CUMPLE</v>
      </c>
      <c r="AK1091" s="13" t="str">
        <f t="shared" ref="AK1091:AK1154" si="218">IF(X1091&gt;$AR$15,"CUMPLE","NO CUMPLE")</f>
        <v>NO CUMPLE</v>
      </c>
      <c r="AL1091" s="13" t="str">
        <f t="shared" ref="AL1091:AL1154" si="219">IF(W1091&lt;$AR$11,"CUMPLE","NO CUMPLE")</f>
        <v>CUMPLE</v>
      </c>
      <c r="AM1091" s="13" t="str">
        <f t="shared" ref="AM1091:AM1154" si="220">IF(W1091&gt;$AR$12,IF(W1091&lt;=$AS$12,"CUMPLE","NO CUMPLE"),"NO CUMPLE")</f>
        <v>NO CUMPLE</v>
      </c>
      <c r="AN1091" s="13" t="str">
        <f t="shared" ref="AN1091:AN1154" si="221">IF(W1091&gt;$AR$13,IF(W1091&lt;=$AS$13,"CUMPLE","NO CUMPLE"),"NO CUMPLE")</f>
        <v>NO CUMPLE</v>
      </c>
      <c r="AO1091" s="13" t="str">
        <f t="shared" ref="AO1091:AO1154" si="222">IF(W1091&gt;$AR$14,IF(W1091&lt;=$AS$14,"CUMPLE","NO CUMPLE"),"NO CUMPLE")</f>
        <v>NO CUMPLE</v>
      </c>
      <c r="AP1091" s="13" t="str">
        <f t="shared" ref="AP1091:AP1154" si="223">IF(W1091&gt;$AR$15,"CUMPLE","NO CUMPLE")</f>
        <v>NO CUMPLE</v>
      </c>
    </row>
    <row r="1092" spans="1:42" ht="15" hidden="1" x14ac:dyDescent="0.25">
      <c r="A1092" t="s">
        <v>6583</v>
      </c>
      <c r="B1092" t="s">
        <v>165</v>
      </c>
      <c r="C1092" t="s">
        <v>415</v>
      </c>
      <c r="D1092" t="s">
        <v>297</v>
      </c>
      <c r="E1092" t="s">
        <v>380</v>
      </c>
      <c r="F1092" t="s">
        <v>299</v>
      </c>
      <c r="G1092" t="s">
        <v>73</v>
      </c>
      <c r="H1092" t="s">
        <v>74</v>
      </c>
      <c r="I1092" t="s">
        <v>29</v>
      </c>
      <c r="J1092" t="s">
        <v>82</v>
      </c>
      <c r="K1092" t="s">
        <v>75</v>
      </c>
      <c r="L1092" t="s">
        <v>6584</v>
      </c>
      <c r="M1092" t="s">
        <v>6585</v>
      </c>
      <c r="N1092" t="s">
        <v>6586</v>
      </c>
      <c r="O1092" t="s">
        <v>61</v>
      </c>
      <c r="P1092" t="s">
        <v>136</v>
      </c>
      <c r="Q1092" t="s">
        <v>137</v>
      </c>
      <c r="R1092" t="s">
        <v>6587</v>
      </c>
      <c r="S1092" t="s">
        <v>4930</v>
      </c>
      <c r="T1092" t="s">
        <v>6588</v>
      </c>
      <c r="U1092" t="s">
        <v>6589</v>
      </c>
      <c r="V1092" s="40">
        <v>1.3368055555555555E-2</v>
      </c>
      <c r="W1092" s="40">
        <v>1.90625E-2</v>
      </c>
      <c r="X1092" s="40">
        <v>5.6944444444444447E-3</v>
      </c>
      <c r="Y1092" s="2" t="str">
        <f t="shared" si="212"/>
        <v/>
      </c>
      <c r="Z1092" s="47" t="str">
        <f t="shared" si="213"/>
        <v>Cumplido</v>
      </c>
      <c r="AA1092" s="8"/>
      <c r="AB1092" s="8"/>
      <c r="AC1092" s="8"/>
      <c r="AD1092" s="8"/>
      <c r="AE1092" s="8"/>
      <c r="AF1092" s="42">
        <v>45343</v>
      </c>
      <c r="AG1092" s="13" t="str">
        <f t="shared" si="214"/>
        <v>CUMPLE</v>
      </c>
      <c r="AH1092" s="13" t="str">
        <f t="shared" si="215"/>
        <v>NO CUMPLE</v>
      </c>
      <c r="AI1092" s="13" t="str">
        <f t="shared" si="216"/>
        <v>NO CUMPLE</v>
      </c>
      <c r="AJ1092" s="13" t="str">
        <f t="shared" si="217"/>
        <v>NO CUMPLE</v>
      </c>
      <c r="AK1092" s="13" t="str">
        <f t="shared" si="218"/>
        <v>NO CUMPLE</v>
      </c>
      <c r="AL1092" s="13" t="str">
        <f t="shared" si="219"/>
        <v>CUMPLE</v>
      </c>
      <c r="AM1092" s="13" t="str">
        <f t="shared" si="220"/>
        <v>NO CUMPLE</v>
      </c>
      <c r="AN1092" s="13" t="str">
        <f t="shared" si="221"/>
        <v>NO CUMPLE</v>
      </c>
      <c r="AO1092" s="13" t="str">
        <f t="shared" si="222"/>
        <v>NO CUMPLE</v>
      </c>
      <c r="AP1092" s="13" t="str">
        <f t="shared" si="223"/>
        <v>NO CUMPLE</v>
      </c>
    </row>
    <row r="1093" spans="1:42" ht="15" hidden="1" x14ac:dyDescent="0.25">
      <c r="A1093" t="s">
        <v>6590</v>
      </c>
      <c r="B1093" t="s">
        <v>165</v>
      </c>
      <c r="C1093" t="s">
        <v>415</v>
      </c>
      <c r="D1093" t="s">
        <v>297</v>
      </c>
      <c r="E1093" t="s">
        <v>380</v>
      </c>
      <c r="F1093" t="s">
        <v>1124</v>
      </c>
      <c r="G1093" t="s">
        <v>73</v>
      </c>
      <c r="H1093" t="s">
        <v>74</v>
      </c>
      <c r="I1093" t="s">
        <v>29</v>
      </c>
      <c r="J1093" t="s">
        <v>82</v>
      </c>
      <c r="K1093" t="s">
        <v>5694</v>
      </c>
      <c r="L1093" t="s">
        <v>6591</v>
      </c>
      <c r="M1093" t="s">
        <v>6592</v>
      </c>
      <c r="N1093" t="s">
        <v>6593</v>
      </c>
      <c r="O1093" t="s">
        <v>61</v>
      </c>
      <c r="P1093" t="s">
        <v>170</v>
      </c>
      <c r="Q1093" t="s">
        <v>420</v>
      </c>
      <c r="R1093" t="s">
        <v>6594</v>
      </c>
      <c r="S1093" t="s">
        <v>4930</v>
      </c>
      <c r="T1093" t="s">
        <v>6595</v>
      </c>
      <c r="U1093" t="s">
        <v>423</v>
      </c>
      <c r="V1093" s="40">
        <v>3.8078703703703703E-3</v>
      </c>
      <c r="W1093" s="40">
        <v>9.7453703703703695E-3</v>
      </c>
      <c r="X1093" s="40">
        <v>5.9375000000000001E-3</v>
      </c>
      <c r="Y1093" s="2" t="str">
        <f t="shared" si="212"/>
        <v/>
      </c>
      <c r="Z1093" s="47" t="str">
        <f t="shared" si="213"/>
        <v>Cumplido</v>
      </c>
      <c r="AA1093" s="8"/>
      <c r="AB1093" s="8" t="str">
        <f>IF($H1093="1-Crítica",IF($X1093&lt;=$AT$5,"Cumplido", "Incumplido"),"")</f>
        <v/>
      </c>
      <c r="AC1093" s="8" t="str">
        <f>IF($H1093="2-Alta",IF($X1093&lt;=$AT$6, "Cumplido", "Incumplido"),"")</f>
        <v/>
      </c>
      <c r="AD1093" s="8" t="str">
        <f>IF($H1093="3-Medio",IF($X1093&lt;=$AT$7, "Cumplido", "Incumplido"),"")</f>
        <v>Cumplido</v>
      </c>
      <c r="AE1093" s="8" t="str">
        <f>IF($H1093="4-Baja",IF($X1093&lt;=$AT$8, "Cumplido", "Incumplido"),"")</f>
        <v/>
      </c>
      <c r="AF1093" s="42">
        <v>45343</v>
      </c>
      <c r="AG1093" s="13" t="str">
        <f t="shared" si="214"/>
        <v>CUMPLE</v>
      </c>
      <c r="AH1093" s="13" t="str">
        <f t="shared" si="215"/>
        <v>NO CUMPLE</v>
      </c>
      <c r="AI1093" s="13" t="str">
        <f t="shared" si="216"/>
        <v>NO CUMPLE</v>
      </c>
      <c r="AJ1093" s="13" t="str">
        <f t="shared" si="217"/>
        <v>NO CUMPLE</v>
      </c>
      <c r="AK1093" s="13" t="str">
        <f t="shared" si="218"/>
        <v>NO CUMPLE</v>
      </c>
      <c r="AL1093" s="13" t="str">
        <f t="shared" si="219"/>
        <v>CUMPLE</v>
      </c>
      <c r="AM1093" s="13" t="str">
        <f t="shared" si="220"/>
        <v>NO CUMPLE</v>
      </c>
      <c r="AN1093" s="13" t="str">
        <f t="shared" si="221"/>
        <v>NO CUMPLE</v>
      </c>
      <c r="AO1093" s="13" t="str">
        <f t="shared" si="222"/>
        <v>NO CUMPLE</v>
      </c>
      <c r="AP1093" s="13" t="str">
        <f t="shared" si="223"/>
        <v>NO CUMPLE</v>
      </c>
    </row>
    <row r="1094" spans="1:42" ht="15" x14ac:dyDescent="0.25">
      <c r="A1094" t="s">
        <v>6596</v>
      </c>
      <c r="B1094" t="s">
        <v>307</v>
      </c>
      <c r="C1094" t="s">
        <v>308</v>
      </c>
      <c r="D1094" t="s">
        <v>142</v>
      </c>
      <c r="E1094" t="s">
        <v>697</v>
      </c>
      <c r="F1094" t="s">
        <v>176</v>
      </c>
      <c r="G1094" t="s">
        <v>73</v>
      </c>
      <c r="H1094" t="s">
        <v>74</v>
      </c>
      <c r="I1094" t="s">
        <v>29</v>
      </c>
      <c r="J1094" t="s">
        <v>82</v>
      </c>
      <c r="K1094" t="s">
        <v>243</v>
      </c>
      <c r="L1094" t="s">
        <v>6597</v>
      </c>
      <c r="M1094" t="s">
        <v>6598</v>
      </c>
      <c r="N1094" t="s">
        <v>6599</v>
      </c>
      <c r="O1094" t="s">
        <v>61</v>
      </c>
      <c r="P1094" t="s">
        <v>62</v>
      </c>
      <c r="Q1094" t="s">
        <v>148</v>
      </c>
      <c r="R1094" t="s">
        <v>6600</v>
      </c>
      <c r="S1094" t="s">
        <v>4930</v>
      </c>
      <c r="T1094" t="s">
        <v>6601</v>
      </c>
      <c r="U1094" t="s">
        <v>901</v>
      </c>
      <c r="V1094" s="40">
        <v>0</v>
      </c>
      <c r="W1094" s="40">
        <v>0.16112268518518519</v>
      </c>
      <c r="X1094" s="40">
        <v>0.16112268518518519</v>
      </c>
      <c r="Y1094" s="2" t="str">
        <f t="shared" si="212"/>
        <v/>
      </c>
      <c r="Z1094" s="47" t="str">
        <f t="shared" si="213"/>
        <v>Cumplido</v>
      </c>
      <c r="AA1094" s="8"/>
      <c r="AB1094" s="8"/>
      <c r="AC1094" s="8"/>
      <c r="AD1094" s="8"/>
      <c r="AE1094" s="8"/>
      <c r="AF1094" s="42">
        <v>45343</v>
      </c>
      <c r="AG1094" s="13" t="str">
        <f t="shared" si="214"/>
        <v>NO CUMPLE</v>
      </c>
      <c r="AH1094" s="13" t="str">
        <f t="shared" si="215"/>
        <v>CUMPLE</v>
      </c>
      <c r="AI1094" s="13" t="str">
        <f t="shared" si="216"/>
        <v>NO CUMPLE</v>
      </c>
      <c r="AJ1094" s="13" t="str">
        <f t="shared" si="217"/>
        <v>NO CUMPLE</v>
      </c>
      <c r="AK1094" s="13" t="str">
        <f t="shared" si="218"/>
        <v>NO CUMPLE</v>
      </c>
      <c r="AL1094" s="13" t="str">
        <f t="shared" si="219"/>
        <v>NO CUMPLE</v>
      </c>
      <c r="AM1094" s="13" t="str">
        <f t="shared" si="220"/>
        <v>CUMPLE</v>
      </c>
      <c r="AN1094" s="13" t="str">
        <f t="shared" si="221"/>
        <v>NO CUMPLE</v>
      </c>
      <c r="AO1094" s="13" t="str">
        <f t="shared" si="222"/>
        <v>NO CUMPLE</v>
      </c>
      <c r="AP1094" s="13" t="str">
        <f t="shared" si="223"/>
        <v>NO CUMPLE</v>
      </c>
    </row>
    <row r="1095" spans="1:42" ht="15" x14ac:dyDescent="0.25">
      <c r="A1095" t="s">
        <v>6602</v>
      </c>
      <c r="B1095" t="s">
        <v>95</v>
      </c>
      <c r="C1095" t="s">
        <v>308</v>
      </c>
      <c r="D1095" t="s">
        <v>142</v>
      </c>
      <c r="E1095" t="s">
        <v>457</v>
      </c>
      <c r="F1095" t="s">
        <v>176</v>
      </c>
      <c r="G1095" t="s">
        <v>73</v>
      </c>
      <c r="H1095" t="s">
        <v>74</v>
      </c>
      <c r="I1095" t="s">
        <v>29</v>
      </c>
      <c r="J1095" t="s">
        <v>82</v>
      </c>
      <c r="K1095" t="s">
        <v>1108</v>
      </c>
      <c r="L1095" t="s">
        <v>6603</v>
      </c>
      <c r="M1095" t="s">
        <v>6604</v>
      </c>
      <c r="N1095" t="s">
        <v>6605</v>
      </c>
      <c r="O1095" t="s">
        <v>61</v>
      </c>
      <c r="P1095" t="s">
        <v>136</v>
      </c>
      <c r="Q1095" t="s">
        <v>137</v>
      </c>
      <c r="R1095" t="s">
        <v>6606</v>
      </c>
      <c r="S1095" t="s">
        <v>4930</v>
      </c>
      <c r="T1095" t="s">
        <v>6607</v>
      </c>
      <c r="U1095" t="s">
        <v>6608</v>
      </c>
      <c r="V1095" s="40">
        <v>0</v>
      </c>
      <c r="W1095" s="40">
        <v>0.11211805555555555</v>
      </c>
      <c r="X1095" s="40">
        <v>0.11211805555555555</v>
      </c>
      <c r="Y1095" s="2" t="str">
        <f t="shared" si="212"/>
        <v/>
      </c>
      <c r="Z1095" s="47" t="str">
        <f t="shared" si="213"/>
        <v>Cumplido</v>
      </c>
      <c r="AA1095" s="8"/>
      <c r="AB1095" s="8"/>
      <c r="AC1095" s="8"/>
      <c r="AD1095" s="8"/>
      <c r="AE1095" s="8"/>
      <c r="AF1095" s="42">
        <v>45343</v>
      </c>
      <c r="AG1095" s="13" t="str">
        <f t="shared" si="214"/>
        <v>NO CUMPLE</v>
      </c>
      <c r="AH1095" s="13" t="str">
        <f t="shared" si="215"/>
        <v>CUMPLE</v>
      </c>
      <c r="AI1095" s="13" t="str">
        <f t="shared" si="216"/>
        <v>NO CUMPLE</v>
      </c>
      <c r="AJ1095" s="13" t="str">
        <f t="shared" si="217"/>
        <v>NO CUMPLE</v>
      </c>
      <c r="AK1095" s="13" t="str">
        <f t="shared" si="218"/>
        <v>NO CUMPLE</v>
      </c>
      <c r="AL1095" s="13" t="str">
        <f t="shared" si="219"/>
        <v>NO CUMPLE</v>
      </c>
      <c r="AM1095" s="13" t="str">
        <f t="shared" si="220"/>
        <v>CUMPLE</v>
      </c>
      <c r="AN1095" s="13" t="str">
        <f t="shared" si="221"/>
        <v>NO CUMPLE</v>
      </c>
      <c r="AO1095" s="13" t="str">
        <f t="shared" si="222"/>
        <v>NO CUMPLE</v>
      </c>
      <c r="AP1095" s="13" t="str">
        <f t="shared" si="223"/>
        <v>NO CUMPLE</v>
      </c>
    </row>
    <row r="1096" spans="1:42" ht="15" x14ac:dyDescent="0.25">
      <c r="A1096" t="s">
        <v>6609</v>
      </c>
      <c r="B1096" t="s">
        <v>307</v>
      </c>
      <c r="C1096" t="s">
        <v>308</v>
      </c>
      <c r="D1096" t="s">
        <v>142</v>
      </c>
      <c r="E1096" t="s">
        <v>697</v>
      </c>
      <c r="F1096" t="s">
        <v>176</v>
      </c>
      <c r="G1096" t="s">
        <v>73</v>
      </c>
      <c r="H1096" t="s">
        <v>74</v>
      </c>
      <c r="I1096" t="s">
        <v>29</v>
      </c>
      <c r="J1096" t="s">
        <v>82</v>
      </c>
      <c r="K1096" t="s">
        <v>243</v>
      </c>
      <c r="L1096" t="s">
        <v>6610</v>
      </c>
      <c r="M1096" t="s">
        <v>6611</v>
      </c>
      <c r="N1096" t="s">
        <v>6612</v>
      </c>
      <c r="O1096" t="s">
        <v>61</v>
      </c>
      <c r="P1096" t="s">
        <v>62</v>
      </c>
      <c r="Q1096" t="s">
        <v>148</v>
      </c>
      <c r="R1096" t="s">
        <v>6613</v>
      </c>
      <c r="S1096" t="s">
        <v>4930</v>
      </c>
      <c r="T1096" t="s">
        <v>6614</v>
      </c>
      <c r="U1096" t="s">
        <v>901</v>
      </c>
      <c r="V1096" s="40">
        <v>0</v>
      </c>
      <c r="W1096" s="40">
        <v>4.7754629629629633E-2</v>
      </c>
      <c r="X1096" s="40">
        <v>4.7754629629629633E-2</v>
      </c>
      <c r="Y1096" s="2" t="str">
        <f t="shared" si="212"/>
        <v/>
      </c>
      <c r="Z1096" s="47" t="str">
        <f t="shared" si="213"/>
        <v>Cumplido</v>
      </c>
      <c r="AA1096" s="8"/>
      <c r="AB1096" s="8"/>
      <c r="AC1096" s="8"/>
      <c r="AD1096" s="8"/>
      <c r="AE1096" s="8"/>
      <c r="AF1096" s="42">
        <v>45343</v>
      </c>
      <c r="AG1096" s="13" t="str">
        <f t="shared" si="214"/>
        <v>NO CUMPLE</v>
      </c>
      <c r="AH1096" s="13" t="str">
        <f t="shared" si="215"/>
        <v>CUMPLE</v>
      </c>
      <c r="AI1096" s="13" t="str">
        <f t="shared" si="216"/>
        <v>NO CUMPLE</v>
      </c>
      <c r="AJ1096" s="13" t="str">
        <f t="shared" si="217"/>
        <v>NO CUMPLE</v>
      </c>
      <c r="AK1096" s="13" t="str">
        <f t="shared" si="218"/>
        <v>NO CUMPLE</v>
      </c>
      <c r="AL1096" s="13" t="str">
        <f t="shared" si="219"/>
        <v>NO CUMPLE</v>
      </c>
      <c r="AM1096" s="13" t="str">
        <f t="shared" si="220"/>
        <v>CUMPLE</v>
      </c>
      <c r="AN1096" s="13" t="str">
        <f t="shared" si="221"/>
        <v>NO CUMPLE</v>
      </c>
      <c r="AO1096" s="13" t="str">
        <f t="shared" si="222"/>
        <v>NO CUMPLE</v>
      </c>
      <c r="AP1096" s="13" t="str">
        <f t="shared" si="223"/>
        <v>NO CUMPLE</v>
      </c>
    </row>
    <row r="1097" spans="1:42" ht="15" hidden="1" x14ac:dyDescent="0.25">
      <c r="A1097" t="s">
        <v>6615</v>
      </c>
      <c r="B1097" t="s">
        <v>165</v>
      </c>
      <c r="C1097" t="s">
        <v>359</v>
      </c>
      <c r="D1097" t="s">
        <v>71</v>
      </c>
      <c r="E1097" t="s">
        <v>593</v>
      </c>
      <c r="F1097" t="s">
        <v>793</v>
      </c>
      <c r="G1097" t="s">
        <v>54</v>
      </c>
      <c r="H1097" t="s">
        <v>55</v>
      </c>
      <c r="I1097" t="s">
        <v>30</v>
      </c>
      <c r="J1097" t="s">
        <v>82</v>
      </c>
      <c r="K1097" t="s">
        <v>57</v>
      </c>
      <c r="L1097" t="s">
        <v>5880</v>
      </c>
      <c r="M1097" t="s">
        <v>6616</v>
      </c>
      <c r="N1097" t="s">
        <v>6617</v>
      </c>
      <c r="O1097" t="s">
        <v>61</v>
      </c>
      <c r="P1097" t="s">
        <v>136</v>
      </c>
      <c r="Q1097" t="s">
        <v>137</v>
      </c>
      <c r="R1097" t="s">
        <v>6618</v>
      </c>
      <c r="S1097" t="s">
        <v>4930</v>
      </c>
      <c r="T1097" t="s">
        <v>5880</v>
      </c>
      <c r="U1097" t="s">
        <v>2723</v>
      </c>
      <c r="V1097" s="40">
        <v>7.9803240740740744E-2</v>
      </c>
      <c r="W1097" s="40">
        <v>8.1539351851851849E-2</v>
      </c>
      <c r="X1097" s="40">
        <v>1.736111111111111E-3</v>
      </c>
      <c r="Y1097" s="2" t="str">
        <f t="shared" si="212"/>
        <v/>
      </c>
      <c r="Z1097" s="47" t="str">
        <f t="shared" si="213"/>
        <v>Cumplido</v>
      </c>
      <c r="AA1097" s="8"/>
      <c r="AB1097" s="8"/>
      <c r="AC1097" s="8"/>
      <c r="AD1097" s="8"/>
      <c r="AE1097" s="8"/>
      <c r="AF1097" s="42">
        <v>45343</v>
      </c>
      <c r="AG1097" s="13" t="str">
        <f t="shared" si="214"/>
        <v>CUMPLE</v>
      </c>
      <c r="AH1097" s="13" t="str">
        <f t="shared" si="215"/>
        <v>NO CUMPLE</v>
      </c>
      <c r="AI1097" s="13" t="str">
        <f t="shared" si="216"/>
        <v>NO CUMPLE</v>
      </c>
      <c r="AJ1097" s="13" t="str">
        <f t="shared" si="217"/>
        <v>NO CUMPLE</v>
      </c>
      <c r="AK1097" s="13" t="str">
        <f t="shared" si="218"/>
        <v>NO CUMPLE</v>
      </c>
      <c r="AL1097" s="13" t="str">
        <f t="shared" si="219"/>
        <v>NO CUMPLE</v>
      </c>
      <c r="AM1097" s="13" t="str">
        <f t="shared" si="220"/>
        <v>CUMPLE</v>
      </c>
      <c r="AN1097" s="13" t="str">
        <f t="shared" si="221"/>
        <v>NO CUMPLE</v>
      </c>
      <c r="AO1097" s="13" t="str">
        <f t="shared" si="222"/>
        <v>NO CUMPLE</v>
      </c>
      <c r="AP1097" s="13" t="str">
        <f t="shared" si="223"/>
        <v>NO CUMPLE</v>
      </c>
    </row>
    <row r="1098" spans="1:42" ht="15" x14ac:dyDescent="0.25">
      <c r="A1098" t="s">
        <v>6619</v>
      </c>
      <c r="B1098" t="s">
        <v>284</v>
      </c>
      <c r="C1098" t="s">
        <v>233</v>
      </c>
      <c r="D1098" t="s">
        <v>233</v>
      </c>
      <c r="E1098" t="s">
        <v>942</v>
      </c>
      <c r="F1098" t="s">
        <v>2469</v>
      </c>
      <c r="G1098" t="s">
        <v>54</v>
      </c>
      <c r="H1098" t="s">
        <v>55</v>
      </c>
      <c r="I1098" t="s">
        <v>30</v>
      </c>
      <c r="J1098" t="s">
        <v>82</v>
      </c>
      <c r="K1098" t="s">
        <v>75</v>
      </c>
      <c r="L1098" t="s">
        <v>6620</v>
      </c>
      <c r="M1098" t="s">
        <v>6621</v>
      </c>
      <c r="N1098" t="s">
        <v>6622</v>
      </c>
      <c r="O1098" t="s">
        <v>61</v>
      </c>
      <c r="P1098" t="s">
        <v>62</v>
      </c>
      <c r="Q1098" t="s">
        <v>279</v>
      </c>
      <c r="R1098" t="s">
        <v>6622</v>
      </c>
      <c r="S1098" t="s">
        <v>4930</v>
      </c>
      <c r="T1098" t="s">
        <v>6623</v>
      </c>
      <c r="U1098" t="s">
        <v>2952</v>
      </c>
      <c r="V1098" s="40">
        <v>0</v>
      </c>
      <c r="W1098" s="40">
        <v>1.2847222222222223E-3</v>
      </c>
      <c r="X1098" s="40">
        <v>1.2847222222222223E-3</v>
      </c>
      <c r="Y1098" s="2" t="str">
        <f t="shared" si="212"/>
        <v/>
      </c>
      <c r="Z1098" s="47" t="str">
        <f t="shared" si="213"/>
        <v>Cumplido</v>
      </c>
      <c r="AA1098" s="8"/>
      <c r="AB1098" s="8"/>
      <c r="AC1098" s="8"/>
      <c r="AD1098" s="8"/>
      <c r="AE1098" s="8"/>
      <c r="AF1098" s="42">
        <v>45343</v>
      </c>
      <c r="AG1098" s="13" t="str">
        <f t="shared" si="214"/>
        <v>CUMPLE</v>
      </c>
      <c r="AH1098" s="13" t="str">
        <f t="shared" si="215"/>
        <v>NO CUMPLE</v>
      </c>
      <c r="AI1098" s="13" t="str">
        <f t="shared" si="216"/>
        <v>NO CUMPLE</v>
      </c>
      <c r="AJ1098" s="13" t="str">
        <f t="shared" si="217"/>
        <v>NO CUMPLE</v>
      </c>
      <c r="AK1098" s="13" t="str">
        <f t="shared" si="218"/>
        <v>NO CUMPLE</v>
      </c>
      <c r="AL1098" s="13" t="str">
        <f t="shared" si="219"/>
        <v>CUMPLE</v>
      </c>
      <c r="AM1098" s="13" t="str">
        <f t="shared" si="220"/>
        <v>NO CUMPLE</v>
      </c>
      <c r="AN1098" s="13" t="str">
        <f t="shared" si="221"/>
        <v>NO CUMPLE</v>
      </c>
      <c r="AO1098" s="13" t="str">
        <f t="shared" si="222"/>
        <v>NO CUMPLE</v>
      </c>
      <c r="AP1098" s="13" t="str">
        <f t="shared" si="223"/>
        <v>NO CUMPLE</v>
      </c>
    </row>
    <row r="1099" spans="1:42" ht="15" hidden="1" x14ac:dyDescent="0.25">
      <c r="A1099" t="s">
        <v>6624</v>
      </c>
      <c r="B1099" t="s">
        <v>165</v>
      </c>
      <c r="C1099" t="s">
        <v>359</v>
      </c>
      <c r="D1099" t="s">
        <v>71</v>
      </c>
      <c r="E1099" t="s">
        <v>767</v>
      </c>
      <c r="F1099" t="s">
        <v>1016</v>
      </c>
      <c r="G1099" t="s">
        <v>54</v>
      </c>
      <c r="H1099" t="s">
        <v>55</v>
      </c>
      <c r="I1099" t="s">
        <v>30</v>
      </c>
      <c r="J1099" t="s">
        <v>82</v>
      </c>
      <c r="K1099" t="s">
        <v>57</v>
      </c>
      <c r="L1099" t="s">
        <v>1083</v>
      </c>
      <c r="M1099" t="s">
        <v>6625</v>
      </c>
      <c r="N1099" t="s">
        <v>6626</v>
      </c>
      <c r="O1099" t="s">
        <v>61</v>
      </c>
      <c r="P1099" t="s">
        <v>136</v>
      </c>
      <c r="Q1099" t="s">
        <v>137</v>
      </c>
      <c r="R1099" t="s">
        <v>6627</v>
      </c>
      <c r="S1099" t="s">
        <v>4930</v>
      </c>
      <c r="T1099" t="s">
        <v>1083</v>
      </c>
      <c r="U1099" t="s">
        <v>1087</v>
      </c>
      <c r="V1099" s="40">
        <v>8.7962962962962962E-4</v>
      </c>
      <c r="W1099" s="40">
        <v>2.0023148148148148E-3</v>
      </c>
      <c r="X1099" s="40">
        <v>1.1226851851851851E-3</v>
      </c>
      <c r="Y1099" s="2" t="str">
        <f t="shared" si="212"/>
        <v/>
      </c>
      <c r="Z1099" s="47" t="str">
        <f t="shared" si="213"/>
        <v>Cumplido</v>
      </c>
      <c r="AA1099" s="8"/>
      <c r="AB1099" s="8"/>
      <c r="AC1099" s="8"/>
      <c r="AD1099" s="8"/>
      <c r="AE1099" s="8"/>
      <c r="AF1099" s="42">
        <v>45343</v>
      </c>
      <c r="AG1099" s="13" t="str">
        <f t="shared" si="214"/>
        <v>CUMPLE</v>
      </c>
      <c r="AH1099" s="13" t="str">
        <f t="shared" si="215"/>
        <v>NO CUMPLE</v>
      </c>
      <c r="AI1099" s="13" t="str">
        <f t="shared" si="216"/>
        <v>NO CUMPLE</v>
      </c>
      <c r="AJ1099" s="13" t="str">
        <f t="shared" si="217"/>
        <v>NO CUMPLE</v>
      </c>
      <c r="AK1099" s="13" t="str">
        <f t="shared" si="218"/>
        <v>NO CUMPLE</v>
      </c>
      <c r="AL1099" s="13" t="str">
        <f t="shared" si="219"/>
        <v>CUMPLE</v>
      </c>
      <c r="AM1099" s="13" t="str">
        <f t="shared" si="220"/>
        <v>NO CUMPLE</v>
      </c>
      <c r="AN1099" s="13" t="str">
        <f t="shared" si="221"/>
        <v>NO CUMPLE</v>
      </c>
      <c r="AO1099" s="13" t="str">
        <f t="shared" si="222"/>
        <v>NO CUMPLE</v>
      </c>
      <c r="AP1099" s="13" t="str">
        <f t="shared" si="223"/>
        <v>NO CUMPLE</v>
      </c>
    </row>
    <row r="1100" spans="1:42" ht="15" hidden="1" x14ac:dyDescent="0.25">
      <c r="A1100" t="s">
        <v>6628</v>
      </c>
      <c r="B1100" t="s">
        <v>165</v>
      </c>
      <c r="C1100" t="s">
        <v>359</v>
      </c>
      <c r="D1100" t="s">
        <v>71</v>
      </c>
      <c r="E1100" t="s">
        <v>767</v>
      </c>
      <c r="F1100" t="s">
        <v>1016</v>
      </c>
      <c r="G1100" t="s">
        <v>54</v>
      </c>
      <c r="H1100" t="s">
        <v>55</v>
      </c>
      <c r="I1100" t="s">
        <v>30</v>
      </c>
      <c r="J1100" t="s">
        <v>82</v>
      </c>
      <c r="K1100" t="s">
        <v>57</v>
      </c>
      <c r="L1100" t="s">
        <v>6242</v>
      </c>
      <c r="M1100" t="s">
        <v>6629</v>
      </c>
      <c r="N1100" t="s">
        <v>6630</v>
      </c>
      <c r="O1100" t="s">
        <v>61</v>
      </c>
      <c r="P1100" t="s">
        <v>136</v>
      </c>
      <c r="Q1100" t="s">
        <v>137</v>
      </c>
      <c r="R1100" t="s">
        <v>6631</v>
      </c>
      <c r="S1100" t="s">
        <v>4930</v>
      </c>
      <c r="T1100" t="s">
        <v>6242</v>
      </c>
      <c r="U1100" t="s">
        <v>1021</v>
      </c>
      <c r="V1100" s="40">
        <v>6.2500000000000001E-4</v>
      </c>
      <c r="W1100" s="40">
        <v>2.0254629629629629E-3</v>
      </c>
      <c r="X1100" s="40">
        <v>1.4004629629629629E-3</v>
      </c>
      <c r="Y1100" s="2" t="str">
        <f t="shared" si="212"/>
        <v/>
      </c>
      <c r="Z1100" s="47" t="str">
        <f t="shared" si="213"/>
        <v>Cumplido</v>
      </c>
      <c r="AA1100" s="8"/>
      <c r="AB1100" s="8"/>
      <c r="AC1100" s="8"/>
      <c r="AD1100" s="8"/>
      <c r="AE1100" s="8"/>
      <c r="AF1100" s="42">
        <v>45343</v>
      </c>
      <c r="AG1100" s="13" t="str">
        <f t="shared" si="214"/>
        <v>CUMPLE</v>
      </c>
      <c r="AH1100" s="13" t="str">
        <f t="shared" si="215"/>
        <v>NO CUMPLE</v>
      </c>
      <c r="AI1100" s="13" t="str">
        <f t="shared" si="216"/>
        <v>NO CUMPLE</v>
      </c>
      <c r="AJ1100" s="13" t="str">
        <f t="shared" si="217"/>
        <v>NO CUMPLE</v>
      </c>
      <c r="AK1100" s="13" t="str">
        <f t="shared" si="218"/>
        <v>NO CUMPLE</v>
      </c>
      <c r="AL1100" s="13" t="str">
        <f t="shared" si="219"/>
        <v>CUMPLE</v>
      </c>
      <c r="AM1100" s="13" t="str">
        <f t="shared" si="220"/>
        <v>NO CUMPLE</v>
      </c>
      <c r="AN1100" s="13" t="str">
        <f t="shared" si="221"/>
        <v>NO CUMPLE</v>
      </c>
      <c r="AO1100" s="13" t="str">
        <f t="shared" si="222"/>
        <v>NO CUMPLE</v>
      </c>
      <c r="AP1100" s="13" t="str">
        <f t="shared" si="223"/>
        <v>NO CUMPLE</v>
      </c>
    </row>
    <row r="1101" spans="1:42" ht="15" x14ac:dyDescent="0.25">
      <c r="A1101" t="s">
        <v>6632</v>
      </c>
      <c r="B1101" t="s">
        <v>2512</v>
      </c>
      <c r="C1101" t="s">
        <v>2513</v>
      </c>
      <c r="D1101" t="s">
        <v>2513</v>
      </c>
      <c r="E1101" t="s">
        <v>88</v>
      </c>
      <c r="F1101" t="s">
        <v>2500</v>
      </c>
      <c r="G1101" t="s">
        <v>54</v>
      </c>
      <c r="H1101" t="s">
        <v>55</v>
      </c>
      <c r="I1101" t="s">
        <v>30</v>
      </c>
      <c r="J1101" t="s">
        <v>82</v>
      </c>
      <c r="K1101" t="s">
        <v>75</v>
      </c>
      <c r="L1101" t="s">
        <v>6633</v>
      </c>
      <c r="M1101" t="s">
        <v>6634</v>
      </c>
      <c r="N1101" t="s">
        <v>6635</v>
      </c>
      <c r="O1101" t="s">
        <v>61</v>
      </c>
      <c r="P1101" t="s">
        <v>62</v>
      </c>
      <c r="Q1101" t="s">
        <v>148</v>
      </c>
      <c r="R1101" t="s">
        <v>6636</v>
      </c>
      <c r="S1101" t="s">
        <v>4930</v>
      </c>
      <c r="T1101" t="s">
        <v>6637</v>
      </c>
      <c r="U1101"/>
      <c r="V1101" s="40">
        <v>0</v>
      </c>
      <c r="W1101" s="40">
        <v>1.2268518518518518E-3</v>
      </c>
      <c r="X1101" s="40">
        <v>1.2268518518518518E-3</v>
      </c>
      <c r="Y1101" s="2" t="str">
        <f t="shared" si="212"/>
        <v/>
      </c>
      <c r="Z1101" s="47" t="str">
        <f t="shared" si="213"/>
        <v>Cumplido</v>
      </c>
      <c r="AA1101" s="8"/>
      <c r="AB1101" s="8"/>
      <c r="AC1101" s="8"/>
      <c r="AD1101" s="8"/>
      <c r="AE1101" s="8"/>
      <c r="AF1101" s="42">
        <v>45343</v>
      </c>
      <c r="AG1101" s="13" t="str">
        <f t="shared" si="214"/>
        <v>CUMPLE</v>
      </c>
      <c r="AH1101" s="13" t="str">
        <f t="shared" si="215"/>
        <v>NO CUMPLE</v>
      </c>
      <c r="AI1101" s="13" t="str">
        <f t="shared" si="216"/>
        <v>NO CUMPLE</v>
      </c>
      <c r="AJ1101" s="13" t="str">
        <f t="shared" si="217"/>
        <v>NO CUMPLE</v>
      </c>
      <c r="AK1101" s="13" t="str">
        <f t="shared" si="218"/>
        <v>NO CUMPLE</v>
      </c>
      <c r="AL1101" s="13" t="str">
        <f t="shared" si="219"/>
        <v>CUMPLE</v>
      </c>
      <c r="AM1101" s="13" t="str">
        <f t="shared" si="220"/>
        <v>NO CUMPLE</v>
      </c>
      <c r="AN1101" s="13" t="str">
        <f t="shared" si="221"/>
        <v>NO CUMPLE</v>
      </c>
      <c r="AO1101" s="13" t="str">
        <f t="shared" si="222"/>
        <v>NO CUMPLE</v>
      </c>
      <c r="AP1101" s="13" t="str">
        <f t="shared" si="223"/>
        <v>NO CUMPLE</v>
      </c>
    </row>
    <row r="1102" spans="1:42" ht="15" x14ac:dyDescent="0.25">
      <c r="A1102" t="s">
        <v>6638</v>
      </c>
      <c r="B1102" t="s">
        <v>95</v>
      </c>
      <c r="C1102" t="s">
        <v>531</v>
      </c>
      <c r="D1102" t="s">
        <v>142</v>
      </c>
      <c r="E1102" t="s">
        <v>1942</v>
      </c>
      <c r="F1102" t="s">
        <v>156</v>
      </c>
      <c r="G1102" t="s">
        <v>73</v>
      </c>
      <c r="H1102" t="s">
        <v>74</v>
      </c>
      <c r="I1102" t="s">
        <v>29</v>
      </c>
      <c r="J1102" t="s">
        <v>82</v>
      </c>
      <c r="K1102" t="s">
        <v>311</v>
      </c>
      <c r="L1102" t="s">
        <v>6639</v>
      </c>
      <c r="M1102" t="s">
        <v>6640</v>
      </c>
      <c r="N1102" t="s">
        <v>6641</v>
      </c>
      <c r="O1102" t="s">
        <v>61</v>
      </c>
      <c r="P1102" t="s">
        <v>136</v>
      </c>
      <c r="Q1102" t="s">
        <v>137</v>
      </c>
      <c r="R1102" t="s">
        <v>6642</v>
      </c>
      <c r="S1102" t="s">
        <v>6643</v>
      </c>
      <c r="T1102" t="s">
        <v>6644</v>
      </c>
      <c r="U1102" t="s">
        <v>6645</v>
      </c>
      <c r="V1102" s="40">
        <v>2.0606249999999999</v>
      </c>
      <c r="W1102" s="40">
        <v>2.5185300925925924</v>
      </c>
      <c r="X1102" s="40">
        <v>0.4579050925925926</v>
      </c>
      <c r="Y1102" s="2" t="str">
        <f t="shared" si="212"/>
        <v/>
      </c>
      <c r="Z1102" s="47" t="str">
        <f t="shared" si="213"/>
        <v>Cumplido</v>
      </c>
      <c r="AA1102" s="8"/>
      <c r="AB1102" s="8" t="str">
        <f>IF($H1102="1-Crítica",IF($X1102&lt;=$AT$5,"Cumplido", "Incumplido"),"")</f>
        <v/>
      </c>
      <c r="AC1102" s="8" t="str">
        <f>IF($H1102="2-Alta",IF($X1102&lt;=$AT$6, "Cumplido", "Incumplido"),"")</f>
        <v/>
      </c>
      <c r="AD1102" s="8" t="str">
        <f>IF($H1102="3-Medio",IF($X1102&lt;=$AT$7, "Cumplido", "Incumplido"),"")</f>
        <v>Cumplido</v>
      </c>
      <c r="AE1102" s="8" t="str">
        <f>IF($H1102="4-Baja",IF($X1102&lt;=$AT$8, "Cumplido", "Incumplido"),"")</f>
        <v/>
      </c>
      <c r="AF1102" s="42">
        <v>45346</v>
      </c>
      <c r="AG1102" s="13" t="str">
        <f t="shared" si="214"/>
        <v>NO CUMPLE</v>
      </c>
      <c r="AH1102" s="13" t="str">
        <f t="shared" si="215"/>
        <v>NO CUMPLE</v>
      </c>
      <c r="AI1102" s="13" t="str">
        <f t="shared" si="216"/>
        <v>NO CUMPLE</v>
      </c>
      <c r="AJ1102" s="13" t="str">
        <f t="shared" si="217"/>
        <v>CUMPLE</v>
      </c>
      <c r="AK1102" s="13" t="str">
        <f t="shared" si="218"/>
        <v>NO CUMPLE</v>
      </c>
      <c r="AL1102" s="13" t="str">
        <f t="shared" si="219"/>
        <v>NO CUMPLE</v>
      </c>
      <c r="AM1102" s="13" t="str">
        <f t="shared" si="220"/>
        <v>NO CUMPLE</v>
      </c>
      <c r="AN1102" s="13" t="str">
        <f t="shared" si="221"/>
        <v>NO CUMPLE</v>
      </c>
      <c r="AO1102" s="13" t="str">
        <f t="shared" si="222"/>
        <v>NO CUMPLE</v>
      </c>
      <c r="AP1102" s="13" t="str">
        <f t="shared" si="223"/>
        <v>CUMPLE</v>
      </c>
    </row>
    <row r="1103" spans="1:42" ht="15" x14ac:dyDescent="0.25">
      <c r="A1103" t="s">
        <v>6646</v>
      </c>
      <c r="B1103" t="s">
        <v>445</v>
      </c>
      <c r="C1103" t="s">
        <v>212</v>
      </c>
      <c r="D1103" t="s">
        <v>446</v>
      </c>
      <c r="E1103" t="s">
        <v>4036</v>
      </c>
      <c r="F1103" t="s">
        <v>447</v>
      </c>
      <c r="G1103" t="s">
        <v>448</v>
      </c>
      <c r="H1103" t="s">
        <v>55</v>
      </c>
      <c r="I1103" t="s">
        <v>30</v>
      </c>
      <c r="J1103" t="s">
        <v>67</v>
      </c>
      <c r="K1103" t="s">
        <v>2296</v>
      </c>
      <c r="L1103" t="s">
        <v>6420</v>
      </c>
      <c r="M1103" t="s">
        <v>6647</v>
      </c>
      <c r="N1103" t="s">
        <v>6647</v>
      </c>
      <c r="O1103" t="s">
        <v>61</v>
      </c>
      <c r="P1103" t="s">
        <v>452</v>
      </c>
      <c r="Q1103" t="s">
        <v>452</v>
      </c>
      <c r="R1103" t="s">
        <v>6648</v>
      </c>
      <c r="S1103" t="s">
        <v>4930</v>
      </c>
      <c r="T1103" t="s">
        <v>6423</v>
      </c>
      <c r="U1103" t="s">
        <v>6649</v>
      </c>
      <c r="V1103" s="40">
        <v>1.5520833333333333E-2</v>
      </c>
      <c r="W1103" s="40">
        <v>5.8796296296296298E-2</v>
      </c>
      <c r="X1103" s="40">
        <v>4.327546296296296E-2</v>
      </c>
      <c r="Y1103" s="2" t="str">
        <f t="shared" si="212"/>
        <v>Cumplido</v>
      </c>
      <c r="Z1103" s="47" t="str">
        <f t="shared" si="213"/>
        <v/>
      </c>
      <c r="AA1103" s="8"/>
      <c r="AB1103" s="8" t="str">
        <f>IF($H1103="1-Crítica",IF($X1103&lt;=$AT$5,"Cumplido", "Incumplido"),"")</f>
        <v/>
      </c>
      <c r="AC1103" s="8" t="str">
        <f>IF($H1103="2-Alta",IF($X1103&lt;=$AT$6, "Cumplido", "Incumplido"),"")</f>
        <v/>
      </c>
      <c r="AD1103" s="8" t="str">
        <f>IF($H1103="3-Medio",IF($X1103&lt;=$AT$7, "Cumplido", "Incumplido"),"")</f>
        <v/>
      </c>
      <c r="AE1103" s="8" t="str">
        <f>IF($H1103="4-Baja",IF($X1103&lt;=$AT$8, "Cumplido", "Incumplido"),"")</f>
        <v>Cumplido</v>
      </c>
      <c r="AF1103" s="42">
        <v>45343</v>
      </c>
      <c r="AG1103" s="13" t="str">
        <f t="shared" si="214"/>
        <v>NO CUMPLE</v>
      </c>
      <c r="AH1103" s="13" t="str">
        <f t="shared" si="215"/>
        <v>CUMPLE</v>
      </c>
      <c r="AI1103" s="13" t="str">
        <f t="shared" si="216"/>
        <v>NO CUMPLE</v>
      </c>
      <c r="AJ1103" s="13" t="str">
        <f t="shared" si="217"/>
        <v>NO CUMPLE</v>
      </c>
      <c r="AK1103" s="13" t="str">
        <f t="shared" si="218"/>
        <v>NO CUMPLE</v>
      </c>
      <c r="AL1103" s="13" t="str">
        <f t="shared" si="219"/>
        <v>NO CUMPLE</v>
      </c>
      <c r="AM1103" s="13" t="str">
        <f t="shared" si="220"/>
        <v>CUMPLE</v>
      </c>
      <c r="AN1103" s="13" t="str">
        <f t="shared" si="221"/>
        <v>NO CUMPLE</v>
      </c>
      <c r="AO1103" s="13" t="str">
        <f t="shared" si="222"/>
        <v>NO CUMPLE</v>
      </c>
      <c r="AP1103" s="13" t="str">
        <f t="shared" si="223"/>
        <v>NO CUMPLE</v>
      </c>
    </row>
    <row r="1104" spans="1:42" ht="15" x14ac:dyDescent="0.25">
      <c r="A1104" t="s">
        <v>6650</v>
      </c>
      <c r="B1104" t="s">
        <v>95</v>
      </c>
      <c r="C1104" t="s">
        <v>223</v>
      </c>
      <c r="D1104" t="s">
        <v>142</v>
      </c>
      <c r="E1104" t="s">
        <v>784</v>
      </c>
      <c r="F1104" t="s">
        <v>156</v>
      </c>
      <c r="G1104" t="s">
        <v>73</v>
      </c>
      <c r="H1104" t="s">
        <v>74</v>
      </c>
      <c r="I1104" t="s">
        <v>29</v>
      </c>
      <c r="J1104" t="s">
        <v>82</v>
      </c>
      <c r="K1104" t="s">
        <v>75</v>
      </c>
      <c r="L1104" t="s">
        <v>6651</v>
      </c>
      <c r="M1104" t="s">
        <v>6652</v>
      </c>
      <c r="N1104" t="s">
        <v>6653</v>
      </c>
      <c r="O1104" t="s">
        <v>61</v>
      </c>
      <c r="P1104" t="s">
        <v>136</v>
      </c>
      <c r="Q1104" t="s">
        <v>137</v>
      </c>
      <c r="R1104" t="s">
        <v>6654</v>
      </c>
      <c r="S1104" t="s">
        <v>5769</v>
      </c>
      <c r="T1104" t="s">
        <v>6655</v>
      </c>
      <c r="U1104"/>
      <c r="V1104" s="40">
        <v>0.78585648148148146</v>
      </c>
      <c r="W1104" s="40">
        <v>0.81646990740740744</v>
      </c>
      <c r="X1104" s="40">
        <v>3.0613425925925926E-2</v>
      </c>
      <c r="Y1104" s="2" t="str">
        <f t="shared" si="212"/>
        <v/>
      </c>
      <c r="Z1104" s="47" t="str">
        <f t="shared" si="213"/>
        <v>Cumplido</v>
      </c>
      <c r="AA1104" s="8"/>
      <c r="AB1104" s="8" t="str">
        <f>IF($H1104="1-Crítica",IF($X1104&lt;=$AT$5,"Cumplido", "Incumplido"),"")</f>
        <v/>
      </c>
      <c r="AC1104" s="8" t="str">
        <f>IF($H1104="2-Alta",IF($X1104&lt;=$AT$6, "Cumplido", "Incumplido"),"")</f>
        <v/>
      </c>
      <c r="AD1104" s="8" t="str">
        <f>IF($H1104="3-Medio",IF($X1104&lt;=$AT$7, "Cumplido", "Incumplido"),"")</f>
        <v>Cumplido</v>
      </c>
      <c r="AE1104" s="8" t="str">
        <f>IF($H1104="4-Baja",IF($X1104&lt;=$AT$8, "Cumplido", "Incumplido"),"")</f>
        <v/>
      </c>
      <c r="AF1104" s="42">
        <v>45344</v>
      </c>
      <c r="AG1104" s="13" t="str">
        <f t="shared" si="214"/>
        <v>CUMPLE</v>
      </c>
      <c r="AH1104" s="13" t="str">
        <f t="shared" si="215"/>
        <v>NO CUMPLE</v>
      </c>
      <c r="AI1104" s="13" t="str">
        <f t="shared" si="216"/>
        <v>NO CUMPLE</v>
      </c>
      <c r="AJ1104" s="13" t="str">
        <f t="shared" si="217"/>
        <v>NO CUMPLE</v>
      </c>
      <c r="AK1104" s="13" t="str">
        <f t="shared" si="218"/>
        <v>NO CUMPLE</v>
      </c>
      <c r="AL1104" s="13" t="str">
        <f t="shared" si="219"/>
        <v>NO CUMPLE</v>
      </c>
      <c r="AM1104" s="13" t="str">
        <f t="shared" si="220"/>
        <v>NO CUMPLE</v>
      </c>
      <c r="AN1104" s="13" t="str">
        <f t="shared" si="221"/>
        <v>NO CUMPLE</v>
      </c>
      <c r="AO1104" s="13" t="str">
        <f t="shared" si="222"/>
        <v>CUMPLE</v>
      </c>
      <c r="AP1104" s="13" t="str">
        <f t="shared" si="223"/>
        <v>NO CUMPLE</v>
      </c>
    </row>
    <row r="1105" spans="1:42" ht="15" x14ac:dyDescent="0.25">
      <c r="A1105" t="s">
        <v>6656</v>
      </c>
      <c r="B1105" t="s">
        <v>95</v>
      </c>
      <c r="C1105" t="s">
        <v>174</v>
      </c>
      <c r="D1105" t="s">
        <v>142</v>
      </c>
      <c r="E1105" t="s">
        <v>286</v>
      </c>
      <c r="F1105" t="s">
        <v>156</v>
      </c>
      <c r="G1105" t="s">
        <v>73</v>
      </c>
      <c r="H1105" t="s">
        <v>74</v>
      </c>
      <c r="I1105" t="s">
        <v>29</v>
      </c>
      <c r="J1105" t="s">
        <v>82</v>
      </c>
      <c r="K1105" t="s">
        <v>740</v>
      </c>
      <c r="L1105" t="s">
        <v>6657</v>
      </c>
      <c r="M1105" t="s">
        <v>6658</v>
      </c>
      <c r="N1105" t="s">
        <v>6659</v>
      </c>
      <c r="O1105" t="s">
        <v>61</v>
      </c>
      <c r="P1105" t="s">
        <v>136</v>
      </c>
      <c r="Q1105" t="s">
        <v>137</v>
      </c>
      <c r="R1105" t="s">
        <v>6660</v>
      </c>
      <c r="S1105" t="s">
        <v>5769</v>
      </c>
      <c r="T1105" t="s">
        <v>6661</v>
      </c>
      <c r="U1105" t="s">
        <v>6662</v>
      </c>
      <c r="V1105" s="40">
        <v>0</v>
      </c>
      <c r="W1105" s="40">
        <v>0.27224537037037039</v>
      </c>
      <c r="X1105" s="40">
        <v>0.27224537037037039</v>
      </c>
      <c r="Y1105" s="2" t="str">
        <f t="shared" si="212"/>
        <v/>
      </c>
      <c r="Z1105" s="47" t="str">
        <f t="shared" si="213"/>
        <v>Cumplido</v>
      </c>
      <c r="AA1105" s="8"/>
      <c r="AB1105" s="8" t="str">
        <f>IF($H1105="1-Crítica",IF($X1105&lt;=$AT$5,"Cumplido", "Incumplido"),"")</f>
        <v/>
      </c>
      <c r="AC1105" s="8" t="str">
        <f>IF($H1105="2-Alta",IF($X1105&lt;=$AT$6, "Cumplido", "Incumplido"),"")</f>
        <v/>
      </c>
      <c r="AD1105" s="8" t="str">
        <f>IF($H1105="3-Medio",IF($X1105&lt;=$AT$7, "Cumplido", "Incumplido"),"")</f>
        <v>Cumplido</v>
      </c>
      <c r="AE1105" s="8" t="str">
        <f>IF($H1105="4-Baja",IF($X1105&lt;=$AT$8, "Cumplido", "Incumplido"),"")</f>
        <v/>
      </c>
      <c r="AF1105" s="42">
        <v>45344</v>
      </c>
      <c r="AG1105" s="13" t="str">
        <f t="shared" si="214"/>
        <v>NO CUMPLE</v>
      </c>
      <c r="AH1105" s="13" t="str">
        <f t="shared" si="215"/>
        <v>NO CUMPLE</v>
      </c>
      <c r="AI1105" s="13" t="str">
        <f t="shared" si="216"/>
        <v>CUMPLE</v>
      </c>
      <c r="AJ1105" s="13" t="str">
        <f t="shared" si="217"/>
        <v>NO CUMPLE</v>
      </c>
      <c r="AK1105" s="13" t="str">
        <f t="shared" si="218"/>
        <v>NO CUMPLE</v>
      </c>
      <c r="AL1105" s="13" t="str">
        <f t="shared" si="219"/>
        <v>NO CUMPLE</v>
      </c>
      <c r="AM1105" s="13" t="str">
        <f t="shared" si="220"/>
        <v>NO CUMPLE</v>
      </c>
      <c r="AN1105" s="13" t="str">
        <f t="shared" si="221"/>
        <v>CUMPLE</v>
      </c>
      <c r="AO1105" s="13" t="str">
        <f t="shared" si="222"/>
        <v>NO CUMPLE</v>
      </c>
      <c r="AP1105" s="13" t="str">
        <f t="shared" si="223"/>
        <v>NO CUMPLE</v>
      </c>
    </row>
    <row r="1106" spans="1:42" ht="15" hidden="1" x14ac:dyDescent="0.25">
      <c r="A1106" t="s">
        <v>6663</v>
      </c>
      <c r="B1106" t="s">
        <v>165</v>
      </c>
      <c r="C1106" t="s">
        <v>415</v>
      </c>
      <c r="D1106" t="s">
        <v>297</v>
      </c>
      <c r="E1106" t="s">
        <v>380</v>
      </c>
      <c r="F1106" t="s">
        <v>299</v>
      </c>
      <c r="G1106" t="s">
        <v>73</v>
      </c>
      <c r="H1106" t="s">
        <v>74</v>
      </c>
      <c r="I1106" t="s">
        <v>29</v>
      </c>
      <c r="J1106" t="s">
        <v>82</v>
      </c>
      <c r="K1106" t="s">
        <v>910</v>
      </c>
      <c r="L1106" t="s">
        <v>911</v>
      </c>
      <c r="M1106" t="s">
        <v>6664</v>
      </c>
      <c r="N1106" t="s">
        <v>6665</v>
      </c>
      <c r="O1106" t="s">
        <v>61</v>
      </c>
      <c r="P1106" t="s">
        <v>170</v>
      </c>
      <c r="Q1106" t="s">
        <v>420</v>
      </c>
      <c r="R1106" t="s">
        <v>6666</v>
      </c>
      <c r="S1106" t="s">
        <v>4930</v>
      </c>
      <c r="T1106" t="s">
        <v>6667</v>
      </c>
      <c r="U1106" t="s">
        <v>423</v>
      </c>
      <c r="V1106" s="40">
        <v>4.7800925925925927E-3</v>
      </c>
      <c r="W1106" s="40">
        <v>1.4027777777777778E-2</v>
      </c>
      <c r="X1106" s="40">
        <v>9.2476851851851852E-3</v>
      </c>
      <c r="Y1106" s="2" t="str">
        <f t="shared" si="212"/>
        <v/>
      </c>
      <c r="Z1106" s="47" t="str">
        <f t="shared" si="213"/>
        <v>Cumplido</v>
      </c>
      <c r="AA1106" s="8"/>
      <c r="AB1106" s="8"/>
      <c r="AC1106" s="8"/>
      <c r="AD1106" s="8"/>
      <c r="AE1106" s="8"/>
      <c r="AF1106" s="42">
        <v>45343</v>
      </c>
      <c r="AG1106" s="13" t="str">
        <f t="shared" si="214"/>
        <v>CUMPLE</v>
      </c>
      <c r="AH1106" s="13" t="str">
        <f t="shared" si="215"/>
        <v>NO CUMPLE</v>
      </c>
      <c r="AI1106" s="13" t="str">
        <f t="shared" si="216"/>
        <v>NO CUMPLE</v>
      </c>
      <c r="AJ1106" s="13" t="str">
        <f t="shared" si="217"/>
        <v>NO CUMPLE</v>
      </c>
      <c r="AK1106" s="13" t="str">
        <f t="shared" si="218"/>
        <v>NO CUMPLE</v>
      </c>
      <c r="AL1106" s="13" t="str">
        <f t="shared" si="219"/>
        <v>CUMPLE</v>
      </c>
      <c r="AM1106" s="13" t="str">
        <f t="shared" si="220"/>
        <v>NO CUMPLE</v>
      </c>
      <c r="AN1106" s="13" t="str">
        <f t="shared" si="221"/>
        <v>NO CUMPLE</v>
      </c>
      <c r="AO1106" s="13" t="str">
        <f t="shared" si="222"/>
        <v>NO CUMPLE</v>
      </c>
      <c r="AP1106" s="13" t="str">
        <f t="shared" si="223"/>
        <v>NO CUMPLE</v>
      </c>
    </row>
    <row r="1107" spans="1:42" ht="15" x14ac:dyDescent="0.25">
      <c r="A1107" t="s">
        <v>6668</v>
      </c>
      <c r="B1107" t="s">
        <v>6328</v>
      </c>
      <c r="C1107" t="s">
        <v>223</v>
      </c>
      <c r="D1107" t="s">
        <v>6329</v>
      </c>
      <c r="E1107" t="s">
        <v>1101</v>
      </c>
      <c r="F1107" t="s">
        <v>6330</v>
      </c>
      <c r="G1107" t="s">
        <v>253</v>
      </c>
      <c r="H1107" t="s">
        <v>254</v>
      </c>
      <c r="I1107" t="s">
        <v>28</v>
      </c>
      <c r="J1107" t="s">
        <v>82</v>
      </c>
      <c r="K1107" t="s">
        <v>835</v>
      </c>
      <c r="L1107" t="s">
        <v>6669</v>
      </c>
      <c r="M1107" t="s">
        <v>6670</v>
      </c>
      <c r="N1107" t="s">
        <v>6671</v>
      </c>
      <c r="O1107" t="s">
        <v>61</v>
      </c>
      <c r="P1107" t="s">
        <v>839</v>
      </c>
      <c r="Q1107" t="s">
        <v>6334</v>
      </c>
      <c r="R1107" t="s">
        <v>6672</v>
      </c>
      <c r="S1107" t="s">
        <v>5769</v>
      </c>
      <c r="T1107" t="s">
        <v>6673</v>
      </c>
      <c r="U1107" t="s">
        <v>6674</v>
      </c>
      <c r="V1107" s="40">
        <v>0.67762731481481486</v>
      </c>
      <c r="W1107" s="40">
        <v>0.76012731481481477</v>
      </c>
      <c r="X1107" s="40">
        <v>8.2500000000000004E-2</v>
      </c>
      <c r="Y1107" s="2" t="str">
        <f t="shared" si="212"/>
        <v/>
      </c>
      <c r="Z1107" s="47" t="str">
        <f t="shared" si="213"/>
        <v>Cumplido</v>
      </c>
      <c r="AA1107" s="8"/>
      <c r="AB1107" s="8"/>
      <c r="AC1107" s="8"/>
      <c r="AD1107" s="8"/>
      <c r="AE1107" s="8"/>
      <c r="AF1107" s="42">
        <v>45344</v>
      </c>
      <c r="AG1107" s="13" t="str">
        <f t="shared" si="214"/>
        <v>NO CUMPLE</v>
      </c>
      <c r="AH1107" s="13" t="str">
        <f t="shared" si="215"/>
        <v>CUMPLE</v>
      </c>
      <c r="AI1107" s="13" t="str">
        <f t="shared" si="216"/>
        <v>NO CUMPLE</v>
      </c>
      <c r="AJ1107" s="13" t="str">
        <f t="shared" si="217"/>
        <v>NO CUMPLE</v>
      </c>
      <c r="AK1107" s="13" t="str">
        <f t="shared" si="218"/>
        <v>NO CUMPLE</v>
      </c>
      <c r="AL1107" s="13" t="str">
        <f t="shared" si="219"/>
        <v>NO CUMPLE</v>
      </c>
      <c r="AM1107" s="13" t="str">
        <f t="shared" si="220"/>
        <v>NO CUMPLE</v>
      </c>
      <c r="AN1107" s="13" t="str">
        <f t="shared" si="221"/>
        <v>NO CUMPLE</v>
      </c>
      <c r="AO1107" s="13" t="str">
        <f t="shared" si="222"/>
        <v>CUMPLE</v>
      </c>
      <c r="AP1107" s="13" t="str">
        <f t="shared" si="223"/>
        <v>NO CUMPLE</v>
      </c>
    </row>
    <row r="1108" spans="1:42" ht="15" hidden="1" x14ac:dyDescent="0.25">
      <c r="A1108" t="s">
        <v>6675</v>
      </c>
      <c r="B1108" t="s">
        <v>165</v>
      </c>
      <c r="C1108" t="s">
        <v>359</v>
      </c>
      <c r="D1108" t="s">
        <v>71</v>
      </c>
      <c r="E1108" t="s">
        <v>767</v>
      </c>
      <c r="F1108" t="s">
        <v>1016</v>
      </c>
      <c r="G1108" t="s">
        <v>54</v>
      </c>
      <c r="H1108" t="s">
        <v>55</v>
      </c>
      <c r="I1108" t="s">
        <v>30</v>
      </c>
      <c r="J1108" t="s">
        <v>82</v>
      </c>
      <c r="K1108" t="s">
        <v>57</v>
      </c>
      <c r="L1108" t="s">
        <v>6311</v>
      </c>
      <c r="M1108" t="s">
        <v>6676</v>
      </c>
      <c r="N1108" t="s">
        <v>6677</v>
      </c>
      <c r="O1108" t="s">
        <v>61</v>
      </c>
      <c r="P1108" t="s">
        <v>136</v>
      </c>
      <c r="Q1108" t="s">
        <v>137</v>
      </c>
      <c r="R1108" t="s">
        <v>6678</v>
      </c>
      <c r="S1108" t="s">
        <v>4930</v>
      </c>
      <c r="T1108" t="s">
        <v>1017</v>
      </c>
      <c r="U1108" t="s">
        <v>1021</v>
      </c>
      <c r="V1108" s="40">
        <v>6.7129629629629625E-4</v>
      </c>
      <c r="W1108" s="40">
        <v>1.4120370370370369E-3</v>
      </c>
      <c r="X1108" s="40">
        <v>7.407407407407407E-4</v>
      </c>
      <c r="Y1108" s="2" t="str">
        <f t="shared" si="212"/>
        <v/>
      </c>
      <c r="Z1108" s="47" t="str">
        <f t="shared" si="213"/>
        <v>Cumplido</v>
      </c>
      <c r="AA1108" s="8"/>
      <c r="AB1108" s="8"/>
      <c r="AC1108" s="8"/>
      <c r="AD1108" s="8"/>
      <c r="AE1108" s="8"/>
      <c r="AF1108" s="42">
        <v>45343</v>
      </c>
      <c r="AG1108" s="13" t="str">
        <f t="shared" si="214"/>
        <v>CUMPLE</v>
      </c>
      <c r="AH1108" s="13" t="str">
        <f t="shared" si="215"/>
        <v>NO CUMPLE</v>
      </c>
      <c r="AI1108" s="13" t="str">
        <f t="shared" si="216"/>
        <v>NO CUMPLE</v>
      </c>
      <c r="AJ1108" s="13" t="str">
        <f t="shared" si="217"/>
        <v>NO CUMPLE</v>
      </c>
      <c r="AK1108" s="13" t="str">
        <f t="shared" si="218"/>
        <v>NO CUMPLE</v>
      </c>
      <c r="AL1108" s="13" t="str">
        <f t="shared" si="219"/>
        <v>CUMPLE</v>
      </c>
      <c r="AM1108" s="13" t="str">
        <f t="shared" si="220"/>
        <v>NO CUMPLE</v>
      </c>
      <c r="AN1108" s="13" t="str">
        <f t="shared" si="221"/>
        <v>NO CUMPLE</v>
      </c>
      <c r="AO1108" s="13" t="str">
        <f t="shared" si="222"/>
        <v>NO CUMPLE</v>
      </c>
      <c r="AP1108" s="13" t="str">
        <f t="shared" si="223"/>
        <v>NO CUMPLE</v>
      </c>
    </row>
    <row r="1109" spans="1:42" ht="15" hidden="1" x14ac:dyDescent="0.25">
      <c r="A1109" t="s">
        <v>6679</v>
      </c>
      <c r="B1109" t="s">
        <v>165</v>
      </c>
      <c r="C1109" t="s">
        <v>359</v>
      </c>
      <c r="D1109" t="s">
        <v>71</v>
      </c>
      <c r="E1109" t="s">
        <v>767</v>
      </c>
      <c r="F1109" t="s">
        <v>1016</v>
      </c>
      <c r="G1109" t="s">
        <v>54</v>
      </c>
      <c r="H1109" t="s">
        <v>55</v>
      </c>
      <c r="I1109" t="s">
        <v>30</v>
      </c>
      <c r="J1109" t="s">
        <v>82</v>
      </c>
      <c r="K1109" t="s">
        <v>57</v>
      </c>
      <c r="L1109" t="s">
        <v>6680</v>
      </c>
      <c r="M1109" t="s">
        <v>6681</v>
      </c>
      <c r="N1109" t="s">
        <v>6682</v>
      </c>
      <c r="O1109" t="s">
        <v>61</v>
      </c>
      <c r="P1109" t="s">
        <v>136</v>
      </c>
      <c r="Q1109" t="s">
        <v>137</v>
      </c>
      <c r="R1109" t="s">
        <v>6683</v>
      </c>
      <c r="S1109" t="s">
        <v>4930</v>
      </c>
      <c r="T1109" t="s">
        <v>6680</v>
      </c>
      <c r="U1109" t="s">
        <v>1021</v>
      </c>
      <c r="V1109" s="40">
        <v>6.3657407407407413E-4</v>
      </c>
      <c r="W1109" s="40">
        <v>1.2962962962962963E-3</v>
      </c>
      <c r="X1109" s="40">
        <v>6.5972222222222224E-4</v>
      </c>
      <c r="Y1109" s="2" t="str">
        <f t="shared" si="212"/>
        <v/>
      </c>
      <c r="Z1109" s="47" t="str">
        <f t="shared" si="213"/>
        <v>Cumplido</v>
      </c>
      <c r="AA1109" s="8"/>
      <c r="AB1109" s="8" t="str">
        <f>IF($H1109="1-Crítica",IF($X1109&lt;=$AT$5,"Cumplido", "Incumplido"),"")</f>
        <v/>
      </c>
      <c r="AC1109" s="8" t="str">
        <f>IF($H1109="2-Alta",IF($X1109&lt;=$AT$6, "Cumplido", "Incumplido"),"")</f>
        <v/>
      </c>
      <c r="AD1109" s="8" t="str">
        <f>IF($H1109="3-Medio",IF($X1109&lt;=$AT$7, "Cumplido", "Incumplido"),"")</f>
        <v/>
      </c>
      <c r="AE1109" s="8" t="str">
        <f>IF($H1109="4-Baja",IF($X1109&lt;=$AT$8, "Cumplido", "Incumplido"),"")</f>
        <v>Cumplido</v>
      </c>
      <c r="AF1109" s="42">
        <v>45343</v>
      </c>
      <c r="AG1109" s="13" t="str">
        <f t="shared" si="214"/>
        <v>CUMPLE</v>
      </c>
      <c r="AH1109" s="13" t="str">
        <f t="shared" si="215"/>
        <v>NO CUMPLE</v>
      </c>
      <c r="AI1109" s="13" t="str">
        <f t="shared" si="216"/>
        <v>NO CUMPLE</v>
      </c>
      <c r="AJ1109" s="13" t="str">
        <f t="shared" si="217"/>
        <v>NO CUMPLE</v>
      </c>
      <c r="AK1109" s="13" t="str">
        <f t="shared" si="218"/>
        <v>NO CUMPLE</v>
      </c>
      <c r="AL1109" s="13" t="str">
        <f t="shared" si="219"/>
        <v>CUMPLE</v>
      </c>
      <c r="AM1109" s="13" t="str">
        <f t="shared" si="220"/>
        <v>NO CUMPLE</v>
      </c>
      <c r="AN1109" s="13" t="str">
        <f t="shared" si="221"/>
        <v>NO CUMPLE</v>
      </c>
      <c r="AO1109" s="13" t="str">
        <f t="shared" si="222"/>
        <v>NO CUMPLE</v>
      </c>
      <c r="AP1109" s="13" t="str">
        <f t="shared" si="223"/>
        <v>NO CUMPLE</v>
      </c>
    </row>
    <row r="1110" spans="1:42" ht="15" x14ac:dyDescent="0.25">
      <c r="A1110" t="s">
        <v>6684</v>
      </c>
      <c r="B1110" t="s">
        <v>95</v>
      </c>
      <c r="C1110" t="s">
        <v>223</v>
      </c>
      <c r="D1110" t="s">
        <v>142</v>
      </c>
      <c r="E1110" t="s">
        <v>224</v>
      </c>
      <c r="F1110" t="s">
        <v>156</v>
      </c>
      <c r="G1110" t="s">
        <v>73</v>
      </c>
      <c r="H1110" t="s">
        <v>74</v>
      </c>
      <c r="I1110" t="s">
        <v>29</v>
      </c>
      <c r="J1110" t="s">
        <v>82</v>
      </c>
      <c r="K1110" t="s">
        <v>225</v>
      </c>
      <c r="L1110" t="s">
        <v>6685</v>
      </c>
      <c r="M1110" t="s">
        <v>6686</v>
      </c>
      <c r="N1110" t="s">
        <v>6687</v>
      </c>
      <c r="O1110" t="s">
        <v>61</v>
      </c>
      <c r="P1110" t="s">
        <v>94</v>
      </c>
      <c r="Q1110" t="s">
        <v>849</v>
      </c>
      <c r="R1110" t="s">
        <v>6688</v>
      </c>
      <c r="S1110" t="s">
        <v>6689</v>
      </c>
      <c r="T1110" t="s">
        <v>6690</v>
      </c>
      <c r="U1110" t="s">
        <v>6691</v>
      </c>
      <c r="V1110" s="40">
        <v>6.314699074074074</v>
      </c>
      <c r="W1110" s="40">
        <v>6.6648148148148145</v>
      </c>
      <c r="X1110" s="40">
        <v>0.35011574074074076</v>
      </c>
      <c r="Y1110" s="2" t="str">
        <f t="shared" si="212"/>
        <v/>
      </c>
      <c r="Z1110" s="47" t="str">
        <f t="shared" si="213"/>
        <v>Cumplido</v>
      </c>
      <c r="AA1110" s="8"/>
      <c r="AB1110" s="8"/>
      <c r="AC1110" s="8"/>
      <c r="AD1110" s="8"/>
      <c r="AE1110" s="8"/>
      <c r="AF1110" s="42">
        <v>45350</v>
      </c>
      <c r="AG1110" s="13" t="str">
        <f t="shared" si="214"/>
        <v>NO CUMPLE</v>
      </c>
      <c r="AH1110" s="13" t="str">
        <f t="shared" si="215"/>
        <v>NO CUMPLE</v>
      </c>
      <c r="AI1110" s="13" t="str">
        <f t="shared" si="216"/>
        <v>NO CUMPLE</v>
      </c>
      <c r="AJ1110" s="13" t="str">
        <f t="shared" si="217"/>
        <v>CUMPLE</v>
      </c>
      <c r="AK1110" s="13" t="str">
        <f t="shared" si="218"/>
        <v>NO CUMPLE</v>
      </c>
      <c r="AL1110" s="13" t="str">
        <f t="shared" si="219"/>
        <v>NO CUMPLE</v>
      </c>
      <c r="AM1110" s="13" t="str">
        <f t="shared" si="220"/>
        <v>NO CUMPLE</v>
      </c>
      <c r="AN1110" s="13" t="str">
        <f t="shared" si="221"/>
        <v>NO CUMPLE</v>
      </c>
      <c r="AO1110" s="13" t="str">
        <f t="shared" si="222"/>
        <v>NO CUMPLE</v>
      </c>
      <c r="AP1110" s="13" t="str">
        <f t="shared" si="223"/>
        <v>CUMPLE</v>
      </c>
    </row>
    <row r="1111" spans="1:42" ht="15" x14ac:dyDescent="0.25">
      <c r="A1111" t="s">
        <v>6692</v>
      </c>
      <c r="B1111" t="s">
        <v>445</v>
      </c>
      <c r="C1111" t="s">
        <v>233</v>
      </c>
      <c r="D1111" t="s">
        <v>446</v>
      </c>
      <c r="E1111" t="s">
        <v>234</v>
      </c>
      <c r="F1111" t="s">
        <v>447</v>
      </c>
      <c r="G1111" t="s">
        <v>448</v>
      </c>
      <c r="H1111" t="s">
        <v>55</v>
      </c>
      <c r="I1111" t="s">
        <v>30</v>
      </c>
      <c r="J1111" t="s">
        <v>67</v>
      </c>
      <c r="K1111" t="s">
        <v>57</v>
      </c>
      <c r="L1111" t="s">
        <v>2967</v>
      </c>
      <c r="M1111" t="s">
        <v>6693</v>
      </c>
      <c r="N1111" t="s">
        <v>6693</v>
      </c>
      <c r="O1111" t="s">
        <v>61</v>
      </c>
      <c r="P1111" t="s">
        <v>452</v>
      </c>
      <c r="Q1111" t="s">
        <v>452</v>
      </c>
      <c r="R1111" t="s">
        <v>6694</v>
      </c>
      <c r="S1111" t="s">
        <v>5769</v>
      </c>
      <c r="T1111" t="s">
        <v>2970</v>
      </c>
      <c r="U1111" t="s">
        <v>5199</v>
      </c>
      <c r="V1111" s="40">
        <v>0.23907407407407408</v>
      </c>
      <c r="W1111" s="40">
        <v>0.23966435185185186</v>
      </c>
      <c r="X1111" s="40">
        <v>5.9027777777777778E-4</v>
      </c>
      <c r="Y1111" s="2" t="str">
        <f t="shared" si="212"/>
        <v>Cumplido</v>
      </c>
      <c r="Z1111" s="47" t="str">
        <f t="shared" si="213"/>
        <v/>
      </c>
      <c r="AA1111" s="8"/>
      <c r="AB1111" s="8"/>
      <c r="AC1111" s="8"/>
      <c r="AD1111" s="8"/>
      <c r="AE1111" s="8"/>
      <c r="AF1111" s="42">
        <v>45344</v>
      </c>
      <c r="AG1111" s="13" t="str">
        <f t="shared" si="214"/>
        <v>CUMPLE</v>
      </c>
      <c r="AH1111" s="13" t="str">
        <f t="shared" si="215"/>
        <v>NO CUMPLE</v>
      </c>
      <c r="AI1111" s="13" t="str">
        <f t="shared" si="216"/>
        <v>NO CUMPLE</v>
      </c>
      <c r="AJ1111" s="13" t="str">
        <f t="shared" si="217"/>
        <v>NO CUMPLE</v>
      </c>
      <c r="AK1111" s="13" t="str">
        <f t="shared" si="218"/>
        <v>NO CUMPLE</v>
      </c>
      <c r="AL1111" s="13" t="str">
        <f t="shared" si="219"/>
        <v>NO CUMPLE</v>
      </c>
      <c r="AM1111" s="13" t="str">
        <f t="shared" si="220"/>
        <v>NO CUMPLE</v>
      </c>
      <c r="AN1111" s="13" t="str">
        <f t="shared" si="221"/>
        <v>CUMPLE</v>
      </c>
      <c r="AO1111" s="13" t="str">
        <f t="shared" si="222"/>
        <v>NO CUMPLE</v>
      </c>
      <c r="AP1111" s="13" t="str">
        <f t="shared" si="223"/>
        <v>NO CUMPLE</v>
      </c>
    </row>
    <row r="1112" spans="1:42" ht="15" x14ac:dyDescent="0.25">
      <c r="A1112" t="s">
        <v>6695</v>
      </c>
      <c r="B1112" t="s">
        <v>445</v>
      </c>
      <c r="C1112" t="s">
        <v>233</v>
      </c>
      <c r="D1112" t="s">
        <v>446</v>
      </c>
      <c r="E1112" t="s">
        <v>234</v>
      </c>
      <c r="F1112" t="s">
        <v>447</v>
      </c>
      <c r="G1112" t="s">
        <v>448</v>
      </c>
      <c r="H1112" t="s">
        <v>55</v>
      </c>
      <c r="I1112" t="s">
        <v>30</v>
      </c>
      <c r="J1112" t="s">
        <v>67</v>
      </c>
      <c r="K1112" t="s">
        <v>399</v>
      </c>
      <c r="L1112" t="s">
        <v>2289</v>
      </c>
      <c r="M1112" t="s">
        <v>6696</v>
      </c>
      <c r="N1112" t="s">
        <v>6696</v>
      </c>
      <c r="O1112" t="s">
        <v>61</v>
      </c>
      <c r="P1112" t="s">
        <v>452</v>
      </c>
      <c r="Q1112" t="s">
        <v>452</v>
      </c>
      <c r="R1112" t="s">
        <v>6697</v>
      </c>
      <c r="S1112" t="s">
        <v>5769</v>
      </c>
      <c r="T1112" t="s">
        <v>6698</v>
      </c>
      <c r="U1112" t="s">
        <v>5199</v>
      </c>
      <c r="V1112" s="40">
        <v>0.18711805555555555</v>
      </c>
      <c r="W1112" s="40">
        <v>0.18810185185185185</v>
      </c>
      <c r="X1112" s="40">
        <v>9.837962962962962E-4</v>
      </c>
      <c r="Y1112" s="2" t="str">
        <f t="shared" si="212"/>
        <v>Cumplido</v>
      </c>
      <c r="Z1112" s="47" t="str">
        <f t="shared" si="213"/>
        <v/>
      </c>
      <c r="AA1112" s="8"/>
      <c r="AB1112" s="8"/>
      <c r="AC1112" s="8"/>
      <c r="AD1112" s="8"/>
      <c r="AE1112" s="8"/>
      <c r="AF1112" s="42">
        <v>45344</v>
      </c>
      <c r="AG1112" s="13" t="str">
        <f t="shared" si="214"/>
        <v>CUMPLE</v>
      </c>
      <c r="AH1112" s="13" t="str">
        <f t="shared" si="215"/>
        <v>NO CUMPLE</v>
      </c>
      <c r="AI1112" s="13" t="str">
        <f t="shared" si="216"/>
        <v>NO CUMPLE</v>
      </c>
      <c r="AJ1112" s="13" t="str">
        <f t="shared" si="217"/>
        <v>NO CUMPLE</v>
      </c>
      <c r="AK1112" s="13" t="str">
        <f t="shared" si="218"/>
        <v>NO CUMPLE</v>
      </c>
      <c r="AL1112" s="13" t="str">
        <f t="shared" si="219"/>
        <v>NO CUMPLE</v>
      </c>
      <c r="AM1112" s="13" t="str">
        <f t="shared" si="220"/>
        <v>NO CUMPLE</v>
      </c>
      <c r="AN1112" s="13" t="str">
        <f t="shared" si="221"/>
        <v>CUMPLE</v>
      </c>
      <c r="AO1112" s="13" t="str">
        <f t="shared" si="222"/>
        <v>NO CUMPLE</v>
      </c>
      <c r="AP1112" s="13" t="str">
        <f t="shared" si="223"/>
        <v>NO CUMPLE</v>
      </c>
    </row>
    <row r="1113" spans="1:42" ht="15" hidden="1" x14ac:dyDescent="0.25">
      <c r="A1113" t="s">
        <v>6699</v>
      </c>
      <c r="B1113" t="s">
        <v>165</v>
      </c>
      <c r="C1113" t="s">
        <v>359</v>
      </c>
      <c r="D1113" t="s">
        <v>71</v>
      </c>
      <c r="E1113" t="s">
        <v>298</v>
      </c>
      <c r="F1113" t="s">
        <v>360</v>
      </c>
      <c r="G1113" t="s">
        <v>73</v>
      </c>
      <c r="H1113" t="s">
        <v>74</v>
      </c>
      <c r="I1113" t="s">
        <v>29</v>
      </c>
      <c r="J1113" t="s">
        <v>82</v>
      </c>
      <c r="K1113" t="s">
        <v>57</v>
      </c>
      <c r="L1113" t="s">
        <v>6700</v>
      </c>
      <c r="M1113" t="s">
        <v>6701</v>
      </c>
      <c r="N1113" t="s">
        <v>6702</v>
      </c>
      <c r="O1113" t="s">
        <v>61</v>
      </c>
      <c r="P1113" t="s">
        <v>136</v>
      </c>
      <c r="Q1113" t="s">
        <v>137</v>
      </c>
      <c r="R1113" t="s">
        <v>6702</v>
      </c>
      <c r="S1113" t="s">
        <v>5769</v>
      </c>
      <c r="T1113" t="s">
        <v>6700</v>
      </c>
      <c r="U1113" t="s">
        <v>364</v>
      </c>
      <c r="V1113" s="40">
        <v>0</v>
      </c>
      <c r="W1113" s="40">
        <v>7.1527777777777779E-3</v>
      </c>
      <c r="X1113" s="40">
        <v>7.1527777777777779E-3</v>
      </c>
      <c r="Y1113" s="2" t="str">
        <f t="shared" si="212"/>
        <v/>
      </c>
      <c r="Z1113" s="47" t="str">
        <f t="shared" si="213"/>
        <v>Cumplido</v>
      </c>
      <c r="AA1113" s="8"/>
      <c r="AB1113" s="8"/>
      <c r="AC1113" s="8"/>
      <c r="AD1113" s="8"/>
      <c r="AE1113" s="8"/>
      <c r="AF1113" s="42">
        <v>45344</v>
      </c>
      <c r="AG1113" s="13" t="str">
        <f t="shared" si="214"/>
        <v>CUMPLE</v>
      </c>
      <c r="AH1113" s="13" t="str">
        <f t="shared" si="215"/>
        <v>NO CUMPLE</v>
      </c>
      <c r="AI1113" s="13" t="str">
        <f t="shared" si="216"/>
        <v>NO CUMPLE</v>
      </c>
      <c r="AJ1113" s="13" t="str">
        <f t="shared" si="217"/>
        <v>NO CUMPLE</v>
      </c>
      <c r="AK1113" s="13" t="str">
        <f t="shared" si="218"/>
        <v>NO CUMPLE</v>
      </c>
      <c r="AL1113" s="13" t="str">
        <f t="shared" si="219"/>
        <v>CUMPLE</v>
      </c>
      <c r="AM1113" s="13" t="str">
        <f t="shared" si="220"/>
        <v>NO CUMPLE</v>
      </c>
      <c r="AN1113" s="13" t="str">
        <f t="shared" si="221"/>
        <v>NO CUMPLE</v>
      </c>
      <c r="AO1113" s="13" t="str">
        <f t="shared" si="222"/>
        <v>NO CUMPLE</v>
      </c>
      <c r="AP1113" s="13" t="str">
        <f t="shared" si="223"/>
        <v>NO CUMPLE</v>
      </c>
    </row>
    <row r="1114" spans="1:42" s="38" customFormat="1" ht="15" hidden="1" x14ac:dyDescent="0.25">
      <c r="A1114" t="s">
        <v>6703</v>
      </c>
      <c r="B1114" t="s">
        <v>165</v>
      </c>
      <c r="C1114" t="s">
        <v>359</v>
      </c>
      <c r="D1114" t="s">
        <v>71</v>
      </c>
      <c r="E1114" t="s">
        <v>298</v>
      </c>
      <c r="F1114" t="s">
        <v>360</v>
      </c>
      <c r="G1114" t="s">
        <v>73</v>
      </c>
      <c r="H1114" t="s">
        <v>74</v>
      </c>
      <c r="I1114" t="s">
        <v>29</v>
      </c>
      <c r="J1114" t="s">
        <v>82</v>
      </c>
      <c r="K1114" t="s">
        <v>57</v>
      </c>
      <c r="L1114" t="s">
        <v>6704</v>
      </c>
      <c r="M1114" t="s">
        <v>6705</v>
      </c>
      <c r="N1114" t="s">
        <v>6706</v>
      </c>
      <c r="O1114" t="s">
        <v>61</v>
      </c>
      <c r="P1114" t="s">
        <v>136</v>
      </c>
      <c r="Q1114" t="s">
        <v>137</v>
      </c>
      <c r="R1114" t="s">
        <v>6706</v>
      </c>
      <c r="S1114" t="s">
        <v>5769</v>
      </c>
      <c r="T1114" t="s">
        <v>6704</v>
      </c>
      <c r="U1114" t="s">
        <v>364</v>
      </c>
      <c r="V1114" s="40">
        <v>0</v>
      </c>
      <c r="W1114" s="40">
        <v>2.3611111111111111E-3</v>
      </c>
      <c r="X1114" s="40">
        <v>2.3611111111111111E-3</v>
      </c>
      <c r="Y1114" s="2" t="str">
        <f t="shared" si="212"/>
        <v/>
      </c>
      <c r="Z1114" s="47" t="str">
        <f t="shared" si="213"/>
        <v>Cumplido</v>
      </c>
      <c r="AA1114" s="8"/>
      <c r="AB1114" s="103"/>
      <c r="AC1114" s="103"/>
      <c r="AD1114" s="103"/>
      <c r="AE1114" s="103"/>
      <c r="AF1114" s="42">
        <v>45344</v>
      </c>
      <c r="AG1114" s="13" t="str">
        <f t="shared" si="214"/>
        <v>CUMPLE</v>
      </c>
      <c r="AH1114" s="13" t="str">
        <f t="shared" si="215"/>
        <v>NO CUMPLE</v>
      </c>
      <c r="AI1114" s="13" t="str">
        <f t="shared" si="216"/>
        <v>NO CUMPLE</v>
      </c>
      <c r="AJ1114" s="13" t="str">
        <f t="shared" si="217"/>
        <v>NO CUMPLE</v>
      </c>
      <c r="AK1114" s="13" t="str">
        <f t="shared" si="218"/>
        <v>NO CUMPLE</v>
      </c>
      <c r="AL1114" s="13" t="str">
        <f t="shared" si="219"/>
        <v>CUMPLE</v>
      </c>
      <c r="AM1114" s="13" t="str">
        <f t="shared" si="220"/>
        <v>NO CUMPLE</v>
      </c>
      <c r="AN1114" s="13" t="str">
        <f t="shared" si="221"/>
        <v>NO CUMPLE</v>
      </c>
      <c r="AO1114" s="13" t="str">
        <f t="shared" si="222"/>
        <v>NO CUMPLE</v>
      </c>
      <c r="AP1114" s="13" t="str">
        <f t="shared" si="223"/>
        <v>NO CUMPLE</v>
      </c>
    </row>
    <row r="1115" spans="1:42" ht="15" hidden="1" x14ac:dyDescent="0.25">
      <c r="A1115" t="s">
        <v>6707</v>
      </c>
      <c r="B1115" t="s">
        <v>165</v>
      </c>
      <c r="C1115" t="s">
        <v>359</v>
      </c>
      <c r="D1115" t="s">
        <v>71</v>
      </c>
      <c r="E1115" t="s">
        <v>298</v>
      </c>
      <c r="F1115" t="s">
        <v>360</v>
      </c>
      <c r="G1115" t="s">
        <v>73</v>
      </c>
      <c r="H1115" t="s">
        <v>74</v>
      </c>
      <c r="I1115" t="s">
        <v>29</v>
      </c>
      <c r="J1115" t="s">
        <v>82</v>
      </c>
      <c r="K1115" t="s">
        <v>57</v>
      </c>
      <c r="L1115" t="s">
        <v>6280</v>
      </c>
      <c r="M1115" t="s">
        <v>6708</v>
      </c>
      <c r="N1115" t="s">
        <v>6709</v>
      </c>
      <c r="O1115" t="s">
        <v>61</v>
      </c>
      <c r="P1115" t="s">
        <v>136</v>
      </c>
      <c r="Q1115" t="s">
        <v>137</v>
      </c>
      <c r="R1115" t="s">
        <v>6709</v>
      </c>
      <c r="S1115" t="s">
        <v>5769</v>
      </c>
      <c r="T1115" t="s">
        <v>6280</v>
      </c>
      <c r="U1115" t="s">
        <v>352</v>
      </c>
      <c r="V1115" s="40">
        <v>0</v>
      </c>
      <c r="W1115" s="40">
        <v>3.472222222222222E-3</v>
      </c>
      <c r="X1115" s="40">
        <v>3.472222222222222E-3</v>
      </c>
      <c r="Y1115" s="2" t="str">
        <f t="shared" si="212"/>
        <v/>
      </c>
      <c r="Z1115" s="47" t="str">
        <f t="shared" si="213"/>
        <v>Cumplido</v>
      </c>
      <c r="AA1115" s="8"/>
      <c r="AB1115" s="8"/>
      <c r="AC1115" s="8"/>
      <c r="AD1115" s="8"/>
      <c r="AE1115" s="8"/>
      <c r="AF1115" s="42">
        <v>45344</v>
      </c>
      <c r="AG1115" s="13" t="str">
        <f t="shared" si="214"/>
        <v>CUMPLE</v>
      </c>
      <c r="AH1115" s="13" t="str">
        <f t="shared" si="215"/>
        <v>NO CUMPLE</v>
      </c>
      <c r="AI1115" s="13" t="str">
        <f t="shared" si="216"/>
        <v>NO CUMPLE</v>
      </c>
      <c r="AJ1115" s="13" t="str">
        <f t="shared" si="217"/>
        <v>NO CUMPLE</v>
      </c>
      <c r="AK1115" s="13" t="str">
        <f t="shared" si="218"/>
        <v>NO CUMPLE</v>
      </c>
      <c r="AL1115" s="13" t="str">
        <f t="shared" si="219"/>
        <v>CUMPLE</v>
      </c>
      <c r="AM1115" s="13" t="str">
        <f t="shared" si="220"/>
        <v>NO CUMPLE</v>
      </c>
      <c r="AN1115" s="13" t="str">
        <f t="shared" si="221"/>
        <v>NO CUMPLE</v>
      </c>
      <c r="AO1115" s="13" t="str">
        <f t="shared" si="222"/>
        <v>NO CUMPLE</v>
      </c>
      <c r="AP1115" s="13" t="str">
        <f t="shared" si="223"/>
        <v>NO CUMPLE</v>
      </c>
    </row>
    <row r="1116" spans="1:42" ht="15" hidden="1" x14ac:dyDescent="0.25">
      <c r="A1116" t="s">
        <v>6710</v>
      </c>
      <c r="B1116" t="s">
        <v>165</v>
      </c>
      <c r="C1116" t="s">
        <v>359</v>
      </c>
      <c r="D1116" t="s">
        <v>71</v>
      </c>
      <c r="E1116" t="s">
        <v>298</v>
      </c>
      <c r="F1116" t="s">
        <v>360</v>
      </c>
      <c r="G1116" t="s">
        <v>73</v>
      </c>
      <c r="H1116" t="s">
        <v>74</v>
      </c>
      <c r="I1116" t="s">
        <v>29</v>
      </c>
      <c r="J1116" t="s">
        <v>82</v>
      </c>
      <c r="K1116" t="s">
        <v>57</v>
      </c>
      <c r="L1116" t="s">
        <v>375</v>
      </c>
      <c r="M1116" t="s">
        <v>6711</v>
      </c>
      <c r="N1116" t="s">
        <v>6712</v>
      </c>
      <c r="O1116" t="s">
        <v>61</v>
      </c>
      <c r="P1116" t="s">
        <v>136</v>
      </c>
      <c r="Q1116" t="s">
        <v>137</v>
      </c>
      <c r="R1116" t="s">
        <v>6712</v>
      </c>
      <c r="S1116" t="s">
        <v>5769</v>
      </c>
      <c r="T1116" t="s">
        <v>375</v>
      </c>
      <c r="U1116" t="s">
        <v>378</v>
      </c>
      <c r="V1116" s="40">
        <v>0</v>
      </c>
      <c r="W1116" s="40">
        <v>2.1527777777777778E-3</v>
      </c>
      <c r="X1116" s="40">
        <v>2.1527777777777778E-3</v>
      </c>
      <c r="Y1116" s="2" t="str">
        <f t="shared" si="212"/>
        <v/>
      </c>
      <c r="Z1116" s="47" t="str">
        <f t="shared" si="213"/>
        <v>Cumplido</v>
      </c>
      <c r="AA1116" s="8"/>
      <c r="AB1116" s="8"/>
      <c r="AC1116" s="8"/>
      <c r="AD1116" s="8"/>
      <c r="AE1116" s="8"/>
      <c r="AF1116" s="42">
        <v>45344</v>
      </c>
      <c r="AG1116" s="13" t="str">
        <f t="shared" si="214"/>
        <v>CUMPLE</v>
      </c>
      <c r="AH1116" s="13" t="str">
        <f t="shared" si="215"/>
        <v>NO CUMPLE</v>
      </c>
      <c r="AI1116" s="13" t="str">
        <f t="shared" si="216"/>
        <v>NO CUMPLE</v>
      </c>
      <c r="AJ1116" s="13" t="str">
        <f t="shared" si="217"/>
        <v>NO CUMPLE</v>
      </c>
      <c r="AK1116" s="13" t="str">
        <f t="shared" si="218"/>
        <v>NO CUMPLE</v>
      </c>
      <c r="AL1116" s="13" t="str">
        <f t="shared" si="219"/>
        <v>CUMPLE</v>
      </c>
      <c r="AM1116" s="13" t="str">
        <f t="shared" si="220"/>
        <v>NO CUMPLE</v>
      </c>
      <c r="AN1116" s="13" t="str">
        <f t="shared" si="221"/>
        <v>NO CUMPLE</v>
      </c>
      <c r="AO1116" s="13" t="str">
        <f t="shared" si="222"/>
        <v>NO CUMPLE</v>
      </c>
      <c r="AP1116" s="13" t="str">
        <f t="shared" si="223"/>
        <v>NO CUMPLE</v>
      </c>
    </row>
    <row r="1117" spans="1:42" ht="15" hidden="1" x14ac:dyDescent="0.25">
      <c r="A1117" t="s">
        <v>6713</v>
      </c>
      <c r="B1117" t="s">
        <v>165</v>
      </c>
      <c r="C1117" t="s">
        <v>359</v>
      </c>
      <c r="D1117" t="s">
        <v>71</v>
      </c>
      <c r="E1117" t="s">
        <v>298</v>
      </c>
      <c r="F1117" t="s">
        <v>360</v>
      </c>
      <c r="G1117" t="s">
        <v>73</v>
      </c>
      <c r="H1117" t="s">
        <v>74</v>
      </c>
      <c r="I1117" t="s">
        <v>29</v>
      </c>
      <c r="J1117" t="s">
        <v>82</v>
      </c>
      <c r="K1117" t="s">
        <v>57</v>
      </c>
      <c r="L1117" t="s">
        <v>6401</v>
      </c>
      <c r="M1117" t="s">
        <v>6714</v>
      </c>
      <c r="N1117" t="s">
        <v>6715</v>
      </c>
      <c r="O1117" t="s">
        <v>61</v>
      </c>
      <c r="P1117" t="s">
        <v>136</v>
      </c>
      <c r="Q1117" t="s">
        <v>137</v>
      </c>
      <c r="R1117" t="s">
        <v>6715</v>
      </c>
      <c r="S1117" t="s">
        <v>5769</v>
      </c>
      <c r="T1117" t="s">
        <v>6401</v>
      </c>
      <c r="U1117" t="s">
        <v>373</v>
      </c>
      <c r="V1117" s="40">
        <v>0</v>
      </c>
      <c r="W1117" s="40">
        <v>1.3194444444444445E-3</v>
      </c>
      <c r="X1117" s="40">
        <v>1.3194444444444445E-3</v>
      </c>
      <c r="Y1117" s="2" t="str">
        <f t="shared" si="212"/>
        <v/>
      </c>
      <c r="Z1117" s="47" t="str">
        <f t="shared" si="213"/>
        <v>Cumplido</v>
      </c>
      <c r="AA1117" s="47"/>
      <c r="AB1117" s="8"/>
      <c r="AC1117" s="8"/>
      <c r="AD1117" s="8"/>
      <c r="AE1117" s="8"/>
      <c r="AF1117" s="42">
        <v>45344</v>
      </c>
      <c r="AG1117" s="13" t="str">
        <f t="shared" si="214"/>
        <v>CUMPLE</v>
      </c>
      <c r="AH1117" s="13" t="str">
        <f t="shared" si="215"/>
        <v>NO CUMPLE</v>
      </c>
      <c r="AI1117" s="13" t="str">
        <f t="shared" si="216"/>
        <v>NO CUMPLE</v>
      </c>
      <c r="AJ1117" s="13" t="str">
        <f t="shared" si="217"/>
        <v>NO CUMPLE</v>
      </c>
      <c r="AK1117" s="13" t="str">
        <f t="shared" si="218"/>
        <v>NO CUMPLE</v>
      </c>
      <c r="AL1117" s="13" t="str">
        <f t="shared" si="219"/>
        <v>CUMPLE</v>
      </c>
      <c r="AM1117" s="13" t="str">
        <f t="shared" si="220"/>
        <v>NO CUMPLE</v>
      </c>
      <c r="AN1117" s="13" t="str">
        <f t="shared" si="221"/>
        <v>NO CUMPLE</v>
      </c>
      <c r="AO1117" s="13" t="str">
        <f t="shared" si="222"/>
        <v>NO CUMPLE</v>
      </c>
      <c r="AP1117" s="13" t="str">
        <f t="shared" si="223"/>
        <v>NO CUMPLE</v>
      </c>
    </row>
    <row r="1118" spans="1:42" ht="15" hidden="1" x14ac:dyDescent="0.25">
      <c r="A1118" t="s">
        <v>6716</v>
      </c>
      <c r="B1118" t="s">
        <v>165</v>
      </c>
      <c r="C1118" t="s">
        <v>359</v>
      </c>
      <c r="D1118" t="s">
        <v>71</v>
      </c>
      <c r="E1118" t="s">
        <v>767</v>
      </c>
      <c r="F1118" t="s">
        <v>1016</v>
      </c>
      <c r="G1118" t="s">
        <v>54</v>
      </c>
      <c r="H1118" t="s">
        <v>55</v>
      </c>
      <c r="I1118" t="s">
        <v>30</v>
      </c>
      <c r="J1118" t="s">
        <v>82</v>
      </c>
      <c r="K1118" t="s">
        <v>57</v>
      </c>
      <c r="L1118" t="s">
        <v>6518</v>
      </c>
      <c r="M1118" t="s">
        <v>6717</v>
      </c>
      <c r="N1118" t="s">
        <v>6718</v>
      </c>
      <c r="O1118" t="s">
        <v>61</v>
      </c>
      <c r="P1118" t="s">
        <v>136</v>
      </c>
      <c r="Q1118" t="s">
        <v>137</v>
      </c>
      <c r="R1118" t="s">
        <v>6719</v>
      </c>
      <c r="S1118" t="s">
        <v>5769</v>
      </c>
      <c r="T1118" t="s">
        <v>1017</v>
      </c>
      <c r="U1118" t="s">
        <v>1021</v>
      </c>
      <c r="V1118" s="40">
        <v>6.3657407407407413E-4</v>
      </c>
      <c r="W1118" s="40">
        <v>1.3773148148148147E-3</v>
      </c>
      <c r="X1118" s="40">
        <v>7.407407407407407E-4</v>
      </c>
      <c r="Y1118" s="2" t="str">
        <f t="shared" si="212"/>
        <v/>
      </c>
      <c r="Z1118" s="47" t="str">
        <f t="shared" si="213"/>
        <v>Cumplido</v>
      </c>
      <c r="AA1118" s="8"/>
      <c r="AB1118" s="8"/>
      <c r="AC1118" s="8"/>
      <c r="AD1118" s="8"/>
      <c r="AE1118" s="8"/>
      <c r="AF1118" s="42">
        <v>45344</v>
      </c>
      <c r="AG1118" s="13" t="str">
        <f t="shared" si="214"/>
        <v>CUMPLE</v>
      </c>
      <c r="AH1118" s="13" t="str">
        <f t="shared" si="215"/>
        <v>NO CUMPLE</v>
      </c>
      <c r="AI1118" s="13" t="str">
        <f t="shared" si="216"/>
        <v>NO CUMPLE</v>
      </c>
      <c r="AJ1118" s="13" t="str">
        <f t="shared" si="217"/>
        <v>NO CUMPLE</v>
      </c>
      <c r="AK1118" s="13" t="str">
        <f t="shared" si="218"/>
        <v>NO CUMPLE</v>
      </c>
      <c r="AL1118" s="13" t="str">
        <f t="shared" si="219"/>
        <v>CUMPLE</v>
      </c>
      <c r="AM1118" s="13" t="str">
        <f t="shared" si="220"/>
        <v>NO CUMPLE</v>
      </c>
      <c r="AN1118" s="13" t="str">
        <f t="shared" si="221"/>
        <v>NO CUMPLE</v>
      </c>
      <c r="AO1118" s="13" t="str">
        <f t="shared" si="222"/>
        <v>NO CUMPLE</v>
      </c>
      <c r="AP1118" s="13" t="str">
        <f t="shared" si="223"/>
        <v>NO CUMPLE</v>
      </c>
    </row>
    <row r="1119" spans="1:42" ht="15" x14ac:dyDescent="0.25">
      <c r="A1119" t="s">
        <v>6720</v>
      </c>
      <c r="B1119" t="s">
        <v>445</v>
      </c>
      <c r="C1119" t="s">
        <v>233</v>
      </c>
      <c r="D1119" t="s">
        <v>446</v>
      </c>
      <c r="E1119" t="s">
        <v>234</v>
      </c>
      <c r="F1119" t="s">
        <v>447</v>
      </c>
      <c r="G1119" t="s">
        <v>448</v>
      </c>
      <c r="H1119" t="s">
        <v>55</v>
      </c>
      <c r="I1119" t="s">
        <v>30</v>
      </c>
      <c r="J1119" t="s">
        <v>67</v>
      </c>
      <c r="K1119" t="s">
        <v>449</v>
      </c>
      <c r="L1119" t="s">
        <v>450</v>
      </c>
      <c r="M1119" t="s">
        <v>6721</v>
      </c>
      <c r="N1119" t="s">
        <v>6721</v>
      </c>
      <c r="O1119" t="s">
        <v>61</v>
      </c>
      <c r="P1119" t="s">
        <v>452</v>
      </c>
      <c r="Q1119" t="s">
        <v>452</v>
      </c>
      <c r="R1119" t="s">
        <v>6722</v>
      </c>
      <c r="S1119" t="s">
        <v>5769</v>
      </c>
      <c r="T1119" t="s">
        <v>454</v>
      </c>
      <c r="U1119" t="s">
        <v>5199</v>
      </c>
      <c r="V1119" s="40">
        <v>8.0347222222222223E-2</v>
      </c>
      <c r="W1119" s="40">
        <v>8.6620370370370375E-2</v>
      </c>
      <c r="X1119" s="40">
        <v>6.2731481481481484E-3</v>
      </c>
      <c r="Y1119" s="2" t="str">
        <f t="shared" si="212"/>
        <v>Cumplido</v>
      </c>
      <c r="Z1119" s="47" t="str">
        <f t="shared" si="213"/>
        <v/>
      </c>
      <c r="AA1119" s="8"/>
      <c r="AB1119" s="8"/>
      <c r="AC1119" s="8"/>
      <c r="AD1119" s="8"/>
      <c r="AE1119" s="8"/>
      <c r="AF1119" s="42">
        <v>45344</v>
      </c>
      <c r="AG1119" s="13" t="str">
        <f t="shared" si="214"/>
        <v>CUMPLE</v>
      </c>
      <c r="AH1119" s="13" t="str">
        <f t="shared" si="215"/>
        <v>NO CUMPLE</v>
      </c>
      <c r="AI1119" s="13" t="str">
        <f t="shared" si="216"/>
        <v>NO CUMPLE</v>
      </c>
      <c r="AJ1119" s="13" t="str">
        <f t="shared" si="217"/>
        <v>NO CUMPLE</v>
      </c>
      <c r="AK1119" s="13" t="str">
        <f t="shared" si="218"/>
        <v>NO CUMPLE</v>
      </c>
      <c r="AL1119" s="13" t="str">
        <f t="shared" si="219"/>
        <v>NO CUMPLE</v>
      </c>
      <c r="AM1119" s="13" t="str">
        <f t="shared" si="220"/>
        <v>CUMPLE</v>
      </c>
      <c r="AN1119" s="13" t="str">
        <f t="shared" si="221"/>
        <v>NO CUMPLE</v>
      </c>
      <c r="AO1119" s="13" t="str">
        <f t="shared" si="222"/>
        <v>NO CUMPLE</v>
      </c>
      <c r="AP1119" s="13" t="str">
        <f t="shared" si="223"/>
        <v>NO CUMPLE</v>
      </c>
    </row>
    <row r="1120" spans="1:42" ht="15" x14ac:dyDescent="0.25">
      <c r="A1120" t="s">
        <v>6723</v>
      </c>
      <c r="B1120" t="s">
        <v>445</v>
      </c>
      <c r="C1120" t="s">
        <v>233</v>
      </c>
      <c r="D1120" t="s">
        <v>446</v>
      </c>
      <c r="E1120" t="s">
        <v>234</v>
      </c>
      <c r="F1120" t="s">
        <v>447</v>
      </c>
      <c r="G1120" t="s">
        <v>448</v>
      </c>
      <c r="H1120" t="s">
        <v>55</v>
      </c>
      <c r="I1120" t="s">
        <v>30</v>
      </c>
      <c r="J1120" t="s">
        <v>67</v>
      </c>
      <c r="K1120" t="s">
        <v>288</v>
      </c>
      <c r="L1120" t="s">
        <v>6724</v>
      </c>
      <c r="M1120" t="s">
        <v>6725</v>
      </c>
      <c r="N1120" t="s">
        <v>6725</v>
      </c>
      <c r="O1120" t="s">
        <v>61</v>
      </c>
      <c r="P1120" t="s">
        <v>452</v>
      </c>
      <c r="Q1120" t="s">
        <v>452</v>
      </c>
      <c r="R1120" t="s">
        <v>6726</v>
      </c>
      <c r="S1120" t="s">
        <v>5769</v>
      </c>
      <c r="T1120" t="s">
        <v>6727</v>
      </c>
      <c r="U1120" t="s">
        <v>5199</v>
      </c>
      <c r="V1120" s="40">
        <v>0.51006944444444446</v>
      </c>
      <c r="W1120" s="40">
        <v>0.51099537037037035</v>
      </c>
      <c r="X1120" s="40">
        <v>9.2592592592592596E-4</v>
      </c>
      <c r="Y1120" s="2" t="str">
        <f t="shared" si="212"/>
        <v>Cumplido</v>
      </c>
      <c r="Z1120" s="47" t="str">
        <f t="shared" si="213"/>
        <v/>
      </c>
      <c r="AA1120" s="8"/>
      <c r="AB1120" s="8"/>
      <c r="AC1120" s="8"/>
      <c r="AD1120" s="8"/>
      <c r="AE1120" s="8"/>
      <c r="AF1120" s="42">
        <v>45344</v>
      </c>
      <c r="AG1120" s="13" t="str">
        <f t="shared" si="214"/>
        <v>CUMPLE</v>
      </c>
      <c r="AH1120" s="13" t="str">
        <f t="shared" si="215"/>
        <v>NO CUMPLE</v>
      </c>
      <c r="AI1120" s="13" t="str">
        <f t="shared" si="216"/>
        <v>NO CUMPLE</v>
      </c>
      <c r="AJ1120" s="13" t="str">
        <f t="shared" si="217"/>
        <v>NO CUMPLE</v>
      </c>
      <c r="AK1120" s="13" t="str">
        <f t="shared" si="218"/>
        <v>NO CUMPLE</v>
      </c>
      <c r="AL1120" s="13" t="str">
        <f t="shared" si="219"/>
        <v>NO CUMPLE</v>
      </c>
      <c r="AM1120" s="13" t="str">
        <f t="shared" si="220"/>
        <v>NO CUMPLE</v>
      </c>
      <c r="AN1120" s="13" t="str">
        <f t="shared" si="221"/>
        <v>NO CUMPLE</v>
      </c>
      <c r="AO1120" s="13" t="str">
        <f t="shared" si="222"/>
        <v>CUMPLE</v>
      </c>
      <c r="AP1120" s="13" t="str">
        <f t="shared" si="223"/>
        <v>NO CUMPLE</v>
      </c>
    </row>
    <row r="1121" spans="1:42" ht="15" x14ac:dyDescent="0.25">
      <c r="A1121" t="s">
        <v>6728</v>
      </c>
      <c r="B1121" t="s">
        <v>307</v>
      </c>
      <c r="C1121" t="s">
        <v>308</v>
      </c>
      <c r="D1121" t="s">
        <v>308</v>
      </c>
      <c r="E1121" t="s">
        <v>457</v>
      </c>
      <c r="F1121" t="s">
        <v>458</v>
      </c>
      <c r="G1121" t="s">
        <v>54</v>
      </c>
      <c r="H1121" t="s">
        <v>55</v>
      </c>
      <c r="I1121" t="s">
        <v>30</v>
      </c>
      <c r="J1121" t="s">
        <v>82</v>
      </c>
      <c r="K1121" t="s">
        <v>57</v>
      </c>
      <c r="L1121" t="s">
        <v>6729</v>
      </c>
      <c r="M1121" t="s">
        <v>6730</v>
      </c>
      <c r="N1121" t="s">
        <v>6731</v>
      </c>
      <c r="O1121" t="s">
        <v>61</v>
      </c>
      <c r="P1121" t="s">
        <v>462</v>
      </c>
      <c r="Q1121" t="s">
        <v>463</v>
      </c>
      <c r="R1121" t="s">
        <v>6732</v>
      </c>
      <c r="S1121" t="s">
        <v>5769</v>
      </c>
      <c r="T1121" t="s">
        <v>465</v>
      </c>
      <c r="U1121" t="s">
        <v>465</v>
      </c>
      <c r="V1121" s="40">
        <v>0</v>
      </c>
      <c r="W1121" s="40">
        <v>1.0763888888888889E-3</v>
      </c>
      <c r="X1121" s="40">
        <v>1.0763888888888889E-3</v>
      </c>
      <c r="Y1121" s="2" t="str">
        <f t="shared" si="212"/>
        <v/>
      </c>
      <c r="Z1121" s="47" t="str">
        <f t="shared" si="213"/>
        <v>Cumplido</v>
      </c>
      <c r="AA1121" s="8"/>
      <c r="AB1121" s="8"/>
      <c r="AC1121" s="8"/>
      <c r="AD1121" s="8"/>
      <c r="AE1121" s="8"/>
      <c r="AF1121" s="42">
        <v>45344</v>
      </c>
      <c r="AG1121" s="13" t="str">
        <f t="shared" si="214"/>
        <v>CUMPLE</v>
      </c>
      <c r="AH1121" s="13" t="str">
        <f t="shared" si="215"/>
        <v>NO CUMPLE</v>
      </c>
      <c r="AI1121" s="13" t="str">
        <f t="shared" si="216"/>
        <v>NO CUMPLE</v>
      </c>
      <c r="AJ1121" s="13" t="str">
        <f t="shared" si="217"/>
        <v>NO CUMPLE</v>
      </c>
      <c r="AK1121" s="13" t="str">
        <f t="shared" si="218"/>
        <v>NO CUMPLE</v>
      </c>
      <c r="AL1121" s="13" t="str">
        <f t="shared" si="219"/>
        <v>CUMPLE</v>
      </c>
      <c r="AM1121" s="13" t="str">
        <f t="shared" si="220"/>
        <v>NO CUMPLE</v>
      </c>
      <c r="AN1121" s="13" t="str">
        <f t="shared" si="221"/>
        <v>NO CUMPLE</v>
      </c>
      <c r="AO1121" s="13" t="str">
        <f t="shared" si="222"/>
        <v>NO CUMPLE</v>
      </c>
      <c r="AP1121" s="13" t="str">
        <f t="shared" si="223"/>
        <v>NO CUMPLE</v>
      </c>
    </row>
    <row r="1122" spans="1:42" ht="15" hidden="1" x14ac:dyDescent="0.25">
      <c r="A1122" t="s">
        <v>6733</v>
      </c>
      <c r="B1122" t="s">
        <v>165</v>
      </c>
      <c r="C1122" t="s">
        <v>296</v>
      </c>
      <c r="D1122" t="s">
        <v>297</v>
      </c>
      <c r="E1122" t="s">
        <v>767</v>
      </c>
      <c r="F1122" t="s">
        <v>6734</v>
      </c>
      <c r="G1122" t="s">
        <v>73</v>
      </c>
      <c r="H1122" t="s">
        <v>74</v>
      </c>
      <c r="I1122" t="s">
        <v>29</v>
      </c>
      <c r="J1122" t="s">
        <v>82</v>
      </c>
      <c r="K1122" t="s">
        <v>57</v>
      </c>
      <c r="L1122" t="s">
        <v>6735</v>
      </c>
      <c r="M1122" t="s">
        <v>6736</v>
      </c>
      <c r="N1122" t="s">
        <v>6737</v>
      </c>
      <c r="O1122" t="s">
        <v>61</v>
      </c>
      <c r="P1122" t="s">
        <v>94</v>
      </c>
      <c r="Q1122" t="s">
        <v>95</v>
      </c>
      <c r="R1122" t="s">
        <v>6738</v>
      </c>
      <c r="S1122" t="s">
        <v>5769</v>
      </c>
      <c r="T1122" t="s">
        <v>6739</v>
      </c>
      <c r="U1122" t="s">
        <v>774</v>
      </c>
      <c r="V1122" s="40">
        <v>6.7129629629629625E-4</v>
      </c>
      <c r="W1122" s="40">
        <v>3.0624999999999999E-2</v>
      </c>
      <c r="X1122" s="40">
        <v>2.9953703703703705E-2</v>
      </c>
      <c r="Y1122" s="2" t="str">
        <f t="shared" si="212"/>
        <v/>
      </c>
      <c r="Z1122" s="47" t="str">
        <f t="shared" si="213"/>
        <v>Cumplido</v>
      </c>
      <c r="AA1122" s="8"/>
      <c r="AB1122" s="8"/>
      <c r="AC1122" s="8"/>
      <c r="AD1122" s="8"/>
      <c r="AE1122" s="8"/>
      <c r="AF1122" s="42">
        <v>45344</v>
      </c>
      <c r="AG1122" s="13" t="str">
        <f t="shared" si="214"/>
        <v>CUMPLE</v>
      </c>
      <c r="AH1122" s="13" t="str">
        <f t="shared" si="215"/>
        <v>NO CUMPLE</v>
      </c>
      <c r="AI1122" s="13" t="str">
        <f t="shared" si="216"/>
        <v>NO CUMPLE</v>
      </c>
      <c r="AJ1122" s="13" t="str">
        <f t="shared" si="217"/>
        <v>NO CUMPLE</v>
      </c>
      <c r="AK1122" s="13" t="str">
        <f t="shared" si="218"/>
        <v>NO CUMPLE</v>
      </c>
      <c r="AL1122" s="13" t="str">
        <f t="shared" si="219"/>
        <v>CUMPLE</v>
      </c>
      <c r="AM1122" s="13" t="str">
        <f t="shared" si="220"/>
        <v>NO CUMPLE</v>
      </c>
      <c r="AN1122" s="13" t="str">
        <f t="shared" si="221"/>
        <v>NO CUMPLE</v>
      </c>
      <c r="AO1122" s="13" t="str">
        <f t="shared" si="222"/>
        <v>NO CUMPLE</v>
      </c>
      <c r="AP1122" s="13" t="str">
        <f t="shared" si="223"/>
        <v>NO CUMPLE</v>
      </c>
    </row>
    <row r="1123" spans="1:42" ht="15" hidden="1" x14ac:dyDescent="0.25">
      <c r="A1123" t="s">
        <v>6740</v>
      </c>
      <c r="B1123" t="s">
        <v>165</v>
      </c>
      <c r="C1123" t="s">
        <v>71</v>
      </c>
      <c r="D1123" t="s">
        <v>297</v>
      </c>
      <c r="E1123" t="s">
        <v>155</v>
      </c>
      <c r="F1123" t="s">
        <v>320</v>
      </c>
      <c r="G1123" t="s">
        <v>73</v>
      </c>
      <c r="H1123" t="s">
        <v>74</v>
      </c>
      <c r="I1123" t="s">
        <v>29</v>
      </c>
      <c r="J1123" t="s">
        <v>82</v>
      </c>
      <c r="K1123" t="s">
        <v>682</v>
      </c>
      <c r="L1123" t="s">
        <v>683</v>
      </c>
      <c r="M1123" t="s">
        <v>6741</v>
      </c>
      <c r="N1123" t="s">
        <v>6742</v>
      </c>
      <c r="O1123" t="s">
        <v>61</v>
      </c>
      <c r="P1123" t="s">
        <v>94</v>
      </c>
      <c r="Q1123" t="s">
        <v>95</v>
      </c>
      <c r="R1123" t="s">
        <v>6743</v>
      </c>
      <c r="S1123" t="s">
        <v>5769</v>
      </c>
      <c r="T1123" t="s">
        <v>6744</v>
      </c>
      <c r="U1123" t="s">
        <v>4158</v>
      </c>
      <c r="V1123" s="40">
        <v>8.3101851851851843E-3</v>
      </c>
      <c r="W1123" s="40">
        <v>1.207175925925926E-2</v>
      </c>
      <c r="X1123" s="40">
        <v>3.7615740740740739E-3</v>
      </c>
      <c r="Y1123" s="2" t="str">
        <f t="shared" si="212"/>
        <v/>
      </c>
      <c r="Z1123" s="47" t="str">
        <f t="shared" si="213"/>
        <v>Cumplido</v>
      </c>
      <c r="AA1123" s="8"/>
      <c r="AB1123" s="8"/>
      <c r="AC1123" s="8"/>
      <c r="AD1123" s="8"/>
      <c r="AE1123" s="8"/>
      <c r="AF1123" s="42">
        <v>45344</v>
      </c>
      <c r="AG1123" s="13" t="str">
        <f t="shared" si="214"/>
        <v>CUMPLE</v>
      </c>
      <c r="AH1123" s="13" t="str">
        <f t="shared" si="215"/>
        <v>NO CUMPLE</v>
      </c>
      <c r="AI1123" s="13" t="str">
        <f t="shared" si="216"/>
        <v>NO CUMPLE</v>
      </c>
      <c r="AJ1123" s="13" t="str">
        <f t="shared" si="217"/>
        <v>NO CUMPLE</v>
      </c>
      <c r="AK1123" s="13" t="str">
        <f t="shared" si="218"/>
        <v>NO CUMPLE</v>
      </c>
      <c r="AL1123" s="13" t="str">
        <f t="shared" si="219"/>
        <v>CUMPLE</v>
      </c>
      <c r="AM1123" s="13" t="str">
        <f t="shared" si="220"/>
        <v>NO CUMPLE</v>
      </c>
      <c r="AN1123" s="13" t="str">
        <f t="shared" si="221"/>
        <v>NO CUMPLE</v>
      </c>
      <c r="AO1123" s="13" t="str">
        <f t="shared" si="222"/>
        <v>NO CUMPLE</v>
      </c>
      <c r="AP1123" s="13" t="str">
        <f t="shared" si="223"/>
        <v>NO CUMPLE</v>
      </c>
    </row>
    <row r="1124" spans="1:42" ht="15" x14ac:dyDescent="0.25">
      <c r="A1124" t="s">
        <v>6745</v>
      </c>
      <c r="B1124" t="s">
        <v>284</v>
      </c>
      <c r="C1124" t="s">
        <v>233</v>
      </c>
      <c r="D1124" t="s">
        <v>285</v>
      </c>
      <c r="E1124" t="s">
        <v>234</v>
      </c>
      <c r="F1124" t="s">
        <v>287</v>
      </c>
      <c r="G1124" t="s">
        <v>54</v>
      </c>
      <c r="H1124" t="s">
        <v>55</v>
      </c>
      <c r="I1124" t="s">
        <v>30</v>
      </c>
      <c r="J1124" t="s">
        <v>82</v>
      </c>
      <c r="K1124" t="s">
        <v>288</v>
      </c>
      <c r="L1124" t="s">
        <v>6746</v>
      </c>
      <c r="M1124" t="s">
        <v>6747</v>
      </c>
      <c r="N1124" t="s">
        <v>6748</v>
      </c>
      <c r="O1124" t="s">
        <v>61</v>
      </c>
      <c r="P1124" t="s">
        <v>136</v>
      </c>
      <c r="Q1124" t="s">
        <v>137</v>
      </c>
      <c r="R1124" t="s">
        <v>6749</v>
      </c>
      <c r="S1124" t="s">
        <v>6480</v>
      </c>
      <c r="T1124" t="s">
        <v>6750</v>
      </c>
      <c r="U1124" t="s">
        <v>6751</v>
      </c>
      <c r="V1124" s="40">
        <v>5.0733333333333333</v>
      </c>
      <c r="W1124" s="40">
        <v>5.3105208333333334</v>
      </c>
      <c r="X1124" s="40">
        <v>0.2371875</v>
      </c>
      <c r="Y1124" s="2" t="str">
        <f t="shared" si="212"/>
        <v/>
      </c>
      <c r="Z1124" s="47" t="str">
        <f t="shared" si="213"/>
        <v>Cumplido</v>
      </c>
      <c r="AA1124" s="8"/>
      <c r="AB1124" s="8"/>
      <c r="AC1124" s="8"/>
      <c r="AD1124" s="8"/>
      <c r="AE1124" s="8"/>
      <c r="AF1124" s="42">
        <v>45349</v>
      </c>
      <c r="AG1124" s="13" t="str">
        <f t="shared" si="214"/>
        <v>NO CUMPLE</v>
      </c>
      <c r="AH1124" s="13" t="str">
        <f t="shared" si="215"/>
        <v>NO CUMPLE</v>
      </c>
      <c r="AI1124" s="13" t="str">
        <f t="shared" si="216"/>
        <v>CUMPLE</v>
      </c>
      <c r="AJ1124" s="13" t="str">
        <f t="shared" si="217"/>
        <v>NO CUMPLE</v>
      </c>
      <c r="AK1124" s="13" t="str">
        <f t="shared" si="218"/>
        <v>NO CUMPLE</v>
      </c>
      <c r="AL1124" s="13" t="str">
        <f t="shared" si="219"/>
        <v>NO CUMPLE</v>
      </c>
      <c r="AM1124" s="13" t="str">
        <f t="shared" si="220"/>
        <v>NO CUMPLE</v>
      </c>
      <c r="AN1124" s="13" t="str">
        <f t="shared" si="221"/>
        <v>NO CUMPLE</v>
      </c>
      <c r="AO1124" s="13" t="str">
        <f t="shared" si="222"/>
        <v>NO CUMPLE</v>
      </c>
      <c r="AP1124" s="13" t="str">
        <f t="shared" si="223"/>
        <v>CUMPLE</v>
      </c>
    </row>
    <row r="1125" spans="1:42" ht="15" x14ac:dyDescent="0.25">
      <c r="A1125" t="s">
        <v>6752</v>
      </c>
      <c r="B1125" t="s">
        <v>284</v>
      </c>
      <c r="C1125" t="s">
        <v>233</v>
      </c>
      <c r="D1125" t="s">
        <v>2863</v>
      </c>
      <c r="E1125" t="s">
        <v>942</v>
      </c>
      <c r="F1125" t="s">
        <v>287</v>
      </c>
      <c r="G1125" t="s">
        <v>54</v>
      </c>
      <c r="H1125" t="s">
        <v>55</v>
      </c>
      <c r="I1125" t="s">
        <v>30</v>
      </c>
      <c r="J1125" t="s">
        <v>82</v>
      </c>
      <c r="K1125" t="s">
        <v>288</v>
      </c>
      <c r="L1125" t="s">
        <v>6753</v>
      </c>
      <c r="M1125" t="s">
        <v>6754</v>
      </c>
      <c r="N1125" t="s">
        <v>6755</v>
      </c>
      <c r="O1125" t="s">
        <v>61</v>
      </c>
      <c r="P1125" t="s">
        <v>136</v>
      </c>
      <c r="Q1125" t="s">
        <v>137</v>
      </c>
      <c r="R1125" t="s">
        <v>6756</v>
      </c>
      <c r="S1125" t="s">
        <v>6757</v>
      </c>
      <c r="T1125" t="s">
        <v>6758</v>
      </c>
      <c r="U1125"/>
      <c r="V1125" s="40">
        <v>1.0489930555555556</v>
      </c>
      <c r="W1125" s="40">
        <v>1.0608564814814814</v>
      </c>
      <c r="X1125" s="40">
        <v>1.1863425925925927E-2</v>
      </c>
      <c r="Y1125" s="2" t="str">
        <f t="shared" si="212"/>
        <v/>
      </c>
      <c r="Z1125" s="47" t="str">
        <f t="shared" si="213"/>
        <v>Cumplido</v>
      </c>
      <c r="AA1125" s="8"/>
      <c r="AB1125" s="8"/>
      <c r="AC1125" s="8"/>
      <c r="AD1125" s="8"/>
      <c r="AE1125" s="8"/>
      <c r="AF1125" s="42">
        <v>45345</v>
      </c>
      <c r="AG1125" s="13" t="str">
        <f t="shared" si="214"/>
        <v>CUMPLE</v>
      </c>
      <c r="AH1125" s="13" t="str">
        <f t="shared" si="215"/>
        <v>NO CUMPLE</v>
      </c>
      <c r="AI1125" s="13" t="str">
        <f t="shared" si="216"/>
        <v>NO CUMPLE</v>
      </c>
      <c r="AJ1125" s="13" t="str">
        <f t="shared" si="217"/>
        <v>NO CUMPLE</v>
      </c>
      <c r="AK1125" s="13" t="str">
        <f t="shared" si="218"/>
        <v>NO CUMPLE</v>
      </c>
      <c r="AL1125" s="13" t="str">
        <f t="shared" si="219"/>
        <v>NO CUMPLE</v>
      </c>
      <c r="AM1125" s="13" t="str">
        <f t="shared" si="220"/>
        <v>NO CUMPLE</v>
      </c>
      <c r="AN1125" s="13" t="str">
        <f t="shared" si="221"/>
        <v>NO CUMPLE</v>
      </c>
      <c r="AO1125" s="13" t="str">
        <f t="shared" si="222"/>
        <v>NO CUMPLE</v>
      </c>
      <c r="AP1125" s="13" t="str">
        <f t="shared" si="223"/>
        <v>CUMPLE</v>
      </c>
    </row>
    <row r="1126" spans="1:42" ht="15" hidden="1" x14ac:dyDescent="0.25">
      <c r="A1126" t="s">
        <v>6759</v>
      </c>
      <c r="B1126" t="s">
        <v>165</v>
      </c>
      <c r="C1126" t="s">
        <v>71</v>
      </c>
      <c r="D1126" t="s">
        <v>297</v>
      </c>
      <c r="E1126" t="s">
        <v>155</v>
      </c>
      <c r="F1126" t="s">
        <v>1124</v>
      </c>
      <c r="G1126" t="s">
        <v>73</v>
      </c>
      <c r="H1126" t="s">
        <v>74</v>
      </c>
      <c r="I1126" t="s">
        <v>29</v>
      </c>
      <c r="J1126" t="s">
        <v>82</v>
      </c>
      <c r="K1126" t="s">
        <v>2725</v>
      </c>
      <c r="L1126" t="s">
        <v>5731</v>
      </c>
      <c r="M1126" t="s">
        <v>6760</v>
      </c>
      <c r="N1126" t="s">
        <v>6761</v>
      </c>
      <c r="O1126" t="s">
        <v>61</v>
      </c>
      <c r="P1126" t="s">
        <v>94</v>
      </c>
      <c r="Q1126" t="s">
        <v>95</v>
      </c>
      <c r="R1126" t="s">
        <v>6762</v>
      </c>
      <c r="S1126" t="s">
        <v>5769</v>
      </c>
      <c r="T1126" t="s">
        <v>6033</v>
      </c>
      <c r="U1126" t="s">
        <v>6763</v>
      </c>
      <c r="V1126" s="40">
        <v>9.0624999999999994E-3</v>
      </c>
      <c r="W1126" s="40">
        <v>1.5243055555555555E-2</v>
      </c>
      <c r="X1126" s="40">
        <v>6.1805555555555555E-3</v>
      </c>
      <c r="Y1126" s="2" t="str">
        <f t="shared" si="212"/>
        <v/>
      </c>
      <c r="Z1126" s="47" t="str">
        <f t="shared" si="213"/>
        <v>Cumplido</v>
      </c>
      <c r="AA1126" s="8"/>
      <c r="AB1126" s="8"/>
      <c r="AC1126" s="8"/>
      <c r="AD1126" s="8"/>
      <c r="AE1126" s="8"/>
      <c r="AF1126" s="42">
        <v>45344</v>
      </c>
      <c r="AG1126" s="13" t="str">
        <f t="shared" si="214"/>
        <v>CUMPLE</v>
      </c>
      <c r="AH1126" s="13" t="str">
        <f t="shared" si="215"/>
        <v>NO CUMPLE</v>
      </c>
      <c r="AI1126" s="13" t="str">
        <f t="shared" si="216"/>
        <v>NO CUMPLE</v>
      </c>
      <c r="AJ1126" s="13" t="str">
        <f t="shared" si="217"/>
        <v>NO CUMPLE</v>
      </c>
      <c r="AK1126" s="13" t="str">
        <f t="shared" si="218"/>
        <v>NO CUMPLE</v>
      </c>
      <c r="AL1126" s="13" t="str">
        <f t="shared" si="219"/>
        <v>CUMPLE</v>
      </c>
      <c r="AM1126" s="13" t="str">
        <f t="shared" si="220"/>
        <v>NO CUMPLE</v>
      </c>
      <c r="AN1126" s="13" t="str">
        <f t="shared" si="221"/>
        <v>NO CUMPLE</v>
      </c>
      <c r="AO1126" s="13" t="str">
        <f t="shared" si="222"/>
        <v>NO CUMPLE</v>
      </c>
      <c r="AP1126" s="13" t="str">
        <f t="shared" si="223"/>
        <v>NO CUMPLE</v>
      </c>
    </row>
    <row r="1127" spans="1:42" ht="15" x14ac:dyDescent="0.25">
      <c r="A1127" t="s">
        <v>6764</v>
      </c>
      <c r="B1127" t="s">
        <v>95</v>
      </c>
      <c r="C1127" t="s">
        <v>273</v>
      </c>
      <c r="D1127" t="s">
        <v>142</v>
      </c>
      <c r="E1127" t="s">
        <v>274</v>
      </c>
      <c r="F1127" t="s">
        <v>156</v>
      </c>
      <c r="G1127" t="s">
        <v>73</v>
      </c>
      <c r="H1127" t="s">
        <v>74</v>
      </c>
      <c r="I1127" t="s">
        <v>29</v>
      </c>
      <c r="J1127" t="s">
        <v>82</v>
      </c>
      <c r="K1127" t="s">
        <v>75</v>
      </c>
      <c r="L1127" t="s">
        <v>6765</v>
      </c>
      <c r="M1127" t="s">
        <v>6766</v>
      </c>
      <c r="N1127" t="s">
        <v>6767</v>
      </c>
      <c r="O1127" t="s">
        <v>61</v>
      </c>
      <c r="P1127" t="s">
        <v>62</v>
      </c>
      <c r="Q1127" t="s">
        <v>279</v>
      </c>
      <c r="R1127" t="s">
        <v>6768</v>
      </c>
      <c r="S1127" t="s">
        <v>5769</v>
      </c>
      <c r="T1127" t="s">
        <v>6769</v>
      </c>
      <c r="U1127" t="s">
        <v>6770</v>
      </c>
      <c r="V1127" s="40">
        <v>0</v>
      </c>
      <c r="W1127" s="40">
        <v>0.29152777777777777</v>
      </c>
      <c r="X1127" s="40">
        <v>0.29152777777777777</v>
      </c>
      <c r="Y1127" s="2" t="str">
        <f t="shared" si="212"/>
        <v/>
      </c>
      <c r="Z1127" s="47" t="str">
        <f t="shared" si="213"/>
        <v>Cumplido</v>
      </c>
      <c r="AA1127" s="8"/>
      <c r="AB1127" s="8" t="str">
        <f>IF($H1127="1-Crítica",IF($X1127&lt;=$AT$5,"Cumplido", "Incumplido"),"")</f>
        <v/>
      </c>
      <c r="AC1127" s="8" t="str">
        <f>IF($H1127="2-Alta",IF($X1127&lt;=$AT$6, "Cumplido", "Incumplido"),"")</f>
        <v/>
      </c>
      <c r="AD1127" s="8" t="str">
        <f>IF($H1127="3-Medio",IF($X1127&lt;=$AT$7, "Cumplido", "Incumplido"),"")</f>
        <v>Cumplido</v>
      </c>
      <c r="AE1127" s="8" t="str">
        <f>IF($H1127="4-Baja",IF($X1127&lt;=$AT$8, "Cumplido", "Incumplido"),"")</f>
        <v/>
      </c>
      <c r="AF1127" s="42">
        <v>45344</v>
      </c>
      <c r="AG1127" s="13" t="str">
        <f t="shared" si="214"/>
        <v>NO CUMPLE</v>
      </c>
      <c r="AH1127" s="13" t="str">
        <f t="shared" si="215"/>
        <v>NO CUMPLE</v>
      </c>
      <c r="AI1127" s="13" t="str">
        <f t="shared" si="216"/>
        <v>CUMPLE</v>
      </c>
      <c r="AJ1127" s="13" t="str">
        <f t="shared" si="217"/>
        <v>NO CUMPLE</v>
      </c>
      <c r="AK1127" s="13" t="str">
        <f t="shared" si="218"/>
        <v>NO CUMPLE</v>
      </c>
      <c r="AL1127" s="13" t="str">
        <f t="shared" si="219"/>
        <v>NO CUMPLE</v>
      </c>
      <c r="AM1127" s="13" t="str">
        <f t="shared" si="220"/>
        <v>NO CUMPLE</v>
      </c>
      <c r="AN1127" s="13" t="str">
        <f t="shared" si="221"/>
        <v>CUMPLE</v>
      </c>
      <c r="AO1127" s="13" t="str">
        <f t="shared" si="222"/>
        <v>NO CUMPLE</v>
      </c>
      <c r="AP1127" s="13" t="str">
        <f t="shared" si="223"/>
        <v>NO CUMPLE</v>
      </c>
    </row>
    <row r="1128" spans="1:42" ht="15" x14ac:dyDescent="0.25">
      <c r="A1128" t="s">
        <v>6771</v>
      </c>
      <c r="B1128" t="s">
        <v>95</v>
      </c>
      <c r="C1128" t="s">
        <v>223</v>
      </c>
      <c r="D1128" t="s">
        <v>142</v>
      </c>
      <c r="E1128" t="s">
        <v>2346</v>
      </c>
      <c r="F1128" t="s">
        <v>156</v>
      </c>
      <c r="G1128" t="s">
        <v>73</v>
      </c>
      <c r="H1128" t="s">
        <v>74</v>
      </c>
      <c r="I1128" t="s">
        <v>29</v>
      </c>
      <c r="J1128" t="s">
        <v>82</v>
      </c>
      <c r="K1128" t="s">
        <v>2851</v>
      </c>
      <c r="L1128" t="s">
        <v>6772</v>
      </c>
      <c r="M1128" t="s">
        <v>6773</v>
      </c>
      <c r="N1128" t="s">
        <v>6774</v>
      </c>
      <c r="O1128" t="s">
        <v>61</v>
      </c>
      <c r="P1128" t="s">
        <v>136</v>
      </c>
      <c r="Q1128" t="s">
        <v>137</v>
      </c>
      <c r="R1128" t="s">
        <v>6775</v>
      </c>
      <c r="S1128" t="s">
        <v>5769</v>
      </c>
      <c r="T1128" t="s">
        <v>6776</v>
      </c>
      <c r="U1128" t="s">
        <v>6777</v>
      </c>
      <c r="V1128" s="40">
        <v>0.15981481481481483</v>
      </c>
      <c r="W1128" s="40">
        <v>0.20002314814814814</v>
      </c>
      <c r="X1128" s="40">
        <v>4.0208333333333332E-2</v>
      </c>
      <c r="Y1128" s="2" t="str">
        <f t="shared" si="212"/>
        <v/>
      </c>
      <c r="Z1128" s="47" t="str">
        <f t="shared" si="213"/>
        <v>Cumplido</v>
      </c>
      <c r="AA1128" s="8"/>
      <c r="AB1128" s="8"/>
      <c r="AC1128" s="8"/>
      <c r="AD1128" s="8"/>
      <c r="AE1128" s="8"/>
      <c r="AF1128" s="42">
        <v>45344</v>
      </c>
      <c r="AG1128" s="13" t="str">
        <f t="shared" si="214"/>
        <v>CUMPLE</v>
      </c>
      <c r="AH1128" s="13" t="str">
        <f t="shared" si="215"/>
        <v>NO CUMPLE</v>
      </c>
      <c r="AI1128" s="13" t="str">
        <f t="shared" si="216"/>
        <v>NO CUMPLE</v>
      </c>
      <c r="AJ1128" s="13" t="str">
        <f t="shared" si="217"/>
        <v>NO CUMPLE</v>
      </c>
      <c r="AK1128" s="13" t="str">
        <f t="shared" si="218"/>
        <v>NO CUMPLE</v>
      </c>
      <c r="AL1128" s="13" t="str">
        <f t="shared" si="219"/>
        <v>NO CUMPLE</v>
      </c>
      <c r="AM1128" s="13" t="str">
        <f t="shared" si="220"/>
        <v>NO CUMPLE</v>
      </c>
      <c r="AN1128" s="13" t="str">
        <f t="shared" si="221"/>
        <v>CUMPLE</v>
      </c>
      <c r="AO1128" s="13" t="str">
        <f t="shared" si="222"/>
        <v>NO CUMPLE</v>
      </c>
      <c r="AP1128" s="13" t="str">
        <f t="shared" si="223"/>
        <v>NO CUMPLE</v>
      </c>
    </row>
    <row r="1129" spans="1:42" ht="15" x14ac:dyDescent="0.25">
      <c r="A1129" t="s">
        <v>6778</v>
      </c>
      <c r="B1129" t="s">
        <v>95</v>
      </c>
      <c r="C1129" t="s">
        <v>273</v>
      </c>
      <c r="D1129" t="s">
        <v>142</v>
      </c>
      <c r="E1129" t="s">
        <v>274</v>
      </c>
      <c r="F1129" t="s">
        <v>156</v>
      </c>
      <c r="G1129" t="s">
        <v>73</v>
      </c>
      <c r="H1129" t="s">
        <v>74</v>
      </c>
      <c r="I1129" t="s">
        <v>29</v>
      </c>
      <c r="J1129" t="s">
        <v>82</v>
      </c>
      <c r="K1129" t="s">
        <v>75</v>
      </c>
      <c r="L1129" t="s">
        <v>6779</v>
      </c>
      <c r="M1129" t="s">
        <v>6780</v>
      </c>
      <c r="N1129" t="s">
        <v>6781</v>
      </c>
      <c r="O1129" t="s">
        <v>61</v>
      </c>
      <c r="P1129" t="s">
        <v>62</v>
      </c>
      <c r="Q1129" t="s">
        <v>279</v>
      </c>
      <c r="R1129" t="s">
        <v>6782</v>
      </c>
      <c r="S1129" t="s">
        <v>6757</v>
      </c>
      <c r="T1129" t="s">
        <v>6783</v>
      </c>
      <c r="U1129" t="s">
        <v>6784</v>
      </c>
      <c r="V1129" s="40">
        <v>0.79025462962962967</v>
      </c>
      <c r="W1129" s="40">
        <v>0.99059027777777775</v>
      </c>
      <c r="X1129" s="40">
        <v>0.20033564814814814</v>
      </c>
      <c r="Y1129" s="2" t="str">
        <f t="shared" si="212"/>
        <v/>
      </c>
      <c r="Z1129" s="47" t="str">
        <f t="shared" si="213"/>
        <v>Cumplido</v>
      </c>
      <c r="AA1129" s="8"/>
      <c r="AB1129" s="8"/>
      <c r="AC1129" s="8"/>
      <c r="AD1129" s="8"/>
      <c r="AE1129" s="8"/>
      <c r="AF1129" s="42">
        <v>45345</v>
      </c>
      <c r="AG1129" s="13" t="str">
        <f t="shared" si="214"/>
        <v>NO CUMPLE</v>
      </c>
      <c r="AH1129" s="13" t="str">
        <f t="shared" si="215"/>
        <v>NO CUMPLE</v>
      </c>
      <c r="AI1129" s="13" t="str">
        <f t="shared" si="216"/>
        <v>CUMPLE</v>
      </c>
      <c r="AJ1129" s="13" t="str">
        <f t="shared" si="217"/>
        <v>NO CUMPLE</v>
      </c>
      <c r="AK1129" s="13" t="str">
        <f t="shared" si="218"/>
        <v>NO CUMPLE</v>
      </c>
      <c r="AL1129" s="13" t="str">
        <f t="shared" si="219"/>
        <v>NO CUMPLE</v>
      </c>
      <c r="AM1129" s="13" t="str">
        <f t="shared" si="220"/>
        <v>NO CUMPLE</v>
      </c>
      <c r="AN1129" s="13" t="str">
        <f t="shared" si="221"/>
        <v>NO CUMPLE</v>
      </c>
      <c r="AO1129" s="13" t="str">
        <f t="shared" si="222"/>
        <v>CUMPLE</v>
      </c>
      <c r="AP1129" s="13" t="str">
        <f t="shared" si="223"/>
        <v>NO CUMPLE</v>
      </c>
    </row>
    <row r="1130" spans="1:42" ht="15" x14ac:dyDescent="0.25">
      <c r="A1130" t="s">
        <v>6785</v>
      </c>
      <c r="B1130" t="s">
        <v>95</v>
      </c>
      <c r="C1130" t="s">
        <v>174</v>
      </c>
      <c r="D1130" t="s">
        <v>142</v>
      </c>
      <c r="E1130" t="s">
        <v>484</v>
      </c>
      <c r="F1130" t="s">
        <v>156</v>
      </c>
      <c r="G1130" t="s">
        <v>73</v>
      </c>
      <c r="H1130" t="s">
        <v>74</v>
      </c>
      <c r="I1130" t="s">
        <v>29</v>
      </c>
      <c r="J1130" t="s">
        <v>82</v>
      </c>
      <c r="K1130" t="s">
        <v>1952</v>
      </c>
      <c r="L1130" t="s">
        <v>6786</v>
      </c>
      <c r="M1130" t="s">
        <v>6787</v>
      </c>
      <c r="N1130" t="s">
        <v>6788</v>
      </c>
      <c r="O1130" t="s">
        <v>61</v>
      </c>
      <c r="P1130" t="s">
        <v>136</v>
      </c>
      <c r="Q1130" t="s">
        <v>137</v>
      </c>
      <c r="R1130" t="s">
        <v>6789</v>
      </c>
      <c r="S1130" t="s">
        <v>6076</v>
      </c>
      <c r="T1130" t="s">
        <v>6790</v>
      </c>
      <c r="U1130" t="s">
        <v>6791</v>
      </c>
      <c r="V1130" s="40">
        <v>3.9723842592592593</v>
      </c>
      <c r="W1130" s="40">
        <v>4.1804282407407412</v>
      </c>
      <c r="X1130" s="40">
        <v>0.20804398148148148</v>
      </c>
      <c r="Y1130" s="2" t="str">
        <f t="shared" si="212"/>
        <v/>
      </c>
      <c r="Z1130" s="47" t="str">
        <f t="shared" si="213"/>
        <v>Cumplido</v>
      </c>
      <c r="AA1130" s="8"/>
      <c r="AB1130" s="8" t="str">
        <f>IF($H1130="1-Crítica",IF($X1130&lt;=$AT$5,"Cumplido", "Incumplido"),"")</f>
        <v/>
      </c>
      <c r="AC1130" s="8" t="str">
        <f>IF($H1130="2-Alta",IF($X1130&lt;=$AT$6, "Cumplido", "Incumplido"),"")</f>
        <v/>
      </c>
      <c r="AD1130" s="8" t="str">
        <f>IF($H1130="3-Medio",IF($X1130&lt;=$AT$7, "Cumplido", "Incumplido"),"")</f>
        <v>Cumplido</v>
      </c>
      <c r="AE1130" s="8" t="str">
        <f>IF($H1130="4-Baja",IF($X1130&lt;=$AT$8, "Cumplido", "Incumplido"),"")</f>
        <v/>
      </c>
      <c r="AF1130" s="42">
        <v>45348</v>
      </c>
      <c r="AG1130" s="13" t="str">
        <f t="shared" si="214"/>
        <v>NO CUMPLE</v>
      </c>
      <c r="AH1130" s="13" t="str">
        <f t="shared" si="215"/>
        <v>NO CUMPLE</v>
      </c>
      <c r="AI1130" s="13" t="str">
        <f t="shared" si="216"/>
        <v>CUMPLE</v>
      </c>
      <c r="AJ1130" s="13" t="str">
        <f t="shared" si="217"/>
        <v>NO CUMPLE</v>
      </c>
      <c r="AK1130" s="13" t="str">
        <f t="shared" si="218"/>
        <v>NO CUMPLE</v>
      </c>
      <c r="AL1130" s="13" t="str">
        <f t="shared" si="219"/>
        <v>NO CUMPLE</v>
      </c>
      <c r="AM1130" s="13" t="str">
        <f t="shared" si="220"/>
        <v>NO CUMPLE</v>
      </c>
      <c r="AN1130" s="13" t="str">
        <f t="shared" si="221"/>
        <v>NO CUMPLE</v>
      </c>
      <c r="AO1130" s="13" t="str">
        <f t="shared" si="222"/>
        <v>NO CUMPLE</v>
      </c>
      <c r="AP1130" s="13" t="str">
        <f t="shared" si="223"/>
        <v>CUMPLE</v>
      </c>
    </row>
    <row r="1131" spans="1:42" ht="15" x14ac:dyDescent="0.25">
      <c r="A1131" t="s">
        <v>6792</v>
      </c>
      <c r="B1131" t="s">
        <v>95</v>
      </c>
      <c r="C1131" t="s">
        <v>174</v>
      </c>
      <c r="D1131" t="s">
        <v>142</v>
      </c>
      <c r="E1131" t="s">
        <v>185</v>
      </c>
      <c r="F1131" t="s">
        <v>156</v>
      </c>
      <c r="G1131" t="s">
        <v>73</v>
      </c>
      <c r="H1131" t="s">
        <v>74</v>
      </c>
      <c r="I1131" t="s">
        <v>29</v>
      </c>
      <c r="J1131" t="s">
        <v>82</v>
      </c>
      <c r="K1131" t="s">
        <v>243</v>
      </c>
      <c r="L1131" t="s">
        <v>6793</v>
      </c>
      <c r="M1131" t="s">
        <v>6794</v>
      </c>
      <c r="N1131" t="s">
        <v>6795</v>
      </c>
      <c r="O1131" t="s">
        <v>61</v>
      </c>
      <c r="P1131" t="s">
        <v>136</v>
      </c>
      <c r="Q1131" t="s">
        <v>137</v>
      </c>
      <c r="R1131" t="s">
        <v>6796</v>
      </c>
      <c r="S1131" t="s">
        <v>6757</v>
      </c>
      <c r="T1131" t="s">
        <v>6797</v>
      </c>
      <c r="U1131" t="s">
        <v>6798</v>
      </c>
      <c r="V1131" s="40">
        <v>0.79831018518518515</v>
      </c>
      <c r="W1131" s="40">
        <v>0.9173958333333333</v>
      </c>
      <c r="X1131" s="124">
        <v>0.11908564814814815</v>
      </c>
      <c r="Y1131" s="2" t="str">
        <f t="shared" si="212"/>
        <v/>
      </c>
      <c r="Z1131" s="47" t="str">
        <f t="shared" si="213"/>
        <v>Cumplido</v>
      </c>
      <c r="AA1131" s="8"/>
      <c r="AB1131" s="8"/>
      <c r="AC1131" s="8"/>
      <c r="AD1131" s="8"/>
      <c r="AE1131" s="8"/>
      <c r="AF1131" s="42">
        <v>45345</v>
      </c>
      <c r="AG1131" s="13" t="str">
        <f t="shared" si="214"/>
        <v>NO CUMPLE</v>
      </c>
      <c r="AH1131" s="13" t="str">
        <f t="shared" si="215"/>
        <v>CUMPLE</v>
      </c>
      <c r="AI1131" s="13" t="str">
        <f t="shared" si="216"/>
        <v>NO CUMPLE</v>
      </c>
      <c r="AJ1131" s="13" t="str">
        <f t="shared" si="217"/>
        <v>NO CUMPLE</v>
      </c>
      <c r="AK1131" s="13" t="str">
        <f t="shared" si="218"/>
        <v>NO CUMPLE</v>
      </c>
      <c r="AL1131" s="13" t="str">
        <f t="shared" si="219"/>
        <v>NO CUMPLE</v>
      </c>
      <c r="AM1131" s="13" t="str">
        <f t="shared" si="220"/>
        <v>NO CUMPLE</v>
      </c>
      <c r="AN1131" s="13" t="str">
        <f t="shared" si="221"/>
        <v>NO CUMPLE</v>
      </c>
      <c r="AO1131" s="13" t="str">
        <f t="shared" si="222"/>
        <v>CUMPLE</v>
      </c>
      <c r="AP1131" s="13" t="str">
        <f t="shared" si="223"/>
        <v>NO CUMPLE</v>
      </c>
    </row>
    <row r="1132" spans="1:42" ht="15" hidden="1" x14ac:dyDescent="0.25">
      <c r="A1132" t="s">
        <v>6799</v>
      </c>
      <c r="B1132" t="s">
        <v>165</v>
      </c>
      <c r="C1132" t="s">
        <v>415</v>
      </c>
      <c r="D1132" t="s">
        <v>297</v>
      </c>
      <c r="E1132" t="s">
        <v>380</v>
      </c>
      <c r="F1132" t="s">
        <v>1124</v>
      </c>
      <c r="G1132" t="s">
        <v>73</v>
      </c>
      <c r="H1132" t="s">
        <v>74</v>
      </c>
      <c r="I1132" t="s">
        <v>29</v>
      </c>
      <c r="J1132" t="s">
        <v>82</v>
      </c>
      <c r="K1132" t="s">
        <v>437</v>
      </c>
      <c r="L1132" t="s">
        <v>1090</v>
      </c>
      <c r="M1132" t="s">
        <v>6800</v>
      </c>
      <c r="N1132" t="s">
        <v>6801</v>
      </c>
      <c r="O1132" t="s">
        <v>61</v>
      </c>
      <c r="P1132" t="s">
        <v>136</v>
      </c>
      <c r="Q1132" t="s">
        <v>137</v>
      </c>
      <c r="R1132" t="s">
        <v>6802</v>
      </c>
      <c r="S1132" t="s">
        <v>5769</v>
      </c>
      <c r="T1132" t="s">
        <v>6803</v>
      </c>
      <c r="U1132" t="s">
        <v>6804</v>
      </c>
      <c r="V1132" s="40">
        <v>9.313657407407408E-2</v>
      </c>
      <c r="W1132" s="40">
        <v>9.689814814814815E-2</v>
      </c>
      <c r="X1132" s="40">
        <v>3.7615740740740739E-3</v>
      </c>
      <c r="Y1132" s="2" t="str">
        <f t="shared" si="212"/>
        <v/>
      </c>
      <c r="Z1132" s="47" t="str">
        <f t="shared" si="213"/>
        <v>Cumplido</v>
      </c>
      <c r="AA1132" s="8"/>
      <c r="AB1132" s="8"/>
      <c r="AC1132" s="8"/>
      <c r="AD1132" s="8"/>
      <c r="AE1132" s="8"/>
      <c r="AF1132" s="42">
        <v>45344</v>
      </c>
      <c r="AG1132" s="13" t="str">
        <f t="shared" si="214"/>
        <v>CUMPLE</v>
      </c>
      <c r="AH1132" s="13" t="str">
        <f t="shared" si="215"/>
        <v>NO CUMPLE</v>
      </c>
      <c r="AI1132" s="13" t="str">
        <f t="shared" si="216"/>
        <v>NO CUMPLE</v>
      </c>
      <c r="AJ1132" s="13" t="str">
        <f t="shared" si="217"/>
        <v>NO CUMPLE</v>
      </c>
      <c r="AK1132" s="13" t="str">
        <f t="shared" si="218"/>
        <v>NO CUMPLE</v>
      </c>
      <c r="AL1132" s="13" t="str">
        <f t="shared" si="219"/>
        <v>NO CUMPLE</v>
      </c>
      <c r="AM1132" s="13" t="str">
        <f t="shared" si="220"/>
        <v>CUMPLE</v>
      </c>
      <c r="AN1132" s="13" t="str">
        <f t="shared" si="221"/>
        <v>NO CUMPLE</v>
      </c>
      <c r="AO1132" s="13" t="str">
        <f t="shared" si="222"/>
        <v>NO CUMPLE</v>
      </c>
      <c r="AP1132" s="13" t="str">
        <f t="shared" si="223"/>
        <v>NO CUMPLE</v>
      </c>
    </row>
    <row r="1133" spans="1:42" ht="15" x14ac:dyDescent="0.25">
      <c r="A1133" t="s">
        <v>6805</v>
      </c>
      <c r="B1133" t="s">
        <v>95</v>
      </c>
      <c r="C1133" t="s">
        <v>223</v>
      </c>
      <c r="D1133" t="s">
        <v>142</v>
      </c>
      <c r="E1133" t="s">
        <v>2346</v>
      </c>
      <c r="F1133" t="s">
        <v>156</v>
      </c>
      <c r="G1133" t="s">
        <v>73</v>
      </c>
      <c r="H1133" t="s">
        <v>74</v>
      </c>
      <c r="I1133" t="s">
        <v>29</v>
      </c>
      <c r="J1133" t="s">
        <v>82</v>
      </c>
      <c r="K1133" t="s">
        <v>486</v>
      </c>
      <c r="L1133" t="s">
        <v>6806</v>
      </c>
      <c r="M1133" t="s">
        <v>6807</v>
      </c>
      <c r="N1133" t="s">
        <v>6808</v>
      </c>
      <c r="O1133" t="s">
        <v>61</v>
      </c>
      <c r="P1133" t="s">
        <v>136</v>
      </c>
      <c r="Q1133" t="s">
        <v>137</v>
      </c>
      <c r="R1133" t="s">
        <v>6809</v>
      </c>
      <c r="S1133" t="s">
        <v>5769</v>
      </c>
      <c r="T1133" t="s">
        <v>6810</v>
      </c>
      <c r="U1133" t="s">
        <v>6811</v>
      </c>
      <c r="V1133" s="40">
        <v>0</v>
      </c>
      <c r="W1133" s="40">
        <v>4.1840277777777775E-2</v>
      </c>
      <c r="X1133" s="40">
        <v>4.1840277777777775E-2</v>
      </c>
      <c r="Y1133" s="2" t="str">
        <f t="shared" si="212"/>
        <v/>
      </c>
      <c r="Z1133" s="47" t="str">
        <f t="shared" si="213"/>
        <v>Cumplido</v>
      </c>
      <c r="AA1133" s="8"/>
      <c r="AB1133" s="8"/>
      <c r="AC1133" s="8"/>
      <c r="AD1133" s="8"/>
      <c r="AE1133" s="8"/>
      <c r="AF1133" s="42">
        <v>45344</v>
      </c>
      <c r="AG1133" s="13" t="str">
        <f t="shared" si="214"/>
        <v>NO CUMPLE</v>
      </c>
      <c r="AH1133" s="13" t="str">
        <f t="shared" si="215"/>
        <v>CUMPLE</v>
      </c>
      <c r="AI1133" s="13" t="str">
        <f t="shared" si="216"/>
        <v>NO CUMPLE</v>
      </c>
      <c r="AJ1133" s="13" t="str">
        <f t="shared" si="217"/>
        <v>NO CUMPLE</v>
      </c>
      <c r="AK1133" s="13" t="str">
        <f t="shared" si="218"/>
        <v>NO CUMPLE</v>
      </c>
      <c r="AL1133" s="13" t="str">
        <f t="shared" si="219"/>
        <v>NO CUMPLE</v>
      </c>
      <c r="AM1133" s="13" t="str">
        <f t="shared" si="220"/>
        <v>CUMPLE</v>
      </c>
      <c r="AN1133" s="13" t="str">
        <f t="shared" si="221"/>
        <v>NO CUMPLE</v>
      </c>
      <c r="AO1133" s="13" t="str">
        <f t="shared" si="222"/>
        <v>NO CUMPLE</v>
      </c>
      <c r="AP1133" s="13" t="str">
        <f t="shared" si="223"/>
        <v>NO CUMPLE</v>
      </c>
    </row>
    <row r="1134" spans="1:42" ht="15" hidden="1" x14ac:dyDescent="0.25">
      <c r="A1134" t="s">
        <v>6812</v>
      </c>
      <c r="B1134" t="s">
        <v>165</v>
      </c>
      <c r="C1134" t="s">
        <v>415</v>
      </c>
      <c r="D1134" t="s">
        <v>297</v>
      </c>
      <c r="E1134" t="s">
        <v>380</v>
      </c>
      <c r="F1134" t="s">
        <v>712</v>
      </c>
      <c r="G1134" t="s">
        <v>73</v>
      </c>
      <c r="H1134" t="s">
        <v>74</v>
      </c>
      <c r="I1134" t="s">
        <v>29</v>
      </c>
      <c r="J1134" t="s">
        <v>82</v>
      </c>
      <c r="K1134" t="s">
        <v>4112</v>
      </c>
      <c r="L1134" t="s">
        <v>4113</v>
      </c>
      <c r="M1134" t="s">
        <v>6813</v>
      </c>
      <c r="N1134" t="s">
        <v>6814</v>
      </c>
      <c r="O1134" t="s">
        <v>61</v>
      </c>
      <c r="P1134" t="s">
        <v>62</v>
      </c>
      <c r="Q1134" t="s">
        <v>350</v>
      </c>
      <c r="R1134" t="s">
        <v>6815</v>
      </c>
      <c r="S1134" t="s">
        <v>5769</v>
      </c>
      <c r="T1134" t="s">
        <v>6816</v>
      </c>
      <c r="U1134" t="s">
        <v>423</v>
      </c>
      <c r="V1134" s="40">
        <v>2.1701388888888888E-2</v>
      </c>
      <c r="W1134" s="40">
        <v>2.4409722222222222E-2</v>
      </c>
      <c r="X1134" s="40">
        <v>2.7083333333333334E-3</v>
      </c>
      <c r="Y1134" s="2" t="str">
        <f t="shared" si="212"/>
        <v/>
      </c>
      <c r="Z1134" s="47" t="str">
        <f t="shared" si="213"/>
        <v>Cumplido</v>
      </c>
      <c r="AA1134" s="8"/>
      <c r="AB1134" s="8" t="str">
        <f>IF($H1134="1-Crítica",IF($X1134&lt;=$AT$5,"Cumplido", "Incumplido"),"")</f>
        <v/>
      </c>
      <c r="AC1134" s="8" t="str">
        <f>IF($H1134="2-Alta",IF($X1134&lt;=$AT$6, "Cumplido", "Incumplido"),"")</f>
        <v/>
      </c>
      <c r="AD1134" s="8" t="str">
        <f>IF($H1134="3-Medio",IF($X1134&lt;=$AT$7, "Cumplido", "Incumplido"),"")</f>
        <v>Cumplido</v>
      </c>
      <c r="AE1134" s="8" t="str">
        <f>IF($H1134="4-Baja",IF($X1134&lt;=$AT$8, "Cumplido", "Incumplido"),"")</f>
        <v/>
      </c>
      <c r="AF1134" s="42">
        <v>45344</v>
      </c>
      <c r="AG1134" s="13" t="str">
        <f t="shared" si="214"/>
        <v>CUMPLE</v>
      </c>
      <c r="AH1134" s="13" t="str">
        <f t="shared" si="215"/>
        <v>NO CUMPLE</v>
      </c>
      <c r="AI1134" s="13" t="str">
        <f t="shared" si="216"/>
        <v>NO CUMPLE</v>
      </c>
      <c r="AJ1134" s="13" t="str">
        <f t="shared" si="217"/>
        <v>NO CUMPLE</v>
      </c>
      <c r="AK1134" s="13" t="str">
        <f t="shared" si="218"/>
        <v>NO CUMPLE</v>
      </c>
      <c r="AL1134" s="13" t="str">
        <f t="shared" si="219"/>
        <v>CUMPLE</v>
      </c>
      <c r="AM1134" s="13" t="str">
        <f t="shared" si="220"/>
        <v>NO CUMPLE</v>
      </c>
      <c r="AN1134" s="13" t="str">
        <f t="shared" si="221"/>
        <v>NO CUMPLE</v>
      </c>
      <c r="AO1134" s="13" t="str">
        <f t="shared" si="222"/>
        <v>NO CUMPLE</v>
      </c>
      <c r="AP1134" s="13" t="str">
        <f t="shared" si="223"/>
        <v>NO CUMPLE</v>
      </c>
    </row>
    <row r="1135" spans="1:42" ht="15" hidden="1" x14ac:dyDescent="0.25">
      <c r="A1135" t="s">
        <v>6817</v>
      </c>
      <c r="B1135" t="s">
        <v>165</v>
      </c>
      <c r="C1135" t="s">
        <v>71</v>
      </c>
      <c r="D1135" t="s">
        <v>297</v>
      </c>
      <c r="E1135" t="s">
        <v>155</v>
      </c>
      <c r="F1135" t="s">
        <v>1124</v>
      </c>
      <c r="G1135" t="s">
        <v>73</v>
      </c>
      <c r="H1135" t="s">
        <v>74</v>
      </c>
      <c r="I1135" t="s">
        <v>29</v>
      </c>
      <c r="J1135" t="s">
        <v>82</v>
      </c>
      <c r="K1135" t="s">
        <v>57</v>
      </c>
      <c r="L1135" t="s">
        <v>300</v>
      </c>
      <c r="M1135" t="s">
        <v>6818</v>
      </c>
      <c r="N1135" t="s">
        <v>6819</v>
      </c>
      <c r="O1135" t="s">
        <v>61</v>
      </c>
      <c r="P1135" t="s">
        <v>94</v>
      </c>
      <c r="Q1135" t="s">
        <v>95</v>
      </c>
      <c r="R1135" t="s">
        <v>6820</v>
      </c>
      <c r="S1135" t="s">
        <v>5769</v>
      </c>
      <c r="T1135" t="s">
        <v>6821</v>
      </c>
      <c r="U1135" t="s">
        <v>6763</v>
      </c>
      <c r="V1135" s="40">
        <v>3.2175925925925927E-2</v>
      </c>
      <c r="W1135" s="40">
        <v>4.0868055555555553E-2</v>
      </c>
      <c r="X1135" s="40">
        <v>8.6921296296296295E-3</v>
      </c>
      <c r="Y1135" s="2" t="str">
        <f t="shared" si="212"/>
        <v/>
      </c>
      <c r="Z1135" s="47" t="str">
        <f t="shared" si="213"/>
        <v>Cumplido</v>
      </c>
      <c r="AA1135" s="8"/>
      <c r="AB1135" s="8"/>
      <c r="AC1135" s="8"/>
      <c r="AD1135" s="8"/>
      <c r="AE1135" s="8"/>
      <c r="AF1135" s="42">
        <v>45344</v>
      </c>
      <c r="AG1135" s="13" t="str">
        <f t="shared" si="214"/>
        <v>CUMPLE</v>
      </c>
      <c r="AH1135" s="13" t="str">
        <f t="shared" si="215"/>
        <v>NO CUMPLE</v>
      </c>
      <c r="AI1135" s="13" t="str">
        <f t="shared" si="216"/>
        <v>NO CUMPLE</v>
      </c>
      <c r="AJ1135" s="13" t="str">
        <f t="shared" si="217"/>
        <v>NO CUMPLE</v>
      </c>
      <c r="AK1135" s="13" t="str">
        <f t="shared" si="218"/>
        <v>NO CUMPLE</v>
      </c>
      <c r="AL1135" s="13" t="str">
        <f t="shared" si="219"/>
        <v>CUMPLE</v>
      </c>
      <c r="AM1135" s="13" t="str">
        <f t="shared" si="220"/>
        <v>NO CUMPLE</v>
      </c>
      <c r="AN1135" s="13" t="str">
        <f t="shared" si="221"/>
        <v>NO CUMPLE</v>
      </c>
      <c r="AO1135" s="13" t="str">
        <f t="shared" si="222"/>
        <v>NO CUMPLE</v>
      </c>
      <c r="AP1135" s="13" t="str">
        <f t="shared" si="223"/>
        <v>NO CUMPLE</v>
      </c>
    </row>
    <row r="1136" spans="1:42" ht="15" hidden="1" x14ac:dyDescent="0.25">
      <c r="A1136" t="s">
        <v>6822</v>
      </c>
      <c r="B1136" t="s">
        <v>165</v>
      </c>
      <c r="C1136" t="s">
        <v>296</v>
      </c>
      <c r="D1136" t="s">
        <v>297</v>
      </c>
      <c r="E1136" t="s">
        <v>767</v>
      </c>
      <c r="F1136" t="s">
        <v>1124</v>
      </c>
      <c r="G1136" t="s">
        <v>73</v>
      </c>
      <c r="H1136" t="s">
        <v>74</v>
      </c>
      <c r="I1136" t="s">
        <v>29</v>
      </c>
      <c r="J1136" t="s">
        <v>82</v>
      </c>
      <c r="K1136" t="s">
        <v>75</v>
      </c>
      <c r="L1136" t="s">
        <v>6584</v>
      </c>
      <c r="M1136" t="s">
        <v>6823</v>
      </c>
      <c r="N1136" t="s">
        <v>6824</v>
      </c>
      <c r="O1136" t="s">
        <v>61</v>
      </c>
      <c r="P1136" t="s">
        <v>94</v>
      </c>
      <c r="Q1136" t="s">
        <v>95</v>
      </c>
      <c r="R1136" t="s">
        <v>6825</v>
      </c>
      <c r="S1136" t="s">
        <v>5769</v>
      </c>
      <c r="T1136" t="s">
        <v>6826</v>
      </c>
      <c r="U1136" t="s">
        <v>774</v>
      </c>
      <c r="V1136" s="40">
        <v>0.17686342592592594</v>
      </c>
      <c r="W1136" s="40">
        <v>0.18840277777777778</v>
      </c>
      <c r="X1136" s="40">
        <v>1.1539351851851851E-2</v>
      </c>
      <c r="Y1136" s="2" t="str">
        <f t="shared" si="212"/>
        <v/>
      </c>
      <c r="Z1136" s="47" t="str">
        <f t="shared" si="213"/>
        <v>Cumplido</v>
      </c>
      <c r="AA1136" s="8"/>
      <c r="AB1136" s="8"/>
      <c r="AC1136" s="8"/>
      <c r="AD1136" s="8"/>
      <c r="AE1136" s="8"/>
      <c r="AF1136" s="42">
        <v>45344</v>
      </c>
      <c r="AG1136" s="13" t="str">
        <f t="shared" si="214"/>
        <v>CUMPLE</v>
      </c>
      <c r="AH1136" s="13" t="str">
        <f t="shared" si="215"/>
        <v>NO CUMPLE</v>
      </c>
      <c r="AI1136" s="13" t="str">
        <f t="shared" si="216"/>
        <v>NO CUMPLE</v>
      </c>
      <c r="AJ1136" s="13" t="str">
        <f t="shared" si="217"/>
        <v>NO CUMPLE</v>
      </c>
      <c r="AK1136" s="13" t="str">
        <f t="shared" si="218"/>
        <v>NO CUMPLE</v>
      </c>
      <c r="AL1136" s="13" t="str">
        <f t="shared" si="219"/>
        <v>NO CUMPLE</v>
      </c>
      <c r="AM1136" s="13" t="str">
        <f t="shared" si="220"/>
        <v>NO CUMPLE</v>
      </c>
      <c r="AN1136" s="13" t="str">
        <f t="shared" si="221"/>
        <v>CUMPLE</v>
      </c>
      <c r="AO1136" s="13" t="str">
        <f t="shared" si="222"/>
        <v>NO CUMPLE</v>
      </c>
      <c r="AP1136" s="13" t="str">
        <f t="shared" si="223"/>
        <v>NO CUMPLE</v>
      </c>
    </row>
    <row r="1137" spans="1:42" ht="15" hidden="1" x14ac:dyDescent="0.25">
      <c r="A1137" t="s">
        <v>6827</v>
      </c>
      <c r="B1137" t="s">
        <v>165</v>
      </c>
      <c r="C1137" t="s">
        <v>415</v>
      </c>
      <c r="D1137" t="s">
        <v>297</v>
      </c>
      <c r="E1137" t="s">
        <v>380</v>
      </c>
      <c r="F1137" t="s">
        <v>1124</v>
      </c>
      <c r="G1137" t="s">
        <v>73</v>
      </c>
      <c r="H1137" t="s">
        <v>74</v>
      </c>
      <c r="I1137" t="s">
        <v>29</v>
      </c>
      <c r="J1137" t="s">
        <v>82</v>
      </c>
      <c r="K1137" t="s">
        <v>6828</v>
      </c>
      <c r="L1137" t="s">
        <v>6829</v>
      </c>
      <c r="M1137" t="s">
        <v>6830</v>
      </c>
      <c r="N1137" t="s">
        <v>6831</v>
      </c>
      <c r="O1137" t="s">
        <v>61</v>
      </c>
      <c r="P1137" t="s">
        <v>170</v>
      </c>
      <c r="Q1137" t="s">
        <v>420</v>
      </c>
      <c r="R1137" t="s">
        <v>6832</v>
      </c>
      <c r="S1137" t="s">
        <v>5769</v>
      </c>
      <c r="T1137" t="s">
        <v>6833</v>
      </c>
      <c r="U1137" t="s">
        <v>423</v>
      </c>
      <c r="V1137" s="40">
        <v>4.0046296296296297E-3</v>
      </c>
      <c r="W1137" s="40">
        <v>7.0486111111111114E-3</v>
      </c>
      <c r="X1137" s="40">
        <v>3.0439814814814813E-3</v>
      </c>
      <c r="Y1137" s="2" t="str">
        <f t="shared" si="212"/>
        <v/>
      </c>
      <c r="Z1137" s="47" t="str">
        <f t="shared" si="213"/>
        <v>Cumplido</v>
      </c>
      <c r="AA1137" s="8"/>
      <c r="AB1137" s="8"/>
      <c r="AC1137" s="8"/>
      <c r="AD1137" s="8"/>
      <c r="AE1137" s="8"/>
      <c r="AF1137" s="42">
        <v>45344</v>
      </c>
      <c r="AG1137" s="13" t="str">
        <f t="shared" si="214"/>
        <v>CUMPLE</v>
      </c>
      <c r="AH1137" s="13" t="str">
        <f t="shared" si="215"/>
        <v>NO CUMPLE</v>
      </c>
      <c r="AI1137" s="13" t="str">
        <f t="shared" si="216"/>
        <v>NO CUMPLE</v>
      </c>
      <c r="AJ1137" s="13" t="str">
        <f t="shared" si="217"/>
        <v>NO CUMPLE</v>
      </c>
      <c r="AK1137" s="13" t="str">
        <f t="shared" si="218"/>
        <v>NO CUMPLE</v>
      </c>
      <c r="AL1137" s="13" t="str">
        <f t="shared" si="219"/>
        <v>CUMPLE</v>
      </c>
      <c r="AM1137" s="13" t="str">
        <f t="shared" si="220"/>
        <v>NO CUMPLE</v>
      </c>
      <c r="AN1137" s="13" t="str">
        <f t="shared" si="221"/>
        <v>NO CUMPLE</v>
      </c>
      <c r="AO1137" s="13" t="str">
        <f t="shared" si="222"/>
        <v>NO CUMPLE</v>
      </c>
      <c r="AP1137" s="13" t="str">
        <f t="shared" si="223"/>
        <v>NO CUMPLE</v>
      </c>
    </row>
    <row r="1138" spans="1:42" ht="15" x14ac:dyDescent="0.25">
      <c r="A1138" t="s">
        <v>6834</v>
      </c>
      <c r="B1138" t="s">
        <v>95</v>
      </c>
      <c r="C1138" t="s">
        <v>233</v>
      </c>
      <c r="D1138" t="s">
        <v>142</v>
      </c>
      <c r="E1138" t="s">
        <v>234</v>
      </c>
      <c r="F1138" t="s">
        <v>156</v>
      </c>
      <c r="G1138" t="s">
        <v>73</v>
      </c>
      <c r="H1138" t="s">
        <v>74</v>
      </c>
      <c r="I1138" t="s">
        <v>29</v>
      </c>
      <c r="J1138" t="s">
        <v>82</v>
      </c>
      <c r="K1138" t="s">
        <v>740</v>
      </c>
      <c r="L1138" t="s">
        <v>6835</v>
      </c>
      <c r="M1138" t="s">
        <v>6836</v>
      </c>
      <c r="N1138" t="s">
        <v>6837</v>
      </c>
      <c r="O1138" t="s">
        <v>61</v>
      </c>
      <c r="P1138" t="s">
        <v>136</v>
      </c>
      <c r="Q1138" t="s">
        <v>137</v>
      </c>
      <c r="R1138" t="s">
        <v>6838</v>
      </c>
      <c r="S1138" t="s">
        <v>6757</v>
      </c>
      <c r="T1138" t="s">
        <v>6839</v>
      </c>
      <c r="U1138" t="s">
        <v>6840</v>
      </c>
      <c r="V1138" s="40">
        <v>0.81314814814814818</v>
      </c>
      <c r="W1138" s="40">
        <v>0.91364583333333338</v>
      </c>
      <c r="X1138" s="40">
        <v>0.10049768518518519</v>
      </c>
      <c r="Y1138" s="2" t="str">
        <f t="shared" si="212"/>
        <v/>
      </c>
      <c r="Z1138" s="47" t="str">
        <f t="shared" si="213"/>
        <v>Cumplido</v>
      </c>
      <c r="AA1138" s="8"/>
      <c r="AB1138" s="8"/>
      <c r="AC1138" s="8"/>
      <c r="AD1138" s="8"/>
      <c r="AE1138" s="8"/>
      <c r="AF1138" s="42">
        <v>45345</v>
      </c>
      <c r="AG1138" s="13" t="str">
        <f t="shared" si="214"/>
        <v>NO CUMPLE</v>
      </c>
      <c r="AH1138" s="13" t="str">
        <f t="shared" si="215"/>
        <v>CUMPLE</v>
      </c>
      <c r="AI1138" s="13" t="str">
        <f t="shared" si="216"/>
        <v>NO CUMPLE</v>
      </c>
      <c r="AJ1138" s="13" t="str">
        <f t="shared" si="217"/>
        <v>NO CUMPLE</v>
      </c>
      <c r="AK1138" s="13" t="str">
        <f t="shared" si="218"/>
        <v>NO CUMPLE</v>
      </c>
      <c r="AL1138" s="13" t="str">
        <f t="shared" si="219"/>
        <v>NO CUMPLE</v>
      </c>
      <c r="AM1138" s="13" t="str">
        <f t="shared" si="220"/>
        <v>NO CUMPLE</v>
      </c>
      <c r="AN1138" s="13" t="str">
        <f t="shared" si="221"/>
        <v>NO CUMPLE</v>
      </c>
      <c r="AO1138" s="13" t="str">
        <f t="shared" si="222"/>
        <v>CUMPLE</v>
      </c>
      <c r="AP1138" s="13" t="str">
        <f t="shared" si="223"/>
        <v>NO CUMPLE</v>
      </c>
    </row>
    <row r="1139" spans="1:42" ht="15" x14ac:dyDescent="0.25">
      <c r="A1139" t="s">
        <v>6841</v>
      </c>
      <c r="B1139" t="s">
        <v>95</v>
      </c>
      <c r="C1139" t="s">
        <v>223</v>
      </c>
      <c r="D1139" t="s">
        <v>142</v>
      </c>
      <c r="E1139" t="s">
        <v>1101</v>
      </c>
      <c r="F1139" t="s">
        <v>156</v>
      </c>
      <c r="G1139" t="s">
        <v>73</v>
      </c>
      <c r="H1139" t="s">
        <v>74</v>
      </c>
      <c r="I1139" t="s">
        <v>29</v>
      </c>
      <c r="J1139" t="s">
        <v>82</v>
      </c>
      <c r="K1139" t="s">
        <v>75</v>
      </c>
      <c r="L1139" t="s">
        <v>6842</v>
      </c>
      <c r="M1139" t="s">
        <v>6843</v>
      </c>
      <c r="N1139" t="s">
        <v>6844</v>
      </c>
      <c r="O1139" t="s">
        <v>61</v>
      </c>
      <c r="P1139" t="s">
        <v>136</v>
      </c>
      <c r="Q1139" t="s">
        <v>137</v>
      </c>
      <c r="R1139" t="s">
        <v>6845</v>
      </c>
      <c r="S1139" t="s">
        <v>5769</v>
      </c>
      <c r="T1139" t="s">
        <v>6846</v>
      </c>
      <c r="U1139" t="s">
        <v>6847</v>
      </c>
      <c r="V1139" s="40">
        <v>0</v>
      </c>
      <c r="W1139" s="40">
        <v>8.7268518518518523E-2</v>
      </c>
      <c r="X1139" s="40">
        <v>8.7268518518518523E-2</v>
      </c>
      <c r="Y1139" s="2" t="str">
        <f t="shared" si="212"/>
        <v/>
      </c>
      <c r="Z1139" s="47" t="str">
        <f t="shared" si="213"/>
        <v>Cumplido</v>
      </c>
      <c r="AA1139" s="8"/>
      <c r="AB1139" s="8"/>
      <c r="AC1139" s="8"/>
      <c r="AD1139" s="8"/>
      <c r="AE1139" s="8"/>
      <c r="AF1139" s="42">
        <v>45344</v>
      </c>
      <c r="AG1139" s="13" t="str">
        <f t="shared" si="214"/>
        <v>NO CUMPLE</v>
      </c>
      <c r="AH1139" s="13" t="str">
        <f t="shared" si="215"/>
        <v>CUMPLE</v>
      </c>
      <c r="AI1139" s="13" t="str">
        <f t="shared" si="216"/>
        <v>NO CUMPLE</v>
      </c>
      <c r="AJ1139" s="13" t="str">
        <f t="shared" si="217"/>
        <v>NO CUMPLE</v>
      </c>
      <c r="AK1139" s="13" t="str">
        <f t="shared" si="218"/>
        <v>NO CUMPLE</v>
      </c>
      <c r="AL1139" s="13" t="str">
        <f t="shared" si="219"/>
        <v>NO CUMPLE</v>
      </c>
      <c r="AM1139" s="13" t="str">
        <f t="shared" si="220"/>
        <v>CUMPLE</v>
      </c>
      <c r="AN1139" s="13" t="str">
        <f t="shared" si="221"/>
        <v>NO CUMPLE</v>
      </c>
      <c r="AO1139" s="13" t="str">
        <f t="shared" si="222"/>
        <v>NO CUMPLE</v>
      </c>
      <c r="AP1139" s="13" t="str">
        <f t="shared" si="223"/>
        <v>NO CUMPLE</v>
      </c>
    </row>
    <row r="1140" spans="1:42" ht="15" x14ac:dyDescent="0.25">
      <c r="A1140" t="s">
        <v>6848</v>
      </c>
      <c r="B1140" t="s">
        <v>307</v>
      </c>
      <c r="C1140" t="s">
        <v>308</v>
      </c>
      <c r="D1140" t="s">
        <v>142</v>
      </c>
      <c r="E1140" t="s">
        <v>697</v>
      </c>
      <c r="F1140" t="s">
        <v>156</v>
      </c>
      <c r="G1140" t="s">
        <v>73</v>
      </c>
      <c r="H1140" t="s">
        <v>74</v>
      </c>
      <c r="I1140" t="s">
        <v>29</v>
      </c>
      <c r="J1140" t="s">
        <v>82</v>
      </c>
      <c r="K1140" t="s">
        <v>243</v>
      </c>
      <c r="L1140" t="s">
        <v>6849</v>
      </c>
      <c r="M1140" t="s">
        <v>6850</v>
      </c>
      <c r="N1140" t="s">
        <v>6851</v>
      </c>
      <c r="O1140" t="s">
        <v>61</v>
      </c>
      <c r="P1140" t="s">
        <v>62</v>
      </c>
      <c r="Q1140" t="s">
        <v>148</v>
      </c>
      <c r="R1140" t="s">
        <v>6852</v>
      </c>
      <c r="S1140" t="s">
        <v>5769</v>
      </c>
      <c r="T1140" t="s">
        <v>6853</v>
      </c>
      <c r="U1140" t="s">
        <v>6854</v>
      </c>
      <c r="V1140" s="40">
        <v>0</v>
      </c>
      <c r="W1140" s="40">
        <v>4.7025462962962963E-2</v>
      </c>
      <c r="X1140" s="40">
        <v>4.7025462962962963E-2</v>
      </c>
      <c r="Y1140" s="2" t="str">
        <f t="shared" si="212"/>
        <v/>
      </c>
      <c r="Z1140" s="47" t="str">
        <f t="shared" si="213"/>
        <v>Cumplido</v>
      </c>
      <c r="AA1140" s="8"/>
      <c r="AB1140" s="8"/>
      <c r="AC1140" s="8"/>
      <c r="AD1140" s="8"/>
      <c r="AE1140" s="8"/>
      <c r="AF1140" s="42">
        <v>45344</v>
      </c>
      <c r="AG1140" s="13" t="str">
        <f t="shared" si="214"/>
        <v>NO CUMPLE</v>
      </c>
      <c r="AH1140" s="13" t="str">
        <f t="shared" si="215"/>
        <v>CUMPLE</v>
      </c>
      <c r="AI1140" s="13" t="str">
        <f t="shared" si="216"/>
        <v>NO CUMPLE</v>
      </c>
      <c r="AJ1140" s="13" t="str">
        <f t="shared" si="217"/>
        <v>NO CUMPLE</v>
      </c>
      <c r="AK1140" s="13" t="str">
        <f t="shared" si="218"/>
        <v>NO CUMPLE</v>
      </c>
      <c r="AL1140" s="13" t="str">
        <f t="shared" si="219"/>
        <v>NO CUMPLE</v>
      </c>
      <c r="AM1140" s="13" t="str">
        <f t="shared" si="220"/>
        <v>CUMPLE</v>
      </c>
      <c r="AN1140" s="13" t="str">
        <f t="shared" si="221"/>
        <v>NO CUMPLE</v>
      </c>
      <c r="AO1140" s="13" t="str">
        <f t="shared" si="222"/>
        <v>NO CUMPLE</v>
      </c>
      <c r="AP1140" s="13" t="str">
        <f t="shared" si="223"/>
        <v>NO CUMPLE</v>
      </c>
    </row>
    <row r="1141" spans="1:42" ht="15" hidden="1" x14ac:dyDescent="0.25">
      <c r="A1141" t="s">
        <v>6855</v>
      </c>
      <c r="B1141" t="s">
        <v>165</v>
      </c>
      <c r="C1141" t="s">
        <v>415</v>
      </c>
      <c r="D1141" t="s">
        <v>297</v>
      </c>
      <c r="E1141" t="s">
        <v>380</v>
      </c>
      <c r="F1141" t="s">
        <v>320</v>
      </c>
      <c r="G1141" t="s">
        <v>73</v>
      </c>
      <c r="H1141" t="s">
        <v>74</v>
      </c>
      <c r="I1141" t="s">
        <v>29</v>
      </c>
      <c r="J1141" t="s">
        <v>82</v>
      </c>
      <c r="K1141" t="s">
        <v>75</v>
      </c>
      <c r="L1141" t="s">
        <v>6856</v>
      </c>
      <c r="M1141" t="s">
        <v>6857</v>
      </c>
      <c r="N1141" t="s">
        <v>6858</v>
      </c>
      <c r="O1141" t="s">
        <v>61</v>
      </c>
      <c r="P1141" t="s">
        <v>170</v>
      </c>
      <c r="Q1141" t="s">
        <v>420</v>
      </c>
      <c r="R1141" t="s">
        <v>6859</v>
      </c>
      <c r="S1141" t="s">
        <v>5769</v>
      </c>
      <c r="T1141" t="s">
        <v>2278</v>
      </c>
      <c r="U1141" t="s">
        <v>423</v>
      </c>
      <c r="V1141" s="40">
        <v>9.8842592592592593E-3</v>
      </c>
      <c r="W1141" s="40">
        <v>1.2951388888888889E-2</v>
      </c>
      <c r="X1141" s="40">
        <v>3.0671296296296297E-3</v>
      </c>
      <c r="Y1141" s="2" t="str">
        <f t="shared" si="212"/>
        <v/>
      </c>
      <c r="Z1141" s="47" t="str">
        <f t="shared" si="213"/>
        <v>Cumplido</v>
      </c>
      <c r="AA1141" s="8"/>
      <c r="AB1141" s="8"/>
      <c r="AC1141" s="8"/>
      <c r="AD1141" s="8"/>
      <c r="AE1141" s="8"/>
      <c r="AF1141" s="42">
        <v>45344</v>
      </c>
      <c r="AG1141" s="13" t="str">
        <f t="shared" si="214"/>
        <v>CUMPLE</v>
      </c>
      <c r="AH1141" s="13" t="str">
        <f t="shared" si="215"/>
        <v>NO CUMPLE</v>
      </c>
      <c r="AI1141" s="13" t="str">
        <f t="shared" si="216"/>
        <v>NO CUMPLE</v>
      </c>
      <c r="AJ1141" s="13" t="str">
        <f t="shared" si="217"/>
        <v>NO CUMPLE</v>
      </c>
      <c r="AK1141" s="13" t="str">
        <f t="shared" si="218"/>
        <v>NO CUMPLE</v>
      </c>
      <c r="AL1141" s="13" t="str">
        <f t="shared" si="219"/>
        <v>CUMPLE</v>
      </c>
      <c r="AM1141" s="13" t="str">
        <f t="shared" si="220"/>
        <v>NO CUMPLE</v>
      </c>
      <c r="AN1141" s="13" t="str">
        <f t="shared" si="221"/>
        <v>NO CUMPLE</v>
      </c>
      <c r="AO1141" s="13" t="str">
        <f t="shared" si="222"/>
        <v>NO CUMPLE</v>
      </c>
      <c r="AP1141" s="13" t="str">
        <f t="shared" si="223"/>
        <v>NO CUMPLE</v>
      </c>
    </row>
    <row r="1142" spans="1:42" ht="15" x14ac:dyDescent="0.25">
      <c r="A1142" t="s">
        <v>6860</v>
      </c>
      <c r="B1142" t="s">
        <v>95</v>
      </c>
      <c r="C1142" t="s">
        <v>233</v>
      </c>
      <c r="D1142" t="s">
        <v>142</v>
      </c>
      <c r="E1142" t="s">
        <v>234</v>
      </c>
      <c r="F1142" t="s">
        <v>556</v>
      </c>
      <c r="G1142" t="s">
        <v>73</v>
      </c>
      <c r="H1142" t="s">
        <v>74</v>
      </c>
      <c r="I1142" t="s">
        <v>29</v>
      </c>
      <c r="J1142" t="s">
        <v>82</v>
      </c>
      <c r="K1142" t="s">
        <v>288</v>
      </c>
      <c r="L1142" t="s">
        <v>6861</v>
      </c>
      <c r="M1142" t="s">
        <v>6862</v>
      </c>
      <c r="N1142" t="s">
        <v>6863</v>
      </c>
      <c r="O1142" t="s">
        <v>61</v>
      </c>
      <c r="P1142" t="s">
        <v>136</v>
      </c>
      <c r="Q1142" t="s">
        <v>137</v>
      </c>
      <c r="R1142" t="s">
        <v>6864</v>
      </c>
      <c r="S1142" t="s">
        <v>6757</v>
      </c>
      <c r="T1142" t="s">
        <v>6865</v>
      </c>
      <c r="U1142" t="s">
        <v>6866</v>
      </c>
      <c r="V1142" s="40">
        <v>0.66344907407407405</v>
      </c>
      <c r="W1142" s="40">
        <v>0.69260416666666669</v>
      </c>
      <c r="X1142" s="40">
        <v>2.9155092592592594E-2</v>
      </c>
      <c r="Y1142" s="2" t="str">
        <f t="shared" si="212"/>
        <v/>
      </c>
      <c r="Z1142" s="47" t="str">
        <f t="shared" si="213"/>
        <v>Cumplido</v>
      </c>
      <c r="AA1142" s="8"/>
      <c r="AB1142" s="8"/>
      <c r="AC1142" s="8"/>
      <c r="AD1142" s="8"/>
      <c r="AE1142" s="8"/>
      <c r="AF1142" s="42">
        <v>45345</v>
      </c>
      <c r="AG1142" s="13" t="str">
        <f t="shared" si="214"/>
        <v>CUMPLE</v>
      </c>
      <c r="AH1142" s="13" t="str">
        <f t="shared" si="215"/>
        <v>NO CUMPLE</v>
      </c>
      <c r="AI1142" s="13" t="str">
        <f t="shared" si="216"/>
        <v>NO CUMPLE</v>
      </c>
      <c r="AJ1142" s="13" t="str">
        <f t="shared" si="217"/>
        <v>NO CUMPLE</v>
      </c>
      <c r="AK1142" s="13" t="str">
        <f t="shared" si="218"/>
        <v>NO CUMPLE</v>
      </c>
      <c r="AL1142" s="13" t="str">
        <f t="shared" si="219"/>
        <v>NO CUMPLE</v>
      </c>
      <c r="AM1142" s="13" t="str">
        <f t="shared" si="220"/>
        <v>NO CUMPLE</v>
      </c>
      <c r="AN1142" s="13" t="str">
        <f t="shared" si="221"/>
        <v>NO CUMPLE</v>
      </c>
      <c r="AO1142" s="13" t="str">
        <f t="shared" si="222"/>
        <v>CUMPLE</v>
      </c>
      <c r="AP1142" s="13" t="str">
        <f t="shared" si="223"/>
        <v>NO CUMPLE</v>
      </c>
    </row>
    <row r="1143" spans="1:42" ht="15" x14ac:dyDescent="0.25">
      <c r="A1143" t="s">
        <v>6867</v>
      </c>
      <c r="B1143" t="s">
        <v>95</v>
      </c>
      <c r="C1143" t="s">
        <v>531</v>
      </c>
      <c r="D1143" t="s">
        <v>142</v>
      </c>
      <c r="E1143" t="s">
        <v>1942</v>
      </c>
      <c r="F1143" t="s">
        <v>556</v>
      </c>
      <c r="G1143" t="s">
        <v>73</v>
      </c>
      <c r="H1143" t="s">
        <v>74</v>
      </c>
      <c r="I1143" t="s">
        <v>29</v>
      </c>
      <c r="J1143" t="s">
        <v>82</v>
      </c>
      <c r="K1143" t="s">
        <v>437</v>
      </c>
      <c r="L1143" t="s">
        <v>6868</v>
      </c>
      <c r="M1143" t="s">
        <v>6869</v>
      </c>
      <c r="N1143" t="s">
        <v>6870</v>
      </c>
      <c r="O1143" t="s">
        <v>61</v>
      </c>
      <c r="P1143" t="s">
        <v>136</v>
      </c>
      <c r="Q1143" t="s">
        <v>137</v>
      </c>
      <c r="R1143" t="s">
        <v>6871</v>
      </c>
      <c r="S1143" t="s">
        <v>6480</v>
      </c>
      <c r="T1143" t="s">
        <v>6872</v>
      </c>
      <c r="U1143" t="s">
        <v>6873</v>
      </c>
      <c r="V1143" s="40">
        <v>4.8078356481481483</v>
      </c>
      <c r="W1143" s="40">
        <v>4.8317245370370374</v>
      </c>
      <c r="X1143" s="40">
        <v>2.388888888888889E-2</v>
      </c>
      <c r="Y1143" s="2" t="str">
        <f t="shared" si="212"/>
        <v/>
      </c>
      <c r="Z1143" s="47" t="str">
        <f t="shared" si="213"/>
        <v>Cumplido</v>
      </c>
      <c r="AA1143" s="8"/>
      <c r="AB1143" s="8"/>
      <c r="AC1143" s="8"/>
      <c r="AD1143" s="8"/>
      <c r="AE1143" s="8"/>
      <c r="AF1143" s="42">
        <v>45349</v>
      </c>
      <c r="AG1143" s="13" t="str">
        <f t="shared" si="214"/>
        <v>CUMPLE</v>
      </c>
      <c r="AH1143" s="13" t="str">
        <f t="shared" si="215"/>
        <v>NO CUMPLE</v>
      </c>
      <c r="AI1143" s="13" t="str">
        <f t="shared" si="216"/>
        <v>NO CUMPLE</v>
      </c>
      <c r="AJ1143" s="13" t="str">
        <f t="shared" si="217"/>
        <v>NO CUMPLE</v>
      </c>
      <c r="AK1143" s="13" t="str">
        <f t="shared" si="218"/>
        <v>NO CUMPLE</v>
      </c>
      <c r="AL1143" s="13" t="str">
        <f t="shared" si="219"/>
        <v>NO CUMPLE</v>
      </c>
      <c r="AM1143" s="13" t="str">
        <f t="shared" si="220"/>
        <v>NO CUMPLE</v>
      </c>
      <c r="AN1143" s="13" t="str">
        <f t="shared" si="221"/>
        <v>NO CUMPLE</v>
      </c>
      <c r="AO1143" s="13" t="str">
        <f t="shared" si="222"/>
        <v>NO CUMPLE</v>
      </c>
      <c r="AP1143" s="13" t="str">
        <f t="shared" si="223"/>
        <v>CUMPLE</v>
      </c>
    </row>
    <row r="1144" spans="1:42" ht="15" x14ac:dyDescent="0.25">
      <c r="A1144" t="s">
        <v>6874</v>
      </c>
      <c r="B1144" t="s">
        <v>95</v>
      </c>
      <c r="C1144" t="s">
        <v>531</v>
      </c>
      <c r="D1144" t="s">
        <v>142</v>
      </c>
      <c r="E1144" t="s">
        <v>1942</v>
      </c>
      <c r="F1144" t="s">
        <v>556</v>
      </c>
      <c r="G1144" t="s">
        <v>73</v>
      </c>
      <c r="H1144" t="s">
        <v>74</v>
      </c>
      <c r="I1144" t="s">
        <v>29</v>
      </c>
      <c r="J1144" t="s">
        <v>82</v>
      </c>
      <c r="K1144" t="s">
        <v>311</v>
      </c>
      <c r="L1144" t="s">
        <v>6875</v>
      </c>
      <c r="M1144" t="s">
        <v>6876</v>
      </c>
      <c r="N1144" t="s">
        <v>6877</v>
      </c>
      <c r="O1144" t="s">
        <v>61</v>
      </c>
      <c r="P1144" t="s">
        <v>136</v>
      </c>
      <c r="Q1144" t="s">
        <v>137</v>
      </c>
      <c r="R1144" t="s">
        <v>6878</v>
      </c>
      <c r="S1144" t="s">
        <v>6643</v>
      </c>
      <c r="T1144" t="s">
        <v>6879</v>
      </c>
      <c r="U1144" t="s">
        <v>6880</v>
      </c>
      <c r="V1144" s="40">
        <v>1.6485416666666666</v>
      </c>
      <c r="W1144" s="40">
        <v>1.6684375</v>
      </c>
      <c r="X1144" s="40">
        <v>1.9895833333333335E-2</v>
      </c>
      <c r="Y1144" s="2" t="str">
        <f t="shared" si="212"/>
        <v/>
      </c>
      <c r="Z1144" s="47" t="str">
        <f t="shared" si="213"/>
        <v>Cumplido</v>
      </c>
      <c r="AA1144" s="8"/>
      <c r="AB1144" s="8"/>
      <c r="AC1144" s="8"/>
      <c r="AD1144" s="8"/>
      <c r="AE1144" s="8"/>
      <c r="AF1144" s="42">
        <v>45346</v>
      </c>
      <c r="AG1144" s="13" t="str">
        <f t="shared" si="214"/>
        <v>CUMPLE</v>
      </c>
      <c r="AH1144" s="13" t="str">
        <f t="shared" si="215"/>
        <v>NO CUMPLE</v>
      </c>
      <c r="AI1144" s="13" t="str">
        <f t="shared" si="216"/>
        <v>NO CUMPLE</v>
      </c>
      <c r="AJ1144" s="13" t="str">
        <f t="shared" si="217"/>
        <v>NO CUMPLE</v>
      </c>
      <c r="AK1144" s="13" t="str">
        <f t="shared" si="218"/>
        <v>NO CUMPLE</v>
      </c>
      <c r="AL1144" s="13" t="str">
        <f t="shared" si="219"/>
        <v>NO CUMPLE</v>
      </c>
      <c r="AM1144" s="13" t="str">
        <f t="shared" si="220"/>
        <v>NO CUMPLE</v>
      </c>
      <c r="AN1144" s="13" t="str">
        <f t="shared" si="221"/>
        <v>NO CUMPLE</v>
      </c>
      <c r="AO1144" s="13" t="str">
        <f t="shared" si="222"/>
        <v>NO CUMPLE</v>
      </c>
      <c r="AP1144" s="13" t="str">
        <f t="shared" si="223"/>
        <v>CUMPLE</v>
      </c>
    </row>
    <row r="1145" spans="1:42" ht="15" hidden="1" x14ac:dyDescent="0.25">
      <c r="A1145" t="s">
        <v>6881</v>
      </c>
      <c r="B1145" t="s">
        <v>165</v>
      </c>
      <c r="C1145" t="s">
        <v>296</v>
      </c>
      <c r="D1145" t="s">
        <v>297</v>
      </c>
      <c r="E1145" t="s">
        <v>876</v>
      </c>
      <c r="F1145" t="s">
        <v>712</v>
      </c>
      <c r="G1145" t="s">
        <v>73</v>
      </c>
      <c r="H1145" t="s">
        <v>74</v>
      </c>
      <c r="I1145" t="s">
        <v>29</v>
      </c>
      <c r="J1145" t="s">
        <v>82</v>
      </c>
      <c r="K1145" t="s">
        <v>5092</v>
      </c>
      <c r="L1145" t="s">
        <v>6882</v>
      </c>
      <c r="M1145" t="s">
        <v>6883</v>
      </c>
      <c r="N1145" t="s">
        <v>6884</v>
      </c>
      <c r="O1145" t="s">
        <v>61</v>
      </c>
      <c r="P1145" t="s">
        <v>94</v>
      </c>
      <c r="Q1145" t="s">
        <v>95</v>
      </c>
      <c r="R1145" t="s">
        <v>6885</v>
      </c>
      <c r="S1145" t="s">
        <v>5769</v>
      </c>
      <c r="T1145" t="s">
        <v>6886</v>
      </c>
      <c r="U1145"/>
      <c r="V1145" s="40">
        <v>3.0173611111111109E-2</v>
      </c>
      <c r="W1145" s="40">
        <v>4.8518518518518516E-2</v>
      </c>
      <c r="X1145" s="40">
        <v>1.8344907407407407E-2</v>
      </c>
      <c r="Y1145" s="2" t="str">
        <f t="shared" si="212"/>
        <v/>
      </c>
      <c r="Z1145" s="47" t="str">
        <f t="shared" si="213"/>
        <v>Cumplido</v>
      </c>
      <c r="AA1145" s="8"/>
      <c r="AB1145" s="8"/>
      <c r="AC1145" s="8"/>
      <c r="AD1145" s="8"/>
      <c r="AE1145" s="8"/>
      <c r="AF1145" s="42">
        <v>45344</v>
      </c>
      <c r="AG1145" s="13" t="str">
        <f t="shared" si="214"/>
        <v>CUMPLE</v>
      </c>
      <c r="AH1145" s="13" t="str">
        <f t="shared" si="215"/>
        <v>NO CUMPLE</v>
      </c>
      <c r="AI1145" s="13" t="str">
        <f t="shared" si="216"/>
        <v>NO CUMPLE</v>
      </c>
      <c r="AJ1145" s="13" t="str">
        <f t="shared" si="217"/>
        <v>NO CUMPLE</v>
      </c>
      <c r="AK1145" s="13" t="str">
        <f t="shared" si="218"/>
        <v>NO CUMPLE</v>
      </c>
      <c r="AL1145" s="13" t="str">
        <f t="shared" si="219"/>
        <v>NO CUMPLE</v>
      </c>
      <c r="AM1145" s="13" t="str">
        <f t="shared" si="220"/>
        <v>CUMPLE</v>
      </c>
      <c r="AN1145" s="13" t="str">
        <f t="shared" si="221"/>
        <v>NO CUMPLE</v>
      </c>
      <c r="AO1145" s="13" t="str">
        <f t="shared" si="222"/>
        <v>NO CUMPLE</v>
      </c>
      <c r="AP1145" s="13" t="str">
        <f t="shared" si="223"/>
        <v>NO CUMPLE</v>
      </c>
    </row>
    <row r="1146" spans="1:42" ht="15" x14ac:dyDescent="0.25">
      <c r="A1146" t="s">
        <v>6887</v>
      </c>
      <c r="B1146" t="s">
        <v>95</v>
      </c>
      <c r="C1146" t="s">
        <v>233</v>
      </c>
      <c r="D1146" t="s">
        <v>297</v>
      </c>
      <c r="E1146" t="s">
        <v>942</v>
      </c>
      <c r="F1146" t="s">
        <v>320</v>
      </c>
      <c r="G1146" t="s">
        <v>54</v>
      </c>
      <c r="H1146" t="s">
        <v>55</v>
      </c>
      <c r="I1146" t="s">
        <v>30</v>
      </c>
      <c r="J1146" t="s">
        <v>82</v>
      </c>
      <c r="K1146" t="s">
        <v>117</v>
      </c>
      <c r="L1146" t="s">
        <v>6888</v>
      </c>
      <c r="M1146" t="s">
        <v>6889</v>
      </c>
      <c r="N1146" t="s">
        <v>6890</v>
      </c>
      <c r="O1146" t="s">
        <v>61</v>
      </c>
      <c r="P1146" t="s">
        <v>136</v>
      </c>
      <c r="Q1146" t="s">
        <v>137</v>
      </c>
      <c r="R1146" t="s">
        <v>6891</v>
      </c>
      <c r="S1146" t="s">
        <v>6757</v>
      </c>
      <c r="T1146" t="s">
        <v>6892</v>
      </c>
      <c r="U1146" t="s">
        <v>6893</v>
      </c>
      <c r="V1146" s="40">
        <v>0.72243055555555558</v>
      </c>
      <c r="W1146" s="40">
        <v>0.72886574074074073</v>
      </c>
      <c r="X1146" s="40">
        <v>6.4351851851851853E-3</v>
      </c>
      <c r="Y1146" s="2" t="str">
        <f t="shared" si="212"/>
        <v/>
      </c>
      <c r="Z1146" s="47" t="str">
        <f t="shared" si="213"/>
        <v>Cumplido</v>
      </c>
      <c r="AA1146" s="8"/>
      <c r="AB1146" s="8"/>
      <c r="AC1146" s="8"/>
      <c r="AD1146" s="8"/>
      <c r="AE1146" s="8"/>
      <c r="AF1146" s="42">
        <v>45345</v>
      </c>
      <c r="AG1146" s="13" t="str">
        <f t="shared" si="214"/>
        <v>CUMPLE</v>
      </c>
      <c r="AH1146" s="13" t="str">
        <f t="shared" si="215"/>
        <v>NO CUMPLE</v>
      </c>
      <c r="AI1146" s="13" t="str">
        <f t="shared" si="216"/>
        <v>NO CUMPLE</v>
      </c>
      <c r="AJ1146" s="13" t="str">
        <f t="shared" si="217"/>
        <v>NO CUMPLE</v>
      </c>
      <c r="AK1146" s="13" t="str">
        <f t="shared" si="218"/>
        <v>NO CUMPLE</v>
      </c>
      <c r="AL1146" s="13" t="str">
        <f t="shared" si="219"/>
        <v>NO CUMPLE</v>
      </c>
      <c r="AM1146" s="13" t="str">
        <f t="shared" si="220"/>
        <v>NO CUMPLE</v>
      </c>
      <c r="AN1146" s="13" t="str">
        <f t="shared" si="221"/>
        <v>NO CUMPLE</v>
      </c>
      <c r="AO1146" s="13" t="str">
        <f t="shared" si="222"/>
        <v>CUMPLE</v>
      </c>
      <c r="AP1146" s="13" t="str">
        <f t="shared" si="223"/>
        <v>NO CUMPLE</v>
      </c>
    </row>
    <row r="1147" spans="1:42" ht="15" hidden="1" x14ac:dyDescent="0.25">
      <c r="A1147" t="s">
        <v>6894</v>
      </c>
      <c r="B1147" t="s">
        <v>165</v>
      </c>
      <c r="C1147" t="s">
        <v>71</v>
      </c>
      <c r="D1147" t="s">
        <v>297</v>
      </c>
      <c r="E1147" t="s">
        <v>155</v>
      </c>
      <c r="F1147" t="s">
        <v>320</v>
      </c>
      <c r="G1147" t="s">
        <v>73</v>
      </c>
      <c r="H1147" t="s">
        <v>74</v>
      </c>
      <c r="I1147" t="s">
        <v>29</v>
      </c>
      <c r="J1147" t="s">
        <v>82</v>
      </c>
      <c r="K1147" t="s">
        <v>682</v>
      </c>
      <c r="L1147" t="s">
        <v>683</v>
      </c>
      <c r="M1147" t="s">
        <v>6895</v>
      </c>
      <c r="N1147" t="s">
        <v>6896</v>
      </c>
      <c r="O1147" t="s">
        <v>61</v>
      </c>
      <c r="P1147" t="s">
        <v>94</v>
      </c>
      <c r="Q1147" t="s">
        <v>95</v>
      </c>
      <c r="R1147" t="s">
        <v>6897</v>
      </c>
      <c r="S1147" t="s">
        <v>5769</v>
      </c>
      <c r="T1147" t="s">
        <v>6898</v>
      </c>
      <c r="U1147" t="s">
        <v>6763</v>
      </c>
      <c r="V1147" s="40">
        <v>5.9722222222222225E-3</v>
      </c>
      <c r="W1147" s="40">
        <v>1.2962962962962963E-2</v>
      </c>
      <c r="X1147" s="40">
        <v>6.9907407407407409E-3</v>
      </c>
      <c r="Y1147" s="2" t="str">
        <f t="shared" si="212"/>
        <v/>
      </c>
      <c r="Z1147" s="47" t="str">
        <f t="shared" si="213"/>
        <v>Cumplido</v>
      </c>
      <c r="AA1147" s="8"/>
      <c r="AB1147" s="8" t="str">
        <f>IF($H1147="1-Crítica",IF($X1147&lt;=$AT$5,"Cumplido", "Incumplido"),"")</f>
        <v/>
      </c>
      <c r="AC1147" s="8" t="str">
        <f>IF($H1147="2-Alta",IF($X1147&lt;=$AT$6, "Cumplido", "Incumplido"),"")</f>
        <v/>
      </c>
      <c r="AD1147" s="8" t="str">
        <f>IF($H1147="3-Medio",IF($X1147&lt;=$AT$7, "Cumplido", "Incumplido"),"")</f>
        <v>Cumplido</v>
      </c>
      <c r="AE1147" s="8" t="str">
        <f>IF($H1147="4-Baja",IF($X1147&lt;=$AT$8, "Cumplido", "Incumplido"),"")</f>
        <v/>
      </c>
      <c r="AF1147" s="42">
        <v>45344</v>
      </c>
      <c r="AG1147" s="13" t="str">
        <f t="shared" si="214"/>
        <v>CUMPLE</v>
      </c>
      <c r="AH1147" s="13" t="str">
        <f t="shared" si="215"/>
        <v>NO CUMPLE</v>
      </c>
      <c r="AI1147" s="13" t="str">
        <f t="shared" si="216"/>
        <v>NO CUMPLE</v>
      </c>
      <c r="AJ1147" s="13" t="str">
        <f t="shared" si="217"/>
        <v>NO CUMPLE</v>
      </c>
      <c r="AK1147" s="13" t="str">
        <f t="shared" si="218"/>
        <v>NO CUMPLE</v>
      </c>
      <c r="AL1147" s="13" t="str">
        <f t="shared" si="219"/>
        <v>CUMPLE</v>
      </c>
      <c r="AM1147" s="13" t="str">
        <f t="shared" si="220"/>
        <v>NO CUMPLE</v>
      </c>
      <c r="AN1147" s="13" t="str">
        <f t="shared" si="221"/>
        <v>NO CUMPLE</v>
      </c>
      <c r="AO1147" s="13" t="str">
        <f t="shared" si="222"/>
        <v>NO CUMPLE</v>
      </c>
      <c r="AP1147" s="13" t="str">
        <f t="shared" si="223"/>
        <v>NO CUMPLE</v>
      </c>
    </row>
    <row r="1148" spans="1:42" ht="15" x14ac:dyDescent="0.25">
      <c r="A1148" t="s">
        <v>6899</v>
      </c>
      <c r="B1148" t="s">
        <v>95</v>
      </c>
      <c r="C1148" t="s">
        <v>308</v>
      </c>
      <c r="D1148" t="s">
        <v>142</v>
      </c>
      <c r="E1148" t="s">
        <v>457</v>
      </c>
      <c r="F1148" t="s">
        <v>1943</v>
      </c>
      <c r="G1148" t="s">
        <v>73</v>
      </c>
      <c r="H1148" t="s">
        <v>74</v>
      </c>
      <c r="I1148" t="s">
        <v>29</v>
      </c>
      <c r="J1148" t="s">
        <v>82</v>
      </c>
      <c r="K1148" t="s">
        <v>1108</v>
      </c>
      <c r="L1148" t="s">
        <v>6900</v>
      </c>
      <c r="M1148" t="s">
        <v>6901</v>
      </c>
      <c r="N1148" t="s">
        <v>6902</v>
      </c>
      <c r="O1148" t="s">
        <v>61</v>
      </c>
      <c r="P1148" t="s">
        <v>136</v>
      </c>
      <c r="Q1148" t="s">
        <v>137</v>
      </c>
      <c r="R1148" t="s">
        <v>6903</v>
      </c>
      <c r="S1148" t="s">
        <v>6757</v>
      </c>
      <c r="T1148" t="s">
        <v>6904</v>
      </c>
      <c r="U1148" t="s">
        <v>6905</v>
      </c>
      <c r="V1148" s="40">
        <v>0</v>
      </c>
      <c r="W1148" s="40">
        <v>6.5972222222222222E-3</v>
      </c>
      <c r="X1148" s="40">
        <v>6.5972222222222222E-3</v>
      </c>
      <c r="Y1148" s="2" t="str">
        <f t="shared" si="212"/>
        <v/>
      </c>
      <c r="Z1148" s="47" t="str">
        <f t="shared" si="213"/>
        <v>Cumplido</v>
      </c>
      <c r="AA1148" s="8"/>
      <c r="AB1148" s="8"/>
      <c r="AC1148" s="8"/>
      <c r="AD1148" s="8"/>
      <c r="AE1148" s="8"/>
      <c r="AF1148" s="42">
        <v>45345</v>
      </c>
      <c r="AG1148" s="13" t="str">
        <f t="shared" si="214"/>
        <v>CUMPLE</v>
      </c>
      <c r="AH1148" s="13" t="str">
        <f t="shared" si="215"/>
        <v>NO CUMPLE</v>
      </c>
      <c r="AI1148" s="13" t="str">
        <f t="shared" si="216"/>
        <v>NO CUMPLE</v>
      </c>
      <c r="AJ1148" s="13" t="str">
        <f t="shared" si="217"/>
        <v>NO CUMPLE</v>
      </c>
      <c r="AK1148" s="13" t="str">
        <f t="shared" si="218"/>
        <v>NO CUMPLE</v>
      </c>
      <c r="AL1148" s="13" t="str">
        <f t="shared" si="219"/>
        <v>CUMPLE</v>
      </c>
      <c r="AM1148" s="13" t="str">
        <f t="shared" si="220"/>
        <v>NO CUMPLE</v>
      </c>
      <c r="AN1148" s="13" t="str">
        <f t="shared" si="221"/>
        <v>NO CUMPLE</v>
      </c>
      <c r="AO1148" s="13" t="str">
        <f t="shared" si="222"/>
        <v>NO CUMPLE</v>
      </c>
      <c r="AP1148" s="13" t="str">
        <f t="shared" si="223"/>
        <v>NO CUMPLE</v>
      </c>
    </row>
    <row r="1149" spans="1:42" ht="15" hidden="1" x14ac:dyDescent="0.25">
      <c r="A1149" t="s">
        <v>6906</v>
      </c>
      <c r="B1149" t="s">
        <v>165</v>
      </c>
      <c r="C1149" t="s">
        <v>71</v>
      </c>
      <c r="D1149" t="s">
        <v>87</v>
      </c>
      <c r="E1149" t="s">
        <v>155</v>
      </c>
      <c r="F1149" t="s">
        <v>732</v>
      </c>
      <c r="G1149" t="s">
        <v>73</v>
      </c>
      <c r="H1149" t="s">
        <v>74</v>
      </c>
      <c r="I1149" t="s">
        <v>29</v>
      </c>
      <c r="J1149" t="s">
        <v>82</v>
      </c>
      <c r="K1149" t="s">
        <v>5043</v>
      </c>
      <c r="L1149" t="s">
        <v>5044</v>
      </c>
      <c r="M1149" t="s">
        <v>6907</v>
      </c>
      <c r="N1149" t="s">
        <v>6908</v>
      </c>
      <c r="O1149" t="s">
        <v>61</v>
      </c>
      <c r="P1149" t="s">
        <v>94</v>
      </c>
      <c r="Q1149" t="s">
        <v>95</v>
      </c>
      <c r="R1149" t="s">
        <v>6909</v>
      </c>
      <c r="S1149" t="s">
        <v>6757</v>
      </c>
      <c r="T1149" t="s">
        <v>6910</v>
      </c>
      <c r="U1149" t="s">
        <v>6763</v>
      </c>
      <c r="V1149" s="40">
        <v>4.6180555555555558E-3</v>
      </c>
      <c r="W1149" s="40">
        <v>1.4756944444444444E-2</v>
      </c>
      <c r="X1149" s="40">
        <v>1.0138888888888888E-2</v>
      </c>
      <c r="Y1149" s="2" t="str">
        <f t="shared" si="212"/>
        <v/>
      </c>
      <c r="Z1149" s="47" t="str">
        <f t="shared" si="213"/>
        <v>Cumplido</v>
      </c>
      <c r="AA1149" s="8"/>
      <c r="AB1149" s="8"/>
      <c r="AC1149" s="8"/>
      <c r="AD1149" s="8"/>
      <c r="AE1149" s="8"/>
      <c r="AF1149" s="42">
        <v>45345</v>
      </c>
      <c r="AG1149" s="13" t="str">
        <f t="shared" si="214"/>
        <v>CUMPLE</v>
      </c>
      <c r="AH1149" s="13" t="str">
        <f t="shared" si="215"/>
        <v>NO CUMPLE</v>
      </c>
      <c r="AI1149" s="13" t="str">
        <f t="shared" si="216"/>
        <v>NO CUMPLE</v>
      </c>
      <c r="AJ1149" s="13" t="str">
        <f t="shared" si="217"/>
        <v>NO CUMPLE</v>
      </c>
      <c r="AK1149" s="13" t="str">
        <f t="shared" si="218"/>
        <v>NO CUMPLE</v>
      </c>
      <c r="AL1149" s="13" t="str">
        <f t="shared" si="219"/>
        <v>CUMPLE</v>
      </c>
      <c r="AM1149" s="13" t="str">
        <f t="shared" si="220"/>
        <v>NO CUMPLE</v>
      </c>
      <c r="AN1149" s="13" t="str">
        <f t="shared" si="221"/>
        <v>NO CUMPLE</v>
      </c>
      <c r="AO1149" s="13" t="str">
        <f t="shared" si="222"/>
        <v>NO CUMPLE</v>
      </c>
      <c r="AP1149" s="13" t="str">
        <f t="shared" si="223"/>
        <v>NO CUMPLE</v>
      </c>
    </row>
    <row r="1150" spans="1:42" ht="15" x14ac:dyDescent="0.25">
      <c r="A1150" t="s">
        <v>6911</v>
      </c>
      <c r="B1150" t="s">
        <v>95</v>
      </c>
      <c r="C1150" t="s">
        <v>174</v>
      </c>
      <c r="D1150" t="s">
        <v>142</v>
      </c>
      <c r="E1150" t="s">
        <v>5636</v>
      </c>
      <c r="F1150" t="s">
        <v>1943</v>
      </c>
      <c r="G1150" t="s">
        <v>73</v>
      </c>
      <c r="H1150" t="s">
        <v>74</v>
      </c>
      <c r="I1150" t="s">
        <v>29</v>
      </c>
      <c r="J1150" t="s">
        <v>82</v>
      </c>
      <c r="K1150" t="s">
        <v>6912</v>
      </c>
      <c r="L1150" t="s">
        <v>6913</v>
      </c>
      <c r="M1150" t="s">
        <v>6914</v>
      </c>
      <c r="N1150" t="s">
        <v>6915</v>
      </c>
      <c r="O1150" t="s">
        <v>61</v>
      </c>
      <c r="P1150" t="s">
        <v>136</v>
      </c>
      <c r="Q1150" t="s">
        <v>137</v>
      </c>
      <c r="R1150" t="s">
        <v>6916</v>
      </c>
      <c r="S1150" t="s">
        <v>6757</v>
      </c>
      <c r="T1150" t="s">
        <v>6917</v>
      </c>
      <c r="U1150" t="s">
        <v>6918</v>
      </c>
      <c r="V1150" s="40">
        <v>0.22313657407407408</v>
      </c>
      <c r="W1150" s="40">
        <v>0.29807870370370371</v>
      </c>
      <c r="X1150" s="40">
        <v>7.4942129629629636E-2</v>
      </c>
      <c r="Y1150" s="2" t="str">
        <f t="shared" si="212"/>
        <v/>
      </c>
      <c r="Z1150" s="47" t="str">
        <f t="shared" si="213"/>
        <v>Cumplido</v>
      </c>
      <c r="AA1150" s="8"/>
      <c r="AB1150" s="8"/>
      <c r="AC1150" s="8"/>
      <c r="AD1150" s="8"/>
      <c r="AE1150" s="8"/>
      <c r="AF1150" s="42">
        <v>45345</v>
      </c>
      <c r="AG1150" s="13" t="str">
        <f t="shared" si="214"/>
        <v>NO CUMPLE</v>
      </c>
      <c r="AH1150" s="13" t="str">
        <f t="shared" si="215"/>
        <v>CUMPLE</v>
      </c>
      <c r="AI1150" s="13" t="str">
        <f t="shared" si="216"/>
        <v>NO CUMPLE</v>
      </c>
      <c r="AJ1150" s="13" t="str">
        <f t="shared" si="217"/>
        <v>NO CUMPLE</v>
      </c>
      <c r="AK1150" s="13" t="str">
        <f t="shared" si="218"/>
        <v>NO CUMPLE</v>
      </c>
      <c r="AL1150" s="13" t="str">
        <f t="shared" si="219"/>
        <v>NO CUMPLE</v>
      </c>
      <c r="AM1150" s="13" t="str">
        <f t="shared" si="220"/>
        <v>NO CUMPLE</v>
      </c>
      <c r="AN1150" s="13" t="str">
        <f t="shared" si="221"/>
        <v>CUMPLE</v>
      </c>
      <c r="AO1150" s="13" t="str">
        <f t="shared" si="222"/>
        <v>NO CUMPLE</v>
      </c>
      <c r="AP1150" s="13" t="str">
        <f t="shared" si="223"/>
        <v>NO CUMPLE</v>
      </c>
    </row>
    <row r="1151" spans="1:42" ht="15" hidden="1" x14ac:dyDescent="0.25">
      <c r="A1151" t="s">
        <v>6919</v>
      </c>
      <c r="B1151" t="s">
        <v>95</v>
      </c>
      <c r="C1151" t="s">
        <v>154</v>
      </c>
      <c r="D1151" t="s">
        <v>142</v>
      </c>
      <c r="E1151" t="s">
        <v>2399</v>
      </c>
      <c r="F1151" t="s">
        <v>1943</v>
      </c>
      <c r="G1151" t="s">
        <v>73</v>
      </c>
      <c r="H1151" t="s">
        <v>74</v>
      </c>
      <c r="I1151" t="s">
        <v>29</v>
      </c>
      <c r="J1151" t="s">
        <v>82</v>
      </c>
      <c r="K1151" t="s">
        <v>6920</v>
      </c>
      <c r="L1151" t="s">
        <v>6921</v>
      </c>
      <c r="M1151" t="s">
        <v>6922</v>
      </c>
      <c r="N1151" t="s">
        <v>6923</v>
      </c>
      <c r="O1151" t="s">
        <v>61</v>
      </c>
      <c r="P1151" t="s">
        <v>136</v>
      </c>
      <c r="Q1151" t="s">
        <v>137</v>
      </c>
      <c r="R1151" t="s">
        <v>6924</v>
      </c>
      <c r="S1151" t="s">
        <v>6757</v>
      </c>
      <c r="T1151" t="s">
        <v>6925</v>
      </c>
      <c r="U1151" t="s">
        <v>6926</v>
      </c>
      <c r="V1151" s="40">
        <v>1.2141203703703704E-2</v>
      </c>
      <c r="W1151" s="40">
        <v>3.7685185185185183E-2</v>
      </c>
      <c r="X1151" s="40">
        <v>2.554398148148148E-2</v>
      </c>
      <c r="Y1151" s="2" t="str">
        <f t="shared" si="212"/>
        <v/>
      </c>
      <c r="Z1151" s="47" t="str">
        <f t="shared" si="213"/>
        <v>Cumplido</v>
      </c>
      <c r="AA1151" s="8"/>
      <c r="AB1151" s="8" t="str">
        <f>IF($H1151="1-Crítica",IF($X1151&lt;=$AT$5,"Cumplido", "Incumplido"),"")</f>
        <v/>
      </c>
      <c r="AC1151" s="8" t="str">
        <f>IF($H1151="2-Alta",IF($X1151&lt;=$AT$6, "Cumplido", "Incumplido"),"")</f>
        <v/>
      </c>
      <c r="AD1151" s="8" t="str">
        <f>IF($H1151="3-Medio",IF($X1151&lt;=$AT$7, "Cumplido", "Incumplido"),"")</f>
        <v>Cumplido</v>
      </c>
      <c r="AE1151" s="8" t="str">
        <f>IF($H1151="4-Baja",IF($X1151&lt;=$AT$8, "Cumplido", "Incumplido"),"")</f>
        <v/>
      </c>
      <c r="AF1151" s="42">
        <v>45345</v>
      </c>
      <c r="AG1151" s="13" t="str">
        <f t="shared" si="214"/>
        <v>CUMPLE</v>
      </c>
      <c r="AH1151" s="13" t="str">
        <f t="shared" si="215"/>
        <v>NO CUMPLE</v>
      </c>
      <c r="AI1151" s="13" t="str">
        <f t="shared" si="216"/>
        <v>NO CUMPLE</v>
      </c>
      <c r="AJ1151" s="13" t="str">
        <f t="shared" si="217"/>
        <v>NO CUMPLE</v>
      </c>
      <c r="AK1151" s="13" t="str">
        <f t="shared" si="218"/>
        <v>NO CUMPLE</v>
      </c>
      <c r="AL1151" s="13" t="str">
        <f t="shared" si="219"/>
        <v>CUMPLE</v>
      </c>
      <c r="AM1151" s="13" t="str">
        <f t="shared" si="220"/>
        <v>NO CUMPLE</v>
      </c>
      <c r="AN1151" s="13" t="str">
        <f t="shared" si="221"/>
        <v>NO CUMPLE</v>
      </c>
      <c r="AO1151" s="13" t="str">
        <f t="shared" si="222"/>
        <v>NO CUMPLE</v>
      </c>
      <c r="AP1151" s="13" t="str">
        <f t="shared" si="223"/>
        <v>NO CUMPLE</v>
      </c>
    </row>
    <row r="1152" spans="1:42" ht="15" x14ac:dyDescent="0.25">
      <c r="A1152" t="s">
        <v>6927</v>
      </c>
      <c r="B1152" t="s">
        <v>95</v>
      </c>
      <c r="C1152" t="s">
        <v>233</v>
      </c>
      <c r="D1152" t="s">
        <v>297</v>
      </c>
      <c r="E1152" t="s">
        <v>942</v>
      </c>
      <c r="F1152" t="s">
        <v>1124</v>
      </c>
      <c r="G1152" t="s">
        <v>54</v>
      </c>
      <c r="H1152" t="s">
        <v>55</v>
      </c>
      <c r="I1152" t="s">
        <v>30</v>
      </c>
      <c r="J1152" t="s">
        <v>82</v>
      </c>
      <c r="K1152" t="s">
        <v>117</v>
      </c>
      <c r="L1152" t="s">
        <v>6928</v>
      </c>
      <c r="M1152" t="s">
        <v>6929</v>
      </c>
      <c r="N1152" t="s">
        <v>6930</v>
      </c>
      <c r="O1152" t="s">
        <v>61</v>
      </c>
      <c r="P1152" t="s">
        <v>136</v>
      </c>
      <c r="Q1152" t="s">
        <v>137</v>
      </c>
      <c r="R1152" t="s">
        <v>6931</v>
      </c>
      <c r="S1152" t="s">
        <v>6757</v>
      </c>
      <c r="T1152" t="s">
        <v>6932</v>
      </c>
      <c r="U1152" t="s">
        <v>6893</v>
      </c>
      <c r="V1152" s="40">
        <v>0.61076388888888888</v>
      </c>
      <c r="W1152" s="40">
        <v>0.75009259259259264</v>
      </c>
      <c r="X1152" s="40">
        <v>0.1393287037037037</v>
      </c>
      <c r="Y1152" s="2" t="str">
        <f t="shared" si="212"/>
        <v/>
      </c>
      <c r="Z1152" s="47" t="str">
        <f t="shared" si="213"/>
        <v>Cumplido</v>
      </c>
      <c r="AA1152" s="8"/>
      <c r="AB1152" s="8"/>
      <c r="AC1152" s="8"/>
      <c r="AD1152" s="8"/>
      <c r="AE1152" s="8"/>
      <c r="AF1152" s="42">
        <v>45345</v>
      </c>
      <c r="AG1152" s="13" t="str">
        <f t="shared" si="214"/>
        <v>NO CUMPLE</v>
      </c>
      <c r="AH1152" s="13" t="str">
        <f t="shared" si="215"/>
        <v>CUMPLE</v>
      </c>
      <c r="AI1152" s="13" t="str">
        <f t="shared" si="216"/>
        <v>NO CUMPLE</v>
      </c>
      <c r="AJ1152" s="13" t="str">
        <f t="shared" si="217"/>
        <v>NO CUMPLE</v>
      </c>
      <c r="AK1152" s="13" t="str">
        <f t="shared" si="218"/>
        <v>NO CUMPLE</v>
      </c>
      <c r="AL1152" s="13" t="str">
        <f t="shared" si="219"/>
        <v>NO CUMPLE</v>
      </c>
      <c r="AM1152" s="13" t="str">
        <f t="shared" si="220"/>
        <v>NO CUMPLE</v>
      </c>
      <c r="AN1152" s="13" t="str">
        <f t="shared" si="221"/>
        <v>NO CUMPLE</v>
      </c>
      <c r="AO1152" s="13" t="str">
        <f t="shared" si="222"/>
        <v>CUMPLE</v>
      </c>
      <c r="AP1152" s="13" t="str">
        <f t="shared" si="223"/>
        <v>NO CUMPLE</v>
      </c>
    </row>
    <row r="1153" spans="1:42" ht="15" hidden="1" x14ac:dyDescent="0.25">
      <c r="A1153" t="s">
        <v>6933</v>
      </c>
      <c r="B1153" t="s">
        <v>165</v>
      </c>
      <c r="C1153" t="s">
        <v>359</v>
      </c>
      <c r="D1153" t="s">
        <v>71</v>
      </c>
      <c r="E1153" t="s">
        <v>767</v>
      </c>
      <c r="F1153" t="s">
        <v>1016</v>
      </c>
      <c r="G1153" t="s">
        <v>54</v>
      </c>
      <c r="H1153" t="s">
        <v>55</v>
      </c>
      <c r="I1153" t="s">
        <v>30</v>
      </c>
      <c r="J1153" t="s">
        <v>82</v>
      </c>
      <c r="K1153" t="s">
        <v>57</v>
      </c>
      <c r="L1153" t="s">
        <v>1017</v>
      </c>
      <c r="M1153" t="s">
        <v>6934</v>
      </c>
      <c r="N1153" t="s">
        <v>6935</v>
      </c>
      <c r="O1153" t="s">
        <v>61</v>
      </c>
      <c r="P1153" t="s">
        <v>136</v>
      </c>
      <c r="Q1153" t="s">
        <v>137</v>
      </c>
      <c r="R1153" t="s">
        <v>6936</v>
      </c>
      <c r="S1153" t="s">
        <v>6757</v>
      </c>
      <c r="T1153" t="s">
        <v>1017</v>
      </c>
      <c r="U1153" t="s">
        <v>1021</v>
      </c>
      <c r="V1153" s="40">
        <v>2.3842592592592591E-3</v>
      </c>
      <c r="W1153" s="40">
        <v>3.2175925925925926E-3</v>
      </c>
      <c r="X1153" s="40">
        <v>8.3333333333333339E-4</v>
      </c>
      <c r="Y1153" s="2" t="str">
        <f t="shared" si="212"/>
        <v/>
      </c>
      <c r="Z1153" s="47" t="str">
        <f t="shared" si="213"/>
        <v>Cumplido</v>
      </c>
      <c r="AA1153" s="8"/>
      <c r="AB1153" s="8"/>
      <c r="AC1153" s="8"/>
      <c r="AD1153" s="8"/>
      <c r="AE1153" s="8"/>
      <c r="AF1153" s="42">
        <v>45345</v>
      </c>
      <c r="AG1153" s="13" t="str">
        <f t="shared" si="214"/>
        <v>CUMPLE</v>
      </c>
      <c r="AH1153" s="13" t="str">
        <f t="shared" si="215"/>
        <v>NO CUMPLE</v>
      </c>
      <c r="AI1153" s="13" t="str">
        <f t="shared" si="216"/>
        <v>NO CUMPLE</v>
      </c>
      <c r="AJ1153" s="13" t="str">
        <f t="shared" si="217"/>
        <v>NO CUMPLE</v>
      </c>
      <c r="AK1153" s="13" t="str">
        <f t="shared" si="218"/>
        <v>NO CUMPLE</v>
      </c>
      <c r="AL1153" s="13" t="str">
        <f t="shared" si="219"/>
        <v>CUMPLE</v>
      </c>
      <c r="AM1153" s="13" t="str">
        <f t="shared" si="220"/>
        <v>NO CUMPLE</v>
      </c>
      <c r="AN1153" s="13" t="str">
        <f t="shared" si="221"/>
        <v>NO CUMPLE</v>
      </c>
      <c r="AO1153" s="13" t="str">
        <f t="shared" si="222"/>
        <v>NO CUMPLE</v>
      </c>
      <c r="AP1153" s="13" t="str">
        <f t="shared" si="223"/>
        <v>NO CUMPLE</v>
      </c>
    </row>
    <row r="1154" spans="1:42" ht="15" hidden="1" x14ac:dyDescent="0.25">
      <c r="A1154" t="s">
        <v>6937</v>
      </c>
      <c r="B1154" t="s">
        <v>165</v>
      </c>
      <c r="C1154" t="s">
        <v>359</v>
      </c>
      <c r="D1154" t="s">
        <v>71</v>
      </c>
      <c r="E1154" t="s">
        <v>593</v>
      </c>
      <c r="F1154" t="s">
        <v>793</v>
      </c>
      <c r="G1154" t="s">
        <v>54</v>
      </c>
      <c r="H1154" t="s">
        <v>55</v>
      </c>
      <c r="I1154" t="s">
        <v>30</v>
      </c>
      <c r="J1154" t="s">
        <v>82</v>
      </c>
      <c r="K1154" t="s">
        <v>57</v>
      </c>
      <c r="L1154" t="s">
        <v>5880</v>
      </c>
      <c r="M1154" t="s">
        <v>6938</v>
      </c>
      <c r="N1154" t="s">
        <v>6939</v>
      </c>
      <c r="O1154" t="s">
        <v>61</v>
      </c>
      <c r="P1154" t="s">
        <v>136</v>
      </c>
      <c r="Q1154" t="s">
        <v>137</v>
      </c>
      <c r="R1154" t="s">
        <v>6940</v>
      </c>
      <c r="S1154" t="s">
        <v>5769</v>
      </c>
      <c r="T1154" t="s">
        <v>5880</v>
      </c>
      <c r="U1154" t="s">
        <v>2723</v>
      </c>
      <c r="V1154" s="40">
        <v>2.5462962962962962E-2</v>
      </c>
      <c r="W1154" s="40">
        <v>2.7025462962962963E-2</v>
      </c>
      <c r="X1154" s="40">
        <v>1.5625000000000001E-3</v>
      </c>
      <c r="Y1154" s="2" t="str">
        <f t="shared" ref="Y1154:Y1217" si="224">IF(J1154="Incidente de Cliente",IF($X1154&lt;=$AT$2,"Cumplido","Incumplido"),"")</f>
        <v/>
      </c>
      <c r="Z1154" s="47" t="str">
        <f t="shared" ref="Z1154:Z1217" si="225">IF(J1154="Requerimiento de Cliente",IF($X1154&lt;=$AT$3,"Cumplido","Incumplido"),"")</f>
        <v>Cumplido</v>
      </c>
      <c r="AA1154" s="8"/>
      <c r="AB1154" s="8"/>
      <c r="AC1154" s="8"/>
      <c r="AD1154" s="8"/>
      <c r="AE1154" s="8"/>
      <c r="AF1154" s="42">
        <v>45344</v>
      </c>
      <c r="AG1154" s="13" t="str">
        <f t="shared" si="214"/>
        <v>CUMPLE</v>
      </c>
      <c r="AH1154" s="13" t="str">
        <f t="shared" si="215"/>
        <v>NO CUMPLE</v>
      </c>
      <c r="AI1154" s="13" t="str">
        <f t="shared" si="216"/>
        <v>NO CUMPLE</v>
      </c>
      <c r="AJ1154" s="13" t="str">
        <f t="shared" si="217"/>
        <v>NO CUMPLE</v>
      </c>
      <c r="AK1154" s="13" t="str">
        <f t="shared" si="218"/>
        <v>NO CUMPLE</v>
      </c>
      <c r="AL1154" s="13" t="str">
        <f t="shared" si="219"/>
        <v>CUMPLE</v>
      </c>
      <c r="AM1154" s="13" t="str">
        <f t="shared" si="220"/>
        <v>NO CUMPLE</v>
      </c>
      <c r="AN1154" s="13" t="str">
        <f t="shared" si="221"/>
        <v>NO CUMPLE</v>
      </c>
      <c r="AO1154" s="13" t="str">
        <f t="shared" si="222"/>
        <v>NO CUMPLE</v>
      </c>
      <c r="AP1154" s="13" t="str">
        <f t="shared" si="223"/>
        <v>NO CUMPLE</v>
      </c>
    </row>
    <row r="1155" spans="1:42" ht="15" x14ac:dyDescent="0.25">
      <c r="A1155" t="s">
        <v>6941</v>
      </c>
      <c r="B1155" t="s">
        <v>284</v>
      </c>
      <c r="C1155" t="s">
        <v>233</v>
      </c>
      <c r="D1155" t="s">
        <v>233</v>
      </c>
      <c r="E1155" t="s">
        <v>942</v>
      </c>
      <c r="F1155" t="s">
        <v>2469</v>
      </c>
      <c r="G1155" t="s">
        <v>54</v>
      </c>
      <c r="H1155" t="s">
        <v>55</v>
      </c>
      <c r="I1155" t="s">
        <v>30</v>
      </c>
      <c r="J1155" t="s">
        <v>82</v>
      </c>
      <c r="K1155" t="s">
        <v>75</v>
      </c>
      <c r="L1155" t="s">
        <v>6942</v>
      </c>
      <c r="M1155" t="s">
        <v>6943</v>
      </c>
      <c r="N1155" t="s">
        <v>6944</v>
      </c>
      <c r="O1155" t="s">
        <v>61</v>
      </c>
      <c r="P1155" t="s">
        <v>62</v>
      </c>
      <c r="Q1155" t="s">
        <v>279</v>
      </c>
      <c r="R1155" t="s">
        <v>6945</v>
      </c>
      <c r="S1155" t="s">
        <v>5769</v>
      </c>
      <c r="T1155" t="s">
        <v>6946</v>
      </c>
      <c r="U1155" t="s">
        <v>2952</v>
      </c>
      <c r="V1155" s="40">
        <v>0</v>
      </c>
      <c r="W1155" s="40">
        <v>1.9212962962962964E-3</v>
      </c>
      <c r="X1155" s="40">
        <v>1.9212962962962964E-3</v>
      </c>
      <c r="Y1155" s="2" t="str">
        <f t="shared" si="224"/>
        <v/>
      </c>
      <c r="Z1155" s="47" t="str">
        <f t="shared" si="225"/>
        <v>Cumplido</v>
      </c>
      <c r="AA1155" s="8"/>
      <c r="AB1155" s="8"/>
      <c r="AC1155" s="8"/>
      <c r="AD1155" s="8"/>
      <c r="AE1155" s="8"/>
      <c r="AF1155" s="42">
        <v>45344</v>
      </c>
      <c r="AG1155" s="13" t="str">
        <f t="shared" ref="AG1155:AG1218" si="226">IF(X1155&lt;$AR$11,"CUMPLE","NO CUMPLE")</f>
        <v>CUMPLE</v>
      </c>
      <c r="AH1155" s="13" t="str">
        <f t="shared" ref="AH1155:AH1218" si="227">IF(X1155&gt;$AR$12,IF(X1155&lt;=$AS$12,"CUMPLE","NO CUMPLE"),"NO CUMPLE")</f>
        <v>NO CUMPLE</v>
      </c>
      <c r="AI1155" s="13" t="str">
        <f t="shared" ref="AI1155:AI1218" si="228">IF(X1155&gt;$AR$13,IF(X1155&lt;=$AS$13,"CUMPLE","NO CUMPLE"),"NO CUMPLE")</f>
        <v>NO CUMPLE</v>
      </c>
      <c r="AJ1155" s="13" t="str">
        <f t="shared" ref="AJ1155:AJ1218" si="229">IF(X1155&gt;$AR$14,IF(X1155&lt;=$AS$14,"CUMPLE","NO CUMPLE"),"NO CUMPLE")</f>
        <v>NO CUMPLE</v>
      </c>
      <c r="AK1155" s="13" t="str">
        <f t="shared" ref="AK1155:AK1218" si="230">IF(X1155&gt;$AR$15,"CUMPLE","NO CUMPLE")</f>
        <v>NO CUMPLE</v>
      </c>
      <c r="AL1155" s="13" t="str">
        <f t="shared" ref="AL1155:AL1218" si="231">IF(W1155&lt;$AR$11,"CUMPLE","NO CUMPLE")</f>
        <v>CUMPLE</v>
      </c>
      <c r="AM1155" s="13" t="str">
        <f t="shared" ref="AM1155:AM1218" si="232">IF(W1155&gt;$AR$12,IF(W1155&lt;=$AS$12,"CUMPLE","NO CUMPLE"),"NO CUMPLE")</f>
        <v>NO CUMPLE</v>
      </c>
      <c r="AN1155" s="13" t="str">
        <f t="shared" ref="AN1155:AN1218" si="233">IF(W1155&gt;$AR$13,IF(W1155&lt;=$AS$13,"CUMPLE","NO CUMPLE"),"NO CUMPLE")</f>
        <v>NO CUMPLE</v>
      </c>
      <c r="AO1155" s="13" t="str">
        <f t="shared" ref="AO1155:AO1218" si="234">IF(W1155&gt;$AR$14,IF(W1155&lt;=$AS$14,"CUMPLE","NO CUMPLE"),"NO CUMPLE")</f>
        <v>NO CUMPLE</v>
      </c>
      <c r="AP1155" s="13" t="str">
        <f t="shared" ref="AP1155:AP1218" si="235">IF(W1155&gt;$AR$15,"CUMPLE","NO CUMPLE")</f>
        <v>NO CUMPLE</v>
      </c>
    </row>
    <row r="1156" spans="1:42" ht="15" x14ac:dyDescent="0.25">
      <c r="A1156" t="s">
        <v>6947</v>
      </c>
      <c r="B1156" t="s">
        <v>284</v>
      </c>
      <c r="C1156" t="s">
        <v>233</v>
      </c>
      <c r="D1156" t="s">
        <v>233</v>
      </c>
      <c r="E1156" t="s">
        <v>942</v>
      </c>
      <c r="F1156" t="s">
        <v>2469</v>
      </c>
      <c r="G1156" t="s">
        <v>54</v>
      </c>
      <c r="H1156" t="s">
        <v>55</v>
      </c>
      <c r="I1156" t="s">
        <v>30</v>
      </c>
      <c r="J1156" t="s">
        <v>82</v>
      </c>
      <c r="K1156" t="s">
        <v>75</v>
      </c>
      <c r="L1156" t="s">
        <v>6948</v>
      </c>
      <c r="M1156" t="s">
        <v>6949</v>
      </c>
      <c r="N1156" t="s">
        <v>6950</v>
      </c>
      <c r="O1156" t="s">
        <v>61</v>
      </c>
      <c r="P1156" t="s">
        <v>62</v>
      </c>
      <c r="Q1156" t="s">
        <v>279</v>
      </c>
      <c r="R1156" t="s">
        <v>6950</v>
      </c>
      <c r="S1156" t="s">
        <v>5769</v>
      </c>
      <c r="T1156" t="s">
        <v>6951</v>
      </c>
      <c r="U1156" t="s">
        <v>2952</v>
      </c>
      <c r="V1156" s="40">
        <v>0</v>
      </c>
      <c r="W1156" s="40">
        <v>6.134259259259259E-4</v>
      </c>
      <c r="X1156" s="40">
        <v>6.134259259259259E-4</v>
      </c>
      <c r="Y1156" s="2" t="str">
        <f t="shared" si="224"/>
        <v/>
      </c>
      <c r="Z1156" s="47" t="str">
        <f t="shared" si="225"/>
        <v>Cumplido</v>
      </c>
      <c r="AA1156" s="8"/>
      <c r="AB1156" s="8" t="str">
        <f>IF($H1156="1-Crítica",IF($X1156&lt;=$AT$5,"Cumplido", "Incumplido"),"")</f>
        <v/>
      </c>
      <c r="AC1156" s="8" t="str">
        <f>IF($H1156="2-Alta",IF($X1156&lt;=$AT$6, "Cumplido", "Incumplido"),"")</f>
        <v/>
      </c>
      <c r="AD1156" s="8" t="str">
        <f>IF($H1156="3-Medio",IF($X1156&lt;=$AT$7, "Cumplido", "Incumplido"),"")</f>
        <v/>
      </c>
      <c r="AE1156" s="8" t="str">
        <f>IF($H1156="4-Baja",IF($X1156&lt;=$AT$8, "Cumplido", "Incumplido"),"")</f>
        <v>Cumplido</v>
      </c>
      <c r="AF1156" s="42">
        <v>45344</v>
      </c>
      <c r="AG1156" s="13" t="str">
        <f t="shared" si="226"/>
        <v>CUMPLE</v>
      </c>
      <c r="AH1156" s="13" t="str">
        <f t="shared" si="227"/>
        <v>NO CUMPLE</v>
      </c>
      <c r="AI1156" s="13" t="str">
        <f t="shared" si="228"/>
        <v>NO CUMPLE</v>
      </c>
      <c r="AJ1156" s="13" t="str">
        <f t="shared" si="229"/>
        <v>NO CUMPLE</v>
      </c>
      <c r="AK1156" s="13" t="str">
        <f t="shared" si="230"/>
        <v>NO CUMPLE</v>
      </c>
      <c r="AL1156" s="13" t="str">
        <f t="shared" si="231"/>
        <v>CUMPLE</v>
      </c>
      <c r="AM1156" s="13" t="str">
        <f t="shared" si="232"/>
        <v>NO CUMPLE</v>
      </c>
      <c r="AN1156" s="13" t="str">
        <f t="shared" si="233"/>
        <v>NO CUMPLE</v>
      </c>
      <c r="AO1156" s="13" t="str">
        <f t="shared" si="234"/>
        <v>NO CUMPLE</v>
      </c>
      <c r="AP1156" s="13" t="str">
        <f t="shared" si="235"/>
        <v>NO CUMPLE</v>
      </c>
    </row>
    <row r="1157" spans="1:42" ht="15" x14ac:dyDescent="0.25">
      <c r="A1157" t="s">
        <v>6952</v>
      </c>
      <c r="B1157" t="s">
        <v>284</v>
      </c>
      <c r="C1157" t="s">
        <v>233</v>
      </c>
      <c r="D1157" t="s">
        <v>233</v>
      </c>
      <c r="E1157" t="s">
        <v>942</v>
      </c>
      <c r="F1157" t="s">
        <v>2469</v>
      </c>
      <c r="G1157" t="s">
        <v>54</v>
      </c>
      <c r="H1157" t="s">
        <v>55</v>
      </c>
      <c r="I1157" t="s">
        <v>30</v>
      </c>
      <c r="J1157" t="s">
        <v>82</v>
      </c>
      <c r="K1157" t="s">
        <v>75</v>
      </c>
      <c r="L1157" t="s">
        <v>6953</v>
      </c>
      <c r="M1157" t="s">
        <v>6954</v>
      </c>
      <c r="N1157" t="s">
        <v>6955</v>
      </c>
      <c r="O1157" t="s">
        <v>61</v>
      </c>
      <c r="P1157" t="s">
        <v>62</v>
      </c>
      <c r="Q1157" t="s">
        <v>279</v>
      </c>
      <c r="R1157" t="s">
        <v>6955</v>
      </c>
      <c r="S1157" t="s">
        <v>5769</v>
      </c>
      <c r="T1157" t="s">
        <v>6956</v>
      </c>
      <c r="U1157"/>
      <c r="V1157" s="40">
        <v>0</v>
      </c>
      <c r="W1157" s="40">
        <v>5.5555555555555556E-4</v>
      </c>
      <c r="X1157" s="40">
        <v>5.5555555555555556E-4</v>
      </c>
      <c r="Y1157" s="2" t="str">
        <f t="shared" si="224"/>
        <v/>
      </c>
      <c r="Z1157" s="47" t="str">
        <f t="shared" si="225"/>
        <v>Cumplido</v>
      </c>
      <c r="AA1157" s="8"/>
      <c r="AB1157" s="8" t="str">
        <f>IF($H1157="1-Crítica",IF($X1157&lt;=$AT$5,"Cumplido", "Incumplido"),"")</f>
        <v/>
      </c>
      <c r="AC1157" s="8" t="str">
        <f>IF($H1157="2-Alta",IF($X1157&lt;=$AT$6, "Cumplido", "Incumplido"),"")</f>
        <v/>
      </c>
      <c r="AD1157" s="8" t="str">
        <f>IF($H1157="3-Medio",IF($X1157&lt;=$AT$7, "Cumplido", "Incumplido"),"")</f>
        <v/>
      </c>
      <c r="AE1157" s="8" t="str">
        <f>IF($H1157="4-Baja",IF($X1157&lt;=$AT$8, "Cumplido", "Incumplido"),"")</f>
        <v>Cumplido</v>
      </c>
      <c r="AF1157" s="42">
        <v>45344</v>
      </c>
      <c r="AG1157" s="13" t="str">
        <f t="shared" si="226"/>
        <v>CUMPLE</v>
      </c>
      <c r="AH1157" s="13" t="str">
        <f t="shared" si="227"/>
        <v>NO CUMPLE</v>
      </c>
      <c r="AI1157" s="13" t="str">
        <f t="shared" si="228"/>
        <v>NO CUMPLE</v>
      </c>
      <c r="AJ1157" s="13" t="str">
        <f t="shared" si="229"/>
        <v>NO CUMPLE</v>
      </c>
      <c r="AK1157" s="13" t="str">
        <f t="shared" si="230"/>
        <v>NO CUMPLE</v>
      </c>
      <c r="AL1157" s="13" t="str">
        <f t="shared" si="231"/>
        <v>CUMPLE</v>
      </c>
      <c r="AM1157" s="13" t="str">
        <f t="shared" si="232"/>
        <v>NO CUMPLE</v>
      </c>
      <c r="AN1157" s="13" t="str">
        <f t="shared" si="233"/>
        <v>NO CUMPLE</v>
      </c>
      <c r="AO1157" s="13" t="str">
        <f t="shared" si="234"/>
        <v>NO CUMPLE</v>
      </c>
      <c r="AP1157" s="13" t="str">
        <f t="shared" si="235"/>
        <v>NO CUMPLE</v>
      </c>
    </row>
    <row r="1158" spans="1:42" ht="15" hidden="1" x14ac:dyDescent="0.25">
      <c r="A1158" t="s">
        <v>6957</v>
      </c>
      <c r="B1158" t="s">
        <v>165</v>
      </c>
      <c r="C1158" t="s">
        <v>359</v>
      </c>
      <c r="D1158" t="s">
        <v>71</v>
      </c>
      <c r="E1158" t="s">
        <v>767</v>
      </c>
      <c r="F1158" t="s">
        <v>1016</v>
      </c>
      <c r="G1158" t="s">
        <v>54</v>
      </c>
      <c r="H1158" t="s">
        <v>55</v>
      </c>
      <c r="I1158" t="s">
        <v>30</v>
      </c>
      <c r="J1158" t="s">
        <v>82</v>
      </c>
      <c r="K1158" t="s">
        <v>57</v>
      </c>
      <c r="L1158" t="s">
        <v>1083</v>
      </c>
      <c r="M1158" t="s">
        <v>6958</v>
      </c>
      <c r="N1158" t="s">
        <v>6959</v>
      </c>
      <c r="O1158" t="s">
        <v>61</v>
      </c>
      <c r="P1158" t="s">
        <v>136</v>
      </c>
      <c r="Q1158" t="s">
        <v>137</v>
      </c>
      <c r="R1158" t="s">
        <v>6960</v>
      </c>
      <c r="S1158" t="s">
        <v>5769</v>
      </c>
      <c r="T1158" t="s">
        <v>1083</v>
      </c>
      <c r="U1158" t="s">
        <v>1087</v>
      </c>
      <c r="V1158" s="40">
        <v>5.2083333333333333E-4</v>
      </c>
      <c r="W1158" s="40">
        <v>1.1689814814814816E-3</v>
      </c>
      <c r="X1158" s="40">
        <v>6.4814814814814813E-4</v>
      </c>
      <c r="Y1158" s="2" t="str">
        <f t="shared" si="224"/>
        <v/>
      </c>
      <c r="Z1158" s="47" t="str">
        <f t="shared" si="225"/>
        <v>Cumplido</v>
      </c>
      <c r="AA1158" s="8"/>
      <c r="AB1158" s="8" t="str">
        <f>IF($H1158="1-Crítica",IF($X1158&lt;=$AT$5,"Cumplido", "Incumplido"),"")</f>
        <v/>
      </c>
      <c r="AC1158" s="8" t="str">
        <f>IF($H1158="2-Alta",IF($X1158&lt;=$AT$6, "Cumplido", "Incumplido"),"")</f>
        <v/>
      </c>
      <c r="AD1158" s="8" t="str">
        <f>IF($H1158="3-Medio",IF($X1158&lt;=$AT$7, "Cumplido", "Incumplido"),"")</f>
        <v/>
      </c>
      <c r="AE1158" s="8" t="str">
        <f>IF($H1158="4-Baja",IF($X1158&lt;=$AT$8, "Cumplido", "Incumplido"),"")</f>
        <v>Cumplido</v>
      </c>
      <c r="AF1158" s="42">
        <v>45344</v>
      </c>
      <c r="AG1158" s="13" t="str">
        <f t="shared" si="226"/>
        <v>CUMPLE</v>
      </c>
      <c r="AH1158" s="13" t="str">
        <f t="shared" si="227"/>
        <v>NO CUMPLE</v>
      </c>
      <c r="AI1158" s="13" t="str">
        <f t="shared" si="228"/>
        <v>NO CUMPLE</v>
      </c>
      <c r="AJ1158" s="13" t="str">
        <f t="shared" si="229"/>
        <v>NO CUMPLE</v>
      </c>
      <c r="AK1158" s="13" t="str">
        <f t="shared" si="230"/>
        <v>NO CUMPLE</v>
      </c>
      <c r="AL1158" s="13" t="str">
        <f t="shared" si="231"/>
        <v>CUMPLE</v>
      </c>
      <c r="AM1158" s="13" t="str">
        <f t="shared" si="232"/>
        <v>NO CUMPLE</v>
      </c>
      <c r="AN1158" s="13" t="str">
        <f t="shared" si="233"/>
        <v>NO CUMPLE</v>
      </c>
      <c r="AO1158" s="13" t="str">
        <f t="shared" si="234"/>
        <v>NO CUMPLE</v>
      </c>
      <c r="AP1158" s="13" t="str">
        <f t="shared" si="235"/>
        <v>NO CUMPLE</v>
      </c>
    </row>
    <row r="1159" spans="1:42" ht="15" hidden="1" x14ac:dyDescent="0.25">
      <c r="A1159" t="s">
        <v>6961</v>
      </c>
      <c r="B1159" t="s">
        <v>165</v>
      </c>
      <c r="C1159" t="s">
        <v>359</v>
      </c>
      <c r="D1159" t="s">
        <v>71</v>
      </c>
      <c r="E1159" t="s">
        <v>767</v>
      </c>
      <c r="F1159" t="s">
        <v>1016</v>
      </c>
      <c r="G1159" t="s">
        <v>54</v>
      </c>
      <c r="H1159" t="s">
        <v>55</v>
      </c>
      <c r="I1159" t="s">
        <v>30</v>
      </c>
      <c r="J1159" t="s">
        <v>82</v>
      </c>
      <c r="K1159" t="s">
        <v>57</v>
      </c>
      <c r="L1159" t="s">
        <v>6962</v>
      </c>
      <c r="M1159" t="s">
        <v>6963</v>
      </c>
      <c r="N1159" t="s">
        <v>6964</v>
      </c>
      <c r="O1159" t="s">
        <v>61</v>
      </c>
      <c r="P1159" t="s">
        <v>136</v>
      </c>
      <c r="Q1159" t="s">
        <v>137</v>
      </c>
      <c r="R1159" t="s">
        <v>6965</v>
      </c>
      <c r="S1159" t="s">
        <v>5769</v>
      </c>
      <c r="T1159" t="s">
        <v>6962</v>
      </c>
      <c r="U1159" t="s">
        <v>1021</v>
      </c>
      <c r="V1159" s="40">
        <v>6.7129629629629625E-4</v>
      </c>
      <c r="W1159" s="40">
        <v>1.3310185185185185E-3</v>
      </c>
      <c r="X1159" s="40">
        <v>6.5972222222222224E-4</v>
      </c>
      <c r="Y1159" s="2" t="str">
        <f t="shared" si="224"/>
        <v/>
      </c>
      <c r="Z1159" s="47" t="str">
        <f t="shared" si="225"/>
        <v>Cumplido</v>
      </c>
      <c r="AA1159" s="8"/>
      <c r="AB1159" s="8"/>
      <c r="AC1159" s="8"/>
      <c r="AD1159" s="8"/>
      <c r="AE1159" s="8"/>
      <c r="AF1159" s="42">
        <v>45344</v>
      </c>
      <c r="AG1159" s="13" t="str">
        <f t="shared" si="226"/>
        <v>CUMPLE</v>
      </c>
      <c r="AH1159" s="13" t="str">
        <f t="shared" si="227"/>
        <v>NO CUMPLE</v>
      </c>
      <c r="AI1159" s="13" t="str">
        <f t="shared" si="228"/>
        <v>NO CUMPLE</v>
      </c>
      <c r="AJ1159" s="13" t="str">
        <f t="shared" si="229"/>
        <v>NO CUMPLE</v>
      </c>
      <c r="AK1159" s="13" t="str">
        <f t="shared" si="230"/>
        <v>NO CUMPLE</v>
      </c>
      <c r="AL1159" s="13" t="str">
        <f t="shared" si="231"/>
        <v>CUMPLE</v>
      </c>
      <c r="AM1159" s="13" t="str">
        <f t="shared" si="232"/>
        <v>NO CUMPLE</v>
      </c>
      <c r="AN1159" s="13" t="str">
        <f t="shared" si="233"/>
        <v>NO CUMPLE</v>
      </c>
      <c r="AO1159" s="13" t="str">
        <f t="shared" si="234"/>
        <v>NO CUMPLE</v>
      </c>
      <c r="AP1159" s="13" t="str">
        <f t="shared" si="235"/>
        <v>NO CUMPLE</v>
      </c>
    </row>
    <row r="1160" spans="1:42" ht="15" hidden="1" x14ac:dyDescent="0.25">
      <c r="A1160" t="s">
        <v>6966</v>
      </c>
      <c r="B1160" t="s">
        <v>165</v>
      </c>
      <c r="C1160" t="s">
        <v>359</v>
      </c>
      <c r="D1160" t="s">
        <v>71</v>
      </c>
      <c r="E1160" t="s">
        <v>767</v>
      </c>
      <c r="F1160" t="s">
        <v>1016</v>
      </c>
      <c r="G1160" t="s">
        <v>54</v>
      </c>
      <c r="H1160" t="s">
        <v>55</v>
      </c>
      <c r="I1160" t="s">
        <v>30</v>
      </c>
      <c r="J1160" t="s">
        <v>82</v>
      </c>
      <c r="K1160" t="s">
        <v>57</v>
      </c>
      <c r="L1160" t="s">
        <v>6311</v>
      </c>
      <c r="M1160" t="s">
        <v>6967</v>
      </c>
      <c r="N1160" t="s">
        <v>6968</v>
      </c>
      <c r="O1160" t="s">
        <v>61</v>
      </c>
      <c r="P1160" t="s">
        <v>136</v>
      </c>
      <c r="Q1160" t="s">
        <v>137</v>
      </c>
      <c r="R1160" t="s">
        <v>6969</v>
      </c>
      <c r="S1160" t="s">
        <v>5769</v>
      </c>
      <c r="T1160" t="s">
        <v>6311</v>
      </c>
      <c r="U1160" t="s">
        <v>1021</v>
      </c>
      <c r="V1160" s="40">
        <v>6.018518518518519E-4</v>
      </c>
      <c r="W1160" s="40">
        <v>1.2962962962962963E-3</v>
      </c>
      <c r="X1160" s="40">
        <v>6.9444444444444447E-4</v>
      </c>
      <c r="Y1160" s="2" t="str">
        <f t="shared" si="224"/>
        <v/>
      </c>
      <c r="Z1160" s="47" t="str">
        <f t="shared" si="225"/>
        <v>Cumplido</v>
      </c>
      <c r="AA1160" s="8"/>
      <c r="AB1160" s="8"/>
      <c r="AC1160" s="8"/>
      <c r="AD1160" s="8"/>
      <c r="AE1160" s="8"/>
      <c r="AF1160" s="42">
        <v>45344</v>
      </c>
      <c r="AG1160" s="13" t="str">
        <f t="shared" si="226"/>
        <v>CUMPLE</v>
      </c>
      <c r="AH1160" s="13" t="str">
        <f t="shared" si="227"/>
        <v>NO CUMPLE</v>
      </c>
      <c r="AI1160" s="13" t="str">
        <f t="shared" si="228"/>
        <v>NO CUMPLE</v>
      </c>
      <c r="AJ1160" s="13" t="str">
        <f t="shared" si="229"/>
        <v>NO CUMPLE</v>
      </c>
      <c r="AK1160" s="13" t="str">
        <f t="shared" si="230"/>
        <v>NO CUMPLE</v>
      </c>
      <c r="AL1160" s="13" t="str">
        <f t="shared" si="231"/>
        <v>CUMPLE</v>
      </c>
      <c r="AM1160" s="13" t="str">
        <f t="shared" si="232"/>
        <v>NO CUMPLE</v>
      </c>
      <c r="AN1160" s="13" t="str">
        <f t="shared" si="233"/>
        <v>NO CUMPLE</v>
      </c>
      <c r="AO1160" s="13" t="str">
        <f t="shared" si="234"/>
        <v>NO CUMPLE</v>
      </c>
      <c r="AP1160" s="13" t="str">
        <f t="shared" si="235"/>
        <v>NO CUMPLE</v>
      </c>
    </row>
    <row r="1161" spans="1:42" ht="15" hidden="1" x14ac:dyDescent="0.25">
      <c r="A1161" t="s">
        <v>6970</v>
      </c>
      <c r="B1161" t="s">
        <v>165</v>
      </c>
      <c r="C1161" t="s">
        <v>359</v>
      </c>
      <c r="D1161" t="s">
        <v>71</v>
      </c>
      <c r="E1161" t="s">
        <v>767</v>
      </c>
      <c r="F1161" t="s">
        <v>1016</v>
      </c>
      <c r="G1161" t="s">
        <v>54</v>
      </c>
      <c r="H1161" t="s">
        <v>55</v>
      </c>
      <c r="I1161" t="s">
        <v>30</v>
      </c>
      <c r="J1161" t="s">
        <v>82</v>
      </c>
      <c r="K1161" t="s">
        <v>57</v>
      </c>
      <c r="L1161" t="s">
        <v>6680</v>
      </c>
      <c r="M1161" t="s">
        <v>6971</v>
      </c>
      <c r="N1161" t="s">
        <v>6972</v>
      </c>
      <c r="O1161" t="s">
        <v>61</v>
      </c>
      <c r="P1161" t="s">
        <v>136</v>
      </c>
      <c r="Q1161" t="s">
        <v>137</v>
      </c>
      <c r="R1161" t="s">
        <v>6973</v>
      </c>
      <c r="S1161" t="s">
        <v>5769</v>
      </c>
      <c r="T1161" t="s">
        <v>1017</v>
      </c>
      <c r="U1161" t="s">
        <v>1021</v>
      </c>
      <c r="V1161" s="40">
        <v>5.7870370370370367E-4</v>
      </c>
      <c r="W1161" s="40">
        <v>1.3888888888888889E-3</v>
      </c>
      <c r="X1161" s="40">
        <v>8.1018518518518516E-4</v>
      </c>
      <c r="Y1161" s="2" t="str">
        <f t="shared" si="224"/>
        <v/>
      </c>
      <c r="Z1161" s="47" t="str">
        <f t="shared" si="225"/>
        <v>Cumplido</v>
      </c>
      <c r="AA1161" s="8"/>
      <c r="AB1161" s="8"/>
      <c r="AC1161" s="8"/>
      <c r="AD1161" s="8"/>
      <c r="AE1161" s="8"/>
      <c r="AF1161" s="42">
        <v>45344</v>
      </c>
      <c r="AG1161" s="13" t="str">
        <f t="shared" si="226"/>
        <v>CUMPLE</v>
      </c>
      <c r="AH1161" s="13" t="str">
        <f t="shared" si="227"/>
        <v>NO CUMPLE</v>
      </c>
      <c r="AI1161" s="13" t="str">
        <f t="shared" si="228"/>
        <v>NO CUMPLE</v>
      </c>
      <c r="AJ1161" s="13" t="str">
        <f t="shared" si="229"/>
        <v>NO CUMPLE</v>
      </c>
      <c r="AK1161" s="13" t="str">
        <f t="shared" si="230"/>
        <v>NO CUMPLE</v>
      </c>
      <c r="AL1161" s="13" t="str">
        <f t="shared" si="231"/>
        <v>CUMPLE</v>
      </c>
      <c r="AM1161" s="13" t="str">
        <f t="shared" si="232"/>
        <v>NO CUMPLE</v>
      </c>
      <c r="AN1161" s="13" t="str">
        <f t="shared" si="233"/>
        <v>NO CUMPLE</v>
      </c>
      <c r="AO1161" s="13" t="str">
        <f t="shared" si="234"/>
        <v>NO CUMPLE</v>
      </c>
      <c r="AP1161" s="13" t="str">
        <f t="shared" si="235"/>
        <v>NO CUMPLE</v>
      </c>
    </row>
    <row r="1162" spans="1:42" ht="15" hidden="1" x14ac:dyDescent="0.25">
      <c r="A1162" t="s">
        <v>6974</v>
      </c>
      <c r="B1162" t="s">
        <v>165</v>
      </c>
      <c r="C1162" t="s">
        <v>359</v>
      </c>
      <c r="D1162" t="s">
        <v>71</v>
      </c>
      <c r="E1162" t="s">
        <v>5012</v>
      </c>
      <c r="F1162" t="s">
        <v>5013</v>
      </c>
      <c r="G1162" t="s">
        <v>253</v>
      </c>
      <c r="H1162" t="s">
        <v>254</v>
      </c>
      <c r="I1162" t="s">
        <v>28</v>
      </c>
      <c r="J1162" t="s">
        <v>82</v>
      </c>
      <c r="K1162" t="s">
        <v>57</v>
      </c>
      <c r="L1162" t="s">
        <v>6975</v>
      </c>
      <c r="M1162" t="s">
        <v>6976</v>
      </c>
      <c r="N1162" t="s">
        <v>6977</v>
      </c>
      <c r="O1162" t="s">
        <v>61</v>
      </c>
      <c r="P1162" t="s">
        <v>136</v>
      </c>
      <c r="Q1162" t="s">
        <v>137</v>
      </c>
      <c r="R1162" t="s">
        <v>6978</v>
      </c>
      <c r="S1162" t="s">
        <v>6757</v>
      </c>
      <c r="T1162" t="s">
        <v>6975</v>
      </c>
      <c r="U1162" t="s">
        <v>5019</v>
      </c>
      <c r="V1162" s="40">
        <v>7.9861111111111116E-4</v>
      </c>
      <c r="W1162" s="40">
        <v>1.1458333333333333E-3</v>
      </c>
      <c r="X1162" s="40">
        <v>3.4722222222222224E-4</v>
      </c>
      <c r="Y1162" s="2" t="str">
        <f t="shared" si="224"/>
        <v/>
      </c>
      <c r="Z1162" s="47" t="str">
        <f t="shared" si="225"/>
        <v>Cumplido</v>
      </c>
      <c r="AA1162" s="8"/>
      <c r="AB1162" s="8"/>
      <c r="AC1162" s="8"/>
      <c r="AD1162" s="8"/>
      <c r="AE1162" s="8"/>
      <c r="AF1162" s="42">
        <v>45345</v>
      </c>
      <c r="AG1162" s="13" t="str">
        <f t="shared" si="226"/>
        <v>CUMPLE</v>
      </c>
      <c r="AH1162" s="13" t="str">
        <f t="shared" si="227"/>
        <v>NO CUMPLE</v>
      </c>
      <c r="AI1162" s="13" t="str">
        <f t="shared" si="228"/>
        <v>NO CUMPLE</v>
      </c>
      <c r="AJ1162" s="13" t="str">
        <f t="shared" si="229"/>
        <v>NO CUMPLE</v>
      </c>
      <c r="AK1162" s="13" t="str">
        <f t="shared" si="230"/>
        <v>NO CUMPLE</v>
      </c>
      <c r="AL1162" s="13" t="str">
        <f t="shared" si="231"/>
        <v>CUMPLE</v>
      </c>
      <c r="AM1162" s="13" t="str">
        <f t="shared" si="232"/>
        <v>NO CUMPLE</v>
      </c>
      <c r="AN1162" s="13" t="str">
        <f t="shared" si="233"/>
        <v>NO CUMPLE</v>
      </c>
      <c r="AO1162" s="13" t="str">
        <f t="shared" si="234"/>
        <v>NO CUMPLE</v>
      </c>
      <c r="AP1162" s="13" t="str">
        <f t="shared" si="235"/>
        <v>NO CUMPLE</v>
      </c>
    </row>
    <row r="1163" spans="1:42" ht="15" hidden="1" x14ac:dyDescent="0.25">
      <c r="A1163" t="s">
        <v>6979</v>
      </c>
      <c r="B1163" t="s">
        <v>165</v>
      </c>
      <c r="C1163" t="s">
        <v>359</v>
      </c>
      <c r="D1163" t="s">
        <v>71</v>
      </c>
      <c r="E1163" t="s">
        <v>5012</v>
      </c>
      <c r="F1163" t="s">
        <v>5013</v>
      </c>
      <c r="G1163" t="s">
        <v>253</v>
      </c>
      <c r="H1163" t="s">
        <v>254</v>
      </c>
      <c r="I1163" t="s">
        <v>28</v>
      </c>
      <c r="J1163" t="s">
        <v>82</v>
      </c>
      <c r="K1163" t="s">
        <v>57</v>
      </c>
      <c r="L1163" t="s">
        <v>6980</v>
      </c>
      <c r="M1163" t="s">
        <v>6981</v>
      </c>
      <c r="N1163" t="s">
        <v>6982</v>
      </c>
      <c r="O1163" t="s">
        <v>61</v>
      </c>
      <c r="P1163" t="s">
        <v>136</v>
      </c>
      <c r="Q1163" t="s">
        <v>137</v>
      </c>
      <c r="R1163" t="s">
        <v>6983</v>
      </c>
      <c r="S1163" t="s">
        <v>6757</v>
      </c>
      <c r="T1163" t="s">
        <v>6980</v>
      </c>
      <c r="U1163" t="s">
        <v>5019</v>
      </c>
      <c r="V1163" s="40">
        <v>1.0300925925925926E-3</v>
      </c>
      <c r="W1163" s="40">
        <v>2.3958333333333331E-3</v>
      </c>
      <c r="X1163" s="40">
        <v>1.3657407407407407E-3</v>
      </c>
      <c r="Y1163" s="2" t="str">
        <f t="shared" si="224"/>
        <v/>
      </c>
      <c r="Z1163" s="47" t="str">
        <f t="shared" si="225"/>
        <v>Cumplido</v>
      </c>
      <c r="AA1163" s="8"/>
      <c r="AB1163" s="8"/>
      <c r="AC1163" s="8"/>
      <c r="AD1163" s="8"/>
      <c r="AE1163" s="8"/>
      <c r="AF1163" s="42">
        <v>45345</v>
      </c>
      <c r="AG1163" s="13" t="str">
        <f t="shared" si="226"/>
        <v>CUMPLE</v>
      </c>
      <c r="AH1163" s="13" t="str">
        <f t="shared" si="227"/>
        <v>NO CUMPLE</v>
      </c>
      <c r="AI1163" s="13" t="str">
        <f t="shared" si="228"/>
        <v>NO CUMPLE</v>
      </c>
      <c r="AJ1163" s="13" t="str">
        <f t="shared" si="229"/>
        <v>NO CUMPLE</v>
      </c>
      <c r="AK1163" s="13" t="str">
        <f t="shared" si="230"/>
        <v>NO CUMPLE</v>
      </c>
      <c r="AL1163" s="13" t="str">
        <f t="shared" si="231"/>
        <v>CUMPLE</v>
      </c>
      <c r="AM1163" s="13" t="str">
        <f t="shared" si="232"/>
        <v>NO CUMPLE</v>
      </c>
      <c r="AN1163" s="13" t="str">
        <f t="shared" si="233"/>
        <v>NO CUMPLE</v>
      </c>
      <c r="AO1163" s="13" t="str">
        <f t="shared" si="234"/>
        <v>NO CUMPLE</v>
      </c>
      <c r="AP1163" s="13" t="str">
        <f t="shared" si="235"/>
        <v>NO CUMPLE</v>
      </c>
    </row>
    <row r="1164" spans="1:42" ht="15" hidden="1" x14ac:dyDescent="0.25">
      <c r="A1164" t="s">
        <v>6984</v>
      </c>
      <c r="B1164" t="s">
        <v>165</v>
      </c>
      <c r="C1164" t="s">
        <v>359</v>
      </c>
      <c r="D1164" t="s">
        <v>71</v>
      </c>
      <c r="E1164" t="s">
        <v>5012</v>
      </c>
      <c r="F1164" t="s">
        <v>5013</v>
      </c>
      <c r="G1164" t="s">
        <v>253</v>
      </c>
      <c r="H1164" t="s">
        <v>254</v>
      </c>
      <c r="I1164" t="s">
        <v>28</v>
      </c>
      <c r="J1164" t="s">
        <v>82</v>
      </c>
      <c r="K1164" t="s">
        <v>57</v>
      </c>
      <c r="L1164" t="s">
        <v>370</v>
      </c>
      <c r="M1164" t="s">
        <v>6985</v>
      </c>
      <c r="N1164" t="s">
        <v>6986</v>
      </c>
      <c r="O1164" t="s">
        <v>61</v>
      </c>
      <c r="P1164" t="s">
        <v>136</v>
      </c>
      <c r="Q1164" t="s">
        <v>137</v>
      </c>
      <c r="R1164" t="s">
        <v>6987</v>
      </c>
      <c r="S1164" t="s">
        <v>6757</v>
      </c>
      <c r="T1164" t="s">
        <v>370</v>
      </c>
      <c r="U1164" t="s">
        <v>5238</v>
      </c>
      <c r="V1164" s="40">
        <v>1.0879629629629629E-3</v>
      </c>
      <c r="W1164" s="40">
        <v>3.2986111111111111E-3</v>
      </c>
      <c r="X1164" s="40">
        <v>2.2106481481481482E-3</v>
      </c>
      <c r="Y1164" s="2" t="str">
        <f t="shared" si="224"/>
        <v/>
      </c>
      <c r="Z1164" s="47" t="str">
        <f t="shared" si="225"/>
        <v>Cumplido</v>
      </c>
      <c r="AA1164" s="8"/>
      <c r="AB1164" s="8"/>
      <c r="AC1164" s="8"/>
      <c r="AD1164" s="8"/>
      <c r="AE1164" s="8"/>
      <c r="AF1164" s="42">
        <v>45345</v>
      </c>
      <c r="AG1164" s="13" t="str">
        <f t="shared" si="226"/>
        <v>CUMPLE</v>
      </c>
      <c r="AH1164" s="13" t="str">
        <f t="shared" si="227"/>
        <v>NO CUMPLE</v>
      </c>
      <c r="AI1164" s="13" t="str">
        <f t="shared" si="228"/>
        <v>NO CUMPLE</v>
      </c>
      <c r="AJ1164" s="13" t="str">
        <f t="shared" si="229"/>
        <v>NO CUMPLE</v>
      </c>
      <c r="AK1164" s="13" t="str">
        <f t="shared" si="230"/>
        <v>NO CUMPLE</v>
      </c>
      <c r="AL1164" s="13" t="str">
        <f t="shared" si="231"/>
        <v>CUMPLE</v>
      </c>
      <c r="AM1164" s="13" t="str">
        <f t="shared" si="232"/>
        <v>NO CUMPLE</v>
      </c>
      <c r="AN1164" s="13" t="str">
        <f t="shared" si="233"/>
        <v>NO CUMPLE</v>
      </c>
      <c r="AO1164" s="13" t="str">
        <f t="shared" si="234"/>
        <v>NO CUMPLE</v>
      </c>
      <c r="AP1164" s="13" t="str">
        <f t="shared" si="235"/>
        <v>NO CUMPLE</v>
      </c>
    </row>
    <row r="1165" spans="1:42" ht="15" hidden="1" x14ac:dyDescent="0.25">
      <c r="A1165" t="s">
        <v>6988</v>
      </c>
      <c r="B1165" t="s">
        <v>165</v>
      </c>
      <c r="C1165" t="s">
        <v>359</v>
      </c>
      <c r="D1165" t="s">
        <v>71</v>
      </c>
      <c r="E1165" t="s">
        <v>5012</v>
      </c>
      <c r="F1165" t="s">
        <v>5013</v>
      </c>
      <c r="G1165" t="s">
        <v>253</v>
      </c>
      <c r="H1165" t="s">
        <v>254</v>
      </c>
      <c r="I1165" t="s">
        <v>28</v>
      </c>
      <c r="J1165" t="s">
        <v>82</v>
      </c>
      <c r="K1165" t="s">
        <v>57</v>
      </c>
      <c r="L1165" t="s">
        <v>375</v>
      </c>
      <c r="M1165" t="s">
        <v>6989</v>
      </c>
      <c r="N1165" t="s">
        <v>6990</v>
      </c>
      <c r="O1165" t="s">
        <v>61</v>
      </c>
      <c r="P1165" t="s">
        <v>136</v>
      </c>
      <c r="Q1165" t="s">
        <v>137</v>
      </c>
      <c r="R1165" t="s">
        <v>6991</v>
      </c>
      <c r="S1165" t="s">
        <v>6757</v>
      </c>
      <c r="T1165" t="s">
        <v>375</v>
      </c>
      <c r="U1165" t="s">
        <v>5243</v>
      </c>
      <c r="V1165" s="40">
        <v>6.4814814814814813E-4</v>
      </c>
      <c r="W1165" s="40">
        <v>1.6898148148148148E-3</v>
      </c>
      <c r="X1165" s="40">
        <v>1.0416666666666667E-3</v>
      </c>
      <c r="Y1165" s="2" t="str">
        <f t="shared" si="224"/>
        <v/>
      </c>
      <c r="Z1165" s="47" t="str">
        <f t="shared" si="225"/>
        <v>Cumplido</v>
      </c>
      <c r="AA1165" s="8"/>
      <c r="AB1165" s="8"/>
      <c r="AC1165" s="8"/>
      <c r="AD1165" s="8"/>
      <c r="AE1165" s="8"/>
      <c r="AF1165" s="42">
        <v>45345</v>
      </c>
      <c r="AG1165" s="13" t="str">
        <f t="shared" si="226"/>
        <v>CUMPLE</v>
      </c>
      <c r="AH1165" s="13" t="str">
        <f t="shared" si="227"/>
        <v>NO CUMPLE</v>
      </c>
      <c r="AI1165" s="13" t="str">
        <f t="shared" si="228"/>
        <v>NO CUMPLE</v>
      </c>
      <c r="AJ1165" s="13" t="str">
        <f t="shared" si="229"/>
        <v>NO CUMPLE</v>
      </c>
      <c r="AK1165" s="13" t="str">
        <f t="shared" si="230"/>
        <v>NO CUMPLE</v>
      </c>
      <c r="AL1165" s="13" t="str">
        <f t="shared" si="231"/>
        <v>CUMPLE</v>
      </c>
      <c r="AM1165" s="13" t="str">
        <f t="shared" si="232"/>
        <v>NO CUMPLE</v>
      </c>
      <c r="AN1165" s="13" t="str">
        <f t="shared" si="233"/>
        <v>NO CUMPLE</v>
      </c>
      <c r="AO1165" s="13" t="str">
        <f t="shared" si="234"/>
        <v>NO CUMPLE</v>
      </c>
      <c r="AP1165" s="13" t="str">
        <f t="shared" si="235"/>
        <v>NO CUMPLE</v>
      </c>
    </row>
    <row r="1166" spans="1:42" ht="15" x14ac:dyDescent="0.25">
      <c r="A1166" t="s">
        <v>6992</v>
      </c>
      <c r="B1166" t="s">
        <v>307</v>
      </c>
      <c r="C1166" t="s">
        <v>308</v>
      </c>
      <c r="D1166" t="s">
        <v>308</v>
      </c>
      <c r="E1166" t="s">
        <v>457</v>
      </c>
      <c r="F1166" t="s">
        <v>458</v>
      </c>
      <c r="G1166" t="s">
        <v>54</v>
      </c>
      <c r="H1166" t="s">
        <v>55</v>
      </c>
      <c r="I1166" t="s">
        <v>30</v>
      </c>
      <c r="J1166" t="s">
        <v>82</v>
      </c>
      <c r="K1166" t="s">
        <v>57</v>
      </c>
      <c r="L1166" t="s">
        <v>6993</v>
      </c>
      <c r="M1166" t="s">
        <v>6994</v>
      </c>
      <c r="N1166" t="s">
        <v>6995</v>
      </c>
      <c r="O1166" t="s">
        <v>61</v>
      </c>
      <c r="P1166" t="s">
        <v>462</v>
      </c>
      <c r="Q1166" t="s">
        <v>463</v>
      </c>
      <c r="R1166" t="s">
        <v>6996</v>
      </c>
      <c r="S1166" t="s">
        <v>6757</v>
      </c>
      <c r="T1166" t="s">
        <v>465</v>
      </c>
      <c r="U1166" t="s">
        <v>465</v>
      </c>
      <c r="V1166" s="40">
        <v>0</v>
      </c>
      <c r="W1166" s="40">
        <v>1.6319444444444445E-3</v>
      </c>
      <c r="X1166" s="40">
        <v>1.6319444444444445E-3</v>
      </c>
      <c r="Y1166" s="2" t="str">
        <f t="shared" si="224"/>
        <v/>
      </c>
      <c r="Z1166" s="47" t="str">
        <f t="shared" si="225"/>
        <v>Cumplido</v>
      </c>
      <c r="AA1166" s="8"/>
      <c r="AB1166" s="8"/>
      <c r="AC1166" s="8"/>
      <c r="AD1166" s="8"/>
      <c r="AE1166" s="8"/>
      <c r="AF1166" s="42">
        <v>45345</v>
      </c>
      <c r="AG1166" s="13" t="str">
        <f t="shared" si="226"/>
        <v>CUMPLE</v>
      </c>
      <c r="AH1166" s="13" t="str">
        <f t="shared" si="227"/>
        <v>NO CUMPLE</v>
      </c>
      <c r="AI1166" s="13" t="str">
        <f t="shared" si="228"/>
        <v>NO CUMPLE</v>
      </c>
      <c r="AJ1166" s="13" t="str">
        <f t="shared" si="229"/>
        <v>NO CUMPLE</v>
      </c>
      <c r="AK1166" s="13" t="str">
        <f t="shared" si="230"/>
        <v>NO CUMPLE</v>
      </c>
      <c r="AL1166" s="13" t="str">
        <f t="shared" si="231"/>
        <v>CUMPLE</v>
      </c>
      <c r="AM1166" s="13" t="str">
        <f t="shared" si="232"/>
        <v>NO CUMPLE</v>
      </c>
      <c r="AN1166" s="13" t="str">
        <f t="shared" si="233"/>
        <v>NO CUMPLE</v>
      </c>
      <c r="AO1166" s="13" t="str">
        <f t="shared" si="234"/>
        <v>NO CUMPLE</v>
      </c>
      <c r="AP1166" s="13" t="str">
        <f t="shared" si="235"/>
        <v>NO CUMPLE</v>
      </c>
    </row>
    <row r="1167" spans="1:42" ht="15" x14ac:dyDescent="0.25">
      <c r="A1167" t="s">
        <v>6997</v>
      </c>
      <c r="B1167" t="s">
        <v>1682</v>
      </c>
      <c r="C1167" t="s">
        <v>233</v>
      </c>
      <c r="D1167" t="s">
        <v>154</v>
      </c>
      <c r="E1167" t="s">
        <v>242</v>
      </c>
      <c r="F1167" t="s">
        <v>214</v>
      </c>
      <c r="G1167" t="s">
        <v>54</v>
      </c>
      <c r="H1167" t="s">
        <v>74</v>
      </c>
      <c r="I1167" t="s">
        <v>29</v>
      </c>
      <c r="J1167" t="s">
        <v>82</v>
      </c>
      <c r="K1167" t="s">
        <v>288</v>
      </c>
      <c r="L1167" t="s">
        <v>6998</v>
      </c>
      <c r="M1167" t="s">
        <v>6999</v>
      </c>
      <c r="N1167" t="s">
        <v>7000</v>
      </c>
      <c r="O1167" t="s">
        <v>61</v>
      </c>
      <c r="P1167" t="s">
        <v>62</v>
      </c>
      <c r="Q1167" t="s">
        <v>279</v>
      </c>
      <c r="R1167" t="s">
        <v>7001</v>
      </c>
      <c r="S1167" t="s">
        <v>5769</v>
      </c>
      <c r="T1167" t="s">
        <v>7002</v>
      </c>
      <c r="U1167" t="s">
        <v>7003</v>
      </c>
      <c r="V1167" s="40">
        <v>0.14230324074074074</v>
      </c>
      <c r="W1167" s="40">
        <v>0.19315972222222222</v>
      </c>
      <c r="X1167" s="40">
        <v>5.0856481481481482E-2</v>
      </c>
      <c r="Y1167" s="2" t="str">
        <f t="shared" si="224"/>
        <v/>
      </c>
      <c r="Z1167" s="47" t="str">
        <f t="shared" si="225"/>
        <v>Cumplido</v>
      </c>
      <c r="AA1167" s="8"/>
      <c r="AB1167" s="8"/>
      <c r="AC1167" s="8"/>
      <c r="AD1167" s="8"/>
      <c r="AE1167" s="8"/>
      <c r="AF1167" s="42">
        <v>45344</v>
      </c>
      <c r="AG1167" s="13" t="str">
        <f t="shared" si="226"/>
        <v>NO CUMPLE</v>
      </c>
      <c r="AH1167" s="13" t="str">
        <f t="shared" si="227"/>
        <v>CUMPLE</v>
      </c>
      <c r="AI1167" s="13" t="str">
        <f t="shared" si="228"/>
        <v>NO CUMPLE</v>
      </c>
      <c r="AJ1167" s="13" t="str">
        <f t="shared" si="229"/>
        <v>NO CUMPLE</v>
      </c>
      <c r="AK1167" s="13" t="str">
        <f t="shared" si="230"/>
        <v>NO CUMPLE</v>
      </c>
      <c r="AL1167" s="13" t="str">
        <f t="shared" si="231"/>
        <v>NO CUMPLE</v>
      </c>
      <c r="AM1167" s="13" t="str">
        <f t="shared" si="232"/>
        <v>NO CUMPLE</v>
      </c>
      <c r="AN1167" s="13" t="str">
        <f t="shared" si="233"/>
        <v>CUMPLE</v>
      </c>
      <c r="AO1167" s="13" t="str">
        <f t="shared" si="234"/>
        <v>NO CUMPLE</v>
      </c>
      <c r="AP1167" s="13" t="str">
        <f t="shared" si="235"/>
        <v>NO CUMPLE</v>
      </c>
    </row>
    <row r="1168" spans="1:42" ht="15" x14ac:dyDescent="0.25">
      <c r="A1168" t="s">
        <v>7004</v>
      </c>
      <c r="B1168" t="s">
        <v>95</v>
      </c>
      <c r="C1168" t="s">
        <v>174</v>
      </c>
      <c r="D1168" t="s">
        <v>142</v>
      </c>
      <c r="E1168" t="s">
        <v>175</v>
      </c>
      <c r="F1168" t="s">
        <v>556</v>
      </c>
      <c r="G1168" t="s">
        <v>73</v>
      </c>
      <c r="H1168" t="s">
        <v>74</v>
      </c>
      <c r="I1168" t="s">
        <v>29</v>
      </c>
      <c r="J1168" t="s">
        <v>82</v>
      </c>
      <c r="K1168" t="s">
        <v>5694</v>
      </c>
      <c r="L1168" t="s">
        <v>7005</v>
      </c>
      <c r="M1168" t="s">
        <v>7006</v>
      </c>
      <c r="N1168" t="s">
        <v>7007</v>
      </c>
      <c r="O1168" t="s">
        <v>61</v>
      </c>
      <c r="P1168" t="s">
        <v>136</v>
      </c>
      <c r="Q1168" t="s">
        <v>137</v>
      </c>
      <c r="R1168" t="s">
        <v>7008</v>
      </c>
      <c r="S1168" t="s">
        <v>6757</v>
      </c>
      <c r="T1168" t="s">
        <v>7009</v>
      </c>
      <c r="U1168" t="s">
        <v>7010</v>
      </c>
      <c r="V1168" s="40">
        <v>0.916412037037037</v>
      </c>
      <c r="W1168" s="40">
        <v>0.96085648148148151</v>
      </c>
      <c r="X1168" s="40">
        <v>4.4444444444444446E-2</v>
      </c>
      <c r="Y1168" s="2" t="str">
        <f t="shared" si="224"/>
        <v/>
      </c>
      <c r="Z1168" s="47" t="str">
        <f t="shared" si="225"/>
        <v>Cumplido</v>
      </c>
      <c r="AA1168" s="8"/>
      <c r="AB1168" s="8"/>
      <c r="AC1168" s="8"/>
      <c r="AD1168" s="8"/>
      <c r="AE1168" s="8"/>
      <c r="AF1168" s="42">
        <v>45345</v>
      </c>
      <c r="AG1168" s="13" t="str">
        <f t="shared" si="226"/>
        <v>NO CUMPLE</v>
      </c>
      <c r="AH1168" s="13" t="str">
        <f t="shared" si="227"/>
        <v>CUMPLE</v>
      </c>
      <c r="AI1168" s="13" t="str">
        <f t="shared" si="228"/>
        <v>NO CUMPLE</v>
      </c>
      <c r="AJ1168" s="13" t="str">
        <f t="shared" si="229"/>
        <v>NO CUMPLE</v>
      </c>
      <c r="AK1168" s="13" t="str">
        <f t="shared" si="230"/>
        <v>NO CUMPLE</v>
      </c>
      <c r="AL1168" s="13" t="str">
        <f t="shared" si="231"/>
        <v>NO CUMPLE</v>
      </c>
      <c r="AM1168" s="13" t="str">
        <f t="shared" si="232"/>
        <v>NO CUMPLE</v>
      </c>
      <c r="AN1168" s="13" t="str">
        <f t="shared" si="233"/>
        <v>NO CUMPLE</v>
      </c>
      <c r="AO1168" s="13" t="str">
        <f t="shared" si="234"/>
        <v>CUMPLE</v>
      </c>
      <c r="AP1168" s="13" t="str">
        <f t="shared" si="235"/>
        <v>NO CUMPLE</v>
      </c>
    </row>
    <row r="1169" spans="1:42" ht="15" x14ac:dyDescent="0.25">
      <c r="A1169" t="s">
        <v>7011</v>
      </c>
      <c r="B1169" t="s">
        <v>95</v>
      </c>
      <c r="C1169" t="s">
        <v>174</v>
      </c>
      <c r="D1169" t="s">
        <v>142</v>
      </c>
      <c r="E1169" t="s">
        <v>185</v>
      </c>
      <c r="F1169" t="s">
        <v>156</v>
      </c>
      <c r="G1169" t="s">
        <v>73</v>
      </c>
      <c r="H1169" t="s">
        <v>74</v>
      </c>
      <c r="I1169" t="s">
        <v>29</v>
      </c>
      <c r="J1169" t="s">
        <v>82</v>
      </c>
      <c r="K1169" t="s">
        <v>75</v>
      </c>
      <c r="L1169" t="s">
        <v>7012</v>
      </c>
      <c r="M1169" t="s">
        <v>7013</v>
      </c>
      <c r="N1169" t="s">
        <v>7014</v>
      </c>
      <c r="O1169" t="s">
        <v>61</v>
      </c>
      <c r="P1169" t="s">
        <v>136</v>
      </c>
      <c r="Q1169" t="s">
        <v>137</v>
      </c>
      <c r="R1169" t="s">
        <v>7015</v>
      </c>
      <c r="S1169" t="s">
        <v>6076</v>
      </c>
      <c r="T1169" t="s">
        <v>7016</v>
      </c>
      <c r="U1169" t="s">
        <v>7017</v>
      </c>
      <c r="V1169" s="40">
        <v>3.8994907407407409</v>
      </c>
      <c r="W1169" s="40">
        <v>4.0239120370370367</v>
      </c>
      <c r="X1169" s="40">
        <v>0.12442129629629629</v>
      </c>
      <c r="Y1169" s="2" t="str">
        <f t="shared" si="224"/>
        <v/>
      </c>
      <c r="Z1169" s="47" t="str">
        <f t="shared" si="225"/>
        <v>Cumplido</v>
      </c>
      <c r="AA1169" s="8"/>
      <c r="AB1169" s="8" t="str">
        <f>IF($H1169="1-Crítica",IF($X1169&lt;=$AT$5,"Cumplido", "Incumplido"),"")</f>
        <v/>
      </c>
      <c r="AC1169" s="8" t="str">
        <f>IF($H1169="2-Alta",IF($X1169&lt;=$AT$6, "Cumplido", "Incumplido"),"")</f>
        <v/>
      </c>
      <c r="AD1169" s="8" t="str">
        <f>IF($H1169="3-Medio",IF($X1169&lt;=$AT$7, "Cumplido", "Incumplido"),"")</f>
        <v>Cumplido</v>
      </c>
      <c r="AE1169" s="8" t="str">
        <f>IF($H1169="4-Baja",IF($X1169&lt;=$AT$8, "Cumplido", "Incumplido"),"")</f>
        <v/>
      </c>
      <c r="AF1169" s="42">
        <v>45348</v>
      </c>
      <c r="AG1169" s="13" t="str">
        <f t="shared" si="226"/>
        <v>NO CUMPLE</v>
      </c>
      <c r="AH1169" s="13" t="str">
        <f t="shared" si="227"/>
        <v>CUMPLE</v>
      </c>
      <c r="AI1169" s="13" t="str">
        <f t="shared" si="228"/>
        <v>NO CUMPLE</v>
      </c>
      <c r="AJ1169" s="13" t="str">
        <f t="shared" si="229"/>
        <v>NO CUMPLE</v>
      </c>
      <c r="AK1169" s="13" t="str">
        <f t="shared" si="230"/>
        <v>NO CUMPLE</v>
      </c>
      <c r="AL1169" s="13" t="str">
        <f t="shared" si="231"/>
        <v>NO CUMPLE</v>
      </c>
      <c r="AM1169" s="13" t="str">
        <f t="shared" si="232"/>
        <v>NO CUMPLE</v>
      </c>
      <c r="AN1169" s="13" t="str">
        <f t="shared" si="233"/>
        <v>NO CUMPLE</v>
      </c>
      <c r="AO1169" s="13" t="str">
        <f t="shared" si="234"/>
        <v>NO CUMPLE</v>
      </c>
      <c r="AP1169" s="13" t="str">
        <f t="shared" si="235"/>
        <v>CUMPLE</v>
      </c>
    </row>
    <row r="1170" spans="1:42" ht="15" x14ac:dyDescent="0.25">
      <c r="A1170" t="s">
        <v>7018</v>
      </c>
      <c r="B1170" t="s">
        <v>445</v>
      </c>
      <c r="C1170" t="s">
        <v>233</v>
      </c>
      <c r="D1170" t="s">
        <v>446</v>
      </c>
      <c r="E1170" t="s">
        <v>234</v>
      </c>
      <c r="F1170" t="s">
        <v>447</v>
      </c>
      <c r="G1170" t="s">
        <v>448</v>
      </c>
      <c r="H1170" t="s">
        <v>55</v>
      </c>
      <c r="I1170" t="s">
        <v>30</v>
      </c>
      <c r="J1170" t="s">
        <v>67</v>
      </c>
      <c r="K1170" t="s">
        <v>3160</v>
      </c>
      <c r="L1170" t="s">
        <v>3161</v>
      </c>
      <c r="M1170" t="s">
        <v>7019</v>
      </c>
      <c r="N1170" t="s">
        <v>7019</v>
      </c>
      <c r="O1170" t="s">
        <v>61</v>
      </c>
      <c r="P1170" t="s">
        <v>452</v>
      </c>
      <c r="Q1170" t="s">
        <v>452</v>
      </c>
      <c r="R1170" t="s">
        <v>7020</v>
      </c>
      <c r="S1170" t="s">
        <v>6757</v>
      </c>
      <c r="T1170" t="s">
        <v>7021</v>
      </c>
      <c r="U1170" t="s">
        <v>7022</v>
      </c>
      <c r="V1170" s="40">
        <v>0.85626157407407411</v>
      </c>
      <c r="W1170" s="40">
        <v>0.85930555555555554</v>
      </c>
      <c r="X1170" s="40">
        <v>3.0439814814814813E-3</v>
      </c>
      <c r="Y1170" s="2" t="str">
        <f t="shared" si="224"/>
        <v>Cumplido</v>
      </c>
      <c r="Z1170" s="47" t="str">
        <f t="shared" si="225"/>
        <v/>
      </c>
      <c r="AA1170" s="8"/>
      <c r="AB1170" s="8"/>
      <c r="AC1170" s="8"/>
      <c r="AD1170" s="8"/>
      <c r="AE1170" s="8"/>
      <c r="AF1170" s="42">
        <v>45345</v>
      </c>
      <c r="AG1170" s="13" t="str">
        <f t="shared" si="226"/>
        <v>CUMPLE</v>
      </c>
      <c r="AH1170" s="13" t="str">
        <f t="shared" si="227"/>
        <v>NO CUMPLE</v>
      </c>
      <c r="AI1170" s="13" t="str">
        <f t="shared" si="228"/>
        <v>NO CUMPLE</v>
      </c>
      <c r="AJ1170" s="13" t="str">
        <f t="shared" si="229"/>
        <v>NO CUMPLE</v>
      </c>
      <c r="AK1170" s="13" t="str">
        <f t="shared" si="230"/>
        <v>NO CUMPLE</v>
      </c>
      <c r="AL1170" s="13" t="str">
        <f t="shared" si="231"/>
        <v>NO CUMPLE</v>
      </c>
      <c r="AM1170" s="13" t="str">
        <f t="shared" si="232"/>
        <v>NO CUMPLE</v>
      </c>
      <c r="AN1170" s="13" t="str">
        <f t="shared" si="233"/>
        <v>NO CUMPLE</v>
      </c>
      <c r="AO1170" s="13" t="str">
        <f t="shared" si="234"/>
        <v>CUMPLE</v>
      </c>
      <c r="AP1170" s="13" t="str">
        <f t="shared" si="235"/>
        <v>NO CUMPLE</v>
      </c>
    </row>
    <row r="1171" spans="1:42" ht="15" x14ac:dyDescent="0.25">
      <c r="A1171" t="s">
        <v>7023</v>
      </c>
      <c r="B1171" t="s">
        <v>445</v>
      </c>
      <c r="C1171" t="s">
        <v>233</v>
      </c>
      <c r="D1171" t="s">
        <v>446</v>
      </c>
      <c r="E1171" t="s">
        <v>234</v>
      </c>
      <c r="F1171" t="s">
        <v>447</v>
      </c>
      <c r="G1171" t="s">
        <v>448</v>
      </c>
      <c r="H1171" t="s">
        <v>55</v>
      </c>
      <c r="I1171" t="s">
        <v>30</v>
      </c>
      <c r="J1171" t="s">
        <v>67</v>
      </c>
      <c r="K1171" t="s">
        <v>449</v>
      </c>
      <c r="L1171" t="s">
        <v>450</v>
      </c>
      <c r="M1171" t="s">
        <v>7024</v>
      </c>
      <c r="N1171" t="s">
        <v>7024</v>
      </c>
      <c r="O1171" t="s">
        <v>61</v>
      </c>
      <c r="P1171" t="s">
        <v>452</v>
      </c>
      <c r="Q1171" t="s">
        <v>452</v>
      </c>
      <c r="R1171" t="s">
        <v>7025</v>
      </c>
      <c r="S1171" t="s">
        <v>6757</v>
      </c>
      <c r="T1171" t="s">
        <v>454</v>
      </c>
      <c r="U1171" t="s">
        <v>5199</v>
      </c>
      <c r="V1171" s="40">
        <v>0.17185185185185184</v>
      </c>
      <c r="W1171" s="40">
        <v>0.17541666666666667</v>
      </c>
      <c r="X1171" s="40">
        <v>3.5648148148148149E-3</v>
      </c>
      <c r="Y1171" s="2" t="str">
        <f t="shared" si="224"/>
        <v>Cumplido</v>
      </c>
      <c r="Z1171" s="47" t="str">
        <f t="shared" si="225"/>
        <v/>
      </c>
      <c r="AA1171" s="8"/>
      <c r="AB1171" s="8"/>
      <c r="AC1171" s="8"/>
      <c r="AD1171" s="8"/>
      <c r="AE1171" s="8"/>
      <c r="AF1171" s="42">
        <v>45345</v>
      </c>
      <c r="AG1171" s="13" t="str">
        <f t="shared" si="226"/>
        <v>CUMPLE</v>
      </c>
      <c r="AH1171" s="13" t="str">
        <f t="shared" si="227"/>
        <v>NO CUMPLE</v>
      </c>
      <c r="AI1171" s="13" t="str">
        <f t="shared" si="228"/>
        <v>NO CUMPLE</v>
      </c>
      <c r="AJ1171" s="13" t="str">
        <f t="shared" si="229"/>
        <v>NO CUMPLE</v>
      </c>
      <c r="AK1171" s="13" t="str">
        <f t="shared" si="230"/>
        <v>NO CUMPLE</v>
      </c>
      <c r="AL1171" s="13" t="str">
        <f t="shared" si="231"/>
        <v>NO CUMPLE</v>
      </c>
      <c r="AM1171" s="13" t="str">
        <f t="shared" si="232"/>
        <v>NO CUMPLE</v>
      </c>
      <c r="AN1171" s="13" t="str">
        <f t="shared" si="233"/>
        <v>CUMPLE</v>
      </c>
      <c r="AO1171" s="13" t="str">
        <f t="shared" si="234"/>
        <v>NO CUMPLE</v>
      </c>
      <c r="AP1171" s="13" t="str">
        <f t="shared" si="235"/>
        <v>NO CUMPLE</v>
      </c>
    </row>
    <row r="1172" spans="1:42" ht="15" x14ac:dyDescent="0.25">
      <c r="A1172" t="s">
        <v>7026</v>
      </c>
      <c r="B1172" t="s">
        <v>445</v>
      </c>
      <c r="C1172" t="s">
        <v>233</v>
      </c>
      <c r="D1172" t="s">
        <v>446</v>
      </c>
      <c r="E1172" t="s">
        <v>274</v>
      </c>
      <c r="F1172" t="s">
        <v>447</v>
      </c>
      <c r="G1172" t="s">
        <v>448</v>
      </c>
      <c r="H1172" t="s">
        <v>55</v>
      </c>
      <c r="I1172" t="s">
        <v>30</v>
      </c>
      <c r="J1172" t="s">
        <v>67</v>
      </c>
      <c r="K1172" t="s">
        <v>57</v>
      </c>
      <c r="L1172" t="s">
        <v>7027</v>
      </c>
      <c r="M1172" t="s">
        <v>7028</v>
      </c>
      <c r="N1172" t="s">
        <v>7028</v>
      </c>
      <c r="O1172" t="s">
        <v>61</v>
      </c>
      <c r="P1172" t="s">
        <v>62</v>
      </c>
      <c r="Q1172" t="s">
        <v>279</v>
      </c>
      <c r="R1172" t="s">
        <v>7029</v>
      </c>
      <c r="S1172" t="s">
        <v>5769</v>
      </c>
      <c r="T1172" t="s">
        <v>7030</v>
      </c>
      <c r="U1172" t="s">
        <v>7031</v>
      </c>
      <c r="V1172" s="40">
        <v>5.271990740740741E-2</v>
      </c>
      <c r="W1172" s="40">
        <v>5.710648148148148E-2</v>
      </c>
      <c r="X1172" s="40">
        <v>4.386574074074074E-3</v>
      </c>
      <c r="Y1172" s="2" t="str">
        <f t="shared" si="224"/>
        <v>Cumplido</v>
      </c>
      <c r="Z1172" s="47" t="str">
        <f t="shared" si="225"/>
        <v/>
      </c>
      <c r="AA1172" s="8"/>
      <c r="AB1172" s="8" t="str">
        <f>IF($H1172="1-Crítica",IF($X1172&lt;=$AT$5,"Cumplido", "Incumplido"),"")</f>
        <v/>
      </c>
      <c r="AC1172" s="8" t="str">
        <f>IF($H1172="2-Alta",IF($X1172&lt;=$AT$6, "Cumplido", "Incumplido"),"")</f>
        <v/>
      </c>
      <c r="AD1172" s="8" t="str">
        <f>IF($H1172="3-Medio",IF($X1172&lt;=$AT$7, "Cumplido", "Incumplido"),"")</f>
        <v/>
      </c>
      <c r="AE1172" s="8" t="str">
        <f>IF($H1172="4-Baja",IF($X1172&lt;=$AT$8, "Cumplido", "Incumplido"),"")</f>
        <v>Cumplido</v>
      </c>
      <c r="AF1172" s="42">
        <v>45344</v>
      </c>
      <c r="AG1172" s="13" t="str">
        <f t="shared" si="226"/>
        <v>CUMPLE</v>
      </c>
      <c r="AH1172" s="13" t="str">
        <f t="shared" si="227"/>
        <v>NO CUMPLE</v>
      </c>
      <c r="AI1172" s="13" t="str">
        <f t="shared" si="228"/>
        <v>NO CUMPLE</v>
      </c>
      <c r="AJ1172" s="13" t="str">
        <f t="shared" si="229"/>
        <v>NO CUMPLE</v>
      </c>
      <c r="AK1172" s="13" t="str">
        <f t="shared" si="230"/>
        <v>NO CUMPLE</v>
      </c>
      <c r="AL1172" s="13" t="str">
        <f t="shared" si="231"/>
        <v>NO CUMPLE</v>
      </c>
      <c r="AM1172" s="13" t="str">
        <f t="shared" si="232"/>
        <v>CUMPLE</v>
      </c>
      <c r="AN1172" s="13" t="str">
        <f t="shared" si="233"/>
        <v>NO CUMPLE</v>
      </c>
      <c r="AO1172" s="13" t="str">
        <f t="shared" si="234"/>
        <v>NO CUMPLE</v>
      </c>
      <c r="AP1172" s="13" t="str">
        <f t="shared" si="235"/>
        <v>NO CUMPLE</v>
      </c>
    </row>
    <row r="1173" spans="1:42" ht="15" x14ac:dyDescent="0.25">
      <c r="A1173" t="s">
        <v>7032</v>
      </c>
      <c r="B1173" t="s">
        <v>445</v>
      </c>
      <c r="C1173" t="s">
        <v>233</v>
      </c>
      <c r="D1173" t="s">
        <v>446</v>
      </c>
      <c r="E1173" t="s">
        <v>234</v>
      </c>
      <c r="F1173" t="s">
        <v>447</v>
      </c>
      <c r="G1173" t="s">
        <v>448</v>
      </c>
      <c r="H1173" t="s">
        <v>55</v>
      </c>
      <c r="I1173" t="s">
        <v>30</v>
      </c>
      <c r="J1173" t="s">
        <v>67</v>
      </c>
      <c r="K1173" t="s">
        <v>288</v>
      </c>
      <c r="L1173" t="s">
        <v>7033</v>
      </c>
      <c r="M1173" t="s">
        <v>7034</v>
      </c>
      <c r="N1173" t="s">
        <v>7034</v>
      </c>
      <c r="O1173" t="s">
        <v>61</v>
      </c>
      <c r="P1173" t="s">
        <v>452</v>
      </c>
      <c r="Q1173" t="s">
        <v>452</v>
      </c>
      <c r="R1173" t="s">
        <v>7035</v>
      </c>
      <c r="S1173" t="s">
        <v>6757</v>
      </c>
      <c r="T1173" t="s">
        <v>7036</v>
      </c>
      <c r="U1173" t="s">
        <v>7037</v>
      </c>
      <c r="V1173" s="40">
        <v>0.30736111111111108</v>
      </c>
      <c r="W1173" s="40">
        <v>0.30896990740740743</v>
      </c>
      <c r="X1173" s="40">
        <v>1.6087962962962963E-3</v>
      </c>
      <c r="Y1173" s="2" t="str">
        <f t="shared" si="224"/>
        <v>Cumplido</v>
      </c>
      <c r="Z1173" s="47" t="str">
        <f t="shared" si="225"/>
        <v/>
      </c>
      <c r="AA1173" s="8"/>
      <c r="AB1173" s="8"/>
      <c r="AC1173" s="8"/>
      <c r="AD1173" s="8"/>
      <c r="AE1173" s="8"/>
      <c r="AF1173" s="42">
        <v>45345</v>
      </c>
      <c r="AG1173" s="13" t="str">
        <f t="shared" si="226"/>
        <v>CUMPLE</v>
      </c>
      <c r="AH1173" s="13" t="str">
        <f t="shared" si="227"/>
        <v>NO CUMPLE</v>
      </c>
      <c r="AI1173" s="13" t="str">
        <f t="shared" si="228"/>
        <v>NO CUMPLE</v>
      </c>
      <c r="AJ1173" s="13" t="str">
        <f t="shared" si="229"/>
        <v>NO CUMPLE</v>
      </c>
      <c r="AK1173" s="13" t="str">
        <f t="shared" si="230"/>
        <v>NO CUMPLE</v>
      </c>
      <c r="AL1173" s="13" t="str">
        <f t="shared" si="231"/>
        <v>NO CUMPLE</v>
      </c>
      <c r="AM1173" s="13" t="str">
        <f t="shared" si="232"/>
        <v>NO CUMPLE</v>
      </c>
      <c r="AN1173" s="13" t="str">
        <f t="shared" si="233"/>
        <v>CUMPLE</v>
      </c>
      <c r="AO1173" s="13" t="str">
        <f t="shared" si="234"/>
        <v>NO CUMPLE</v>
      </c>
      <c r="AP1173" s="13" t="str">
        <f t="shared" si="235"/>
        <v>NO CUMPLE</v>
      </c>
    </row>
    <row r="1174" spans="1:42" ht="15" x14ac:dyDescent="0.25">
      <c r="A1174" t="s">
        <v>7038</v>
      </c>
      <c r="B1174" t="s">
        <v>95</v>
      </c>
      <c r="C1174" t="s">
        <v>86</v>
      </c>
      <c r="D1174" t="s">
        <v>87</v>
      </c>
      <c r="E1174" t="s">
        <v>88</v>
      </c>
      <c r="F1174" t="s">
        <v>5693</v>
      </c>
      <c r="G1174" t="s">
        <v>54</v>
      </c>
      <c r="H1174" t="s">
        <v>55</v>
      </c>
      <c r="I1174" t="s">
        <v>30</v>
      </c>
      <c r="J1174" t="s">
        <v>82</v>
      </c>
      <c r="K1174" t="s">
        <v>7039</v>
      </c>
      <c r="L1174" t="s">
        <v>5695</v>
      </c>
      <c r="M1174" t="s">
        <v>7040</v>
      </c>
      <c r="N1174" t="s">
        <v>7041</v>
      </c>
      <c r="O1174" t="s">
        <v>61</v>
      </c>
      <c r="P1174" t="s">
        <v>94</v>
      </c>
      <c r="Q1174" t="s">
        <v>849</v>
      </c>
      <c r="R1174" t="s">
        <v>7042</v>
      </c>
      <c r="S1174" t="s">
        <v>6076</v>
      </c>
      <c r="T1174" t="s">
        <v>7043</v>
      </c>
      <c r="U1174" t="s">
        <v>7044</v>
      </c>
      <c r="V1174" s="40">
        <v>3.242673611111111</v>
      </c>
      <c r="W1174" s="40">
        <v>3.2820949074074073</v>
      </c>
      <c r="X1174" s="40">
        <v>3.9421296296296295E-2</v>
      </c>
      <c r="Y1174" s="2" t="str">
        <f t="shared" si="224"/>
        <v/>
      </c>
      <c r="Z1174" s="47" t="str">
        <f t="shared" si="225"/>
        <v>Cumplido</v>
      </c>
      <c r="AA1174" s="8"/>
      <c r="AB1174" s="8" t="str">
        <f>IF($H1174="1-Crítica",IF($X1174&lt;=$AT$5,"Cumplido", "Incumplido"),"")</f>
        <v/>
      </c>
      <c r="AC1174" s="8" t="str">
        <f>IF($H1174="2-Alta",IF($X1174&lt;=$AT$6, "Cumplido", "Incumplido"),"")</f>
        <v/>
      </c>
      <c r="AD1174" s="8" t="str">
        <f>IF($H1174="3-Medio",IF($X1174&lt;=$AT$7, "Cumplido", "Incumplido"),"")</f>
        <v/>
      </c>
      <c r="AE1174" s="8" t="str">
        <f>IF($H1174="4-Baja",IF($X1174&lt;=$AT$8, "Cumplido", "Incumplido"),"")</f>
        <v>Cumplido</v>
      </c>
      <c r="AF1174" s="42">
        <v>45348</v>
      </c>
      <c r="AG1174" s="13" t="str">
        <f t="shared" si="226"/>
        <v>CUMPLE</v>
      </c>
      <c r="AH1174" s="13" t="str">
        <f t="shared" si="227"/>
        <v>NO CUMPLE</v>
      </c>
      <c r="AI1174" s="13" t="str">
        <f t="shared" si="228"/>
        <v>NO CUMPLE</v>
      </c>
      <c r="AJ1174" s="13" t="str">
        <f t="shared" si="229"/>
        <v>NO CUMPLE</v>
      </c>
      <c r="AK1174" s="13" t="str">
        <f t="shared" si="230"/>
        <v>NO CUMPLE</v>
      </c>
      <c r="AL1174" s="13" t="str">
        <f t="shared" si="231"/>
        <v>NO CUMPLE</v>
      </c>
      <c r="AM1174" s="13" t="str">
        <f t="shared" si="232"/>
        <v>NO CUMPLE</v>
      </c>
      <c r="AN1174" s="13" t="str">
        <f t="shared" si="233"/>
        <v>NO CUMPLE</v>
      </c>
      <c r="AO1174" s="13" t="str">
        <f t="shared" si="234"/>
        <v>NO CUMPLE</v>
      </c>
      <c r="AP1174" s="13" t="str">
        <f t="shared" si="235"/>
        <v>CUMPLE</v>
      </c>
    </row>
    <row r="1175" spans="1:42" ht="15" hidden="1" x14ac:dyDescent="0.25">
      <c r="A1175" t="s">
        <v>7045</v>
      </c>
      <c r="B1175" t="s">
        <v>165</v>
      </c>
      <c r="C1175" t="s">
        <v>415</v>
      </c>
      <c r="D1175" t="s">
        <v>297</v>
      </c>
      <c r="E1175" t="s">
        <v>155</v>
      </c>
      <c r="F1175" t="s">
        <v>299</v>
      </c>
      <c r="G1175" t="s">
        <v>73</v>
      </c>
      <c r="H1175" t="s">
        <v>74</v>
      </c>
      <c r="I1175" t="s">
        <v>29</v>
      </c>
      <c r="J1175" t="s">
        <v>82</v>
      </c>
      <c r="K1175" t="s">
        <v>430</v>
      </c>
      <c r="L1175" t="s">
        <v>1546</v>
      </c>
      <c r="M1175" t="s">
        <v>7046</v>
      </c>
      <c r="N1175" t="s">
        <v>7047</v>
      </c>
      <c r="O1175" t="s">
        <v>61</v>
      </c>
      <c r="P1175" t="s">
        <v>136</v>
      </c>
      <c r="Q1175" t="s">
        <v>137</v>
      </c>
      <c r="R1175" t="s">
        <v>7048</v>
      </c>
      <c r="S1175" t="s">
        <v>6757</v>
      </c>
      <c r="T1175" t="s">
        <v>7049</v>
      </c>
      <c r="U1175" t="s">
        <v>774</v>
      </c>
      <c r="V1175" s="40">
        <v>3.30787037037037E-2</v>
      </c>
      <c r="W1175" s="40">
        <v>4.1145833333333333E-2</v>
      </c>
      <c r="X1175" s="40">
        <v>8.067129629629629E-3</v>
      </c>
      <c r="Y1175" s="2" t="str">
        <f t="shared" si="224"/>
        <v/>
      </c>
      <c r="Z1175" s="47" t="str">
        <f t="shared" si="225"/>
        <v>Cumplido</v>
      </c>
      <c r="AA1175" s="8"/>
      <c r="AB1175" s="8"/>
      <c r="AC1175" s="8"/>
      <c r="AD1175" s="8"/>
      <c r="AE1175" s="8"/>
      <c r="AF1175" s="42">
        <v>45345</v>
      </c>
      <c r="AG1175" s="13" t="str">
        <f t="shared" si="226"/>
        <v>CUMPLE</v>
      </c>
      <c r="AH1175" s="13" t="str">
        <f t="shared" si="227"/>
        <v>NO CUMPLE</v>
      </c>
      <c r="AI1175" s="13" t="str">
        <f t="shared" si="228"/>
        <v>NO CUMPLE</v>
      </c>
      <c r="AJ1175" s="13" t="str">
        <f t="shared" si="229"/>
        <v>NO CUMPLE</v>
      </c>
      <c r="AK1175" s="13" t="str">
        <f t="shared" si="230"/>
        <v>NO CUMPLE</v>
      </c>
      <c r="AL1175" s="13" t="str">
        <f t="shared" si="231"/>
        <v>CUMPLE</v>
      </c>
      <c r="AM1175" s="13" t="str">
        <f t="shared" si="232"/>
        <v>NO CUMPLE</v>
      </c>
      <c r="AN1175" s="13" t="str">
        <f t="shared" si="233"/>
        <v>NO CUMPLE</v>
      </c>
      <c r="AO1175" s="13" t="str">
        <f t="shared" si="234"/>
        <v>NO CUMPLE</v>
      </c>
      <c r="AP1175" s="13" t="str">
        <f t="shared" si="235"/>
        <v>NO CUMPLE</v>
      </c>
    </row>
    <row r="1176" spans="1:42" ht="15" hidden="1" x14ac:dyDescent="0.25">
      <c r="A1176" t="s">
        <v>7050</v>
      </c>
      <c r="B1176" t="s">
        <v>165</v>
      </c>
      <c r="C1176" t="s">
        <v>296</v>
      </c>
      <c r="D1176" t="s">
        <v>297</v>
      </c>
      <c r="E1176" t="s">
        <v>876</v>
      </c>
      <c r="F1176" t="s">
        <v>320</v>
      </c>
      <c r="G1176" t="s">
        <v>73</v>
      </c>
      <c r="H1176" t="s">
        <v>74</v>
      </c>
      <c r="I1176" t="s">
        <v>29</v>
      </c>
      <c r="J1176" t="s">
        <v>82</v>
      </c>
      <c r="K1176" t="s">
        <v>57</v>
      </c>
      <c r="L1176" t="s">
        <v>2090</v>
      </c>
      <c r="M1176" t="s">
        <v>7051</v>
      </c>
      <c r="N1176" t="s">
        <v>7052</v>
      </c>
      <c r="O1176" t="s">
        <v>61</v>
      </c>
      <c r="P1176" t="s">
        <v>94</v>
      </c>
      <c r="Q1176" t="s">
        <v>95</v>
      </c>
      <c r="R1176" t="s">
        <v>7053</v>
      </c>
      <c r="S1176" t="s">
        <v>6757</v>
      </c>
      <c r="T1176" t="s">
        <v>7054</v>
      </c>
      <c r="U1176"/>
      <c r="V1176" s="40">
        <v>0</v>
      </c>
      <c r="W1176" s="40">
        <v>1.4699074074074074E-2</v>
      </c>
      <c r="X1176" s="40">
        <v>1.4699074074074074E-2</v>
      </c>
      <c r="Y1176" s="2" t="str">
        <f t="shared" si="224"/>
        <v/>
      </c>
      <c r="Z1176" s="47" t="str">
        <f t="shared" si="225"/>
        <v>Cumplido</v>
      </c>
      <c r="AA1176" s="8"/>
      <c r="AB1176" s="8" t="str">
        <f>IF($H1176="1-Crítica",IF($X1176&lt;=$AT$5,"Cumplido", "Incumplido"),"")</f>
        <v/>
      </c>
      <c r="AC1176" s="8" t="str">
        <f>IF($H1176="2-Alta",IF($X1176&lt;=$AT$6, "Cumplido", "Incumplido"),"")</f>
        <v/>
      </c>
      <c r="AD1176" s="8" t="str">
        <f>IF($H1176="3-Medio",IF($X1176&lt;=$AT$7, "Cumplido", "Incumplido"),"")</f>
        <v>Cumplido</v>
      </c>
      <c r="AE1176" s="8" t="str">
        <f>IF($H1176="4-Baja",IF($X1176&lt;=$AT$8, "Cumplido", "Incumplido"),"")</f>
        <v/>
      </c>
      <c r="AF1176" s="42">
        <v>45345</v>
      </c>
      <c r="AG1176" s="13" t="str">
        <f t="shared" si="226"/>
        <v>CUMPLE</v>
      </c>
      <c r="AH1176" s="13" t="str">
        <f t="shared" si="227"/>
        <v>NO CUMPLE</v>
      </c>
      <c r="AI1176" s="13" t="str">
        <f t="shared" si="228"/>
        <v>NO CUMPLE</v>
      </c>
      <c r="AJ1176" s="13" t="str">
        <f t="shared" si="229"/>
        <v>NO CUMPLE</v>
      </c>
      <c r="AK1176" s="13" t="str">
        <f t="shared" si="230"/>
        <v>NO CUMPLE</v>
      </c>
      <c r="AL1176" s="13" t="str">
        <f t="shared" si="231"/>
        <v>CUMPLE</v>
      </c>
      <c r="AM1176" s="13" t="str">
        <f t="shared" si="232"/>
        <v>NO CUMPLE</v>
      </c>
      <c r="AN1176" s="13" t="str">
        <f t="shared" si="233"/>
        <v>NO CUMPLE</v>
      </c>
      <c r="AO1176" s="13" t="str">
        <f t="shared" si="234"/>
        <v>NO CUMPLE</v>
      </c>
      <c r="AP1176" s="13" t="str">
        <f t="shared" si="235"/>
        <v>NO CUMPLE</v>
      </c>
    </row>
    <row r="1177" spans="1:42" ht="15" hidden="1" x14ac:dyDescent="0.25">
      <c r="A1177" t="s">
        <v>7055</v>
      </c>
      <c r="B1177" t="s">
        <v>165</v>
      </c>
      <c r="C1177" t="s">
        <v>71</v>
      </c>
      <c r="D1177" t="s">
        <v>297</v>
      </c>
      <c r="E1177" t="s">
        <v>155</v>
      </c>
      <c r="F1177" t="s">
        <v>320</v>
      </c>
      <c r="G1177" t="s">
        <v>73</v>
      </c>
      <c r="H1177" t="s">
        <v>74</v>
      </c>
      <c r="I1177" t="s">
        <v>29</v>
      </c>
      <c r="J1177" t="s">
        <v>82</v>
      </c>
      <c r="K1177" t="s">
        <v>2725</v>
      </c>
      <c r="L1177" t="s">
        <v>5731</v>
      </c>
      <c r="M1177" t="s">
        <v>7056</v>
      </c>
      <c r="N1177" t="s">
        <v>7057</v>
      </c>
      <c r="O1177" t="s">
        <v>61</v>
      </c>
      <c r="P1177" t="s">
        <v>94</v>
      </c>
      <c r="Q1177" t="s">
        <v>95</v>
      </c>
      <c r="R1177" t="s">
        <v>7058</v>
      </c>
      <c r="S1177" t="s">
        <v>6757</v>
      </c>
      <c r="T1177" t="s">
        <v>7059</v>
      </c>
      <c r="U1177" t="s">
        <v>7060</v>
      </c>
      <c r="V1177" s="40">
        <v>1.1956018518518519E-2</v>
      </c>
      <c r="W1177" s="40">
        <v>1.7141203703703704E-2</v>
      </c>
      <c r="X1177" s="40">
        <v>5.185185185185185E-3</v>
      </c>
      <c r="Y1177" s="2" t="str">
        <f t="shared" si="224"/>
        <v/>
      </c>
      <c r="Z1177" s="47" t="str">
        <f t="shared" si="225"/>
        <v>Cumplido</v>
      </c>
      <c r="AA1177" s="8"/>
      <c r="AB1177" s="8" t="str">
        <f>IF($H1177="1-Crítica",IF($X1177&lt;=$AT$5,"Cumplido", "Incumplido"),"")</f>
        <v/>
      </c>
      <c r="AC1177" s="8" t="str">
        <f>IF($H1177="2-Alta",IF($X1177&lt;=$AT$6, "Cumplido", "Incumplido"),"")</f>
        <v/>
      </c>
      <c r="AD1177" s="8" t="str">
        <f>IF($H1177="3-Medio",IF($X1177&lt;=$AT$7, "Cumplido", "Incumplido"),"")</f>
        <v>Cumplido</v>
      </c>
      <c r="AE1177" s="8" t="str">
        <f>IF($H1177="4-Baja",IF($X1177&lt;=$AT$8, "Cumplido", "Incumplido"),"")</f>
        <v/>
      </c>
      <c r="AF1177" s="42">
        <v>45345</v>
      </c>
      <c r="AG1177" s="13" t="str">
        <f t="shared" si="226"/>
        <v>CUMPLE</v>
      </c>
      <c r="AH1177" s="13" t="str">
        <f t="shared" si="227"/>
        <v>NO CUMPLE</v>
      </c>
      <c r="AI1177" s="13" t="str">
        <f t="shared" si="228"/>
        <v>NO CUMPLE</v>
      </c>
      <c r="AJ1177" s="13" t="str">
        <f t="shared" si="229"/>
        <v>NO CUMPLE</v>
      </c>
      <c r="AK1177" s="13" t="str">
        <f t="shared" si="230"/>
        <v>NO CUMPLE</v>
      </c>
      <c r="AL1177" s="13" t="str">
        <f t="shared" si="231"/>
        <v>CUMPLE</v>
      </c>
      <c r="AM1177" s="13" t="str">
        <f t="shared" si="232"/>
        <v>NO CUMPLE</v>
      </c>
      <c r="AN1177" s="13" t="str">
        <f t="shared" si="233"/>
        <v>NO CUMPLE</v>
      </c>
      <c r="AO1177" s="13" t="str">
        <f t="shared" si="234"/>
        <v>NO CUMPLE</v>
      </c>
      <c r="AP1177" s="13" t="str">
        <f t="shared" si="235"/>
        <v>NO CUMPLE</v>
      </c>
    </row>
    <row r="1178" spans="1:42" ht="15" x14ac:dyDescent="0.25">
      <c r="A1178" t="s">
        <v>7061</v>
      </c>
      <c r="B1178" t="s">
        <v>445</v>
      </c>
      <c r="C1178" t="s">
        <v>233</v>
      </c>
      <c r="D1178" t="s">
        <v>446</v>
      </c>
      <c r="E1178" t="s">
        <v>264</v>
      </c>
      <c r="F1178" t="s">
        <v>447</v>
      </c>
      <c r="G1178" t="s">
        <v>448</v>
      </c>
      <c r="H1178" t="s">
        <v>55</v>
      </c>
      <c r="I1178" t="s">
        <v>30</v>
      </c>
      <c r="J1178" t="s">
        <v>67</v>
      </c>
      <c r="K1178" t="s">
        <v>57</v>
      </c>
      <c r="L1178" t="s">
        <v>7062</v>
      </c>
      <c r="M1178" t="s">
        <v>7063</v>
      </c>
      <c r="N1178" t="s">
        <v>7063</v>
      </c>
      <c r="O1178" t="s">
        <v>61</v>
      </c>
      <c r="P1178" t="s">
        <v>452</v>
      </c>
      <c r="Q1178" t="s">
        <v>452</v>
      </c>
      <c r="R1178" t="s">
        <v>7064</v>
      </c>
      <c r="S1178" t="s">
        <v>6757</v>
      </c>
      <c r="T1178" t="s">
        <v>7065</v>
      </c>
      <c r="U1178" t="s">
        <v>7066</v>
      </c>
      <c r="V1178" s="40">
        <v>0.12717592592592591</v>
      </c>
      <c r="W1178" s="40">
        <v>0.13663194444444443</v>
      </c>
      <c r="X1178" s="40">
        <v>9.4560185185185181E-3</v>
      </c>
      <c r="Y1178" s="2" t="str">
        <f t="shared" si="224"/>
        <v>Cumplido</v>
      </c>
      <c r="Z1178" s="47" t="str">
        <f t="shared" si="225"/>
        <v/>
      </c>
      <c r="AA1178" s="8"/>
      <c r="AB1178" s="8"/>
      <c r="AC1178" s="8"/>
      <c r="AD1178" s="8"/>
      <c r="AE1178" s="8"/>
      <c r="AF1178" s="42">
        <v>45345</v>
      </c>
      <c r="AG1178" s="13" t="str">
        <f t="shared" si="226"/>
        <v>CUMPLE</v>
      </c>
      <c r="AH1178" s="13" t="str">
        <f t="shared" si="227"/>
        <v>NO CUMPLE</v>
      </c>
      <c r="AI1178" s="13" t="str">
        <f t="shared" si="228"/>
        <v>NO CUMPLE</v>
      </c>
      <c r="AJ1178" s="13" t="str">
        <f t="shared" si="229"/>
        <v>NO CUMPLE</v>
      </c>
      <c r="AK1178" s="13" t="str">
        <f t="shared" si="230"/>
        <v>NO CUMPLE</v>
      </c>
      <c r="AL1178" s="13" t="str">
        <f t="shared" si="231"/>
        <v>NO CUMPLE</v>
      </c>
      <c r="AM1178" s="13" t="str">
        <f t="shared" si="232"/>
        <v>CUMPLE</v>
      </c>
      <c r="AN1178" s="13" t="str">
        <f t="shared" si="233"/>
        <v>NO CUMPLE</v>
      </c>
      <c r="AO1178" s="13" t="str">
        <f t="shared" si="234"/>
        <v>NO CUMPLE</v>
      </c>
      <c r="AP1178" s="13" t="str">
        <f t="shared" si="235"/>
        <v>NO CUMPLE</v>
      </c>
    </row>
    <row r="1179" spans="1:42" ht="15" x14ac:dyDescent="0.25">
      <c r="A1179" t="s">
        <v>7067</v>
      </c>
      <c r="B1179" t="s">
        <v>95</v>
      </c>
      <c r="C1179" t="s">
        <v>308</v>
      </c>
      <c r="D1179" t="s">
        <v>142</v>
      </c>
      <c r="E1179" t="s">
        <v>457</v>
      </c>
      <c r="F1179" t="s">
        <v>176</v>
      </c>
      <c r="G1179" t="s">
        <v>73</v>
      </c>
      <c r="H1179" t="s">
        <v>74</v>
      </c>
      <c r="I1179" t="s">
        <v>29</v>
      </c>
      <c r="J1179" t="s">
        <v>82</v>
      </c>
      <c r="K1179" t="s">
        <v>449</v>
      </c>
      <c r="L1179" t="s">
        <v>7068</v>
      </c>
      <c r="M1179" t="s">
        <v>7069</v>
      </c>
      <c r="N1179" t="s">
        <v>7070</v>
      </c>
      <c r="O1179" t="s">
        <v>61</v>
      </c>
      <c r="P1179" t="s">
        <v>136</v>
      </c>
      <c r="Q1179" t="s">
        <v>137</v>
      </c>
      <c r="R1179" t="s">
        <v>7071</v>
      </c>
      <c r="S1179" t="s">
        <v>6757</v>
      </c>
      <c r="T1179" t="s">
        <v>7072</v>
      </c>
      <c r="U1179" t="s">
        <v>7073</v>
      </c>
      <c r="V1179" s="40">
        <v>0</v>
      </c>
      <c r="W1179" s="40">
        <v>2.5902777777777778E-2</v>
      </c>
      <c r="X1179" s="40">
        <v>2.5902777777777778E-2</v>
      </c>
      <c r="Y1179" s="2" t="str">
        <f t="shared" si="224"/>
        <v/>
      </c>
      <c r="Z1179" s="47" t="str">
        <f t="shared" si="225"/>
        <v>Cumplido</v>
      </c>
      <c r="AA1179" s="8"/>
      <c r="AB1179" s="8"/>
      <c r="AC1179" s="8"/>
      <c r="AD1179" s="8"/>
      <c r="AE1179" s="8"/>
      <c r="AF1179" s="42">
        <v>45345</v>
      </c>
      <c r="AG1179" s="13" t="str">
        <f t="shared" si="226"/>
        <v>CUMPLE</v>
      </c>
      <c r="AH1179" s="13" t="str">
        <f t="shared" si="227"/>
        <v>NO CUMPLE</v>
      </c>
      <c r="AI1179" s="13" t="str">
        <f t="shared" si="228"/>
        <v>NO CUMPLE</v>
      </c>
      <c r="AJ1179" s="13" t="str">
        <f t="shared" si="229"/>
        <v>NO CUMPLE</v>
      </c>
      <c r="AK1179" s="13" t="str">
        <f t="shared" si="230"/>
        <v>NO CUMPLE</v>
      </c>
      <c r="AL1179" s="13" t="str">
        <f t="shared" si="231"/>
        <v>CUMPLE</v>
      </c>
      <c r="AM1179" s="13" t="str">
        <f t="shared" si="232"/>
        <v>NO CUMPLE</v>
      </c>
      <c r="AN1179" s="13" t="str">
        <f t="shared" si="233"/>
        <v>NO CUMPLE</v>
      </c>
      <c r="AO1179" s="13" t="str">
        <f t="shared" si="234"/>
        <v>NO CUMPLE</v>
      </c>
      <c r="AP1179" s="13" t="str">
        <f t="shared" si="235"/>
        <v>NO CUMPLE</v>
      </c>
    </row>
    <row r="1180" spans="1:42" ht="15" x14ac:dyDescent="0.25">
      <c r="A1180" t="s">
        <v>7074</v>
      </c>
      <c r="B1180" t="s">
        <v>307</v>
      </c>
      <c r="C1180" t="s">
        <v>308</v>
      </c>
      <c r="D1180" t="s">
        <v>142</v>
      </c>
      <c r="E1180" t="s">
        <v>457</v>
      </c>
      <c r="F1180" t="s">
        <v>1943</v>
      </c>
      <c r="G1180" t="s">
        <v>73</v>
      </c>
      <c r="H1180" t="s">
        <v>74</v>
      </c>
      <c r="I1180" t="s">
        <v>29</v>
      </c>
      <c r="J1180" t="s">
        <v>82</v>
      </c>
      <c r="K1180" t="s">
        <v>75</v>
      </c>
      <c r="L1180" t="s">
        <v>7075</v>
      </c>
      <c r="M1180" t="s">
        <v>7076</v>
      </c>
      <c r="N1180" t="s">
        <v>7077</v>
      </c>
      <c r="O1180" t="s">
        <v>61</v>
      </c>
      <c r="P1180" t="s">
        <v>462</v>
      </c>
      <c r="Q1180" t="s">
        <v>463</v>
      </c>
      <c r="R1180" t="s">
        <v>7078</v>
      </c>
      <c r="S1180" t="s">
        <v>6757</v>
      </c>
      <c r="T1180" t="s">
        <v>7079</v>
      </c>
      <c r="U1180" t="s">
        <v>7080</v>
      </c>
      <c r="V1180" s="40">
        <v>0</v>
      </c>
      <c r="W1180" s="40">
        <v>2.8206018518518519E-2</v>
      </c>
      <c r="X1180" s="40">
        <v>2.8206018518518519E-2</v>
      </c>
      <c r="Y1180" s="2" t="str">
        <f t="shared" si="224"/>
        <v/>
      </c>
      <c r="Z1180" s="47" t="str">
        <f t="shared" si="225"/>
        <v>Cumplido</v>
      </c>
      <c r="AA1180" s="8"/>
      <c r="AB1180" s="8"/>
      <c r="AC1180" s="8"/>
      <c r="AD1180" s="8"/>
      <c r="AE1180" s="8"/>
      <c r="AF1180" s="42">
        <v>45345</v>
      </c>
      <c r="AG1180" s="13" t="str">
        <f t="shared" si="226"/>
        <v>CUMPLE</v>
      </c>
      <c r="AH1180" s="13" t="str">
        <f t="shared" si="227"/>
        <v>NO CUMPLE</v>
      </c>
      <c r="AI1180" s="13" t="str">
        <f t="shared" si="228"/>
        <v>NO CUMPLE</v>
      </c>
      <c r="AJ1180" s="13" t="str">
        <f t="shared" si="229"/>
        <v>NO CUMPLE</v>
      </c>
      <c r="AK1180" s="13" t="str">
        <f t="shared" si="230"/>
        <v>NO CUMPLE</v>
      </c>
      <c r="AL1180" s="13" t="str">
        <f t="shared" si="231"/>
        <v>CUMPLE</v>
      </c>
      <c r="AM1180" s="13" t="str">
        <f t="shared" si="232"/>
        <v>NO CUMPLE</v>
      </c>
      <c r="AN1180" s="13" t="str">
        <f t="shared" si="233"/>
        <v>NO CUMPLE</v>
      </c>
      <c r="AO1180" s="13" t="str">
        <f t="shared" si="234"/>
        <v>NO CUMPLE</v>
      </c>
      <c r="AP1180" s="13" t="str">
        <f t="shared" si="235"/>
        <v>NO CUMPLE</v>
      </c>
    </row>
    <row r="1181" spans="1:42" ht="15" x14ac:dyDescent="0.25">
      <c r="A1181" t="s">
        <v>7081</v>
      </c>
      <c r="B1181" t="s">
        <v>307</v>
      </c>
      <c r="C1181" t="s">
        <v>308</v>
      </c>
      <c r="D1181" t="s">
        <v>142</v>
      </c>
      <c r="E1181" t="s">
        <v>457</v>
      </c>
      <c r="F1181" t="s">
        <v>176</v>
      </c>
      <c r="G1181" t="s">
        <v>73</v>
      </c>
      <c r="H1181" t="s">
        <v>74</v>
      </c>
      <c r="I1181" t="s">
        <v>29</v>
      </c>
      <c r="J1181" t="s">
        <v>82</v>
      </c>
      <c r="K1181" t="s">
        <v>449</v>
      </c>
      <c r="L1181" t="s">
        <v>7082</v>
      </c>
      <c r="M1181" t="s">
        <v>7083</v>
      </c>
      <c r="N1181" t="s">
        <v>7084</v>
      </c>
      <c r="O1181" t="s">
        <v>61</v>
      </c>
      <c r="P1181" t="s">
        <v>462</v>
      </c>
      <c r="Q1181" t="s">
        <v>463</v>
      </c>
      <c r="R1181" t="s">
        <v>7085</v>
      </c>
      <c r="S1181" t="s">
        <v>6757</v>
      </c>
      <c r="T1181" t="s">
        <v>7086</v>
      </c>
      <c r="U1181" t="s">
        <v>7087</v>
      </c>
      <c r="V1181" s="40">
        <v>0</v>
      </c>
      <c r="W1181" s="40">
        <v>2.5289351851851851E-2</v>
      </c>
      <c r="X1181" s="40">
        <v>2.5289351851851851E-2</v>
      </c>
      <c r="Y1181" s="2" t="str">
        <f t="shared" si="224"/>
        <v/>
      </c>
      <c r="Z1181" s="47" t="str">
        <f t="shared" si="225"/>
        <v>Cumplido</v>
      </c>
      <c r="AA1181" s="8"/>
      <c r="AB1181" s="8"/>
      <c r="AC1181" s="8"/>
      <c r="AD1181" s="8"/>
      <c r="AE1181" s="8"/>
      <c r="AF1181" s="42">
        <v>45345</v>
      </c>
      <c r="AG1181" s="13" t="str">
        <f t="shared" si="226"/>
        <v>CUMPLE</v>
      </c>
      <c r="AH1181" s="13" t="str">
        <f t="shared" si="227"/>
        <v>NO CUMPLE</v>
      </c>
      <c r="AI1181" s="13" t="str">
        <f t="shared" si="228"/>
        <v>NO CUMPLE</v>
      </c>
      <c r="AJ1181" s="13" t="str">
        <f t="shared" si="229"/>
        <v>NO CUMPLE</v>
      </c>
      <c r="AK1181" s="13" t="str">
        <f t="shared" si="230"/>
        <v>NO CUMPLE</v>
      </c>
      <c r="AL1181" s="13" t="str">
        <f t="shared" si="231"/>
        <v>CUMPLE</v>
      </c>
      <c r="AM1181" s="13" t="str">
        <f t="shared" si="232"/>
        <v>NO CUMPLE</v>
      </c>
      <c r="AN1181" s="13" t="str">
        <f t="shared" si="233"/>
        <v>NO CUMPLE</v>
      </c>
      <c r="AO1181" s="13" t="str">
        <f t="shared" si="234"/>
        <v>NO CUMPLE</v>
      </c>
      <c r="AP1181" s="13" t="str">
        <f t="shared" si="235"/>
        <v>NO CUMPLE</v>
      </c>
    </row>
    <row r="1182" spans="1:42" ht="15" hidden="1" x14ac:dyDescent="0.25">
      <c r="A1182" t="s">
        <v>7088</v>
      </c>
      <c r="B1182" t="s">
        <v>95</v>
      </c>
      <c r="C1182" t="s">
        <v>154</v>
      </c>
      <c r="D1182" t="s">
        <v>142</v>
      </c>
      <c r="E1182" t="s">
        <v>2399</v>
      </c>
      <c r="F1182" t="s">
        <v>7089</v>
      </c>
      <c r="G1182" t="s">
        <v>54</v>
      </c>
      <c r="H1182" t="s">
        <v>55</v>
      </c>
      <c r="I1182" t="s">
        <v>30</v>
      </c>
      <c r="J1182" t="s">
        <v>82</v>
      </c>
      <c r="K1182" t="s">
        <v>1069</v>
      </c>
      <c r="L1182" t="s">
        <v>7090</v>
      </c>
      <c r="M1182" t="s">
        <v>7091</v>
      </c>
      <c r="N1182" t="s">
        <v>7092</v>
      </c>
      <c r="O1182" t="s">
        <v>61</v>
      </c>
      <c r="P1182" t="s">
        <v>136</v>
      </c>
      <c r="Q1182" t="s">
        <v>137</v>
      </c>
      <c r="R1182" t="s">
        <v>7093</v>
      </c>
      <c r="S1182" t="s">
        <v>6757</v>
      </c>
      <c r="T1182" t="s">
        <v>7094</v>
      </c>
      <c r="U1182"/>
      <c r="V1182" s="40">
        <v>2.5462962962962961E-4</v>
      </c>
      <c r="W1182" s="40">
        <v>3.0393518518518518E-2</v>
      </c>
      <c r="X1182" s="40">
        <v>3.0138888888888889E-2</v>
      </c>
      <c r="Y1182" s="2" t="str">
        <f t="shared" si="224"/>
        <v/>
      </c>
      <c r="Z1182" s="47" t="str">
        <f t="shared" si="225"/>
        <v>Cumplido</v>
      </c>
      <c r="AA1182" s="8"/>
      <c r="AB1182" s="8"/>
      <c r="AC1182" s="8"/>
      <c r="AD1182" s="8"/>
      <c r="AE1182" s="8"/>
      <c r="AF1182" s="42">
        <v>45345</v>
      </c>
      <c r="AG1182" s="13" t="str">
        <f t="shared" si="226"/>
        <v>CUMPLE</v>
      </c>
      <c r="AH1182" s="13" t="str">
        <f t="shared" si="227"/>
        <v>NO CUMPLE</v>
      </c>
      <c r="AI1182" s="13" t="str">
        <f t="shared" si="228"/>
        <v>NO CUMPLE</v>
      </c>
      <c r="AJ1182" s="13" t="str">
        <f t="shared" si="229"/>
        <v>NO CUMPLE</v>
      </c>
      <c r="AK1182" s="13" t="str">
        <f t="shared" si="230"/>
        <v>NO CUMPLE</v>
      </c>
      <c r="AL1182" s="13" t="str">
        <f t="shared" si="231"/>
        <v>CUMPLE</v>
      </c>
      <c r="AM1182" s="13" t="str">
        <f t="shared" si="232"/>
        <v>NO CUMPLE</v>
      </c>
      <c r="AN1182" s="13" t="str">
        <f t="shared" si="233"/>
        <v>NO CUMPLE</v>
      </c>
      <c r="AO1182" s="13" t="str">
        <f t="shared" si="234"/>
        <v>NO CUMPLE</v>
      </c>
      <c r="AP1182" s="13" t="str">
        <f t="shared" si="235"/>
        <v>NO CUMPLE</v>
      </c>
    </row>
    <row r="1183" spans="1:42" ht="15" x14ac:dyDescent="0.25">
      <c r="A1183" t="s">
        <v>7095</v>
      </c>
      <c r="B1183" t="s">
        <v>95</v>
      </c>
      <c r="C1183" t="s">
        <v>273</v>
      </c>
      <c r="D1183" t="s">
        <v>142</v>
      </c>
      <c r="E1183" t="s">
        <v>5951</v>
      </c>
      <c r="F1183" t="s">
        <v>1943</v>
      </c>
      <c r="G1183" t="s">
        <v>73</v>
      </c>
      <c r="H1183" t="s">
        <v>74</v>
      </c>
      <c r="I1183" t="s">
        <v>29</v>
      </c>
      <c r="J1183" t="s">
        <v>82</v>
      </c>
      <c r="K1183" t="s">
        <v>4691</v>
      </c>
      <c r="L1183" t="s">
        <v>7096</v>
      </c>
      <c r="M1183" t="s">
        <v>7097</v>
      </c>
      <c r="N1183" t="s">
        <v>7098</v>
      </c>
      <c r="O1183" t="s">
        <v>61</v>
      </c>
      <c r="P1183" t="s">
        <v>136</v>
      </c>
      <c r="Q1183" t="s">
        <v>137</v>
      </c>
      <c r="R1183" t="s">
        <v>7099</v>
      </c>
      <c r="S1183" t="s">
        <v>6757</v>
      </c>
      <c r="T1183" t="s">
        <v>7100</v>
      </c>
      <c r="U1183" t="s">
        <v>7101</v>
      </c>
      <c r="V1183" s="40">
        <v>6.5879629629629635E-2</v>
      </c>
      <c r="W1183" s="40">
        <v>0.13280092592592593</v>
      </c>
      <c r="X1183" s="40">
        <v>6.6921296296296298E-2</v>
      </c>
      <c r="Y1183" s="2" t="str">
        <f t="shared" si="224"/>
        <v/>
      </c>
      <c r="Z1183" s="47" t="str">
        <f t="shared" si="225"/>
        <v>Cumplido</v>
      </c>
      <c r="AA1183" s="8"/>
      <c r="AB1183" s="8"/>
      <c r="AC1183" s="8"/>
      <c r="AD1183" s="8"/>
      <c r="AE1183" s="8"/>
      <c r="AF1183" s="42">
        <v>45345</v>
      </c>
      <c r="AG1183" s="13" t="str">
        <f t="shared" si="226"/>
        <v>NO CUMPLE</v>
      </c>
      <c r="AH1183" s="13" t="str">
        <f t="shared" si="227"/>
        <v>CUMPLE</v>
      </c>
      <c r="AI1183" s="13" t="str">
        <f t="shared" si="228"/>
        <v>NO CUMPLE</v>
      </c>
      <c r="AJ1183" s="13" t="str">
        <f t="shared" si="229"/>
        <v>NO CUMPLE</v>
      </c>
      <c r="AK1183" s="13" t="str">
        <f t="shared" si="230"/>
        <v>NO CUMPLE</v>
      </c>
      <c r="AL1183" s="13" t="str">
        <f t="shared" si="231"/>
        <v>NO CUMPLE</v>
      </c>
      <c r="AM1183" s="13" t="str">
        <f t="shared" si="232"/>
        <v>CUMPLE</v>
      </c>
      <c r="AN1183" s="13" t="str">
        <f t="shared" si="233"/>
        <v>NO CUMPLE</v>
      </c>
      <c r="AO1183" s="13" t="str">
        <f t="shared" si="234"/>
        <v>NO CUMPLE</v>
      </c>
      <c r="AP1183" s="13" t="str">
        <f t="shared" si="235"/>
        <v>NO CUMPLE</v>
      </c>
    </row>
    <row r="1184" spans="1:42" ht="15" x14ac:dyDescent="0.25">
      <c r="A1184" t="s">
        <v>7102</v>
      </c>
      <c r="B1184" t="s">
        <v>95</v>
      </c>
      <c r="C1184" t="s">
        <v>273</v>
      </c>
      <c r="D1184" t="s">
        <v>142</v>
      </c>
      <c r="E1184" t="s">
        <v>274</v>
      </c>
      <c r="F1184" t="s">
        <v>176</v>
      </c>
      <c r="G1184" t="s">
        <v>73</v>
      </c>
      <c r="H1184" t="s">
        <v>74</v>
      </c>
      <c r="I1184" t="s">
        <v>29</v>
      </c>
      <c r="J1184" t="s">
        <v>82</v>
      </c>
      <c r="K1184" t="s">
        <v>2296</v>
      </c>
      <c r="L1184" t="s">
        <v>6779</v>
      </c>
      <c r="M1184" t="s">
        <v>7103</v>
      </c>
      <c r="N1184" t="s">
        <v>7035</v>
      </c>
      <c r="O1184" t="s">
        <v>61</v>
      </c>
      <c r="P1184" t="s">
        <v>62</v>
      </c>
      <c r="Q1184" t="s">
        <v>279</v>
      </c>
      <c r="R1184" t="s">
        <v>7104</v>
      </c>
      <c r="S1184" t="s">
        <v>6757</v>
      </c>
      <c r="T1184" t="s">
        <v>7105</v>
      </c>
      <c r="U1184" t="s">
        <v>7106</v>
      </c>
      <c r="V1184" s="40">
        <v>0</v>
      </c>
      <c r="W1184" s="40">
        <v>0.22116898148148148</v>
      </c>
      <c r="X1184" s="40">
        <v>0.22116898148148148</v>
      </c>
      <c r="Y1184" s="2" t="str">
        <f t="shared" si="224"/>
        <v/>
      </c>
      <c r="Z1184" s="47" t="str">
        <f t="shared" si="225"/>
        <v>Cumplido</v>
      </c>
      <c r="AA1184" s="8"/>
      <c r="AB1184" s="8"/>
      <c r="AC1184" s="8"/>
      <c r="AD1184" s="8"/>
      <c r="AE1184" s="8"/>
      <c r="AF1184" s="42">
        <v>45345</v>
      </c>
      <c r="AG1184" s="13" t="str">
        <f t="shared" si="226"/>
        <v>NO CUMPLE</v>
      </c>
      <c r="AH1184" s="13" t="str">
        <f t="shared" si="227"/>
        <v>NO CUMPLE</v>
      </c>
      <c r="AI1184" s="13" t="str">
        <f t="shared" si="228"/>
        <v>CUMPLE</v>
      </c>
      <c r="AJ1184" s="13" t="str">
        <f t="shared" si="229"/>
        <v>NO CUMPLE</v>
      </c>
      <c r="AK1184" s="13" t="str">
        <f t="shared" si="230"/>
        <v>NO CUMPLE</v>
      </c>
      <c r="AL1184" s="13" t="str">
        <f t="shared" si="231"/>
        <v>NO CUMPLE</v>
      </c>
      <c r="AM1184" s="13" t="str">
        <f t="shared" si="232"/>
        <v>NO CUMPLE</v>
      </c>
      <c r="AN1184" s="13" t="str">
        <f t="shared" si="233"/>
        <v>CUMPLE</v>
      </c>
      <c r="AO1184" s="13" t="str">
        <f t="shared" si="234"/>
        <v>NO CUMPLE</v>
      </c>
      <c r="AP1184" s="13" t="str">
        <f t="shared" si="235"/>
        <v>NO CUMPLE</v>
      </c>
    </row>
    <row r="1185" spans="1:42" ht="15" x14ac:dyDescent="0.25">
      <c r="A1185" t="s">
        <v>7107</v>
      </c>
      <c r="B1185" t="s">
        <v>95</v>
      </c>
      <c r="C1185" t="s">
        <v>531</v>
      </c>
      <c r="D1185" t="s">
        <v>142</v>
      </c>
      <c r="E1185" t="s">
        <v>1942</v>
      </c>
      <c r="F1185" t="s">
        <v>1943</v>
      </c>
      <c r="G1185" t="s">
        <v>73</v>
      </c>
      <c r="H1185" t="s">
        <v>74</v>
      </c>
      <c r="I1185" t="s">
        <v>29</v>
      </c>
      <c r="J1185" t="s">
        <v>82</v>
      </c>
      <c r="K1185" t="s">
        <v>311</v>
      </c>
      <c r="L1185" t="s">
        <v>7108</v>
      </c>
      <c r="M1185" t="s">
        <v>7109</v>
      </c>
      <c r="N1185" t="s">
        <v>7110</v>
      </c>
      <c r="O1185" t="s">
        <v>61</v>
      </c>
      <c r="P1185" t="s">
        <v>136</v>
      </c>
      <c r="Q1185" t="s">
        <v>137</v>
      </c>
      <c r="R1185" t="s">
        <v>7111</v>
      </c>
      <c r="S1185" t="s">
        <v>6643</v>
      </c>
      <c r="T1185" t="s">
        <v>7112</v>
      </c>
      <c r="U1185" t="s">
        <v>6880</v>
      </c>
      <c r="V1185" s="40">
        <v>0.69481481481481477</v>
      </c>
      <c r="W1185" s="40">
        <v>0.87127314814814816</v>
      </c>
      <c r="X1185" s="40">
        <v>0.17645833333333333</v>
      </c>
      <c r="Y1185" s="2" t="str">
        <f t="shared" si="224"/>
        <v/>
      </c>
      <c r="Z1185" s="47" t="str">
        <f t="shared" si="225"/>
        <v>Cumplido</v>
      </c>
      <c r="AA1185" s="8"/>
      <c r="AB1185" s="8"/>
      <c r="AC1185" s="8"/>
      <c r="AD1185" s="8"/>
      <c r="AE1185" s="8"/>
      <c r="AF1185" s="42">
        <v>45346</v>
      </c>
      <c r="AG1185" s="13" t="str">
        <f t="shared" si="226"/>
        <v>NO CUMPLE</v>
      </c>
      <c r="AH1185" s="13" t="str">
        <f t="shared" si="227"/>
        <v>NO CUMPLE</v>
      </c>
      <c r="AI1185" s="13" t="str">
        <f t="shared" si="228"/>
        <v>CUMPLE</v>
      </c>
      <c r="AJ1185" s="13" t="str">
        <f t="shared" si="229"/>
        <v>NO CUMPLE</v>
      </c>
      <c r="AK1185" s="13" t="str">
        <f t="shared" si="230"/>
        <v>NO CUMPLE</v>
      </c>
      <c r="AL1185" s="13" t="str">
        <f t="shared" si="231"/>
        <v>NO CUMPLE</v>
      </c>
      <c r="AM1185" s="13" t="str">
        <f t="shared" si="232"/>
        <v>NO CUMPLE</v>
      </c>
      <c r="AN1185" s="13" t="str">
        <f t="shared" si="233"/>
        <v>NO CUMPLE</v>
      </c>
      <c r="AO1185" s="13" t="str">
        <f t="shared" si="234"/>
        <v>CUMPLE</v>
      </c>
      <c r="AP1185" s="13" t="str">
        <f t="shared" si="235"/>
        <v>NO CUMPLE</v>
      </c>
    </row>
    <row r="1186" spans="1:42" ht="15" x14ac:dyDescent="0.25">
      <c r="A1186" t="s">
        <v>7113</v>
      </c>
      <c r="B1186" t="s">
        <v>284</v>
      </c>
      <c r="C1186" t="s">
        <v>233</v>
      </c>
      <c r="D1186" t="s">
        <v>7114</v>
      </c>
      <c r="E1186" t="s">
        <v>242</v>
      </c>
      <c r="F1186" t="s">
        <v>7115</v>
      </c>
      <c r="G1186" t="s">
        <v>54</v>
      </c>
      <c r="H1186" t="s">
        <v>55</v>
      </c>
      <c r="I1186" t="s">
        <v>30</v>
      </c>
      <c r="J1186" t="s">
        <v>82</v>
      </c>
      <c r="K1186" t="s">
        <v>117</v>
      </c>
      <c r="L1186" t="s">
        <v>7116</v>
      </c>
      <c r="M1186" t="s">
        <v>7117</v>
      </c>
      <c r="N1186" t="s">
        <v>7118</v>
      </c>
      <c r="O1186" t="s">
        <v>61</v>
      </c>
      <c r="P1186" t="s">
        <v>2143</v>
      </c>
      <c r="Q1186" t="s">
        <v>2144</v>
      </c>
      <c r="R1186" t="s">
        <v>7119</v>
      </c>
      <c r="S1186" t="s">
        <v>6076</v>
      </c>
      <c r="T1186" t="s">
        <v>7120</v>
      </c>
      <c r="U1186" t="s">
        <v>7121</v>
      </c>
      <c r="V1186" s="40">
        <v>2.8133912037037039</v>
      </c>
      <c r="W1186" s="40">
        <v>2.9980092592592591</v>
      </c>
      <c r="X1186" s="40">
        <v>0.18461805555555555</v>
      </c>
      <c r="Y1186" s="2" t="str">
        <f t="shared" si="224"/>
        <v/>
      </c>
      <c r="Z1186" s="47" t="str">
        <f t="shared" si="225"/>
        <v>Cumplido</v>
      </c>
      <c r="AA1186" s="8"/>
      <c r="AB1186" s="8"/>
      <c r="AC1186" s="8"/>
      <c r="AD1186" s="8"/>
      <c r="AE1186" s="8"/>
      <c r="AF1186" s="42">
        <v>45348</v>
      </c>
      <c r="AG1186" s="13" t="str">
        <f t="shared" si="226"/>
        <v>NO CUMPLE</v>
      </c>
      <c r="AH1186" s="13" t="str">
        <f t="shared" si="227"/>
        <v>NO CUMPLE</v>
      </c>
      <c r="AI1186" s="13" t="str">
        <f t="shared" si="228"/>
        <v>CUMPLE</v>
      </c>
      <c r="AJ1186" s="13" t="str">
        <f t="shared" si="229"/>
        <v>NO CUMPLE</v>
      </c>
      <c r="AK1186" s="13" t="str">
        <f t="shared" si="230"/>
        <v>NO CUMPLE</v>
      </c>
      <c r="AL1186" s="13" t="str">
        <f t="shared" si="231"/>
        <v>NO CUMPLE</v>
      </c>
      <c r="AM1186" s="13" t="str">
        <f t="shared" si="232"/>
        <v>NO CUMPLE</v>
      </c>
      <c r="AN1186" s="13" t="str">
        <f t="shared" si="233"/>
        <v>NO CUMPLE</v>
      </c>
      <c r="AO1186" s="13" t="str">
        <f t="shared" si="234"/>
        <v>NO CUMPLE</v>
      </c>
      <c r="AP1186" s="13" t="str">
        <f t="shared" si="235"/>
        <v>CUMPLE</v>
      </c>
    </row>
    <row r="1187" spans="1:42" ht="15" x14ac:dyDescent="0.25">
      <c r="A1187" t="s">
        <v>7122</v>
      </c>
      <c r="B1187" t="s">
        <v>95</v>
      </c>
      <c r="C1187" t="s">
        <v>233</v>
      </c>
      <c r="D1187" t="s">
        <v>142</v>
      </c>
      <c r="E1187" t="s">
        <v>234</v>
      </c>
      <c r="F1187" t="s">
        <v>176</v>
      </c>
      <c r="G1187" t="s">
        <v>73</v>
      </c>
      <c r="H1187" t="s">
        <v>74</v>
      </c>
      <c r="I1187" t="s">
        <v>29</v>
      </c>
      <c r="J1187" t="s">
        <v>82</v>
      </c>
      <c r="K1187" t="s">
        <v>75</v>
      </c>
      <c r="L1187" t="s">
        <v>7123</v>
      </c>
      <c r="M1187" t="s">
        <v>7124</v>
      </c>
      <c r="N1187" t="s">
        <v>7125</v>
      </c>
      <c r="O1187" t="s">
        <v>61</v>
      </c>
      <c r="P1187" t="s">
        <v>136</v>
      </c>
      <c r="Q1187" t="s">
        <v>137</v>
      </c>
      <c r="R1187" t="s">
        <v>7126</v>
      </c>
      <c r="S1187" t="s">
        <v>6757</v>
      </c>
      <c r="T1187" t="s">
        <v>7127</v>
      </c>
      <c r="U1187" t="s">
        <v>7128</v>
      </c>
      <c r="V1187" s="40">
        <v>8.8425925925925929E-3</v>
      </c>
      <c r="W1187" s="40">
        <v>8.1921296296296298E-2</v>
      </c>
      <c r="X1187" s="40">
        <v>7.3078703703703701E-2</v>
      </c>
      <c r="Y1187" s="2" t="str">
        <f t="shared" si="224"/>
        <v/>
      </c>
      <c r="Z1187" s="47" t="str">
        <f t="shared" si="225"/>
        <v>Cumplido</v>
      </c>
      <c r="AA1187" s="8"/>
      <c r="AB1187" s="8"/>
      <c r="AC1187" s="8"/>
      <c r="AD1187" s="8"/>
      <c r="AE1187" s="8"/>
      <c r="AF1187" s="42">
        <v>45345</v>
      </c>
      <c r="AG1187" s="13" t="str">
        <f t="shared" si="226"/>
        <v>NO CUMPLE</v>
      </c>
      <c r="AH1187" s="13" t="str">
        <f t="shared" si="227"/>
        <v>CUMPLE</v>
      </c>
      <c r="AI1187" s="13" t="str">
        <f t="shared" si="228"/>
        <v>NO CUMPLE</v>
      </c>
      <c r="AJ1187" s="13" t="str">
        <f t="shared" si="229"/>
        <v>NO CUMPLE</v>
      </c>
      <c r="AK1187" s="13" t="str">
        <f t="shared" si="230"/>
        <v>NO CUMPLE</v>
      </c>
      <c r="AL1187" s="13" t="str">
        <f t="shared" si="231"/>
        <v>NO CUMPLE</v>
      </c>
      <c r="AM1187" s="13" t="str">
        <f t="shared" si="232"/>
        <v>CUMPLE</v>
      </c>
      <c r="AN1187" s="13" t="str">
        <f t="shared" si="233"/>
        <v>NO CUMPLE</v>
      </c>
      <c r="AO1187" s="13" t="str">
        <f t="shared" si="234"/>
        <v>NO CUMPLE</v>
      </c>
      <c r="AP1187" s="13" t="str">
        <f t="shared" si="235"/>
        <v>NO CUMPLE</v>
      </c>
    </row>
    <row r="1188" spans="1:42" ht="15" x14ac:dyDescent="0.25">
      <c r="A1188" t="s">
        <v>7129</v>
      </c>
      <c r="B1188" t="s">
        <v>250</v>
      </c>
      <c r="C1188" t="s">
        <v>273</v>
      </c>
      <c r="D1188" t="s">
        <v>7114</v>
      </c>
      <c r="E1188" t="s">
        <v>5951</v>
      </c>
      <c r="F1188" t="s">
        <v>7115</v>
      </c>
      <c r="G1188" t="s">
        <v>253</v>
      </c>
      <c r="H1188" t="s">
        <v>254</v>
      </c>
      <c r="I1188" t="s">
        <v>28</v>
      </c>
      <c r="J1188" t="s">
        <v>82</v>
      </c>
      <c r="K1188" t="s">
        <v>117</v>
      </c>
      <c r="L1188" t="s">
        <v>7130</v>
      </c>
      <c r="M1188" t="s">
        <v>7131</v>
      </c>
      <c r="N1188" t="s">
        <v>7132</v>
      </c>
      <c r="O1188" t="s">
        <v>61</v>
      </c>
      <c r="P1188" t="s">
        <v>258</v>
      </c>
      <c r="Q1188" t="s">
        <v>259</v>
      </c>
      <c r="R1188" t="s">
        <v>7133</v>
      </c>
      <c r="S1188" t="s">
        <v>6757</v>
      </c>
      <c r="T1188" t="s">
        <v>261</v>
      </c>
      <c r="U1188" t="s">
        <v>7134</v>
      </c>
      <c r="V1188" s="40">
        <v>0</v>
      </c>
      <c r="W1188" s="40">
        <v>1.6898148148148148E-2</v>
      </c>
      <c r="X1188" s="40">
        <v>1.6898148148148148E-2</v>
      </c>
      <c r="Y1188" s="2" t="str">
        <f t="shared" si="224"/>
        <v/>
      </c>
      <c r="Z1188" s="47" t="str">
        <f t="shared" si="225"/>
        <v>Cumplido</v>
      </c>
      <c r="AA1188" s="8"/>
      <c r="AB1188" s="8"/>
      <c r="AC1188" s="8"/>
      <c r="AD1188" s="8"/>
      <c r="AE1188" s="8"/>
      <c r="AF1188" s="42">
        <v>45345</v>
      </c>
      <c r="AG1188" s="13" t="str">
        <f t="shared" si="226"/>
        <v>CUMPLE</v>
      </c>
      <c r="AH1188" s="13" t="str">
        <f t="shared" si="227"/>
        <v>NO CUMPLE</v>
      </c>
      <c r="AI1188" s="13" t="str">
        <f t="shared" si="228"/>
        <v>NO CUMPLE</v>
      </c>
      <c r="AJ1188" s="13" t="str">
        <f t="shared" si="229"/>
        <v>NO CUMPLE</v>
      </c>
      <c r="AK1188" s="13" t="str">
        <f t="shared" si="230"/>
        <v>NO CUMPLE</v>
      </c>
      <c r="AL1188" s="13" t="str">
        <f t="shared" si="231"/>
        <v>CUMPLE</v>
      </c>
      <c r="AM1188" s="13" t="str">
        <f t="shared" si="232"/>
        <v>NO CUMPLE</v>
      </c>
      <c r="AN1188" s="13" t="str">
        <f t="shared" si="233"/>
        <v>NO CUMPLE</v>
      </c>
      <c r="AO1188" s="13" t="str">
        <f t="shared" si="234"/>
        <v>NO CUMPLE</v>
      </c>
      <c r="AP1188" s="13" t="str">
        <f t="shared" si="235"/>
        <v>NO CUMPLE</v>
      </c>
    </row>
    <row r="1189" spans="1:42" ht="15" hidden="1" x14ac:dyDescent="0.25">
      <c r="A1189" t="s">
        <v>7135</v>
      </c>
      <c r="B1189" t="s">
        <v>165</v>
      </c>
      <c r="C1189" t="s">
        <v>359</v>
      </c>
      <c r="D1189" t="s">
        <v>71</v>
      </c>
      <c r="E1189" t="s">
        <v>767</v>
      </c>
      <c r="F1189" t="s">
        <v>1016</v>
      </c>
      <c r="G1189" t="s">
        <v>54</v>
      </c>
      <c r="H1189" t="s">
        <v>55</v>
      </c>
      <c r="I1189" t="s">
        <v>30</v>
      </c>
      <c r="J1189" t="s">
        <v>82</v>
      </c>
      <c r="K1189" t="s">
        <v>57</v>
      </c>
      <c r="L1189" t="s">
        <v>1083</v>
      </c>
      <c r="M1189" t="s">
        <v>7136</v>
      </c>
      <c r="N1189" t="s">
        <v>7137</v>
      </c>
      <c r="O1189" t="s">
        <v>61</v>
      </c>
      <c r="P1189" t="s">
        <v>136</v>
      </c>
      <c r="Q1189" t="s">
        <v>137</v>
      </c>
      <c r="R1189" t="s">
        <v>7138</v>
      </c>
      <c r="S1189" t="s">
        <v>6757</v>
      </c>
      <c r="T1189" t="s">
        <v>1083</v>
      </c>
      <c r="U1189" t="s">
        <v>1087</v>
      </c>
      <c r="V1189" s="40">
        <v>9.837962962962962E-4</v>
      </c>
      <c r="W1189" s="40">
        <v>1.8981481481481482E-3</v>
      </c>
      <c r="X1189" s="40">
        <v>9.1435185185185185E-4</v>
      </c>
      <c r="Y1189" s="2" t="str">
        <f t="shared" si="224"/>
        <v/>
      </c>
      <c r="Z1189" s="47" t="str">
        <f t="shared" si="225"/>
        <v>Cumplido</v>
      </c>
      <c r="AA1189" s="8"/>
      <c r="AB1189" s="8"/>
      <c r="AC1189" s="8"/>
      <c r="AD1189" s="8"/>
      <c r="AE1189" s="8"/>
      <c r="AF1189" s="42">
        <v>45345</v>
      </c>
      <c r="AG1189" s="13" t="str">
        <f t="shared" si="226"/>
        <v>CUMPLE</v>
      </c>
      <c r="AH1189" s="13" t="str">
        <f t="shared" si="227"/>
        <v>NO CUMPLE</v>
      </c>
      <c r="AI1189" s="13" t="str">
        <f t="shared" si="228"/>
        <v>NO CUMPLE</v>
      </c>
      <c r="AJ1189" s="13" t="str">
        <f t="shared" si="229"/>
        <v>NO CUMPLE</v>
      </c>
      <c r="AK1189" s="13" t="str">
        <f t="shared" si="230"/>
        <v>NO CUMPLE</v>
      </c>
      <c r="AL1189" s="13" t="str">
        <f t="shared" si="231"/>
        <v>CUMPLE</v>
      </c>
      <c r="AM1189" s="13" t="str">
        <f t="shared" si="232"/>
        <v>NO CUMPLE</v>
      </c>
      <c r="AN1189" s="13" t="str">
        <f t="shared" si="233"/>
        <v>NO CUMPLE</v>
      </c>
      <c r="AO1189" s="13" t="str">
        <f t="shared" si="234"/>
        <v>NO CUMPLE</v>
      </c>
      <c r="AP1189" s="13" t="str">
        <f t="shared" si="235"/>
        <v>NO CUMPLE</v>
      </c>
    </row>
    <row r="1190" spans="1:42" ht="15" x14ac:dyDescent="0.25">
      <c r="A1190" t="s">
        <v>7139</v>
      </c>
      <c r="B1190" t="s">
        <v>2512</v>
      </c>
      <c r="C1190" t="s">
        <v>2513</v>
      </c>
      <c r="D1190" t="s">
        <v>2513</v>
      </c>
      <c r="E1190" t="s">
        <v>88</v>
      </c>
      <c r="F1190" t="s">
        <v>2500</v>
      </c>
      <c r="G1190" t="s">
        <v>54</v>
      </c>
      <c r="H1190" t="s">
        <v>55</v>
      </c>
      <c r="I1190" t="s">
        <v>30</v>
      </c>
      <c r="J1190" t="s">
        <v>82</v>
      </c>
      <c r="K1190" t="s">
        <v>75</v>
      </c>
      <c r="L1190" t="s">
        <v>7140</v>
      </c>
      <c r="M1190" t="s">
        <v>7141</v>
      </c>
      <c r="N1190" t="s">
        <v>7142</v>
      </c>
      <c r="O1190" t="s">
        <v>61</v>
      </c>
      <c r="P1190" t="s">
        <v>62</v>
      </c>
      <c r="Q1190" t="s">
        <v>148</v>
      </c>
      <c r="R1190" t="s">
        <v>7143</v>
      </c>
      <c r="S1190" t="s">
        <v>6757</v>
      </c>
      <c r="T1190" t="s">
        <v>7144</v>
      </c>
      <c r="U1190"/>
      <c r="V1190" s="40">
        <v>0.11009259259259259</v>
      </c>
      <c r="W1190" s="40">
        <v>0.11020833333333334</v>
      </c>
      <c r="X1190" s="40">
        <v>1.1574074074074075E-4</v>
      </c>
      <c r="Y1190" s="2" t="str">
        <f t="shared" si="224"/>
        <v/>
      </c>
      <c r="Z1190" s="47" t="str">
        <f t="shared" si="225"/>
        <v>Cumplido</v>
      </c>
      <c r="AA1190" s="8"/>
      <c r="AB1190" s="8"/>
      <c r="AC1190" s="8"/>
      <c r="AD1190" s="8"/>
      <c r="AE1190" s="8"/>
      <c r="AF1190" s="42">
        <v>45345</v>
      </c>
      <c r="AG1190" s="13" t="str">
        <f t="shared" si="226"/>
        <v>CUMPLE</v>
      </c>
      <c r="AH1190" s="13" t="str">
        <f t="shared" si="227"/>
        <v>NO CUMPLE</v>
      </c>
      <c r="AI1190" s="13" t="str">
        <f t="shared" si="228"/>
        <v>NO CUMPLE</v>
      </c>
      <c r="AJ1190" s="13" t="str">
        <f t="shared" si="229"/>
        <v>NO CUMPLE</v>
      </c>
      <c r="AK1190" s="13" t="str">
        <f t="shared" si="230"/>
        <v>NO CUMPLE</v>
      </c>
      <c r="AL1190" s="13" t="str">
        <f t="shared" si="231"/>
        <v>NO CUMPLE</v>
      </c>
      <c r="AM1190" s="13" t="str">
        <f t="shared" si="232"/>
        <v>CUMPLE</v>
      </c>
      <c r="AN1190" s="13" t="str">
        <f t="shared" si="233"/>
        <v>NO CUMPLE</v>
      </c>
      <c r="AO1190" s="13" t="str">
        <f t="shared" si="234"/>
        <v>NO CUMPLE</v>
      </c>
      <c r="AP1190" s="13" t="str">
        <f t="shared" si="235"/>
        <v>NO CUMPLE</v>
      </c>
    </row>
    <row r="1191" spans="1:42" ht="15" hidden="1" x14ac:dyDescent="0.25">
      <c r="A1191" t="s">
        <v>7145</v>
      </c>
      <c r="B1191" t="s">
        <v>165</v>
      </c>
      <c r="C1191" t="s">
        <v>296</v>
      </c>
      <c r="D1191" t="s">
        <v>297</v>
      </c>
      <c r="E1191" t="s">
        <v>876</v>
      </c>
      <c r="F1191" t="s">
        <v>299</v>
      </c>
      <c r="G1191" t="s">
        <v>73</v>
      </c>
      <c r="H1191" t="s">
        <v>74</v>
      </c>
      <c r="I1191" t="s">
        <v>29</v>
      </c>
      <c r="J1191" t="s">
        <v>82</v>
      </c>
      <c r="K1191" t="s">
        <v>57</v>
      </c>
      <c r="L1191" t="s">
        <v>300</v>
      </c>
      <c r="M1191" t="s">
        <v>7146</v>
      </c>
      <c r="N1191" t="s">
        <v>7147</v>
      </c>
      <c r="O1191" t="s">
        <v>61</v>
      </c>
      <c r="P1191" t="s">
        <v>94</v>
      </c>
      <c r="Q1191" t="s">
        <v>95</v>
      </c>
      <c r="R1191" t="s">
        <v>7148</v>
      </c>
      <c r="S1191" t="s">
        <v>6757</v>
      </c>
      <c r="T1191" t="s">
        <v>7149</v>
      </c>
      <c r="U1191"/>
      <c r="V1191" s="40">
        <v>0.10810185185185185</v>
      </c>
      <c r="W1191" s="40">
        <v>0.14760416666666668</v>
      </c>
      <c r="X1191" s="40">
        <v>3.9502314814814816E-2</v>
      </c>
      <c r="Y1191" s="2" t="str">
        <f t="shared" si="224"/>
        <v/>
      </c>
      <c r="Z1191" s="47" t="str">
        <f t="shared" si="225"/>
        <v>Cumplido</v>
      </c>
      <c r="AA1191" s="8"/>
      <c r="AB1191" s="8"/>
      <c r="AC1191" s="8"/>
      <c r="AD1191" s="8"/>
      <c r="AE1191" s="8"/>
      <c r="AF1191" s="42">
        <v>45345</v>
      </c>
      <c r="AG1191" s="13" t="str">
        <f t="shared" si="226"/>
        <v>CUMPLE</v>
      </c>
      <c r="AH1191" s="13" t="str">
        <f t="shared" si="227"/>
        <v>NO CUMPLE</v>
      </c>
      <c r="AI1191" s="13" t="str">
        <f t="shared" si="228"/>
        <v>NO CUMPLE</v>
      </c>
      <c r="AJ1191" s="13" t="str">
        <f t="shared" si="229"/>
        <v>NO CUMPLE</v>
      </c>
      <c r="AK1191" s="13" t="str">
        <f t="shared" si="230"/>
        <v>NO CUMPLE</v>
      </c>
      <c r="AL1191" s="13" t="str">
        <f t="shared" si="231"/>
        <v>NO CUMPLE</v>
      </c>
      <c r="AM1191" s="13" t="str">
        <f t="shared" si="232"/>
        <v>CUMPLE</v>
      </c>
      <c r="AN1191" s="13" t="str">
        <f t="shared" si="233"/>
        <v>NO CUMPLE</v>
      </c>
      <c r="AO1191" s="13" t="str">
        <f t="shared" si="234"/>
        <v>NO CUMPLE</v>
      </c>
      <c r="AP1191" s="13" t="str">
        <f t="shared" si="235"/>
        <v>NO CUMPLE</v>
      </c>
    </row>
    <row r="1192" spans="1:42" ht="15" hidden="1" x14ac:dyDescent="0.25">
      <c r="A1192" t="s">
        <v>7150</v>
      </c>
      <c r="B1192" t="s">
        <v>165</v>
      </c>
      <c r="C1192" t="s">
        <v>415</v>
      </c>
      <c r="D1192" t="s">
        <v>297</v>
      </c>
      <c r="E1192" t="s">
        <v>2399</v>
      </c>
      <c r="F1192" t="s">
        <v>299</v>
      </c>
      <c r="G1192" t="s">
        <v>73</v>
      </c>
      <c r="H1192" t="s">
        <v>74</v>
      </c>
      <c r="I1192" t="s">
        <v>29</v>
      </c>
      <c r="J1192" t="s">
        <v>82</v>
      </c>
      <c r="K1192" t="s">
        <v>7151</v>
      </c>
      <c r="L1192" t="s">
        <v>7152</v>
      </c>
      <c r="M1192" t="s">
        <v>7153</v>
      </c>
      <c r="N1192" t="s">
        <v>7154</v>
      </c>
      <c r="O1192" t="s">
        <v>61</v>
      </c>
      <c r="P1192" t="s">
        <v>136</v>
      </c>
      <c r="Q1192" t="s">
        <v>137</v>
      </c>
      <c r="R1192" t="s">
        <v>7155</v>
      </c>
      <c r="S1192" t="s">
        <v>6757</v>
      </c>
      <c r="T1192" t="s">
        <v>7156</v>
      </c>
      <c r="U1192" t="s">
        <v>413</v>
      </c>
      <c r="V1192" s="40">
        <v>1.6782407407407408E-3</v>
      </c>
      <c r="W1192" s="40">
        <v>9.9884259259259266E-3</v>
      </c>
      <c r="X1192" s="40">
        <v>8.3101851851851843E-3</v>
      </c>
      <c r="Y1192" s="2" t="str">
        <f t="shared" si="224"/>
        <v/>
      </c>
      <c r="Z1192" s="47" t="str">
        <f t="shared" si="225"/>
        <v>Cumplido</v>
      </c>
      <c r="AA1192" s="8"/>
      <c r="AB1192" s="8"/>
      <c r="AC1192" s="8"/>
      <c r="AD1192" s="8"/>
      <c r="AE1192" s="8"/>
      <c r="AF1192" s="42">
        <v>45345</v>
      </c>
      <c r="AG1192" s="13" t="str">
        <f t="shared" si="226"/>
        <v>CUMPLE</v>
      </c>
      <c r="AH1192" s="13" t="str">
        <f t="shared" si="227"/>
        <v>NO CUMPLE</v>
      </c>
      <c r="AI1192" s="13" t="str">
        <f t="shared" si="228"/>
        <v>NO CUMPLE</v>
      </c>
      <c r="AJ1192" s="13" t="str">
        <f t="shared" si="229"/>
        <v>NO CUMPLE</v>
      </c>
      <c r="AK1192" s="13" t="str">
        <f t="shared" si="230"/>
        <v>NO CUMPLE</v>
      </c>
      <c r="AL1192" s="13" t="str">
        <f t="shared" si="231"/>
        <v>CUMPLE</v>
      </c>
      <c r="AM1192" s="13" t="str">
        <f t="shared" si="232"/>
        <v>NO CUMPLE</v>
      </c>
      <c r="AN1192" s="13" t="str">
        <f t="shared" si="233"/>
        <v>NO CUMPLE</v>
      </c>
      <c r="AO1192" s="13" t="str">
        <f t="shared" si="234"/>
        <v>NO CUMPLE</v>
      </c>
      <c r="AP1192" s="13" t="str">
        <f t="shared" si="235"/>
        <v>NO CUMPLE</v>
      </c>
    </row>
    <row r="1193" spans="1:42" ht="15" x14ac:dyDescent="0.25">
      <c r="A1193" t="s">
        <v>7157</v>
      </c>
      <c r="B1193" t="s">
        <v>2512</v>
      </c>
      <c r="C1193" t="s">
        <v>2513</v>
      </c>
      <c r="D1193" t="s">
        <v>2513</v>
      </c>
      <c r="E1193" t="s">
        <v>88</v>
      </c>
      <c r="F1193" t="s">
        <v>2500</v>
      </c>
      <c r="G1193" t="s">
        <v>54</v>
      </c>
      <c r="H1193" t="s">
        <v>55</v>
      </c>
      <c r="I1193" t="s">
        <v>30</v>
      </c>
      <c r="J1193" t="s">
        <v>82</v>
      </c>
      <c r="K1193" t="s">
        <v>75</v>
      </c>
      <c r="L1193" t="s">
        <v>7158</v>
      </c>
      <c r="M1193" t="s">
        <v>7159</v>
      </c>
      <c r="N1193" t="s">
        <v>7160</v>
      </c>
      <c r="O1193" t="s">
        <v>61</v>
      </c>
      <c r="P1193" t="s">
        <v>62</v>
      </c>
      <c r="Q1193" t="s">
        <v>148</v>
      </c>
      <c r="R1193" t="s">
        <v>7161</v>
      </c>
      <c r="S1193" t="s">
        <v>6076</v>
      </c>
      <c r="T1193" t="s">
        <v>7162</v>
      </c>
      <c r="U1193"/>
      <c r="V1193" s="40">
        <v>3.0745717592592592</v>
      </c>
      <c r="W1193" s="40">
        <v>3.0751620370370372</v>
      </c>
      <c r="X1193" s="40">
        <v>5.9027777777777778E-4</v>
      </c>
      <c r="Y1193" s="2" t="str">
        <f t="shared" si="224"/>
        <v/>
      </c>
      <c r="Z1193" s="47" t="str">
        <f t="shared" si="225"/>
        <v>Cumplido</v>
      </c>
      <c r="AA1193" s="8"/>
      <c r="AB1193" s="8"/>
      <c r="AC1193" s="8"/>
      <c r="AD1193" s="8"/>
      <c r="AE1193" s="8"/>
      <c r="AF1193" s="42">
        <v>45348</v>
      </c>
      <c r="AG1193" s="13" t="str">
        <f t="shared" si="226"/>
        <v>CUMPLE</v>
      </c>
      <c r="AH1193" s="13" t="str">
        <f t="shared" si="227"/>
        <v>NO CUMPLE</v>
      </c>
      <c r="AI1193" s="13" t="str">
        <f t="shared" si="228"/>
        <v>NO CUMPLE</v>
      </c>
      <c r="AJ1193" s="13" t="str">
        <f t="shared" si="229"/>
        <v>NO CUMPLE</v>
      </c>
      <c r="AK1193" s="13" t="str">
        <f t="shared" si="230"/>
        <v>NO CUMPLE</v>
      </c>
      <c r="AL1193" s="13" t="str">
        <f t="shared" si="231"/>
        <v>NO CUMPLE</v>
      </c>
      <c r="AM1193" s="13" t="str">
        <f t="shared" si="232"/>
        <v>NO CUMPLE</v>
      </c>
      <c r="AN1193" s="13" t="str">
        <f t="shared" si="233"/>
        <v>NO CUMPLE</v>
      </c>
      <c r="AO1193" s="13" t="str">
        <f t="shared" si="234"/>
        <v>NO CUMPLE</v>
      </c>
      <c r="AP1193" s="13" t="str">
        <f t="shared" si="235"/>
        <v>CUMPLE</v>
      </c>
    </row>
    <row r="1194" spans="1:42" ht="15" hidden="1" x14ac:dyDescent="0.25">
      <c r="A1194" t="s">
        <v>7163</v>
      </c>
      <c r="B1194" t="s">
        <v>165</v>
      </c>
      <c r="C1194" t="s">
        <v>415</v>
      </c>
      <c r="D1194" t="s">
        <v>297</v>
      </c>
      <c r="E1194" t="s">
        <v>2399</v>
      </c>
      <c r="F1194" t="s">
        <v>712</v>
      </c>
      <c r="G1194" t="s">
        <v>73</v>
      </c>
      <c r="H1194" t="s">
        <v>74</v>
      </c>
      <c r="I1194" t="s">
        <v>29</v>
      </c>
      <c r="J1194" t="s">
        <v>82</v>
      </c>
      <c r="K1194" t="s">
        <v>57</v>
      </c>
      <c r="L1194" t="s">
        <v>408</v>
      </c>
      <c r="M1194" t="s">
        <v>7164</v>
      </c>
      <c r="N1194" t="s">
        <v>7165</v>
      </c>
      <c r="O1194" t="s">
        <v>61</v>
      </c>
      <c r="P1194" t="s">
        <v>136</v>
      </c>
      <c r="Q1194" t="s">
        <v>137</v>
      </c>
      <c r="R1194" t="s">
        <v>7166</v>
      </c>
      <c r="S1194" t="s">
        <v>6757</v>
      </c>
      <c r="T1194" t="s">
        <v>7167</v>
      </c>
      <c r="U1194" t="s">
        <v>413</v>
      </c>
      <c r="V1194" s="40">
        <v>1.8749999999999999E-3</v>
      </c>
      <c r="W1194" s="40">
        <v>7.2453703703703708E-3</v>
      </c>
      <c r="X1194" s="40">
        <v>5.37037037037037E-3</v>
      </c>
      <c r="Y1194" s="2" t="str">
        <f t="shared" si="224"/>
        <v/>
      </c>
      <c r="Z1194" s="47" t="str">
        <f t="shared" si="225"/>
        <v>Cumplido</v>
      </c>
      <c r="AA1194" s="8"/>
      <c r="AB1194" s="8"/>
      <c r="AC1194" s="8"/>
      <c r="AD1194" s="8"/>
      <c r="AE1194" s="8"/>
      <c r="AF1194" s="42">
        <v>45345</v>
      </c>
      <c r="AG1194" s="13" t="str">
        <f t="shared" si="226"/>
        <v>CUMPLE</v>
      </c>
      <c r="AH1194" s="13" t="str">
        <f t="shared" si="227"/>
        <v>NO CUMPLE</v>
      </c>
      <c r="AI1194" s="13" t="str">
        <f t="shared" si="228"/>
        <v>NO CUMPLE</v>
      </c>
      <c r="AJ1194" s="13" t="str">
        <f t="shared" si="229"/>
        <v>NO CUMPLE</v>
      </c>
      <c r="AK1194" s="13" t="str">
        <f t="shared" si="230"/>
        <v>NO CUMPLE</v>
      </c>
      <c r="AL1194" s="13" t="str">
        <f t="shared" si="231"/>
        <v>CUMPLE</v>
      </c>
      <c r="AM1194" s="13" t="str">
        <f t="shared" si="232"/>
        <v>NO CUMPLE</v>
      </c>
      <c r="AN1194" s="13" t="str">
        <f t="shared" si="233"/>
        <v>NO CUMPLE</v>
      </c>
      <c r="AO1194" s="13" t="str">
        <f t="shared" si="234"/>
        <v>NO CUMPLE</v>
      </c>
      <c r="AP1194" s="13" t="str">
        <f t="shared" si="235"/>
        <v>NO CUMPLE</v>
      </c>
    </row>
    <row r="1195" spans="1:42" ht="15" x14ac:dyDescent="0.25">
      <c r="A1195" t="s">
        <v>7168</v>
      </c>
      <c r="B1195" t="s">
        <v>284</v>
      </c>
      <c r="C1195" t="s">
        <v>233</v>
      </c>
      <c r="D1195" t="s">
        <v>233</v>
      </c>
      <c r="E1195" t="s">
        <v>264</v>
      </c>
      <c r="F1195" t="s">
        <v>1719</v>
      </c>
      <c r="G1195" t="s">
        <v>54</v>
      </c>
      <c r="H1195" t="s">
        <v>55</v>
      </c>
      <c r="I1195" t="s">
        <v>30</v>
      </c>
      <c r="J1195" t="s">
        <v>82</v>
      </c>
      <c r="K1195" t="s">
        <v>75</v>
      </c>
      <c r="L1195" t="s">
        <v>7169</v>
      </c>
      <c r="M1195" t="s">
        <v>7170</v>
      </c>
      <c r="N1195" t="s">
        <v>7171</v>
      </c>
      <c r="O1195" t="s">
        <v>61</v>
      </c>
      <c r="P1195" t="s">
        <v>62</v>
      </c>
      <c r="Q1195" t="s">
        <v>279</v>
      </c>
      <c r="R1195" t="s">
        <v>7172</v>
      </c>
      <c r="S1195" t="s">
        <v>6757</v>
      </c>
      <c r="T1195" t="s">
        <v>7173</v>
      </c>
      <c r="U1195" t="s">
        <v>7174</v>
      </c>
      <c r="V1195" s="40">
        <v>0</v>
      </c>
      <c r="W1195" s="40">
        <v>7.6851851851851855E-3</v>
      </c>
      <c r="X1195" s="40">
        <v>7.6851851851851855E-3</v>
      </c>
      <c r="Y1195" s="2" t="str">
        <f t="shared" si="224"/>
        <v/>
      </c>
      <c r="Z1195" s="47" t="str">
        <f t="shared" si="225"/>
        <v>Cumplido</v>
      </c>
      <c r="AA1195" s="8"/>
      <c r="AB1195" s="8"/>
      <c r="AC1195" s="8"/>
      <c r="AD1195" s="8"/>
      <c r="AE1195" s="8"/>
      <c r="AF1195" s="42">
        <v>45345</v>
      </c>
      <c r="AG1195" s="13" t="str">
        <f t="shared" si="226"/>
        <v>CUMPLE</v>
      </c>
      <c r="AH1195" s="13" t="str">
        <f t="shared" si="227"/>
        <v>NO CUMPLE</v>
      </c>
      <c r="AI1195" s="13" t="str">
        <f t="shared" si="228"/>
        <v>NO CUMPLE</v>
      </c>
      <c r="AJ1195" s="13" t="str">
        <f t="shared" si="229"/>
        <v>NO CUMPLE</v>
      </c>
      <c r="AK1195" s="13" t="str">
        <f t="shared" si="230"/>
        <v>NO CUMPLE</v>
      </c>
      <c r="AL1195" s="13" t="str">
        <f t="shared" si="231"/>
        <v>CUMPLE</v>
      </c>
      <c r="AM1195" s="13" t="str">
        <f t="shared" si="232"/>
        <v>NO CUMPLE</v>
      </c>
      <c r="AN1195" s="13" t="str">
        <f t="shared" si="233"/>
        <v>NO CUMPLE</v>
      </c>
      <c r="AO1195" s="13" t="str">
        <f t="shared" si="234"/>
        <v>NO CUMPLE</v>
      </c>
      <c r="AP1195" s="13" t="str">
        <f t="shared" si="235"/>
        <v>NO CUMPLE</v>
      </c>
    </row>
    <row r="1196" spans="1:42" ht="15" hidden="1" x14ac:dyDescent="0.25">
      <c r="A1196" t="s">
        <v>7175</v>
      </c>
      <c r="B1196" t="s">
        <v>165</v>
      </c>
      <c r="C1196" t="s">
        <v>359</v>
      </c>
      <c r="D1196" t="s">
        <v>71</v>
      </c>
      <c r="E1196" t="s">
        <v>767</v>
      </c>
      <c r="F1196" t="s">
        <v>1016</v>
      </c>
      <c r="G1196" t="s">
        <v>54</v>
      </c>
      <c r="H1196" t="s">
        <v>55</v>
      </c>
      <c r="I1196" t="s">
        <v>30</v>
      </c>
      <c r="J1196" t="s">
        <v>82</v>
      </c>
      <c r="K1196" t="s">
        <v>57</v>
      </c>
      <c r="L1196" t="s">
        <v>6242</v>
      </c>
      <c r="M1196" t="s">
        <v>7176</v>
      </c>
      <c r="N1196" t="s">
        <v>7177</v>
      </c>
      <c r="O1196" t="s">
        <v>61</v>
      </c>
      <c r="P1196" t="s">
        <v>136</v>
      </c>
      <c r="Q1196" t="s">
        <v>137</v>
      </c>
      <c r="R1196" t="s">
        <v>7178</v>
      </c>
      <c r="S1196" t="s">
        <v>6757</v>
      </c>
      <c r="T1196" t="s">
        <v>6242</v>
      </c>
      <c r="U1196" t="s">
        <v>1021</v>
      </c>
      <c r="V1196" s="40">
        <v>7.8703703703703705E-4</v>
      </c>
      <c r="W1196" s="40">
        <v>1.4930555555555556E-3</v>
      </c>
      <c r="X1196" s="40">
        <v>7.0601851851851847E-4</v>
      </c>
      <c r="Y1196" s="2" t="str">
        <f t="shared" si="224"/>
        <v/>
      </c>
      <c r="Z1196" s="47" t="str">
        <f t="shared" si="225"/>
        <v>Cumplido</v>
      </c>
      <c r="AA1196" s="8"/>
      <c r="AB1196" s="8"/>
      <c r="AC1196" s="8"/>
      <c r="AD1196" s="8"/>
      <c r="AE1196" s="8"/>
      <c r="AF1196" s="42">
        <v>45345</v>
      </c>
      <c r="AG1196" s="13" t="str">
        <f t="shared" si="226"/>
        <v>CUMPLE</v>
      </c>
      <c r="AH1196" s="13" t="str">
        <f t="shared" si="227"/>
        <v>NO CUMPLE</v>
      </c>
      <c r="AI1196" s="13" t="str">
        <f t="shared" si="228"/>
        <v>NO CUMPLE</v>
      </c>
      <c r="AJ1196" s="13" t="str">
        <f t="shared" si="229"/>
        <v>NO CUMPLE</v>
      </c>
      <c r="AK1196" s="13" t="str">
        <f t="shared" si="230"/>
        <v>NO CUMPLE</v>
      </c>
      <c r="AL1196" s="13" t="str">
        <f t="shared" si="231"/>
        <v>CUMPLE</v>
      </c>
      <c r="AM1196" s="13" t="str">
        <f t="shared" si="232"/>
        <v>NO CUMPLE</v>
      </c>
      <c r="AN1196" s="13" t="str">
        <f t="shared" si="233"/>
        <v>NO CUMPLE</v>
      </c>
      <c r="AO1196" s="13" t="str">
        <f t="shared" si="234"/>
        <v>NO CUMPLE</v>
      </c>
      <c r="AP1196" s="13" t="str">
        <f t="shared" si="235"/>
        <v>NO CUMPLE</v>
      </c>
    </row>
    <row r="1197" spans="1:42" ht="15" x14ac:dyDescent="0.25">
      <c r="A1197" t="s">
        <v>7179</v>
      </c>
      <c r="B1197" t="s">
        <v>95</v>
      </c>
      <c r="C1197" t="s">
        <v>174</v>
      </c>
      <c r="D1197" t="s">
        <v>142</v>
      </c>
      <c r="E1197" t="s">
        <v>4386</v>
      </c>
      <c r="F1197" t="s">
        <v>1943</v>
      </c>
      <c r="G1197" t="s">
        <v>73</v>
      </c>
      <c r="H1197" t="s">
        <v>74</v>
      </c>
      <c r="I1197" t="s">
        <v>29</v>
      </c>
      <c r="J1197" t="s">
        <v>82</v>
      </c>
      <c r="K1197" t="s">
        <v>75</v>
      </c>
      <c r="L1197" t="s">
        <v>7180</v>
      </c>
      <c r="M1197" t="s">
        <v>7181</v>
      </c>
      <c r="N1197" t="s">
        <v>7182</v>
      </c>
      <c r="O1197" t="s">
        <v>61</v>
      </c>
      <c r="P1197" t="s">
        <v>62</v>
      </c>
      <c r="Q1197" t="s">
        <v>279</v>
      </c>
      <c r="R1197" t="s">
        <v>7183</v>
      </c>
      <c r="S1197" t="s">
        <v>6076</v>
      </c>
      <c r="T1197" t="s">
        <v>7184</v>
      </c>
      <c r="U1197" t="s">
        <v>7185</v>
      </c>
      <c r="V1197" s="40">
        <v>2.741597222222222</v>
      </c>
      <c r="W1197" s="40">
        <v>2.8086689814814814</v>
      </c>
      <c r="X1197" s="40">
        <v>6.7071759259259262E-2</v>
      </c>
      <c r="Y1197" s="2" t="str">
        <f t="shared" si="224"/>
        <v/>
      </c>
      <c r="Z1197" s="47" t="str">
        <f t="shared" si="225"/>
        <v>Cumplido</v>
      </c>
      <c r="AA1197" s="8"/>
      <c r="AB1197" s="8"/>
      <c r="AC1197" s="8"/>
      <c r="AD1197" s="8"/>
      <c r="AE1197" s="8"/>
      <c r="AF1197" s="42">
        <v>45348</v>
      </c>
      <c r="AG1197" s="13" t="str">
        <f t="shared" si="226"/>
        <v>NO CUMPLE</v>
      </c>
      <c r="AH1197" s="13" t="str">
        <f t="shared" si="227"/>
        <v>CUMPLE</v>
      </c>
      <c r="AI1197" s="13" t="str">
        <f t="shared" si="228"/>
        <v>NO CUMPLE</v>
      </c>
      <c r="AJ1197" s="13" t="str">
        <f t="shared" si="229"/>
        <v>NO CUMPLE</v>
      </c>
      <c r="AK1197" s="13" t="str">
        <f t="shared" si="230"/>
        <v>NO CUMPLE</v>
      </c>
      <c r="AL1197" s="13" t="str">
        <f t="shared" si="231"/>
        <v>NO CUMPLE</v>
      </c>
      <c r="AM1197" s="13" t="str">
        <f t="shared" si="232"/>
        <v>NO CUMPLE</v>
      </c>
      <c r="AN1197" s="13" t="str">
        <f t="shared" si="233"/>
        <v>NO CUMPLE</v>
      </c>
      <c r="AO1197" s="13" t="str">
        <f t="shared" si="234"/>
        <v>NO CUMPLE</v>
      </c>
      <c r="AP1197" s="13" t="str">
        <f t="shared" si="235"/>
        <v>CUMPLE</v>
      </c>
    </row>
    <row r="1198" spans="1:42" ht="15" x14ac:dyDescent="0.25">
      <c r="A1198" t="s">
        <v>7186</v>
      </c>
      <c r="B1198" t="s">
        <v>95</v>
      </c>
      <c r="C1198" t="s">
        <v>174</v>
      </c>
      <c r="D1198" t="s">
        <v>142</v>
      </c>
      <c r="E1198" t="s">
        <v>5636</v>
      </c>
      <c r="F1198" t="s">
        <v>1943</v>
      </c>
      <c r="G1198" t="s">
        <v>73</v>
      </c>
      <c r="H1198" t="s">
        <v>74</v>
      </c>
      <c r="I1198" t="s">
        <v>29</v>
      </c>
      <c r="J1198" t="s">
        <v>82</v>
      </c>
      <c r="K1198" t="s">
        <v>75</v>
      </c>
      <c r="L1198" t="s">
        <v>7187</v>
      </c>
      <c r="M1198" t="s">
        <v>7188</v>
      </c>
      <c r="N1198" t="s">
        <v>7189</v>
      </c>
      <c r="O1198" t="s">
        <v>61</v>
      </c>
      <c r="P1198" t="s">
        <v>136</v>
      </c>
      <c r="Q1198" t="s">
        <v>137</v>
      </c>
      <c r="R1198" t="s">
        <v>7190</v>
      </c>
      <c r="S1198" t="s">
        <v>6076</v>
      </c>
      <c r="T1198" t="s">
        <v>7191</v>
      </c>
      <c r="U1198" t="s">
        <v>7192</v>
      </c>
      <c r="V1198" s="40">
        <v>3.0469097222222223</v>
      </c>
      <c r="W1198" s="40">
        <v>3.0631828703703703</v>
      </c>
      <c r="X1198" s="40">
        <v>1.6273148148148148E-2</v>
      </c>
      <c r="Y1198" s="2" t="str">
        <f t="shared" si="224"/>
        <v/>
      </c>
      <c r="Z1198" s="47" t="str">
        <f t="shared" si="225"/>
        <v>Cumplido</v>
      </c>
      <c r="AA1198" s="8"/>
      <c r="AB1198" s="8"/>
      <c r="AC1198" s="8"/>
      <c r="AD1198" s="8"/>
      <c r="AE1198" s="8"/>
      <c r="AF1198" s="42">
        <v>45348</v>
      </c>
      <c r="AG1198" s="13" t="str">
        <f t="shared" si="226"/>
        <v>CUMPLE</v>
      </c>
      <c r="AH1198" s="13" t="str">
        <f t="shared" si="227"/>
        <v>NO CUMPLE</v>
      </c>
      <c r="AI1198" s="13" t="str">
        <f t="shared" si="228"/>
        <v>NO CUMPLE</v>
      </c>
      <c r="AJ1198" s="13" t="str">
        <f t="shared" si="229"/>
        <v>NO CUMPLE</v>
      </c>
      <c r="AK1198" s="13" t="str">
        <f t="shared" si="230"/>
        <v>NO CUMPLE</v>
      </c>
      <c r="AL1198" s="13" t="str">
        <f t="shared" si="231"/>
        <v>NO CUMPLE</v>
      </c>
      <c r="AM1198" s="13" t="str">
        <f t="shared" si="232"/>
        <v>NO CUMPLE</v>
      </c>
      <c r="AN1198" s="13" t="str">
        <f t="shared" si="233"/>
        <v>NO CUMPLE</v>
      </c>
      <c r="AO1198" s="13" t="str">
        <f t="shared" si="234"/>
        <v>NO CUMPLE</v>
      </c>
      <c r="AP1198" s="13" t="str">
        <f t="shared" si="235"/>
        <v>CUMPLE</v>
      </c>
    </row>
    <row r="1199" spans="1:42" ht="15" hidden="1" x14ac:dyDescent="0.25">
      <c r="A1199" t="s">
        <v>7193</v>
      </c>
      <c r="B1199" t="s">
        <v>165</v>
      </c>
      <c r="C1199" t="s">
        <v>359</v>
      </c>
      <c r="D1199" t="s">
        <v>71</v>
      </c>
      <c r="E1199" t="s">
        <v>767</v>
      </c>
      <c r="F1199" t="s">
        <v>1016</v>
      </c>
      <c r="G1199" t="s">
        <v>54</v>
      </c>
      <c r="H1199" t="s">
        <v>55</v>
      </c>
      <c r="I1199" t="s">
        <v>30</v>
      </c>
      <c r="J1199" t="s">
        <v>82</v>
      </c>
      <c r="K1199" t="s">
        <v>57</v>
      </c>
      <c r="L1199" t="s">
        <v>7194</v>
      </c>
      <c r="M1199" t="s">
        <v>7195</v>
      </c>
      <c r="N1199" t="s">
        <v>7196</v>
      </c>
      <c r="O1199" t="s">
        <v>61</v>
      </c>
      <c r="P1199" t="s">
        <v>136</v>
      </c>
      <c r="Q1199" t="s">
        <v>137</v>
      </c>
      <c r="R1199" t="s">
        <v>7197</v>
      </c>
      <c r="S1199" t="s">
        <v>6757</v>
      </c>
      <c r="T1199" t="s">
        <v>7198</v>
      </c>
      <c r="U1199" t="s">
        <v>1047</v>
      </c>
      <c r="V1199" s="40">
        <v>2.2453703703703702E-3</v>
      </c>
      <c r="W1199" s="40">
        <v>3.4375E-3</v>
      </c>
      <c r="X1199" s="40">
        <v>1.1921296296296296E-3</v>
      </c>
      <c r="Y1199" s="2" t="str">
        <f t="shared" si="224"/>
        <v/>
      </c>
      <c r="Z1199" s="47" t="str">
        <f t="shared" si="225"/>
        <v>Cumplido</v>
      </c>
      <c r="AA1199" s="8"/>
      <c r="AB1199" s="8"/>
      <c r="AC1199" s="8"/>
      <c r="AD1199" s="8"/>
      <c r="AE1199" s="8"/>
      <c r="AF1199" s="42">
        <v>45345</v>
      </c>
      <c r="AG1199" s="13" t="str">
        <f t="shared" si="226"/>
        <v>CUMPLE</v>
      </c>
      <c r="AH1199" s="13" t="str">
        <f t="shared" si="227"/>
        <v>NO CUMPLE</v>
      </c>
      <c r="AI1199" s="13" t="str">
        <f t="shared" si="228"/>
        <v>NO CUMPLE</v>
      </c>
      <c r="AJ1199" s="13" t="str">
        <f t="shared" si="229"/>
        <v>NO CUMPLE</v>
      </c>
      <c r="AK1199" s="13" t="str">
        <f t="shared" si="230"/>
        <v>NO CUMPLE</v>
      </c>
      <c r="AL1199" s="13" t="str">
        <f t="shared" si="231"/>
        <v>CUMPLE</v>
      </c>
      <c r="AM1199" s="13" t="str">
        <f t="shared" si="232"/>
        <v>NO CUMPLE</v>
      </c>
      <c r="AN1199" s="13" t="str">
        <f t="shared" si="233"/>
        <v>NO CUMPLE</v>
      </c>
      <c r="AO1199" s="13" t="str">
        <f t="shared" si="234"/>
        <v>NO CUMPLE</v>
      </c>
      <c r="AP1199" s="13" t="str">
        <f t="shared" si="235"/>
        <v>NO CUMPLE</v>
      </c>
    </row>
    <row r="1200" spans="1:42" ht="15" x14ac:dyDescent="0.25">
      <c r="A1200" t="s">
        <v>7199</v>
      </c>
      <c r="B1200" t="s">
        <v>95</v>
      </c>
      <c r="C1200" t="s">
        <v>308</v>
      </c>
      <c r="D1200" t="s">
        <v>142</v>
      </c>
      <c r="E1200" t="s">
        <v>457</v>
      </c>
      <c r="F1200" t="s">
        <v>1943</v>
      </c>
      <c r="G1200" t="s">
        <v>73</v>
      </c>
      <c r="H1200" t="s">
        <v>74</v>
      </c>
      <c r="I1200" t="s">
        <v>29</v>
      </c>
      <c r="J1200" t="s">
        <v>82</v>
      </c>
      <c r="K1200" t="s">
        <v>1108</v>
      </c>
      <c r="L1200" t="s">
        <v>7200</v>
      </c>
      <c r="M1200" t="s">
        <v>7201</v>
      </c>
      <c r="N1200" t="s">
        <v>7202</v>
      </c>
      <c r="O1200" t="s">
        <v>61</v>
      </c>
      <c r="P1200" t="s">
        <v>136</v>
      </c>
      <c r="Q1200" t="s">
        <v>137</v>
      </c>
      <c r="R1200" t="s">
        <v>7203</v>
      </c>
      <c r="S1200" t="s">
        <v>6643</v>
      </c>
      <c r="T1200" t="s">
        <v>7204</v>
      </c>
      <c r="U1200" t="s">
        <v>7205</v>
      </c>
      <c r="V1200" s="40">
        <v>0.38506944444444446</v>
      </c>
      <c r="W1200" s="40">
        <v>0.94855324074074077</v>
      </c>
      <c r="X1200" s="40">
        <v>0.5634837962962963</v>
      </c>
      <c r="Y1200" s="2" t="str">
        <f t="shared" si="224"/>
        <v/>
      </c>
      <c r="Z1200" s="47" t="str">
        <f t="shared" si="225"/>
        <v>Cumplido</v>
      </c>
      <c r="AA1200" s="8"/>
      <c r="AB1200" s="8"/>
      <c r="AC1200" s="8"/>
      <c r="AD1200" s="8"/>
      <c r="AE1200" s="8"/>
      <c r="AF1200" s="42">
        <v>45346</v>
      </c>
      <c r="AG1200" s="13" t="str">
        <f t="shared" si="226"/>
        <v>NO CUMPLE</v>
      </c>
      <c r="AH1200" s="13" t="str">
        <f t="shared" si="227"/>
        <v>NO CUMPLE</v>
      </c>
      <c r="AI1200" s="13" t="str">
        <f t="shared" si="228"/>
        <v>NO CUMPLE</v>
      </c>
      <c r="AJ1200" s="13" t="str">
        <f t="shared" si="229"/>
        <v>CUMPLE</v>
      </c>
      <c r="AK1200" s="13" t="str">
        <f t="shared" si="230"/>
        <v>NO CUMPLE</v>
      </c>
      <c r="AL1200" s="13" t="str">
        <f t="shared" si="231"/>
        <v>NO CUMPLE</v>
      </c>
      <c r="AM1200" s="13" t="str">
        <f t="shared" si="232"/>
        <v>NO CUMPLE</v>
      </c>
      <c r="AN1200" s="13" t="str">
        <f t="shared" si="233"/>
        <v>NO CUMPLE</v>
      </c>
      <c r="AO1200" s="13" t="str">
        <f t="shared" si="234"/>
        <v>CUMPLE</v>
      </c>
      <c r="AP1200" s="13" t="str">
        <f t="shared" si="235"/>
        <v>NO CUMPLE</v>
      </c>
    </row>
    <row r="1201" spans="1:42" ht="15" hidden="1" x14ac:dyDescent="0.25">
      <c r="A1201" t="s">
        <v>7206</v>
      </c>
      <c r="B1201" t="s">
        <v>165</v>
      </c>
      <c r="C1201" t="s">
        <v>359</v>
      </c>
      <c r="D1201" t="s">
        <v>71</v>
      </c>
      <c r="E1201" t="s">
        <v>767</v>
      </c>
      <c r="F1201" t="s">
        <v>1016</v>
      </c>
      <c r="G1201" t="s">
        <v>54</v>
      </c>
      <c r="H1201" t="s">
        <v>55</v>
      </c>
      <c r="I1201" t="s">
        <v>30</v>
      </c>
      <c r="J1201" t="s">
        <v>82</v>
      </c>
      <c r="K1201" t="s">
        <v>57</v>
      </c>
      <c r="L1201" t="s">
        <v>6311</v>
      </c>
      <c r="M1201" t="s">
        <v>7207</v>
      </c>
      <c r="N1201" t="s">
        <v>7208</v>
      </c>
      <c r="O1201" t="s">
        <v>61</v>
      </c>
      <c r="P1201" t="s">
        <v>136</v>
      </c>
      <c r="Q1201" t="s">
        <v>137</v>
      </c>
      <c r="R1201" t="s">
        <v>7209</v>
      </c>
      <c r="S1201" t="s">
        <v>6757</v>
      </c>
      <c r="T1201" t="s">
        <v>6311</v>
      </c>
      <c r="U1201" t="s">
        <v>1021</v>
      </c>
      <c r="V1201" s="40">
        <v>6.2500000000000001E-4</v>
      </c>
      <c r="W1201" s="40">
        <v>1.3888888888888889E-3</v>
      </c>
      <c r="X1201" s="40">
        <v>7.6388888888888893E-4</v>
      </c>
      <c r="Y1201" s="2" t="str">
        <f t="shared" si="224"/>
        <v/>
      </c>
      <c r="Z1201" s="47" t="str">
        <f t="shared" si="225"/>
        <v>Cumplido</v>
      </c>
      <c r="AA1201" s="8"/>
      <c r="AB1201" s="8"/>
      <c r="AC1201" s="8"/>
      <c r="AD1201" s="8"/>
      <c r="AE1201" s="8"/>
      <c r="AF1201" s="42">
        <v>45345</v>
      </c>
      <c r="AG1201" s="13" t="str">
        <f t="shared" si="226"/>
        <v>CUMPLE</v>
      </c>
      <c r="AH1201" s="13" t="str">
        <f t="shared" si="227"/>
        <v>NO CUMPLE</v>
      </c>
      <c r="AI1201" s="13" t="str">
        <f t="shared" si="228"/>
        <v>NO CUMPLE</v>
      </c>
      <c r="AJ1201" s="13" t="str">
        <f t="shared" si="229"/>
        <v>NO CUMPLE</v>
      </c>
      <c r="AK1201" s="13" t="str">
        <f t="shared" si="230"/>
        <v>NO CUMPLE</v>
      </c>
      <c r="AL1201" s="13" t="str">
        <f t="shared" si="231"/>
        <v>CUMPLE</v>
      </c>
      <c r="AM1201" s="13" t="str">
        <f t="shared" si="232"/>
        <v>NO CUMPLE</v>
      </c>
      <c r="AN1201" s="13" t="str">
        <f t="shared" si="233"/>
        <v>NO CUMPLE</v>
      </c>
      <c r="AO1201" s="13" t="str">
        <f t="shared" si="234"/>
        <v>NO CUMPLE</v>
      </c>
      <c r="AP1201" s="13" t="str">
        <f t="shared" si="235"/>
        <v>NO CUMPLE</v>
      </c>
    </row>
    <row r="1202" spans="1:42" ht="15" x14ac:dyDescent="0.25">
      <c r="A1202" t="s">
        <v>7210</v>
      </c>
      <c r="B1202" t="s">
        <v>95</v>
      </c>
      <c r="C1202" t="s">
        <v>531</v>
      </c>
      <c r="D1202" t="s">
        <v>142</v>
      </c>
      <c r="E1202" t="s">
        <v>3951</v>
      </c>
      <c r="F1202" t="s">
        <v>1943</v>
      </c>
      <c r="G1202" t="s">
        <v>73</v>
      </c>
      <c r="H1202" t="s">
        <v>74</v>
      </c>
      <c r="I1202" t="s">
        <v>29</v>
      </c>
      <c r="J1202" t="s">
        <v>82</v>
      </c>
      <c r="K1202" t="s">
        <v>75</v>
      </c>
      <c r="L1202" t="s">
        <v>7211</v>
      </c>
      <c r="M1202" t="s">
        <v>7212</v>
      </c>
      <c r="N1202" t="s">
        <v>7213</v>
      </c>
      <c r="O1202" t="s">
        <v>61</v>
      </c>
      <c r="P1202" t="s">
        <v>136</v>
      </c>
      <c r="Q1202" t="s">
        <v>137</v>
      </c>
      <c r="R1202" t="s">
        <v>7214</v>
      </c>
      <c r="S1202" t="s">
        <v>6489</v>
      </c>
      <c r="T1202" t="s">
        <v>7215</v>
      </c>
      <c r="U1202" t="s">
        <v>7216</v>
      </c>
      <c r="V1202" s="40">
        <v>5.2463657407407407</v>
      </c>
      <c r="W1202" s="40">
        <v>6.0439120370370372</v>
      </c>
      <c r="X1202" s="40">
        <v>0.79754629629629625</v>
      </c>
      <c r="Y1202" s="2" t="str">
        <f t="shared" si="224"/>
        <v/>
      </c>
      <c r="Z1202" s="47" t="str">
        <f t="shared" si="225"/>
        <v>Cumplido</v>
      </c>
      <c r="AA1202" s="8"/>
      <c r="AB1202" s="8"/>
      <c r="AC1202" s="8"/>
      <c r="AD1202" s="8"/>
      <c r="AE1202" s="8"/>
      <c r="AF1202" s="42">
        <v>45351</v>
      </c>
      <c r="AG1202" s="13" t="str">
        <f t="shared" si="226"/>
        <v>NO CUMPLE</v>
      </c>
      <c r="AH1202" s="13" t="str">
        <f t="shared" si="227"/>
        <v>NO CUMPLE</v>
      </c>
      <c r="AI1202" s="13" t="str">
        <f t="shared" si="228"/>
        <v>NO CUMPLE</v>
      </c>
      <c r="AJ1202" s="13" t="str">
        <f t="shared" si="229"/>
        <v>CUMPLE</v>
      </c>
      <c r="AK1202" s="13" t="str">
        <f t="shared" si="230"/>
        <v>NO CUMPLE</v>
      </c>
      <c r="AL1202" s="13" t="str">
        <f t="shared" si="231"/>
        <v>NO CUMPLE</v>
      </c>
      <c r="AM1202" s="13" t="str">
        <f t="shared" si="232"/>
        <v>NO CUMPLE</v>
      </c>
      <c r="AN1202" s="13" t="str">
        <f t="shared" si="233"/>
        <v>NO CUMPLE</v>
      </c>
      <c r="AO1202" s="13" t="str">
        <f t="shared" si="234"/>
        <v>NO CUMPLE</v>
      </c>
      <c r="AP1202" s="13" t="str">
        <f t="shared" si="235"/>
        <v>CUMPLE</v>
      </c>
    </row>
    <row r="1203" spans="1:42" ht="15" hidden="1" x14ac:dyDescent="0.25">
      <c r="A1203" t="s">
        <v>7217</v>
      </c>
      <c r="B1203" t="s">
        <v>165</v>
      </c>
      <c r="C1203" t="s">
        <v>296</v>
      </c>
      <c r="D1203" t="s">
        <v>297</v>
      </c>
      <c r="E1203" t="s">
        <v>876</v>
      </c>
      <c r="F1203" t="s">
        <v>320</v>
      </c>
      <c r="G1203" t="s">
        <v>73</v>
      </c>
      <c r="H1203" t="s">
        <v>74</v>
      </c>
      <c r="I1203" t="s">
        <v>29</v>
      </c>
      <c r="J1203" t="s">
        <v>82</v>
      </c>
      <c r="K1203" t="s">
        <v>57</v>
      </c>
      <c r="L1203" t="s">
        <v>2090</v>
      </c>
      <c r="M1203" t="s">
        <v>7218</v>
      </c>
      <c r="N1203" t="s">
        <v>7219</v>
      </c>
      <c r="O1203" t="s">
        <v>61</v>
      </c>
      <c r="P1203" t="s">
        <v>94</v>
      </c>
      <c r="Q1203" t="s">
        <v>95</v>
      </c>
      <c r="R1203" t="s">
        <v>7220</v>
      </c>
      <c r="S1203" t="s">
        <v>6757</v>
      </c>
      <c r="T1203" t="s">
        <v>7221</v>
      </c>
      <c r="U1203"/>
      <c r="V1203" s="40">
        <v>0</v>
      </c>
      <c r="W1203" s="40">
        <v>6.4236111111111108E-3</v>
      </c>
      <c r="X1203" s="40">
        <v>6.4236111111111108E-3</v>
      </c>
      <c r="Y1203" s="2" t="str">
        <f t="shared" si="224"/>
        <v/>
      </c>
      <c r="Z1203" s="47" t="str">
        <f t="shared" si="225"/>
        <v>Cumplido</v>
      </c>
      <c r="AA1203" s="8"/>
      <c r="AB1203" s="8"/>
      <c r="AC1203" s="8"/>
      <c r="AD1203" s="8"/>
      <c r="AE1203" s="8"/>
      <c r="AF1203" s="42">
        <v>45345</v>
      </c>
      <c r="AG1203" s="13" t="str">
        <f t="shared" si="226"/>
        <v>CUMPLE</v>
      </c>
      <c r="AH1203" s="13" t="str">
        <f t="shared" si="227"/>
        <v>NO CUMPLE</v>
      </c>
      <c r="AI1203" s="13" t="str">
        <f t="shared" si="228"/>
        <v>NO CUMPLE</v>
      </c>
      <c r="AJ1203" s="13" t="str">
        <f t="shared" si="229"/>
        <v>NO CUMPLE</v>
      </c>
      <c r="AK1203" s="13" t="str">
        <f t="shared" si="230"/>
        <v>NO CUMPLE</v>
      </c>
      <c r="AL1203" s="13" t="str">
        <f t="shared" si="231"/>
        <v>CUMPLE</v>
      </c>
      <c r="AM1203" s="13" t="str">
        <f t="shared" si="232"/>
        <v>NO CUMPLE</v>
      </c>
      <c r="AN1203" s="13" t="str">
        <f t="shared" si="233"/>
        <v>NO CUMPLE</v>
      </c>
      <c r="AO1203" s="13" t="str">
        <f t="shared" si="234"/>
        <v>NO CUMPLE</v>
      </c>
      <c r="AP1203" s="13" t="str">
        <f t="shared" si="235"/>
        <v>NO CUMPLE</v>
      </c>
    </row>
    <row r="1204" spans="1:42" ht="15" hidden="1" x14ac:dyDescent="0.25">
      <c r="A1204" t="s">
        <v>7222</v>
      </c>
      <c r="B1204" t="s">
        <v>165</v>
      </c>
      <c r="C1204" t="s">
        <v>359</v>
      </c>
      <c r="D1204" t="s">
        <v>71</v>
      </c>
      <c r="E1204" t="s">
        <v>767</v>
      </c>
      <c r="F1204" t="s">
        <v>1016</v>
      </c>
      <c r="G1204" t="s">
        <v>54</v>
      </c>
      <c r="H1204" t="s">
        <v>55</v>
      </c>
      <c r="I1204" t="s">
        <v>30</v>
      </c>
      <c r="J1204" t="s">
        <v>82</v>
      </c>
      <c r="K1204" t="s">
        <v>57</v>
      </c>
      <c r="L1204" t="s">
        <v>6680</v>
      </c>
      <c r="M1204" t="s">
        <v>7223</v>
      </c>
      <c r="N1204" t="s">
        <v>7224</v>
      </c>
      <c r="O1204" t="s">
        <v>61</v>
      </c>
      <c r="P1204" t="s">
        <v>136</v>
      </c>
      <c r="Q1204" t="s">
        <v>137</v>
      </c>
      <c r="R1204" t="s">
        <v>7225</v>
      </c>
      <c r="S1204" t="s">
        <v>6757</v>
      </c>
      <c r="T1204" t="s">
        <v>6680</v>
      </c>
      <c r="U1204" t="s">
        <v>1021</v>
      </c>
      <c r="V1204" s="40">
        <v>6.8287037037037036E-4</v>
      </c>
      <c r="W1204" s="40">
        <v>1.5625000000000001E-3</v>
      </c>
      <c r="X1204" s="40">
        <v>8.7962962962962962E-4</v>
      </c>
      <c r="Y1204" s="2" t="str">
        <f t="shared" si="224"/>
        <v/>
      </c>
      <c r="Z1204" s="47" t="str">
        <f t="shared" si="225"/>
        <v>Cumplido</v>
      </c>
      <c r="AA1204" s="8"/>
      <c r="AB1204" s="8"/>
      <c r="AC1204" s="8"/>
      <c r="AD1204" s="8"/>
      <c r="AE1204" s="8"/>
      <c r="AF1204" s="42">
        <v>45345</v>
      </c>
      <c r="AG1204" s="13" t="str">
        <f t="shared" si="226"/>
        <v>CUMPLE</v>
      </c>
      <c r="AH1204" s="13" t="str">
        <f t="shared" si="227"/>
        <v>NO CUMPLE</v>
      </c>
      <c r="AI1204" s="13" t="str">
        <f t="shared" si="228"/>
        <v>NO CUMPLE</v>
      </c>
      <c r="AJ1204" s="13" t="str">
        <f t="shared" si="229"/>
        <v>NO CUMPLE</v>
      </c>
      <c r="AK1204" s="13" t="str">
        <f t="shared" si="230"/>
        <v>NO CUMPLE</v>
      </c>
      <c r="AL1204" s="13" t="str">
        <f t="shared" si="231"/>
        <v>CUMPLE</v>
      </c>
      <c r="AM1204" s="13" t="str">
        <f t="shared" si="232"/>
        <v>NO CUMPLE</v>
      </c>
      <c r="AN1204" s="13" t="str">
        <f t="shared" si="233"/>
        <v>NO CUMPLE</v>
      </c>
      <c r="AO1204" s="13" t="str">
        <f t="shared" si="234"/>
        <v>NO CUMPLE</v>
      </c>
      <c r="AP1204" s="13" t="str">
        <f t="shared" si="235"/>
        <v>NO CUMPLE</v>
      </c>
    </row>
    <row r="1205" spans="1:42" ht="15" hidden="1" x14ac:dyDescent="0.25">
      <c r="A1205" t="s">
        <v>7226</v>
      </c>
      <c r="B1205" t="s">
        <v>165</v>
      </c>
      <c r="C1205" t="s">
        <v>296</v>
      </c>
      <c r="D1205" t="s">
        <v>297</v>
      </c>
      <c r="E1205" t="s">
        <v>767</v>
      </c>
      <c r="F1205" t="s">
        <v>712</v>
      </c>
      <c r="G1205" t="s">
        <v>73</v>
      </c>
      <c r="H1205" t="s">
        <v>74</v>
      </c>
      <c r="I1205" t="s">
        <v>29</v>
      </c>
      <c r="J1205" t="s">
        <v>82</v>
      </c>
      <c r="K1205" t="s">
        <v>768</v>
      </c>
      <c r="L1205" t="s">
        <v>1125</v>
      </c>
      <c r="M1205" t="s">
        <v>7227</v>
      </c>
      <c r="N1205" t="s">
        <v>7228</v>
      </c>
      <c r="O1205" t="s">
        <v>61</v>
      </c>
      <c r="P1205" t="s">
        <v>94</v>
      </c>
      <c r="Q1205" t="s">
        <v>95</v>
      </c>
      <c r="R1205" t="s">
        <v>7229</v>
      </c>
      <c r="S1205" t="s">
        <v>6757</v>
      </c>
      <c r="T1205" t="s">
        <v>7230</v>
      </c>
      <c r="U1205" t="s">
        <v>774</v>
      </c>
      <c r="V1205" s="40">
        <v>7.5231481481481483E-2</v>
      </c>
      <c r="W1205" s="40">
        <v>9.4710648148148155E-2</v>
      </c>
      <c r="X1205" s="40">
        <v>1.9479166666666665E-2</v>
      </c>
      <c r="Y1205" s="2" t="str">
        <f t="shared" si="224"/>
        <v/>
      </c>
      <c r="Z1205" s="47" t="str">
        <f t="shared" si="225"/>
        <v>Cumplido</v>
      </c>
      <c r="AA1205" s="8"/>
      <c r="AB1205" s="8"/>
      <c r="AC1205" s="8"/>
      <c r="AD1205" s="8"/>
      <c r="AE1205" s="8"/>
      <c r="AF1205" s="42">
        <v>45345</v>
      </c>
      <c r="AG1205" s="13" t="str">
        <f t="shared" si="226"/>
        <v>CUMPLE</v>
      </c>
      <c r="AH1205" s="13" t="str">
        <f t="shared" si="227"/>
        <v>NO CUMPLE</v>
      </c>
      <c r="AI1205" s="13" t="str">
        <f t="shared" si="228"/>
        <v>NO CUMPLE</v>
      </c>
      <c r="AJ1205" s="13" t="str">
        <f t="shared" si="229"/>
        <v>NO CUMPLE</v>
      </c>
      <c r="AK1205" s="13" t="str">
        <f t="shared" si="230"/>
        <v>NO CUMPLE</v>
      </c>
      <c r="AL1205" s="13" t="str">
        <f t="shared" si="231"/>
        <v>NO CUMPLE</v>
      </c>
      <c r="AM1205" s="13" t="str">
        <f t="shared" si="232"/>
        <v>CUMPLE</v>
      </c>
      <c r="AN1205" s="13" t="str">
        <f t="shared" si="233"/>
        <v>NO CUMPLE</v>
      </c>
      <c r="AO1205" s="13" t="str">
        <f t="shared" si="234"/>
        <v>NO CUMPLE</v>
      </c>
      <c r="AP1205" s="13" t="str">
        <f t="shared" si="235"/>
        <v>NO CUMPLE</v>
      </c>
    </row>
    <row r="1206" spans="1:42" ht="15" hidden="1" x14ac:dyDescent="0.25">
      <c r="A1206" t="s">
        <v>7231</v>
      </c>
      <c r="B1206" t="s">
        <v>165</v>
      </c>
      <c r="C1206" t="s">
        <v>296</v>
      </c>
      <c r="D1206" t="s">
        <v>297</v>
      </c>
      <c r="E1206" t="s">
        <v>767</v>
      </c>
      <c r="F1206" t="s">
        <v>712</v>
      </c>
      <c r="G1206" t="s">
        <v>73</v>
      </c>
      <c r="H1206" t="s">
        <v>74</v>
      </c>
      <c r="I1206" t="s">
        <v>29</v>
      </c>
      <c r="J1206" t="s">
        <v>82</v>
      </c>
      <c r="K1206" t="s">
        <v>768</v>
      </c>
      <c r="L1206" t="s">
        <v>1125</v>
      </c>
      <c r="M1206" t="s">
        <v>7232</v>
      </c>
      <c r="N1206" t="s">
        <v>7233</v>
      </c>
      <c r="O1206" t="s">
        <v>61</v>
      </c>
      <c r="P1206" t="s">
        <v>94</v>
      </c>
      <c r="Q1206" t="s">
        <v>95</v>
      </c>
      <c r="R1206" t="s">
        <v>7234</v>
      </c>
      <c r="S1206" t="s">
        <v>6757</v>
      </c>
      <c r="T1206" t="s">
        <v>7230</v>
      </c>
      <c r="U1206" t="s">
        <v>774</v>
      </c>
      <c r="V1206" s="40">
        <v>7.5763888888888895E-2</v>
      </c>
      <c r="W1206" s="40">
        <v>9.4722222222222222E-2</v>
      </c>
      <c r="X1206" s="40">
        <v>1.8958333333333334E-2</v>
      </c>
      <c r="Y1206" s="2" t="str">
        <f t="shared" si="224"/>
        <v/>
      </c>
      <c r="Z1206" s="47" t="str">
        <f t="shared" si="225"/>
        <v>Cumplido</v>
      </c>
      <c r="AA1206" s="8"/>
      <c r="AB1206" s="8"/>
      <c r="AC1206" s="8"/>
      <c r="AD1206" s="8"/>
      <c r="AE1206" s="8"/>
      <c r="AF1206" s="42">
        <v>45345</v>
      </c>
      <c r="AG1206" s="13" t="str">
        <f t="shared" si="226"/>
        <v>CUMPLE</v>
      </c>
      <c r="AH1206" s="13" t="str">
        <f t="shared" si="227"/>
        <v>NO CUMPLE</v>
      </c>
      <c r="AI1206" s="13" t="str">
        <f t="shared" si="228"/>
        <v>NO CUMPLE</v>
      </c>
      <c r="AJ1206" s="13" t="str">
        <f t="shared" si="229"/>
        <v>NO CUMPLE</v>
      </c>
      <c r="AK1206" s="13" t="str">
        <f t="shared" si="230"/>
        <v>NO CUMPLE</v>
      </c>
      <c r="AL1206" s="13" t="str">
        <f t="shared" si="231"/>
        <v>NO CUMPLE</v>
      </c>
      <c r="AM1206" s="13" t="str">
        <f t="shared" si="232"/>
        <v>CUMPLE</v>
      </c>
      <c r="AN1206" s="13" t="str">
        <f t="shared" si="233"/>
        <v>NO CUMPLE</v>
      </c>
      <c r="AO1206" s="13" t="str">
        <f t="shared" si="234"/>
        <v>NO CUMPLE</v>
      </c>
      <c r="AP1206" s="13" t="str">
        <f t="shared" si="235"/>
        <v>NO CUMPLE</v>
      </c>
    </row>
    <row r="1207" spans="1:42" ht="15" hidden="1" x14ac:dyDescent="0.25">
      <c r="A1207" t="s">
        <v>7235</v>
      </c>
      <c r="B1207" t="s">
        <v>165</v>
      </c>
      <c r="C1207" t="s">
        <v>296</v>
      </c>
      <c r="D1207" t="s">
        <v>297</v>
      </c>
      <c r="E1207" t="s">
        <v>767</v>
      </c>
      <c r="F1207" t="s">
        <v>712</v>
      </c>
      <c r="G1207" t="s">
        <v>73</v>
      </c>
      <c r="H1207" t="s">
        <v>74</v>
      </c>
      <c r="I1207" t="s">
        <v>29</v>
      </c>
      <c r="J1207" t="s">
        <v>82</v>
      </c>
      <c r="K1207" t="s">
        <v>768</v>
      </c>
      <c r="L1207" t="s">
        <v>1125</v>
      </c>
      <c r="M1207" t="s">
        <v>7236</v>
      </c>
      <c r="N1207" t="s">
        <v>7237</v>
      </c>
      <c r="O1207" t="s">
        <v>61</v>
      </c>
      <c r="P1207" t="s">
        <v>94</v>
      </c>
      <c r="Q1207" t="s">
        <v>95</v>
      </c>
      <c r="R1207" t="s">
        <v>7238</v>
      </c>
      <c r="S1207" t="s">
        <v>6757</v>
      </c>
      <c r="T1207" t="s">
        <v>7230</v>
      </c>
      <c r="U1207" t="s">
        <v>774</v>
      </c>
      <c r="V1207" s="40">
        <v>7.6111111111111115E-2</v>
      </c>
      <c r="W1207" s="40">
        <v>9.3784722222222228E-2</v>
      </c>
      <c r="X1207" s="40">
        <v>1.7673611111111112E-2</v>
      </c>
      <c r="Y1207" s="2" t="str">
        <f t="shared" si="224"/>
        <v/>
      </c>
      <c r="Z1207" s="47" t="str">
        <f t="shared" si="225"/>
        <v>Cumplido</v>
      </c>
      <c r="AA1207" s="8"/>
      <c r="AB1207" s="8"/>
      <c r="AC1207" s="8"/>
      <c r="AD1207" s="8"/>
      <c r="AE1207" s="8"/>
      <c r="AF1207" s="42">
        <v>45345</v>
      </c>
      <c r="AG1207" s="13" t="str">
        <f t="shared" si="226"/>
        <v>CUMPLE</v>
      </c>
      <c r="AH1207" s="13" t="str">
        <f t="shared" si="227"/>
        <v>NO CUMPLE</v>
      </c>
      <c r="AI1207" s="13" t="str">
        <f t="shared" si="228"/>
        <v>NO CUMPLE</v>
      </c>
      <c r="AJ1207" s="13" t="str">
        <f t="shared" si="229"/>
        <v>NO CUMPLE</v>
      </c>
      <c r="AK1207" s="13" t="str">
        <f t="shared" si="230"/>
        <v>NO CUMPLE</v>
      </c>
      <c r="AL1207" s="13" t="str">
        <f t="shared" si="231"/>
        <v>NO CUMPLE</v>
      </c>
      <c r="AM1207" s="13" t="str">
        <f t="shared" si="232"/>
        <v>CUMPLE</v>
      </c>
      <c r="AN1207" s="13" t="str">
        <f t="shared" si="233"/>
        <v>NO CUMPLE</v>
      </c>
      <c r="AO1207" s="13" t="str">
        <f t="shared" si="234"/>
        <v>NO CUMPLE</v>
      </c>
      <c r="AP1207" s="13" t="str">
        <f t="shared" si="235"/>
        <v>NO CUMPLE</v>
      </c>
    </row>
    <row r="1208" spans="1:42" ht="15" hidden="1" x14ac:dyDescent="0.25">
      <c r="A1208" t="s">
        <v>7239</v>
      </c>
      <c r="B1208" t="s">
        <v>165</v>
      </c>
      <c r="C1208" t="s">
        <v>296</v>
      </c>
      <c r="D1208" t="s">
        <v>297</v>
      </c>
      <c r="E1208" t="s">
        <v>767</v>
      </c>
      <c r="F1208" t="s">
        <v>712</v>
      </c>
      <c r="G1208" t="s">
        <v>73</v>
      </c>
      <c r="H1208" t="s">
        <v>74</v>
      </c>
      <c r="I1208" t="s">
        <v>29</v>
      </c>
      <c r="J1208" t="s">
        <v>82</v>
      </c>
      <c r="K1208" t="s">
        <v>768</v>
      </c>
      <c r="L1208" t="s">
        <v>1125</v>
      </c>
      <c r="M1208" t="s">
        <v>7240</v>
      </c>
      <c r="N1208" t="s">
        <v>7241</v>
      </c>
      <c r="O1208" t="s">
        <v>61</v>
      </c>
      <c r="P1208" t="s">
        <v>94</v>
      </c>
      <c r="Q1208" t="s">
        <v>95</v>
      </c>
      <c r="R1208" t="s">
        <v>7242</v>
      </c>
      <c r="S1208" t="s">
        <v>6757</v>
      </c>
      <c r="T1208" t="s">
        <v>7230</v>
      </c>
      <c r="U1208" t="s">
        <v>774</v>
      </c>
      <c r="V1208" s="40">
        <v>7.6689814814814808E-2</v>
      </c>
      <c r="W1208" s="40">
        <v>9.3530092592592595E-2</v>
      </c>
      <c r="X1208" s="40">
        <v>1.6840277777777777E-2</v>
      </c>
      <c r="Y1208" s="2" t="str">
        <f t="shared" si="224"/>
        <v/>
      </c>
      <c r="Z1208" s="47" t="str">
        <f t="shared" si="225"/>
        <v>Cumplido</v>
      </c>
      <c r="AA1208" s="8"/>
      <c r="AB1208" s="8"/>
      <c r="AC1208" s="8"/>
      <c r="AD1208" s="8"/>
      <c r="AE1208" s="8"/>
      <c r="AF1208" s="42">
        <v>45345</v>
      </c>
      <c r="AG1208" s="13" t="str">
        <f t="shared" si="226"/>
        <v>CUMPLE</v>
      </c>
      <c r="AH1208" s="13" t="str">
        <f t="shared" si="227"/>
        <v>NO CUMPLE</v>
      </c>
      <c r="AI1208" s="13" t="str">
        <f t="shared" si="228"/>
        <v>NO CUMPLE</v>
      </c>
      <c r="AJ1208" s="13" t="str">
        <f t="shared" si="229"/>
        <v>NO CUMPLE</v>
      </c>
      <c r="AK1208" s="13" t="str">
        <f t="shared" si="230"/>
        <v>NO CUMPLE</v>
      </c>
      <c r="AL1208" s="13" t="str">
        <f t="shared" si="231"/>
        <v>NO CUMPLE</v>
      </c>
      <c r="AM1208" s="13" t="str">
        <f t="shared" si="232"/>
        <v>CUMPLE</v>
      </c>
      <c r="AN1208" s="13" t="str">
        <f t="shared" si="233"/>
        <v>NO CUMPLE</v>
      </c>
      <c r="AO1208" s="13" t="str">
        <f t="shared" si="234"/>
        <v>NO CUMPLE</v>
      </c>
      <c r="AP1208" s="13" t="str">
        <f t="shared" si="235"/>
        <v>NO CUMPLE</v>
      </c>
    </row>
    <row r="1209" spans="1:42" ht="15" hidden="1" x14ac:dyDescent="0.25">
      <c r="A1209" t="s">
        <v>7243</v>
      </c>
      <c r="B1209" t="s">
        <v>165</v>
      </c>
      <c r="C1209" t="s">
        <v>296</v>
      </c>
      <c r="D1209" t="s">
        <v>297</v>
      </c>
      <c r="E1209" t="s">
        <v>767</v>
      </c>
      <c r="F1209" t="s">
        <v>712</v>
      </c>
      <c r="G1209" t="s">
        <v>73</v>
      </c>
      <c r="H1209" t="s">
        <v>74</v>
      </c>
      <c r="I1209" t="s">
        <v>29</v>
      </c>
      <c r="J1209" t="s">
        <v>82</v>
      </c>
      <c r="K1209" t="s">
        <v>768</v>
      </c>
      <c r="L1209" t="s">
        <v>1125</v>
      </c>
      <c r="M1209" t="s">
        <v>7244</v>
      </c>
      <c r="N1209" t="s">
        <v>7245</v>
      </c>
      <c r="O1209" t="s">
        <v>61</v>
      </c>
      <c r="P1209" t="s">
        <v>94</v>
      </c>
      <c r="Q1209" t="s">
        <v>95</v>
      </c>
      <c r="R1209" t="s">
        <v>7246</v>
      </c>
      <c r="S1209" t="s">
        <v>6757</v>
      </c>
      <c r="T1209" t="s">
        <v>7230</v>
      </c>
      <c r="U1209" t="s">
        <v>774</v>
      </c>
      <c r="V1209" s="40">
        <v>7.7129629629629631E-2</v>
      </c>
      <c r="W1209" s="40">
        <v>9.3506944444444448E-2</v>
      </c>
      <c r="X1209" s="40">
        <v>1.6377314814814813E-2</v>
      </c>
      <c r="Y1209" s="2" t="str">
        <f t="shared" si="224"/>
        <v/>
      </c>
      <c r="Z1209" s="47" t="str">
        <f t="shared" si="225"/>
        <v>Cumplido</v>
      </c>
      <c r="AA1209" s="8"/>
      <c r="AB1209" s="8"/>
      <c r="AC1209" s="8"/>
      <c r="AD1209" s="8"/>
      <c r="AE1209" s="8"/>
      <c r="AF1209" s="42">
        <v>45345</v>
      </c>
      <c r="AG1209" s="13" t="str">
        <f t="shared" si="226"/>
        <v>CUMPLE</v>
      </c>
      <c r="AH1209" s="13" t="str">
        <f t="shared" si="227"/>
        <v>NO CUMPLE</v>
      </c>
      <c r="AI1209" s="13" t="str">
        <f t="shared" si="228"/>
        <v>NO CUMPLE</v>
      </c>
      <c r="AJ1209" s="13" t="str">
        <f t="shared" si="229"/>
        <v>NO CUMPLE</v>
      </c>
      <c r="AK1209" s="13" t="str">
        <f t="shared" si="230"/>
        <v>NO CUMPLE</v>
      </c>
      <c r="AL1209" s="13" t="str">
        <f t="shared" si="231"/>
        <v>NO CUMPLE</v>
      </c>
      <c r="AM1209" s="13" t="str">
        <f t="shared" si="232"/>
        <v>CUMPLE</v>
      </c>
      <c r="AN1209" s="13" t="str">
        <f t="shared" si="233"/>
        <v>NO CUMPLE</v>
      </c>
      <c r="AO1209" s="13" t="str">
        <f t="shared" si="234"/>
        <v>NO CUMPLE</v>
      </c>
      <c r="AP1209" s="13" t="str">
        <f t="shared" si="235"/>
        <v>NO CUMPLE</v>
      </c>
    </row>
    <row r="1210" spans="1:42" ht="15" hidden="1" x14ac:dyDescent="0.25">
      <c r="A1210" t="s">
        <v>7247</v>
      </c>
      <c r="B1210" t="s">
        <v>165</v>
      </c>
      <c r="C1210" t="s">
        <v>296</v>
      </c>
      <c r="D1210" t="s">
        <v>297</v>
      </c>
      <c r="E1210" t="s">
        <v>767</v>
      </c>
      <c r="F1210" t="s">
        <v>712</v>
      </c>
      <c r="G1210" t="s">
        <v>73</v>
      </c>
      <c r="H1210" t="s">
        <v>74</v>
      </c>
      <c r="I1210" t="s">
        <v>29</v>
      </c>
      <c r="J1210" t="s">
        <v>82</v>
      </c>
      <c r="K1210" t="s">
        <v>768</v>
      </c>
      <c r="L1210" t="s">
        <v>1125</v>
      </c>
      <c r="M1210" t="s">
        <v>7248</v>
      </c>
      <c r="N1210" t="s">
        <v>7249</v>
      </c>
      <c r="O1210" t="s">
        <v>61</v>
      </c>
      <c r="P1210" t="s">
        <v>94</v>
      </c>
      <c r="Q1210" t="s">
        <v>95</v>
      </c>
      <c r="R1210" t="s">
        <v>7250</v>
      </c>
      <c r="S1210" t="s">
        <v>6757</v>
      </c>
      <c r="T1210" t="s">
        <v>7230</v>
      </c>
      <c r="U1210" t="s">
        <v>774</v>
      </c>
      <c r="V1210" s="40">
        <v>7.7581018518518521E-2</v>
      </c>
      <c r="W1210" s="40">
        <v>9.3553240740740742E-2</v>
      </c>
      <c r="X1210" s="40">
        <v>1.5972222222222221E-2</v>
      </c>
      <c r="Y1210" s="2" t="str">
        <f t="shared" si="224"/>
        <v/>
      </c>
      <c r="Z1210" s="47" t="str">
        <f t="shared" si="225"/>
        <v>Cumplido</v>
      </c>
      <c r="AA1210" s="8"/>
      <c r="AB1210" s="8"/>
      <c r="AC1210" s="8"/>
      <c r="AD1210" s="8"/>
      <c r="AE1210" s="8"/>
      <c r="AF1210" s="42">
        <v>45345</v>
      </c>
      <c r="AG1210" s="13" t="str">
        <f t="shared" si="226"/>
        <v>CUMPLE</v>
      </c>
      <c r="AH1210" s="13" t="str">
        <f t="shared" si="227"/>
        <v>NO CUMPLE</v>
      </c>
      <c r="AI1210" s="13" t="str">
        <f t="shared" si="228"/>
        <v>NO CUMPLE</v>
      </c>
      <c r="AJ1210" s="13" t="str">
        <f t="shared" si="229"/>
        <v>NO CUMPLE</v>
      </c>
      <c r="AK1210" s="13" t="str">
        <f t="shared" si="230"/>
        <v>NO CUMPLE</v>
      </c>
      <c r="AL1210" s="13" t="str">
        <f t="shared" si="231"/>
        <v>NO CUMPLE</v>
      </c>
      <c r="AM1210" s="13" t="str">
        <f t="shared" si="232"/>
        <v>CUMPLE</v>
      </c>
      <c r="AN1210" s="13" t="str">
        <f t="shared" si="233"/>
        <v>NO CUMPLE</v>
      </c>
      <c r="AO1210" s="13" t="str">
        <f t="shared" si="234"/>
        <v>NO CUMPLE</v>
      </c>
      <c r="AP1210" s="13" t="str">
        <f t="shared" si="235"/>
        <v>NO CUMPLE</v>
      </c>
    </row>
    <row r="1211" spans="1:42" ht="15" hidden="1" x14ac:dyDescent="0.25">
      <c r="A1211" t="s">
        <v>7251</v>
      </c>
      <c r="B1211" t="s">
        <v>165</v>
      </c>
      <c r="C1211" t="s">
        <v>296</v>
      </c>
      <c r="D1211" t="s">
        <v>297</v>
      </c>
      <c r="E1211" t="s">
        <v>767</v>
      </c>
      <c r="F1211" t="s">
        <v>712</v>
      </c>
      <c r="G1211" t="s">
        <v>73</v>
      </c>
      <c r="H1211" t="s">
        <v>74</v>
      </c>
      <c r="I1211" t="s">
        <v>29</v>
      </c>
      <c r="J1211" t="s">
        <v>82</v>
      </c>
      <c r="K1211" t="s">
        <v>768</v>
      </c>
      <c r="L1211" t="s">
        <v>1125</v>
      </c>
      <c r="M1211" t="s">
        <v>7252</v>
      </c>
      <c r="N1211" t="s">
        <v>7253</v>
      </c>
      <c r="O1211" t="s">
        <v>61</v>
      </c>
      <c r="P1211" t="s">
        <v>94</v>
      </c>
      <c r="Q1211" t="s">
        <v>95</v>
      </c>
      <c r="R1211" t="s">
        <v>7254</v>
      </c>
      <c r="S1211" t="s">
        <v>6757</v>
      </c>
      <c r="T1211" t="s">
        <v>7230</v>
      </c>
      <c r="U1211" t="s">
        <v>774</v>
      </c>
      <c r="V1211" s="40">
        <v>7.8020833333333331E-2</v>
      </c>
      <c r="W1211" s="40">
        <v>9.3518518518518515E-2</v>
      </c>
      <c r="X1211" s="40">
        <v>1.5497685185185186E-2</v>
      </c>
      <c r="Y1211" s="2" t="str">
        <f t="shared" si="224"/>
        <v/>
      </c>
      <c r="Z1211" s="47" t="str">
        <f t="shared" si="225"/>
        <v>Cumplido</v>
      </c>
      <c r="AA1211" s="8"/>
      <c r="AB1211" s="8"/>
      <c r="AC1211" s="8"/>
      <c r="AD1211" s="8"/>
      <c r="AE1211" s="8"/>
      <c r="AF1211" s="42">
        <v>45345</v>
      </c>
      <c r="AG1211" s="13" t="str">
        <f t="shared" si="226"/>
        <v>CUMPLE</v>
      </c>
      <c r="AH1211" s="13" t="str">
        <f t="shared" si="227"/>
        <v>NO CUMPLE</v>
      </c>
      <c r="AI1211" s="13" t="str">
        <f t="shared" si="228"/>
        <v>NO CUMPLE</v>
      </c>
      <c r="AJ1211" s="13" t="str">
        <f t="shared" si="229"/>
        <v>NO CUMPLE</v>
      </c>
      <c r="AK1211" s="13" t="str">
        <f t="shared" si="230"/>
        <v>NO CUMPLE</v>
      </c>
      <c r="AL1211" s="13" t="str">
        <f t="shared" si="231"/>
        <v>NO CUMPLE</v>
      </c>
      <c r="AM1211" s="13" t="str">
        <f t="shared" si="232"/>
        <v>CUMPLE</v>
      </c>
      <c r="AN1211" s="13" t="str">
        <f t="shared" si="233"/>
        <v>NO CUMPLE</v>
      </c>
      <c r="AO1211" s="13" t="str">
        <f t="shared" si="234"/>
        <v>NO CUMPLE</v>
      </c>
      <c r="AP1211" s="13" t="str">
        <f t="shared" si="235"/>
        <v>NO CUMPLE</v>
      </c>
    </row>
    <row r="1212" spans="1:42" ht="15" x14ac:dyDescent="0.25">
      <c r="A1212" t="s">
        <v>7255</v>
      </c>
      <c r="B1212" t="s">
        <v>284</v>
      </c>
      <c r="C1212" t="s">
        <v>233</v>
      </c>
      <c r="D1212" t="s">
        <v>233</v>
      </c>
      <c r="E1212" t="s">
        <v>264</v>
      </c>
      <c r="F1212" t="s">
        <v>1719</v>
      </c>
      <c r="G1212" t="s">
        <v>54</v>
      </c>
      <c r="H1212" t="s">
        <v>55</v>
      </c>
      <c r="I1212" t="s">
        <v>30</v>
      </c>
      <c r="J1212" t="s">
        <v>82</v>
      </c>
      <c r="K1212" t="s">
        <v>75</v>
      </c>
      <c r="L1212" t="s">
        <v>7256</v>
      </c>
      <c r="M1212" t="s">
        <v>7257</v>
      </c>
      <c r="N1212" t="s">
        <v>7258</v>
      </c>
      <c r="O1212" t="s">
        <v>61</v>
      </c>
      <c r="P1212" t="s">
        <v>62</v>
      </c>
      <c r="Q1212" t="s">
        <v>279</v>
      </c>
      <c r="R1212" t="s">
        <v>7259</v>
      </c>
      <c r="S1212" t="s">
        <v>6757</v>
      </c>
      <c r="T1212" t="s">
        <v>7256</v>
      </c>
      <c r="U1212" t="s">
        <v>7260</v>
      </c>
      <c r="V1212" s="40">
        <v>0</v>
      </c>
      <c r="W1212" s="40">
        <v>1.724537037037037E-3</v>
      </c>
      <c r="X1212" s="40">
        <v>1.724537037037037E-3</v>
      </c>
      <c r="Y1212" s="2" t="str">
        <f t="shared" si="224"/>
        <v/>
      </c>
      <c r="Z1212" s="47" t="str">
        <f t="shared" si="225"/>
        <v>Cumplido</v>
      </c>
      <c r="AA1212" s="8"/>
      <c r="AB1212" s="8"/>
      <c r="AC1212" s="8"/>
      <c r="AD1212" s="8"/>
      <c r="AE1212" s="8"/>
      <c r="AF1212" s="42">
        <v>45345</v>
      </c>
      <c r="AG1212" s="13" t="str">
        <f t="shared" si="226"/>
        <v>CUMPLE</v>
      </c>
      <c r="AH1212" s="13" t="str">
        <f t="shared" si="227"/>
        <v>NO CUMPLE</v>
      </c>
      <c r="AI1212" s="13" t="str">
        <f t="shared" si="228"/>
        <v>NO CUMPLE</v>
      </c>
      <c r="AJ1212" s="13" t="str">
        <f t="shared" si="229"/>
        <v>NO CUMPLE</v>
      </c>
      <c r="AK1212" s="13" t="str">
        <f t="shared" si="230"/>
        <v>NO CUMPLE</v>
      </c>
      <c r="AL1212" s="13" t="str">
        <f t="shared" si="231"/>
        <v>CUMPLE</v>
      </c>
      <c r="AM1212" s="13" t="str">
        <f t="shared" si="232"/>
        <v>NO CUMPLE</v>
      </c>
      <c r="AN1212" s="13" t="str">
        <f t="shared" si="233"/>
        <v>NO CUMPLE</v>
      </c>
      <c r="AO1212" s="13" t="str">
        <f t="shared" si="234"/>
        <v>NO CUMPLE</v>
      </c>
      <c r="AP1212" s="13" t="str">
        <f t="shared" si="235"/>
        <v>NO CUMPLE</v>
      </c>
    </row>
    <row r="1213" spans="1:42" ht="15" hidden="1" x14ac:dyDescent="0.25">
      <c r="A1213" t="s">
        <v>7261</v>
      </c>
      <c r="B1213" t="s">
        <v>165</v>
      </c>
      <c r="C1213" t="s">
        <v>296</v>
      </c>
      <c r="D1213" t="s">
        <v>297</v>
      </c>
      <c r="E1213" t="s">
        <v>767</v>
      </c>
      <c r="F1213" t="s">
        <v>712</v>
      </c>
      <c r="G1213" t="s">
        <v>73</v>
      </c>
      <c r="H1213" t="s">
        <v>74</v>
      </c>
      <c r="I1213" t="s">
        <v>29</v>
      </c>
      <c r="J1213" t="s">
        <v>82</v>
      </c>
      <c r="K1213" t="s">
        <v>57</v>
      </c>
      <c r="L1213" t="s">
        <v>408</v>
      </c>
      <c r="M1213" t="s">
        <v>7262</v>
      </c>
      <c r="N1213" t="s">
        <v>7263</v>
      </c>
      <c r="O1213" t="s">
        <v>61</v>
      </c>
      <c r="P1213" t="s">
        <v>94</v>
      </c>
      <c r="Q1213" t="s">
        <v>95</v>
      </c>
      <c r="R1213" t="s">
        <v>7264</v>
      </c>
      <c r="S1213" t="s">
        <v>6757</v>
      </c>
      <c r="T1213" t="s">
        <v>7265</v>
      </c>
      <c r="U1213" t="s">
        <v>774</v>
      </c>
      <c r="V1213" s="40">
        <v>7.7905092592592595E-2</v>
      </c>
      <c r="W1213" s="40">
        <v>8.1990740740740739E-2</v>
      </c>
      <c r="X1213" s="40">
        <v>4.0856481481481481E-3</v>
      </c>
      <c r="Y1213" s="2" t="str">
        <f t="shared" si="224"/>
        <v/>
      </c>
      <c r="Z1213" s="47" t="str">
        <f t="shared" si="225"/>
        <v>Cumplido</v>
      </c>
      <c r="AA1213" s="8"/>
      <c r="AB1213" s="8"/>
      <c r="AC1213" s="8"/>
      <c r="AD1213" s="8"/>
      <c r="AE1213" s="8"/>
      <c r="AF1213" s="42">
        <v>45345</v>
      </c>
      <c r="AG1213" s="13" t="str">
        <f t="shared" si="226"/>
        <v>CUMPLE</v>
      </c>
      <c r="AH1213" s="13" t="str">
        <f t="shared" si="227"/>
        <v>NO CUMPLE</v>
      </c>
      <c r="AI1213" s="13" t="str">
        <f t="shared" si="228"/>
        <v>NO CUMPLE</v>
      </c>
      <c r="AJ1213" s="13" t="str">
        <f t="shared" si="229"/>
        <v>NO CUMPLE</v>
      </c>
      <c r="AK1213" s="13" t="str">
        <f t="shared" si="230"/>
        <v>NO CUMPLE</v>
      </c>
      <c r="AL1213" s="13" t="str">
        <f t="shared" si="231"/>
        <v>NO CUMPLE</v>
      </c>
      <c r="AM1213" s="13" t="str">
        <f t="shared" si="232"/>
        <v>CUMPLE</v>
      </c>
      <c r="AN1213" s="13" t="str">
        <f t="shared" si="233"/>
        <v>NO CUMPLE</v>
      </c>
      <c r="AO1213" s="13" t="str">
        <f t="shared" si="234"/>
        <v>NO CUMPLE</v>
      </c>
      <c r="AP1213" s="13" t="str">
        <f t="shared" si="235"/>
        <v>NO CUMPLE</v>
      </c>
    </row>
    <row r="1214" spans="1:42" ht="15" hidden="1" x14ac:dyDescent="0.25">
      <c r="A1214" t="s">
        <v>7266</v>
      </c>
      <c r="B1214" t="s">
        <v>165</v>
      </c>
      <c r="C1214" t="s">
        <v>296</v>
      </c>
      <c r="D1214" t="s">
        <v>297</v>
      </c>
      <c r="E1214" t="s">
        <v>5012</v>
      </c>
      <c r="F1214" t="s">
        <v>712</v>
      </c>
      <c r="G1214" t="s">
        <v>73</v>
      </c>
      <c r="H1214" t="s">
        <v>74</v>
      </c>
      <c r="I1214" t="s">
        <v>29</v>
      </c>
      <c r="J1214" t="s">
        <v>82</v>
      </c>
      <c r="K1214" t="s">
        <v>57</v>
      </c>
      <c r="L1214" t="s">
        <v>408</v>
      </c>
      <c r="M1214" t="s">
        <v>7267</v>
      </c>
      <c r="N1214" t="s">
        <v>7268</v>
      </c>
      <c r="O1214" t="s">
        <v>61</v>
      </c>
      <c r="P1214" t="s">
        <v>94</v>
      </c>
      <c r="Q1214" t="s">
        <v>95</v>
      </c>
      <c r="R1214" t="s">
        <v>7269</v>
      </c>
      <c r="S1214" t="s">
        <v>6757</v>
      </c>
      <c r="T1214" t="s">
        <v>7270</v>
      </c>
      <c r="U1214" t="s">
        <v>774</v>
      </c>
      <c r="V1214" s="40">
        <v>0.11934027777777778</v>
      </c>
      <c r="W1214" s="40">
        <v>0.12615740740740741</v>
      </c>
      <c r="X1214" s="40">
        <v>6.8171296296296296E-3</v>
      </c>
      <c r="Y1214" s="2" t="str">
        <f t="shared" si="224"/>
        <v/>
      </c>
      <c r="Z1214" s="47" t="str">
        <f t="shared" si="225"/>
        <v>Cumplido</v>
      </c>
      <c r="AA1214" s="8"/>
      <c r="AB1214" s="8"/>
      <c r="AC1214" s="8"/>
      <c r="AD1214" s="8"/>
      <c r="AE1214" s="8"/>
      <c r="AF1214" s="42">
        <v>45345</v>
      </c>
      <c r="AG1214" s="13" t="str">
        <f t="shared" si="226"/>
        <v>CUMPLE</v>
      </c>
      <c r="AH1214" s="13" t="str">
        <f t="shared" si="227"/>
        <v>NO CUMPLE</v>
      </c>
      <c r="AI1214" s="13" t="str">
        <f t="shared" si="228"/>
        <v>NO CUMPLE</v>
      </c>
      <c r="AJ1214" s="13" t="str">
        <f t="shared" si="229"/>
        <v>NO CUMPLE</v>
      </c>
      <c r="AK1214" s="13" t="str">
        <f t="shared" si="230"/>
        <v>NO CUMPLE</v>
      </c>
      <c r="AL1214" s="13" t="str">
        <f t="shared" si="231"/>
        <v>NO CUMPLE</v>
      </c>
      <c r="AM1214" s="13" t="str">
        <f t="shared" si="232"/>
        <v>CUMPLE</v>
      </c>
      <c r="AN1214" s="13" t="str">
        <f t="shared" si="233"/>
        <v>NO CUMPLE</v>
      </c>
      <c r="AO1214" s="13" t="str">
        <f t="shared" si="234"/>
        <v>NO CUMPLE</v>
      </c>
      <c r="AP1214" s="13" t="str">
        <f t="shared" si="235"/>
        <v>NO CUMPLE</v>
      </c>
    </row>
    <row r="1215" spans="1:42" ht="15" x14ac:dyDescent="0.25">
      <c r="A1215" t="s">
        <v>7271</v>
      </c>
      <c r="B1215" t="s">
        <v>445</v>
      </c>
      <c r="C1215" t="s">
        <v>233</v>
      </c>
      <c r="D1215" t="s">
        <v>446</v>
      </c>
      <c r="E1215" t="s">
        <v>264</v>
      </c>
      <c r="F1215" t="s">
        <v>447</v>
      </c>
      <c r="G1215" t="s">
        <v>448</v>
      </c>
      <c r="H1215" t="s">
        <v>55</v>
      </c>
      <c r="I1215" t="s">
        <v>30</v>
      </c>
      <c r="J1215" t="s">
        <v>67</v>
      </c>
      <c r="K1215" t="s">
        <v>265</v>
      </c>
      <c r="L1215" t="s">
        <v>7272</v>
      </c>
      <c r="M1215" t="s">
        <v>7273</v>
      </c>
      <c r="N1215" t="s">
        <v>7273</v>
      </c>
      <c r="O1215" t="s">
        <v>61</v>
      </c>
      <c r="P1215" t="s">
        <v>452</v>
      </c>
      <c r="Q1215" t="s">
        <v>452</v>
      </c>
      <c r="R1215" t="s">
        <v>7274</v>
      </c>
      <c r="S1215" t="s">
        <v>6643</v>
      </c>
      <c r="T1215" t="s">
        <v>7275</v>
      </c>
      <c r="U1215" t="s">
        <v>7276</v>
      </c>
      <c r="V1215" s="40">
        <v>1.0220023148148147</v>
      </c>
      <c r="W1215" s="40">
        <v>1.0226273148148148</v>
      </c>
      <c r="X1215" s="40">
        <v>6.2500000000000001E-4</v>
      </c>
      <c r="Y1215" s="2" t="str">
        <f t="shared" si="224"/>
        <v>Cumplido</v>
      </c>
      <c r="Z1215" s="47" t="str">
        <f t="shared" si="225"/>
        <v/>
      </c>
      <c r="AA1215" s="8"/>
      <c r="AB1215" s="8"/>
      <c r="AC1215" s="8"/>
      <c r="AD1215" s="8"/>
      <c r="AE1215" s="8"/>
      <c r="AF1215" s="42">
        <v>45346</v>
      </c>
      <c r="AG1215" s="13" t="str">
        <f t="shared" si="226"/>
        <v>CUMPLE</v>
      </c>
      <c r="AH1215" s="13" t="str">
        <f t="shared" si="227"/>
        <v>NO CUMPLE</v>
      </c>
      <c r="AI1215" s="13" t="str">
        <f t="shared" si="228"/>
        <v>NO CUMPLE</v>
      </c>
      <c r="AJ1215" s="13" t="str">
        <f t="shared" si="229"/>
        <v>NO CUMPLE</v>
      </c>
      <c r="AK1215" s="13" t="str">
        <f t="shared" si="230"/>
        <v>NO CUMPLE</v>
      </c>
      <c r="AL1215" s="13" t="str">
        <f t="shared" si="231"/>
        <v>NO CUMPLE</v>
      </c>
      <c r="AM1215" s="13" t="str">
        <f t="shared" si="232"/>
        <v>NO CUMPLE</v>
      </c>
      <c r="AN1215" s="13" t="str">
        <f t="shared" si="233"/>
        <v>NO CUMPLE</v>
      </c>
      <c r="AO1215" s="13" t="str">
        <f t="shared" si="234"/>
        <v>NO CUMPLE</v>
      </c>
      <c r="AP1215" s="13" t="str">
        <f t="shared" si="235"/>
        <v>CUMPLE</v>
      </c>
    </row>
    <row r="1216" spans="1:42" ht="15" hidden="1" x14ac:dyDescent="0.25">
      <c r="A1216" t="s">
        <v>7277</v>
      </c>
      <c r="B1216" t="s">
        <v>165</v>
      </c>
      <c r="C1216" t="s">
        <v>359</v>
      </c>
      <c r="D1216" t="s">
        <v>71</v>
      </c>
      <c r="E1216" t="s">
        <v>5012</v>
      </c>
      <c r="F1216" t="s">
        <v>5013</v>
      </c>
      <c r="G1216" t="s">
        <v>253</v>
      </c>
      <c r="H1216" t="s">
        <v>254</v>
      </c>
      <c r="I1216" t="s">
        <v>28</v>
      </c>
      <c r="J1216" t="s">
        <v>82</v>
      </c>
      <c r="K1216" t="s">
        <v>57</v>
      </c>
      <c r="L1216" t="s">
        <v>7278</v>
      </c>
      <c r="M1216" t="s">
        <v>7279</v>
      </c>
      <c r="N1216" t="s">
        <v>7280</v>
      </c>
      <c r="O1216" t="s">
        <v>61</v>
      </c>
      <c r="P1216" t="s">
        <v>136</v>
      </c>
      <c r="Q1216" t="s">
        <v>137</v>
      </c>
      <c r="R1216" t="s">
        <v>7281</v>
      </c>
      <c r="S1216" t="s">
        <v>6643</v>
      </c>
      <c r="T1216" t="s">
        <v>7278</v>
      </c>
      <c r="U1216" t="s">
        <v>5019</v>
      </c>
      <c r="V1216" s="40">
        <v>4.6296296296296298E-4</v>
      </c>
      <c r="W1216" s="40">
        <v>2.1759259259259258E-3</v>
      </c>
      <c r="X1216" s="40">
        <v>1.712962962962963E-3</v>
      </c>
      <c r="Y1216" s="2" t="str">
        <f t="shared" si="224"/>
        <v/>
      </c>
      <c r="Z1216" s="47" t="str">
        <f t="shared" si="225"/>
        <v>Cumplido</v>
      </c>
      <c r="AA1216" s="8"/>
      <c r="AB1216" s="8"/>
      <c r="AC1216" s="8"/>
      <c r="AD1216" s="8"/>
      <c r="AE1216" s="8"/>
      <c r="AF1216" s="42">
        <v>45346</v>
      </c>
      <c r="AG1216" s="13" t="str">
        <f t="shared" si="226"/>
        <v>CUMPLE</v>
      </c>
      <c r="AH1216" s="13" t="str">
        <f t="shared" si="227"/>
        <v>NO CUMPLE</v>
      </c>
      <c r="AI1216" s="13" t="str">
        <f t="shared" si="228"/>
        <v>NO CUMPLE</v>
      </c>
      <c r="AJ1216" s="13" t="str">
        <f t="shared" si="229"/>
        <v>NO CUMPLE</v>
      </c>
      <c r="AK1216" s="13" t="str">
        <f t="shared" si="230"/>
        <v>NO CUMPLE</v>
      </c>
      <c r="AL1216" s="13" t="str">
        <f t="shared" si="231"/>
        <v>CUMPLE</v>
      </c>
      <c r="AM1216" s="13" t="str">
        <f t="shared" si="232"/>
        <v>NO CUMPLE</v>
      </c>
      <c r="AN1216" s="13" t="str">
        <f t="shared" si="233"/>
        <v>NO CUMPLE</v>
      </c>
      <c r="AO1216" s="13" t="str">
        <f t="shared" si="234"/>
        <v>NO CUMPLE</v>
      </c>
      <c r="AP1216" s="13" t="str">
        <f t="shared" si="235"/>
        <v>NO CUMPLE</v>
      </c>
    </row>
    <row r="1217" spans="1:42" ht="15" hidden="1" x14ac:dyDescent="0.25">
      <c r="A1217" t="s">
        <v>7282</v>
      </c>
      <c r="B1217" t="s">
        <v>165</v>
      </c>
      <c r="C1217" t="s">
        <v>359</v>
      </c>
      <c r="D1217" t="s">
        <v>71</v>
      </c>
      <c r="E1217" t="s">
        <v>5012</v>
      </c>
      <c r="F1217" t="s">
        <v>5013</v>
      </c>
      <c r="G1217" t="s">
        <v>253</v>
      </c>
      <c r="H1217" t="s">
        <v>254</v>
      </c>
      <c r="I1217" t="s">
        <v>28</v>
      </c>
      <c r="J1217" t="s">
        <v>82</v>
      </c>
      <c r="K1217" t="s">
        <v>57</v>
      </c>
      <c r="L1217" t="s">
        <v>7283</v>
      </c>
      <c r="M1217" t="s">
        <v>7284</v>
      </c>
      <c r="N1217" t="s">
        <v>7285</v>
      </c>
      <c r="O1217" t="s">
        <v>61</v>
      </c>
      <c r="P1217" t="s">
        <v>136</v>
      </c>
      <c r="Q1217" t="s">
        <v>137</v>
      </c>
      <c r="R1217" t="s">
        <v>7286</v>
      </c>
      <c r="S1217" t="s">
        <v>6643</v>
      </c>
      <c r="T1217" t="s">
        <v>7287</v>
      </c>
      <c r="U1217" t="s">
        <v>5019</v>
      </c>
      <c r="V1217" s="40">
        <v>1.1689814814814816E-3</v>
      </c>
      <c r="W1217" s="40">
        <v>2.9050925925925928E-3</v>
      </c>
      <c r="X1217" s="40">
        <v>1.736111111111111E-3</v>
      </c>
      <c r="Y1217" s="2" t="str">
        <f t="shared" si="224"/>
        <v/>
      </c>
      <c r="Z1217" s="47" t="str">
        <f t="shared" si="225"/>
        <v>Cumplido</v>
      </c>
      <c r="AA1217" s="8"/>
      <c r="AB1217" s="8"/>
      <c r="AC1217" s="8"/>
      <c r="AD1217" s="8"/>
      <c r="AE1217" s="8"/>
      <c r="AF1217" s="42">
        <v>45346</v>
      </c>
      <c r="AG1217" s="13" t="str">
        <f t="shared" si="226"/>
        <v>CUMPLE</v>
      </c>
      <c r="AH1217" s="13" t="str">
        <f t="shared" si="227"/>
        <v>NO CUMPLE</v>
      </c>
      <c r="AI1217" s="13" t="str">
        <f t="shared" si="228"/>
        <v>NO CUMPLE</v>
      </c>
      <c r="AJ1217" s="13" t="str">
        <f t="shared" si="229"/>
        <v>NO CUMPLE</v>
      </c>
      <c r="AK1217" s="13" t="str">
        <f t="shared" si="230"/>
        <v>NO CUMPLE</v>
      </c>
      <c r="AL1217" s="13" t="str">
        <f t="shared" si="231"/>
        <v>CUMPLE</v>
      </c>
      <c r="AM1217" s="13" t="str">
        <f t="shared" si="232"/>
        <v>NO CUMPLE</v>
      </c>
      <c r="AN1217" s="13" t="str">
        <f t="shared" si="233"/>
        <v>NO CUMPLE</v>
      </c>
      <c r="AO1217" s="13" t="str">
        <f t="shared" si="234"/>
        <v>NO CUMPLE</v>
      </c>
      <c r="AP1217" s="13" t="str">
        <f t="shared" si="235"/>
        <v>NO CUMPLE</v>
      </c>
    </row>
    <row r="1218" spans="1:42" ht="15" hidden="1" x14ac:dyDescent="0.25">
      <c r="A1218" t="s">
        <v>7288</v>
      </c>
      <c r="B1218" t="s">
        <v>165</v>
      </c>
      <c r="C1218" t="s">
        <v>359</v>
      </c>
      <c r="D1218" t="s">
        <v>71</v>
      </c>
      <c r="E1218" t="s">
        <v>5012</v>
      </c>
      <c r="F1218" t="s">
        <v>5013</v>
      </c>
      <c r="G1218" t="s">
        <v>253</v>
      </c>
      <c r="H1218" t="s">
        <v>254</v>
      </c>
      <c r="I1218" t="s">
        <v>28</v>
      </c>
      <c r="J1218" t="s">
        <v>82</v>
      </c>
      <c r="K1218" t="s">
        <v>57</v>
      </c>
      <c r="L1218" t="s">
        <v>7289</v>
      </c>
      <c r="M1218" t="s">
        <v>7290</v>
      </c>
      <c r="N1218" t="s">
        <v>7291</v>
      </c>
      <c r="O1218" t="s">
        <v>61</v>
      </c>
      <c r="P1218" t="s">
        <v>136</v>
      </c>
      <c r="Q1218" t="s">
        <v>137</v>
      </c>
      <c r="R1218" t="s">
        <v>7292</v>
      </c>
      <c r="S1218" t="s">
        <v>6643</v>
      </c>
      <c r="T1218" t="s">
        <v>7289</v>
      </c>
      <c r="U1218" t="s">
        <v>5019</v>
      </c>
      <c r="V1218" s="40">
        <v>6.3657407407407413E-4</v>
      </c>
      <c r="W1218" s="40">
        <v>2.1875000000000002E-3</v>
      </c>
      <c r="X1218" s="40">
        <v>1.5509259259259259E-3</v>
      </c>
      <c r="Y1218" s="2" t="str">
        <f t="shared" ref="Y1218:Y1281" si="236">IF(J1218="Incidente de Cliente",IF($X1218&lt;=$AT$2,"Cumplido","Incumplido"),"")</f>
        <v/>
      </c>
      <c r="Z1218" s="47" t="str">
        <f t="shared" ref="Z1218:Z1281" si="237">IF(J1218="Requerimiento de Cliente",IF($X1218&lt;=$AT$3,"Cumplido","Incumplido"),"")</f>
        <v>Cumplido</v>
      </c>
      <c r="AA1218" s="8"/>
      <c r="AB1218" s="8"/>
      <c r="AC1218" s="8"/>
      <c r="AD1218" s="8"/>
      <c r="AE1218" s="8"/>
      <c r="AF1218" s="42">
        <v>45346</v>
      </c>
      <c r="AG1218" s="13" t="str">
        <f t="shared" si="226"/>
        <v>CUMPLE</v>
      </c>
      <c r="AH1218" s="13" t="str">
        <f t="shared" si="227"/>
        <v>NO CUMPLE</v>
      </c>
      <c r="AI1218" s="13" t="str">
        <f t="shared" si="228"/>
        <v>NO CUMPLE</v>
      </c>
      <c r="AJ1218" s="13" t="str">
        <f t="shared" si="229"/>
        <v>NO CUMPLE</v>
      </c>
      <c r="AK1218" s="13" t="str">
        <f t="shared" si="230"/>
        <v>NO CUMPLE</v>
      </c>
      <c r="AL1218" s="13" t="str">
        <f t="shared" si="231"/>
        <v>CUMPLE</v>
      </c>
      <c r="AM1218" s="13" t="str">
        <f t="shared" si="232"/>
        <v>NO CUMPLE</v>
      </c>
      <c r="AN1218" s="13" t="str">
        <f t="shared" si="233"/>
        <v>NO CUMPLE</v>
      </c>
      <c r="AO1218" s="13" t="str">
        <f t="shared" si="234"/>
        <v>NO CUMPLE</v>
      </c>
      <c r="AP1218" s="13" t="str">
        <f t="shared" si="235"/>
        <v>NO CUMPLE</v>
      </c>
    </row>
    <row r="1219" spans="1:42" ht="15" hidden="1" x14ac:dyDescent="0.25">
      <c r="A1219" t="s">
        <v>7293</v>
      </c>
      <c r="B1219" t="s">
        <v>165</v>
      </c>
      <c r="C1219" t="s">
        <v>359</v>
      </c>
      <c r="D1219" t="s">
        <v>71</v>
      </c>
      <c r="E1219" t="s">
        <v>5012</v>
      </c>
      <c r="F1219" t="s">
        <v>5013</v>
      </c>
      <c r="G1219" t="s">
        <v>253</v>
      </c>
      <c r="H1219" t="s">
        <v>254</v>
      </c>
      <c r="I1219" t="s">
        <v>28</v>
      </c>
      <c r="J1219" t="s">
        <v>82</v>
      </c>
      <c r="K1219" t="s">
        <v>57</v>
      </c>
      <c r="L1219" t="s">
        <v>7294</v>
      </c>
      <c r="M1219" t="s">
        <v>7295</v>
      </c>
      <c r="N1219" t="s">
        <v>7296</v>
      </c>
      <c r="O1219" t="s">
        <v>61</v>
      </c>
      <c r="P1219" t="s">
        <v>136</v>
      </c>
      <c r="Q1219" t="s">
        <v>137</v>
      </c>
      <c r="R1219" t="s">
        <v>7297</v>
      </c>
      <c r="S1219" t="s">
        <v>6643</v>
      </c>
      <c r="T1219" t="s">
        <v>7294</v>
      </c>
      <c r="U1219" t="s">
        <v>5019</v>
      </c>
      <c r="V1219" s="40">
        <v>6.8287037037037036E-4</v>
      </c>
      <c r="W1219" s="40">
        <v>2.8472222222222223E-3</v>
      </c>
      <c r="X1219" s="40">
        <v>2.1643518518518518E-3</v>
      </c>
      <c r="Y1219" s="2" t="str">
        <f t="shared" si="236"/>
        <v/>
      </c>
      <c r="Z1219" s="47" t="str">
        <f t="shared" si="237"/>
        <v>Cumplido</v>
      </c>
      <c r="AA1219" s="8"/>
      <c r="AB1219" s="8"/>
      <c r="AC1219" s="8"/>
      <c r="AD1219" s="8"/>
      <c r="AE1219" s="8"/>
      <c r="AF1219" s="42">
        <v>45346</v>
      </c>
      <c r="AG1219" s="13" t="str">
        <f t="shared" ref="AG1219:AG1282" si="238">IF(X1219&lt;$AR$11,"CUMPLE","NO CUMPLE")</f>
        <v>CUMPLE</v>
      </c>
      <c r="AH1219" s="13" t="str">
        <f t="shared" ref="AH1219:AH1282" si="239">IF(X1219&gt;$AR$12,IF(X1219&lt;=$AS$12,"CUMPLE","NO CUMPLE"),"NO CUMPLE")</f>
        <v>NO CUMPLE</v>
      </c>
      <c r="AI1219" s="13" t="str">
        <f t="shared" ref="AI1219:AI1282" si="240">IF(X1219&gt;$AR$13,IF(X1219&lt;=$AS$13,"CUMPLE","NO CUMPLE"),"NO CUMPLE")</f>
        <v>NO CUMPLE</v>
      </c>
      <c r="AJ1219" s="13" t="str">
        <f t="shared" ref="AJ1219:AJ1282" si="241">IF(X1219&gt;$AR$14,IF(X1219&lt;=$AS$14,"CUMPLE","NO CUMPLE"),"NO CUMPLE")</f>
        <v>NO CUMPLE</v>
      </c>
      <c r="AK1219" s="13" t="str">
        <f t="shared" ref="AK1219:AK1282" si="242">IF(X1219&gt;$AR$15,"CUMPLE","NO CUMPLE")</f>
        <v>NO CUMPLE</v>
      </c>
      <c r="AL1219" s="13" t="str">
        <f t="shared" ref="AL1219:AL1282" si="243">IF(W1219&lt;$AR$11,"CUMPLE","NO CUMPLE")</f>
        <v>CUMPLE</v>
      </c>
      <c r="AM1219" s="13" t="str">
        <f t="shared" ref="AM1219:AM1282" si="244">IF(W1219&gt;$AR$12,IF(W1219&lt;=$AS$12,"CUMPLE","NO CUMPLE"),"NO CUMPLE")</f>
        <v>NO CUMPLE</v>
      </c>
      <c r="AN1219" s="13" t="str">
        <f t="shared" ref="AN1219:AN1282" si="245">IF(W1219&gt;$AR$13,IF(W1219&lt;=$AS$13,"CUMPLE","NO CUMPLE"),"NO CUMPLE")</f>
        <v>NO CUMPLE</v>
      </c>
      <c r="AO1219" s="13" t="str">
        <f t="shared" ref="AO1219:AO1282" si="246">IF(W1219&gt;$AR$14,IF(W1219&lt;=$AS$14,"CUMPLE","NO CUMPLE"),"NO CUMPLE")</f>
        <v>NO CUMPLE</v>
      </c>
      <c r="AP1219" s="13" t="str">
        <f t="shared" ref="AP1219:AP1282" si="247">IF(W1219&gt;$AR$15,"CUMPLE","NO CUMPLE")</f>
        <v>NO CUMPLE</v>
      </c>
    </row>
    <row r="1220" spans="1:42" ht="15" hidden="1" x14ac:dyDescent="0.25">
      <c r="A1220" t="s">
        <v>7298</v>
      </c>
      <c r="B1220" t="s">
        <v>165</v>
      </c>
      <c r="C1220" t="s">
        <v>359</v>
      </c>
      <c r="D1220" t="s">
        <v>71</v>
      </c>
      <c r="E1220" t="s">
        <v>5012</v>
      </c>
      <c r="F1220" t="s">
        <v>5013</v>
      </c>
      <c r="G1220" t="s">
        <v>253</v>
      </c>
      <c r="H1220" t="s">
        <v>254</v>
      </c>
      <c r="I1220" t="s">
        <v>28</v>
      </c>
      <c r="J1220" t="s">
        <v>82</v>
      </c>
      <c r="K1220" t="s">
        <v>57</v>
      </c>
      <c r="L1220" t="s">
        <v>7299</v>
      </c>
      <c r="M1220" t="s">
        <v>7300</v>
      </c>
      <c r="N1220" t="s">
        <v>7301</v>
      </c>
      <c r="O1220" t="s">
        <v>61</v>
      </c>
      <c r="P1220" t="s">
        <v>136</v>
      </c>
      <c r="Q1220" t="s">
        <v>137</v>
      </c>
      <c r="R1220" t="s">
        <v>7302</v>
      </c>
      <c r="S1220" t="s">
        <v>6643</v>
      </c>
      <c r="T1220" t="s">
        <v>7299</v>
      </c>
      <c r="U1220" t="s">
        <v>5019</v>
      </c>
      <c r="V1220" s="40">
        <v>3.0092592592592595E-4</v>
      </c>
      <c r="W1220" s="40">
        <v>1.5625000000000001E-3</v>
      </c>
      <c r="X1220" s="40">
        <v>1.261574074074074E-3</v>
      </c>
      <c r="Y1220" s="2" t="str">
        <f t="shared" si="236"/>
        <v/>
      </c>
      <c r="Z1220" s="47" t="str">
        <f t="shared" si="237"/>
        <v>Cumplido</v>
      </c>
      <c r="AA1220" s="8"/>
      <c r="AB1220" s="8"/>
      <c r="AC1220" s="8"/>
      <c r="AD1220" s="8"/>
      <c r="AE1220" s="8"/>
      <c r="AF1220" s="42">
        <v>45346</v>
      </c>
      <c r="AG1220" s="13" t="str">
        <f t="shared" si="238"/>
        <v>CUMPLE</v>
      </c>
      <c r="AH1220" s="13" t="str">
        <f t="shared" si="239"/>
        <v>NO CUMPLE</v>
      </c>
      <c r="AI1220" s="13" t="str">
        <f t="shared" si="240"/>
        <v>NO CUMPLE</v>
      </c>
      <c r="AJ1220" s="13" t="str">
        <f t="shared" si="241"/>
        <v>NO CUMPLE</v>
      </c>
      <c r="AK1220" s="13" t="str">
        <f t="shared" si="242"/>
        <v>NO CUMPLE</v>
      </c>
      <c r="AL1220" s="13" t="str">
        <f t="shared" si="243"/>
        <v>CUMPLE</v>
      </c>
      <c r="AM1220" s="13" t="str">
        <f t="shared" si="244"/>
        <v>NO CUMPLE</v>
      </c>
      <c r="AN1220" s="13" t="str">
        <f t="shared" si="245"/>
        <v>NO CUMPLE</v>
      </c>
      <c r="AO1220" s="13" t="str">
        <f t="shared" si="246"/>
        <v>NO CUMPLE</v>
      </c>
      <c r="AP1220" s="13" t="str">
        <f t="shared" si="247"/>
        <v>NO CUMPLE</v>
      </c>
    </row>
    <row r="1221" spans="1:42" ht="15" hidden="1" x14ac:dyDescent="0.25">
      <c r="A1221" t="s">
        <v>7303</v>
      </c>
      <c r="B1221" t="s">
        <v>165</v>
      </c>
      <c r="C1221" t="s">
        <v>359</v>
      </c>
      <c r="D1221" t="s">
        <v>71</v>
      </c>
      <c r="E1221" t="s">
        <v>5012</v>
      </c>
      <c r="F1221" t="s">
        <v>5013</v>
      </c>
      <c r="G1221" t="s">
        <v>253</v>
      </c>
      <c r="H1221" t="s">
        <v>254</v>
      </c>
      <c r="I1221" t="s">
        <v>28</v>
      </c>
      <c r="J1221" t="s">
        <v>82</v>
      </c>
      <c r="K1221" t="s">
        <v>57</v>
      </c>
      <c r="L1221" t="s">
        <v>370</v>
      </c>
      <c r="M1221" t="s">
        <v>7304</v>
      </c>
      <c r="N1221" t="s">
        <v>7305</v>
      </c>
      <c r="O1221" t="s">
        <v>61</v>
      </c>
      <c r="P1221" t="s">
        <v>136</v>
      </c>
      <c r="Q1221" t="s">
        <v>137</v>
      </c>
      <c r="R1221" t="s">
        <v>7306</v>
      </c>
      <c r="S1221" t="s">
        <v>6643</v>
      </c>
      <c r="T1221" t="s">
        <v>370</v>
      </c>
      <c r="U1221" t="s">
        <v>5238</v>
      </c>
      <c r="V1221" s="40">
        <v>8.9120370370370373E-4</v>
      </c>
      <c r="W1221" s="40">
        <v>1.2152777777777778E-3</v>
      </c>
      <c r="X1221" s="40">
        <v>3.2407407407407406E-4</v>
      </c>
      <c r="Y1221" s="2" t="str">
        <f t="shared" si="236"/>
        <v/>
      </c>
      <c r="Z1221" s="47" t="str">
        <f t="shared" si="237"/>
        <v>Cumplido</v>
      </c>
      <c r="AA1221" s="8"/>
      <c r="AB1221" s="8"/>
      <c r="AC1221" s="8"/>
      <c r="AD1221" s="8"/>
      <c r="AE1221" s="8"/>
      <c r="AF1221" s="42">
        <v>45346</v>
      </c>
      <c r="AG1221" s="13" t="str">
        <f t="shared" si="238"/>
        <v>CUMPLE</v>
      </c>
      <c r="AH1221" s="13" t="str">
        <f t="shared" si="239"/>
        <v>NO CUMPLE</v>
      </c>
      <c r="AI1221" s="13" t="str">
        <f t="shared" si="240"/>
        <v>NO CUMPLE</v>
      </c>
      <c r="AJ1221" s="13" t="str">
        <f t="shared" si="241"/>
        <v>NO CUMPLE</v>
      </c>
      <c r="AK1221" s="13" t="str">
        <f t="shared" si="242"/>
        <v>NO CUMPLE</v>
      </c>
      <c r="AL1221" s="13" t="str">
        <f t="shared" si="243"/>
        <v>CUMPLE</v>
      </c>
      <c r="AM1221" s="13" t="str">
        <f t="shared" si="244"/>
        <v>NO CUMPLE</v>
      </c>
      <c r="AN1221" s="13" t="str">
        <f t="shared" si="245"/>
        <v>NO CUMPLE</v>
      </c>
      <c r="AO1221" s="13" t="str">
        <f t="shared" si="246"/>
        <v>NO CUMPLE</v>
      </c>
      <c r="AP1221" s="13" t="str">
        <f t="shared" si="247"/>
        <v>NO CUMPLE</v>
      </c>
    </row>
    <row r="1222" spans="1:42" ht="15" hidden="1" x14ac:dyDescent="0.25">
      <c r="A1222" t="s">
        <v>7307</v>
      </c>
      <c r="B1222" t="s">
        <v>165</v>
      </c>
      <c r="C1222" t="s">
        <v>359</v>
      </c>
      <c r="D1222" t="s">
        <v>71</v>
      </c>
      <c r="E1222" t="s">
        <v>5012</v>
      </c>
      <c r="F1222" t="s">
        <v>5013</v>
      </c>
      <c r="G1222" t="s">
        <v>253</v>
      </c>
      <c r="H1222" t="s">
        <v>254</v>
      </c>
      <c r="I1222" t="s">
        <v>28</v>
      </c>
      <c r="J1222" t="s">
        <v>82</v>
      </c>
      <c r="K1222" t="s">
        <v>57</v>
      </c>
      <c r="L1222" t="s">
        <v>7308</v>
      </c>
      <c r="M1222" t="s">
        <v>7309</v>
      </c>
      <c r="N1222" t="s">
        <v>7310</v>
      </c>
      <c r="O1222" t="s">
        <v>61</v>
      </c>
      <c r="P1222" t="s">
        <v>136</v>
      </c>
      <c r="Q1222" t="s">
        <v>137</v>
      </c>
      <c r="R1222" t="s">
        <v>7311</v>
      </c>
      <c r="S1222" t="s">
        <v>6643</v>
      </c>
      <c r="T1222" t="s">
        <v>375</v>
      </c>
      <c r="U1222" t="s">
        <v>5243</v>
      </c>
      <c r="V1222" s="40">
        <v>3.8194444444444446E-4</v>
      </c>
      <c r="W1222" s="40">
        <v>1.7476851851851852E-3</v>
      </c>
      <c r="X1222" s="40">
        <v>1.3657407407407407E-3</v>
      </c>
      <c r="Y1222" s="2" t="str">
        <f t="shared" si="236"/>
        <v/>
      </c>
      <c r="Z1222" s="47" t="str">
        <f t="shared" si="237"/>
        <v>Cumplido</v>
      </c>
      <c r="AA1222" s="8"/>
      <c r="AB1222" s="8"/>
      <c r="AC1222" s="8"/>
      <c r="AD1222" s="8"/>
      <c r="AE1222" s="8"/>
      <c r="AF1222" s="42">
        <v>45346</v>
      </c>
      <c r="AG1222" s="13" t="str">
        <f t="shared" si="238"/>
        <v>CUMPLE</v>
      </c>
      <c r="AH1222" s="13" t="str">
        <f t="shared" si="239"/>
        <v>NO CUMPLE</v>
      </c>
      <c r="AI1222" s="13" t="str">
        <f t="shared" si="240"/>
        <v>NO CUMPLE</v>
      </c>
      <c r="AJ1222" s="13" t="str">
        <f t="shared" si="241"/>
        <v>NO CUMPLE</v>
      </c>
      <c r="AK1222" s="13" t="str">
        <f t="shared" si="242"/>
        <v>NO CUMPLE</v>
      </c>
      <c r="AL1222" s="13" t="str">
        <f t="shared" si="243"/>
        <v>CUMPLE</v>
      </c>
      <c r="AM1222" s="13" t="str">
        <f t="shared" si="244"/>
        <v>NO CUMPLE</v>
      </c>
      <c r="AN1222" s="13" t="str">
        <f t="shared" si="245"/>
        <v>NO CUMPLE</v>
      </c>
      <c r="AO1222" s="13" t="str">
        <f t="shared" si="246"/>
        <v>NO CUMPLE</v>
      </c>
      <c r="AP1222" s="13" t="str">
        <f t="shared" si="247"/>
        <v>NO CUMPLE</v>
      </c>
    </row>
    <row r="1223" spans="1:42" ht="15" x14ac:dyDescent="0.25">
      <c r="A1223" t="s">
        <v>7312</v>
      </c>
      <c r="B1223" t="s">
        <v>2280</v>
      </c>
      <c r="C1223" t="s">
        <v>531</v>
      </c>
      <c r="D1223" t="s">
        <v>531</v>
      </c>
      <c r="E1223" t="s">
        <v>1942</v>
      </c>
      <c r="F1223" t="s">
        <v>3650</v>
      </c>
      <c r="G1223" t="s">
        <v>54</v>
      </c>
      <c r="H1223" t="s">
        <v>55</v>
      </c>
      <c r="I1223" t="s">
        <v>30</v>
      </c>
      <c r="J1223" t="s">
        <v>82</v>
      </c>
      <c r="K1223" t="s">
        <v>75</v>
      </c>
      <c r="L1223" t="s">
        <v>3651</v>
      </c>
      <c r="M1223" t="s">
        <v>7313</v>
      </c>
      <c r="N1223" t="s">
        <v>7314</v>
      </c>
      <c r="O1223" t="s">
        <v>61</v>
      </c>
      <c r="P1223" t="s">
        <v>136</v>
      </c>
      <c r="Q1223" t="s">
        <v>137</v>
      </c>
      <c r="R1223" t="s">
        <v>7315</v>
      </c>
      <c r="S1223" t="s">
        <v>6689</v>
      </c>
      <c r="T1223" t="s">
        <v>7316</v>
      </c>
      <c r="U1223" t="s">
        <v>7317</v>
      </c>
      <c r="V1223" s="40">
        <v>4.0906828703703706</v>
      </c>
      <c r="W1223" s="40">
        <v>4.0919675925925922</v>
      </c>
      <c r="X1223" s="40">
        <v>1.2847222222222223E-3</v>
      </c>
      <c r="Y1223" s="2" t="str">
        <f t="shared" si="236"/>
        <v/>
      </c>
      <c r="Z1223" s="47" t="str">
        <f t="shared" si="237"/>
        <v>Cumplido</v>
      </c>
      <c r="AA1223" s="8"/>
      <c r="AB1223" s="8"/>
      <c r="AC1223" s="8"/>
      <c r="AD1223" s="8"/>
      <c r="AE1223" s="8"/>
      <c r="AF1223" s="42">
        <v>45350</v>
      </c>
      <c r="AG1223" s="13" t="str">
        <f t="shared" si="238"/>
        <v>CUMPLE</v>
      </c>
      <c r="AH1223" s="13" t="str">
        <f t="shared" si="239"/>
        <v>NO CUMPLE</v>
      </c>
      <c r="AI1223" s="13" t="str">
        <f t="shared" si="240"/>
        <v>NO CUMPLE</v>
      </c>
      <c r="AJ1223" s="13" t="str">
        <f t="shared" si="241"/>
        <v>NO CUMPLE</v>
      </c>
      <c r="AK1223" s="13" t="str">
        <f t="shared" si="242"/>
        <v>NO CUMPLE</v>
      </c>
      <c r="AL1223" s="13" t="str">
        <f t="shared" si="243"/>
        <v>NO CUMPLE</v>
      </c>
      <c r="AM1223" s="13" t="str">
        <f t="shared" si="244"/>
        <v>NO CUMPLE</v>
      </c>
      <c r="AN1223" s="13" t="str">
        <f t="shared" si="245"/>
        <v>NO CUMPLE</v>
      </c>
      <c r="AO1223" s="13" t="str">
        <f t="shared" si="246"/>
        <v>NO CUMPLE</v>
      </c>
      <c r="AP1223" s="13" t="str">
        <f t="shared" si="247"/>
        <v>CUMPLE</v>
      </c>
    </row>
    <row r="1224" spans="1:42" ht="15" hidden="1" x14ac:dyDescent="0.25">
      <c r="A1224" t="s">
        <v>7318</v>
      </c>
      <c r="B1224" t="s">
        <v>165</v>
      </c>
      <c r="C1224" t="s">
        <v>359</v>
      </c>
      <c r="D1224" t="s">
        <v>71</v>
      </c>
      <c r="E1224" t="s">
        <v>767</v>
      </c>
      <c r="F1224" t="s">
        <v>1016</v>
      </c>
      <c r="G1224" t="s">
        <v>54</v>
      </c>
      <c r="H1224" t="s">
        <v>55</v>
      </c>
      <c r="I1224" t="s">
        <v>30</v>
      </c>
      <c r="J1224" t="s">
        <v>82</v>
      </c>
      <c r="K1224" t="s">
        <v>57</v>
      </c>
      <c r="L1224" t="s">
        <v>1017</v>
      </c>
      <c r="M1224" t="s">
        <v>7319</v>
      </c>
      <c r="N1224" t="s">
        <v>7320</v>
      </c>
      <c r="O1224" t="s">
        <v>61</v>
      </c>
      <c r="P1224" t="s">
        <v>136</v>
      </c>
      <c r="Q1224" t="s">
        <v>137</v>
      </c>
      <c r="R1224" t="s">
        <v>7321</v>
      </c>
      <c r="S1224" t="s">
        <v>6643</v>
      </c>
      <c r="T1224" t="s">
        <v>1017</v>
      </c>
      <c r="U1224" t="s">
        <v>1021</v>
      </c>
      <c r="V1224" s="40">
        <v>8.6805555555555551E-4</v>
      </c>
      <c r="W1224" s="40">
        <v>1.6203703703703703E-3</v>
      </c>
      <c r="X1224" s="40">
        <v>7.5231481481481482E-4</v>
      </c>
      <c r="Y1224" s="2" t="str">
        <f t="shared" si="236"/>
        <v/>
      </c>
      <c r="Z1224" s="47" t="str">
        <f t="shared" si="237"/>
        <v>Cumplido</v>
      </c>
      <c r="AA1224" s="8"/>
      <c r="AB1224" s="8"/>
      <c r="AC1224" s="8"/>
      <c r="AD1224" s="8"/>
      <c r="AE1224" s="8"/>
      <c r="AF1224" s="42">
        <v>45346</v>
      </c>
      <c r="AG1224" s="13" t="str">
        <f t="shared" si="238"/>
        <v>CUMPLE</v>
      </c>
      <c r="AH1224" s="13" t="str">
        <f t="shared" si="239"/>
        <v>NO CUMPLE</v>
      </c>
      <c r="AI1224" s="13" t="str">
        <f t="shared" si="240"/>
        <v>NO CUMPLE</v>
      </c>
      <c r="AJ1224" s="13" t="str">
        <f t="shared" si="241"/>
        <v>NO CUMPLE</v>
      </c>
      <c r="AK1224" s="13" t="str">
        <f t="shared" si="242"/>
        <v>NO CUMPLE</v>
      </c>
      <c r="AL1224" s="13" t="str">
        <f t="shared" si="243"/>
        <v>CUMPLE</v>
      </c>
      <c r="AM1224" s="13" t="str">
        <f t="shared" si="244"/>
        <v>NO CUMPLE</v>
      </c>
      <c r="AN1224" s="13" t="str">
        <f t="shared" si="245"/>
        <v>NO CUMPLE</v>
      </c>
      <c r="AO1224" s="13" t="str">
        <f t="shared" si="246"/>
        <v>NO CUMPLE</v>
      </c>
      <c r="AP1224" s="13" t="str">
        <f t="shared" si="247"/>
        <v>NO CUMPLE</v>
      </c>
    </row>
    <row r="1225" spans="1:42" ht="15" hidden="1" x14ac:dyDescent="0.25">
      <c r="A1225" t="s">
        <v>7322</v>
      </c>
      <c r="B1225" t="s">
        <v>165</v>
      </c>
      <c r="C1225" t="s">
        <v>359</v>
      </c>
      <c r="D1225" t="s">
        <v>71</v>
      </c>
      <c r="E1225" t="s">
        <v>767</v>
      </c>
      <c r="F1225" t="s">
        <v>1016</v>
      </c>
      <c r="G1225" t="s">
        <v>54</v>
      </c>
      <c r="H1225" t="s">
        <v>55</v>
      </c>
      <c r="I1225" t="s">
        <v>30</v>
      </c>
      <c r="J1225" t="s">
        <v>82</v>
      </c>
      <c r="K1225" t="s">
        <v>57</v>
      </c>
      <c r="L1225" t="s">
        <v>1083</v>
      </c>
      <c r="M1225" t="s">
        <v>7323</v>
      </c>
      <c r="N1225" t="s">
        <v>7324</v>
      </c>
      <c r="O1225" t="s">
        <v>61</v>
      </c>
      <c r="P1225" t="s">
        <v>136</v>
      </c>
      <c r="Q1225" t="s">
        <v>137</v>
      </c>
      <c r="R1225" t="s">
        <v>7325</v>
      </c>
      <c r="S1225" t="s">
        <v>6643</v>
      </c>
      <c r="T1225" t="s">
        <v>1083</v>
      </c>
      <c r="U1225" t="s">
        <v>1087</v>
      </c>
      <c r="V1225" s="40">
        <v>5.9027777777777778E-4</v>
      </c>
      <c r="W1225" s="40">
        <v>1.3194444444444445E-3</v>
      </c>
      <c r="X1225" s="40">
        <v>7.291666666666667E-4</v>
      </c>
      <c r="Y1225" s="2" t="str">
        <f t="shared" si="236"/>
        <v/>
      </c>
      <c r="Z1225" s="47" t="str">
        <f t="shared" si="237"/>
        <v>Cumplido</v>
      </c>
      <c r="AA1225" s="8"/>
      <c r="AB1225" s="8"/>
      <c r="AC1225" s="8"/>
      <c r="AD1225" s="8"/>
      <c r="AE1225" s="8"/>
      <c r="AF1225" s="42">
        <v>45346</v>
      </c>
      <c r="AG1225" s="13" t="str">
        <f t="shared" si="238"/>
        <v>CUMPLE</v>
      </c>
      <c r="AH1225" s="13" t="str">
        <f t="shared" si="239"/>
        <v>NO CUMPLE</v>
      </c>
      <c r="AI1225" s="13" t="str">
        <f t="shared" si="240"/>
        <v>NO CUMPLE</v>
      </c>
      <c r="AJ1225" s="13" t="str">
        <f t="shared" si="241"/>
        <v>NO CUMPLE</v>
      </c>
      <c r="AK1225" s="13" t="str">
        <f t="shared" si="242"/>
        <v>NO CUMPLE</v>
      </c>
      <c r="AL1225" s="13" t="str">
        <f t="shared" si="243"/>
        <v>CUMPLE</v>
      </c>
      <c r="AM1225" s="13" t="str">
        <f t="shared" si="244"/>
        <v>NO CUMPLE</v>
      </c>
      <c r="AN1225" s="13" t="str">
        <f t="shared" si="245"/>
        <v>NO CUMPLE</v>
      </c>
      <c r="AO1225" s="13" t="str">
        <f t="shared" si="246"/>
        <v>NO CUMPLE</v>
      </c>
      <c r="AP1225" s="13" t="str">
        <f t="shared" si="247"/>
        <v>NO CUMPLE</v>
      </c>
    </row>
    <row r="1226" spans="1:42" ht="15" hidden="1" x14ac:dyDescent="0.25">
      <c r="A1226" t="s">
        <v>7326</v>
      </c>
      <c r="B1226" t="s">
        <v>165</v>
      </c>
      <c r="C1226" t="s">
        <v>359</v>
      </c>
      <c r="D1226" t="s">
        <v>71</v>
      </c>
      <c r="E1226" t="s">
        <v>767</v>
      </c>
      <c r="F1226" t="s">
        <v>1016</v>
      </c>
      <c r="G1226" t="s">
        <v>54</v>
      </c>
      <c r="H1226" t="s">
        <v>55</v>
      </c>
      <c r="I1226" t="s">
        <v>30</v>
      </c>
      <c r="J1226" t="s">
        <v>82</v>
      </c>
      <c r="K1226" t="s">
        <v>57</v>
      </c>
      <c r="L1226" t="s">
        <v>6242</v>
      </c>
      <c r="M1226" t="s">
        <v>7327</v>
      </c>
      <c r="N1226" t="s">
        <v>7328</v>
      </c>
      <c r="O1226" t="s">
        <v>61</v>
      </c>
      <c r="P1226" t="s">
        <v>136</v>
      </c>
      <c r="Q1226" t="s">
        <v>137</v>
      </c>
      <c r="R1226" t="s">
        <v>7329</v>
      </c>
      <c r="S1226" t="s">
        <v>6643</v>
      </c>
      <c r="T1226" t="s">
        <v>6242</v>
      </c>
      <c r="U1226" t="s">
        <v>1021</v>
      </c>
      <c r="V1226" s="40">
        <v>7.7546296296296293E-4</v>
      </c>
      <c r="W1226" s="40">
        <v>1.5393518518518519E-3</v>
      </c>
      <c r="X1226" s="40">
        <v>7.6388888888888893E-4</v>
      </c>
      <c r="Y1226" s="2" t="str">
        <f t="shared" si="236"/>
        <v/>
      </c>
      <c r="Z1226" s="47" t="str">
        <f t="shared" si="237"/>
        <v>Cumplido</v>
      </c>
      <c r="AA1226" s="8"/>
      <c r="AB1226" s="8"/>
      <c r="AC1226" s="8"/>
      <c r="AD1226" s="8"/>
      <c r="AE1226" s="8"/>
      <c r="AF1226" s="42">
        <v>45346</v>
      </c>
      <c r="AG1226" s="13" t="str">
        <f t="shared" si="238"/>
        <v>CUMPLE</v>
      </c>
      <c r="AH1226" s="13" t="str">
        <f t="shared" si="239"/>
        <v>NO CUMPLE</v>
      </c>
      <c r="AI1226" s="13" t="str">
        <f t="shared" si="240"/>
        <v>NO CUMPLE</v>
      </c>
      <c r="AJ1226" s="13" t="str">
        <f t="shared" si="241"/>
        <v>NO CUMPLE</v>
      </c>
      <c r="AK1226" s="13" t="str">
        <f t="shared" si="242"/>
        <v>NO CUMPLE</v>
      </c>
      <c r="AL1226" s="13" t="str">
        <f t="shared" si="243"/>
        <v>CUMPLE</v>
      </c>
      <c r="AM1226" s="13" t="str">
        <f t="shared" si="244"/>
        <v>NO CUMPLE</v>
      </c>
      <c r="AN1226" s="13" t="str">
        <f t="shared" si="245"/>
        <v>NO CUMPLE</v>
      </c>
      <c r="AO1226" s="13" t="str">
        <f t="shared" si="246"/>
        <v>NO CUMPLE</v>
      </c>
      <c r="AP1226" s="13" t="str">
        <f t="shared" si="247"/>
        <v>NO CUMPLE</v>
      </c>
    </row>
    <row r="1227" spans="1:42" ht="15" hidden="1" x14ac:dyDescent="0.25">
      <c r="A1227" t="s">
        <v>7330</v>
      </c>
      <c r="B1227" t="s">
        <v>165</v>
      </c>
      <c r="C1227" t="s">
        <v>359</v>
      </c>
      <c r="D1227" t="s">
        <v>71</v>
      </c>
      <c r="E1227" t="s">
        <v>767</v>
      </c>
      <c r="F1227" t="s">
        <v>1016</v>
      </c>
      <c r="G1227" t="s">
        <v>54</v>
      </c>
      <c r="H1227" t="s">
        <v>55</v>
      </c>
      <c r="I1227" t="s">
        <v>30</v>
      </c>
      <c r="J1227" t="s">
        <v>82</v>
      </c>
      <c r="K1227" t="s">
        <v>57</v>
      </c>
      <c r="L1227" t="s">
        <v>6311</v>
      </c>
      <c r="M1227" t="s">
        <v>7331</v>
      </c>
      <c r="N1227" t="s">
        <v>7332</v>
      </c>
      <c r="O1227" t="s">
        <v>61</v>
      </c>
      <c r="P1227" t="s">
        <v>136</v>
      </c>
      <c r="Q1227" t="s">
        <v>137</v>
      </c>
      <c r="R1227" t="s">
        <v>7333</v>
      </c>
      <c r="S1227" t="s">
        <v>6643</v>
      </c>
      <c r="T1227" t="s">
        <v>6311</v>
      </c>
      <c r="U1227" t="s">
        <v>1021</v>
      </c>
      <c r="V1227" s="40">
        <v>4.6296296296296298E-4</v>
      </c>
      <c r="W1227" s="40">
        <v>1.2731481481481483E-3</v>
      </c>
      <c r="X1227" s="40">
        <v>8.1018518518518516E-4</v>
      </c>
      <c r="Y1227" s="2" t="str">
        <f t="shared" si="236"/>
        <v/>
      </c>
      <c r="Z1227" s="47" t="str">
        <f t="shared" si="237"/>
        <v>Cumplido</v>
      </c>
      <c r="AA1227" s="8"/>
      <c r="AB1227" s="8"/>
      <c r="AC1227" s="8"/>
      <c r="AD1227" s="8"/>
      <c r="AE1227" s="8"/>
      <c r="AF1227" s="42">
        <v>45346</v>
      </c>
      <c r="AG1227" s="13" t="str">
        <f t="shared" si="238"/>
        <v>CUMPLE</v>
      </c>
      <c r="AH1227" s="13" t="str">
        <f t="shared" si="239"/>
        <v>NO CUMPLE</v>
      </c>
      <c r="AI1227" s="13" t="str">
        <f t="shared" si="240"/>
        <v>NO CUMPLE</v>
      </c>
      <c r="AJ1227" s="13" t="str">
        <f t="shared" si="241"/>
        <v>NO CUMPLE</v>
      </c>
      <c r="AK1227" s="13" t="str">
        <f t="shared" si="242"/>
        <v>NO CUMPLE</v>
      </c>
      <c r="AL1227" s="13" t="str">
        <f t="shared" si="243"/>
        <v>CUMPLE</v>
      </c>
      <c r="AM1227" s="13" t="str">
        <f t="shared" si="244"/>
        <v>NO CUMPLE</v>
      </c>
      <c r="AN1227" s="13" t="str">
        <f t="shared" si="245"/>
        <v>NO CUMPLE</v>
      </c>
      <c r="AO1227" s="13" t="str">
        <f t="shared" si="246"/>
        <v>NO CUMPLE</v>
      </c>
      <c r="AP1227" s="13" t="str">
        <f t="shared" si="247"/>
        <v>NO CUMPLE</v>
      </c>
    </row>
    <row r="1228" spans="1:42" ht="15" x14ac:dyDescent="0.25">
      <c r="A1228" t="s">
        <v>7334</v>
      </c>
      <c r="B1228" t="s">
        <v>445</v>
      </c>
      <c r="C1228" t="s">
        <v>273</v>
      </c>
      <c r="D1228" t="s">
        <v>446</v>
      </c>
      <c r="E1228" t="s">
        <v>5951</v>
      </c>
      <c r="F1228" t="s">
        <v>447</v>
      </c>
      <c r="G1228" t="s">
        <v>448</v>
      </c>
      <c r="H1228" t="s">
        <v>55</v>
      </c>
      <c r="I1228" t="s">
        <v>30</v>
      </c>
      <c r="J1228" t="s">
        <v>67</v>
      </c>
      <c r="K1228" t="s">
        <v>288</v>
      </c>
      <c r="L1228" t="s">
        <v>7335</v>
      </c>
      <c r="M1228" t="s">
        <v>7336</v>
      </c>
      <c r="N1228" t="s">
        <v>7336</v>
      </c>
      <c r="O1228" t="s">
        <v>61</v>
      </c>
      <c r="P1228" t="s">
        <v>452</v>
      </c>
      <c r="Q1228" t="s">
        <v>452</v>
      </c>
      <c r="R1228" t="s">
        <v>7337</v>
      </c>
      <c r="S1228" t="s">
        <v>6643</v>
      </c>
      <c r="T1228" t="s">
        <v>7338</v>
      </c>
      <c r="U1228" t="s">
        <v>7339</v>
      </c>
      <c r="V1228" s="40">
        <v>7.9363425925925921E-2</v>
      </c>
      <c r="W1228" s="40">
        <v>7.9861111111111105E-2</v>
      </c>
      <c r="X1228" s="40">
        <v>4.9768518518518521E-4</v>
      </c>
      <c r="Y1228" s="2" t="str">
        <f t="shared" si="236"/>
        <v>Cumplido</v>
      </c>
      <c r="Z1228" s="47" t="str">
        <f t="shared" si="237"/>
        <v/>
      </c>
      <c r="AA1228" s="8"/>
      <c r="AB1228" s="8"/>
      <c r="AC1228" s="8"/>
      <c r="AD1228" s="8"/>
      <c r="AE1228" s="8"/>
      <c r="AF1228" s="42">
        <v>45346</v>
      </c>
      <c r="AG1228" s="13" t="str">
        <f t="shared" si="238"/>
        <v>CUMPLE</v>
      </c>
      <c r="AH1228" s="13" t="str">
        <f t="shared" si="239"/>
        <v>NO CUMPLE</v>
      </c>
      <c r="AI1228" s="13" t="str">
        <f t="shared" si="240"/>
        <v>NO CUMPLE</v>
      </c>
      <c r="AJ1228" s="13" t="str">
        <f t="shared" si="241"/>
        <v>NO CUMPLE</v>
      </c>
      <c r="AK1228" s="13" t="str">
        <f t="shared" si="242"/>
        <v>NO CUMPLE</v>
      </c>
      <c r="AL1228" s="13" t="str">
        <f t="shared" si="243"/>
        <v>NO CUMPLE</v>
      </c>
      <c r="AM1228" s="13" t="str">
        <f t="shared" si="244"/>
        <v>CUMPLE</v>
      </c>
      <c r="AN1228" s="13" t="str">
        <f t="shared" si="245"/>
        <v>NO CUMPLE</v>
      </c>
      <c r="AO1228" s="13" t="str">
        <f t="shared" si="246"/>
        <v>NO CUMPLE</v>
      </c>
      <c r="AP1228" s="13" t="str">
        <f t="shared" si="247"/>
        <v>NO CUMPLE</v>
      </c>
    </row>
    <row r="1229" spans="1:42" ht="15" x14ac:dyDescent="0.25">
      <c r="A1229" t="s">
        <v>7340</v>
      </c>
      <c r="B1229" t="s">
        <v>445</v>
      </c>
      <c r="C1229" t="s">
        <v>233</v>
      </c>
      <c r="D1229" t="s">
        <v>446</v>
      </c>
      <c r="E1229" t="s">
        <v>264</v>
      </c>
      <c r="F1229" t="s">
        <v>447</v>
      </c>
      <c r="G1229" t="s">
        <v>448</v>
      </c>
      <c r="H1229" t="s">
        <v>55</v>
      </c>
      <c r="I1229" t="s">
        <v>30</v>
      </c>
      <c r="J1229" t="s">
        <v>67</v>
      </c>
      <c r="K1229" t="s">
        <v>288</v>
      </c>
      <c r="L1229" t="s">
        <v>7033</v>
      </c>
      <c r="M1229" t="s">
        <v>7341</v>
      </c>
      <c r="N1229" t="s">
        <v>7341</v>
      </c>
      <c r="O1229" t="s">
        <v>61</v>
      </c>
      <c r="P1229" t="s">
        <v>452</v>
      </c>
      <c r="Q1229" t="s">
        <v>452</v>
      </c>
      <c r="R1229" t="s">
        <v>7342</v>
      </c>
      <c r="S1229" t="s">
        <v>6643</v>
      </c>
      <c r="T1229" t="s">
        <v>7036</v>
      </c>
      <c r="U1229" t="s">
        <v>7343</v>
      </c>
      <c r="V1229" s="40">
        <v>0.31677083333333333</v>
      </c>
      <c r="W1229" s="40">
        <v>0.31774305555555554</v>
      </c>
      <c r="X1229" s="40">
        <v>9.7222222222222219E-4</v>
      </c>
      <c r="Y1229" s="2" t="str">
        <f t="shared" si="236"/>
        <v>Cumplido</v>
      </c>
      <c r="Z1229" s="47" t="str">
        <f t="shared" si="237"/>
        <v/>
      </c>
      <c r="AA1229" s="8"/>
      <c r="AB1229" s="8"/>
      <c r="AC1229" s="8"/>
      <c r="AD1229" s="8"/>
      <c r="AE1229" s="8"/>
      <c r="AF1229" s="42">
        <v>45346</v>
      </c>
      <c r="AG1229" s="13" t="str">
        <f t="shared" si="238"/>
        <v>CUMPLE</v>
      </c>
      <c r="AH1229" s="13" t="str">
        <f t="shared" si="239"/>
        <v>NO CUMPLE</v>
      </c>
      <c r="AI1229" s="13" t="str">
        <f t="shared" si="240"/>
        <v>NO CUMPLE</v>
      </c>
      <c r="AJ1229" s="13" t="str">
        <f t="shared" si="241"/>
        <v>NO CUMPLE</v>
      </c>
      <c r="AK1229" s="13" t="str">
        <f t="shared" si="242"/>
        <v>NO CUMPLE</v>
      </c>
      <c r="AL1229" s="13" t="str">
        <f t="shared" si="243"/>
        <v>NO CUMPLE</v>
      </c>
      <c r="AM1229" s="13" t="str">
        <f t="shared" si="244"/>
        <v>NO CUMPLE</v>
      </c>
      <c r="AN1229" s="13" t="str">
        <f t="shared" si="245"/>
        <v>CUMPLE</v>
      </c>
      <c r="AO1229" s="13" t="str">
        <f t="shared" si="246"/>
        <v>NO CUMPLE</v>
      </c>
      <c r="AP1229" s="13" t="str">
        <f t="shared" si="247"/>
        <v>NO CUMPLE</v>
      </c>
    </row>
    <row r="1230" spans="1:42" ht="15" hidden="1" x14ac:dyDescent="0.25">
      <c r="A1230" t="s">
        <v>7344</v>
      </c>
      <c r="B1230" t="s">
        <v>165</v>
      </c>
      <c r="C1230" t="s">
        <v>359</v>
      </c>
      <c r="D1230" t="s">
        <v>71</v>
      </c>
      <c r="E1230" t="s">
        <v>767</v>
      </c>
      <c r="F1230" t="s">
        <v>1016</v>
      </c>
      <c r="G1230" t="s">
        <v>54</v>
      </c>
      <c r="H1230" t="s">
        <v>55</v>
      </c>
      <c r="I1230" t="s">
        <v>30</v>
      </c>
      <c r="J1230" t="s">
        <v>82</v>
      </c>
      <c r="K1230" t="s">
        <v>57</v>
      </c>
      <c r="L1230" t="s">
        <v>6680</v>
      </c>
      <c r="M1230" t="s">
        <v>7345</v>
      </c>
      <c r="N1230" t="s">
        <v>7346</v>
      </c>
      <c r="O1230" t="s">
        <v>61</v>
      </c>
      <c r="P1230" t="s">
        <v>136</v>
      </c>
      <c r="Q1230" t="s">
        <v>137</v>
      </c>
      <c r="R1230" t="s">
        <v>7347</v>
      </c>
      <c r="S1230" t="s">
        <v>6643</v>
      </c>
      <c r="T1230" t="s">
        <v>6680</v>
      </c>
      <c r="U1230" t="s">
        <v>1021</v>
      </c>
      <c r="V1230" s="40">
        <v>5.2083333333333333E-4</v>
      </c>
      <c r="W1230" s="40">
        <v>1.261574074074074E-3</v>
      </c>
      <c r="X1230" s="40">
        <v>7.407407407407407E-4</v>
      </c>
      <c r="Y1230" s="2" t="str">
        <f t="shared" si="236"/>
        <v/>
      </c>
      <c r="Z1230" s="47" t="str">
        <f t="shared" si="237"/>
        <v>Cumplido</v>
      </c>
      <c r="AA1230" s="8"/>
      <c r="AB1230" s="8"/>
      <c r="AC1230" s="8"/>
      <c r="AD1230" s="8"/>
      <c r="AE1230" s="8"/>
      <c r="AF1230" s="42">
        <v>45346</v>
      </c>
      <c r="AG1230" s="13" t="str">
        <f t="shared" si="238"/>
        <v>CUMPLE</v>
      </c>
      <c r="AH1230" s="13" t="str">
        <f t="shared" si="239"/>
        <v>NO CUMPLE</v>
      </c>
      <c r="AI1230" s="13" t="str">
        <f t="shared" si="240"/>
        <v>NO CUMPLE</v>
      </c>
      <c r="AJ1230" s="13" t="str">
        <f t="shared" si="241"/>
        <v>NO CUMPLE</v>
      </c>
      <c r="AK1230" s="13" t="str">
        <f t="shared" si="242"/>
        <v>NO CUMPLE</v>
      </c>
      <c r="AL1230" s="13" t="str">
        <f t="shared" si="243"/>
        <v>CUMPLE</v>
      </c>
      <c r="AM1230" s="13" t="str">
        <f t="shared" si="244"/>
        <v>NO CUMPLE</v>
      </c>
      <c r="AN1230" s="13" t="str">
        <f t="shared" si="245"/>
        <v>NO CUMPLE</v>
      </c>
      <c r="AO1230" s="13" t="str">
        <f t="shared" si="246"/>
        <v>NO CUMPLE</v>
      </c>
      <c r="AP1230" s="13" t="str">
        <f t="shared" si="247"/>
        <v>NO CUMPLE</v>
      </c>
    </row>
    <row r="1231" spans="1:42" ht="15" x14ac:dyDescent="0.25">
      <c r="A1231" t="s">
        <v>7348</v>
      </c>
      <c r="B1231" t="s">
        <v>284</v>
      </c>
      <c r="C1231" t="s">
        <v>233</v>
      </c>
      <c r="D1231" t="s">
        <v>233</v>
      </c>
      <c r="E1231" t="s">
        <v>264</v>
      </c>
      <c r="F1231" t="s">
        <v>1719</v>
      </c>
      <c r="G1231" t="s">
        <v>54</v>
      </c>
      <c r="H1231" t="s">
        <v>55</v>
      </c>
      <c r="I1231" t="s">
        <v>30</v>
      </c>
      <c r="J1231" t="s">
        <v>82</v>
      </c>
      <c r="K1231" t="s">
        <v>75</v>
      </c>
      <c r="L1231" t="s">
        <v>7349</v>
      </c>
      <c r="M1231" t="s">
        <v>7350</v>
      </c>
      <c r="N1231" t="s">
        <v>7351</v>
      </c>
      <c r="O1231" t="s">
        <v>61</v>
      </c>
      <c r="P1231" t="s">
        <v>62</v>
      </c>
      <c r="Q1231" t="s">
        <v>279</v>
      </c>
      <c r="R1231" t="s">
        <v>7352</v>
      </c>
      <c r="S1231" t="s">
        <v>6076</v>
      </c>
      <c r="T1231" t="s">
        <v>7349</v>
      </c>
      <c r="U1231" t="s">
        <v>7353</v>
      </c>
      <c r="V1231" s="40">
        <v>0</v>
      </c>
      <c r="W1231" s="40">
        <v>8.7962962962962962E-4</v>
      </c>
      <c r="X1231" s="40">
        <v>8.7962962962962962E-4</v>
      </c>
      <c r="Y1231" s="2" t="str">
        <f t="shared" si="236"/>
        <v/>
      </c>
      <c r="Z1231" s="47" t="str">
        <f t="shared" si="237"/>
        <v>Cumplido</v>
      </c>
      <c r="AA1231" s="8"/>
      <c r="AB1231" s="8"/>
      <c r="AC1231" s="8"/>
      <c r="AD1231" s="8"/>
      <c r="AE1231" s="8"/>
      <c r="AF1231" s="42">
        <v>45348</v>
      </c>
      <c r="AG1231" s="13" t="str">
        <f t="shared" si="238"/>
        <v>CUMPLE</v>
      </c>
      <c r="AH1231" s="13" t="str">
        <f t="shared" si="239"/>
        <v>NO CUMPLE</v>
      </c>
      <c r="AI1231" s="13" t="str">
        <f t="shared" si="240"/>
        <v>NO CUMPLE</v>
      </c>
      <c r="AJ1231" s="13" t="str">
        <f t="shared" si="241"/>
        <v>NO CUMPLE</v>
      </c>
      <c r="AK1231" s="13" t="str">
        <f t="shared" si="242"/>
        <v>NO CUMPLE</v>
      </c>
      <c r="AL1231" s="13" t="str">
        <f t="shared" si="243"/>
        <v>CUMPLE</v>
      </c>
      <c r="AM1231" s="13" t="str">
        <f t="shared" si="244"/>
        <v>NO CUMPLE</v>
      </c>
      <c r="AN1231" s="13" t="str">
        <f t="shared" si="245"/>
        <v>NO CUMPLE</v>
      </c>
      <c r="AO1231" s="13" t="str">
        <f t="shared" si="246"/>
        <v>NO CUMPLE</v>
      </c>
      <c r="AP1231" s="13" t="str">
        <f t="shared" si="247"/>
        <v>NO CUMPLE</v>
      </c>
    </row>
    <row r="1232" spans="1:42" ht="15" x14ac:dyDescent="0.25">
      <c r="A1232" t="s">
        <v>7354</v>
      </c>
      <c r="B1232" t="s">
        <v>95</v>
      </c>
      <c r="C1232" t="s">
        <v>174</v>
      </c>
      <c r="D1232" t="s">
        <v>142</v>
      </c>
      <c r="E1232" t="s">
        <v>175</v>
      </c>
      <c r="F1232" t="s">
        <v>1943</v>
      </c>
      <c r="G1232" t="s">
        <v>73</v>
      </c>
      <c r="H1232" t="s">
        <v>74</v>
      </c>
      <c r="I1232" t="s">
        <v>29</v>
      </c>
      <c r="J1232" t="s">
        <v>82</v>
      </c>
      <c r="K1232" t="s">
        <v>75</v>
      </c>
      <c r="L1232" t="s">
        <v>7355</v>
      </c>
      <c r="M1232" t="s">
        <v>7356</v>
      </c>
      <c r="N1232" t="s">
        <v>7357</v>
      </c>
      <c r="O1232" t="s">
        <v>61</v>
      </c>
      <c r="P1232" t="s">
        <v>136</v>
      </c>
      <c r="Q1232" t="s">
        <v>137</v>
      </c>
      <c r="R1232" t="s">
        <v>7358</v>
      </c>
      <c r="S1232" t="s">
        <v>6076</v>
      </c>
      <c r="T1232" t="s">
        <v>7359</v>
      </c>
      <c r="U1232" t="s">
        <v>7360</v>
      </c>
      <c r="V1232" s="40">
        <v>0</v>
      </c>
      <c r="W1232" s="40">
        <v>3.3680555555555554E-2</v>
      </c>
      <c r="X1232" s="40">
        <v>3.3680555555555554E-2</v>
      </c>
      <c r="Y1232" s="2" t="str">
        <f t="shared" si="236"/>
        <v/>
      </c>
      <c r="Z1232" s="47" t="str">
        <f t="shared" si="237"/>
        <v>Cumplido</v>
      </c>
      <c r="AA1232" s="8"/>
      <c r="AB1232" s="8" t="str">
        <f>IF($H1232="1-Crítica",IF($X1232&lt;=$AT$5,"Cumplido", "Incumplido"),"")</f>
        <v/>
      </c>
      <c r="AC1232" s="8" t="str">
        <f>IF($H1232="2-Alta",IF($X1232&lt;=$AT$6, "Cumplido", "Incumplido"),"")</f>
        <v/>
      </c>
      <c r="AD1232" s="8" t="str">
        <f>IF($H1232="3-Medio",IF($X1232&lt;=$AT$7, "Cumplido", "Incumplido"),"")</f>
        <v>Cumplido</v>
      </c>
      <c r="AE1232" s="8" t="str">
        <f>IF($H1232="4-Baja",IF($X1232&lt;=$AT$8, "Cumplido", "Incumplido"),"")</f>
        <v/>
      </c>
      <c r="AF1232" s="42">
        <v>45348</v>
      </c>
      <c r="AG1232" s="13" t="str">
        <f t="shared" si="238"/>
        <v>CUMPLE</v>
      </c>
      <c r="AH1232" s="13" t="str">
        <f t="shared" si="239"/>
        <v>NO CUMPLE</v>
      </c>
      <c r="AI1232" s="13" t="str">
        <f t="shared" si="240"/>
        <v>NO CUMPLE</v>
      </c>
      <c r="AJ1232" s="13" t="str">
        <f t="shared" si="241"/>
        <v>NO CUMPLE</v>
      </c>
      <c r="AK1232" s="13" t="str">
        <f t="shared" si="242"/>
        <v>NO CUMPLE</v>
      </c>
      <c r="AL1232" s="13" t="str">
        <f t="shared" si="243"/>
        <v>CUMPLE</v>
      </c>
      <c r="AM1232" s="13" t="str">
        <f t="shared" si="244"/>
        <v>NO CUMPLE</v>
      </c>
      <c r="AN1232" s="13" t="str">
        <f t="shared" si="245"/>
        <v>NO CUMPLE</v>
      </c>
      <c r="AO1232" s="13" t="str">
        <f t="shared" si="246"/>
        <v>NO CUMPLE</v>
      </c>
      <c r="AP1232" s="13" t="str">
        <f t="shared" si="247"/>
        <v>NO CUMPLE</v>
      </c>
    </row>
    <row r="1233" spans="1:42" ht="15" x14ac:dyDescent="0.25">
      <c r="A1233" t="s">
        <v>7361</v>
      </c>
      <c r="B1233" t="s">
        <v>445</v>
      </c>
      <c r="C1233" t="s">
        <v>233</v>
      </c>
      <c r="D1233" t="s">
        <v>446</v>
      </c>
      <c r="E1233" t="s">
        <v>264</v>
      </c>
      <c r="F1233" t="s">
        <v>447</v>
      </c>
      <c r="G1233" t="s">
        <v>448</v>
      </c>
      <c r="H1233" t="s">
        <v>55</v>
      </c>
      <c r="I1233" t="s">
        <v>30</v>
      </c>
      <c r="J1233" t="s">
        <v>67</v>
      </c>
      <c r="K1233" t="s">
        <v>449</v>
      </c>
      <c r="L1233" t="s">
        <v>450</v>
      </c>
      <c r="M1233" t="s">
        <v>7362</v>
      </c>
      <c r="N1233" t="s">
        <v>7362</v>
      </c>
      <c r="O1233" t="s">
        <v>61</v>
      </c>
      <c r="P1233" t="s">
        <v>452</v>
      </c>
      <c r="Q1233" t="s">
        <v>452</v>
      </c>
      <c r="R1233" t="s">
        <v>7363</v>
      </c>
      <c r="S1233" t="s">
        <v>6076</v>
      </c>
      <c r="T1233" t="s">
        <v>454</v>
      </c>
      <c r="U1233" t="s">
        <v>7364</v>
      </c>
      <c r="V1233" s="40">
        <v>1.4496527777777777</v>
      </c>
      <c r="W1233" s="40">
        <v>1.4505439814814816</v>
      </c>
      <c r="X1233" s="40">
        <v>8.9120370370370373E-4</v>
      </c>
      <c r="Y1233" s="2" t="str">
        <f t="shared" si="236"/>
        <v>Cumplido</v>
      </c>
      <c r="Z1233" s="47" t="str">
        <f t="shared" si="237"/>
        <v/>
      </c>
      <c r="AA1233" s="8"/>
      <c r="AB1233" s="8"/>
      <c r="AC1233" s="8"/>
      <c r="AD1233" s="8"/>
      <c r="AE1233" s="8"/>
      <c r="AF1233" s="42">
        <v>45348</v>
      </c>
      <c r="AG1233" s="13" t="str">
        <f t="shared" si="238"/>
        <v>CUMPLE</v>
      </c>
      <c r="AH1233" s="13" t="str">
        <f t="shared" si="239"/>
        <v>NO CUMPLE</v>
      </c>
      <c r="AI1233" s="13" t="str">
        <f t="shared" si="240"/>
        <v>NO CUMPLE</v>
      </c>
      <c r="AJ1233" s="13" t="str">
        <f t="shared" si="241"/>
        <v>NO CUMPLE</v>
      </c>
      <c r="AK1233" s="13" t="str">
        <f t="shared" si="242"/>
        <v>NO CUMPLE</v>
      </c>
      <c r="AL1233" s="13" t="str">
        <f t="shared" si="243"/>
        <v>NO CUMPLE</v>
      </c>
      <c r="AM1233" s="13" t="str">
        <f t="shared" si="244"/>
        <v>NO CUMPLE</v>
      </c>
      <c r="AN1233" s="13" t="str">
        <f t="shared" si="245"/>
        <v>NO CUMPLE</v>
      </c>
      <c r="AO1233" s="13" t="str">
        <f t="shared" si="246"/>
        <v>NO CUMPLE</v>
      </c>
      <c r="AP1233" s="13" t="str">
        <f t="shared" si="247"/>
        <v>CUMPLE</v>
      </c>
    </row>
    <row r="1234" spans="1:42" ht="15" x14ac:dyDescent="0.25">
      <c r="A1234" t="s">
        <v>7365</v>
      </c>
      <c r="B1234" t="s">
        <v>445</v>
      </c>
      <c r="C1234" t="s">
        <v>233</v>
      </c>
      <c r="D1234" t="s">
        <v>446</v>
      </c>
      <c r="E1234" t="s">
        <v>264</v>
      </c>
      <c r="F1234" t="s">
        <v>447</v>
      </c>
      <c r="G1234" t="s">
        <v>448</v>
      </c>
      <c r="H1234" t="s">
        <v>55</v>
      </c>
      <c r="I1234" t="s">
        <v>30</v>
      </c>
      <c r="J1234" t="s">
        <v>67</v>
      </c>
      <c r="K1234" t="s">
        <v>399</v>
      </c>
      <c r="L1234" t="s">
        <v>7366</v>
      </c>
      <c r="M1234" t="s">
        <v>7367</v>
      </c>
      <c r="N1234" t="s">
        <v>7367</v>
      </c>
      <c r="O1234" t="s">
        <v>61</v>
      </c>
      <c r="P1234" t="s">
        <v>452</v>
      </c>
      <c r="Q1234" t="s">
        <v>452</v>
      </c>
      <c r="R1234" t="s">
        <v>7368</v>
      </c>
      <c r="S1234" t="s">
        <v>6076</v>
      </c>
      <c r="T1234" t="s">
        <v>7369</v>
      </c>
      <c r="U1234" t="s">
        <v>7370</v>
      </c>
      <c r="V1234" s="40">
        <v>1.4400694444444444</v>
      </c>
      <c r="W1234" s="40">
        <v>1.4433796296296297</v>
      </c>
      <c r="X1234" s="40">
        <v>3.3101851851851851E-3</v>
      </c>
      <c r="Y1234" s="2" t="str">
        <f t="shared" si="236"/>
        <v>Cumplido</v>
      </c>
      <c r="Z1234" s="47" t="str">
        <f t="shared" si="237"/>
        <v/>
      </c>
      <c r="AA1234" s="8"/>
      <c r="AB1234" s="8" t="str">
        <f>IF($H1234="1-Crítica",IF($X1234&lt;=$AT$5,"Cumplido", "Incumplido"),"")</f>
        <v/>
      </c>
      <c r="AC1234" s="8" t="str">
        <f>IF($H1234="2-Alta",IF($X1234&lt;=$AT$6, "Cumplido", "Incumplido"),"")</f>
        <v/>
      </c>
      <c r="AD1234" s="8" t="str">
        <f>IF($H1234="3-Medio",IF($X1234&lt;=$AT$7, "Cumplido", "Incumplido"),"")</f>
        <v/>
      </c>
      <c r="AE1234" s="8" t="str">
        <f>IF($H1234="4-Baja",IF($X1234&lt;=$AT$8, "Cumplido", "Incumplido"),"")</f>
        <v>Cumplido</v>
      </c>
      <c r="AF1234" s="42">
        <v>45348</v>
      </c>
      <c r="AG1234" s="13" t="str">
        <f t="shared" si="238"/>
        <v>CUMPLE</v>
      </c>
      <c r="AH1234" s="13" t="str">
        <f t="shared" si="239"/>
        <v>NO CUMPLE</v>
      </c>
      <c r="AI1234" s="13" t="str">
        <f t="shared" si="240"/>
        <v>NO CUMPLE</v>
      </c>
      <c r="AJ1234" s="13" t="str">
        <f t="shared" si="241"/>
        <v>NO CUMPLE</v>
      </c>
      <c r="AK1234" s="13" t="str">
        <f t="shared" si="242"/>
        <v>NO CUMPLE</v>
      </c>
      <c r="AL1234" s="13" t="str">
        <f t="shared" si="243"/>
        <v>NO CUMPLE</v>
      </c>
      <c r="AM1234" s="13" t="str">
        <f t="shared" si="244"/>
        <v>NO CUMPLE</v>
      </c>
      <c r="AN1234" s="13" t="str">
        <f t="shared" si="245"/>
        <v>NO CUMPLE</v>
      </c>
      <c r="AO1234" s="13" t="str">
        <f t="shared" si="246"/>
        <v>NO CUMPLE</v>
      </c>
      <c r="AP1234" s="13" t="str">
        <f t="shared" si="247"/>
        <v>CUMPLE</v>
      </c>
    </row>
    <row r="1235" spans="1:42" ht="15" x14ac:dyDescent="0.25">
      <c r="A1235" t="s">
        <v>7371</v>
      </c>
      <c r="B1235" t="s">
        <v>445</v>
      </c>
      <c r="C1235" t="s">
        <v>233</v>
      </c>
      <c r="D1235" t="s">
        <v>446</v>
      </c>
      <c r="E1235" t="s">
        <v>264</v>
      </c>
      <c r="F1235" t="s">
        <v>447</v>
      </c>
      <c r="G1235" t="s">
        <v>448</v>
      </c>
      <c r="H1235" t="s">
        <v>55</v>
      </c>
      <c r="I1235" t="s">
        <v>30</v>
      </c>
      <c r="J1235" t="s">
        <v>67</v>
      </c>
      <c r="K1235" t="s">
        <v>399</v>
      </c>
      <c r="L1235" t="s">
        <v>7372</v>
      </c>
      <c r="M1235" t="s">
        <v>7373</v>
      </c>
      <c r="N1235" t="s">
        <v>7373</v>
      </c>
      <c r="O1235" t="s">
        <v>61</v>
      </c>
      <c r="P1235" t="s">
        <v>452</v>
      </c>
      <c r="Q1235" t="s">
        <v>452</v>
      </c>
      <c r="R1235" t="s">
        <v>7374</v>
      </c>
      <c r="S1235" t="s">
        <v>6076</v>
      </c>
      <c r="T1235" t="s">
        <v>7375</v>
      </c>
      <c r="U1235" t="s">
        <v>7376</v>
      </c>
      <c r="V1235" s="40">
        <v>1.439363425925926</v>
      </c>
      <c r="W1235" s="40">
        <v>1.4428356481481481</v>
      </c>
      <c r="X1235" s="40">
        <v>3.472222222222222E-3</v>
      </c>
      <c r="Y1235" s="2" t="str">
        <f t="shared" si="236"/>
        <v>Cumplido</v>
      </c>
      <c r="Z1235" s="47" t="str">
        <f t="shared" si="237"/>
        <v/>
      </c>
      <c r="AA1235" s="8"/>
      <c r="AB1235" s="8" t="str">
        <f>IF($H1235="1-Crítica",IF($X1235&lt;=$AT$5,"Cumplido", "Incumplido"),"")</f>
        <v/>
      </c>
      <c r="AC1235" s="8" t="str">
        <f>IF($H1235="2-Alta",IF($X1235&lt;=$AT$6, "Cumplido", "Incumplido"),"")</f>
        <v/>
      </c>
      <c r="AD1235" s="8" t="str">
        <f>IF($H1235="3-Medio",IF($X1235&lt;=$AT$7, "Cumplido", "Incumplido"),"")</f>
        <v/>
      </c>
      <c r="AE1235" s="8" t="str">
        <f>IF($H1235="4-Baja",IF($X1235&lt;=$AT$8, "Cumplido", "Incumplido"),"")</f>
        <v>Cumplido</v>
      </c>
      <c r="AF1235" s="42">
        <v>45348</v>
      </c>
      <c r="AG1235" s="13" t="str">
        <f t="shared" si="238"/>
        <v>CUMPLE</v>
      </c>
      <c r="AH1235" s="13" t="str">
        <f t="shared" si="239"/>
        <v>NO CUMPLE</v>
      </c>
      <c r="AI1235" s="13" t="str">
        <f t="shared" si="240"/>
        <v>NO CUMPLE</v>
      </c>
      <c r="AJ1235" s="13" t="str">
        <f t="shared" si="241"/>
        <v>NO CUMPLE</v>
      </c>
      <c r="AK1235" s="13" t="str">
        <f t="shared" si="242"/>
        <v>NO CUMPLE</v>
      </c>
      <c r="AL1235" s="13" t="str">
        <f t="shared" si="243"/>
        <v>NO CUMPLE</v>
      </c>
      <c r="AM1235" s="13" t="str">
        <f t="shared" si="244"/>
        <v>NO CUMPLE</v>
      </c>
      <c r="AN1235" s="13" t="str">
        <f t="shared" si="245"/>
        <v>NO CUMPLE</v>
      </c>
      <c r="AO1235" s="13" t="str">
        <f t="shared" si="246"/>
        <v>NO CUMPLE</v>
      </c>
      <c r="AP1235" s="13" t="str">
        <f t="shared" si="247"/>
        <v>CUMPLE</v>
      </c>
    </row>
    <row r="1236" spans="1:42" ht="15" x14ac:dyDescent="0.25">
      <c r="A1236" t="s">
        <v>7377</v>
      </c>
      <c r="B1236" t="s">
        <v>445</v>
      </c>
      <c r="C1236" t="s">
        <v>233</v>
      </c>
      <c r="D1236" t="s">
        <v>446</v>
      </c>
      <c r="E1236" t="s">
        <v>264</v>
      </c>
      <c r="F1236" t="s">
        <v>447</v>
      </c>
      <c r="G1236" t="s">
        <v>448</v>
      </c>
      <c r="H1236" t="s">
        <v>55</v>
      </c>
      <c r="I1236" t="s">
        <v>30</v>
      </c>
      <c r="J1236" t="s">
        <v>67</v>
      </c>
      <c r="K1236" t="s">
        <v>399</v>
      </c>
      <c r="L1236" t="s">
        <v>7378</v>
      </c>
      <c r="M1236" t="s">
        <v>7379</v>
      </c>
      <c r="N1236" t="s">
        <v>7379</v>
      </c>
      <c r="O1236" t="s">
        <v>61</v>
      </c>
      <c r="P1236" t="s">
        <v>452</v>
      </c>
      <c r="Q1236" t="s">
        <v>452</v>
      </c>
      <c r="R1236" t="s">
        <v>7380</v>
      </c>
      <c r="S1236" t="s">
        <v>6076</v>
      </c>
      <c r="T1236" t="s">
        <v>7381</v>
      </c>
      <c r="U1236" t="s">
        <v>7382</v>
      </c>
      <c r="V1236" s="40">
        <v>1.4414236111111112</v>
      </c>
      <c r="W1236" s="40">
        <v>1.4429976851851851</v>
      </c>
      <c r="X1236" s="40">
        <v>1.5740740740740741E-3</v>
      </c>
      <c r="Y1236" s="2" t="str">
        <f t="shared" si="236"/>
        <v>Cumplido</v>
      </c>
      <c r="Z1236" s="47" t="str">
        <f t="shared" si="237"/>
        <v/>
      </c>
      <c r="AA1236" s="8"/>
      <c r="AB1236" s="8" t="str">
        <f>IF($H1236="1-Crítica",IF($X1236&lt;=$AT$5,"Cumplido", "Incumplido"),"")</f>
        <v/>
      </c>
      <c r="AC1236" s="8" t="str">
        <f>IF($H1236="2-Alta",IF($X1236&lt;=$AT$6, "Cumplido", "Incumplido"),"")</f>
        <v/>
      </c>
      <c r="AD1236" s="8" t="str">
        <f>IF($H1236="3-Medio",IF($X1236&lt;=$AT$7, "Cumplido", "Incumplido"),"")</f>
        <v/>
      </c>
      <c r="AE1236" s="8" t="str">
        <f>IF($H1236="4-Baja",IF($X1236&lt;=$AT$8, "Cumplido", "Incumplido"),"")</f>
        <v>Cumplido</v>
      </c>
      <c r="AF1236" s="42">
        <v>45348</v>
      </c>
      <c r="AG1236" s="13" t="str">
        <f t="shared" si="238"/>
        <v>CUMPLE</v>
      </c>
      <c r="AH1236" s="13" t="str">
        <f t="shared" si="239"/>
        <v>NO CUMPLE</v>
      </c>
      <c r="AI1236" s="13" t="str">
        <f t="shared" si="240"/>
        <v>NO CUMPLE</v>
      </c>
      <c r="AJ1236" s="13" t="str">
        <f t="shared" si="241"/>
        <v>NO CUMPLE</v>
      </c>
      <c r="AK1236" s="13" t="str">
        <f t="shared" si="242"/>
        <v>NO CUMPLE</v>
      </c>
      <c r="AL1236" s="13" t="str">
        <f t="shared" si="243"/>
        <v>NO CUMPLE</v>
      </c>
      <c r="AM1236" s="13" t="str">
        <f t="shared" si="244"/>
        <v>NO CUMPLE</v>
      </c>
      <c r="AN1236" s="13" t="str">
        <f t="shared" si="245"/>
        <v>NO CUMPLE</v>
      </c>
      <c r="AO1236" s="13" t="str">
        <f t="shared" si="246"/>
        <v>NO CUMPLE</v>
      </c>
      <c r="AP1236" s="13" t="str">
        <f t="shared" si="247"/>
        <v>CUMPLE</v>
      </c>
    </row>
    <row r="1237" spans="1:42" ht="15" x14ac:dyDescent="0.25">
      <c r="A1237" t="s">
        <v>7383</v>
      </c>
      <c r="B1237" t="s">
        <v>445</v>
      </c>
      <c r="C1237" t="s">
        <v>233</v>
      </c>
      <c r="D1237" t="s">
        <v>446</v>
      </c>
      <c r="E1237" t="s">
        <v>264</v>
      </c>
      <c r="F1237" t="s">
        <v>447</v>
      </c>
      <c r="G1237" t="s">
        <v>448</v>
      </c>
      <c r="H1237" t="s">
        <v>55</v>
      </c>
      <c r="I1237" t="s">
        <v>30</v>
      </c>
      <c r="J1237" t="s">
        <v>67</v>
      </c>
      <c r="K1237" t="s">
        <v>399</v>
      </c>
      <c r="L1237" t="s">
        <v>2567</v>
      </c>
      <c r="M1237" t="s">
        <v>7379</v>
      </c>
      <c r="N1237" t="s">
        <v>7379</v>
      </c>
      <c r="O1237" t="s">
        <v>61</v>
      </c>
      <c r="P1237" t="s">
        <v>452</v>
      </c>
      <c r="Q1237" t="s">
        <v>452</v>
      </c>
      <c r="R1237" t="s">
        <v>7384</v>
      </c>
      <c r="S1237" t="s">
        <v>6643</v>
      </c>
      <c r="T1237" t="s">
        <v>7385</v>
      </c>
      <c r="U1237" t="s">
        <v>7386</v>
      </c>
      <c r="V1237" s="40">
        <v>3.0671296296296297E-2</v>
      </c>
      <c r="W1237" s="40">
        <v>3.215277777777778E-2</v>
      </c>
      <c r="X1237" s="40">
        <v>1.4814814814814814E-3</v>
      </c>
      <c r="Y1237" s="2" t="str">
        <f t="shared" si="236"/>
        <v>Cumplido</v>
      </c>
      <c r="Z1237" s="47" t="str">
        <f t="shared" si="237"/>
        <v/>
      </c>
      <c r="AA1237" s="8"/>
      <c r="AB1237" s="8"/>
      <c r="AC1237" s="8"/>
      <c r="AD1237" s="8"/>
      <c r="AE1237" s="8"/>
      <c r="AF1237" s="42">
        <v>45346</v>
      </c>
      <c r="AG1237" s="13" t="str">
        <f t="shared" si="238"/>
        <v>CUMPLE</v>
      </c>
      <c r="AH1237" s="13" t="str">
        <f t="shared" si="239"/>
        <v>NO CUMPLE</v>
      </c>
      <c r="AI1237" s="13" t="str">
        <f t="shared" si="240"/>
        <v>NO CUMPLE</v>
      </c>
      <c r="AJ1237" s="13" t="str">
        <f t="shared" si="241"/>
        <v>NO CUMPLE</v>
      </c>
      <c r="AK1237" s="13" t="str">
        <f t="shared" si="242"/>
        <v>NO CUMPLE</v>
      </c>
      <c r="AL1237" s="13" t="str">
        <f t="shared" si="243"/>
        <v>CUMPLE</v>
      </c>
      <c r="AM1237" s="13" t="str">
        <f t="shared" si="244"/>
        <v>NO CUMPLE</v>
      </c>
      <c r="AN1237" s="13" t="str">
        <f t="shared" si="245"/>
        <v>NO CUMPLE</v>
      </c>
      <c r="AO1237" s="13" t="str">
        <f t="shared" si="246"/>
        <v>NO CUMPLE</v>
      </c>
      <c r="AP1237" s="13" t="str">
        <f t="shared" si="247"/>
        <v>NO CUMPLE</v>
      </c>
    </row>
    <row r="1238" spans="1:42" ht="15" x14ac:dyDescent="0.25">
      <c r="A1238" t="s">
        <v>7387</v>
      </c>
      <c r="B1238" t="s">
        <v>445</v>
      </c>
      <c r="C1238" t="s">
        <v>233</v>
      </c>
      <c r="D1238" t="s">
        <v>446</v>
      </c>
      <c r="E1238" t="s">
        <v>264</v>
      </c>
      <c r="F1238" t="s">
        <v>447</v>
      </c>
      <c r="G1238" t="s">
        <v>448</v>
      </c>
      <c r="H1238" t="s">
        <v>55</v>
      </c>
      <c r="I1238" t="s">
        <v>30</v>
      </c>
      <c r="J1238" t="s">
        <v>67</v>
      </c>
      <c r="K1238" t="s">
        <v>399</v>
      </c>
      <c r="L1238" t="s">
        <v>7388</v>
      </c>
      <c r="M1238" t="s">
        <v>7389</v>
      </c>
      <c r="N1238" t="s">
        <v>7389</v>
      </c>
      <c r="O1238" t="s">
        <v>61</v>
      </c>
      <c r="P1238" t="s">
        <v>452</v>
      </c>
      <c r="Q1238" t="s">
        <v>452</v>
      </c>
      <c r="R1238" t="s">
        <v>7390</v>
      </c>
      <c r="S1238" t="s">
        <v>6076</v>
      </c>
      <c r="T1238" t="s">
        <v>7391</v>
      </c>
      <c r="U1238" t="s">
        <v>7392</v>
      </c>
      <c r="V1238" s="40">
        <v>1.4150810185185185</v>
      </c>
      <c r="W1238" s="40">
        <v>1.4156481481481482</v>
      </c>
      <c r="X1238" s="40">
        <v>5.6712962962962967E-4</v>
      </c>
      <c r="Y1238" s="2" t="str">
        <f t="shared" si="236"/>
        <v>Cumplido</v>
      </c>
      <c r="Z1238" s="47" t="str">
        <f t="shared" si="237"/>
        <v/>
      </c>
      <c r="AA1238" s="8"/>
      <c r="AB1238" s="8"/>
      <c r="AC1238" s="8"/>
      <c r="AD1238" s="8"/>
      <c r="AE1238" s="8"/>
      <c r="AF1238" s="42">
        <v>45348</v>
      </c>
      <c r="AG1238" s="13" t="str">
        <f t="shared" si="238"/>
        <v>CUMPLE</v>
      </c>
      <c r="AH1238" s="13" t="str">
        <f t="shared" si="239"/>
        <v>NO CUMPLE</v>
      </c>
      <c r="AI1238" s="13" t="str">
        <f t="shared" si="240"/>
        <v>NO CUMPLE</v>
      </c>
      <c r="AJ1238" s="13" t="str">
        <f t="shared" si="241"/>
        <v>NO CUMPLE</v>
      </c>
      <c r="AK1238" s="13" t="str">
        <f t="shared" si="242"/>
        <v>NO CUMPLE</v>
      </c>
      <c r="AL1238" s="13" t="str">
        <f t="shared" si="243"/>
        <v>NO CUMPLE</v>
      </c>
      <c r="AM1238" s="13" t="str">
        <f t="shared" si="244"/>
        <v>NO CUMPLE</v>
      </c>
      <c r="AN1238" s="13" t="str">
        <f t="shared" si="245"/>
        <v>NO CUMPLE</v>
      </c>
      <c r="AO1238" s="13" t="str">
        <f t="shared" si="246"/>
        <v>NO CUMPLE</v>
      </c>
      <c r="AP1238" s="13" t="str">
        <f t="shared" si="247"/>
        <v>CUMPLE</v>
      </c>
    </row>
    <row r="1239" spans="1:42" ht="15" hidden="1" x14ac:dyDescent="0.25">
      <c r="A1239" t="s">
        <v>7393</v>
      </c>
      <c r="B1239" t="s">
        <v>165</v>
      </c>
      <c r="C1239" t="s">
        <v>359</v>
      </c>
      <c r="D1239" t="s">
        <v>71</v>
      </c>
      <c r="E1239" t="s">
        <v>5012</v>
      </c>
      <c r="F1239" t="s">
        <v>5013</v>
      </c>
      <c r="G1239" t="s">
        <v>253</v>
      </c>
      <c r="H1239" t="s">
        <v>254</v>
      </c>
      <c r="I1239" t="s">
        <v>28</v>
      </c>
      <c r="J1239" t="s">
        <v>82</v>
      </c>
      <c r="K1239" t="s">
        <v>57</v>
      </c>
      <c r="L1239" t="s">
        <v>7394</v>
      </c>
      <c r="M1239" t="s">
        <v>7395</v>
      </c>
      <c r="N1239" t="s">
        <v>7396</v>
      </c>
      <c r="O1239" t="s">
        <v>61</v>
      </c>
      <c r="P1239" t="s">
        <v>136</v>
      </c>
      <c r="Q1239" t="s">
        <v>137</v>
      </c>
      <c r="R1239" t="s">
        <v>7397</v>
      </c>
      <c r="S1239" t="s">
        <v>7398</v>
      </c>
      <c r="T1239" t="s">
        <v>7394</v>
      </c>
      <c r="U1239" t="s">
        <v>5019</v>
      </c>
      <c r="V1239" s="40">
        <v>1.2152777777777778E-3</v>
      </c>
      <c r="W1239" s="40">
        <v>1.4351851851851852E-3</v>
      </c>
      <c r="X1239" s="40">
        <v>2.199074074074074E-4</v>
      </c>
      <c r="Y1239" s="2" t="str">
        <f t="shared" si="236"/>
        <v/>
      </c>
      <c r="Z1239" s="47" t="str">
        <f t="shared" si="237"/>
        <v>Cumplido</v>
      </c>
      <c r="AA1239" s="8"/>
      <c r="AB1239" s="8"/>
      <c r="AC1239" s="8"/>
      <c r="AD1239" s="8"/>
      <c r="AE1239" s="8"/>
      <c r="AF1239" s="42">
        <v>45347</v>
      </c>
      <c r="AG1239" s="13" t="str">
        <f t="shared" si="238"/>
        <v>CUMPLE</v>
      </c>
      <c r="AH1239" s="13" t="str">
        <f t="shared" si="239"/>
        <v>NO CUMPLE</v>
      </c>
      <c r="AI1239" s="13" t="str">
        <f t="shared" si="240"/>
        <v>NO CUMPLE</v>
      </c>
      <c r="AJ1239" s="13" t="str">
        <f t="shared" si="241"/>
        <v>NO CUMPLE</v>
      </c>
      <c r="AK1239" s="13" t="str">
        <f t="shared" si="242"/>
        <v>NO CUMPLE</v>
      </c>
      <c r="AL1239" s="13" t="str">
        <f t="shared" si="243"/>
        <v>CUMPLE</v>
      </c>
      <c r="AM1239" s="13" t="str">
        <f t="shared" si="244"/>
        <v>NO CUMPLE</v>
      </c>
      <c r="AN1239" s="13" t="str">
        <f t="shared" si="245"/>
        <v>NO CUMPLE</v>
      </c>
      <c r="AO1239" s="13" t="str">
        <f t="shared" si="246"/>
        <v>NO CUMPLE</v>
      </c>
      <c r="AP1239" s="13" t="str">
        <f t="shared" si="247"/>
        <v>NO CUMPLE</v>
      </c>
    </row>
    <row r="1240" spans="1:42" ht="15" hidden="1" x14ac:dyDescent="0.25">
      <c r="A1240" t="s">
        <v>7399</v>
      </c>
      <c r="B1240" t="s">
        <v>165</v>
      </c>
      <c r="C1240" t="s">
        <v>359</v>
      </c>
      <c r="D1240" t="s">
        <v>71</v>
      </c>
      <c r="E1240" t="s">
        <v>5012</v>
      </c>
      <c r="F1240" t="s">
        <v>5013</v>
      </c>
      <c r="G1240" t="s">
        <v>253</v>
      </c>
      <c r="H1240" t="s">
        <v>254</v>
      </c>
      <c r="I1240" t="s">
        <v>28</v>
      </c>
      <c r="J1240" t="s">
        <v>82</v>
      </c>
      <c r="K1240" t="s">
        <v>57</v>
      </c>
      <c r="L1240" t="s">
        <v>6280</v>
      </c>
      <c r="M1240" t="s">
        <v>7400</v>
      </c>
      <c r="N1240" t="s">
        <v>7401</v>
      </c>
      <c r="O1240" t="s">
        <v>61</v>
      </c>
      <c r="P1240" t="s">
        <v>136</v>
      </c>
      <c r="Q1240" t="s">
        <v>137</v>
      </c>
      <c r="R1240" t="s">
        <v>7402</v>
      </c>
      <c r="S1240" t="s">
        <v>7398</v>
      </c>
      <c r="T1240" t="s">
        <v>7403</v>
      </c>
      <c r="U1240" t="s">
        <v>5238</v>
      </c>
      <c r="V1240" s="40">
        <v>1.3888888888888889E-3</v>
      </c>
      <c r="W1240" s="40">
        <v>2.685185185185185E-3</v>
      </c>
      <c r="X1240" s="40">
        <v>1.2962962962962963E-3</v>
      </c>
      <c r="Y1240" s="2" t="str">
        <f t="shared" si="236"/>
        <v/>
      </c>
      <c r="Z1240" s="47" t="str">
        <f t="shared" si="237"/>
        <v>Cumplido</v>
      </c>
      <c r="AA1240" s="8"/>
      <c r="AB1240" s="8"/>
      <c r="AC1240" s="8"/>
      <c r="AD1240" s="8"/>
      <c r="AE1240" s="8"/>
      <c r="AF1240" s="42">
        <v>45347</v>
      </c>
      <c r="AG1240" s="13" t="str">
        <f t="shared" si="238"/>
        <v>CUMPLE</v>
      </c>
      <c r="AH1240" s="13" t="str">
        <f t="shared" si="239"/>
        <v>NO CUMPLE</v>
      </c>
      <c r="AI1240" s="13" t="str">
        <f t="shared" si="240"/>
        <v>NO CUMPLE</v>
      </c>
      <c r="AJ1240" s="13" t="str">
        <f t="shared" si="241"/>
        <v>NO CUMPLE</v>
      </c>
      <c r="AK1240" s="13" t="str">
        <f t="shared" si="242"/>
        <v>NO CUMPLE</v>
      </c>
      <c r="AL1240" s="13" t="str">
        <f t="shared" si="243"/>
        <v>CUMPLE</v>
      </c>
      <c r="AM1240" s="13" t="str">
        <f t="shared" si="244"/>
        <v>NO CUMPLE</v>
      </c>
      <c r="AN1240" s="13" t="str">
        <f t="shared" si="245"/>
        <v>NO CUMPLE</v>
      </c>
      <c r="AO1240" s="13" t="str">
        <f t="shared" si="246"/>
        <v>NO CUMPLE</v>
      </c>
      <c r="AP1240" s="13" t="str">
        <f t="shared" si="247"/>
        <v>NO CUMPLE</v>
      </c>
    </row>
    <row r="1241" spans="1:42" ht="15" hidden="1" x14ac:dyDescent="0.25">
      <c r="A1241" t="s">
        <v>7404</v>
      </c>
      <c r="B1241" t="s">
        <v>165</v>
      </c>
      <c r="C1241" t="s">
        <v>359</v>
      </c>
      <c r="D1241" t="s">
        <v>71</v>
      </c>
      <c r="E1241" t="s">
        <v>5012</v>
      </c>
      <c r="F1241" t="s">
        <v>5013</v>
      </c>
      <c r="G1241" t="s">
        <v>253</v>
      </c>
      <c r="H1241" t="s">
        <v>254</v>
      </c>
      <c r="I1241" t="s">
        <v>28</v>
      </c>
      <c r="J1241" t="s">
        <v>82</v>
      </c>
      <c r="K1241" t="s">
        <v>57</v>
      </c>
      <c r="L1241" t="s">
        <v>375</v>
      </c>
      <c r="M1241" t="s">
        <v>7405</v>
      </c>
      <c r="N1241" t="s">
        <v>7406</v>
      </c>
      <c r="O1241" t="s">
        <v>61</v>
      </c>
      <c r="P1241" t="s">
        <v>136</v>
      </c>
      <c r="Q1241" t="s">
        <v>137</v>
      </c>
      <c r="R1241" t="s">
        <v>7407</v>
      </c>
      <c r="S1241" t="s">
        <v>7398</v>
      </c>
      <c r="T1241" t="s">
        <v>375</v>
      </c>
      <c r="U1241" t="s">
        <v>5243</v>
      </c>
      <c r="V1241" s="40">
        <v>8.1018518518518516E-4</v>
      </c>
      <c r="W1241" s="40">
        <v>1.7708333333333332E-3</v>
      </c>
      <c r="X1241" s="40">
        <v>9.6064814814814819E-4</v>
      </c>
      <c r="Y1241" s="2" t="str">
        <f t="shared" si="236"/>
        <v/>
      </c>
      <c r="Z1241" s="47" t="str">
        <f t="shared" si="237"/>
        <v>Cumplido</v>
      </c>
      <c r="AA1241" s="8"/>
      <c r="AB1241" s="8"/>
      <c r="AC1241" s="8"/>
      <c r="AD1241" s="8"/>
      <c r="AE1241" s="8"/>
      <c r="AF1241" s="42">
        <v>45347</v>
      </c>
      <c r="AG1241" s="13" t="str">
        <f t="shared" si="238"/>
        <v>CUMPLE</v>
      </c>
      <c r="AH1241" s="13" t="str">
        <f t="shared" si="239"/>
        <v>NO CUMPLE</v>
      </c>
      <c r="AI1241" s="13" t="str">
        <f t="shared" si="240"/>
        <v>NO CUMPLE</v>
      </c>
      <c r="AJ1241" s="13" t="str">
        <f t="shared" si="241"/>
        <v>NO CUMPLE</v>
      </c>
      <c r="AK1241" s="13" t="str">
        <f t="shared" si="242"/>
        <v>NO CUMPLE</v>
      </c>
      <c r="AL1241" s="13" t="str">
        <f t="shared" si="243"/>
        <v>CUMPLE</v>
      </c>
      <c r="AM1241" s="13" t="str">
        <f t="shared" si="244"/>
        <v>NO CUMPLE</v>
      </c>
      <c r="AN1241" s="13" t="str">
        <f t="shared" si="245"/>
        <v>NO CUMPLE</v>
      </c>
      <c r="AO1241" s="13" t="str">
        <f t="shared" si="246"/>
        <v>NO CUMPLE</v>
      </c>
      <c r="AP1241" s="13" t="str">
        <f t="shared" si="247"/>
        <v>NO CUMPLE</v>
      </c>
    </row>
    <row r="1242" spans="1:42" ht="15" hidden="1" x14ac:dyDescent="0.25">
      <c r="A1242" t="s">
        <v>7408</v>
      </c>
      <c r="B1242" t="s">
        <v>165</v>
      </c>
      <c r="C1242" t="s">
        <v>359</v>
      </c>
      <c r="D1242" t="s">
        <v>71</v>
      </c>
      <c r="E1242" t="s">
        <v>5012</v>
      </c>
      <c r="F1242" t="s">
        <v>5013</v>
      </c>
      <c r="G1242" t="s">
        <v>253</v>
      </c>
      <c r="H1242" t="s">
        <v>254</v>
      </c>
      <c r="I1242" t="s">
        <v>28</v>
      </c>
      <c r="J1242" t="s">
        <v>82</v>
      </c>
      <c r="K1242" t="s">
        <v>57</v>
      </c>
      <c r="L1242" t="s">
        <v>7409</v>
      </c>
      <c r="M1242" t="s">
        <v>7410</v>
      </c>
      <c r="N1242" t="s">
        <v>7411</v>
      </c>
      <c r="O1242" t="s">
        <v>61</v>
      </c>
      <c r="P1242" t="s">
        <v>136</v>
      </c>
      <c r="Q1242" t="s">
        <v>137</v>
      </c>
      <c r="R1242" t="s">
        <v>7412</v>
      </c>
      <c r="S1242" t="s">
        <v>7398</v>
      </c>
      <c r="T1242" t="s">
        <v>7409</v>
      </c>
      <c r="U1242" t="s">
        <v>5238</v>
      </c>
      <c r="V1242" s="40">
        <v>1.0648148148148149E-3</v>
      </c>
      <c r="W1242" s="40">
        <v>2.7430555555555554E-3</v>
      </c>
      <c r="X1242" s="40">
        <v>1.6782407407407408E-3</v>
      </c>
      <c r="Y1242" s="2" t="str">
        <f t="shared" si="236"/>
        <v/>
      </c>
      <c r="Z1242" s="47" t="str">
        <f t="shared" si="237"/>
        <v>Cumplido</v>
      </c>
      <c r="AA1242" s="8"/>
      <c r="AB1242" s="8"/>
      <c r="AC1242" s="8"/>
      <c r="AD1242" s="8"/>
      <c r="AE1242" s="8"/>
      <c r="AF1242" s="42">
        <v>45347</v>
      </c>
      <c r="AG1242" s="13" t="str">
        <f t="shared" si="238"/>
        <v>CUMPLE</v>
      </c>
      <c r="AH1242" s="13" t="str">
        <f t="shared" si="239"/>
        <v>NO CUMPLE</v>
      </c>
      <c r="AI1242" s="13" t="str">
        <f t="shared" si="240"/>
        <v>NO CUMPLE</v>
      </c>
      <c r="AJ1242" s="13" t="str">
        <f t="shared" si="241"/>
        <v>NO CUMPLE</v>
      </c>
      <c r="AK1242" s="13" t="str">
        <f t="shared" si="242"/>
        <v>NO CUMPLE</v>
      </c>
      <c r="AL1242" s="13" t="str">
        <f t="shared" si="243"/>
        <v>CUMPLE</v>
      </c>
      <c r="AM1242" s="13" t="str">
        <f t="shared" si="244"/>
        <v>NO CUMPLE</v>
      </c>
      <c r="AN1242" s="13" t="str">
        <f t="shared" si="245"/>
        <v>NO CUMPLE</v>
      </c>
      <c r="AO1242" s="13" t="str">
        <f t="shared" si="246"/>
        <v>NO CUMPLE</v>
      </c>
      <c r="AP1242" s="13" t="str">
        <f t="shared" si="247"/>
        <v>NO CUMPLE</v>
      </c>
    </row>
    <row r="1243" spans="1:42" ht="15" hidden="1" x14ac:dyDescent="0.25">
      <c r="A1243" t="s">
        <v>7413</v>
      </c>
      <c r="B1243" t="s">
        <v>165</v>
      </c>
      <c r="C1243" t="s">
        <v>359</v>
      </c>
      <c r="D1243" t="s">
        <v>71</v>
      </c>
      <c r="E1243" t="s">
        <v>5012</v>
      </c>
      <c r="F1243" t="s">
        <v>5013</v>
      </c>
      <c r="G1243" t="s">
        <v>253</v>
      </c>
      <c r="H1243" t="s">
        <v>254</v>
      </c>
      <c r="I1243" t="s">
        <v>28</v>
      </c>
      <c r="J1243" t="s">
        <v>82</v>
      </c>
      <c r="K1243" t="s">
        <v>57</v>
      </c>
      <c r="L1243" t="s">
        <v>6435</v>
      </c>
      <c r="M1243" t="s">
        <v>7414</v>
      </c>
      <c r="N1243" t="s">
        <v>7415</v>
      </c>
      <c r="O1243" t="s">
        <v>61</v>
      </c>
      <c r="P1243" t="s">
        <v>136</v>
      </c>
      <c r="Q1243" t="s">
        <v>137</v>
      </c>
      <c r="R1243" t="s">
        <v>7416</v>
      </c>
      <c r="S1243" t="s">
        <v>7398</v>
      </c>
      <c r="T1243" t="s">
        <v>6435</v>
      </c>
      <c r="U1243" t="s">
        <v>5238</v>
      </c>
      <c r="V1243" s="40">
        <v>0</v>
      </c>
      <c r="W1243" s="40">
        <v>2.4652777777777776E-3</v>
      </c>
      <c r="X1243" s="40">
        <v>2.4652777777777776E-3</v>
      </c>
      <c r="Y1243" s="2" t="str">
        <f t="shared" si="236"/>
        <v/>
      </c>
      <c r="Z1243" s="47" t="str">
        <f t="shared" si="237"/>
        <v>Cumplido</v>
      </c>
      <c r="AA1243" s="8"/>
      <c r="AB1243" s="8" t="str">
        <f>IF($H1243="1-Crítica",IF($X1243&lt;=$AT$5,"Cumplido", "Incumplido"),"")</f>
        <v/>
      </c>
      <c r="AC1243" s="8" t="str">
        <f>IF($H1243="2-Alta",IF($X1243&lt;=$AT$6, "Cumplido", "Incumplido"),"")</f>
        <v>Cumplido</v>
      </c>
      <c r="AD1243" s="8" t="str">
        <f>IF($H1243="3-Medio",IF($X1243&lt;=$AT$7, "Cumplido", "Incumplido"),"")</f>
        <v/>
      </c>
      <c r="AE1243" s="8" t="str">
        <f>IF($H1243="4-Baja",IF($X1243&lt;=$AT$8, "Cumplido", "Incumplido"),"")</f>
        <v/>
      </c>
      <c r="AF1243" s="42">
        <v>45347</v>
      </c>
      <c r="AG1243" s="13" t="str">
        <f t="shared" si="238"/>
        <v>CUMPLE</v>
      </c>
      <c r="AH1243" s="13" t="str">
        <f t="shared" si="239"/>
        <v>NO CUMPLE</v>
      </c>
      <c r="AI1243" s="13" t="str">
        <f t="shared" si="240"/>
        <v>NO CUMPLE</v>
      </c>
      <c r="AJ1243" s="13" t="str">
        <f t="shared" si="241"/>
        <v>NO CUMPLE</v>
      </c>
      <c r="AK1243" s="13" t="str">
        <f t="shared" si="242"/>
        <v>NO CUMPLE</v>
      </c>
      <c r="AL1243" s="13" t="str">
        <f t="shared" si="243"/>
        <v>CUMPLE</v>
      </c>
      <c r="AM1243" s="13" t="str">
        <f t="shared" si="244"/>
        <v>NO CUMPLE</v>
      </c>
      <c r="AN1243" s="13" t="str">
        <f t="shared" si="245"/>
        <v>NO CUMPLE</v>
      </c>
      <c r="AO1243" s="13" t="str">
        <f t="shared" si="246"/>
        <v>NO CUMPLE</v>
      </c>
      <c r="AP1243" s="13" t="str">
        <f t="shared" si="247"/>
        <v>NO CUMPLE</v>
      </c>
    </row>
    <row r="1244" spans="1:42" ht="15" hidden="1" x14ac:dyDescent="0.25">
      <c r="A1244" t="s">
        <v>7417</v>
      </c>
      <c r="B1244" t="s">
        <v>165</v>
      </c>
      <c r="C1244" t="s">
        <v>359</v>
      </c>
      <c r="D1244" t="s">
        <v>71</v>
      </c>
      <c r="E1244" t="s">
        <v>5012</v>
      </c>
      <c r="F1244" t="s">
        <v>5013</v>
      </c>
      <c r="G1244" t="s">
        <v>253</v>
      </c>
      <c r="H1244" t="s">
        <v>254</v>
      </c>
      <c r="I1244" t="s">
        <v>28</v>
      </c>
      <c r="J1244" t="s">
        <v>82</v>
      </c>
      <c r="K1244" t="s">
        <v>57</v>
      </c>
      <c r="L1244" t="s">
        <v>7418</v>
      </c>
      <c r="M1244" t="s">
        <v>7419</v>
      </c>
      <c r="N1244" t="s">
        <v>7420</v>
      </c>
      <c r="O1244" t="s">
        <v>61</v>
      </c>
      <c r="P1244" t="s">
        <v>136</v>
      </c>
      <c r="Q1244" t="s">
        <v>137</v>
      </c>
      <c r="R1244" t="s">
        <v>7421</v>
      </c>
      <c r="S1244" t="s">
        <v>7398</v>
      </c>
      <c r="T1244" t="s">
        <v>7418</v>
      </c>
      <c r="U1244" t="s">
        <v>5238</v>
      </c>
      <c r="V1244" s="40">
        <v>1.0532407407407407E-3</v>
      </c>
      <c r="W1244" s="40">
        <v>2.5115740740740741E-3</v>
      </c>
      <c r="X1244" s="40">
        <v>1.4583333333333334E-3</v>
      </c>
      <c r="Y1244" s="2" t="str">
        <f t="shared" si="236"/>
        <v/>
      </c>
      <c r="Z1244" s="47" t="str">
        <f t="shared" si="237"/>
        <v>Cumplido</v>
      </c>
      <c r="AA1244" s="8"/>
      <c r="AB1244" s="8"/>
      <c r="AC1244" s="8"/>
      <c r="AD1244" s="8"/>
      <c r="AE1244" s="8"/>
      <c r="AF1244" s="42">
        <v>45347</v>
      </c>
      <c r="AG1244" s="13" t="str">
        <f t="shared" si="238"/>
        <v>CUMPLE</v>
      </c>
      <c r="AH1244" s="13" t="str">
        <f t="shared" si="239"/>
        <v>NO CUMPLE</v>
      </c>
      <c r="AI1244" s="13" t="str">
        <f t="shared" si="240"/>
        <v>NO CUMPLE</v>
      </c>
      <c r="AJ1244" s="13" t="str">
        <f t="shared" si="241"/>
        <v>NO CUMPLE</v>
      </c>
      <c r="AK1244" s="13" t="str">
        <f t="shared" si="242"/>
        <v>NO CUMPLE</v>
      </c>
      <c r="AL1244" s="13" t="str">
        <f t="shared" si="243"/>
        <v>CUMPLE</v>
      </c>
      <c r="AM1244" s="13" t="str">
        <f t="shared" si="244"/>
        <v>NO CUMPLE</v>
      </c>
      <c r="AN1244" s="13" t="str">
        <f t="shared" si="245"/>
        <v>NO CUMPLE</v>
      </c>
      <c r="AO1244" s="13" t="str">
        <f t="shared" si="246"/>
        <v>NO CUMPLE</v>
      </c>
      <c r="AP1244" s="13" t="str">
        <f t="shared" si="247"/>
        <v>NO CUMPLE</v>
      </c>
    </row>
    <row r="1245" spans="1:42" ht="15" hidden="1" x14ac:dyDescent="0.25">
      <c r="A1245" t="s">
        <v>7422</v>
      </c>
      <c r="B1245" t="s">
        <v>165</v>
      </c>
      <c r="C1245" t="s">
        <v>359</v>
      </c>
      <c r="D1245" t="s">
        <v>71</v>
      </c>
      <c r="E1245" t="s">
        <v>767</v>
      </c>
      <c r="F1245" t="s">
        <v>1016</v>
      </c>
      <c r="G1245" t="s">
        <v>54</v>
      </c>
      <c r="H1245" t="s">
        <v>55</v>
      </c>
      <c r="I1245" t="s">
        <v>30</v>
      </c>
      <c r="J1245" t="s">
        <v>82</v>
      </c>
      <c r="K1245" t="s">
        <v>57</v>
      </c>
      <c r="L1245" t="s">
        <v>1017</v>
      </c>
      <c r="M1245" t="s">
        <v>7423</v>
      </c>
      <c r="N1245" t="s">
        <v>7424</v>
      </c>
      <c r="O1245" t="s">
        <v>61</v>
      </c>
      <c r="P1245" t="s">
        <v>136</v>
      </c>
      <c r="Q1245" t="s">
        <v>137</v>
      </c>
      <c r="R1245" t="s">
        <v>7425</v>
      </c>
      <c r="S1245" t="s">
        <v>7398</v>
      </c>
      <c r="T1245" t="s">
        <v>1017</v>
      </c>
      <c r="U1245" t="s">
        <v>1021</v>
      </c>
      <c r="V1245" s="40">
        <v>4.7453703703703704E-4</v>
      </c>
      <c r="W1245" s="40">
        <v>1.1921296296296296E-3</v>
      </c>
      <c r="X1245" s="40">
        <v>7.1759259259259259E-4</v>
      </c>
      <c r="Y1245" s="2" t="str">
        <f t="shared" si="236"/>
        <v/>
      </c>
      <c r="Z1245" s="47" t="str">
        <f t="shared" si="237"/>
        <v>Cumplido</v>
      </c>
      <c r="AA1245" s="8"/>
      <c r="AB1245" s="8"/>
      <c r="AC1245" s="8"/>
      <c r="AD1245" s="8"/>
      <c r="AE1245" s="8"/>
      <c r="AF1245" s="42">
        <v>45347</v>
      </c>
      <c r="AG1245" s="13" t="str">
        <f t="shared" si="238"/>
        <v>CUMPLE</v>
      </c>
      <c r="AH1245" s="13" t="str">
        <f t="shared" si="239"/>
        <v>NO CUMPLE</v>
      </c>
      <c r="AI1245" s="13" t="str">
        <f t="shared" si="240"/>
        <v>NO CUMPLE</v>
      </c>
      <c r="AJ1245" s="13" t="str">
        <f t="shared" si="241"/>
        <v>NO CUMPLE</v>
      </c>
      <c r="AK1245" s="13" t="str">
        <f t="shared" si="242"/>
        <v>NO CUMPLE</v>
      </c>
      <c r="AL1245" s="13" t="str">
        <f t="shared" si="243"/>
        <v>CUMPLE</v>
      </c>
      <c r="AM1245" s="13" t="str">
        <f t="shared" si="244"/>
        <v>NO CUMPLE</v>
      </c>
      <c r="AN1245" s="13" t="str">
        <f t="shared" si="245"/>
        <v>NO CUMPLE</v>
      </c>
      <c r="AO1245" s="13" t="str">
        <f t="shared" si="246"/>
        <v>NO CUMPLE</v>
      </c>
      <c r="AP1245" s="13" t="str">
        <f t="shared" si="247"/>
        <v>NO CUMPLE</v>
      </c>
    </row>
    <row r="1246" spans="1:42" ht="15" hidden="1" x14ac:dyDescent="0.25">
      <c r="A1246" t="s">
        <v>7426</v>
      </c>
      <c r="B1246" t="s">
        <v>165</v>
      </c>
      <c r="C1246" t="s">
        <v>359</v>
      </c>
      <c r="D1246" t="s">
        <v>71</v>
      </c>
      <c r="E1246" t="s">
        <v>767</v>
      </c>
      <c r="F1246" t="s">
        <v>1016</v>
      </c>
      <c r="G1246" t="s">
        <v>54</v>
      </c>
      <c r="H1246" t="s">
        <v>55</v>
      </c>
      <c r="I1246" t="s">
        <v>30</v>
      </c>
      <c r="J1246" t="s">
        <v>82</v>
      </c>
      <c r="K1246" t="s">
        <v>57</v>
      </c>
      <c r="L1246" t="s">
        <v>1083</v>
      </c>
      <c r="M1246" t="s">
        <v>7427</v>
      </c>
      <c r="N1246" t="s">
        <v>7428</v>
      </c>
      <c r="O1246" t="s">
        <v>61</v>
      </c>
      <c r="P1246" t="s">
        <v>136</v>
      </c>
      <c r="Q1246" t="s">
        <v>137</v>
      </c>
      <c r="R1246" t="s">
        <v>7429</v>
      </c>
      <c r="S1246" t="s">
        <v>7398</v>
      </c>
      <c r="T1246" t="s">
        <v>1083</v>
      </c>
      <c r="U1246" t="s">
        <v>1087</v>
      </c>
      <c r="V1246" s="40">
        <v>6.2500000000000001E-4</v>
      </c>
      <c r="W1246" s="40">
        <v>1.5162037037037036E-3</v>
      </c>
      <c r="X1246" s="40">
        <v>8.9120370370370373E-4</v>
      </c>
      <c r="Y1246" s="2" t="str">
        <f t="shared" si="236"/>
        <v/>
      </c>
      <c r="Z1246" s="47" t="str">
        <f t="shared" si="237"/>
        <v>Cumplido</v>
      </c>
      <c r="AA1246" s="8"/>
      <c r="AB1246" s="8"/>
      <c r="AC1246" s="8"/>
      <c r="AD1246" s="8"/>
      <c r="AE1246" s="8"/>
      <c r="AF1246" s="42">
        <v>45347</v>
      </c>
      <c r="AG1246" s="13" t="str">
        <f t="shared" si="238"/>
        <v>CUMPLE</v>
      </c>
      <c r="AH1246" s="13" t="str">
        <f t="shared" si="239"/>
        <v>NO CUMPLE</v>
      </c>
      <c r="AI1246" s="13" t="str">
        <f t="shared" si="240"/>
        <v>NO CUMPLE</v>
      </c>
      <c r="AJ1246" s="13" t="str">
        <f t="shared" si="241"/>
        <v>NO CUMPLE</v>
      </c>
      <c r="AK1246" s="13" t="str">
        <f t="shared" si="242"/>
        <v>NO CUMPLE</v>
      </c>
      <c r="AL1246" s="13" t="str">
        <f t="shared" si="243"/>
        <v>CUMPLE</v>
      </c>
      <c r="AM1246" s="13" t="str">
        <f t="shared" si="244"/>
        <v>NO CUMPLE</v>
      </c>
      <c r="AN1246" s="13" t="str">
        <f t="shared" si="245"/>
        <v>NO CUMPLE</v>
      </c>
      <c r="AO1246" s="13" t="str">
        <f t="shared" si="246"/>
        <v>NO CUMPLE</v>
      </c>
      <c r="AP1246" s="13" t="str">
        <f t="shared" si="247"/>
        <v>NO CUMPLE</v>
      </c>
    </row>
    <row r="1247" spans="1:42" ht="15" hidden="1" x14ac:dyDescent="0.25">
      <c r="A1247" t="s">
        <v>7430</v>
      </c>
      <c r="B1247" t="s">
        <v>165</v>
      </c>
      <c r="C1247" t="s">
        <v>359</v>
      </c>
      <c r="D1247" t="s">
        <v>71</v>
      </c>
      <c r="E1247" t="s">
        <v>767</v>
      </c>
      <c r="F1247" t="s">
        <v>1016</v>
      </c>
      <c r="G1247" t="s">
        <v>54</v>
      </c>
      <c r="H1247" t="s">
        <v>55</v>
      </c>
      <c r="I1247" t="s">
        <v>30</v>
      </c>
      <c r="J1247" t="s">
        <v>82</v>
      </c>
      <c r="K1247" t="s">
        <v>57</v>
      </c>
      <c r="L1247" t="s">
        <v>1017</v>
      </c>
      <c r="M1247" t="s">
        <v>7431</v>
      </c>
      <c r="N1247" t="s">
        <v>7432</v>
      </c>
      <c r="O1247" t="s">
        <v>61</v>
      </c>
      <c r="P1247" t="s">
        <v>136</v>
      </c>
      <c r="Q1247" t="s">
        <v>137</v>
      </c>
      <c r="R1247" t="s">
        <v>7433</v>
      </c>
      <c r="S1247" t="s">
        <v>7398</v>
      </c>
      <c r="T1247" t="s">
        <v>1017</v>
      </c>
      <c r="U1247" t="s">
        <v>1021</v>
      </c>
      <c r="V1247" s="40">
        <v>4.7453703703703704E-4</v>
      </c>
      <c r="W1247" s="40">
        <v>1.1921296296296296E-3</v>
      </c>
      <c r="X1247" s="40">
        <v>7.1759259259259259E-4</v>
      </c>
      <c r="Y1247" s="2" t="str">
        <f t="shared" si="236"/>
        <v/>
      </c>
      <c r="Z1247" s="47" t="str">
        <f t="shared" si="237"/>
        <v>Cumplido</v>
      </c>
      <c r="AA1247" s="8"/>
      <c r="AB1247" s="8"/>
      <c r="AC1247" s="8"/>
      <c r="AD1247" s="8"/>
      <c r="AE1247" s="8"/>
      <c r="AF1247" s="42">
        <v>45347</v>
      </c>
      <c r="AG1247" s="13" t="str">
        <f t="shared" si="238"/>
        <v>CUMPLE</v>
      </c>
      <c r="AH1247" s="13" t="str">
        <f t="shared" si="239"/>
        <v>NO CUMPLE</v>
      </c>
      <c r="AI1247" s="13" t="str">
        <f t="shared" si="240"/>
        <v>NO CUMPLE</v>
      </c>
      <c r="AJ1247" s="13" t="str">
        <f t="shared" si="241"/>
        <v>NO CUMPLE</v>
      </c>
      <c r="AK1247" s="13" t="str">
        <f t="shared" si="242"/>
        <v>NO CUMPLE</v>
      </c>
      <c r="AL1247" s="13" t="str">
        <f t="shared" si="243"/>
        <v>CUMPLE</v>
      </c>
      <c r="AM1247" s="13" t="str">
        <f t="shared" si="244"/>
        <v>NO CUMPLE</v>
      </c>
      <c r="AN1247" s="13" t="str">
        <f t="shared" si="245"/>
        <v>NO CUMPLE</v>
      </c>
      <c r="AO1247" s="13" t="str">
        <f t="shared" si="246"/>
        <v>NO CUMPLE</v>
      </c>
      <c r="AP1247" s="13" t="str">
        <f t="shared" si="247"/>
        <v>NO CUMPLE</v>
      </c>
    </row>
    <row r="1248" spans="1:42" ht="15" hidden="1" x14ac:dyDescent="0.25">
      <c r="A1248" t="s">
        <v>7434</v>
      </c>
      <c r="B1248" t="s">
        <v>165</v>
      </c>
      <c r="C1248" t="s">
        <v>359</v>
      </c>
      <c r="D1248" t="s">
        <v>71</v>
      </c>
      <c r="E1248" t="s">
        <v>767</v>
      </c>
      <c r="F1248" t="s">
        <v>1016</v>
      </c>
      <c r="G1248" t="s">
        <v>54</v>
      </c>
      <c r="H1248" t="s">
        <v>55</v>
      </c>
      <c r="I1248" t="s">
        <v>30</v>
      </c>
      <c r="J1248" t="s">
        <v>82</v>
      </c>
      <c r="K1248" t="s">
        <v>57</v>
      </c>
      <c r="L1248" t="s">
        <v>6311</v>
      </c>
      <c r="M1248" t="s">
        <v>7435</v>
      </c>
      <c r="N1248" t="s">
        <v>7436</v>
      </c>
      <c r="O1248" t="s">
        <v>61</v>
      </c>
      <c r="P1248" t="s">
        <v>136</v>
      </c>
      <c r="Q1248" t="s">
        <v>137</v>
      </c>
      <c r="R1248" t="s">
        <v>7437</v>
      </c>
      <c r="S1248" t="s">
        <v>7398</v>
      </c>
      <c r="T1248" t="s">
        <v>6311</v>
      </c>
      <c r="U1248" t="s">
        <v>1021</v>
      </c>
      <c r="V1248" s="40">
        <v>5.0925925925925921E-4</v>
      </c>
      <c r="W1248" s="40">
        <v>1.25E-3</v>
      </c>
      <c r="X1248" s="40">
        <v>7.407407407407407E-4</v>
      </c>
      <c r="Y1248" s="2" t="str">
        <f t="shared" si="236"/>
        <v/>
      </c>
      <c r="Z1248" s="47" t="str">
        <f t="shared" si="237"/>
        <v>Cumplido</v>
      </c>
      <c r="AA1248" s="8"/>
      <c r="AB1248" s="8"/>
      <c r="AC1248" s="8"/>
      <c r="AD1248" s="8"/>
      <c r="AE1248" s="8"/>
      <c r="AF1248" s="42">
        <v>45347</v>
      </c>
      <c r="AG1248" s="13" t="str">
        <f t="shared" si="238"/>
        <v>CUMPLE</v>
      </c>
      <c r="AH1248" s="13" t="str">
        <f t="shared" si="239"/>
        <v>NO CUMPLE</v>
      </c>
      <c r="AI1248" s="13" t="str">
        <f t="shared" si="240"/>
        <v>NO CUMPLE</v>
      </c>
      <c r="AJ1248" s="13" t="str">
        <f t="shared" si="241"/>
        <v>NO CUMPLE</v>
      </c>
      <c r="AK1248" s="13" t="str">
        <f t="shared" si="242"/>
        <v>NO CUMPLE</v>
      </c>
      <c r="AL1248" s="13" t="str">
        <f t="shared" si="243"/>
        <v>CUMPLE</v>
      </c>
      <c r="AM1248" s="13" t="str">
        <f t="shared" si="244"/>
        <v>NO CUMPLE</v>
      </c>
      <c r="AN1248" s="13" t="str">
        <f t="shared" si="245"/>
        <v>NO CUMPLE</v>
      </c>
      <c r="AO1248" s="13" t="str">
        <f t="shared" si="246"/>
        <v>NO CUMPLE</v>
      </c>
      <c r="AP1248" s="13" t="str">
        <f t="shared" si="247"/>
        <v>NO CUMPLE</v>
      </c>
    </row>
    <row r="1249" spans="1:42" ht="15" hidden="1" x14ac:dyDescent="0.25">
      <c r="A1249" t="s">
        <v>7438</v>
      </c>
      <c r="B1249" t="s">
        <v>165</v>
      </c>
      <c r="C1249" t="s">
        <v>359</v>
      </c>
      <c r="D1249" t="s">
        <v>71</v>
      </c>
      <c r="E1249" t="s">
        <v>767</v>
      </c>
      <c r="F1249" t="s">
        <v>1016</v>
      </c>
      <c r="G1249" t="s">
        <v>54</v>
      </c>
      <c r="H1249" t="s">
        <v>55</v>
      </c>
      <c r="I1249" t="s">
        <v>30</v>
      </c>
      <c r="J1249" t="s">
        <v>82</v>
      </c>
      <c r="K1249" t="s">
        <v>57</v>
      </c>
      <c r="L1249" t="s">
        <v>6680</v>
      </c>
      <c r="M1249" t="s">
        <v>7439</v>
      </c>
      <c r="N1249" t="s">
        <v>7440</v>
      </c>
      <c r="O1249" t="s">
        <v>61</v>
      </c>
      <c r="P1249" t="s">
        <v>136</v>
      </c>
      <c r="Q1249" t="s">
        <v>137</v>
      </c>
      <c r="R1249" t="s">
        <v>7441</v>
      </c>
      <c r="S1249" t="s">
        <v>7398</v>
      </c>
      <c r="T1249" t="s">
        <v>6680</v>
      </c>
      <c r="U1249" t="s">
        <v>1021</v>
      </c>
      <c r="V1249" s="40">
        <v>6.9444444444444447E-4</v>
      </c>
      <c r="W1249" s="40">
        <v>1.6435185185185185E-3</v>
      </c>
      <c r="X1249" s="40">
        <v>9.4907407407407408E-4</v>
      </c>
      <c r="Y1249" s="2" t="str">
        <f t="shared" si="236"/>
        <v/>
      </c>
      <c r="Z1249" s="47" t="str">
        <f t="shared" si="237"/>
        <v>Cumplido</v>
      </c>
      <c r="AA1249" s="8"/>
      <c r="AB1249" s="8"/>
      <c r="AC1249" s="8"/>
      <c r="AD1249" s="8"/>
      <c r="AE1249" s="8"/>
      <c r="AF1249" s="42">
        <v>45347</v>
      </c>
      <c r="AG1249" s="13" t="str">
        <f t="shared" si="238"/>
        <v>CUMPLE</v>
      </c>
      <c r="AH1249" s="13" t="str">
        <f t="shared" si="239"/>
        <v>NO CUMPLE</v>
      </c>
      <c r="AI1249" s="13" t="str">
        <f t="shared" si="240"/>
        <v>NO CUMPLE</v>
      </c>
      <c r="AJ1249" s="13" t="str">
        <f t="shared" si="241"/>
        <v>NO CUMPLE</v>
      </c>
      <c r="AK1249" s="13" t="str">
        <f t="shared" si="242"/>
        <v>NO CUMPLE</v>
      </c>
      <c r="AL1249" s="13" t="str">
        <f t="shared" si="243"/>
        <v>CUMPLE</v>
      </c>
      <c r="AM1249" s="13" t="str">
        <f t="shared" si="244"/>
        <v>NO CUMPLE</v>
      </c>
      <c r="AN1249" s="13" t="str">
        <f t="shared" si="245"/>
        <v>NO CUMPLE</v>
      </c>
      <c r="AO1249" s="13" t="str">
        <f t="shared" si="246"/>
        <v>NO CUMPLE</v>
      </c>
      <c r="AP1249" s="13" t="str">
        <f t="shared" si="247"/>
        <v>NO CUMPLE</v>
      </c>
    </row>
    <row r="1250" spans="1:42" ht="15" hidden="1" x14ac:dyDescent="0.25">
      <c r="A1250" t="s">
        <v>7442</v>
      </c>
      <c r="B1250" t="s">
        <v>165</v>
      </c>
      <c r="C1250" t="s">
        <v>71</v>
      </c>
      <c r="D1250" t="s">
        <v>297</v>
      </c>
      <c r="E1250" t="s">
        <v>675</v>
      </c>
      <c r="F1250" t="s">
        <v>299</v>
      </c>
      <c r="G1250" t="s">
        <v>73</v>
      </c>
      <c r="H1250" t="s">
        <v>74</v>
      </c>
      <c r="I1250" t="s">
        <v>29</v>
      </c>
      <c r="J1250" t="s">
        <v>82</v>
      </c>
      <c r="K1250" t="s">
        <v>57</v>
      </c>
      <c r="L1250" t="s">
        <v>300</v>
      </c>
      <c r="M1250" t="s">
        <v>7443</v>
      </c>
      <c r="N1250" t="s">
        <v>7444</v>
      </c>
      <c r="O1250" t="s">
        <v>61</v>
      </c>
      <c r="P1250" t="s">
        <v>136</v>
      </c>
      <c r="Q1250" t="s">
        <v>137</v>
      </c>
      <c r="R1250" t="s">
        <v>7445</v>
      </c>
      <c r="S1250" t="s">
        <v>6076</v>
      </c>
      <c r="T1250" t="s">
        <v>7446</v>
      </c>
      <c r="U1250" t="s">
        <v>774</v>
      </c>
      <c r="V1250" s="40">
        <v>4.8379629629629632E-3</v>
      </c>
      <c r="W1250" s="40">
        <v>1.4039351851851851E-2</v>
      </c>
      <c r="X1250" s="40">
        <v>9.2013888888888892E-3</v>
      </c>
      <c r="Y1250" s="2" t="str">
        <f t="shared" si="236"/>
        <v/>
      </c>
      <c r="Z1250" s="47" t="str">
        <f t="shared" si="237"/>
        <v>Cumplido</v>
      </c>
      <c r="AA1250" s="8"/>
      <c r="AB1250" s="8"/>
      <c r="AC1250" s="8"/>
      <c r="AD1250" s="8"/>
      <c r="AE1250" s="8"/>
      <c r="AF1250" s="42">
        <v>45348</v>
      </c>
      <c r="AG1250" s="13" t="str">
        <f t="shared" si="238"/>
        <v>CUMPLE</v>
      </c>
      <c r="AH1250" s="13" t="str">
        <f t="shared" si="239"/>
        <v>NO CUMPLE</v>
      </c>
      <c r="AI1250" s="13" t="str">
        <f t="shared" si="240"/>
        <v>NO CUMPLE</v>
      </c>
      <c r="AJ1250" s="13" t="str">
        <f t="shared" si="241"/>
        <v>NO CUMPLE</v>
      </c>
      <c r="AK1250" s="13" t="str">
        <f t="shared" si="242"/>
        <v>NO CUMPLE</v>
      </c>
      <c r="AL1250" s="13" t="str">
        <f t="shared" si="243"/>
        <v>CUMPLE</v>
      </c>
      <c r="AM1250" s="13" t="str">
        <f t="shared" si="244"/>
        <v>NO CUMPLE</v>
      </c>
      <c r="AN1250" s="13" t="str">
        <f t="shared" si="245"/>
        <v>NO CUMPLE</v>
      </c>
      <c r="AO1250" s="13" t="str">
        <f t="shared" si="246"/>
        <v>NO CUMPLE</v>
      </c>
      <c r="AP1250" s="13" t="str">
        <f t="shared" si="247"/>
        <v>NO CUMPLE</v>
      </c>
    </row>
    <row r="1251" spans="1:42" ht="15" hidden="1" x14ac:dyDescent="0.25">
      <c r="A1251" t="s">
        <v>7447</v>
      </c>
      <c r="B1251" t="s">
        <v>165</v>
      </c>
      <c r="C1251" t="s">
        <v>154</v>
      </c>
      <c r="D1251" t="s">
        <v>142</v>
      </c>
      <c r="E1251" t="s">
        <v>2399</v>
      </c>
      <c r="F1251" t="s">
        <v>156</v>
      </c>
      <c r="G1251" t="s">
        <v>73</v>
      </c>
      <c r="H1251" t="s">
        <v>74</v>
      </c>
      <c r="I1251" t="s">
        <v>29</v>
      </c>
      <c r="J1251" t="s">
        <v>82</v>
      </c>
      <c r="K1251" t="s">
        <v>7448</v>
      </c>
      <c r="L1251" t="s">
        <v>7449</v>
      </c>
      <c r="M1251" t="s">
        <v>7450</v>
      </c>
      <c r="N1251" t="s">
        <v>7451</v>
      </c>
      <c r="O1251" t="s">
        <v>61</v>
      </c>
      <c r="P1251" t="s">
        <v>136</v>
      </c>
      <c r="Q1251" t="s">
        <v>137</v>
      </c>
      <c r="R1251" t="s">
        <v>7452</v>
      </c>
      <c r="S1251" t="s">
        <v>6076</v>
      </c>
      <c r="T1251" t="s">
        <v>7453</v>
      </c>
      <c r="U1251" t="s">
        <v>4217</v>
      </c>
      <c r="V1251" s="40">
        <v>0.30792824074074077</v>
      </c>
      <c r="W1251" s="40">
        <v>0.3130324074074074</v>
      </c>
      <c r="X1251" s="40">
        <v>5.1041666666666666E-3</v>
      </c>
      <c r="Y1251" s="2" t="str">
        <f t="shared" si="236"/>
        <v/>
      </c>
      <c r="Z1251" s="47" t="str">
        <f t="shared" si="237"/>
        <v>Cumplido</v>
      </c>
      <c r="AA1251" s="8"/>
      <c r="AB1251" s="8"/>
      <c r="AC1251" s="8"/>
      <c r="AD1251" s="8"/>
      <c r="AE1251" s="8"/>
      <c r="AF1251" s="42">
        <v>45348</v>
      </c>
      <c r="AG1251" s="13" t="str">
        <f t="shared" si="238"/>
        <v>CUMPLE</v>
      </c>
      <c r="AH1251" s="13" t="str">
        <f t="shared" si="239"/>
        <v>NO CUMPLE</v>
      </c>
      <c r="AI1251" s="13" t="str">
        <f t="shared" si="240"/>
        <v>NO CUMPLE</v>
      </c>
      <c r="AJ1251" s="13" t="str">
        <f t="shared" si="241"/>
        <v>NO CUMPLE</v>
      </c>
      <c r="AK1251" s="13" t="str">
        <f t="shared" si="242"/>
        <v>NO CUMPLE</v>
      </c>
      <c r="AL1251" s="13" t="str">
        <f t="shared" si="243"/>
        <v>NO CUMPLE</v>
      </c>
      <c r="AM1251" s="13" t="str">
        <f t="shared" si="244"/>
        <v>NO CUMPLE</v>
      </c>
      <c r="AN1251" s="13" t="str">
        <f t="shared" si="245"/>
        <v>CUMPLE</v>
      </c>
      <c r="AO1251" s="13" t="str">
        <f t="shared" si="246"/>
        <v>NO CUMPLE</v>
      </c>
      <c r="AP1251" s="13" t="str">
        <f t="shared" si="247"/>
        <v>NO CUMPLE</v>
      </c>
    </row>
    <row r="1252" spans="1:42" ht="15" hidden="1" x14ac:dyDescent="0.25">
      <c r="A1252" t="s">
        <v>7454</v>
      </c>
      <c r="B1252" t="s">
        <v>165</v>
      </c>
      <c r="C1252" t="s">
        <v>415</v>
      </c>
      <c r="D1252" t="s">
        <v>297</v>
      </c>
      <c r="E1252" t="s">
        <v>1888</v>
      </c>
      <c r="F1252" t="s">
        <v>299</v>
      </c>
      <c r="G1252" t="s">
        <v>73</v>
      </c>
      <c r="H1252" t="s">
        <v>74</v>
      </c>
      <c r="I1252" t="s">
        <v>29</v>
      </c>
      <c r="J1252" t="s">
        <v>82</v>
      </c>
      <c r="K1252" t="s">
        <v>57</v>
      </c>
      <c r="L1252" t="s">
        <v>1546</v>
      </c>
      <c r="M1252" t="s">
        <v>7455</v>
      </c>
      <c r="N1252" t="s">
        <v>7456</v>
      </c>
      <c r="O1252" t="s">
        <v>61</v>
      </c>
      <c r="P1252" t="s">
        <v>136</v>
      </c>
      <c r="Q1252" t="s">
        <v>137</v>
      </c>
      <c r="R1252" t="s">
        <v>7457</v>
      </c>
      <c r="S1252" t="s">
        <v>6076</v>
      </c>
      <c r="T1252" t="s">
        <v>7458</v>
      </c>
      <c r="U1252" t="s">
        <v>413</v>
      </c>
      <c r="V1252" s="40">
        <v>0</v>
      </c>
      <c r="W1252" s="40">
        <v>2.0486111111111111E-2</v>
      </c>
      <c r="X1252" s="40">
        <v>2.0486111111111111E-2</v>
      </c>
      <c r="Y1252" s="2" t="str">
        <f t="shared" si="236"/>
        <v/>
      </c>
      <c r="Z1252" s="47" t="str">
        <f t="shared" si="237"/>
        <v>Cumplido</v>
      </c>
      <c r="AA1252" s="8"/>
      <c r="AB1252" s="8"/>
      <c r="AC1252" s="8"/>
      <c r="AD1252" s="8"/>
      <c r="AE1252" s="8"/>
      <c r="AF1252" s="42">
        <v>45348</v>
      </c>
      <c r="AG1252" s="13" t="str">
        <f t="shared" si="238"/>
        <v>CUMPLE</v>
      </c>
      <c r="AH1252" s="13" t="str">
        <f t="shared" si="239"/>
        <v>NO CUMPLE</v>
      </c>
      <c r="AI1252" s="13" t="str">
        <f t="shared" si="240"/>
        <v>NO CUMPLE</v>
      </c>
      <c r="AJ1252" s="13" t="str">
        <f t="shared" si="241"/>
        <v>NO CUMPLE</v>
      </c>
      <c r="AK1252" s="13" t="str">
        <f t="shared" si="242"/>
        <v>NO CUMPLE</v>
      </c>
      <c r="AL1252" s="13" t="str">
        <f t="shared" si="243"/>
        <v>CUMPLE</v>
      </c>
      <c r="AM1252" s="13" t="str">
        <f t="shared" si="244"/>
        <v>NO CUMPLE</v>
      </c>
      <c r="AN1252" s="13" t="str">
        <f t="shared" si="245"/>
        <v>NO CUMPLE</v>
      </c>
      <c r="AO1252" s="13" t="str">
        <f t="shared" si="246"/>
        <v>NO CUMPLE</v>
      </c>
      <c r="AP1252" s="13" t="str">
        <f t="shared" si="247"/>
        <v>NO CUMPLE</v>
      </c>
    </row>
    <row r="1253" spans="1:42" ht="15" hidden="1" x14ac:dyDescent="0.25">
      <c r="A1253" t="s">
        <v>7459</v>
      </c>
      <c r="B1253" t="s">
        <v>165</v>
      </c>
      <c r="C1253" t="s">
        <v>359</v>
      </c>
      <c r="D1253" t="s">
        <v>71</v>
      </c>
      <c r="E1253" t="s">
        <v>5012</v>
      </c>
      <c r="F1253" t="s">
        <v>5013</v>
      </c>
      <c r="G1253" t="s">
        <v>253</v>
      </c>
      <c r="H1253" t="s">
        <v>254</v>
      </c>
      <c r="I1253" t="s">
        <v>28</v>
      </c>
      <c r="J1253" t="s">
        <v>82</v>
      </c>
      <c r="K1253" t="s">
        <v>57</v>
      </c>
      <c r="L1253" t="s">
        <v>7460</v>
      </c>
      <c r="M1253" t="s">
        <v>7461</v>
      </c>
      <c r="N1253" t="s">
        <v>7462</v>
      </c>
      <c r="O1253" t="s">
        <v>61</v>
      </c>
      <c r="P1253" t="s">
        <v>136</v>
      </c>
      <c r="Q1253" t="s">
        <v>137</v>
      </c>
      <c r="R1253" t="s">
        <v>7463</v>
      </c>
      <c r="S1253" t="s">
        <v>6076</v>
      </c>
      <c r="T1253" t="s">
        <v>7460</v>
      </c>
      <c r="U1253" t="s">
        <v>5238</v>
      </c>
      <c r="V1253" s="40">
        <v>4.6296296296296298E-4</v>
      </c>
      <c r="W1253" s="40">
        <v>2.9050925925925928E-3</v>
      </c>
      <c r="X1253" s="40">
        <v>2.4421296296296296E-3</v>
      </c>
      <c r="Y1253" s="2" t="str">
        <f t="shared" si="236"/>
        <v/>
      </c>
      <c r="Z1253" s="47" t="str">
        <f t="shared" si="237"/>
        <v>Cumplido</v>
      </c>
      <c r="AA1253" s="8"/>
      <c r="AB1253" s="8"/>
      <c r="AC1253" s="8"/>
      <c r="AD1253" s="8"/>
      <c r="AE1253" s="8"/>
      <c r="AF1253" s="42">
        <v>45348</v>
      </c>
      <c r="AG1253" s="13" t="str">
        <f t="shared" si="238"/>
        <v>CUMPLE</v>
      </c>
      <c r="AH1253" s="13" t="str">
        <f t="shared" si="239"/>
        <v>NO CUMPLE</v>
      </c>
      <c r="AI1253" s="13" t="str">
        <f t="shared" si="240"/>
        <v>NO CUMPLE</v>
      </c>
      <c r="AJ1253" s="13" t="str">
        <f t="shared" si="241"/>
        <v>NO CUMPLE</v>
      </c>
      <c r="AK1253" s="13" t="str">
        <f t="shared" si="242"/>
        <v>NO CUMPLE</v>
      </c>
      <c r="AL1253" s="13" t="str">
        <f t="shared" si="243"/>
        <v>CUMPLE</v>
      </c>
      <c r="AM1253" s="13" t="str">
        <f t="shared" si="244"/>
        <v>NO CUMPLE</v>
      </c>
      <c r="AN1253" s="13" t="str">
        <f t="shared" si="245"/>
        <v>NO CUMPLE</v>
      </c>
      <c r="AO1253" s="13" t="str">
        <f t="shared" si="246"/>
        <v>NO CUMPLE</v>
      </c>
      <c r="AP1253" s="13" t="str">
        <f t="shared" si="247"/>
        <v>NO CUMPLE</v>
      </c>
    </row>
    <row r="1254" spans="1:42" ht="15" hidden="1" x14ac:dyDescent="0.25">
      <c r="A1254" t="s">
        <v>7464</v>
      </c>
      <c r="B1254" t="s">
        <v>165</v>
      </c>
      <c r="C1254" t="s">
        <v>359</v>
      </c>
      <c r="D1254" t="s">
        <v>71</v>
      </c>
      <c r="E1254" t="s">
        <v>5012</v>
      </c>
      <c r="F1254" t="s">
        <v>5013</v>
      </c>
      <c r="G1254" t="s">
        <v>253</v>
      </c>
      <c r="H1254" t="s">
        <v>254</v>
      </c>
      <c r="I1254" t="s">
        <v>28</v>
      </c>
      <c r="J1254" t="s">
        <v>82</v>
      </c>
      <c r="K1254" t="s">
        <v>57</v>
      </c>
      <c r="L1254" t="s">
        <v>375</v>
      </c>
      <c r="M1254" t="s">
        <v>7465</v>
      </c>
      <c r="N1254" t="s">
        <v>7466</v>
      </c>
      <c r="O1254" t="s">
        <v>61</v>
      </c>
      <c r="P1254" t="s">
        <v>136</v>
      </c>
      <c r="Q1254" t="s">
        <v>137</v>
      </c>
      <c r="R1254" t="s">
        <v>7467</v>
      </c>
      <c r="S1254" t="s">
        <v>6076</v>
      </c>
      <c r="T1254" t="s">
        <v>375</v>
      </c>
      <c r="U1254" t="s">
        <v>5243</v>
      </c>
      <c r="V1254" s="40">
        <v>4.5138888888888887E-4</v>
      </c>
      <c r="W1254" s="40">
        <v>1.7939814814814815E-3</v>
      </c>
      <c r="X1254" s="40">
        <v>1.3425925925925925E-3</v>
      </c>
      <c r="Y1254" s="2" t="str">
        <f t="shared" si="236"/>
        <v/>
      </c>
      <c r="Z1254" s="47" t="str">
        <f t="shared" si="237"/>
        <v>Cumplido</v>
      </c>
      <c r="AA1254" s="8"/>
      <c r="AB1254" s="8"/>
      <c r="AC1254" s="8"/>
      <c r="AD1254" s="8"/>
      <c r="AE1254" s="8"/>
      <c r="AF1254" s="42">
        <v>45348</v>
      </c>
      <c r="AG1254" s="13" t="str">
        <f t="shared" si="238"/>
        <v>CUMPLE</v>
      </c>
      <c r="AH1254" s="13" t="str">
        <f t="shared" si="239"/>
        <v>NO CUMPLE</v>
      </c>
      <c r="AI1254" s="13" t="str">
        <f t="shared" si="240"/>
        <v>NO CUMPLE</v>
      </c>
      <c r="AJ1254" s="13" t="str">
        <f t="shared" si="241"/>
        <v>NO CUMPLE</v>
      </c>
      <c r="AK1254" s="13" t="str">
        <f t="shared" si="242"/>
        <v>NO CUMPLE</v>
      </c>
      <c r="AL1254" s="13" t="str">
        <f t="shared" si="243"/>
        <v>CUMPLE</v>
      </c>
      <c r="AM1254" s="13" t="str">
        <f t="shared" si="244"/>
        <v>NO CUMPLE</v>
      </c>
      <c r="AN1254" s="13" t="str">
        <f t="shared" si="245"/>
        <v>NO CUMPLE</v>
      </c>
      <c r="AO1254" s="13" t="str">
        <f t="shared" si="246"/>
        <v>NO CUMPLE</v>
      </c>
      <c r="AP1254" s="13" t="str">
        <f t="shared" si="247"/>
        <v>NO CUMPLE</v>
      </c>
    </row>
    <row r="1255" spans="1:42" ht="15" hidden="1" x14ac:dyDescent="0.25">
      <c r="A1255" t="s">
        <v>7468</v>
      </c>
      <c r="B1255" t="s">
        <v>165</v>
      </c>
      <c r="C1255" t="s">
        <v>359</v>
      </c>
      <c r="D1255" t="s">
        <v>71</v>
      </c>
      <c r="E1255" t="s">
        <v>5012</v>
      </c>
      <c r="F1255" t="s">
        <v>5013</v>
      </c>
      <c r="G1255" t="s">
        <v>253</v>
      </c>
      <c r="H1255" t="s">
        <v>254</v>
      </c>
      <c r="I1255" t="s">
        <v>28</v>
      </c>
      <c r="J1255" t="s">
        <v>82</v>
      </c>
      <c r="K1255" t="s">
        <v>57</v>
      </c>
      <c r="L1255" t="s">
        <v>7409</v>
      </c>
      <c r="M1255" t="s">
        <v>7469</v>
      </c>
      <c r="N1255" t="s">
        <v>7470</v>
      </c>
      <c r="O1255" t="s">
        <v>61</v>
      </c>
      <c r="P1255" t="s">
        <v>136</v>
      </c>
      <c r="Q1255" t="s">
        <v>137</v>
      </c>
      <c r="R1255" t="s">
        <v>7471</v>
      </c>
      <c r="S1255" t="s">
        <v>6076</v>
      </c>
      <c r="T1255" t="s">
        <v>7409</v>
      </c>
      <c r="U1255" t="s">
        <v>5238</v>
      </c>
      <c r="V1255" s="40">
        <v>1.724537037037037E-3</v>
      </c>
      <c r="W1255" s="40">
        <v>2.9050925925925928E-3</v>
      </c>
      <c r="X1255" s="40">
        <v>1.1805555555555556E-3</v>
      </c>
      <c r="Y1255" s="2" t="str">
        <f t="shared" si="236"/>
        <v/>
      </c>
      <c r="Z1255" s="47" t="str">
        <f t="shared" si="237"/>
        <v>Cumplido</v>
      </c>
      <c r="AA1255" s="8"/>
      <c r="AB1255" s="8"/>
      <c r="AC1255" s="8"/>
      <c r="AD1255" s="8"/>
      <c r="AE1255" s="8"/>
      <c r="AF1255" s="42">
        <v>45348</v>
      </c>
      <c r="AG1255" s="13" t="str">
        <f t="shared" si="238"/>
        <v>CUMPLE</v>
      </c>
      <c r="AH1255" s="13" t="str">
        <f t="shared" si="239"/>
        <v>NO CUMPLE</v>
      </c>
      <c r="AI1255" s="13" t="str">
        <f t="shared" si="240"/>
        <v>NO CUMPLE</v>
      </c>
      <c r="AJ1255" s="13" t="str">
        <f t="shared" si="241"/>
        <v>NO CUMPLE</v>
      </c>
      <c r="AK1255" s="13" t="str">
        <f t="shared" si="242"/>
        <v>NO CUMPLE</v>
      </c>
      <c r="AL1255" s="13" t="str">
        <f t="shared" si="243"/>
        <v>CUMPLE</v>
      </c>
      <c r="AM1255" s="13" t="str">
        <f t="shared" si="244"/>
        <v>NO CUMPLE</v>
      </c>
      <c r="AN1255" s="13" t="str">
        <f t="shared" si="245"/>
        <v>NO CUMPLE</v>
      </c>
      <c r="AO1255" s="13" t="str">
        <f t="shared" si="246"/>
        <v>NO CUMPLE</v>
      </c>
      <c r="AP1255" s="13" t="str">
        <f t="shared" si="247"/>
        <v>NO CUMPLE</v>
      </c>
    </row>
    <row r="1256" spans="1:42" ht="15" hidden="1" x14ac:dyDescent="0.25">
      <c r="A1256" t="s">
        <v>7472</v>
      </c>
      <c r="B1256" t="s">
        <v>165</v>
      </c>
      <c r="C1256" t="s">
        <v>359</v>
      </c>
      <c r="D1256" t="s">
        <v>71</v>
      </c>
      <c r="E1256" t="s">
        <v>5012</v>
      </c>
      <c r="F1256" t="s">
        <v>5013</v>
      </c>
      <c r="G1256" t="s">
        <v>253</v>
      </c>
      <c r="H1256" t="s">
        <v>254</v>
      </c>
      <c r="I1256" t="s">
        <v>28</v>
      </c>
      <c r="J1256" t="s">
        <v>82</v>
      </c>
      <c r="K1256" t="s">
        <v>57</v>
      </c>
      <c r="L1256" t="s">
        <v>7473</v>
      </c>
      <c r="M1256" t="s">
        <v>7474</v>
      </c>
      <c r="N1256" t="s">
        <v>7475</v>
      </c>
      <c r="O1256" t="s">
        <v>61</v>
      </c>
      <c r="P1256" t="s">
        <v>136</v>
      </c>
      <c r="Q1256" t="s">
        <v>137</v>
      </c>
      <c r="R1256" t="s">
        <v>7476</v>
      </c>
      <c r="S1256" t="s">
        <v>6076</v>
      </c>
      <c r="T1256" t="s">
        <v>7473</v>
      </c>
      <c r="U1256" t="s">
        <v>5238</v>
      </c>
      <c r="V1256" s="40">
        <v>6.3657407407407413E-4</v>
      </c>
      <c r="W1256" s="40">
        <v>2.9398148148148148E-3</v>
      </c>
      <c r="X1256" s="40">
        <v>2.3032407407407407E-3</v>
      </c>
      <c r="Y1256" s="2" t="str">
        <f t="shared" si="236"/>
        <v/>
      </c>
      <c r="Z1256" s="47" t="str">
        <f t="shared" si="237"/>
        <v>Cumplido</v>
      </c>
      <c r="AA1256" s="8"/>
      <c r="AB1256" s="8" t="str">
        <f>IF($H1256="1-Crítica",IF($X1256&lt;=$AT$5,"Cumplido", "Incumplido"),"")</f>
        <v/>
      </c>
      <c r="AC1256" s="8" t="str">
        <f>IF($H1256="2-Alta",IF($X1256&lt;=$AT$6, "Cumplido", "Incumplido"),"")</f>
        <v>Cumplido</v>
      </c>
      <c r="AD1256" s="8" t="str">
        <f>IF($H1256="3-Medio",IF($X1256&lt;=$AT$7, "Cumplido", "Incumplido"),"")</f>
        <v/>
      </c>
      <c r="AE1256" s="8" t="str">
        <f>IF($H1256="4-Baja",IF($X1256&lt;=$AT$8, "Cumplido", "Incumplido"),"")</f>
        <v/>
      </c>
      <c r="AF1256" s="42">
        <v>45348</v>
      </c>
      <c r="AG1256" s="13" t="str">
        <f t="shared" si="238"/>
        <v>CUMPLE</v>
      </c>
      <c r="AH1256" s="13" t="str">
        <f t="shared" si="239"/>
        <v>NO CUMPLE</v>
      </c>
      <c r="AI1256" s="13" t="str">
        <f t="shared" si="240"/>
        <v>NO CUMPLE</v>
      </c>
      <c r="AJ1256" s="13" t="str">
        <f t="shared" si="241"/>
        <v>NO CUMPLE</v>
      </c>
      <c r="AK1256" s="13" t="str">
        <f t="shared" si="242"/>
        <v>NO CUMPLE</v>
      </c>
      <c r="AL1256" s="13" t="str">
        <f t="shared" si="243"/>
        <v>CUMPLE</v>
      </c>
      <c r="AM1256" s="13" t="str">
        <f t="shared" si="244"/>
        <v>NO CUMPLE</v>
      </c>
      <c r="AN1256" s="13" t="str">
        <f t="shared" si="245"/>
        <v>NO CUMPLE</v>
      </c>
      <c r="AO1256" s="13" t="str">
        <f t="shared" si="246"/>
        <v>NO CUMPLE</v>
      </c>
      <c r="AP1256" s="13" t="str">
        <f t="shared" si="247"/>
        <v>NO CUMPLE</v>
      </c>
    </row>
    <row r="1257" spans="1:42" ht="15" hidden="1" x14ac:dyDescent="0.25">
      <c r="A1257" t="s">
        <v>7477</v>
      </c>
      <c r="B1257" t="s">
        <v>165</v>
      </c>
      <c r="C1257" t="s">
        <v>359</v>
      </c>
      <c r="D1257" t="s">
        <v>71</v>
      </c>
      <c r="E1257" t="s">
        <v>5012</v>
      </c>
      <c r="F1257" t="s">
        <v>5013</v>
      </c>
      <c r="G1257" t="s">
        <v>253</v>
      </c>
      <c r="H1257" t="s">
        <v>254</v>
      </c>
      <c r="I1257" t="s">
        <v>28</v>
      </c>
      <c r="J1257" t="s">
        <v>82</v>
      </c>
      <c r="K1257" t="s">
        <v>57</v>
      </c>
      <c r="L1257" t="s">
        <v>7418</v>
      </c>
      <c r="M1257" t="s">
        <v>7478</v>
      </c>
      <c r="N1257" t="s">
        <v>7479</v>
      </c>
      <c r="O1257" t="s">
        <v>61</v>
      </c>
      <c r="P1257" t="s">
        <v>136</v>
      </c>
      <c r="Q1257" t="s">
        <v>137</v>
      </c>
      <c r="R1257" t="s">
        <v>7480</v>
      </c>
      <c r="S1257" t="s">
        <v>6076</v>
      </c>
      <c r="T1257" t="s">
        <v>7418</v>
      </c>
      <c r="U1257" t="s">
        <v>5238</v>
      </c>
      <c r="V1257" s="40">
        <v>1.0069444444444444E-3</v>
      </c>
      <c r="W1257" s="40">
        <v>2.3148148148148147E-3</v>
      </c>
      <c r="X1257" s="40">
        <v>1.3078703703703703E-3</v>
      </c>
      <c r="Y1257" s="2" t="str">
        <f t="shared" si="236"/>
        <v/>
      </c>
      <c r="Z1257" s="47" t="str">
        <f t="shared" si="237"/>
        <v>Cumplido</v>
      </c>
      <c r="AA1257" s="8"/>
      <c r="AB1257" s="8" t="str">
        <f>IF($H1257="1-Crítica",IF($X1257&lt;=$AT$5,"Cumplido", "Incumplido"),"")</f>
        <v/>
      </c>
      <c r="AC1257" s="8" t="str">
        <f>IF($H1257="2-Alta",IF($X1257&lt;=$AT$6, "Cumplido", "Incumplido"),"")</f>
        <v>Cumplido</v>
      </c>
      <c r="AD1257" s="8" t="str">
        <f>IF($H1257="3-Medio",IF($X1257&lt;=$AT$7, "Cumplido", "Incumplido"),"")</f>
        <v/>
      </c>
      <c r="AE1257" s="8" t="str">
        <f>IF($H1257="4-Baja",IF($X1257&lt;=$AT$8, "Cumplido", "Incumplido"),"")</f>
        <v/>
      </c>
      <c r="AF1257" s="42">
        <v>45348</v>
      </c>
      <c r="AG1257" s="13" t="str">
        <f t="shared" si="238"/>
        <v>CUMPLE</v>
      </c>
      <c r="AH1257" s="13" t="str">
        <f t="shared" si="239"/>
        <v>NO CUMPLE</v>
      </c>
      <c r="AI1257" s="13" t="str">
        <f t="shared" si="240"/>
        <v>NO CUMPLE</v>
      </c>
      <c r="AJ1257" s="13" t="str">
        <f t="shared" si="241"/>
        <v>NO CUMPLE</v>
      </c>
      <c r="AK1257" s="13" t="str">
        <f t="shared" si="242"/>
        <v>NO CUMPLE</v>
      </c>
      <c r="AL1257" s="13" t="str">
        <f t="shared" si="243"/>
        <v>CUMPLE</v>
      </c>
      <c r="AM1257" s="13" t="str">
        <f t="shared" si="244"/>
        <v>NO CUMPLE</v>
      </c>
      <c r="AN1257" s="13" t="str">
        <f t="shared" si="245"/>
        <v>NO CUMPLE</v>
      </c>
      <c r="AO1257" s="13" t="str">
        <f t="shared" si="246"/>
        <v>NO CUMPLE</v>
      </c>
      <c r="AP1257" s="13" t="str">
        <f t="shared" si="247"/>
        <v>NO CUMPLE</v>
      </c>
    </row>
    <row r="1258" spans="1:42" ht="15" hidden="1" x14ac:dyDescent="0.25">
      <c r="A1258" t="s">
        <v>7481</v>
      </c>
      <c r="B1258" t="s">
        <v>165</v>
      </c>
      <c r="C1258" t="s">
        <v>359</v>
      </c>
      <c r="D1258" t="s">
        <v>71</v>
      </c>
      <c r="E1258" t="s">
        <v>467</v>
      </c>
      <c r="F1258" t="s">
        <v>468</v>
      </c>
      <c r="G1258" t="s">
        <v>54</v>
      </c>
      <c r="H1258" t="s">
        <v>55</v>
      </c>
      <c r="I1258" t="s">
        <v>30</v>
      </c>
      <c r="J1258" t="s">
        <v>56</v>
      </c>
      <c r="K1258" t="s">
        <v>57</v>
      </c>
      <c r="L1258" t="s">
        <v>7482</v>
      </c>
      <c r="M1258" t="s">
        <v>7483</v>
      </c>
      <c r="N1258" t="s">
        <v>7484</v>
      </c>
      <c r="O1258" t="s">
        <v>61</v>
      </c>
      <c r="P1258" t="s">
        <v>136</v>
      </c>
      <c r="Q1258" t="s">
        <v>137</v>
      </c>
      <c r="R1258" t="s">
        <v>7485</v>
      </c>
      <c r="S1258" t="s">
        <v>6076</v>
      </c>
      <c r="T1258" t="s">
        <v>7482</v>
      </c>
      <c r="U1258" t="s">
        <v>352</v>
      </c>
      <c r="V1258" s="40">
        <v>0</v>
      </c>
      <c r="W1258" s="40">
        <v>0</v>
      </c>
      <c r="X1258" s="40">
        <v>0</v>
      </c>
      <c r="Y1258" s="2" t="str">
        <f t="shared" si="236"/>
        <v/>
      </c>
      <c r="Z1258" s="47" t="str">
        <f t="shared" si="237"/>
        <v/>
      </c>
      <c r="AA1258" s="8"/>
      <c r="AB1258" s="8" t="str">
        <f>IF($H1258="1-Crítica",IF($X1258&lt;=$AT$5,"Cumplido", "Incumplido"),"")</f>
        <v/>
      </c>
      <c r="AC1258" s="8" t="str">
        <f>IF($H1258="2-Alta",IF($X1258&lt;=$AT$6, "Cumplido", "Incumplido"),"")</f>
        <v/>
      </c>
      <c r="AD1258" s="8" t="str">
        <f>IF($H1258="3-Medio",IF($X1258&lt;=$AT$7, "Cumplido", "Incumplido"),"")</f>
        <v/>
      </c>
      <c r="AE1258" s="8" t="str">
        <f>IF($H1258="4-Baja",IF($X1258&lt;=$AT$8, "Cumplido", "Incumplido"),"")</f>
        <v>Cumplido</v>
      </c>
      <c r="AF1258" s="42">
        <v>45348</v>
      </c>
      <c r="AG1258" s="13" t="str">
        <f t="shared" si="238"/>
        <v>CUMPLE</v>
      </c>
      <c r="AH1258" s="13" t="str">
        <f t="shared" si="239"/>
        <v>NO CUMPLE</v>
      </c>
      <c r="AI1258" s="13" t="str">
        <f t="shared" si="240"/>
        <v>NO CUMPLE</v>
      </c>
      <c r="AJ1258" s="13" t="str">
        <f t="shared" si="241"/>
        <v>NO CUMPLE</v>
      </c>
      <c r="AK1258" s="13" t="str">
        <f t="shared" si="242"/>
        <v>NO CUMPLE</v>
      </c>
      <c r="AL1258" s="13" t="str">
        <f t="shared" si="243"/>
        <v>CUMPLE</v>
      </c>
      <c r="AM1258" s="13" t="str">
        <f t="shared" si="244"/>
        <v>NO CUMPLE</v>
      </c>
      <c r="AN1258" s="13" t="str">
        <f t="shared" si="245"/>
        <v>NO CUMPLE</v>
      </c>
      <c r="AO1258" s="13" t="str">
        <f t="shared" si="246"/>
        <v>NO CUMPLE</v>
      </c>
      <c r="AP1258" s="13" t="str">
        <f t="shared" si="247"/>
        <v>NO CUMPLE</v>
      </c>
    </row>
    <row r="1259" spans="1:42" ht="15" x14ac:dyDescent="0.25">
      <c r="A1259" t="s">
        <v>7486</v>
      </c>
      <c r="B1259" t="s">
        <v>307</v>
      </c>
      <c r="C1259" t="s">
        <v>308</v>
      </c>
      <c r="D1259" t="s">
        <v>308</v>
      </c>
      <c r="E1259" t="s">
        <v>457</v>
      </c>
      <c r="F1259" t="s">
        <v>458</v>
      </c>
      <c r="G1259" t="s">
        <v>54</v>
      </c>
      <c r="H1259" t="s">
        <v>55</v>
      </c>
      <c r="I1259" t="s">
        <v>30</v>
      </c>
      <c r="J1259" t="s">
        <v>82</v>
      </c>
      <c r="K1259" t="s">
        <v>57</v>
      </c>
      <c r="L1259" t="s">
        <v>7487</v>
      </c>
      <c r="M1259" t="s">
        <v>7488</v>
      </c>
      <c r="N1259" t="s">
        <v>7489</v>
      </c>
      <c r="O1259" t="s">
        <v>61</v>
      </c>
      <c r="P1259" t="s">
        <v>462</v>
      </c>
      <c r="Q1259" t="s">
        <v>463</v>
      </c>
      <c r="R1259" t="s">
        <v>7490</v>
      </c>
      <c r="S1259" t="s">
        <v>6076</v>
      </c>
      <c r="T1259" t="s">
        <v>465</v>
      </c>
      <c r="U1259" t="s">
        <v>465</v>
      </c>
      <c r="V1259" s="40">
        <v>0</v>
      </c>
      <c r="W1259" s="40">
        <v>1.6782407407407408E-3</v>
      </c>
      <c r="X1259" s="40">
        <v>1.6782407407407408E-3</v>
      </c>
      <c r="Y1259" s="2" t="str">
        <f t="shared" si="236"/>
        <v/>
      </c>
      <c r="Z1259" s="47" t="str">
        <f t="shared" si="237"/>
        <v>Cumplido</v>
      </c>
      <c r="AA1259" s="8"/>
      <c r="AB1259" s="8" t="str">
        <f>IF($H1259="1-Crítica",IF($X1259&lt;=$AT$5,"Cumplido", "Incumplido"),"")</f>
        <v/>
      </c>
      <c r="AC1259" s="8" t="str">
        <f>IF($H1259="2-Alta",IF($X1259&lt;=$AT$6, "Cumplido", "Incumplido"),"")</f>
        <v/>
      </c>
      <c r="AD1259" s="8" t="str">
        <f>IF($H1259="3-Medio",IF($X1259&lt;=$AT$7, "Cumplido", "Incumplido"),"")</f>
        <v/>
      </c>
      <c r="AE1259" s="8" t="str">
        <f>IF($H1259="4-Baja",IF($X1259&lt;=$AT$8, "Cumplido", "Incumplido"),"")</f>
        <v>Cumplido</v>
      </c>
      <c r="AF1259" s="42">
        <v>45348</v>
      </c>
      <c r="AG1259" s="13" t="str">
        <f t="shared" si="238"/>
        <v>CUMPLE</v>
      </c>
      <c r="AH1259" s="13" t="str">
        <f t="shared" si="239"/>
        <v>NO CUMPLE</v>
      </c>
      <c r="AI1259" s="13" t="str">
        <f t="shared" si="240"/>
        <v>NO CUMPLE</v>
      </c>
      <c r="AJ1259" s="13" t="str">
        <f t="shared" si="241"/>
        <v>NO CUMPLE</v>
      </c>
      <c r="AK1259" s="13" t="str">
        <f t="shared" si="242"/>
        <v>NO CUMPLE</v>
      </c>
      <c r="AL1259" s="13" t="str">
        <f t="shared" si="243"/>
        <v>CUMPLE</v>
      </c>
      <c r="AM1259" s="13" t="str">
        <f t="shared" si="244"/>
        <v>NO CUMPLE</v>
      </c>
      <c r="AN1259" s="13" t="str">
        <f t="shared" si="245"/>
        <v>NO CUMPLE</v>
      </c>
      <c r="AO1259" s="13" t="str">
        <f t="shared" si="246"/>
        <v>NO CUMPLE</v>
      </c>
      <c r="AP1259" s="13" t="str">
        <f t="shared" si="247"/>
        <v>NO CUMPLE</v>
      </c>
    </row>
    <row r="1260" spans="1:42" ht="15" x14ac:dyDescent="0.25">
      <c r="A1260" t="s">
        <v>7491</v>
      </c>
      <c r="B1260" t="s">
        <v>95</v>
      </c>
      <c r="C1260" t="s">
        <v>531</v>
      </c>
      <c r="D1260" t="s">
        <v>142</v>
      </c>
      <c r="E1260" t="s">
        <v>3951</v>
      </c>
      <c r="F1260" t="s">
        <v>156</v>
      </c>
      <c r="G1260" t="s">
        <v>73</v>
      </c>
      <c r="H1260" t="s">
        <v>74</v>
      </c>
      <c r="I1260" t="s">
        <v>29</v>
      </c>
      <c r="J1260" t="s">
        <v>82</v>
      </c>
      <c r="K1260" t="s">
        <v>2632</v>
      </c>
      <c r="L1260" t="s">
        <v>7492</v>
      </c>
      <c r="M1260" t="s">
        <v>7493</v>
      </c>
      <c r="N1260" t="s">
        <v>7494</v>
      </c>
      <c r="O1260" t="s">
        <v>61</v>
      </c>
      <c r="P1260" t="s">
        <v>136</v>
      </c>
      <c r="Q1260" t="s">
        <v>137</v>
      </c>
      <c r="R1260" t="s">
        <v>7495</v>
      </c>
      <c r="S1260" t="s">
        <v>6480</v>
      </c>
      <c r="T1260" t="s">
        <v>7496</v>
      </c>
      <c r="U1260" t="s">
        <v>7497</v>
      </c>
      <c r="V1260" s="40">
        <v>0.79954861111111108</v>
      </c>
      <c r="W1260" s="40">
        <v>1.0695833333333333</v>
      </c>
      <c r="X1260" s="40">
        <v>0.27003472222222225</v>
      </c>
      <c r="Y1260" s="2" t="str">
        <f t="shared" si="236"/>
        <v/>
      </c>
      <c r="Z1260" s="47" t="str">
        <f t="shared" si="237"/>
        <v>Cumplido</v>
      </c>
      <c r="AA1260" s="8"/>
      <c r="AB1260" s="8"/>
      <c r="AC1260" s="8"/>
      <c r="AD1260" s="8"/>
      <c r="AE1260" s="8"/>
      <c r="AF1260" s="42">
        <v>45349</v>
      </c>
      <c r="AG1260" s="13" t="str">
        <f t="shared" si="238"/>
        <v>NO CUMPLE</v>
      </c>
      <c r="AH1260" s="13" t="str">
        <f t="shared" si="239"/>
        <v>NO CUMPLE</v>
      </c>
      <c r="AI1260" s="13" t="str">
        <f t="shared" si="240"/>
        <v>CUMPLE</v>
      </c>
      <c r="AJ1260" s="13" t="str">
        <f t="shared" si="241"/>
        <v>NO CUMPLE</v>
      </c>
      <c r="AK1260" s="13" t="str">
        <f t="shared" si="242"/>
        <v>NO CUMPLE</v>
      </c>
      <c r="AL1260" s="13" t="str">
        <f t="shared" si="243"/>
        <v>NO CUMPLE</v>
      </c>
      <c r="AM1260" s="13" t="str">
        <f t="shared" si="244"/>
        <v>NO CUMPLE</v>
      </c>
      <c r="AN1260" s="13" t="str">
        <f t="shared" si="245"/>
        <v>NO CUMPLE</v>
      </c>
      <c r="AO1260" s="13" t="str">
        <f t="shared" si="246"/>
        <v>NO CUMPLE</v>
      </c>
      <c r="AP1260" s="13" t="str">
        <f t="shared" si="247"/>
        <v>CUMPLE</v>
      </c>
    </row>
    <row r="1261" spans="1:42" ht="15" x14ac:dyDescent="0.25">
      <c r="A1261" t="s">
        <v>7498</v>
      </c>
      <c r="B1261" t="s">
        <v>284</v>
      </c>
      <c r="C1261" t="s">
        <v>233</v>
      </c>
      <c r="D1261" t="s">
        <v>233</v>
      </c>
      <c r="E1261" t="s">
        <v>264</v>
      </c>
      <c r="F1261" t="s">
        <v>1719</v>
      </c>
      <c r="G1261" t="s">
        <v>54</v>
      </c>
      <c r="H1261" t="s">
        <v>55</v>
      </c>
      <c r="I1261" t="s">
        <v>30</v>
      </c>
      <c r="J1261" t="s">
        <v>82</v>
      </c>
      <c r="K1261" t="s">
        <v>75</v>
      </c>
      <c r="L1261" t="s">
        <v>7499</v>
      </c>
      <c r="M1261" t="s">
        <v>7500</v>
      </c>
      <c r="N1261" t="s">
        <v>7501</v>
      </c>
      <c r="O1261" t="s">
        <v>61</v>
      </c>
      <c r="P1261" t="s">
        <v>62</v>
      </c>
      <c r="Q1261" t="s">
        <v>279</v>
      </c>
      <c r="R1261" t="s">
        <v>7502</v>
      </c>
      <c r="S1261" t="s">
        <v>6076</v>
      </c>
      <c r="T1261" t="s">
        <v>7503</v>
      </c>
      <c r="U1261" t="s">
        <v>7504</v>
      </c>
      <c r="V1261" s="40">
        <v>0.3130324074074074</v>
      </c>
      <c r="W1261" s="40">
        <v>0.31366898148148148</v>
      </c>
      <c r="X1261" s="40">
        <v>6.3657407407407413E-4</v>
      </c>
      <c r="Y1261" s="2" t="str">
        <f t="shared" si="236"/>
        <v/>
      </c>
      <c r="Z1261" s="47" t="str">
        <f t="shared" si="237"/>
        <v>Cumplido</v>
      </c>
      <c r="AA1261" s="8"/>
      <c r="AB1261" s="8"/>
      <c r="AC1261" s="8"/>
      <c r="AD1261" s="8"/>
      <c r="AE1261" s="8"/>
      <c r="AF1261" s="42">
        <v>45348</v>
      </c>
      <c r="AG1261" s="13" t="str">
        <f t="shared" si="238"/>
        <v>CUMPLE</v>
      </c>
      <c r="AH1261" s="13" t="str">
        <f t="shared" si="239"/>
        <v>NO CUMPLE</v>
      </c>
      <c r="AI1261" s="13" t="str">
        <f t="shared" si="240"/>
        <v>NO CUMPLE</v>
      </c>
      <c r="AJ1261" s="13" t="str">
        <f t="shared" si="241"/>
        <v>NO CUMPLE</v>
      </c>
      <c r="AK1261" s="13" t="str">
        <f t="shared" si="242"/>
        <v>NO CUMPLE</v>
      </c>
      <c r="AL1261" s="13" t="str">
        <f t="shared" si="243"/>
        <v>NO CUMPLE</v>
      </c>
      <c r="AM1261" s="13" t="str">
        <f t="shared" si="244"/>
        <v>NO CUMPLE</v>
      </c>
      <c r="AN1261" s="13" t="str">
        <f t="shared" si="245"/>
        <v>CUMPLE</v>
      </c>
      <c r="AO1261" s="13" t="str">
        <f t="shared" si="246"/>
        <v>NO CUMPLE</v>
      </c>
      <c r="AP1261" s="13" t="str">
        <f t="shared" si="247"/>
        <v>NO CUMPLE</v>
      </c>
    </row>
    <row r="1262" spans="1:42" ht="15" x14ac:dyDescent="0.25">
      <c r="A1262" t="s">
        <v>7505</v>
      </c>
      <c r="B1262" t="s">
        <v>95</v>
      </c>
      <c r="C1262" t="s">
        <v>233</v>
      </c>
      <c r="D1262" t="s">
        <v>297</v>
      </c>
      <c r="E1262" t="s">
        <v>319</v>
      </c>
      <c r="F1262" t="s">
        <v>1124</v>
      </c>
      <c r="G1262" t="s">
        <v>54</v>
      </c>
      <c r="H1262" t="s">
        <v>55</v>
      </c>
      <c r="I1262" t="s">
        <v>30</v>
      </c>
      <c r="J1262" t="s">
        <v>82</v>
      </c>
      <c r="K1262" t="s">
        <v>117</v>
      </c>
      <c r="L1262" t="s">
        <v>7506</v>
      </c>
      <c r="M1262" t="s">
        <v>7507</v>
      </c>
      <c r="N1262" t="s">
        <v>7508</v>
      </c>
      <c r="O1262" t="s">
        <v>61</v>
      </c>
      <c r="P1262" t="s">
        <v>136</v>
      </c>
      <c r="Q1262" t="s">
        <v>137</v>
      </c>
      <c r="R1262" t="s">
        <v>7509</v>
      </c>
      <c r="S1262" t="s">
        <v>6076</v>
      </c>
      <c r="T1262" t="s">
        <v>7510</v>
      </c>
      <c r="U1262" t="s">
        <v>7511</v>
      </c>
      <c r="V1262" s="40">
        <v>0</v>
      </c>
      <c r="W1262" s="40">
        <v>0.11996527777777778</v>
      </c>
      <c r="X1262" s="40">
        <v>0.11996527777777778</v>
      </c>
      <c r="Y1262" s="2" t="str">
        <f t="shared" si="236"/>
        <v/>
      </c>
      <c r="Z1262" s="47" t="str">
        <f t="shared" si="237"/>
        <v>Cumplido</v>
      </c>
      <c r="AA1262" s="8"/>
      <c r="AB1262" s="8"/>
      <c r="AC1262" s="8"/>
      <c r="AD1262" s="8"/>
      <c r="AE1262" s="8"/>
      <c r="AF1262" s="42">
        <v>45348</v>
      </c>
      <c r="AG1262" s="13" t="str">
        <f t="shared" si="238"/>
        <v>NO CUMPLE</v>
      </c>
      <c r="AH1262" s="13" t="str">
        <f t="shared" si="239"/>
        <v>CUMPLE</v>
      </c>
      <c r="AI1262" s="13" t="str">
        <f t="shared" si="240"/>
        <v>NO CUMPLE</v>
      </c>
      <c r="AJ1262" s="13" t="str">
        <f t="shared" si="241"/>
        <v>NO CUMPLE</v>
      </c>
      <c r="AK1262" s="13" t="str">
        <f t="shared" si="242"/>
        <v>NO CUMPLE</v>
      </c>
      <c r="AL1262" s="13" t="str">
        <f t="shared" si="243"/>
        <v>NO CUMPLE</v>
      </c>
      <c r="AM1262" s="13" t="str">
        <f t="shared" si="244"/>
        <v>CUMPLE</v>
      </c>
      <c r="AN1262" s="13" t="str">
        <f t="shared" si="245"/>
        <v>NO CUMPLE</v>
      </c>
      <c r="AO1262" s="13" t="str">
        <f t="shared" si="246"/>
        <v>NO CUMPLE</v>
      </c>
      <c r="AP1262" s="13" t="str">
        <f t="shared" si="247"/>
        <v>NO CUMPLE</v>
      </c>
    </row>
    <row r="1263" spans="1:42" ht="15" hidden="1" x14ac:dyDescent="0.25">
      <c r="A1263" t="s">
        <v>7512</v>
      </c>
      <c r="B1263" t="s">
        <v>165</v>
      </c>
      <c r="C1263" t="s">
        <v>359</v>
      </c>
      <c r="D1263" t="s">
        <v>71</v>
      </c>
      <c r="E1263" t="s">
        <v>467</v>
      </c>
      <c r="F1263" t="s">
        <v>468</v>
      </c>
      <c r="G1263" t="s">
        <v>54</v>
      </c>
      <c r="H1263" t="s">
        <v>55</v>
      </c>
      <c r="I1263" t="s">
        <v>30</v>
      </c>
      <c r="J1263" t="s">
        <v>56</v>
      </c>
      <c r="K1263" t="s">
        <v>57</v>
      </c>
      <c r="L1263" t="s">
        <v>7513</v>
      </c>
      <c r="M1263" t="s">
        <v>7514</v>
      </c>
      <c r="N1263" t="s">
        <v>7515</v>
      </c>
      <c r="O1263" t="s">
        <v>61</v>
      </c>
      <c r="P1263" t="s">
        <v>136</v>
      </c>
      <c r="Q1263" t="s">
        <v>137</v>
      </c>
      <c r="R1263" t="s">
        <v>7516</v>
      </c>
      <c r="S1263" t="s">
        <v>6076</v>
      </c>
      <c r="T1263" t="s">
        <v>7513</v>
      </c>
      <c r="U1263" t="s">
        <v>1395</v>
      </c>
      <c r="V1263" s="40">
        <v>0</v>
      </c>
      <c r="W1263" s="40">
        <v>0</v>
      </c>
      <c r="X1263" s="40">
        <v>0</v>
      </c>
      <c r="Y1263" s="2" t="str">
        <f t="shared" si="236"/>
        <v/>
      </c>
      <c r="Z1263" s="47" t="str">
        <f t="shared" si="237"/>
        <v/>
      </c>
      <c r="AA1263" s="8"/>
      <c r="AB1263" s="8"/>
      <c r="AC1263" s="8"/>
      <c r="AD1263" s="8"/>
      <c r="AE1263" s="8"/>
      <c r="AF1263" s="42">
        <v>45348</v>
      </c>
      <c r="AG1263" s="13" t="str">
        <f t="shared" si="238"/>
        <v>CUMPLE</v>
      </c>
      <c r="AH1263" s="13" t="str">
        <f t="shared" si="239"/>
        <v>NO CUMPLE</v>
      </c>
      <c r="AI1263" s="13" t="str">
        <f t="shared" si="240"/>
        <v>NO CUMPLE</v>
      </c>
      <c r="AJ1263" s="13" t="str">
        <f t="shared" si="241"/>
        <v>NO CUMPLE</v>
      </c>
      <c r="AK1263" s="13" t="str">
        <f t="shared" si="242"/>
        <v>NO CUMPLE</v>
      </c>
      <c r="AL1263" s="13" t="str">
        <f t="shared" si="243"/>
        <v>CUMPLE</v>
      </c>
      <c r="AM1263" s="13" t="str">
        <f t="shared" si="244"/>
        <v>NO CUMPLE</v>
      </c>
      <c r="AN1263" s="13" t="str">
        <f t="shared" si="245"/>
        <v>NO CUMPLE</v>
      </c>
      <c r="AO1263" s="13" t="str">
        <f t="shared" si="246"/>
        <v>NO CUMPLE</v>
      </c>
      <c r="AP1263" s="13" t="str">
        <f t="shared" si="247"/>
        <v>NO CUMPLE</v>
      </c>
    </row>
    <row r="1264" spans="1:42" ht="15" hidden="1" x14ac:dyDescent="0.25">
      <c r="A1264" t="s">
        <v>7517</v>
      </c>
      <c r="B1264" t="s">
        <v>165</v>
      </c>
      <c r="C1264" t="s">
        <v>415</v>
      </c>
      <c r="D1264" t="s">
        <v>297</v>
      </c>
      <c r="E1264" t="s">
        <v>1888</v>
      </c>
      <c r="F1264" t="s">
        <v>320</v>
      </c>
      <c r="G1264" t="s">
        <v>73</v>
      </c>
      <c r="H1264" t="s">
        <v>74</v>
      </c>
      <c r="I1264" t="s">
        <v>29</v>
      </c>
      <c r="J1264" t="s">
        <v>82</v>
      </c>
      <c r="K1264" t="s">
        <v>57</v>
      </c>
      <c r="L1264" t="s">
        <v>408</v>
      </c>
      <c r="M1264" t="s">
        <v>7518</v>
      </c>
      <c r="N1264" t="s">
        <v>7519</v>
      </c>
      <c r="O1264" t="s">
        <v>61</v>
      </c>
      <c r="P1264" t="s">
        <v>136</v>
      </c>
      <c r="Q1264" t="s">
        <v>137</v>
      </c>
      <c r="R1264" t="s">
        <v>7520</v>
      </c>
      <c r="S1264" t="s">
        <v>6076</v>
      </c>
      <c r="T1264" t="s">
        <v>7521</v>
      </c>
      <c r="U1264" t="s">
        <v>413</v>
      </c>
      <c r="V1264" s="40">
        <v>0</v>
      </c>
      <c r="W1264" s="40">
        <v>8.1793981481481481E-2</v>
      </c>
      <c r="X1264" s="40">
        <v>8.1793981481481481E-2</v>
      </c>
      <c r="Y1264" s="2" t="str">
        <f t="shared" si="236"/>
        <v/>
      </c>
      <c r="Z1264" s="47" t="str">
        <f t="shared" si="237"/>
        <v>Cumplido</v>
      </c>
      <c r="AA1264" s="8"/>
      <c r="AB1264" s="8"/>
      <c r="AC1264" s="8"/>
      <c r="AD1264" s="8"/>
      <c r="AE1264" s="8"/>
      <c r="AF1264" s="42">
        <v>45348</v>
      </c>
      <c r="AG1264" s="13" t="str">
        <f t="shared" si="238"/>
        <v>NO CUMPLE</v>
      </c>
      <c r="AH1264" s="13" t="str">
        <f t="shared" si="239"/>
        <v>CUMPLE</v>
      </c>
      <c r="AI1264" s="13" t="str">
        <f t="shared" si="240"/>
        <v>NO CUMPLE</v>
      </c>
      <c r="AJ1264" s="13" t="str">
        <f t="shared" si="241"/>
        <v>NO CUMPLE</v>
      </c>
      <c r="AK1264" s="13" t="str">
        <f t="shared" si="242"/>
        <v>NO CUMPLE</v>
      </c>
      <c r="AL1264" s="13" t="str">
        <f t="shared" si="243"/>
        <v>NO CUMPLE</v>
      </c>
      <c r="AM1264" s="13" t="str">
        <f t="shared" si="244"/>
        <v>CUMPLE</v>
      </c>
      <c r="AN1264" s="13" t="str">
        <f t="shared" si="245"/>
        <v>NO CUMPLE</v>
      </c>
      <c r="AO1264" s="13" t="str">
        <f t="shared" si="246"/>
        <v>NO CUMPLE</v>
      </c>
      <c r="AP1264" s="13" t="str">
        <f t="shared" si="247"/>
        <v>NO CUMPLE</v>
      </c>
    </row>
    <row r="1265" spans="1:42" ht="15" hidden="1" x14ac:dyDescent="0.25">
      <c r="A1265" t="s">
        <v>7522</v>
      </c>
      <c r="B1265" t="s">
        <v>165</v>
      </c>
      <c r="C1265" t="s">
        <v>415</v>
      </c>
      <c r="D1265" t="s">
        <v>297</v>
      </c>
      <c r="E1265" t="s">
        <v>1888</v>
      </c>
      <c r="F1265" t="s">
        <v>320</v>
      </c>
      <c r="G1265" t="s">
        <v>73</v>
      </c>
      <c r="H1265" t="s">
        <v>74</v>
      </c>
      <c r="I1265" t="s">
        <v>29</v>
      </c>
      <c r="J1265" t="s">
        <v>82</v>
      </c>
      <c r="K1265" t="s">
        <v>1613</v>
      </c>
      <c r="L1265" t="s">
        <v>7523</v>
      </c>
      <c r="M1265" t="s">
        <v>7524</v>
      </c>
      <c r="N1265" t="s">
        <v>7525</v>
      </c>
      <c r="O1265" t="s">
        <v>61</v>
      </c>
      <c r="P1265" t="s">
        <v>136</v>
      </c>
      <c r="Q1265" t="s">
        <v>137</v>
      </c>
      <c r="R1265" t="s">
        <v>7526</v>
      </c>
      <c r="S1265" t="s">
        <v>6076</v>
      </c>
      <c r="T1265" t="s">
        <v>7527</v>
      </c>
      <c r="U1265" t="s">
        <v>413</v>
      </c>
      <c r="V1265" s="40">
        <v>0</v>
      </c>
      <c r="W1265" s="40">
        <v>0.28587962962962965</v>
      </c>
      <c r="X1265" s="40">
        <v>0.28587962962962965</v>
      </c>
      <c r="Y1265" s="2" t="str">
        <f t="shared" si="236"/>
        <v/>
      </c>
      <c r="Z1265" s="47" t="str">
        <f t="shared" si="237"/>
        <v>Cumplido</v>
      </c>
      <c r="AA1265" s="8"/>
      <c r="AB1265" s="8"/>
      <c r="AC1265" s="8"/>
      <c r="AD1265" s="8"/>
      <c r="AE1265" s="8"/>
      <c r="AF1265" s="42">
        <v>45348</v>
      </c>
      <c r="AG1265" s="13" t="str">
        <f t="shared" si="238"/>
        <v>NO CUMPLE</v>
      </c>
      <c r="AH1265" s="13" t="str">
        <f t="shared" si="239"/>
        <v>NO CUMPLE</v>
      </c>
      <c r="AI1265" s="13" t="str">
        <f t="shared" si="240"/>
        <v>CUMPLE</v>
      </c>
      <c r="AJ1265" s="13" t="str">
        <f t="shared" si="241"/>
        <v>NO CUMPLE</v>
      </c>
      <c r="AK1265" s="13" t="str">
        <f t="shared" si="242"/>
        <v>NO CUMPLE</v>
      </c>
      <c r="AL1265" s="13" t="str">
        <f t="shared" si="243"/>
        <v>NO CUMPLE</v>
      </c>
      <c r="AM1265" s="13" t="str">
        <f t="shared" si="244"/>
        <v>NO CUMPLE</v>
      </c>
      <c r="AN1265" s="13" t="str">
        <f t="shared" si="245"/>
        <v>CUMPLE</v>
      </c>
      <c r="AO1265" s="13" t="str">
        <f t="shared" si="246"/>
        <v>NO CUMPLE</v>
      </c>
      <c r="AP1265" s="13" t="str">
        <f t="shared" si="247"/>
        <v>NO CUMPLE</v>
      </c>
    </row>
    <row r="1266" spans="1:42" ht="15" x14ac:dyDescent="0.25">
      <c r="A1266" t="s">
        <v>7528</v>
      </c>
      <c r="B1266" t="s">
        <v>284</v>
      </c>
      <c r="C1266" t="s">
        <v>233</v>
      </c>
      <c r="D1266" t="s">
        <v>154</v>
      </c>
      <c r="E1266" t="s">
        <v>234</v>
      </c>
      <c r="F1266" t="s">
        <v>1747</v>
      </c>
      <c r="G1266" t="s">
        <v>54</v>
      </c>
      <c r="H1266" t="s">
        <v>55</v>
      </c>
      <c r="I1266" t="s">
        <v>30</v>
      </c>
      <c r="J1266" t="s">
        <v>82</v>
      </c>
      <c r="K1266" t="s">
        <v>75</v>
      </c>
      <c r="L1266" t="s">
        <v>7529</v>
      </c>
      <c r="M1266" t="s">
        <v>7530</v>
      </c>
      <c r="N1266" t="s">
        <v>7531</v>
      </c>
      <c r="O1266" t="s">
        <v>61</v>
      </c>
      <c r="P1266" t="s">
        <v>62</v>
      </c>
      <c r="Q1266" t="s">
        <v>279</v>
      </c>
      <c r="R1266" t="s">
        <v>7532</v>
      </c>
      <c r="S1266" t="s">
        <v>6076</v>
      </c>
      <c r="T1266" t="s">
        <v>7529</v>
      </c>
      <c r="U1266" t="s">
        <v>7529</v>
      </c>
      <c r="V1266" s="40">
        <v>0</v>
      </c>
      <c r="W1266" s="40">
        <v>2.5347222222222221E-3</v>
      </c>
      <c r="X1266" s="40">
        <v>2.5347222222222221E-3</v>
      </c>
      <c r="Y1266" s="2" t="str">
        <f t="shared" si="236"/>
        <v/>
      </c>
      <c r="Z1266" s="47" t="str">
        <f t="shared" si="237"/>
        <v>Cumplido</v>
      </c>
      <c r="AA1266" s="8"/>
      <c r="AB1266" s="8"/>
      <c r="AC1266" s="8"/>
      <c r="AD1266" s="8"/>
      <c r="AE1266" s="8"/>
      <c r="AF1266" s="42">
        <v>45348</v>
      </c>
      <c r="AG1266" s="13" t="str">
        <f t="shared" si="238"/>
        <v>CUMPLE</v>
      </c>
      <c r="AH1266" s="13" t="str">
        <f t="shared" si="239"/>
        <v>NO CUMPLE</v>
      </c>
      <c r="AI1266" s="13" t="str">
        <f t="shared" si="240"/>
        <v>NO CUMPLE</v>
      </c>
      <c r="AJ1266" s="13" t="str">
        <f t="shared" si="241"/>
        <v>NO CUMPLE</v>
      </c>
      <c r="AK1266" s="13" t="str">
        <f t="shared" si="242"/>
        <v>NO CUMPLE</v>
      </c>
      <c r="AL1266" s="13" t="str">
        <f t="shared" si="243"/>
        <v>CUMPLE</v>
      </c>
      <c r="AM1266" s="13" t="str">
        <f t="shared" si="244"/>
        <v>NO CUMPLE</v>
      </c>
      <c r="AN1266" s="13" t="str">
        <f t="shared" si="245"/>
        <v>NO CUMPLE</v>
      </c>
      <c r="AO1266" s="13" t="str">
        <f t="shared" si="246"/>
        <v>NO CUMPLE</v>
      </c>
      <c r="AP1266" s="13" t="str">
        <f t="shared" si="247"/>
        <v>NO CUMPLE</v>
      </c>
    </row>
    <row r="1267" spans="1:42" ht="15" x14ac:dyDescent="0.25">
      <c r="A1267" t="s">
        <v>7533</v>
      </c>
      <c r="B1267" t="s">
        <v>284</v>
      </c>
      <c r="C1267" t="s">
        <v>233</v>
      </c>
      <c r="D1267" t="s">
        <v>154</v>
      </c>
      <c r="E1267" t="s">
        <v>234</v>
      </c>
      <c r="F1267" t="s">
        <v>1747</v>
      </c>
      <c r="G1267" t="s">
        <v>54</v>
      </c>
      <c r="H1267" t="s">
        <v>55</v>
      </c>
      <c r="I1267" t="s">
        <v>30</v>
      </c>
      <c r="J1267" t="s">
        <v>82</v>
      </c>
      <c r="K1267" t="s">
        <v>75</v>
      </c>
      <c r="L1267" t="s">
        <v>7534</v>
      </c>
      <c r="M1267" t="s">
        <v>7535</v>
      </c>
      <c r="N1267" t="s">
        <v>7536</v>
      </c>
      <c r="O1267" t="s">
        <v>61</v>
      </c>
      <c r="P1267" t="s">
        <v>62</v>
      </c>
      <c r="Q1267" t="s">
        <v>279</v>
      </c>
      <c r="R1267" t="s">
        <v>7537</v>
      </c>
      <c r="S1267" t="s">
        <v>6076</v>
      </c>
      <c r="T1267" t="s">
        <v>7534</v>
      </c>
      <c r="U1267" t="s">
        <v>7534</v>
      </c>
      <c r="V1267" s="40">
        <v>0</v>
      </c>
      <c r="W1267" s="40">
        <v>2.8703703703703703E-3</v>
      </c>
      <c r="X1267" s="40">
        <v>2.8703703703703703E-3</v>
      </c>
      <c r="Y1267" s="2" t="str">
        <f t="shared" si="236"/>
        <v/>
      </c>
      <c r="Z1267" s="47" t="str">
        <f t="shared" si="237"/>
        <v>Cumplido</v>
      </c>
      <c r="AA1267" s="47"/>
      <c r="AB1267" s="8"/>
      <c r="AC1267" s="8"/>
      <c r="AD1267" s="8"/>
      <c r="AE1267" s="8"/>
      <c r="AF1267" s="42">
        <v>45348</v>
      </c>
      <c r="AG1267" s="13" t="str">
        <f t="shared" si="238"/>
        <v>CUMPLE</v>
      </c>
      <c r="AH1267" s="13" t="str">
        <f t="shared" si="239"/>
        <v>NO CUMPLE</v>
      </c>
      <c r="AI1267" s="13" t="str">
        <f t="shared" si="240"/>
        <v>NO CUMPLE</v>
      </c>
      <c r="AJ1267" s="13" t="str">
        <f t="shared" si="241"/>
        <v>NO CUMPLE</v>
      </c>
      <c r="AK1267" s="13" t="str">
        <f t="shared" si="242"/>
        <v>NO CUMPLE</v>
      </c>
      <c r="AL1267" s="13" t="str">
        <f t="shared" si="243"/>
        <v>CUMPLE</v>
      </c>
      <c r="AM1267" s="13" t="str">
        <f t="shared" si="244"/>
        <v>NO CUMPLE</v>
      </c>
      <c r="AN1267" s="13" t="str">
        <f t="shared" si="245"/>
        <v>NO CUMPLE</v>
      </c>
      <c r="AO1267" s="13" t="str">
        <f t="shared" si="246"/>
        <v>NO CUMPLE</v>
      </c>
      <c r="AP1267" s="13" t="str">
        <f t="shared" si="247"/>
        <v>NO CUMPLE</v>
      </c>
    </row>
    <row r="1268" spans="1:42" ht="15" x14ac:dyDescent="0.25">
      <c r="A1268" t="s">
        <v>7538</v>
      </c>
      <c r="B1268" t="s">
        <v>284</v>
      </c>
      <c r="C1268" t="s">
        <v>233</v>
      </c>
      <c r="D1268" t="s">
        <v>154</v>
      </c>
      <c r="E1268" t="s">
        <v>234</v>
      </c>
      <c r="F1268" t="s">
        <v>1747</v>
      </c>
      <c r="G1268" t="s">
        <v>54</v>
      </c>
      <c r="H1268" t="s">
        <v>55</v>
      </c>
      <c r="I1268" t="s">
        <v>30</v>
      </c>
      <c r="J1268" t="s">
        <v>82</v>
      </c>
      <c r="K1268" t="s">
        <v>75</v>
      </c>
      <c r="L1268" t="s">
        <v>7539</v>
      </c>
      <c r="M1268" t="s">
        <v>7540</v>
      </c>
      <c r="N1268" t="s">
        <v>7541</v>
      </c>
      <c r="O1268" t="s">
        <v>61</v>
      </c>
      <c r="P1268" t="s">
        <v>62</v>
      </c>
      <c r="Q1268" t="s">
        <v>279</v>
      </c>
      <c r="R1268" t="s">
        <v>7542</v>
      </c>
      <c r="S1268" t="s">
        <v>6076</v>
      </c>
      <c r="T1268" t="s">
        <v>7539</v>
      </c>
      <c r="U1268" t="s">
        <v>7539</v>
      </c>
      <c r="V1268" s="40">
        <v>0</v>
      </c>
      <c r="W1268" s="40">
        <v>3.0902777777777777E-3</v>
      </c>
      <c r="X1268" s="40">
        <v>3.0902777777777777E-3</v>
      </c>
      <c r="Y1268" s="2" t="str">
        <f t="shared" si="236"/>
        <v/>
      </c>
      <c r="Z1268" s="47" t="str">
        <f t="shared" si="237"/>
        <v>Cumplido</v>
      </c>
      <c r="AA1268" s="8"/>
      <c r="AB1268" s="8" t="str">
        <f>IF($H1268="1-Crítica",IF($X1268&lt;=$AT$5,"Cumplido", "Incumplido"),"")</f>
        <v/>
      </c>
      <c r="AC1268" s="8" t="str">
        <f>IF($H1268="2-Alta",IF($X1268&lt;=$AT$6, "Cumplido", "Incumplido"),"")</f>
        <v/>
      </c>
      <c r="AD1268" s="8" t="str">
        <f>IF($H1268="3-Medio",IF($X1268&lt;=$AT$7, "Cumplido", "Incumplido"),"")</f>
        <v/>
      </c>
      <c r="AE1268" s="8" t="str">
        <f>IF($H1268="4-Baja",IF($X1268&lt;=$AT$8, "Cumplido", "Incumplido"),"")</f>
        <v>Cumplido</v>
      </c>
      <c r="AF1268" s="42">
        <v>45348</v>
      </c>
      <c r="AG1268" s="13" t="str">
        <f t="shared" si="238"/>
        <v>CUMPLE</v>
      </c>
      <c r="AH1268" s="13" t="str">
        <f t="shared" si="239"/>
        <v>NO CUMPLE</v>
      </c>
      <c r="AI1268" s="13" t="str">
        <f t="shared" si="240"/>
        <v>NO CUMPLE</v>
      </c>
      <c r="AJ1268" s="13" t="str">
        <f t="shared" si="241"/>
        <v>NO CUMPLE</v>
      </c>
      <c r="AK1268" s="13" t="str">
        <f t="shared" si="242"/>
        <v>NO CUMPLE</v>
      </c>
      <c r="AL1268" s="13" t="str">
        <f t="shared" si="243"/>
        <v>CUMPLE</v>
      </c>
      <c r="AM1268" s="13" t="str">
        <f t="shared" si="244"/>
        <v>NO CUMPLE</v>
      </c>
      <c r="AN1268" s="13" t="str">
        <f t="shared" si="245"/>
        <v>NO CUMPLE</v>
      </c>
      <c r="AO1268" s="13" t="str">
        <f t="shared" si="246"/>
        <v>NO CUMPLE</v>
      </c>
      <c r="AP1268" s="13" t="str">
        <f t="shared" si="247"/>
        <v>NO CUMPLE</v>
      </c>
    </row>
    <row r="1269" spans="1:42" ht="15" x14ac:dyDescent="0.25">
      <c r="A1269" t="s">
        <v>7543</v>
      </c>
      <c r="B1269" t="s">
        <v>284</v>
      </c>
      <c r="C1269" t="s">
        <v>233</v>
      </c>
      <c r="D1269" t="s">
        <v>154</v>
      </c>
      <c r="E1269" t="s">
        <v>234</v>
      </c>
      <c r="F1269" t="s">
        <v>1747</v>
      </c>
      <c r="G1269" t="s">
        <v>54</v>
      </c>
      <c r="H1269" t="s">
        <v>55</v>
      </c>
      <c r="I1269" t="s">
        <v>30</v>
      </c>
      <c r="J1269" t="s">
        <v>82</v>
      </c>
      <c r="K1269" t="s">
        <v>75</v>
      </c>
      <c r="L1269" t="s">
        <v>7544</v>
      </c>
      <c r="M1269" t="s">
        <v>7545</v>
      </c>
      <c r="N1269" t="s">
        <v>7546</v>
      </c>
      <c r="O1269" t="s">
        <v>61</v>
      </c>
      <c r="P1269" t="s">
        <v>62</v>
      </c>
      <c r="Q1269" t="s">
        <v>279</v>
      </c>
      <c r="R1269" t="s">
        <v>7547</v>
      </c>
      <c r="S1269" t="s">
        <v>6076</v>
      </c>
      <c r="T1269" t="s">
        <v>7544</v>
      </c>
      <c r="U1269" t="s">
        <v>7544</v>
      </c>
      <c r="V1269" s="40">
        <v>0</v>
      </c>
      <c r="W1269" s="40">
        <v>3.4953703703703705E-3</v>
      </c>
      <c r="X1269" s="40">
        <v>3.4953703703703705E-3</v>
      </c>
      <c r="Y1269" s="2" t="str">
        <f t="shared" si="236"/>
        <v/>
      </c>
      <c r="Z1269" s="47" t="str">
        <f t="shared" si="237"/>
        <v>Cumplido</v>
      </c>
      <c r="AA1269" s="8"/>
      <c r="AB1269" s="8"/>
      <c r="AC1269" s="8"/>
      <c r="AD1269" s="8"/>
      <c r="AE1269" s="8"/>
      <c r="AF1269" s="42">
        <v>45348</v>
      </c>
      <c r="AG1269" s="13" t="str">
        <f t="shared" si="238"/>
        <v>CUMPLE</v>
      </c>
      <c r="AH1269" s="13" t="str">
        <f t="shared" si="239"/>
        <v>NO CUMPLE</v>
      </c>
      <c r="AI1269" s="13" t="str">
        <f t="shared" si="240"/>
        <v>NO CUMPLE</v>
      </c>
      <c r="AJ1269" s="13" t="str">
        <f t="shared" si="241"/>
        <v>NO CUMPLE</v>
      </c>
      <c r="AK1269" s="13" t="str">
        <f t="shared" si="242"/>
        <v>NO CUMPLE</v>
      </c>
      <c r="AL1269" s="13" t="str">
        <f t="shared" si="243"/>
        <v>CUMPLE</v>
      </c>
      <c r="AM1269" s="13" t="str">
        <f t="shared" si="244"/>
        <v>NO CUMPLE</v>
      </c>
      <c r="AN1269" s="13" t="str">
        <f t="shared" si="245"/>
        <v>NO CUMPLE</v>
      </c>
      <c r="AO1269" s="13" t="str">
        <f t="shared" si="246"/>
        <v>NO CUMPLE</v>
      </c>
      <c r="AP1269" s="13" t="str">
        <f t="shared" si="247"/>
        <v>NO CUMPLE</v>
      </c>
    </row>
    <row r="1270" spans="1:42" ht="15" x14ac:dyDescent="0.25">
      <c r="A1270" t="s">
        <v>7548</v>
      </c>
      <c r="B1270" t="s">
        <v>284</v>
      </c>
      <c r="C1270" t="s">
        <v>233</v>
      </c>
      <c r="D1270" t="s">
        <v>154</v>
      </c>
      <c r="E1270" t="s">
        <v>234</v>
      </c>
      <c r="F1270" t="s">
        <v>1747</v>
      </c>
      <c r="G1270" t="s">
        <v>54</v>
      </c>
      <c r="H1270" t="s">
        <v>55</v>
      </c>
      <c r="I1270" t="s">
        <v>30</v>
      </c>
      <c r="J1270" t="s">
        <v>82</v>
      </c>
      <c r="K1270" t="s">
        <v>75</v>
      </c>
      <c r="L1270" t="s">
        <v>7549</v>
      </c>
      <c r="M1270" t="s">
        <v>7550</v>
      </c>
      <c r="N1270" t="s">
        <v>7551</v>
      </c>
      <c r="O1270" t="s">
        <v>61</v>
      </c>
      <c r="P1270" t="s">
        <v>62</v>
      </c>
      <c r="Q1270" t="s">
        <v>279</v>
      </c>
      <c r="R1270" t="s">
        <v>7552</v>
      </c>
      <c r="S1270" t="s">
        <v>6076</v>
      </c>
      <c r="T1270" t="s">
        <v>7553</v>
      </c>
      <c r="U1270" t="s">
        <v>7553</v>
      </c>
      <c r="V1270" s="40">
        <v>0</v>
      </c>
      <c r="W1270" s="40">
        <v>3.9236111111111112E-3</v>
      </c>
      <c r="X1270" s="40">
        <v>3.9236111111111112E-3</v>
      </c>
      <c r="Y1270" s="2" t="str">
        <f t="shared" si="236"/>
        <v/>
      </c>
      <c r="Z1270" s="47" t="str">
        <f t="shared" si="237"/>
        <v>Cumplido</v>
      </c>
      <c r="AA1270" s="8"/>
      <c r="AB1270" s="8"/>
      <c r="AC1270" s="8"/>
      <c r="AD1270" s="8"/>
      <c r="AE1270" s="8"/>
      <c r="AF1270" s="42">
        <v>45348</v>
      </c>
      <c r="AG1270" s="13" t="str">
        <f t="shared" si="238"/>
        <v>CUMPLE</v>
      </c>
      <c r="AH1270" s="13" t="str">
        <f t="shared" si="239"/>
        <v>NO CUMPLE</v>
      </c>
      <c r="AI1270" s="13" t="str">
        <f t="shared" si="240"/>
        <v>NO CUMPLE</v>
      </c>
      <c r="AJ1270" s="13" t="str">
        <f t="shared" si="241"/>
        <v>NO CUMPLE</v>
      </c>
      <c r="AK1270" s="13" t="str">
        <f t="shared" si="242"/>
        <v>NO CUMPLE</v>
      </c>
      <c r="AL1270" s="13" t="str">
        <f t="shared" si="243"/>
        <v>CUMPLE</v>
      </c>
      <c r="AM1270" s="13" t="str">
        <f t="shared" si="244"/>
        <v>NO CUMPLE</v>
      </c>
      <c r="AN1270" s="13" t="str">
        <f t="shared" si="245"/>
        <v>NO CUMPLE</v>
      </c>
      <c r="AO1270" s="13" t="str">
        <f t="shared" si="246"/>
        <v>NO CUMPLE</v>
      </c>
      <c r="AP1270" s="13" t="str">
        <f t="shared" si="247"/>
        <v>NO CUMPLE</v>
      </c>
    </row>
    <row r="1271" spans="1:42" ht="15" x14ac:dyDescent="0.25">
      <c r="A1271" t="s">
        <v>7554</v>
      </c>
      <c r="B1271" t="s">
        <v>284</v>
      </c>
      <c r="C1271" t="s">
        <v>233</v>
      </c>
      <c r="D1271" t="s">
        <v>154</v>
      </c>
      <c r="E1271" t="s">
        <v>234</v>
      </c>
      <c r="F1271" t="s">
        <v>1747</v>
      </c>
      <c r="G1271" t="s">
        <v>54</v>
      </c>
      <c r="H1271" t="s">
        <v>55</v>
      </c>
      <c r="I1271" t="s">
        <v>30</v>
      </c>
      <c r="J1271" t="s">
        <v>82</v>
      </c>
      <c r="K1271" t="s">
        <v>75</v>
      </c>
      <c r="L1271" t="s">
        <v>7555</v>
      </c>
      <c r="M1271" t="s">
        <v>7556</v>
      </c>
      <c r="N1271" t="s">
        <v>7557</v>
      </c>
      <c r="O1271" t="s">
        <v>61</v>
      </c>
      <c r="P1271" t="s">
        <v>62</v>
      </c>
      <c r="Q1271" t="s">
        <v>279</v>
      </c>
      <c r="R1271" t="s">
        <v>7558</v>
      </c>
      <c r="S1271" t="s">
        <v>6076</v>
      </c>
      <c r="T1271" t="s">
        <v>7555</v>
      </c>
      <c r="U1271" t="s">
        <v>7555</v>
      </c>
      <c r="V1271" s="40">
        <v>0</v>
      </c>
      <c r="W1271" s="40">
        <v>4.5717592592592589E-3</v>
      </c>
      <c r="X1271" s="40">
        <v>4.5717592592592589E-3</v>
      </c>
      <c r="Y1271" s="2" t="str">
        <f t="shared" si="236"/>
        <v/>
      </c>
      <c r="Z1271" s="47" t="str">
        <f t="shared" si="237"/>
        <v>Cumplido</v>
      </c>
      <c r="AA1271" s="8"/>
      <c r="AB1271" s="8"/>
      <c r="AC1271" s="8"/>
      <c r="AD1271" s="8"/>
      <c r="AE1271" s="8"/>
      <c r="AF1271" s="42">
        <v>45348</v>
      </c>
      <c r="AG1271" s="13" t="str">
        <f t="shared" si="238"/>
        <v>CUMPLE</v>
      </c>
      <c r="AH1271" s="13" t="str">
        <f t="shared" si="239"/>
        <v>NO CUMPLE</v>
      </c>
      <c r="AI1271" s="13" t="str">
        <f t="shared" si="240"/>
        <v>NO CUMPLE</v>
      </c>
      <c r="AJ1271" s="13" t="str">
        <f t="shared" si="241"/>
        <v>NO CUMPLE</v>
      </c>
      <c r="AK1271" s="13" t="str">
        <f t="shared" si="242"/>
        <v>NO CUMPLE</v>
      </c>
      <c r="AL1271" s="13" t="str">
        <f t="shared" si="243"/>
        <v>CUMPLE</v>
      </c>
      <c r="AM1271" s="13" t="str">
        <f t="shared" si="244"/>
        <v>NO CUMPLE</v>
      </c>
      <c r="AN1271" s="13" t="str">
        <f t="shared" si="245"/>
        <v>NO CUMPLE</v>
      </c>
      <c r="AO1271" s="13" t="str">
        <f t="shared" si="246"/>
        <v>NO CUMPLE</v>
      </c>
      <c r="AP1271" s="13" t="str">
        <f t="shared" si="247"/>
        <v>NO CUMPLE</v>
      </c>
    </row>
    <row r="1272" spans="1:42" ht="15" x14ac:dyDescent="0.25">
      <c r="A1272" t="s">
        <v>7559</v>
      </c>
      <c r="B1272" t="s">
        <v>284</v>
      </c>
      <c r="C1272" t="s">
        <v>233</v>
      </c>
      <c r="D1272" t="s">
        <v>154</v>
      </c>
      <c r="E1272" t="s">
        <v>234</v>
      </c>
      <c r="F1272" t="s">
        <v>1747</v>
      </c>
      <c r="G1272" t="s">
        <v>54</v>
      </c>
      <c r="H1272" t="s">
        <v>55</v>
      </c>
      <c r="I1272" t="s">
        <v>30</v>
      </c>
      <c r="J1272" t="s">
        <v>82</v>
      </c>
      <c r="K1272" t="s">
        <v>75</v>
      </c>
      <c r="L1272" t="s">
        <v>7560</v>
      </c>
      <c r="M1272" t="s">
        <v>7561</v>
      </c>
      <c r="N1272" t="s">
        <v>7562</v>
      </c>
      <c r="O1272" t="s">
        <v>61</v>
      </c>
      <c r="P1272" t="s">
        <v>62</v>
      </c>
      <c r="Q1272" t="s">
        <v>279</v>
      </c>
      <c r="R1272" t="s">
        <v>7563</v>
      </c>
      <c r="S1272" t="s">
        <v>6076</v>
      </c>
      <c r="T1272" t="s">
        <v>7564</v>
      </c>
      <c r="U1272" t="s">
        <v>7564</v>
      </c>
      <c r="V1272" s="40">
        <v>0</v>
      </c>
      <c r="W1272" s="40">
        <v>5.2893518518518515E-3</v>
      </c>
      <c r="X1272" s="40">
        <v>5.2893518518518515E-3</v>
      </c>
      <c r="Y1272" s="2" t="str">
        <f t="shared" si="236"/>
        <v/>
      </c>
      <c r="Z1272" s="47" t="str">
        <f t="shared" si="237"/>
        <v>Cumplido</v>
      </c>
      <c r="AA1272" s="8"/>
      <c r="AB1272" s="8"/>
      <c r="AC1272" s="8"/>
      <c r="AD1272" s="8"/>
      <c r="AE1272" s="8"/>
      <c r="AF1272" s="42">
        <v>45348</v>
      </c>
      <c r="AG1272" s="13" t="str">
        <f t="shared" si="238"/>
        <v>CUMPLE</v>
      </c>
      <c r="AH1272" s="13" t="str">
        <f t="shared" si="239"/>
        <v>NO CUMPLE</v>
      </c>
      <c r="AI1272" s="13" t="str">
        <f t="shared" si="240"/>
        <v>NO CUMPLE</v>
      </c>
      <c r="AJ1272" s="13" t="str">
        <f t="shared" si="241"/>
        <v>NO CUMPLE</v>
      </c>
      <c r="AK1272" s="13" t="str">
        <f t="shared" si="242"/>
        <v>NO CUMPLE</v>
      </c>
      <c r="AL1272" s="13" t="str">
        <f t="shared" si="243"/>
        <v>CUMPLE</v>
      </c>
      <c r="AM1272" s="13" t="str">
        <f t="shared" si="244"/>
        <v>NO CUMPLE</v>
      </c>
      <c r="AN1272" s="13" t="str">
        <f t="shared" si="245"/>
        <v>NO CUMPLE</v>
      </c>
      <c r="AO1272" s="13" t="str">
        <f t="shared" si="246"/>
        <v>NO CUMPLE</v>
      </c>
      <c r="AP1272" s="13" t="str">
        <f t="shared" si="247"/>
        <v>NO CUMPLE</v>
      </c>
    </row>
    <row r="1273" spans="1:42" ht="15" x14ac:dyDescent="0.25">
      <c r="A1273" t="s">
        <v>7565</v>
      </c>
      <c r="B1273" t="s">
        <v>284</v>
      </c>
      <c r="C1273" t="s">
        <v>233</v>
      </c>
      <c r="D1273" t="s">
        <v>154</v>
      </c>
      <c r="E1273" t="s">
        <v>234</v>
      </c>
      <c r="F1273" t="s">
        <v>1747</v>
      </c>
      <c r="G1273" t="s">
        <v>54</v>
      </c>
      <c r="H1273" t="s">
        <v>55</v>
      </c>
      <c r="I1273" t="s">
        <v>30</v>
      </c>
      <c r="J1273" t="s">
        <v>82</v>
      </c>
      <c r="K1273" t="s">
        <v>75</v>
      </c>
      <c r="L1273" t="s">
        <v>7566</v>
      </c>
      <c r="M1273" t="s">
        <v>7567</v>
      </c>
      <c r="N1273" t="s">
        <v>7568</v>
      </c>
      <c r="O1273" t="s">
        <v>61</v>
      </c>
      <c r="P1273" t="s">
        <v>62</v>
      </c>
      <c r="Q1273" t="s">
        <v>279</v>
      </c>
      <c r="R1273" t="s">
        <v>7569</v>
      </c>
      <c r="S1273" t="s">
        <v>6076</v>
      </c>
      <c r="T1273" t="s">
        <v>7566</v>
      </c>
      <c r="U1273" t="s">
        <v>7566</v>
      </c>
      <c r="V1273" s="40">
        <v>0</v>
      </c>
      <c r="W1273" s="40">
        <v>5.5902777777777773E-3</v>
      </c>
      <c r="X1273" s="40">
        <v>5.5902777777777773E-3</v>
      </c>
      <c r="Y1273" s="2" t="str">
        <f t="shared" si="236"/>
        <v/>
      </c>
      <c r="Z1273" s="47" t="str">
        <f t="shared" si="237"/>
        <v>Cumplido</v>
      </c>
      <c r="AA1273" s="8"/>
      <c r="AB1273" s="8"/>
      <c r="AC1273" s="8"/>
      <c r="AD1273" s="8"/>
      <c r="AE1273" s="8"/>
      <c r="AF1273" s="42">
        <v>45348</v>
      </c>
      <c r="AG1273" s="13" t="str">
        <f t="shared" si="238"/>
        <v>CUMPLE</v>
      </c>
      <c r="AH1273" s="13" t="str">
        <f t="shared" si="239"/>
        <v>NO CUMPLE</v>
      </c>
      <c r="AI1273" s="13" t="str">
        <f t="shared" si="240"/>
        <v>NO CUMPLE</v>
      </c>
      <c r="AJ1273" s="13" t="str">
        <f t="shared" si="241"/>
        <v>NO CUMPLE</v>
      </c>
      <c r="AK1273" s="13" t="str">
        <f t="shared" si="242"/>
        <v>NO CUMPLE</v>
      </c>
      <c r="AL1273" s="13" t="str">
        <f t="shared" si="243"/>
        <v>CUMPLE</v>
      </c>
      <c r="AM1273" s="13" t="str">
        <f t="shared" si="244"/>
        <v>NO CUMPLE</v>
      </c>
      <c r="AN1273" s="13" t="str">
        <f t="shared" si="245"/>
        <v>NO CUMPLE</v>
      </c>
      <c r="AO1273" s="13" t="str">
        <f t="shared" si="246"/>
        <v>NO CUMPLE</v>
      </c>
      <c r="AP1273" s="13" t="str">
        <f t="shared" si="247"/>
        <v>NO CUMPLE</v>
      </c>
    </row>
    <row r="1274" spans="1:42" ht="15" x14ac:dyDescent="0.25">
      <c r="A1274" t="s">
        <v>7570</v>
      </c>
      <c r="B1274" t="s">
        <v>284</v>
      </c>
      <c r="C1274" t="s">
        <v>233</v>
      </c>
      <c r="D1274" t="s">
        <v>154</v>
      </c>
      <c r="E1274" t="s">
        <v>234</v>
      </c>
      <c r="F1274" t="s">
        <v>1747</v>
      </c>
      <c r="G1274" t="s">
        <v>54</v>
      </c>
      <c r="H1274" t="s">
        <v>55</v>
      </c>
      <c r="I1274" t="s">
        <v>30</v>
      </c>
      <c r="J1274" t="s">
        <v>82</v>
      </c>
      <c r="K1274" t="s">
        <v>75</v>
      </c>
      <c r="L1274" t="s">
        <v>7571</v>
      </c>
      <c r="M1274" t="s">
        <v>7572</v>
      </c>
      <c r="N1274" t="s">
        <v>7573</v>
      </c>
      <c r="O1274" t="s">
        <v>61</v>
      </c>
      <c r="P1274" t="s">
        <v>62</v>
      </c>
      <c r="Q1274" t="s">
        <v>279</v>
      </c>
      <c r="R1274" t="s">
        <v>7574</v>
      </c>
      <c r="S1274" t="s">
        <v>6076</v>
      </c>
      <c r="T1274" t="s">
        <v>7571</v>
      </c>
      <c r="U1274" t="s">
        <v>7571</v>
      </c>
      <c r="V1274" s="40">
        <v>0</v>
      </c>
      <c r="W1274" s="40">
        <v>5.9953703703703705E-3</v>
      </c>
      <c r="X1274" s="40">
        <v>5.9953703703703705E-3</v>
      </c>
      <c r="Y1274" s="2" t="str">
        <f t="shared" si="236"/>
        <v/>
      </c>
      <c r="Z1274" s="47" t="str">
        <f t="shared" si="237"/>
        <v>Cumplido</v>
      </c>
      <c r="AA1274" s="8"/>
      <c r="AB1274" s="8"/>
      <c r="AC1274" s="8"/>
      <c r="AD1274" s="8"/>
      <c r="AE1274" s="8"/>
      <c r="AF1274" s="42">
        <v>45348</v>
      </c>
      <c r="AG1274" s="13" t="str">
        <f t="shared" si="238"/>
        <v>CUMPLE</v>
      </c>
      <c r="AH1274" s="13" t="str">
        <f t="shared" si="239"/>
        <v>NO CUMPLE</v>
      </c>
      <c r="AI1274" s="13" t="str">
        <f t="shared" si="240"/>
        <v>NO CUMPLE</v>
      </c>
      <c r="AJ1274" s="13" t="str">
        <f t="shared" si="241"/>
        <v>NO CUMPLE</v>
      </c>
      <c r="AK1274" s="13" t="str">
        <f t="shared" si="242"/>
        <v>NO CUMPLE</v>
      </c>
      <c r="AL1274" s="13" t="str">
        <f t="shared" si="243"/>
        <v>CUMPLE</v>
      </c>
      <c r="AM1274" s="13" t="str">
        <f t="shared" si="244"/>
        <v>NO CUMPLE</v>
      </c>
      <c r="AN1274" s="13" t="str">
        <f t="shared" si="245"/>
        <v>NO CUMPLE</v>
      </c>
      <c r="AO1274" s="13" t="str">
        <f t="shared" si="246"/>
        <v>NO CUMPLE</v>
      </c>
      <c r="AP1274" s="13" t="str">
        <f t="shared" si="247"/>
        <v>NO CUMPLE</v>
      </c>
    </row>
    <row r="1275" spans="1:42" ht="15" hidden="1" x14ac:dyDescent="0.25">
      <c r="A1275" t="s">
        <v>7575</v>
      </c>
      <c r="B1275" t="s">
        <v>165</v>
      </c>
      <c r="C1275" t="s">
        <v>359</v>
      </c>
      <c r="D1275" t="s">
        <v>71</v>
      </c>
      <c r="E1275" t="s">
        <v>467</v>
      </c>
      <c r="F1275" t="s">
        <v>468</v>
      </c>
      <c r="G1275" t="s">
        <v>54</v>
      </c>
      <c r="H1275" t="s">
        <v>55</v>
      </c>
      <c r="I1275" t="s">
        <v>30</v>
      </c>
      <c r="J1275" t="s">
        <v>82</v>
      </c>
      <c r="K1275" t="s">
        <v>57</v>
      </c>
      <c r="L1275" t="s">
        <v>7576</v>
      </c>
      <c r="M1275" t="s">
        <v>7577</v>
      </c>
      <c r="N1275" t="s">
        <v>7578</v>
      </c>
      <c r="O1275" t="s">
        <v>61</v>
      </c>
      <c r="P1275" t="s">
        <v>136</v>
      </c>
      <c r="Q1275" t="s">
        <v>137</v>
      </c>
      <c r="R1275" t="s">
        <v>7579</v>
      </c>
      <c r="S1275" t="s">
        <v>6076</v>
      </c>
      <c r="T1275" t="s">
        <v>7576</v>
      </c>
      <c r="U1275" t="s">
        <v>352</v>
      </c>
      <c r="V1275" s="40">
        <v>6.6296296296296298E-2</v>
      </c>
      <c r="W1275" s="40">
        <v>6.7581018518518512E-2</v>
      </c>
      <c r="X1275" s="40">
        <v>1.2847222222222223E-3</v>
      </c>
      <c r="Y1275" s="2" t="str">
        <f t="shared" si="236"/>
        <v/>
      </c>
      <c r="Z1275" s="47" t="str">
        <f t="shared" si="237"/>
        <v>Cumplido</v>
      </c>
      <c r="AA1275" s="8"/>
      <c r="AB1275" s="8"/>
      <c r="AC1275" s="8"/>
      <c r="AD1275" s="8"/>
      <c r="AE1275" s="8"/>
      <c r="AF1275" s="42">
        <v>45348</v>
      </c>
      <c r="AG1275" s="13" t="str">
        <f t="shared" si="238"/>
        <v>CUMPLE</v>
      </c>
      <c r="AH1275" s="13" t="str">
        <f t="shared" si="239"/>
        <v>NO CUMPLE</v>
      </c>
      <c r="AI1275" s="13" t="str">
        <f t="shared" si="240"/>
        <v>NO CUMPLE</v>
      </c>
      <c r="AJ1275" s="13" t="str">
        <f t="shared" si="241"/>
        <v>NO CUMPLE</v>
      </c>
      <c r="AK1275" s="13" t="str">
        <f t="shared" si="242"/>
        <v>NO CUMPLE</v>
      </c>
      <c r="AL1275" s="13" t="str">
        <f t="shared" si="243"/>
        <v>NO CUMPLE</v>
      </c>
      <c r="AM1275" s="13" t="str">
        <f t="shared" si="244"/>
        <v>CUMPLE</v>
      </c>
      <c r="AN1275" s="13" t="str">
        <f t="shared" si="245"/>
        <v>NO CUMPLE</v>
      </c>
      <c r="AO1275" s="13" t="str">
        <f t="shared" si="246"/>
        <v>NO CUMPLE</v>
      </c>
      <c r="AP1275" s="13" t="str">
        <f t="shared" si="247"/>
        <v>NO CUMPLE</v>
      </c>
    </row>
    <row r="1276" spans="1:42" ht="15" hidden="1" x14ac:dyDescent="0.25">
      <c r="A1276" t="s">
        <v>7580</v>
      </c>
      <c r="B1276" t="s">
        <v>95</v>
      </c>
      <c r="C1276" t="s">
        <v>296</v>
      </c>
      <c r="D1276" t="s">
        <v>142</v>
      </c>
      <c r="E1276" t="s">
        <v>876</v>
      </c>
      <c r="F1276" t="s">
        <v>1943</v>
      </c>
      <c r="G1276" t="s">
        <v>73</v>
      </c>
      <c r="H1276" t="s">
        <v>74</v>
      </c>
      <c r="I1276" t="s">
        <v>29</v>
      </c>
      <c r="J1276" t="s">
        <v>82</v>
      </c>
      <c r="K1276" t="s">
        <v>75</v>
      </c>
      <c r="L1276" t="s">
        <v>7581</v>
      </c>
      <c r="M1276" t="s">
        <v>7582</v>
      </c>
      <c r="N1276" t="s">
        <v>7583</v>
      </c>
      <c r="O1276" t="s">
        <v>61</v>
      </c>
      <c r="P1276" t="s">
        <v>136</v>
      </c>
      <c r="Q1276" t="s">
        <v>137</v>
      </c>
      <c r="R1276" t="s">
        <v>7584</v>
      </c>
      <c r="S1276" t="s">
        <v>6076</v>
      </c>
      <c r="T1276" t="s">
        <v>7585</v>
      </c>
      <c r="U1276"/>
      <c r="V1276" s="40">
        <v>0</v>
      </c>
      <c r="W1276" s="40">
        <v>0.15171296296296297</v>
      </c>
      <c r="X1276" s="40">
        <v>0.15171296296296297</v>
      </c>
      <c r="Y1276" s="2" t="str">
        <f t="shared" si="236"/>
        <v/>
      </c>
      <c r="Z1276" s="47" t="str">
        <f t="shared" si="237"/>
        <v>Cumplido</v>
      </c>
      <c r="AA1276" s="8"/>
      <c r="AB1276" s="8"/>
      <c r="AC1276" s="8"/>
      <c r="AD1276" s="8"/>
      <c r="AE1276" s="8"/>
      <c r="AF1276" s="42">
        <v>45348</v>
      </c>
      <c r="AG1276" s="13" t="str">
        <f t="shared" si="238"/>
        <v>NO CUMPLE</v>
      </c>
      <c r="AH1276" s="13" t="str">
        <f t="shared" si="239"/>
        <v>CUMPLE</v>
      </c>
      <c r="AI1276" s="13" t="str">
        <f t="shared" si="240"/>
        <v>NO CUMPLE</v>
      </c>
      <c r="AJ1276" s="13" t="str">
        <f t="shared" si="241"/>
        <v>NO CUMPLE</v>
      </c>
      <c r="AK1276" s="13" t="str">
        <f t="shared" si="242"/>
        <v>NO CUMPLE</v>
      </c>
      <c r="AL1276" s="13" t="str">
        <f t="shared" si="243"/>
        <v>NO CUMPLE</v>
      </c>
      <c r="AM1276" s="13" t="str">
        <f t="shared" si="244"/>
        <v>CUMPLE</v>
      </c>
      <c r="AN1276" s="13" t="str">
        <f t="shared" si="245"/>
        <v>NO CUMPLE</v>
      </c>
      <c r="AO1276" s="13" t="str">
        <f t="shared" si="246"/>
        <v>NO CUMPLE</v>
      </c>
      <c r="AP1276" s="13" t="str">
        <f t="shared" si="247"/>
        <v>NO CUMPLE</v>
      </c>
    </row>
    <row r="1277" spans="1:42" ht="15" x14ac:dyDescent="0.25">
      <c r="A1277" t="s">
        <v>7586</v>
      </c>
      <c r="B1277" t="s">
        <v>95</v>
      </c>
      <c r="C1277" t="s">
        <v>273</v>
      </c>
      <c r="D1277" t="s">
        <v>142</v>
      </c>
      <c r="E1277" t="s">
        <v>274</v>
      </c>
      <c r="F1277" t="s">
        <v>176</v>
      </c>
      <c r="G1277" t="s">
        <v>73</v>
      </c>
      <c r="H1277" t="s">
        <v>74</v>
      </c>
      <c r="I1277" t="s">
        <v>29</v>
      </c>
      <c r="J1277" t="s">
        <v>82</v>
      </c>
      <c r="K1277" t="s">
        <v>75</v>
      </c>
      <c r="L1277" t="s">
        <v>7587</v>
      </c>
      <c r="M1277" t="s">
        <v>7588</v>
      </c>
      <c r="N1277" t="s">
        <v>7589</v>
      </c>
      <c r="O1277" t="s">
        <v>61</v>
      </c>
      <c r="P1277" t="s">
        <v>62</v>
      </c>
      <c r="Q1277" t="s">
        <v>279</v>
      </c>
      <c r="R1277" t="s">
        <v>7590</v>
      </c>
      <c r="S1277" t="s">
        <v>6076</v>
      </c>
      <c r="T1277" t="s">
        <v>7591</v>
      </c>
      <c r="U1277" t="s">
        <v>7592</v>
      </c>
      <c r="V1277" s="40">
        <v>0.14891203703703704</v>
      </c>
      <c r="W1277" s="40">
        <v>0.19934027777777777</v>
      </c>
      <c r="X1277" s="40">
        <v>5.0428240740740739E-2</v>
      </c>
      <c r="Y1277" s="2" t="str">
        <f t="shared" si="236"/>
        <v/>
      </c>
      <c r="Z1277" s="47" t="str">
        <f t="shared" si="237"/>
        <v>Cumplido</v>
      </c>
      <c r="AA1277" s="8"/>
      <c r="AB1277" s="8"/>
      <c r="AC1277" s="8"/>
      <c r="AD1277" s="8"/>
      <c r="AE1277" s="8"/>
      <c r="AF1277" s="42">
        <v>45348</v>
      </c>
      <c r="AG1277" s="13" t="str">
        <f t="shared" si="238"/>
        <v>NO CUMPLE</v>
      </c>
      <c r="AH1277" s="13" t="str">
        <f t="shared" si="239"/>
        <v>CUMPLE</v>
      </c>
      <c r="AI1277" s="13" t="str">
        <f t="shared" si="240"/>
        <v>NO CUMPLE</v>
      </c>
      <c r="AJ1277" s="13" t="str">
        <f t="shared" si="241"/>
        <v>NO CUMPLE</v>
      </c>
      <c r="AK1277" s="13" t="str">
        <f t="shared" si="242"/>
        <v>NO CUMPLE</v>
      </c>
      <c r="AL1277" s="13" t="str">
        <f t="shared" si="243"/>
        <v>NO CUMPLE</v>
      </c>
      <c r="AM1277" s="13" t="str">
        <f t="shared" si="244"/>
        <v>NO CUMPLE</v>
      </c>
      <c r="AN1277" s="13" t="str">
        <f t="shared" si="245"/>
        <v>CUMPLE</v>
      </c>
      <c r="AO1277" s="13" t="str">
        <f t="shared" si="246"/>
        <v>NO CUMPLE</v>
      </c>
      <c r="AP1277" s="13" t="str">
        <f t="shared" si="247"/>
        <v>NO CUMPLE</v>
      </c>
    </row>
    <row r="1278" spans="1:42" ht="15" x14ac:dyDescent="0.25">
      <c r="A1278" t="s">
        <v>7593</v>
      </c>
      <c r="B1278" t="s">
        <v>95</v>
      </c>
      <c r="C1278" t="s">
        <v>308</v>
      </c>
      <c r="D1278" t="s">
        <v>142</v>
      </c>
      <c r="E1278" t="s">
        <v>457</v>
      </c>
      <c r="F1278" t="s">
        <v>176</v>
      </c>
      <c r="G1278" t="s">
        <v>73</v>
      </c>
      <c r="H1278" t="s">
        <v>74</v>
      </c>
      <c r="I1278" t="s">
        <v>29</v>
      </c>
      <c r="J1278" t="s">
        <v>82</v>
      </c>
      <c r="K1278" t="s">
        <v>1108</v>
      </c>
      <c r="L1278" t="s">
        <v>7594</v>
      </c>
      <c r="M1278" t="s">
        <v>7595</v>
      </c>
      <c r="N1278" t="s">
        <v>7596</v>
      </c>
      <c r="O1278" t="s">
        <v>61</v>
      </c>
      <c r="P1278" t="s">
        <v>136</v>
      </c>
      <c r="Q1278" t="s">
        <v>137</v>
      </c>
      <c r="R1278" t="s">
        <v>7597</v>
      </c>
      <c r="S1278" t="s">
        <v>6076</v>
      </c>
      <c r="T1278" t="s">
        <v>7598</v>
      </c>
      <c r="U1278" t="s">
        <v>7599</v>
      </c>
      <c r="V1278" s="40">
        <v>0</v>
      </c>
      <c r="W1278" s="40">
        <v>0.17577546296296295</v>
      </c>
      <c r="X1278" s="40">
        <v>0.17577546296296295</v>
      </c>
      <c r="Y1278" s="2" t="str">
        <f t="shared" si="236"/>
        <v/>
      </c>
      <c r="Z1278" s="47" t="str">
        <f t="shared" si="237"/>
        <v>Cumplido</v>
      </c>
      <c r="AA1278" s="8"/>
      <c r="AB1278" s="8"/>
      <c r="AC1278" s="8"/>
      <c r="AD1278" s="8"/>
      <c r="AE1278" s="8"/>
      <c r="AF1278" s="42">
        <v>45348</v>
      </c>
      <c r="AG1278" s="13" t="str">
        <f t="shared" si="238"/>
        <v>NO CUMPLE</v>
      </c>
      <c r="AH1278" s="13" t="str">
        <f t="shared" si="239"/>
        <v>NO CUMPLE</v>
      </c>
      <c r="AI1278" s="13" t="str">
        <f t="shared" si="240"/>
        <v>CUMPLE</v>
      </c>
      <c r="AJ1278" s="13" t="str">
        <f t="shared" si="241"/>
        <v>NO CUMPLE</v>
      </c>
      <c r="AK1278" s="13" t="str">
        <f t="shared" si="242"/>
        <v>NO CUMPLE</v>
      </c>
      <c r="AL1278" s="13" t="str">
        <f t="shared" si="243"/>
        <v>NO CUMPLE</v>
      </c>
      <c r="AM1278" s="13" t="str">
        <f t="shared" si="244"/>
        <v>NO CUMPLE</v>
      </c>
      <c r="AN1278" s="13" t="str">
        <f t="shared" si="245"/>
        <v>CUMPLE</v>
      </c>
      <c r="AO1278" s="13" t="str">
        <f t="shared" si="246"/>
        <v>NO CUMPLE</v>
      </c>
      <c r="AP1278" s="13" t="str">
        <f t="shared" si="247"/>
        <v>NO CUMPLE</v>
      </c>
    </row>
    <row r="1279" spans="1:42" ht="15" hidden="1" x14ac:dyDescent="0.25">
      <c r="A1279" t="s">
        <v>7600</v>
      </c>
      <c r="B1279" t="s">
        <v>165</v>
      </c>
      <c r="C1279" t="s">
        <v>71</v>
      </c>
      <c r="D1279" t="s">
        <v>297</v>
      </c>
      <c r="E1279" t="s">
        <v>675</v>
      </c>
      <c r="F1279" t="s">
        <v>320</v>
      </c>
      <c r="G1279" t="s">
        <v>73</v>
      </c>
      <c r="H1279" t="s">
        <v>74</v>
      </c>
      <c r="I1279" t="s">
        <v>29</v>
      </c>
      <c r="J1279" t="s">
        <v>82</v>
      </c>
      <c r="K1279" t="s">
        <v>57</v>
      </c>
      <c r="L1279" t="s">
        <v>408</v>
      </c>
      <c r="M1279" t="s">
        <v>7601</v>
      </c>
      <c r="N1279" t="s">
        <v>7602</v>
      </c>
      <c r="O1279" t="s">
        <v>61</v>
      </c>
      <c r="P1279" t="s">
        <v>136</v>
      </c>
      <c r="Q1279" t="s">
        <v>137</v>
      </c>
      <c r="R1279" t="s">
        <v>7603</v>
      </c>
      <c r="S1279" t="s">
        <v>6076</v>
      </c>
      <c r="T1279" t="s">
        <v>3962</v>
      </c>
      <c r="U1279" t="s">
        <v>774</v>
      </c>
      <c r="V1279" s="40">
        <v>1.0555555555555556E-2</v>
      </c>
      <c r="W1279" s="40">
        <v>2.3958333333333335E-2</v>
      </c>
      <c r="X1279" s="40">
        <v>1.3402777777777777E-2</v>
      </c>
      <c r="Y1279" s="2" t="str">
        <f t="shared" si="236"/>
        <v/>
      </c>
      <c r="Z1279" s="47" t="str">
        <f t="shared" si="237"/>
        <v>Cumplido</v>
      </c>
      <c r="AA1279" s="8"/>
      <c r="AB1279" s="8"/>
      <c r="AC1279" s="8"/>
      <c r="AD1279" s="8"/>
      <c r="AE1279" s="8"/>
      <c r="AF1279" s="42">
        <v>45348</v>
      </c>
      <c r="AG1279" s="13" t="str">
        <f t="shared" si="238"/>
        <v>CUMPLE</v>
      </c>
      <c r="AH1279" s="13" t="str">
        <f t="shared" si="239"/>
        <v>NO CUMPLE</v>
      </c>
      <c r="AI1279" s="13" t="str">
        <f t="shared" si="240"/>
        <v>NO CUMPLE</v>
      </c>
      <c r="AJ1279" s="13" t="str">
        <f t="shared" si="241"/>
        <v>NO CUMPLE</v>
      </c>
      <c r="AK1279" s="13" t="str">
        <f t="shared" si="242"/>
        <v>NO CUMPLE</v>
      </c>
      <c r="AL1279" s="13" t="str">
        <f t="shared" si="243"/>
        <v>CUMPLE</v>
      </c>
      <c r="AM1279" s="13" t="str">
        <f t="shared" si="244"/>
        <v>NO CUMPLE</v>
      </c>
      <c r="AN1279" s="13" t="str">
        <f t="shared" si="245"/>
        <v>NO CUMPLE</v>
      </c>
      <c r="AO1279" s="13" t="str">
        <f t="shared" si="246"/>
        <v>NO CUMPLE</v>
      </c>
      <c r="AP1279" s="13" t="str">
        <f t="shared" si="247"/>
        <v>NO CUMPLE</v>
      </c>
    </row>
    <row r="1280" spans="1:42" ht="15" hidden="1" x14ac:dyDescent="0.25">
      <c r="A1280" t="s">
        <v>7604</v>
      </c>
      <c r="B1280" t="s">
        <v>165</v>
      </c>
      <c r="C1280" t="s">
        <v>71</v>
      </c>
      <c r="D1280" t="s">
        <v>297</v>
      </c>
      <c r="E1280" t="s">
        <v>675</v>
      </c>
      <c r="F1280" t="s">
        <v>320</v>
      </c>
      <c r="G1280" t="s">
        <v>73</v>
      </c>
      <c r="H1280" t="s">
        <v>74</v>
      </c>
      <c r="I1280" t="s">
        <v>29</v>
      </c>
      <c r="J1280" t="s">
        <v>82</v>
      </c>
      <c r="K1280" t="s">
        <v>57</v>
      </c>
      <c r="L1280" t="s">
        <v>408</v>
      </c>
      <c r="M1280" t="s">
        <v>7605</v>
      </c>
      <c r="N1280" t="s">
        <v>7606</v>
      </c>
      <c r="O1280" t="s">
        <v>61</v>
      </c>
      <c r="P1280" t="s">
        <v>136</v>
      </c>
      <c r="Q1280" t="s">
        <v>137</v>
      </c>
      <c r="R1280" t="s">
        <v>7607</v>
      </c>
      <c r="S1280" t="s">
        <v>6076</v>
      </c>
      <c r="T1280" t="s">
        <v>3967</v>
      </c>
      <c r="U1280" t="s">
        <v>774</v>
      </c>
      <c r="V1280" s="40">
        <v>1.2662037037037038E-2</v>
      </c>
      <c r="W1280" s="40">
        <v>2.1273148148148149E-2</v>
      </c>
      <c r="X1280" s="40">
        <v>8.611111111111111E-3</v>
      </c>
      <c r="Y1280" s="2" t="str">
        <f t="shared" si="236"/>
        <v/>
      </c>
      <c r="Z1280" s="47" t="str">
        <f t="shared" si="237"/>
        <v>Cumplido</v>
      </c>
      <c r="AA1280" s="8"/>
      <c r="AB1280" s="8"/>
      <c r="AC1280" s="8"/>
      <c r="AD1280" s="8"/>
      <c r="AE1280" s="8"/>
      <c r="AF1280" s="42">
        <v>45348</v>
      </c>
      <c r="AG1280" s="13" t="str">
        <f t="shared" si="238"/>
        <v>CUMPLE</v>
      </c>
      <c r="AH1280" s="13" t="str">
        <f t="shared" si="239"/>
        <v>NO CUMPLE</v>
      </c>
      <c r="AI1280" s="13" t="str">
        <f t="shared" si="240"/>
        <v>NO CUMPLE</v>
      </c>
      <c r="AJ1280" s="13" t="str">
        <f t="shared" si="241"/>
        <v>NO CUMPLE</v>
      </c>
      <c r="AK1280" s="13" t="str">
        <f t="shared" si="242"/>
        <v>NO CUMPLE</v>
      </c>
      <c r="AL1280" s="13" t="str">
        <f t="shared" si="243"/>
        <v>CUMPLE</v>
      </c>
      <c r="AM1280" s="13" t="str">
        <f t="shared" si="244"/>
        <v>NO CUMPLE</v>
      </c>
      <c r="AN1280" s="13" t="str">
        <f t="shared" si="245"/>
        <v>NO CUMPLE</v>
      </c>
      <c r="AO1280" s="13" t="str">
        <f t="shared" si="246"/>
        <v>NO CUMPLE</v>
      </c>
      <c r="AP1280" s="13" t="str">
        <f t="shared" si="247"/>
        <v>NO CUMPLE</v>
      </c>
    </row>
    <row r="1281" spans="1:42" ht="15" hidden="1" x14ac:dyDescent="0.25">
      <c r="A1281" t="s">
        <v>7608</v>
      </c>
      <c r="B1281" t="s">
        <v>165</v>
      </c>
      <c r="C1281" t="s">
        <v>71</v>
      </c>
      <c r="D1281" t="s">
        <v>297</v>
      </c>
      <c r="E1281" t="s">
        <v>675</v>
      </c>
      <c r="F1281" t="s">
        <v>320</v>
      </c>
      <c r="G1281" t="s">
        <v>73</v>
      </c>
      <c r="H1281" t="s">
        <v>74</v>
      </c>
      <c r="I1281" t="s">
        <v>29</v>
      </c>
      <c r="J1281" t="s">
        <v>82</v>
      </c>
      <c r="K1281" t="s">
        <v>57</v>
      </c>
      <c r="L1281" t="s">
        <v>4153</v>
      </c>
      <c r="M1281" t="s">
        <v>7609</v>
      </c>
      <c r="N1281" t="s">
        <v>7610</v>
      </c>
      <c r="O1281" t="s">
        <v>61</v>
      </c>
      <c r="P1281" t="s">
        <v>136</v>
      </c>
      <c r="Q1281" t="s">
        <v>137</v>
      </c>
      <c r="R1281" t="s">
        <v>7611</v>
      </c>
      <c r="S1281" t="s">
        <v>6076</v>
      </c>
      <c r="T1281" t="s">
        <v>7612</v>
      </c>
      <c r="U1281" t="s">
        <v>774</v>
      </c>
      <c r="V1281" s="40">
        <v>1.306712962962963E-2</v>
      </c>
      <c r="W1281" s="40">
        <v>1.9618055555555555E-2</v>
      </c>
      <c r="X1281" s="40">
        <v>6.5509259259259262E-3</v>
      </c>
      <c r="Y1281" s="2" t="str">
        <f t="shared" si="236"/>
        <v/>
      </c>
      <c r="Z1281" s="47" t="str">
        <f t="shared" si="237"/>
        <v>Cumplido</v>
      </c>
      <c r="AA1281" s="8"/>
      <c r="AB1281" s="8"/>
      <c r="AC1281" s="8"/>
      <c r="AD1281" s="8"/>
      <c r="AE1281" s="8"/>
      <c r="AF1281" s="42">
        <v>45348</v>
      </c>
      <c r="AG1281" s="13" t="str">
        <f t="shared" si="238"/>
        <v>CUMPLE</v>
      </c>
      <c r="AH1281" s="13" t="str">
        <f t="shared" si="239"/>
        <v>NO CUMPLE</v>
      </c>
      <c r="AI1281" s="13" t="str">
        <f t="shared" si="240"/>
        <v>NO CUMPLE</v>
      </c>
      <c r="AJ1281" s="13" t="str">
        <f t="shared" si="241"/>
        <v>NO CUMPLE</v>
      </c>
      <c r="AK1281" s="13" t="str">
        <f t="shared" si="242"/>
        <v>NO CUMPLE</v>
      </c>
      <c r="AL1281" s="13" t="str">
        <f t="shared" si="243"/>
        <v>CUMPLE</v>
      </c>
      <c r="AM1281" s="13" t="str">
        <f t="shared" si="244"/>
        <v>NO CUMPLE</v>
      </c>
      <c r="AN1281" s="13" t="str">
        <f t="shared" si="245"/>
        <v>NO CUMPLE</v>
      </c>
      <c r="AO1281" s="13" t="str">
        <f t="shared" si="246"/>
        <v>NO CUMPLE</v>
      </c>
      <c r="AP1281" s="13" t="str">
        <f t="shared" si="247"/>
        <v>NO CUMPLE</v>
      </c>
    </row>
    <row r="1282" spans="1:42" ht="15" x14ac:dyDescent="0.25">
      <c r="A1282" t="s">
        <v>7613</v>
      </c>
      <c r="B1282" t="s">
        <v>284</v>
      </c>
      <c r="C1282" t="s">
        <v>233</v>
      </c>
      <c r="D1282" t="s">
        <v>233</v>
      </c>
      <c r="E1282" t="s">
        <v>264</v>
      </c>
      <c r="F1282" t="s">
        <v>1719</v>
      </c>
      <c r="G1282" t="s">
        <v>54</v>
      </c>
      <c r="H1282" t="s">
        <v>55</v>
      </c>
      <c r="I1282" t="s">
        <v>30</v>
      </c>
      <c r="J1282" t="s">
        <v>82</v>
      </c>
      <c r="K1282" t="s">
        <v>75</v>
      </c>
      <c r="L1282" t="s">
        <v>7614</v>
      </c>
      <c r="M1282" t="s">
        <v>7615</v>
      </c>
      <c r="N1282" t="s">
        <v>7616</v>
      </c>
      <c r="O1282" t="s">
        <v>61</v>
      </c>
      <c r="P1282" t="s">
        <v>62</v>
      </c>
      <c r="Q1282" t="s">
        <v>279</v>
      </c>
      <c r="R1282" t="s">
        <v>7617</v>
      </c>
      <c r="S1282" t="s">
        <v>6076</v>
      </c>
      <c r="T1282" t="s">
        <v>7614</v>
      </c>
      <c r="U1282" t="s">
        <v>7618</v>
      </c>
      <c r="V1282" s="40">
        <v>0.26172453703703702</v>
      </c>
      <c r="W1282" s="40">
        <v>0.2628935185185185</v>
      </c>
      <c r="X1282" s="40">
        <v>1.1689814814814816E-3</v>
      </c>
      <c r="Y1282" s="2" t="str">
        <f t="shared" ref="Y1282:Y1345" si="248">IF(J1282="Incidente de Cliente",IF($X1282&lt;=$AT$2,"Cumplido","Incumplido"),"")</f>
        <v/>
      </c>
      <c r="Z1282" s="47" t="str">
        <f t="shared" ref="Z1282:Z1345" si="249">IF(J1282="Requerimiento de Cliente",IF($X1282&lt;=$AT$3,"Cumplido","Incumplido"),"")</f>
        <v>Cumplido</v>
      </c>
      <c r="AA1282" s="8"/>
      <c r="AB1282" s="8"/>
      <c r="AC1282" s="8"/>
      <c r="AD1282" s="8"/>
      <c r="AE1282" s="8"/>
      <c r="AF1282" s="42">
        <v>45348</v>
      </c>
      <c r="AG1282" s="13" t="str">
        <f t="shared" si="238"/>
        <v>CUMPLE</v>
      </c>
      <c r="AH1282" s="13" t="str">
        <f t="shared" si="239"/>
        <v>NO CUMPLE</v>
      </c>
      <c r="AI1282" s="13" t="str">
        <f t="shared" si="240"/>
        <v>NO CUMPLE</v>
      </c>
      <c r="AJ1282" s="13" t="str">
        <f t="shared" si="241"/>
        <v>NO CUMPLE</v>
      </c>
      <c r="AK1282" s="13" t="str">
        <f t="shared" si="242"/>
        <v>NO CUMPLE</v>
      </c>
      <c r="AL1282" s="13" t="str">
        <f t="shared" si="243"/>
        <v>NO CUMPLE</v>
      </c>
      <c r="AM1282" s="13" t="str">
        <f t="shared" si="244"/>
        <v>NO CUMPLE</v>
      </c>
      <c r="AN1282" s="13" t="str">
        <f t="shared" si="245"/>
        <v>CUMPLE</v>
      </c>
      <c r="AO1282" s="13" t="str">
        <f t="shared" si="246"/>
        <v>NO CUMPLE</v>
      </c>
      <c r="AP1282" s="13" t="str">
        <f t="shared" si="247"/>
        <v>NO CUMPLE</v>
      </c>
    </row>
    <row r="1283" spans="1:42" ht="15" x14ac:dyDescent="0.25">
      <c r="A1283" t="s">
        <v>7619</v>
      </c>
      <c r="B1283" t="s">
        <v>284</v>
      </c>
      <c r="C1283" t="s">
        <v>233</v>
      </c>
      <c r="D1283" t="s">
        <v>233</v>
      </c>
      <c r="E1283" t="s">
        <v>264</v>
      </c>
      <c r="F1283" t="s">
        <v>1719</v>
      </c>
      <c r="G1283" t="s">
        <v>54</v>
      </c>
      <c r="H1283" t="s">
        <v>55</v>
      </c>
      <c r="I1283" t="s">
        <v>30</v>
      </c>
      <c r="J1283" t="s">
        <v>82</v>
      </c>
      <c r="K1283" t="s">
        <v>75</v>
      </c>
      <c r="L1283" t="s">
        <v>7620</v>
      </c>
      <c r="M1283" t="s">
        <v>7621</v>
      </c>
      <c r="N1283" t="s">
        <v>7622</v>
      </c>
      <c r="O1283" t="s">
        <v>61</v>
      </c>
      <c r="P1283" t="s">
        <v>62</v>
      </c>
      <c r="Q1283" t="s">
        <v>279</v>
      </c>
      <c r="R1283" t="s">
        <v>7623</v>
      </c>
      <c r="S1283" t="s">
        <v>6076</v>
      </c>
      <c r="T1283" t="s">
        <v>7620</v>
      </c>
      <c r="U1283" t="s">
        <v>7618</v>
      </c>
      <c r="V1283" s="40">
        <v>0.26181712962962961</v>
      </c>
      <c r="W1283" s="40">
        <v>0.26231481481481483</v>
      </c>
      <c r="X1283" s="40">
        <v>4.9768518518518521E-4</v>
      </c>
      <c r="Y1283" s="2" t="str">
        <f t="shared" si="248"/>
        <v/>
      </c>
      <c r="Z1283" s="47" t="str">
        <f t="shared" si="249"/>
        <v>Cumplido</v>
      </c>
      <c r="AA1283" s="8"/>
      <c r="AB1283" s="8"/>
      <c r="AC1283" s="8"/>
      <c r="AD1283" s="8"/>
      <c r="AE1283" s="8"/>
      <c r="AF1283" s="42">
        <v>45348</v>
      </c>
      <c r="AG1283" s="13" t="str">
        <f t="shared" ref="AG1283:AG1346" si="250">IF(X1283&lt;$AR$11,"CUMPLE","NO CUMPLE")</f>
        <v>CUMPLE</v>
      </c>
      <c r="AH1283" s="13" t="str">
        <f t="shared" ref="AH1283:AH1346" si="251">IF(X1283&gt;$AR$12,IF(X1283&lt;=$AS$12,"CUMPLE","NO CUMPLE"),"NO CUMPLE")</f>
        <v>NO CUMPLE</v>
      </c>
      <c r="AI1283" s="13" t="str">
        <f t="shared" ref="AI1283:AI1346" si="252">IF(X1283&gt;$AR$13,IF(X1283&lt;=$AS$13,"CUMPLE","NO CUMPLE"),"NO CUMPLE")</f>
        <v>NO CUMPLE</v>
      </c>
      <c r="AJ1283" s="13" t="str">
        <f t="shared" ref="AJ1283:AJ1346" si="253">IF(X1283&gt;$AR$14,IF(X1283&lt;=$AS$14,"CUMPLE","NO CUMPLE"),"NO CUMPLE")</f>
        <v>NO CUMPLE</v>
      </c>
      <c r="AK1283" s="13" t="str">
        <f t="shared" ref="AK1283:AK1346" si="254">IF(X1283&gt;$AR$15,"CUMPLE","NO CUMPLE")</f>
        <v>NO CUMPLE</v>
      </c>
      <c r="AL1283" s="13" t="str">
        <f t="shared" ref="AL1283:AL1346" si="255">IF(W1283&lt;$AR$11,"CUMPLE","NO CUMPLE")</f>
        <v>NO CUMPLE</v>
      </c>
      <c r="AM1283" s="13" t="str">
        <f t="shared" ref="AM1283:AM1346" si="256">IF(W1283&gt;$AR$12,IF(W1283&lt;=$AS$12,"CUMPLE","NO CUMPLE"),"NO CUMPLE")</f>
        <v>NO CUMPLE</v>
      </c>
      <c r="AN1283" s="13" t="str">
        <f t="shared" ref="AN1283:AN1346" si="257">IF(W1283&gt;$AR$13,IF(W1283&lt;=$AS$13,"CUMPLE","NO CUMPLE"),"NO CUMPLE")</f>
        <v>CUMPLE</v>
      </c>
      <c r="AO1283" s="13" t="str">
        <f t="shared" ref="AO1283:AO1346" si="258">IF(W1283&gt;$AR$14,IF(W1283&lt;=$AS$14,"CUMPLE","NO CUMPLE"),"NO CUMPLE")</f>
        <v>NO CUMPLE</v>
      </c>
      <c r="AP1283" s="13" t="str">
        <f t="shared" ref="AP1283:AP1346" si="259">IF(W1283&gt;$AR$15,"CUMPLE","NO CUMPLE")</f>
        <v>NO CUMPLE</v>
      </c>
    </row>
    <row r="1284" spans="1:42" ht="15" x14ac:dyDescent="0.25">
      <c r="A1284" t="s">
        <v>7624</v>
      </c>
      <c r="B1284" t="s">
        <v>95</v>
      </c>
      <c r="C1284" t="s">
        <v>273</v>
      </c>
      <c r="D1284" t="s">
        <v>142</v>
      </c>
      <c r="E1284" t="s">
        <v>5951</v>
      </c>
      <c r="F1284" t="s">
        <v>156</v>
      </c>
      <c r="G1284" t="s">
        <v>73</v>
      </c>
      <c r="H1284" t="s">
        <v>74</v>
      </c>
      <c r="I1284" t="s">
        <v>29</v>
      </c>
      <c r="J1284" t="s">
        <v>82</v>
      </c>
      <c r="K1284" t="s">
        <v>533</v>
      </c>
      <c r="L1284" t="s">
        <v>7625</v>
      </c>
      <c r="M1284" t="s">
        <v>7626</v>
      </c>
      <c r="N1284" t="s">
        <v>7627</v>
      </c>
      <c r="O1284" t="s">
        <v>61</v>
      </c>
      <c r="P1284" t="s">
        <v>136</v>
      </c>
      <c r="Q1284" t="s">
        <v>137</v>
      </c>
      <c r="R1284" t="s">
        <v>7628</v>
      </c>
      <c r="S1284" t="s">
        <v>6076</v>
      </c>
      <c r="T1284" t="s">
        <v>7629</v>
      </c>
      <c r="U1284" t="s">
        <v>7630</v>
      </c>
      <c r="V1284" s="40">
        <v>0</v>
      </c>
      <c r="W1284" s="40">
        <v>9.9178240740740747E-2</v>
      </c>
      <c r="X1284" s="40">
        <v>9.9178240740740747E-2</v>
      </c>
      <c r="Y1284" s="2" t="str">
        <f t="shared" si="248"/>
        <v/>
      </c>
      <c r="Z1284" s="47" t="str">
        <f t="shared" si="249"/>
        <v>Cumplido</v>
      </c>
      <c r="AA1284" s="8"/>
      <c r="AB1284" s="8"/>
      <c r="AC1284" s="8"/>
      <c r="AD1284" s="8"/>
      <c r="AE1284" s="8"/>
      <c r="AF1284" s="42">
        <v>45348</v>
      </c>
      <c r="AG1284" s="13" t="str">
        <f t="shared" si="250"/>
        <v>NO CUMPLE</v>
      </c>
      <c r="AH1284" s="13" t="str">
        <f t="shared" si="251"/>
        <v>CUMPLE</v>
      </c>
      <c r="AI1284" s="13" t="str">
        <f t="shared" si="252"/>
        <v>NO CUMPLE</v>
      </c>
      <c r="AJ1284" s="13" t="str">
        <f t="shared" si="253"/>
        <v>NO CUMPLE</v>
      </c>
      <c r="AK1284" s="13" t="str">
        <f t="shared" si="254"/>
        <v>NO CUMPLE</v>
      </c>
      <c r="AL1284" s="13" t="str">
        <f t="shared" si="255"/>
        <v>NO CUMPLE</v>
      </c>
      <c r="AM1284" s="13" t="str">
        <f t="shared" si="256"/>
        <v>CUMPLE</v>
      </c>
      <c r="AN1284" s="13" t="str">
        <f t="shared" si="257"/>
        <v>NO CUMPLE</v>
      </c>
      <c r="AO1284" s="13" t="str">
        <f t="shared" si="258"/>
        <v>NO CUMPLE</v>
      </c>
      <c r="AP1284" s="13" t="str">
        <f t="shared" si="259"/>
        <v>NO CUMPLE</v>
      </c>
    </row>
    <row r="1285" spans="1:42" ht="15" hidden="1" x14ac:dyDescent="0.25">
      <c r="A1285" t="s">
        <v>7631</v>
      </c>
      <c r="B1285" t="s">
        <v>165</v>
      </c>
      <c r="C1285" t="s">
        <v>415</v>
      </c>
      <c r="D1285" t="s">
        <v>297</v>
      </c>
      <c r="E1285" t="s">
        <v>1888</v>
      </c>
      <c r="F1285" t="s">
        <v>712</v>
      </c>
      <c r="G1285" t="s">
        <v>73</v>
      </c>
      <c r="H1285" t="s">
        <v>74</v>
      </c>
      <c r="I1285" t="s">
        <v>29</v>
      </c>
      <c r="J1285" t="s">
        <v>82</v>
      </c>
      <c r="K1285" t="s">
        <v>4296</v>
      </c>
      <c r="L1285" t="s">
        <v>4297</v>
      </c>
      <c r="M1285" t="s">
        <v>7632</v>
      </c>
      <c r="N1285" t="s">
        <v>7633</v>
      </c>
      <c r="O1285" t="s">
        <v>61</v>
      </c>
      <c r="P1285" t="s">
        <v>136</v>
      </c>
      <c r="Q1285" t="s">
        <v>137</v>
      </c>
      <c r="R1285" t="s">
        <v>7634</v>
      </c>
      <c r="S1285" t="s">
        <v>6076</v>
      </c>
      <c r="T1285" t="s">
        <v>7635</v>
      </c>
      <c r="U1285" t="s">
        <v>413</v>
      </c>
      <c r="V1285" s="40">
        <v>0</v>
      </c>
      <c r="W1285" s="40">
        <v>1.0289351851851852E-2</v>
      </c>
      <c r="X1285" s="40">
        <v>1.0289351851851852E-2</v>
      </c>
      <c r="Y1285" s="2" t="str">
        <f t="shared" si="248"/>
        <v/>
      </c>
      <c r="Z1285" s="47" t="str">
        <f t="shared" si="249"/>
        <v>Cumplido</v>
      </c>
      <c r="AA1285" s="8"/>
      <c r="AB1285" s="8"/>
      <c r="AC1285" s="8"/>
      <c r="AD1285" s="8"/>
      <c r="AE1285" s="8"/>
      <c r="AF1285" s="42">
        <v>45348</v>
      </c>
      <c r="AG1285" s="13" t="str">
        <f t="shared" si="250"/>
        <v>CUMPLE</v>
      </c>
      <c r="AH1285" s="13" t="str">
        <f t="shared" si="251"/>
        <v>NO CUMPLE</v>
      </c>
      <c r="AI1285" s="13" t="str">
        <f t="shared" si="252"/>
        <v>NO CUMPLE</v>
      </c>
      <c r="AJ1285" s="13" t="str">
        <f t="shared" si="253"/>
        <v>NO CUMPLE</v>
      </c>
      <c r="AK1285" s="13" t="str">
        <f t="shared" si="254"/>
        <v>NO CUMPLE</v>
      </c>
      <c r="AL1285" s="13" t="str">
        <f t="shared" si="255"/>
        <v>CUMPLE</v>
      </c>
      <c r="AM1285" s="13" t="str">
        <f t="shared" si="256"/>
        <v>NO CUMPLE</v>
      </c>
      <c r="AN1285" s="13" t="str">
        <f t="shared" si="257"/>
        <v>NO CUMPLE</v>
      </c>
      <c r="AO1285" s="13" t="str">
        <f t="shared" si="258"/>
        <v>NO CUMPLE</v>
      </c>
      <c r="AP1285" s="13" t="str">
        <f t="shared" si="259"/>
        <v>NO CUMPLE</v>
      </c>
    </row>
    <row r="1286" spans="1:42" ht="15" x14ac:dyDescent="0.25">
      <c r="A1286" t="s">
        <v>7636</v>
      </c>
      <c r="B1286" t="s">
        <v>284</v>
      </c>
      <c r="C1286" t="s">
        <v>233</v>
      </c>
      <c r="D1286" t="s">
        <v>233</v>
      </c>
      <c r="E1286" t="s">
        <v>942</v>
      </c>
      <c r="F1286" t="s">
        <v>2469</v>
      </c>
      <c r="G1286" t="s">
        <v>54</v>
      </c>
      <c r="H1286" t="s">
        <v>55</v>
      </c>
      <c r="I1286" t="s">
        <v>30</v>
      </c>
      <c r="J1286" t="s">
        <v>82</v>
      </c>
      <c r="K1286" t="s">
        <v>75</v>
      </c>
      <c r="L1286" t="s">
        <v>7637</v>
      </c>
      <c r="M1286" t="s">
        <v>7638</v>
      </c>
      <c r="N1286" t="s">
        <v>7639</v>
      </c>
      <c r="O1286" t="s">
        <v>61</v>
      </c>
      <c r="P1286" t="s">
        <v>62</v>
      </c>
      <c r="Q1286" t="s">
        <v>279</v>
      </c>
      <c r="R1286" t="s">
        <v>7640</v>
      </c>
      <c r="S1286" t="s">
        <v>6076</v>
      </c>
      <c r="T1286" t="s">
        <v>2493</v>
      </c>
      <c r="U1286" t="s">
        <v>2952</v>
      </c>
      <c r="V1286" s="40">
        <v>0</v>
      </c>
      <c r="W1286" s="40">
        <v>7.0601851851851847E-4</v>
      </c>
      <c r="X1286" s="40">
        <v>7.0601851851851847E-4</v>
      </c>
      <c r="Y1286" s="2" t="str">
        <f t="shared" si="248"/>
        <v/>
      </c>
      <c r="Z1286" s="47" t="str">
        <f t="shared" si="249"/>
        <v>Cumplido</v>
      </c>
      <c r="AA1286" s="8"/>
      <c r="AB1286" s="8"/>
      <c r="AC1286" s="8"/>
      <c r="AD1286" s="8"/>
      <c r="AE1286" s="8"/>
      <c r="AF1286" s="42">
        <v>45348</v>
      </c>
      <c r="AG1286" s="13" t="str">
        <f t="shared" si="250"/>
        <v>CUMPLE</v>
      </c>
      <c r="AH1286" s="13" t="str">
        <f t="shared" si="251"/>
        <v>NO CUMPLE</v>
      </c>
      <c r="AI1286" s="13" t="str">
        <f t="shared" si="252"/>
        <v>NO CUMPLE</v>
      </c>
      <c r="AJ1286" s="13" t="str">
        <f t="shared" si="253"/>
        <v>NO CUMPLE</v>
      </c>
      <c r="AK1286" s="13" t="str">
        <f t="shared" si="254"/>
        <v>NO CUMPLE</v>
      </c>
      <c r="AL1286" s="13" t="str">
        <f t="shared" si="255"/>
        <v>CUMPLE</v>
      </c>
      <c r="AM1286" s="13" t="str">
        <f t="shared" si="256"/>
        <v>NO CUMPLE</v>
      </c>
      <c r="AN1286" s="13" t="str">
        <f t="shared" si="257"/>
        <v>NO CUMPLE</v>
      </c>
      <c r="AO1286" s="13" t="str">
        <f t="shared" si="258"/>
        <v>NO CUMPLE</v>
      </c>
      <c r="AP1286" s="13" t="str">
        <f t="shared" si="259"/>
        <v>NO CUMPLE</v>
      </c>
    </row>
    <row r="1287" spans="1:42" ht="15" hidden="1" x14ac:dyDescent="0.25">
      <c r="A1287" t="s">
        <v>7641</v>
      </c>
      <c r="B1287" t="s">
        <v>165</v>
      </c>
      <c r="C1287" t="s">
        <v>71</v>
      </c>
      <c r="D1287" t="s">
        <v>297</v>
      </c>
      <c r="E1287" t="s">
        <v>675</v>
      </c>
      <c r="F1287" t="s">
        <v>299</v>
      </c>
      <c r="G1287" t="s">
        <v>73</v>
      </c>
      <c r="H1287" t="s">
        <v>74</v>
      </c>
      <c r="I1287" t="s">
        <v>29</v>
      </c>
      <c r="J1287" t="s">
        <v>82</v>
      </c>
      <c r="K1287" t="s">
        <v>5217</v>
      </c>
      <c r="L1287" t="s">
        <v>7642</v>
      </c>
      <c r="M1287" t="s">
        <v>7643</v>
      </c>
      <c r="N1287" t="s">
        <v>7644</v>
      </c>
      <c r="O1287" t="s">
        <v>61</v>
      </c>
      <c r="P1287" t="s">
        <v>136</v>
      </c>
      <c r="Q1287" t="s">
        <v>137</v>
      </c>
      <c r="R1287" t="s">
        <v>7645</v>
      </c>
      <c r="S1287" t="s">
        <v>6076</v>
      </c>
      <c r="T1287" t="s">
        <v>7646</v>
      </c>
      <c r="U1287" t="s">
        <v>774</v>
      </c>
      <c r="V1287" s="40">
        <v>4.5486111111111109E-3</v>
      </c>
      <c r="W1287" s="40">
        <v>1.1863425925925927E-2</v>
      </c>
      <c r="X1287" s="40">
        <v>7.3148148148148148E-3</v>
      </c>
      <c r="Y1287" s="2" t="str">
        <f t="shared" si="248"/>
        <v/>
      </c>
      <c r="Z1287" s="47" t="str">
        <f t="shared" si="249"/>
        <v>Cumplido</v>
      </c>
      <c r="AA1287" s="8"/>
      <c r="AB1287" s="8"/>
      <c r="AC1287" s="8"/>
      <c r="AD1287" s="8"/>
      <c r="AE1287" s="8"/>
      <c r="AF1287" s="42">
        <v>45348</v>
      </c>
      <c r="AG1287" s="13" t="str">
        <f t="shared" si="250"/>
        <v>CUMPLE</v>
      </c>
      <c r="AH1287" s="13" t="str">
        <f t="shared" si="251"/>
        <v>NO CUMPLE</v>
      </c>
      <c r="AI1287" s="13" t="str">
        <f t="shared" si="252"/>
        <v>NO CUMPLE</v>
      </c>
      <c r="AJ1287" s="13" t="str">
        <f t="shared" si="253"/>
        <v>NO CUMPLE</v>
      </c>
      <c r="AK1287" s="13" t="str">
        <f t="shared" si="254"/>
        <v>NO CUMPLE</v>
      </c>
      <c r="AL1287" s="13" t="str">
        <f t="shared" si="255"/>
        <v>CUMPLE</v>
      </c>
      <c r="AM1287" s="13" t="str">
        <f t="shared" si="256"/>
        <v>NO CUMPLE</v>
      </c>
      <c r="AN1287" s="13" t="str">
        <f t="shared" si="257"/>
        <v>NO CUMPLE</v>
      </c>
      <c r="AO1287" s="13" t="str">
        <f t="shared" si="258"/>
        <v>NO CUMPLE</v>
      </c>
      <c r="AP1287" s="13" t="str">
        <f t="shared" si="259"/>
        <v>NO CUMPLE</v>
      </c>
    </row>
    <row r="1288" spans="1:42" ht="15" x14ac:dyDescent="0.25">
      <c r="A1288" t="s">
        <v>7647</v>
      </c>
      <c r="B1288" t="s">
        <v>284</v>
      </c>
      <c r="C1288" t="s">
        <v>233</v>
      </c>
      <c r="D1288" t="s">
        <v>832</v>
      </c>
      <c r="E1288" t="s">
        <v>264</v>
      </c>
      <c r="F1288" t="s">
        <v>4609</v>
      </c>
      <c r="G1288" t="s">
        <v>54</v>
      </c>
      <c r="H1288" t="s">
        <v>254</v>
      </c>
      <c r="I1288" t="s">
        <v>29</v>
      </c>
      <c r="J1288" t="s">
        <v>82</v>
      </c>
      <c r="K1288" t="s">
        <v>57</v>
      </c>
      <c r="L1288" t="s">
        <v>7648</v>
      </c>
      <c r="M1288" t="s">
        <v>7649</v>
      </c>
      <c r="N1288" t="s">
        <v>7650</v>
      </c>
      <c r="O1288" t="s">
        <v>61</v>
      </c>
      <c r="P1288" t="s">
        <v>839</v>
      </c>
      <c r="Q1288" t="s">
        <v>6263</v>
      </c>
      <c r="R1288" t="s">
        <v>7651</v>
      </c>
      <c r="S1288" t="s">
        <v>6489</v>
      </c>
      <c r="T1288" t="s">
        <v>7652</v>
      </c>
      <c r="U1288" t="s">
        <v>7653</v>
      </c>
      <c r="V1288" s="40">
        <v>2.2429050925925926</v>
      </c>
      <c r="W1288" s="40">
        <v>2.2706134259259261</v>
      </c>
      <c r="X1288" s="40">
        <v>2.7708333333333335E-2</v>
      </c>
      <c r="Y1288" s="2" t="str">
        <f t="shared" si="248"/>
        <v/>
      </c>
      <c r="Z1288" s="47" t="str">
        <f t="shared" si="249"/>
        <v>Cumplido</v>
      </c>
      <c r="AA1288" s="8"/>
      <c r="AB1288" s="8" t="str">
        <f>IF($H1288="1-Crítica",IF($X1288&lt;=$AT$5,"Cumplido", "Incumplido"),"")</f>
        <v/>
      </c>
      <c r="AC1288" s="8" t="str">
        <f>IF($H1288="2-Alta",IF($X1288&lt;=$AT$6, "Cumplido", "Incumplido"),"")</f>
        <v>Cumplido</v>
      </c>
      <c r="AD1288" s="8" t="str">
        <f>IF($H1288="3-Medio",IF($X1288&lt;=$AT$7, "Cumplido", "Incumplido"),"")</f>
        <v/>
      </c>
      <c r="AE1288" s="8" t="str">
        <f>IF($H1288="4-Baja",IF($X1288&lt;=$AT$8, "Cumplido", "Incumplido"),"")</f>
        <v/>
      </c>
      <c r="AF1288" s="42">
        <v>45351</v>
      </c>
      <c r="AG1288" s="13" t="str">
        <f t="shared" si="250"/>
        <v>CUMPLE</v>
      </c>
      <c r="AH1288" s="13" t="str">
        <f t="shared" si="251"/>
        <v>NO CUMPLE</v>
      </c>
      <c r="AI1288" s="13" t="str">
        <f t="shared" si="252"/>
        <v>NO CUMPLE</v>
      </c>
      <c r="AJ1288" s="13" t="str">
        <f t="shared" si="253"/>
        <v>NO CUMPLE</v>
      </c>
      <c r="AK1288" s="13" t="str">
        <f t="shared" si="254"/>
        <v>NO CUMPLE</v>
      </c>
      <c r="AL1288" s="13" t="str">
        <f t="shared" si="255"/>
        <v>NO CUMPLE</v>
      </c>
      <c r="AM1288" s="13" t="str">
        <f t="shared" si="256"/>
        <v>NO CUMPLE</v>
      </c>
      <c r="AN1288" s="13" t="str">
        <f t="shared" si="257"/>
        <v>NO CUMPLE</v>
      </c>
      <c r="AO1288" s="13" t="str">
        <f t="shared" si="258"/>
        <v>NO CUMPLE</v>
      </c>
      <c r="AP1288" s="13" t="str">
        <f t="shared" si="259"/>
        <v>CUMPLE</v>
      </c>
    </row>
    <row r="1289" spans="1:42" ht="15" x14ac:dyDescent="0.25">
      <c r="A1289" t="s">
        <v>7654</v>
      </c>
      <c r="B1289" t="s">
        <v>95</v>
      </c>
      <c r="C1289" t="s">
        <v>397</v>
      </c>
      <c r="D1289" t="s">
        <v>87</v>
      </c>
      <c r="E1289" t="s">
        <v>398</v>
      </c>
      <c r="F1289" t="s">
        <v>89</v>
      </c>
      <c r="G1289" t="s">
        <v>54</v>
      </c>
      <c r="H1289" t="s">
        <v>55</v>
      </c>
      <c r="I1289" t="s">
        <v>30</v>
      </c>
      <c r="J1289" t="s">
        <v>82</v>
      </c>
      <c r="K1289" t="s">
        <v>7655</v>
      </c>
      <c r="L1289" t="s">
        <v>7656</v>
      </c>
      <c r="M1289" t="s">
        <v>7657</v>
      </c>
      <c r="N1289" t="s">
        <v>7658</v>
      </c>
      <c r="O1289" t="s">
        <v>61</v>
      </c>
      <c r="P1289" t="s">
        <v>94</v>
      </c>
      <c r="Q1289" t="s">
        <v>95</v>
      </c>
      <c r="R1289" t="s">
        <v>7659</v>
      </c>
      <c r="S1289" t="s">
        <v>6689</v>
      </c>
      <c r="T1289" t="s">
        <v>7660</v>
      </c>
      <c r="U1289" t="s">
        <v>7661</v>
      </c>
      <c r="V1289" s="40">
        <v>1.6796527777777779</v>
      </c>
      <c r="W1289" s="40">
        <v>1.9602314814814814</v>
      </c>
      <c r="X1289" s="40">
        <v>0.28057870370370369</v>
      </c>
      <c r="Y1289" s="2" t="str">
        <f t="shared" si="248"/>
        <v/>
      </c>
      <c r="Z1289" s="47" t="str">
        <f t="shared" si="249"/>
        <v>Cumplido</v>
      </c>
      <c r="AA1289" s="8"/>
      <c r="AB1289" s="8"/>
      <c r="AC1289" s="8"/>
      <c r="AD1289" s="8"/>
      <c r="AE1289" s="8"/>
      <c r="AF1289" s="42">
        <v>45350</v>
      </c>
      <c r="AG1289" s="13" t="str">
        <f t="shared" si="250"/>
        <v>NO CUMPLE</v>
      </c>
      <c r="AH1289" s="13" t="str">
        <f t="shared" si="251"/>
        <v>NO CUMPLE</v>
      </c>
      <c r="AI1289" s="13" t="str">
        <f t="shared" si="252"/>
        <v>CUMPLE</v>
      </c>
      <c r="AJ1289" s="13" t="str">
        <f t="shared" si="253"/>
        <v>NO CUMPLE</v>
      </c>
      <c r="AK1289" s="13" t="str">
        <f t="shared" si="254"/>
        <v>NO CUMPLE</v>
      </c>
      <c r="AL1289" s="13" t="str">
        <f t="shared" si="255"/>
        <v>NO CUMPLE</v>
      </c>
      <c r="AM1289" s="13" t="str">
        <f t="shared" si="256"/>
        <v>NO CUMPLE</v>
      </c>
      <c r="AN1289" s="13" t="str">
        <f t="shared" si="257"/>
        <v>NO CUMPLE</v>
      </c>
      <c r="AO1289" s="13" t="str">
        <f t="shared" si="258"/>
        <v>NO CUMPLE</v>
      </c>
      <c r="AP1289" s="13" t="str">
        <f t="shared" si="259"/>
        <v>CUMPLE</v>
      </c>
    </row>
    <row r="1290" spans="1:42" ht="15" x14ac:dyDescent="0.25">
      <c r="A1290" t="s">
        <v>7662</v>
      </c>
      <c r="B1290" t="s">
        <v>95</v>
      </c>
      <c r="C1290" t="s">
        <v>273</v>
      </c>
      <c r="D1290" t="s">
        <v>142</v>
      </c>
      <c r="E1290" t="s">
        <v>274</v>
      </c>
      <c r="F1290" t="s">
        <v>156</v>
      </c>
      <c r="G1290" t="s">
        <v>73</v>
      </c>
      <c r="H1290" t="s">
        <v>74</v>
      </c>
      <c r="I1290" t="s">
        <v>29</v>
      </c>
      <c r="J1290" t="s">
        <v>82</v>
      </c>
      <c r="K1290" t="s">
        <v>564</v>
      </c>
      <c r="L1290" t="s">
        <v>7663</v>
      </c>
      <c r="M1290" t="s">
        <v>7664</v>
      </c>
      <c r="N1290" t="s">
        <v>7665</v>
      </c>
      <c r="O1290" t="s">
        <v>61</v>
      </c>
      <c r="P1290" t="s">
        <v>62</v>
      </c>
      <c r="Q1290" t="s">
        <v>279</v>
      </c>
      <c r="R1290" t="s">
        <v>7666</v>
      </c>
      <c r="S1290" t="s">
        <v>6480</v>
      </c>
      <c r="T1290" t="s">
        <v>7667</v>
      </c>
      <c r="U1290" t="s">
        <v>7668</v>
      </c>
      <c r="V1290" s="40">
        <v>0.61170138888888892</v>
      </c>
      <c r="W1290" s="40">
        <v>0.71368055555555554</v>
      </c>
      <c r="X1290" s="40">
        <v>0.10197916666666666</v>
      </c>
      <c r="Y1290" s="2" t="str">
        <f t="shared" si="248"/>
        <v/>
      </c>
      <c r="Z1290" s="47" t="str">
        <f t="shared" si="249"/>
        <v>Cumplido</v>
      </c>
      <c r="AA1290" s="8"/>
      <c r="AB1290" s="8"/>
      <c r="AC1290" s="8"/>
      <c r="AD1290" s="8"/>
      <c r="AE1290" s="8"/>
      <c r="AF1290" s="42">
        <v>45349</v>
      </c>
      <c r="AG1290" s="13" t="str">
        <f t="shared" si="250"/>
        <v>NO CUMPLE</v>
      </c>
      <c r="AH1290" s="13" t="str">
        <f t="shared" si="251"/>
        <v>CUMPLE</v>
      </c>
      <c r="AI1290" s="13" t="str">
        <f t="shared" si="252"/>
        <v>NO CUMPLE</v>
      </c>
      <c r="AJ1290" s="13" t="str">
        <f t="shared" si="253"/>
        <v>NO CUMPLE</v>
      </c>
      <c r="AK1290" s="13" t="str">
        <f t="shared" si="254"/>
        <v>NO CUMPLE</v>
      </c>
      <c r="AL1290" s="13" t="str">
        <f t="shared" si="255"/>
        <v>NO CUMPLE</v>
      </c>
      <c r="AM1290" s="13" t="str">
        <f t="shared" si="256"/>
        <v>NO CUMPLE</v>
      </c>
      <c r="AN1290" s="13" t="str">
        <f t="shared" si="257"/>
        <v>NO CUMPLE</v>
      </c>
      <c r="AO1290" s="13" t="str">
        <f t="shared" si="258"/>
        <v>CUMPLE</v>
      </c>
      <c r="AP1290" s="13" t="str">
        <f t="shared" si="259"/>
        <v>NO CUMPLE</v>
      </c>
    </row>
    <row r="1291" spans="1:42" ht="15" x14ac:dyDescent="0.25">
      <c r="A1291" t="s">
        <v>7669</v>
      </c>
      <c r="B1291" t="s">
        <v>284</v>
      </c>
      <c r="C1291" t="s">
        <v>233</v>
      </c>
      <c r="D1291" t="s">
        <v>233</v>
      </c>
      <c r="E1291" t="s">
        <v>942</v>
      </c>
      <c r="F1291" t="s">
        <v>2469</v>
      </c>
      <c r="G1291" t="s">
        <v>54</v>
      </c>
      <c r="H1291" t="s">
        <v>55</v>
      </c>
      <c r="I1291" t="s">
        <v>30</v>
      </c>
      <c r="J1291" t="s">
        <v>82</v>
      </c>
      <c r="K1291" t="s">
        <v>75</v>
      </c>
      <c r="L1291" t="s">
        <v>7670</v>
      </c>
      <c r="M1291" t="s">
        <v>7671</v>
      </c>
      <c r="N1291" t="s">
        <v>7672</v>
      </c>
      <c r="O1291" t="s">
        <v>61</v>
      </c>
      <c r="P1291" t="s">
        <v>62</v>
      </c>
      <c r="Q1291" t="s">
        <v>279</v>
      </c>
      <c r="R1291" t="s">
        <v>7673</v>
      </c>
      <c r="S1291" t="s">
        <v>6076</v>
      </c>
      <c r="T1291" t="s">
        <v>2493</v>
      </c>
      <c r="U1291" t="s">
        <v>2952</v>
      </c>
      <c r="V1291" s="40">
        <v>0</v>
      </c>
      <c r="W1291" s="40">
        <v>8.3333333333333339E-4</v>
      </c>
      <c r="X1291" s="40">
        <v>8.3333333333333339E-4</v>
      </c>
      <c r="Y1291" s="2" t="str">
        <f t="shared" si="248"/>
        <v/>
      </c>
      <c r="Z1291" s="47" t="str">
        <f t="shared" si="249"/>
        <v>Cumplido</v>
      </c>
      <c r="AA1291" s="8"/>
      <c r="AB1291" s="8"/>
      <c r="AC1291" s="8"/>
      <c r="AD1291" s="8"/>
      <c r="AE1291" s="8"/>
      <c r="AF1291" s="42">
        <v>45348</v>
      </c>
      <c r="AG1291" s="13" t="str">
        <f t="shared" si="250"/>
        <v>CUMPLE</v>
      </c>
      <c r="AH1291" s="13" t="str">
        <f t="shared" si="251"/>
        <v>NO CUMPLE</v>
      </c>
      <c r="AI1291" s="13" t="str">
        <f t="shared" si="252"/>
        <v>NO CUMPLE</v>
      </c>
      <c r="AJ1291" s="13" t="str">
        <f t="shared" si="253"/>
        <v>NO CUMPLE</v>
      </c>
      <c r="AK1291" s="13" t="str">
        <f t="shared" si="254"/>
        <v>NO CUMPLE</v>
      </c>
      <c r="AL1291" s="13" t="str">
        <f t="shared" si="255"/>
        <v>CUMPLE</v>
      </c>
      <c r="AM1291" s="13" t="str">
        <f t="shared" si="256"/>
        <v>NO CUMPLE</v>
      </c>
      <c r="AN1291" s="13" t="str">
        <f t="shared" si="257"/>
        <v>NO CUMPLE</v>
      </c>
      <c r="AO1291" s="13" t="str">
        <f t="shared" si="258"/>
        <v>NO CUMPLE</v>
      </c>
      <c r="AP1291" s="13" t="str">
        <f t="shared" si="259"/>
        <v>NO CUMPLE</v>
      </c>
    </row>
    <row r="1292" spans="1:42" ht="15" x14ac:dyDescent="0.25">
      <c r="A1292" t="s">
        <v>7674</v>
      </c>
      <c r="B1292" t="s">
        <v>95</v>
      </c>
      <c r="C1292" t="s">
        <v>482</v>
      </c>
      <c r="D1292" t="s">
        <v>142</v>
      </c>
      <c r="E1292" t="s">
        <v>484</v>
      </c>
      <c r="F1292" t="s">
        <v>156</v>
      </c>
      <c r="G1292" t="s">
        <v>73</v>
      </c>
      <c r="H1292" t="s">
        <v>74</v>
      </c>
      <c r="I1292" t="s">
        <v>29</v>
      </c>
      <c r="J1292" t="s">
        <v>82</v>
      </c>
      <c r="K1292" t="s">
        <v>288</v>
      </c>
      <c r="L1292" t="s">
        <v>7675</v>
      </c>
      <c r="M1292" t="s">
        <v>7676</v>
      </c>
      <c r="N1292" t="s">
        <v>7677</v>
      </c>
      <c r="O1292" t="s">
        <v>61</v>
      </c>
      <c r="P1292" t="s">
        <v>136</v>
      </c>
      <c r="Q1292" t="s">
        <v>137</v>
      </c>
      <c r="R1292" t="s">
        <v>7678</v>
      </c>
      <c r="S1292" t="s">
        <v>6480</v>
      </c>
      <c r="T1292" t="s">
        <v>7679</v>
      </c>
      <c r="U1292" t="s">
        <v>7680</v>
      </c>
      <c r="V1292" s="40">
        <v>0.56988425925925923</v>
      </c>
      <c r="W1292" s="40">
        <v>0.96391203703703698</v>
      </c>
      <c r="X1292" s="40">
        <v>0.39402777777777775</v>
      </c>
      <c r="Y1292" s="2" t="str">
        <f t="shared" si="248"/>
        <v/>
      </c>
      <c r="Z1292" s="47" t="str">
        <f t="shared" si="249"/>
        <v>Cumplido</v>
      </c>
      <c r="AA1292" s="8"/>
      <c r="AB1292" s="8"/>
      <c r="AC1292" s="8"/>
      <c r="AD1292" s="8"/>
      <c r="AE1292" s="8"/>
      <c r="AF1292" s="42">
        <v>45349</v>
      </c>
      <c r="AG1292" s="13" t="str">
        <f t="shared" si="250"/>
        <v>NO CUMPLE</v>
      </c>
      <c r="AH1292" s="13" t="str">
        <f t="shared" si="251"/>
        <v>NO CUMPLE</v>
      </c>
      <c r="AI1292" s="13" t="str">
        <f t="shared" si="252"/>
        <v>NO CUMPLE</v>
      </c>
      <c r="AJ1292" s="13" t="str">
        <f t="shared" si="253"/>
        <v>CUMPLE</v>
      </c>
      <c r="AK1292" s="13" t="str">
        <f t="shared" si="254"/>
        <v>NO CUMPLE</v>
      </c>
      <c r="AL1292" s="13" t="str">
        <f t="shared" si="255"/>
        <v>NO CUMPLE</v>
      </c>
      <c r="AM1292" s="13" t="str">
        <f t="shared" si="256"/>
        <v>NO CUMPLE</v>
      </c>
      <c r="AN1292" s="13" t="str">
        <f t="shared" si="257"/>
        <v>NO CUMPLE</v>
      </c>
      <c r="AO1292" s="13" t="str">
        <f t="shared" si="258"/>
        <v>CUMPLE</v>
      </c>
      <c r="AP1292" s="13" t="str">
        <f t="shared" si="259"/>
        <v>NO CUMPLE</v>
      </c>
    </row>
    <row r="1293" spans="1:42" ht="15" x14ac:dyDescent="0.25">
      <c r="A1293" t="s">
        <v>7681</v>
      </c>
      <c r="B1293" t="s">
        <v>1682</v>
      </c>
      <c r="C1293" t="s">
        <v>212</v>
      </c>
      <c r="D1293" t="s">
        <v>154</v>
      </c>
      <c r="E1293" t="s">
        <v>7682</v>
      </c>
      <c r="F1293" t="s">
        <v>214</v>
      </c>
      <c r="G1293" t="s">
        <v>54</v>
      </c>
      <c r="H1293" t="s">
        <v>55</v>
      </c>
      <c r="I1293" t="s">
        <v>30</v>
      </c>
      <c r="J1293" t="s">
        <v>82</v>
      </c>
      <c r="K1293" t="s">
        <v>75</v>
      </c>
      <c r="L1293" t="s">
        <v>215</v>
      </c>
      <c r="M1293" t="s">
        <v>7683</v>
      </c>
      <c r="N1293" t="s">
        <v>7684</v>
      </c>
      <c r="O1293" t="s">
        <v>61</v>
      </c>
      <c r="P1293" t="s">
        <v>62</v>
      </c>
      <c r="Q1293" t="s">
        <v>537</v>
      </c>
      <c r="R1293" t="s">
        <v>7685</v>
      </c>
      <c r="S1293" t="s">
        <v>6489</v>
      </c>
      <c r="T1293" t="s">
        <v>7686</v>
      </c>
      <c r="U1293" t="s">
        <v>7687</v>
      </c>
      <c r="V1293" s="40">
        <v>2.8926620370370371</v>
      </c>
      <c r="W1293" s="40">
        <v>3.1693981481481481</v>
      </c>
      <c r="X1293" s="40">
        <v>0.27673611111111113</v>
      </c>
      <c r="Y1293" s="2" t="str">
        <f t="shared" si="248"/>
        <v/>
      </c>
      <c r="Z1293" s="47" t="str">
        <f t="shared" si="249"/>
        <v>Cumplido</v>
      </c>
      <c r="AA1293" s="8"/>
      <c r="AB1293" s="8"/>
      <c r="AC1293" s="8"/>
      <c r="AD1293" s="8"/>
      <c r="AE1293" s="8"/>
      <c r="AF1293" s="42">
        <v>45351</v>
      </c>
      <c r="AG1293" s="13" t="str">
        <f t="shared" si="250"/>
        <v>NO CUMPLE</v>
      </c>
      <c r="AH1293" s="13" t="str">
        <f t="shared" si="251"/>
        <v>NO CUMPLE</v>
      </c>
      <c r="AI1293" s="13" t="str">
        <f t="shared" si="252"/>
        <v>CUMPLE</v>
      </c>
      <c r="AJ1293" s="13" t="str">
        <f t="shared" si="253"/>
        <v>NO CUMPLE</v>
      </c>
      <c r="AK1293" s="13" t="str">
        <f t="shared" si="254"/>
        <v>NO CUMPLE</v>
      </c>
      <c r="AL1293" s="13" t="str">
        <f t="shared" si="255"/>
        <v>NO CUMPLE</v>
      </c>
      <c r="AM1293" s="13" t="str">
        <f t="shared" si="256"/>
        <v>NO CUMPLE</v>
      </c>
      <c r="AN1293" s="13" t="str">
        <f t="shared" si="257"/>
        <v>NO CUMPLE</v>
      </c>
      <c r="AO1293" s="13" t="str">
        <f t="shared" si="258"/>
        <v>NO CUMPLE</v>
      </c>
      <c r="AP1293" s="13" t="str">
        <f t="shared" si="259"/>
        <v>CUMPLE</v>
      </c>
    </row>
    <row r="1294" spans="1:42" ht="15" x14ac:dyDescent="0.25">
      <c r="A1294" t="s">
        <v>7688</v>
      </c>
      <c r="B1294" t="s">
        <v>307</v>
      </c>
      <c r="C1294" t="s">
        <v>308</v>
      </c>
      <c r="D1294" t="s">
        <v>308</v>
      </c>
      <c r="E1294" t="s">
        <v>697</v>
      </c>
      <c r="F1294" t="s">
        <v>3395</v>
      </c>
      <c r="G1294" t="s">
        <v>54</v>
      </c>
      <c r="H1294" t="s">
        <v>55</v>
      </c>
      <c r="I1294" t="s">
        <v>30</v>
      </c>
      <c r="J1294" t="s">
        <v>82</v>
      </c>
      <c r="K1294" t="s">
        <v>57</v>
      </c>
      <c r="L1294" t="s">
        <v>7689</v>
      </c>
      <c r="M1294" t="s">
        <v>7690</v>
      </c>
      <c r="N1294" t="s">
        <v>7691</v>
      </c>
      <c r="O1294" t="s">
        <v>61</v>
      </c>
      <c r="P1294" t="s">
        <v>62</v>
      </c>
      <c r="Q1294" t="s">
        <v>148</v>
      </c>
      <c r="R1294" t="s">
        <v>7692</v>
      </c>
      <c r="S1294" t="s">
        <v>6076</v>
      </c>
      <c r="T1294" t="s">
        <v>7693</v>
      </c>
      <c r="U1294" t="s">
        <v>7694</v>
      </c>
      <c r="V1294" s="40">
        <v>0</v>
      </c>
      <c r="W1294" s="40">
        <v>0</v>
      </c>
      <c r="X1294" s="40">
        <v>0</v>
      </c>
      <c r="Y1294" s="2" t="str">
        <f t="shared" si="248"/>
        <v/>
      </c>
      <c r="Z1294" s="47" t="str">
        <f t="shared" si="249"/>
        <v>Cumplido</v>
      </c>
      <c r="AA1294" s="8"/>
      <c r="AB1294" s="8"/>
      <c r="AC1294" s="8"/>
      <c r="AD1294" s="8"/>
      <c r="AE1294" s="8"/>
      <c r="AF1294" s="42">
        <v>45348</v>
      </c>
      <c r="AG1294" s="13" t="str">
        <f t="shared" si="250"/>
        <v>CUMPLE</v>
      </c>
      <c r="AH1294" s="13" t="str">
        <f t="shared" si="251"/>
        <v>NO CUMPLE</v>
      </c>
      <c r="AI1294" s="13" t="str">
        <f t="shared" si="252"/>
        <v>NO CUMPLE</v>
      </c>
      <c r="AJ1294" s="13" t="str">
        <f t="shared" si="253"/>
        <v>NO CUMPLE</v>
      </c>
      <c r="AK1294" s="13" t="str">
        <f t="shared" si="254"/>
        <v>NO CUMPLE</v>
      </c>
      <c r="AL1294" s="13" t="str">
        <f t="shared" si="255"/>
        <v>CUMPLE</v>
      </c>
      <c r="AM1294" s="13" t="str">
        <f t="shared" si="256"/>
        <v>NO CUMPLE</v>
      </c>
      <c r="AN1294" s="13" t="str">
        <f t="shared" si="257"/>
        <v>NO CUMPLE</v>
      </c>
      <c r="AO1294" s="13" t="str">
        <f t="shared" si="258"/>
        <v>NO CUMPLE</v>
      </c>
      <c r="AP1294" s="13" t="str">
        <f t="shared" si="259"/>
        <v>NO CUMPLE</v>
      </c>
    </row>
    <row r="1295" spans="1:42" ht="15" x14ac:dyDescent="0.25">
      <c r="A1295" t="s">
        <v>7695</v>
      </c>
      <c r="B1295" t="s">
        <v>307</v>
      </c>
      <c r="C1295" t="s">
        <v>308</v>
      </c>
      <c r="D1295" t="s">
        <v>308</v>
      </c>
      <c r="E1295" t="s">
        <v>697</v>
      </c>
      <c r="F1295" t="s">
        <v>3395</v>
      </c>
      <c r="G1295" t="s">
        <v>54</v>
      </c>
      <c r="H1295" t="s">
        <v>55</v>
      </c>
      <c r="I1295" t="s">
        <v>30</v>
      </c>
      <c r="J1295" t="s">
        <v>82</v>
      </c>
      <c r="K1295" t="s">
        <v>57</v>
      </c>
      <c r="L1295" t="s">
        <v>7696</v>
      </c>
      <c r="M1295" t="s">
        <v>7697</v>
      </c>
      <c r="N1295" t="s">
        <v>7698</v>
      </c>
      <c r="O1295" t="s">
        <v>61</v>
      </c>
      <c r="P1295" t="s">
        <v>62</v>
      </c>
      <c r="Q1295" t="s">
        <v>148</v>
      </c>
      <c r="R1295" t="s">
        <v>7699</v>
      </c>
      <c r="S1295" t="s">
        <v>6076</v>
      </c>
      <c r="T1295" t="s">
        <v>7700</v>
      </c>
      <c r="U1295" t="s">
        <v>7701</v>
      </c>
      <c r="V1295" s="40">
        <v>0</v>
      </c>
      <c r="W1295" s="40">
        <v>0</v>
      </c>
      <c r="X1295" s="40">
        <v>0</v>
      </c>
      <c r="Y1295" s="2" t="str">
        <f t="shared" si="248"/>
        <v/>
      </c>
      <c r="Z1295" s="47" t="str">
        <f t="shared" si="249"/>
        <v>Cumplido</v>
      </c>
      <c r="AA1295" s="8"/>
      <c r="AB1295" s="8"/>
      <c r="AC1295" s="8"/>
      <c r="AD1295" s="8"/>
      <c r="AE1295" s="8"/>
      <c r="AF1295" s="42">
        <v>45348</v>
      </c>
      <c r="AG1295" s="13" t="str">
        <f t="shared" si="250"/>
        <v>CUMPLE</v>
      </c>
      <c r="AH1295" s="13" t="str">
        <f t="shared" si="251"/>
        <v>NO CUMPLE</v>
      </c>
      <c r="AI1295" s="13" t="str">
        <f t="shared" si="252"/>
        <v>NO CUMPLE</v>
      </c>
      <c r="AJ1295" s="13" t="str">
        <f t="shared" si="253"/>
        <v>NO CUMPLE</v>
      </c>
      <c r="AK1295" s="13" t="str">
        <f t="shared" si="254"/>
        <v>NO CUMPLE</v>
      </c>
      <c r="AL1295" s="13" t="str">
        <f t="shared" si="255"/>
        <v>CUMPLE</v>
      </c>
      <c r="AM1295" s="13" t="str">
        <f t="shared" si="256"/>
        <v>NO CUMPLE</v>
      </c>
      <c r="AN1295" s="13" t="str">
        <f t="shared" si="257"/>
        <v>NO CUMPLE</v>
      </c>
      <c r="AO1295" s="13" t="str">
        <f t="shared" si="258"/>
        <v>NO CUMPLE</v>
      </c>
      <c r="AP1295" s="13" t="str">
        <f t="shared" si="259"/>
        <v>NO CUMPLE</v>
      </c>
    </row>
    <row r="1296" spans="1:42" ht="15" x14ac:dyDescent="0.25">
      <c r="A1296" t="s">
        <v>7702</v>
      </c>
      <c r="B1296" t="s">
        <v>307</v>
      </c>
      <c r="C1296" t="s">
        <v>308</v>
      </c>
      <c r="D1296" t="s">
        <v>308</v>
      </c>
      <c r="E1296" t="s">
        <v>697</v>
      </c>
      <c r="F1296" t="s">
        <v>3395</v>
      </c>
      <c r="G1296" t="s">
        <v>54</v>
      </c>
      <c r="H1296" t="s">
        <v>55</v>
      </c>
      <c r="I1296" t="s">
        <v>30</v>
      </c>
      <c r="J1296" t="s">
        <v>82</v>
      </c>
      <c r="K1296" t="s">
        <v>57</v>
      </c>
      <c r="L1296" t="s">
        <v>7703</v>
      </c>
      <c r="M1296" t="s">
        <v>7704</v>
      </c>
      <c r="N1296" t="s">
        <v>7705</v>
      </c>
      <c r="O1296" t="s">
        <v>61</v>
      </c>
      <c r="P1296" t="s">
        <v>62</v>
      </c>
      <c r="Q1296" t="s">
        <v>148</v>
      </c>
      <c r="R1296" t="s">
        <v>7706</v>
      </c>
      <c r="S1296" t="s">
        <v>6076</v>
      </c>
      <c r="T1296" t="s">
        <v>7707</v>
      </c>
      <c r="U1296" t="s">
        <v>7708</v>
      </c>
      <c r="V1296" s="40">
        <v>0</v>
      </c>
      <c r="W1296" s="40">
        <v>0</v>
      </c>
      <c r="X1296" s="40">
        <v>0</v>
      </c>
      <c r="Y1296" s="2" t="str">
        <f t="shared" si="248"/>
        <v/>
      </c>
      <c r="Z1296" s="47" t="str">
        <f t="shared" si="249"/>
        <v>Cumplido</v>
      </c>
      <c r="AA1296" s="8"/>
      <c r="AB1296" s="8"/>
      <c r="AC1296" s="8"/>
      <c r="AD1296" s="8"/>
      <c r="AE1296" s="8"/>
      <c r="AF1296" s="42">
        <v>45348</v>
      </c>
      <c r="AG1296" s="13" t="str">
        <f t="shared" si="250"/>
        <v>CUMPLE</v>
      </c>
      <c r="AH1296" s="13" t="str">
        <f t="shared" si="251"/>
        <v>NO CUMPLE</v>
      </c>
      <c r="AI1296" s="13" t="str">
        <f t="shared" si="252"/>
        <v>NO CUMPLE</v>
      </c>
      <c r="AJ1296" s="13" t="str">
        <f t="shared" si="253"/>
        <v>NO CUMPLE</v>
      </c>
      <c r="AK1296" s="13" t="str">
        <f t="shared" si="254"/>
        <v>NO CUMPLE</v>
      </c>
      <c r="AL1296" s="13" t="str">
        <f t="shared" si="255"/>
        <v>CUMPLE</v>
      </c>
      <c r="AM1296" s="13" t="str">
        <f t="shared" si="256"/>
        <v>NO CUMPLE</v>
      </c>
      <c r="AN1296" s="13" t="str">
        <f t="shared" si="257"/>
        <v>NO CUMPLE</v>
      </c>
      <c r="AO1296" s="13" t="str">
        <f t="shared" si="258"/>
        <v>NO CUMPLE</v>
      </c>
      <c r="AP1296" s="13" t="str">
        <f t="shared" si="259"/>
        <v>NO CUMPLE</v>
      </c>
    </row>
    <row r="1297" spans="1:42" ht="15" x14ac:dyDescent="0.25">
      <c r="A1297" t="s">
        <v>7709</v>
      </c>
      <c r="B1297" t="s">
        <v>307</v>
      </c>
      <c r="C1297" t="s">
        <v>308</v>
      </c>
      <c r="D1297" t="s">
        <v>308</v>
      </c>
      <c r="E1297" t="s">
        <v>697</v>
      </c>
      <c r="F1297" t="s">
        <v>3395</v>
      </c>
      <c r="G1297" t="s">
        <v>54</v>
      </c>
      <c r="H1297" t="s">
        <v>55</v>
      </c>
      <c r="I1297" t="s">
        <v>30</v>
      </c>
      <c r="J1297" t="s">
        <v>82</v>
      </c>
      <c r="K1297" t="s">
        <v>57</v>
      </c>
      <c r="L1297" t="s">
        <v>7710</v>
      </c>
      <c r="M1297" t="s">
        <v>7711</v>
      </c>
      <c r="N1297" t="s">
        <v>7712</v>
      </c>
      <c r="O1297" t="s">
        <v>61</v>
      </c>
      <c r="P1297" t="s">
        <v>62</v>
      </c>
      <c r="Q1297" t="s">
        <v>148</v>
      </c>
      <c r="R1297" t="s">
        <v>7713</v>
      </c>
      <c r="S1297" t="s">
        <v>6076</v>
      </c>
      <c r="T1297" t="s">
        <v>7714</v>
      </c>
      <c r="U1297" t="s">
        <v>7715</v>
      </c>
      <c r="V1297" s="40">
        <v>0</v>
      </c>
      <c r="W1297" s="40">
        <v>0</v>
      </c>
      <c r="X1297" s="40">
        <v>0</v>
      </c>
      <c r="Y1297" s="2" t="str">
        <f t="shared" si="248"/>
        <v/>
      </c>
      <c r="Z1297" s="47" t="str">
        <f t="shared" si="249"/>
        <v>Cumplido</v>
      </c>
      <c r="AA1297" s="8"/>
      <c r="AB1297" s="8"/>
      <c r="AC1297" s="8"/>
      <c r="AD1297" s="8"/>
      <c r="AE1297" s="8"/>
      <c r="AF1297" s="42">
        <v>45348</v>
      </c>
      <c r="AG1297" s="13" t="str">
        <f t="shared" si="250"/>
        <v>CUMPLE</v>
      </c>
      <c r="AH1297" s="13" t="str">
        <f t="shared" si="251"/>
        <v>NO CUMPLE</v>
      </c>
      <c r="AI1297" s="13" t="str">
        <f t="shared" si="252"/>
        <v>NO CUMPLE</v>
      </c>
      <c r="AJ1297" s="13" t="str">
        <f t="shared" si="253"/>
        <v>NO CUMPLE</v>
      </c>
      <c r="AK1297" s="13" t="str">
        <f t="shared" si="254"/>
        <v>NO CUMPLE</v>
      </c>
      <c r="AL1297" s="13" t="str">
        <f t="shared" si="255"/>
        <v>CUMPLE</v>
      </c>
      <c r="AM1297" s="13" t="str">
        <f t="shared" si="256"/>
        <v>NO CUMPLE</v>
      </c>
      <c r="AN1297" s="13" t="str">
        <f t="shared" si="257"/>
        <v>NO CUMPLE</v>
      </c>
      <c r="AO1297" s="13" t="str">
        <f t="shared" si="258"/>
        <v>NO CUMPLE</v>
      </c>
      <c r="AP1297" s="13" t="str">
        <f t="shared" si="259"/>
        <v>NO CUMPLE</v>
      </c>
    </row>
    <row r="1298" spans="1:42" ht="15" x14ac:dyDescent="0.25">
      <c r="A1298" t="s">
        <v>7716</v>
      </c>
      <c r="B1298" t="s">
        <v>307</v>
      </c>
      <c r="C1298" t="s">
        <v>308</v>
      </c>
      <c r="D1298" t="s">
        <v>308</v>
      </c>
      <c r="E1298" t="s">
        <v>697</v>
      </c>
      <c r="F1298" t="s">
        <v>3395</v>
      </c>
      <c r="G1298" t="s">
        <v>54</v>
      </c>
      <c r="H1298" t="s">
        <v>55</v>
      </c>
      <c r="I1298" t="s">
        <v>30</v>
      </c>
      <c r="J1298" t="s">
        <v>82</v>
      </c>
      <c r="K1298" t="s">
        <v>57</v>
      </c>
      <c r="L1298" t="s">
        <v>7717</v>
      </c>
      <c r="M1298" t="s">
        <v>7718</v>
      </c>
      <c r="N1298" t="s">
        <v>7719</v>
      </c>
      <c r="O1298" t="s">
        <v>61</v>
      </c>
      <c r="P1298" t="s">
        <v>62</v>
      </c>
      <c r="Q1298" t="s">
        <v>148</v>
      </c>
      <c r="R1298" t="s">
        <v>7720</v>
      </c>
      <c r="S1298" t="s">
        <v>6076</v>
      </c>
      <c r="T1298" t="s">
        <v>7721</v>
      </c>
      <c r="U1298" t="s">
        <v>7722</v>
      </c>
      <c r="V1298" s="40">
        <v>0</v>
      </c>
      <c r="W1298" s="40">
        <v>0</v>
      </c>
      <c r="X1298" s="40">
        <v>0</v>
      </c>
      <c r="Y1298" s="2" t="str">
        <f t="shared" si="248"/>
        <v/>
      </c>
      <c r="Z1298" s="47" t="str">
        <f t="shared" si="249"/>
        <v>Cumplido</v>
      </c>
      <c r="AA1298" s="8"/>
      <c r="AB1298" s="8"/>
      <c r="AC1298" s="8"/>
      <c r="AD1298" s="8"/>
      <c r="AE1298" s="8"/>
      <c r="AF1298" s="42">
        <v>45348</v>
      </c>
      <c r="AG1298" s="13" t="str">
        <f t="shared" si="250"/>
        <v>CUMPLE</v>
      </c>
      <c r="AH1298" s="13" t="str">
        <f t="shared" si="251"/>
        <v>NO CUMPLE</v>
      </c>
      <c r="AI1298" s="13" t="str">
        <f t="shared" si="252"/>
        <v>NO CUMPLE</v>
      </c>
      <c r="AJ1298" s="13" t="str">
        <f t="shared" si="253"/>
        <v>NO CUMPLE</v>
      </c>
      <c r="AK1298" s="13" t="str">
        <f t="shared" si="254"/>
        <v>NO CUMPLE</v>
      </c>
      <c r="AL1298" s="13" t="str">
        <f t="shared" si="255"/>
        <v>CUMPLE</v>
      </c>
      <c r="AM1298" s="13" t="str">
        <f t="shared" si="256"/>
        <v>NO CUMPLE</v>
      </c>
      <c r="AN1298" s="13" t="str">
        <f t="shared" si="257"/>
        <v>NO CUMPLE</v>
      </c>
      <c r="AO1298" s="13" t="str">
        <f t="shared" si="258"/>
        <v>NO CUMPLE</v>
      </c>
      <c r="AP1298" s="13" t="str">
        <f t="shared" si="259"/>
        <v>NO CUMPLE</v>
      </c>
    </row>
    <row r="1299" spans="1:42" ht="15" hidden="1" x14ac:dyDescent="0.25">
      <c r="A1299" t="s">
        <v>7723</v>
      </c>
      <c r="B1299" t="s">
        <v>165</v>
      </c>
      <c r="C1299" t="s">
        <v>359</v>
      </c>
      <c r="D1299" t="s">
        <v>71</v>
      </c>
      <c r="E1299" t="s">
        <v>467</v>
      </c>
      <c r="F1299" t="s">
        <v>468</v>
      </c>
      <c r="G1299" t="s">
        <v>54</v>
      </c>
      <c r="H1299" t="s">
        <v>55</v>
      </c>
      <c r="I1299" t="s">
        <v>30</v>
      </c>
      <c r="J1299" t="s">
        <v>82</v>
      </c>
      <c r="K1299" t="s">
        <v>57</v>
      </c>
      <c r="L1299" t="s">
        <v>7724</v>
      </c>
      <c r="M1299" t="s">
        <v>7725</v>
      </c>
      <c r="N1299" t="s">
        <v>7726</v>
      </c>
      <c r="O1299" t="s">
        <v>61</v>
      </c>
      <c r="P1299" t="s">
        <v>136</v>
      </c>
      <c r="Q1299" t="s">
        <v>137</v>
      </c>
      <c r="R1299" t="s">
        <v>7727</v>
      </c>
      <c r="S1299" t="s">
        <v>6076</v>
      </c>
      <c r="T1299" t="s">
        <v>7724</v>
      </c>
      <c r="U1299" t="s">
        <v>352</v>
      </c>
      <c r="V1299" s="40">
        <v>7.0486111111111114E-3</v>
      </c>
      <c r="W1299" s="40">
        <v>8.067129629629629E-3</v>
      </c>
      <c r="X1299" s="40">
        <v>1.0185185185185184E-3</v>
      </c>
      <c r="Y1299" s="2" t="str">
        <f t="shared" si="248"/>
        <v/>
      </c>
      <c r="Z1299" s="47" t="str">
        <f t="shared" si="249"/>
        <v>Cumplido</v>
      </c>
      <c r="AA1299" s="8"/>
      <c r="AB1299" s="8"/>
      <c r="AC1299" s="8"/>
      <c r="AD1299" s="8"/>
      <c r="AE1299" s="8"/>
      <c r="AF1299" s="42">
        <v>45348</v>
      </c>
      <c r="AG1299" s="13" t="str">
        <f t="shared" si="250"/>
        <v>CUMPLE</v>
      </c>
      <c r="AH1299" s="13" t="str">
        <f t="shared" si="251"/>
        <v>NO CUMPLE</v>
      </c>
      <c r="AI1299" s="13" t="str">
        <f t="shared" si="252"/>
        <v>NO CUMPLE</v>
      </c>
      <c r="AJ1299" s="13" t="str">
        <f t="shared" si="253"/>
        <v>NO CUMPLE</v>
      </c>
      <c r="AK1299" s="13" t="str">
        <f t="shared" si="254"/>
        <v>NO CUMPLE</v>
      </c>
      <c r="AL1299" s="13" t="str">
        <f t="shared" si="255"/>
        <v>CUMPLE</v>
      </c>
      <c r="AM1299" s="13" t="str">
        <f t="shared" si="256"/>
        <v>NO CUMPLE</v>
      </c>
      <c r="AN1299" s="13" t="str">
        <f t="shared" si="257"/>
        <v>NO CUMPLE</v>
      </c>
      <c r="AO1299" s="13" t="str">
        <f t="shared" si="258"/>
        <v>NO CUMPLE</v>
      </c>
      <c r="AP1299" s="13" t="str">
        <f t="shared" si="259"/>
        <v>NO CUMPLE</v>
      </c>
    </row>
    <row r="1300" spans="1:42" ht="15" x14ac:dyDescent="0.25">
      <c r="A1300" t="s">
        <v>7728</v>
      </c>
      <c r="B1300" t="s">
        <v>307</v>
      </c>
      <c r="C1300" t="s">
        <v>308</v>
      </c>
      <c r="D1300" t="s">
        <v>308</v>
      </c>
      <c r="E1300" t="s">
        <v>697</v>
      </c>
      <c r="F1300" t="s">
        <v>3395</v>
      </c>
      <c r="G1300" t="s">
        <v>54</v>
      </c>
      <c r="H1300" t="s">
        <v>55</v>
      </c>
      <c r="I1300" t="s">
        <v>30</v>
      </c>
      <c r="J1300" t="s">
        <v>82</v>
      </c>
      <c r="K1300" t="s">
        <v>57</v>
      </c>
      <c r="L1300" t="s">
        <v>7729</v>
      </c>
      <c r="M1300" t="s">
        <v>7730</v>
      </c>
      <c r="N1300" t="s">
        <v>7731</v>
      </c>
      <c r="O1300" t="s">
        <v>61</v>
      </c>
      <c r="P1300" t="s">
        <v>62</v>
      </c>
      <c r="Q1300" t="s">
        <v>148</v>
      </c>
      <c r="R1300" t="s">
        <v>7732</v>
      </c>
      <c r="S1300" t="s">
        <v>6076</v>
      </c>
      <c r="T1300" t="s">
        <v>7733</v>
      </c>
      <c r="U1300" t="s">
        <v>7734</v>
      </c>
      <c r="V1300" s="40">
        <v>0</v>
      </c>
      <c r="W1300" s="40">
        <v>0</v>
      </c>
      <c r="X1300" s="40">
        <v>0</v>
      </c>
      <c r="Y1300" s="2" t="str">
        <f t="shared" si="248"/>
        <v/>
      </c>
      <c r="Z1300" s="47" t="str">
        <f t="shared" si="249"/>
        <v>Cumplido</v>
      </c>
      <c r="AA1300" s="8"/>
      <c r="AB1300" s="8"/>
      <c r="AC1300" s="8"/>
      <c r="AD1300" s="8"/>
      <c r="AE1300" s="8"/>
      <c r="AF1300" s="42">
        <v>45348</v>
      </c>
      <c r="AG1300" s="13" t="str">
        <f t="shared" si="250"/>
        <v>CUMPLE</v>
      </c>
      <c r="AH1300" s="13" t="str">
        <f t="shared" si="251"/>
        <v>NO CUMPLE</v>
      </c>
      <c r="AI1300" s="13" t="str">
        <f t="shared" si="252"/>
        <v>NO CUMPLE</v>
      </c>
      <c r="AJ1300" s="13" t="str">
        <f t="shared" si="253"/>
        <v>NO CUMPLE</v>
      </c>
      <c r="AK1300" s="13" t="str">
        <f t="shared" si="254"/>
        <v>NO CUMPLE</v>
      </c>
      <c r="AL1300" s="13" t="str">
        <f t="shared" si="255"/>
        <v>CUMPLE</v>
      </c>
      <c r="AM1300" s="13" t="str">
        <f t="shared" si="256"/>
        <v>NO CUMPLE</v>
      </c>
      <c r="AN1300" s="13" t="str">
        <f t="shared" si="257"/>
        <v>NO CUMPLE</v>
      </c>
      <c r="AO1300" s="13" t="str">
        <f t="shared" si="258"/>
        <v>NO CUMPLE</v>
      </c>
      <c r="AP1300" s="13" t="str">
        <f t="shared" si="259"/>
        <v>NO CUMPLE</v>
      </c>
    </row>
    <row r="1301" spans="1:42" ht="15" x14ac:dyDescent="0.25">
      <c r="A1301" t="s">
        <v>7735</v>
      </c>
      <c r="B1301" t="s">
        <v>307</v>
      </c>
      <c r="C1301" t="s">
        <v>308</v>
      </c>
      <c r="D1301" t="s">
        <v>308</v>
      </c>
      <c r="E1301" t="s">
        <v>697</v>
      </c>
      <c r="F1301" t="s">
        <v>3395</v>
      </c>
      <c r="G1301" t="s">
        <v>54</v>
      </c>
      <c r="H1301" t="s">
        <v>55</v>
      </c>
      <c r="I1301" t="s">
        <v>30</v>
      </c>
      <c r="J1301" t="s">
        <v>82</v>
      </c>
      <c r="K1301" t="s">
        <v>57</v>
      </c>
      <c r="L1301" t="s">
        <v>7736</v>
      </c>
      <c r="M1301" t="s">
        <v>7737</v>
      </c>
      <c r="N1301" t="s">
        <v>7738</v>
      </c>
      <c r="O1301" t="s">
        <v>61</v>
      </c>
      <c r="P1301" t="s">
        <v>62</v>
      </c>
      <c r="Q1301" t="s">
        <v>148</v>
      </c>
      <c r="R1301" t="s">
        <v>7739</v>
      </c>
      <c r="S1301" t="s">
        <v>6076</v>
      </c>
      <c r="T1301" t="s">
        <v>7740</v>
      </c>
      <c r="U1301" t="s">
        <v>7741</v>
      </c>
      <c r="V1301" s="40">
        <v>0</v>
      </c>
      <c r="W1301" s="40">
        <v>0</v>
      </c>
      <c r="X1301" s="40">
        <v>0</v>
      </c>
      <c r="Y1301" s="2" t="str">
        <f t="shared" si="248"/>
        <v/>
      </c>
      <c r="Z1301" s="47" t="str">
        <f t="shared" si="249"/>
        <v>Cumplido</v>
      </c>
      <c r="AA1301" s="8"/>
      <c r="AB1301" s="8"/>
      <c r="AC1301" s="8"/>
      <c r="AD1301" s="8"/>
      <c r="AE1301" s="8"/>
      <c r="AF1301" s="42">
        <v>45348</v>
      </c>
      <c r="AG1301" s="13" t="str">
        <f t="shared" si="250"/>
        <v>CUMPLE</v>
      </c>
      <c r="AH1301" s="13" t="str">
        <f t="shared" si="251"/>
        <v>NO CUMPLE</v>
      </c>
      <c r="AI1301" s="13" t="str">
        <f t="shared" si="252"/>
        <v>NO CUMPLE</v>
      </c>
      <c r="AJ1301" s="13" t="str">
        <f t="shared" si="253"/>
        <v>NO CUMPLE</v>
      </c>
      <c r="AK1301" s="13" t="str">
        <f t="shared" si="254"/>
        <v>NO CUMPLE</v>
      </c>
      <c r="AL1301" s="13" t="str">
        <f t="shared" si="255"/>
        <v>CUMPLE</v>
      </c>
      <c r="AM1301" s="13" t="str">
        <f t="shared" si="256"/>
        <v>NO CUMPLE</v>
      </c>
      <c r="AN1301" s="13" t="str">
        <f t="shared" si="257"/>
        <v>NO CUMPLE</v>
      </c>
      <c r="AO1301" s="13" t="str">
        <f t="shared" si="258"/>
        <v>NO CUMPLE</v>
      </c>
      <c r="AP1301" s="13" t="str">
        <f t="shared" si="259"/>
        <v>NO CUMPLE</v>
      </c>
    </row>
    <row r="1302" spans="1:42" ht="15" x14ac:dyDescent="0.25">
      <c r="A1302" t="s">
        <v>7742</v>
      </c>
      <c r="B1302" t="s">
        <v>307</v>
      </c>
      <c r="C1302" t="s">
        <v>308</v>
      </c>
      <c r="D1302" t="s">
        <v>308</v>
      </c>
      <c r="E1302" t="s">
        <v>697</v>
      </c>
      <c r="F1302" t="s">
        <v>3395</v>
      </c>
      <c r="G1302" t="s">
        <v>54</v>
      </c>
      <c r="H1302" t="s">
        <v>55</v>
      </c>
      <c r="I1302" t="s">
        <v>30</v>
      </c>
      <c r="J1302" t="s">
        <v>82</v>
      </c>
      <c r="K1302" t="s">
        <v>57</v>
      </c>
      <c r="L1302" t="s">
        <v>7743</v>
      </c>
      <c r="M1302" t="s">
        <v>7744</v>
      </c>
      <c r="N1302" t="s">
        <v>7745</v>
      </c>
      <c r="O1302" t="s">
        <v>61</v>
      </c>
      <c r="P1302" t="s">
        <v>62</v>
      </c>
      <c r="Q1302" t="s">
        <v>148</v>
      </c>
      <c r="R1302" t="s">
        <v>7746</v>
      </c>
      <c r="S1302" t="s">
        <v>6076</v>
      </c>
      <c r="T1302" t="s">
        <v>7747</v>
      </c>
      <c r="U1302" t="s">
        <v>7748</v>
      </c>
      <c r="V1302" s="40">
        <v>0</v>
      </c>
      <c r="W1302" s="40">
        <v>0</v>
      </c>
      <c r="X1302" s="40">
        <v>0</v>
      </c>
      <c r="Y1302" s="2" t="str">
        <f t="shared" si="248"/>
        <v/>
      </c>
      <c r="Z1302" s="47" t="str">
        <f t="shared" si="249"/>
        <v>Cumplido</v>
      </c>
      <c r="AA1302" s="8"/>
      <c r="AB1302" s="8"/>
      <c r="AC1302" s="8"/>
      <c r="AD1302" s="8"/>
      <c r="AE1302" s="8"/>
      <c r="AF1302" s="42">
        <v>45348</v>
      </c>
      <c r="AG1302" s="13" t="str">
        <f t="shared" si="250"/>
        <v>CUMPLE</v>
      </c>
      <c r="AH1302" s="13" t="str">
        <f t="shared" si="251"/>
        <v>NO CUMPLE</v>
      </c>
      <c r="AI1302" s="13" t="str">
        <f t="shared" si="252"/>
        <v>NO CUMPLE</v>
      </c>
      <c r="AJ1302" s="13" t="str">
        <f t="shared" si="253"/>
        <v>NO CUMPLE</v>
      </c>
      <c r="AK1302" s="13" t="str">
        <f t="shared" si="254"/>
        <v>NO CUMPLE</v>
      </c>
      <c r="AL1302" s="13" t="str">
        <f t="shared" si="255"/>
        <v>CUMPLE</v>
      </c>
      <c r="AM1302" s="13" t="str">
        <f t="shared" si="256"/>
        <v>NO CUMPLE</v>
      </c>
      <c r="AN1302" s="13" t="str">
        <f t="shared" si="257"/>
        <v>NO CUMPLE</v>
      </c>
      <c r="AO1302" s="13" t="str">
        <f t="shared" si="258"/>
        <v>NO CUMPLE</v>
      </c>
      <c r="AP1302" s="13" t="str">
        <f t="shared" si="259"/>
        <v>NO CUMPLE</v>
      </c>
    </row>
    <row r="1303" spans="1:42" ht="15" hidden="1" x14ac:dyDescent="0.25">
      <c r="A1303" t="s">
        <v>7749</v>
      </c>
      <c r="B1303" t="s">
        <v>165</v>
      </c>
      <c r="C1303" t="s">
        <v>296</v>
      </c>
      <c r="D1303" t="s">
        <v>483</v>
      </c>
      <c r="E1303" t="s">
        <v>876</v>
      </c>
      <c r="F1303" t="s">
        <v>732</v>
      </c>
      <c r="G1303" t="s">
        <v>73</v>
      </c>
      <c r="H1303" t="s">
        <v>74</v>
      </c>
      <c r="I1303" t="s">
        <v>29</v>
      </c>
      <c r="J1303" t="s">
        <v>82</v>
      </c>
      <c r="K1303" t="s">
        <v>5092</v>
      </c>
      <c r="L1303" t="s">
        <v>5093</v>
      </c>
      <c r="M1303" t="s">
        <v>7750</v>
      </c>
      <c r="N1303" t="s">
        <v>7751</v>
      </c>
      <c r="O1303" t="s">
        <v>61</v>
      </c>
      <c r="P1303" t="s">
        <v>94</v>
      </c>
      <c r="Q1303" t="s">
        <v>95</v>
      </c>
      <c r="R1303" t="s">
        <v>7752</v>
      </c>
      <c r="S1303" t="s">
        <v>6076</v>
      </c>
      <c r="T1303" t="s">
        <v>7753</v>
      </c>
      <c r="U1303"/>
      <c r="V1303" s="40">
        <v>3.246527777777778E-2</v>
      </c>
      <c r="W1303" s="40">
        <v>6.4097222222222222E-2</v>
      </c>
      <c r="X1303" s="40">
        <v>3.1631944444444442E-2</v>
      </c>
      <c r="Y1303" s="2" t="str">
        <f t="shared" si="248"/>
        <v/>
      </c>
      <c r="Z1303" s="47" t="str">
        <f t="shared" si="249"/>
        <v>Cumplido</v>
      </c>
      <c r="AA1303" s="8"/>
      <c r="AB1303" s="8"/>
      <c r="AC1303" s="8"/>
      <c r="AD1303" s="8"/>
      <c r="AE1303" s="8"/>
      <c r="AF1303" s="42">
        <v>45348</v>
      </c>
      <c r="AG1303" s="13" t="str">
        <f t="shared" si="250"/>
        <v>CUMPLE</v>
      </c>
      <c r="AH1303" s="13" t="str">
        <f t="shared" si="251"/>
        <v>NO CUMPLE</v>
      </c>
      <c r="AI1303" s="13" t="str">
        <f t="shared" si="252"/>
        <v>NO CUMPLE</v>
      </c>
      <c r="AJ1303" s="13" t="str">
        <f t="shared" si="253"/>
        <v>NO CUMPLE</v>
      </c>
      <c r="AK1303" s="13" t="str">
        <f t="shared" si="254"/>
        <v>NO CUMPLE</v>
      </c>
      <c r="AL1303" s="13" t="str">
        <f t="shared" si="255"/>
        <v>NO CUMPLE</v>
      </c>
      <c r="AM1303" s="13" t="str">
        <f t="shared" si="256"/>
        <v>CUMPLE</v>
      </c>
      <c r="AN1303" s="13" t="str">
        <f t="shared" si="257"/>
        <v>NO CUMPLE</v>
      </c>
      <c r="AO1303" s="13" t="str">
        <f t="shared" si="258"/>
        <v>NO CUMPLE</v>
      </c>
      <c r="AP1303" s="13" t="str">
        <f t="shared" si="259"/>
        <v>NO CUMPLE</v>
      </c>
    </row>
    <row r="1304" spans="1:42" ht="15" hidden="1" x14ac:dyDescent="0.25">
      <c r="A1304" t="s">
        <v>7754</v>
      </c>
      <c r="B1304" t="s">
        <v>165</v>
      </c>
      <c r="C1304" t="s">
        <v>359</v>
      </c>
      <c r="D1304" t="s">
        <v>71</v>
      </c>
      <c r="E1304" t="s">
        <v>593</v>
      </c>
      <c r="F1304" t="s">
        <v>793</v>
      </c>
      <c r="G1304" t="s">
        <v>54</v>
      </c>
      <c r="H1304" t="s">
        <v>55</v>
      </c>
      <c r="I1304" t="s">
        <v>30</v>
      </c>
      <c r="J1304" t="s">
        <v>82</v>
      </c>
      <c r="K1304" t="s">
        <v>57</v>
      </c>
      <c r="L1304" t="s">
        <v>7755</v>
      </c>
      <c r="M1304" t="s">
        <v>7756</v>
      </c>
      <c r="N1304" t="s">
        <v>7757</v>
      </c>
      <c r="O1304" t="s">
        <v>61</v>
      </c>
      <c r="P1304" t="s">
        <v>136</v>
      </c>
      <c r="Q1304" t="s">
        <v>137</v>
      </c>
      <c r="R1304" t="s">
        <v>7758</v>
      </c>
      <c r="S1304" t="s">
        <v>6076</v>
      </c>
      <c r="T1304" t="s">
        <v>7755</v>
      </c>
      <c r="U1304" t="s">
        <v>798</v>
      </c>
      <c r="V1304" s="40">
        <v>6.8865740740740745E-3</v>
      </c>
      <c r="W1304" s="40">
        <v>7.8125E-3</v>
      </c>
      <c r="X1304" s="40">
        <v>9.2592592592592596E-4</v>
      </c>
      <c r="Y1304" s="2" t="str">
        <f t="shared" si="248"/>
        <v/>
      </c>
      <c r="Z1304" s="47" t="str">
        <f t="shared" si="249"/>
        <v>Cumplido</v>
      </c>
      <c r="AA1304" s="8"/>
      <c r="AB1304" s="8"/>
      <c r="AC1304" s="8"/>
      <c r="AD1304" s="8"/>
      <c r="AE1304" s="8"/>
      <c r="AF1304" s="42">
        <v>45348</v>
      </c>
      <c r="AG1304" s="13" t="str">
        <f t="shared" si="250"/>
        <v>CUMPLE</v>
      </c>
      <c r="AH1304" s="13" t="str">
        <f t="shared" si="251"/>
        <v>NO CUMPLE</v>
      </c>
      <c r="AI1304" s="13" t="str">
        <f t="shared" si="252"/>
        <v>NO CUMPLE</v>
      </c>
      <c r="AJ1304" s="13" t="str">
        <f t="shared" si="253"/>
        <v>NO CUMPLE</v>
      </c>
      <c r="AK1304" s="13" t="str">
        <f t="shared" si="254"/>
        <v>NO CUMPLE</v>
      </c>
      <c r="AL1304" s="13" t="str">
        <f t="shared" si="255"/>
        <v>CUMPLE</v>
      </c>
      <c r="AM1304" s="13" t="str">
        <f t="shared" si="256"/>
        <v>NO CUMPLE</v>
      </c>
      <c r="AN1304" s="13" t="str">
        <f t="shared" si="257"/>
        <v>NO CUMPLE</v>
      </c>
      <c r="AO1304" s="13" t="str">
        <f t="shared" si="258"/>
        <v>NO CUMPLE</v>
      </c>
      <c r="AP1304" s="13" t="str">
        <f t="shared" si="259"/>
        <v>NO CUMPLE</v>
      </c>
    </row>
    <row r="1305" spans="1:42" ht="15" x14ac:dyDescent="0.25">
      <c r="A1305" t="s">
        <v>7759</v>
      </c>
      <c r="B1305" t="s">
        <v>307</v>
      </c>
      <c r="C1305" t="s">
        <v>308</v>
      </c>
      <c r="D1305" t="s">
        <v>308</v>
      </c>
      <c r="E1305" t="s">
        <v>475</v>
      </c>
      <c r="F1305" t="s">
        <v>310</v>
      </c>
      <c r="G1305" t="s">
        <v>73</v>
      </c>
      <c r="H1305" t="s">
        <v>55</v>
      </c>
      <c r="I1305" t="s">
        <v>30</v>
      </c>
      <c r="J1305" t="s">
        <v>82</v>
      </c>
      <c r="K1305" t="s">
        <v>75</v>
      </c>
      <c r="L1305" t="s">
        <v>7760</v>
      </c>
      <c r="M1305" t="s">
        <v>7761</v>
      </c>
      <c r="N1305" t="s">
        <v>7762</v>
      </c>
      <c r="O1305" t="s">
        <v>61</v>
      </c>
      <c r="P1305" t="s">
        <v>62</v>
      </c>
      <c r="Q1305" t="s">
        <v>7763</v>
      </c>
      <c r="R1305" t="s">
        <v>7764</v>
      </c>
      <c r="S1305" t="s">
        <v>6076</v>
      </c>
      <c r="T1305" t="s">
        <v>7765</v>
      </c>
      <c r="U1305" t="s">
        <v>7766</v>
      </c>
      <c r="V1305" s="40">
        <v>0</v>
      </c>
      <c r="W1305" s="40">
        <v>1.3854166666666667E-2</v>
      </c>
      <c r="X1305" s="40">
        <v>1.3854166666666667E-2</v>
      </c>
      <c r="Y1305" s="2" t="str">
        <f t="shared" si="248"/>
        <v/>
      </c>
      <c r="Z1305" s="47" t="str">
        <f t="shared" si="249"/>
        <v>Cumplido</v>
      </c>
      <c r="AA1305" s="8"/>
      <c r="AB1305" s="8"/>
      <c r="AC1305" s="8"/>
      <c r="AD1305" s="8"/>
      <c r="AE1305" s="8"/>
      <c r="AF1305" s="42">
        <v>45348</v>
      </c>
      <c r="AG1305" s="13" t="str">
        <f t="shared" si="250"/>
        <v>CUMPLE</v>
      </c>
      <c r="AH1305" s="13" t="str">
        <f t="shared" si="251"/>
        <v>NO CUMPLE</v>
      </c>
      <c r="AI1305" s="13" t="str">
        <f t="shared" si="252"/>
        <v>NO CUMPLE</v>
      </c>
      <c r="AJ1305" s="13" t="str">
        <f t="shared" si="253"/>
        <v>NO CUMPLE</v>
      </c>
      <c r="AK1305" s="13" t="str">
        <f t="shared" si="254"/>
        <v>NO CUMPLE</v>
      </c>
      <c r="AL1305" s="13" t="str">
        <f t="shared" si="255"/>
        <v>CUMPLE</v>
      </c>
      <c r="AM1305" s="13" t="str">
        <f t="shared" si="256"/>
        <v>NO CUMPLE</v>
      </c>
      <c r="AN1305" s="13" t="str">
        <f t="shared" si="257"/>
        <v>NO CUMPLE</v>
      </c>
      <c r="AO1305" s="13" t="str">
        <f t="shared" si="258"/>
        <v>NO CUMPLE</v>
      </c>
      <c r="AP1305" s="13" t="str">
        <f t="shared" si="259"/>
        <v>NO CUMPLE</v>
      </c>
    </row>
    <row r="1306" spans="1:42" ht="15" x14ac:dyDescent="0.25">
      <c r="A1306" t="s">
        <v>7767</v>
      </c>
      <c r="B1306" t="s">
        <v>307</v>
      </c>
      <c r="C1306" t="s">
        <v>308</v>
      </c>
      <c r="D1306" t="s">
        <v>308</v>
      </c>
      <c r="E1306" t="s">
        <v>475</v>
      </c>
      <c r="F1306" t="s">
        <v>310</v>
      </c>
      <c r="G1306" t="s">
        <v>73</v>
      </c>
      <c r="H1306" t="s">
        <v>55</v>
      </c>
      <c r="I1306" t="s">
        <v>30</v>
      </c>
      <c r="J1306" t="s">
        <v>82</v>
      </c>
      <c r="K1306" t="s">
        <v>75</v>
      </c>
      <c r="L1306" t="s">
        <v>7768</v>
      </c>
      <c r="M1306" t="s">
        <v>7769</v>
      </c>
      <c r="N1306" t="s">
        <v>7770</v>
      </c>
      <c r="O1306" t="s">
        <v>61</v>
      </c>
      <c r="P1306" t="s">
        <v>62</v>
      </c>
      <c r="Q1306" t="s">
        <v>7763</v>
      </c>
      <c r="R1306" t="s">
        <v>7771</v>
      </c>
      <c r="S1306" t="s">
        <v>6076</v>
      </c>
      <c r="T1306" t="s">
        <v>7772</v>
      </c>
      <c r="U1306" t="s">
        <v>7766</v>
      </c>
      <c r="V1306" s="40">
        <v>0</v>
      </c>
      <c r="W1306" s="40">
        <v>1.5196759259259259E-2</v>
      </c>
      <c r="X1306" s="40">
        <v>1.5196759259259259E-2</v>
      </c>
      <c r="Y1306" s="2" t="str">
        <f t="shared" si="248"/>
        <v/>
      </c>
      <c r="Z1306" s="47" t="str">
        <f t="shared" si="249"/>
        <v>Cumplido</v>
      </c>
      <c r="AA1306" s="8"/>
      <c r="AB1306" s="8"/>
      <c r="AC1306" s="8"/>
      <c r="AD1306" s="8"/>
      <c r="AE1306" s="8"/>
      <c r="AF1306" s="42">
        <v>45348</v>
      </c>
      <c r="AG1306" s="13" t="str">
        <f t="shared" si="250"/>
        <v>CUMPLE</v>
      </c>
      <c r="AH1306" s="13" t="str">
        <f t="shared" si="251"/>
        <v>NO CUMPLE</v>
      </c>
      <c r="AI1306" s="13" t="str">
        <f t="shared" si="252"/>
        <v>NO CUMPLE</v>
      </c>
      <c r="AJ1306" s="13" t="str">
        <f t="shared" si="253"/>
        <v>NO CUMPLE</v>
      </c>
      <c r="AK1306" s="13" t="str">
        <f t="shared" si="254"/>
        <v>NO CUMPLE</v>
      </c>
      <c r="AL1306" s="13" t="str">
        <f t="shared" si="255"/>
        <v>CUMPLE</v>
      </c>
      <c r="AM1306" s="13" t="str">
        <f t="shared" si="256"/>
        <v>NO CUMPLE</v>
      </c>
      <c r="AN1306" s="13" t="str">
        <f t="shared" si="257"/>
        <v>NO CUMPLE</v>
      </c>
      <c r="AO1306" s="13" t="str">
        <f t="shared" si="258"/>
        <v>NO CUMPLE</v>
      </c>
      <c r="AP1306" s="13" t="str">
        <f t="shared" si="259"/>
        <v>NO CUMPLE</v>
      </c>
    </row>
    <row r="1307" spans="1:42" ht="15" x14ac:dyDescent="0.25">
      <c r="A1307" t="s">
        <v>7773</v>
      </c>
      <c r="B1307" t="s">
        <v>307</v>
      </c>
      <c r="C1307" t="s">
        <v>308</v>
      </c>
      <c r="D1307" t="s">
        <v>308</v>
      </c>
      <c r="E1307" t="s">
        <v>475</v>
      </c>
      <c r="F1307" t="s">
        <v>310</v>
      </c>
      <c r="G1307" t="s">
        <v>73</v>
      </c>
      <c r="H1307" t="s">
        <v>55</v>
      </c>
      <c r="I1307" t="s">
        <v>30</v>
      </c>
      <c r="J1307" t="s">
        <v>82</v>
      </c>
      <c r="K1307" t="s">
        <v>75</v>
      </c>
      <c r="L1307" t="s">
        <v>7774</v>
      </c>
      <c r="M1307" t="s">
        <v>7775</v>
      </c>
      <c r="N1307" t="s">
        <v>7776</v>
      </c>
      <c r="O1307" t="s">
        <v>61</v>
      </c>
      <c r="P1307" t="s">
        <v>62</v>
      </c>
      <c r="Q1307" t="s">
        <v>7763</v>
      </c>
      <c r="R1307" t="s">
        <v>7777</v>
      </c>
      <c r="S1307" t="s">
        <v>6076</v>
      </c>
      <c r="T1307" t="s">
        <v>7765</v>
      </c>
      <c r="U1307" t="s">
        <v>7766</v>
      </c>
      <c r="V1307" s="40">
        <v>0</v>
      </c>
      <c r="W1307" s="40">
        <v>1.5462962962962963E-2</v>
      </c>
      <c r="X1307" s="40">
        <v>1.5462962962962963E-2</v>
      </c>
      <c r="Y1307" s="2" t="str">
        <f t="shared" si="248"/>
        <v/>
      </c>
      <c r="Z1307" s="47" t="str">
        <f t="shared" si="249"/>
        <v>Cumplido</v>
      </c>
      <c r="AA1307" s="8"/>
      <c r="AB1307" s="8"/>
      <c r="AC1307" s="8"/>
      <c r="AD1307" s="8"/>
      <c r="AE1307" s="8"/>
      <c r="AF1307" s="42">
        <v>45348</v>
      </c>
      <c r="AG1307" s="13" t="str">
        <f t="shared" si="250"/>
        <v>CUMPLE</v>
      </c>
      <c r="AH1307" s="13" t="str">
        <f t="shared" si="251"/>
        <v>NO CUMPLE</v>
      </c>
      <c r="AI1307" s="13" t="str">
        <f t="shared" si="252"/>
        <v>NO CUMPLE</v>
      </c>
      <c r="AJ1307" s="13" t="str">
        <f t="shared" si="253"/>
        <v>NO CUMPLE</v>
      </c>
      <c r="AK1307" s="13" t="str">
        <f t="shared" si="254"/>
        <v>NO CUMPLE</v>
      </c>
      <c r="AL1307" s="13" t="str">
        <f t="shared" si="255"/>
        <v>CUMPLE</v>
      </c>
      <c r="AM1307" s="13" t="str">
        <f t="shared" si="256"/>
        <v>NO CUMPLE</v>
      </c>
      <c r="AN1307" s="13" t="str">
        <f t="shared" si="257"/>
        <v>NO CUMPLE</v>
      </c>
      <c r="AO1307" s="13" t="str">
        <f t="shared" si="258"/>
        <v>NO CUMPLE</v>
      </c>
      <c r="AP1307" s="13" t="str">
        <f t="shared" si="259"/>
        <v>NO CUMPLE</v>
      </c>
    </row>
    <row r="1308" spans="1:42" ht="15" hidden="1" x14ac:dyDescent="0.25">
      <c r="A1308" t="s">
        <v>7778</v>
      </c>
      <c r="B1308" t="s">
        <v>165</v>
      </c>
      <c r="C1308" t="s">
        <v>415</v>
      </c>
      <c r="D1308" t="s">
        <v>297</v>
      </c>
      <c r="E1308" t="s">
        <v>155</v>
      </c>
      <c r="F1308" t="s">
        <v>299</v>
      </c>
      <c r="G1308" t="s">
        <v>73</v>
      </c>
      <c r="H1308" t="s">
        <v>74</v>
      </c>
      <c r="I1308" t="s">
        <v>29</v>
      </c>
      <c r="J1308" t="s">
        <v>82</v>
      </c>
      <c r="K1308" t="s">
        <v>4818</v>
      </c>
      <c r="L1308" t="s">
        <v>7642</v>
      </c>
      <c r="M1308" t="s">
        <v>7779</v>
      </c>
      <c r="N1308" t="s">
        <v>7780</v>
      </c>
      <c r="O1308" t="s">
        <v>61</v>
      </c>
      <c r="P1308" t="s">
        <v>5749</v>
      </c>
      <c r="Q1308" t="s">
        <v>10</v>
      </c>
      <c r="R1308" t="s">
        <v>7781</v>
      </c>
      <c r="S1308" t="s">
        <v>6076</v>
      </c>
      <c r="T1308" t="s">
        <v>7782</v>
      </c>
      <c r="U1308" t="s">
        <v>7783</v>
      </c>
      <c r="V1308" s="40">
        <v>9.0046296296296298E-3</v>
      </c>
      <c r="W1308" s="40">
        <v>1.3171296296296296E-2</v>
      </c>
      <c r="X1308" s="40">
        <v>4.1666666666666666E-3</v>
      </c>
      <c r="Y1308" s="2" t="str">
        <f t="shared" si="248"/>
        <v/>
      </c>
      <c r="Z1308" s="47" t="str">
        <f t="shared" si="249"/>
        <v>Cumplido</v>
      </c>
      <c r="AA1308" s="8"/>
      <c r="AB1308" s="8"/>
      <c r="AC1308" s="8"/>
      <c r="AD1308" s="8"/>
      <c r="AE1308" s="8"/>
      <c r="AF1308" s="42">
        <v>45348</v>
      </c>
      <c r="AG1308" s="13" t="str">
        <f t="shared" si="250"/>
        <v>CUMPLE</v>
      </c>
      <c r="AH1308" s="13" t="str">
        <f t="shared" si="251"/>
        <v>NO CUMPLE</v>
      </c>
      <c r="AI1308" s="13" t="str">
        <f t="shared" si="252"/>
        <v>NO CUMPLE</v>
      </c>
      <c r="AJ1308" s="13" t="str">
        <f t="shared" si="253"/>
        <v>NO CUMPLE</v>
      </c>
      <c r="AK1308" s="13" t="str">
        <f t="shared" si="254"/>
        <v>NO CUMPLE</v>
      </c>
      <c r="AL1308" s="13" t="str">
        <f t="shared" si="255"/>
        <v>CUMPLE</v>
      </c>
      <c r="AM1308" s="13" t="str">
        <f t="shared" si="256"/>
        <v>NO CUMPLE</v>
      </c>
      <c r="AN1308" s="13" t="str">
        <f t="shared" si="257"/>
        <v>NO CUMPLE</v>
      </c>
      <c r="AO1308" s="13" t="str">
        <f t="shared" si="258"/>
        <v>NO CUMPLE</v>
      </c>
      <c r="AP1308" s="13" t="str">
        <f t="shared" si="259"/>
        <v>NO CUMPLE</v>
      </c>
    </row>
    <row r="1309" spans="1:42" ht="15" hidden="1" x14ac:dyDescent="0.25">
      <c r="A1309" t="s">
        <v>7784</v>
      </c>
      <c r="B1309" t="s">
        <v>165</v>
      </c>
      <c r="C1309" t="s">
        <v>359</v>
      </c>
      <c r="D1309" t="s">
        <v>71</v>
      </c>
      <c r="E1309" t="s">
        <v>767</v>
      </c>
      <c r="F1309" t="s">
        <v>1016</v>
      </c>
      <c r="G1309" t="s">
        <v>54</v>
      </c>
      <c r="H1309" t="s">
        <v>55</v>
      </c>
      <c r="I1309" t="s">
        <v>30</v>
      </c>
      <c r="J1309" t="s">
        <v>82</v>
      </c>
      <c r="K1309" t="s">
        <v>57</v>
      </c>
      <c r="L1309" t="s">
        <v>7785</v>
      </c>
      <c r="M1309" t="s">
        <v>7786</v>
      </c>
      <c r="N1309" t="s">
        <v>7787</v>
      </c>
      <c r="O1309" t="s">
        <v>61</v>
      </c>
      <c r="P1309" t="s">
        <v>136</v>
      </c>
      <c r="Q1309" t="s">
        <v>137</v>
      </c>
      <c r="R1309" t="s">
        <v>7788</v>
      </c>
      <c r="S1309" t="s">
        <v>6480</v>
      </c>
      <c r="T1309" t="s">
        <v>7789</v>
      </c>
      <c r="U1309" t="s">
        <v>7790</v>
      </c>
      <c r="V1309" s="40">
        <v>8.7962962962962962E-4</v>
      </c>
      <c r="W1309" s="40">
        <v>1.9212962962962964E-3</v>
      </c>
      <c r="X1309" s="40">
        <v>1.0416666666666667E-3</v>
      </c>
      <c r="Y1309" s="2" t="str">
        <f t="shared" si="248"/>
        <v/>
      </c>
      <c r="Z1309" s="47" t="str">
        <f t="shared" si="249"/>
        <v>Cumplido</v>
      </c>
      <c r="AA1309" s="8"/>
      <c r="AB1309" s="8"/>
      <c r="AC1309" s="8"/>
      <c r="AD1309" s="8"/>
      <c r="AE1309" s="8"/>
      <c r="AF1309" s="42">
        <v>45349</v>
      </c>
      <c r="AG1309" s="13" t="str">
        <f t="shared" si="250"/>
        <v>CUMPLE</v>
      </c>
      <c r="AH1309" s="13" t="str">
        <f t="shared" si="251"/>
        <v>NO CUMPLE</v>
      </c>
      <c r="AI1309" s="13" t="str">
        <f t="shared" si="252"/>
        <v>NO CUMPLE</v>
      </c>
      <c r="AJ1309" s="13" t="str">
        <f t="shared" si="253"/>
        <v>NO CUMPLE</v>
      </c>
      <c r="AK1309" s="13" t="str">
        <f t="shared" si="254"/>
        <v>NO CUMPLE</v>
      </c>
      <c r="AL1309" s="13" t="str">
        <f t="shared" si="255"/>
        <v>CUMPLE</v>
      </c>
      <c r="AM1309" s="13" t="str">
        <f t="shared" si="256"/>
        <v>NO CUMPLE</v>
      </c>
      <c r="AN1309" s="13" t="str">
        <f t="shared" si="257"/>
        <v>NO CUMPLE</v>
      </c>
      <c r="AO1309" s="13" t="str">
        <f t="shared" si="258"/>
        <v>NO CUMPLE</v>
      </c>
      <c r="AP1309" s="13" t="str">
        <f t="shared" si="259"/>
        <v>NO CUMPLE</v>
      </c>
    </row>
    <row r="1310" spans="1:42" ht="15" hidden="1" x14ac:dyDescent="0.25">
      <c r="A1310" t="s">
        <v>7791</v>
      </c>
      <c r="B1310" t="s">
        <v>165</v>
      </c>
      <c r="C1310" t="s">
        <v>359</v>
      </c>
      <c r="D1310" t="s">
        <v>71</v>
      </c>
      <c r="E1310" t="s">
        <v>767</v>
      </c>
      <c r="F1310" t="s">
        <v>1016</v>
      </c>
      <c r="G1310" t="s">
        <v>54</v>
      </c>
      <c r="H1310" t="s">
        <v>55</v>
      </c>
      <c r="I1310" t="s">
        <v>30</v>
      </c>
      <c r="J1310" t="s">
        <v>82</v>
      </c>
      <c r="K1310" t="s">
        <v>57</v>
      </c>
      <c r="L1310" t="s">
        <v>7792</v>
      </c>
      <c r="M1310" t="s">
        <v>7793</v>
      </c>
      <c r="N1310" t="s">
        <v>7794</v>
      </c>
      <c r="O1310" t="s">
        <v>61</v>
      </c>
      <c r="P1310" t="s">
        <v>136</v>
      </c>
      <c r="Q1310" t="s">
        <v>137</v>
      </c>
      <c r="R1310" t="s">
        <v>7795</v>
      </c>
      <c r="S1310" t="s">
        <v>6480</v>
      </c>
      <c r="T1310" t="s">
        <v>7796</v>
      </c>
      <c r="U1310" t="s">
        <v>1774</v>
      </c>
      <c r="V1310" s="40">
        <v>6.5972222222222224E-4</v>
      </c>
      <c r="W1310" s="40">
        <v>1.2847222222222223E-3</v>
      </c>
      <c r="X1310" s="40">
        <v>6.2500000000000001E-4</v>
      </c>
      <c r="Y1310" s="2" t="str">
        <f t="shared" si="248"/>
        <v/>
      </c>
      <c r="Z1310" s="47" t="str">
        <f t="shared" si="249"/>
        <v>Cumplido</v>
      </c>
      <c r="AA1310" s="8"/>
      <c r="AB1310" s="8"/>
      <c r="AC1310" s="8"/>
      <c r="AD1310" s="8"/>
      <c r="AE1310" s="8"/>
      <c r="AF1310" s="42">
        <v>45349</v>
      </c>
      <c r="AG1310" s="13" t="str">
        <f t="shared" si="250"/>
        <v>CUMPLE</v>
      </c>
      <c r="AH1310" s="13" t="str">
        <f t="shared" si="251"/>
        <v>NO CUMPLE</v>
      </c>
      <c r="AI1310" s="13" t="str">
        <f t="shared" si="252"/>
        <v>NO CUMPLE</v>
      </c>
      <c r="AJ1310" s="13" t="str">
        <f t="shared" si="253"/>
        <v>NO CUMPLE</v>
      </c>
      <c r="AK1310" s="13" t="str">
        <f t="shared" si="254"/>
        <v>NO CUMPLE</v>
      </c>
      <c r="AL1310" s="13" t="str">
        <f t="shared" si="255"/>
        <v>CUMPLE</v>
      </c>
      <c r="AM1310" s="13" t="str">
        <f t="shared" si="256"/>
        <v>NO CUMPLE</v>
      </c>
      <c r="AN1310" s="13" t="str">
        <f t="shared" si="257"/>
        <v>NO CUMPLE</v>
      </c>
      <c r="AO1310" s="13" t="str">
        <f t="shared" si="258"/>
        <v>NO CUMPLE</v>
      </c>
      <c r="AP1310" s="13" t="str">
        <f t="shared" si="259"/>
        <v>NO CUMPLE</v>
      </c>
    </row>
    <row r="1311" spans="1:42" ht="15" hidden="1" x14ac:dyDescent="0.25">
      <c r="A1311" t="s">
        <v>7797</v>
      </c>
      <c r="B1311" t="s">
        <v>165</v>
      </c>
      <c r="C1311" t="s">
        <v>359</v>
      </c>
      <c r="D1311" t="s">
        <v>71</v>
      </c>
      <c r="E1311" t="s">
        <v>767</v>
      </c>
      <c r="F1311" t="s">
        <v>1016</v>
      </c>
      <c r="G1311" t="s">
        <v>54</v>
      </c>
      <c r="H1311" t="s">
        <v>55</v>
      </c>
      <c r="I1311" t="s">
        <v>30</v>
      </c>
      <c r="J1311" t="s">
        <v>82</v>
      </c>
      <c r="K1311" t="s">
        <v>57</v>
      </c>
      <c r="L1311" t="s">
        <v>1083</v>
      </c>
      <c r="M1311" t="s">
        <v>7798</v>
      </c>
      <c r="N1311" t="s">
        <v>7799</v>
      </c>
      <c r="O1311" t="s">
        <v>61</v>
      </c>
      <c r="P1311" t="s">
        <v>136</v>
      </c>
      <c r="Q1311" t="s">
        <v>137</v>
      </c>
      <c r="R1311" t="s">
        <v>7800</v>
      </c>
      <c r="S1311" t="s">
        <v>6480</v>
      </c>
      <c r="T1311" t="s">
        <v>1083</v>
      </c>
      <c r="U1311" t="s">
        <v>1087</v>
      </c>
      <c r="V1311" s="40">
        <v>7.291666666666667E-4</v>
      </c>
      <c r="W1311" s="40">
        <v>1.4120370370370369E-3</v>
      </c>
      <c r="X1311" s="40">
        <v>6.8287037037037036E-4</v>
      </c>
      <c r="Y1311" s="2" t="str">
        <f t="shared" si="248"/>
        <v/>
      </c>
      <c r="Z1311" s="47" t="str">
        <f t="shared" si="249"/>
        <v>Cumplido</v>
      </c>
      <c r="AA1311" s="8"/>
      <c r="AB1311" s="8"/>
      <c r="AC1311" s="8"/>
      <c r="AD1311" s="8"/>
      <c r="AE1311" s="8"/>
      <c r="AF1311" s="42">
        <v>45349</v>
      </c>
      <c r="AG1311" s="13" t="str">
        <f t="shared" si="250"/>
        <v>CUMPLE</v>
      </c>
      <c r="AH1311" s="13" t="str">
        <f t="shared" si="251"/>
        <v>NO CUMPLE</v>
      </c>
      <c r="AI1311" s="13" t="str">
        <f t="shared" si="252"/>
        <v>NO CUMPLE</v>
      </c>
      <c r="AJ1311" s="13" t="str">
        <f t="shared" si="253"/>
        <v>NO CUMPLE</v>
      </c>
      <c r="AK1311" s="13" t="str">
        <f t="shared" si="254"/>
        <v>NO CUMPLE</v>
      </c>
      <c r="AL1311" s="13" t="str">
        <f t="shared" si="255"/>
        <v>CUMPLE</v>
      </c>
      <c r="AM1311" s="13" t="str">
        <f t="shared" si="256"/>
        <v>NO CUMPLE</v>
      </c>
      <c r="AN1311" s="13" t="str">
        <f t="shared" si="257"/>
        <v>NO CUMPLE</v>
      </c>
      <c r="AO1311" s="13" t="str">
        <f t="shared" si="258"/>
        <v>NO CUMPLE</v>
      </c>
      <c r="AP1311" s="13" t="str">
        <f t="shared" si="259"/>
        <v>NO CUMPLE</v>
      </c>
    </row>
    <row r="1312" spans="1:42" ht="15" hidden="1" x14ac:dyDescent="0.25">
      <c r="A1312" t="s">
        <v>7801</v>
      </c>
      <c r="B1312" t="s">
        <v>165</v>
      </c>
      <c r="C1312" t="s">
        <v>359</v>
      </c>
      <c r="D1312" t="s">
        <v>71</v>
      </c>
      <c r="E1312" t="s">
        <v>767</v>
      </c>
      <c r="F1312" t="s">
        <v>1016</v>
      </c>
      <c r="G1312" t="s">
        <v>54</v>
      </c>
      <c r="H1312" t="s">
        <v>55</v>
      </c>
      <c r="I1312" t="s">
        <v>30</v>
      </c>
      <c r="J1312" t="s">
        <v>82</v>
      </c>
      <c r="K1312" t="s">
        <v>57</v>
      </c>
      <c r="L1312" t="s">
        <v>1017</v>
      </c>
      <c r="M1312" t="s">
        <v>7802</v>
      </c>
      <c r="N1312" t="s">
        <v>7803</v>
      </c>
      <c r="O1312" t="s">
        <v>61</v>
      </c>
      <c r="P1312" t="s">
        <v>136</v>
      </c>
      <c r="Q1312" t="s">
        <v>137</v>
      </c>
      <c r="R1312" t="s">
        <v>7804</v>
      </c>
      <c r="S1312" t="s">
        <v>6480</v>
      </c>
      <c r="T1312" t="s">
        <v>1017</v>
      </c>
      <c r="U1312" t="s">
        <v>1021</v>
      </c>
      <c r="V1312" s="40">
        <v>5.9027777777777778E-4</v>
      </c>
      <c r="W1312" s="40">
        <v>1.9097222222222222E-3</v>
      </c>
      <c r="X1312" s="40">
        <v>1.3194444444444445E-3</v>
      </c>
      <c r="Y1312" s="2" t="str">
        <f t="shared" si="248"/>
        <v/>
      </c>
      <c r="Z1312" s="47" t="str">
        <f t="shared" si="249"/>
        <v>Cumplido</v>
      </c>
      <c r="AA1312" s="8"/>
      <c r="AB1312" s="8"/>
      <c r="AC1312" s="8"/>
      <c r="AD1312" s="8"/>
      <c r="AE1312" s="8"/>
      <c r="AF1312" s="42">
        <v>45349</v>
      </c>
      <c r="AG1312" s="13" t="str">
        <f t="shared" si="250"/>
        <v>CUMPLE</v>
      </c>
      <c r="AH1312" s="13" t="str">
        <f t="shared" si="251"/>
        <v>NO CUMPLE</v>
      </c>
      <c r="AI1312" s="13" t="str">
        <f t="shared" si="252"/>
        <v>NO CUMPLE</v>
      </c>
      <c r="AJ1312" s="13" t="str">
        <f t="shared" si="253"/>
        <v>NO CUMPLE</v>
      </c>
      <c r="AK1312" s="13" t="str">
        <f t="shared" si="254"/>
        <v>NO CUMPLE</v>
      </c>
      <c r="AL1312" s="13" t="str">
        <f t="shared" si="255"/>
        <v>CUMPLE</v>
      </c>
      <c r="AM1312" s="13" t="str">
        <f t="shared" si="256"/>
        <v>NO CUMPLE</v>
      </c>
      <c r="AN1312" s="13" t="str">
        <f t="shared" si="257"/>
        <v>NO CUMPLE</v>
      </c>
      <c r="AO1312" s="13" t="str">
        <f t="shared" si="258"/>
        <v>NO CUMPLE</v>
      </c>
      <c r="AP1312" s="13" t="str">
        <f t="shared" si="259"/>
        <v>NO CUMPLE</v>
      </c>
    </row>
    <row r="1313" spans="1:42" ht="15" hidden="1" x14ac:dyDescent="0.25">
      <c r="A1313" t="s">
        <v>7805</v>
      </c>
      <c r="B1313" t="s">
        <v>165</v>
      </c>
      <c r="C1313" t="s">
        <v>359</v>
      </c>
      <c r="D1313" t="s">
        <v>71</v>
      </c>
      <c r="E1313" t="s">
        <v>767</v>
      </c>
      <c r="F1313" t="s">
        <v>1016</v>
      </c>
      <c r="G1313" t="s">
        <v>54</v>
      </c>
      <c r="H1313" t="s">
        <v>55</v>
      </c>
      <c r="I1313" t="s">
        <v>30</v>
      </c>
      <c r="J1313" t="s">
        <v>82</v>
      </c>
      <c r="K1313" t="s">
        <v>57</v>
      </c>
      <c r="L1313" t="s">
        <v>1017</v>
      </c>
      <c r="M1313" t="s">
        <v>7806</v>
      </c>
      <c r="N1313" t="s">
        <v>7807</v>
      </c>
      <c r="O1313" t="s">
        <v>61</v>
      </c>
      <c r="P1313" t="s">
        <v>136</v>
      </c>
      <c r="Q1313" t="s">
        <v>137</v>
      </c>
      <c r="R1313" t="s">
        <v>7808</v>
      </c>
      <c r="S1313" t="s">
        <v>6480</v>
      </c>
      <c r="T1313" t="s">
        <v>1017</v>
      </c>
      <c r="U1313" t="s">
        <v>1021</v>
      </c>
      <c r="V1313" s="40">
        <v>6.5972222222222224E-4</v>
      </c>
      <c r="W1313" s="40">
        <v>1.4699074074074074E-3</v>
      </c>
      <c r="X1313" s="40">
        <v>8.1018518518518516E-4</v>
      </c>
      <c r="Y1313" s="2" t="str">
        <f t="shared" si="248"/>
        <v/>
      </c>
      <c r="Z1313" s="47" t="str">
        <f t="shared" si="249"/>
        <v>Cumplido</v>
      </c>
      <c r="AA1313" s="8"/>
      <c r="AB1313" s="8"/>
      <c r="AC1313" s="8"/>
      <c r="AD1313" s="8"/>
      <c r="AE1313" s="8"/>
      <c r="AF1313" s="42">
        <v>45349</v>
      </c>
      <c r="AG1313" s="13" t="str">
        <f t="shared" si="250"/>
        <v>CUMPLE</v>
      </c>
      <c r="AH1313" s="13" t="str">
        <f t="shared" si="251"/>
        <v>NO CUMPLE</v>
      </c>
      <c r="AI1313" s="13" t="str">
        <f t="shared" si="252"/>
        <v>NO CUMPLE</v>
      </c>
      <c r="AJ1313" s="13" t="str">
        <f t="shared" si="253"/>
        <v>NO CUMPLE</v>
      </c>
      <c r="AK1313" s="13" t="str">
        <f t="shared" si="254"/>
        <v>NO CUMPLE</v>
      </c>
      <c r="AL1313" s="13" t="str">
        <f t="shared" si="255"/>
        <v>CUMPLE</v>
      </c>
      <c r="AM1313" s="13" t="str">
        <f t="shared" si="256"/>
        <v>NO CUMPLE</v>
      </c>
      <c r="AN1313" s="13" t="str">
        <f t="shared" si="257"/>
        <v>NO CUMPLE</v>
      </c>
      <c r="AO1313" s="13" t="str">
        <f t="shared" si="258"/>
        <v>NO CUMPLE</v>
      </c>
      <c r="AP1313" s="13" t="str">
        <f t="shared" si="259"/>
        <v>NO CUMPLE</v>
      </c>
    </row>
    <row r="1314" spans="1:42" ht="15" hidden="1" x14ac:dyDescent="0.25">
      <c r="A1314" t="s">
        <v>7809</v>
      </c>
      <c r="B1314" t="s">
        <v>165</v>
      </c>
      <c r="C1314" t="s">
        <v>359</v>
      </c>
      <c r="D1314" t="s">
        <v>71</v>
      </c>
      <c r="E1314" t="s">
        <v>767</v>
      </c>
      <c r="F1314" t="s">
        <v>1016</v>
      </c>
      <c r="G1314" t="s">
        <v>54</v>
      </c>
      <c r="H1314" t="s">
        <v>55</v>
      </c>
      <c r="I1314" t="s">
        <v>30</v>
      </c>
      <c r="J1314" t="s">
        <v>67</v>
      </c>
      <c r="K1314" t="s">
        <v>57</v>
      </c>
      <c r="L1314" t="s">
        <v>1017</v>
      </c>
      <c r="M1314" t="s">
        <v>7810</v>
      </c>
      <c r="N1314" t="s">
        <v>7811</v>
      </c>
      <c r="O1314" t="s">
        <v>61</v>
      </c>
      <c r="P1314" t="s">
        <v>136</v>
      </c>
      <c r="Q1314" t="s">
        <v>137</v>
      </c>
      <c r="R1314" t="s">
        <v>7812</v>
      </c>
      <c r="S1314" t="s">
        <v>6480</v>
      </c>
      <c r="T1314" t="s">
        <v>1017</v>
      </c>
      <c r="U1314" t="s">
        <v>1021</v>
      </c>
      <c r="V1314" s="40">
        <v>5.5555555555555556E-4</v>
      </c>
      <c r="W1314" s="40">
        <v>1.2962962962962963E-3</v>
      </c>
      <c r="X1314" s="40">
        <v>7.407407407407407E-4</v>
      </c>
      <c r="Y1314" s="2" t="str">
        <f t="shared" si="248"/>
        <v>Cumplido</v>
      </c>
      <c r="Z1314" s="47" t="str">
        <f t="shared" si="249"/>
        <v/>
      </c>
      <c r="AA1314" s="8"/>
      <c r="AB1314" s="8"/>
      <c r="AC1314" s="8"/>
      <c r="AD1314" s="8"/>
      <c r="AE1314" s="8"/>
      <c r="AF1314" s="42">
        <v>45349</v>
      </c>
      <c r="AG1314" s="13" t="str">
        <f t="shared" si="250"/>
        <v>CUMPLE</v>
      </c>
      <c r="AH1314" s="13" t="str">
        <f t="shared" si="251"/>
        <v>NO CUMPLE</v>
      </c>
      <c r="AI1314" s="13" t="str">
        <f t="shared" si="252"/>
        <v>NO CUMPLE</v>
      </c>
      <c r="AJ1314" s="13" t="str">
        <f t="shared" si="253"/>
        <v>NO CUMPLE</v>
      </c>
      <c r="AK1314" s="13" t="str">
        <f t="shared" si="254"/>
        <v>NO CUMPLE</v>
      </c>
      <c r="AL1314" s="13" t="str">
        <f t="shared" si="255"/>
        <v>CUMPLE</v>
      </c>
      <c r="AM1314" s="13" t="str">
        <f t="shared" si="256"/>
        <v>NO CUMPLE</v>
      </c>
      <c r="AN1314" s="13" t="str">
        <f t="shared" si="257"/>
        <v>NO CUMPLE</v>
      </c>
      <c r="AO1314" s="13" t="str">
        <f t="shared" si="258"/>
        <v>NO CUMPLE</v>
      </c>
      <c r="AP1314" s="13" t="str">
        <f t="shared" si="259"/>
        <v>NO CUMPLE</v>
      </c>
    </row>
    <row r="1315" spans="1:42" ht="15" hidden="1" x14ac:dyDescent="0.25">
      <c r="A1315" t="s">
        <v>7813</v>
      </c>
      <c r="B1315" t="s">
        <v>165</v>
      </c>
      <c r="C1315" t="s">
        <v>359</v>
      </c>
      <c r="D1315" t="s">
        <v>71</v>
      </c>
      <c r="E1315" t="s">
        <v>467</v>
      </c>
      <c r="F1315" t="s">
        <v>468</v>
      </c>
      <c r="G1315" t="s">
        <v>54</v>
      </c>
      <c r="H1315" t="s">
        <v>55</v>
      </c>
      <c r="I1315" t="s">
        <v>30</v>
      </c>
      <c r="J1315" t="s">
        <v>82</v>
      </c>
      <c r="K1315" t="s">
        <v>57</v>
      </c>
      <c r="L1315" t="s">
        <v>7482</v>
      </c>
      <c r="M1315" t="s">
        <v>7814</v>
      </c>
      <c r="N1315" t="s">
        <v>7815</v>
      </c>
      <c r="O1315" t="s">
        <v>61</v>
      </c>
      <c r="P1315" t="s">
        <v>136</v>
      </c>
      <c r="Q1315" t="s">
        <v>137</v>
      </c>
      <c r="R1315" t="s">
        <v>7816</v>
      </c>
      <c r="S1315" t="s">
        <v>6480</v>
      </c>
      <c r="T1315" t="s">
        <v>7482</v>
      </c>
      <c r="U1315" t="s">
        <v>352</v>
      </c>
      <c r="V1315" s="40">
        <v>4.0659722222222222E-2</v>
      </c>
      <c r="W1315" s="40">
        <v>4.1689814814814811E-2</v>
      </c>
      <c r="X1315" s="40">
        <v>1.0300925925925926E-3</v>
      </c>
      <c r="Y1315" s="2" t="str">
        <f t="shared" si="248"/>
        <v/>
      </c>
      <c r="Z1315" s="47" t="str">
        <f t="shared" si="249"/>
        <v>Cumplido</v>
      </c>
      <c r="AA1315" s="8"/>
      <c r="AB1315" s="8"/>
      <c r="AC1315" s="8"/>
      <c r="AD1315" s="8"/>
      <c r="AE1315" s="8"/>
      <c r="AF1315" s="42">
        <v>45349</v>
      </c>
      <c r="AG1315" s="13" t="str">
        <f t="shared" si="250"/>
        <v>CUMPLE</v>
      </c>
      <c r="AH1315" s="13" t="str">
        <f t="shared" si="251"/>
        <v>NO CUMPLE</v>
      </c>
      <c r="AI1315" s="13" t="str">
        <f t="shared" si="252"/>
        <v>NO CUMPLE</v>
      </c>
      <c r="AJ1315" s="13" t="str">
        <f t="shared" si="253"/>
        <v>NO CUMPLE</v>
      </c>
      <c r="AK1315" s="13" t="str">
        <f t="shared" si="254"/>
        <v>NO CUMPLE</v>
      </c>
      <c r="AL1315" s="13" t="str">
        <f t="shared" si="255"/>
        <v>NO CUMPLE</v>
      </c>
      <c r="AM1315" s="13" t="str">
        <f t="shared" si="256"/>
        <v>CUMPLE</v>
      </c>
      <c r="AN1315" s="13" t="str">
        <f t="shared" si="257"/>
        <v>NO CUMPLE</v>
      </c>
      <c r="AO1315" s="13" t="str">
        <f t="shared" si="258"/>
        <v>NO CUMPLE</v>
      </c>
      <c r="AP1315" s="13" t="str">
        <f t="shared" si="259"/>
        <v>NO CUMPLE</v>
      </c>
    </row>
    <row r="1316" spans="1:42" ht="15" x14ac:dyDescent="0.25">
      <c r="A1316" t="s">
        <v>7817</v>
      </c>
      <c r="B1316" t="s">
        <v>95</v>
      </c>
      <c r="C1316" t="s">
        <v>273</v>
      </c>
      <c r="D1316" t="s">
        <v>142</v>
      </c>
      <c r="E1316" t="s">
        <v>5951</v>
      </c>
      <c r="F1316" t="s">
        <v>156</v>
      </c>
      <c r="G1316" t="s">
        <v>73</v>
      </c>
      <c r="H1316" t="s">
        <v>74</v>
      </c>
      <c r="I1316" t="s">
        <v>29</v>
      </c>
      <c r="J1316" t="s">
        <v>82</v>
      </c>
      <c r="K1316" t="s">
        <v>7818</v>
      </c>
      <c r="L1316" t="s">
        <v>7819</v>
      </c>
      <c r="M1316" t="s">
        <v>7820</v>
      </c>
      <c r="N1316" t="s">
        <v>7821</v>
      </c>
      <c r="O1316" t="s">
        <v>61</v>
      </c>
      <c r="P1316" t="s">
        <v>136</v>
      </c>
      <c r="Q1316" t="s">
        <v>137</v>
      </c>
      <c r="R1316" t="s">
        <v>7822</v>
      </c>
      <c r="S1316" t="s">
        <v>6480</v>
      </c>
      <c r="T1316" t="s">
        <v>7823</v>
      </c>
      <c r="U1316" t="s">
        <v>6418</v>
      </c>
      <c r="V1316" s="40">
        <v>0.28047453703703706</v>
      </c>
      <c r="W1316" s="40">
        <v>0.34152777777777776</v>
      </c>
      <c r="X1316" s="40">
        <v>6.1053240740740741E-2</v>
      </c>
      <c r="Y1316" s="2" t="str">
        <f t="shared" si="248"/>
        <v/>
      </c>
      <c r="Z1316" s="47" t="str">
        <f t="shared" si="249"/>
        <v>Cumplido</v>
      </c>
      <c r="AA1316" s="8"/>
      <c r="AB1316" s="8"/>
      <c r="AC1316" s="8"/>
      <c r="AD1316" s="8"/>
      <c r="AE1316" s="8"/>
      <c r="AF1316" s="42">
        <v>45349</v>
      </c>
      <c r="AG1316" s="13" t="str">
        <f t="shared" si="250"/>
        <v>NO CUMPLE</v>
      </c>
      <c r="AH1316" s="13" t="str">
        <f t="shared" si="251"/>
        <v>CUMPLE</v>
      </c>
      <c r="AI1316" s="13" t="str">
        <f t="shared" si="252"/>
        <v>NO CUMPLE</v>
      </c>
      <c r="AJ1316" s="13" t="str">
        <f t="shared" si="253"/>
        <v>NO CUMPLE</v>
      </c>
      <c r="AK1316" s="13" t="str">
        <f t="shared" si="254"/>
        <v>NO CUMPLE</v>
      </c>
      <c r="AL1316" s="13" t="str">
        <f t="shared" si="255"/>
        <v>NO CUMPLE</v>
      </c>
      <c r="AM1316" s="13" t="str">
        <f t="shared" si="256"/>
        <v>NO CUMPLE</v>
      </c>
      <c r="AN1316" s="13" t="str">
        <f t="shared" si="257"/>
        <v>NO CUMPLE</v>
      </c>
      <c r="AO1316" s="13" t="str">
        <f t="shared" si="258"/>
        <v>CUMPLE</v>
      </c>
      <c r="AP1316" s="13" t="str">
        <f t="shared" si="259"/>
        <v>NO CUMPLE</v>
      </c>
    </row>
    <row r="1317" spans="1:42" ht="15" hidden="1" x14ac:dyDescent="0.25">
      <c r="A1317" t="s">
        <v>7824</v>
      </c>
      <c r="B1317" t="s">
        <v>165</v>
      </c>
      <c r="C1317" t="s">
        <v>71</v>
      </c>
      <c r="D1317" t="s">
        <v>297</v>
      </c>
      <c r="E1317" t="s">
        <v>675</v>
      </c>
      <c r="F1317" t="s">
        <v>299</v>
      </c>
      <c r="G1317" t="s">
        <v>73</v>
      </c>
      <c r="H1317" t="s">
        <v>74</v>
      </c>
      <c r="I1317" t="s">
        <v>29</v>
      </c>
      <c r="J1317" t="s">
        <v>82</v>
      </c>
      <c r="K1317" t="s">
        <v>7825</v>
      </c>
      <c r="L1317" t="s">
        <v>7826</v>
      </c>
      <c r="M1317" t="s">
        <v>7827</v>
      </c>
      <c r="N1317" t="s">
        <v>7828</v>
      </c>
      <c r="O1317" t="s">
        <v>61</v>
      </c>
      <c r="P1317" t="s">
        <v>136</v>
      </c>
      <c r="Q1317" t="s">
        <v>137</v>
      </c>
      <c r="R1317" t="s">
        <v>7829</v>
      </c>
      <c r="S1317" t="s">
        <v>6480</v>
      </c>
      <c r="T1317" t="s">
        <v>7830</v>
      </c>
      <c r="U1317" t="s">
        <v>774</v>
      </c>
      <c r="V1317" s="40">
        <v>3.0925925925925926E-2</v>
      </c>
      <c r="W1317" s="40">
        <v>3.6284722222222225E-2</v>
      </c>
      <c r="X1317" s="40">
        <v>5.3587962962962964E-3</v>
      </c>
      <c r="Y1317" s="2" t="str">
        <f t="shared" si="248"/>
        <v/>
      </c>
      <c r="Z1317" s="47" t="str">
        <f t="shared" si="249"/>
        <v>Cumplido</v>
      </c>
      <c r="AA1317" s="8"/>
      <c r="AB1317" s="8"/>
      <c r="AC1317" s="8"/>
      <c r="AD1317" s="8"/>
      <c r="AE1317" s="8"/>
      <c r="AF1317" s="42">
        <v>45349</v>
      </c>
      <c r="AG1317" s="13" t="str">
        <f t="shared" si="250"/>
        <v>CUMPLE</v>
      </c>
      <c r="AH1317" s="13" t="str">
        <f t="shared" si="251"/>
        <v>NO CUMPLE</v>
      </c>
      <c r="AI1317" s="13" t="str">
        <f t="shared" si="252"/>
        <v>NO CUMPLE</v>
      </c>
      <c r="AJ1317" s="13" t="str">
        <f t="shared" si="253"/>
        <v>NO CUMPLE</v>
      </c>
      <c r="AK1317" s="13" t="str">
        <f t="shared" si="254"/>
        <v>NO CUMPLE</v>
      </c>
      <c r="AL1317" s="13" t="str">
        <f t="shared" si="255"/>
        <v>CUMPLE</v>
      </c>
      <c r="AM1317" s="13" t="str">
        <f t="shared" si="256"/>
        <v>NO CUMPLE</v>
      </c>
      <c r="AN1317" s="13" t="str">
        <f t="shared" si="257"/>
        <v>NO CUMPLE</v>
      </c>
      <c r="AO1317" s="13" t="str">
        <f t="shared" si="258"/>
        <v>NO CUMPLE</v>
      </c>
      <c r="AP1317" s="13" t="str">
        <f t="shared" si="259"/>
        <v>NO CUMPLE</v>
      </c>
    </row>
    <row r="1318" spans="1:42" ht="15" hidden="1" x14ac:dyDescent="0.25">
      <c r="A1318" t="s">
        <v>7831</v>
      </c>
      <c r="B1318" t="s">
        <v>165</v>
      </c>
      <c r="C1318" t="s">
        <v>71</v>
      </c>
      <c r="D1318" t="s">
        <v>297</v>
      </c>
      <c r="E1318" t="s">
        <v>675</v>
      </c>
      <c r="F1318" t="s">
        <v>299</v>
      </c>
      <c r="G1318" t="s">
        <v>73</v>
      </c>
      <c r="H1318" t="s">
        <v>74</v>
      </c>
      <c r="I1318" t="s">
        <v>29</v>
      </c>
      <c r="J1318" t="s">
        <v>82</v>
      </c>
      <c r="K1318" t="s">
        <v>57</v>
      </c>
      <c r="L1318" t="s">
        <v>300</v>
      </c>
      <c r="M1318" t="s">
        <v>7832</v>
      </c>
      <c r="N1318" t="s">
        <v>7833</v>
      </c>
      <c r="O1318" t="s">
        <v>61</v>
      </c>
      <c r="P1318" t="s">
        <v>136</v>
      </c>
      <c r="Q1318" t="s">
        <v>137</v>
      </c>
      <c r="R1318" t="s">
        <v>7834</v>
      </c>
      <c r="S1318" t="s">
        <v>6480</v>
      </c>
      <c r="T1318" t="s">
        <v>7835</v>
      </c>
      <c r="U1318" t="s">
        <v>774</v>
      </c>
      <c r="V1318" s="40">
        <v>2.4571759259259258E-2</v>
      </c>
      <c r="W1318" s="40">
        <v>3.111111111111111E-2</v>
      </c>
      <c r="X1318" s="40">
        <v>6.5393518518518517E-3</v>
      </c>
      <c r="Y1318" s="2" t="str">
        <f t="shared" si="248"/>
        <v/>
      </c>
      <c r="Z1318" s="47" t="str">
        <f t="shared" si="249"/>
        <v>Cumplido</v>
      </c>
      <c r="AA1318" s="8"/>
      <c r="AB1318" s="8"/>
      <c r="AC1318" s="8"/>
      <c r="AD1318" s="8"/>
      <c r="AE1318" s="8"/>
      <c r="AF1318" s="42">
        <v>45349</v>
      </c>
      <c r="AG1318" s="13" t="str">
        <f t="shared" si="250"/>
        <v>CUMPLE</v>
      </c>
      <c r="AH1318" s="13" t="str">
        <f t="shared" si="251"/>
        <v>NO CUMPLE</v>
      </c>
      <c r="AI1318" s="13" t="str">
        <f t="shared" si="252"/>
        <v>NO CUMPLE</v>
      </c>
      <c r="AJ1318" s="13" t="str">
        <f t="shared" si="253"/>
        <v>NO CUMPLE</v>
      </c>
      <c r="AK1318" s="13" t="str">
        <f t="shared" si="254"/>
        <v>NO CUMPLE</v>
      </c>
      <c r="AL1318" s="13" t="str">
        <f t="shared" si="255"/>
        <v>CUMPLE</v>
      </c>
      <c r="AM1318" s="13" t="str">
        <f t="shared" si="256"/>
        <v>NO CUMPLE</v>
      </c>
      <c r="AN1318" s="13" t="str">
        <f t="shared" si="257"/>
        <v>NO CUMPLE</v>
      </c>
      <c r="AO1318" s="13" t="str">
        <f t="shared" si="258"/>
        <v>NO CUMPLE</v>
      </c>
      <c r="AP1318" s="13" t="str">
        <f t="shared" si="259"/>
        <v>NO CUMPLE</v>
      </c>
    </row>
    <row r="1319" spans="1:42" ht="15" x14ac:dyDescent="0.25">
      <c r="A1319" t="s">
        <v>7836</v>
      </c>
      <c r="B1319" t="s">
        <v>95</v>
      </c>
      <c r="C1319" t="s">
        <v>233</v>
      </c>
      <c r="D1319" t="s">
        <v>483</v>
      </c>
      <c r="E1319" t="s">
        <v>242</v>
      </c>
      <c r="F1319" t="s">
        <v>732</v>
      </c>
      <c r="G1319" t="s">
        <v>54</v>
      </c>
      <c r="H1319" t="s">
        <v>55</v>
      </c>
      <c r="I1319" t="s">
        <v>30</v>
      </c>
      <c r="J1319" t="s">
        <v>82</v>
      </c>
      <c r="K1319" t="s">
        <v>117</v>
      </c>
      <c r="L1319" t="s">
        <v>7837</v>
      </c>
      <c r="M1319" t="s">
        <v>7838</v>
      </c>
      <c r="N1319" t="s">
        <v>7839</v>
      </c>
      <c r="O1319" t="s">
        <v>61</v>
      </c>
      <c r="P1319" t="s">
        <v>136</v>
      </c>
      <c r="Q1319" t="s">
        <v>137</v>
      </c>
      <c r="R1319" t="s">
        <v>7840</v>
      </c>
      <c r="S1319" t="s">
        <v>6480</v>
      </c>
      <c r="T1319" t="s">
        <v>7841</v>
      </c>
      <c r="U1319" t="s">
        <v>7842</v>
      </c>
      <c r="V1319" s="40">
        <v>1.7106481481481483E-2</v>
      </c>
      <c r="W1319" s="40">
        <v>0.11731481481481482</v>
      </c>
      <c r="X1319" s="40">
        <v>0.10020833333333333</v>
      </c>
      <c r="Y1319" s="2" t="str">
        <f t="shared" si="248"/>
        <v/>
      </c>
      <c r="Z1319" s="47" t="str">
        <f t="shared" si="249"/>
        <v>Cumplido</v>
      </c>
      <c r="AA1319" s="8"/>
      <c r="AB1319" s="8"/>
      <c r="AC1319" s="8"/>
      <c r="AD1319" s="8"/>
      <c r="AE1319" s="8"/>
      <c r="AF1319" s="42">
        <v>45349</v>
      </c>
      <c r="AG1319" s="13" t="str">
        <f t="shared" si="250"/>
        <v>NO CUMPLE</v>
      </c>
      <c r="AH1319" s="13" t="str">
        <f t="shared" si="251"/>
        <v>CUMPLE</v>
      </c>
      <c r="AI1319" s="13" t="str">
        <f t="shared" si="252"/>
        <v>NO CUMPLE</v>
      </c>
      <c r="AJ1319" s="13" t="str">
        <f t="shared" si="253"/>
        <v>NO CUMPLE</v>
      </c>
      <c r="AK1319" s="13" t="str">
        <f t="shared" si="254"/>
        <v>NO CUMPLE</v>
      </c>
      <c r="AL1319" s="13" t="str">
        <f t="shared" si="255"/>
        <v>NO CUMPLE</v>
      </c>
      <c r="AM1319" s="13" t="str">
        <f t="shared" si="256"/>
        <v>CUMPLE</v>
      </c>
      <c r="AN1319" s="13" t="str">
        <f t="shared" si="257"/>
        <v>NO CUMPLE</v>
      </c>
      <c r="AO1319" s="13" t="str">
        <f t="shared" si="258"/>
        <v>NO CUMPLE</v>
      </c>
      <c r="AP1319" s="13" t="str">
        <f t="shared" si="259"/>
        <v>NO CUMPLE</v>
      </c>
    </row>
    <row r="1320" spans="1:42" ht="15" x14ac:dyDescent="0.25">
      <c r="A1320" t="s">
        <v>7843</v>
      </c>
      <c r="B1320" t="s">
        <v>284</v>
      </c>
      <c r="C1320" t="s">
        <v>233</v>
      </c>
      <c r="D1320" t="s">
        <v>233</v>
      </c>
      <c r="E1320" t="s">
        <v>264</v>
      </c>
      <c r="F1320" t="s">
        <v>1719</v>
      </c>
      <c r="G1320" t="s">
        <v>54</v>
      </c>
      <c r="H1320" t="s">
        <v>55</v>
      </c>
      <c r="I1320" t="s">
        <v>30</v>
      </c>
      <c r="J1320" t="s">
        <v>82</v>
      </c>
      <c r="K1320" t="s">
        <v>75</v>
      </c>
      <c r="L1320" t="s">
        <v>7844</v>
      </c>
      <c r="M1320" t="s">
        <v>7845</v>
      </c>
      <c r="N1320" t="s">
        <v>7846</v>
      </c>
      <c r="O1320" t="s">
        <v>61</v>
      </c>
      <c r="P1320" t="s">
        <v>62</v>
      </c>
      <c r="Q1320" t="s">
        <v>279</v>
      </c>
      <c r="R1320" t="s">
        <v>7847</v>
      </c>
      <c r="S1320" t="s">
        <v>6689</v>
      </c>
      <c r="T1320" t="s">
        <v>7848</v>
      </c>
      <c r="U1320" t="s">
        <v>7849</v>
      </c>
      <c r="V1320" s="40">
        <v>0.64072916666666668</v>
      </c>
      <c r="W1320" s="40">
        <v>0.64265046296296291</v>
      </c>
      <c r="X1320" s="40">
        <v>1.9212962962962964E-3</v>
      </c>
      <c r="Y1320" s="2" t="str">
        <f t="shared" si="248"/>
        <v/>
      </c>
      <c r="Z1320" s="47" t="str">
        <f t="shared" si="249"/>
        <v>Cumplido</v>
      </c>
      <c r="AA1320" s="8"/>
      <c r="AB1320" s="8" t="str">
        <f>IF($H1320="1-Crítica",IF($X1320&lt;=$AT$5,"Cumplido", "Incumplido"),"")</f>
        <v/>
      </c>
      <c r="AC1320" s="8" t="str">
        <f>IF($H1320="2-Alta",IF($X1320&lt;=$AT$6, "Cumplido", "Incumplido"),"")</f>
        <v/>
      </c>
      <c r="AD1320" s="8" t="str">
        <f>IF($H1320="3-Medio",IF($X1320&lt;=$AT$7, "Cumplido", "Incumplido"),"")</f>
        <v/>
      </c>
      <c r="AE1320" s="8" t="str">
        <f>IF($H1320="4-Baja",IF($X1320&lt;=$AT$8, "Cumplido", "Incumplido"),"")</f>
        <v>Cumplido</v>
      </c>
      <c r="AF1320" s="42">
        <v>45350</v>
      </c>
      <c r="AG1320" s="13" t="str">
        <f t="shared" si="250"/>
        <v>CUMPLE</v>
      </c>
      <c r="AH1320" s="13" t="str">
        <f t="shared" si="251"/>
        <v>NO CUMPLE</v>
      </c>
      <c r="AI1320" s="13" t="str">
        <f t="shared" si="252"/>
        <v>NO CUMPLE</v>
      </c>
      <c r="AJ1320" s="13" t="str">
        <f t="shared" si="253"/>
        <v>NO CUMPLE</v>
      </c>
      <c r="AK1320" s="13" t="str">
        <f t="shared" si="254"/>
        <v>NO CUMPLE</v>
      </c>
      <c r="AL1320" s="13" t="str">
        <f t="shared" si="255"/>
        <v>NO CUMPLE</v>
      </c>
      <c r="AM1320" s="13" t="str">
        <f t="shared" si="256"/>
        <v>NO CUMPLE</v>
      </c>
      <c r="AN1320" s="13" t="str">
        <f t="shared" si="257"/>
        <v>NO CUMPLE</v>
      </c>
      <c r="AO1320" s="13" t="str">
        <f t="shared" si="258"/>
        <v>CUMPLE</v>
      </c>
      <c r="AP1320" s="13" t="str">
        <f t="shared" si="259"/>
        <v>NO CUMPLE</v>
      </c>
    </row>
    <row r="1321" spans="1:42" ht="15" x14ac:dyDescent="0.25">
      <c r="A1321" t="s">
        <v>7850</v>
      </c>
      <c r="B1321" t="s">
        <v>284</v>
      </c>
      <c r="C1321" t="s">
        <v>233</v>
      </c>
      <c r="D1321" t="s">
        <v>233</v>
      </c>
      <c r="E1321" t="s">
        <v>264</v>
      </c>
      <c r="F1321" t="s">
        <v>1719</v>
      </c>
      <c r="G1321" t="s">
        <v>54</v>
      </c>
      <c r="H1321" t="s">
        <v>55</v>
      </c>
      <c r="I1321" t="s">
        <v>30</v>
      </c>
      <c r="J1321" t="s">
        <v>82</v>
      </c>
      <c r="K1321" t="s">
        <v>75</v>
      </c>
      <c r="L1321" t="s">
        <v>7851</v>
      </c>
      <c r="M1321" t="s">
        <v>7852</v>
      </c>
      <c r="N1321" t="s">
        <v>7853</v>
      </c>
      <c r="O1321" t="s">
        <v>61</v>
      </c>
      <c r="P1321" t="s">
        <v>62</v>
      </c>
      <c r="Q1321" t="s">
        <v>279</v>
      </c>
      <c r="R1321" t="s">
        <v>7854</v>
      </c>
      <c r="S1321" t="s">
        <v>6689</v>
      </c>
      <c r="T1321" t="s">
        <v>7855</v>
      </c>
      <c r="U1321" t="s">
        <v>7849</v>
      </c>
      <c r="V1321" s="40">
        <v>0.64093750000000005</v>
      </c>
      <c r="W1321" s="40">
        <v>0.64189814814814816</v>
      </c>
      <c r="X1321" s="40">
        <v>9.6064814814814819E-4</v>
      </c>
      <c r="Y1321" s="2" t="str">
        <f t="shared" si="248"/>
        <v/>
      </c>
      <c r="Z1321" s="47" t="str">
        <f t="shared" si="249"/>
        <v>Cumplido</v>
      </c>
      <c r="AA1321" s="8"/>
      <c r="AB1321" s="8" t="str">
        <f>IF($H1321="1-Crítica",IF($X1321&lt;=$AT$5,"Cumplido", "Incumplido"),"")</f>
        <v/>
      </c>
      <c r="AC1321" s="8" t="str">
        <f>IF($H1321="2-Alta",IF($X1321&lt;=$AT$6, "Cumplido", "Incumplido"),"")</f>
        <v/>
      </c>
      <c r="AD1321" s="8" t="str">
        <f>IF($H1321="3-Medio",IF($X1321&lt;=$AT$7, "Cumplido", "Incumplido"),"")</f>
        <v/>
      </c>
      <c r="AE1321" s="8" t="str">
        <f>IF($H1321="4-Baja",IF($X1321&lt;=$AT$8, "Cumplido", "Incumplido"),"")</f>
        <v>Cumplido</v>
      </c>
      <c r="AF1321" s="42">
        <v>45350</v>
      </c>
      <c r="AG1321" s="13" t="str">
        <f t="shared" si="250"/>
        <v>CUMPLE</v>
      </c>
      <c r="AH1321" s="13" t="str">
        <f t="shared" si="251"/>
        <v>NO CUMPLE</v>
      </c>
      <c r="AI1321" s="13" t="str">
        <f t="shared" si="252"/>
        <v>NO CUMPLE</v>
      </c>
      <c r="AJ1321" s="13" t="str">
        <f t="shared" si="253"/>
        <v>NO CUMPLE</v>
      </c>
      <c r="AK1321" s="13" t="str">
        <f t="shared" si="254"/>
        <v>NO CUMPLE</v>
      </c>
      <c r="AL1321" s="13" t="str">
        <f t="shared" si="255"/>
        <v>NO CUMPLE</v>
      </c>
      <c r="AM1321" s="13" t="str">
        <f t="shared" si="256"/>
        <v>NO CUMPLE</v>
      </c>
      <c r="AN1321" s="13" t="str">
        <f t="shared" si="257"/>
        <v>NO CUMPLE</v>
      </c>
      <c r="AO1321" s="13" t="str">
        <f t="shared" si="258"/>
        <v>CUMPLE</v>
      </c>
      <c r="AP1321" s="13" t="str">
        <f t="shared" si="259"/>
        <v>NO CUMPLE</v>
      </c>
    </row>
    <row r="1322" spans="1:42" ht="15" hidden="1" x14ac:dyDescent="0.25">
      <c r="A1322" t="s">
        <v>7856</v>
      </c>
      <c r="B1322" t="s">
        <v>165</v>
      </c>
      <c r="C1322" t="s">
        <v>296</v>
      </c>
      <c r="D1322" t="s">
        <v>297</v>
      </c>
      <c r="E1322" t="s">
        <v>467</v>
      </c>
      <c r="F1322" t="s">
        <v>712</v>
      </c>
      <c r="G1322" t="s">
        <v>73</v>
      </c>
      <c r="H1322" t="s">
        <v>74</v>
      </c>
      <c r="I1322" t="s">
        <v>29</v>
      </c>
      <c r="J1322" t="s">
        <v>82</v>
      </c>
      <c r="K1322" t="s">
        <v>57</v>
      </c>
      <c r="L1322" t="s">
        <v>408</v>
      </c>
      <c r="M1322" t="s">
        <v>7857</v>
      </c>
      <c r="N1322" t="s">
        <v>7858</v>
      </c>
      <c r="O1322" t="s">
        <v>61</v>
      </c>
      <c r="P1322" t="s">
        <v>94</v>
      </c>
      <c r="Q1322" t="s">
        <v>95</v>
      </c>
      <c r="R1322" t="s">
        <v>7859</v>
      </c>
      <c r="S1322" t="s">
        <v>6076</v>
      </c>
      <c r="T1322" t="s">
        <v>7860</v>
      </c>
      <c r="U1322" t="s">
        <v>1365</v>
      </c>
      <c r="V1322" s="40">
        <v>4.6458333333333331E-2</v>
      </c>
      <c r="W1322" s="40">
        <v>6.1990740740740742E-2</v>
      </c>
      <c r="X1322" s="40">
        <v>1.5532407407407408E-2</v>
      </c>
      <c r="Y1322" s="2" t="str">
        <f t="shared" si="248"/>
        <v/>
      </c>
      <c r="Z1322" s="47" t="str">
        <f t="shared" si="249"/>
        <v>Cumplido</v>
      </c>
      <c r="AA1322" s="8"/>
      <c r="AB1322" s="8"/>
      <c r="AC1322" s="8"/>
      <c r="AD1322" s="8"/>
      <c r="AE1322" s="8"/>
      <c r="AF1322" s="42">
        <v>45348</v>
      </c>
      <c r="AG1322" s="13" t="str">
        <f t="shared" si="250"/>
        <v>CUMPLE</v>
      </c>
      <c r="AH1322" s="13" t="str">
        <f t="shared" si="251"/>
        <v>NO CUMPLE</v>
      </c>
      <c r="AI1322" s="13" t="str">
        <f t="shared" si="252"/>
        <v>NO CUMPLE</v>
      </c>
      <c r="AJ1322" s="13" t="str">
        <f t="shared" si="253"/>
        <v>NO CUMPLE</v>
      </c>
      <c r="AK1322" s="13" t="str">
        <f t="shared" si="254"/>
        <v>NO CUMPLE</v>
      </c>
      <c r="AL1322" s="13" t="str">
        <f t="shared" si="255"/>
        <v>NO CUMPLE</v>
      </c>
      <c r="AM1322" s="13" t="str">
        <f t="shared" si="256"/>
        <v>CUMPLE</v>
      </c>
      <c r="AN1322" s="13" t="str">
        <f t="shared" si="257"/>
        <v>NO CUMPLE</v>
      </c>
      <c r="AO1322" s="13" t="str">
        <f t="shared" si="258"/>
        <v>NO CUMPLE</v>
      </c>
      <c r="AP1322" s="13" t="str">
        <f t="shared" si="259"/>
        <v>NO CUMPLE</v>
      </c>
    </row>
    <row r="1323" spans="1:42" ht="15" hidden="1" x14ac:dyDescent="0.25">
      <c r="A1323" t="s">
        <v>7861</v>
      </c>
      <c r="B1323" t="s">
        <v>165</v>
      </c>
      <c r="C1323" t="s">
        <v>359</v>
      </c>
      <c r="D1323" t="s">
        <v>71</v>
      </c>
      <c r="E1323" t="s">
        <v>467</v>
      </c>
      <c r="F1323" t="s">
        <v>468</v>
      </c>
      <c r="G1323" t="s">
        <v>54</v>
      </c>
      <c r="H1323" t="s">
        <v>55</v>
      </c>
      <c r="I1323" t="s">
        <v>30</v>
      </c>
      <c r="J1323" t="s">
        <v>82</v>
      </c>
      <c r="K1323" t="s">
        <v>57</v>
      </c>
      <c r="L1323" t="s">
        <v>7862</v>
      </c>
      <c r="M1323" t="s">
        <v>7863</v>
      </c>
      <c r="N1323" t="s">
        <v>7864</v>
      </c>
      <c r="O1323" t="s">
        <v>61</v>
      </c>
      <c r="P1323" t="s">
        <v>136</v>
      </c>
      <c r="Q1323" t="s">
        <v>137</v>
      </c>
      <c r="R1323" t="s">
        <v>7865</v>
      </c>
      <c r="S1323" t="s">
        <v>6076</v>
      </c>
      <c r="T1323" t="s">
        <v>7862</v>
      </c>
      <c r="U1323" t="s">
        <v>352</v>
      </c>
      <c r="V1323" s="40">
        <v>7.8703703703703696E-3</v>
      </c>
      <c r="W1323" s="40">
        <v>9.4675925925925934E-3</v>
      </c>
      <c r="X1323" s="40">
        <v>1.5972222222222223E-3</v>
      </c>
      <c r="Y1323" s="2" t="str">
        <f t="shared" si="248"/>
        <v/>
      </c>
      <c r="Z1323" s="47" t="str">
        <f t="shared" si="249"/>
        <v>Cumplido</v>
      </c>
      <c r="AA1323" s="8"/>
      <c r="AB1323" s="8"/>
      <c r="AC1323" s="8"/>
      <c r="AD1323" s="8"/>
      <c r="AE1323" s="8"/>
      <c r="AF1323" s="42">
        <v>45348</v>
      </c>
      <c r="AG1323" s="13" t="str">
        <f t="shared" si="250"/>
        <v>CUMPLE</v>
      </c>
      <c r="AH1323" s="13" t="str">
        <f t="shared" si="251"/>
        <v>NO CUMPLE</v>
      </c>
      <c r="AI1323" s="13" t="str">
        <f t="shared" si="252"/>
        <v>NO CUMPLE</v>
      </c>
      <c r="AJ1323" s="13" t="str">
        <f t="shared" si="253"/>
        <v>NO CUMPLE</v>
      </c>
      <c r="AK1323" s="13" t="str">
        <f t="shared" si="254"/>
        <v>NO CUMPLE</v>
      </c>
      <c r="AL1323" s="13" t="str">
        <f t="shared" si="255"/>
        <v>CUMPLE</v>
      </c>
      <c r="AM1323" s="13" t="str">
        <f t="shared" si="256"/>
        <v>NO CUMPLE</v>
      </c>
      <c r="AN1323" s="13" t="str">
        <f t="shared" si="257"/>
        <v>NO CUMPLE</v>
      </c>
      <c r="AO1323" s="13" t="str">
        <f t="shared" si="258"/>
        <v>NO CUMPLE</v>
      </c>
      <c r="AP1323" s="13" t="str">
        <f t="shared" si="259"/>
        <v>NO CUMPLE</v>
      </c>
    </row>
    <row r="1324" spans="1:42" ht="15" x14ac:dyDescent="0.25">
      <c r="A1324" t="s">
        <v>7866</v>
      </c>
      <c r="B1324" t="s">
        <v>445</v>
      </c>
      <c r="C1324" t="s">
        <v>233</v>
      </c>
      <c r="D1324" t="s">
        <v>446</v>
      </c>
      <c r="E1324" t="s">
        <v>264</v>
      </c>
      <c r="F1324" t="s">
        <v>447</v>
      </c>
      <c r="G1324" t="s">
        <v>448</v>
      </c>
      <c r="H1324" t="s">
        <v>55</v>
      </c>
      <c r="I1324" t="s">
        <v>30</v>
      </c>
      <c r="J1324" t="s">
        <v>67</v>
      </c>
      <c r="K1324" t="s">
        <v>655</v>
      </c>
      <c r="L1324" t="s">
        <v>1497</v>
      </c>
      <c r="M1324" t="s">
        <v>7867</v>
      </c>
      <c r="N1324" t="s">
        <v>7867</v>
      </c>
      <c r="O1324" t="s">
        <v>61</v>
      </c>
      <c r="P1324" t="s">
        <v>452</v>
      </c>
      <c r="Q1324" t="s">
        <v>452</v>
      </c>
      <c r="R1324" t="s">
        <v>7868</v>
      </c>
      <c r="S1324" t="s">
        <v>6480</v>
      </c>
      <c r="T1324" t="s">
        <v>7869</v>
      </c>
      <c r="U1324" t="s">
        <v>7870</v>
      </c>
      <c r="V1324" s="40">
        <v>0.56128472222222225</v>
      </c>
      <c r="W1324" s="40">
        <v>0.56312499999999999</v>
      </c>
      <c r="X1324" s="40">
        <v>1.8402777777777777E-3</v>
      </c>
      <c r="Y1324" s="2" t="str">
        <f t="shared" si="248"/>
        <v>Cumplido</v>
      </c>
      <c r="Z1324" s="47" t="str">
        <f t="shared" si="249"/>
        <v/>
      </c>
      <c r="AA1324" s="8"/>
      <c r="AB1324" s="8"/>
      <c r="AC1324" s="8"/>
      <c r="AD1324" s="8"/>
      <c r="AE1324" s="8"/>
      <c r="AF1324" s="42">
        <v>45349</v>
      </c>
      <c r="AG1324" s="13" t="str">
        <f t="shared" si="250"/>
        <v>CUMPLE</v>
      </c>
      <c r="AH1324" s="13" t="str">
        <f t="shared" si="251"/>
        <v>NO CUMPLE</v>
      </c>
      <c r="AI1324" s="13" t="str">
        <f t="shared" si="252"/>
        <v>NO CUMPLE</v>
      </c>
      <c r="AJ1324" s="13" t="str">
        <f t="shared" si="253"/>
        <v>NO CUMPLE</v>
      </c>
      <c r="AK1324" s="13" t="str">
        <f t="shared" si="254"/>
        <v>NO CUMPLE</v>
      </c>
      <c r="AL1324" s="13" t="str">
        <f t="shared" si="255"/>
        <v>NO CUMPLE</v>
      </c>
      <c r="AM1324" s="13" t="str">
        <f t="shared" si="256"/>
        <v>NO CUMPLE</v>
      </c>
      <c r="AN1324" s="13" t="str">
        <f t="shared" si="257"/>
        <v>NO CUMPLE</v>
      </c>
      <c r="AO1324" s="13" t="str">
        <f t="shared" si="258"/>
        <v>CUMPLE</v>
      </c>
      <c r="AP1324" s="13" t="str">
        <f t="shared" si="259"/>
        <v>NO CUMPLE</v>
      </c>
    </row>
    <row r="1325" spans="1:42" ht="15" x14ac:dyDescent="0.25">
      <c r="A1325" t="s">
        <v>7871</v>
      </c>
      <c r="B1325" t="s">
        <v>307</v>
      </c>
      <c r="C1325" t="s">
        <v>308</v>
      </c>
      <c r="D1325" t="s">
        <v>308</v>
      </c>
      <c r="E1325" t="s">
        <v>457</v>
      </c>
      <c r="F1325" t="s">
        <v>458</v>
      </c>
      <c r="G1325" t="s">
        <v>54</v>
      </c>
      <c r="H1325" t="s">
        <v>74</v>
      </c>
      <c r="I1325" t="s">
        <v>29</v>
      </c>
      <c r="J1325" t="s">
        <v>82</v>
      </c>
      <c r="K1325" t="s">
        <v>57</v>
      </c>
      <c r="L1325" t="s">
        <v>7872</v>
      </c>
      <c r="M1325" t="s">
        <v>7873</v>
      </c>
      <c r="N1325" t="s">
        <v>7874</v>
      </c>
      <c r="O1325" t="s">
        <v>61</v>
      </c>
      <c r="P1325" t="s">
        <v>462</v>
      </c>
      <c r="Q1325" t="s">
        <v>463</v>
      </c>
      <c r="R1325" t="s">
        <v>7875</v>
      </c>
      <c r="S1325" t="s">
        <v>6480</v>
      </c>
      <c r="T1325" t="s">
        <v>465</v>
      </c>
      <c r="U1325" t="s">
        <v>465</v>
      </c>
      <c r="V1325" s="40">
        <v>0</v>
      </c>
      <c r="W1325" s="40">
        <v>1.1689814814814816E-3</v>
      </c>
      <c r="X1325" s="40">
        <v>1.1689814814814816E-3</v>
      </c>
      <c r="Y1325" s="2" t="str">
        <f t="shared" si="248"/>
        <v/>
      </c>
      <c r="Z1325" s="47" t="str">
        <f t="shared" si="249"/>
        <v>Cumplido</v>
      </c>
      <c r="AA1325" s="8"/>
      <c r="AB1325" s="8"/>
      <c r="AC1325" s="8"/>
      <c r="AD1325" s="8"/>
      <c r="AE1325" s="8"/>
      <c r="AF1325" s="42">
        <v>45349</v>
      </c>
      <c r="AG1325" s="13" t="str">
        <f t="shared" si="250"/>
        <v>CUMPLE</v>
      </c>
      <c r="AH1325" s="13" t="str">
        <f t="shared" si="251"/>
        <v>NO CUMPLE</v>
      </c>
      <c r="AI1325" s="13" t="str">
        <f t="shared" si="252"/>
        <v>NO CUMPLE</v>
      </c>
      <c r="AJ1325" s="13" t="str">
        <f t="shared" si="253"/>
        <v>NO CUMPLE</v>
      </c>
      <c r="AK1325" s="13" t="str">
        <f t="shared" si="254"/>
        <v>NO CUMPLE</v>
      </c>
      <c r="AL1325" s="13" t="str">
        <f t="shared" si="255"/>
        <v>CUMPLE</v>
      </c>
      <c r="AM1325" s="13" t="str">
        <f t="shared" si="256"/>
        <v>NO CUMPLE</v>
      </c>
      <c r="AN1325" s="13" t="str">
        <f t="shared" si="257"/>
        <v>NO CUMPLE</v>
      </c>
      <c r="AO1325" s="13" t="str">
        <f t="shared" si="258"/>
        <v>NO CUMPLE</v>
      </c>
      <c r="AP1325" s="13" t="str">
        <f t="shared" si="259"/>
        <v>NO CUMPLE</v>
      </c>
    </row>
    <row r="1326" spans="1:42" ht="15" x14ac:dyDescent="0.25">
      <c r="A1326" t="s">
        <v>7876</v>
      </c>
      <c r="B1326" t="s">
        <v>95</v>
      </c>
      <c r="C1326" t="s">
        <v>308</v>
      </c>
      <c r="D1326" t="s">
        <v>142</v>
      </c>
      <c r="E1326" t="s">
        <v>457</v>
      </c>
      <c r="F1326" t="s">
        <v>176</v>
      </c>
      <c r="G1326" t="s">
        <v>73</v>
      </c>
      <c r="H1326" t="s">
        <v>74</v>
      </c>
      <c r="I1326" t="s">
        <v>29</v>
      </c>
      <c r="J1326" t="s">
        <v>82</v>
      </c>
      <c r="K1326" t="s">
        <v>1108</v>
      </c>
      <c r="L1326" t="s">
        <v>7877</v>
      </c>
      <c r="M1326" t="s">
        <v>7878</v>
      </c>
      <c r="N1326" t="s">
        <v>7879</v>
      </c>
      <c r="O1326" t="s">
        <v>61</v>
      </c>
      <c r="P1326" t="s">
        <v>136</v>
      </c>
      <c r="Q1326" t="s">
        <v>137</v>
      </c>
      <c r="R1326" t="s">
        <v>7880</v>
      </c>
      <c r="S1326" t="s">
        <v>6480</v>
      </c>
      <c r="T1326" t="s">
        <v>7881</v>
      </c>
      <c r="U1326" t="s">
        <v>7599</v>
      </c>
      <c r="V1326" s="40">
        <v>0</v>
      </c>
      <c r="W1326" s="40">
        <v>1.4502314814814815E-2</v>
      </c>
      <c r="X1326" s="40">
        <v>1.4502314814814815E-2</v>
      </c>
      <c r="Y1326" s="2" t="str">
        <f t="shared" si="248"/>
        <v/>
      </c>
      <c r="Z1326" s="47" t="str">
        <f t="shared" si="249"/>
        <v>Cumplido</v>
      </c>
      <c r="AA1326" s="8"/>
      <c r="AB1326" s="8"/>
      <c r="AC1326" s="8"/>
      <c r="AD1326" s="8"/>
      <c r="AE1326" s="8"/>
      <c r="AF1326" s="42">
        <v>45349</v>
      </c>
      <c r="AG1326" s="13" t="str">
        <f t="shared" si="250"/>
        <v>CUMPLE</v>
      </c>
      <c r="AH1326" s="13" t="str">
        <f t="shared" si="251"/>
        <v>NO CUMPLE</v>
      </c>
      <c r="AI1326" s="13" t="str">
        <f t="shared" si="252"/>
        <v>NO CUMPLE</v>
      </c>
      <c r="AJ1326" s="13" t="str">
        <f t="shared" si="253"/>
        <v>NO CUMPLE</v>
      </c>
      <c r="AK1326" s="13" t="str">
        <f t="shared" si="254"/>
        <v>NO CUMPLE</v>
      </c>
      <c r="AL1326" s="13" t="str">
        <f t="shared" si="255"/>
        <v>CUMPLE</v>
      </c>
      <c r="AM1326" s="13" t="str">
        <f t="shared" si="256"/>
        <v>NO CUMPLE</v>
      </c>
      <c r="AN1326" s="13" t="str">
        <f t="shared" si="257"/>
        <v>NO CUMPLE</v>
      </c>
      <c r="AO1326" s="13" t="str">
        <f t="shared" si="258"/>
        <v>NO CUMPLE</v>
      </c>
      <c r="AP1326" s="13" t="str">
        <f t="shared" si="259"/>
        <v>NO CUMPLE</v>
      </c>
    </row>
    <row r="1327" spans="1:42" ht="15" x14ac:dyDescent="0.25">
      <c r="A1327" t="s">
        <v>7882</v>
      </c>
      <c r="B1327" t="s">
        <v>95</v>
      </c>
      <c r="C1327" t="s">
        <v>86</v>
      </c>
      <c r="D1327" t="s">
        <v>87</v>
      </c>
      <c r="E1327" t="s">
        <v>88</v>
      </c>
      <c r="F1327" t="s">
        <v>5752</v>
      </c>
      <c r="G1327" t="s">
        <v>54</v>
      </c>
      <c r="H1327" t="s">
        <v>55</v>
      </c>
      <c r="I1327" t="s">
        <v>30</v>
      </c>
      <c r="J1327" t="s">
        <v>67</v>
      </c>
      <c r="K1327" t="s">
        <v>7883</v>
      </c>
      <c r="L1327" t="s">
        <v>7884</v>
      </c>
      <c r="M1327" t="s">
        <v>7885</v>
      </c>
      <c r="N1327" t="s">
        <v>7886</v>
      </c>
      <c r="O1327" t="s">
        <v>61</v>
      </c>
      <c r="P1327" t="s">
        <v>94</v>
      </c>
      <c r="Q1327" t="s">
        <v>95</v>
      </c>
      <c r="R1327" t="s">
        <v>7887</v>
      </c>
      <c r="S1327" t="s">
        <v>6689</v>
      </c>
      <c r="T1327" t="s">
        <v>7888</v>
      </c>
      <c r="U1327" t="s">
        <v>7889</v>
      </c>
      <c r="V1327" s="40">
        <v>0.99451388888888892</v>
      </c>
      <c r="W1327" s="40">
        <v>1.027638888888889</v>
      </c>
      <c r="X1327" s="40">
        <v>3.3125000000000002E-2</v>
      </c>
      <c r="Y1327" s="2" t="str">
        <f t="shared" si="248"/>
        <v>Cumplido</v>
      </c>
      <c r="Z1327" s="47" t="str">
        <f t="shared" si="249"/>
        <v/>
      </c>
      <c r="AA1327" s="8"/>
      <c r="AB1327" s="8"/>
      <c r="AC1327" s="8"/>
      <c r="AD1327" s="8"/>
      <c r="AE1327" s="8"/>
      <c r="AF1327" s="42">
        <v>45350</v>
      </c>
      <c r="AG1327" s="13" t="str">
        <f t="shared" si="250"/>
        <v>CUMPLE</v>
      </c>
      <c r="AH1327" s="13" t="str">
        <f t="shared" si="251"/>
        <v>NO CUMPLE</v>
      </c>
      <c r="AI1327" s="13" t="str">
        <f t="shared" si="252"/>
        <v>NO CUMPLE</v>
      </c>
      <c r="AJ1327" s="13" t="str">
        <f t="shared" si="253"/>
        <v>NO CUMPLE</v>
      </c>
      <c r="AK1327" s="13" t="str">
        <f t="shared" si="254"/>
        <v>NO CUMPLE</v>
      </c>
      <c r="AL1327" s="13" t="str">
        <f t="shared" si="255"/>
        <v>NO CUMPLE</v>
      </c>
      <c r="AM1327" s="13" t="str">
        <f t="shared" si="256"/>
        <v>NO CUMPLE</v>
      </c>
      <c r="AN1327" s="13" t="str">
        <f t="shared" si="257"/>
        <v>NO CUMPLE</v>
      </c>
      <c r="AO1327" s="13" t="str">
        <f t="shared" si="258"/>
        <v>NO CUMPLE</v>
      </c>
      <c r="AP1327" s="13" t="str">
        <f t="shared" si="259"/>
        <v>CUMPLE</v>
      </c>
    </row>
    <row r="1328" spans="1:42" ht="15" x14ac:dyDescent="0.25">
      <c r="A1328" t="s">
        <v>7890</v>
      </c>
      <c r="B1328" t="s">
        <v>445</v>
      </c>
      <c r="C1328" t="s">
        <v>233</v>
      </c>
      <c r="D1328" t="s">
        <v>446</v>
      </c>
      <c r="E1328" t="s">
        <v>264</v>
      </c>
      <c r="F1328" t="s">
        <v>447</v>
      </c>
      <c r="G1328" t="s">
        <v>448</v>
      </c>
      <c r="H1328" t="s">
        <v>55</v>
      </c>
      <c r="I1328" t="s">
        <v>30</v>
      </c>
      <c r="J1328" t="s">
        <v>67</v>
      </c>
      <c r="K1328" t="s">
        <v>399</v>
      </c>
      <c r="L1328" t="s">
        <v>2567</v>
      </c>
      <c r="M1328" t="s">
        <v>7891</v>
      </c>
      <c r="N1328" t="s">
        <v>7891</v>
      </c>
      <c r="O1328" t="s">
        <v>61</v>
      </c>
      <c r="P1328" t="s">
        <v>452</v>
      </c>
      <c r="Q1328" t="s">
        <v>452</v>
      </c>
      <c r="R1328" t="s">
        <v>7892</v>
      </c>
      <c r="S1328" t="s">
        <v>6480</v>
      </c>
      <c r="T1328" t="s">
        <v>7893</v>
      </c>
      <c r="U1328" t="s">
        <v>7894</v>
      </c>
      <c r="V1328" s="40">
        <v>0.54376157407407411</v>
      </c>
      <c r="W1328" s="40">
        <v>0.54655092592592591</v>
      </c>
      <c r="X1328" s="40">
        <v>2.7893518518518519E-3</v>
      </c>
      <c r="Y1328" s="2" t="str">
        <f t="shared" si="248"/>
        <v>Cumplido</v>
      </c>
      <c r="Z1328" s="47" t="str">
        <f t="shared" si="249"/>
        <v/>
      </c>
      <c r="AA1328" s="8"/>
      <c r="AB1328" s="8"/>
      <c r="AC1328" s="8"/>
      <c r="AD1328" s="8"/>
      <c r="AE1328" s="8"/>
      <c r="AF1328" s="42">
        <v>45349</v>
      </c>
      <c r="AG1328" s="13" t="str">
        <f t="shared" si="250"/>
        <v>CUMPLE</v>
      </c>
      <c r="AH1328" s="13" t="str">
        <f t="shared" si="251"/>
        <v>NO CUMPLE</v>
      </c>
      <c r="AI1328" s="13" t="str">
        <f t="shared" si="252"/>
        <v>NO CUMPLE</v>
      </c>
      <c r="AJ1328" s="13" t="str">
        <f t="shared" si="253"/>
        <v>NO CUMPLE</v>
      </c>
      <c r="AK1328" s="13" t="str">
        <f t="shared" si="254"/>
        <v>NO CUMPLE</v>
      </c>
      <c r="AL1328" s="13" t="str">
        <f t="shared" si="255"/>
        <v>NO CUMPLE</v>
      </c>
      <c r="AM1328" s="13" t="str">
        <f t="shared" si="256"/>
        <v>NO CUMPLE</v>
      </c>
      <c r="AN1328" s="13" t="str">
        <f t="shared" si="257"/>
        <v>NO CUMPLE</v>
      </c>
      <c r="AO1328" s="13" t="str">
        <f t="shared" si="258"/>
        <v>CUMPLE</v>
      </c>
      <c r="AP1328" s="13" t="str">
        <f t="shared" si="259"/>
        <v>NO CUMPLE</v>
      </c>
    </row>
    <row r="1329" spans="1:42" ht="15" hidden="1" x14ac:dyDescent="0.25">
      <c r="A1329" t="s">
        <v>7895</v>
      </c>
      <c r="B1329" t="s">
        <v>165</v>
      </c>
      <c r="C1329" t="s">
        <v>359</v>
      </c>
      <c r="D1329" t="s">
        <v>71</v>
      </c>
      <c r="E1329" t="s">
        <v>767</v>
      </c>
      <c r="F1329" t="s">
        <v>1016</v>
      </c>
      <c r="G1329" t="s">
        <v>54</v>
      </c>
      <c r="H1329" t="s">
        <v>55</v>
      </c>
      <c r="I1329" t="s">
        <v>30</v>
      </c>
      <c r="J1329" t="s">
        <v>82</v>
      </c>
      <c r="K1329" t="s">
        <v>57</v>
      </c>
      <c r="L1329" t="s">
        <v>1017</v>
      </c>
      <c r="M1329" t="s">
        <v>7896</v>
      </c>
      <c r="N1329" t="s">
        <v>7897</v>
      </c>
      <c r="O1329" t="s">
        <v>61</v>
      </c>
      <c r="P1329" t="s">
        <v>136</v>
      </c>
      <c r="Q1329" t="s">
        <v>137</v>
      </c>
      <c r="R1329" t="s">
        <v>7898</v>
      </c>
      <c r="S1329" t="s">
        <v>6076</v>
      </c>
      <c r="T1329" t="s">
        <v>1017</v>
      </c>
      <c r="U1329" t="s">
        <v>1021</v>
      </c>
      <c r="V1329" s="40">
        <v>9.0277777777777774E-4</v>
      </c>
      <c r="W1329" s="40">
        <v>1.5972222222222223E-3</v>
      </c>
      <c r="X1329" s="40">
        <v>6.9444444444444447E-4</v>
      </c>
      <c r="Y1329" s="2" t="str">
        <f t="shared" si="248"/>
        <v/>
      </c>
      <c r="Z1329" s="47" t="str">
        <f t="shared" si="249"/>
        <v>Cumplido</v>
      </c>
      <c r="AA1329" s="47"/>
      <c r="AB1329" s="8"/>
      <c r="AC1329" s="8"/>
      <c r="AD1329" s="8"/>
      <c r="AE1329" s="8"/>
      <c r="AF1329" s="42">
        <v>45348</v>
      </c>
      <c r="AG1329" s="13" t="str">
        <f t="shared" si="250"/>
        <v>CUMPLE</v>
      </c>
      <c r="AH1329" s="13" t="str">
        <f t="shared" si="251"/>
        <v>NO CUMPLE</v>
      </c>
      <c r="AI1329" s="13" t="str">
        <f t="shared" si="252"/>
        <v>NO CUMPLE</v>
      </c>
      <c r="AJ1329" s="13" t="str">
        <f t="shared" si="253"/>
        <v>NO CUMPLE</v>
      </c>
      <c r="AK1329" s="13" t="str">
        <f t="shared" si="254"/>
        <v>NO CUMPLE</v>
      </c>
      <c r="AL1329" s="13" t="str">
        <f t="shared" si="255"/>
        <v>CUMPLE</v>
      </c>
      <c r="AM1329" s="13" t="str">
        <f t="shared" si="256"/>
        <v>NO CUMPLE</v>
      </c>
      <c r="AN1329" s="13" t="str">
        <f t="shared" si="257"/>
        <v>NO CUMPLE</v>
      </c>
      <c r="AO1329" s="13" t="str">
        <f t="shared" si="258"/>
        <v>NO CUMPLE</v>
      </c>
      <c r="AP1329" s="13" t="str">
        <f t="shared" si="259"/>
        <v>NO CUMPLE</v>
      </c>
    </row>
    <row r="1330" spans="1:42" ht="15" x14ac:dyDescent="0.25">
      <c r="A1330" t="s">
        <v>7899</v>
      </c>
      <c r="B1330" t="s">
        <v>95</v>
      </c>
      <c r="C1330" t="s">
        <v>635</v>
      </c>
      <c r="D1330" t="s">
        <v>142</v>
      </c>
      <c r="E1330" t="s">
        <v>2070</v>
      </c>
      <c r="F1330" t="s">
        <v>1943</v>
      </c>
      <c r="G1330" t="s">
        <v>73</v>
      </c>
      <c r="H1330" t="s">
        <v>74</v>
      </c>
      <c r="I1330" t="s">
        <v>29</v>
      </c>
      <c r="J1330" t="s">
        <v>82</v>
      </c>
      <c r="K1330" t="s">
        <v>740</v>
      </c>
      <c r="L1330" t="s">
        <v>7900</v>
      </c>
      <c r="M1330" t="s">
        <v>7901</v>
      </c>
      <c r="N1330" t="s">
        <v>7902</v>
      </c>
      <c r="O1330" t="s">
        <v>61</v>
      </c>
      <c r="P1330" t="s">
        <v>62</v>
      </c>
      <c r="Q1330" t="s">
        <v>642</v>
      </c>
      <c r="R1330" t="s">
        <v>7903</v>
      </c>
      <c r="S1330" t="s">
        <v>6689</v>
      </c>
      <c r="T1330" t="s">
        <v>7904</v>
      </c>
      <c r="U1330" t="s">
        <v>7905</v>
      </c>
      <c r="V1330" s="40">
        <v>0.9629861111111111</v>
      </c>
      <c r="W1330" s="40">
        <v>1.0179282407407408</v>
      </c>
      <c r="X1330" s="40">
        <v>5.4942129629629632E-2</v>
      </c>
      <c r="Y1330" s="2" t="str">
        <f t="shared" si="248"/>
        <v/>
      </c>
      <c r="Z1330" s="47" t="str">
        <f t="shared" si="249"/>
        <v>Cumplido</v>
      </c>
      <c r="AA1330" s="8"/>
      <c r="AB1330" s="8"/>
      <c r="AC1330" s="8"/>
      <c r="AD1330" s="8"/>
      <c r="AE1330" s="8"/>
      <c r="AF1330" s="42">
        <v>45350</v>
      </c>
      <c r="AG1330" s="13" t="str">
        <f t="shared" si="250"/>
        <v>NO CUMPLE</v>
      </c>
      <c r="AH1330" s="13" t="str">
        <f t="shared" si="251"/>
        <v>CUMPLE</v>
      </c>
      <c r="AI1330" s="13" t="str">
        <f t="shared" si="252"/>
        <v>NO CUMPLE</v>
      </c>
      <c r="AJ1330" s="13" t="str">
        <f t="shared" si="253"/>
        <v>NO CUMPLE</v>
      </c>
      <c r="AK1330" s="13" t="str">
        <f t="shared" si="254"/>
        <v>NO CUMPLE</v>
      </c>
      <c r="AL1330" s="13" t="str">
        <f t="shared" si="255"/>
        <v>NO CUMPLE</v>
      </c>
      <c r="AM1330" s="13" t="str">
        <f t="shared" si="256"/>
        <v>NO CUMPLE</v>
      </c>
      <c r="AN1330" s="13" t="str">
        <f t="shared" si="257"/>
        <v>NO CUMPLE</v>
      </c>
      <c r="AO1330" s="13" t="str">
        <f t="shared" si="258"/>
        <v>NO CUMPLE</v>
      </c>
      <c r="AP1330" s="13" t="str">
        <f t="shared" si="259"/>
        <v>CUMPLE</v>
      </c>
    </row>
    <row r="1331" spans="1:42" ht="15" hidden="1" x14ac:dyDescent="0.25">
      <c r="A1331" t="s">
        <v>7906</v>
      </c>
      <c r="B1331" t="s">
        <v>165</v>
      </c>
      <c r="C1331" t="s">
        <v>415</v>
      </c>
      <c r="D1331" t="s">
        <v>483</v>
      </c>
      <c r="E1331" t="s">
        <v>1089</v>
      </c>
      <c r="F1331" t="s">
        <v>732</v>
      </c>
      <c r="G1331" t="s">
        <v>73</v>
      </c>
      <c r="H1331" t="s">
        <v>74</v>
      </c>
      <c r="I1331" t="s">
        <v>29</v>
      </c>
      <c r="J1331" t="s">
        <v>82</v>
      </c>
      <c r="K1331" t="s">
        <v>910</v>
      </c>
      <c r="L1331" t="s">
        <v>911</v>
      </c>
      <c r="M1331" t="s">
        <v>7907</v>
      </c>
      <c r="N1331" t="s">
        <v>7908</v>
      </c>
      <c r="O1331" t="s">
        <v>61</v>
      </c>
      <c r="P1331" t="s">
        <v>94</v>
      </c>
      <c r="Q1331" t="s">
        <v>95</v>
      </c>
      <c r="R1331" t="s">
        <v>7909</v>
      </c>
      <c r="S1331" t="s">
        <v>6480</v>
      </c>
      <c r="T1331" t="s">
        <v>7910</v>
      </c>
      <c r="U1331"/>
      <c r="V1331" s="40">
        <v>1.4351851851851852E-3</v>
      </c>
      <c r="W1331" s="40">
        <v>1.0393518518518519E-2</v>
      </c>
      <c r="X1331" s="40">
        <v>8.9583333333333338E-3</v>
      </c>
      <c r="Y1331" s="2" t="str">
        <f t="shared" si="248"/>
        <v/>
      </c>
      <c r="Z1331" s="47" t="str">
        <f t="shared" si="249"/>
        <v>Cumplido</v>
      </c>
      <c r="AA1331" s="8"/>
      <c r="AB1331" s="8"/>
      <c r="AC1331" s="8"/>
      <c r="AD1331" s="8"/>
      <c r="AE1331" s="8"/>
      <c r="AF1331" s="42">
        <v>45349</v>
      </c>
      <c r="AG1331" s="13" t="str">
        <f t="shared" si="250"/>
        <v>CUMPLE</v>
      </c>
      <c r="AH1331" s="13" t="str">
        <f t="shared" si="251"/>
        <v>NO CUMPLE</v>
      </c>
      <c r="AI1331" s="13" t="str">
        <f t="shared" si="252"/>
        <v>NO CUMPLE</v>
      </c>
      <c r="AJ1331" s="13" t="str">
        <f t="shared" si="253"/>
        <v>NO CUMPLE</v>
      </c>
      <c r="AK1331" s="13" t="str">
        <f t="shared" si="254"/>
        <v>NO CUMPLE</v>
      </c>
      <c r="AL1331" s="13" t="str">
        <f t="shared" si="255"/>
        <v>CUMPLE</v>
      </c>
      <c r="AM1331" s="13" t="str">
        <f t="shared" si="256"/>
        <v>NO CUMPLE</v>
      </c>
      <c r="AN1331" s="13" t="str">
        <f t="shared" si="257"/>
        <v>NO CUMPLE</v>
      </c>
      <c r="AO1331" s="13" t="str">
        <f t="shared" si="258"/>
        <v>NO CUMPLE</v>
      </c>
      <c r="AP1331" s="13" t="str">
        <f t="shared" si="259"/>
        <v>NO CUMPLE</v>
      </c>
    </row>
    <row r="1332" spans="1:42" ht="15" hidden="1" x14ac:dyDescent="0.25">
      <c r="A1332" t="s">
        <v>7911</v>
      </c>
      <c r="B1332" t="s">
        <v>165</v>
      </c>
      <c r="C1332" t="s">
        <v>359</v>
      </c>
      <c r="D1332" t="s">
        <v>71</v>
      </c>
      <c r="E1332" t="s">
        <v>467</v>
      </c>
      <c r="F1332" t="s">
        <v>468</v>
      </c>
      <c r="G1332" t="s">
        <v>54</v>
      </c>
      <c r="H1332" t="s">
        <v>55</v>
      </c>
      <c r="I1332" t="s">
        <v>30</v>
      </c>
      <c r="J1332" t="s">
        <v>56</v>
      </c>
      <c r="K1332" t="s">
        <v>57</v>
      </c>
      <c r="L1332" t="s">
        <v>7912</v>
      </c>
      <c r="M1332" t="s">
        <v>7913</v>
      </c>
      <c r="N1332" t="s">
        <v>7914</v>
      </c>
      <c r="O1332" t="s">
        <v>61</v>
      </c>
      <c r="P1332" t="s">
        <v>136</v>
      </c>
      <c r="Q1332" t="s">
        <v>137</v>
      </c>
      <c r="R1332" t="s">
        <v>7915</v>
      </c>
      <c r="S1332" t="s">
        <v>6480</v>
      </c>
      <c r="T1332" t="s">
        <v>7912</v>
      </c>
      <c r="U1332" t="s">
        <v>1395</v>
      </c>
      <c r="V1332" s="40">
        <v>0</v>
      </c>
      <c r="W1332" s="40">
        <v>0</v>
      </c>
      <c r="X1332" s="40">
        <v>0</v>
      </c>
      <c r="Y1332" s="2" t="str">
        <f t="shared" si="248"/>
        <v/>
      </c>
      <c r="Z1332" s="47" t="str">
        <f t="shared" si="249"/>
        <v/>
      </c>
      <c r="AA1332" s="8"/>
      <c r="AB1332" s="8"/>
      <c r="AC1332" s="8"/>
      <c r="AD1332" s="8"/>
      <c r="AE1332" s="8"/>
      <c r="AF1332" s="42">
        <v>45349</v>
      </c>
      <c r="AG1332" s="13" t="str">
        <f t="shared" si="250"/>
        <v>CUMPLE</v>
      </c>
      <c r="AH1332" s="13" t="str">
        <f t="shared" si="251"/>
        <v>NO CUMPLE</v>
      </c>
      <c r="AI1332" s="13" t="str">
        <f t="shared" si="252"/>
        <v>NO CUMPLE</v>
      </c>
      <c r="AJ1332" s="13" t="str">
        <f t="shared" si="253"/>
        <v>NO CUMPLE</v>
      </c>
      <c r="AK1332" s="13" t="str">
        <f t="shared" si="254"/>
        <v>NO CUMPLE</v>
      </c>
      <c r="AL1332" s="13" t="str">
        <f t="shared" si="255"/>
        <v>CUMPLE</v>
      </c>
      <c r="AM1332" s="13" t="str">
        <f t="shared" si="256"/>
        <v>NO CUMPLE</v>
      </c>
      <c r="AN1332" s="13" t="str">
        <f t="shared" si="257"/>
        <v>NO CUMPLE</v>
      </c>
      <c r="AO1332" s="13" t="str">
        <f t="shared" si="258"/>
        <v>NO CUMPLE</v>
      </c>
      <c r="AP1332" s="13" t="str">
        <f t="shared" si="259"/>
        <v>NO CUMPLE</v>
      </c>
    </row>
    <row r="1333" spans="1:42" ht="15" hidden="1" x14ac:dyDescent="0.25">
      <c r="A1333" t="s">
        <v>7916</v>
      </c>
      <c r="B1333" t="s">
        <v>165</v>
      </c>
      <c r="C1333" t="s">
        <v>359</v>
      </c>
      <c r="D1333" t="s">
        <v>71</v>
      </c>
      <c r="E1333" t="s">
        <v>467</v>
      </c>
      <c r="F1333" t="s">
        <v>468</v>
      </c>
      <c r="G1333" t="s">
        <v>54</v>
      </c>
      <c r="H1333" t="s">
        <v>55</v>
      </c>
      <c r="I1333" t="s">
        <v>30</v>
      </c>
      <c r="J1333" t="s">
        <v>82</v>
      </c>
      <c r="K1333" t="s">
        <v>57</v>
      </c>
      <c r="L1333" t="s">
        <v>7576</v>
      </c>
      <c r="M1333" t="s">
        <v>7917</v>
      </c>
      <c r="N1333" t="s">
        <v>7918</v>
      </c>
      <c r="O1333" t="s">
        <v>61</v>
      </c>
      <c r="P1333" t="s">
        <v>136</v>
      </c>
      <c r="Q1333" t="s">
        <v>137</v>
      </c>
      <c r="R1333" t="s">
        <v>7919</v>
      </c>
      <c r="S1333" t="s">
        <v>6480</v>
      </c>
      <c r="T1333" t="s">
        <v>7576</v>
      </c>
      <c r="U1333" t="s">
        <v>352</v>
      </c>
      <c r="V1333" s="40">
        <v>0.1832175925925926</v>
      </c>
      <c r="W1333" s="40">
        <v>0.18429398148148149</v>
      </c>
      <c r="X1333" s="40">
        <v>1.0763888888888889E-3</v>
      </c>
      <c r="Y1333" s="2" t="str">
        <f t="shared" si="248"/>
        <v/>
      </c>
      <c r="Z1333" s="47" t="str">
        <f t="shared" si="249"/>
        <v>Cumplido</v>
      </c>
      <c r="AA1333" s="8"/>
      <c r="AB1333" s="8"/>
      <c r="AC1333" s="8"/>
      <c r="AD1333" s="8"/>
      <c r="AE1333" s="8"/>
      <c r="AF1333" s="42">
        <v>45349</v>
      </c>
      <c r="AG1333" s="13" t="str">
        <f t="shared" si="250"/>
        <v>CUMPLE</v>
      </c>
      <c r="AH1333" s="13" t="str">
        <f t="shared" si="251"/>
        <v>NO CUMPLE</v>
      </c>
      <c r="AI1333" s="13" t="str">
        <f t="shared" si="252"/>
        <v>NO CUMPLE</v>
      </c>
      <c r="AJ1333" s="13" t="str">
        <f t="shared" si="253"/>
        <v>NO CUMPLE</v>
      </c>
      <c r="AK1333" s="13" t="str">
        <f t="shared" si="254"/>
        <v>NO CUMPLE</v>
      </c>
      <c r="AL1333" s="13" t="str">
        <f t="shared" si="255"/>
        <v>NO CUMPLE</v>
      </c>
      <c r="AM1333" s="13" t="str">
        <f t="shared" si="256"/>
        <v>NO CUMPLE</v>
      </c>
      <c r="AN1333" s="13" t="str">
        <f t="shared" si="257"/>
        <v>CUMPLE</v>
      </c>
      <c r="AO1333" s="13" t="str">
        <f t="shared" si="258"/>
        <v>NO CUMPLE</v>
      </c>
      <c r="AP1333" s="13" t="str">
        <f t="shared" si="259"/>
        <v>NO CUMPLE</v>
      </c>
    </row>
    <row r="1334" spans="1:42" ht="15" hidden="1" x14ac:dyDescent="0.25">
      <c r="A1334" t="s">
        <v>7920</v>
      </c>
      <c r="B1334" t="s">
        <v>165</v>
      </c>
      <c r="C1334" t="s">
        <v>415</v>
      </c>
      <c r="D1334" t="s">
        <v>297</v>
      </c>
      <c r="E1334" t="s">
        <v>1089</v>
      </c>
      <c r="F1334" t="s">
        <v>712</v>
      </c>
      <c r="G1334" t="s">
        <v>73</v>
      </c>
      <c r="H1334" t="s">
        <v>74</v>
      </c>
      <c r="I1334" t="s">
        <v>29</v>
      </c>
      <c r="J1334" t="s">
        <v>82</v>
      </c>
      <c r="K1334" t="s">
        <v>57</v>
      </c>
      <c r="L1334" t="s">
        <v>7921</v>
      </c>
      <c r="M1334" t="s">
        <v>7922</v>
      </c>
      <c r="N1334" t="s">
        <v>7923</v>
      </c>
      <c r="O1334" t="s">
        <v>61</v>
      </c>
      <c r="P1334" t="s">
        <v>94</v>
      </c>
      <c r="Q1334" t="s">
        <v>95</v>
      </c>
      <c r="R1334" t="s">
        <v>7924</v>
      </c>
      <c r="S1334" t="s">
        <v>6480</v>
      </c>
      <c r="T1334" t="s">
        <v>7925</v>
      </c>
      <c r="U1334"/>
      <c r="V1334" s="40">
        <v>1.0868055555555556E-2</v>
      </c>
      <c r="W1334" s="40">
        <v>1.2835648148148148E-2</v>
      </c>
      <c r="X1334" s="40">
        <v>1.9675925925925924E-3</v>
      </c>
      <c r="Y1334" s="2" t="str">
        <f t="shared" si="248"/>
        <v/>
      </c>
      <c r="Z1334" s="47" t="str">
        <f t="shared" si="249"/>
        <v>Cumplido</v>
      </c>
      <c r="AA1334" s="8"/>
      <c r="AB1334" s="8"/>
      <c r="AC1334" s="8"/>
      <c r="AD1334" s="8"/>
      <c r="AE1334" s="8"/>
      <c r="AF1334" s="42">
        <v>45349</v>
      </c>
      <c r="AG1334" s="13" t="str">
        <f t="shared" si="250"/>
        <v>CUMPLE</v>
      </c>
      <c r="AH1334" s="13" t="str">
        <f t="shared" si="251"/>
        <v>NO CUMPLE</v>
      </c>
      <c r="AI1334" s="13" t="str">
        <f t="shared" si="252"/>
        <v>NO CUMPLE</v>
      </c>
      <c r="AJ1334" s="13" t="str">
        <f t="shared" si="253"/>
        <v>NO CUMPLE</v>
      </c>
      <c r="AK1334" s="13" t="str">
        <f t="shared" si="254"/>
        <v>NO CUMPLE</v>
      </c>
      <c r="AL1334" s="13" t="str">
        <f t="shared" si="255"/>
        <v>CUMPLE</v>
      </c>
      <c r="AM1334" s="13" t="str">
        <f t="shared" si="256"/>
        <v>NO CUMPLE</v>
      </c>
      <c r="AN1334" s="13" t="str">
        <f t="shared" si="257"/>
        <v>NO CUMPLE</v>
      </c>
      <c r="AO1334" s="13" t="str">
        <f t="shared" si="258"/>
        <v>NO CUMPLE</v>
      </c>
      <c r="AP1334" s="13" t="str">
        <f t="shared" si="259"/>
        <v>NO CUMPLE</v>
      </c>
    </row>
    <row r="1335" spans="1:42" ht="15" hidden="1" x14ac:dyDescent="0.25">
      <c r="A1335" t="s">
        <v>7926</v>
      </c>
      <c r="B1335" t="s">
        <v>165</v>
      </c>
      <c r="C1335" t="s">
        <v>415</v>
      </c>
      <c r="D1335" t="s">
        <v>297</v>
      </c>
      <c r="E1335" t="s">
        <v>1089</v>
      </c>
      <c r="F1335" t="s">
        <v>299</v>
      </c>
      <c r="G1335" t="s">
        <v>73</v>
      </c>
      <c r="H1335" t="s">
        <v>74</v>
      </c>
      <c r="I1335" t="s">
        <v>29</v>
      </c>
      <c r="J1335" t="s">
        <v>82</v>
      </c>
      <c r="K1335" t="s">
        <v>2588</v>
      </c>
      <c r="L1335" t="s">
        <v>7927</v>
      </c>
      <c r="M1335" t="s">
        <v>7928</v>
      </c>
      <c r="N1335" t="s">
        <v>7929</v>
      </c>
      <c r="O1335" t="s">
        <v>61</v>
      </c>
      <c r="P1335" t="s">
        <v>94</v>
      </c>
      <c r="Q1335" t="s">
        <v>95</v>
      </c>
      <c r="R1335" t="s">
        <v>7930</v>
      </c>
      <c r="S1335" t="s">
        <v>6480</v>
      </c>
      <c r="T1335" t="s">
        <v>7931</v>
      </c>
      <c r="U1335"/>
      <c r="V1335" s="40">
        <v>0</v>
      </c>
      <c r="W1335" s="40">
        <v>5.6597222222222222E-3</v>
      </c>
      <c r="X1335" s="40">
        <v>5.6597222222222222E-3</v>
      </c>
      <c r="Y1335" s="2" t="str">
        <f t="shared" si="248"/>
        <v/>
      </c>
      <c r="Z1335" s="47" t="str">
        <f t="shared" si="249"/>
        <v>Cumplido</v>
      </c>
      <c r="AA1335" s="8"/>
      <c r="AB1335" s="8"/>
      <c r="AC1335" s="8"/>
      <c r="AD1335" s="8"/>
      <c r="AE1335" s="8"/>
      <c r="AF1335" s="42">
        <v>45349</v>
      </c>
      <c r="AG1335" s="13" t="str">
        <f t="shared" si="250"/>
        <v>CUMPLE</v>
      </c>
      <c r="AH1335" s="13" t="str">
        <f t="shared" si="251"/>
        <v>NO CUMPLE</v>
      </c>
      <c r="AI1335" s="13" t="str">
        <f t="shared" si="252"/>
        <v>NO CUMPLE</v>
      </c>
      <c r="AJ1335" s="13" t="str">
        <f t="shared" si="253"/>
        <v>NO CUMPLE</v>
      </c>
      <c r="AK1335" s="13" t="str">
        <f t="shared" si="254"/>
        <v>NO CUMPLE</v>
      </c>
      <c r="AL1335" s="13" t="str">
        <f t="shared" si="255"/>
        <v>CUMPLE</v>
      </c>
      <c r="AM1335" s="13" t="str">
        <f t="shared" si="256"/>
        <v>NO CUMPLE</v>
      </c>
      <c r="AN1335" s="13" t="str">
        <f t="shared" si="257"/>
        <v>NO CUMPLE</v>
      </c>
      <c r="AO1335" s="13" t="str">
        <f t="shared" si="258"/>
        <v>NO CUMPLE</v>
      </c>
      <c r="AP1335" s="13" t="str">
        <f t="shared" si="259"/>
        <v>NO CUMPLE</v>
      </c>
    </row>
    <row r="1336" spans="1:42" ht="15" x14ac:dyDescent="0.25">
      <c r="A1336" t="s">
        <v>7932</v>
      </c>
      <c r="B1336" t="s">
        <v>95</v>
      </c>
      <c r="C1336" t="s">
        <v>233</v>
      </c>
      <c r="D1336" t="s">
        <v>483</v>
      </c>
      <c r="E1336" t="s">
        <v>319</v>
      </c>
      <c r="F1336" t="s">
        <v>556</v>
      </c>
      <c r="G1336" t="s">
        <v>73</v>
      </c>
      <c r="H1336" t="s">
        <v>74</v>
      </c>
      <c r="I1336" t="s">
        <v>29</v>
      </c>
      <c r="J1336" t="s">
        <v>67</v>
      </c>
      <c r="K1336" t="s">
        <v>486</v>
      </c>
      <c r="L1336" t="s">
        <v>7933</v>
      </c>
      <c r="M1336" t="s">
        <v>7934</v>
      </c>
      <c r="N1336" t="s">
        <v>7935</v>
      </c>
      <c r="O1336" t="s">
        <v>61</v>
      </c>
      <c r="P1336" t="s">
        <v>136</v>
      </c>
      <c r="Q1336" t="s">
        <v>137</v>
      </c>
      <c r="R1336" t="s">
        <v>7936</v>
      </c>
      <c r="S1336" t="s">
        <v>6689</v>
      </c>
      <c r="T1336" t="s">
        <v>7937</v>
      </c>
      <c r="U1336" t="s">
        <v>7938</v>
      </c>
      <c r="V1336" s="40">
        <v>0.80284722222222227</v>
      </c>
      <c r="W1336" s="40">
        <v>0.95460648148148153</v>
      </c>
      <c r="X1336" s="40">
        <v>0.15175925925925926</v>
      </c>
      <c r="Y1336" s="2" t="str">
        <f t="shared" si="248"/>
        <v>Cumplido</v>
      </c>
      <c r="Z1336" s="47" t="str">
        <f t="shared" si="249"/>
        <v/>
      </c>
      <c r="AA1336" s="8"/>
      <c r="AB1336" s="8" t="str">
        <f>IF($H1336="1-Crítica",IF($X1336&lt;=$AT$5,"Cumplido", "Incumplido"),"")</f>
        <v/>
      </c>
      <c r="AC1336" s="8" t="str">
        <f>IF($H1336="2-Alta",IF($X1336&lt;=$AT$6, "Cumplido", "Incumplido"),"")</f>
        <v/>
      </c>
      <c r="AD1336" s="8" t="str">
        <f>IF($H1336="3-Medio",IF($X1336&lt;=$AT$7, "Cumplido", "Incumplido"),"")</f>
        <v>Cumplido</v>
      </c>
      <c r="AE1336" s="8" t="str">
        <f>IF($H1336="4-Baja",IF($X1336&lt;=$AT$8, "Cumplido", "Incumplido"),"")</f>
        <v/>
      </c>
      <c r="AF1336" s="42">
        <v>45350</v>
      </c>
      <c r="AG1336" s="13" t="str">
        <f t="shared" si="250"/>
        <v>NO CUMPLE</v>
      </c>
      <c r="AH1336" s="13" t="str">
        <f t="shared" si="251"/>
        <v>CUMPLE</v>
      </c>
      <c r="AI1336" s="13" t="str">
        <f t="shared" si="252"/>
        <v>NO CUMPLE</v>
      </c>
      <c r="AJ1336" s="13" t="str">
        <f t="shared" si="253"/>
        <v>NO CUMPLE</v>
      </c>
      <c r="AK1336" s="13" t="str">
        <f t="shared" si="254"/>
        <v>NO CUMPLE</v>
      </c>
      <c r="AL1336" s="13" t="str">
        <f t="shared" si="255"/>
        <v>NO CUMPLE</v>
      </c>
      <c r="AM1336" s="13" t="str">
        <f t="shared" si="256"/>
        <v>NO CUMPLE</v>
      </c>
      <c r="AN1336" s="13" t="str">
        <f t="shared" si="257"/>
        <v>NO CUMPLE</v>
      </c>
      <c r="AO1336" s="13" t="str">
        <f t="shared" si="258"/>
        <v>CUMPLE</v>
      </c>
      <c r="AP1336" s="13" t="str">
        <f t="shared" si="259"/>
        <v>NO CUMPLE</v>
      </c>
    </row>
    <row r="1337" spans="1:42" ht="15" x14ac:dyDescent="0.25">
      <c r="A1337" t="s">
        <v>7939</v>
      </c>
      <c r="B1337" t="s">
        <v>284</v>
      </c>
      <c r="C1337" t="s">
        <v>233</v>
      </c>
      <c r="D1337" t="s">
        <v>154</v>
      </c>
      <c r="E1337" t="s">
        <v>234</v>
      </c>
      <c r="F1337" t="s">
        <v>1747</v>
      </c>
      <c r="G1337" t="s">
        <v>54</v>
      </c>
      <c r="H1337" t="s">
        <v>55</v>
      </c>
      <c r="I1337" t="s">
        <v>30</v>
      </c>
      <c r="J1337" t="s">
        <v>82</v>
      </c>
      <c r="K1337" t="s">
        <v>75</v>
      </c>
      <c r="L1337" t="s">
        <v>7940</v>
      </c>
      <c r="M1337" t="s">
        <v>7941</v>
      </c>
      <c r="N1337" t="s">
        <v>7942</v>
      </c>
      <c r="O1337" t="s">
        <v>61</v>
      </c>
      <c r="P1337" t="s">
        <v>62</v>
      </c>
      <c r="Q1337" t="s">
        <v>279</v>
      </c>
      <c r="R1337" t="s">
        <v>7943</v>
      </c>
      <c r="S1337" t="s">
        <v>6480</v>
      </c>
      <c r="T1337" t="s">
        <v>7940</v>
      </c>
      <c r="U1337" t="s">
        <v>7940</v>
      </c>
      <c r="V1337" s="40">
        <v>0</v>
      </c>
      <c r="W1337" s="40">
        <v>8.6805555555555551E-4</v>
      </c>
      <c r="X1337" s="40">
        <v>8.6805555555555551E-4</v>
      </c>
      <c r="Y1337" s="2" t="str">
        <f t="shared" si="248"/>
        <v/>
      </c>
      <c r="Z1337" s="47" t="str">
        <f t="shared" si="249"/>
        <v>Cumplido</v>
      </c>
      <c r="AA1337" s="8"/>
      <c r="AB1337" s="8"/>
      <c r="AC1337" s="8"/>
      <c r="AD1337" s="8"/>
      <c r="AE1337" s="8"/>
      <c r="AF1337" s="42">
        <v>45349</v>
      </c>
      <c r="AG1337" s="13" t="str">
        <f t="shared" si="250"/>
        <v>CUMPLE</v>
      </c>
      <c r="AH1337" s="13" t="str">
        <f t="shared" si="251"/>
        <v>NO CUMPLE</v>
      </c>
      <c r="AI1337" s="13" t="str">
        <f t="shared" si="252"/>
        <v>NO CUMPLE</v>
      </c>
      <c r="AJ1337" s="13" t="str">
        <f t="shared" si="253"/>
        <v>NO CUMPLE</v>
      </c>
      <c r="AK1337" s="13" t="str">
        <f t="shared" si="254"/>
        <v>NO CUMPLE</v>
      </c>
      <c r="AL1337" s="13" t="str">
        <f t="shared" si="255"/>
        <v>CUMPLE</v>
      </c>
      <c r="AM1337" s="13" t="str">
        <f t="shared" si="256"/>
        <v>NO CUMPLE</v>
      </c>
      <c r="AN1337" s="13" t="str">
        <f t="shared" si="257"/>
        <v>NO CUMPLE</v>
      </c>
      <c r="AO1337" s="13" t="str">
        <f t="shared" si="258"/>
        <v>NO CUMPLE</v>
      </c>
      <c r="AP1337" s="13" t="str">
        <f t="shared" si="259"/>
        <v>NO CUMPLE</v>
      </c>
    </row>
    <row r="1338" spans="1:42" ht="15" x14ac:dyDescent="0.25">
      <c r="A1338" t="s">
        <v>7944</v>
      </c>
      <c r="B1338" t="s">
        <v>284</v>
      </c>
      <c r="C1338" t="s">
        <v>233</v>
      </c>
      <c r="D1338" t="s">
        <v>154</v>
      </c>
      <c r="E1338" t="s">
        <v>234</v>
      </c>
      <c r="F1338" t="s">
        <v>1747</v>
      </c>
      <c r="G1338" t="s">
        <v>54</v>
      </c>
      <c r="H1338" t="s">
        <v>55</v>
      </c>
      <c r="I1338" t="s">
        <v>30</v>
      </c>
      <c r="J1338" t="s">
        <v>82</v>
      </c>
      <c r="K1338" t="s">
        <v>75</v>
      </c>
      <c r="L1338" t="s">
        <v>7945</v>
      </c>
      <c r="M1338" t="s">
        <v>7946</v>
      </c>
      <c r="N1338" t="s">
        <v>7947</v>
      </c>
      <c r="O1338" t="s">
        <v>61</v>
      </c>
      <c r="P1338" t="s">
        <v>62</v>
      </c>
      <c r="Q1338" t="s">
        <v>279</v>
      </c>
      <c r="R1338" t="s">
        <v>7948</v>
      </c>
      <c r="S1338" t="s">
        <v>6480</v>
      </c>
      <c r="T1338" t="s">
        <v>7945</v>
      </c>
      <c r="U1338" t="s">
        <v>7945</v>
      </c>
      <c r="V1338" s="40">
        <v>0</v>
      </c>
      <c r="W1338" s="40">
        <v>0.26048611111111108</v>
      </c>
      <c r="X1338" s="40">
        <v>0.26048611111111108</v>
      </c>
      <c r="Y1338" s="2" t="str">
        <f t="shared" si="248"/>
        <v/>
      </c>
      <c r="Z1338" s="47" t="str">
        <f t="shared" si="249"/>
        <v>Cumplido</v>
      </c>
      <c r="AA1338" s="8"/>
      <c r="AB1338" s="8"/>
      <c r="AC1338" s="8"/>
      <c r="AD1338" s="8"/>
      <c r="AE1338" s="8"/>
      <c r="AF1338" s="42">
        <v>45349</v>
      </c>
      <c r="AG1338" s="13" t="str">
        <f t="shared" si="250"/>
        <v>NO CUMPLE</v>
      </c>
      <c r="AH1338" s="13" t="str">
        <f t="shared" si="251"/>
        <v>NO CUMPLE</v>
      </c>
      <c r="AI1338" s="13" t="str">
        <f t="shared" si="252"/>
        <v>CUMPLE</v>
      </c>
      <c r="AJ1338" s="13" t="str">
        <f t="shared" si="253"/>
        <v>NO CUMPLE</v>
      </c>
      <c r="AK1338" s="13" t="str">
        <f t="shared" si="254"/>
        <v>NO CUMPLE</v>
      </c>
      <c r="AL1338" s="13" t="str">
        <f t="shared" si="255"/>
        <v>NO CUMPLE</v>
      </c>
      <c r="AM1338" s="13" t="str">
        <f t="shared" si="256"/>
        <v>NO CUMPLE</v>
      </c>
      <c r="AN1338" s="13" t="str">
        <f t="shared" si="257"/>
        <v>CUMPLE</v>
      </c>
      <c r="AO1338" s="13" t="str">
        <f t="shared" si="258"/>
        <v>NO CUMPLE</v>
      </c>
      <c r="AP1338" s="13" t="str">
        <f t="shared" si="259"/>
        <v>NO CUMPLE</v>
      </c>
    </row>
    <row r="1339" spans="1:42" ht="15" x14ac:dyDescent="0.25">
      <c r="A1339" t="s">
        <v>7949</v>
      </c>
      <c r="B1339" t="s">
        <v>284</v>
      </c>
      <c r="C1339" t="s">
        <v>233</v>
      </c>
      <c r="D1339" t="s">
        <v>154</v>
      </c>
      <c r="E1339" t="s">
        <v>234</v>
      </c>
      <c r="F1339" t="s">
        <v>1747</v>
      </c>
      <c r="G1339" t="s">
        <v>54</v>
      </c>
      <c r="H1339" t="s">
        <v>55</v>
      </c>
      <c r="I1339" t="s">
        <v>30</v>
      </c>
      <c r="J1339" t="s">
        <v>82</v>
      </c>
      <c r="K1339" t="s">
        <v>75</v>
      </c>
      <c r="L1339" t="s">
        <v>7950</v>
      </c>
      <c r="M1339" t="s">
        <v>7951</v>
      </c>
      <c r="N1339" t="s">
        <v>7952</v>
      </c>
      <c r="O1339" t="s">
        <v>61</v>
      </c>
      <c r="P1339" t="s">
        <v>62</v>
      </c>
      <c r="Q1339" t="s">
        <v>279</v>
      </c>
      <c r="R1339" t="s">
        <v>7953</v>
      </c>
      <c r="S1339" t="s">
        <v>6480</v>
      </c>
      <c r="T1339" t="s">
        <v>7954</v>
      </c>
      <c r="U1339" t="s">
        <v>7954</v>
      </c>
      <c r="V1339" s="40">
        <v>0</v>
      </c>
      <c r="W1339" s="40">
        <v>0.26138888888888889</v>
      </c>
      <c r="X1339" s="40">
        <v>0.26138888888888889</v>
      </c>
      <c r="Y1339" s="2" t="str">
        <f t="shared" si="248"/>
        <v/>
      </c>
      <c r="Z1339" s="47" t="str">
        <f t="shared" si="249"/>
        <v>Cumplido</v>
      </c>
      <c r="AA1339" s="8"/>
      <c r="AB1339" s="8"/>
      <c r="AC1339" s="8"/>
      <c r="AD1339" s="8"/>
      <c r="AE1339" s="8"/>
      <c r="AF1339" s="42">
        <v>45349</v>
      </c>
      <c r="AG1339" s="13" t="str">
        <f t="shared" si="250"/>
        <v>NO CUMPLE</v>
      </c>
      <c r="AH1339" s="13" t="str">
        <f t="shared" si="251"/>
        <v>NO CUMPLE</v>
      </c>
      <c r="AI1339" s="13" t="str">
        <f t="shared" si="252"/>
        <v>CUMPLE</v>
      </c>
      <c r="AJ1339" s="13" t="str">
        <f t="shared" si="253"/>
        <v>NO CUMPLE</v>
      </c>
      <c r="AK1339" s="13" t="str">
        <f t="shared" si="254"/>
        <v>NO CUMPLE</v>
      </c>
      <c r="AL1339" s="13" t="str">
        <f t="shared" si="255"/>
        <v>NO CUMPLE</v>
      </c>
      <c r="AM1339" s="13" t="str">
        <f t="shared" si="256"/>
        <v>NO CUMPLE</v>
      </c>
      <c r="AN1339" s="13" t="str">
        <f t="shared" si="257"/>
        <v>CUMPLE</v>
      </c>
      <c r="AO1339" s="13" t="str">
        <f t="shared" si="258"/>
        <v>NO CUMPLE</v>
      </c>
      <c r="AP1339" s="13" t="str">
        <f t="shared" si="259"/>
        <v>NO CUMPLE</v>
      </c>
    </row>
    <row r="1340" spans="1:42" ht="15" x14ac:dyDescent="0.25">
      <c r="A1340" t="s">
        <v>7955</v>
      </c>
      <c r="B1340" t="s">
        <v>95</v>
      </c>
      <c r="C1340" t="s">
        <v>233</v>
      </c>
      <c r="D1340" t="s">
        <v>142</v>
      </c>
      <c r="E1340" t="s">
        <v>242</v>
      </c>
      <c r="F1340" t="s">
        <v>156</v>
      </c>
      <c r="G1340" t="s">
        <v>73</v>
      </c>
      <c r="H1340" t="s">
        <v>74</v>
      </c>
      <c r="I1340" t="s">
        <v>29</v>
      </c>
      <c r="J1340" t="s">
        <v>82</v>
      </c>
      <c r="K1340" t="s">
        <v>75</v>
      </c>
      <c r="L1340" t="s">
        <v>7956</v>
      </c>
      <c r="M1340" t="s">
        <v>7957</v>
      </c>
      <c r="N1340" t="s">
        <v>7958</v>
      </c>
      <c r="O1340" t="s">
        <v>61</v>
      </c>
      <c r="P1340" t="s">
        <v>136</v>
      </c>
      <c r="Q1340" t="s">
        <v>137</v>
      </c>
      <c r="R1340" t="s">
        <v>7959</v>
      </c>
      <c r="S1340" t="s">
        <v>6480</v>
      </c>
      <c r="T1340" t="s">
        <v>7960</v>
      </c>
      <c r="U1340" t="s">
        <v>7961</v>
      </c>
      <c r="V1340" s="40">
        <v>0</v>
      </c>
      <c r="W1340" s="40">
        <v>2.2094907407407407E-2</v>
      </c>
      <c r="X1340" s="40">
        <v>2.2094907407407407E-2</v>
      </c>
      <c r="Y1340" s="2" t="str">
        <f t="shared" si="248"/>
        <v/>
      </c>
      <c r="Z1340" s="47" t="str">
        <f t="shared" si="249"/>
        <v>Cumplido</v>
      </c>
      <c r="AA1340" s="8"/>
      <c r="AB1340" s="8"/>
      <c r="AC1340" s="8"/>
      <c r="AD1340" s="8"/>
      <c r="AE1340" s="8"/>
      <c r="AF1340" s="42">
        <v>45349</v>
      </c>
      <c r="AG1340" s="13" t="str">
        <f t="shared" si="250"/>
        <v>CUMPLE</v>
      </c>
      <c r="AH1340" s="13" t="str">
        <f t="shared" si="251"/>
        <v>NO CUMPLE</v>
      </c>
      <c r="AI1340" s="13" t="str">
        <f t="shared" si="252"/>
        <v>NO CUMPLE</v>
      </c>
      <c r="AJ1340" s="13" t="str">
        <f t="shared" si="253"/>
        <v>NO CUMPLE</v>
      </c>
      <c r="AK1340" s="13" t="str">
        <f t="shared" si="254"/>
        <v>NO CUMPLE</v>
      </c>
      <c r="AL1340" s="13" t="str">
        <f t="shared" si="255"/>
        <v>CUMPLE</v>
      </c>
      <c r="AM1340" s="13" t="str">
        <f t="shared" si="256"/>
        <v>NO CUMPLE</v>
      </c>
      <c r="AN1340" s="13" t="str">
        <f t="shared" si="257"/>
        <v>NO CUMPLE</v>
      </c>
      <c r="AO1340" s="13" t="str">
        <f t="shared" si="258"/>
        <v>NO CUMPLE</v>
      </c>
      <c r="AP1340" s="13" t="str">
        <f t="shared" si="259"/>
        <v>NO CUMPLE</v>
      </c>
    </row>
    <row r="1341" spans="1:42" ht="15" x14ac:dyDescent="0.25">
      <c r="A1341" t="s">
        <v>7962</v>
      </c>
      <c r="B1341" t="s">
        <v>95</v>
      </c>
      <c r="C1341" t="s">
        <v>223</v>
      </c>
      <c r="D1341" t="s">
        <v>142</v>
      </c>
      <c r="E1341" t="s">
        <v>1101</v>
      </c>
      <c r="F1341" t="s">
        <v>5381</v>
      </c>
      <c r="G1341" t="s">
        <v>73</v>
      </c>
      <c r="H1341" t="s">
        <v>74</v>
      </c>
      <c r="I1341" t="s">
        <v>29</v>
      </c>
      <c r="J1341" t="s">
        <v>67</v>
      </c>
      <c r="K1341" t="s">
        <v>7963</v>
      </c>
      <c r="L1341" t="s">
        <v>7964</v>
      </c>
      <c r="M1341" t="s">
        <v>7965</v>
      </c>
      <c r="N1341" t="s">
        <v>7966</v>
      </c>
      <c r="O1341" t="s">
        <v>61</v>
      </c>
      <c r="P1341" t="s">
        <v>136</v>
      </c>
      <c r="Q1341" t="s">
        <v>137</v>
      </c>
      <c r="R1341" t="s">
        <v>7967</v>
      </c>
      <c r="S1341" t="s">
        <v>6480</v>
      </c>
      <c r="T1341" t="s">
        <v>7968</v>
      </c>
      <c r="U1341" t="s">
        <v>7969</v>
      </c>
      <c r="V1341" s="40">
        <v>0.24306712962962962</v>
      </c>
      <c r="W1341" s="40">
        <v>0.26081018518518517</v>
      </c>
      <c r="X1341" s="40">
        <v>1.7743055555555557E-2</v>
      </c>
      <c r="Y1341" s="2" t="str">
        <f t="shared" si="248"/>
        <v>Cumplido</v>
      </c>
      <c r="Z1341" s="47" t="str">
        <f t="shared" si="249"/>
        <v/>
      </c>
      <c r="AA1341" s="8"/>
      <c r="AB1341" s="8"/>
      <c r="AC1341" s="8"/>
      <c r="AD1341" s="8"/>
      <c r="AE1341" s="8"/>
      <c r="AF1341" s="42">
        <v>45349</v>
      </c>
      <c r="AG1341" s="13" t="str">
        <f t="shared" si="250"/>
        <v>CUMPLE</v>
      </c>
      <c r="AH1341" s="13" t="str">
        <f t="shared" si="251"/>
        <v>NO CUMPLE</v>
      </c>
      <c r="AI1341" s="13" t="str">
        <f t="shared" si="252"/>
        <v>NO CUMPLE</v>
      </c>
      <c r="AJ1341" s="13" t="str">
        <f t="shared" si="253"/>
        <v>NO CUMPLE</v>
      </c>
      <c r="AK1341" s="13" t="str">
        <f t="shared" si="254"/>
        <v>NO CUMPLE</v>
      </c>
      <c r="AL1341" s="13" t="str">
        <f t="shared" si="255"/>
        <v>NO CUMPLE</v>
      </c>
      <c r="AM1341" s="13" t="str">
        <f t="shared" si="256"/>
        <v>NO CUMPLE</v>
      </c>
      <c r="AN1341" s="13" t="str">
        <f t="shared" si="257"/>
        <v>CUMPLE</v>
      </c>
      <c r="AO1341" s="13" t="str">
        <f t="shared" si="258"/>
        <v>NO CUMPLE</v>
      </c>
      <c r="AP1341" s="13" t="str">
        <f t="shared" si="259"/>
        <v>NO CUMPLE</v>
      </c>
    </row>
    <row r="1342" spans="1:42" ht="15" hidden="1" x14ac:dyDescent="0.25">
      <c r="A1342" t="s">
        <v>7970</v>
      </c>
      <c r="B1342" t="s">
        <v>95</v>
      </c>
      <c r="C1342" t="s">
        <v>7971</v>
      </c>
      <c r="D1342" t="s">
        <v>142</v>
      </c>
      <c r="E1342" t="s">
        <v>7972</v>
      </c>
      <c r="F1342" t="s">
        <v>5381</v>
      </c>
      <c r="G1342" t="s">
        <v>73</v>
      </c>
      <c r="H1342" t="s">
        <v>74</v>
      </c>
      <c r="I1342" t="s">
        <v>29</v>
      </c>
      <c r="J1342" t="s">
        <v>82</v>
      </c>
      <c r="K1342" t="s">
        <v>7973</v>
      </c>
      <c r="L1342" t="s">
        <v>7974</v>
      </c>
      <c r="M1342" t="s">
        <v>7975</v>
      </c>
      <c r="N1342" t="s">
        <v>7976</v>
      </c>
      <c r="O1342" t="s">
        <v>61</v>
      </c>
      <c r="P1342" t="s">
        <v>136</v>
      </c>
      <c r="Q1342" t="s">
        <v>137</v>
      </c>
      <c r="R1342" t="s">
        <v>7977</v>
      </c>
      <c r="S1342" t="s">
        <v>6689</v>
      </c>
      <c r="T1342" t="s">
        <v>7978</v>
      </c>
      <c r="U1342" t="s">
        <v>7979</v>
      </c>
      <c r="V1342" s="40">
        <v>0.49997685185185187</v>
      </c>
      <c r="W1342" s="40">
        <v>0.91267361111111112</v>
      </c>
      <c r="X1342" s="40">
        <v>0.45436342592592593</v>
      </c>
      <c r="Y1342" s="2" t="str">
        <f t="shared" si="248"/>
        <v/>
      </c>
      <c r="Z1342" s="47" t="str">
        <f t="shared" si="249"/>
        <v>Cumplido</v>
      </c>
      <c r="AA1342" s="8"/>
      <c r="AB1342" s="8"/>
      <c r="AC1342" s="8"/>
      <c r="AD1342" s="8"/>
      <c r="AE1342" s="8"/>
      <c r="AF1342" s="42">
        <v>45350</v>
      </c>
      <c r="AG1342" s="13" t="str">
        <f t="shared" si="250"/>
        <v>NO CUMPLE</v>
      </c>
      <c r="AH1342" s="13" t="str">
        <f t="shared" si="251"/>
        <v>NO CUMPLE</v>
      </c>
      <c r="AI1342" s="13" t="str">
        <f t="shared" si="252"/>
        <v>NO CUMPLE</v>
      </c>
      <c r="AJ1342" s="13" t="str">
        <f t="shared" si="253"/>
        <v>CUMPLE</v>
      </c>
      <c r="AK1342" s="13" t="str">
        <f t="shared" si="254"/>
        <v>NO CUMPLE</v>
      </c>
      <c r="AL1342" s="13" t="str">
        <f t="shared" si="255"/>
        <v>NO CUMPLE</v>
      </c>
      <c r="AM1342" s="13" t="str">
        <f t="shared" si="256"/>
        <v>NO CUMPLE</v>
      </c>
      <c r="AN1342" s="13" t="str">
        <f t="shared" si="257"/>
        <v>NO CUMPLE</v>
      </c>
      <c r="AO1342" s="13" t="str">
        <f t="shared" si="258"/>
        <v>CUMPLE</v>
      </c>
      <c r="AP1342" s="13" t="str">
        <f t="shared" si="259"/>
        <v>NO CUMPLE</v>
      </c>
    </row>
    <row r="1343" spans="1:42" ht="15" x14ac:dyDescent="0.25">
      <c r="A1343" t="s">
        <v>7980</v>
      </c>
      <c r="B1343" t="s">
        <v>95</v>
      </c>
      <c r="C1343" t="s">
        <v>233</v>
      </c>
      <c r="D1343" t="s">
        <v>483</v>
      </c>
      <c r="E1343" t="s">
        <v>319</v>
      </c>
      <c r="F1343" t="s">
        <v>485</v>
      </c>
      <c r="G1343" t="s">
        <v>54</v>
      </c>
      <c r="H1343" t="s">
        <v>55</v>
      </c>
      <c r="I1343" t="s">
        <v>30</v>
      </c>
      <c r="J1343" t="s">
        <v>82</v>
      </c>
      <c r="K1343" t="s">
        <v>486</v>
      </c>
      <c r="L1343" t="s">
        <v>7981</v>
      </c>
      <c r="M1343" t="s">
        <v>7982</v>
      </c>
      <c r="N1343" t="s">
        <v>7983</v>
      </c>
      <c r="O1343" t="s">
        <v>61</v>
      </c>
      <c r="P1343" t="s">
        <v>136</v>
      </c>
      <c r="Q1343" t="s">
        <v>137</v>
      </c>
      <c r="R1343" t="s">
        <v>7984</v>
      </c>
      <c r="S1343" t="s">
        <v>6480</v>
      </c>
      <c r="T1343" t="s">
        <v>7985</v>
      </c>
      <c r="U1343"/>
      <c r="V1343" s="40">
        <v>0</v>
      </c>
      <c r="W1343" s="40">
        <v>9.9490740740740741E-2</v>
      </c>
      <c r="X1343" s="40">
        <v>9.9490740740740741E-2</v>
      </c>
      <c r="Y1343" s="2" t="str">
        <f t="shared" si="248"/>
        <v/>
      </c>
      <c r="Z1343" s="47" t="str">
        <f t="shared" si="249"/>
        <v>Cumplido</v>
      </c>
      <c r="AA1343" s="8"/>
      <c r="AB1343" s="8"/>
      <c r="AC1343" s="8"/>
      <c r="AD1343" s="8"/>
      <c r="AE1343" s="8"/>
      <c r="AF1343" s="42">
        <v>45349</v>
      </c>
      <c r="AG1343" s="13" t="str">
        <f t="shared" si="250"/>
        <v>NO CUMPLE</v>
      </c>
      <c r="AH1343" s="13" t="str">
        <f t="shared" si="251"/>
        <v>CUMPLE</v>
      </c>
      <c r="AI1343" s="13" t="str">
        <f t="shared" si="252"/>
        <v>NO CUMPLE</v>
      </c>
      <c r="AJ1343" s="13" t="str">
        <f t="shared" si="253"/>
        <v>NO CUMPLE</v>
      </c>
      <c r="AK1343" s="13" t="str">
        <f t="shared" si="254"/>
        <v>NO CUMPLE</v>
      </c>
      <c r="AL1343" s="13" t="str">
        <f t="shared" si="255"/>
        <v>NO CUMPLE</v>
      </c>
      <c r="AM1343" s="13" t="str">
        <f t="shared" si="256"/>
        <v>CUMPLE</v>
      </c>
      <c r="AN1343" s="13" t="str">
        <f t="shared" si="257"/>
        <v>NO CUMPLE</v>
      </c>
      <c r="AO1343" s="13" t="str">
        <f t="shared" si="258"/>
        <v>NO CUMPLE</v>
      </c>
      <c r="AP1343" s="13" t="str">
        <f t="shared" si="259"/>
        <v>NO CUMPLE</v>
      </c>
    </row>
    <row r="1344" spans="1:42" ht="15" hidden="1" x14ac:dyDescent="0.25">
      <c r="A1344" t="s">
        <v>7986</v>
      </c>
      <c r="B1344" t="s">
        <v>165</v>
      </c>
      <c r="C1344" t="s">
        <v>415</v>
      </c>
      <c r="D1344" t="s">
        <v>483</v>
      </c>
      <c r="E1344" t="s">
        <v>1089</v>
      </c>
      <c r="F1344" t="s">
        <v>732</v>
      </c>
      <c r="G1344" t="s">
        <v>73</v>
      </c>
      <c r="H1344" t="s">
        <v>74</v>
      </c>
      <c r="I1344" t="s">
        <v>29</v>
      </c>
      <c r="J1344" t="s">
        <v>67</v>
      </c>
      <c r="K1344" t="s">
        <v>2242</v>
      </c>
      <c r="L1344" t="s">
        <v>7987</v>
      </c>
      <c r="M1344" t="s">
        <v>7988</v>
      </c>
      <c r="N1344" t="s">
        <v>7989</v>
      </c>
      <c r="O1344" t="s">
        <v>61</v>
      </c>
      <c r="P1344" t="s">
        <v>94</v>
      </c>
      <c r="Q1344" t="s">
        <v>95</v>
      </c>
      <c r="R1344" t="s">
        <v>7990</v>
      </c>
      <c r="S1344" t="s">
        <v>6480</v>
      </c>
      <c r="T1344" t="s">
        <v>7991</v>
      </c>
      <c r="U1344"/>
      <c r="V1344" s="40">
        <v>1.7824074074074075E-3</v>
      </c>
      <c r="W1344" s="40">
        <v>7.3842592592592597E-3</v>
      </c>
      <c r="X1344" s="40">
        <v>5.6018518518518518E-3</v>
      </c>
      <c r="Y1344" s="2" t="str">
        <f t="shared" si="248"/>
        <v>Cumplido</v>
      </c>
      <c r="Z1344" s="47" t="str">
        <f t="shared" si="249"/>
        <v/>
      </c>
      <c r="AA1344" s="8"/>
      <c r="AB1344" s="8" t="str">
        <f>IF($H1344="1-Crítica",IF($X1344&lt;=$AT$5,"Cumplido", "Incumplido"),"")</f>
        <v/>
      </c>
      <c r="AC1344" s="8" t="str">
        <f>IF($H1344="2-Alta",IF($X1344&lt;=$AT$6, "Cumplido", "Incumplido"),"")</f>
        <v/>
      </c>
      <c r="AD1344" s="8" t="str">
        <f>IF($H1344="3-Medio",IF($X1344&lt;=$AT$7, "Cumplido", "Incumplido"),"")</f>
        <v>Cumplido</v>
      </c>
      <c r="AE1344" s="8" t="str">
        <f>IF($H1344="4-Baja",IF($X1344&lt;=$AT$8, "Cumplido", "Incumplido"),"")</f>
        <v/>
      </c>
      <c r="AF1344" s="42">
        <v>45349</v>
      </c>
      <c r="AG1344" s="13" t="str">
        <f t="shared" si="250"/>
        <v>CUMPLE</v>
      </c>
      <c r="AH1344" s="13" t="str">
        <f t="shared" si="251"/>
        <v>NO CUMPLE</v>
      </c>
      <c r="AI1344" s="13" t="str">
        <f t="shared" si="252"/>
        <v>NO CUMPLE</v>
      </c>
      <c r="AJ1344" s="13" t="str">
        <f t="shared" si="253"/>
        <v>NO CUMPLE</v>
      </c>
      <c r="AK1344" s="13" t="str">
        <f t="shared" si="254"/>
        <v>NO CUMPLE</v>
      </c>
      <c r="AL1344" s="13" t="str">
        <f t="shared" si="255"/>
        <v>CUMPLE</v>
      </c>
      <c r="AM1344" s="13" t="str">
        <f t="shared" si="256"/>
        <v>NO CUMPLE</v>
      </c>
      <c r="AN1344" s="13" t="str">
        <f t="shared" si="257"/>
        <v>NO CUMPLE</v>
      </c>
      <c r="AO1344" s="13" t="str">
        <f t="shared" si="258"/>
        <v>NO CUMPLE</v>
      </c>
      <c r="AP1344" s="13" t="str">
        <f t="shared" si="259"/>
        <v>NO CUMPLE</v>
      </c>
    </row>
    <row r="1345" spans="1:42" ht="15" hidden="1" x14ac:dyDescent="0.25">
      <c r="A1345" t="s">
        <v>7992</v>
      </c>
      <c r="B1345" t="s">
        <v>165</v>
      </c>
      <c r="C1345" t="s">
        <v>415</v>
      </c>
      <c r="D1345" t="s">
        <v>297</v>
      </c>
      <c r="E1345" t="s">
        <v>1089</v>
      </c>
      <c r="F1345" t="s">
        <v>1124</v>
      </c>
      <c r="G1345" t="s">
        <v>73</v>
      </c>
      <c r="H1345" t="s">
        <v>74</v>
      </c>
      <c r="I1345" t="s">
        <v>29</v>
      </c>
      <c r="J1345" t="s">
        <v>82</v>
      </c>
      <c r="K1345" t="s">
        <v>7993</v>
      </c>
      <c r="L1345" t="s">
        <v>7994</v>
      </c>
      <c r="M1345" t="s">
        <v>7995</v>
      </c>
      <c r="N1345" t="s">
        <v>7996</v>
      </c>
      <c r="O1345" t="s">
        <v>61</v>
      </c>
      <c r="P1345" t="s">
        <v>94</v>
      </c>
      <c r="Q1345" t="s">
        <v>95</v>
      </c>
      <c r="R1345" t="s">
        <v>7997</v>
      </c>
      <c r="S1345" t="s">
        <v>6480</v>
      </c>
      <c r="T1345" t="s">
        <v>7998</v>
      </c>
      <c r="U1345"/>
      <c r="V1345" s="40">
        <v>1.480324074074074E-2</v>
      </c>
      <c r="W1345" s="40">
        <v>2.3668981481481482E-2</v>
      </c>
      <c r="X1345" s="40">
        <v>8.86574074074074E-3</v>
      </c>
      <c r="Y1345" s="2" t="str">
        <f t="shared" si="248"/>
        <v/>
      </c>
      <c r="Z1345" s="47" t="str">
        <f t="shared" si="249"/>
        <v>Cumplido</v>
      </c>
      <c r="AA1345" s="8"/>
      <c r="AB1345" s="8" t="str">
        <f>IF($H1345="1-Crítica",IF($X1345&lt;=$AT$5,"Cumplido", "Incumplido"),"")</f>
        <v/>
      </c>
      <c r="AC1345" s="8" t="str">
        <f>IF($H1345="2-Alta",IF($X1345&lt;=$AT$6, "Cumplido", "Incumplido"),"")</f>
        <v/>
      </c>
      <c r="AD1345" s="8" t="str">
        <f>IF($H1345="3-Medio",IF($X1345&lt;=$AT$7, "Cumplido", "Incumplido"),"")</f>
        <v>Cumplido</v>
      </c>
      <c r="AE1345" s="8" t="str">
        <f>IF($H1345="4-Baja",IF($X1345&lt;=$AT$8, "Cumplido", "Incumplido"),"")</f>
        <v/>
      </c>
      <c r="AF1345" s="42">
        <v>45349</v>
      </c>
      <c r="AG1345" s="13" t="str">
        <f t="shared" si="250"/>
        <v>CUMPLE</v>
      </c>
      <c r="AH1345" s="13" t="str">
        <f t="shared" si="251"/>
        <v>NO CUMPLE</v>
      </c>
      <c r="AI1345" s="13" t="str">
        <f t="shared" si="252"/>
        <v>NO CUMPLE</v>
      </c>
      <c r="AJ1345" s="13" t="str">
        <f t="shared" si="253"/>
        <v>NO CUMPLE</v>
      </c>
      <c r="AK1345" s="13" t="str">
        <f t="shared" si="254"/>
        <v>NO CUMPLE</v>
      </c>
      <c r="AL1345" s="13" t="str">
        <f t="shared" si="255"/>
        <v>CUMPLE</v>
      </c>
      <c r="AM1345" s="13" t="str">
        <f t="shared" si="256"/>
        <v>NO CUMPLE</v>
      </c>
      <c r="AN1345" s="13" t="str">
        <f t="shared" si="257"/>
        <v>NO CUMPLE</v>
      </c>
      <c r="AO1345" s="13" t="str">
        <f t="shared" si="258"/>
        <v>NO CUMPLE</v>
      </c>
      <c r="AP1345" s="13" t="str">
        <f t="shared" si="259"/>
        <v>NO CUMPLE</v>
      </c>
    </row>
    <row r="1346" spans="1:42" ht="15" hidden="1" x14ac:dyDescent="0.25">
      <c r="A1346" t="s">
        <v>7999</v>
      </c>
      <c r="B1346" t="s">
        <v>165</v>
      </c>
      <c r="C1346" t="s">
        <v>296</v>
      </c>
      <c r="D1346" t="s">
        <v>483</v>
      </c>
      <c r="E1346" t="s">
        <v>876</v>
      </c>
      <c r="F1346" t="s">
        <v>732</v>
      </c>
      <c r="G1346" t="s">
        <v>73</v>
      </c>
      <c r="H1346" t="s">
        <v>74</v>
      </c>
      <c r="I1346" t="s">
        <v>29</v>
      </c>
      <c r="J1346" t="s">
        <v>82</v>
      </c>
      <c r="K1346" t="s">
        <v>8000</v>
      </c>
      <c r="L1346" t="s">
        <v>8001</v>
      </c>
      <c r="M1346" t="s">
        <v>8002</v>
      </c>
      <c r="N1346" t="s">
        <v>8003</v>
      </c>
      <c r="O1346" t="s">
        <v>61</v>
      </c>
      <c r="P1346" t="s">
        <v>94</v>
      </c>
      <c r="Q1346" t="s">
        <v>95</v>
      </c>
      <c r="R1346" t="s">
        <v>8004</v>
      </c>
      <c r="S1346" t="s">
        <v>6480</v>
      </c>
      <c r="T1346" t="s">
        <v>8005</v>
      </c>
      <c r="U1346"/>
      <c r="V1346" s="40">
        <v>9.5023148148148141E-3</v>
      </c>
      <c r="W1346" s="40">
        <v>1.9398148148148147E-2</v>
      </c>
      <c r="X1346" s="40">
        <v>9.8958333333333329E-3</v>
      </c>
      <c r="Y1346" s="2" t="str">
        <f t="shared" ref="Y1346:Y1409" si="260">IF(J1346="Incidente de Cliente",IF($X1346&lt;=$AT$2,"Cumplido","Incumplido"),"")</f>
        <v/>
      </c>
      <c r="Z1346" s="47" t="str">
        <f t="shared" ref="Z1346:Z1409" si="261">IF(J1346="Requerimiento de Cliente",IF($X1346&lt;=$AT$3,"Cumplido","Incumplido"),"")</f>
        <v>Cumplido</v>
      </c>
      <c r="AA1346" s="8"/>
      <c r="AB1346" s="8"/>
      <c r="AC1346" s="8"/>
      <c r="AD1346" s="8"/>
      <c r="AE1346" s="8"/>
      <c r="AF1346" s="42">
        <v>45349</v>
      </c>
      <c r="AG1346" s="13" t="str">
        <f t="shared" si="250"/>
        <v>CUMPLE</v>
      </c>
      <c r="AH1346" s="13" t="str">
        <f t="shared" si="251"/>
        <v>NO CUMPLE</v>
      </c>
      <c r="AI1346" s="13" t="str">
        <f t="shared" si="252"/>
        <v>NO CUMPLE</v>
      </c>
      <c r="AJ1346" s="13" t="str">
        <f t="shared" si="253"/>
        <v>NO CUMPLE</v>
      </c>
      <c r="AK1346" s="13" t="str">
        <f t="shared" si="254"/>
        <v>NO CUMPLE</v>
      </c>
      <c r="AL1346" s="13" t="str">
        <f t="shared" si="255"/>
        <v>CUMPLE</v>
      </c>
      <c r="AM1346" s="13" t="str">
        <f t="shared" si="256"/>
        <v>NO CUMPLE</v>
      </c>
      <c r="AN1346" s="13" t="str">
        <f t="shared" si="257"/>
        <v>NO CUMPLE</v>
      </c>
      <c r="AO1346" s="13" t="str">
        <f t="shared" si="258"/>
        <v>NO CUMPLE</v>
      </c>
      <c r="AP1346" s="13" t="str">
        <f t="shared" si="259"/>
        <v>NO CUMPLE</v>
      </c>
    </row>
    <row r="1347" spans="1:42" ht="15" x14ac:dyDescent="0.25">
      <c r="A1347" t="s">
        <v>8006</v>
      </c>
      <c r="B1347" t="s">
        <v>307</v>
      </c>
      <c r="C1347" t="s">
        <v>308</v>
      </c>
      <c r="D1347" t="s">
        <v>308</v>
      </c>
      <c r="E1347" t="s">
        <v>475</v>
      </c>
      <c r="F1347" t="s">
        <v>310</v>
      </c>
      <c r="G1347" t="s">
        <v>73</v>
      </c>
      <c r="H1347" t="s">
        <v>55</v>
      </c>
      <c r="I1347" t="s">
        <v>30</v>
      </c>
      <c r="J1347" t="s">
        <v>82</v>
      </c>
      <c r="K1347" t="s">
        <v>75</v>
      </c>
      <c r="L1347" t="s">
        <v>8007</v>
      </c>
      <c r="M1347" t="s">
        <v>8008</v>
      </c>
      <c r="N1347" t="s">
        <v>8009</v>
      </c>
      <c r="O1347" t="s">
        <v>61</v>
      </c>
      <c r="P1347" t="s">
        <v>62</v>
      </c>
      <c r="Q1347" t="s">
        <v>7763</v>
      </c>
      <c r="R1347" t="s">
        <v>8010</v>
      </c>
      <c r="S1347" t="s">
        <v>6480</v>
      </c>
      <c r="T1347" t="s">
        <v>7765</v>
      </c>
      <c r="U1347" t="s">
        <v>7766</v>
      </c>
      <c r="V1347" s="40">
        <v>0</v>
      </c>
      <c r="W1347" s="40">
        <v>8.189814814814815E-2</v>
      </c>
      <c r="X1347" s="40">
        <v>8.189814814814815E-2</v>
      </c>
      <c r="Y1347" s="2" t="str">
        <f t="shared" si="260"/>
        <v/>
      </c>
      <c r="Z1347" s="47" t="str">
        <f t="shared" si="261"/>
        <v>Cumplido</v>
      </c>
      <c r="AA1347" s="8"/>
      <c r="AB1347" s="8"/>
      <c r="AC1347" s="8"/>
      <c r="AD1347" s="8"/>
      <c r="AE1347" s="8"/>
      <c r="AF1347" s="42">
        <v>45349</v>
      </c>
      <c r="AG1347" s="13" t="str">
        <f t="shared" ref="AG1347:AG1410" si="262">IF(X1347&lt;$AR$11,"CUMPLE","NO CUMPLE")</f>
        <v>NO CUMPLE</v>
      </c>
      <c r="AH1347" s="13" t="str">
        <f t="shared" ref="AH1347:AH1410" si="263">IF(X1347&gt;$AR$12,IF(X1347&lt;=$AS$12,"CUMPLE","NO CUMPLE"),"NO CUMPLE")</f>
        <v>CUMPLE</v>
      </c>
      <c r="AI1347" s="13" t="str">
        <f t="shared" ref="AI1347:AI1410" si="264">IF(X1347&gt;$AR$13,IF(X1347&lt;=$AS$13,"CUMPLE","NO CUMPLE"),"NO CUMPLE")</f>
        <v>NO CUMPLE</v>
      </c>
      <c r="AJ1347" s="13" t="str">
        <f t="shared" ref="AJ1347:AJ1410" si="265">IF(X1347&gt;$AR$14,IF(X1347&lt;=$AS$14,"CUMPLE","NO CUMPLE"),"NO CUMPLE")</f>
        <v>NO CUMPLE</v>
      </c>
      <c r="AK1347" s="13" t="str">
        <f t="shared" ref="AK1347:AK1410" si="266">IF(X1347&gt;$AR$15,"CUMPLE","NO CUMPLE")</f>
        <v>NO CUMPLE</v>
      </c>
      <c r="AL1347" s="13" t="str">
        <f t="shared" ref="AL1347:AL1410" si="267">IF(W1347&lt;$AR$11,"CUMPLE","NO CUMPLE")</f>
        <v>NO CUMPLE</v>
      </c>
      <c r="AM1347" s="13" t="str">
        <f t="shared" ref="AM1347:AM1410" si="268">IF(W1347&gt;$AR$12,IF(W1347&lt;=$AS$12,"CUMPLE","NO CUMPLE"),"NO CUMPLE")</f>
        <v>CUMPLE</v>
      </c>
      <c r="AN1347" s="13" t="str">
        <f t="shared" ref="AN1347:AN1410" si="269">IF(W1347&gt;$AR$13,IF(W1347&lt;=$AS$13,"CUMPLE","NO CUMPLE"),"NO CUMPLE")</f>
        <v>NO CUMPLE</v>
      </c>
      <c r="AO1347" s="13" t="str">
        <f t="shared" ref="AO1347:AO1410" si="270">IF(W1347&gt;$AR$14,IF(W1347&lt;=$AS$14,"CUMPLE","NO CUMPLE"),"NO CUMPLE")</f>
        <v>NO CUMPLE</v>
      </c>
      <c r="AP1347" s="13" t="str">
        <f t="shared" ref="AP1347:AP1410" si="271">IF(W1347&gt;$AR$15,"CUMPLE","NO CUMPLE")</f>
        <v>NO CUMPLE</v>
      </c>
    </row>
    <row r="1348" spans="1:42" ht="15" x14ac:dyDescent="0.25">
      <c r="A1348" t="s">
        <v>8011</v>
      </c>
      <c r="B1348" t="s">
        <v>307</v>
      </c>
      <c r="C1348" t="s">
        <v>308</v>
      </c>
      <c r="D1348" t="s">
        <v>308</v>
      </c>
      <c r="E1348" t="s">
        <v>475</v>
      </c>
      <c r="F1348" t="s">
        <v>310</v>
      </c>
      <c r="G1348" t="s">
        <v>73</v>
      </c>
      <c r="H1348" t="s">
        <v>55</v>
      </c>
      <c r="I1348" t="s">
        <v>30</v>
      </c>
      <c r="J1348" t="s">
        <v>82</v>
      </c>
      <c r="K1348" t="s">
        <v>75</v>
      </c>
      <c r="L1348" t="s">
        <v>8012</v>
      </c>
      <c r="M1348" t="s">
        <v>8013</v>
      </c>
      <c r="N1348" t="s">
        <v>8014</v>
      </c>
      <c r="O1348" t="s">
        <v>61</v>
      </c>
      <c r="P1348" t="s">
        <v>62</v>
      </c>
      <c r="Q1348" t="s">
        <v>7763</v>
      </c>
      <c r="R1348" t="s">
        <v>8015</v>
      </c>
      <c r="S1348" t="s">
        <v>6480</v>
      </c>
      <c r="T1348" t="s">
        <v>7765</v>
      </c>
      <c r="U1348" t="s">
        <v>7766</v>
      </c>
      <c r="V1348" s="40">
        <v>0</v>
      </c>
      <c r="W1348" s="40">
        <v>7.391203703703704E-2</v>
      </c>
      <c r="X1348" s="40">
        <v>7.391203703703704E-2</v>
      </c>
      <c r="Y1348" s="2" t="str">
        <f t="shared" si="260"/>
        <v/>
      </c>
      <c r="Z1348" s="47" t="str">
        <f t="shared" si="261"/>
        <v>Cumplido</v>
      </c>
      <c r="AA1348" s="8"/>
      <c r="AB1348" s="8"/>
      <c r="AC1348" s="8"/>
      <c r="AD1348" s="8"/>
      <c r="AE1348" s="8"/>
      <c r="AF1348" s="42">
        <v>45349</v>
      </c>
      <c r="AG1348" s="13" t="str">
        <f t="shared" si="262"/>
        <v>NO CUMPLE</v>
      </c>
      <c r="AH1348" s="13" t="str">
        <f t="shared" si="263"/>
        <v>CUMPLE</v>
      </c>
      <c r="AI1348" s="13" t="str">
        <f t="shared" si="264"/>
        <v>NO CUMPLE</v>
      </c>
      <c r="AJ1348" s="13" t="str">
        <f t="shared" si="265"/>
        <v>NO CUMPLE</v>
      </c>
      <c r="AK1348" s="13" t="str">
        <f t="shared" si="266"/>
        <v>NO CUMPLE</v>
      </c>
      <c r="AL1348" s="13" t="str">
        <f t="shared" si="267"/>
        <v>NO CUMPLE</v>
      </c>
      <c r="AM1348" s="13" t="str">
        <f t="shared" si="268"/>
        <v>CUMPLE</v>
      </c>
      <c r="AN1348" s="13" t="str">
        <f t="shared" si="269"/>
        <v>NO CUMPLE</v>
      </c>
      <c r="AO1348" s="13" t="str">
        <f t="shared" si="270"/>
        <v>NO CUMPLE</v>
      </c>
      <c r="AP1348" s="13" t="str">
        <f t="shared" si="271"/>
        <v>NO CUMPLE</v>
      </c>
    </row>
    <row r="1349" spans="1:42" ht="15" x14ac:dyDescent="0.25">
      <c r="A1349" t="s">
        <v>8016</v>
      </c>
      <c r="B1349" t="s">
        <v>307</v>
      </c>
      <c r="C1349" t="s">
        <v>308</v>
      </c>
      <c r="D1349" t="s">
        <v>308</v>
      </c>
      <c r="E1349" t="s">
        <v>475</v>
      </c>
      <c r="F1349" t="s">
        <v>310</v>
      </c>
      <c r="G1349" t="s">
        <v>73</v>
      </c>
      <c r="H1349" t="s">
        <v>55</v>
      </c>
      <c r="I1349" t="s">
        <v>30</v>
      </c>
      <c r="J1349" t="s">
        <v>82</v>
      </c>
      <c r="K1349" t="s">
        <v>75</v>
      </c>
      <c r="L1349" t="s">
        <v>8017</v>
      </c>
      <c r="M1349" t="s">
        <v>8018</v>
      </c>
      <c r="N1349" t="s">
        <v>8019</v>
      </c>
      <c r="O1349" t="s">
        <v>61</v>
      </c>
      <c r="P1349" t="s">
        <v>62</v>
      </c>
      <c r="Q1349" t="s">
        <v>7763</v>
      </c>
      <c r="R1349" t="s">
        <v>8020</v>
      </c>
      <c r="S1349" t="s">
        <v>6480</v>
      </c>
      <c r="T1349" t="s">
        <v>7765</v>
      </c>
      <c r="U1349" t="s">
        <v>7766</v>
      </c>
      <c r="V1349" s="40">
        <v>0</v>
      </c>
      <c r="W1349" s="40">
        <v>7.4201388888888886E-2</v>
      </c>
      <c r="X1349" s="40">
        <v>7.4201388888888886E-2</v>
      </c>
      <c r="Y1349" s="2" t="str">
        <f t="shared" si="260"/>
        <v/>
      </c>
      <c r="Z1349" s="47" t="str">
        <f t="shared" si="261"/>
        <v>Cumplido</v>
      </c>
      <c r="AA1349" s="8"/>
      <c r="AB1349" s="8"/>
      <c r="AC1349" s="8"/>
      <c r="AD1349" s="8"/>
      <c r="AE1349" s="8"/>
      <c r="AF1349" s="42">
        <v>45349</v>
      </c>
      <c r="AG1349" s="13" t="str">
        <f t="shared" si="262"/>
        <v>NO CUMPLE</v>
      </c>
      <c r="AH1349" s="13" t="str">
        <f t="shared" si="263"/>
        <v>CUMPLE</v>
      </c>
      <c r="AI1349" s="13" t="str">
        <f t="shared" si="264"/>
        <v>NO CUMPLE</v>
      </c>
      <c r="AJ1349" s="13" t="str">
        <f t="shared" si="265"/>
        <v>NO CUMPLE</v>
      </c>
      <c r="AK1349" s="13" t="str">
        <f t="shared" si="266"/>
        <v>NO CUMPLE</v>
      </c>
      <c r="AL1349" s="13" t="str">
        <f t="shared" si="267"/>
        <v>NO CUMPLE</v>
      </c>
      <c r="AM1349" s="13" t="str">
        <f t="shared" si="268"/>
        <v>CUMPLE</v>
      </c>
      <c r="AN1349" s="13" t="str">
        <f t="shared" si="269"/>
        <v>NO CUMPLE</v>
      </c>
      <c r="AO1349" s="13" t="str">
        <f t="shared" si="270"/>
        <v>NO CUMPLE</v>
      </c>
      <c r="AP1349" s="13" t="str">
        <f t="shared" si="271"/>
        <v>NO CUMPLE</v>
      </c>
    </row>
    <row r="1350" spans="1:42" ht="15" x14ac:dyDescent="0.25">
      <c r="A1350" t="s">
        <v>8021</v>
      </c>
      <c r="B1350" t="s">
        <v>307</v>
      </c>
      <c r="C1350" t="s">
        <v>308</v>
      </c>
      <c r="D1350" t="s">
        <v>308</v>
      </c>
      <c r="E1350" t="s">
        <v>475</v>
      </c>
      <c r="F1350" t="s">
        <v>310</v>
      </c>
      <c r="G1350" t="s">
        <v>73</v>
      </c>
      <c r="H1350" t="s">
        <v>55</v>
      </c>
      <c r="I1350" t="s">
        <v>30</v>
      </c>
      <c r="J1350" t="s">
        <v>82</v>
      </c>
      <c r="K1350" t="s">
        <v>75</v>
      </c>
      <c r="L1350" t="s">
        <v>8022</v>
      </c>
      <c r="M1350" t="s">
        <v>8023</v>
      </c>
      <c r="N1350" t="s">
        <v>8024</v>
      </c>
      <c r="O1350" t="s">
        <v>61</v>
      </c>
      <c r="P1350" t="s">
        <v>62</v>
      </c>
      <c r="Q1350" t="s">
        <v>7763</v>
      </c>
      <c r="R1350" t="s">
        <v>8025</v>
      </c>
      <c r="S1350" t="s">
        <v>6480</v>
      </c>
      <c r="T1350" t="s">
        <v>7765</v>
      </c>
      <c r="U1350" t="s">
        <v>7766</v>
      </c>
      <c r="V1350" s="40">
        <v>0</v>
      </c>
      <c r="W1350" s="40">
        <v>7.5231481481481483E-2</v>
      </c>
      <c r="X1350" s="40">
        <v>7.5231481481481483E-2</v>
      </c>
      <c r="Y1350" s="2" t="str">
        <f t="shared" si="260"/>
        <v/>
      </c>
      <c r="Z1350" s="47" t="str">
        <f t="shared" si="261"/>
        <v>Cumplido</v>
      </c>
      <c r="AA1350" s="8"/>
      <c r="AB1350" s="8"/>
      <c r="AC1350" s="8"/>
      <c r="AD1350" s="8"/>
      <c r="AE1350" s="8"/>
      <c r="AF1350" s="42">
        <v>45349</v>
      </c>
      <c r="AG1350" s="13" t="str">
        <f t="shared" si="262"/>
        <v>NO CUMPLE</v>
      </c>
      <c r="AH1350" s="13" t="str">
        <f t="shared" si="263"/>
        <v>CUMPLE</v>
      </c>
      <c r="AI1350" s="13" t="str">
        <f t="shared" si="264"/>
        <v>NO CUMPLE</v>
      </c>
      <c r="AJ1350" s="13" t="str">
        <f t="shared" si="265"/>
        <v>NO CUMPLE</v>
      </c>
      <c r="AK1350" s="13" t="str">
        <f t="shared" si="266"/>
        <v>NO CUMPLE</v>
      </c>
      <c r="AL1350" s="13" t="str">
        <f t="shared" si="267"/>
        <v>NO CUMPLE</v>
      </c>
      <c r="AM1350" s="13" t="str">
        <f t="shared" si="268"/>
        <v>CUMPLE</v>
      </c>
      <c r="AN1350" s="13" t="str">
        <f t="shared" si="269"/>
        <v>NO CUMPLE</v>
      </c>
      <c r="AO1350" s="13" t="str">
        <f t="shared" si="270"/>
        <v>NO CUMPLE</v>
      </c>
      <c r="AP1350" s="13" t="str">
        <f t="shared" si="271"/>
        <v>NO CUMPLE</v>
      </c>
    </row>
    <row r="1351" spans="1:42" ht="15" x14ac:dyDescent="0.25">
      <c r="A1351" t="s">
        <v>8026</v>
      </c>
      <c r="B1351" t="s">
        <v>284</v>
      </c>
      <c r="C1351" t="s">
        <v>635</v>
      </c>
      <c r="D1351" t="s">
        <v>2863</v>
      </c>
      <c r="E1351" t="s">
        <v>833</v>
      </c>
      <c r="F1351" t="s">
        <v>287</v>
      </c>
      <c r="G1351" t="s">
        <v>54</v>
      </c>
      <c r="H1351" t="s">
        <v>55</v>
      </c>
      <c r="I1351" t="s">
        <v>30</v>
      </c>
      <c r="J1351" t="s">
        <v>82</v>
      </c>
      <c r="K1351" t="s">
        <v>288</v>
      </c>
      <c r="L1351" t="s">
        <v>8027</v>
      </c>
      <c r="M1351" t="s">
        <v>8028</v>
      </c>
      <c r="N1351" t="s">
        <v>8029</v>
      </c>
      <c r="O1351" t="s">
        <v>61</v>
      </c>
      <c r="P1351" t="s">
        <v>136</v>
      </c>
      <c r="Q1351" t="s">
        <v>137</v>
      </c>
      <c r="R1351" t="s">
        <v>8030</v>
      </c>
      <c r="S1351" t="s">
        <v>6480</v>
      </c>
      <c r="T1351" t="s">
        <v>8031</v>
      </c>
      <c r="U1351" t="s">
        <v>8032</v>
      </c>
      <c r="V1351" s="40">
        <v>1.1574074074074075E-4</v>
      </c>
      <c r="W1351" s="40">
        <v>7.4236111111111114E-2</v>
      </c>
      <c r="X1351" s="40">
        <v>7.4120370370370364E-2</v>
      </c>
      <c r="Y1351" s="2" t="str">
        <f t="shared" si="260"/>
        <v/>
      </c>
      <c r="Z1351" s="47" t="str">
        <f t="shared" si="261"/>
        <v>Cumplido</v>
      </c>
      <c r="AA1351" s="8"/>
      <c r="AB1351" s="8"/>
      <c r="AC1351" s="8"/>
      <c r="AD1351" s="8"/>
      <c r="AE1351" s="8"/>
      <c r="AF1351" s="42">
        <v>45349</v>
      </c>
      <c r="AG1351" s="13" t="str">
        <f t="shared" si="262"/>
        <v>NO CUMPLE</v>
      </c>
      <c r="AH1351" s="13" t="str">
        <f t="shared" si="263"/>
        <v>CUMPLE</v>
      </c>
      <c r="AI1351" s="13" t="str">
        <f t="shared" si="264"/>
        <v>NO CUMPLE</v>
      </c>
      <c r="AJ1351" s="13" t="str">
        <f t="shared" si="265"/>
        <v>NO CUMPLE</v>
      </c>
      <c r="AK1351" s="13" t="str">
        <f t="shared" si="266"/>
        <v>NO CUMPLE</v>
      </c>
      <c r="AL1351" s="13" t="str">
        <f t="shared" si="267"/>
        <v>NO CUMPLE</v>
      </c>
      <c r="AM1351" s="13" t="str">
        <f t="shared" si="268"/>
        <v>CUMPLE</v>
      </c>
      <c r="AN1351" s="13" t="str">
        <f t="shared" si="269"/>
        <v>NO CUMPLE</v>
      </c>
      <c r="AO1351" s="13" t="str">
        <f t="shared" si="270"/>
        <v>NO CUMPLE</v>
      </c>
      <c r="AP1351" s="13" t="str">
        <f t="shared" si="271"/>
        <v>NO CUMPLE</v>
      </c>
    </row>
    <row r="1352" spans="1:42" ht="15" hidden="1" x14ac:dyDescent="0.25">
      <c r="A1352" t="s">
        <v>8033</v>
      </c>
      <c r="B1352" t="s">
        <v>165</v>
      </c>
      <c r="C1352" t="s">
        <v>71</v>
      </c>
      <c r="D1352" t="s">
        <v>297</v>
      </c>
      <c r="E1352" t="s">
        <v>675</v>
      </c>
      <c r="F1352" t="s">
        <v>712</v>
      </c>
      <c r="G1352" t="s">
        <v>73</v>
      </c>
      <c r="H1352" t="s">
        <v>74</v>
      </c>
      <c r="I1352" t="s">
        <v>29</v>
      </c>
      <c r="J1352" t="s">
        <v>82</v>
      </c>
      <c r="K1352" t="s">
        <v>2725</v>
      </c>
      <c r="L1352" t="s">
        <v>5731</v>
      </c>
      <c r="M1352" t="s">
        <v>8034</v>
      </c>
      <c r="N1352" t="s">
        <v>8035</v>
      </c>
      <c r="O1352" t="s">
        <v>61</v>
      </c>
      <c r="P1352" t="s">
        <v>136</v>
      </c>
      <c r="Q1352" t="s">
        <v>137</v>
      </c>
      <c r="R1352" t="s">
        <v>8036</v>
      </c>
      <c r="S1352" t="s">
        <v>6480</v>
      </c>
      <c r="T1352" t="s">
        <v>8037</v>
      </c>
      <c r="U1352" t="s">
        <v>774</v>
      </c>
      <c r="V1352" s="40">
        <v>6.7824074074074071E-3</v>
      </c>
      <c r="W1352" s="40">
        <v>3.2731481481481479E-2</v>
      </c>
      <c r="X1352" s="40">
        <v>2.5949074074074076E-2</v>
      </c>
      <c r="Y1352" s="2" t="str">
        <f t="shared" si="260"/>
        <v/>
      </c>
      <c r="Z1352" s="47" t="str">
        <f t="shared" si="261"/>
        <v>Cumplido</v>
      </c>
      <c r="AA1352" s="8"/>
      <c r="AB1352" s="8"/>
      <c r="AC1352" s="8"/>
      <c r="AD1352" s="8"/>
      <c r="AE1352" s="8"/>
      <c r="AF1352" s="42">
        <v>45349</v>
      </c>
      <c r="AG1352" s="13" t="str">
        <f t="shared" si="262"/>
        <v>CUMPLE</v>
      </c>
      <c r="AH1352" s="13" t="str">
        <f t="shared" si="263"/>
        <v>NO CUMPLE</v>
      </c>
      <c r="AI1352" s="13" t="str">
        <f t="shared" si="264"/>
        <v>NO CUMPLE</v>
      </c>
      <c r="AJ1352" s="13" t="str">
        <f t="shared" si="265"/>
        <v>NO CUMPLE</v>
      </c>
      <c r="AK1352" s="13" t="str">
        <f t="shared" si="266"/>
        <v>NO CUMPLE</v>
      </c>
      <c r="AL1352" s="13" t="str">
        <f t="shared" si="267"/>
        <v>CUMPLE</v>
      </c>
      <c r="AM1352" s="13" t="str">
        <f t="shared" si="268"/>
        <v>NO CUMPLE</v>
      </c>
      <c r="AN1352" s="13" t="str">
        <f t="shared" si="269"/>
        <v>NO CUMPLE</v>
      </c>
      <c r="AO1352" s="13" t="str">
        <f t="shared" si="270"/>
        <v>NO CUMPLE</v>
      </c>
      <c r="AP1352" s="13" t="str">
        <f t="shared" si="271"/>
        <v>NO CUMPLE</v>
      </c>
    </row>
    <row r="1353" spans="1:42" ht="15" x14ac:dyDescent="0.25">
      <c r="A1353" t="s">
        <v>8038</v>
      </c>
      <c r="B1353" t="s">
        <v>95</v>
      </c>
      <c r="C1353" t="s">
        <v>233</v>
      </c>
      <c r="D1353" t="s">
        <v>297</v>
      </c>
      <c r="E1353" t="s">
        <v>242</v>
      </c>
      <c r="F1353" t="s">
        <v>299</v>
      </c>
      <c r="G1353" t="s">
        <v>54</v>
      </c>
      <c r="H1353" t="s">
        <v>55</v>
      </c>
      <c r="I1353" t="s">
        <v>30</v>
      </c>
      <c r="J1353" t="s">
        <v>82</v>
      </c>
      <c r="K1353" t="s">
        <v>117</v>
      </c>
      <c r="L1353" t="s">
        <v>8039</v>
      </c>
      <c r="M1353" t="s">
        <v>8040</v>
      </c>
      <c r="N1353" t="s">
        <v>8041</v>
      </c>
      <c r="O1353" t="s">
        <v>61</v>
      </c>
      <c r="P1353" t="s">
        <v>136</v>
      </c>
      <c r="Q1353" t="s">
        <v>137</v>
      </c>
      <c r="R1353" t="s">
        <v>8042</v>
      </c>
      <c r="S1353" t="s">
        <v>6480</v>
      </c>
      <c r="T1353" t="s">
        <v>8043</v>
      </c>
      <c r="U1353" t="s">
        <v>8044</v>
      </c>
      <c r="V1353" s="40">
        <v>0</v>
      </c>
      <c r="W1353" s="40">
        <v>1.0787037037037038E-2</v>
      </c>
      <c r="X1353" s="40">
        <v>1.0787037037037038E-2</v>
      </c>
      <c r="Y1353" s="2" t="str">
        <f t="shared" si="260"/>
        <v/>
      </c>
      <c r="Z1353" s="47" t="str">
        <f t="shared" si="261"/>
        <v>Cumplido</v>
      </c>
      <c r="AA1353" s="8"/>
      <c r="AB1353" s="8"/>
      <c r="AC1353" s="8"/>
      <c r="AD1353" s="8"/>
      <c r="AE1353" s="8"/>
      <c r="AF1353" s="42">
        <v>45349</v>
      </c>
      <c r="AG1353" s="13" t="str">
        <f t="shared" si="262"/>
        <v>CUMPLE</v>
      </c>
      <c r="AH1353" s="13" t="str">
        <f t="shared" si="263"/>
        <v>NO CUMPLE</v>
      </c>
      <c r="AI1353" s="13" t="str">
        <f t="shared" si="264"/>
        <v>NO CUMPLE</v>
      </c>
      <c r="AJ1353" s="13" t="str">
        <f t="shared" si="265"/>
        <v>NO CUMPLE</v>
      </c>
      <c r="AK1353" s="13" t="str">
        <f t="shared" si="266"/>
        <v>NO CUMPLE</v>
      </c>
      <c r="AL1353" s="13" t="str">
        <f t="shared" si="267"/>
        <v>CUMPLE</v>
      </c>
      <c r="AM1353" s="13" t="str">
        <f t="shared" si="268"/>
        <v>NO CUMPLE</v>
      </c>
      <c r="AN1353" s="13" t="str">
        <f t="shared" si="269"/>
        <v>NO CUMPLE</v>
      </c>
      <c r="AO1353" s="13" t="str">
        <f t="shared" si="270"/>
        <v>NO CUMPLE</v>
      </c>
      <c r="AP1353" s="13" t="str">
        <f t="shared" si="271"/>
        <v>NO CUMPLE</v>
      </c>
    </row>
    <row r="1354" spans="1:42" ht="15" x14ac:dyDescent="0.25">
      <c r="A1354" t="s">
        <v>8045</v>
      </c>
      <c r="B1354" t="s">
        <v>445</v>
      </c>
      <c r="C1354" t="s">
        <v>212</v>
      </c>
      <c r="D1354" t="s">
        <v>446</v>
      </c>
      <c r="E1354" t="s">
        <v>7682</v>
      </c>
      <c r="F1354" t="s">
        <v>447</v>
      </c>
      <c r="G1354" t="s">
        <v>448</v>
      </c>
      <c r="H1354" t="s">
        <v>55</v>
      </c>
      <c r="I1354" t="s">
        <v>30</v>
      </c>
      <c r="J1354" t="s">
        <v>67</v>
      </c>
      <c r="K1354" t="s">
        <v>399</v>
      </c>
      <c r="L1354" t="s">
        <v>2567</v>
      </c>
      <c r="M1354" t="s">
        <v>8046</v>
      </c>
      <c r="N1354" t="s">
        <v>8046</v>
      </c>
      <c r="O1354" t="s">
        <v>61</v>
      </c>
      <c r="P1354" t="s">
        <v>62</v>
      </c>
      <c r="Q1354" t="s">
        <v>537</v>
      </c>
      <c r="R1354" t="s">
        <v>8047</v>
      </c>
      <c r="S1354" t="s">
        <v>6480</v>
      </c>
      <c r="T1354" t="s">
        <v>8048</v>
      </c>
      <c r="U1354" t="s">
        <v>8049</v>
      </c>
      <c r="V1354" s="40">
        <v>2.1712962962962962E-2</v>
      </c>
      <c r="W1354" s="40">
        <v>5.9710648148148152E-2</v>
      </c>
      <c r="X1354" s="40">
        <v>3.7997685185185183E-2</v>
      </c>
      <c r="Y1354" s="2" t="str">
        <f t="shared" si="260"/>
        <v>Cumplido</v>
      </c>
      <c r="Z1354" s="47" t="str">
        <f t="shared" si="261"/>
        <v/>
      </c>
      <c r="AA1354" s="8"/>
      <c r="AB1354" s="8" t="str">
        <f>IF($H1354="1-Crítica",IF($X1354&lt;=$AT$5,"Cumplido", "Incumplido"),"")</f>
        <v/>
      </c>
      <c r="AC1354" s="8" t="str">
        <f>IF($H1354="2-Alta",IF($X1354&lt;=$AT$6, "Cumplido", "Incumplido"),"")</f>
        <v/>
      </c>
      <c r="AD1354" s="8" t="str">
        <f>IF($H1354="3-Medio",IF($X1354&lt;=$AT$7, "Cumplido", "Incumplido"),"")</f>
        <v/>
      </c>
      <c r="AE1354" s="8" t="str">
        <f>IF($H1354="4-Baja",IF($X1354&lt;=$AT$8, "Cumplido", "Incumplido"),"")</f>
        <v>Cumplido</v>
      </c>
      <c r="AF1354" s="42">
        <v>45349</v>
      </c>
      <c r="AG1354" s="13" t="str">
        <f t="shared" si="262"/>
        <v>CUMPLE</v>
      </c>
      <c r="AH1354" s="13" t="str">
        <f t="shared" si="263"/>
        <v>NO CUMPLE</v>
      </c>
      <c r="AI1354" s="13" t="str">
        <f t="shared" si="264"/>
        <v>NO CUMPLE</v>
      </c>
      <c r="AJ1354" s="13" t="str">
        <f t="shared" si="265"/>
        <v>NO CUMPLE</v>
      </c>
      <c r="AK1354" s="13" t="str">
        <f t="shared" si="266"/>
        <v>NO CUMPLE</v>
      </c>
      <c r="AL1354" s="13" t="str">
        <f t="shared" si="267"/>
        <v>NO CUMPLE</v>
      </c>
      <c r="AM1354" s="13" t="str">
        <f t="shared" si="268"/>
        <v>CUMPLE</v>
      </c>
      <c r="AN1354" s="13" t="str">
        <f t="shared" si="269"/>
        <v>NO CUMPLE</v>
      </c>
      <c r="AO1354" s="13" t="str">
        <f t="shared" si="270"/>
        <v>NO CUMPLE</v>
      </c>
      <c r="AP1354" s="13" t="str">
        <f t="shared" si="271"/>
        <v>NO CUMPLE</v>
      </c>
    </row>
    <row r="1355" spans="1:42" ht="15" x14ac:dyDescent="0.25">
      <c r="A1355" t="s">
        <v>8050</v>
      </c>
      <c r="B1355" t="s">
        <v>250</v>
      </c>
      <c r="C1355" t="s">
        <v>233</v>
      </c>
      <c r="D1355" t="s">
        <v>251</v>
      </c>
      <c r="E1355" t="s">
        <v>319</v>
      </c>
      <c r="F1355" t="s">
        <v>5099</v>
      </c>
      <c r="G1355" t="s">
        <v>253</v>
      </c>
      <c r="H1355" t="s">
        <v>254</v>
      </c>
      <c r="I1355" t="s">
        <v>28</v>
      </c>
      <c r="J1355" t="s">
        <v>82</v>
      </c>
      <c r="K1355" t="s">
        <v>117</v>
      </c>
      <c r="L1355" t="s">
        <v>8051</v>
      </c>
      <c r="M1355" t="s">
        <v>8052</v>
      </c>
      <c r="N1355" t="s">
        <v>8053</v>
      </c>
      <c r="O1355" t="s">
        <v>61</v>
      </c>
      <c r="P1355" t="s">
        <v>258</v>
      </c>
      <c r="Q1355" t="s">
        <v>259</v>
      </c>
      <c r="R1355" t="s">
        <v>8054</v>
      </c>
      <c r="S1355" t="s">
        <v>6480</v>
      </c>
      <c r="T1355" t="s">
        <v>8055</v>
      </c>
      <c r="U1355" t="s">
        <v>8056</v>
      </c>
      <c r="V1355" s="40">
        <v>0</v>
      </c>
      <c r="W1355" s="40">
        <v>0.15188657407407408</v>
      </c>
      <c r="X1355" s="40">
        <v>0.15188657407407408</v>
      </c>
      <c r="Y1355" s="2" t="str">
        <f t="shared" si="260"/>
        <v/>
      </c>
      <c r="Z1355" s="47" t="str">
        <f t="shared" si="261"/>
        <v>Cumplido</v>
      </c>
      <c r="AA1355" s="8"/>
      <c r="AB1355" s="8"/>
      <c r="AC1355" s="8"/>
      <c r="AD1355" s="8"/>
      <c r="AE1355" s="8"/>
      <c r="AF1355" s="42">
        <v>45349</v>
      </c>
      <c r="AG1355" s="13" t="str">
        <f t="shared" si="262"/>
        <v>NO CUMPLE</v>
      </c>
      <c r="AH1355" s="13" t="str">
        <f t="shared" si="263"/>
        <v>CUMPLE</v>
      </c>
      <c r="AI1355" s="13" t="str">
        <f t="shared" si="264"/>
        <v>NO CUMPLE</v>
      </c>
      <c r="AJ1355" s="13" t="str">
        <f t="shared" si="265"/>
        <v>NO CUMPLE</v>
      </c>
      <c r="AK1355" s="13" t="str">
        <f t="shared" si="266"/>
        <v>NO CUMPLE</v>
      </c>
      <c r="AL1355" s="13" t="str">
        <f t="shared" si="267"/>
        <v>NO CUMPLE</v>
      </c>
      <c r="AM1355" s="13" t="str">
        <f t="shared" si="268"/>
        <v>CUMPLE</v>
      </c>
      <c r="AN1355" s="13" t="str">
        <f t="shared" si="269"/>
        <v>NO CUMPLE</v>
      </c>
      <c r="AO1355" s="13" t="str">
        <f t="shared" si="270"/>
        <v>NO CUMPLE</v>
      </c>
      <c r="AP1355" s="13" t="str">
        <f t="shared" si="271"/>
        <v>NO CUMPLE</v>
      </c>
    </row>
    <row r="1356" spans="1:42" ht="15" x14ac:dyDescent="0.25">
      <c r="A1356" t="s">
        <v>8057</v>
      </c>
      <c r="B1356" t="s">
        <v>307</v>
      </c>
      <c r="C1356" t="s">
        <v>308</v>
      </c>
      <c r="D1356" t="s">
        <v>308</v>
      </c>
      <c r="E1356" t="s">
        <v>475</v>
      </c>
      <c r="F1356" t="s">
        <v>310</v>
      </c>
      <c r="G1356" t="s">
        <v>73</v>
      </c>
      <c r="H1356" t="s">
        <v>55</v>
      </c>
      <c r="I1356" t="s">
        <v>30</v>
      </c>
      <c r="J1356" t="s">
        <v>82</v>
      </c>
      <c r="K1356" t="s">
        <v>75</v>
      </c>
      <c r="L1356" t="s">
        <v>8058</v>
      </c>
      <c r="M1356" t="s">
        <v>8059</v>
      </c>
      <c r="N1356" t="s">
        <v>8060</v>
      </c>
      <c r="O1356" t="s">
        <v>61</v>
      </c>
      <c r="P1356" t="s">
        <v>62</v>
      </c>
      <c r="Q1356" t="s">
        <v>7763</v>
      </c>
      <c r="R1356" t="s">
        <v>8061</v>
      </c>
      <c r="S1356" t="s">
        <v>6480</v>
      </c>
      <c r="T1356" t="s">
        <v>7765</v>
      </c>
      <c r="U1356" t="s">
        <v>7766</v>
      </c>
      <c r="V1356" s="40">
        <v>0</v>
      </c>
      <c r="W1356" s="40">
        <v>6.4120370370370373E-3</v>
      </c>
      <c r="X1356" s="40">
        <v>6.4120370370370373E-3</v>
      </c>
      <c r="Y1356" s="2" t="str">
        <f t="shared" si="260"/>
        <v/>
      </c>
      <c r="Z1356" s="47" t="str">
        <f t="shared" si="261"/>
        <v>Cumplido</v>
      </c>
      <c r="AA1356" s="8"/>
      <c r="AB1356" s="8"/>
      <c r="AC1356" s="8"/>
      <c r="AD1356" s="8"/>
      <c r="AE1356" s="8"/>
      <c r="AF1356" s="42">
        <v>45349</v>
      </c>
      <c r="AG1356" s="13" t="str">
        <f t="shared" si="262"/>
        <v>CUMPLE</v>
      </c>
      <c r="AH1356" s="13" t="str">
        <f t="shared" si="263"/>
        <v>NO CUMPLE</v>
      </c>
      <c r="AI1356" s="13" t="str">
        <f t="shared" si="264"/>
        <v>NO CUMPLE</v>
      </c>
      <c r="AJ1356" s="13" t="str">
        <f t="shared" si="265"/>
        <v>NO CUMPLE</v>
      </c>
      <c r="AK1356" s="13" t="str">
        <f t="shared" si="266"/>
        <v>NO CUMPLE</v>
      </c>
      <c r="AL1356" s="13" t="str">
        <f t="shared" si="267"/>
        <v>CUMPLE</v>
      </c>
      <c r="AM1356" s="13" t="str">
        <f t="shared" si="268"/>
        <v>NO CUMPLE</v>
      </c>
      <c r="AN1356" s="13" t="str">
        <f t="shared" si="269"/>
        <v>NO CUMPLE</v>
      </c>
      <c r="AO1356" s="13" t="str">
        <f t="shared" si="270"/>
        <v>NO CUMPLE</v>
      </c>
      <c r="AP1356" s="13" t="str">
        <f t="shared" si="271"/>
        <v>NO CUMPLE</v>
      </c>
    </row>
    <row r="1357" spans="1:42" ht="15" x14ac:dyDescent="0.25">
      <c r="A1357" t="s">
        <v>8062</v>
      </c>
      <c r="B1357" t="s">
        <v>307</v>
      </c>
      <c r="C1357" t="s">
        <v>308</v>
      </c>
      <c r="D1357" t="s">
        <v>308</v>
      </c>
      <c r="E1357" t="s">
        <v>475</v>
      </c>
      <c r="F1357" t="s">
        <v>310</v>
      </c>
      <c r="G1357" t="s">
        <v>73</v>
      </c>
      <c r="H1357" t="s">
        <v>55</v>
      </c>
      <c r="I1357" t="s">
        <v>30</v>
      </c>
      <c r="J1357" t="s">
        <v>82</v>
      </c>
      <c r="K1357" t="s">
        <v>75</v>
      </c>
      <c r="L1357" t="s">
        <v>8063</v>
      </c>
      <c r="M1357" t="s">
        <v>8064</v>
      </c>
      <c r="N1357" t="s">
        <v>8065</v>
      </c>
      <c r="O1357" t="s">
        <v>61</v>
      </c>
      <c r="P1357" t="s">
        <v>62</v>
      </c>
      <c r="Q1357" t="s">
        <v>7763</v>
      </c>
      <c r="R1357" t="s">
        <v>8066</v>
      </c>
      <c r="S1357" t="s">
        <v>6480</v>
      </c>
      <c r="T1357" t="s">
        <v>7765</v>
      </c>
      <c r="U1357" t="s">
        <v>7766</v>
      </c>
      <c r="V1357" s="40">
        <v>0</v>
      </c>
      <c r="W1357" s="40">
        <v>2.9571759259259259E-2</v>
      </c>
      <c r="X1357" s="40">
        <v>2.9571759259259259E-2</v>
      </c>
      <c r="Y1357" s="2" t="str">
        <f t="shared" si="260"/>
        <v/>
      </c>
      <c r="Z1357" s="47" t="str">
        <f t="shared" si="261"/>
        <v>Cumplido</v>
      </c>
      <c r="AA1357" s="8"/>
      <c r="AB1357" s="8"/>
      <c r="AC1357" s="8"/>
      <c r="AD1357" s="8"/>
      <c r="AE1357" s="8"/>
      <c r="AF1357" s="42">
        <v>45349</v>
      </c>
      <c r="AG1357" s="13" t="str">
        <f t="shared" si="262"/>
        <v>CUMPLE</v>
      </c>
      <c r="AH1357" s="13" t="str">
        <f t="shared" si="263"/>
        <v>NO CUMPLE</v>
      </c>
      <c r="AI1357" s="13" t="str">
        <f t="shared" si="264"/>
        <v>NO CUMPLE</v>
      </c>
      <c r="AJ1357" s="13" t="str">
        <f t="shared" si="265"/>
        <v>NO CUMPLE</v>
      </c>
      <c r="AK1357" s="13" t="str">
        <f t="shared" si="266"/>
        <v>NO CUMPLE</v>
      </c>
      <c r="AL1357" s="13" t="str">
        <f t="shared" si="267"/>
        <v>CUMPLE</v>
      </c>
      <c r="AM1357" s="13" t="str">
        <f t="shared" si="268"/>
        <v>NO CUMPLE</v>
      </c>
      <c r="AN1357" s="13" t="str">
        <f t="shared" si="269"/>
        <v>NO CUMPLE</v>
      </c>
      <c r="AO1357" s="13" t="str">
        <f t="shared" si="270"/>
        <v>NO CUMPLE</v>
      </c>
      <c r="AP1357" s="13" t="str">
        <f t="shared" si="271"/>
        <v>NO CUMPLE</v>
      </c>
    </row>
    <row r="1358" spans="1:42" ht="15" x14ac:dyDescent="0.25">
      <c r="A1358" t="s">
        <v>8067</v>
      </c>
      <c r="B1358" t="s">
        <v>307</v>
      </c>
      <c r="C1358" t="s">
        <v>308</v>
      </c>
      <c r="D1358" t="s">
        <v>308</v>
      </c>
      <c r="E1358" t="s">
        <v>475</v>
      </c>
      <c r="F1358" t="s">
        <v>310</v>
      </c>
      <c r="G1358" t="s">
        <v>73</v>
      </c>
      <c r="H1358" t="s">
        <v>55</v>
      </c>
      <c r="I1358" t="s">
        <v>30</v>
      </c>
      <c r="J1358" t="s">
        <v>82</v>
      </c>
      <c r="K1358" t="s">
        <v>75</v>
      </c>
      <c r="L1358" t="s">
        <v>8068</v>
      </c>
      <c r="M1358" t="s">
        <v>8069</v>
      </c>
      <c r="N1358" t="s">
        <v>8070</v>
      </c>
      <c r="O1358" t="s">
        <v>61</v>
      </c>
      <c r="P1358" t="s">
        <v>62</v>
      </c>
      <c r="Q1358" t="s">
        <v>7763</v>
      </c>
      <c r="R1358" t="s">
        <v>8071</v>
      </c>
      <c r="S1358" t="s">
        <v>6480</v>
      </c>
      <c r="T1358" t="s">
        <v>7765</v>
      </c>
      <c r="U1358" t="s">
        <v>7766</v>
      </c>
      <c r="V1358" s="40">
        <v>0</v>
      </c>
      <c r="W1358" s="40">
        <v>2.7442129629629629E-2</v>
      </c>
      <c r="X1358" s="40">
        <v>2.7442129629629629E-2</v>
      </c>
      <c r="Y1358" s="2" t="str">
        <f t="shared" si="260"/>
        <v/>
      </c>
      <c r="Z1358" s="47" t="str">
        <f t="shared" si="261"/>
        <v>Cumplido</v>
      </c>
      <c r="AA1358" s="8"/>
      <c r="AB1358" s="8"/>
      <c r="AC1358" s="8"/>
      <c r="AD1358" s="8"/>
      <c r="AE1358" s="8"/>
      <c r="AF1358" s="42">
        <v>45349</v>
      </c>
      <c r="AG1358" s="13" t="str">
        <f t="shared" si="262"/>
        <v>CUMPLE</v>
      </c>
      <c r="AH1358" s="13" t="str">
        <f t="shared" si="263"/>
        <v>NO CUMPLE</v>
      </c>
      <c r="AI1358" s="13" t="str">
        <f t="shared" si="264"/>
        <v>NO CUMPLE</v>
      </c>
      <c r="AJ1358" s="13" t="str">
        <f t="shared" si="265"/>
        <v>NO CUMPLE</v>
      </c>
      <c r="AK1358" s="13" t="str">
        <f t="shared" si="266"/>
        <v>NO CUMPLE</v>
      </c>
      <c r="AL1358" s="13" t="str">
        <f t="shared" si="267"/>
        <v>CUMPLE</v>
      </c>
      <c r="AM1358" s="13" t="str">
        <f t="shared" si="268"/>
        <v>NO CUMPLE</v>
      </c>
      <c r="AN1358" s="13" t="str">
        <f t="shared" si="269"/>
        <v>NO CUMPLE</v>
      </c>
      <c r="AO1358" s="13" t="str">
        <f t="shared" si="270"/>
        <v>NO CUMPLE</v>
      </c>
      <c r="AP1358" s="13" t="str">
        <f t="shared" si="271"/>
        <v>NO CUMPLE</v>
      </c>
    </row>
    <row r="1359" spans="1:42" ht="15" x14ac:dyDescent="0.25">
      <c r="A1359" t="s">
        <v>8072</v>
      </c>
      <c r="B1359" t="s">
        <v>307</v>
      </c>
      <c r="C1359" t="s">
        <v>308</v>
      </c>
      <c r="D1359" t="s">
        <v>308</v>
      </c>
      <c r="E1359" t="s">
        <v>475</v>
      </c>
      <c r="F1359" t="s">
        <v>310</v>
      </c>
      <c r="G1359" t="s">
        <v>73</v>
      </c>
      <c r="H1359" t="s">
        <v>55</v>
      </c>
      <c r="I1359" t="s">
        <v>30</v>
      </c>
      <c r="J1359" t="s">
        <v>82</v>
      </c>
      <c r="K1359" t="s">
        <v>75</v>
      </c>
      <c r="L1359" t="s">
        <v>8073</v>
      </c>
      <c r="M1359" t="s">
        <v>8074</v>
      </c>
      <c r="N1359" t="s">
        <v>8075</v>
      </c>
      <c r="O1359" t="s">
        <v>61</v>
      </c>
      <c r="P1359" t="s">
        <v>62</v>
      </c>
      <c r="Q1359" t="s">
        <v>7763</v>
      </c>
      <c r="R1359" t="s">
        <v>8076</v>
      </c>
      <c r="S1359" t="s">
        <v>6480</v>
      </c>
      <c r="T1359" t="s">
        <v>7765</v>
      </c>
      <c r="U1359" t="s">
        <v>7766</v>
      </c>
      <c r="V1359" s="40">
        <v>0</v>
      </c>
      <c r="W1359" s="40">
        <v>2.1828703703703704E-2</v>
      </c>
      <c r="X1359" s="40">
        <v>2.1828703703703704E-2</v>
      </c>
      <c r="Y1359" s="2" t="str">
        <f t="shared" si="260"/>
        <v/>
      </c>
      <c r="Z1359" s="47" t="str">
        <f t="shared" si="261"/>
        <v>Cumplido</v>
      </c>
      <c r="AA1359" s="8"/>
      <c r="AB1359" s="8"/>
      <c r="AC1359" s="8"/>
      <c r="AD1359" s="8"/>
      <c r="AE1359" s="8"/>
      <c r="AF1359" s="42">
        <v>45349</v>
      </c>
      <c r="AG1359" s="13" t="str">
        <f t="shared" si="262"/>
        <v>CUMPLE</v>
      </c>
      <c r="AH1359" s="13" t="str">
        <f t="shared" si="263"/>
        <v>NO CUMPLE</v>
      </c>
      <c r="AI1359" s="13" t="str">
        <f t="shared" si="264"/>
        <v>NO CUMPLE</v>
      </c>
      <c r="AJ1359" s="13" t="str">
        <f t="shared" si="265"/>
        <v>NO CUMPLE</v>
      </c>
      <c r="AK1359" s="13" t="str">
        <f t="shared" si="266"/>
        <v>NO CUMPLE</v>
      </c>
      <c r="AL1359" s="13" t="str">
        <f t="shared" si="267"/>
        <v>CUMPLE</v>
      </c>
      <c r="AM1359" s="13" t="str">
        <f t="shared" si="268"/>
        <v>NO CUMPLE</v>
      </c>
      <c r="AN1359" s="13" t="str">
        <f t="shared" si="269"/>
        <v>NO CUMPLE</v>
      </c>
      <c r="AO1359" s="13" t="str">
        <f t="shared" si="270"/>
        <v>NO CUMPLE</v>
      </c>
      <c r="AP1359" s="13" t="str">
        <f t="shared" si="271"/>
        <v>NO CUMPLE</v>
      </c>
    </row>
    <row r="1360" spans="1:42" ht="15" x14ac:dyDescent="0.25">
      <c r="A1360" t="s">
        <v>8077</v>
      </c>
      <c r="B1360" t="s">
        <v>307</v>
      </c>
      <c r="C1360" t="s">
        <v>308</v>
      </c>
      <c r="D1360" t="s">
        <v>308</v>
      </c>
      <c r="E1360" t="s">
        <v>475</v>
      </c>
      <c r="F1360" t="s">
        <v>310</v>
      </c>
      <c r="G1360" t="s">
        <v>73</v>
      </c>
      <c r="H1360" t="s">
        <v>55</v>
      </c>
      <c r="I1360" t="s">
        <v>30</v>
      </c>
      <c r="J1360" t="s">
        <v>82</v>
      </c>
      <c r="K1360" t="s">
        <v>75</v>
      </c>
      <c r="L1360" t="s">
        <v>8078</v>
      </c>
      <c r="M1360" t="s">
        <v>8079</v>
      </c>
      <c r="N1360" t="s">
        <v>8080</v>
      </c>
      <c r="O1360" t="s">
        <v>61</v>
      </c>
      <c r="P1360" t="s">
        <v>62</v>
      </c>
      <c r="Q1360" t="s">
        <v>7763</v>
      </c>
      <c r="R1360" t="s">
        <v>8081</v>
      </c>
      <c r="S1360" t="s">
        <v>6480</v>
      </c>
      <c r="T1360" t="s">
        <v>7765</v>
      </c>
      <c r="U1360" t="s">
        <v>7766</v>
      </c>
      <c r="V1360" s="40">
        <v>0</v>
      </c>
      <c r="W1360" s="40">
        <v>2.0844907407407406E-2</v>
      </c>
      <c r="X1360" s="40">
        <v>2.0844907407407406E-2</v>
      </c>
      <c r="Y1360" s="2" t="str">
        <f t="shared" si="260"/>
        <v/>
      </c>
      <c r="Z1360" s="47" t="str">
        <f t="shared" si="261"/>
        <v>Cumplido</v>
      </c>
      <c r="AA1360" s="8"/>
      <c r="AB1360" s="8"/>
      <c r="AC1360" s="8"/>
      <c r="AD1360" s="8"/>
      <c r="AE1360" s="8"/>
      <c r="AF1360" s="42">
        <v>45349</v>
      </c>
      <c r="AG1360" s="13" t="str">
        <f t="shared" si="262"/>
        <v>CUMPLE</v>
      </c>
      <c r="AH1360" s="13" t="str">
        <f t="shared" si="263"/>
        <v>NO CUMPLE</v>
      </c>
      <c r="AI1360" s="13" t="str">
        <f t="shared" si="264"/>
        <v>NO CUMPLE</v>
      </c>
      <c r="AJ1360" s="13" t="str">
        <f t="shared" si="265"/>
        <v>NO CUMPLE</v>
      </c>
      <c r="AK1360" s="13" t="str">
        <f t="shared" si="266"/>
        <v>NO CUMPLE</v>
      </c>
      <c r="AL1360" s="13" t="str">
        <f t="shared" si="267"/>
        <v>CUMPLE</v>
      </c>
      <c r="AM1360" s="13" t="str">
        <f t="shared" si="268"/>
        <v>NO CUMPLE</v>
      </c>
      <c r="AN1360" s="13" t="str">
        <f t="shared" si="269"/>
        <v>NO CUMPLE</v>
      </c>
      <c r="AO1360" s="13" t="str">
        <f t="shared" si="270"/>
        <v>NO CUMPLE</v>
      </c>
      <c r="AP1360" s="13" t="str">
        <f t="shared" si="271"/>
        <v>NO CUMPLE</v>
      </c>
    </row>
    <row r="1361" spans="1:42" ht="15" x14ac:dyDescent="0.25">
      <c r="A1361" t="s">
        <v>8082</v>
      </c>
      <c r="B1361" t="s">
        <v>307</v>
      </c>
      <c r="C1361" t="s">
        <v>308</v>
      </c>
      <c r="D1361" t="s">
        <v>308</v>
      </c>
      <c r="E1361" t="s">
        <v>475</v>
      </c>
      <c r="F1361" t="s">
        <v>310</v>
      </c>
      <c r="G1361" t="s">
        <v>73</v>
      </c>
      <c r="H1361" t="s">
        <v>55</v>
      </c>
      <c r="I1361" t="s">
        <v>30</v>
      </c>
      <c r="J1361" t="s">
        <v>82</v>
      </c>
      <c r="K1361" t="s">
        <v>75</v>
      </c>
      <c r="L1361" t="s">
        <v>8083</v>
      </c>
      <c r="M1361" t="s">
        <v>8084</v>
      </c>
      <c r="N1361" t="s">
        <v>8085</v>
      </c>
      <c r="O1361" t="s">
        <v>61</v>
      </c>
      <c r="P1361" t="s">
        <v>62</v>
      </c>
      <c r="Q1361" t="s">
        <v>7763</v>
      </c>
      <c r="R1361" t="s">
        <v>8086</v>
      </c>
      <c r="S1361" t="s">
        <v>6480</v>
      </c>
      <c r="T1361" t="s">
        <v>7765</v>
      </c>
      <c r="U1361" t="s">
        <v>7766</v>
      </c>
      <c r="V1361" s="40">
        <v>0</v>
      </c>
      <c r="W1361" s="40">
        <v>3.0497685185185187E-2</v>
      </c>
      <c r="X1361" s="40">
        <v>3.0497685185185187E-2</v>
      </c>
      <c r="Y1361" s="2" t="str">
        <f t="shared" si="260"/>
        <v/>
      </c>
      <c r="Z1361" s="47" t="str">
        <f t="shared" si="261"/>
        <v>Cumplido</v>
      </c>
      <c r="AA1361" s="8"/>
      <c r="AB1361" s="8"/>
      <c r="AC1361" s="8"/>
      <c r="AD1361" s="8"/>
      <c r="AE1361" s="8"/>
      <c r="AF1361" s="42">
        <v>45349</v>
      </c>
      <c r="AG1361" s="13" t="str">
        <f t="shared" si="262"/>
        <v>CUMPLE</v>
      </c>
      <c r="AH1361" s="13" t="str">
        <f t="shared" si="263"/>
        <v>NO CUMPLE</v>
      </c>
      <c r="AI1361" s="13" t="str">
        <f t="shared" si="264"/>
        <v>NO CUMPLE</v>
      </c>
      <c r="AJ1361" s="13" t="str">
        <f t="shared" si="265"/>
        <v>NO CUMPLE</v>
      </c>
      <c r="AK1361" s="13" t="str">
        <f t="shared" si="266"/>
        <v>NO CUMPLE</v>
      </c>
      <c r="AL1361" s="13" t="str">
        <f t="shared" si="267"/>
        <v>CUMPLE</v>
      </c>
      <c r="AM1361" s="13" t="str">
        <f t="shared" si="268"/>
        <v>NO CUMPLE</v>
      </c>
      <c r="AN1361" s="13" t="str">
        <f t="shared" si="269"/>
        <v>NO CUMPLE</v>
      </c>
      <c r="AO1361" s="13" t="str">
        <f t="shared" si="270"/>
        <v>NO CUMPLE</v>
      </c>
      <c r="AP1361" s="13" t="str">
        <f t="shared" si="271"/>
        <v>NO CUMPLE</v>
      </c>
    </row>
    <row r="1362" spans="1:42" ht="15" x14ac:dyDescent="0.25">
      <c r="A1362" t="s">
        <v>8087</v>
      </c>
      <c r="B1362" t="s">
        <v>307</v>
      </c>
      <c r="C1362" t="s">
        <v>308</v>
      </c>
      <c r="D1362" t="s">
        <v>308</v>
      </c>
      <c r="E1362" t="s">
        <v>475</v>
      </c>
      <c r="F1362" t="s">
        <v>310</v>
      </c>
      <c r="G1362" t="s">
        <v>73</v>
      </c>
      <c r="H1362" t="s">
        <v>55</v>
      </c>
      <c r="I1362" t="s">
        <v>30</v>
      </c>
      <c r="J1362" t="s">
        <v>82</v>
      </c>
      <c r="K1362" t="s">
        <v>75</v>
      </c>
      <c r="L1362" t="s">
        <v>8088</v>
      </c>
      <c r="M1362" t="s">
        <v>8089</v>
      </c>
      <c r="N1362" t="s">
        <v>8090</v>
      </c>
      <c r="O1362" t="s">
        <v>61</v>
      </c>
      <c r="P1362" t="s">
        <v>62</v>
      </c>
      <c r="Q1362" t="s">
        <v>7763</v>
      </c>
      <c r="R1362" t="s">
        <v>8091</v>
      </c>
      <c r="S1362" t="s">
        <v>6480</v>
      </c>
      <c r="T1362" t="s">
        <v>7765</v>
      </c>
      <c r="U1362" t="s">
        <v>7766</v>
      </c>
      <c r="V1362" s="40">
        <v>0</v>
      </c>
      <c r="W1362" s="40">
        <v>4.5520833333333337E-2</v>
      </c>
      <c r="X1362" s="40">
        <v>4.5520833333333337E-2</v>
      </c>
      <c r="Y1362" s="2" t="str">
        <f t="shared" si="260"/>
        <v/>
      </c>
      <c r="Z1362" s="47" t="str">
        <f t="shared" si="261"/>
        <v>Cumplido</v>
      </c>
      <c r="AA1362" s="8"/>
      <c r="AB1362" s="8"/>
      <c r="AC1362" s="8"/>
      <c r="AD1362" s="8"/>
      <c r="AE1362" s="8"/>
      <c r="AF1362" s="42">
        <v>45349</v>
      </c>
      <c r="AG1362" s="13" t="str">
        <f t="shared" si="262"/>
        <v>NO CUMPLE</v>
      </c>
      <c r="AH1362" s="13" t="str">
        <f t="shared" si="263"/>
        <v>CUMPLE</v>
      </c>
      <c r="AI1362" s="13" t="str">
        <f t="shared" si="264"/>
        <v>NO CUMPLE</v>
      </c>
      <c r="AJ1362" s="13" t="str">
        <f t="shared" si="265"/>
        <v>NO CUMPLE</v>
      </c>
      <c r="AK1362" s="13" t="str">
        <f t="shared" si="266"/>
        <v>NO CUMPLE</v>
      </c>
      <c r="AL1362" s="13" t="str">
        <f t="shared" si="267"/>
        <v>NO CUMPLE</v>
      </c>
      <c r="AM1362" s="13" t="str">
        <f t="shared" si="268"/>
        <v>CUMPLE</v>
      </c>
      <c r="AN1362" s="13" t="str">
        <f t="shared" si="269"/>
        <v>NO CUMPLE</v>
      </c>
      <c r="AO1362" s="13" t="str">
        <f t="shared" si="270"/>
        <v>NO CUMPLE</v>
      </c>
      <c r="AP1362" s="13" t="str">
        <f t="shared" si="271"/>
        <v>NO CUMPLE</v>
      </c>
    </row>
    <row r="1363" spans="1:42" ht="15" x14ac:dyDescent="0.25">
      <c r="A1363" t="s">
        <v>8092</v>
      </c>
      <c r="B1363" t="s">
        <v>307</v>
      </c>
      <c r="C1363" t="s">
        <v>308</v>
      </c>
      <c r="D1363" t="s">
        <v>308</v>
      </c>
      <c r="E1363" t="s">
        <v>475</v>
      </c>
      <c r="F1363" t="s">
        <v>310</v>
      </c>
      <c r="G1363" t="s">
        <v>73</v>
      </c>
      <c r="H1363" t="s">
        <v>55</v>
      </c>
      <c r="I1363" t="s">
        <v>30</v>
      </c>
      <c r="J1363" t="s">
        <v>82</v>
      </c>
      <c r="K1363" t="s">
        <v>75</v>
      </c>
      <c r="L1363" t="s">
        <v>8093</v>
      </c>
      <c r="M1363" t="s">
        <v>8094</v>
      </c>
      <c r="N1363" t="s">
        <v>8095</v>
      </c>
      <c r="O1363" t="s">
        <v>61</v>
      </c>
      <c r="P1363" t="s">
        <v>62</v>
      </c>
      <c r="Q1363" t="s">
        <v>7763</v>
      </c>
      <c r="R1363" t="s">
        <v>8096</v>
      </c>
      <c r="S1363" t="s">
        <v>6480</v>
      </c>
      <c r="T1363" t="s">
        <v>7765</v>
      </c>
      <c r="U1363" t="s">
        <v>7766</v>
      </c>
      <c r="V1363" s="40">
        <v>0</v>
      </c>
      <c r="W1363" s="40">
        <v>4.5324074074074072E-2</v>
      </c>
      <c r="X1363" s="40">
        <v>4.5324074074074072E-2</v>
      </c>
      <c r="Y1363" s="2" t="str">
        <f t="shared" si="260"/>
        <v/>
      </c>
      <c r="Z1363" s="47" t="str">
        <f t="shared" si="261"/>
        <v>Cumplido</v>
      </c>
      <c r="AA1363" s="8"/>
      <c r="AB1363" s="8"/>
      <c r="AC1363" s="8"/>
      <c r="AD1363" s="8"/>
      <c r="AE1363" s="8"/>
      <c r="AF1363" s="42">
        <v>45349</v>
      </c>
      <c r="AG1363" s="13" t="str">
        <f t="shared" si="262"/>
        <v>NO CUMPLE</v>
      </c>
      <c r="AH1363" s="13" t="str">
        <f t="shared" si="263"/>
        <v>CUMPLE</v>
      </c>
      <c r="AI1363" s="13" t="str">
        <f t="shared" si="264"/>
        <v>NO CUMPLE</v>
      </c>
      <c r="AJ1363" s="13" t="str">
        <f t="shared" si="265"/>
        <v>NO CUMPLE</v>
      </c>
      <c r="AK1363" s="13" t="str">
        <f t="shared" si="266"/>
        <v>NO CUMPLE</v>
      </c>
      <c r="AL1363" s="13" t="str">
        <f t="shared" si="267"/>
        <v>NO CUMPLE</v>
      </c>
      <c r="AM1363" s="13" t="str">
        <f t="shared" si="268"/>
        <v>CUMPLE</v>
      </c>
      <c r="AN1363" s="13" t="str">
        <f t="shared" si="269"/>
        <v>NO CUMPLE</v>
      </c>
      <c r="AO1363" s="13" t="str">
        <f t="shared" si="270"/>
        <v>NO CUMPLE</v>
      </c>
      <c r="AP1363" s="13" t="str">
        <f t="shared" si="271"/>
        <v>NO CUMPLE</v>
      </c>
    </row>
    <row r="1364" spans="1:42" ht="15" x14ac:dyDescent="0.25">
      <c r="A1364" t="s">
        <v>8097</v>
      </c>
      <c r="B1364" t="s">
        <v>307</v>
      </c>
      <c r="C1364" t="s">
        <v>308</v>
      </c>
      <c r="D1364" t="s">
        <v>308</v>
      </c>
      <c r="E1364" t="s">
        <v>475</v>
      </c>
      <c r="F1364" t="s">
        <v>310</v>
      </c>
      <c r="G1364" t="s">
        <v>73</v>
      </c>
      <c r="H1364" t="s">
        <v>55</v>
      </c>
      <c r="I1364" t="s">
        <v>30</v>
      </c>
      <c r="J1364" t="s">
        <v>82</v>
      </c>
      <c r="K1364" t="s">
        <v>75</v>
      </c>
      <c r="L1364" t="s">
        <v>8098</v>
      </c>
      <c r="M1364" t="s">
        <v>8099</v>
      </c>
      <c r="N1364" t="s">
        <v>8100</v>
      </c>
      <c r="O1364" t="s">
        <v>61</v>
      </c>
      <c r="P1364" t="s">
        <v>62</v>
      </c>
      <c r="Q1364" t="s">
        <v>7763</v>
      </c>
      <c r="R1364" t="s">
        <v>8101</v>
      </c>
      <c r="S1364" t="s">
        <v>6480</v>
      </c>
      <c r="T1364" t="s">
        <v>7765</v>
      </c>
      <c r="U1364" t="s">
        <v>7766</v>
      </c>
      <c r="V1364" s="40">
        <v>0</v>
      </c>
      <c r="W1364" s="40">
        <v>4.1319444444444443E-2</v>
      </c>
      <c r="X1364" s="40">
        <v>4.1319444444444443E-2</v>
      </c>
      <c r="Y1364" s="2" t="str">
        <f t="shared" si="260"/>
        <v/>
      </c>
      <c r="Z1364" s="47" t="str">
        <f t="shared" si="261"/>
        <v>Cumplido</v>
      </c>
      <c r="AA1364" s="8"/>
      <c r="AB1364" s="8" t="str">
        <f>IF($H1364="1-Crítica",IF($X1364&lt;=$AT$5,"Cumplido", "Incumplido"),"")</f>
        <v/>
      </c>
      <c r="AC1364" s="8" t="str">
        <f>IF($H1364="2-Alta",IF($X1364&lt;=$AT$6, "Cumplido", "Incumplido"),"")</f>
        <v/>
      </c>
      <c r="AD1364" s="8" t="str">
        <f>IF($H1364="3-Medio",IF($X1364&lt;=$AT$7, "Cumplido", "Incumplido"),"")</f>
        <v/>
      </c>
      <c r="AE1364" s="8" t="str">
        <f>IF($H1364="4-Baja",IF($X1364&lt;=$AT$8, "Cumplido", "Incumplido"),"")</f>
        <v>Cumplido</v>
      </c>
      <c r="AF1364" s="42">
        <v>45349</v>
      </c>
      <c r="AG1364" s="13" t="str">
        <f t="shared" si="262"/>
        <v>CUMPLE</v>
      </c>
      <c r="AH1364" s="13" t="str">
        <f t="shared" si="263"/>
        <v>NO CUMPLE</v>
      </c>
      <c r="AI1364" s="13" t="str">
        <f t="shared" si="264"/>
        <v>NO CUMPLE</v>
      </c>
      <c r="AJ1364" s="13" t="str">
        <f t="shared" si="265"/>
        <v>NO CUMPLE</v>
      </c>
      <c r="AK1364" s="13" t="str">
        <f t="shared" si="266"/>
        <v>NO CUMPLE</v>
      </c>
      <c r="AL1364" s="13" t="str">
        <f t="shared" si="267"/>
        <v>CUMPLE</v>
      </c>
      <c r="AM1364" s="13" t="str">
        <f t="shared" si="268"/>
        <v>NO CUMPLE</v>
      </c>
      <c r="AN1364" s="13" t="str">
        <f t="shared" si="269"/>
        <v>NO CUMPLE</v>
      </c>
      <c r="AO1364" s="13" t="str">
        <f t="shared" si="270"/>
        <v>NO CUMPLE</v>
      </c>
      <c r="AP1364" s="13" t="str">
        <f t="shared" si="271"/>
        <v>NO CUMPLE</v>
      </c>
    </row>
    <row r="1365" spans="1:42" ht="15" hidden="1" x14ac:dyDescent="0.25">
      <c r="A1365" t="s">
        <v>8102</v>
      </c>
      <c r="B1365" t="s">
        <v>165</v>
      </c>
      <c r="C1365" t="s">
        <v>296</v>
      </c>
      <c r="D1365" t="s">
        <v>297</v>
      </c>
      <c r="E1365" t="s">
        <v>767</v>
      </c>
      <c r="F1365" t="s">
        <v>712</v>
      </c>
      <c r="G1365" t="s">
        <v>73</v>
      </c>
      <c r="H1365" t="s">
        <v>74</v>
      </c>
      <c r="I1365" t="s">
        <v>29</v>
      </c>
      <c r="J1365" t="s">
        <v>82</v>
      </c>
      <c r="K1365" t="s">
        <v>768</v>
      </c>
      <c r="L1365" t="s">
        <v>1125</v>
      </c>
      <c r="M1365" t="s">
        <v>8103</v>
      </c>
      <c r="N1365" t="s">
        <v>8104</v>
      </c>
      <c r="O1365" t="s">
        <v>61</v>
      </c>
      <c r="P1365" t="s">
        <v>94</v>
      </c>
      <c r="Q1365" t="s">
        <v>95</v>
      </c>
      <c r="R1365" t="s">
        <v>8105</v>
      </c>
      <c r="S1365" t="s">
        <v>6480</v>
      </c>
      <c r="T1365" t="s">
        <v>8106</v>
      </c>
      <c r="U1365" t="s">
        <v>774</v>
      </c>
      <c r="V1365" s="40">
        <v>3.8831018518518522E-2</v>
      </c>
      <c r="W1365" s="40">
        <v>4.1805555555555554E-2</v>
      </c>
      <c r="X1365" s="40">
        <v>2.9745370370370373E-3</v>
      </c>
      <c r="Y1365" s="2" t="str">
        <f t="shared" si="260"/>
        <v/>
      </c>
      <c r="Z1365" s="47" t="str">
        <f t="shared" si="261"/>
        <v>Cumplido</v>
      </c>
      <c r="AA1365" s="8"/>
      <c r="AB1365" s="8"/>
      <c r="AC1365" s="8"/>
      <c r="AD1365" s="8"/>
      <c r="AE1365" s="8"/>
      <c r="AF1365" s="42">
        <v>45349</v>
      </c>
      <c r="AG1365" s="13" t="str">
        <f t="shared" si="262"/>
        <v>CUMPLE</v>
      </c>
      <c r="AH1365" s="13" t="str">
        <f t="shared" si="263"/>
        <v>NO CUMPLE</v>
      </c>
      <c r="AI1365" s="13" t="str">
        <f t="shared" si="264"/>
        <v>NO CUMPLE</v>
      </c>
      <c r="AJ1365" s="13" t="str">
        <f t="shared" si="265"/>
        <v>NO CUMPLE</v>
      </c>
      <c r="AK1365" s="13" t="str">
        <f t="shared" si="266"/>
        <v>NO CUMPLE</v>
      </c>
      <c r="AL1365" s="13" t="str">
        <f t="shared" si="267"/>
        <v>NO CUMPLE</v>
      </c>
      <c r="AM1365" s="13" t="str">
        <f t="shared" si="268"/>
        <v>CUMPLE</v>
      </c>
      <c r="AN1365" s="13" t="str">
        <f t="shared" si="269"/>
        <v>NO CUMPLE</v>
      </c>
      <c r="AO1365" s="13" t="str">
        <f t="shared" si="270"/>
        <v>NO CUMPLE</v>
      </c>
      <c r="AP1365" s="13" t="str">
        <f t="shared" si="271"/>
        <v>NO CUMPLE</v>
      </c>
    </row>
    <row r="1366" spans="1:42" ht="15" hidden="1" x14ac:dyDescent="0.25">
      <c r="A1366" t="s">
        <v>8107</v>
      </c>
      <c r="B1366" t="s">
        <v>165</v>
      </c>
      <c r="C1366" t="s">
        <v>415</v>
      </c>
      <c r="D1366" t="s">
        <v>297</v>
      </c>
      <c r="E1366" t="s">
        <v>1888</v>
      </c>
      <c r="F1366" t="s">
        <v>712</v>
      </c>
      <c r="G1366" t="s">
        <v>73</v>
      </c>
      <c r="H1366" t="s">
        <v>74</v>
      </c>
      <c r="I1366" t="s">
        <v>29</v>
      </c>
      <c r="J1366" t="s">
        <v>82</v>
      </c>
      <c r="K1366" t="s">
        <v>4818</v>
      </c>
      <c r="L1366" t="s">
        <v>4819</v>
      </c>
      <c r="M1366" t="s">
        <v>8108</v>
      </c>
      <c r="N1366" t="s">
        <v>8109</v>
      </c>
      <c r="O1366" t="s">
        <v>61</v>
      </c>
      <c r="P1366" t="s">
        <v>94</v>
      </c>
      <c r="Q1366" t="s">
        <v>95</v>
      </c>
      <c r="R1366" t="s">
        <v>8110</v>
      </c>
      <c r="S1366" t="s">
        <v>6480</v>
      </c>
      <c r="T1366" t="s">
        <v>8111</v>
      </c>
      <c r="U1366" t="s">
        <v>413</v>
      </c>
      <c r="V1366" s="40">
        <v>5.0856481481481482E-2</v>
      </c>
      <c r="W1366" s="40">
        <v>6.6354166666666672E-2</v>
      </c>
      <c r="X1366" s="40">
        <v>1.5497685185185186E-2</v>
      </c>
      <c r="Y1366" s="2" t="str">
        <f t="shared" si="260"/>
        <v/>
      </c>
      <c r="Z1366" s="47" t="str">
        <f t="shared" si="261"/>
        <v>Cumplido</v>
      </c>
      <c r="AA1366" s="8"/>
      <c r="AB1366" s="8"/>
      <c r="AC1366" s="8"/>
      <c r="AD1366" s="8"/>
      <c r="AE1366" s="8"/>
      <c r="AF1366" s="42">
        <v>45349</v>
      </c>
      <c r="AG1366" s="13" t="str">
        <f t="shared" si="262"/>
        <v>CUMPLE</v>
      </c>
      <c r="AH1366" s="13" t="str">
        <f t="shared" si="263"/>
        <v>NO CUMPLE</v>
      </c>
      <c r="AI1366" s="13" t="str">
        <f t="shared" si="264"/>
        <v>NO CUMPLE</v>
      </c>
      <c r="AJ1366" s="13" t="str">
        <f t="shared" si="265"/>
        <v>NO CUMPLE</v>
      </c>
      <c r="AK1366" s="13" t="str">
        <f t="shared" si="266"/>
        <v>NO CUMPLE</v>
      </c>
      <c r="AL1366" s="13" t="str">
        <f t="shared" si="267"/>
        <v>NO CUMPLE</v>
      </c>
      <c r="AM1366" s="13" t="str">
        <f t="shared" si="268"/>
        <v>CUMPLE</v>
      </c>
      <c r="AN1366" s="13" t="str">
        <f t="shared" si="269"/>
        <v>NO CUMPLE</v>
      </c>
      <c r="AO1366" s="13" t="str">
        <f t="shared" si="270"/>
        <v>NO CUMPLE</v>
      </c>
      <c r="AP1366" s="13" t="str">
        <f t="shared" si="271"/>
        <v>NO CUMPLE</v>
      </c>
    </row>
    <row r="1367" spans="1:42" ht="15" hidden="1" x14ac:dyDescent="0.25">
      <c r="A1367" t="s">
        <v>8112</v>
      </c>
      <c r="B1367" t="s">
        <v>165</v>
      </c>
      <c r="C1367" t="s">
        <v>359</v>
      </c>
      <c r="D1367" t="s">
        <v>71</v>
      </c>
      <c r="E1367" t="s">
        <v>767</v>
      </c>
      <c r="F1367" t="s">
        <v>1016</v>
      </c>
      <c r="G1367" t="s">
        <v>54</v>
      </c>
      <c r="H1367" t="s">
        <v>55</v>
      </c>
      <c r="I1367" t="s">
        <v>30</v>
      </c>
      <c r="J1367" t="s">
        <v>82</v>
      </c>
      <c r="K1367" t="s">
        <v>57</v>
      </c>
      <c r="L1367" t="s">
        <v>8113</v>
      </c>
      <c r="M1367" t="s">
        <v>8114</v>
      </c>
      <c r="N1367" t="s">
        <v>8115</v>
      </c>
      <c r="O1367" t="s">
        <v>61</v>
      </c>
      <c r="P1367" t="s">
        <v>136</v>
      </c>
      <c r="Q1367" t="s">
        <v>137</v>
      </c>
      <c r="R1367" t="s">
        <v>8116</v>
      </c>
      <c r="S1367" t="s">
        <v>6480</v>
      </c>
      <c r="T1367" t="s">
        <v>8117</v>
      </c>
      <c r="U1367" t="s">
        <v>1047</v>
      </c>
      <c r="V1367" s="40">
        <v>1.0879629629629629E-3</v>
      </c>
      <c r="W1367" s="40">
        <v>2.2569444444444442E-3</v>
      </c>
      <c r="X1367" s="40">
        <v>1.1689814814814816E-3</v>
      </c>
      <c r="Y1367" s="2" t="str">
        <f t="shared" si="260"/>
        <v/>
      </c>
      <c r="Z1367" s="47" t="str">
        <f t="shared" si="261"/>
        <v>Cumplido</v>
      </c>
      <c r="AA1367" s="8"/>
      <c r="AB1367" s="8"/>
      <c r="AC1367" s="8"/>
      <c r="AD1367" s="8"/>
      <c r="AE1367" s="8"/>
      <c r="AF1367" s="42">
        <v>45349</v>
      </c>
      <c r="AG1367" s="13" t="str">
        <f t="shared" si="262"/>
        <v>CUMPLE</v>
      </c>
      <c r="AH1367" s="13" t="str">
        <f t="shared" si="263"/>
        <v>NO CUMPLE</v>
      </c>
      <c r="AI1367" s="13" t="str">
        <f t="shared" si="264"/>
        <v>NO CUMPLE</v>
      </c>
      <c r="AJ1367" s="13" t="str">
        <f t="shared" si="265"/>
        <v>NO CUMPLE</v>
      </c>
      <c r="AK1367" s="13" t="str">
        <f t="shared" si="266"/>
        <v>NO CUMPLE</v>
      </c>
      <c r="AL1367" s="13" t="str">
        <f t="shared" si="267"/>
        <v>CUMPLE</v>
      </c>
      <c r="AM1367" s="13" t="str">
        <f t="shared" si="268"/>
        <v>NO CUMPLE</v>
      </c>
      <c r="AN1367" s="13" t="str">
        <f t="shared" si="269"/>
        <v>NO CUMPLE</v>
      </c>
      <c r="AO1367" s="13" t="str">
        <f t="shared" si="270"/>
        <v>NO CUMPLE</v>
      </c>
      <c r="AP1367" s="13" t="str">
        <f t="shared" si="271"/>
        <v>NO CUMPLE</v>
      </c>
    </row>
    <row r="1368" spans="1:42" ht="15" hidden="1" x14ac:dyDescent="0.25">
      <c r="A1368" t="s">
        <v>8118</v>
      </c>
      <c r="B1368" t="s">
        <v>165</v>
      </c>
      <c r="C1368" t="s">
        <v>359</v>
      </c>
      <c r="D1368" t="s">
        <v>71</v>
      </c>
      <c r="E1368" t="s">
        <v>767</v>
      </c>
      <c r="F1368" t="s">
        <v>1016</v>
      </c>
      <c r="G1368" t="s">
        <v>54</v>
      </c>
      <c r="H1368" t="s">
        <v>55</v>
      </c>
      <c r="I1368" t="s">
        <v>30</v>
      </c>
      <c r="J1368" t="s">
        <v>82</v>
      </c>
      <c r="K1368" t="s">
        <v>57</v>
      </c>
      <c r="L1368" t="s">
        <v>1017</v>
      </c>
      <c r="M1368" t="s">
        <v>8119</v>
      </c>
      <c r="N1368" t="s">
        <v>8120</v>
      </c>
      <c r="O1368" t="s">
        <v>61</v>
      </c>
      <c r="P1368" t="s">
        <v>136</v>
      </c>
      <c r="Q1368" t="s">
        <v>137</v>
      </c>
      <c r="R1368" t="s">
        <v>8121</v>
      </c>
      <c r="S1368" t="s">
        <v>6689</v>
      </c>
      <c r="T1368" t="s">
        <v>1017</v>
      </c>
      <c r="U1368" t="s">
        <v>1021</v>
      </c>
      <c r="V1368" s="40">
        <v>6.018518518518519E-4</v>
      </c>
      <c r="W1368" s="40">
        <v>7.8935185185185185E-3</v>
      </c>
      <c r="X1368" s="40">
        <v>7.2916666666666668E-3</v>
      </c>
      <c r="Y1368" s="2" t="str">
        <f t="shared" si="260"/>
        <v/>
      </c>
      <c r="Z1368" s="47" t="str">
        <f t="shared" si="261"/>
        <v>Cumplido</v>
      </c>
      <c r="AA1368" s="8"/>
      <c r="AB1368" s="8"/>
      <c r="AC1368" s="8"/>
      <c r="AD1368" s="8"/>
      <c r="AE1368" s="8"/>
      <c r="AF1368" s="42">
        <v>45350</v>
      </c>
      <c r="AG1368" s="13" t="str">
        <f t="shared" si="262"/>
        <v>CUMPLE</v>
      </c>
      <c r="AH1368" s="13" t="str">
        <f t="shared" si="263"/>
        <v>NO CUMPLE</v>
      </c>
      <c r="AI1368" s="13" t="str">
        <f t="shared" si="264"/>
        <v>NO CUMPLE</v>
      </c>
      <c r="AJ1368" s="13" t="str">
        <f t="shared" si="265"/>
        <v>NO CUMPLE</v>
      </c>
      <c r="AK1368" s="13" t="str">
        <f t="shared" si="266"/>
        <v>NO CUMPLE</v>
      </c>
      <c r="AL1368" s="13" t="str">
        <f t="shared" si="267"/>
        <v>CUMPLE</v>
      </c>
      <c r="AM1368" s="13" t="str">
        <f t="shared" si="268"/>
        <v>NO CUMPLE</v>
      </c>
      <c r="AN1368" s="13" t="str">
        <f t="shared" si="269"/>
        <v>NO CUMPLE</v>
      </c>
      <c r="AO1368" s="13" t="str">
        <f t="shared" si="270"/>
        <v>NO CUMPLE</v>
      </c>
      <c r="AP1368" s="13" t="str">
        <f t="shared" si="271"/>
        <v>NO CUMPLE</v>
      </c>
    </row>
    <row r="1369" spans="1:42" ht="15" hidden="1" x14ac:dyDescent="0.25">
      <c r="A1369" t="s">
        <v>8122</v>
      </c>
      <c r="B1369" t="s">
        <v>165</v>
      </c>
      <c r="C1369" t="s">
        <v>359</v>
      </c>
      <c r="D1369" t="s">
        <v>71</v>
      </c>
      <c r="E1369" t="s">
        <v>767</v>
      </c>
      <c r="F1369" t="s">
        <v>1016</v>
      </c>
      <c r="G1369" t="s">
        <v>54</v>
      </c>
      <c r="H1369" t="s">
        <v>55</v>
      </c>
      <c r="I1369" t="s">
        <v>30</v>
      </c>
      <c r="J1369" t="s">
        <v>82</v>
      </c>
      <c r="K1369" t="s">
        <v>57</v>
      </c>
      <c r="L1369" t="s">
        <v>1083</v>
      </c>
      <c r="M1369" t="s">
        <v>8123</v>
      </c>
      <c r="N1369" t="s">
        <v>8124</v>
      </c>
      <c r="O1369" t="s">
        <v>61</v>
      </c>
      <c r="P1369" t="s">
        <v>136</v>
      </c>
      <c r="Q1369" t="s">
        <v>137</v>
      </c>
      <c r="R1369" t="s">
        <v>8125</v>
      </c>
      <c r="S1369" t="s">
        <v>6689</v>
      </c>
      <c r="T1369" t="s">
        <v>1083</v>
      </c>
      <c r="U1369" t="s">
        <v>1087</v>
      </c>
      <c r="V1369" s="40">
        <v>4.2245370370370371E-3</v>
      </c>
      <c r="W1369" s="40">
        <v>5.9027777777777776E-3</v>
      </c>
      <c r="X1369" s="40">
        <v>1.6782407407407408E-3</v>
      </c>
      <c r="Y1369" s="2" t="str">
        <f t="shared" si="260"/>
        <v/>
      </c>
      <c r="Z1369" s="47" t="str">
        <f t="shared" si="261"/>
        <v>Cumplido</v>
      </c>
      <c r="AA1369" s="8"/>
      <c r="AB1369" s="8"/>
      <c r="AC1369" s="8"/>
      <c r="AD1369" s="8"/>
      <c r="AE1369" s="8"/>
      <c r="AF1369" s="42">
        <v>45350</v>
      </c>
      <c r="AG1369" s="13" t="str">
        <f t="shared" si="262"/>
        <v>CUMPLE</v>
      </c>
      <c r="AH1369" s="13" t="str">
        <f t="shared" si="263"/>
        <v>NO CUMPLE</v>
      </c>
      <c r="AI1369" s="13" t="str">
        <f t="shared" si="264"/>
        <v>NO CUMPLE</v>
      </c>
      <c r="AJ1369" s="13" t="str">
        <f t="shared" si="265"/>
        <v>NO CUMPLE</v>
      </c>
      <c r="AK1369" s="13" t="str">
        <f t="shared" si="266"/>
        <v>NO CUMPLE</v>
      </c>
      <c r="AL1369" s="13" t="str">
        <f t="shared" si="267"/>
        <v>CUMPLE</v>
      </c>
      <c r="AM1369" s="13" t="str">
        <f t="shared" si="268"/>
        <v>NO CUMPLE</v>
      </c>
      <c r="AN1369" s="13" t="str">
        <f t="shared" si="269"/>
        <v>NO CUMPLE</v>
      </c>
      <c r="AO1369" s="13" t="str">
        <f t="shared" si="270"/>
        <v>NO CUMPLE</v>
      </c>
      <c r="AP1369" s="13" t="str">
        <f t="shared" si="271"/>
        <v>NO CUMPLE</v>
      </c>
    </row>
    <row r="1370" spans="1:42" ht="15" x14ac:dyDescent="0.25">
      <c r="A1370" t="s">
        <v>8126</v>
      </c>
      <c r="B1370" t="s">
        <v>307</v>
      </c>
      <c r="C1370" t="s">
        <v>308</v>
      </c>
      <c r="D1370" t="s">
        <v>308</v>
      </c>
      <c r="E1370" t="s">
        <v>475</v>
      </c>
      <c r="F1370" t="s">
        <v>310</v>
      </c>
      <c r="G1370" t="s">
        <v>73</v>
      </c>
      <c r="H1370" t="s">
        <v>55</v>
      </c>
      <c r="I1370" t="s">
        <v>30</v>
      </c>
      <c r="J1370" t="s">
        <v>82</v>
      </c>
      <c r="K1370" t="s">
        <v>75</v>
      </c>
      <c r="L1370" t="s">
        <v>8127</v>
      </c>
      <c r="M1370" t="s">
        <v>8128</v>
      </c>
      <c r="N1370" t="s">
        <v>8129</v>
      </c>
      <c r="O1370" t="s">
        <v>61</v>
      </c>
      <c r="P1370" t="s">
        <v>62</v>
      </c>
      <c r="Q1370" t="s">
        <v>7763</v>
      </c>
      <c r="R1370" t="s">
        <v>8130</v>
      </c>
      <c r="S1370" t="s">
        <v>6689</v>
      </c>
      <c r="T1370" t="s">
        <v>7765</v>
      </c>
      <c r="U1370" t="s">
        <v>7766</v>
      </c>
      <c r="V1370" s="40">
        <v>0</v>
      </c>
      <c r="W1370" s="40">
        <v>4.6539351851851853E-2</v>
      </c>
      <c r="X1370" s="40">
        <v>4.6539351851851853E-2</v>
      </c>
      <c r="Y1370" s="2" t="str">
        <f t="shared" si="260"/>
        <v/>
      </c>
      <c r="Z1370" s="47" t="str">
        <f t="shared" si="261"/>
        <v>Cumplido</v>
      </c>
      <c r="AA1370" s="8"/>
      <c r="AB1370" s="8"/>
      <c r="AC1370" s="8"/>
      <c r="AD1370" s="8"/>
      <c r="AE1370" s="8"/>
      <c r="AF1370" s="42">
        <v>45350</v>
      </c>
      <c r="AG1370" s="13" t="str">
        <f t="shared" si="262"/>
        <v>NO CUMPLE</v>
      </c>
      <c r="AH1370" s="13" t="str">
        <f t="shared" si="263"/>
        <v>CUMPLE</v>
      </c>
      <c r="AI1370" s="13" t="str">
        <f t="shared" si="264"/>
        <v>NO CUMPLE</v>
      </c>
      <c r="AJ1370" s="13" t="str">
        <f t="shared" si="265"/>
        <v>NO CUMPLE</v>
      </c>
      <c r="AK1370" s="13" t="str">
        <f t="shared" si="266"/>
        <v>NO CUMPLE</v>
      </c>
      <c r="AL1370" s="13" t="str">
        <f t="shared" si="267"/>
        <v>NO CUMPLE</v>
      </c>
      <c r="AM1370" s="13" t="str">
        <f t="shared" si="268"/>
        <v>CUMPLE</v>
      </c>
      <c r="AN1370" s="13" t="str">
        <f t="shared" si="269"/>
        <v>NO CUMPLE</v>
      </c>
      <c r="AO1370" s="13" t="str">
        <f t="shared" si="270"/>
        <v>NO CUMPLE</v>
      </c>
      <c r="AP1370" s="13" t="str">
        <f t="shared" si="271"/>
        <v>NO CUMPLE</v>
      </c>
    </row>
    <row r="1371" spans="1:42" ht="15" x14ac:dyDescent="0.25">
      <c r="A1371" t="s">
        <v>8131</v>
      </c>
      <c r="B1371" t="s">
        <v>94</v>
      </c>
      <c r="C1371" t="s">
        <v>223</v>
      </c>
      <c r="D1371" t="s">
        <v>832</v>
      </c>
      <c r="E1371" t="s">
        <v>1101</v>
      </c>
      <c r="F1371" t="s">
        <v>834</v>
      </c>
      <c r="G1371" t="s">
        <v>54</v>
      </c>
      <c r="H1371" t="s">
        <v>55</v>
      </c>
      <c r="I1371" t="s">
        <v>30</v>
      </c>
      <c r="J1371" t="s">
        <v>82</v>
      </c>
      <c r="K1371" t="s">
        <v>57</v>
      </c>
      <c r="L1371" t="s">
        <v>8132</v>
      </c>
      <c r="M1371" t="s">
        <v>8133</v>
      </c>
      <c r="N1371" t="s">
        <v>8134</v>
      </c>
      <c r="O1371" t="s">
        <v>61</v>
      </c>
      <c r="P1371" t="s">
        <v>839</v>
      </c>
      <c r="Q1371" t="s">
        <v>840</v>
      </c>
      <c r="R1371" t="s">
        <v>8135</v>
      </c>
      <c r="S1371" t="s">
        <v>6689</v>
      </c>
      <c r="T1371" t="s">
        <v>8136</v>
      </c>
      <c r="U1371" t="s">
        <v>8137</v>
      </c>
      <c r="V1371" s="40">
        <v>0.11690972222222222</v>
      </c>
      <c r="W1371" s="40">
        <v>0.27687499999999998</v>
      </c>
      <c r="X1371" s="40">
        <v>0.15996527777777778</v>
      </c>
      <c r="Y1371" s="2" t="str">
        <f t="shared" si="260"/>
        <v/>
      </c>
      <c r="Z1371" s="47" t="str">
        <f t="shared" si="261"/>
        <v>Cumplido</v>
      </c>
      <c r="AA1371" s="8"/>
      <c r="AB1371" s="8"/>
      <c r="AC1371" s="8"/>
      <c r="AD1371" s="8"/>
      <c r="AE1371" s="8"/>
      <c r="AF1371" s="42">
        <v>45350</v>
      </c>
      <c r="AG1371" s="13" t="str">
        <f t="shared" si="262"/>
        <v>NO CUMPLE</v>
      </c>
      <c r="AH1371" s="13" t="str">
        <f t="shared" si="263"/>
        <v>CUMPLE</v>
      </c>
      <c r="AI1371" s="13" t="str">
        <f t="shared" si="264"/>
        <v>NO CUMPLE</v>
      </c>
      <c r="AJ1371" s="13" t="str">
        <f t="shared" si="265"/>
        <v>NO CUMPLE</v>
      </c>
      <c r="AK1371" s="13" t="str">
        <f t="shared" si="266"/>
        <v>NO CUMPLE</v>
      </c>
      <c r="AL1371" s="13" t="str">
        <f t="shared" si="267"/>
        <v>NO CUMPLE</v>
      </c>
      <c r="AM1371" s="13" t="str">
        <f t="shared" si="268"/>
        <v>NO CUMPLE</v>
      </c>
      <c r="AN1371" s="13" t="str">
        <f t="shared" si="269"/>
        <v>CUMPLE</v>
      </c>
      <c r="AO1371" s="13" t="str">
        <f t="shared" si="270"/>
        <v>NO CUMPLE</v>
      </c>
      <c r="AP1371" s="13" t="str">
        <f t="shared" si="271"/>
        <v>NO CUMPLE</v>
      </c>
    </row>
    <row r="1372" spans="1:42" ht="15" hidden="1" x14ac:dyDescent="0.25">
      <c r="A1372" t="s">
        <v>8138</v>
      </c>
      <c r="B1372" t="s">
        <v>165</v>
      </c>
      <c r="C1372" t="s">
        <v>359</v>
      </c>
      <c r="D1372" t="s">
        <v>71</v>
      </c>
      <c r="E1372" t="s">
        <v>593</v>
      </c>
      <c r="F1372" t="s">
        <v>793</v>
      </c>
      <c r="G1372" t="s">
        <v>54</v>
      </c>
      <c r="H1372" t="s">
        <v>55</v>
      </c>
      <c r="I1372" t="s">
        <v>30</v>
      </c>
      <c r="J1372" t="s">
        <v>82</v>
      </c>
      <c r="K1372" t="s">
        <v>57</v>
      </c>
      <c r="L1372" t="s">
        <v>370</v>
      </c>
      <c r="M1372" t="s">
        <v>8139</v>
      </c>
      <c r="N1372" t="s">
        <v>8140</v>
      </c>
      <c r="O1372" t="s">
        <v>61</v>
      </c>
      <c r="P1372" t="s">
        <v>136</v>
      </c>
      <c r="Q1372" t="s">
        <v>137</v>
      </c>
      <c r="R1372" t="s">
        <v>8141</v>
      </c>
      <c r="S1372" t="s">
        <v>6480</v>
      </c>
      <c r="T1372" t="s">
        <v>370</v>
      </c>
      <c r="U1372" t="s">
        <v>352</v>
      </c>
      <c r="V1372" s="40">
        <v>1.8981481481481482E-3</v>
      </c>
      <c r="W1372" s="40">
        <v>2.7199074074074074E-3</v>
      </c>
      <c r="X1372" s="40">
        <v>8.2175925925925927E-4</v>
      </c>
      <c r="Y1372" s="2" t="str">
        <f t="shared" si="260"/>
        <v/>
      </c>
      <c r="Z1372" s="47" t="str">
        <f t="shared" si="261"/>
        <v>Cumplido</v>
      </c>
      <c r="AA1372" s="8"/>
      <c r="AB1372" s="8"/>
      <c r="AC1372" s="8"/>
      <c r="AD1372" s="8"/>
      <c r="AE1372" s="8"/>
      <c r="AF1372" s="42">
        <v>45349</v>
      </c>
      <c r="AG1372" s="13" t="str">
        <f t="shared" si="262"/>
        <v>CUMPLE</v>
      </c>
      <c r="AH1372" s="13" t="str">
        <f t="shared" si="263"/>
        <v>NO CUMPLE</v>
      </c>
      <c r="AI1372" s="13" t="str">
        <f t="shared" si="264"/>
        <v>NO CUMPLE</v>
      </c>
      <c r="AJ1372" s="13" t="str">
        <f t="shared" si="265"/>
        <v>NO CUMPLE</v>
      </c>
      <c r="AK1372" s="13" t="str">
        <f t="shared" si="266"/>
        <v>NO CUMPLE</v>
      </c>
      <c r="AL1372" s="13" t="str">
        <f t="shared" si="267"/>
        <v>CUMPLE</v>
      </c>
      <c r="AM1372" s="13" t="str">
        <f t="shared" si="268"/>
        <v>NO CUMPLE</v>
      </c>
      <c r="AN1372" s="13" t="str">
        <f t="shared" si="269"/>
        <v>NO CUMPLE</v>
      </c>
      <c r="AO1372" s="13" t="str">
        <f t="shared" si="270"/>
        <v>NO CUMPLE</v>
      </c>
      <c r="AP1372" s="13" t="str">
        <f t="shared" si="271"/>
        <v>NO CUMPLE</v>
      </c>
    </row>
    <row r="1373" spans="1:42" s="38" customFormat="1" ht="15" hidden="1" x14ac:dyDescent="0.25">
      <c r="A1373" t="s">
        <v>8142</v>
      </c>
      <c r="B1373" t="s">
        <v>165</v>
      </c>
      <c r="C1373" t="s">
        <v>415</v>
      </c>
      <c r="D1373" t="s">
        <v>297</v>
      </c>
      <c r="E1373" t="s">
        <v>1888</v>
      </c>
      <c r="F1373" t="s">
        <v>712</v>
      </c>
      <c r="G1373" t="s">
        <v>73</v>
      </c>
      <c r="H1373" t="s">
        <v>74</v>
      </c>
      <c r="I1373" t="s">
        <v>29</v>
      </c>
      <c r="J1373" t="s">
        <v>82</v>
      </c>
      <c r="K1373" t="s">
        <v>75</v>
      </c>
      <c r="L1373" t="s">
        <v>1827</v>
      </c>
      <c r="M1373" t="s">
        <v>8143</v>
      </c>
      <c r="N1373" t="s">
        <v>8144</v>
      </c>
      <c r="O1373" t="s">
        <v>61</v>
      </c>
      <c r="P1373" t="s">
        <v>94</v>
      </c>
      <c r="Q1373" t="s">
        <v>95</v>
      </c>
      <c r="R1373" t="s">
        <v>8145</v>
      </c>
      <c r="S1373" t="s">
        <v>6480</v>
      </c>
      <c r="T1373" t="s">
        <v>8146</v>
      </c>
      <c r="U1373" t="s">
        <v>413</v>
      </c>
      <c r="V1373" s="40">
        <v>0.12762731481481482</v>
      </c>
      <c r="W1373" s="40">
        <v>0.13516203703703702</v>
      </c>
      <c r="X1373" s="40">
        <v>7.5347222222222222E-3</v>
      </c>
      <c r="Y1373" s="2" t="str">
        <f t="shared" si="260"/>
        <v/>
      </c>
      <c r="Z1373" s="47" t="str">
        <f t="shared" si="261"/>
        <v>Cumplido</v>
      </c>
      <c r="AA1373" s="8"/>
      <c r="AB1373" s="8" t="str">
        <f>IF($H1373="1-Crítica",IF($X1373&lt;=$AT$5,"Cumplido", "Incumplido"),"")</f>
        <v/>
      </c>
      <c r="AC1373" s="8" t="str">
        <f>IF($H1373="2-Alta",IF($X1373&lt;=$AT$6, "Cumplido", "Incumplido"),"")</f>
        <v/>
      </c>
      <c r="AD1373" s="8" t="str">
        <f>IF($H1373="3-Medio",IF($X1373&lt;=$AT$7, "Cumplido", "Incumplido"),"")</f>
        <v>Cumplido</v>
      </c>
      <c r="AE1373" s="8" t="str">
        <f>IF($H1373="4-Baja",IF($X1373&lt;=$AT$8, "Cumplido", "Incumplido"),"")</f>
        <v/>
      </c>
      <c r="AF1373" s="42">
        <v>45349</v>
      </c>
      <c r="AG1373" s="13" t="str">
        <f t="shared" si="262"/>
        <v>CUMPLE</v>
      </c>
      <c r="AH1373" s="13" t="str">
        <f t="shared" si="263"/>
        <v>NO CUMPLE</v>
      </c>
      <c r="AI1373" s="13" t="str">
        <f t="shared" si="264"/>
        <v>NO CUMPLE</v>
      </c>
      <c r="AJ1373" s="13" t="str">
        <f t="shared" si="265"/>
        <v>NO CUMPLE</v>
      </c>
      <c r="AK1373" s="13" t="str">
        <f t="shared" si="266"/>
        <v>NO CUMPLE</v>
      </c>
      <c r="AL1373" s="13" t="str">
        <f t="shared" si="267"/>
        <v>NO CUMPLE</v>
      </c>
      <c r="AM1373" s="13" t="str">
        <f t="shared" si="268"/>
        <v>CUMPLE</v>
      </c>
      <c r="AN1373" s="13" t="str">
        <f t="shared" si="269"/>
        <v>NO CUMPLE</v>
      </c>
      <c r="AO1373" s="13" t="str">
        <f t="shared" si="270"/>
        <v>NO CUMPLE</v>
      </c>
      <c r="AP1373" s="13" t="str">
        <f t="shared" si="271"/>
        <v>NO CUMPLE</v>
      </c>
    </row>
    <row r="1374" spans="1:42" ht="15" hidden="1" x14ac:dyDescent="0.25">
      <c r="A1374" t="s">
        <v>8147</v>
      </c>
      <c r="B1374" t="s">
        <v>165</v>
      </c>
      <c r="C1374" t="s">
        <v>359</v>
      </c>
      <c r="D1374" t="s">
        <v>71</v>
      </c>
      <c r="E1374" t="s">
        <v>593</v>
      </c>
      <c r="F1374" t="s">
        <v>793</v>
      </c>
      <c r="G1374" t="s">
        <v>54</v>
      </c>
      <c r="H1374" t="s">
        <v>55</v>
      </c>
      <c r="I1374" t="s">
        <v>30</v>
      </c>
      <c r="J1374" t="s">
        <v>82</v>
      </c>
      <c r="K1374" t="s">
        <v>57</v>
      </c>
      <c r="L1374" t="s">
        <v>8148</v>
      </c>
      <c r="M1374" t="s">
        <v>8149</v>
      </c>
      <c r="N1374" t="s">
        <v>8150</v>
      </c>
      <c r="O1374" t="s">
        <v>61</v>
      </c>
      <c r="P1374" t="s">
        <v>136</v>
      </c>
      <c r="Q1374" t="s">
        <v>137</v>
      </c>
      <c r="R1374" t="s">
        <v>8151</v>
      </c>
      <c r="S1374" t="s">
        <v>6480</v>
      </c>
      <c r="T1374" t="s">
        <v>8148</v>
      </c>
      <c r="U1374" t="s">
        <v>2723</v>
      </c>
      <c r="V1374" s="40">
        <v>3.9027777777777779E-2</v>
      </c>
      <c r="W1374" s="40">
        <v>3.996527777777778E-2</v>
      </c>
      <c r="X1374" s="40">
        <v>9.3749999999999997E-4</v>
      </c>
      <c r="Y1374" s="2" t="str">
        <f t="shared" si="260"/>
        <v/>
      </c>
      <c r="Z1374" s="47" t="str">
        <f t="shared" si="261"/>
        <v>Cumplido</v>
      </c>
      <c r="AA1374" s="8"/>
      <c r="AB1374" s="8"/>
      <c r="AC1374" s="8"/>
      <c r="AD1374" s="8"/>
      <c r="AE1374" s="8"/>
      <c r="AF1374" s="42">
        <v>45349</v>
      </c>
      <c r="AG1374" s="13" t="str">
        <f t="shared" si="262"/>
        <v>CUMPLE</v>
      </c>
      <c r="AH1374" s="13" t="str">
        <f t="shared" si="263"/>
        <v>NO CUMPLE</v>
      </c>
      <c r="AI1374" s="13" t="str">
        <f t="shared" si="264"/>
        <v>NO CUMPLE</v>
      </c>
      <c r="AJ1374" s="13" t="str">
        <f t="shared" si="265"/>
        <v>NO CUMPLE</v>
      </c>
      <c r="AK1374" s="13" t="str">
        <f t="shared" si="266"/>
        <v>NO CUMPLE</v>
      </c>
      <c r="AL1374" s="13" t="str">
        <f t="shared" si="267"/>
        <v>CUMPLE</v>
      </c>
      <c r="AM1374" s="13" t="str">
        <f t="shared" si="268"/>
        <v>NO CUMPLE</v>
      </c>
      <c r="AN1374" s="13" t="str">
        <f t="shared" si="269"/>
        <v>NO CUMPLE</v>
      </c>
      <c r="AO1374" s="13" t="str">
        <f t="shared" si="270"/>
        <v>NO CUMPLE</v>
      </c>
      <c r="AP1374" s="13" t="str">
        <f t="shared" si="271"/>
        <v>NO CUMPLE</v>
      </c>
    </row>
    <row r="1375" spans="1:42" ht="15" hidden="1" x14ac:dyDescent="0.25">
      <c r="A1375" t="s">
        <v>8152</v>
      </c>
      <c r="B1375" t="s">
        <v>165</v>
      </c>
      <c r="C1375" t="s">
        <v>359</v>
      </c>
      <c r="D1375" t="s">
        <v>71</v>
      </c>
      <c r="E1375" t="s">
        <v>593</v>
      </c>
      <c r="F1375" t="s">
        <v>793</v>
      </c>
      <c r="G1375" t="s">
        <v>54</v>
      </c>
      <c r="H1375" t="s">
        <v>55</v>
      </c>
      <c r="I1375" t="s">
        <v>30</v>
      </c>
      <c r="J1375" t="s">
        <v>82</v>
      </c>
      <c r="K1375" t="s">
        <v>57</v>
      </c>
      <c r="L1375" t="s">
        <v>1017</v>
      </c>
      <c r="M1375" t="s">
        <v>8153</v>
      </c>
      <c r="N1375" t="s">
        <v>8154</v>
      </c>
      <c r="O1375" t="s">
        <v>61</v>
      </c>
      <c r="P1375" t="s">
        <v>136</v>
      </c>
      <c r="Q1375" t="s">
        <v>137</v>
      </c>
      <c r="R1375" t="s">
        <v>8155</v>
      </c>
      <c r="S1375" t="s">
        <v>6480</v>
      </c>
      <c r="T1375" t="s">
        <v>1017</v>
      </c>
      <c r="U1375" t="s">
        <v>352</v>
      </c>
      <c r="V1375" s="40">
        <v>2.193287037037037E-2</v>
      </c>
      <c r="W1375" s="40">
        <v>2.255787037037037E-2</v>
      </c>
      <c r="X1375" s="40">
        <v>6.2500000000000001E-4</v>
      </c>
      <c r="Y1375" s="2" t="str">
        <f t="shared" si="260"/>
        <v/>
      </c>
      <c r="Z1375" s="47" t="str">
        <f t="shared" si="261"/>
        <v>Cumplido</v>
      </c>
      <c r="AA1375" s="8"/>
      <c r="AB1375" s="8"/>
      <c r="AC1375" s="8"/>
      <c r="AD1375" s="8"/>
      <c r="AE1375" s="8"/>
      <c r="AF1375" s="42">
        <v>45349</v>
      </c>
      <c r="AG1375" s="13" t="str">
        <f t="shared" si="262"/>
        <v>CUMPLE</v>
      </c>
      <c r="AH1375" s="13" t="str">
        <f t="shared" si="263"/>
        <v>NO CUMPLE</v>
      </c>
      <c r="AI1375" s="13" t="str">
        <f t="shared" si="264"/>
        <v>NO CUMPLE</v>
      </c>
      <c r="AJ1375" s="13" t="str">
        <f t="shared" si="265"/>
        <v>NO CUMPLE</v>
      </c>
      <c r="AK1375" s="13" t="str">
        <f t="shared" si="266"/>
        <v>NO CUMPLE</v>
      </c>
      <c r="AL1375" s="13" t="str">
        <f t="shared" si="267"/>
        <v>CUMPLE</v>
      </c>
      <c r="AM1375" s="13" t="str">
        <f t="shared" si="268"/>
        <v>NO CUMPLE</v>
      </c>
      <c r="AN1375" s="13" t="str">
        <f t="shared" si="269"/>
        <v>NO CUMPLE</v>
      </c>
      <c r="AO1375" s="13" t="str">
        <f t="shared" si="270"/>
        <v>NO CUMPLE</v>
      </c>
      <c r="AP1375" s="13" t="str">
        <f t="shared" si="271"/>
        <v>NO CUMPLE</v>
      </c>
    </row>
    <row r="1376" spans="1:42" ht="15" x14ac:dyDescent="0.25">
      <c r="A1376" t="s">
        <v>8156</v>
      </c>
      <c r="B1376" t="s">
        <v>95</v>
      </c>
      <c r="C1376" t="s">
        <v>174</v>
      </c>
      <c r="D1376" t="s">
        <v>142</v>
      </c>
      <c r="E1376" t="s">
        <v>185</v>
      </c>
      <c r="F1376" t="s">
        <v>1053</v>
      </c>
      <c r="G1376" t="s">
        <v>73</v>
      </c>
      <c r="H1376" t="s">
        <v>74</v>
      </c>
      <c r="I1376" t="s">
        <v>29</v>
      </c>
      <c r="J1376" t="s">
        <v>82</v>
      </c>
      <c r="K1376" t="s">
        <v>75</v>
      </c>
      <c r="L1376" t="s">
        <v>8157</v>
      </c>
      <c r="M1376" t="s">
        <v>8158</v>
      </c>
      <c r="N1376" t="s">
        <v>8159</v>
      </c>
      <c r="O1376" t="s">
        <v>61</v>
      </c>
      <c r="P1376" t="s">
        <v>136</v>
      </c>
      <c r="Q1376" t="s">
        <v>137</v>
      </c>
      <c r="R1376" t="s">
        <v>8160</v>
      </c>
      <c r="S1376" t="s">
        <v>6689</v>
      </c>
      <c r="T1376" t="s">
        <v>8161</v>
      </c>
      <c r="U1376" t="s">
        <v>8162</v>
      </c>
      <c r="V1376" s="40">
        <v>0.45140046296296299</v>
      </c>
      <c r="W1376" s="40">
        <v>0.72697916666666662</v>
      </c>
      <c r="X1376" s="40">
        <v>0.27557870370370369</v>
      </c>
      <c r="Y1376" s="2" t="str">
        <f t="shared" si="260"/>
        <v/>
      </c>
      <c r="Z1376" s="47" t="str">
        <f t="shared" si="261"/>
        <v>Cumplido</v>
      </c>
      <c r="AA1376" s="8"/>
      <c r="AB1376" s="8"/>
      <c r="AC1376" s="8"/>
      <c r="AD1376" s="8"/>
      <c r="AE1376" s="8"/>
      <c r="AF1376" s="42">
        <v>45350</v>
      </c>
      <c r="AG1376" s="13" t="str">
        <f t="shared" si="262"/>
        <v>NO CUMPLE</v>
      </c>
      <c r="AH1376" s="13" t="str">
        <f t="shared" si="263"/>
        <v>NO CUMPLE</v>
      </c>
      <c r="AI1376" s="13" t="str">
        <f t="shared" si="264"/>
        <v>CUMPLE</v>
      </c>
      <c r="AJ1376" s="13" t="str">
        <f t="shared" si="265"/>
        <v>NO CUMPLE</v>
      </c>
      <c r="AK1376" s="13" t="str">
        <f t="shared" si="266"/>
        <v>NO CUMPLE</v>
      </c>
      <c r="AL1376" s="13" t="str">
        <f t="shared" si="267"/>
        <v>NO CUMPLE</v>
      </c>
      <c r="AM1376" s="13" t="str">
        <f t="shared" si="268"/>
        <v>NO CUMPLE</v>
      </c>
      <c r="AN1376" s="13" t="str">
        <f t="shared" si="269"/>
        <v>NO CUMPLE</v>
      </c>
      <c r="AO1376" s="13" t="str">
        <f t="shared" si="270"/>
        <v>CUMPLE</v>
      </c>
      <c r="AP1376" s="13" t="str">
        <f t="shared" si="271"/>
        <v>NO CUMPLE</v>
      </c>
    </row>
    <row r="1377" spans="1:42" ht="15" x14ac:dyDescent="0.25">
      <c r="A1377" t="s">
        <v>8163</v>
      </c>
      <c r="B1377" t="s">
        <v>95</v>
      </c>
      <c r="C1377" t="s">
        <v>531</v>
      </c>
      <c r="D1377" t="s">
        <v>142</v>
      </c>
      <c r="E1377" t="s">
        <v>1942</v>
      </c>
      <c r="F1377" t="s">
        <v>1053</v>
      </c>
      <c r="G1377" t="s">
        <v>73</v>
      </c>
      <c r="H1377" t="s">
        <v>74</v>
      </c>
      <c r="I1377" t="s">
        <v>29</v>
      </c>
      <c r="J1377" t="s">
        <v>82</v>
      </c>
      <c r="K1377" t="s">
        <v>655</v>
      </c>
      <c r="L1377" t="s">
        <v>8164</v>
      </c>
      <c r="M1377" t="s">
        <v>8165</v>
      </c>
      <c r="N1377" t="s">
        <v>8166</v>
      </c>
      <c r="O1377" t="s">
        <v>61</v>
      </c>
      <c r="P1377" t="s">
        <v>136</v>
      </c>
      <c r="Q1377" t="s">
        <v>137</v>
      </c>
      <c r="R1377" t="s">
        <v>8167</v>
      </c>
      <c r="S1377" t="s">
        <v>6489</v>
      </c>
      <c r="T1377" t="s">
        <v>8168</v>
      </c>
      <c r="U1377" t="s">
        <v>8169</v>
      </c>
      <c r="V1377" s="40">
        <v>1.8536689814814815</v>
      </c>
      <c r="W1377" s="40">
        <v>1.9361226851851852</v>
      </c>
      <c r="X1377" s="40">
        <v>8.245370370370371E-2</v>
      </c>
      <c r="Y1377" s="2" t="str">
        <f t="shared" si="260"/>
        <v/>
      </c>
      <c r="Z1377" s="47" t="str">
        <f t="shared" si="261"/>
        <v>Cumplido</v>
      </c>
      <c r="AA1377" s="8"/>
      <c r="AB1377" s="8"/>
      <c r="AC1377" s="8"/>
      <c r="AD1377" s="8"/>
      <c r="AE1377" s="8"/>
      <c r="AF1377" s="42">
        <v>45351</v>
      </c>
      <c r="AG1377" s="13" t="str">
        <f t="shared" si="262"/>
        <v>NO CUMPLE</v>
      </c>
      <c r="AH1377" s="13" t="str">
        <f t="shared" si="263"/>
        <v>CUMPLE</v>
      </c>
      <c r="AI1377" s="13" t="str">
        <f t="shared" si="264"/>
        <v>NO CUMPLE</v>
      </c>
      <c r="AJ1377" s="13" t="str">
        <f t="shared" si="265"/>
        <v>NO CUMPLE</v>
      </c>
      <c r="AK1377" s="13" t="str">
        <f t="shared" si="266"/>
        <v>NO CUMPLE</v>
      </c>
      <c r="AL1377" s="13" t="str">
        <f t="shared" si="267"/>
        <v>NO CUMPLE</v>
      </c>
      <c r="AM1377" s="13" t="str">
        <f t="shared" si="268"/>
        <v>NO CUMPLE</v>
      </c>
      <c r="AN1377" s="13" t="str">
        <f t="shared" si="269"/>
        <v>NO CUMPLE</v>
      </c>
      <c r="AO1377" s="13" t="str">
        <f t="shared" si="270"/>
        <v>NO CUMPLE</v>
      </c>
      <c r="AP1377" s="13" t="str">
        <f t="shared" si="271"/>
        <v>CUMPLE</v>
      </c>
    </row>
    <row r="1378" spans="1:42" ht="15" hidden="1" x14ac:dyDescent="0.25">
      <c r="A1378" t="s">
        <v>8170</v>
      </c>
      <c r="B1378" t="s">
        <v>165</v>
      </c>
      <c r="C1378" t="s">
        <v>359</v>
      </c>
      <c r="D1378" t="s">
        <v>71</v>
      </c>
      <c r="E1378" t="s">
        <v>767</v>
      </c>
      <c r="F1378" t="s">
        <v>1016</v>
      </c>
      <c r="G1378" t="s">
        <v>54</v>
      </c>
      <c r="H1378" t="s">
        <v>55</v>
      </c>
      <c r="I1378" t="s">
        <v>30</v>
      </c>
      <c r="J1378" t="s">
        <v>82</v>
      </c>
      <c r="K1378" t="s">
        <v>57</v>
      </c>
      <c r="L1378" t="s">
        <v>1017</v>
      </c>
      <c r="M1378" t="s">
        <v>8171</v>
      </c>
      <c r="N1378" t="s">
        <v>8172</v>
      </c>
      <c r="O1378" t="s">
        <v>61</v>
      </c>
      <c r="P1378" t="s">
        <v>136</v>
      </c>
      <c r="Q1378" t="s">
        <v>137</v>
      </c>
      <c r="R1378" t="s">
        <v>8173</v>
      </c>
      <c r="S1378" t="s">
        <v>6689</v>
      </c>
      <c r="T1378" t="s">
        <v>1017</v>
      </c>
      <c r="U1378" t="s">
        <v>1021</v>
      </c>
      <c r="V1378" s="40">
        <v>7.407407407407407E-4</v>
      </c>
      <c r="W1378" s="40">
        <v>1.5162037037037036E-3</v>
      </c>
      <c r="X1378" s="40">
        <v>7.7546296296296293E-4</v>
      </c>
      <c r="Y1378" s="2" t="str">
        <f t="shared" si="260"/>
        <v/>
      </c>
      <c r="Z1378" s="47" t="str">
        <f t="shared" si="261"/>
        <v>Cumplido</v>
      </c>
      <c r="AA1378" s="8"/>
      <c r="AB1378" s="8"/>
      <c r="AC1378" s="8"/>
      <c r="AD1378" s="8"/>
      <c r="AE1378" s="8"/>
      <c r="AF1378" s="42">
        <v>45350</v>
      </c>
      <c r="AG1378" s="13" t="str">
        <f t="shared" si="262"/>
        <v>CUMPLE</v>
      </c>
      <c r="AH1378" s="13" t="str">
        <f t="shared" si="263"/>
        <v>NO CUMPLE</v>
      </c>
      <c r="AI1378" s="13" t="str">
        <f t="shared" si="264"/>
        <v>NO CUMPLE</v>
      </c>
      <c r="AJ1378" s="13" t="str">
        <f t="shared" si="265"/>
        <v>NO CUMPLE</v>
      </c>
      <c r="AK1378" s="13" t="str">
        <f t="shared" si="266"/>
        <v>NO CUMPLE</v>
      </c>
      <c r="AL1378" s="13" t="str">
        <f t="shared" si="267"/>
        <v>CUMPLE</v>
      </c>
      <c r="AM1378" s="13" t="str">
        <f t="shared" si="268"/>
        <v>NO CUMPLE</v>
      </c>
      <c r="AN1378" s="13" t="str">
        <f t="shared" si="269"/>
        <v>NO CUMPLE</v>
      </c>
      <c r="AO1378" s="13" t="str">
        <f t="shared" si="270"/>
        <v>NO CUMPLE</v>
      </c>
      <c r="AP1378" s="13" t="str">
        <f t="shared" si="271"/>
        <v>NO CUMPLE</v>
      </c>
    </row>
    <row r="1379" spans="1:42" ht="15" hidden="1" x14ac:dyDescent="0.25">
      <c r="A1379" t="s">
        <v>8174</v>
      </c>
      <c r="B1379" t="s">
        <v>165</v>
      </c>
      <c r="C1379" t="s">
        <v>359</v>
      </c>
      <c r="D1379" t="s">
        <v>71</v>
      </c>
      <c r="E1379" t="s">
        <v>767</v>
      </c>
      <c r="F1379" t="s">
        <v>1016</v>
      </c>
      <c r="G1379" t="s">
        <v>54</v>
      </c>
      <c r="H1379" t="s">
        <v>55</v>
      </c>
      <c r="I1379" t="s">
        <v>30</v>
      </c>
      <c r="J1379" t="s">
        <v>82</v>
      </c>
      <c r="K1379" t="s">
        <v>57</v>
      </c>
      <c r="L1379" t="s">
        <v>1017</v>
      </c>
      <c r="M1379" t="s">
        <v>8175</v>
      </c>
      <c r="N1379" t="s">
        <v>8176</v>
      </c>
      <c r="O1379" t="s">
        <v>61</v>
      </c>
      <c r="P1379" t="s">
        <v>136</v>
      </c>
      <c r="Q1379" t="s">
        <v>137</v>
      </c>
      <c r="R1379" t="s">
        <v>8177</v>
      </c>
      <c r="S1379" t="s">
        <v>6689</v>
      </c>
      <c r="T1379" t="s">
        <v>1017</v>
      </c>
      <c r="U1379" t="s">
        <v>1021</v>
      </c>
      <c r="V1379" s="40">
        <v>3.1250000000000001E-4</v>
      </c>
      <c r="W1379" s="40">
        <v>1.5393518518518519E-3</v>
      </c>
      <c r="X1379" s="40">
        <v>1.2268518518518518E-3</v>
      </c>
      <c r="Y1379" s="2" t="str">
        <f t="shared" si="260"/>
        <v/>
      </c>
      <c r="Z1379" s="47" t="str">
        <f t="shared" si="261"/>
        <v>Cumplido</v>
      </c>
      <c r="AA1379" s="8"/>
      <c r="AB1379" s="8"/>
      <c r="AC1379" s="8"/>
      <c r="AD1379" s="8"/>
      <c r="AE1379" s="8"/>
      <c r="AF1379" s="42">
        <v>45350</v>
      </c>
      <c r="AG1379" s="13" t="str">
        <f t="shared" si="262"/>
        <v>CUMPLE</v>
      </c>
      <c r="AH1379" s="13" t="str">
        <f t="shared" si="263"/>
        <v>NO CUMPLE</v>
      </c>
      <c r="AI1379" s="13" t="str">
        <f t="shared" si="264"/>
        <v>NO CUMPLE</v>
      </c>
      <c r="AJ1379" s="13" t="str">
        <f t="shared" si="265"/>
        <v>NO CUMPLE</v>
      </c>
      <c r="AK1379" s="13" t="str">
        <f t="shared" si="266"/>
        <v>NO CUMPLE</v>
      </c>
      <c r="AL1379" s="13" t="str">
        <f t="shared" si="267"/>
        <v>CUMPLE</v>
      </c>
      <c r="AM1379" s="13" t="str">
        <f t="shared" si="268"/>
        <v>NO CUMPLE</v>
      </c>
      <c r="AN1379" s="13" t="str">
        <f t="shared" si="269"/>
        <v>NO CUMPLE</v>
      </c>
      <c r="AO1379" s="13" t="str">
        <f t="shared" si="270"/>
        <v>NO CUMPLE</v>
      </c>
      <c r="AP1379" s="13" t="str">
        <f t="shared" si="271"/>
        <v>NO CUMPLE</v>
      </c>
    </row>
    <row r="1380" spans="1:42" ht="15" hidden="1" x14ac:dyDescent="0.25">
      <c r="A1380" t="s">
        <v>8178</v>
      </c>
      <c r="B1380" t="s">
        <v>165</v>
      </c>
      <c r="C1380" t="s">
        <v>359</v>
      </c>
      <c r="D1380" t="s">
        <v>71</v>
      </c>
      <c r="E1380" t="s">
        <v>767</v>
      </c>
      <c r="F1380" t="s">
        <v>1016</v>
      </c>
      <c r="G1380" t="s">
        <v>54</v>
      </c>
      <c r="H1380" t="s">
        <v>55</v>
      </c>
      <c r="I1380" t="s">
        <v>30</v>
      </c>
      <c r="J1380" t="s">
        <v>82</v>
      </c>
      <c r="K1380" t="s">
        <v>57</v>
      </c>
      <c r="L1380" t="s">
        <v>1017</v>
      </c>
      <c r="M1380" t="s">
        <v>8179</v>
      </c>
      <c r="N1380" t="s">
        <v>8180</v>
      </c>
      <c r="O1380" t="s">
        <v>61</v>
      </c>
      <c r="P1380" t="s">
        <v>136</v>
      </c>
      <c r="Q1380" t="s">
        <v>137</v>
      </c>
      <c r="R1380" t="s">
        <v>8181</v>
      </c>
      <c r="S1380" t="s">
        <v>6689</v>
      </c>
      <c r="T1380" t="s">
        <v>1017</v>
      </c>
      <c r="U1380" t="s">
        <v>1021</v>
      </c>
      <c r="V1380" s="40">
        <v>6.3657407407407413E-4</v>
      </c>
      <c r="W1380" s="40">
        <v>1.3888888888888889E-3</v>
      </c>
      <c r="X1380" s="40">
        <v>7.5231481481481482E-4</v>
      </c>
      <c r="Y1380" s="2" t="str">
        <f t="shared" si="260"/>
        <v/>
      </c>
      <c r="Z1380" s="47" t="str">
        <f t="shared" si="261"/>
        <v>Cumplido</v>
      </c>
      <c r="AA1380" s="8"/>
      <c r="AB1380" s="8"/>
      <c r="AC1380" s="8"/>
      <c r="AD1380" s="8"/>
      <c r="AE1380" s="8"/>
      <c r="AF1380" s="42">
        <v>45350</v>
      </c>
      <c r="AG1380" s="13" t="str">
        <f t="shared" si="262"/>
        <v>CUMPLE</v>
      </c>
      <c r="AH1380" s="13" t="str">
        <f t="shared" si="263"/>
        <v>NO CUMPLE</v>
      </c>
      <c r="AI1380" s="13" t="str">
        <f t="shared" si="264"/>
        <v>NO CUMPLE</v>
      </c>
      <c r="AJ1380" s="13" t="str">
        <f t="shared" si="265"/>
        <v>NO CUMPLE</v>
      </c>
      <c r="AK1380" s="13" t="str">
        <f t="shared" si="266"/>
        <v>NO CUMPLE</v>
      </c>
      <c r="AL1380" s="13" t="str">
        <f t="shared" si="267"/>
        <v>CUMPLE</v>
      </c>
      <c r="AM1380" s="13" t="str">
        <f t="shared" si="268"/>
        <v>NO CUMPLE</v>
      </c>
      <c r="AN1380" s="13" t="str">
        <f t="shared" si="269"/>
        <v>NO CUMPLE</v>
      </c>
      <c r="AO1380" s="13" t="str">
        <f t="shared" si="270"/>
        <v>NO CUMPLE</v>
      </c>
      <c r="AP1380" s="13" t="str">
        <f t="shared" si="271"/>
        <v>NO CUMPLE</v>
      </c>
    </row>
    <row r="1381" spans="1:42" ht="15" x14ac:dyDescent="0.25">
      <c r="A1381" t="s">
        <v>8182</v>
      </c>
      <c r="B1381" t="s">
        <v>95</v>
      </c>
      <c r="C1381" t="s">
        <v>273</v>
      </c>
      <c r="D1381" t="s">
        <v>142</v>
      </c>
      <c r="E1381" t="s">
        <v>8183</v>
      </c>
      <c r="F1381" t="s">
        <v>156</v>
      </c>
      <c r="G1381" t="s">
        <v>73</v>
      </c>
      <c r="H1381" t="s">
        <v>74</v>
      </c>
      <c r="I1381" t="s">
        <v>29</v>
      </c>
      <c r="J1381" t="s">
        <v>82</v>
      </c>
      <c r="K1381" t="s">
        <v>75</v>
      </c>
      <c r="L1381" t="s">
        <v>8184</v>
      </c>
      <c r="M1381" t="s">
        <v>8185</v>
      </c>
      <c r="N1381" t="s">
        <v>8186</v>
      </c>
      <c r="O1381" t="s">
        <v>61</v>
      </c>
      <c r="P1381" t="s">
        <v>62</v>
      </c>
      <c r="Q1381" t="s">
        <v>279</v>
      </c>
      <c r="R1381" t="s">
        <v>8187</v>
      </c>
      <c r="S1381" t="s">
        <v>6480</v>
      </c>
      <c r="T1381" t="s">
        <v>8188</v>
      </c>
      <c r="U1381" t="s">
        <v>8189</v>
      </c>
      <c r="V1381" s="40">
        <v>0</v>
      </c>
      <c r="W1381" s="40">
        <v>2.9328703703703704E-2</v>
      </c>
      <c r="X1381" s="40">
        <v>2.9328703703703704E-2</v>
      </c>
      <c r="Y1381" s="2" t="str">
        <f t="shared" si="260"/>
        <v/>
      </c>
      <c r="Z1381" s="47" t="str">
        <f t="shared" si="261"/>
        <v>Cumplido</v>
      </c>
      <c r="AA1381" s="8"/>
      <c r="AB1381" s="8"/>
      <c r="AC1381" s="8"/>
      <c r="AD1381" s="8"/>
      <c r="AE1381" s="8"/>
      <c r="AF1381" s="42">
        <v>45349</v>
      </c>
      <c r="AG1381" s="13" t="str">
        <f t="shared" si="262"/>
        <v>CUMPLE</v>
      </c>
      <c r="AH1381" s="13" t="str">
        <f t="shared" si="263"/>
        <v>NO CUMPLE</v>
      </c>
      <c r="AI1381" s="13" t="str">
        <f t="shared" si="264"/>
        <v>NO CUMPLE</v>
      </c>
      <c r="AJ1381" s="13" t="str">
        <f t="shared" si="265"/>
        <v>NO CUMPLE</v>
      </c>
      <c r="AK1381" s="13" t="str">
        <f t="shared" si="266"/>
        <v>NO CUMPLE</v>
      </c>
      <c r="AL1381" s="13" t="str">
        <f t="shared" si="267"/>
        <v>CUMPLE</v>
      </c>
      <c r="AM1381" s="13" t="str">
        <f t="shared" si="268"/>
        <v>NO CUMPLE</v>
      </c>
      <c r="AN1381" s="13" t="str">
        <f t="shared" si="269"/>
        <v>NO CUMPLE</v>
      </c>
      <c r="AO1381" s="13" t="str">
        <f t="shared" si="270"/>
        <v>NO CUMPLE</v>
      </c>
      <c r="AP1381" s="13" t="str">
        <f t="shared" si="271"/>
        <v>NO CUMPLE</v>
      </c>
    </row>
    <row r="1382" spans="1:42" ht="15" x14ac:dyDescent="0.25">
      <c r="A1382" t="s">
        <v>8190</v>
      </c>
      <c r="B1382" t="s">
        <v>307</v>
      </c>
      <c r="C1382" t="s">
        <v>308</v>
      </c>
      <c r="D1382" t="s">
        <v>308</v>
      </c>
      <c r="E1382" t="s">
        <v>697</v>
      </c>
      <c r="F1382" t="s">
        <v>3395</v>
      </c>
      <c r="G1382" t="s">
        <v>54</v>
      </c>
      <c r="H1382" t="s">
        <v>55</v>
      </c>
      <c r="I1382" t="s">
        <v>30</v>
      </c>
      <c r="J1382" t="s">
        <v>82</v>
      </c>
      <c r="K1382" t="s">
        <v>57</v>
      </c>
      <c r="L1382" t="s">
        <v>8191</v>
      </c>
      <c r="M1382" t="s">
        <v>8192</v>
      </c>
      <c r="N1382" t="s">
        <v>8193</v>
      </c>
      <c r="O1382" t="s">
        <v>61</v>
      </c>
      <c r="P1382" t="s">
        <v>62</v>
      </c>
      <c r="Q1382" t="s">
        <v>148</v>
      </c>
      <c r="R1382" t="s">
        <v>8194</v>
      </c>
      <c r="S1382" t="s">
        <v>6480</v>
      </c>
      <c r="T1382" t="s">
        <v>8195</v>
      </c>
      <c r="U1382" t="s">
        <v>8196</v>
      </c>
      <c r="V1382" s="40">
        <v>0</v>
      </c>
      <c r="W1382" s="40">
        <v>0</v>
      </c>
      <c r="X1382" s="40">
        <v>0</v>
      </c>
      <c r="Y1382" s="2" t="str">
        <f t="shared" si="260"/>
        <v/>
      </c>
      <c r="Z1382" s="47" t="str">
        <f t="shared" si="261"/>
        <v>Cumplido</v>
      </c>
      <c r="AA1382" s="8"/>
      <c r="AB1382" s="8"/>
      <c r="AC1382" s="8"/>
      <c r="AD1382" s="8"/>
      <c r="AE1382" s="8"/>
      <c r="AF1382" s="42">
        <v>45349</v>
      </c>
      <c r="AG1382" s="13" t="str">
        <f t="shared" si="262"/>
        <v>CUMPLE</v>
      </c>
      <c r="AH1382" s="13" t="str">
        <f t="shared" si="263"/>
        <v>NO CUMPLE</v>
      </c>
      <c r="AI1382" s="13" t="str">
        <f t="shared" si="264"/>
        <v>NO CUMPLE</v>
      </c>
      <c r="AJ1382" s="13" t="str">
        <f t="shared" si="265"/>
        <v>NO CUMPLE</v>
      </c>
      <c r="AK1382" s="13" t="str">
        <f t="shared" si="266"/>
        <v>NO CUMPLE</v>
      </c>
      <c r="AL1382" s="13" t="str">
        <f t="shared" si="267"/>
        <v>CUMPLE</v>
      </c>
      <c r="AM1382" s="13" t="str">
        <f t="shared" si="268"/>
        <v>NO CUMPLE</v>
      </c>
      <c r="AN1382" s="13" t="str">
        <f t="shared" si="269"/>
        <v>NO CUMPLE</v>
      </c>
      <c r="AO1382" s="13" t="str">
        <f t="shared" si="270"/>
        <v>NO CUMPLE</v>
      </c>
      <c r="AP1382" s="13" t="str">
        <f t="shared" si="271"/>
        <v>NO CUMPLE</v>
      </c>
    </row>
    <row r="1383" spans="1:42" ht="15" x14ac:dyDescent="0.25">
      <c r="A1383" t="s">
        <v>8197</v>
      </c>
      <c r="B1383" t="s">
        <v>307</v>
      </c>
      <c r="C1383" t="s">
        <v>308</v>
      </c>
      <c r="D1383" t="s">
        <v>308</v>
      </c>
      <c r="E1383" t="s">
        <v>697</v>
      </c>
      <c r="F1383" t="s">
        <v>3395</v>
      </c>
      <c r="G1383" t="s">
        <v>54</v>
      </c>
      <c r="H1383" t="s">
        <v>55</v>
      </c>
      <c r="I1383" t="s">
        <v>30</v>
      </c>
      <c r="J1383" t="s">
        <v>82</v>
      </c>
      <c r="K1383" t="s">
        <v>57</v>
      </c>
      <c r="L1383" t="s">
        <v>8198</v>
      </c>
      <c r="M1383" t="s">
        <v>8199</v>
      </c>
      <c r="N1383" t="s">
        <v>8200</v>
      </c>
      <c r="O1383" t="s">
        <v>61</v>
      </c>
      <c r="P1383" t="s">
        <v>62</v>
      </c>
      <c r="Q1383" t="s">
        <v>148</v>
      </c>
      <c r="R1383" t="s">
        <v>8201</v>
      </c>
      <c r="S1383" t="s">
        <v>6480</v>
      </c>
      <c r="T1383" t="s">
        <v>8202</v>
      </c>
      <c r="U1383" t="s">
        <v>8203</v>
      </c>
      <c r="V1383" s="40">
        <v>0</v>
      </c>
      <c r="W1383" s="40">
        <v>0</v>
      </c>
      <c r="X1383" s="40">
        <v>0</v>
      </c>
      <c r="Y1383" s="2" t="str">
        <f t="shared" si="260"/>
        <v/>
      </c>
      <c r="Z1383" s="47" t="str">
        <f t="shared" si="261"/>
        <v>Cumplido</v>
      </c>
      <c r="AA1383" s="8"/>
      <c r="AB1383" s="8"/>
      <c r="AC1383" s="8"/>
      <c r="AD1383" s="8"/>
      <c r="AE1383" s="8"/>
      <c r="AF1383" s="42">
        <v>45349</v>
      </c>
      <c r="AG1383" s="13" t="str">
        <f t="shared" si="262"/>
        <v>CUMPLE</v>
      </c>
      <c r="AH1383" s="13" t="str">
        <f t="shared" si="263"/>
        <v>NO CUMPLE</v>
      </c>
      <c r="AI1383" s="13" t="str">
        <f t="shared" si="264"/>
        <v>NO CUMPLE</v>
      </c>
      <c r="AJ1383" s="13" t="str">
        <f t="shared" si="265"/>
        <v>NO CUMPLE</v>
      </c>
      <c r="AK1383" s="13" t="str">
        <f t="shared" si="266"/>
        <v>NO CUMPLE</v>
      </c>
      <c r="AL1383" s="13" t="str">
        <f t="shared" si="267"/>
        <v>CUMPLE</v>
      </c>
      <c r="AM1383" s="13" t="str">
        <f t="shared" si="268"/>
        <v>NO CUMPLE</v>
      </c>
      <c r="AN1383" s="13" t="str">
        <f t="shared" si="269"/>
        <v>NO CUMPLE</v>
      </c>
      <c r="AO1383" s="13" t="str">
        <f t="shared" si="270"/>
        <v>NO CUMPLE</v>
      </c>
      <c r="AP1383" s="13" t="str">
        <f t="shared" si="271"/>
        <v>NO CUMPLE</v>
      </c>
    </row>
    <row r="1384" spans="1:42" ht="15" x14ac:dyDescent="0.25">
      <c r="A1384" t="s">
        <v>8204</v>
      </c>
      <c r="B1384" t="s">
        <v>307</v>
      </c>
      <c r="C1384" t="s">
        <v>308</v>
      </c>
      <c r="D1384" t="s">
        <v>308</v>
      </c>
      <c r="E1384" t="s">
        <v>697</v>
      </c>
      <c r="F1384" t="s">
        <v>3395</v>
      </c>
      <c r="G1384" t="s">
        <v>54</v>
      </c>
      <c r="H1384" t="s">
        <v>55</v>
      </c>
      <c r="I1384" t="s">
        <v>30</v>
      </c>
      <c r="J1384" t="s">
        <v>82</v>
      </c>
      <c r="K1384" t="s">
        <v>57</v>
      </c>
      <c r="L1384" t="s">
        <v>8205</v>
      </c>
      <c r="M1384" t="s">
        <v>8206</v>
      </c>
      <c r="N1384" t="s">
        <v>8207</v>
      </c>
      <c r="O1384" t="s">
        <v>61</v>
      </c>
      <c r="P1384" t="s">
        <v>62</v>
      </c>
      <c r="Q1384" t="s">
        <v>148</v>
      </c>
      <c r="R1384" t="s">
        <v>8208</v>
      </c>
      <c r="S1384" t="s">
        <v>6480</v>
      </c>
      <c r="T1384" t="s">
        <v>8209</v>
      </c>
      <c r="U1384" t="s">
        <v>8210</v>
      </c>
      <c r="V1384" s="40">
        <v>0</v>
      </c>
      <c r="W1384" s="40">
        <v>0</v>
      </c>
      <c r="X1384" s="40">
        <v>0</v>
      </c>
      <c r="Y1384" s="2" t="str">
        <f t="shared" si="260"/>
        <v/>
      </c>
      <c r="Z1384" s="47" t="str">
        <f t="shared" si="261"/>
        <v>Cumplido</v>
      </c>
      <c r="AA1384" s="8"/>
      <c r="AB1384" s="8"/>
      <c r="AC1384" s="8"/>
      <c r="AD1384" s="8"/>
      <c r="AE1384" s="8"/>
      <c r="AF1384" s="42">
        <v>45349</v>
      </c>
      <c r="AG1384" s="13" t="str">
        <f t="shared" si="262"/>
        <v>CUMPLE</v>
      </c>
      <c r="AH1384" s="13" t="str">
        <f t="shared" si="263"/>
        <v>NO CUMPLE</v>
      </c>
      <c r="AI1384" s="13" t="str">
        <f t="shared" si="264"/>
        <v>NO CUMPLE</v>
      </c>
      <c r="AJ1384" s="13" t="str">
        <f t="shared" si="265"/>
        <v>NO CUMPLE</v>
      </c>
      <c r="AK1384" s="13" t="str">
        <f t="shared" si="266"/>
        <v>NO CUMPLE</v>
      </c>
      <c r="AL1384" s="13" t="str">
        <f t="shared" si="267"/>
        <v>CUMPLE</v>
      </c>
      <c r="AM1384" s="13" t="str">
        <f t="shared" si="268"/>
        <v>NO CUMPLE</v>
      </c>
      <c r="AN1384" s="13" t="str">
        <f t="shared" si="269"/>
        <v>NO CUMPLE</v>
      </c>
      <c r="AO1384" s="13" t="str">
        <f t="shared" si="270"/>
        <v>NO CUMPLE</v>
      </c>
      <c r="AP1384" s="13" t="str">
        <f t="shared" si="271"/>
        <v>NO CUMPLE</v>
      </c>
    </row>
    <row r="1385" spans="1:42" ht="15" x14ac:dyDescent="0.25">
      <c r="A1385" t="s">
        <v>8211</v>
      </c>
      <c r="B1385" t="s">
        <v>307</v>
      </c>
      <c r="C1385" t="s">
        <v>308</v>
      </c>
      <c r="D1385" t="s">
        <v>308</v>
      </c>
      <c r="E1385" t="s">
        <v>697</v>
      </c>
      <c r="F1385" t="s">
        <v>3395</v>
      </c>
      <c r="G1385" t="s">
        <v>54</v>
      </c>
      <c r="H1385" t="s">
        <v>55</v>
      </c>
      <c r="I1385" t="s">
        <v>30</v>
      </c>
      <c r="J1385" t="s">
        <v>82</v>
      </c>
      <c r="K1385" t="s">
        <v>57</v>
      </c>
      <c r="L1385" t="s">
        <v>8212</v>
      </c>
      <c r="M1385" t="s">
        <v>8213</v>
      </c>
      <c r="N1385" t="s">
        <v>8214</v>
      </c>
      <c r="O1385" t="s">
        <v>61</v>
      </c>
      <c r="P1385" t="s">
        <v>62</v>
      </c>
      <c r="Q1385" t="s">
        <v>148</v>
      </c>
      <c r="R1385" t="s">
        <v>8215</v>
      </c>
      <c r="S1385" t="s">
        <v>6480</v>
      </c>
      <c r="T1385" t="s">
        <v>8216</v>
      </c>
      <c r="U1385" t="s">
        <v>8217</v>
      </c>
      <c r="V1385" s="40">
        <v>0</v>
      </c>
      <c r="W1385" s="40">
        <v>0</v>
      </c>
      <c r="X1385" s="40">
        <v>0</v>
      </c>
      <c r="Y1385" s="2" t="str">
        <f t="shared" si="260"/>
        <v/>
      </c>
      <c r="Z1385" s="47" t="str">
        <f t="shared" si="261"/>
        <v>Cumplido</v>
      </c>
      <c r="AA1385" s="8"/>
      <c r="AB1385" s="8"/>
      <c r="AC1385" s="8"/>
      <c r="AD1385" s="8"/>
      <c r="AE1385" s="8"/>
      <c r="AF1385" s="42">
        <v>45349</v>
      </c>
      <c r="AG1385" s="13" t="str">
        <f t="shared" si="262"/>
        <v>CUMPLE</v>
      </c>
      <c r="AH1385" s="13" t="str">
        <f t="shared" si="263"/>
        <v>NO CUMPLE</v>
      </c>
      <c r="AI1385" s="13" t="str">
        <f t="shared" si="264"/>
        <v>NO CUMPLE</v>
      </c>
      <c r="AJ1385" s="13" t="str">
        <f t="shared" si="265"/>
        <v>NO CUMPLE</v>
      </c>
      <c r="AK1385" s="13" t="str">
        <f t="shared" si="266"/>
        <v>NO CUMPLE</v>
      </c>
      <c r="AL1385" s="13" t="str">
        <f t="shared" si="267"/>
        <v>CUMPLE</v>
      </c>
      <c r="AM1385" s="13" t="str">
        <f t="shared" si="268"/>
        <v>NO CUMPLE</v>
      </c>
      <c r="AN1385" s="13" t="str">
        <f t="shared" si="269"/>
        <v>NO CUMPLE</v>
      </c>
      <c r="AO1385" s="13" t="str">
        <f t="shared" si="270"/>
        <v>NO CUMPLE</v>
      </c>
      <c r="AP1385" s="13" t="str">
        <f t="shared" si="271"/>
        <v>NO CUMPLE</v>
      </c>
    </row>
    <row r="1386" spans="1:42" ht="15" x14ac:dyDescent="0.25">
      <c r="A1386" t="s">
        <v>8218</v>
      </c>
      <c r="B1386" t="s">
        <v>307</v>
      </c>
      <c r="C1386" t="s">
        <v>308</v>
      </c>
      <c r="D1386" t="s">
        <v>308</v>
      </c>
      <c r="E1386" t="s">
        <v>697</v>
      </c>
      <c r="F1386" t="s">
        <v>3395</v>
      </c>
      <c r="G1386" t="s">
        <v>54</v>
      </c>
      <c r="H1386" t="s">
        <v>55</v>
      </c>
      <c r="I1386" t="s">
        <v>30</v>
      </c>
      <c r="J1386" t="s">
        <v>82</v>
      </c>
      <c r="K1386" t="s">
        <v>57</v>
      </c>
      <c r="L1386" t="s">
        <v>8219</v>
      </c>
      <c r="M1386" t="s">
        <v>8220</v>
      </c>
      <c r="N1386" t="s">
        <v>8221</v>
      </c>
      <c r="O1386" t="s">
        <v>61</v>
      </c>
      <c r="P1386" t="s">
        <v>62</v>
      </c>
      <c r="Q1386" t="s">
        <v>148</v>
      </c>
      <c r="R1386" t="s">
        <v>8222</v>
      </c>
      <c r="S1386" t="s">
        <v>6480</v>
      </c>
      <c r="T1386" t="s">
        <v>8223</v>
      </c>
      <c r="U1386" t="s">
        <v>8224</v>
      </c>
      <c r="V1386" s="40">
        <v>0</v>
      </c>
      <c r="W1386" s="40">
        <v>0</v>
      </c>
      <c r="X1386" s="40">
        <v>0</v>
      </c>
      <c r="Y1386" s="2" t="str">
        <f t="shared" si="260"/>
        <v/>
      </c>
      <c r="Z1386" s="47" t="str">
        <f t="shared" si="261"/>
        <v>Cumplido</v>
      </c>
      <c r="AA1386" s="8"/>
      <c r="AB1386" s="8"/>
      <c r="AC1386" s="8"/>
      <c r="AD1386" s="8"/>
      <c r="AE1386" s="8"/>
      <c r="AF1386" s="42">
        <v>45349</v>
      </c>
      <c r="AG1386" s="13" t="str">
        <f t="shared" si="262"/>
        <v>CUMPLE</v>
      </c>
      <c r="AH1386" s="13" t="str">
        <f t="shared" si="263"/>
        <v>NO CUMPLE</v>
      </c>
      <c r="AI1386" s="13" t="str">
        <f t="shared" si="264"/>
        <v>NO CUMPLE</v>
      </c>
      <c r="AJ1386" s="13" t="str">
        <f t="shared" si="265"/>
        <v>NO CUMPLE</v>
      </c>
      <c r="AK1386" s="13" t="str">
        <f t="shared" si="266"/>
        <v>NO CUMPLE</v>
      </c>
      <c r="AL1386" s="13" t="str">
        <f t="shared" si="267"/>
        <v>CUMPLE</v>
      </c>
      <c r="AM1386" s="13" t="str">
        <f t="shared" si="268"/>
        <v>NO CUMPLE</v>
      </c>
      <c r="AN1386" s="13" t="str">
        <f t="shared" si="269"/>
        <v>NO CUMPLE</v>
      </c>
      <c r="AO1386" s="13" t="str">
        <f t="shared" si="270"/>
        <v>NO CUMPLE</v>
      </c>
      <c r="AP1386" s="13" t="str">
        <f t="shared" si="271"/>
        <v>NO CUMPLE</v>
      </c>
    </row>
    <row r="1387" spans="1:42" ht="15" x14ac:dyDescent="0.25">
      <c r="A1387" t="s">
        <v>8225</v>
      </c>
      <c r="B1387" t="s">
        <v>307</v>
      </c>
      <c r="C1387" t="s">
        <v>308</v>
      </c>
      <c r="D1387" t="s">
        <v>308</v>
      </c>
      <c r="E1387" t="s">
        <v>697</v>
      </c>
      <c r="F1387" t="s">
        <v>3395</v>
      </c>
      <c r="G1387" t="s">
        <v>54</v>
      </c>
      <c r="H1387" t="s">
        <v>55</v>
      </c>
      <c r="I1387" t="s">
        <v>30</v>
      </c>
      <c r="J1387" t="s">
        <v>82</v>
      </c>
      <c r="K1387" t="s">
        <v>57</v>
      </c>
      <c r="L1387" t="s">
        <v>8226</v>
      </c>
      <c r="M1387" t="s">
        <v>8227</v>
      </c>
      <c r="N1387" t="s">
        <v>8228</v>
      </c>
      <c r="O1387" t="s">
        <v>61</v>
      </c>
      <c r="P1387" t="s">
        <v>62</v>
      </c>
      <c r="Q1387" t="s">
        <v>148</v>
      </c>
      <c r="R1387" t="s">
        <v>8229</v>
      </c>
      <c r="S1387" t="s">
        <v>6480</v>
      </c>
      <c r="T1387" t="s">
        <v>8230</v>
      </c>
      <c r="U1387" t="s">
        <v>8231</v>
      </c>
      <c r="V1387" s="40">
        <v>0</v>
      </c>
      <c r="W1387" s="40">
        <v>0</v>
      </c>
      <c r="X1387" s="40">
        <v>0</v>
      </c>
      <c r="Y1387" s="2" t="str">
        <f t="shared" si="260"/>
        <v/>
      </c>
      <c r="Z1387" s="47" t="str">
        <f t="shared" si="261"/>
        <v>Cumplido</v>
      </c>
      <c r="AA1387" s="8"/>
      <c r="AB1387" s="8"/>
      <c r="AC1387" s="8"/>
      <c r="AD1387" s="8"/>
      <c r="AE1387" s="8"/>
      <c r="AF1387" s="42">
        <v>45349</v>
      </c>
      <c r="AG1387" s="13" t="str">
        <f t="shared" si="262"/>
        <v>CUMPLE</v>
      </c>
      <c r="AH1387" s="13" t="str">
        <f t="shared" si="263"/>
        <v>NO CUMPLE</v>
      </c>
      <c r="AI1387" s="13" t="str">
        <f t="shared" si="264"/>
        <v>NO CUMPLE</v>
      </c>
      <c r="AJ1387" s="13" t="str">
        <f t="shared" si="265"/>
        <v>NO CUMPLE</v>
      </c>
      <c r="AK1387" s="13" t="str">
        <f t="shared" si="266"/>
        <v>NO CUMPLE</v>
      </c>
      <c r="AL1387" s="13" t="str">
        <f t="shared" si="267"/>
        <v>CUMPLE</v>
      </c>
      <c r="AM1387" s="13" t="str">
        <f t="shared" si="268"/>
        <v>NO CUMPLE</v>
      </c>
      <c r="AN1387" s="13" t="str">
        <f t="shared" si="269"/>
        <v>NO CUMPLE</v>
      </c>
      <c r="AO1387" s="13" t="str">
        <f t="shared" si="270"/>
        <v>NO CUMPLE</v>
      </c>
      <c r="AP1387" s="13" t="str">
        <f t="shared" si="271"/>
        <v>NO CUMPLE</v>
      </c>
    </row>
    <row r="1388" spans="1:42" ht="15" x14ac:dyDescent="0.25">
      <c r="A1388" t="s">
        <v>8232</v>
      </c>
      <c r="B1388" t="s">
        <v>307</v>
      </c>
      <c r="C1388" t="s">
        <v>308</v>
      </c>
      <c r="D1388" t="s">
        <v>308</v>
      </c>
      <c r="E1388" t="s">
        <v>697</v>
      </c>
      <c r="F1388" t="s">
        <v>3395</v>
      </c>
      <c r="G1388" t="s">
        <v>54</v>
      </c>
      <c r="H1388" t="s">
        <v>55</v>
      </c>
      <c r="I1388" t="s">
        <v>30</v>
      </c>
      <c r="J1388" t="s">
        <v>82</v>
      </c>
      <c r="K1388" t="s">
        <v>57</v>
      </c>
      <c r="L1388" t="s">
        <v>8233</v>
      </c>
      <c r="M1388" t="s">
        <v>8234</v>
      </c>
      <c r="N1388" t="s">
        <v>8235</v>
      </c>
      <c r="O1388" t="s">
        <v>61</v>
      </c>
      <c r="P1388" t="s">
        <v>62</v>
      </c>
      <c r="Q1388" t="s">
        <v>148</v>
      </c>
      <c r="R1388" t="s">
        <v>8236</v>
      </c>
      <c r="S1388" t="s">
        <v>6480</v>
      </c>
      <c r="T1388" t="s">
        <v>8237</v>
      </c>
      <c r="U1388" t="s">
        <v>8238</v>
      </c>
      <c r="V1388" s="40">
        <v>0</v>
      </c>
      <c r="W1388" s="40">
        <v>0</v>
      </c>
      <c r="X1388" s="40">
        <v>0</v>
      </c>
      <c r="Y1388" s="2" t="str">
        <f t="shared" si="260"/>
        <v/>
      </c>
      <c r="Z1388" s="47" t="str">
        <f t="shared" si="261"/>
        <v>Cumplido</v>
      </c>
      <c r="AA1388" s="8"/>
      <c r="AB1388" s="8"/>
      <c r="AC1388" s="8"/>
      <c r="AD1388" s="8"/>
      <c r="AE1388" s="8"/>
      <c r="AF1388" s="42">
        <v>45349</v>
      </c>
      <c r="AG1388" s="13" t="str">
        <f t="shared" si="262"/>
        <v>CUMPLE</v>
      </c>
      <c r="AH1388" s="13" t="str">
        <f t="shared" si="263"/>
        <v>NO CUMPLE</v>
      </c>
      <c r="AI1388" s="13" t="str">
        <f t="shared" si="264"/>
        <v>NO CUMPLE</v>
      </c>
      <c r="AJ1388" s="13" t="str">
        <f t="shared" si="265"/>
        <v>NO CUMPLE</v>
      </c>
      <c r="AK1388" s="13" t="str">
        <f t="shared" si="266"/>
        <v>NO CUMPLE</v>
      </c>
      <c r="AL1388" s="13" t="str">
        <f t="shared" si="267"/>
        <v>CUMPLE</v>
      </c>
      <c r="AM1388" s="13" t="str">
        <f t="shared" si="268"/>
        <v>NO CUMPLE</v>
      </c>
      <c r="AN1388" s="13" t="str">
        <f t="shared" si="269"/>
        <v>NO CUMPLE</v>
      </c>
      <c r="AO1388" s="13" t="str">
        <f t="shared" si="270"/>
        <v>NO CUMPLE</v>
      </c>
      <c r="AP1388" s="13" t="str">
        <f t="shared" si="271"/>
        <v>NO CUMPLE</v>
      </c>
    </row>
    <row r="1389" spans="1:42" ht="15" x14ac:dyDescent="0.25">
      <c r="A1389" t="s">
        <v>8239</v>
      </c>
      <c r="B1389" t="s">
        <v>95</v>
      </c>
      <c r="C1389" t="s">
        <v>635</v>
      </c>
      <c r="D1389" t="s">
        <v>142</v>
      </c>
      <c r="E1389" t="s">
        <v>2070</v>
      </c>
      <c r="F1389" t="s">
        <v>1943</v>
      </c>
      <c r="G1389" t="s">
        <v>73</v>
      </c>
      <c r="H1389" t="s">
        <v>74</v>
      </c>
      <c r="I1389" t="s">
        <v>29</v>
      </c>
      <c r="J1389" t="s">
        <v>82</v>
      </c>
      <c r="K1389" t="s">
        <v>740</v>
      </c>
      <c r="L1389" t="s">
        <v>8240</v>
      </c>
      <c r="M1389" t="s">
        <v>8241</v>
      </c>
      <c r="N1389" t="s">
        <v>8242</v>
      </c>
      <c r="O1389" t="s">
        <v>61</v>
      </c>
      <c r="P1389" t="s">
        <v>62</v>
      </c>
      <c r="Q1389" t="s">
        <v>642</v>
      </c>
      <c r="R1389" t="s">
        <v>8243</v>
      </c>
      <c r="S1389" t="s">
        <v>6689</v>
      </c>
      <c r="T1389" t="s">
        <v>8244</v>
      </c>
      <c r="U1389" t="s">
        <v>8245</v>
      </c>
      <c r="V1389" s="40">
        <v>0.81312499999999999</v>
      </c>
      <c r="W1389" s="40">
        <v>0.8477662037037037</v>
      </c>
      <c r="X1389" s="40">
        <v>3.4641203703703702E-2</v>
      </c>
      <c r="Y1389" s="2" t="str">
        <f t="shared" si="260"/>
        <v/>
      </c>
      <c r="Z1389" s="47" t="str">
        <f t="shared" si="261"/>
        <v>Cumplido</v>
      </c>
      <c r="AA1389" s="8"/>
      <c r="AB1389" s="8"/>
      <c r="AC1389" s="8"/>
      <c r="AD1389" s="8"/>
      <c r="AE1389" s="8"/>
      <c r="AF1389" s="42">
        <v>45350</v>
      </c>
      <c r="AG1389" s="13" t="str">
        <f t="shared" si="262"/>
        <v>CUMPLE</v>
      </c>
      <c r="AH1389" s="13" t="str">
        <f t="shared" si="263"/>
        <v>NO CUMPLE</v>
      </c>
      <c r="AI1389" s="13" t="str">
        <f t="shared" si="264"/>
        <v>NO CUMPLE</v>
      </c>
      <c r="AJ1389" s="13" t="str">
        <f t="shared" si="265"/>
        <v>NO CUMPLE</v>
      </c>
      <c r="AK1389" s="13" t="str">
        <f t="shared" si="266"/>
        <v>NO CUMPLE</v>
      </c>
      <c r="AL1389" s="13" t="str">
        <f t="shared" si="267"/>
        <v>NO CUMPLE</v>
      </c>
      <c r="AM1389" s="13" t="str">
        <f t="shared" si="268"/>
        <v>NO CUMPLE</v>
      </c>
      <c r="AN1389" s="13" t="str">
        <f t="shared" si="269"/>
        <v>NO CUMPLE</v>
      </c>
      <c r="AO1389" s="13" t="str">
        <f t="shared" si="270"/>
        <v>CUMPLE</v>
      </c>
      <c r="AP1389" s="13" t="str">
        <f t="shared" si="271"/>
        <v>NO CUMPLE</v>
      </c>
    </row>
    <row r="1390" spans="1:42" ht="15" x14ac:dyDescent="0.25">
      <c r="A1390" t="s">
        <v>8246</v>
      </c>
      <c r="B1390" t="s">
        <v>445</v>
      </c>
      <c r="C1390" t="s">
        <v>233</v>
      </c>
      <c r="D1390" t="s">
        <v>446</v>
      </c>
      <c r="E1390" t="s">
        <v>264</v>
      </c>
      <c r="F1390" t="s">
        <v>447</v>
      </c>
      <c r="G1390" t="s">
        <v>448</v>
      </c>
      <c r="H1390" t="s">
        <v>55</v>
      </c>
      <c r="I1390" t="s">
        <v>30</v>
      </c>
      <c r="J1390" t="s">
        <v>67</v>
      </c>
      <c r="K1390" t="s">
        <v>449</v>
      </c>
      <c r="L1390" t="s">
        <v>450</v>
      </c>
      <c r="M1390" t="s">
        <v>8247</v>
      </c>
      <c r="N1390" t="s">
        <v>8247</v>
      </c>
      <c r="O1390" t="s">
        <v>61</v>
      </c>
      <c r="P1390" t="s">
        <v>452</v>
      </c>
      <c r="Q1390" t="s">
        <v>452</v>
      </c>
      <c r="R1390" t="s">
        <v>8248</v>
      </c>
      <c r="S1390" t="s">
        <v>6689</v>
      </c>
      <c r="T1390" t="s">
        <v>454</v>
      </c>
      <c r="U1390" t="s">
        <v>8249</v>
      </c>
      <c r="V1390" s="40">
        <v>0.46334490740740741</v>
      </c>
      <c r="W1390" s="40">
        <v>0.46436342592592594</v>
      </c>
      <c r="X1390" s="40">
        <v>1.0185185185185184E-3</v>
      </c>
      <c r="Y1390" s="2" t="str">
        <f t="shared" si="260"/>
        <v>Cumplido</v>
      </c>
      <c r="Z1390" s="47" t="str">
        <f t="shared" si="261"/>
        <v/>
      </c>
      <c r="AA1390" s="8"/>
      <c r="AB1390" s="8"/>
      <c r="AC1390" s="8"/>
      <c r="AD1390" s="8"/>
      <c r="AE1390" s="8"/>
      <c r="AF1390" s="42">
        <v>45350</v>
      </c>
      <c r="AG1390" s="13" t="str">
        <f t="shared" si="262"/>
        <v>CUMPLE</v>
      </c>
      <c r="AH1390" s="13" t="str">
        <f t="shared" si="263"/>
        <v>NO CUMPLE</v>
      </c>
      <c r="AI1390" s="13" t="str">
        <f t="shared" si="264"/>
        <v>NO CUMPLE</v>
      </c>
      <c r="AJ1390" s="13" t="str">
        <f t="shared" si="265"/>
        <v>NO CUMPLE</v>
      </c>
      <c r="AK1390" s="13" t="str">
        <f t="shared" si="266"/>
        <v>NO CUMPLE</v>
      </c>
      <c r="AL1390" s="13" t="str">
        <f t="shared" si="267"/>
        <v>NO CUMPLE</v>
      </c>
      <c r="AM1390" s="13" t="str">
        <f t="shared" si="268"/>
        <v>NO CUMPLE</v>
      </c>
      <c r="AN1390" s="13" t="str">
        <f t="shared" si="269"/>
        <v>NO CUMPLE</v>
      </c>
      <c r="AO1390" s="13" t="str">
        <f t="shared" si="270"/>
        <v>CUMPLE</v>
      </c>
      <c r="AP1390" s="13" t="str">
        <f t="shared" si="271"/>
        <v>NO CUMPLE</v>
      </c>
    </row>
    <row r="1391" spans="1:42" ht="15" hidden="1" x14ac:dyDescent="0.25">
      <c r="A1391" t="s">
        <v>8250</v>
      </c>
      <c r="B1391" t="s">
        <v>165</v>
      </c>
      <c r="C1391" t="s">
        <v>359</v>
      </c>
      <c r="D1391" t="s">
        <v>71</v>
      </c>
      <c r="E1391" t="s">
        <v>593</v>
      </c>
      <c r="F1391" t="s">
        <v>793</v>
      </c>
      <c r="G1391" t="s">
        <v>54</v>
      </c>
      <c r="H1391" t="s">
        <v>55</v>
      </c>
      <c r="I1391" t="s">
        <v>30</v>
      </c>
      <c r="J1391" t="s">
        <v>82</v>
      </c>
      <c r="K1391" t="s">
        <v>57</v>
      </c>
      <c r="L1391" t="s">
        <v>370</v>
      </c>
      <c r="M1391" t="s">
        <v>8251</v>
      </c>
      <c r="N1391" t="s">
        <v>8252</v>
      </c>
      <c r="O1391" t="s">
        <v>61</v>
      </c>
      <c r="P1391" t="s">
        <v>136</v>
      </c>
      <c r="Q1391" t="s">
        <v>137</v>
      </c>
      <c r="R1391" t="s">
        <v>8253</v>
      </c>
      <c r="S1391" t="s">
        <v>6689</v>
      </c>
      <c r="T1391" t="s">
        <v>370</v>
      </c>
      <c r="U1391" t="s">
        <v>352</v>
      </c>
      <c r="V1391" s="40">
        <v>4.5694444444444447E-2</v>
      </c>
      <c r="W1391" s="40">
        <v>4.6504629629629632E-2</v>
      </c>
      <c r="X1391" s="40">
        <v>8.1018518518518516E-4</v>
      </c>
      <c r="Y1391" s="2" t="str">
        <f t="shared" si="260"/>
        <v/>
      </c>
      <c r="Z1391" s="47" t="str">
        <f t="shared" si="261"/>
        <v>Cumplido</v>
      </c>
      <c r="AA1391" s="8"/>
      <c r="AB1391" s="8"/>
      <c r="AC1391" s="8"/>
      <c r="AD1391" s="8"/>
      <c r="AE1391" s="8"/>
      <c r="AF1391" s="42">
        <v>45350</v>
      </c>
      <c r="AG1391" s="13" t="str">
        <f t="shared" si="262"/>
        <v>CUMPLE</v>
      </c>
      <c r="AH1391" s="13" t="str">
        <f t="shared" si="263"/>
        <v>NO CUMPLE</v>
      </c>
      <c r="AI1391" s="13" t="str">
        <f t="shared" si="264"/>
        <v>NO CUMPLE</v>
      </c>
      <c r="AJ1391" s="13" t="str">
        <f t="shared" si="265"/>
        <v>NO CUMPLE</v>
      </c>
      <c r="AK1391" s="13" t="str">
        <f t="shared" si="266"/>
        <v>NO CUMPLE</v>
      </c>
      <c r="AL1391" s="13" t="str">
        <f t="shared" si="267"/>
        <v>NO CUMPLE</v>
      </c>
      <c r="AM1391" s="13" t="str">
        <f t="shared" si="268"/>
        <v>CUMPLE</v>
      </c>
      <c r="AN1391" s="13" t="str">
        <f t="shared" si="269"/>
        <v>NO CUMPLE</v>
      </c>
      <c r="AO1391" s="13" t="str">
        <f t="shared" si="270"/>
        <v>NO CUMPLE</v>
      </c>
      <c r="AP1391" s="13" t="str">
        <f t="shared" si="271"/>
        <v>NO CUMPLE</v>
      </c>
    </row>
    <row r="1392" spans="1:42" ht="15" x14ac:dyDescent="0.25">
      <c r="A1392" t="s">
        <v>8254</v>
      </c>
      <c r="B1392" t="s">
        <v>307</v>
      </c>
      <c r="C1392" t="s">
        <v>308</v>
      </c>
      <c r="D1392" t="s">
        <v>308</v>
      </c>
      <c r="E1392" t="s">
        <v>457</v>
      </c>
      <c r="F1392" t="s">
        <v>458</v>
      </c>
      <c r="G1392" t="s">
        <v>54</v>
      </c>
      <c r="H1392" t="s">
        <v>55</v>
      </c>
      <c r="I1392" t="s">
        <v>30</v>
      </c>
      <c r="J1392" t="s">
        <v>82</v>
      </c>
      <c r="K1392" t="s">
        <v>57</v>
      </c>
      <c r="L1392" t="s">
        <v>8255</v>
      </c>
      <c r="M1392" t="s">
        <v>8256</v>
      </c>
      <c r="N1392" t="s">
        <v>8257</v>
      </c>
      <c r="O1392" t="s">
        <v>61</v>
      </c>
      <c r="P1392" t="s">
        <v>462</v>
      </c>
      <c r="Q1392" t="s">
        <v>463</v>
      </c>
      <c r="R1392" t="s">
        <v>8258</v>
      </c>
      <c r="S1392" t="s">
        <v>6689</v>
      </c>
      <c r="T1392" t="s">
        <v>465</v>
      </c>
      <c r="U1392" t="s">
        <v>465</v>
      </c>
      <c r="V1392" s="40">
        <v>0</v>
      </c>
      <c r="W1392" s="40">
        <v>9.2592592592592596E-4</v>
      </c>
      <c r="X1392" s="40">
        <v>9.2592592592592596E-4</v>
      </c>
      <c r="Y1392" s="2" t="str">
        <f t="shared" si="260"/>
        <v/>
      </c>
      <c r="Z1392" s="47" t="str">
        <f t="shared" si="261"/>
        <v>Cumplido</v>
      </c>
      <c r="AA1392" s="8"/>
      <c r="AB1392" s="8" t="str">
        <f>IF($H1392="1-Crítica",IF($X1392&lt;=$AT$5,"Cumplido", "Incumplido"),"")</f>
        <v/>
      </c>
      <c r="AC1392" s="8" t="str">
        <f>IF($H1392="2-Alta",IF($X1392&lt;=$AT$6, "Cumplido", "Incumplido"),"")</f>
        <v/>
      </c>
      <c r="AD1392" s="8" t="str">
        <f>IF($H1392="3-Medio",IF($X1392&lt;=$AT$7, "Cumplido", "Incumplido"),"")</f>
        <v/>
      </c>
      <c r="AE1392" s="8" t="str">
        <f>IF($H1392="4-Baja",IF($X1392&lt;=$AT$8, "Cumplido", "Incumplido"),"")</f>
        <v>Cumplido</v>
      </c>
      <c r="AF1392" s="42">
        <v>45350</v>
      </c>
      <c r="AG1392" s="13" t="str">
        <f t="shared" si="262"/>
        <v>CUMPLE</v>
      </c>
      <c r="AH1392" s="13" t="str">
        <f t="shared" si="263"/>
        <v>NO CUMPLE</v>
      </c>
      <c r="AI1392" s="13" t="str">
        <f t="shared" si="264"/>
        <v>NO CUMPLE</v>
      </c>
      <c r="AJ1392" s="13" t="str">
        <f t="shared" si="265"/>
        <v>NO CUMPLE</v>
      </c>
      <c r="AK1392" s="13" t="str">
        <f t="shared" si="266"/>
        <v>NO CUMPLE</v>
      </c>
      <c r="AL1392" s="13" t="str">
        <f t="shared" si="267"/>
        <v>CUMPLE</v>
      </c>
      <c r="AM1392" s="13" t="str">
        <f t="shared" si="268"/>
        <v>NO CUMPLE</v>
      </c>
      <c r="AN1392" s="13" t="str">
        <f t="shared" si="269"/>
        <v>NO CUMPLE</v>
      </c>
      <c r="AO1392" s="13" t="str">
        <f t="shared" si="270"/>
        <v>NO CUMPLE</v>
      </c>
      <c r="AP1392" s="13" t="str">
        <f t="shared" si="271"/>
        <v>NO CUMPLE</v>
      </c>
    </row>
    <row r="1393" spans="1:42" ht="15" hidden="1" x14ac:dyDescent="0.25">
      <c r="A1393" t="s">
        <v>8259</v>
      </c>
      <c r="B1393" t="s">
        <v>165</v>
      </c>
      <c r="C1393" t="s">
        <v>296</v>
      </c>
      <c r="D1393" t="s">
        <v>483</v>
      </c>
      <c r="E1393" t="s">
        <v>876</v>
      </c>
      <c r="F1393" t="s">
        <v>732</v>
      </c>
      <c r="G1393" t="s">
        <v>73</v>
      </c>
      <c r="H1393" t="s">
        <v>74</v>
      </c>
      <c r="I1393" t="s">
        <v>29</v>
      </c>
      <c r="J1393" t="s">
        <v>82</v>
      </c>
      <c r="K1393" t="s">
        <v>57</v>
      </c>
      <c r="L1393" t="s">
        <v>300</v>
      </c>
      <c r="M1393" t="s">
        <v>8260</v>
      </c>
      <c r="N1393" t="s">
        <v>8261</v>
      </c>
      <c r="O1393" t="s">
        <v>61</v>
      </c>
      <c r="P1393" t="s">
        <v>94</v>
      </c>
      <c r="Q1393" t="s">
        <v>95</v>
      </c>
      <c r="R1393" t="s">
        <v>8262</v>
      </c>
      <c r="S1393" t="s">
        <v>6689</v>
      </c>
      <c r="T1393" t="s">
        <v>8263</v>
      </c>
      <c r="U1393"/>
      <c r="V1393" s="40">
        <v>8.3310185185185182E-2</v>
      </c>
      <c r="W1393" s="40">
        <v>5.2511574074074072E-2</v>
      </c>
      <c r="X1393" s="40">
        <v>1.0868055555555556E-2</v>
      </c>
      <c r="Y1393" s="2" t="str">
        <f t="shared" si="260"/>
        <v/>
      </c>
      <c r="Z1393" s="47" t="str">
        <f t="shared" si="261"/>
        <v>Cumplido</v>
      </c>
      <c r="AA1393" s="8"/>
      <c r="AB1393" s="8"/>
      <c r="AC1393" s="8"/>
      <c r="AD1393" s="8"/>
      <c r="AE1393" s="8"/>
      <c r="AF1393" s="42">
        <v>45350</v>
      </c>
      <c r="AG1393" s="13" t="str">
        <f t="shared" si="262"/>
        <v>CUMPLE</v>
      </c>
      <c r="AH1393" s="13" t="str">
        <f t="shared" si="263"/>
        <v>NO CUMPLE</v>
      </c>
      <c r="AI1393" s="13" t="str">
        <f t="shared" si="264"/>
        <v>NO CUMPLE</v>
      </c>
      <c r="AJ1393" s="13" t="str">
        <f t="shared" si="265"/>
        <v>NO CUMPLE</v>
      </c>
      <c r="AK1393" s="13" t="str">
        <f t="shared" si="266"/>
        <v>NO CUMPLE</v>
      </c>
      <c r="AL1393" s="13" t="str">
        <f t="shared" si="267"/>
        <v>NO CUMPLE</v>
      </c>
      <c r="AM1393" s="13" t="str">
        <f t="shared" si="268"/>
        <v>CUMPLE</v>
      </c>
      <c r="AN1393" s="13" t="str">
        <f t="shared" si="269"/>
        <v>NO CUMPLE</v>
      </c>
      <c r="AO1393" s="13" t="str">
        <f t="shared" si="270"/>
        <v>NO CUMPLE</v>
      </c>
      <c r="AP1393" s="13" t="str">
        <f t="shared" si="271"/>
        <v>NO CUMPLE</v>
      </c>
    </row>
    <row r="1394" spans="1:42" ht="15" hidden="1" x14ac:dyDescent="0.25">
      <c r="A1394" t="s">
        <v>8264</v>
      </c>
      <c r="B1394" t="s">
        <v>165</v>
      </c>
      <c r="C1394" t="s">
        <v>415</v>
      </c>
      <c r="D1394" t="s">
        <v>483</v>
      </c>
      <c r="E1394" t="s">
        <v>1089</v>
      </c>
      <c r="F1394" t="s">
        <v>732</v>
      </c>
      <c r="G1394" t="s">
        <v>73</v>
      </c>
      <c r="H1394" t="s">
        <v>74</v>
      </c>
      <c r="I1394" t="s">
        <v>29</v>
      </c>
      <c r="J1394" t="s">
        <v>82</v>
      </c>
      <c r="K1394" t="s">
        <v>8265</v>
      </c>
      <c r="L1394" t="s">
        <v>8266</v>
      </c>
      <c r="M1394" t="s">
        <v>8267</v>
      </c>
      <c r="N1394" t="s">
        <v>8268</v>
      </c>
      <c r="O1394" t="s">
        <v>61</v>
      </c>
      <c r="P1394" t="s">
        <v>94</v>
      </c>
      <c r="Q1394" t="s">
        <v>95</v>
      </c>
      <c r="R1394" t="s">
        <v>8269</v>
      </c>
      <c r="S1394" t="s">
        <v>6689</v>
      </c>
      <c r="T1394" t="s">
        <v>8270</v>
      </c>
      <c r="U1394"/>
      <c r="V1394" s="40">
        <v>6.7824074074074071E-3</v>
      </c>
      <c r="W1394" s="40">
        <v>2.3344907407407408E-2</v>
      </c>
      <c r="X1394" s="40">
        <v>1.6562500000000001E-2</v>
      </c>
      <c r="Y1394" s="2" t="str">
        <f t="shared" si="260"/>
        <v/>
      </c>
      <c r="Z1394" s="47" t="str">
        <f t="shared" si="261"/>
        <v>Cumplido</v>
      </c>
      <c r="AA1394" s="8"/>
      <c r="AB1394" s="8"/>
      <c r="AC1394" s="8"/>
      <c r="AD1394" s="8"/>
      <c r="AE1394" s="8"/>
      <c r="AF1394" s="42">
        <v>45350</v>
      </c>
      <c r="AG1394" s="13" t="str">
        <f t="shared" si="262"/>
        <v>CUMPLE</v>
      </c>
      <c r="AH1394" s="13" t="str">
        <f t="shared" si="263"/>
        <v>NO CUMPLE</v>
      </c>
      <c r="AI1394" s="13" t="str">
        <f t="shared" si="264"/>
        <v>NO CUMPLE</v>
      </c>
      <c r="AJ1394" s="13" t="str">
        <f t="shared" si="265"/>
        <v>NO CUMPLE</v>
      </c>
      <c r="AK1394" s="13" t="str">
        <f t="shared" si="266"/>
        <v>NO CUMPLE</v>
      </c>
      <c r="AL1394" s="13" t="str">
        <f t="shared" si="267"/>
        <v>CUMPLE</v>
      </c>
      <c r="AM1394" s="13" t="str">
        <f t="shared" si="268"/>
        <v>NO CUMPLE</v>
      </c>
      <c r="AN1394" s="13" t="str">
        <f t="shared" si="269"/>
        <v>NO CUMPLE</v>
      </c>
      <c r="AO1394" s="13" t="str">
        <f t="shared" si="270"/>
        <v>NO CUMPLE</v>
      </c>
      <c r="AP1394" s="13" t="str">
        <f t="shared" si="271"/>
        <v>NO CUMPLE</v>
      </c>
    </row>
    <row r="1395" spans="1:42" ht="15" hidden="1" x14ac:dyDescent="0.25">
      <c r="A1395" t="s">
        <v>8271</v>
      </c>
      <c r="B1395" t="s">
        <v>70</v>
      </c>
      <c r="C1395" t="s">
        <v>154</v>
      </c>
      <c r="D1395" t="s">
        <v>71</v>
      </c>
      <c r="E1395" t="s">
        <v>495</v>
      </c>
      <c r="F1395" t="s">
        <v>8272</v>
      </c>
      <c r="G1395" t="s">
        <v>54</v>
      </c>
      <c r="H1395" t="s">
        <v>55</v>
      </c>
      <c r="I1395" t="s">
        <v>30</v>
      </c>
      <c r="J1395" t="s">
        <v>56</v>
      </c>
      <c r="K1395" t="s">
        <v>117</v>
      </c>
      <c r="L1395" t="s">
        <v>8273</v>
      </c>
      <c r="M1395" t="s">
        <v>8274</v>
      </c>
      <c r="N1395" t="s">
        <v>8275</v>
      </c>
      <c r="O1395" t="s">
        <v>61</v>
      </c>
      <c r="P1395" t="s">
        <v>136</v>
      </c>
      <c r="Q1395" t="s">
        <v>137</v>
      </c>
      <c r="R1395" t="s">
        <v>8276</v>
      </c>
      <c r="S1395" t="s">
        <v>6689</v>
      </c>
      <c r="T1395" t="s">
        <v>8277</v>
      </c>
      <c r="U1395" t="s">
        <v>1636</v>
      </c>
      <c r="V1395" s="40">
        <v>0</v>
      </c>
      <c r="W1395" s="40">
        <v>0</v>
      </c>
      <c r="X1395" s="40">
        <v>0</v>
      </c>
      <c r="Y1395" s="2" t="str">
        <f t="shared" si="260"/>
        <v/>
      </c>
      <c r="Z1395" s="47" t="str">
        <f t="shared" si="261"/>
        <v/>
      </c>
      <c r="AA1395" s="8"/>
      <c r="AB1395" s="8"/>
      <c r="AC1395" s="8"/>
      <c r="AD1395" s="8"/>
      <c r="AE1395" s="8"/>
      <c r="AF1395" s="42">
        <v>45350</v>
      </c>
      <c r="AG1395" s="13" t="str">
        <f t="shared" si="262"/>
        <v>CUMPLE</v>
      </c>
      <c r="AH1395" s="13" t="str">
        <f t="shared" si="263"/>
        <v>NO CUMPLE</v>
      </c>
      <c r="AI1395" s="13" t="str">
        <f t="shared" si="264"/>
        <v>NO CUMPLE</v>
      </c>
      <c r="AJ1395" s="13" t="str">
        <f t="shared" si="265"/>
        <v>NO CUMPLE</v>
      </c>
      <c r="AK1395" s="13" t="str">
        <f t="shared" si="266"/>
        <v>NO CUMPLE</v>
      </c>
      <c r="AL1395" s="13" t="str">
        <f t="shared" si="267"/>
        <v>CUMPLE</v>
      </c>
      <c r="AM1395" s="13" t="str">
        <f t="shared" si="268"/>
        <v>NO CUMPLE</v>
      </c>
      <c r="AN1395" s="13" t="str">
        <f t="shared" si="269"/>
        <v>NO CUMPLE</v>
      </c>
      <c r="AO1395" s="13" t="str">
        <f t="shared" si="270"/>
        <v>NO CUMPLE</v>
      </c>
      <c r="AP1395" s="13" t="str">
        <f t="shared" si="271"/>
        <v>NO CUMPLE</v>
      </c>
    </row>
    <row r="1396" spans="1:42" ht="15" hidden="1" x14ac:dyDescent="0.25">
      <c r="A1396" t="s">
        <v>8278</v>
      </c>
      <c r="B1396" t="s">
        <v>165</v>
      </c>
      <c r="C1396" t="s">
        <v>359</v>
      </c>
      <c r="D1396" t="s">
        <v>71</v>
      </c>
      <c r="E1396" t="s">
        <v>593</v>
      </c>
      <c r="F1396" t="s">
        <v>793</v>
      </c>
      <c r="G1396" t="s">
        <v>54</v>
      </c>
      <c r="H1396" t="s">
        <v>55</v>
      </c>
      <c r="I1396" t="s">
        <v>30</v>
      </c>
      <c r="J1396" t="s">
        <v>82</v>
      </c>
      <c r="K1396" t="s">
        <v>57</v>
      </c>
      <c r="L1396" t="s">
        <v>1083</v>
      </c>
      <c r="M1396" t="s">
        <v>8279</v>
      </c>
      <c r="N1396" t="s">
        <v>8280</v>
      </c>
      <c r="O1396" t="s">
        <v>61</v>
      </c>
      <c r="P1396" t="s">
        <v>136</v>
      </c>
      <c r="Q1396" t="s">
        <v>137</v>
      </c>
      <c r="R1396" t="s">
        <v>8281</v>
      </c>
      <c r="S1396" t="s">
        <v>6689</v>
      </c>
      <c r="T1396" t="s">
        <v>1083</v>
      </c>
      <c r="U1396" t="s">
        <v>584</v>
      </c>
      <c r="V1396" s="40">
        <v>3.3437500000000002E-2</v>
      </c>
      <c r="W1396" s="40">
        <v>3.4606481481481481E-2</v>
      </c>
      <c r="X1396" s="40">
        <v>1.1689814814814816E-3</v>
      </c>
      <c r="Y1396" s="2" t="str">
        <f t="shared" si="260"/>
        <v/>
      </c>
      <c r="Z1396" s="47" t="str">
        <f t="shared" si="261"/>
        <v>Cumplido</v>
      </c>
      <c r="AA1396" s="8"/>
      <c r="AB1396" s="8"/>
      <c r="AC1396" s="8"/>
      <c r="AD1396" s="8"/>
      <c r="AE1396" s="8"/>
      <c r="AF1396" s="42">
        <v>45350</v>
      </c>
      <c r="AG1396" s="13" t="str">
        <f t="shared" si="262"/>
        <v>CUMPLE</v>
      </c>
      <c r="AH1396" s="13" t="str">
        <f t="shared" si="263"/>
        <v>NO CUMPLE</v>
      </c>
      <c r="AI1396" s="13" t="str">
        <f t="shared" si="264"/>
        <v>NO CUMPLE</v>
      </c>
      <c r="AJ1396" s="13" t="str">
        <f t="shared" si="265"/>
        <v>NO CUMPLE</v>
      </c>
      <c r="AK1396" s="13" t="str">
        <f t="shared" si="266"/>
        <v>NO CUMPLE</v>
      </c>
      <c r="AL1396" s="13" t="str">
        <f t="shared" si="267"/>
        <v>CUMPLE</v>
      </c>
      <c r="AM1396" s="13" t="str">
        <f t="shared" si="268"/>
        <v>NO CUMPLE</v>
      </c>
      <c r="AN1396" s="13" t="str">
        <f t="shared" si="269"/>
        <v>NO CUMPLE</v>
      </c>
      <c r="AO1396" s="13" t="str">
        <f t="shared" si="270"/>
        <v>NO CUMPLE</v>
      </c>
      <c r="AP1396" s="13" t="str">
        <f t="shared" si="271"/>
        <v>NO CUMPLE</v>
      </c>
    </row>
    <row r="1397" spans="1:42" ht="15" x14ac:dyDescent="0.25">
      <c r="A1397" t="s">
        <v>8282</v>
      </c>
      <c r="B1397" t="s">
        <v>95</v>
      </c>
      <c r="C1397" t="s">
        <v>635</v>
      </c>
      <c r="D1397" t="s">
        <v>142</v>
      </c>
      <c r="E1397" t="s">
        <v>2070</v>
      </c>
      <c r="F1397" t="s">
        <v>176</v>
      </c>
      <c r="G1397" t="s">
        <v>73</v>
      </c>
      <c r="H1397" t="s">
        <v>74</v>
      </c>
      <c r="I1397" t="s">
        <v>29</v>
      </c>
      <c r="J1397" t="s">
        <v>82</v>
      </c>
      <c r="K1397" t="s">
        <v>75</v>
      </c>
      <c r="L1397" t="s">
        <v>8283</v>
      </c>
      <c r="M1397" t="s">
        <v>8284</v>
      </c>
      <c r="N1397" t="s">
        <v>8285</v>
      </c>
      <c r="O1397" t="s">
        <v>61</v>
      </c>
      <c r="P1397" t="s">
        <v>62</v>
      </c>
      <c r="Q1397" t="s">
        <v>642</v>
      </c>
      <c r="R1397" t="s">
        <v>8286</v>
      </c>
      <c r="S1397" t="s">
        <v>6689</v>
      </c>
      <c r="T1397" t="s">
        <v>8287</v>
      </c>
      <c r="U1397" t="s">
        <v>8288</v>
      </c>
      <c r="V1397" s="40">
        <v>0.15216435185185184</v>
      </c>
      <c r="W1397" s="40">
        <v>0.21605324074074075</v>
      </c>
      <c r="X1397" s="40">
        <v>6.3888888888888884E-2</v>
      </c>
      <c r="Y1397" s="2" t="str">
        <f t="shared" si="260"/>
        <v/>
      </c>
      <c r="Z1397" s="47" t="str">
        <f t="shared" si="261"/>
        <v>Cumplido</v>
      </c>
      <c r="AA1397" s="8"/>
      <c r="AB1397" s="8"/>
      <c r="AC1397" s="8"/>
      <c r="AD1397" s="8"/>
      <c r="AE1397" s="8"/>
      <c r="AF1397" s="42">
        <v>45350</v>
      </c>
      <c r="AG1397" s="13" t="str">
        <f t="shared" si="262"/>
        <v>NO CUMPLE</v>
      </c>
      <c r="AH1397" s="13" t="str">
        <f t="shared" si="263"/>
        <v>CUMPLE</v>
      </c>
      <c r="AI1397" s="13" t="str">
        <f t="shared" si="264"/>
        <v>NO CUMPLE</v>
      </c>
      <c r="AJ1397" s="13" t="str">
        <f t="shared" si="265"/>
        <v>NO CUMPLE</v>
      </c>
      <c r="AK1397" s="13" t="str">
        <f t="shared" si="266"/>
        <v>NO CUMPLE</v>
      </c>
      <c r="AL1397" s="13" t="str">
        <f t="shared" si="267"/>
        <v>NO CUMPLE</v>
      </c>
      <c r="AM1397" s="13" t="str">
        <f t="shared" si="268"/>
        <v>NO CUMPLE</v>
      </c>
      <c r="AN1397" s="13" t="str">
        <f t="shared" si="269"/>
        <v>CUMPLE</v>
      </c>
      <c r="AO1397" s="13" t="str">
        <f t="shared" si="270"/>
        <v>NO CUMPLE</v>
      </c>
      <c r="AP1397" s="13" t="str">
        <f t="shared" si="271"/>
        <v>NO CUMPLE</v>
      </c>
    </row>
    <row r="1398" spans="1:42" ht="15" x14ac:dyDescent="0.25">
      <c r="A1398" t="s">
        <v>8289</v>
      </c>
      <c r="B1398" t="s">
        <v>95</v>
      </c>
      <c r="C1398" t="s">
        <v>397</v>
      </c>
      <c r="D1398" t="s">
        <v>142</v>
      </c>
      <c r="E1398" t="s">
        <v>398</v>
      </c>
      <c r="F1398" t="s">
        <v>1943</v>
      </c>
      <c r="G1398" t="s">
        <v>73</v>
      </c>
      <c r="H1398" t="s">
        <v>74</v>
      </c>
      <c r="I1398" t="s">
        <v>29</v>
      </c>
      <c r="J1398" t="s">
        <v>67</v>
      </c>
      <c r="K1398" t="s">
        <v>75</v>
      </c>
      <c r="L1398" t="s">
        <v>8290</v>
      </c>
      <c r="M1398" t="s">
        <v>8291</v>
      </c>
      <c r="N1398" t="s">
        <v>8292</v>
      </c>
      <c r="O1398" t="s">
        <v>1930</v>
      </c>
      <c r="P1398" t="s">
        <v>136</v>
      </c>
      <c r="Q1398" t="s">
        <v>137</v>
      </c>
      <c r="R1398" t="s">
        <v>8293</v>
      </c>
      <c r="S1398" t="s">
        <v>8293</v>
      </c>
      <c r="T1398" t="s">
        <v>8294</v>
      </c>
      <c r="U1398" t="s">
        <v>8295</v>
      </c>
      <c r="V1398" s="40">
        <v>0</v>
      </c>
      <c r="W1398" s="40">
        <v>9.1203703703703707E-3</v>
      </c>
      <c r="X1398" s="40">
        <v>9.1203703703703707E-3</v>
      </c>
      <c r="Y1398" s="2" t="str">
        <f t="shared" si="260"/>
        <v>Cumplido</v>
      </c>
      <c r="Z1398" s="47" t="str">
        <f t="shared" si="261"/>
        <v/>
      </c>
      <c r="AA1398" s="8"/>
      <c r="AB1398" s="8" t="str">
        <f>IF($H1398="1-Crítica",IF($X1398&lt;=$AT$5,"Cumplido", "Incumplido"),"")</f>
        <v/>
      </c>
      <c r="AC1398" s="8" t="str">
        <f>IF($H1398="2-Alta",IF($X1398&lt;=$AT$6, "Cumplido", "Incumplido"),"")</f>
        <v/>
      </c>
      <c r="AD1398" s="8" t="str">
        <f>IF($H1398="3-Medio",IF($X1398&lt;=$AT$7, "Cumplido", "Incumplido"),"")</f>
        <v>Cumplido</v>
      </c>
      <c r="AE1398" s="8" t="str">
        <f>IF($H1398="4-Baja",IF($X1398&lt;=$AT$8, "Cumplido", "Incumplido"),"")</f>
        <v/>
      </c>
      <c r="AF1398" s="42">
        <v>45350</v>
      </c>
      <c r="AG1398" s="13" t="str">
        <f t="shared" si="262"/>
        <v>CUMPLE</v>
      </c>
      <c r="AH1398" s="13" t="str">
        <f t="shared" si="263"/>
        <v>NO CUMPLE</v>
      </c>
      <c r="AI1398" s="13" t="str">
        <f t="shared" si="264"/>
        <v>NO CUMPLE</v>
      </c>
      <c r="AJ1398" s="13" t="str">
        <f t="shared" si="265"/>
        <v>NO CUMPLE</v>
      </c>
      <c r="AK1398" s="13" t="str">
        <f t="shared" si="266"/>
        <v>NO CUMPLE</v>
      </c>
      <c r="AL1398" s="13" t="str">
        <f t="shared" si="267"/>
        <v>CUMPLE</v>
      </c>
      <c r="AM1398" s="13" t="str">
        <f t="shared" si="268"/>
        <v>NO CUMPLE</v>
      </c>
      <c r="AN1398" s="13" t="str">
        <f t="shared" si="269"/>
        <v>NO CUMPLE</v>
      </c>
      <c r="AO1398" s="13" t="str">
        <f t="shared" si="270"/>
        <v>NO CUMPLE</v>
      </c>
      <c r="AP1398" s="13" t="str">
        <f t="shared" si="271"/>
        <v>NO CUMPLE</v>
      </c>
    </row>
    <row r="1399" spans="1:42" ht="15" x14ac:dyDescent="0.25">
      <c r="A1399" t="s">
        <v>8296</v>
      </c>
      <c r="B1399" t="s">
        <v>95</v>
      </c>
      <c r="C1399" t="s">
        <v>233</v>
      </c>
      <c r="D1399" t="s">
        <v>297</v>
      </c>
      <c r="E1399" t="s">
        <v>319</v>
      </c>
      <c r="F1399" t="s">
        <v>1124</v>
      </c>
      <c r="G1399" t="s">
        <v>54</v>
      </c>
      <c r="H1399" t="s">
        <v>55</v>
      </c>
      <c r="I1399" t="s">
        <v>30</v>
      </c>
      <c r="J1399" t="s">
        <v>82</v>
      </c>
      <c r="K1399" t="s">
        <v>117</v>
      </c>
      <c r="L1399" t="s">
        <v>8297</v>
      </c>
      <c r="M1399" t="s">
        <v>8298</v>
      </c>
      <c r="N1399" t="s">
        <v>8299</v>
      </c>
      <c r="O1399" t="s">
        <v>61</v>
      </c>
      <c r="P1399" t="s">
        <v>136</v>
      </c>
      <c r="Q1399" t="s">
        <v>137</v>
      </c>
      <c r="R1399" t="s">
        <v>8300</v>
      </c>
      <c r="S1399" t="s">
        <v>6689</v>
      </c>
      <c r="T1399" t="s">
        <v>8301</v>
      </c>
      <c r="U1399" t="s">
        <v>8302</v>
      </c>
      <c r="V1399" s="40">
        <v>0</v>
      </c>
      <c r="W1399" s="40">
        <v>0.11541666666666667</v>
      </c>
      <c r="X1399" s="40">
        <v>0.11541666666666667</v>
      </c>
      <c r="Y1399" s="2" t="str">
        <f t="shared" si="260"/>
        <v/>
      </c>
      <c r="Z1399" s="47" t="str">
        <f t="shared" si="261"/>
        <v>Cumplido</v>
      </c>
      <c r="AA1399" s="8"/>
      <c r="AB1399" s="8" t="str">
        <f>IF($H1399="1-Crítica",IF($X1399&lt;=$AT$5,"Cumplido", "Incumplido"),"")</f>
        <v/>
      </c>
      <c r="AC1399" s="8" t="str">
        <f>IF($H1399="2-Alta",IF($X1399&lt;=$AT$6, "Cumplido", "Incumplido"),"")</f>
        <v/>
      </c>
      <c r="AD1399" s="8" t="str">
        <f>IF($H1399="3-Medio",IF($X1399&lt;=$AT$7, "Cumplido", "Incumplido"),"")</f>
        <v/>
      </c>
      <c r="AE1399" s="8" t="str">
        <f>IF($H1399="4-Baja",IF($X1399&lt;=$AT$8, "Cumplido", "Incumplido"),"")</f>
        <v>Cumplido</v>
      </c>
      <c r="AF1399" s="42">
        <v>45350</v>
      </c>
      <c r="AG1399" s="13" t="str">
        <f t="shared" si="262"/>
        <v>NO CUMPLE</v>
      </c>
      <c r="AH1399" s="13" t="str">
        <f t="shared" si="263"/>
        <v>CUMPLE</v>
      </c>
      <c r="AI1399" s="13" t="str">
        <f t="shared" si="264"/>
        <v>NO CUMPLE</v>
      </c>
      <c r="AJ1399" s="13" t="str">
        <f t="shared" si="265"/>
        <v>NO CUMPLE</v>
      </c>
      <c r="AK1399" s="13" t="str">
        <f t="shared" si="266"/>
        <v>NO CUMPLE</v>
      </c>
      <c r="AL1399" s="13" t="str">
        <f t="shared" si="267"/>
        <v>NO CUMPLE</v>
      </c>
      <c r="AM1399" s="13" t="str">
        <f t="shared" si="268"/>
        <v>CUMPLE</v>
      </c>
      <c r="AN1399" s="13" t="str">
        <f t="shared" si="269"/>
        <v>NO CUMPLE</v>
      </c>
      <c r="AO1399" s="13" t="str">
        <f t="shared" si="270"/>
        <v>NO CUMPLE</v>
      </c>
      <c r="AP1399" s="13" t="str">
        <f t="shared" si="271"/>
        <v>NO CUMPLE</v>
      </c>
    </row>
    <row r="1400" spans="1:42" ht="15" x14ac:dyDescent="0.25">
      <c r="A1400" t="s">
        <v>8303</v>
      </c>
      <c r="B1400" t="s">
        <v>307</v>
      </c>
      <c r="C1400" t="s">
        <v>308</v>
      </c>
      <c r="D1400" t="s">
        <v>308</v>
      </c>
      <c r="E1400" t="s">
        <v>475</v>
      </c>
      <c r="F1400" t="s">
        <v>310</v>
      </c>
      <c r="G1400" t="s">
        <v>73</v>
      </c>
      <c r="H1400" t="s">
        <v>55</v>
      </c>
      <c r="I1400" t="s">
        <v>30</v>
      </c>
      <c r="J1400" t="s">
        <v>82</v>
      </c>
      <c r="K1400" t="s">
        <v>75</v>
      </c>
      <c r="L1400" t="s">
        <v>8304</v>
      </c>
      <c r="M1400" t="s">
        <v>8305</v>
      </c>
      <c r="N1400" t="s">
        <v>8306</v>
      </c>
      <c r="O1400" t="s">
        <v>61</v>
      </c>
      <c r="P1400" t="s">
        <v>62</v>
      </c>
      <c r="Q1400" t="s">
        <v>7763</v>
      </c>
      <c r="R1400" t="s">
        <v>8307</v>
      </c>
      <c r="S1400" t="s">
        <v>6689</v>
      </c>
      <c r="T1400" t="s">
        <v>8308</v>
      </c>
      <c r="U1400" t="s">
        <v>7766</v>
      </c>
      <c r="V1400" s="40">
        <v>0</v>
      </c>
      <c r="W1400" s="40">
        <v>4.0625000000000001E-2</v>
      </c>
      <c r="X1400" s="40">
        <v>4.0625000000000001E-2</v>
      </c>
      <c r="Y1400" s="2" t="str">
        <f t="shared" si="260"/>
        <v/>
      </c>
      <c r="Z1400" s="47" t="str">
        <f t="shared" si="261"/>
        <v>Cumplido</v>
      </c>
      <c r="AA1400" s="8"/>
      <c r="AB1400" s="8"/>
      <c r="AC1400" s="8"/>
      <c r="AD1400" s="8"/>
      <c r="AE1400" s="8"/>
      <c r="AF1400" s="42">
        <v>45350</v>
      </c>
      <c r="AG1400" s="13" t="str">
        <f t="shared" si="262"/>
        <v>CUMPLE</v>
      </c>
      <c r="AH1400" s="13" t="str">
        <f t="shared" si="263"/>
        <v>NO CUMPLE</v>
      </c>
      <c r="AI1400" s="13" t="str">
        <f t="shared" si="264"/>
        <v>NO CUMPLE</v>
      </c>
      <c r="AJ1400" s="13" t="str">
        <f t="shared" si="265"/>
        <v>NO CUMPLE</v>
      </c>
      <c r="AK1400" s="13" t="str">
        <f t="shared" si="266"/>
        <v>NO CUMPLE</v>
      </c>
      <c r="AL1400" s="13" t="str">
        <f t="shared" si="267"/>
        <v>CUMPLE</v>
      </c>
      <c r="AM1400" s="13" t="str">
        <f t="shared" si="268"/>
        <v>NO CUMPLE</v>
      </c>
      <c r="AN1400" s="13" t="str">
        <f t="shared" si="269"/>
        <v>NO CUMPLE</v>
      </c>
      <c r="AO1400" s="13" t="str">
        <f t="shared" si="270"/>
        <v>NO CUMPLE</v>
      </c>
      <c r="AP1400" s="13" t="str">
        <f t="shared" si="271"/>
        <v>NO CUMPLE</v>
      </c>
    </row>
    <row r="1401" spans="1:42" ht="15" x14ac:dyDescent="0.25">
      <c r="A1401" t="s">
        <v>8309</v>
      </c>
      <c r="B1401" t="s">
        <v>307</v>
      </c>
      <c r="C1401" t="s">
        <v>308</v>
      </c>
      <c r="D1401" t="s">
        <v>308</v>
      </c>
      <c r="E1401" t="s">
        <v>475</v>
      </c>
      <c r="F1401" t="s">
        <v>310</v>
      </c>
      <c r="G1401" t="s">
        <v>73</v>
      </c>
      <c r="H1401" t="s">
        <v>55</v>
      </c>
      <c r="I1401" t="s">
        <v>30</v>
      </c>
      <c r="J1401" t="s">
        <v>82</v>
      </c>
      <c r="K1401" t="s">
        <v>75</v>
      </c>
      <c r="L1401" t="s">
        <v>8310</v>
      </c>
      <c r="M1401" t="s">
        <v>8311</v>
      </c>
      <c r="N1401" t="s">
        <v>8312</v>
      </c>
      <c r="O1401" t="s">
        <v>61</v>
      </c>
      <c r="P1401" t="s">
        <v>62</v>
      </c>
      <c r="Q1401" t="s">
        <v>7763</v>
      </c>
      <c r="R1401" t="s">
        <v>8313</v>
      </c>
      <c r="S1401" t="s">
        <v>6689</v>
      </c>
      <c r="T1401" t="s">
        <v>8308</v>
      </c>
      <c r="U1401" t="s">
        <v>7766</v>
      </c>
      <c r="V1401" s="40">
        <v>0</v>
      </c>
      <c r="W1401" s="40">
        <v>6.2118055555555558E-2</v>
      </c>
      <c r="X1401" s="40">
        <v>6.2118055555555558E-2</v>
      </c>
      <c r="Y1401" s="2" t="str">
        <f t="shared" si="260"/>
        <v/>
      </c>
      <c r="Z1401" s="47" t="str">
        <f t="shared" si="261"/>
        <v>Cumplido</v>
      </c>
      <c r="AA1401" s="8"/>
      <c r="AB1401" s="8"/>
      <c r="AC1401" s="8"/>
      <c r="AD1401" s="8"/>
      <c r="AE1401" s="8"/>
      <c r="AF1401" s="42">
        <v>45350</v>
      </c>
      <c r="AG1401" s="13" t="str">
        <f t="shared" si="262"/>
        <v>NO CUMPLE</v>
      </c>
      <c r="AH1401" s="13" t="str">
        <f t="shared" si="263"/>
        <v>CUMPLE</v>
      </c>
      <c r="AI1401" s="13" t="str">
        <f t="shared" si="264"/>
        <v>NO CUMPLE</v>
      </c>
      <c r="AJ1401" s="13" t="str">
        <f t="shared" si="265"/>
        <v>NO CUMPLE</v>
      </c>
      <c r="AK1401" s="13" t="str">
        <f t="shared" si="266"/>
        <v>NO CUMPLE</v>
      </c>
      <c r="AL1401" s="13" t="str">
        <f t="shared" si="267"/>
        <v>NO CUMPLE</v>
      </c>
      <c r="AM1401" s="13" t="str">
        <f t="shared" si="268"/>
        <v>CUMPLE</v>
      </c>
      <c r="AN1401" s="13" t="str">
        <f t="shared" si="269"/>
        <v>NO CUMPLE</v>
      </c>
      <c r="AO1401" s="13" t="str">
        <f t="shared" si="270"/>
        <v>NO CUMPLE</v>
      </c>
      <c r="AP1401" s="13" t="str">
        <f t="shared" si="271"/>
        <v>NO CUMPLE</v>
      </c>
    </row>
    <row r="1402" spans="1:42" ht="15" x14ac:dyDescent="0.25">
      <c r="A1402" t="s">
        <v>8314</v>
      </c>
      <c r="B1402" t="s">
        <v>307</v>
      </c>
      <c r="C1402" t="s">
        <v>308</v>
      </c>
      <c r="D1402" t="s">
        <v>308</v>
      </c>
      <c r="E1402" t="s">
        <v>475</v>
      </c>
      <c r="F1402" t="s">
        <v>310</v>
      </c>
      <c r="G1402" t="s">
        <v>73</v>
      </c>
      <c r="H1402" t="s">
        <v>55</v>
      </c>
      <c r="I1402" t="s">
        <v>30</v>
      </c>
      <c r="J1402" t="s">
        <v>82</v>
      </c>
      <c r="K1402" t="s">
        <v>75</v>
      </c>
      <c r="L1402" t="s">
        <v>8315</v>
      </c>
      <c r="M1402" t="s">
        <v>8316</v>
      </c>
      <c r="N1402" t="s">
        <v>8317</v>
      </c>
      <c r="O1402" t="s">
        <v>61</v>
      </c>
      <c r="P1402" t="s">
        <v>62</v>
      </c>
      <c r="Q1402" t="s">
        <v>148</v>
      </c>
      <c r="R1402" t="s">
        <v>8318</v>
      </c>
      <c r="S1402" t="s">
        <v>6689</v>
      </c>
      <c r="T1402" t="s">
        <v>8319</v>
      </c>
      <c r="U1402" t="s">
        <v>8320</v>
      </c>
      <c r="V1402" s="40">
        <v>0</v>
      </c>
      <c r="W1402" s="40">
        <v>6.4490740740740737E-2</v>
      </c>
      <c r="X1402" s="40">
        <v>6.4490740740740737E-2</v>
      </c>
      <c r="Y1402" s="2" t="str">
        <f t="shared" si="260"/>
        <v/>
      </c>
      <c r="Z1402" s="47" t="str">
        <f t="shared" si="261"/>
        <v>Cumplido</v>
      </c>
      <c r="AA1402" s="8"/>
      <c r="AB1402" s="8"/>
      <c r="AC1402" s="8"/>
      <c r="AD1402" s="8"/>
      <c r="AE1402" s="8"/>
      <c r="AF1402" s="42">
        <v>45350</v>
      </c>
      <c r="AG1402" s="13" t="str">
        <f t="shared" si="262"/>
        <v>NO CUMPLE</v>
      </c>
      <c r="AH1402" s="13" t="str">
        <f t="shared" si="263"/>
        <v>CUMPLE</v>
      </c>
      <c r="AI1402" s="13" t="str">
        <f t="shared" si="264"/>
        <v>NO CUMPLE</v>
      </c>
      <c r="AJ1402" s="13" t="str">
        <f t="shared" si="265"/>
        <v>NO CUMPLE</v>
      </c>
      <c r="AK1402" s="13" t="str">
        <f t="shared" si="266"/>
        <v>NO CUMPLE</v>
      </c>
      <c r="AL1402" s="13" t="str">
        <f t="shared" si="267"/>
        <v>NO CUMPLE</v>
      </c>
      <c r="AM1402" s="13" t="str">
        <f t="shared" si="268"/>
        <v>CUMPLE</v>
      </c>
      <c r="AN1402" s="13" t="str">
        <f t="shared" si="269"/>
        <v>NO CUMPLE</v>
      </c>
      <c r="AO1402" s="13" t="str">
        <f t="shared" si="270"/>
        <v>NO CUMPLE</v>
      </c>
      <c r="AP1402" s="13" t="str">
        <f t="shared" si="271"/>
        <v>NO CUMPLE</v>
      </c>
    </row>
    <row r="1403" spans="1:42" ht="15" x14ac:dyDescent="0.25">
      <c r="A1403" t="s">
        <v>8321</v>
      </c>
      <c r="B1403" t="s">
        <v>284</v>
      </c>
      <c r="C1403" t="s">
        <v>233</v>
      </c>
      <c r="D1403" t="s">
        <v>233</v>
      </c>
      <c r="E1403" t="s">
        <v>942</v>
      </c>
      <c r="F1403" t="s">
        <v>2469</v>
      </c>
      <c r="G1403" t="s">
        <v>54</v>
      </c>
      <c r="H1403" t="s">
        <v>55</v>
      </c>
      <c r="I1403" t="s">
        <v>30</v>
      </c>
      <c r="J1403" t="s">
        <v>82</v>
      </c>
      <c r="K1403" t="s">
        <v>75</v>
      </c>
      <c r="L1403" t="s">
        <v>8322</v>
      </c>
      <c r="M1403" t="s">
        <v>8323</v>
      </c>
      <c r="N1403" t="s">
        <v>8324</v>
      </c>
      <c r="O1403" t="s">
        <v>61</v>
      </c>
      <c r="P1403" t="s">
        <v>62</v>
      </c>
      <c r="Q1403" t="s">
        <v>279</v>
      </c>
      <c r="R1403" t="s">
        <v>8325</v>
      </c>
      <c r="S1403" t="s">
        <v>6689</v>
      </c>
      <c r="T1403" t="s">
        <v>8322</v>
      </c>
      <c r="U1403" t="s">
        <v>8322</v>
      </c>
      <c r="V1403" s="40">
        <v>0</v>
      </c>
      <c r="W1403" s="40">
        <v>4.6990740740740743E-3</v>
      </c>
      <c r="X1403" s="40">
        <v>4.6990740740740743E-3</v>
      </c>
      <c r="Y1403" s="2" t="str">
        <f t="shared" si="260"/>
        <v/>
      </c>
      <c r="Z1403" s="47" t="str">
        <f t="shared" si="261"/>
        <v>Cumplido</v>
      </c>
      <c r="AA1403" s="8"/>
      <c r="AB1403" s="8"/>
      <c r="AC1403" s="8"/>
      <c r="AD1403" s="8"/>
      <c r="AE1403" s="8"/>
      <c r="AF1403" s="42">
        <v>45350</v>
      </c>
      <c r="AG1403" s="13" t="str">
        <f t="shared" si="262"/>
        <v>CUMPLE</v>
      </c>
      <c r="AH1403" s="13" t="str">
        <f t="shared" si="263"/>
        <v>NO CUMPLE</v>
      </c>
      <c r="AI1403" s="13" t="str">
        <f t="shared" si="264"/>
        <v>NO CUMPLE</v>
      </c>
      <c r="AJ1403" s="13" t="str">
        <f t="shared" si="265"/>
        <v>NO CUMPLE</v>
      </c>
      <c r="AK1403" s="13" t="str">
        <f t="shared" si="266"/>
        <v>NO CUMPLE</v>
      </c>
      <c r="AL1403" s="13" t="str">
        <f t="shared" si="267"/>
        <v>CUMPLE</v>
      </c>
      <c r="AM1403" s="13" t="str">
        <f t="shared" si="268"/>
        <v>NO CUMPLE</v>
      </c>
      <c r="AN1403" s="13" t="str">
        <f t="shared" si="269"/>
        <v>NO CUMPLE</v>
      </c>
      <c r="AO1403" s="13" t="str">
        <f t="shared" si="270"/>
        <v>NO CUMPLE</v>
      </c>
      <c r="AP1403" s="13" t="str">
        <f t="shared" si="271"/>
        <v>NO CUMPLE</v>
      </c>
    </row>
    <row r="1404" spans="1:42" ht="15" x14ac:dyDescent="0.25">
      <c r="A1404" t="s">
        <v>8326</v>
      </c>
      <c r="B1404" t="s">
        <v>284</v>
      </c>
      <c r="C1404" t="s">
        <v>233</v>
      </c>
      <c r="D1404" t="s">
        <v>233</v>
      </c>
      <c r="E1404" t="s">
        <v>942</v>
      </c>
      <c r="F1404" t="s">
        <v>2469</v>
      </c>
      <c r="G1404" t="s">
        <v>54</v>
      </c>
      <c r="H1404" t="s">
        <v>55</v>
      </c>
      <c r="I1404" t="s">
        <v>30</v>
      </c>
      <c r="J1404" t="s">
        <v>82</v>
      </c>
      <c r="K1404" t="s">
        <v>75</v>
      </c>
      <c r="L1404" t="s">
        <v>8327</v>
      </c>
      <c r="M1404" t="s">
        <v>8328</v>
      </c>
      <c r="N1404" t="s">
        <v>8329</v>
      </c>
      <c r="O1404" t="s">
        <v>61</v>
      </c>
      <c r="P1404" t="s">
        <v>62</v>
      </c>
      <c r="Q1404" t="s">
        <v>279</v>
      </c>
      <c r="R1404" t="s">
        <v>8330</v>
      </c>
      <c r="S1404" t="s">
        <v>6689</v>
      </c>
      <c r="T1404" t="s">
        <v>8327</v>
      </c>
      <c r="U1404" t="s">
        <v>8331</v>
      </c>
      <c r="V1404" s="40">
        <v>0</v>
      </c>
      <c r="W1404" s="40">
        <v>3.5995370370370369E-3</v>
      </c>
      <c r="X1404" s="40">
        <v>3.5995370370370369E-3</v>
      </c>
      <c r="Y1404" s="2" t="str">
        <f t="shared" si="260"/>
        <v/>
      </c>
      <c r="Z1404" s="47" t="str">
        <f t="shared" si="261"/>
        <v>Cumplido</v>
      </c>
      <c r="AA1404" s="8"/>
      <c r="AB1404" s="8"/>
      <c r="AC1404" s="8"/>
      <c r="AD1404" s="8"/>
      <c r="AE1404" s="8"/>
      <c r="AF1404" s="42">
        <v>45350</v>
      </c>
      <c r="AG1404" s="13" t="str">
        <f t="shared" si="262"/>
        <v>CUMPLE</v>
      </c>
      <c r="AH1404" s="13" t="str">
        <f t="shared" si="263"/>
        <v>NO CUMPLE</v>
      </c>
      <c r="AI1404" s="13" t="str">
        <f t="shared" si="264"/>
        <v>NO CUMPLE</v>
      </c>
      <c r="AJ1404" s="13" t="str">
        <f t="shared" si="265"/>
        <v>NO CUMPLE</v>
      </c>
      <c r="AK1404" s="13" t="str">
        <f t="shared" si="266"/>
        <v>NO CUMPLE</v>
      </c>
      <c r="AL1404" s="13" t="str">
        <f t="shared" si="267"/>
        <v>CUMPLE</v>
      </c>
      <c r="AM1404" s="13" t="str">
        <f t="shared" si="268"/>
        <v>NO CUMPLE</v>
      </c>
      <c r="AN1404" s="13" t="str">
        <f t="shared" si="269"/>
        <v>NO CUMPLE</v>
      </c>
      <c r="AO1404" s="13" t="str">
        <f t="shared" si="270"/>
        <v>NO CUMPLE</v>
      </c>
      <c r="AP1404" s="13" t="str">
        <f t="shared" si="271"/>
        <v>NO CUMPLE</v>
      </c>
    </row>
    <row r="1405" spans="1:42" ht="15" x14ac:dyDescent="0.25">
      <c r="A1405" t="s">
        <v>8332</v>
      </c>
      <c r="B1405" t="s">
        <v>284</v>
      </c>
      <c r="C1405" t="s">
        <v>233</v>
      </c>
      <c r="D1405" t="s">
        <v>233</v>
      </c>
      <c r="E1405" t="s">
        <v>942</v>
      </c>
      <c r="F1405" t="s">
        <v>2469</v>
      </c>
      <c r="G1405" t="s">
        <v>54</v>
      </c>
      <c r="H1405" t="s">
        <v>55</v>
      </c>
      <c r="I1405" t="s">
        <v>30</v>
      </c>
      <c r="J1405" t="s">
        <v>82</v>
      </c>
      <c r="K1405" t="s">
        <v>75</v>
      </c>
      <c r="L1405" t="s">
        <v>8333</v>
      </c>
      <c r="M1405" t="s">
        <v>8334</v>
      </c>
      <c r="N1405" t="s">
        <v>8335</v>
      </c>
      <c r="O1405" t="s">
        <v>61</v>
      </c>
      <c r="P1405" t="s">
        <v>62</v>
      </c>
      <c r="Q1405" t="s">
        <v>279</v>
      </c>
      <c r="R1405" t="s">
        <v>8336</v>
      </c>
      <c r="S1405" t="s">
        <v>6689</v>
      </c>
      <c r="T1405" t="s">
        <v>8333</v>
      </c>
      <c r="U1405" t="s">
        <v>8333</v>
      </c>
      <c r="V1405" s="40">
        <v>0</v>
      </c>
      <c r="W1405" s="40">
        <v>2.7314814814814814E-3</v>
      </c>
      <c r="X1405" s="40">
        <v>2.7314814814814814E-3</v>
      </c>
      <c r="Y1405" s="2" t="str">
        <f t="shared" si="260"/>
        <v/>
      </c>
      <c r="Z1405" s="47" t="str">
        <f t="shared" si="261"/>
        <v>Cumplido</v>
      </c>
      <c r="AA1405" s="8"/>
      <c r="AB1405" s="8"/>
      <c r="AC1405" s="8"/>
      <c r="AD1405" s="8"/>
      <c r="AE1405" s="8"/>
      <c r="AF1405" s="42">
        <v>45350</v>
      </c>
      <c r="AG1405" s="13" t="str">
        <f t="shared" si="262"/>
        <v>CUMPLE</v>
      </c>
      <c r="AH1405" s="13" t="str">
        <f t="shared" si="263"/>
        <v>NO CUMPLE</v>
      </c>
      <c r="AI1405" s="13" t="str">
        <f t="shared" si="264"/>
        <v>NO CUMPLE</v>
      </c>
      <c r="AJ1405" s="13" t="str">
        <f t="shared" si="265"/>
        <v>NO CUMPLE</v>
      </c>
      <c r="AK1405" s="13" t="str">
        <f t="shared" si="266"/>
        <v>NO CUMPLE</v>
      </c>
      <c r="AL1405" s="13" t="str">
        <f t="shared" si="267"/>
        <v>CUMPLE</v>
      </c>
      <c r="AM1405" s="13" t="str">
        <f t="shared" si="268"/>
        <v>NO CUMPLE</v>
      </c>
      <c r="AN1405" s="13" t="str">
        <f t="shared" si="269"/>
        <v>NO CUMPLE</v>
      </c>
      <c r="AO1405" s="13" t="str">
        <f t="shared" si="270"/>
        <v>NO CUMPLE</v>
      </c>
      <c r="AP1405" s="13" t="str">
        <f t="shared" si="271"/>
        <v>NO CUMPLE</v>
      </c>
    </row>
    <row r="1406" spans="1:42" ht="15" x14ac:dyDescent="0.25">
      <c r="A1406" t="s">
        <v>8337</v>
      </c>
      <c r="B1406" t="s">
        <v>284</v>
      </c>
      <c r="C1406" t="s">
        <v>233</v>
      </c>
      <c r="D1406" t="s">
        <v>233</v>
      </c>
      <c r="E1406" t="s">
        <v>942</v>
      </c>
      <c r="F1406" t="s">
        <v>2469</v>
      </c>
      <c r="G1406" t="s">
        <v>54</v>
      </c>
      <c r="H1406" t="s">
        <v>55</v>
      </c>
      <c r="I1406" t="s">
        <v>30</v>
      </c>
      <c r="J1406" t="s">
        <v>82</v>
      </c>
      <c r="K1406" t="s">
        <v>75</v>
      </c>
      <c r="L1406" t="s">
        <v>8338</v>
      </c>
      <c r="M1406" t="s">
        <v>8339</v>
      </c>
      <c r="N1406" t="s">
        <v>8340</v>
      </c>
      <c r="O1406" t="s">
        <v>61</v>
      </c>
      <c r="P1406" t="s">
        <v>62</v>
      </c>
      <c r="Q1406" t="s">
        <v>279</v>
      </c>
      <c r="R1406" t="s">
        <v>8341</v>
      </c>
      <c r="S1406" t="s">
        <v>6689</v>
      </c>
      <c r="T1406" t="s">
        <v>8342</v>
      </c>
      <c r="U1406" t="s">
        <v>8338</v>
      </c>
      <c r="V1406" s="40">
        <v>0</v>
      </c>
      <c r="W1406" s="40">
        <v>1.6319444444444445E-3</v>
      </c>
      <c r="X1406" s="40">
        <v>1.6319444444444445E-3</v>
      </c>
      <c r="Y1406" s="2" t="str">
        <f t="shared" si="260"/>
        <v/>
      </c>
      <c r="Z1406" s="47" t="str">
        <f t="shared" si="261"/>
        <v>Cumplido</v>
      </c>
      <c r="AA1406" s="8"/>
      <c r="AB1406" s="8"/>
      <c r="AC1406" s="8"/>
      <c r="AD1406" s="8"/>
      <c r="AE1406" s="8"/>
      <c r="AF1406" s="42">
        <v>45350</v>
      </c>
      <c r="AG1406" s="13" t="str">
        <f t="shared" si="262"/>
        <v>CUMPLE</v>
      </c>
      <c r="AH1406" s="13" t="str">
        <f t="shared" si="263"/>
        <v>NO CUMPLE</v>
      </c>
      <c r="AI1406" s="13" t="str">
        <f t="shared" si="264"/>
        <v>NO CUMPLE</v>
      </c>
      <c r="AJ1406" s="13" t="str">
        <f t="shared" si="265"/>
        <v>NO CUMPLE</v>
      </c>
      <c r="AK1406" s="13" t="str">
        <f t="shared" si="266"/>
        <v>NO CUMPLE</v>
      </c>
      <c r="AL1406" s="13" t="str">
        <f t="shared" si="267"/>
        <v>CUMPLE</v>
      </c>
      <c r="AM1406" s="13" t="str">
        <f t="shared" si="268"/>
        <v>NO CUMPLE</v>
      </c>
      <c r="AN1406" s="13" t="str">
        <f t="shared" si="269"/>
        <v>NO CUMPLE</v>
      </c>
      <c r="AO1406" s="13" t="str">
        <f t="shared" si="270"/>
        <v>NO CUMPLE</v>
      </c>
      <c r="AP1406" s="13" t="str">
        <f t="shared" si="271"/>
        <v>NO CUMPLE</v>
      </c>
    </row>
    <row r="1407" spans="1:42" ht="15" x14ac:dyDescent="0.25">
      <c r="A1407" t="s">
        <v>8343</v>
      </c>
      <c r="B1407" t="s">
        <v>284</v>
      </c>
      <c r="C1407" t="s">
        <v>233</v>
      </c>
      <c r="D1407" t="s">
        <v>233</v>
      </c>
      <c r="E1407" t="s">
        <v>942</v>
      </c>
      <c r="F1407" t="s">
        <v>2469</v>
      </c>
      <c r="G1407" t="s">
        <v>54</v>
      </c>
      <c r="H1407" t="s">
        <v>55</v>
      </c>
      <c r="I1407" t="s">
        <v>30</v>
      </c>
      <c r="J1407" t="s">
        <v>82</v>
      </c>
      <c r="K1407" t="s">
        <v>75</v>
      </c>
      <c r="L1407" t="s">
        <v>8344</v>
      </c>
      <c r="M1407" t="s">
        <v>8345</v>
      </c>
      <c r="N1407" t="s">
        <v>8346</v>
      </c>
      <c r="O1407" t="s">
        <v>61</v>
      </c>
      <c r="P1407" t="s">
        <v>62</v>
      </c>
      <c r="Q1407" t="s">
        <v>279</v>
      </c>
      <c r="R1407" t="s">
        <v>8347</v>
      </c>
      <c r="S1407" t="s">
        <v>6689</v>
      </c>
      <c r="T1407" t="s">
        <v>8344</v>
      </c>
      <c r="U1407" t="s">
        <v>2952</v>
      </c>
      <c r="V1407" s="40">
        <v>0</v>
      </c>
      <c r="W1407" s="40">
        <v>6.9444444444444447E-4</v>
      </c>
      <c r="X1407" s="40">
        <v>6.9444444444444447E-4</v>
      </c>
      <c r="Y1407" s="2" t="str">
        <f t="shared" si="260"/>
        <v/>
      </c>
      <c r="Z1407" s="47" t="str">
        <f t="shared" si="261"/>
        <v>Cumplido</v>
      </c>
      <c r="AA1407" s="8"/>
      <c r="AB1407" s="8"/>
      <c r="AC1407" s="8"/>
      <c r="AD1407" s="8"/>
      <c r="AE1407" s="8"/>
      <c r="AF1407" s="42">
        <v>45350</v>
      </c>
      <c r="AG1407" s="13" t="str">
        <f t="shared" si="262"/>
        <v>CUMPLE</v>
      </c>
      <c r="AH1407" s="13" t="str">
        <f t="shared" si="263"/>
        <v>NO CUMPLE</v>
      </c>
      <c r="AI1407" s="13" t="str">
        <f t="shared" si="264"/>
        <v>NO CUMPLE</v>
      </c>
      <c r="AJ1407" s="13" t="str">
        <f t="shared" si="265"/>
        <v>NO CUMPLE</v>
      </c>
      <c r="AK1407" s="13" t="str">
        <f t="shared" si="266"/>
        <v>NO CUMPLE</v>
      </c>
      <c r="AL1407" s="13" t="str">
        <f t="shared" si="267"/>
        <v>CUMPLE</v>
      </c>
      <c r="AM1407" s="13" t="str">
        <f t="shared" si="268"/>
        <v>NO CUMPLE</v>
      </c>
      <c r="AN1407" s="13" t="str">
        <f t="shared" si="269"/>
        <v>NO CUMPLE</v>
      </c>
      <c r="AO1407" s="13" t="str">
        <f t="shared" si="270"/>
        <v>NO CUMPLE</v>
      </c>
      <c r="AP1407" s="13" t="str">
        <f t="shared" si="271"/>
        <v>NO CUMPLE</v>
      </c>
    </row>
    <row r="1408" spans="1:42" ht="15" x14ac:dyDescent="0.25">
      <c r="A1408" t="s">
        <v>8348</v>
      </c>
      <c r="B1408" t="s">
        <v>307</v>
      </c>
      <c r="C1408" t="s">
        <v>308</v>
      </c>
      <c r="D1408" t="s">
        <v>308</v>
      </c>
      <c r="E1408" t="s">
        <v>475</v>
      </c>
      <c r="F1408" t="s">
        <v>310</v>
      </c>
      <c r="G1408" t="s">
        <v>73</v>
      </c>
      <c r="H1408" t="s">
        <v>55</v>
      </c>
      <c r="I1408" t="s">
        <v>30</v>
      </c>
      <c r="J1408" t="s">
        <v>82</v>
      </c>
      <c r="K1408" t="s">
        <v>75</v>
      </c>
      <c r="L1408" t="s">
        <v>8349</v>
      </c>
      <c r="M1408" t="s">
        <v>8350</v>
      </c>
      <c r="N1408" t="s">
        <v>8351</v>
      </c>
      <c r="O1408" t="s">
        <v>61</v>
      </c>
      <c r="P1408" t="s">
        <v>62</v>
      </c>
      <c r="Q1408" t="s">
        <v>7763</v>
      </c>
      <c r="R1408" t="s">
        <v>8352</v>
      </c>
      <c r="S1408" t="s">
        <v>6689</v>
      </c>
      <c r="T1408" t="s">
        <v>7772</v>
      </c>
      <c r="U1408" t="s">
        <v>7766</v>
      </c>
      <c r="V1408" s="40">
        <v>0</v>
      </c>
      <c r="W1408" s="40">
        <v>6.4386574074074068E-2</v>
      </c>
      <c r="X1408" s="40">
        <v>6.4386574074074068E-2</v>
      </c>
      <c r="Y1408" s="2" t="str">
        <f t="shared" si="260"/>
        <v/>
      </c>
      <c r="Z1408" s="47" t="str">
        <f t="shared" si="261"/>
        <v>Cumplido</v>
      </c>
      <c r="AA1408" s="8"/>
      <c r="AB1408" s="8"/>
      <c r="AC1408" s="8"/>
      <c r="AD1408" s="8"/>
      <c r="AE1408" s="8"/>
      <c r="AF1408" s="42">
        <v>45350</v>
      </c>
      <c r="AG1408" s="13" t="str">
        <f t="shared" si="262"/>
        <v>NO CUMPLE</v>
      </c>
      <c r="AH1408" s="13" t="str">
        <f t="shared" si="263"/>
        <v>CUMPLE</v>
      </c>
      <c r="AI1408" s="13" t="str">
        <f t="shared" si="264"/>
        <v>NO CUMPLE</v>
      </c>
      <c r="AJ1408" s="13" t="str">
        <f t="shared" si="265"/>
        <v>NO CUMPLE</v>
      </c>
      <c r="AK1408" s="13" t="str">
        <f t="shared" si="266"/>
        <v>NO CUMPLE</v>
      </c>
      <c r="AL1408" s="13" t="str">
        <f t="shared" si="267"/>
        <v>NO CUMPLE</v>
      </c>
      <c r="AM1408" s="13" t="str">
        <f t="shared" si="268"/>
        <v>CUMPLE</v>
      </c>
      <c r="AN1408" s="13" t="str">
        <f t="shared" si="269"/>
        <v>NO CUMPLE</v>
      </c>
      <c r="AO1408" s="13" t="str">
        <f t="shared" si="270"/>
        <v>NO CUMPLE</v>
      </c>
      <c r="AP1408" s="13" t="str">
        <f t="shared" si="271"/>
        <v>NO CUMPLE</v>
      </c>
    </row>
    <row r="1409" spans="1:42" ht="15" x14ac:dyDescent="0.25">
      <c r="A1409" t="s">
        <v>8353</v>
      </c>
      <c r="B1409" t="s">
        <v>307</v>
      </c>
      <c r="C1409" t="s">
        <v>308</v>
      </c>
      <c r="D1409" t="s">
        <v>308</v>
      </c>
      <c r="E1409" t="s">
        <v>475</v>
      </c>
      <c r="F1409" t="s">
        <v>310</v>
      </c>
      <c r="G1409" t="s">
        <v>73</v>
      </c>
      <c r="H1409" t="s">
        <v>55</v>
      </c>
      <c r="I1409" t="s">
        <v>30</v>
      </c>
      <c r="J1409" t="s">
        <v>82</v>
      </c>
      <c r="K1409" t="s">
        <v>75</v>
      </c>
      <c r="L1409" t="s">
        <v>8354</v>
      </c>
      <c r="M1409" t="s">
        <v>8355</v>
      </c>
      <c r="N1409" t="s">
        <v>8356</v>
      </c>
      <c r="O1409" t="s">
        <v>61</v>
      </c>
      <c r="P1409" t="s">
        <v>62</v>
      </c>
      <c r="Q1409" t="s">
        <v>148</v>
      </c>
      <c r="R1409" t="s">
        <v>8357</v>
      </c>
      <c r="S1409" t="s">
        <v>6689</v>
      </c>
      <c r="T1409" t="s">
        <v>8319</v>
      </c>
      <c r="U1409" t="s">
        <v>8358</v>
      </c>
      <c r="V1409" s="40">
        <v>0</v>
      </c>
      <c r="W1409" s="40">
        <v>7.4479166666666666E-2</v>
      </c>
      <c r="X1409" s="40">
        <v>7.4479166666666666E-2</v>
      </c>
      <c r="Y1409" s="2" t="str">
        <f t="shared" si="260"/>
        <v/>
      </c>
      <c r="Z1409" s="47" t="str">
        <f t="shared" si="261"/>
        <v>Cumplido</v>
      </c>
      <c r="AA1409" s="8"/>
      <c r="AB1409" s="8"/>
      <c r="AC1409" s="8"/>
      <c r="AD1409" s="8"/>
      <c r="AE1409" s="8"/>
      <c r="AF1409" s="42">
        <v>45350</v>
      </c>
      <c r="AG1409" s="13" t="str">
        <f t="shared" si="262"/>
        <v>NO CUMPLE</v>
      </c>
      <c r="AH1409" s="13" t="str">
        <f t="shared" si="263"/>
        <v>CUMPLE</v>
      </c>
      <c r="AI1409" s="13" t="str">
        <f t="shared" si="264"/>
        <v>NO CUMPLE</v>
      </c>
      <c r="AJ1409" s="13" t="str">
        <f t="shared" si="265"/>
        <v>NO CUMPLE</v>
      </c>
      <c r="AK1409" s="13" t="str">
        <f t="shared" si="266"/>
        <v>NO CUMPLE</v>
      </c>
      <c r="AL1409" s="13" t="str">
        <f t="shared" si="267"/>
        <v>NO CUMPLE</v>
      </c>
      <c r="AM1409" s="13" t="str">
        <f t="shared" si="268"/>
        <v>CUMPLE</v>
      </c>
      <c r="AN1409" s="13" t="str">
        <f t="shared" si="269"/>
        <v>NO CUMPLE</v>
      </c>
      <c r="AO1409" s="13" t="str">
        <f t="shared" si="270"/>
        <v>NO CUMPLE</v>
      </c>
      <c r="AP1409" s="13" t="str">
        <f t="shared" si="271"/>
        <v>NO CUMPLE</v>
      </c>
    </row>
    <row r="1410" spans="1:42" ht="15" x14ac:dyDescent="0.25">
      <c r="A1410" t="s">
        <v>8359</v>
      </c>
      <c r="B1410" t="s">
        <v>307</v>
      </c>
      <c r="C1410" t="s">
        <v>308</v>
      </c>
      <c r="D1410" t="s">
        <v>308</v>
      </c>
      <c r="E1410" t="s">
        <v>475</v>
      </c>
      <c r="F1410" t="s">
        <v>310</v>
      </c>
      <c r="G1410" t="s">
        <v>73</v>
      </c>
      <c r="H1410" t="s">
        <v>55</v>
      </c>
      <c r="I1410" t="s">
        <v>30</v>
      </c>
      <c r="J1410" t="s">
        <v>82</v>
      </c>
      <c r="K1410" t="s">
        <v>75</v>
      </c>
      <c r="L1410" t="s">
        <v>8360</v>
      </c>
      <c r="M1410" t="s">
        <v>8361</v>
      </c>
      <c r="N1410" t="s">
        <v>8362</v>
      </c>
      <c r="O1410" t="s">
        <v>61</v>
      </c>
      <c r="P1410" t="s">
        <v>62</v>
      </c>
      <c r="Q1410" t="s">
        <v>7763</v>
      </c>
      <c r="R1410" t="s">
        <v>8363</v>
      </c>
      <c r="S1410" t="s">
        <v>6689</v>
      </c>
      <c r="T1410" t="s">
        <v>7772</v>
      </c>
      <c r="U1410" t="s">
        <v>7766</v>
      </c>
      <c r="V1410" s="40">
        <v>0</v>
      </c>
      <c r="W1410" s="40">
        <v>0.12884259259259259</v>
      </c>
      <c r="X1410" s="40">
        <v>0.12884259259259259</v>
      </c>
      <c r="Y1410" s="2" t="str">
        <f t="shared" ref="Y1410:Y1473" si="272">IF(J1410="Incidente de Cliente",IF($X1410&lt;=$AT$2,"Cumplido","Incumplido"),"")</f>
        <v/>
      </c>
      <c r="Z1410" s="47" t="str">
        <f t="shared" ref="Z1410:Z1473" si="273">IF(J1410="Requerimiento de Cliente",IF($X1410&lt;=$AT$3,"Cumplido","Incumplido"),"")</f>
        <v>Cumplido</v>
      </c>
      <c r="AA1410" s="8"/>
      <c r="AB1410" s="8"/>
      <c r="AC1410" s="8"/>
      <c r="AD1410" s="8"/>
      <c r="AE1410" s="8"/>
      <c r="AF1410" s="42">
        <v>45350</v>
      </c>
      <c r="AG1410" s="13" t="str">
        <f t="shared" si="262"/>
        <v>NO CUMPLE</v>
      </c>
      <c r="AH1410" s="13" t="str">
        <f t="shared" si="263"/>
        <v>CUMPLE</v>
      </c>
      <c r="AI1410" s="13" t="str">
        <f t="shared" si="264"/>
        <v>NO CUMPLE</v>
      </c>
      <c r="AJ1410" s="13" t="str">
        <f t="shared" si="265"/>
        <v>NO CUMPLE</v>
      </c>
      <c r="AK1410" s="13" t="str">
        <f t="shared" si="266"/>
        <v>NO CUMPLE</v>
      </c>
      <c r="AL1410" s="13" t="str">
        <f t="shared" si="267"/>
        <v>NO CUMPLE</v>
      </c>
      <c r="AM1410" s="13" t="str">
        <f t="shared" si="268"/>
        <v>CUMPLE</v>
      </c>
      <c r="AN1410" s="13" t="str">
        <f t="shared" si="269"/>
        <v>NO CUMPLE</v>
      </c>
      <c r="AO1410" s="13" t="str">
        <f t="shared" si="270"/>
        <v>NO CUMPLE</v>
      </c>
      <c r="AP1410" s="13" t="str">
        <f t="shared" si="271"/>
        <v>NO CUMPLE</v>
      </c>
    </row>
    <row r="1411" spans="1:42" ht="15" x14ac:dyDescent="0.25">
      <c r="A1411" t="s">
        <v>8364</v>
      </c>
      <c r="B1411" t="s">
        <v>307</v>
      </c>
      <c r="C1411" t="s">
        <v>308</v>
      </c>
      <c r="D1411" t="s">
        <v>308</v>
      </c>
      <c r="E1411" t="s">
        <v>475</v>
      </c>
      <c r="F1411" t="s">
        <v>310</v>
      </c>
      <c r="G1411" t="s">
        <v>73</v>
      </c>
      <c r="H1411" t="s">
        <v>55</v>
      </c>
      <c r="I1411" t="s">
        <v>30</v>
      </c>
      <c r="J1411" t="s">
        <v>82</v>
      </c>
      <c r="K1411" t="s">
        <v>75</v>
      </c>
      <c r="L1411" t="s">
        <v>8365</v>
      </c>
      <c r="M1411" t="s">
        <v>8366</v>
      </c>
      <c r="N1411" t="s">
        <v>8367</v>
      </c>
      <c r="O1411" t="s">
        <v>61</v>
      </c>
      <c r="P1411" t="s">
        <v>62</v>
      </c>
      <c r="Q1411" t="s">
        <v>148</v>
      </c>
      <c r="R1411" t="s">
        <v>8368</v>
      </c>
      <c r="S1411" t="s">
        <v>6689</v>
      </c>
      <c r="T1411" t="s">
        <v>8319</v>
      </c>
      <c r="U1411" t="s">
        <v>8369</v>
      </c>
      <c r="V1411" s="40">
        <v>0</v>
      </c>
      <c r="W1411" s="40">
        <v>0.12690972222222222</v>
      </c>
      <c r="X1411" s="40">
        <v>0.12690972222222222</v>
      </c>
      <c r="Y1411" s="2" t="str">
        <f t="shared" si="272"/>
        <v/>
      </c>
      <c r="Z1411" s="47" t="str">
        <f t="shared" si="273"/>
        <v>Cumplido</v>
      </c>
      <c r="AA1411" s="8"/>
      <c r="AB1411" s="8"/>
      <c r="AC1411" s="8"/>
      <c r="AD1411" s="8"/>
      <c r="AE1411" s="8"/>
      <c r="AF1411" s="42">
        <v>45350</v>
      </c>
      <c r="AG1411" s="13" t="str">
        <f t="shared" ref="AG1411:AG1474" si="274">IF(X1411&lt;$AR$11,"CUMPLE","NO CUMPLE")</f>
        <v>NO CUMPLE</v>
      </c>
      <c r="AH1411" s="13" t="str">
        <f t="shared" ref="AH1411:AH1474" si="275">IF(X1411&gt;$AR$12,IF(X1411&lt;=$AS$12,"CUMPLE","NO CUMPLE"),"NO CUMPLE")</f>
        <v>CUMPLE</v>
      </c>
      <c r="AI1411" s="13" t="str">
        <f t="shared" ref="AI1411:AI1474" si="276">IF(X1411&gt;$AR$13,IF(X1411&lt;=$AS$13,"CUMPLE","NO CUMPLE"),"NO CUMPLE")</f>
        <v>NO CUMPLE</v>
      </c>
      <c r="AJ1411" s="13" t="str">
        <f t="shared" ref="AJ1411:AJ1474" si="277">IF(X1411&gt;$AR$14,IF(X1411&lt;=$AS$14,"CUMPLE","NO CUMPLE"),"NO CUMPLE")</f>
        <v>NO CUMPLE</v>
      </c>
      <c r="AK1411" s="13" t="str">
        <f t="shared" ref="AK1411:AK1474" si="278">IF(X1411&gt;$AR$15,"CUMPLE","NO CUMPLE")</f>
        <v>NO CUMPLE</v>
      </c>
      <c r="AL1411" s="13" t="str">
        <f t="shared" ref="AL1411:AL1474" si="279">IF(W1411&lt;$AR$11,"CUMPLE","NO CUMPLE")</f>
        <v>NO CUMPLE</v>
      </c>
      <c r="AM1411" s="13" t="str">
        <f t="shared" ref="AM1411:AM1474" si="280">IF(W1411&gt;$AR$12,IF(W1411&lt;=$AS$12,"CUMPLE","NO CUMPLE"),"NO CUMPLE")</f>
        <v>CUMPLE</v>
      </c>
      <c r="AN1411" s="13" t="str">
        <f t="shared" ref="AN1411:AN1474" si="281">IF(W1411&gt;$AR$13,IF(W1411&lt;=$AS$13,"CUMPLE","NO CUMPLE"),"NO CUMPLE")</f>
        <v>NO CUMPLE</v>
      </c>
      <c r="AO1411" s="13" t="str">
        <f t="shared" ref="AO1411:AO1474" si="282">IF(W1411&gt;$AR$14,IF(W1411&lt;=$AS$14,"CUMPLE","NO CUMPLE"),"NO CUMPLE")</f>
        <v>NO CUMPLE</v>
      </c>
      <c r="AP1411" s="13" t="str">
        <f t="shared" ref="AP1411:AP1474" si="283">IF(W1411&gt;$AR$15,"CUMPLE","NO CUMPLE")</f>
        <v>NO CUMPLE</v>
      </c>
    </row>
    <row r="1412" spans="1:42" ht="15" x14ac:dyDescent="0.25">
      <c r="A1412" t="s">
        <v>8370</v>
      </c>
      <c r="B1412" t="s">
        <v>95</v>
      </c>
      <c r="C1412" t="s">
        <v>308</v>
      </c>
      <c r="D1412" t="s">
        <v>142</v>
      </c>
      <c r="E1412" t="s">
        <v>457</v>
      </c>
      <c r="F1412" t="s">
        <v>1943</v>
      </c>
      <c r="G1412" t="s">
        <v>73</v>
      </c>
      <c r="H1412" t="s">
        <v>74</v>
      </c>
      <c r="I1412" t="s">
        <v>29</v>
      </c>
      <c r="J1412" t="s">
        <v>82</v>
      </c>
      <c r="K1412" t="s">
        <v>1108</v>
      </c>
      <c r="L1412" t="s">
        <v>6900</v>
      </c>
      <c r="M1412" t="s">
        <v>8371</v>
      </c>
      <c r="N1412" t="s">
        <v>8372</v>
      </c>
      <c r="O1412" t="s">
        <v>61</v>
      </c>
      <c r="P1412" t="s">
        <v>136</v>
      </c>
      <c r="Q1412" t="s">
        <v>137</v>
      </c>
      <c r="R1412" t="s">
        <v>8373</v>
      </c>
      <c r="S1412" t="s">
        <v>6689</v>
      </c>
      <c r="T1412" t="s">
        <v>8374</v>
      </c>
      <c r="U1412" t="s">
        <v>8375</v>
      </c>
      <c r="V1412" s="40">
        <v>0</v>
      </c>
      <c r="W1412" s="40">
        <v>1.3321759259259259E-2</v>
      </c>
      <c r="X1412" s="40">
        <v>1.3321759259259259E-2</v>
      </c>
      <c r="Y1412" s="2" t="str">
        <f t="shared" si="272"/>
        <v/>
      </c>
      <c r="Z1412" s="47" t="str">
        <f t="shared" si="273"/>
        <v>Cumplido</v>
      </c>
      <c r="AA1412" s="8"/>
      <c r="AB1412" s="8"/>
      <c r="AC1412" s="8"/>
      <c r="AD1412" s="8"/>
      <c r="AE1412" s="8"/>
      <c r="AF1412" s="42">
        <v>45350</v>
      </c>
      <c r="AG1412" s="13" t="str">
        <f t="shared" si="274"/>
        <v>CUMPLE</v>
      </c>
      <c r="AH1412" s="13" t="str">
        <f t="shared" si="275"/>
        <v>NO CUMPLE</v>
      </c>
      <c r="AI1412" s="13" t="str">
        <f t="shared" si="276"/>
        <v>NO CUMPLE</v>
      </c>
      <c r="AJ1412" s="13" t="str">
        <f t="shared" si="277"/>
        <v>NO CUMPLE</v>
      </c>
      <c r="AK1412" s="13" t="str">
        <f t="shared" si="278"/>
        <v>NO CUMPLE</v>
      </c>
      <c r="AL1412" s="13" t="str">
        <f t="shared" si="279"/>
        <v>CUMPLE</v>
      </c>
      <c r="AM1412" s="13" t="str">
        <f t="shared" si="280"/>
        <v>NO CUMPLE</v>
      </c>
      <c r="AN1412" s="13" t="str">
        <f t="shared" si="281"/>
        <v>NO CUMPLE</v>
      </c>
      <c r="AO1412" s="13" t="str">
        <f t="shared" si="282"/>
        <v>NO CUMPLE</v>
      </c>
      <c r="AP1412" s="13" t="str">
        <f t="shared" si="283"/>
        <v>NO CUMPLE</v>
      </c>
    </row>
    <row r="1413" spans="1:42" ht="15" x14ac:dyDescent="0.25">
      <c r="A1413" t="s">
        <v>8376</v>
      </c>
      <c r="B1413" t="s">
        <v>95</v>
      </c>
      <c r="C1413" t="s">
        <v>223</v>
      </c>
      <c r="D1413" t="s">
        <v>142</v>
      </c>
      <c r="E1413" t="s">
        <v>689</v>
      </c>
      <c r="F1413" t="s">
        <v>1943</v>
      </c>
      <c r="G1413" t="s">
        <v>73</v>
      </c>
      <c r="H1413" t="s">
        <v>74</v>
      </c>
      <c r="I1413" t="s">
        <v>29</v>
      </c>
      <c r="J1413" t="s">
        <v>82</v>
      </c>
      <c r="K1413" t="s">
        <v>740</v>
      </c>
      <c r="L1413" t="s">
        <v>8377</v>
      </c>
      <c r="M1413" t="s">
        <v>8378</v>
      </c>
      <c r="N1413" t="s">
        <v>8379</v>
      </c>
      <c r="O1413" t="s">
        <v>61</v>
      </c>
      <c r="P1413" t="s">
        <v>136</v>
      </c>
      <c r="Q1413" t="s">
        <v>137</v>
      </c>
      <c r="R1413" t="s">
        <v>8380</v>
      </c>
      <c r="S1413" t="s">
        <v>6689</v>
      </c>
      <c r="T1413" t="s">
        <v>8381</v>
      </c>
      <c r="U1413" t="s">
        <v>8382</v>
      </c>
      <c r="V1413" s="40">
        <v>0</v>
      </c>
      <c r="W1413" s="40">
        <v>0.11239583333333333</v>
      </c>
      <c r="X1413" s="40">
        <v>0.11239583333333333</v>
      </c>
      <c r="Y1413" s="2" t="str">
        <f t="shared" si="272"/>
        <v/>
      </c>
      <c r="Z1413" s="47" t="str">
        <f t="shared" si="273"/>
        <v>Cumplido</v>
      </c>
      <c r="AA1413" s="8"/>
      <c r="AB1413" s="8"/>
      <c r="AC1413" s="8"/>
      <c r="AD1413" s="8"/>
      <c r="AE1413" s="8"/>
      <c r="AF1413" s="42">
        <v>45350</v>
      </c>
      <c r="AG1413" s="13" t="str">
        <f t="shared" si="274"/>
        <v>NO CUMPLE</v>
      </c>
      <c r="AH1413" s="13" t="str">
        <f t="shared" si="275"/>
        <v>CUMPLE</v>
      </c>
      <c r="AI1413" s="13" t="str">
        <f t="shared" si="276"/>
        <v>NO CUMPLE</v>
      </c>
      <c r="AJ1413" s="13" t="str">
        <f t="shared" si="277"/>
        <v>NO CUMPLE</v>
      </c>
      <c r="AK1413" s="13" t="str">
        <f t="shared" si="278"/>
        <v>NO CUMPLE</v>
      </c>
      <c r="AL1413" s="13" t="str">
        <f t="shared" si="279"/>
        <v>NO CUMPLE</v>
      </c>
      <c r="AM1413" s="13" t="str">
        <f t="shared" si="280"/>
        <v>CUMPLE</v>
      </c>
      <c r="AN1413" s="13" t="str">
        <f t="shared" si="281"/>
        <v>NO CUMPLE</v>
      </c>
      <c r="AO1413" s="13" t="str">
        <f t="shared" si="282"/>
        <v>NO CUMPLE</v>
      </c>
      <c r="AP1413" s="13" t="str">
        <f t="shared" si="283"/>
        <v>NO CUMPLE</v>
      </c>
    </row>
    <row r="1414" spans="1:42" ht="15" x14ac:dyDescent="0.25">
      <c r="A1414" t="s">
        <v>8383</v>
      </c>
      <c r="B1414" t="s">
        <v>95</v>
      </c>
      <c r="C1414" t="s">
        <v>273</v>
      </c>
      <c r="D1414" t="s">
        <v>142</v>
      </c>
      <c r="E1414" t="s">
        <v>5951</v>
      </c>
      <c r="F1414" t="s">
        <v>176</v>
      </c>
      <c r="G1414" t="s">
        <v>73</v>
      </c>
      <c r="H1414" t="s">
        <v>74</v>
      </c>
      <c r="I1414" t="s">
        <v>29</v>
      </c>
      <c r="J1414" t="s">
        <v>82</v>
      </c>
      <c r="K1414" t="s">
        <v>564</v>
      </c>
      <c r="L1414" t="s">
        <v>8384</v>
      </c>
      <c r="M1414" t="s">
        <v>8385</v>
      </c>
      <c r="N1414" t="s">
        <v>8386</v>
      </c>
      <c r="O1414" t="s">
        <v>61</v>
      </c>
      <c r="P1414" t="s">
        <v>136</v>
      </c>
      <c r="Q1414" t="s">
        <v>137</v>
      </c>
      <c r="R1414" t="s">
        <v>8387</v>
      </c>
      <c r="S1414" t="s">
        <v>6689</v>
      </c>
      <c r="T1414" t="s">
        <v>8388</v>
      </c>
      <c r="U1414" t="s">
        <v>6418</v>
      </c>
      <c r="V1414" s="40">
        <v>2.4826388888888887E-2</v>
      </c>
      <c r="W1414" s="40">
        <v>0.11710648148148148</v>
      </c>
      <c r="X1414" s="40">
        <v>9.2280092592592594E-2</v>
      </c>
      <c r="Y1414" s="2" t="str">
        <f t="shared" si="272"/>
        <v/>
      </c>
      <c r="Z1414" s="47" t="str">
        <f t="shared" si="273"/>
        <v>Cumplido</v>
      </c>
      <c r="AA1414" s="8"/>
      <c r="AB1414" s="8"/>
      <c r="AC1414" s="8"/>
      <c r="AD1414" s="8"/>
      <c r="AE1414" s="8"/>
      <c r="AF1414" s="42">
        <v>45350</v>
      </c>
      <c r="AG1414" s="13" t="str">
        <f t="shared" si="274"/>
        <v>NO CUMPLE</v>
      </c>
      <c r="AH1414" s="13" t="str">
        <f t="shared" si="275"/>
        <v>CUMPLE</v>
      </c>
      <c r="AI1414" s="13" t="str">
        <f t="shared" si="276"/>
        <v>NO CUMPLE</v>
      </c>
      <c r="AJ1414" s="13" t="str">
        <f t="shared" si="277"/>
        <v>NO CUMPLE</v>
      </c>
      <c r="AK1414" s="13" t="str">
        <f t="shared" si="278"/>
        <v>NO CUMPLE</v>
      </c>
      <c r="AL1414" s="13" t="str">
        <f t="shared" si="279"/>
        <v>NO CUMPLE</v>
      </c>
      <c r="AM1414" s="13" t="str">
        <f t="shared" si="280"/>
        <v>CUMPLE</v>
      </c>
      <c r="AN1414" s="13" t="str">
        <f t="shared" si="281"/>
        <v>NO CUMPLE</v>
      </c>
      <c r="AO1414" s="13" t="str">
        <f t="shared" si="282"/>
        <v>NO CUMPLE</v>
      </c>
      <c r="AP1414" s="13" t="str">
        <f t="shared" si="283"/>
        <v>NO CUMPLE</v>
      </c>
    </row>
    <row r="1415" spans="1:42" ht="15" hidden="1" x14ac:dyDescent="0.25">
      <c r="A1415" t="s">
        <v>8389</v>
      </c>
      <c r="B1415" t="s">
        <v>165</v>
      </c>
      <c r="C1415" t="s">
        <v>415</v>
      </c>
      <c r="D1415" t="s">
        <v>483</v>
      </c>
      <c r="E1415" t="s">
        <v>1089</v>
      </c>
      <c r="F1415" t="s">
        <v>732</v>
      </c>
      <c r="G1415" t="s">
        <v>73</v>
      </c>
      <c r="H1415" t="s">
        <v>74</v>
      </c>
      <c r="I1415" t="s">
        <v>29</v>
      </c>
      <c r="J1415" t="s">
        <v>82</v>
      </c>
      <c r="K1415" t="s">
        <v>8265</v>
      </c>
      <c r="L1415" t="s">
        <v>8266</v>
      </c>
      <c r="M1415" t="s">
        <v>8390</v>
      </c>
      <c r="N1415" t="s">
        <v>8391</v>
      </c>
      <c r="O1415" t="s">
        <v>61</v>
      </c>
      <c r="P1415" t="s">
        <v>94</v>
      </c>
      <c r="Q1415" t="s">
        <v>95</v>
      </c>
      <c r="R1415" t="s">
        <v>8392</v>
      </c>
      <c r="S1415" t="s">
        <v>6689</v>
      </c>
      <c r="T1415" t="s">
        <v>8270</v>
      </c>
      <c r="U1415"/>
      <c r="V1415" s="40">
        <v>6.3425925925925924E-3</v>
      </c>
      <c r="W1415" s="40">
        <v>1.2581018518518519E-2</v>
      </c>
      <c r="X1415" s="40">
        <v>6.2384259259259259E-3</v>
      </c>
      <c r="Y1415" s="2" t="str">
        <f t="shared" si="272"/>
        <v/>
      </c>
      <c r="Z1415" s="47" t="str">
        <f t="shared" si="273"/>
        <v>Cumplido</v>
      </c>
      <c r="AA1415" s="8"/>
      <c r="AB1415" s="8"/>
      <c r="AC1415" s="8"/>
      <c r="AD1415" s="8"/>
      <c r="AE1415" s="8"/>
      <c r="AF1415" s="42">
        <v>45350</v>
      </c>
      <c r="AG1415" s="13" t="str">
        <f t="shared" si="274"/>
        <v>CUMPLE</v>
      </c>
      <c r="AH1415" s="13" t="str">
        <f t="shared" si="275"/>
        <v>NO CUMPLE</v>
      </c>
      <c r="AI1415" s="13" t="str">
        <f t="shared" si="276"/>
        <v>NO CUMPLE</v>
      </c>
      <c r="AJ1415" s="13" t="str">
        <f t="shared" si="277"/>
        <v>NO CUMPLE</v>
      </c>
      <c r="AK1415" s="13" t="str">
        <f t="shared" si="278"/>
        <v>NO CUMPLE</v>
      </c>
      <c r="AL1415" s="13" t="str">
        <f t="shared" si="279"/>
        <v>CUMPLE</v>
      </c>
      <c r="AM1415" s="13" t="str">
        <f t="shared" si="280"/>
        <v>NO CUMPLE</v>
      </c>
      <c r="AN1415" s="13" t="str">
        <f t="shared" si="281"/>
        <v>NO CUMPLE</v>
      </c>
      <c r="AO1415" s="13" t="str">
        <f t="shared" si="282"/>
        <v>NO CUMPLE</v>
      </c>
      <c r="AP1415" s="13" t="str">
        <f t="shared" si="283"/>
        <v>NO CUMPLE</v>
      </c>
    </row>
    <row r="1416" spans="1:42" ht="15" x14ac:dyDescent="0.25">
      <c r="A1416" t="s">
        <v>8393</v>
      </c>
      <c r="B1416" t="s">
        <v>307</v>
      </c>
      <c r="C1416" t="s">
        <v>308</v>
      </c>
      <c r="D1416" t="s">
        <v>308</v>
      </c>
      <c r="E1416" t="s">
        <v>475</v>
      </c>
      <c r="F1416" t="s">
        <v>310</v>
      </c>
      <c r="G1416" t="s">
        <v>73</v>
      </c>
      <c r="H1416" t="s">
        <v>55</v>
      </c>
      <c r="I1416" t="s">
        <v>30</v>
      </c>
      <c r="J1416" t="s">
        <v>82</v>
      </c>
      <c r="K1416" t="s">
        <v>75</v>
      </c>
      <c r="L1416" t="s">
        <v>8394</v>
      </c>
      <c r="M1416" t="s">
        <v>8395</v>
      </c>
      <c r="N1416" t="s">
        <v>8396</v>
      </c>
      <c r="O1416" t="s">
        <v>61</v>
      </c>
      <c r="P1416" t="s">
        <v>62</v>
      </c>
      <c r="Q1416" t="s">
        <v>7763</v>
      </c>
      <c r="R1416" t="s">
        <v>8397</v>
      </c>
      <c r="S1416" t="s">
        <v>6689</v>
      </c>
      <c r="T1416" t="s">
        <v>7772</v>
      </c>
      <c r="U1416" t="s">
        <v>7766</v>
      </c>
      <c r="V1416" s="40">
        <v>0</v>
      </c>
      <c r="W1416" s="40">
        <v>2.5752314814814815E-2</v>
      </c>
      <c r="X1416" s="40">
        <v>2.5752314814814815E-2</v>
      </c>
      <c r="Y1416" s="2" t="str">
        <f t="shared" si="272"/>
        <v/>
      </c>
      <c r="Z1416" s="47" t="str">
        <f t="shared" si="273"/>
        <v>Cumplido</v>
      </c>
      <c r="AA1416" s="8"/>
      <c r="AB1416" s="8"/>
      <c r="AC1416" s="8"/>
      <c r="AD1416" s="8"/>
      <c r="AE1416" s="8"/>
      <c r="AF1416" s="42">
        <v>45350</v>
      </c>
      <c r="AG1416" s="13" t="str">
        <f t="shared" si="274"/>
        <v>CUMPLE</v>
      </c>
      <c r="AH1416" s="13" t="str">
        <f t="shared" si="275"/>
        <v>NO CUMPLE</v>
      </c>
      <c r="AI1416" s="13" t="str">
        <f t="shared" si="276"/>
        <v>NO CUMPLE</v>
      </c>
      <c r="AJ1416" s="13" t="str">
        <f t="shared" si="277"/>
        <v>NO CUMPLE</v>
      </c>
      <c r="AK1416" s="13" t="str">
        <f t="shared" si="278"/>
        <v>NO CUMPLE</v>
      </c>
      <c r="AL1416" s="13" t="str">
        <f t="shared" si="279"/>
        <v>CUMPLE</v>
      </c>
      <c r="AM1416" s="13" t="str">
        <f t="shared" si="280"/>
        <v>NO CUMPLE</v>
      </c>
      <c r="AN1416" s="13" t="str">
        <f t="shared" si="281"/>
        <v>NO CUMPLE</v>
      </c>
      <c r="AO1416" s="13" t="str">
        <f t="shared" si="282"/>
        <v>NO CUMPLE</v>
      </c>
      <c r="AP1416" s="13" t="str">
        <f t="shared" si="283"/>
        <v>NO CUMPLE</v>
      </c>
    </row>
    <row r="1417" spans="1:42" ht="15" hidden="1" x14ac:dyDescent="0.25">
      <c r="A1417" t="s">
        <v>8398</v>
      </c>
      <c r="B1417" t="s">
        <v>165</v>
      </c>
      <c r="C1417" t="s">
        <v>415</v>
      </c>
      <c r="D1417" t="s">
        <v>297</v>
      </c>
      <c r="E1417" t="s">
        <v>1089</v>
      </c>
      <c r="F1417" t="s">
        <v>1124</v>
      </c>
      <c r="G1417" t="s">
        <v>73</v>
      </c>
      <c r="H1417" t="s">
        <v>74</v>
      </c>
      <c r="I1417" t="s">
        <v>29</v>
      </c>
      <c r="J1417" t="s">
        <v>82</v>
      </c>
      <c r="K1417" t="s">
        <v>2588</v>
      </c>
      <c r="L1417" t="s">
        <v>8399</v>
      </c>
      <c r="M1417" t="s">
        <v>8400</v>
      </c>
      <c r="N1417" t="s">
        <v>8401</v>
      </c>
      <c r="O1417" t="s">
        <v>61</v>
      </c>
      <c r="P1417" t="s">
        <v>94</v>
      </c>
      <c r="Q1417" t="s">
        <v>95</v>
      </c>
      <c r="R1417" t="s">
        <v>8402</v>
      </c>
      <c r="S1417" t="s">
        <v>6689</v>
      </c>
      <c r="T1417" t="s">
        <v>7931</v>
      </c>
      <c r="U1417"/>
      <c r="V1417" s="40">
        <v>1.8055555555555555E-3</v>
      </c>
      <c r="W1417" s="40">
        <v>5.9143518518518521E-3</v>
      </c>
      <c r="X1417" s="40">
        <v>4.1087962962962962E-3</v>
      </c>
      <c r="Y1417" s="2" t="str">
        <f t="shared" si="272"/>
        <v/>
      </c>
      <c r="Z1417" s="47" t="str">
        <f t="shared" si="273"/>
        <v>Cumplido</v>
      </c>
      <c r="AA1417" s="8"/>
      <c r="AB1417" s="8"/>
      <c r="AC1417" s="8"/>
      <c r="AD1417" s="8"/>
      <c r="AE1417" s="8"/>
      <c r="AF1417" s="42">
        <v>45350</v>
      </c>
      <c r="AG1417" s="13" t="str">
        <f t="shared" si="274"/>
        <v>CUMPLE</v>
      </c>
      <c r="AH1417" s="13" t="str">
        <f t="shared" si="275"/>
        <v>NO CUMPLE</v>
      </c>
      <c r="AI1417" s="13" t="str">
        <f t="shared" si="276"/>
        <v>NO CUMPLE</v>
      </c>
      <c r="AJ1417" s="13" t="str">
        <f t="shared" si="277"/>
        <v>NO CUMPLE</v>
      </c>
      <c r="AK1417" s="13" t="str">
        <f t="shared" si="278"/>
        <v>NO CUMPLE</v>
      </c>
      <c r="AL1417" s="13" t="str">
        <f t="shared" si="279"/>
        <v>CUMPLE</v>
      </c>
      <c r="AM1417" s="13" t="str">
        <f t="shared" si="280"/>
        <v>NO CUMPLE</v>
      </c>
      <c r="AN1417" s="13" t="str">
        <f t="shared" si="281"/>
        <v>NO CUMPLE</v>
      </c>
      <c r="AO1417" s="13" t="str">
        <f t="shared" si="282"/>
        <v>NO CUMPLE</v>
      </c>
      <c r="AP1417" s="13" t="str">
        <f t="shared" si="283"/>
        <v>NO CUMPLE</v>
      </c>
    </row>
    <row r="1418" spans="1:42" ht="15" x14ac:dyDescent="0.25">
      <c r="A1418" t="s">
        <v>8403</v>
      </c>
      <c r="B1418" t="s">
        <v>284</v>
      </c>
      <c r="C1418" t="s">
        <v>635</v>
      </c>
      <c r="D1418" t="s">
        <v>2863</v>
      </c>
      <c r="E1418" t="s">
        <v>3323</v>
      </c>
      <c r="F1418" t="s">
        <v>327</v>
      </c>
      <c r="G1418" t="s">
        <v>73</v>
      </c>
      <c r="H1418" t="s">
        <v>55</v>
      </c>
      <c r="I1418" t="s">
        <v>30</v>
      </c>
      <c r="J1418" t="s">
        <v>82</v>
      </c>
      <c r="K1418" t="s">
        <v>288</v>
      </c>
      <c r="L1418" t="s">
        <v>8404</v>
      </c>
      <c r="M1418" t="s">
        <v>8405</v>
      </c>
      <c r="N1418" t="s">
        <v>8406</v>
      </c>
      <c r="O1418" t="s">
        <v>61</v>
      </c>
      <c r="P1418" t="s">
        <v>136</v>
      </c>
      <c r="Q1418" t="s">
        <v>137</v>
      </c>
      <c r="R1418" t="s">
        <v>8407</v>
      </c>
      <c r="S1418" t="s">
        <v>6489</v>
      </c>
      <c r="T1418" t="s">
        <v>8408</v>
      </c>
      <c r="U1418" t="s">
        <v>8409</v>
      </c>
      <c r="V1418" s="40">
        <v>0.91089120370370369</v>
      </c>
      <c r="W1418" s="40">
        <v>0.95129629629629631</v>
      </c>
      <c r="X1418" s="40">
        <v>4.040509259259259E-2</v>
      </c>
      <c r="Y1418" s="2" t="str">
        <f t="shared" si="272"/>
        <v/>
      </c>
      <c r="Z1418" s="47" t="str">
        <f t="shared" si="273"/>
        <v>Cumplido</v>
      </c>
      <c r="AA1418" s="8"/>
      <c r="AB1418" s="8"/>
      <c r="AC1418" s="8"/>
      <c r="AD1418" s="8"/>
      <c r="AE1418" s="8"/>
      <c r="AF1418" s="42">
        <v>45351</v>
      </c>
      <c r="AG1418" s="13" t="str">
        <f t="shared" si="274"/>
        <v>CUMPLE</v>
      </c>
      <c r="AH1418" s="13" t="str">
        <f t="shared" si="275"/>
        <v>NO CUMPLE</v>
      </c>
      <c r="AI1418" s="13" t="str">
        <f t="shared" si="276"/>
        <v>NO CUMPLE</v>
      </c>
      <c r="AJ1418" s="13" t="str">
        <f t="shared" si="277"/>
        <v>NO CUMPLE</v>
      </c>
      <c r="AK1418" s="13" t="str">
        <f t="shared" si="278"/>
        <v>NO CUMPLE</v>
      </c>
      <c r="AL1418" s="13" t="str">
        <f t="shared" si="279"/>
        <v>NO CUMPLE</v>
      </c>
      <c r="AM1418" s="13" t="str">
        <f t="shared" si="280"/>
        <v>NO CUMPLE</v>
      </c>
      <c r="AN1418" s="13" t="str">
        <f t="shared" si="281"/>
        <v>NO CUMPLE</v>
      </c>
      <c r="AO1418" s="13" t="str">
        <f t="shared" si="282"/>
        <v>CUMPLE</v>
      </c>
      <c r="AP1418" s="13" t="str">
        <f t="shared" si="283"/>
        <v>NO CUMPLE</v>
      </c>
    </row>
    <row r="1419" spans="1:42" ht="15" hidden="1" x14ac:dyDescent="0.25">
      <c r="A1419" t="s">
        <v>8410</v>
      </c>
      <c r="B1419" t="s">
        <v>165</v>
      </c>
      <c r="C1419" t="s">
        <v>296</v>
      </c>
      <c r="D1419" t="s">
        <v>297</v>
      </c>
      <c r="E1419" t="s">
        <v>767</v>
      </c>
      <c r="F1419" t="s">
        <v>1124</v>
      </c>
      <c r="G1419" t="s">
        <v>73</v>
      </c>
      <c r="H1419" t="s">
        <v>74</v>
      </c>
      <c r="I1419" t="s">
        <v>29</v>
      </c>
      <c r="J1419" t="s">
        <v>82</v>
      </c>
      <c r="K1419" t="s">
        <v>57</v>
      </c>
      <c r="L1419" t="s">
        <v>300</v>
      </c>
      <c r="M1419" t="s">
        <v>8411</v>
      </c>
      <c r="N1419" t="s">
        <v>8412</v>
      </c>
      <c r="O1419" t="s">
        <v>61</v>
      </c>
      <c r="P1419" t="s">
        <v>94</v>
      </c>
      <c r="Q1419" t="s">
        <v>95</v>
      </c>
      <c r="R1419" t="s">
        <v>8413</v>
      </c>
      <c r="S1419" t="s">
        <v>6689</v>
      </c>
      <c r="T1419" t="s">
        <v>8414</v>
      </c>
      <c r="U1419" t="s">
        <v>774</v>
      </c>
      <c r="V1419" s="40">
        <v>0.13451388888888888</v>
      </c>
      <c r="W1419" s="40">
        <v>0.14538194444444444</v>
      </c>
      <c r="X1419" s="40">
        <v>1.0868055555555556E-2</v>
      </c>
      <c r="Y1419" s="2" t="str">
        <f t="shared" si="272"/>
        <v/>
      </c>
      <c r="Z1419" s="47" t="str">
        <f t="shared" si="273"/>
        <v>Cumplido</v>
      </c>
      <c r="AA1419" s="8"/>
      <c r="AB1419" s="8" t="str">
        <f>IF($H1419="1-Crítica",IF($X1419&lt;=$AT$5,"Cumplido", "Incumplido"),"")</f>
        <v/>
      </c>
      <c r="AC1419" s="8" t="str">
        <f>IF($H1419="2-Alta",IF($X1419&lt;=$AT$6, "Cumplido", "Incumplido"),"")</f>
        <v/>
      </c>
      <c r="AD1419" s="8" t="str">
        <f>IF($H1419="3-Medio",IF($X1419&lt;=$AT$7, "Cumplido", "Incumplido"),"")</f>
        <v>Cumplido</v>
      </c>
      <c r="AE1419" s="8" t="str">
        <f>IF($H1419="4-Baja",IF($X1419&lt;=$AT$8, "Cumplido", "Incumplido"),"")</f>
        <v/>
      </c>
      <c r="AF1419" s="42">
        <v>45350</v>
      </c>
      <c r="AG1419" s="13" t="str">
        <f t="shared" si="274"/>
        <v>CUMPLE</v>
      </c>
      <c r="AH1419" s="13" t="str">
        <f t="shared" si="275"/>
        <v>NO CUMPLE</v>
      </c>
      <c r="AI1419" s="13" t="str">
        <f t="shared" si="276"/>
        <v>NO CUMPLE</v>
      </c>
      <c r="AJ1419" s="13" t="str">
        <f t="shared" si="277"/>
        <v>NO CUMPLE</v>
      </c>
      <c r="AK1419" s="13" t="str">
        <f t="shared" si="278"/>
        <v>NO CUMPLE</v>
      </c>
      <c r="AL1419" s="13" t="str">
        <f t="shared" si="279"/>
        <v>NO CUMPLE</v>
      </c>
      <c r="AM1419" s="13" t="str">
        <f t="shared" si="280"/>
        <v>CUMPLE</v>
      </c>
      <c r="AN1419" s="13" t="str">
        <f t="shared" si="281"/>
        <v>NO CUMPLE</v>
      </c>
      <c r="AO1419" s="13" t="str">
        <f t="shared" si="282"/>
        <v>NO CUMPLE</v>
      </c>
      <c r="AP1419" s="13" t="str">
        <f t="shared" si="283"/>
        <v>NO CUMPLE</v>
      </c>
    </row>
    <row r="1420" spans="1:42" ht="15" x14ac:dyDescent="0.25">
      <c r="A1420" t="s">
        <v>8415</v>
      </c>
      <c r="B1420" t="s">
        <v>445</v>
      </c>
      <c r="C1420" t="s">
        <v>233</v>
      </c>
      <c r="D1420" t="s">
        <v>446</v>
      </c>
      <c r="E1420" t="s">
        <v>264</v>
      </c>
      <c r="F1420" t="s">
        <v>447</v>
      </c>
      <c r="G1420" t="s">
        <v>448</v>
      </c>
      <c r="H1420" t="s">
        <v>55</v>
      </c>
      <c r="I1420" t="s">
        <v>30</v>
      </c>
      <c r="J1420" t="s">
        <v>67</v>
      </c>
      <c r="K1420" t="s">
        <v>655</v>
      </c>
      <c r="L1420" t="s">
        <v>5071</v>
      </c>
      <c r="M1420" t="s">
        <v>8416</v>
      </c>
      <c r="N1420" t="s">
        <v>8416</v>
      </c>
      <c r="O1420" t="s">
        <v>61</v>
      </c>
      <c r="P1420" t="s">
        <v>452</v>
      </c>
      <c r="Q1420" t="s">
        <v>452</v>
      </c>
      <c r="R1420" t="s">
        <v>8417</v>
      </c>
      <c r="S1420" t="s">
        <v>6489</v>
      </c>
      <c r="T1420" t="s">
        <v>5074</v>
      </c>
      <c r="U1420" t="s">
        <v>8418</v>
      </c>
      <c r="V1420" s="40">
        <v>1.0476620370370371</v>
      </c>
      <c r="W1420" s="40">
        <v>1.0741203703703703</v>
      </c>
      <c r="X1420" s="40">
        <v>2.6458333333333334E-2</v>
      </c>
      <c r="Y1420" s="2" t="str">
        <f t="shared" si="272"/>
        <v>Cumplido</v>
      </c>
      <c r="Z1420" s="47" t="str">
        <f t="shared" si="273"/>
        <v/>
      </c>
      <c r="AA1420" s="8"/>
      <c r="AB1420" s="8" t="str">
        <f>IF($H1420="1-Crítica",IF($X1420&lt;=$AT$5,"Cumplido", "Incumplido"),"")</f>
        <v/>
      </c>
      <c r="AC1420" s="8" t="str">
        <f>IF($H1420="2-Alta",IF($X1420&lt;=$AT$6, "Cumplido", "Incumplido"),"")</f>
        <v/>
      </c>
      <c r="AD1420" s="8" t="str">
        <f>IF($H1420="3-Medio",IF($X1420&lt;=$AT$7, "Cumplido", "Incumplido"),"")</f>
        <v/>
      </c>
      <c r="AE1420" s="8" t="str">
        <f>IF($H1420="4-Baja",IF($X1420&lt;=$AT$8, "Cumplido", "Incumplido"),"")</f>
        <v>Cumplido</v>
      </c>
      <c r="AF1420" s="42">
        <v>45351</v>
      </c>
      <c r="AG1420" s="13" t="str">
        <f t="shared" si="274"/>
        <v>CUMPLE</v>
      </c>
      <c r="AH1420" s="13" t="str">
        <f t="shared" si="275"/>
        <v>NO CUMPLE</v>
      </c>
      <c r="AI1420" s="13" t="str">
        <f t="shared" si="276"/>
        <v>NO CUMPLE</v>
      </c>
      <c r="AJ1420" s="13" t="str">
        <f t="shared" si="277"/>
        <v>NO CUMPLE</v>
      </c>
      <c r="AK1420" s="13" t="str">
        <f t="shared" si="278"/>
        <v>NO CUMPLE</v>
      </c>
      <c r="AL1420" s="13" t="str">
        <f t="shared" si="279"/>
        <v>NO CUMPLE</v>
      </c>
      <c r="AM1420" s="13" t="str">
        <f t="shared" si="280"/>
        <v>NO CUMPLE</v>
      </c>
      <c r="AN1420" s="13" t="str">
        <f t="shared" si="281"/>
        <v>NO CUMPLE</v>
      </c>
      <c r="AO1420" s="13" t="str">
        <f t="shared" si="282"/>
        <v>NO CUMPLE</v>
      </c>
      <c r="AP1420" s="13" t="str">
        <f t="shared" si="283"/>
        <v>CUMPLE</v>
      </c>
    </row>
    <row r="1421" spans="1:42" ht="15" hidden="1" x14ac:dyDescent="0.25">
      <c r="A1421" t="s">
        <v>8419</v>
      </c>
      <c r="B1421" t="s">
        <v>165</v>
      </c>
      <c r="C1421" t="s">
        <v>71</v>
      </c>
      <c r="D1421" t="s">
        <v>297</v>
      </c>
      <c r="E1421" t="s">
        <v>675</v>
      </c>
      <c r="F1421" t="s">
        <v>320</v>
      </c>
      <c r="G1421" t="s">
        <v>73</v>
      </c>
      <c r="H1421" t="s">
        <v>74</v>
      </c>
      <c r="I1421" t="s">
        <v>29</v>
      </c>
      <c r="J1421" t="s">
        <v>82</v>
      </c>
      <c r="K1421" t="s">
        <v>1502</v>
      </c>
      <c r="L1421" t="s">
        <v>1503</v>
      </c>
      <c r="M1421" t="s">
        <v>8420</v>
      </c>
      <c r="N1421" t="s">
        <v>8421</v>
      </c>
      <c r="O1421" t="s">
        <v>61</v>
      </c>
      <c r="P1421" t="s">
        <v>136</v>
      </c>
      <c r="Q1421" t="s">
        <v>137</v>
      </c>
      <c r="R1421" t="s">
        <v>8422</v>
      </c>
      <c r="S1421" t="s">
        <v>6689</v>
      </c>
      <c r="T1421" t="s">
        <v>8423</v>
      </c>
      <c r="U1421" t="s">
        <v>774</v>
      </c>
      <c r="V1421" s="40">
        <v>8.0879629629629635E-2</v>
      </c>
      <c r="W1421" s="40">
        <v>8.4155092592592587E-2</v>
      </c>
      <c r="X1421" s="40">
        <v>3.2754629629629631E-3</v>
      </c>
      <c r="Y1421" s="2" t="str">
        <f t="shared" si="272"/>
        <v/>
      </c>
      <c r="Z1421" s="47" t="str">
        <f t="shared" si="273"/>
        <v>Cumplido</v>
      </c>
      <c r="AA1421" s="8"/>
      <c r="AB1421" s="8"/>
      <c r="AC1421" s="8"/>
      <c r="AD1421" s="8"/>
      <c r="AE1421" s="8"/>
      <c r="AF1421" s="42">
        <v>45350</v>
      </c>
      <c r="AG1421" s="13" t="str">
        <f t="shared" si="274"/>
        <v>CUMPLE</v>
      </c>
      <c r="AH1421" s="13" t="str">
        <f t="shared" si="275"/>
        <v>NO CUMPLE</v>
      </c>
      <c r="AI1421" s="13" t="str">
        <f t="shared" si="276"/>
        <v>NO CUMPLE</v>
      </c>
      <c r="AJ1421" s="13" t="str">
        <f t="shared" si="277"/>
        <v>NO CUMPLE</v>
      </c>
      <c r="AK1421" s="13" t="str">
        <f t="shared" si="278"/>
        <v>NO CUMPLE</v>
      </c>
      <c r="AL1421" s="13" t="str">
        <f t="shared" si="279"/>
        <v>NO CUMPLE</v>
      </c>
      <c r="AM1421" s="13" t="str">
        <f t="shared" si="280"/>
        <v>CUMPLE</v>
      </c>
      <c r="AN1421" s="13" t="str">
        <f t="shared" si="281"/>
        <v>NO CUMPLE</v>
      </c>
      <c r="AO1421" s="13" t="str">
        <f t="shared" si="282"/>
        <v>NO CUMPLE</v>
      </c>
      <c r="AP1421" s="13" t="str">
        <f t="shared" si="283"/>
        <v>NO CUMPLE</v>
      </c>
    </row>
    <row r="1422" spans="1:42" ht="15" x14ac:dyDescent="0.25">
      <c r="A1422" t="s">
        <v>8424</v>
      </c>
      <c r="B1422" t="s">
        <v>445</v>
      </c>
      <c r="C1422" t="s">
        <v>212</v>
      </c>
      <c r="D1422" t="s">
        <v>446</v>
      </c>
      <c r="E1422" t="s">
        <v>7682</v>
      </c>
      <c r="F1422" t="s">
        <v>447</v>
      </c>
      <c r="G1422" t="s">
        <v>448</v>
      </c>
      <c r="H1422" t="s">
        <v>55</v>
      </c>
      <c r="I1422" t="s">
        <v>30</v>
      </c>
      <c r="J1422" t="s">
        <v>67</v>
      </c>
      <c r="K1422" t="s">
        <v>57</v>
      </c>
      <c r="L1422" t="s">
        <v>7027</v>
      </c>
      <c r="M1422" t="s">
        <v>8425</v>
      </c>
      <c r="N1422" t="s">
        <v>8425</v>
      </c>
      <c r="O1422" t="s">
        <v>61</v>
      </c>
      <c r="P1422" t="s">
        <v>62</v>
      </c>
      <c r="Q1422" t="s">
        <v>537</v>
      </c>
      <c r="R1422" t="s">
        <v>8426</v>
      </c>
      <c r="S1422" t="s">
        <v>6689</v>
      </c>
      <c r="T1422" t="s">
        <v>7030</v>
      </c>
      <c r="U1422" t="s">
        <v>8427</v>
      </c>
      <c r="V1422" s="40">
        <v>4.2604166666666665E-2</v>
      </c>
      <c r="W1422" s="40">
        <v>6.9212962962962962E-2</v>
      </c>
      <c r="X1422" s="40">
        <v>2.6608796296296297E-2</v>
      </c>
      <c r="Y1422" s="2" t="str">
        <f t="shared" si="272"/>
        <v>Cumplido</v>
      </c>
      <c r="Z1422" s="47" t="str">
        <f t="shared" si="273"/>
        <v/>
      </c>
      <c r="AA1422" s="8"/>
      <c r="AB1422" s="8"/>
      <c r="AC1422" s="8"/>
      <c r="AD1422" s="8"/>
      <c r="AE1422" s="8"/>
      <c r="AF1422" s="42">
        <v>45350</v>
      </c>
      <c r="AG1422" s="13" t="str">
        <f t="shared" si="274"/>
        <v>CUMPLE</v>
      </c>
      <c r="AH1422" s="13" t="str">
        <f t="shared" si="275"/>
        <v>NO CUMPLE</v>
      </c>
      <c r="AI1422" s="13" t="str">
        <f t="shared" si="276"/>
        <v>NO CUMPLE</v>
      </c>
      <c r="AJ1422" s="13" t="str">
        <f t="shared" si="277"/>
        <v>NO CUMPLE</v>
      </c>
      <c r="AK1422" s="13" t="str">
        <f t="shared" si="278"/>
        <v>NO CUMPLE</v>
      </c>
      <c r="AL1422" s="13" t="str">
        <f t="shared" si="279"/>
        <v>NO CUMPLE</v>
      </c>
      <c r="AM1422" s="13" t="str">
        <f t="shared" si="280"/>
        <v>CUMPLE</v>
      </c>
      <c r="AN1422" s="13" t="str">
        <f t="shared" si="281"/>
        <v>NO CUMPLE</v>
      </c>
      <c r="AO1422" s="13" t="str">
        <f t="shared" si="282"/>
        <v>NO CUMPLE</v>
      </c>
      <c r="AP1422" s="13" t="str">
        <f t="shared" si="283"/>
        <v>NO CUMPLE</v>
      </c>
    </row>
    <row r="1423" spans="1:42" ht="15" hidden="1" x14ac:dyDescent="0.25">
      <c r="A1423" t="s">
        <v>8428</v>
      </c>
      <c r="B1423" t="s">
        <v>165</v>
      </c>
      <c r="C1423" t="s">
        <v>415</v>
      </c>
      <c r="D1423" t="s">
        <v>297</v>
      </c>
      <c r="E1423" t="s">
        <v>1089</v>
      </c>
      <c r="F1423" t="s">
        <v>320</v>
      </c>
      <c r="G1423" t="s">
        <v>73</v>
      </c>
      <c r="H1423" t="s">
        <v>74</v>
      </c>
      <c r="I1423" t="s">
        <v>29</v>
      </c>
      <c r="J1423" t="s">
        <v>82</v>
      </c>
      <c r="K1423" t="s">
        <v>75</v>
      </c>
      <c r="L1423" t="s">
        <v>1827</v>
      </c>
      <c r="M1423" t="s">
        <v>8429</v>
      </c>
      <c r="N1423" t="s">
        <v>8430</v>
      </c>
      <c r="O1423" t="s">
        <v>61</v>
      </c>
      <c r="P1423" t="s">
        <v>94</v>
      </c>
      <c r="Q1423" t="s">
        <v>95</v>
      </c>
      <c r="R1423" t="s">
        <v>8431</v>
      </c>
      <c r="S1423" t="s">
        <v>6689</v>
      </c>
      <c r="T1423" t="s">
        <v>8432</v>
      </c>
      <c r="U1423"/>
      <c r="V1423" s="40">
        <v>3.0555555555555557E-3</v>
      </c>
      <c r="W1423" s="40">
        <v>1.3194444444444444E-2</v>
      </c>
      <c r="X1423" s="40">
        <v>1.0138888888888888E-2</v>
      </c>
      <c r="Y1423" s="2" t="str">
        <f t="shared" si="272"/>
        <v/>
      </c>
      <c r="Z1423" s="47" t="str">
        <f t="shared" si="273"/>
        <v>Cumplido</v>
      </c>
      <c r="AA1423" s="8"/>
      <c r="AB1423" s="8"/>
      <c r="AC1423" s="8"/>
      <c r="AD1423" s="8"/>
      <c r="AE1423" s="8"/>
      <c r="AF1423" s="42">
        <v>45350</v>
      </c>
      <c r="AG1423" s="13" t="str">
        <f t="shared" si="274"/>
        <v>CUMPLE</v>
      </c>
      <c r="AH1423" s="13" t="str">
        <f t="shared" si="275"/>
        <v>NO CUMPLE</v>
      </c>
      <c r="AI1423" s="13" t="str">
        <f t="shared" si="276"/>
        <v>NO CUMPLE</v>
      </c>
      <c r="AJ1423" s="13" t="str">
        <f t="shared" si="277"/>
        <v>NO CUMPLE</v>
      </c>
      <c r="AK1423" s="13" t="str">
        <f t="shared" si="278"/>
        <v>NO CUMPLE</v>
      </c>
      <c r="AL1423" s="13" t="str">
        <f t="shared" si="279"/>
        <v>CUMPLE</v>
      </c>
      <c r="AM1423" s="13" t="str">
        <f t="shared" si="280"/>
        <v>NO CUMPLE</v>
      </c>
      <c r="AN1423" s="13" t="str">
        <f t="shared" si="281"/>
        <v>NO CUMPLE</v>
      </c>
      <c r="AO1423" s="13" t="str">
        <f t="shared" si="282"/>
        <v>NO CUMPLE</v>
      </c>
      <c r="AP1423" s="13" t="str">
        <f t="shared" si="283"/>
        <v>NO CUMPLE</v>
      </c>
    </row>
    <row r="1424" spans="1:42" ht="15" x14ac:dyDescent="0.25">
      <c r="A1424" t="s">
        <v>8433</v>
      </c>
      <c r="B1424" t="s">
        <v>94</v>
      </c>
      <c r="C1424" t="s">
        <v>223</v>
      </c>
      <c r="D1424" t="s">
        <v>223</v>
      </c>
      <c r="E1424" t="s">
        <v>689</v>
      </c>
      <c r="F1424" t="s">
        <v>690</v>
      </c>
      <c r="G1424" t="s">
        <v>73</v>
      </c>
      <c r="H1424" t="s">
        <v>74</v>
      </c>
      <c r="I1424" t="s">
        <v>29</v>
      </c>
      <c r="J1424" t="s">
        <v>82</v>
      </c>
      <c r="K1424" t="s">
        <v>75</v>
      </c>
      <c r="L1424" t="s">
        <v>8434</v>
      </c>
      <c r="M1424" t="s">
        <v>8435</v>
      </c>
      <c r="N1424" t="s">
        <v>8436</v>
      </c>
      <c r="O1424" t="s">
        <v>61</v>
      </c>
      <c r="P1424" t="s">
        <v>94</v>
      </c>
      <c r="Q1424" t="s">
        <v>617</v>
      </c>
      <c r="R1424" t="s">
        <v>8437</v>
      </c>
      <c r="S1424" t="s">
        <v>6689</v>
      </c>
      <c r="T1424" t="s">
        <v>8434</v>
      </c>
      <c r="U1424" t="s">
        <v>8438</v>
      </c>
      <c r="V1424" s="40">
        <v>0</v>
      </c>
      <c r="W1424" s="40">
        <v>7.3599537037037033E-2</v>
      </c>
      <c r="X1424" s="40">
        <v>7.3599537037037033E-2</v>
      </c>
      <c r="Y1424" s="2" t="str">
        <f t="shared" si="272"/>
        <v/>
      </c>
      <c r="Z1424" s="47" t="str">
        <f t="shared" si="273"/>
        <v>Cumplido</v>
      </c>
      <c r="AA1424" s="8"/>
      <c r="AB1424" s="8" t="str">
        <f>IF($H1424="1-Crítica",IF($X1424&lt;=$AT$5,"Cumplido", "Incumplido"),"")</f>
        <v/>
      </c>
      <c r="AC1424" s="8" t="str">
        <f>IF($H1424="2-Alta",IF($X1424&lt;=$AT$6, "Cumplido", "Incumplido"),"")</f>
        <v/>
      </c>
      <c r="AD1424" s="8" t="str">
        <f>IF($H1424="3-Medio",IF($X1424&lt;=$AT$7, "Cumplido", "Incumplido"),"")</f>
        <v>Cumplido</v>
      </c>
      <c r="AE1424" s="8" t="str">
        <f>IF($H1424="4-Baja",IF($X1424&lt;=$AT$8, "Cumplido", "Incumplido"),"")</f>
        <v/>
      </c>
      <c r="AF1424" s="42">
        <v>45350</v>
      </c>
      <c r="AG1424" s="13" t="str">
        <f t="shared" si="274"/>
        <v>NO CUMPLE</v>
      </c>
      <c r="AH1424" s="13" t="str">
        <f t="shared" si="275"/>
        <v>CUMPLE</v>
      </c>
      <c r="AI1424" s="13" t="str">
        <f t="shared" si="276"/>
        <v>NO CUMPLE</v>
      </c>
      <c r="AJ1424" s="13" t="str">
        <f t="shared" si="277"/>
        <v>NO CUMPLE</v>
      </c>
      <c r="AK1424" s="13" t="str">
        <f t="shared" si="278"/>
        <v>NO CUMPLE</v>
      </c>
      <c r="AL1424" s="13" t="str">
        <f t="shared" si="279"/>
        <v>NO CUMPLE</v>
      </c>
      <c r="AM1424" s="13" t="str">
        <f t="shared" si="280"/>
        <v>CUMPLE</v>
      </c>
      <c r="AN1424" s="13" t="str">
        <f t="shared" si="281"/>
        <v>NO CUMPLE</v>
      </c>
      <c r="AO1424" s="13" t="str">
        <f t="shared" si="282"/>
        <v>NO CUMPLE</v>
      </c>
      <c r="AP1424" s="13" t="str">
        <f t="shared" si="283"/>
        <v>NO CUMPLE</v>
      </c>
    </row>
    <row r="1425" spans="1:49" ht="15" x14ac:dyDescent="0.25">
      <c r="A1425" t="s">
        <v>8439</v>
      </c>
      <c r="B1425" t="s">
        <v>284</v>
      </c>
      <c r="C1425" t="s">
        <v>233</v>
      </c>
      <c r="D1425" t="s">
        <v>233</v>
      </c>
      <c r="E1425" t="s">
        <v>942</v>
      </c>
      <c r="F1425" t="s">
        <v>2469</v>
      </c>
      <c r="G1425" t="s">
        <v>54</v>
      </c>
      <c r="H1425" t="s">
        <v>55</v>
      </c>
      <c r="I1425" t="s">
        <v>30</v>
      </c>
      <c r="J1425" t="s">
        <v>82</v>
      </c>
      <c r="K1425" t="s">
        <v>75</v>
      </c>
      <c r="L1425" t="s">
        <v>8440</v>
      </c>
      <c r="M1425" t="s">
        <v>8441</v>
      </c>
      <c r="N1425" t="s">
        <v>8442</v>
      </c>
      <c r="O1425" t="s">
        <v>61</v>
      </c>
      <c r="P1425" t="s">
        <v>62</v>
      </c>
      <c r="Q1425" t="s">
        <v>279</v>
      </c>
      <c r="R1425" t="s">
        <v>8442</v>
      </c>
      <c r="S1425" t="s">
        <v>6689</v>
      </c>
      <c r="T1425" t="s">
        <v>8440</v>
      </c>
      <c r="U1425"/>
      <c r="V1425" s="40">
        <v>0</v>
      </c>
      <c r="W1425" s="40">
        <v>5.7870370370370367E-4</v>
      </c>
      <c r="X1425" s="40">
        <v>5.7870370370370367E-4</v>
      </c>
      <c r="Y1425" s="2" t="str">
        <f t="shared" si="272"/>
        <v/>
      </c>
      <c r="Z1425" s="47" t="str">
        <f t="shared" si="273"/>
        <v>Cumplido</v>
      </c>
      <c r="AA1425" s="8"/>
      <c r="AB1425" s="8"/>
      <c r="AC1425" s="8"/>
      <c r="AD1425" s="8"/>
      <c r="AE1425" s="8"/>
      <c r="AF1425" s="42">
        <v>45350</v>
      </c>
      <c r="AG1425" s="13" t="str">
        <f t="shared" si="274"/>
        <v>CUMPLE</v>
      </c>
      <c r="AH1425" s="13" t="str">
        <f t="shared" si="275"/>
        <v>NO CUMPLE</v>
      </c>
      <c r="AI1425" s="13" t="str">
        <f t="shared" si="276"/>
        <v>NO CUMPLE</v>
      </c>
      <c r="AJ1425" s="13" t="str">
        <f t="shared" si="277"/>
        <v>NO CUMPLE</v>
      </c>
      <c r="AK1425" s="13" t="str">
        <f t="shared" si="278"/>
        <v>NO CUMPLE</v>
      </c>
      <c r="AL1425" s="13" t="str">
        <f t="shared" si="279"/>
        <v>CUMPLE</v>
      </c>
      <c r="AM1425" s="13" t="str">
        <f t="shared" si="280"/>
        <v>NO CUMPLE</v>
      </c>
      <c r="AN1425" s="13" t="str">
        <f t="shared" si="281"/>
        <v>NO CUMPLE</v>
      </c>
      <c r="AO1425" s="13" t="str">
        <f t="shared" si="282"/>
        <v>NO CUMPLE</v>
      </c>
      <c r="AP1425" s="13" t="str">
        <f t="shared" si="283"/>
        <v>NO CUMPLE</v>
      </c>
    </row>
    <row r="1426" spans="1:49" ht="15" x14ac:dyDescent="0.25">
      <c r="A1426" t="s">
        <v>8443</v>
      </c>
      <c r="B1426" t="s">
        <v>95</v>
      </c>
      <c r="C1426" t="s">
        <v>531</v>
      </c>
      <c r="D1426" t="s">
        <v>483</v>
      </c>
      <c r="E1426" t="s">
        <v>3951</v>
      </c>
      <c r="F1426" t="s">
        <v>485</v>
      </c>
      <c r="G1426" t="s">
        <v>73</v>
      </c>
      <c r="H1426" t="s">
        <v>74</v>
      </c>
      <c r="I1426" t="s">
        <v>29</v>
      </c>
      <c r="J1426" t="s">
        <v>82</v>
      </c>
      <c r="K1426" t="s">
        <v>815</v>
      </c>
      <c r="L1426" t="s">
        <v>8444</v>
      </c>
      <c r="M1426" t="s">
        <v>8445</v>
      </c>
      <c r="N1426" t="s">
        <v>8446</v>
      </c>
      <c r="O1426" t="s">
        <v>61</v>
      </c>
      <c r="P1426" t="s">
        <v>136</v>
      </c>
      <c r="Q1426" t="s">
        <v>137</v>
      </c>
      <c r="R1426" t="s">
        <v>8447</v>
      </c>
      <c r="S1426" t="s">
        <v>6489</v>
      </c>
      <c r="T1426" t="s">
        <v>8448</v>
      </c>
      <c r="U1426" t="s">
        <v>8449</v>
      </c>
      <c r="V1426" s="40">
        <v>0.94724537037037038</v>
      </c>
      <c r="W1426" s="40">
        <v>0.97847222222222219</v>
      </c>
      <c r="X1426" s="40">
        <v>3.1226851851851853E-2</v>
      </c>
      <c r="Y1426" s="2" t="str">
        <f t="shared" si="272"/>
        <v/>
      </c>
      <c r="Z1426" s="47" t="str">
        <f t="shared" si="273"/>
        <v>Cumplido</v>
      </c>
      <c r="AA1426" s="8"/>
      <c r="AB1426" s="8"/>
      <c r="AC1426" s="8"/>
      <c r="AD1426" s="8"/>
      <c r="AE1426" s="8"/>
      <c r="AF1426" s="42">
        <v>45351</v>
      </c>
      <c r="AG1426" s="13" t="str">
        <f t="shared" si="274"/>
        <v>CUMPLE</v>
      </c>
      <c r="AH1426" s="13" t="str">
        <f t="shared" si="275"/>
        <v>NO CUMPLE</v>
      </c>
      <c r="AI1426" s="13" t="str">
        <f t="shared" si="276"/>
        <v>NO CUMPLE</v>
      </c>
      <c r="AJ1426" s="13" t="str">
        <f t="shared" si="277"/>
        <v>NO CUMPLE</v>
      </c>
      <c r="AK1426" s="13" t="str">
        <f t="shared" si="278"/>
        <v>NO CUMPLE</v>
      </c>
      <c r="AL1426" s="13" t="str">
        <f t="shared" si="279"/>
        <v>NO CUMPLE</v>
      </c>
      <c r="AM1426" s="13" t="str">
        <f t="shared" si="280"/>
        <v>NO CUMPLE</v>
      </c>
      <c r="AN1426" s="13" t="str">
        <f t="shared" si="281"/>
        <v>NO CUMPLE</v>
      </c>
      <c r="AO1426" s="13" t="str">
        <f t="shared" si="282"/>
        <v>CUMPLE</v>
      </c>
      <c r="AP1426" s="13" t="str">
        <f t="shared" si="283"/>
        <v>NO CUMPLE</v>
      </c>
    </row>
    <row r="1427" spans="1:49" ht="15" hidden="1" x14ac:dyDescent="0.25">
      <c r="A1427" t="s">
        <v>8450</v>
      </c>
      <c r="B1427" t="s">
        <v>165</v>
      </c>
      <c r="C1427" t="s">
        <v>415</v>
      </c>
      <c r="D1427" t="s">
        <v>297</v>
      </c>
      <c r="E1427" t="s">
        <v>1089</v>
      </c>
      <c r="F1427" t="s">
        <v>320</v>
      </c>
      <c r="G1427" t="s">
        <v>73</v>
      </c>
      <c r="H1427" t="s">
        <v>74</v>
      </c>
      <c r="I1427" t="s">
        <v>29</v>
      </c>
      <c r="J1427" t="s">
        <v>82</v>
      </c>
      <c r="K1427" t="s">
        <v>57</v>
      </c>
      <c r="L1427" t="s">
        <v>8451</v>
      </c>
      <c r="M1427" t="s">
        <v>8452</v>
      </c>
      <c r="N1427" t="s">
        <v>8453</v>
      </c>
      <c r="O1427" t="s">
        <v>61</v>
      </c>
      <c r="P1427" t="s">
        <v>94</v>
      </c>
      <c r="Q1427" t="s">
        <v>95</v>
      </c>
      <c r="R1427" t="s">
        <v>8454</v>
      </c>
      <c r="S1427" t="s">
        <v>6689</v>
      </c>
      <c r="T1427" t="s">
        <v>8455</v>
      </c>
      <c r="U1427"/>
      <c r="V1427" s="40">
        <v>9.5486111111111119E-3</v>
      </c>
      <c r="W1427" s="40">
        <v>1.361111111111111E-2</v>
      </c>
      <c r="X1427" s="40">
        <v>4.0625000000000001E-3</v>
      </c>
      <c r="Y1427" s="2" t="str">
        <f t="shared" si="272"/>
        <v/>
      </c>
      <c r="Z1427" s="47" t="str">
        <f t="shared" si="273"/>
        <v>Cumplido</v>
      </c>
      <c r="AA1427" s="8"/>
      <c r="AB1427" s="8"/>
      <c r="AC1427" s="8"/>
      <c r="AD1427" s="8"/>
      <c r="AE1427" s="8"/>
      <c r="AF1427" s="42">
        <v>45350</v>
      </c>
      <c r="AG1427" s="13" t="str">
        <f t="shared" si="274"/>
        <v>CUMPLE</v>
      </c>
      <c r="AH1427" s="13" t="str">
        <f t="shared" si="275"/>
        <v>NO CUMPLE</v>
      </c>
      <c r="AI1427" s="13" t="str">
        <f t="shared" si="276"/>
        <v>NO CUMPLE</v>
      </c>
      <c r="AJ1427" s="13" t="str">
        <f t="shared" si="277"/>
        <v>NO CUMPLE</v>
      </c>
      <c r="AK1427" s="13" t="str">
        <f t="shared" si="278"/>
        <v>NO CUMPLE</v>
      </c>
      <c r="AL1427" s="13" t="str">
        <f t="shared" si="279"/>
        <v>CUMPLE</v>
      </c>
      <c r="AM1427" s="13" t="str">
        <f t="shared" si="280"/>
        <v>NO CUMPLE</v>
      </c>
      <c r="AN1427" s="13" t="str">
        <f t="shared" si="281"/>
        <v>NO CUMPLE</v>
      </c>
      <c r="AO1427" s="13" t="str">
        <f t="shared" si="282"/>
        <v>NO CUMPLE</v>
      </c>
      <c r="AP1427" s="13" t="str">
        <f t="shared" si="283"/>
        <v>NO CUMPLE</v>
      </c>
    </row>
    <row r="1428" spans="1:49" ht="15" hidden="1" x14ac:dyDescent="0.25">
      <c r="A1428" t="s">
        <v>8456</v>
      </c>
      <c r="B1428" t="s">
        <v>165</v>
      </c>
      <c r="C1428" t="s">
        <v>296</v>
      </c>
      <c r="D1428" t="s">
        <v>297</v>
      </c>
      <c r="E1428" t="s">
        <v>767</v>
      </c>
      <c r="F1428" t="s">
        <v>320</v>
      </c>
      <c r="G1428" t="s">
        <v>73</v>
      </c>
      <c r="H1428" t="s">
        <v>74</v>
      </c>
      <c r="I1428" t="s">
        <v>29</v>
      </c>
      <c r="J1428" t="s">
        <v>82</v>
      </c>
      <c r="K1428" t="s">
        <v>768</v>
      </c>
      <c r="L1428" t="s">
        <v>1125</v>
      </c>
      <c r="M1428" t="s">
        <v>8457</v>
      </c>
      <c r="N1428" t="s">
        <v>8458</v>
      </c>
      <c r="O1428" t="s">
        <v>61</v>
      </c>
      <c r="P1428" t="s">
        <v>94</v>
      </c>
      <c r="Q1428" t="s">
        <v>95</v>
      </c>
      <c r="R1428" t="s">
        <v>8459</v>
      </c>
      <c r="S1428" t="s">
        <v>6689</v>
      </c>
      <c r="T1428" t="s">
        <v>2017</v>
      </c>
      <c r="U1428" t="s">
        <v>774</v>
      </c>
      <c r="V1428" s="40">
        <v>6.9490740740740742E-2</v>
      </c>
      <c r="W1428" s="40">
        <v>7.273148148148148E-2</v>
      </c>
      <c r="X1428" s="40">
        <v>3.2407407407407406E-3</v>
      </c>
      <c r="Y1428" s="2" t="str">
        <f t="shared" si="272"/>
        <v/>
      </c>
      <c r="Z1428" s="47" t="str">
        <f t="shared" si="273"/>
        <v>Cumplido</v>
      </c>
      <c r="AA1428" s="8"/>
      <c r="AB1428" s="8"/>
      <c r="AC1428" s="8"/>
      <c r="AD1428" s="8"/>
      <c r="AE1428" s="8"/>
      <c r="AF1428" s="42">
        <v>45350</v>
      </c>
      <c r="AG1428" s="13" t="str">
        <f t="shared" si="274"/>
        <v>CUMPLE</v>
      </c>
      <c r="AH1428" s="13" t="str">
        <f t="shared" si="275"/>
        <v>NO CUMPLE</v>
      </c>
      <c r="AI1428" s="13" t="str">
        <f t="shared" si="276"/>
        <v>NO CUMPLE</v>
      </c>
      <c r="AJ1428" s="13" t="str">
        <f t="shared" si="277"/>
        <v>NO CUMPLE</v>
      </c>
      <c r="AK1428" s="13" t="str">
        <f t="shared" si="278"/>
        <v>NO CUMPLE</v>
      </c>
      <c r="AL1428" s="13" t="str">
        <f t="shared" si="279"/>
        <v>NO CUMPLE</v>
      </c>
      <c r="AM1428" s="13" t="str">
        <f t="shared" si="280"/>
        <v>CUMPLE</v>
      </c>
      <c r="AN1428" s="13" t="str">
        <f t="shared" si="281"/>
        <v>NO CUMPLE</v>
      </c>
      <c r="AO1428" s="13" t="str">
        <f t="shared" si="282"/>
        <v>NO CUMPLE</v>
      </c>
      <c r="AP1428" s="13" t="str">
        <f t="shared" si="283"/>
        <v>NO CUMPLE</v>
      </c>
    </row>
    <row r="1429" spans="1:49" ht="15" hidden="1" x14ac:dyDescent="0.25">
      <c r="A1429" t="s">
        <v>8460</v>
      </c>
      <c r="B1429" t="s">
        <v>165</v>
      </c>
      <c r="C1429" t="s">
        <v>296</v>
      </c>
      <c r="D1429" t="s">
        <v>297</v>
      </c>
      <c r="E1429" t="s">
        <v>876</v>
      </c>
      <c r="F1429" t="s">
        <v>320</v>
      </c>
      <c r="G1429" t="s">
        <v>73</v>
      </c>
      <c r="H1429" t="s">
        <v>74</v>
      </c>
      <c r="I1429" t="s">
        <v>29</v>
      </c>
      <c r="J1429" t="s">
        <v>82</v>
      </c>
      <c r="K1429" t="s">
        <v>57</v>
      </c>
      <c r="L1429" t="s">
        <v>2090</v>
      </c>
      <c r="M1429" t="s">
        <v>8461</v>
      </c>
      <c r="N1429" t="s">
        <v>8462</v>
      </c>
      <c r="O1429" t="s">
        <v>61</v>
      </c>
      <c r="P1429" t="s">
        <v>94</v>
      </c>
      <c r="Q1429" t="s">
        <v>95</v>
      </c>
      <c r="R1429" t="s">
        <v>8463</v>
      </c>
      <c r="S1429" t="s">
        <v>6689</v>
      </c>
      <c r="T1429" t="s">
        <v>8464</v>
      </c>
      <c r="U1429"/>
      <c r="V1429" s="40">
        <v>0</v>
      </c>
      <c r="W1429" s="40">
        <v>4.9537037037037041E-3</v>
      </c>
      <c r="X1429" s="40">
        <v>4.9537037037037041E-3</v>
      </c>
      <c r="Y1429" s="2" t="str">
        <f t="shared" si="272"/>
        <v/>
      </c>
      <c r="Z1429" s="47" t="str">
        <f t="shared" si="273"/>
        <v>Cumplido</v>
      </c>
      <c r="AA1429" s="8"/>
      <c r="AB1429" s="8" t="str">
        <f>IF($H1429="1-Crítica",IF($X1429&lt;=$AT$5,"Cumplido", "Incumplido"),"")</f>
        <v/>
      </c>
      <c r="AC1429" s="8" t="str">
        <f>IF($H1429="2-Alta",IF($X1429&lt;=$AT$6, "Cumplido", "Incumplido"),"")</f>
        <v/>
      </c>
      <c r="AD1429" s="8" t="str">
        <f>IF($H1429="3-Medio",IF($X1429&lt;=$AT$7, "Cumplido", "Incumplido"),"")</f>
        <v>Cumplido</v>
      </c>
      <c r="AE1429" s="8" t="str">
        <f>IF($H1429="4-Baja",IF($X1429&lt;=$AT$8, "Cumplido", "Incumplido"),"")</f>
        <v/>
      </c>
      <c r="AF1429" s="42">
        <v>45350</v>
      </c>
      <c r="AG1429" s="13" t="str">
        <f t="shared" si="274"/>
        <v>CUMPLE</v>
      </c>
      <c r="AH1429" s="13" t="str">
        <f t="shared" si="275"/>
        <v>NO CUMPLE</v>
      </c>
      <c r="AI1429" s="13" t="str">
        <f t="shared" si="276"/>
        <v>NO CUMPLE</v>
      </c>
      <c r="AJ1429" s="13" t="str">
        <f t="shared" si="277"/>
        <v>NO CUMPLE</v>
      </c>
      <c r="AK1429" s="13" t="str">
        <f t="shared" si="278"/>
        <v>NO CUMPLE</v>
      </c>
      <c r="AL1429" s="13" t="str">
        <f t="shared" si="279"/>
        <v>CUMPLE</v>
      </c>
      <c r="AM1429" s="13" t="str">
        <f t="shared" si="280"/>
        <v>NO CUMPLE</v>
      </c>
      <c r="AN1429" s="13" t="str">
        <f t="shared" si="281"/>
        <v>NO CUMPLE</v>
      </c>
      <c r="AO1429" s="13" t="str">
        <f t="shared" si="282"/>
        <v>NO CUMPLE</v>
      </c>
      <c r="AP1429" s="13" t="str">
        <f t="shared" si="283"/>
        <v>NO CUMPLE</v>
      </c>
    </row>
    <row r="1430" spans="1:49" s="38" customFormat="1" ht="15" hidden="1" x14ac:dyDescent="0.25">
      <c r="A1430" t="s">
        <v>8465</v>
      </c>
      <c r="B1430" t="s">
        <v>165</v>
      </c>
      <c r="C1430" t="s">
        <v>359</v>
      </c>
      <c r="D1430" t="s">
        <v>71</v>
      </c>
      <c r="E1430" t="s">
        <v>593</v>
      </c>
      <c r="F1430" t="s">
        <v>793</v>
      </c>
      <c r="G1430" t="s">
        <v>54</v>
      </c>
      <c r="H1430" t="s">
        <v>55</v>
      </c>
      <c r="I1430" t="s">
        <v>30</v>
      </c>
      <c r="J1430" t="s">
        <v>82</v>
      </c>
      <c r="K1430" t="s">
        <v>57</v>
      </c>
      <c r="L1430" t="s">
        <v>8466</v>
      </c>
      <c r="M1430" t="s">
        <v>8467</v>
      </c>
      <c r="N1430" t="s">
        <v>8468</v>
      </c>
      <c r="O1430" t="s">
        <v>61</v>
      </c>
      <c r="P1430" t="s">
        <v>136</v>
      </c>
      <c r="Q1430" t="s">
        <v>137</v>
      </c>
      <c r="R1430" t="s">
        <v>8469</v>
      </c>
      <c r="S1430" t="s">
        <v>6689</v>
      </c>
      <c r="T1430" t="s">
        <v>8466</v>
      </c>
      <c r="U1430" t="s">
        <v>2723</v>
      </c>
      <c r="V1430" s="40">
        <v>8.7962962962962962E-4</v>
      </c>
      <c r="W1430" s="40">
        <v>2.5000000000000001E-3</v>
      </c>
      <c r="X1430" s="40">
        <v>1.6203703703703703E-3</v>
      </c>
      <c r="Y1430" s="2" t="str">
        <f t="shared" si="272"/>
        <v/>
      </c>
      <c r="Z1430" s="47" t="str">
        <f t="shared" si="273"/>
        <v>Cumplido</v>
      </c>
      <c r="AA1430" s="8"/>
      <c r="AB1430" s="8" t="str">
        <f>IF($H1430="1-Crítica",IF($X1430&lt;=$AT$5,"Cumplido", "Incumplido"),"")</f>
        <v/>
      </c>
      <c r="AC1430" s="8" t="str">
        <f>IF($H1430="2-Alta",IF($X1430&lt;=$AT$6, "Cumplido", "Incumplido"),"")</f>
        <v/>
      </c>
      <c r="AD1430" s="8" t="str">
        <f>IF($H1430="3-Medio",IF($X1430&lt;=$AT$7, "Cumplido", "Incumplido"),"")</f>
        <v/>
      </c>
      <c r="AE1430" s="8" t="str">
        <f>IF($H1430="4-Baja",IF($X1430&lt;=$AT$8, "Cumplido", "Incumplido"),"")</f>
        <v>Cumplido</v>
      </c>
      <c r="AF1430" s="42">
        <v>45350</v>
      </c>
      <c r="AG1430" s="13" t="str">
        <f t="shared" si="274"/>
        <v>CUMPLE</v>
      </c>
      <c r="AH1430" s="13" t="str">
        <f t="shared" si="275"/>
        <v>NO CUMPLE</v>
      </c>
      <c r="AI1430" s="13" t="str">
        <f t="shared" si="276"/>
        <v>NO CUMPLE</v>
      </c>
      <c r="AJ1430" s="13" t="str">
        <f t="shared" si="277"/>
        <v>NO CUMPLE</v>
      </c>
      <c r="AK1430" s="13" t="str">
        <f t="shared" si="278"/>
        <v>NO CUMPLE</v>
      </c>
      <c r="AL1430" s="13" t="str">
        <f t="shared" si="279"/>
        <v>CUMPLE</v>
      </c>
      <c r="AM1430" s="13" t="str">
        <f t="shared" si="280"/>
        <v>NO CUMPLE</v>
      </c>
      <c r="AN1430" s="13" t="str">
        <f t="shared" si="281"/>
        <v>NO CUMPLE</v>
      </c>
      <c r="AO1430" s="13" t="str">
        <f t="shared" si="282"/>
        <v>NO CUMPLE</v>
      </c>
      <c r="AP1430" s="13" t="str">
        <f t="shared" si="283"/>
        <v>NO CUMPLE</v>
      </c>
      <c r="AW1430" s="2"/>
    </row>
    <row r="1431" spans="1:49" ht="15" hidden="1" x14ac:dyDescent="0.25">
      <c r="A1431" t="s">
        <v>8470</v>
      </c>
      <c r="B1431" t="s">
        <v>165</v>
      </c>
      <c r="C1431" t="s">
        <v>359</v>
      </c>
      <c r="D1431" t="s">
        <v>71</v>
      </c>
      <c r="E1431" t="s">
        <v>593</v>
      </c>
      <c r="F1431" t="s">
        <v>793</v>
      </c>
      <c r="G1431" t="s">
        <v>54</v>
      </c>
      <c r="H1431" t="s">
        <v>55</v>
      </c>
      <c r="I1431" t="s">
        <v>30</v>
      </c>
      <c r="J1431" t="s">
        <v>82</v>
      </c>
      <c r="K1431" t="s">
        <v>57</v>
      </c>
      <c r="L1431" t="s">
        <v>370</v>
      </c>
      <c r="M1431" t="s">
        <v>8471</v>
      </c>
      <c r="N1431" t="s">
        <v>8472</v>
      </c>
      <c r="O1431" t="s">
        <v>61</v>
      </c>
      <c r="P1431" t="s">
        <v>136</v>
      </c>
      <c r="Q1431" t="s">
        <v>137</v>
      </c>
      <c r="R1431" t="s">
        <v>8473</v>
      </c>
      <c r="S1431" t="s">
        <v>6689</v>
      </c>
      <c r="T1431" t="s">
        <v>370</v>
      </c>
      <c r="U1431" t="s">
        <v>352</v>
      </c>
      <c r="V1431" s="40">
        <v>1.4467592592592592E-3</v>
      </c>
      <c r="W1431" s="40">
        <v>2.2106481481481482E-3</v>
      </c>
      <c r="X1431" s="40">
        <v>7.6388888888888893E-4</v>
      </c>
      <c r="Y1431" s="2" t="str">
        <f t="shared" si="272"/>
        <v/>
      </c>
      <c r="Z1431" s="47" t="str">
        <f t="shared" si="273"/>
        <v>Cumplido</v>
      </c>
      <c r="AA1431" s="8"/>
      <c r="AB1431" s="8"/>
      <c r="AC1431" s="8"/>
      <c r="AD1431" s="8"/>
      <c r="AE1431" s="8"/>
      <c r="AF1431" s="42">
        <v>45350</v>
      </c>
      <c r="AG1431" s="13" t="str">
        <f t="shared" si="274"/>
        <v>CUMPLE</v>
      </c>
      <c r="AH1431" s="13" t="str">
        <f t="shared" si="275"/>
        <v>NO CUMPLE</v>
      </c>
      <c r="AI1431" s="13" t="str">
        <f t="shared" si="276"/>
        <v>NO CUMPLE</v>
      </c>
      <c r="AJ1431" s="13" t="str">
        <f t="shared" si="277"/>
        <v>NO CUMPLE</v>
      </c>
      <c r="AK1431" s="13" t="str">
        <f t="shared" si="278"/>
        <v>NO CUMPLE</v>
      </c>
      <c r="AL1431" s="13" t="str">
        <f t="shared" si="279"/>
        <v>CUMPLE</v>
      </c>
      <c r="AM1431" s="13" t="str">
        <f t="shared" si="280"/>
        <v>NO CUMPLE</v>
      </c>
      <c r="AN1431" s="13" t="str">
        <f t="shared" si="281"/>
        <v>NO CUMPLE</v>
      </c>
      <c r="AO1431" s="13" t="str">
        <f t="shared" si="282"/>
        <v>NO CUMPLE</v>
      </c>
      <c r="AP1431" s="13" t="str">
        <f t="shared" si="283"/>
        <v>NO CUMPLE</v>
      </c>
    </row>
    <row r="1432" spans="1:49" ht="15" x14ac:dyDescent="0.25">
      <c r="A1432" t="s">
        <v>8474</v>
      </c>
      <c r="B1432" t="s">
        <v>95</v>
      </c>
      <c r="C1432" t="s">
        <v>223</v>
      </c>
      <c r="D1432" t="s">
        <v>142</v>
      </c>
      <c r="E1432" t="s">
        <v>689</v>
      </c>
      <c r="F1432" t="s">
        <v>1943</v>
      </c>
      <c r="G1432" t="s">
        <v>73</v>
      </c>
      <c r="H1432" t="s">
        <v>74</v>
      </c>
      <c r="I1432" t="s">
        <v>29</v>
      </c>
      <c r="J1432" t="s">
        <v>82</v>
      </c>
      <c r="K1432" t="s">
        <v>2851</v>
      </c>
      <c r="L1432" t="s">
        <v>8475</v>
      </c>
      <c r="M1432" t="s">
        <v>8476</v>
      </c>
      <c r="N1432" t="s">
        <v>8477</v>
      </c>
      <c r="O1432" t="s">
        <v>61</v>
      </c>
      <c r="P1432" t="s">
        <v>136</v>
      </c>
      <c r="Q1432" t="s">
        <v>137</v>
      </c>
      <c r="R1432" t="s">
        <v>8478</v>
      </c>
      <c r="S1432" t="s">
        <v>6489</v>
      </c>
      <c r="T1432" t="s">
        <v>8479</v>
      </c>
      <c r="U1432" t="s">
        <v>8480</v>
      </c>
      <c r="V1432" s="40">
        <v>0.67504629629629631</v>
      </c>
      <c r="W1432" s="40">
        <v>0.68155092592592592</v>
      </c>
      <c r="X1432" s="40">
        <v>6.5046296296296293E-3</v>
      </c>
      <c r="Y1432" s="2" t="str">
        <f t="shared" si="272"/>
        <v/>
      </c>
      <c r="Z1432" s="47" t="str">
        <f t="shared" si="273"/>
        <v>Cumplido</v>
      </c>
      <c r="AA1432" s="8"/>
      <c r="AB1432" s="8"/>
      <c r="AC1432" s="8"/>
      <c r="AD1432" s="8"/>
      <c r="AE1432" s="8"/>
      <c r="AF1432" s="42">
        <v>45351</v>
      </c>
      <c r="AG1432" s="13" t="str">
        <f t="shared" si="274"/>
        <v>CUMPLE</v>
      </c>
      <c r="AH1432" s="13" t="str">
        <f t="shared" si="275"/>
        <v>NO CUMPLE</v>
      </c>
      <c r="AI1432" s="13" t="str">
        <f t="shared" si="276"/>
        <v>NO CUMPLE</v>
      </c>
      <c r="AJ1432" s="13" t="str">
        <f t="shared" si="277"/>
        <v>NO CUMPLE</v>
      </c>
      <c r="AK1432" s="13" t="str">
        <f t="shared" si="278"/>
        <v>NO CUMPLE</v>
      </c>
      <c r="AL1432" s="13" t="str">
        <f t="shared" si="279"/>
        <v>NO CUMPLE</v>
      </c>
      <c r="AM1432" s="13" t="str">
        <f t="shared" si="280"/>
        <v>NO CUMPLE</v>
      </c>
      <c r="AN1432" s="13" t="str">
        <f t="shared" si="281"/>
        <v>NO CUMPLE</v>
      </c>
      <c r="AO1432" s="13" t="str">
        <f t="shared" si="282"/>
        <v>CUMPLE</v>
      </c>
      <c r="AP1432" s="13" t="str">
        <f t="shared" si="283"/>
        <v>NO CUMPLE</v>
      </c>
    </row>
    <row r="1433" spans="1:49" ht="15" hidden="1" x14ac:dyDescent="0.25">
      <c r="A1433" t="s">
        <v>8481</v>
      </c>
      <c r="B1433" t="s">
        <v>165</v>
      </c>
      <c r="C1433" t="s">
        <v>359</v>
      </c>
      <c r="D1433" t="s">
        <v>71</v>
      </c>
      <c r="E1433" t="s">
        <v>593</v>
      </c>
      <c r="F1433" t="s">
        <v>793</v>
      </c>
      <c r="G1433" t="s">
        <v>54</v>
      </c>
      <c r="H1433" t="s">
        <v>55</v>
      </c>
      <c r="I1433" t="s">
        <v>30</v>
      </c>
      <c r="J1433" t="s">
        <v>82</v>
      </c>
      <c r="K1433" t="s">
        <v>57</v>
      </c>
      <c r="L1433" t="s">
        <v>370</v>
      </c>
      <c r="M1433" t="s">
        <v>8482</v>
      </c>
      <c r="N1433" t="s">
        <v>8483</v>
      </c>
      <c r="O1433" t="s">
        <v>61</v>
      </c>
      <c r="P1433" t="s">
        <v>136</v>
      </c>
      <c r="Q1433" t="s">
        <v>137</v>
      </c>
      <c r="R1433" t="s">
        <v>8484</v>
      </c>
      <c r="S1433" t="s">
        <v>6689</v>
      </c>
      <c r="T1433" t="s">
        <v>370</v>
      </c>
      <c r="U1433" t="s">
        <v>352</v>
      </c>
      <c r="V1433" s="40">
        <v>1.238425925925926E-3</v>
      </c>
      <c r="W1433" s="40">
        <v>2.5578703703703705E-3</v>
      </c>
      <c r="X1433" s="40">
        <v>1.3194444444444445E-3</v>
      </c>
      <c r="Y1433" s="2" t="str">
        <f t="shared" si="272"/>
        <v/>
      </c>
      <c r="Z1433" s="47" t="str">
        <f t="shared" si="273"/>
        <v>Cumplido</v>
      </c>
      <c r="AA1433" s="8"/>
      <c r="AB1433" s="8"/>
      <c r="AC1433" s="8"/>
      <c r="AD1433" s="8"/>
      <c r="AE1433" s="8"/>
      <c r="AF1433" s="42">
        <v>45350</v>
      </c>
      <c r="AG1433" s="13" t="str">
        <f t="shared" si="274"/>
        <v>CUMPLE</v>
      </c>
      <c r="AH1433" s="13" t="str">
        <f t="shared" si="275"/>
        <v>NO CUMPLE</v>
      </c>
      <c r="AI1433" s="13" t="str">
        <f t="shared" si="276"/>
        <v>NO CUMPLE</v>
      </c>
      <c r="AJ1433" s="13" t="str">
        <f t="shared" si="277"/>
        <v>NO CUMPLE</v>
      </c>
      <c r="AK1433" s="13" t="str">
        <f t="shared" si="278"/>
        <v>NO CUMPLE</v>
      </c>
      <c r="AL1433" s="13" t="str">
        <f t="shared" si="279"/>
        <v>CUMPLE</v>
      </c>
      <c r="AM1433" s="13" t="str">
        <f t="shared" si="280"/>
        <v>NO CUMPLE</v>
      </c>
      <c r="AN1433" s="13" t="str">
        <f t="shared" si="281"/>
        <v>NO CUMPLE</v>
      </c>
      <c r="AO1433" s="13" t="str">
        <f t="shared" si="282"/>
        <v>NO CUMPLE</v>
      </c>
      <c r="AP1433" s="13" t="str">
        <f t="shared" si="283"/>
        <v>NO CUMPLE</v>
      </c>
    </row>
    <row r="1434" spans="1:49" ht="15" x14ac:dyDescent="0.25">
      <c r="A1434" t="s">
        <v>8485</v>
      </c>
      <c r="B1434" t="s">
        <v>95</v>
      </c>
      <c r="C1434" t="s">
        <v>397</v>
      </c>
      <c r="D1434" t="s">
        <v>142</v>
      </c>
      <c r="E1434" t="s">
        <v>398</v>
      </c>
      <c r="F1434" t="s">
        <v>176</v>
      </c>
      <c r="G1434" t="s">
        <v>73</v>
      </c>
      <c r="H1434" t="s">
        <v>74</v>
      </c>
      <c r="I1434" t="s">
        <v>29</v>
      </c>
      <c r="J1434" t="s">
        <v>82</v>
      </c>
      <c r="K1434" t="s">
        <v>75</v>
      </c>
      <c r="L1434" t="s">
        <v>8486</v>
      </c>
      <c r="M1434" t="s">
        <v>8487</v>
      </c>
      <c r="N1434" t="s">
        <v>8488</v>
      </c>
      <c r="O1434" t="s">
        <v>61</v>
      </c>
      <c r="P1434" t="s">
        <v>136</v>
      </c>
      <c r="Q1434" t="s">
        <v>137</v>
      </c>
      <c r="R1434" t="s">
        <v>8489</v>
      </c>
      <c r="S1434" t="s">
        <v>6689</v>
      </c>
      <c r="T1434" t="s">
        <v>8490</v>
      </c>
      <c r="U1434" t="s">
        <v>8491</v>
      </c>
      <c r="V1434" s="40">
        <v>3.5127314814814813E-2</v>
      </c>
      <c r="W1434" s="40">
        <v>5.3206018518518521E-2</v>
      </c>
      <c r="X1434" s="40">
        <v>1.8078703703703704E-2</v>
      </c>
      <c r="Y1434" s="2" t="str">
        <f t="shared" si="272"/>
        <v/>
      </c>
      <c r="Z1434" s="47" t="str">
        <f t="shared" si="273"/>
        <v>Cumplido</v>
      </c>
      <c r="AA1434" s="8"/>
      <c r="AB1434" s="8"/>
      <c r="AC1434" s="8"/>
      <c r="AD1434" s="8"/>
      <c r="AE1434" s="8"/>
      <c r="AF1434" s="42">
        <v>45350</v>
      </c>
      <c r="AG1434" s="13" t="str">
        <f t="shared" si="274"/>
        <v>CUMPLE</v>
      </c>
      <c r="AH1434" s="13" t="str">
        <f t="shared" si="275"/>
        <v>NO CUMPLE</v>
      </c>
      <c r="AI1434" s="13" t="str">
        <f t="shared" si="276"/>
        <v>NO CUMPLE</v>
      </c>
      <c r="AJ1434" s="13" t="str">
        <f t="shared" si="277"/>
        <v>NO CUMPLE</v>
      </c>
      <c r="AK1434" s="13" t="str">
        <f t="shared" si="278"/>
        <v>NO CUMPLE</v>
      </c>
      <c r="AL1434" s="13" t="str">
        <f t="shared" si="279"/>
        <v>NO CUMPLE</v>
      </c>
      <c r="AM1434" s="13" t="str">
        <f t="shared" si="280"/>
        <v>CUMPLE</v>
      </c>
      <c r="AN1434" s="13" t="str">
        <f t="shared" si="281"/>
        <v>NO CUMPLE</v>
      </c>
      <c r="AO1434" s="13" t="str">
        <f t="shared" si="282"/>
        <v>NO CUMPLE</v>
      </c>
      <c r="AP1434" s="13" t="str">
        <f t="shared" si="283"/>
        <v>NO CUMPLE</v>
      </c>
    </row>
    <row r="1435" spans="1:49" ht="15" hidden="1" x14ac:dyDescent="0.25">
      <c r="A1435" t="s">
        <v>8492</v>
      </c>
      <c r="B1435" t="s">
        <v>165</v>
      </c>
      <c r="C1435" t="s">
        <v>359</v>
      </c>
      <c r="D1435" t="s">
        <v>71</v>
      </c>
      <c r="E1435" t="s">
        <v>593</v>
      </c>
      <c r="F1435" t="s">
        <v>793</v>
      </c>
      <c r="G1435" t="s">
        <v>54</v>
      </c>
      <c r="H1435" t="s">
        <v>55</v>
      </c>
      <c r="I1435" t="s">
        <v>30</v>
      </c>
      <c r="J1435" t="s">
        <v>82</v>
      </c>
      <c r="K1435" t="s">
        <v>57</v>
      </c>
      <c r="L1435" t="s">
        <v>8493</v>
      </c>
      <c r="M1435" t="s">
        <v>8494</v>
      </c>
      <c r="N1435" t="s">
        <v>8495</v>
      </c>
      <c r="O1435" t="s">
        <v>61</v>
      </c>
      <c r="P1435" t="s">
        <v>136</v>
      </c>
      <c r="Q1435" t="s">
        <v>137</v>
      </c>
      <c r="R1435" t="s">
        <v>8496</v>
      </c>
      <c r="S1435" t="s">
        <v>6689</v>
      </c>
      <c r="T1435" t="s">
        <v>8493</v>
      </c>
      <c r="U1435" t="s">
        <v>352</v>
      </c>
      <c r="V1435" s="40">
        <v>6.3101851851851853E-2</v>
      </c>
      <c r="W1435" s="40">
        <v>6.4085648148148142E-2</v>
      </c>
      <c r="X1435" s="40">
        <v>9.837962962962962E-4</v>
      </c>
      <c r="Y1435" s="2" t="str">
        <f t="shared" si="272"/>
        <v/>
      </c>
      <c r="Z1435" s="47" t="str">
        <f t="shared" si="273"/>
        <v>Cumplido</v>
      </c>
      <c r="AA1435" s="8"/>
      <c r="AB1435" s="8"/>
      <c r="AC1435" s="8"/>
      <c r="AD1435" s="8"/>
      <c r="AE1435" s="8"/>
      <c r="AF1435" s="42">
        <v>45350</v>
      </c>
      <c r="AG1435" s="13" t="str">
        <f t="shared" si="274"/>
        <v>CUMPLE</v>
      </c>
      <c r="AH1435" s="13" t="str">
        <f t="shared" si="275"/>
        <v>NO CUMPLE</v>
      </c>
      <c r="AI1435" s="13" t="str">
        <f t="shared" si="276"/>
        <v>NO CUMPLE</v>
      </c>
      <c r="AJ1435" s="13" t="str">
        <f t="shared" si="277"/>
        <v>NO CUMPLE</v>
      </c>
      <c r="AK1435" s="13" t="str">
        <f t="shared" si="278"/>
        <v>NO CUMPLE</v>
      </c>
      <c r="AL1435" s="13" t="str">
        <f t="shared" si="279"/>
        <v>NO CUMPLE</v>
      </c>
      <c r="AM1435" s="13" t="str">
        <f t="shared" si="280"/>
        <v>CUMPLE</v>
      </c>
      <c r="AN1435" s="13" t="str">
        <f t="shared" si="281"/>
        <v>NO CUMPLE</v>
      </c>
      <c r="AO1435" s="13" t="str">
        <f t="shared" si="282"/>
        <v>NO CUMPLE</v>
      </c>
      <c r="AP1435" s="13" t="str">
        <f t="shared" si="283"/>
        <v>NO CUMPLE</v>
      </c>
    </row>
    <row r="1436" spans="1:49" ht="15" x14ac:dyDescent="0.25">
      <c r="A1436" t="s">
        <v>8497</v>
      </c>
      <c r="B1436" t="s">
        <v>95</v>
      </c>
      <c r="C1436" t="s">
        <v>273</v>
      </c>
      <c r="D1436" t="s">
        <v>142</v>
      </c>
      <c r="E1436" t="s">
        <v>8183</v>
      </c>
      <c r="F1436" t="s">
        <v>176</v>
      </c>
      <c r="G1436" t="s">
        <v>73</v>
      </c>
      <c r="H1436" t="s">
        <v>74</v>
      </c>
      <c r="I1436" t="s">
        <v>29</v>
      </c>
      <c r="J1436" t="s">
        <v>82</v>
      </c>
      <c r="K1436" t="s">
        <v>75</v>
      </c>
      <c r="L1436" t="s">
        <v>8498</v>
      </c>
      <c r="M1436" t="s">
        <v>8499</v>
      </c>
      <c r="N1436" t="s">
        <v>8500</v>
      </c>
      <c r="O1436" t="s">
        <v>61</v>
      </c>
      <c r="P1436" t="s">
        <v>62</v>
      </c>
      <c r="Q1436" t="s">
        <v>279</v>
      </c>
      <c r="R1436" t="s">
        <v>8501</v>
      </c>
      <c r="S1436" t="s">
        <v>6489</v>
      </c>
      <c r="T1436" t="s">
        <v>8502</v>
      </c>
      <c r="U1436" t="s">
        <v>8503</v>
      </c>
      <c r="V1436" s="40">
        <v>1.1229050925925925</v>
      </c>
      <c r="W1436" s="40">
        <v>1.1638194444444445</v>
      </c>
      <c r="X1436" s="40">
        <v>4.0914351851851855E-2</v>
      </c>
      <c r="Y1436" s="2" t="str">
        <f t="shared" si="272"/>
        <v/>
      </c>
      <c r="Z1436" s="47" t="str">
        <f t="shared" si="273"/>
        <v>Cumplido</v>
      </c>
      <c r="AA1436" s="8"/>
      <c r="AB1436" s="8"/>
      <c r="AC1436" s="8"/>
      <c r="AD1436" s="8"/>
      <c r="AE1436" s="8"/>
      <c r="AF1436" s="42">
        <v>45351</v>
      </c>
      <c r="AG1436" s="13" t="str">
        <f t="shared" si="274"/>
        <v>CUMPLE</v>
      </c>
      <c r="AH1436" s="13" t="str">
        <f t="shared" si="275"/>
        <v>NO CUMPLE</v>
      </c>
      <c r="AI1436" s="13" t="str">
        <f t="shared" si="276"/>
        <v>NO CUMPLE</v>
      </c>
      <c r="AJ1436" s="13" t="str">
        <f t="shared" si="277"/>
        <v>NO CUMPLE</v>
      </c>
      <c r="AK1436" s="13" t="str">
        <f t="shared" si="278"/>
        <v>NO CUMPLE</v>
      </c>
      <c r="AL1436" s="13" t="str">
        <f t="shared" si="279"/>
        <v>NO CUMPLE</v>
      </c>
      <c r="AM1436" s="13" t="str">
        <f t="shared" si="280"/>
        <v>NO CUMPLE</v>
      </c>
      <c r="AN1436" s="13" t="str">
        <f t="shared" si="281"/>
        <v>NO CUMPLE</v>
      </c>
      <c r="AO1436" s="13" t="str">
        <f t="shared" si="282"/>
        <v>NO CUMPLE</v>
      </c>
      <c r="AP1436" s="13" t="str">
        <f t="shared" si="283"/>
        <v>CUMPLE</v>
      </c>
    </row>
    <row r="1437" spans="1:49" ht="15" x14ac:dyDescent="0.25">
      <c r="A1437" t="s">
        <v>8504</v>
      </c>
      <c r="B1437" t="s">
        <v>284</v>
      </c>
      <c r="C1437" t="s">
        <v>635</v>
      </c>
      <c r="D1437" t="s">
        <v>285</v>
      </c>
      <c r="E1437" t="s">
        <v>833</v>
      </c>
      <c r="F1437" t="s">
        <v>1116</v>
      </c>
      <c r="G1437" t="s">
        <v>73</v>
      </c>
      <c r="H1437" t="s">
        <v>55</v>
      </c>
      <c r="I1437" t="s">
        <v>30</v>
      </c>
      <c r="J1437" t="s">
        <v>82</v>
      </c>
      <c r="K1437" t="s">
        <v>288</v>
      </c>
      <c r="L1437" t="s">
        <v>8505</v>
      </c>
      <c r="M1437" t="s">
        <v>8506</v>
      </c>
      <c r="N1437" t="s">
        <v>8507</v>
      </c>
      <c r="O1437" t="s">
        <v>61</v>
      </c>
      <c r="P1437" t="s">
        <v>136</v>
      </c>
      <c r="Q1437" t="s">
        <v>137</v>
      </c>
      <c r="R1437" t="s">
        <v>8508</v>
      </c>
      <c r="S1437" t="s">
        <v>6689</v>
      </c>
      <c r="T1437" t="s">
        <v>1121</v>
      </c>
      <c r="U1437" t="s">
        <v>8509</v>
      </c>
      <c r="V1437" s="40">
        <v>6.8252314814814821E-2</v>
      </c>
      <c r="W1437" s="40">
        <v>9.7129629629629635E-2</v>
      </c>
      <c r="X1437" s="40">
        <v>2.8877314814814814E-2</v>
      </c>
      <c r="Y1437" s="2" t="str">
        <f t="shared" si="272"/>
        <v/>
      </c>
      <c r="Z1437" s="47" t="str">
        <f t="shared" si="273"/>
        <v>Cumplido</v>
      </c>
      <c r="AA1437" s="8"/>
      <c r="AB1437" s="8"/>
      <c r="AC1437" s="8"/>
      <c r="AD1437" s="8"/>
      <c r="AE1437" s="8"/>
      <c r="AF1437" s="42">
        <v>45350</v>
      </c>
      <c r="AG1437" s="13" t="str">
        <f t="shared" si="274"/>
        <v>CUMPLE</v>
      </c>
      <c r="AH1437" s="13" t="str">
        <f t="shared" si="275"/>
        <v>NO CUMPLE</v>
      </c>
      <c r="AI1437" s="13" t="str">
        <f t="shared" si="276"/>
        <v>NO CUMPLE</v>
      </c>
      <c r="AJ1437" s="13" t="str">
        <f t="shared" si="277"/>
        <v>NO CUMPLE</v>
      </c>
      <c r="AK1437" s="13" t="str">
        <f t="shared" si="278"/>
        <v>NO CUMPLE</v>
      </c>
      <c r="AL1437" s="13" t="str">
        <f t="shared" si="279"/>
        <v>NO CUMPLE</v>
      </c>
      <c r="AM1437" s="13" t="str">
        <f t="shared" si="280"/>
        <v>CUMPLE</v>
      </c>
      <c r="AN1437" s="13" t="str">
        <f t="shared" si="281"/>
        <v>NO CUMPLE</v>
      </c>
      <c r="AO1437" s="13" t="str">
        <f t="shared" si="282"/>
        <v>NO CUMPLE</v>
      </c>
      <c r="AP1437" s="13" t="str">
        <f t="shared" si="283"/>
        <v>NO CUMPLE</v>
      </c>
    </row>
    <row r="1438" spans="1:49" ht="15" x14ac:dyDescent="0.25">
      <c r="A1438" t="s">
        <v>8510</v>
      </c>
      <c r="B1438" t="s">
        <v>95</v>
      </c>
      <c r="C1438" t="s">
        <v>233</v>
      </c>
      <c r="D1438" t="s">
        <v>297</v>
      </c>
      <c r="E1438" t="s">
        <v>319</v>
      </c>
      <c r="F1438" t="s">
        <v>6734</v>
      </c>
      <c r="G1438" t="s">
        <v>54</v>
      </c>
      <c r="H1438" t="s">
        <v>55</v>
      </c>
      <c r="I1438" t="s">
        <v>30</v>
      </c>
      <c r="J1438" t="s">
        <v>82</v>
      </c>
      <c r="K1438" t="s">
        <v>117</v>
      </c>
      <c r="L1438" t="s">
        <v>8511</v>
      </c>
      <c r="M1438" t="s">
        <v>8512</v>
      </c>
      <c r="N1438" t="s">
        <v>8513</v>
      </c>
      <c r="O1438" t="s">
        <v>61</v>
      </c>
      <c r="P1438" t="s">
        <v>136</v>
      </c>
      <c r="Q1438" t="s">
        <v>137</v>
      </c>
      <c r="R1438" t="s">
        <v>8514</v>
      </c>
      <c r="S1438" t="s">
        <v>6489</v>
      </c>
      <c r="T1438" t="s">
        <v>8515</v>
      </c>
      <c r="U1438" t="s">
        <v>8516</v>
      </c>
      <c r="V1438" s="40">
        <v>7.149305555555556E-2</v>
      </c>
      <c r="W1438" s="40">
        <v>0.29445601851851849</v>
      </c>
      <c r="X1438" s="40">
        <v>0.22296296296296297</v>
      </c>
      <c r="Y1438" s="2" t="str">
        <f t="shared" si="272"/>
        <v/>
      </c>
      <c r="Z1438" s="47" t="str">
        <f t="shared" si="273"/>
        <v>Cumplido</v>
      </c>
      <c r="AA1438" s="8"/>
      <c r="AB1438" s="8"/>
      <c r="AC1438" s="8"/>
      <c r="AD1438" s="8"/>
      <c r="AE1438" s="8"/>
      <c r="AF1438" s="42">
        <v>45351</v>
      </c>
      <c r="AG1438" s="13" t="str">
        <f t="shared" si="274"/>
        <v>NO CUMPLE</v>
      </c>
      <c r="AH1438" s="13" t="str">
        <f t="shared" si="275"/>
        <v>NO CUMPLE</v>
      </c>
      <c r="AI1438" s="13" t="str">
        <f t="shared" si="276"/>
        <v>CUMPLE</v>
      </c>
      <c r="AJ1438" s="13" t="str">
        <f t="shared" si="277"/>
        <v>NO CUMPLE</v>
      </c>
      <c r="AK1438" s="13" t="str">
        <f t="shared" si="278"/>
        <v>NO CUMPLE</v>
      </c>
      <c r="AL1438" s="13" t="str">
        <f t="shared" si="279"/>
        <v>NO CUMPLE</v>
      </c>
      <c r="AM1438" s="13" t="str">
        <f t="shared" si="280"/>
        <v>NO CUMPLE</v>
      </c>
      <c r="AN1438" s="13" t="str">
        <f t="shared" si="281"/>
        <v>CUMPLE</v>
      </c>
      <c r="AO1438" s="13" t="str">
        <f t="shared" si="282"/>
        <v>NO CUMPLE</v>
      </c>
      <c r="AP1438" s="13" t="str">
        <f t="shared" si="283"/>
        <v>NO CUMPLE</v>
      </c>
    </row>
    <row r="1439" spans="1:49" ht="15" hidden="1" x14ac:dyDescent="0.25">
      <c r="A1439" t="s">
        <v>8517</v>
      </c>
      <c r="B1439" t="s">
        <v>165</v>
      </c>
      <c r="C1439" t="s">
        <v>415</v>
      </c>
      <c r="D1439" t="s">
        <v>297</v>
      </c>
      <c r="E1439" t="s">
        <v>1888</v>
      </c>
      <c r="F1439" t="s">
        <v>1124</v>
      </c>
      <c r="G1439" t="s">
        <v>73</v>
      </c>
      <c r="H1439" t="s">
        <v>74</v>
      </c>
      <c r="I1439" t="s">
        <v>29</v>
      </c>
      <c r="J1439" t="s">
        <v>82</v>
      </c>
      <c r="K1439" t="s">
        <v>4112</v>
      </c>
      <c r="L1439" t="s">
        <v>8518</v>
      </c>
      <c r="M1439" t="s">
        <v>8519</v>
      </c>
      <c r="N1439" t="s">
        <v>8520</v>
      </c>
      <c r="O1439" t="s">
        <v>61</v>
      </c>
      <c r="P1439" t="s">
        <v>94</v>
      </c>
      <c r="Q1439" t="s">
        <v>95</v>
      </c>
      <c r="R1439" t="s">
        <v>8521</v>
      </c>
      <c r="S1439" t="s">
        <v>6489</v>
      </c>
      <c r="T1439" t="s">
        <v>8522</v>
      </c>
      <c r="U1439" t="s">
        <v>413</v>
      </c>
      <c r="V1439" s="40">
        <v>2.2430555555555554E-2</v>
      </c>
      <c r="W1439" s="40">
        <v>0.26556712962962964</v>
      </c>
      <c r="X1439" s="40">
        <v>0.24313657407407407</v>
      </c>
      <c r="Y1439" s="2" t="str">
        <f t="shared" si="272"/>
        <v/>
      </c>
      <c r="Z1439" s="47" t="str">
        <f t="shared" si="273"/>
        <v>Cumplido</v>
      </c>
      <c r="AA1439" s="8"/>
      <c r="AB1439" s="8"/>
      <c r="AC1439" s="8"/>
      <c r="AD1439" s="8"/>
      <c r="AE1439" s="8"/>
      <c r="AF1439" s="42">
        <v>45351</v>
      </c>
      <c r="AG1439" s="13" t="str">
        <f t="shared" si="274"/>
        <v>NO CUMPLE</v>
      </c>
      <c r="AH1439" s="13" t="str">
        <f t="shared" si="275"/>
        <v>NO CUMPLE</v>
      </c>
      <c r="AI1439" s="13" t="str">
        <f t="shared" si="276"/>
        <v>CUMPLE</v>
      </c>
      <c r="AJ1439" s="13" t="str">
        <f t="shared" si="277"/>
        <v>NO CUMPLE</v>
      </c>
      <c r="AK1439" s="13" t="str">
        <f t="shared" si="278"/>
        <v>NO CUMPLE</v>
      </c>
      <c r="AL1439" s="13" t="str">
        <f t="shared" si="279"/>
        <v>NO CUMPLE</v>
      </c>
      <c r="AM1439" s="13" t="str">
        <f t="shared" si="280"/>
        <v>NO CUMPLE</v>
      </c>
      <c r="AN1439" s="13" t="str">
        <f t="shared" si="281"/>
        <v>CUMPLE</v>
      </c>
      <c r="AO1439" s="13" t="str">
        <f t="shared" si="282"/>
        <v>NO CUMPLE</v>
      </c>
      <c r="AP1439" s="13" t="str">
        <f t="shared" si="283"/>
        <v>NO CUMPLE</v>
      </c>
    </row>
    <row r="1440" spans="1:49" ht="15" hidden="1" x14ac:dyDescent="0.25">
      <c r="A1440" t="s">
        <v>8523</v>
      </c>
      <c r="B1440" t="s">
        <v>165</v>
      </c>
      <c r="C1440" t="s">
        <v>359</v>
      </c>
      <c r="D1440" t="s">
        <v>71</v>
      </c>
      <c r="E1440" t="s">
        <v>767</v>
      </c>
      <c r="F1440" t="s">
        <v>1016</v>
      </c>
      <c r="G1440" t="s">
        <v>54</v>
      </c>
      <c r="H1440" t="s">
        <v>55</v>
      </c>
      <c r="I1440" t="s">
        <v>30</v>
      </c>
      <c r="J1440" t="s">
        <v>82</v>
      </c>
      <c r="K1440" t="s">
        <v>57</v>
      </c>
      <c r="L1440" t="s">
        <v>8524</v>
      </c>
      <c r="M1440" t="s">
        <v>8525</v>
      </c>
      <c r="N1440" t="s">
        <v>8526</v>
      </c>
      <c r="O1440" t="s">
        <v>61</v>
      </c>
      <c r="P1440" t="s">
        <v>136</v>
      </c>
      <c r="Q1440" t="s">
        <v>137</v>
      </c>
      <c r="R1440" t="s">
        <v>8527</v>
      </c>
      <c r="S1440" t="s">
        <v>6489</v>
      </c>
      <c r="T1440" t="s">
        <v>8528</v>
      </c>
      <c r="U1440" t="s">
        <v>1774</v>
      </c>
      <c r="V1440" s="40">
        <v>4.8611111111111112E-2</v>
      </c>
      <c r="W1440" s="40">
        <v>4.9918981481481481E-2</v>
      </c>
      <c r="X1440" s="40">
        <v>1.3078703703703703E-3</v>
      </c>
      <c r="Y1440" s="2" t="str">
        <f t="shared" si="272"/>
        <v/>
      </c>
      <c r="Z1440" s="47" t="str">
        <f t="shared" si="273"/>
        <v>Cumplido</v>
      </c>
      <c r="AA1440" s="8"/>
      <c r="AB1440" s="8"/>
      <c r="AC1440" s="8"/>
      <c r="AD1440" s="8"/>
      <c r="AE1440" s="8"/>
      <c r="AF1440" s="42">
        <v>45351</v>
      </c>
      <c r="AG1440" s="13" t="str">
        <f t="shared" si="274"/>
        <v>CUMPLE</v>
      </c>
      <c r="AH1440" s="13" t="str">
        <f t="shared" si="275"/>
        <v>NO CUMPLE</v>
      </c>
      <c r="AI1440" s="13" t="str">
        <f t="shared" si="276"/>
        <v>NO CUMPLE</v>
      </c>
      <c r="AJ1440" s="13" t="str">
        <f t="shared" si="277"/>
        <v>NO CUMPLE</v>
      </c>
      <c r="AK1440" s="13" t="str">
        <f t="shared" si="278"/>
        <v>NO CUMPLE</v>
      </c>
      <c r="AL1440" s="13" t="str">
        <f t="shared" si="279"/>
        <v>NO CUMPLE</v>
      </c>
      <c r="AM1440" s="13" t="str">
        <f t="shared" si="280"/>
        <v>CUMPLE</v>
      </c>
      <c r="AN1440" s="13" t="str">
        <f t="shared" si="281"/>
        <v>NO CUMPLE</v>
      </c>
      <c r="AO1440" s="13" t="str">
        <f t="shared" si="282"/>
        <v>NO CUMPLE</v>
      </c>
      <c r="AP1440" s="13" t="str">
        <f t="shared" si="283"/>
        <v>NO CUMPLE</v>
      </c>
    </row>
    <row r="1441" spans="1:42" ht="15" hidden="1" x14ac:dyDescent="0.25">
      <c r="A1441" t="s">
        <v>8529</v>
      </c>
      <c r="B1441" t="s">
        <v>165</v>
      </c>
      <c r="C1441" t="s">
        <v>359</v>
      </c>
      <c r="D1441" t="s">
        <v>71</v>
      </c>
      <c r="E1441" t="s">
        <v>767</v>
      </c>
      <c r="F1441" t="s">
        <v>1016</v>
      </c>
      <c r="G1441" t="s">
        <v>54</v>
      </c>
      <c r="H1441" t="s">
        <v>55</v>
      </c>
      <c r="I1441" t="s">
        <v>30</v>
      </c>
      <c r="J1441" t="s">
        <v>82</v>
      </c>
      <c r="K1441" t="s">
        <v>57</v>
      </c>
      <c r="L1441" t="s">
        <v>8530</v>
      </c>
      <c r="M1441" t="s">
        <v>8531</v>
      </c>
      <c r="N1441" t="s">
        <v>8532</v>
      </c>
      <c r="O1441" t="s">
        <v>61</v>
      </c>
      <c r="P1441" t="s">
        <v>136</v>
      </c>
      <c r="Q1441" t="s">
        <v>137</v>
      </c>
      <c r="R1441" t="s">
        <v>8533</v>
      </c>
      <c r="S1441" t="s">
        <v>6489</v>
      </c>
      <c r="T1441" t="s">
        <v>8534</v>
      </c>
      <c r="U1441" t="s">
        <v>1135</v>
      </c>
      <c r="V1441" s="40">
        <v>0.20701388888888889</v>
      </c>
      <c r="W1441" s="40">
        <v>0.20774305555555556</v>
      </c>
      <c r="X1441" s="40">
        <v>7.291666666666667E-4</v>
      </c>
      <c r="Y1441" s="2" t="str">
        <f t="shared" si="272"/>
        <v/>
      </c>
      <c r="Z1441" s="47" t="str">
        <f t="shared" si="273"/>
        <v>Cumplido</v>
      </c>
      <c r="AA1441" s="8"/>
      <c r="AB1441" s="8"/>
      <c r="AC1441" s="8"/>
      <c r="AD1441" s="8"/>
      <c r="AE1441" s="8"/>
      <c r="AF1441" s="42">
        <v>45351</v>
      </c>
      <c r="AG1441" s="13" t="str">
        <f t="shared" si="274"/>
        <v>CUMPLE</v>
      </c>
      <c r="AH1441" s="13" t="str">
        <f t="shared" si="275"/>
        <v>NO CUMPLE</v>
      </c>
      <c r="AI1441" s="13" t="str">
        <f t="shared" si="276"/>
        <v>NO CUMPLE</v>
      </c>
      <c r="AJ1441" s="13" t="str">
        <f t="shared" si="277"/>
        <v>NO CUMPLE</v>
      </c>
      <c r="AK1441" s="13" t="str">
        <f t="shared" si="278"/>
        <v>NO CUMPLE</v>
      </c>
      <c r="AL1441" s="13" t="str">
        <f t="shared" si="279"/>
        <v>NO CUMPLE</v>
      </c>
      <c r="AM1441" s="13" t="str">
        <f t="shared" si="280"/>
        <v>NO CUMPLE</v>
      </c>
      <c r="AN1441" s="13" t="str">
        <f t="shared" si="281"/>
        <v>CUMPLE</v>
      </c>
      <c r="AO1441" s="13" t="str">
        <f t="shared" si="282"/>
        <v>NO CUMPLE</v>
      </c>
      <c r="AP1441" s="13" t="str">
        <f t="shared" si="283"/>
        <v>NO CUMPLE</v>
      </c>
    </row>
    <row r="1442" spans="1:42" ht="15" hidden="1" x14ac:dyDescent="0.25">
      <c r="A1442" t="s">
        <v>8535</v>
      </c>
      <c r="B1442" t="s">
        <v>165</v>
      </c>
      <c r="C1442" t="s">
        <v>359</v>
      </c>
      <c r="D1442" t="s">
        <v>71</v>
      </c>
      <c r="E1442" t="s">
        <v>767</v>
      </c>
      <c r="F1442" t="s">
        <v>1016</v>
      </c>
      <c r="G1442" t="s">
        <v>54</v>
      </c>
      <c r="H1442" t="s">
        <v>55</v>
      </c>
      <c r="I1442" t="s">
        <v>30</v>
      </c>
      <c r="J1442" t="s">
        <v>82</v>
      </c>
      <c r="K1442" t="s">
        <v>57</v>
      </c>
      <c r="L1442" t="s">
        <v>1017</v>
      </c>
      <c r="M1442" t="s">
        <v>8536</v>
      </c>
      <c r="N1442" t="s">
        <v>8537</v>
      </c>
      <c r="O1442" t="s">
        <v>61</v>
      </c>
      <c r="P1442" t="s">
        <v>136</v>
      </c>
      <c r="Q1442" t="s">
        <v>137</v>
      </c>
      <c r="R1442" t="s">
        <v>8538</v>
      </c>
      <c r="S1442" t="s">
        <v>6489</v>
      </c>
      <c r="T1442" t="s">
        <v>1017</v>
      </c>
      <c r="U1442" t="s">
        <v>1021</v>
      </c>
      <c r="V1442" s="40">
        <v>6.018518518518519E-4</v>
      </c>
      <c r="W1442" s="40">
        <v>1.1921296296296296E-3</v>
      </c>
      <c r="X1442" s="40">
        <v>5.9027777777777778E-4</v>
      </c>
      <c r="Y1442" s="2" t="str">
        <f t="shared" si="272"/>
        <v/>
      </c>
      <c r="Z1442" s="47" t="str">
        <f t="shared" si="273"/>
        <v>Cumplido</v>
      </c>
      <c r="AA1442" s="8"/>
      <c r="AB1442" s="8"/>
      <c r="AC1442" s="8"/>
      <c r="AD1442" s="8"/>
      <c r="AE1442" s="8"/>
      <c r="AF1442" s="42">
        <v>45351</v>
      </c>
      <c r="AG1442" s="13" t="str">
        <f t="shared" si="274"/>
        <v>CUMPLE</v>
      </c>
      <c r="AH1442" s="13" t="str">
        <f t="shared" si="275"/>
        <v>NO CUMPLE</v>
      </c>
      <c r="AI1442" s="13" t="str">
        <f t="shared" si="276"/>
        <v>NO CUMPLE</v>
      </c>
      <c r="AJ1442" s="13" t="str">
        <f t="shared" si="277"/>
        <v>NO CUMPLE</v>
      </c>
      <c r="AK1442" s="13" t="str">
        <f t="shared" si="278"/>
        <v>NO CUMPLE</v>
      </c>
      <c r="AL1442" s="13" t="str">
        <f t="shared" si="279"/>
        <v>CUMPLE</v>
      </c>
      <c r="AM1442" s="13" t="str">
        <f t="shared" si="280"/>
        <v>NO CUMPLE</v>
      </c>
      <c r="AN1442" s="13" t="str">
        <f t="shared" si="281"/>
        <v>NO CUMPLE</v>
      </c>
      <c r="AO1442" s="13" t="str">
        <f t="shared" si="282"/>
        <v>NO CUMPLE</v>
      </c>
      <c r="AP1442" s="13" t="str">
        <f t="shared" si="283"/>
        <v>NO CUMPLE</v>
      </c>
    </row>
    <row r="1443" spans="1:42" ht="15" hidden="1" x14ac:dyDescent="0.25">
      <c r="A1443" t="s">
        <v>8539</v>
      </c>
      <c r="B1443" t="s">
        <v>165</v>
      </c>
      <c r="C1443" t="s">
        <v>359</v>
      </c>
      <c r="D1443" t="s">
        <v>71</v>
      </c>
      <c r="E1443" t="s">
        <v>767</v>
      </c>
      <c r="F1443" t="s">
        <v>1016</v>
      </c>
      <c r="G1443" t="s">
        <v>54</v>
      </c>
      <c r="H1443" t="s">
        <v>55</v>
      </c>
      <c r="I1443" t="s">
        <v>30</v>
      </c>
      <c r="J1443" t="s">
        <v>82</v>
      </c>
      <c r="K1443" t="s">
        <v>57</v>
      </c>
      <c r="L1443" t="s">
        <v>1017</v>
      </c>
      <c r="M1443" t="s">
        <v>8540</v>
      </c>
      <c r="N1443" t="s">
        <v>8541</v>
      </c>
      <c r="O1443" t="s">
        <v>61</v>
      </c>
      <c r="P1443" t="s">
        <v>136</v>
      </c>
      <c r="Q1443" t="s">
        <v>137</v>
      </c>
      <c r="R1443" t="s">
        <v>8542</v>
      </c>
      <c r="S1443" t="s">
        <v>6489</v>
      </c>
      <c r="T1443" t="s">
        <v>1017</v>
      </c>
      <c r="U1443" t="s">
        <v>1021</v>
      </c>
      <c r="V1443" s="40">
        <v>6.5972222222222224E-4</v>
      </c>
      <c r="W1443" s="40">
        <v>1.5625000000000001E-3</v>
      </c>
      <c r="X1443" s="40">
        <v>9.0277777777777774E-4</v>
      </c>
      <c r="Y1443" s="2" t="str">
        <f t="shared" si="272"/>
        <v/>
      </c>
      <c r="Z1443" s="47" t="str">
        <f t="shared" si="273"/>
        <v>Cumplido</v>
      </c>
      <c r="AA1443" s="8"/>
      <c r="AB1443" s="8"/>
      <c r="AC1443" s="8"/>
      <c r="AD1443" s="8"/>
      <c r="AE1443" s="8"/>
      <c r="AF1443" s="42">
        <v>45351</v>
      </c>
      <c r="AG1443" s="13" t="str">
        <f t="shared" si="274"/>
        <v>CUMPLE</v>
      </c>
      <c r="AH1443" s="13" t="str">
        <f t="shared" si="275"/>
        <v>NO CUMPLE</v>
      </c>
      <c r="AI1443" s="13" t="str">
        <f t="shared" si="276"/>
        <v>NO CUMPLE</v>
      </c>
      <c r="AJ1443" s="13" t="str">
        <f t="shared" si="277"/>
        <v>NO CUMPLE</v>
      </c>
      <c r="AK1443" s="13" t="str">
        <f t="shared" si="278"/>
        <v>NO CUMPLE</v>
      </c>
      <c r="AL1443" s="13" t="str">
        <f t="shared" si="279"/>
        <v>CUMPLE</v>
      </c>
      <c r="AM1443" s="13" t="str">
        <f t="shared" si="280"/>
        <v>NO CUMPLE</v>
      </c>
      <c r="AN1443" s="13" t="str">
        <f t="shared" si="281"/>
        <v>NO CUMPLE</v>
      </c>
      <c r="AO1443" s="13" t="str">
        <f t="shared" si="282"/>
        <v>NO CUMPLE</v>
      </c>
      <c r="AP1443" s="13" t="str">
        <f t="shared" si="283"/>
        <v>NO CUMPLE</v>
      </c>
    </row>
    <row r="1444" spans="1:42" ht="15" hidden="1" x14ac:dyDescent="0.25">
      <c r="A1444" t="s">
        <v>8543</v>
      </c>
      <c r="B1444" t="s">
        <v>165</v>
      </c>
      <c r="C1444" t="s">
        <v>296</v>
      </c>
      <c r="D1444" t="s">
        <v>297</v>
      </c>
      <c r="E1444" t="s">
        <v>767</v>
      </c>
      <c r="F1444" t="s">
        <v>320</v>
      </c>
      <c r="G1444" t="s">
        <v>73</v>
      </c>
      <c r="H1444" t="s">
        <v>74</v>
      </c>
      <c r="I1444" t="s">
        <v>29</v>
      </c>
      <c r="J1444" t="s">
        <v>82</v>
      </c>
      <c r="K1444" t="s">
        <v>57</v>
      </c>
      <c r="L1444" t="s">
        <v>2090</v>
      </c>
      <c r="M1444" t="s">
        <v>8544</v>
      </c>
      <c r="N1444" t="s">
        <v>8545</v>
      </c>
      <c r="O1444" t="s">
        <v>61</v>
      </c>
      <c r="P1444" t="s">
        <v>94</v>
      </c>
      <c r="Q1444" t="s">
        <v>95</v>
      </c>
      <c r="R1444" t="s">
        <v>8546</v>
      </c>
      <c r="S1444" t="s">
        <v>6689</v>
      </c>
      <c r="T1444" t="s">
        <v>8547</v>
      </c>
      <c r="U1444" t="s">
        <v>774</v>
      </c>
      <c r="V1444" s="40">
        <v>5.2685185185185182E-2</v>
      </c>
      <c r="W1444" s="40">
        <v>5.9270833333333335E-2</v>
      </c>
      <c r="X1444" s="40">
        <v>6.5856481481481478E-3</v>
      </c>
      <c r="Y1444" s="2" t="str">
        <f t="shared" si="272"/>
        <v/>
      </c>
      <c r="Z1444" s="47" t="str">
        <f t="shared" si="273"/>
        <v>Cumplido</v>
      </c>
      <c r="AA1444" s="8"/>
      <c r="AB1444" s="8"/>
      <c r="AC1444" s="8"/>
      <c r="AD1444" s="8"/>
      <c r="AE1444" s="8"/>
      <c r="AF1444" s="42">
        <v>45350</v>
      </c>
      <c r="AG1444" s="13" t="str">
        <f t="shared" si="274"/>
        <v>CUMPLE</v>
      </c>
      <c r="AH1444" s="13" t="str">
        <f t="shared" si="275"/>
        <v>NO CUMPLE</v>
      </c>
      <c r="AI1444" s="13" t="str">
        <f t="shared" si="276"/>
        <v>NO CUMPLE</v>
      </c>
      <c r="AJ1444" s="13" t="str">
        <f t="shared" si="277"/>
        <v>NO CUMPLE</v>
      </c>
      <c r="AK1444" s="13" t="str">
        <f t="shared" si="278"/>
        <v>NO CUMPLE</v>
      </c>
      <c r="AL1444" s="13" t="str">
        <f t="shared" si="279"/>
        <v>NO CUMPLE</v>
      </c>
      <c r="AM1444" s="13" t="str">
        <f t="shared" si="280"/>
        <v>CUMPLE</v>
      </c>
      <c r="AN1444" s="13" t="str">
        <f t="shared" si="281"/>
        <v>NO CUMPLE</v>
      </c>
      <c r="AO1444" s="13" t="str">
        <f t="shared" si="282"/>
        <v>NO CUMPLE</v>
      </c>
      <c r="AP1444" s="13" t="str">
        <f t="shared" si="283"/>
        <v>NO CUMPLE</v>
      </c>
    </row>
    <row r="1445" spans="1:42" ht="15" hidden="1" x14ac:dyDescent="0.25">
      <c r="A1445" t="s">
        <v>8548</v>
      </c>
      <c r="B1445" t="s">
        <v>165</v>
      </c>
      <c r="C1445" t="s">
        <v>359</v>
      </c>
      <c r="D1445" t="s">
        <v>71</v>
      </c>
      <c r="E1445" t="s">
        <v>767</v>
      </c>
      <c r="F1445" t="s">
        <v>1016</v>
      </c>
      <c r="G1445" t="s">
        <v>54</v>
      </c>
      <c r="H1445" t="s">
        <v>55</v>
      </c>
      <c r="I1445" t="s">
        <v>30</v>
      </c>
      <c r="J1445" t="s">
        <v>82</v>
      </c>
      <c r="K1445" t="s">
        <v>57</v>
      </c>
      <c r="L1445" t="s">
        <v>8549</v>
      </c>
      <c r="M1445" t="s">
        <v>8550</v>
      </c>
      <c r="N1445" t="s">
        <v>8551</v>
      </c>
      <c r="O1445" t="s">
        <v>61</v>
      </c>
      <c r="P1445" t="s">
        <v>136</v>
      </c>
      <c r="Q1445" t="s">
        <v>137</v>
      </c>
      <c r="R1445" t="s">
        <v>8552</v>
      </c>
      <c r="S1445" t="s">
        <v>6489</v>
      </c>
      <c r="T1445" t="s">
        <v>8553</v>
      </c>
      <c r="U1445" t="s">
        <v>8554</v>
      </c>
      <c r="V1445" s="40">
        <v>8.6805555555555552E-2</v>
      </c>
      <c r="W1445" s="40">
        <v>8.7488425925925928E-2</v>
      </c>
      <c r="X1445" s="40">
        <v>6.8287037037037036E-4</v>
      </c>
      <c r="Y1445" s="2" t="str">
        <f t="shared" si="272"/>
        <v/>
      </c>
      <c r="Z1445" s="47" t="str">
        <f t="shared" si="273"/>
        <v>Cumplido</v>
      </c>
      <c r="AA1445" s="8"/>
      <c r="AB1445" s="8"/>
      <c r="AC1445" s="8"/>
      <c r="AD1445" s="8"/>
      <c r="AE1445" s="8"/>
      <c r="AF1445" s="42">
        <v>45351</v>
      </c>
      <c r="AG1445" s="13" t="str">
        <f t="shared" si="274"/>
        <v>CUMPLE</v>
      </c>
      <c r="AH1445" s="13" t="str">
        <f t="shared" si="275"/>
        <v>NO CUMPLE</v>
      </c>
      <c r="AI1445" s="13" t="str">
        <f t="shared" si="276"/>
        <v>NO CUMPLE</v>
      </c>
      <c r="AJ1445" s="13" t="str">
        <f t="shared" si="277"/>
        <v>NO CUMPLE</v>
      </c>
      <c r="AK1445" s="13" t="str">
        <f t="shared" si="278"/>
        <v>NO CUMPLE</v>
      </c>
      <c r="AL1445" s="13" t="str">
        <f t="shared" si="279"/>
        <v>NO CUMPLE</v>
      </c>
      <c r="AM1445" s="13" t="str">
        <f t="shared" si="280"/>
        <v>CUMPLE</v>
      </c>
      <c r="AN1445" s="13" t="str">
        <f t="shared" si="281"/>
        <v>NO CUMPLE</v>
      </c>
      <c r="AO1445" s="13" t="str">
        <f t="shared" si="282"/>
        <v>NO CUMPLE</v>
      </c>
      <c r="AP1445" s="13" t="str">
        <f t="shared" si="283"/>
        <v>NO CUMPLE</v>
      </c>
    </row>
    <row r="1446" spans="1:42" ht="15" hidden="1" x14ac:dyDescent="0.25">
      <c r="A1446" t="s">
        <v>8555</v>
      </c>
      <c r="B1446" t="s">
        <v>165</v>
      </c>
      <c r="C1446" t="s">
        <v>359</v>
      </c>
      <c r="D1446" t="s">
        <v>71</v>
      </c>
      <c r="E1446" t="s">
        <v>767</v>
      </c>
      <c r="F1446" t="s">
        <v>1016</v>
      </c>
      <c r="G1446" t="s">
        <v>54</v>
      </c>
      <c r="H1446" t="s">
        <v>55</v>
      </c>
      <c r="I1446" t="s">
        <v>30</v>
      </c>
      <c r="J1446" t="s">
        <v>82</v>
      </c>
      <c r="K1446" t="s">
        <v>57</v>
      </c>
      <c r="L1446" t="s">
        <v>1083</v>
      </c>
      <c r="M1446" t="s">
        <v>8556</v>
      </c>
      <c r="N1446" t="s">
        <v>8557</v>
      </c>
      <c r="O1446" t="s">
        <v>61</v>
      </c>
      <c r="P1446" t="s">
        <v>136</v>
      </c>
      <c r="Q1446" t="s">
        <v>137</v>
      </c>
      <c r="R1446" t="s">
        <v>8558</v>
      </c>
      <c r="S1446" t="s">
        <v>6489</v>
      </c>
      <c r="T1446" t="s">
        <v>1083</v>
      </c>
      <c r="U1446" t="s">
        <v>1087</v>
      </c>
      <c r="V1446" s="40">
        <v>6.5972222222222224E-4</v>
      </c>
      <c r="W1446" s="40">
        <v>1.3773148148148147E-3</v>
      </c>
      <c r="X1446" s="40">
        <v>7.1759259259259259E-4</v>
      </c>
      <c r="Y1446" s="2" t="str">
        <f t="shared" si="272"/>
        <v/>
      </c>
      <c r="Z1446" s="47" t="str">
        <f t="shared" si="273"/>
        <v>Cumplido</v>
      </c>
      <c r="AA1446" s="8"/>
      <c r="AB1446" s="8"/>
      <c r="AC1446" s="8"/>
      <c r="AD1446" s="8"/>
      <c r="AE1446" s="8"/>
      <c r="AF1446" s="42">
        <v>45351</v>
      </c>
      <c r="AG1446" s="13" t="str">
        <f t="shared" si="274"/>
        <v>CUMPLE</v>
      </c>
      <c r="AH1446" s="13" t="str">
        <f t="shared" si="275"/>
        <v>NO CUMPLE</v>
      </c>
      <c r="AI1446" s="13" t="str">
        <f t="shared" si="276"/>
        <v>NO CUMPLE</v>
      </c>
      <c r="AJ1446" s="13" t="str">
        <f t="shared" si="277"/>
        <v>NO CUMPLE</v>
      </c>
      <c r="AK1446" s="13" t="str">
        <f t="shared" si="278"/>
        <v>NO CUMPLE</v>
      </c>
      <c r="AL1446" s="13" t="str">
        <f t="shared" si="279"/>
        <v>CUMPLE</v>
      </c>
      <c r="AM1446" s="13" t="str">
        <f t="shared" si="280"/>
        <v>NO CUMPLE</v>
      </c>
      <c r="AN1446" s="13" t="str">
        <f t="shared" si="281"/>
        <v>NO CUMPLE</v>
      </c>
      <c r="AO1446" s="13" t="str">
        <f t="shared" si="282"/>
        <v>NO CUMPLE</v>
      </c>
      <c r="AP1446" s="13" t="str">
        <f t="shared" si="283"/>
        <v>NO CUMPLE</v>
      </c>
    </row>
    <row r="1447" spans="1:42" ht="15" x14ac:dyDescent="0.25">
      <c r="A1447" t="s">
        <v>8559</v>
      </c>
      <c r="B1447" t="s">
        <v>307</v>
      </c>
      <c r="C1447" t="s">
        <v>308</v>
      </c>
      <c r="D1447" t="s">
        <v>308</v>
      </c>
      <c r="E1447" t="s">
        <v>457</v>
      </c>
      <c r="F1447" t="s">
        <v>458</v>
      </c>
      <c r="G1447" t="s">
        <v>54</v>
      </c>
      <c r="H1447" t="s">
        <v>55</v>
      </c>
      <c r="I1447" t="s">
        <v>30</v>
      </c>
      <c r="J1447" t="s">
        <v>82</v>
      </c>
      <c r="K1447" t="s">
        <v>57</v>
      </c>
      <c r="L1447" t="s">
        <v>8560</v>
      </c>
      <c r="M1447" t="s">
        <v>8561</v>
      </c>
      <c r="N1447" t="s">
        <v>8562</v>
      </c>
      <c r="O1447" t="s">
        <v>61</v>
      </c>
      <c r="P1447" t="s">
        <v>462</v>
      </c>
      <c r="Q1447" t="s">
        <v>463</v>
      </c>
      <c r="R1447" t="s">
        <v>8563</v>
      </c>
      <c r="S1447" t="s">
        <v>6489</v>
      </c>
      <c r="T1447" t="s">
        <v>465</v>
      </c>
      <c r="U1447" t="s">
        <v>465</v>
      </c>
      <c r="V1447" s="40">
        <v>0</v>
      </c>
      <c r="W1447" s="40">
        <v>1.3194444444444445E-3</v>
      </c>
      <c r="X1447" s="40">
        <v>1.3194444444444445E-3</v>
      </c>
      <c r="Y1447" s="2" t="str">
        <f t="shared" si="272"/>
        <v/>
      </c>
      <c r="Z1447" s="47" t="str">
        <f t="shared" si="273"/>
        <v>Cumplido</v>
      </c>
      <c r="AA1447" s="8"/>
      <c r="AB1447" s="8"/>
      <c r="AC1447" s="8"/>
      <c r="AD1447" s="8"/>
      <c r="AE1447" s="8"/>
      <c r="AF1447" s="42">
        <v>45351</v>
      </c>
      <c r="AG1447" s="13" t="str">
        <f t="shared" si="274"/>
        <v>CUMPLE</v>
      </c>
      <c r="AH1447" s="13" t="str">
        <f t="shared" si="275"/>
        <v>NO CUMPLE</v>
      </c>
      <c r="AI1447" s="13" t="str">
        <f t="shared" si="276"/>
        <v>NO CUMPLE</v>
      </c>
      <c r="AJ1447" s="13" t="str">
        <f t="shared" si="277"/>
        <v>NO CUMPLE</v>
      </c>
      <c r="AK1447" s="13" t="str">
        <f t="shared" si="278"/>
        <v>NO CUMPLE</v>
      </c>
      <c r="AL1447" s="13" t="str">
        <f t="shared" si="279"/>
        <v>CUMPLE</v>
      </c>
      <c r="AM1447" s="13" t="str">
        <f t="shared" si="280"/>
        <v>NO CUMPLE</v>
      </c>
      <c r="AN1447" s="13" t="str">
        <f t="shared" si="281"/>
        <v>NO CUMPLE</v>
      </c>
      <c r="AO1447" s="13" t="str">
        <f t="shared" si="282"/>
        <v>NO CUMPLE</v>
      </c>
      <c r="AP1447" s="13" t="str">
        <f t="shared" si="283"/>
        <v>NO CUMPLE</v>
      </c>
    </row>
    <row r="1448" spans="1:42" ht="15" hidden="1" x14ac:dyDescent="0.25">
      <c r="A1448" t="s">
        <v>8564</v>
      </c>
      <c r="B1448" t="s">
        <v>165</v>
      </c>
      <c r="C1448" t="s">
        <v>359</v>
      </c>
      <c r="D1448" t="s">
        <v>71</v>
      </c>
      <c r="E1448" t="s">
        <v>593</v>
      </c>
      <c r="F1448" t="s">
        <v>793</v>
      </c>
      <c r="G1448" t="s">
        <v>54</v>
      </c>
      <c r="H1448" t="s">
        <v>55</v>
      </c>
      <c r="I1448" t="s">
        <v>30</v>
      </c>
      <c r="J1448" t="s">
        <v>82</v>
      </c>
      <c r="K1448" t="s">
        <v>57</v>
      </c>
      <c r="L1448" t="s">
        <v>8565</v>
      </c>
      <c r="M1448" t="s">
        <v>8566</v>
      </c>
      <c r="N1448" t="s">
        <v>8567</v>
      </c>
      <c r="O1448" t="s">
        <v>61</v>
      </c>
      <c r="P1448" t="s">
        <v>136</v>
      </c>
      <c r="Q1448" t="s">
        <v>137</v>
      </c>
      <c r="R1448" t="s">
        <v>8568</v>
      </c>
      <c r="S1448" t="s">
        <v>6489</v>
      </c>
      <c r="T1448" t="s">
        <v>8565</v>
      </c>
      <c r="U1448" t="s">
        <v>352</v>
      </c>
      <c r="V1448" s="40">
        <v>4.3819444444444446E-2</v>
      </c>
      <c r="W1448" s="40">
        <v>4.4710648148148145E-2</v>
      </c>
      <c r="X1448" s="40">
        <v>8.9120370370370373E-4</v>
      </c>
      <c r="Y1448" s="2" t="str">
        <f t="shared" si="272"/>
        <v/>
      </c>
      <c r="Z1448" s="47" t="str">
        <f t="shared" si="273"/>
        <v>Cumplido</v>
      </c>
      <c r="AA1448" s="8"/>
      <c r="AB1448" s="8"/>
      <c r="AC1448" s="8"/>
      <c r="AD1448" s="8"/>
      <c r="AE1448" s="8"/>
      <c r="AF1448" s="42">
        <v>45351</v>
      </c>
      <c r="AG1448" s="13" t="str">
        <f t="shared" si="274"/>
        <v>CUMPLE</v>
      </c>
      <c r="AH1448" s="13" t="str">
        <f t="shared" si="275"/>
        <v>NO CUMPLE</v>
      </c>
      <c r="AI1448" s="13" t="str">
        <f t="shared" si="276"/>
        <v>NO CUMPLE</v>
      </c>
      <c r="AJ1448" s="13" t="str">
        <f t="shared" si="277"/>
        <v>NO CUMPLE</v>
      </c>
      <c r="AK1448" s="13" t="str">
        <f t="shared" si="278"/>
        <v>NO CUMPLE</v>
      </c>
      <c r="AL1448" s="13" t="str">
        <f t="shared" si="279"/>
        <v>NO CUMPLE</v>
      </c>
      <c r="AM1448" s="13" t="str">
        <f t="shared" si="280"/>
        <v>CUMPLE</v>
      </c>
      <c r="AN1448" s="13" t="str">
        <f t="shared" si="281"/>
        <v>NO CUMPLE</v>
      </c>
      <c r="AO1448" s="13" t="str">
        <f t="shared" si="282"/>
        <v>NO CUMPLE</v>
      </c>
      <c r="AP1448" s="13" t="str">
        <f t="shared" si="283"/>
        <v>NO CUMPLE</v>
      </c>
    </row>
    <row r="1449" spans="1:42" ht="15" x14ac:dyDescent="0.25">
      <c r="A1449" t="s">
        <v>8569</v>
      </c>
      <c r="B1449" t="s">
        <v>445</v>
      </c>
      <c r="C1449" t="s">
        <v>233</v>
      </c>
      <c r="D1449" t="s">
        <v>446</v>
      </c>
      <c r="E1449" t="s">
        <v>264</v>
      </c>
      <c r="F1449" t="s">
        <v>447</v>
      </c>
      <c r="G1449" t="s">
        <v>448</v>
      </c>
      <c r="H1449" t="s">
        <v>55</v>
      </c>
      <c r="I1449" t="s">
        <v>30</v>
      </c>
      <c r="J1449" t="s">
        <v>67</v>
      </c>
      <c r="K1449" t="s">
        <v>449</v>
      </c>
      <c r="L1449" t="s">
        <v>450</v>
      </c>
      <c r="M1449" t="s">
        <v>8570</v>
      </c>
      <c r="N1449" t="s">
        <v>8570</v>
      </c>
      <c r="O1449" t="s">
        <v>61</v>
      </c>
      <c r="P1449" t="s">
        <v>452</v>
      </c>
      <c r="Q1449" t="s">
        <v>452</v>
      </c>
      <c r="R1449" t="s">
        <v>8571</v>
      </c>
      <c r="S1449" t="s">
        <v>6489</v>
      </c>
      <c r="T1449" t="s">
        <v>454</v>
      </c>
      <c r="U1449" t="s">
        <v>8572</v>
      </c>
      <c r="V1449" s="40">
        <v>0.57313657407407403</v>
      </c>
      <c r="W1449" s="40">
        <v>0.57459490740740737</v>
      </c>
      <c r="X1449" s="40">
        <v>1.4583333333333334E-3</v>
      </c>
      <c r="Y1449" s="2" t="str">
        <f t="shared" si="272"/>
        <v>Cumplido</v>
      </c>
      <c r="Z1449" s="47" t="str">
        <f t="shared" si="273"/>
        <v/>
      </c>
      <c r="AA1449" s="8"/>
      <c r="AB1449" s="8"/>
      <c r="AC1449" s="8"/>
      <c r="AD1449" s="8"/>
      <c r="AE1449" s="8"/>
      <c r="AF1449" s="42">
        <v>45351</v>
      </c>
      <c r="AG1449" s="13" t="str">
        <f t="shared" si="274"/>
        <v>CUMPLE</v>
      </c>
      <c r="AH1449" s="13" t="str">
        <f t="shared" si="275"/>
        <v>NO CUMPLE</v>
      </c>
      <c r="AI1449" s="13" t="str">
        <f t="shared" si="276"/>
        <v>NO CUMPLE</v>
      </c>
      <c r="AJ1449" s="13" t="str">
        <f t="shared" si="277"/>
        <v>NO CUMPLE</v>
      </c>
      <c r="AK1449" s="13" t="str">
        <f t="shared" si="278"/>
        <v>NO CUMPLE</v>
      </c>
      <c r="AL1449" s="13" t="str">
        <f t="shared" si="279"/>
        <v>NO CUMPLE</v>
      </c>
      <c r="AM1449" s="13" t="str">
        <f t="shared" si="280"/>
        <v>NO CUMPLE</v>
      </c>
      <c r="AN1449" s="13" t="str">
        <f t="shared" si="281"/>
        <v>NO CUMPLE</v>
      </c>
      <c r="AO1449" s="13" t="str">
        <f t="shared" si="282"/>
        <v>CUMPLE</v>
      </c>
      <c r="AP1449" s="13" t="str">
        <f t="shared" si="283"/>
        <v>NO CUMPLE</v>
      </c>
    </row>
    <row r="1450" spans="1:42" ht="15" hidden="1" x14ac:dyDescent="0.25">
      <c r="A1450" t="s">
        <v>8573</v>
      </c>
      <c r="B1450" t="s">
        <v>165</v>
      </c>
      <c r="C1450" t="s">
        <v>415</v>
      </c>
      <c r="D1450" t="s">
        <v>297</v>
      </c>
      <c r="E1450" t="s">
        <v>1089</v>
      </c>
      <c r="F1450" t="s">
        <v>299</v>
      </c>
      <c r="G1450" t="s">
        <v>73</v>
      </c>
      <c r="H1450" t="s">
        <v>74</v>
      </c>
      <c r="I1450" t="s">
        <v>29</v>
      </c>
      <c r="J1450" t="s">
        <v>82</v>
      </c>
      <c r="K1450" t="s">
        <v>75</v>
      </c>
      <c r="L1450" t="s">
        <v>6584</v>
      </c>
      <c r="M1450" t="s">
        <v>8574</v>
      </c>
      <c r="N1450" t="s">
        <v>8575</v>
      </c>
      <c r="O1450" t="s">
        <v>61</v>
      </c>
      <c r="P1450" t="s">
        <v>94</v>
      </c>
      <c r="Q1450" t="s">
        <v>95</v>
      </c>
      <c r="R1450" t="s">
        <v>8576</v>
      </c>
      <c r="S1450" t="s">
        <v>6489</v>
      </c>
      <c r="T1450" t="s">
        <v>8577</v>
      </c>
      <c r="U1450"/>
      <c r="V1450" s="40">
        <v>4.6412037037037038E-3</v>
      </c>
      <c r="W1450" s="40">
        <v>8.726851851851852E-3</v>
      </c>
      <c r="X1450" s="40">
        <v>4.0856481481481481E-3</v>
      </c>
      <c r="Y1450" s="2" t="str">
        <f t="shared" si="272"/>
        <v/>
      </c>
      <c r="Z1450" s="47" t="str">
        <f t="shared" si="273"/>
        <v>Cumplido</v>
      </c>
      <c r="AA1450" s="8"/>
      <c r="AB1450" s="8"/>
      <c r="AC1450" s="8"/>
      <c r="AD1450" s="8"/>
      <c r="AE1450" s="8"/>
      <c r="AF1450" s="42">
        <v>45351</v>
      </c>
      <c r="AG1450" s="13" t="str">
        <f t="shared" si="274"/>
        <v>CUMPLE</v>
      </c>
      <c r="AH1450" s="13" t="str">
        <f t="shared" si="275"/>
        <v>NO CUMPLE</v>
      </c>
      <c r="AI1450" s="13" t="str">
        <f t="shared" si="276"/>
        <v>NO CUMPLE</v>
      </c>
      <c r="AJ1450" s="13" t="str">
        <f t="shared" si="277"/>
        <v>NO CUMPLE</v>
      </c>
      <c r="AK1450" s="13" t="str">
        <f t="shared" si="278"/>
        <v>NO CUMPLE</v>
      </c>
      <c r="AL1450" s="13" t="str">
        <f t="shared" si="279"/>
        <v>CUMPLE</v>
      </c>
      <c r="AM1450" s="13" t="str">
        <f t="shared" si="280"/>
        <v>NO CUMPLE</v>
      </c>
      <c r="AN1450" s="13" t="str">
        <f t="shared" si="281"/>
        <v>NO CUMPLE</v>
      </c>
      <c r="AO1450" s="13" t="str">
        <f t="shared" si="282"/>
        <v>NO CUMPLE</v>
      </c>
      <c r="AP1450" s="13" t="str">
        <f t="shared" si="283"/>
        <v>NO CUMPLE</v>
      </c>
    </row>
    <row r="1451" spans="1:42" ht="15" x14ac:dyDescent="0.25">
      <c r="A1451" t="s">
        <v>8578</v>
      </c>
      <c r="B1451" t="s">
        <v>95</v>
      </c>
      <c r="C1451" t="s">
        <v>635</v>
      </c>
      <c r="D1451" t="s">
        <v>142</v>
      </c>
      <c r="E1451" t="s">
        <v>2070</v>
      </c>
      <c r="F1451" t="s">
        <v>156</v>
      </c>
      <c r="G1451" t="s">
        <v>73</v>
      </c>
      <c r="H1451" t="s">
        <v>74</v>
      </c>
      <c r="I1451" t="s">
        <v>29</v>
      </c>
      <c r="J1451" t="s">
        <v>82</v>
      </c>
      <c r="K1451" t="s">
        <v>75</v>
      </c>
      <c r="L1451" t="s">
        <v>8579</v>
      </c>
      <c r="M1451" t="s">
        <v>8580</v>
      </c>
      <c r="N1451" t="s">
        <v>8581</v>
      </c>
      <c r="O1451" t="s">
        <v>61</v>
      </c>
      <c r="P1451" t="s">
        <v>62</v>
      </c>
      <c r="Q1451" t="s">
        <v>642</v>
      </c>
      <c r="R1451" t="s">
        <v>8582</v>
      </c>
      <c r="S1451" t="s">
        <v>6489</v>
      </c>
      <c r="T1451" t="s">
        <v>8583</v>
      </c>
      <c r="U1451" t="s">
        <v>8584</v>
      </c>
      <c r="V1451" s="40">
        <v>0.27144675925925926</v>
      </c>
      <c r="W1451" s="40">
        <v>0.28097222222222223</v>
      </c>
      <c r="X1451" s="40">
        <v>9.525462962962963E-3</v>
      </c>
      <c r="Y1451" s="2" t="str">
        <f t="shared" si="272"/>
        <v/>
      </c>
      <c r="Z1451" s="47" t="str">
        <f t="shared" si="273"/>
        <v>Cumplido</v>
      </c>
      <c r="AA1451" s="8"/>
      <c r="AB1451" s="8"/>
      <c r="AC1451" s="8"/>
      <c r="AD1451" s="8"/>
      <c r="AE1451" s="8"/>
      <c r="AF1451" s="42">
        <v>45351</v>
      </c>
      <c r="AG1451" s="13" t="str">
        <f t="shared" si="274"/>
        <v>CUMPLE</v>
      </c>
      <c r="AH1451" s="13" t="str">
        <f t="shared" si="275"/>
        <v>NO CUMPLE</v>
      </c>
      <c r="AI1451" s="13" t="str">
        <f t="shared" si="276"/>
        <v>NO CUMPLE</v>
      </c>
      <c r="AJ1451" s="13" t="str">
        <f t="shared" si="277"/>
        <v>NO CUMPLE</v>
      </c>
      <c r="AK1451" s="13" t="str">
        <f t="shared" si="278"/>
        <v>NO CUMPLE</v>
      </c>
      <c r="AL1451" s="13" t="str">
        <f t="shared" si="279"/>
        <v>NO CUMPLE</v>
      </c>
      <c r="AM1451" s="13" t="str">
        <f t="shared" si="280"/>
        <v>NO CUMPLE</v>
      </c>
      <c r="AN1451" s="13" t="str">
        <f t="shared" si="281"/>
        <v>CUMPLE</v>
      </c>
      <c r="AO1451" s="13" t="str">
        <f t="shared" si="282"/>
        <v>NO CUMPLE</v>
      </c>
      <c r="AP1451" s="13" t="str">
        <f t="shared" si="283"/>
        <v>NO CUMPLE</v>
      </c>
    </row>
    <row r="1452" spans="1:42" ht="15" hidden="1" x14ac:dyDescent="0.25">
      <c r="A1452" t="s">
        <v>8585</v>
      </c>
      <c r="B1452" t="s">
        <v>165</v>
      </c>
      <c r="C1452" t="s">
        <v>71</v>
      </c>
      <c r="D1452" t="s">
        <v>297</v>
      </c>
      <c r="E1452" t="s">
        <v>155</v>
      </c>
      <c r="F1452" t="s">
        <v>320</v>
      </c>
      <c r="G1452" t="s">
        <v>73</v>
      </c>
      <c r="H1452" t="s">
        <v>74</v>
      </c>
      <c r="I1452" t="s">
        <v>29</v>
      </c>
      <c r="J1452" t="s">
        <v>82</v>
      </c>
      <c r="K1452" t="s">
        <v>5043</v>
      </c>
      <c r="L1452" t="s">
        <v>8586</v>
      </c>
      <c r="M1452" t="s">
        <v>8587</v>
      </c>
      <c r="N1452" t="s">
        <v>8588</v>
      </c>
      <c r="O1452" t="s">
        <v>61</v>
      </c>
      <c r="P1452" t="s">
        <v>5749</v>
      </c>
      <c r="Q1452" t="s">
        <v>10</v>
      </c>
      <c r="R1452" t="s">
        <v>8589</v>
      </c>
      <c r="S1452" t="s">
        <v>6489</v>
      </c>
      <c r="T1452" t="s">
        <v>8590</v>
      </c>
      <c r="U1452" t="s">
        <v>8591</v>
      </c>
      <c r="V1452" s="40">
        <v>6.3379629629629633E-2</v>
      </c>
      <c r="W1452" s="40">
        <v>8.711805555555556E-2</v>
      </c>
      <c r="X1452" s="40">
        <v>2.3738425925925927E-2</v>
      </c>
      <c r="Y1452" s="2" t="str">
        <f t="shared" si="272"/>
        <v/>
      </c>
      <c r="Z1452" s="47" t="str">
        <f t="shared" si="273"/>
        <v>Cumplido</v>
      </c>
      <c r="AA1452" s="8"/>
      <c r="AB1452" s="8"/>
      <c r="AC1452" s="8"/>
      <c r="AD1452" s="8"/>
      <c r="AE1452" s="8"/>
      <c r="AF1452" s="42">
        <v>45351</v>
      </c>
      <c r="AG1452" s="13" t="str">
        <f t="shared" si="274"/>
        <v>CUMPLE</v>
      </c>
      <c r="AH1452" s="13" t="str">
        <f t="shared" si="275"/>
        <v>NO CUMPLE</v>
      </c>
      <c r="AI1452" s="13" t="str">
        <f t="shared" si="276"/>
        <v>NO CUMPLE</v>
      </c>
      <c r="AJ1452" s="13" t="str">
        <f t="shared" si="277"/>
        <v>NO CUMPLE</v>
      </c>
      <c r="AK1452" s="13" t="str">
        <f t="shared" si="278"/>
        <v>NO CUMPLE</v>
      </c>
      <c r="AL1452" s="13" t="str">
        <f t="shared" si="279"/>
        <v>NO CUMPLE</v>
      </c>
      <c r="AM1452" s="13" t="str">
        <f t="shared" si="280"/>
        <v>CUMPLE</v>
      </c>
      <c r="AN1452" s="13" t="str">
        <f t="shared" si="281"/>
        <v>NO CUMPLE</v>
      </c>
      <c r="AO1452" s="13" t="str">
        <f t="shared" si="282"/>
        <v>NO CUMPLE</v>
      </c>
      <c r="AP1452" s="13" t="str">
        <f t="shared" si="283"/>
        <v>NO CUMPLE</v>
      </c>
    </row>
    <row r="1453" spans="1:42" ht="15" hidden="1" x14ac:dyDescent="0.25">
      <c r="A1453" t="s">
        <v>8592</v>
      </c>
      <c r="B1453" t="s">
        <v>165</v>
      </c>
      <c r="C1453" t="s">
        <v>296</v>
      </c>
      <c r="D1453" t="s">
        <v>483</v>
      </c>
      <c r="E1453" t="s">
        <v>876</v>
      </c>
      <c r="F1453" t="s">
        <v>732</v>
      </c>
      <c r="G1453" t="s">
        <v>73</v>
      </c>
      <c r="H1453" t="s">
        <v>74</v>
      </c>
      <c r="I1453" t="s">
        <v>29</v>
      </c>
      <c r="J1453" t="s">
        <v>82</v>
      </c>
      <c r="K1453" t="s">
        <v>5092</v>
      </c>
      <c r="L1453" t="s">
        <v>5093</v>
      </c>
      <c r="M1453" t="s">
        <v>8593</v>
      </c>
      <c r="N1453" t="s">
        <v>8594</v>
      </c>
      <c r="O1453" t="s">
        <v>61</v>
      </c>
      <c r="P1453" t="s">
        <v>94</v>
      </c>
      <c r="Q1453" t="s">
        <v>95</v>
      </c>
      <c r="R1453" t="s">
        <v>8595</v>
      </c>
      <c r="S1453" t="s">
        <v>6489</v>
      </c>
      <c r="T1453" t="s">
        <v>8596</v>
      </c>
      <c r="U1453"/>
      <c r="V1453" s="40">
        <v>0.17276620370370371</v>
      </c>
      <c r="W1453" s="40">
        <v>0.18440972222222221</v>
      </c>
      <c r="X1453" s="40">
        <v>1.1643518518518518E-2</v>
      </c>
      <c r="Y1453" s="2" t="str">
        <f t="shared" si="272"/>
        <v/>
      </c>
      <c r="Z1453" s="47" t="str">
        <f t="shared" si="273"/>
        <v>Cumplido</v>
      </c>
      <c r="AA1453" s="8"/>
      <c r="AB1453" s="8"/>
      <c r="AC1453" s="8"/>
      <c r="AD1453" s="8"/>
      <c r="AE1453" s="8"/>
      <c r="AF1453" s="42">
        <v>45351</v>
      </c>
      <c r="AG1453" s="13" t="str">
        <f t="shared" si="274"/>
        <v>CUMPLE</v>
      </c>
      <c r="AH1453" s="13" t="str">
        <f t="shared" si="275"/>
        <v>NO CUMPLE</v>
      </c>
      <c r="AI1453" s="13" t="str">
        <f t="shared" si="276"/>
        <v>NO CUMPLE</v>
      </c>
      <c r="AJ1453" s="13" t="str">
        <f t="shared" si="277"/>
        <v>NO CUMPLE</v>
      </c>
      <c r="AK1453" s="13" t="str">
        <f t="shared" si="278"/>
        <v>NO CUMPLE</v>
      </c>
      <c r="AL1453" s="13" t="str">
        <f t="shared" si="279"/>
        <v>NO CUMPLE</v>
      </c>
      <c r="AM1453" s="13" t="str">
        <f t="shared" si="280"/>
        <v>NO CUMPLE</v>
      </c>
      <c r="AN1453" s="13" t="str">
        <f t="shared" si="281"/>
        <v>CUMPLE</v>
      </c>
      <c r="AO1453" s="13" t="str">
        <f t="shared" si="282"/>
        <v>NO CUMPLE</v>
      </c>
      <c r="AP1453" s="13" t="str">
        <f t="shared" si="283"/>
        <v>NO CUMPLE</v>
      </c>
    </row>
    <row r="1454" spans="1:42" ht="15" hidden="1" x14ac:dyDescent="0.25">
      <c r="A1454" t="s">
        <v>8597</v>
      </c>
      <c r="B1454" t="s">
        <v>165</v>
      </c>
      <c r="C1454" t="s">
        <v>71</v>
      </c>
      <c r="D1454" t="s">
        <v>297</v>
      </c>
      <c r="E1454" t="s">
        <v>155</v>
      </c>
      <c r="F1454" t="s">
        <v>320</v>
      </c>
      <c r="G1454" t="s">
        <v>73</v>
      </c>
      <c r="H1454" t="s">
        <v>74</v>
      </c>
      <c r="I1454" t="s">
        <v>29</v>
      </c>
      <c r="J1454" t="s">
        <v>82</v>
      </c>
      <c r="K1454" t="s">
        <v>57</v>
      </c>
      <c r="L1454" t="s">
        <v>408</v>
      </c>
      <c r="M1454" t="s">
        <v>8598</v>
      </c>
      <c r="N1454" t="s">
        <v>8599</v>
      </c>
      <c r="O1454" t="s">
        <v>61</v>
      </c>
      <c r="P1454" t="s">
        <v>5749</v>
      </c>
      <c r="Q1454" t="s">
        <v>10</v>
      </c>
      <c r="R1454" t="s">
        <v>8600</v>
      </c>
      <c r="S1454" t="s">
        <v>6489</v>
      </c>
      <c r="T1454" t="s">
        <v>3962</v>
      </c>
      <c r="U1454" t="s">
        <v>8601</v>
      </c>
      <c r="V1454" s="40">
        <v>6.2557870370370375E-2</v>
      </c>
      <c r="W1454" s="40">
        <v>6.6655092592592599E-2</v>
      </c>
      <c r="X1454" s="40">
        <v>4.0972222222222226E-3</v>
      </c>
      <c r="Y1454" s="2" t="str">
        <f t="shared" si="272"/>
        <v/>
      </c>
      <c r="Z1454" s="47" t="str">
        <f t="shared" si="273"/>
        <v>Cumplido</v>
      </c>
      <c r="AA1454" s="8"/>
      <c r="AB1454" s="8"/>
      <c r="AC1454" s="8"/>
      <c r="AD1454" s="8"/>
      <c r="AE1454" s="8"/>
      <c r="AF1454" s="42">
        <v>45351</v>
      </c>
      <c r="AG1454" s="13" t="str">
        <f t="shared" si="274"/>
        <v>CUMPLE</v>
      </c>
      <c r="AH1454" s="13" t="str">
        <f t="shared" si="275"/>
        <v>NO CUMPLE</v>
      </c>
      <c r="AI1454" s="13" t="str">
        <f t="shared" si="276"/>
        <v>NO CUMPLE</v>
      </c>
      <c r="AJ1454" s="13" t="str">
        <f t="shared" si="277"/>
        <v>NO CUMPLE</v>
      </c>
      <c r="AK1454" s="13" t="str">
        <f t="shared" si="278"/>
        <v>NO CUMPLE</v>
      </c>
      <c r="AL1454" s="13" t="str">
        <f t="shared" si="279"/>
        <v>NO CUMPLE</v>
      </c>
      <c r="AM1454" s="13" t="str">
        <f t="shared" si="280"/>
        <v>CUMPLE</v>
      </c>
      <c r="AN1454" s="13" t="str">
        <f t="shared" si="281"/>
        <v>NO CUMPLE</v>
      </c>
      <c r="AO1454" s="13" t="str">
        <f t="shared" si="282"/>
        <v>NO CUMPLE</v>
      </c>
      <c r="AP1454" s="13" t="str">
        <f t="shared" si="283"/>
        <v>NO CUMPLE</v>
      </c>
    </row>
    <row r="1455" spans="1:42" ht="15" x14ac:dyDescent="0.25">
      <c r="A1455" t="s">
        <v>8602</v>
      </c>
      <c r="B1455" t="s">
        <v>95</v>
      </c>
      <c r="C1455" t="s">
        <v>308</v>
      </c>
      <c r="D1455" t="s">
        <v>142</v>
      </c>
      <c r="E1455" t="s">
        <v>309</v>
      </c>
      <c r="F1455" t="s">
        <v>176</v>
      </c>
      <c r="G1455" t="s">
        <v>73</v>
      </c>
      <c r="H1455" t="s">
        <v>74</v>
      </c>
      <c r="I1455" t="s">
        <v>29</v>
      </c>
      <c r="J1455" t="s">
        <v>82</v>
      </c>
      <c r="K1455" t="s">
        <v>311</v>
      </c>
      <c r="L1455" t="s">
        <v>8603</v>
      </c>
      <c r="M1455" t="s">
        <v>8604</v>
      </c>
      <c r="N1455" t="s">
        <v>8605</v>
      </c>
      <c r="O1455" t="s">
        <v>61</v>
      </c>
      <c r="P1455" t="s">
        <v>462</v>
      </c>
      <c r="Q1455" t="s">
        <v>463</v>
      </c>
      <c r="R1455" t="s">
        <v>8606</v>
      </c>
      <c r="S1455" t="s">
        <v>6489</v>
      </c>
      <c r="T1455" t="s">
        <v>8607</v>
      </c>
      <c r="U1455" t="s">
        <v>562</v>
      </c>
      <c r="V1455" s="40">
        <v>7.7546296296296293E-4</v>
      </c>
      <c r="W1455" s="40">
        <v>0.17953703703703705</v>
      </c>
      <c r="X1455" s="40">
        <v>0.17876157407407409</v>
      </c>
      <c r="Y1455" s="2" t="str">
        <f t="shared" si="272"/>
        <v/>
      </c>
      <c r="Z1455" s="47" t="str">
        <f t="shared" si="273"/>
        <v>Cumplido</v>
      </c>
      <c r="AA1455" s="8"/>
      <c r="AB1455" s="8"/>
      <c r="AC1455" s="8"/>
      <c r="AD1455" s="8"/>
      <c r="AE1455" s="8"/>
      <c r="AF1455" s="42">
        <v>45351</v>
      </c>
      <c r="AG1455" s="13" t="str">
        <f t="shared" si="274"/>
        <v>NO CUMPLE</v>
      </c>
      <c r="AH1455" s="13" t="str">
        <f t="shared" si="275"/>
        <v>NO CUMPLE</v>
      </c>
      <c r="AI1455" s="13" t="str">
        <f t="shared" si="276"/>
        <v>CUMPLE</v>
      </c>
      <c r="AJ1455" s="13" t="str">
        <f t="shared" si="277"/>
        <v>NO CUMPLE</v>
      </c>
      <c r="AK1455" s="13" t="str">
        <f t="shared" si="278"/>
        <v>NO CUMPLE</v>
      </c>
      <c r="AL1455" s="13" t="str">
        <f t="shared" si="279"/>
        <v>NO CUMPLE</v>
      </c>
      <c r="AM1455" s="13" t="str">
        <f t="shared" si="280"/>
        <v>NO CUMPLE</v>
      </c>
      <c r="AN1455" s="13" t="str">
        <f t="shared" si="281"/>
        <v>CUMPLE</v>
      </c>
      <c r="AO1455" s="13" t="str">
        <f t="shared" si="282"/>
        <v>NO CUMPLE</v>
      </c>
      <c r="AP1455" s="13" t="str">
        <f t="shared" si="283"/>
        <v>NO CUMPLE</v>
      </c>
    </row>
    <row r="1456" spans="1:42" ht="15" hidden="1" x14ac:dyDescent="0.25">
      <c r="A1456" t="s">
        <v>8608</v>
      </c>
      <c r="B1456" t="s">
        <v>165</v>
      </c>
      <c r="C1456" t="s">
        <v>415</v>
      </c>
      <c r="D1456" t="s">
        <v>297</v>
      </c>
      <c r="E1456" t="s">
        <v>1089</v>
      </c>
      <c r="F1456" t="s">
        <v>320</v>
      </c>
      <c r="G1456" t="s">
        <v>73</v>
      </c>
      <c r="H1456" t="s">
        <v>74</v>
      </c>
      <c r="I1456" t="s">
        <v>29</v>
      </c>
      <c r="J1456" t="s">
        <v>82</v>
      </c>
      <c r="K1456" t="s">
        <v>75</v>
      </c>
      <c r="L1456" t="s">
        <v>1827</v>
      </c>
      <c r="M1456" t="s">
        <v>8609</v>
      </c>
      <c r="N1456" t="s">
        <v>8610</v>
      </c>
      <c r="O1456" t="s">
        <v>61</v>
      </c>
      <c r="P1456" t="s">
        <v>94</v>
      </c>
      <c r="Q1456" t="s">
        <v>95</v>
      </c>
      <c r="R1456" t="s">
        <v>8611</v>
      </c>
      <c r="S1456" t="s">
        <v>6489</v>
      </c>
      <c r="T1456" t="s">
        <v>8432</v>
      </c>
      <c r="U1456"/>
      <c r="V1456" s="40">
        <v>4.8726851851851848E-3</v>
      </c>
      <c r="W1456" s="40">
        <v>1.0995370370370371E-2</v>
      </c>
      <c r="X1456" s="40">
        <v>6.122685185185185E-3</v>
      </c>
      <c r="Y1456" s="2" t="str">
        <f t="shared" si="272"/>
        <v/>
      </c>
      <c r="Z1456" s="47" t="str">
        <f t="shared" si="273"/>
        <v>Cumplido</v>
      </c>
      <c r="AA1456" s="8"/>
      <c r="AB1456" s="8"/>
      <c r="AC1456" s="8"/>
      <c r="AD1456" s="8"/>
      <c r="AE1456" s="8"/>
      <c r="AF1456" s="42">
        <v>45351</v>
      </c>
      <c r="AG1456" s="13" t="str">
        <f t="shared" si="274"/>
        <v>CUMPLE</v>
      </c>
      <c r="AH1456" s="13" t="str">
        <f t="shared" si="275"/>
        <v>NO CUMPLE</v>
      </c>
      <c r="AI1456" s="13" t="str">
        <f t="shared" si="276"/>
        <v>NO CUMPLE</v>
      </c>
      <c r="AJ1456" s="13" t="str">
        <f t="shared" si="277"/>
        <v>NO CUMPLE</v>
      </c>
      <c r="AK1456" s="13" t="str">
        <f t="shared" si="278"/>
        <v>NO CUMPLE</v>
      </c>
      <c r="AL1456" s="13" t="str">
        <f t="shared" si="279"/>
        <v>CUMPLE</v>
      </c>
      <c r="AM1456" s="13" t="str">
        <f t="shared" si="280"/>
        <v>NO CUMPLE</v>
      </c>
      <c r="AN1456" s="13" t="str">
        <f t="shared" si="281"/>
        <v>NO CUMPLE</v>
      </c>
      <c r="AO1456" s="13" t="str">
        <f t="shared" si="282"/>
        <v>NO CUMPLE</v>
      </c>
      <c r="AP1456" s="13" t="str">
        <f t="shared" si="283"/>
        <v>NO CUMPLE</v>
      </c>
    </row>
    <row r="1457" spans="1:42" ht="15" hidden="1" x14ac:dyDescent="0.25">
      <c r="A1457" t="s">
        <v>8612</v>
      </c>
      <c r="B1457" t="s">
        <v>165</v>
      </c>
      <c r="C1457" t="s">
        <v>359</v>
      </c>
      <c r="D1457" t="s">
        <v>71</v>
      </c>
      <c r="E1457" t="s">
        <v>593</v>
      </c>
      <c r="F1457" t="s">
        <v>793</v>
      </c>
      <c r="G1457" t="s">
        <v>54</v>
      </c>
      <c r="H1457" t="s">
        <v>55</v>
      </c>
      <c r="I1457" t="s">
        <v>30</v>
      </c>
      <c r="J1457" t="s">
        <v>82</v>
      </c>
      <c r="K1457" t="s">
        <v>57</v>
      </c>
      <c r="L1457" t="s">
        <v>8613</v>
      </c>
      <c r="M1457" t="s">
        <v>8614</v>
      </c>
      <c r="N1457" t="s">
        <v>8615</v>
      </c>
      <c r="O1457" t="s">
        <v>61</v>
      </c>
      <c r="P1457" t="s">
        <v>136</v>
      </c>
      <c r="Q1457" t="s">
        <v>137</v>
      </c>
      <c r="R1457" t="s">
        <v>8616</v>
      </c>
      <c r="S1457" t="s">
        <v>6489</v>
      </c>
      <c r="T1457" t="s">
        <v>8613</v>
      </c>
      <c r="U1457" t="s">
        <v>584</v>
      </c>
      <c r="V1457" s="40">
        <v>0.12480324074074074</v>
      </c>
      <c r="W1457" s="40">
        <v>8.3888888888888888E-2</v>
      </c>
      <c r="X1457" s="40">
        <v>7.5231481481481482E-4</v>
      </c>
      <c r="Y1457" s="2" t="str">
        <f t="shared" si="272"/>
        <v/>
      </c>
      <c r="Z1457" s="47" t="str">
        <f t="shared" si="273"/>
        <v>Cumplido</v>
      </c>
      <c r="AA1457" s="8"/>
      <c r="AB1457" s="8"/>
      <c r="AC1457" s="8"/>
      <c r="AD1457" s="8"/>
      <c r="AE1457" s="8"/>
      <c r="AF1457" s="42">
        <v>45351</v>
      </c>
      <c r="AG1457" s="13" t="str">
        <f t="shared" si="274"/>
        <v>CUMPLE</v>
      </c>
      <c r="AH1457" s="13" t="str">
        <f t="shared" si="275"/>
        <v>NO CUMPLE</v>
      </c>
      <c r="AI1457" s="13" t="str">
        <f t="shared" si="276"/>
        <v>NO CUMPLE</v>
      </c>
      <c r="AJ1457" s="13" t="str">
        <f t="shared" si="277"/>
        <v>NO CUMPLE</v>
      </c>
      <c r="AK1457" s="13" t="str">
        <f t="shared" si="278"/>
        <v>NO CUMPLE</v>
      </c>
      <c r="AL1457" s="13" t="str">
        <f t="shared" si="279"/>
        <v>NO CUMPLE</v>
      </c>
      <c r="AM1457" s="13" t="str">
        <f t="shared" si="280"/>
        <v>CUMPLE</v>
      </c>
      <c r="AN1457" s="13" t="str">
        <f t="shared" si="281"/>
        <v>NO CUMPLE</v>
      </c>
      <c r="AO1457" s="13" t="str">
        <f t="shared" si="282"/>
        <v>NO CUMPLE</v>
      </c>
      <c r="AP1457" s="13" t="str">
        <f t="shared" si="283"/>
        <v>NO CUMPLE</v>
      </c>
    </row>
    <row r="1458" spans="1:42" ht="15" x14ac:dyDescent="0.25">
      <c r="A1458" t="s">
        <v>8617</v>
      </c>
      <c r="B1458" t="s">
        <v>95</v>
      </c>
      <c r="C1458" t="s">
        <v>233</v>
      </c>
      <c r="D1458" t="s">
        <v>297</v>
      </c>
      <c r="E1458" t="s">
        <v>242</v>
      </c>
      <c r="F1458" t="s">
        <v>299</v>
      </c>
      <c r="G1458" t="s">
        <v>54</v>
      </c>
      <c r="H1458" t="s">
        <v>55</v>
      </c>
      <c r="I1458" t="s">
        <v>30</v>
      </c>
      <c r="J1458" t="s">
        <v>82</v>
      </c>
      <c r="K1458" t="s">
        <v>117</v>
      </c>
      <c r="L1458" t="s">
        <v>8618</v>
      </c>
      <c r="M1458" t="s">
        <v>8619</v>
      </c>
      <c r="N1458" t="s">
        <v>8620</v>
      </c>
      <c r="O1458" t="s">
        <v>61</v>
      </c>
      <c r="P1458" t="s">
        <v>136</v>
      </c>
      <c r="Q1458" t="s">
        <v>137</v>
      </c>
      <c r="R1458" t="s">
        <v>8621</v>
      </c>
      <c r="S1458" t="s">
        <v>6489</v>
      </c>
      <c r="T1458" t="s">
        <v>8622</v>
      </c>
      <c r="U1458" t="s">
        <v>8623</v>
      </c>
      <c r="V1458" s="40">
        <v>0.10098379629629629</v>
      </c>
      <c r="W1458" s="40">
        <v>0.11173611111111111</v>
      </c>
      <c r="X1458" s="40">
        <v>1.0752314814814815E-2</v>
      </c>
      <c r="Y1458" s="2" t="str">
        <f t="shared" si="272"/>
        <v/>
      </c>
      <c r="Z1458" s="47" t="str">
        <f t="shared" si="273"/>
        <v>Cumplido</v>
      </c>
      <c r="AA1458" s="8"/>
      <c r="AB1458" s="8"/>
      <c r="AC1458" s="8"/>
      <c r="AD1458" s="8"/>
      <c r="AE1458" s="8"/>
      <c r="AF1458" s="42">
        <v>45351</v>
      </c>
      <c r="AG1458" s="13" t="str">
        <f t="shared" si="274"/>
        <v>CUMPLE</v>
      </c>
      <c r="AH1458" s="13" t="str">
        <f t="shared" si="275"/>
        <v>NO CUMPLE</v>
      </c>
      <c r="AI1458" s="13" t="str">
        <f t="shared" si="276"/>
        <v>NO CUMPLE</v>
      </c>
      <c r="AJ1458" s="13" t="str">
        <f t="shared" si="277"/>
        <v>NO CUMPLE</v>
      </c>
      <c r="AK1458" s="13" t="str">
        <f t="shared" si="278"/>
        <v>NO CUMPLE</v>
      </c>
      <c r="AL1458" s="13" t="str">
        <f t="shared" si="279"/>
        <v>NO CUMPLE</v>
      </c>
      <c r="AM1458" s="13" t="str">
        <f t="shared" si="280"/>
        <v>CUMPLE</v>
      </c>
      <c r="AN1458" s="13" t="str">
        <f t="shared" si="281"/>
        <v>NO CUMPLE</v>
      </c>
      <c r="AO1458" s="13" t="str">
        <f t="shared" si="282"/>
        <v>NO CUMPLE</v>
      </c>
      <c r="AP1458" s="13" t="str">
        <f t="shared" si="283"/>
        <v>NO CUMPLE</v>
      </c>
    </row>
    <row r="1459" spans="1:42" ht="15" hidden="1" x14ac:dyDescent="0.25">
      <c r="A1459" t="s">
        <v>8624</v>
      </c>
      <c r="B1459" t="s">
        <v>95</v>
      </c>
      <c r="C1459" t="s">
        <v>154</v>
      </c>
      <c r="D1459" t="s">
        <v>297</v>
      </c>
      <c r="E1459" t="s">
        <v>1089</v>
      </c>
      <c r="F1459" t="s">
        <v>8625</v>
      </c>
      <c r="G1459" t="s">
        <v>54</v>
      </c>
      <c r="H1459" t="s">
        <v>55</v>
      </c>
      <c r="I1459" t="s">
        <v>30</v>
      </c>
      <c r="J1459" t="s">
        <v>82</v>
      </c>
      <c r="K1459" t="s">
        <v>910</v>
      </c>
      <c r="L1459" t="s">
        <v>8626</v>
      </c>
      <c r="M1459" t="s">
        <v>8627</v>
      </c>
      <c r="N1459" t="s">
        <v>8628</v>
      </c>
      <c r="O1459" t="s">
        <v>61</v>
      </c>
      <c r="P1459" t="s">
        <v>94</v>
      </c>
      <c r="Q1459" t="s">
        <v>95</v>
      </c>
      <c r="R1459" t="s">
        <v>8629</v>
      </c>
      <c r="S1459" t="s">
        <v>6489</v>
      </c>
      <c r="T1459" t="s">
        <v>8630</v>
      </c>
      <c r="U1459"/>
      <c r="V1459" s="40">
        <v>0.22886574074074073</v>
      </c>
      <c r="W1459" s="40">
        <v>0.25252314814814814</v>
      </c>
      <c r="X1459" s="40">
        <v>2.3657407407407408E-2</v>
      </c>
      <c r="Y1459" s="2" t="str">
        <f t="shared" si="272"/>
        <v/>
      </c>
      <c r="Z1459" s="47" t="str">
        <f t="shared" si="273"/>
        <v>Cumplido</v>
      </c>
      <c r="AA1459" s="8"/>
      <c r="AB1459" s="8"/>
      <c r="AC1459" s="8"/>
      <c r="AD1459" s="8"/>
      <c r="AE1459" s="8"/>
      <c r="AF1459" s="42">
        <v>45351</v>
      </c>
      <c r="AG1459" s="13" t="str">
        <f t="shared" si="274"/>
        <v>CUMPLE</v>
      </c>
      <c r="AH1459" s="13" t="str">
        <f t="shared" si="275"/>
        <v>NO CUMPLE</v>
      </c>
      <c r="AI1459" s="13" t="str">
        <f t="shared" si="276"/>
        <v>NO CUMPLE</v>
      </c>
      <c r="AJ1459" s="13" t="str">
        <f t="shared" si="277"/>
        <v>NO CUMPLE</v>
      </c>
      <c r="AK1459" s="13" t="str">
        <f t="shared" si="278"/>
        <v>NO CUMPLE</v>
      </c>
      <c r="AL1459" s="13" t="str">
        <f t="shared" si="279"/>
        <v>NO CUMPLE</v>
      </c>
      <c r="AM1459" s="13" t="str">
        <f t="shared" si="280"/>
        <v>NO CUMPLE</v>
      </c>
      <c r="AN1459" s="13" t="str">
        <f t="shared" si="281"/>
        <v>CUMPLE</v>
      </c>
      <c r="AO1459" s="13" t="str">
        <f t="shared" si="282"/>
        <v>NO CUMPLE</v>
      </c>
      <c r="AP1459" s="13" t="str">
        <f t="shared" si="283"/>
        <v>NO CUMPLE</v>
      </c>
    </row>
    <row r="1460" spans="1:42" ht="15" x14ac:dyDescent="0.25">
      <c r="A1460" t="s">
        <v>8631</v>
      </c>
      <c r="B1460" t="s">
        <v>284</v>
      </c>
      <c r="C1460" t="s">
        <v>635</v>
      </c>
      <c r="D1460" t="s">
        <v>285</v>
      </c>
      <c r="E1460" t="s">
        <v>833</v>
      </c>
      <c r="F1460" t="s">
        <v>1116</v>
      </c>
      <c r="G1460" t="s">
        <v>73</v>
      </c>
      <c r="H1460" t="s">
        <v>55</v>
      </c>
      <c r="I1460" t="s">
        <v>30</v>
      </c>
      <c r="J1460" t="s">
        <v>82</v>
      </c>
      <c r="K1460" t="s">
        <v>288</v>
      </c>
      <c r="L1460" t="s">
        <v>8632</v>
      </c>
      <c r="M1460" t="s">
        <v>8633</v>
      </c>
      <c r="N1460" t="s">
        <v>8634</v>
      </c>
      <c r="O1460" t="s">
        <v>61</v>
      </c>
      <c r="P1460" t="s">
        <v>136</v>
      </c>
      <c r="Q1460" t="s">
        <v>137</v>
      </c>
      <c r="R1460" t="s">
        <v>8635</v>
      </c>
      <c r="S1460" t="s">
        <v>6489</v>
      </c>
      <c r="T1460" t="s">
        <v>1121</v>
      </c>
      <c r="U1460" t="s">
        <v>8636</v>
      </c>
      <c r="V1460" s="40">
        <v>0.12622685185185184</v>
      </c>
      <c r="W1460" s="40">
        <v>0.13143518518518518</v>
      </c>
      <c r="X1460" s="40">
        <v>5.208333333333333E-3</v>
      </c>
      <c r="Y1460" s="2" t="str">
        <f t="shared" si="272"/>
        <v/>
      </c>
      <c r="Z1460" s="47" t="str">
        <f t="shared" si="273"/>
        <v>Cumplido</v>
      </c>
      <c r="AA1460" s="8"/>
      <c r="AB1460" s="8"/>
      <c r="AC1460" s="8"/>
      <c r="AD1460" s="8"/>
      <c r="AE1460" s="8"/>
      <c r="AF1460" s="42">
        <v>45351</v>
      </c>
      <c r="AG1460" s="13" t="str">
        <f t="shared" si="274"/>
        <v>CUMPLE</v>
      </c>
      <c r="AH1460" s="13" t="str">
        <f t="shared" si="275"/>
        <v>NO CUMPLE</v>
      </c>
      <c r="AI1460" s="13" t="str">
        <f t="shared" si="276"/>
        <v>NO CUMPLE</v>
      </c>
      <c r="AJ1460" s="13" t="str">
        <f t="shared" si="277"/>
        <v>NO CUMPLE</v>
      </c>
      <c r="AK1460" s="13" t="str">
        <f t="shared" si="278"/>
        <v>NO CUMPLE</v>
      </c>
      <c r="AL1460" s="13" t="str">
        <f t="shared" si="279"/>
        <v>NO CUMPLE</v>
      </c>
      <c r="AM1460" s="13" t="str">
        <f t="shared" si="280"/>
        <v>CUMPLE</v>
      </c>
      <c r="AN1460" s="13" t="str">
        <f t="shared" si="281"/>
        <v>NO CUMPLE</v>
      </c>
      <c r="AO1460" s="13" t="str">
        <f t="shared" si="282"/>
        <v>NO CUMPLE</v>
      </c>
      <c r="AP1460" s="13" t="str">
        <f t="shared" si="283"/>
        <v>NO CUMPLE</v>
      </c>
    </row>
    <row r="1461" spans="1:42" ht="15" hidden="1" x14ac:dyDescent="0.25">
      <c r="A1461" t="s">
        <v>8637</v>
      </c>
      <c r="B1461" t="s">
        <v>165</v>
      </c>
      <c r="C1461" t="s">
        <v>359</v>
      </c>
      <c r="D1461" t="s">
        <v>71</v>
      </c>
      <c r="E1461" t="s">
        <v>593</v>
      </c>
      <c r="F1461" t="s">
        <v>793</v>
      </c>
      <c r="G1461" t="s">
        <v>253</v>
      </c>
      <c r="H1461" t="s">
        <v>254</v>
      </c>
      <c r="I1461" t="s">
        <v>28</v>
      </c>
      <c r="J1461" t="s">
        <v>82</v>
      </c>
      <c r="K1461" t="s">
        <v>57</v>
      </c>
      <c r="L1461" t="s">
        <v>8638</v>
      </c>
      <c r="M1461" t="s">
        <v>8639</v>
      </c>
      <c r="N1461" t="s">
        <v>8640</v>
      </c>
      <c r="O1461" t="s">
        <v>61</v>
      </c>
      <c r="P1461" t="s">
        <v>136</v>
      </c>
      <c r="Q1461" t="s">
        <v>137</v>
      </c>
      <c r="R1461" t="s">
        <v>8641</v>
      </c>
      <c r="S1461" t="s">
        <v>6489</v>
      </c>
      <c r="T1461" t="s">
        <v>8638</v>
      </c>
      <c r="U1461" t="s">
        <v>1135</v>
      </c>
      <c r="V1461" s="40">
        <v>1.2962962962962963E-3</v>
      </c>
      <c r="W1461" s="40">
        <v>2.627314814814815E-3</v>
      </c>
      <c r="X1461" s="40">
        <v>1.3310185185185185E-3</v>
      </c>
      <c r="Y1461" s="2" t="str">
        <f t="shared" si="272"/>
        <v/>
      </c>
      <c r="Z1461" s="47" t="str">
        <f t="shared" si="273"/>
        <v>Cumplido</v>
      </c>
      <c r="AA1461" s="8"/>
      <c r="AB1461" s="8"/>
      <c r="AC1461" s="8"/>
      <c r="AD1461" s="8"/>
      <c r="AE1461" s="8"/>
      <c r="AF1461" s="42">
        <v>45351</v>
      </c>
      <c r="AG1461" s="13" t="str">
        <f t="shared" si="274"/>
        <v>CUMPLE</v>
      </c>
      <c r="AH1461" s="13" t="str">
        <f t="shared" si="275"/>
        <v>NO CUMPLE</v>
      </c>
      <c r="AI1461" s="13" t="str">
        <f t="shared" si="276"/>
        <v>NO CUMPLE</v>
      </c>
      <c r="AJ1461" s="13" t="str">
        <f t="shared" si="277"/>
        <v>NO CUMPLE</v>
      </c>
      <c r="AK1461" s="13" t="str">
        <f t="shared" si="278"/>
        <v>NO CUMPLE</v>
      </c>
      <c r="AL1461" s="13" t="str">
        <f t="shared" si="279"/>
        <v>CUMPLE</v>
      </c>
      <c r="AM1461" s="13" t="str">
        <f t="shared" si="280"/>
        <v>NO CUMPLE</v>
      </c>
      <c r="AN1461" s="13" t="str">
        <f t="shared" si="281"/>
        <v>NO CUMPLE</v>
      </c>
      <c r="AO1461" s="13" t="str">
        <f t="shared" si="282"/>
        <v>NO CUMPLE</v>
      </c>
      <c r="AP1461" s="13" t="str">
        <f t="shared" si="283"/>
        <v>NO CUMPLE</v>
      </c>
    </row>
    <row r="1462" spans="1:42" ht="15" hidden="1" x14ac:dyDescent="0.25">
      <c r="A1462" t="s">
        <v>8642</v>
      </c>
      <c r="B1462" t="s">
        <v>165</v>
      </c>
      <c r="C1462" t="s">
        <v>50</v>
      </c>
      <c r="D1462" t="s">
        <v>71</v>
      </c>
      <c r="E1462" t="s">
        <v>389</v>
      </c>
      <c r="F1462" t="s">
        <v>390</v>
      </c>
      <c r="G1462" t="s">
        <v>54</v>
      </c>
      <c r="H1462" t="s">
        <v>55</v>
      </c>
      <c r="I1462" t="s">
        <v>30</v>
      </c>
      <c r="J1462" t="s">
        <v>67</v>
      </c>
      <c r="K1462" t="s">
        <v>117</v>
      </c>
      <c r="L1462" t="s">
        <v>629</v>
      </c>
      <c r="M1462" t="s">
        <v>8643</v>
      </c>
      <c r="N1462" t="s">
        <v>8644</v>
      </c>
      <c r="O1462" t="s">
        <v>61</v>
      </c>
      <c r="P1462" t="s">
        <v>136</v>
      </c>
      <c r="Q1462" t="s">
        <v>137</v>
      </c>
      <c r="R1462" t="s">
        <v>8645</v>
      </c>
      <c r="S1462" t="s">
        <v>6489</v>
      </c>
      <c r="T1462" t="s">
        <v>8646</v>
      </c>
      <c r="U1462" t="s">
        <v>8647</v>
      </c>
      <c r="V1462" s="40">
        <v>4.6296296296296294E-5</v>
      </c>
      <c r="W1462" s="40">
        <v>4.3229166666666666E-2</v>
      </c>
      <c r="X1462" s="40">
        <v>4.3182870370370371E-2</v>
      </c>
      <c r="Y1462" s="2" t="str">
        <f t="shared" si="272"/>
        <v>Cumplido</v>
      </c>
      <c r="Z1462" s="47" t="str">
        <f t="shared" si="273"/>
        <v/>
      </c>
      <c r="AA1462" s="8"/>
      <c r="AB1462" s="8"/>
      <c r="AC1462" s="8"/>
      <c r="AD1462" s="8"/>
      <c r="AE1462" s="8"/>
      <c r="AF1462" s="42">
        <v>45351</v>
      </c>
      <c r="AG1462" s="13" t="str">
        <f t="shared" si="274"/>
        <v>NO CUMPLE</v>
      </c>
      <c r="AH1462" s="13" t="str">
        <f t="shared" si="275"/>
        <v>CUMPLE</v>
      </c>
      <c r="AI1462" s="13" t="str">
        <f t="shared" si="276"/>
        <v>NO CUMPLE</v>
      </c>
      <c r="AJ1462" s="13" t="str">
        <f t="shared" si="277"/>
        <v>NO CUMPLE</v>
      </c>
      <c r="AK1462" s="13" t="str">
        <f t="shared" si="278"/>
        <v>NO CUMPLE</v>
      </c>
      <c r="AL1462" s="13" t="str">
        <f t="shared" si="279"/>
        <v>NO CUMPLE</v>
      </c>
      <c r="AM1462" s="13" t="str">
        <f t="shared" si="280"/>
        <v>CUMPLE</v>
      </c>
      <c r="AN1462" s="13" t="str">
        <f t="shared" si="281"/>
        <v>NO CUMPLE</v>
      </c>
      <c r="AO1462" s="13" t="str">
        <f t="shared" si="282"/>
        <v>NO CUMPLE</v>
      </c>
      <c r="AP1462" s="13" t="str">
        <f t="shared" si="283"/>
        <v>NO CUMPLE</v>
      </c>
    </row>
    <row r="1463" spans="1:42" ht="15" hidden="1" x14ac:dyDescent="0.25">
      <c r="A1463" t="s">
        <v>8648</v>
      </c>
      <c r="B1463" t="s">
        <v>70</v>
      </c>
      <c r="C1463" t="s">
        <v>494</v>
      </c>
      <c r="D1463" t="s">
        <v>71</v>
      </c>
      <c r="E1463" t="s">
        <v>495</v>
      </c>
      <c r="F1463" t="s">
        <v>116</v>
      </c>
      <c r="G1463" t="s">
        <v>54</v>
      </c>
      <c r="H1463" t="s">
        <v>55</v>
      </c>
      <c r="I1463" t="s">
        <v>30</v>
      </c>
      <c r="J1463" t="s">
        <v>56</v>
      </c>
      <c r="K1463" t="s">
        <v>117</v>
      </c>
      <c r="L1463" t="s">
        <v>8649</v>
      </c>
      <c r="M1463" t="s">
        <v>8650</v>
      </c>
      <c r="N1463" t="s">
        <v>8651</v>
      </c>
      <c r="O1463" t="s">
        <v>61</v>
      </c>
      <c r="P1463" t="s">
        <v>136</v>
      </c>
      <c r="Q1463" t="s">
        <v>137</v>
      </c>
      <c r="R1463" t="s">
        <v>8652</v>
      </c>
      <c r="S1463" t="s">
        <v>6489</v>
      </c>
      <c r="T1463" t="s">
        <v>8653</v>
      </c>
      <c r="U1463" t="s">
        <v>1636</v>
      </c>
      <c r="V1463" s="40">
        <v>0</v>
      </c>
      <c r="W1463" s="40">
        <v>0</v>
      </c>
      <c r="X1463" s="40">
        <v>0</v>
      </c>
      <c r="Y1463" s="2" t="str">
        <f t="shared" si="272"/>
        <v/>
      </c>
      <c r="Z1463" s="47" t="str">
        <f t="shared" si="273"/>
        <v/>
      </c>
      <c r="AA1463" s="8"/>
      <c r="AB1463" s="8"/>
      <c r="AC1463" s="8"/>
      <c r="AD1463" s="8"/>
      <c r="AE1463" s="8"/>
      <c r="AF1463" s="42">
        <v>45351</v>
      </c>
      <c r="AG1463" s="13" t="str">
        <f t="shared" si="274"/>
        <v>CUMPLE</v>
      </c>
      <c r="AH1463" s="13" t="str">
        <f t="shared" si="275"/>
        <v>NO CUMPLE</v>
      </c>
      <c r="AI1463" s="13" t="str">
        <f t="shared" si="276"/>
        <v>NO CUMPLE</v>
      </c>
      <c r="AJ1463" s="13" t="str">
        <f t="shared" si="277"/>
        <v>NO CUMPLE</v>
      </c>
      <c r="AK1463" s="13" t="str">
        <f t="shared" si="278"/>
        <v>NO CUMPLE</v>
      </c>
      <c r="AL1463" s="13" t="str">
        <f t="shared" si="279"/>
        <v>CUMPLE</v>
      </c>
      <c r="AM1463" s="13" t="str">
        <f t="shared" si="280"/>
        <v>NO CUMPLE</v>
      </c>
      <c r="AN1463" s="13" t="str">
        <f t="shared" si="281"/>
        <v>NO CUMPLE</v>
      </c>
      <c r="AO1463" s="13" t="str">
        <f t="shared" si="282"/>
        <v>NO CUMPLE</v>
      </c>
      <c r="AP1463" s="13" t="str">
        <f t="shared" si="283"/>
        <v>NO CUMPLE</v>
      </c>
    </row>
    <row r="1464" spans="1:42" ht="15" x14ac:dyDescent="0.25">
      <c r="A1464" t="s">
        <v>8654</v>
      </c>
      <c r="B1464" t="s">
        <v>2280</v>
      </c>
      <c r="C1464" t="s">
        <v>212</v>
      </c>
      <c r="D1464" t="s">
        <v>212</v>
      </c>
      <c r="E1464" t="s">
        <v>1683</v>
      </c>
      <c r="F1464" t="s">
        <v>2281</v>
      </c>
      <c r="G1464" t="s">
        <v>54</v>
      </c>
      <c r="H1464" t="s">
        <v>55</v>
      </c>
      <c r="I1464" t="s">
        <v>30</v>
      </c>
      <c r="J1464" t="s">
        <v>67</v>
      </c>
      <c r="K1464" t="s">
        <v>75</v>
      </c>
      <c r="L1464" t="s">
        <v>8655</v>
      </c>
      <c r="M1464" t="s">
        <v>8656</v>
      </c>
      <c r="N1464" t="s">
        <v>8657</v>
      </c>
      <c r="O1464" t="s">
        <v>61</v>
      </c>
      <c r="P1464" t="s">
        <v>452</v>
      </c>
      <c r="Q1464" t="s">
        <v>452</v>
      </c>
      <c r="R1464" t="s">
        <v>8658</v>
      </c>
      <c r="S1464" t="s">
        <v>6489</v>
      </c>
      <c r="T1464" t="s">
        <v>8659</v>
      </c>
      <c r="U1464" t="s">
        <v>8660</v>
      </c>
      <c r="V1464" s="40">
        <v>0</v>
      </c>
      <c r="W1464" s="40">
        <v>7.5671296296296292E-2</v>
      </c>
      <c r="X1464" s="40">
        <v>7.5671296296296292E-2</v>
      </c>
      <c r="Y1464" s="2" t="str">
        <f t="shared" si="272"/>
        <v>Cumplido</v>
      </c>
      <c r="Z1464" s="47" t="str">
        <f t="shared" si="273"/>
        <v/>
      </c>
      <c r="AA1464" s="8"/>
      <c r="AB1464" s="8"/>
      <c r="AC1464" s="8"/>
      <c r="AD1464" s="8"/>
      <c r="AE1464" s="8"/>
      <c r="AF1464" s="42">
        <v>45351</v>
      </c>
      <c r="AG1464" s="13" t="str">
        <f t="shared" si="274"/>
        <v>NO CUMPLE</v>
      </c>
      <c r="AH1464" s="13" t="str">
        <f t="shared" si="275"/>
        <v>CUMPLE</v>
      </c>
      <c r="AI1464" s="13" t="str">
        <f t="shared" si="276"/>
        <v>NO CUMPLE</v>
      </c>
      <c r="AJ1464" s="13" t="str">
        <f t="shared" si="277"/>
        <v>NO CUMPLE</v>
      </c>
      <c r="AK1464" s="13" t="str">
        <f t="shared" si="278"/>
        <v>NO CUMPLE</v>
      </c>
      <c r="AL1464" s="13" t="str">
        <f t="shared" si="279"/>
        <v>NO CUMPLE</v>
      </c>
      <c r="AM1464" s="13" t="str">
        <f t="shared" si="280"/>
        <v>CUMPLE</v>
      </c>
      <c r="AN1464" s="13" t="str">
        <f t="shared" si="281"/>
        <v>NO CUMPLE</v>
      </c>
      <c r="AO1464" s="13" t="str">
        <f t="shared" si="282"/>
        <v>NO CUMPLE</v>
      </c>
      <c r="AP1464" s="13" t="str">
        <f t="shared" si="283"/>
        <v>NO CUMPLE</v>
      </c>
    </row>
    <row r="1465" spans="1:42" ht="15" x14ac:dyDescent="0.25">
      <c r="A1465" t="s">
        <v>8661</v>
      </c>
      <c r="B1465" t="s">
        <v>284</v>
      </c>
      <c r="C1465" t="s">
        <v>233</v>
      </c>
      <c r="D1465" t="s">
        <v>233</v>
      </c>
      <c r="E1465" t="s">
        <v>942</v>
      </c>
      <c r="F1465" t="s">
        <v>2469</v>
      </c>
      <c r="G1465" t="s">
        <v>54</v>
      </c>
      <c r="H1465" t="s">
        <v>55</v>
      </c>
      <c r="I1465" t="s">
        <v>30</v>
      </c>
      <c r="J1465" t="s">
        <v>82</v>
      </c>
      <c r="K1465" t="s">
        <v>75</v>
      </c>
      <c r="L1465" t="s">
        <v>8662</v>
      </c>
      <c r="M1465" t="s">
        <v>8663</v>
      </c>
      <c r="N1465" t="s">
        <v>8664</v>
      </c>
      <c r="O1465" t="s">
        <v>61</v>
      </c>
      <c r="P1465" t="s">
        <v>62</v>
      </c>
      <c r="Q1465" t="s">
        <v>279</v>
      </c>
      <c r="R1465" t="s">
        <v>8665</v>
      </c>
      <c r="S1465" t="s">
        <v>6489</v>
      </c>
      <c r="T1465"/>
      <c r="U1465" t="s">
        <v>2952</v>
      </c>
      <c r="V1465" s="40">
        <v>0</v>
      </c>
      <c r="W1465" s="40">
        <v>1.8287037037037037E-3</v>
      </c>
      <c r="X1465" s="40">
        <v>1.8287037037037037E-3</v>
      </c>
      <c r="Y1465" s="2" t="str">
        <f t="shared" si="272"/>
        <v/>
      </c>
      <c r="Z1465" s="47" t="str">
        <f t="shared" si="273"/>
        <v>Cumplido</v>
      </c>
      <c r="AA1465" s="8"/>
      <c r="AB1465" s="8" t="str">
        <f>IF($H1465="1-Crítica",IF($X1465&lt;=$AT$5,"Cumplido", "Incumplido"),"")</f>
        <v/>
      </c>
      <c r="AC1465" s="8" t="str">
        <f>IF($H1465="2-Alta",IF($X1465&lt;=$AT$6, "Cumplido", "Incumplido"),"")</f>
        <v/>
      </c>
      <c r="AD1465" s="8" t="str">
        <f>IF($H1465="3-Medio",IF($X1465&lt;=$AT$7, "Cumplido", "Incumplido"),"")</f>
        <v/>
      </c>
      <c r="AE1465" s="8" t="str">
        <f>IF($H1465="4-Baja",IF($X1465&lt;=$AT$8, "Cumplido", "Incumplido"),"")</f>
        <v>Cumplido</v>
      </c>
      <c r="AF1465" s="42">
        <v>45351</v>
      </c>
      <c r="AG1465" s="13" t="str">
        <f t="shared" si="274"/>
        <v>CUMPLE</v>
      </c>
      <c r="AH1465" s="13" t="str">
        <f t="shared" si="275"/>
        <v>NO CUMPLE</v>
      </c>
      <c r="AI1465" s="13" t="str">
        <f t="shared" si="276"/>
        <v>NO CUMPLE</v>
      </c>
      <c r="AJ1465" s="13" t="str">
        <f t="shared" si="277"/>
        <v>NO CUMPLE</v>
      </c>
      <c r="AK1465" s="13" t="str">
        <f t="shared" si="278"/>
        <v>NO CUMPLE</v>
      </c>
      <c r="AL1465" s="13" t="str">
        <f t="shared" si="279"/>
        <v>CUMPLE</v>
      </c>
      <c r="AM1465" s="13" t="str">
        <f t="shared" si="280"/>
        <v>NO CUMPLE</v>
      </c>
      <c r="AN1465" s="13" t="str">
        <f t="shared" si="281"/>
        <v>NO CUMPLE</v>
      </c>
      <c r="AO1465" s="13" t="str">
        <f t="shared" si="282"/>
        <v>NO CUMPLE</v>
      </c>
      <c r="AP1465" s="13" t="str">
        <f t="shared" si="283"/>
        <v>NO CUMPLE</v>
      </c>
    </row>
    <row r="1466" spans="1:42" ht="15" x14ac:dyDescent="0.25">
      <c r="A1466" t="s">
        <v>8666</v>
      </c>
      <c r="B1466" t="s">
        <v>284</v>
      </c>
      <c r="C1466" t="s">
        <v>233</v>
      </c>
      <c r="D1466" t="s">
        <v>233</v>
      </c>
      <c r="E1466" t="s">
        <v>942</v>
      </c>
      <c r="F1466" t="s">
        <v>2469</v>
      </c>
      <c r="G1466" t="s">
        <v>253</v>
      </c>
      <c r="H1466" t="s">
        <v>254</v>
      </c>
      <c r="I1466" t="s">
        <v>28</v>
      </c>
      <c r="J1466" t="s">
        <v>67</v>
      </c>
      <c r="K1466" t="s">
        <v>75</v>
      </c>
      <c r="L1466" t="s">
        <v>8667</v>
      </c>
      <c r="M1466" t="s">
        <v>8668</v>
      </c>
      <c r="N1466" t="s">
        <v>8669</v>
      </c>
      <c r="O1466" t="s">
        <v>61</v>
      </c>
      <c r="P1466" t="s">
        <v>62</v>
      </c>
      <c r="Q1466" t="s">
        <v>279</v>
      </c>
      <c r="R1466" t="s">
        <v>8670</v>
      </c>
      <c r="S1466" t="s">
        <v>6489</v>
      </c>
      <c r="T1466" t="s">
        <v>8667</v>
      </c>
      <c r="U1466" t="s">
        <v>2952</v>
      </c>
      <c r="V1466" s="40">
        <v>0</v>
      </c>
      <c r="W1466" s="40">
        <v>2.2685185185185187E-3</v>
      </c>
      <c r="X1466" s="40">
        <v>2.2685185185185187E-3</v>
      </c>
      <c r="Y1466" s="2" t="str">
        <f t="shared" si="272"/>
        <v>Cumplido</v>
      </c>
      <c r="Z1466" s="47" t="str">
        <f t="shared" si="273"/>
        <v/>
      </c>
      <c r="AA1466" s="8"/>
      <c r="AB1466" s="8"/>
      <c r="AC1466" s="8"/>
      <c r="AD1466" s="8"/>
      <c r="AE1466" s="8"/>
      <c r="AF1466" s="42">
        <v>45351</v>
      </c>
      <c r="AG1466" s="13" t="str">
        <f t="shared" si="274"/>
        <v>CUMPLE</v>
      </c>
      <c r="AH1466" s="13" t="str">
        <f t="shared" si="275"/>
        <v>NO CUMPLE</v>
      </c>
      <c r="AI1466" s="13" t="str">
        <f t="shared" si="276"/>
        <v>NO CUMPLE</v>
      </c>
      <c r="AJ1466" s="13" t="str">
        <f t="shared" si="277"/>
        <v>NO CUMPLE</v>
      </c>
      <c r="AK1466" s="13" t="str">
        <f t="shared" si="278"/>
        <v>NO CUMPLE</v>
      </c>
      <c r="AL1466" s="13" t="str">
        <f t="shared" si="279"/>
        <v>CUMPLE</v>
      </c>
      <c r="AM1466" s="13" t="str">
        <f t="shared" si="280"/>
        <v>NO CUMPLE</v>
      </c>
      <c r="AN1466" s="13" t="str">
        <f t="shared" si="281"/>
        <v>NO CUMPLE</v>
      </c>
      <c r="AO1466" s="13" t="str">
        <f t="shared" si="282"/>
        <v>NO CUMPLE</v>
      </c>
      <c r="AP1466" s="13" t="str">
        <f t="shared" si="283"/>
        <v>NO CUMPLE</v>
      </c>
    </row>
    <row r="1467" spans="1:42" ht="15" x14ac:dyDescent="0.25">
      <c r="A1467" t="s">
        <v>8671</v>
      </c>
      <c r="B1467" t="s">
        <v>284</v>
      </c>
      <c r="C1467" t="s">
        <v>233</v>
      </c>
      <c r="D1467" t="s">
        <v>233</v>
      </c>
      <c r="E1467" t="s">
        <v>942</v>
      </c>
      <c r="F1467" t="s">
        <v>2469</v>
      </c>
      <c r="G1467" t="s">
        <v>54</v>
      </c>
      <c r="H1467" t="s">
        <v>55</v>
      </c>
      <c r="I1467" t="s">
        <v>30</v>
      </c>
      <c r="J1467" t="s">
        <v>82</v>
      </c>
      <c r="K1467" t="s">
        <v>75</v>
      </c>
      <c r="L1467" t="s">
        <v>8672</v>
      </c>
      <c r="M1467" t="s">
        <v>8673</v>
      </c>
      <c r="N1467" t="s">
        <v>8674</v>
      </c>
      <c r="O1467" t="s">
        <v>61</v>
      </c>
      <c r="P1467" t="s">
        <v>62</v>
      </c>
      <c r="Q1467" t="s">
        <v>279</v>
      </c>
      <c r="R1467" t="s">
        <v>8675</v>
      </c>
      <c r="S1467" t="s">
        <v>6489</v>
      </c>
      <c r="T1467" t="s">
        <v>8672</v>
      </c>
      <c r="U1467" t="s">
        <v>2952</v>
      </c>
      <c r="V1467" s="40">
        <v>0</v>
      </c>
      <c r="W1467" s="40">
        <v>3.5300925925925925E-3</v>
      </c>
      <c r="X1467" s="40">
        <v>3.5300925925925925E-3</v>
      </c>
      <c r="Y1467" s="2" t="str">
        <f t="shared" si="272"/>
        <v/>
      </c>
      <c r="Z1467" s="47" t="str">
        <f t="shared" si="273"/>
        <v>Cumplido</v>
      </c>
      <c r="AA1467" s="8"/>
      <c r="AB1467" s="8"/>
      <c r="AC1467" s="8"/>
      <c r="AD1467" s="8"/>
      <c r="AE1467" s="8"/>
      <c r="AF1467" s="42">
        <v>45351</v>
      </c>
      <c r="AG1467" s="13" t="str">
        <f t="shared" si="274"/>
        <v>CUMPLE</v>
      </c>
      <c r="AH1467" s="13" t="str">
        <f t="shared" si="275"/>
        <v>NO CUMPLE</v>
      </c>
      <c r="AI1467" s="13" t="str">
        <f t="shared" si="276"/>
        <v>NO CUMPLE</v>
      </c>
      <c r="AJ1467" s="13" t="str">
        <f t="shared" si="277"/>
        <v>NO CUMPLE</v>
      </c>
      <c r="AK1467" s="13" t="str">
        <f t="shared" si="278"/>
        <v>NO CUMPLE</v>
      </c>
      <c r="AL1467" s="13" t="str">
        <f t="shared" si="279"/>
        <v>CUMPLE</v>
      </c>
      <c r="AM1467" s="13" t="str">
        <f t="shared" si="280"/>
        <v>NO CUMPLE</v>
      </c>
      <c r="AN1467" s="13" t="str">
        <f t="shared" si="281"/>
        <v>NO CUMPLE</v>
      </c>
      <c r="AO1467" s="13" t="str">
        <f t="shared" si="282"/>
        <v>NO CUMPLE</v>
      </c>
      <c r="AP1467" s="13" t="str">
        <f t="shared" si="283"/>
        <v>NO CUMPLE</v>
      </c>
    </row>
    <row r="1468" spans="1:42" ht="15" x14ac:dyDescent="0.25">
      <c r="A1468" t="s">
        <v>8676</v>
      </c>
      <c r="B1468" t="s">
        <v>284</v>
      </c>
      <c r="C1468" t="s">
        <v>233</v>
      </c>
      <c r="D1468" t="s">
        <v>233</v>
      </c>
      <c r="E1468" t="s">
        <v>942</v>
      </c>
      <c r="F1468" t="s">
        <v>2469</v>
      </c>
      <c r="G1468" t="s">
        <v>54</v>
      </c>
      <c r="H1468" t="s">
        <v>55</v>
      </c>
      <c r="I1468" t="s">
        <v>30</v>
      </c>
      <c r="J1468" t="s">
        <v>82</v>
      </c>
      <c r="K1468" t="s">
        <v>75</v>
      </c>
      <c r="L1468" t="s">
        <v>8677</v>
      </c>
      <c r="M1468" t="s">
        <v>8678</v>
      </c>
      <c r="N1468" t="s">
        <v>8679</v>
      </c>
      <c r="O1468" t="s">
        <v>61</v>
      </c>
      <c r="P1468" t="s">
        <v>62</v>
      </c>
      <c r="Q1468" t="s">
        <v>279</v>
      </c>
      <c r="R1468" t="s">
        <v>8680</v>
      </c>
      <c r="S1468" t="s">
        <v>6489</v>
      </c>
      <c r="T1468" t="s">
        <v>8681</v>
      </c>
      <c r="U1468" t="s">
        <v>2952</v>
      </c>
      <c r="V1468" s="40">
        <v>0</v>
      </c>
      <c r="W1468" s="40">
        <v>2.5115740740740741E-3</v>
      </c>
      <c r="X1468" s="40">
        <v>2.5115740740740741E-3</v>
      </c>
      <c r="Y1468" s="2" t="str">
        <f t="shared" si="272"/>
        <v/>
      </c>
      <c r="Z1468" s="47" t="str">
        <f t="shared" si="273"/>
        <v>Cumplido</v>
      </c>
      <c r="AA1468" s="8"/>
      <c r="AB1468" s="8"/>
      <c r="AC1468" s="8"/>
      <c r="AD1468" s="8"/>
      <c r="AE1468" s="8"/>
      <c r="AF1468" s="42">
        <v>45351</v>
      </c>
      <c r="AG1468" s="13" t="str">
        <f t="shared" si="274"/>
        <v>CUMPLE</v>
      </c>
      <c r="AH1468" s="13" t="str">
        <f t="shared" si="275"/>
        <v>NO CUMPLE</v>
      </c>
      <c r="AI1468" s="13" t="str">
        <f t="shared" si="276"/>
        <v>NO CUMPLE</v>
      </c>
      <c r="AJ1468" s="13" t="str">
        <f t="shared" si="277"/>
        <v>NO CUMPLE</v>
      </c>
      <c r="AK1468" s="13" t="str">
        <f t="shared" si="278"/>
        <v>NO CUMPLE</v>
      </c>
      <c r="AL1468" s="13" t="str">
        <f t="shared" si="279"/>
        <v>CUMPLE</v>
      </c>
      <c r="AM1468" s="13" t="str">
        <f t="shared" si="280"/>
        <v>NO CUMPLE</v>
      </c>
      <c r="AN1468" s="13" t="str">
        <f t="shared" si="281"/>
        <v>NO CUMPLE</v>
      </c>
      <c r="AO1468" s="13" t="str">
        <f t="shared" si="282"/>
        <v>NO CUMPLE</v>
      </c>
      <c r="AP1468" s="13" t="str">
        <f t="shared" si="283"/>
        <v>NO CUMPLE</v>
      </c>
    </row>
    <row r="1469" spans="1:42" ht="15" x14ac:dyDescent="0.25">
      <c r="A1469" t="s">
        <v>8682</v>
      </c>
      <c r="B1469" t="s">
        <v>445</v>
      </c>
      <c r="C1469" t="s">
        <v>273</v>
      </c>
      <c r="D1469" t="s">
        <v>446</v>
      </c>
      <c r="E1469" t="s">
        <v>5951</v>
      </c>
      <c r="F1469" t="s">
        <v>447</v>
      </c>
      <c r="G1469" t="s">
        <v>448</v>
      </c>
      <c r="H1469" t="s">
        <v>55</v>
      </c>
      <c r="I1469" t="s">
        <v>30</v>
      </c>
      <c r="J1469" t="s">
        <v>67</v>
      </c>
      <c r="K1469" t="s">
        <v>57</v>
      </c>
      <c r="L1469" t="s">
        <v>7027</v>
      </c>
      <c r="M1469" t="s">
        <v>8683</v>
      </c>
      <c r="N1469" t="s">
        <v>8683</v>
      </c>
      <c r="O1469" t="s">
        <v>61</v>
      </c>
      <c r="P1469" t="s">
        <v>452</v>
      </c>
      <c r="Q1469" t="s">
        <v>452</v>
      </c>
      <c r="R1469" t="s">
        <v>8684</v>
      </c>
      <c r="S1469" t="s">
        <v>6489</v>
      </c>
      <c r="T1469" t="s">
        <v>7030</v>
      </c>
      <c r="U1469" t="s">
        <v>8685</v>
      </c>
      <c r="V1469" s="40">
        <v>4.7233796296296295E-2</v>
      </c>
      <c r="W1469" s="40">
        <v>8.1111111111111106E-2</v>
      </c>
      <c r="X1469" s="40">
        <v>3.3877314814814811E-2</v>
      </c>
      <c r="Y1469" s="2" t="str">
        <f t="shared" si="272"/>
        <v>Cumplido</v>
      </c>
      <c r="Z1469" s="47" t="str">
        <f t="shared" si="273"/>
        <v/>
      </c>
      <c r="AA1469" s="8"/>
      <c r="AB1469" s="8"/>
      <c r="AC1469" s="8"/>
      <c r="AD1469" s="8"/>
      <c r="AE1469" s="8"/>
      <c r="AF1469" s="42">
        <v>45351</v>
      </c>
      <c r="AG1469" s="13" t="str">
        <f t="shared" si="274"/>
        <v>CUMPLE</v>
      </c>
      <c r="AH1469" s="13" t="str">
        <f t="shared" si="275"/>
        <v>NO CUMPLE</v>
      </c>
      <c r="AI1469" s="13" t="str">
        <f t="shared" si="276"/>
        <v>NO CUMPLE</v>
      </c>
      <c r="AJ1469" s="13" t="str">
        <f t="shared" si="277"/>
        <v>NO CUMPLE</v>
      </c>
      <c r="AK1469" s="13" t="str">
        <f t="shared" si="278"/>
        <v>NO CUMPLE</v>
      </c>
      <c r="AL1469" s="13" t="str">
        <f t="shared" si="279"/>
        <v>NO CUMPLE</v>
      </c>
      <c r="AM1469" s="13" t="str">
        <f t="shared" si="280"/>
        <v>CUMPLE</v>
      </c>
      <c r="AN1469" s="13" t="str">
        <f t="shared" si="281"/>
        <v>NO CUMPLE</v>
      </c>
      <c r="AO1469" s="13" t="str">
        <f t="shared" si="282"/>
        <v>NO CUMPLE</v>
      </c>
      <c r="AP1469" s="13" t="str">
        <f t="shared" si="283"/>
        <v>NO CUMPLE</v>
      </c>
    </row>
    <row r="1470" spans="1:42" ht="15" hidden="1" x14ac:dyDescent="0.25">
      <c r="A1470" t="s">
        <v>8686</v>
      </c>
      <c r="B1470" t="s">
        <v>165</v>
      </c>
      <c r="C1470" t="s">
        <v>50</v>
      </c>
      <c r="D1470" t="s">
        <v>71</v>
      </c>
      <c r="E1470" t="s">
        <v>389</v>
      </c>
      <c r="F1470" t="s">
        <v>390</v>
      </c>
      <c r="G1470" t="s">
        <v>54</v>
      </c>
      <c r="H1470" t="s">
        <v>55</v>
      </c>
      <c r="I1470" t="s">
        <v>30</v>
      </c>
      <c r="J1470" t="s">
        <v>56</v>
      </c>
      <c r="K1470" t="s">
        <v>117</v>
      </c>
      <c r="L1470" t="s">
        <v>629</v>
      </c>
      <c r="M1470" t="s">
        <v>8687</v>
      </c>
      <c r="N1470" t="s">
        <v>8688</v>
      </c>
      <c r="O1470" t="s">
        <v>61</v>
      </c>
      <c r="P1470" t="s">
        <v>136</v>
      </c>
      <c r="Q1470" t="s">
        <v>137</v>
      </c>
      <c r="R1470" t="s">
        <v>8689</v>
      </c>
      <c r="S1470" t="s">
        <v>6489</v>
      </c>
      <c r="T1470" t="s">
        <v>8646</v>
      </c>
      <c r="U1470" t="s">
        <v>8690</v>
      </c>
      <c r="V1470" s="40">
        <v>0</v>
      </c>
      <c r="W1470" s="40">
        <v>0</v>
      </c>
      <c r="X1470" s="40">
        <v>0</v>
      </c>
      <c r="Y1470" s="2" t="str">
        <f t="shared" si="272"/>
        <v/>
      </c>
      <c r="Z1470" s="47" t="str">
        <f t="shared" si="273"/>
        <v/>
      </c>
      <c r="AA1470" s="8"/>
      <c r="AB1470" s="8"/>
      <c r="AC1470" s="8"/>
      <c r="AD1470" s="8"/>
      <c r="AE1470" s="8"/>
      <c r="AF1470" s="42">
        <v>45351</v>
      </c>
      <c r="AG1470" s="13" t="str">
        <f t="shared" si="274"/>
        <v>CUMPLE</v>
      </c>
      <c r="AH1470" s="13" t="str">
        <f t="shared" si="275"/>
        <v>NO CUMPLE</v>
      </c>
      <c r="AI1470" s="13" t="str">
        <f t="shared" si="276"/>
        <v>NO CUMPLE</v>
      </c>
      <c r="AJ1470" s="13" t="str">
        <f t="shared" si="277"/>
        <v>NO CUMPLE</v>
      </c>
      <c r="AK1470" s="13" t="str">
        <f t="shared" si="278"/>
        <v>NO CUMPLE</v>
      </c>
      <c r="AL1470" s="13" t="str">
        <f t="shared" si="279"/>
        <v>CUMPLE</v>
      </c>
      <c r="AM1470" s="13" t="str">
        <f t="shared" si="280"/>
        <v>NO CUMPLE</v>
      </c>
      <c r="AN1470" s="13" t="str">
        <f t="shared" si="281"/>
        <v>NO CUMPLE</v>
      </c>
      <c r="AO1470" s="13" t="str">
        <f t="shared" si="282"/>
        <v>NO CUMPLE</v>
      </c>
      <c r="AP1470" s="13" t="str">
        <f t="shared" si="283"/>
        <v>NO CUMPLE</v>
      </c>
    </row>
    <row r="1471" spans="1:42" ht="15" x14ac:dyDescent="0.25">
      <c r="A1471" t="s">
        <v>8691</v>
      </c>
      <c r="B1471" t="s">
        <v>445</v>
      </c>
      <c r="C1471" t="s">
        <v>273</v>
      </c>
      <c r="D1471" t="s">
        <v>1515</v>
      </c>
      <c r="E1471" t="s">
        <v>274</v>
      </c>
      <c r="F1471" t="s">
        <v>447</v>
      </c>
      <c r="G1471" t="s">
        <v>448</v>
      </c>
      <c r="H1471" t="s">
        <v>55</v>
      </c>
      <c r="I1471" t="s">
        <v>30</v>
      </c>
      <c r="J1471" t="s">
        <v>67</v>
      </c>
      <c r="K1471" t="s">
        <v>2296</v>
      </c>
      <c r="L1471" t="s">
        <v>4716</v>
      </c>
      <c r="M1471" t="s">
        <v>8692</v>
      </c>
      <c r="N1471" t="s">
        <v>8692</v>
      </c>
      <c r="O1471" t="s">
        <v>61</v>
      </c>
      <c r="P1471" t="s">
        <v>62</v>
      </c>
      <c r="Q1471" t="s">
        <v>279</v>
      </c>
      <c r="R1471" t="s">
        <v>8693</v>
      </c>
      <c r="S1471" t="s">
        <v>6489</v>
      </c>
      <c r="T1471" t="s">
        <v>8694</v>
      </c>
      <c r="U1471" t="s">
        <v>8695</v>
      </c>
      <c r="V1471" s="40">
        <v>0.15274305555555556</v>
      </c>
      <c r="W1471" s="40">
        <v>0.15930555555555556</v>
      </c>
      <c r="X1471" s="40">
        <v>6.5624999999999998E-3</v>
      </c>
      <c r="Y1471" s="2" t="str">
        <f t="shared" si="272"/>
        <v>Cumplido</v>
      </c>
      <c r="Z1471" s="47" t="str">
        <f t="shared" si="273"/>
        <v/>
      </c>
      <c r="AA1471" s="8"/>
      <c r="AB1471" s="8"/>
      <c r="AC1471" s="8"/>
      <c r="AD1471" s="8"/>
      <c r="AE1471" s="8"/>
      <c r="AF1471" s="42">
        <v>45351</v>
      </c>
      <c r="AG1471" s="13" t="str">
        <f t="shared" si="274"/>
        <v>CUMPLE</v>
      </c>
      <c r="AH1471" s="13" t="str">
        <f t="shared" si="275"/>
        <v>NO CUMPLE</v>
      </c>
      <c r="AI1471" s="13" t="str">
        <f t="shared" si="276"/>
        <v>NO CUMPLE</v>
      </c>
      <c r="AJ1471" s="13" t="str">
        <f t="shared" si="277"/>
        <v>NO CUMPLE</v>
      </c>
      <c r="AK1471" s="13" t="str">
        <f t="shared" si="278"/>
        <v>NO CUMPLE</v>
      </c>
      <c r="AL1471" s="13" t="str">
        <f t="shared" si="279"/>
        <v>NO CUMPLE</v>
      </c>
      <c r="AM1471" s="13" t="str">
        <f t="shared" si="280"/>
        <v>CUMPLE</v>
      </c>
      <c r="AN1471" s="13" t="str">
        <f t="shared" si="281"/>
        <v>NO CUMPLE</v>
      </c>
      <c r="AO1471" s="13" t="str">
        <f t="shared" si="282"/>
        <v>NO CUMPLE</v>
      </c>
      <c r="AP1471" s="13" t="str">
        <f t="shared" si="283"/>
        <v>NO CUMPLE</v>
      </c>
    </row>
    <row r="1472" spans="1:42" ht="15" hidden="1" x14ac:dyDescent="0.25">
      <c r="A1472" t="s">
        <v>8696</v>
      </c>
      <c r="B1472" t="s">
        <v>165</v>
      </c>
      <c r="C1472" t="s">
        <v>415</v>
      </c>
      <c r="D1472" t="s">
        <v>297</v>
      </c>
      <c r="E1472" t="s">
        <v>1089</v>
      </c>
      <c r="F1472" t="s">
        <v>320</v>
      </c>
      <c r="G1472" t="s">
        <v>73</v>
      </c>
      <c r="H1472" t="s">
        <v>74</v>
      </c>
      <c r="I1472" t="s">
        <v>29</v>
      </c>
      <c r="J1472" t="s">
        <v>82</v>
      </c>
      <c r="K1472" t="s">
        <v>4818</v>
      </c>
      <c r="L1472" t="s">
        <v>4819</v>
      </c>
      <c r="M1472" t="s">
        <v>8697</v>
      </c>
      <c r="N1472" t="s">
        <v>8698</v>
      </c>
      <c r="O1472" t="s">
        <v>61</v>
      </c>
      <c r="P1472" t="s">
        <v>94</v>
      </c>
      <c r="Q1472" t="s">
        <v>95</v>
      </c>
      <c r="R1472" t="s">
        <v>8699</v>
      </c>
      <c r="S1472" t="s">
        <v>6489</v>
      </c>
      <c r="T1472" t="s">
        <v>8700</v>
      </c>
      <c r="U1472"/>
      <c r="V1472" s="40">
        <v>3.9351851851851848E-3</v>
      </c>
      <c r="W1472" s="40">
        <v>7.1296296296296299E-3</v>
      </c>
      <c r="X1472" s="40">
        <v>3.1944444444444446E-3</v>
      </c>
      <c r="Y1472" s="2" t="str">
        <f t="shared" si="272"/>
        <v/>
      </c>
      <c r="Z1472" s="47" t="str">
        <f t="shared" si="273"/>
        <v>Cumplido</v>
      </c>
      <c r="AA1472" s="8"/>
      <c r="AB1472" s="8" t="str">
        <f>IF($H1472="1-Crítica",IF($X1472&lt;=$AT$5,"Cumplido", "Incumplido"),"")</f>
        <v/>
      </c>
      <c r="AC1472" s="8" t="str">
        <f>IF($H1472="2-Alta",IF($X1472&lt;=$AT$6, "Cumplido", "Incumplido"),"")</f>
        <v/>
      </c>
      <c r="AD1472" s="8" t="str">
        <f>IF($H1472="3-Medio",IF($X1472&lt;=$AT$7, "Cumplido", "Incumplido"),"")</f>
        <v>Cumplido</v>
      </c>
      <c r="AE1472" s="8" t="str">
        <f>IF($H1472="4-Baja",IF($X1472&lt;=$AT$8, "Cumplido", "Incumplido"),"")</f>
        <v/>
      </c>
      <c r="AF1472" s="42">
        <v>45351</v>
      </c>
      <c r="AG1472" s="13" t="str">
        <f t="shared" si="274"/>
        <v>CUMPLE</v>
      </c>
      <c r="AH1472" s="13" t="str">
        <f t="shared" si="275"/>
        <v>NO CUMPLE</v>
      </c>
      <c r="AI1472" s="13" t="str">
        <f t="shared" si="276"/>
        <v>NO CUMPLE</v>
      </c>
      <c r="AJ1472" s="13" t="str">
        <f t="shared" si="277"/>
        <v>NO CUMPLE</v>
      </c>
      <c r="AK1472" s="13" t="str">
        <f t="shared" si="278"/>
        <v>NO CUMPLE</v>
      </c>
      <c r="AL1472" s="13" t="str">
        <f t="shared" si="279"/>
        <v>CUMPLE</v>
      </c>
      <c r="AM1472" s="13" t="str">
        <f t="shared" si="280"/>
        <v>NO CUMPLE</v>
      </c>
      <c r="AN1472" s="13" t="str">
        <f t="shared" si="281"/>
        <v>NO CUMPLE</v>
      </c>
      <c r="AO1472" s="13" t="str">
        <f t="shared" si="282"/>
        <v>NO CUMPLE</v>
      </c>
      <c r="AP1472" s="13" t="str">
        <f t="shared" si="283"/>
        <v>NO CUMPLE</v>
      </c>
    </row>
    <row r="1473" spans="1:42" ht="15" hidden="1" x14ac:dyDescent="0.25">
      <c r="A1473" t="s">
        <v>8701</v>
      </c>
      <c r="B1473" t="s">
        <v>165</v>
      </c>
      <c r="C1473" t="s">
        <v>415</v>
      </c>
      <c r="D1473" t="s">
        <v>483</v>
      </c>
      <c r="E1473" t="s">
        <v>1089</v>
      </c>
      <c r="F1473" t="s">
        <v>732</v>
      </c>
      <c r="G1473" t="s">
        <v>73</v>
      </c>
      <c r="H1473" t="s">
        <v>74</v>
      </c>
      <c r="I1473" t="s">
        <v>29</v>
      </c>
      <c r="J1473" t="s">
        <v>82</v>
      </c>
      <c r="K1473" t="s">
        <v>57</v>
      </c>
      <c r="L1473" t="s">
        <v>761</v>
      </c>
      <c r="M1473" t="s">
        <v>8702</v>
      </c>
      <c r="N1473" t="s">
        <v>8703</v>
      </c>
      <c r="O1473" t="s">
        <v>61</v>
      </c>
      <c r="P1473" t="s">
        <v>94</v>
      </c>
      <c r="Q1473" t="s">
        <v>95</v>
      </c>
      <c r="R1473" t="s">
        <v>8704</v>
      </c>
      <c r="S1473" t="s">
        <v>6489</v>
      </c>
      <c r="T1473" t="s">
        <v>8705</v>
      </c>
      <c r="U1473"/>
      <c r="V1473" s="40">
        <v>6.9560185185185185E-3</v>
      </c>
      <c r="W1473" s="40">
        <v>1.2974537037037038E-2</v>
      </c>
      <c r="X1473" s="40">
        <v>6.0185185185185185E-3</v>
      </c>
      <c r="Y1473" s="2" t="str">
        <f t="shared" si="272"/>
        <v/>
      </c>
      <c r="Z1473" s="47" t="str">
        <f t="shared" si="273"/>
        <v>Cumplido</v>
      </c>
      <c r="AA1473" s="8"/>
      <c r="AB1473" s="8"/>
      <c r="AC1473" s="8"/>
      <c r="AD1473" s="8"/>
      <c r="AE1473" s="8"/>
      <c r="AF1473" s="42">
        <v>45351</v>
      </c>
      <c r="AG1473" s="13" t="str">
        <f t="shared" si="274"/>
        <v>CUMPLE</v>
      </c>
      <c r="AH1473" s="13" t="str">
        <f t="shared" si="275"/>
        <v>NO CUMPLE</v>
      </c>
      <c r="AI1473" s="13" t="str">
        <f t="shared" si="276"/>
        <v>NO CUMPLE</v>
      </c>
      <c r="AJ1473" s="13" t="str">
        <f t="shared" si="277"/>
        <v>NO CUMPLE</v>
      </c>
      <c r="AK1473" s="13" t="str">
        <f t="shared" si="278"/>
        <v>NO CUMPLE</v>
      </c>
      <c r="AL1473" s="13" t="str">
        <f t="shared" si="279"/>
        <v>CUMPLE</v>
      </c>
      <c r="AM1473" s="13" t="str">
        <f t="shared" si="280"/>
        <v>NO CUMPLE</v>
      </c>
      <c r="AN1473" s="13" t="str">
        <f t="shared" si="281"/>
        <v>NO CUMPLE</v>
      </c>
      <c r="AO1473" s="13" t="str">
        <f t="shared" si="282"/>
        <v>NO CUMPLE</v>
      </c>
      <c r="AP1473" s="13" t="str">
        <f t="shared" si="283"/>
        <v>NO CUMPLE</v>
      </c>
    </row>
    <row r="1474" spans="1:42" ht="15" x14ac:dyDescent="0.25">
      <c r="A1474" t="s">
        <v>8706</v>
      </c>
      <c r="B1474" t="s">
        <v>95</v>
      </c>
      <c r="C1474" t="s">
        <v>223</v>
      </c>
      <c r="D1474" t="s">
        <v>142</v>
      </c>
      <c r="E1474" t="s">
        <v>784</v>
      </c>
      <c r="F1474" t="s">
        <v>176</v>
      </c>
      <c r="G1474" t="s">
        <v>73</v>
      </c>
      <c r="H1474" t="s">
        <v>74</v>
      </c>
      <c r="I1474" t="s">
        <v>29</v>
      </c>
      <c r="J1474" t="s">
        <v>82</v>
      </c>
      <c r="K1474" t="s">
        <v>786</v>
      </c>
      <c r="L1474" t="s">
        <v>8707</v>
      </c>
      <c r="M1474" t="s">
        <v>8708</v>
      </c>
      <c r="N1474" t="s">
        <v>8709</v>
      </c>
      <c r="O1474" t="s">
        <v>61</v>
      </c>
      <c r="P1474" t="s">
        <v>136</v>
      </c>
      <c r="Q1474" t="s">
        <v>137</v>
      </c>
      <c r="R1474" t="s">
        <v>8710</v>
      </c>
      <c r="S1474" t="s">
        <v>6489</v>
      </c>
      <c r="T1474" t="s">
        <v>8711</v>
      </c>
      <c r="U1474"/>
      <c r="V1474" s="40">
        <v>0.3119675925925926</v>
      </c>
      <c r="W1474" s="40">
        <v>0.32950231481481479</v>
      </c>
      <c r="X1474" s="40">
        <v>1.7534722222222222E-2</v>
      </c>
      <c r="Y1474" s="2" t="str">
        <f t="shared" ref="Y1474:Y1496" si="284">IF(J1474="Incidente de Cliente",IF($X1474&lt;=$AT$2,"Cumplido","Incumplido"),"")</f>
        <v/>
      </c>
      <c r="Z1474" s="47" t="str">
        <f t="shared" ref="Z1474:Z1496" si="285">IF(J1474="Requerimiento de Cliente",IF($X1474&lt;=$AT$3,"Cumplido","Incumplido"),"")</f>
        <v>Cumplido</v>
      </c>
      <c r="AA1474" s="8"/>
      <c r="AB1474" s="8"/>
      <c r="AC1474" s="8"/>
      <c r="AD1474" s="8"/>
      <c r="AE1474" s="8"/>
      <c r="AF1474" s="42">
        <v>45351</v>
      </c>
      <c r="AG1474" s="13" t="str">
        <f t="shared" si="274"/>
        <v>CUMPLE</v>
      </c>
      <c r="AH1474" s="13" t="str">
        <f t="shared" si="275"/>
        <v>NO CUMPLE</v>
      </c>
      <c r="AI1474" s="13" t="str">
        <f t="shared" si="276"/>
        <v>NO CUMPLE</v>
      </c>
      <c r="AJ1474" s="13" t="str">
        <f t="shared" si="277"/>
        <v>NO CUMPLE</v>
      </c>
      <c r="AK1474" s="13" t="str">
        <f t="shared" si="278"/>
        <v>NO CUMPLE</v>
      </c>
      <c r="AL1474" s="13" t="str">
        <f t="shared" si="279"/>
        <v>NO CUMPLE</v>
      </c>
      <c r="AM1474" s="13" t="str">
        <f t="shared" si="280"/>
        <v>NO CUMPLE</v>
      </c>
      <c r="AN1474" s="13" t="str">
        <f t="shared" si="281"/>
        <v>CUMPLE</v>
      </c>
      <c r="AO1474" s="13" t="str">
        <f t="shared" si="282"/>
        <v>NO CUMPLE</v>
      </c>
      <c r="AP1474" s="13" t="str">
        <f t="shared" si="283"/>
        <v>NO CUMPLE</v>
      </c>
    </row>
    <row r="1475" spans="1:42" ht="15" hidden="1" x14ac:dyDescent="0.25">
      <c r="A1475" t="s">
        <v>8712</v>
      </c>
      <c r="B1475" t="s">
        <v>165</v>
      </c>
      <c r="C1475" t="s">
        <v>415</v>
      </c>
      <c r="D1475" t="s">
        <v>297</v>
      </c>
      <c r="E1475" t="s">
        <v>1089</v>
      </c>
      <c r="F1475" t="s">
        <v>320</v>
      </c>
      <c r="G1475" t="s">
        <v>73</v>
      </c>
      <c r="H1475" t="s">
        <v>74</v>
      </c>
      <c r="I1475" t="s">
        <v>29</v>
      </c>
      <c r="J1475" t="s">
        <v>82</v>
      </c>
      <c r="K1475" t="s">
        <v>4296</v>
      </c>
      <c r="L1475" t="s">
        <v>4297</v>
      </c>
      <c r="M1475" t="s">
        <v>8713</v>
      </c>
      <c r="N1475" t="s">
        <v>8714</v>
      </c>
      <c r="O1475" t="s">
        <v>61</v>
      </c>
      <c r="P1475" t="s">
        <v>94</v>
      </c>
      <c r="Q1475" t="s">
        <v>95</v>
      </c>
      <c r="R1475" t="s">
        <v>8715</v>
      </c>
      <c r="S1475" t="s">
        <v>6489</v>
      </c>
      <c r="T1475" t="s">
        <v>8716</v>
      </c>
      <c r="U1475"/>
      <c r="V1475" s="40">
        <v>1.8287037037037037E-3</v>
      </c>
      <c r="W1475" s="40">
        <v>5.0347222222222225E-3</v>
      </c>
      <c r="X1475" s="40">
        <v>3.2060185185185186E-3</v>
      </c>
      <c r="Y1475" s="2" t="str">
        <f t="shared" si="284"/>
        <v/>
      </c>
      <c r="Z1475" s="47" t="str">
        <f t="shared" si="285"/>
        <v>Cumplido</v>
      </c>
      <c r="AA1475" s="8"/>
      <c r="AB1475" s="8"/>
      <c r="AC1475" s="8"/>
      <c r="AD1475" s="8"/>
      <c r="AE1475" s="8"/>
      <c r="AF1475" s="42">
        <v>45351</v>
      </c>
      <c r="AG1475" s="13" t="str">
        <f t="shared" ref="AG1475:AG1496" si="286">IF(X1475&lt;$AR$11,"CUMPLE","NO CUMPLE")</f>
        <v>CUMPLE</v>
      </c>
      <c r="AH1475" s="13" t="str">
        <f t="shared" ref="AH1475:AH1496" si="287">IF(X1475&gt;$AR$12,IF(X1475&lt;=$AS$12,"CUMPLE","NO CUMPLE"),"NO CUMPLE")</f>
        <v>NO CUMPLE</v>
      </c>
      <c r="AI1475" s="13" t="str">
        <f t="shared" ref="AI1475:AI1496" si="288">IF(X1475&gt;$AR$13,IF(X1475&lt;=$AS$13,"CUMPLE","NO CUMPLE"),"NO CUMPLE")</f>
        <v>NO CUMPLE</v>
      </c>
      <c r="AJ1475" s="13" t="str">
        <f t="shared" ref="AJ1475:AJ1496" si="289">IF(X1475&gt;$AR$14,IF(X1475&lt;=$AS$14,"CUMPLE","NO CUMPLE"),"NO CUMPLE")</f>
        <v>NO CUMPLE</v>
      </c>
      <c r="AK1475" s="13" t="str">
        <f t="shared" ref="AK1475:AK1496" si="290">IF(X1475&gt;$AR$15,"CUMPLE","NO CUMPLE")</f>
        <v>NO CUMPLE</v>
      </c>
      <c r="AL1475" s="13" t="str">
        <f t="shared" ref="AL1475:AL1496" si="291">IF(W1475&lt;$AR$11,"CUMPLE","NO CUMPLE")</f>
        <v>CUMPLE</v>
      </c>
      <c r="AM1475" s="13" t="str">
        <f t="shared" ref="AM1475:AM1496" si="292">IF(W1475&gt;$AR$12,IF(W1475&lt;=$AS$12,"CUMPLE","NO CUMPLE"),"NO CUMPLE")</f>
        <v>NO CUMPLE</v>
      </c>
      <c r="AN1475" s="13" t="str">
        <f t="shared" ref="AN1475:AN1496" si="293">IF(W1475&gt;$AR$13,IF(W1475&lt;=$AS$13,"CUMPLE","NO CUMPLE"),"NO CUMPLE")</f>
        <v>NO CUMPLE</v>
      </c>
      <c r="AO1475" s="13" t="str">
        <f t="shared" ref="AO1475:AO1496" si="294">IF(W1475&gt;$AR$14,IF(W1475&lt;=$AS$14,"CUMPLE","NO CUMPLE"),"NO CUMPLE")</f>
        <v>NO CUMPLE</v>
      </c>
      <c r="AP1475" s="13" t="str">
        <f t="shared" ref="AP1475:AP1496" si="295">IF(W1475&gt;$AR$15,"CUMPLE","NO CUMPLE")</f>
        <v>NO CUMPLE</v>
      </c>
    </row>
    <row r="1476" spans="1:42" ht="15" x14ac:dyDescent="0.25">
      <c r="A1476" t="s">
        <v>8717</v>
      </c>
      <c r="B1476" t="s">
        <v>95</v>
      </c>
      <c r="C1476" t="s">
        <v>174</v>
      </c>
      <c r="D1476" t="s">
        <v>142</v>
      </c>
      <c r="E1476" t="s">
        <v>175</v>
      </c>
      <c r="F1476" t="s">
        <v>176</v>
      </c>
      <c r="G1476" t="s">
        <v>73</v>
      </c>
      <c r="H1476" t="s">
        <v>74</v>
      </c>
      <c r="I1476" t="s">
        <v>29</v>
      </c>
      <c r="J1476" t="s">
        <v>82</v>
      </c>
      <c r="K1476" t="s">
        <v>75</v>
      </c>
      <c r="L1476" t="s">
        <v>8718</v>
      </c>
      <c r="M1476" t="s">
        <v>8719</v>
      </c>
      <c r="N1476" t="s">
        <v>8720</v>
      </c>
      <c r="O1476" t="s">
        <v>61</v>
      </c>
      <c r="P1476" t="s">
        <v>136</v>
      </c>
      <c r="Q1476" t="s">
        <v>137</v>
      </c>
      <c r="R1476" t="s">
        <v>8721</v>
      </c>
      <c r="S1476" t="s">
        <v>6489</v>
      </c>
      <c r="T1476" t="s">
        <v>8722</v>
      </c>
      <c r="U1476" t="s">
        <v>8723</v>
      </c>
      <c r="V1476" s="40">
        <v>5.0532407407407408E-2</v>
      </c>
      <c r="W1476" s="40">
        <v>5.797453703703704E-2</v>
      </c>
      <c r="X1476" s="40">
        <v>7.4421296296296293E-3</v>
      </c>
      <c r="Y1476" s="2" t="str">
        <f t="shared" si="284"/>
        <v/>
      </c>
      <c r="Z1476" s="47" t="str">
        <f t="shared" si="285"/>
        <v>Cumplido</v>
      </c>
      <c r="AA1476" s="8"/>
      <c r="AB1476" s="8"/>
      <c r="AC1476" s="8"/>
      <c r="AD1476" s="8"/>
      <c r="AE1476" s="8"/>
      <c r="AF1476" s="42">
        <v>45351</v>
      </c>
      <c r="AG1476" s="13" t="str">
        <f t="shared" si="286"/>
        <v>CUMPLE</v>
      </c>
      <c r="AH1476" s="13" t="str">
        <f t="shared" si="287"/>
        <v>NO CUMPLE</v>
      </c>
      <c r="AI1476" s="13" t="str">
        <f t="shared" si="288"/>
        <v>NO CUMPLE</v>
      </c>
      <c r="AJ1476" s="13" t="str">
        <f t="shared" si="289"/>
        <v>NO CUMPLE</v>
      </c>
      <c r="AK1476" s="13" t="str">
        <f t="shared" si="290"/>
        <v>NO CUMPLE</v>
      </c>
      <c r="AL1476" s="13" t="str">
        <f t="shared" si="291"/>
        <v>NO CUMPLE</v>
      </c>
      <c r="AM1476" s="13" t="str">
        <f t="shared" si="292"/>
        <v>CUMPLE</v>
      </c>
      <c r="AN1476" s="13" t="str">
        <f t="shared" si="293"/>
        <v>NO CUMPLE</v>
      </c>
      <c r="AO1476" s="13" t="str">
        <f t="shared" si="294"/>
        <v>NO CUMPLE</v>
      </c>
      <c r="AP1476" s="13" t="str">
        <f t="shared" si="295"/>
        <v>NO CUMPLE</v>
      </c>
    </row>
    <row r="1477" spans="1:42" ht="15" x14ac:dyDescent="0.25">
      <c r="A1477" t="s">
        <v>8724</v>
      </c>
      <c r="B1477" t="s">
        <v>445</v>
      </c>
      <c r="C1477" t="s">
        <v>273</v>
      </c>
      <c r="D1477" t="s">
        <v>1515</v>
      </c>
      <c r="E1477" t="s">
        <v>274</v>
      </c>
      <c r="F1477" t="s">
        <v>447</v>
      </c>
      <c r="G1477" t="s">
        <v>448</v>
      </c>
      <c r="H1477" t="s">
        <v>55</v>
      </c>
      <c r="I1477" t="s">
        <v>30</v>
      </c>
      <c r="J1477" t="s">
        <v>67</v>
      </c>
      <c r="K1477" t="s">
        <v>2296</v>
      </c>
      <c r="L1477" t="s">
        <v>8725</v>
      </c>
      <c r="M1477" t="s">
        <v>8726</v>
      </c>
      <c r="N1477" t="s">
        <v>8726</v>
      </c>
      <c r="O1477" t="s">
        <v>61</v>
      </c>
      <c r="P1477" t="s">
        <v>62</v>
      </c>
      <c r="Q1477" t="s">
        <v>279</v>
      </c>
      <c r="R1477" t="s">
        <v>8727</v>
      </c>
      <c r="S1477" t="s">
        <v>6489</v>
      </c>
      <c r="T1477" t="s">
        <v>8728</v>
      </c>
      <c r="U1477" t="s">
        <v>8695</v>
      </c>
      <c r="V1477" s="40">
        <v>0.13258101851851853</v>
      </c>
      <c r="W1477" s="40">
        <v>0.15143518518518517</v>
      </c>
      <c r="X1477" s="40">
        <v>1.8854166666666668E-2</v>
      </c>
      <c r="Y1477" s="2" t="str">
        <f t="shared" si="284"/>
        <v>Cumplido</v>
      </c>
      <c r="Z1477" s="47" t="str">
        <f t="shared" si="285"/>
        <v/>
      </c>
      <c r="AA1477" s="8"/>
      <c r="AB1477" s="8"/>
      <c r="AC1477" s="8"/>
      <c r="AD1477" s="8"/>
      <c r="AE1477" s="8"/>
      <c r="AF1477" s="42">
        <v>45351</v>
      </c>
      <c r="AG1477" s="13" t="str">
        <f t="shared" si="286"/>
        <v>CUMPLE</v>
      </c>
      <c r="AH1477" s="13" t="str">
        <f t="shared" si="287"/>
        <v>NO CUMPLE</v>
      </c>
      <c r="AI1477" s="13" t="str">
        <f t="shared" si="288"/>
        <v>NO CUMPLE</v>
      </c>
      <c r="AJ1477" s="13" t="str">
        <f t="shared" si="289"/>
        <v>NO CUMPLE</v>
      </c>
      <c r="AK1477" s="13" t="str">
        <f t="shared" si="290"/>
        <v>NO CUMPLE</v>
      </c>
      <c r="AL1477" s="13" t="str">
        <f t="shared" si="291"/>
        <v>NO CUMPLE</v>
      </c>
      <c r="AM1477" s="13" t="str">
        <f t="shared" si="292"/>
        <v>CUMPLE</v>
      </c>
      <c r="AN1477" s="13" t="str">
        <f t="shared" si="293"/>
        <v>NO CUMPLE</v>
      </c>
      <c r="AO1477" s="13" t="str">
        <f t="shared" si="294"/>
        <v>NO CUMPLE</v>
      </c>
      <c r="AP1477" s="13" t="str">
        <f t="shared" si="295"/>
        <v>NO CUMPLE</v>
      </c>
    </row>
    <row r="1478" spans="1:42" ht="15" hidden="1" x14ac:dyDescent="0.25">
      <c r="A1478" t="s">
        <v>8729</v>
      </c>
      <c r="B1478" t="s">
        <v>49</v>
      </c>
      <c r="C1478" t="s">
        <v>359</v>
      </c>
      <c r="D1478" t="s">
        <v>71</v>
      </c>
      <c r="E1478" t="s">
        <v>593</v>
      </c>
      <c r="F1478" t="s">
        <v>3902</v>
      </c>
      <c r="G1478" t="s">
        <v>253</v>
      </c>
      <c r="H1478" t="s">
        <v>254</v>
      </c>
      <c r="I1478" t="s">
        <v>28</v>
      </c>
      <c r="J1478" t="s">
        <v>82</v>
      </c>
      <c r="K1478" t="s">
        <v>117</v>
      </c>
      <c r="L1478" t="s">
        <v>8730</v>
      </c>
      <c r="M1478" t="s">
        <v>8731</v>
      </c>
      <c r="N1478" t="s">
        <v>8732</v>
      </c>
      <c r="O1478" t="s">
        <v>61</v>
      </c>
      <c r="P1478" t="s">
        <v>136</v>
      </c>
      <c r="Q1478" t="s">
        <v>137</v>
      </c>
      <c r="R1478" t="s">
        <v>8733</v>
      </c>
      <c r="S1478" t="s">
        <v>6489</v>
      </c>
      <c r="T1478" t="s">
        <v>8734</v>
      </c>
      <c r="U1478" t="s">
        <v>798</v>
      </c>
      <c r="V1478" s="40">
        <v>2.4004629629629629E-2</v>
      </c>
      <c r="W1478" s="40">
        <v>2.7546296296296298E-2</v>
      </c>
      <c r="X1478" s="40">
        <v>3.5416666666666665E-3</v>
      </c>
      <c r="Y1478" s="2" t="str">
        <f t="shared" si="284"/>
        <v/>
      </c>
      <c r="Z1478" s="47" t="str">
        <f t="shared" si="285"/>
        <v>Cumplido</v>
      </c>
      <c r="AA1478" s="8"/>
      <c r="AB1478" s="8"/>
      <c r="AC1478" s="8"/>
      <c r="AD1478" s="8"/>
      <c r="AE1478" s="8"/>
      <c r="AF1478" s="42">
        <v>45351</v>
      </c>
      <c r="AG1478" s="13" t="str">
        <f t="shared" si="286"/>
        <v>CUMPLE</v>
      </c>
      <c r="AH1478" s="13" t="str">
        <f t="shared" si="287"/>
        <v>NO CUMPLE</v>
      </c>
      <c r="AI1478" s="13" t="str">
        <f t="shared" si="288"/>
        <v>NO CUMPLE</v>
      </c>
      <c r="AJ1478" s="13" t="str">
        <f t="shared" si="289"/>
        <v>NO CUMPLE</v>
      </c>
      <c r="AK1478" s="13" t="str">
        <f t="shared" si="290"/>
        <v>NO CUMPLE</v>
      </c>
      <c r="AL1478" s="13" t="str">
        <f t="shared" si="291"/>
        <v>CUMPLE</v>
      </c>
      <c r="AM1478" s="13" t="str">
        <f t="shared" si="292"/>
        <v>NO CUMPLE</v>
      </c>
      <c r="AN1478" s="13" t="str">
        <f t="shared" si="293"/>
        <v>NO CUMPLE</v>
      </c>
      <c r="AO1478" s="13" t="str">
        <f t="shared" si="294"/>
        <v>NO CUMPLE</v>
      </c>
      <c r="AP1478" s="13" t="str">
        <f t="shared" si="295"/>
        <v>NO CUMPLE</v>
      </c>
    </row>
    <row r="1479" spans="1:42" ht="15" hidden="1" x14ac:dyDescent="0.25">
      <c r="A1479" t="s">
        <v>8735</v>
      </c>
      <c r="B1479" t="s">
        <v>49</v>
      </c>
      <c r="C1479" t="s">
        <v>359</v>
      </c>
      <c r="D1479" t="s">
        <v>71</v>
      </c>
      <c r="E1479" t="s">
        <v>593</v>
      </c>
      <c r="F1479" t="s">
        <v>3902</v>
      </c>
      <c r="G1479" t="s">
        <v>253</v>
      </c>
      <c r="H1479" t="s">
        <v>254</v>
      </c>
      <c r="I1479" t="s">
        <v>28</v>
      </c>
      <c r="J1479" t="s">
        <v>82</v>
      </c>
      <c r="K1479" t="s">
        <v>117</v>
      </c>
      <c r="L1479" t="s">
        <v>8736</v>
      </c>
      <c r="M1479" t="s">
        <v>8737</v>
      </c>
      <c r="N1479" t="s">
        <v>8738</v>
      </c>
      <c r="O1479" t="s">
        <v>61</v>
      </c>
      <c r="P1479" t="s">
        <v>136</v>
      </c>
      <c r="Q1479" t="s">
        <v>137</v>
      </c>
      <c r="R1479" t="s">
        <v>8739</v>
      </c>
      <c r="S1479" t="s">
        <v>6489</v>
      </c>
      <c r="T1479" t="s">
        <v>8736</v>
      </c>
      <c r="U1479" t="s">
        <v>798</v>
      </c>
      <c r="V1479" s="40">
        <v>1.6782407407407408E-3</v>
      </c>
      <c r="W1479" s="40">
        <v>3.8541666666666668E-3</v>
      </c>
      <c r="X1479" s="40">
        <v>2.1759259259259258E-3</v>
      </c>
      <c r="Y1479" s="2" t="str">
        <f t="shared" si="284"/>
        <v/>
      </c>
      <c r="Z1479" s="47" t="str">
        <f t="shared" si="285"/>
        <v>Cumplido</v>
      </c>
      <c r="AA1479" s="8"/>
      <c r="AB1479" s="8"/>
      <c r="AC1479" s="8"/>
      <c r="AD1479" s="8"/>
      <c r="AE1479" s="8"/>
      <c r="AF1479" s="42">
        <v>45351</v>
      </c>
      <c r="AG1479" s="13" t="str">
        <f t="shared" si="286"/>
        <v>CUMPLE</v>
      </c>
      <c r="AH1479" s="13" t="str">
        <f t="shared" si="287"/>
        <v>NO CUMPLE</v>
      </c>
      <c r="AI1479" s="13" t="str">
        <f t="shared" si="288"/>
        <v>NO CUMPLE</v>
      </c>
      <c r="AJ1479" s="13" t="str">
        <f t="shared" si="289"/>
        <v>NO CUMPLE</v>
      </c>
      <c r="AK1479" s="13" t="str">
        <f t="shared" si="290"/>
        <v>NO CUMPLE</v>
      </c>
      <c r="AL1479" s="13" t="str">
        <f t="shared" si="291"/>
        <v>CUMPLE</v>
      </c>
      <c r="AM1479" s="13" t="str">
        <f t="shared" si="292"/>
        <v>NO CUMPLE</v>
      </c>
      <c r="AN1479" s="13" t="str">
        <f t="shared" si="293"/>
        <v>NO CUMPLE</v>
      </c>
      <c r="AO1479" s="13" t="str">
        <f t="shared" si="294"/>
        <v>NO CUMPLE</v>
      </c>
      <c r="AP1479" s="13" t="str">
        <f t="shared" si="295"/>
        <v>NO CUMPLE</v>
      </c>
    </row>
    <row r="1480" spans="1:42" ht="15" x14ac:dyDescent="0.25">
      <c r="A1480" t="s">
        <v>8740</v>
      </c>
      <c r="B1480" t="s">
        <v>445</v>
      </c>
      <c r="C1480" t="s">
        <v>233</v>
      </c>
      <c r="D1480" t="s">
        <v>446</v>
      </c>
      <c r="E1480" t="s">
        <v>242</v>
      </c>
      <c r="F1480" t="s">
        <v>447</v>
      </c>
      <c r="G1480" t="s">
        <v>448</v>
      </c>
      <c r="H1480" t="s">
        <v>55</v>
      </c>
      <c r="I1480" t="s">
        <v>30</v>
      </c>
      <c r="J1480" t="s">
        <v>67</v>
      </c>
      <c r="K1480" t="s">
        <v>399</v>
      </c>
      <c r="L1480" t="s">
        <v>2567</v>
      </c>
      <c r="M1480" t="s">
        <v>8741</v>
      </c>
      <c r="N1480" t="s">
        <v>8741</v>
      </c>
      <c r="O1480" t="s">
        <v>61</v>
      </c>
      <c r="P1480" t="s">
        <v>452</v>
      </c>
      <c r="Q1480" t="s">
        <v>452</v>
      </c>
      <c r="R1480" t="s">
        <v>8742</v>
      </c>
      <c r="S1480" t="s">
        <v>6489</v>
      </c>
      <c r="T1480" t="s">
        <v>8048</v>
      </c>
      <c r="U1480" t="s">
        <v>8743</v>
      </c>
      <c r="V1480" s="40">
        <v>8.0138888888888885E-2</v>
      </c>
      <c r="W1480" s="40">
        <v>8.6990740740740743E-2</v>
      </c>
      <c r="X1480" s="40">
        <v>6.851851851851852E-3</v>
      </c>
      <c r="Y1480" s="2" t="str">
        <f t="shared" si="284"/>
        <v>Cumplido</v>
      </c>
      <c r="Z1480" s="47" t="str">
        <f t="shared" si="285"/>
        <v/>
      </c>
      <c r="AA1480" s="8"/>
      <c r="AB1480" s="8"/>
      <c r="AC1480" s="8"/>
      <c r="AD1480" s="8"/>
      <c r="AE1480" s="8"/>
      <c r="AF1480" s="42">
        <v>45351</v>
      </c>
      <c r="AG1480" s="13" t="str">
        <f t="shared" si="286"/>
        <v>CUMPLE</v>
      </c>
      <c r="AH1480" s="13" t="str">
        <f t="shared" si="287"/>
        <v>NO CUMPLE</v>
      </c>
      <c r="AI1480" s="13" t="str">
        <f t="shared" si="288"/>
        <v>NO CUMPLE</v>
      </c>
      <c r="AJ1480" s="13" t="str">
        <f t="shared" si="289"/>
        <v>NO CUMPLE</v>
      </c>
      <c r="AK1480" s="13" t="str">
        <f t="shared" si="290"/>
        <v>NO CUMPLE</v>
      </c>
      <c r="AL1480" s="13" t="str">
        <f t="shared" si="291"/>
        <v>NO CUMPLE</v>
      </c>
      <c r="AM1480" s="13" t="str">
        <f t="shared" si="292"/>
        <v>CUMPLE</v>
      </c>
      <c r="AN1480" s="13" t="str">
        <f t="shared" si="293"/>
        <v>NO CUMPLE</v>
      </c>
      <c r="AO1480" s="13" t="str">
        <f t="shared" si="294"/>
        <v>NO CUMPLE</v>
      </c>
      <c r="AP1480" s="13" t="str">
        <f t="shared" si="295"/>
        <v>NO CUMPLE</v>
      </c>
    </row>
    <row r="1481" spans="1:42" ht="15" x14ac:dyDescent="0.25">
      <c r="A1481" t="s">
        <v>8744</v>
      </c>
      <c r="B1481" t="s">
        <v>445</v>
      </c>
      <c r="C1481" t="s">
        <v>233</v>
      </c>
      <c r="D1481" t="s">
        <v>446</v>
      </c>
      <c r="E1481" t="s">
        <v>264</v>
      </c>
      <c r="F1481" t="s">
        <v>447</v>
      </c>
      <c r="G1481" t="s">
        <v>448</v>
      </c>
      <c r="H1481" t="s">
        <v>55</v>
      </c>
      <c r="I1481" t="s">
        <v>30</v>
      </c>
      <c r="J1481" t="s">
        <v>67</v>
      </c>
      <c r="K1481" t="s">
        <v>288</v>
      </c>
      <c r="L1481" t="s">
        <v>8745</v>
      </c>
      <c r="M1481" t="s">
        <v>8746</v>
      </c>
      <c r="N1481" t="s">
        <v>8746</v>
      </c>
      <c r="O1481" t="s">
        <v>61</v>
      </c>
      <c r="P1481" t="s">
        <v>452</v>
      </c>
      <c r="Q1481" t="s">
        <v>452</v>
      </c>
      <c r="R1481" t="s">
        <v>8747</v>
      </c>
      <c r="S1481" t="s">
        <v>6489</v>
      </c>
      <c r="T1481" t="s">
        <v>8748</v>
      </c>
      <c r="U1481" t="s">
        <v>8749</v>
      </c>
      <c r="V1481" s="40">
        <v>6.6400462962962967E-2</v>
      </c>
      <c r="W1481" s="40">
        <v>9.6805555555555561E-2</v>
      </c>
      <c r="X1481" s="40">
        <v>3.0405092592592591E-2</v>
      </c>
      <c r="Y1481" s="2" t="str">
        <f t="shared" si="284"/>
        <v>Cumplido</v>
      </c>
      <c r="Z1481" s="47" t="str">
        <f t="shared" si="285"/>
        <v/>
      </c>
      <c r="AA1481" s="8"/>
      <c r="AB1481" s="8" t="str">
        <f>IF($H1481="1-Crítica",IF($X1481&lt;=$AT$5,"Cumplido", "Incumplido"),"")</f>
        <v/>
      </c>
      <c r="AC1481" s="8" t="str">
        <f>IF($H1481="2-Alta",IF($X1481&lt;=$AT$6, "Cumplido", "Incumplido"),"")</f>
        <v/>
      </c>
      <c r="AD1481" s="8" t="str">
        <f>IF($H1481="3-Medio",IF($X1481&lt;=$AT$7, "Cumplido", "Incumplido"),"")</f>
        <v/>
      </c>
      <c r="AE1481" s="8" t="str">
        <f>IF($H1481="4-Baja",IF($X1481&lt;=$AT$8, "Cumplido", "Incumplido"),"")</f>
        <v>Cumplido</v>
      </c>
      <c r="AF1481" s="42">
        <v>45351</v>
      </c>
      <c r="AG1481" s="13" t="str">
        <f t="shared" si="286"/>
        <v>CUMPLE</v>
      </c>
      <c r="AH1481" s="13" t="str">
        <f t="shared" si="287"/>
        <v>NO CUMPLE</v>
      </c>
      <c r="AI1481" s="13" t="str">
        <f t="shared" si="288"/>
        <v>NO CUMPLE</v>
      </c>
      <c r="AJ1481" s="13" t="str">
        <f t="shared" si="289"/>
        <v>NO CUMPLE</v>
      </c>
      <c r="AK1481" s="13" t="str">
        <f t="shared" si="290"/>
        <v>NO CUMPLE</v>
      </c>
      <c r="AL1481" s="13" t="str">
        <f t="shared" si="291"/>
        <v>NO CUMPLE</v>
      </c>
      <c r="AM1481" s="13" t="str">
        <f t="shared" si="292"/>
        <v>CUMPLE</v>
      </c>
      <c r="AN1481" s="13" t="str">
        <f t="shared" si="293"/>
        <v>NO CUMPLE</v>
      </c>
      <c r="AO1481" s="13" t="str">
        <f t="shared" si="294"/>
        <v>NO CUMPLE</v>
      </c>
      <c r="AP1481" s="13" t="str">
        <f t="shared" si="295"/>
        <v>NO CUMPLE</v>
      </c>
    </row>
    <row r="1482" spans="1:42" ht="15" x14ac:dyDescent="0.25">
      <c r="A1482" t="s">
        <v>8750</v>
      </c>
      <c r="B1482" t="s">
        <v>445</v>
      </c>
      <c r="C1482" t="s">
        <v>233</v>
      </c>
      <c r="D1482" t="s">
        <v>446</v>
      </c>
      <c r="E1482" t="s">
        <v>264</v>
      </c>
      <c r="F1482" t="s">
        <v>447</v>
      </c>
      <c r="G1482" t="s">
        <v>448</v>
      </c>
      <c r="H1482" t="s">
        <v>55</v>
      </c>
      <c r="I1482" t="s">
        <v>30</v>
      </c>
      <c r="J1482" t="s">
        <v>67</v>
      </c>
      <c r="K1482" t="s">
        <v>288</v>
      </c>
      <c r="L1482" t="s">
        <v>8751</v>
      </c>
      <c r="M1482" t="s">
        <v>8746</v>
      </c>
      <c r="N1482" t="s">
        <v>8746</v>
      </c>
      <c r="O1482" t="s">
        <v>61</v>
      </c>
      <c r="P1482" t="s">
        <v>452</v>
      </c>
      <c r="Q1482" t="s">
        <v>452</v>
      </c>
      <c r="R1482" t="s">
        <v>8752</v>
      </c>
      <c r="S1482" t="s">
        <v>6489</v>
      </c>
      <c r="T1482" t="s">
        <v>8753</v>
      </c>
      <c r="U1482" t="s">
        <v>8749</v>
      </c>
      <c r="V1482" s="40">
        <v>6.6342592592592592E-2</v>
      </c>
      <c r="W1482" s="40">
        <v>9.707175925925926E-2</v>
      </c>
      <c r="X1482" s="40">
        <v>3.0729166666666665E-2</v>
      </c>
      <c r="Y1482" s="2" t="str">
        <f t="shared" si="284"/>
        <v>Cumplido</v>
      </c>
      <c r="Z1482" s="47" t="str">
        <f t="shared" si="285"/>
        <v/>
      </c>
      <c r="AA1482" s="8"/>
      <c r="AB1482" s="8" t="str">
        <f>IF($H1482="1-Crítica",IF($X1482&lt;=$AT$5,"Cumplido", "Incumplido"),"")</f>
        <v/>
      </c>
      <c r="AC1482" s="8" t="str">
        <f>IF($H1482="2-Alta",IF($X1482&lt;=$AT$6, "Cumplido", "Incumplido"),"")</f>
        <v/>
      </c>
      <c r="AD1482" s="8" t="str">
        <f>IF($H1482="3-Medio",IF($X1482&lt;=$AT$7, "Cumplido", "Incumplido"),"")</f>
        <v/>
      </c>
      <c r="AE1482" s="8" t="str">
        <f>IF($H1482="4-Baja",IF($X1482&lt;=$AT$8, "Cumplido", "Incumplido"),"")</f>
        <v>Cumplido</v>
      </c>
      <c r="AF1482" s="42">
        <v>45351</v>
      </c>
      <c r="AG1482" s="13" t="str">
        <f t="shared" si="286"/>
        <v>CUMPLE</v>
      </c>
      <c r="AH1482" s="13" t="str">
        <f t="shared" si="287"/>
        <v>NO CUMPLE</v>
      </c>
      <c r="AI1482" s="13" t="str">
        <f t="shared" si="288"/>
        <v>NO CUMPLE</v>
      </c>
      <c r="AJ1482" s="13" t="str">
        <f t="shared" si="289"/>
        <v>NO CUMPLE</v>
      </c>
      <c r="AK1482" s="13" t="str">
        <f t="shared" si="290"/>
        <v>NO CUMPLE</v>
      </c>
      <c r="AL1482" s="13" t="str">
        <f t="shared" si="291"/>
        <v>NO CUMPLE</v>
      </c>
      <c r="AM1482" s="13" t="str">
        <f t="shared" si="292"/>
        <v>CUMPLE</v>
      </c>
      <c r="AN1482" s="13" t="str">
        <f t="shared" si="293"/>
        <v>NO CUMPLE</v>
      </c>
      <c r="AO1482" s="13" t="str">
        <f t="shared" si="294"/>
        <v>NO CUMPLE</v>
      </c>
      <c r="AP1482" s="13" t="str">
        <f t="shared" si="295"/>
        <v>NO CUMPLE</v>
      </c>
    </row>
    <row r="1483" spans="1:42" ht="15" x14ac:dyDescent="0.25">
      <c r="A1483" t="s">
        <v>8754</v>
      </c>
      <c r="B1483" t="s">
        <v>445</v>
      </c>
      <c r="C1483" t="s">
        <v>233</v>
      </c>
      <c r="D1483" t="s">
        <v>446</v>
      </c>
      <c r="E1483" t="s">
        <v>264</v>
      </c>
      <c r="F1483" t="s">
        <v>447</v>
      </c>
      <c r="G1483" t="s">
        <v>448</v>
      </c>
      <c r="H1483" t="s">
        <v>55</v>
      </c>
      <c r="I1483" t="s">
        <v>30</v>
      </c>
      <c r="J1483" t="s">
        <v>67</v>
      </c>
      <c r="K1483" t="s">
        <v>288</v>
      </c>
      <c r="L1483" t="s">
        <v>8755</v>
      </c>
      <c r="M1483" t="s">
        <v>8756</v>
      </c>
      <c r="N1483" t="s">
        <v>8756</v>
      </c>
      <c r="O1483" t="s">
        <v>61</v>
      </c>
      <c r="P1483" t="s">
        <v>452</v>
      </c>
      <c r="Q1483" t="s">
        <v>452</v>
      </c>
      <c r="R1483" t="s">
        <v>8757</v>
      </c>
      <c r="S1483" t="s">
        <v>6489</v>
      </c>
      <c r="T1483" t="s">
        <v>8758</v>
      </c>
      <c r="U1483" t="s">
        <v>8749</v>
      </c>
      <c r="V1483" s="40">
        <v>6.5289351851851848E-2</v>
      </c>
      <c r="W1483" s="40">
        <v>9.7326388888888893E-2</v>
      </c>
      <c r="X1483" s="40">
        <v>3.2037037037037037E-2</v>
      </c>
      <c r="Y1483" s="2" t="str">
        <f t="shared" si="284"/>
        <v>Cumplido</v>
      </c>
      <c r="Z1483" s="47" t="str">
        <f t="shared" si="285"/>
        <v/>
      </c>
      <c r="AA1483" s="8"/>
      <c r="AB1483" s="8" t="str">
        <f>IF($H1483="1-Crítica",IF($X1483&lt;=$AT$5,"Cumplido", "Incumplido"),"")</f>
        <v/>
      </c>
      <c r="AC1483" s="8" t="str">
        <f>IF($H1483="2-Alta",IF($X1483&lt;=$AT$6, "Cumplido", "Incumplido"),"")</f>
        <v/>
      </c>
      <c r="AD1483" s="8" t="str">
        <f>IF($H1483="3-Medio",IF($X1483&lt;=$AT$7, "Cumplido", "Incumplido"),"")</f>
        <v/>
      </c>
      <c r="AE1483" s="8" t="str">
        <f>IF($H1483="4-Baja",IF($X1483&lt;=$AT$8, "Cumplido", "Incumplido"),"")</f>
        <v>Cumplido</v>
      </c>
      <c r="AF1483" s="42">
        <v>45351</v>
      </c>
      <c r="AG1483" s="13" t="str">
        <f t="shared" si="286"/>
        <v>CUMPLE</v>
      </c>
      <c r="AH1483" s="13" t="str">
        <f t="shared" si="287"/>
        <v>NO CUMPLE</v>
      </c>
      <c r="AI1483" s="13" t="str">
        <f t="shared" si="288"/>
        <v>NO CUMPLE</v>
      </c>
      <c r="AJ1483" s="13" t="str">
        <f t="shared" si="289"/>
        <v>NO CUMPLE</v>
      </c>
      <c r="AK1483" s="13" t="str">
        <f t="shared" si="290"/>
        <v>NO CUMPLE</v>
      </c>
      <c r="AL1483" s="13" t="str">
        <f t="shared" si="291"/>
        <v>NO CUMPLE</v>
      </c>
      <c r="AM1483" s="13" t="str">
        <f t="shared" si="292"/>
        <v>CUMPLE</v>
      </c>
      <c r="AN1483" s="13" t="str">
        <f t="shared" si="293"/>
        <v>NO CUMPLE</v>
      </c>
      <c r="AO1483" s="13" t="str">
        <f t="shared" si="294"/>
        <v>NO CUMPLE</v>
      </c>
      <c r="AP1483" s="13" t="str">
        <f t="shared" si="295"/>
        <v>NO CUMPLE</v>
      </c>
    </row>
    <row r="1484" spans="1:42" ht="15" x14ac:dyDescent="0.25">
      <c r="A1484" t="s">
        <v>8759</v>
      </c>
      <c r="B1484" t="s">
        <v>445</v>
      </c>
      <c r="C1484" t="s">
        <v>233</v>
      </c>
      <c r="D1484" t="s">
        <v>446</v>
      </c>
      <c r="E1484" t="s">
        <v>264</v>
      </c>
      <c r="F1484" t="s">
        <v>447</v>
      </c>
      <c r="G1484" t="s">
        <v>448</v>
      </c>
      <c r="H1484" t="s">
        <v>55</v>
      </c>
      <c r="I1484" t="s">
        <v>30</v>
      </c>
      <c r="J1484" t="s">
        <v>67</v>
      </c>
      <c r="K1484" t="s">
        <v>288</v>
      </c>
      <c r="L1484" t="s">
        <v>8760</v>
      </c>
      <c r="M1484" t="s">
        <v>8761</v>
      </c>
      <c r="N1484" t="s">
        <v>8761</v>
      </c>
      <c r="O1484" t="s">
        <v>61</v>
      </c>
      <c r="P1484" t="s">
        <v>452</v>
      </c>
      <c r="Q1484" t="s">
        <v>452</v>
      </c>
      <c r="R1484" t="s">
        <v>8762</v>
      </c>
      <c r="S1484" t="s">
        <v>6489</v>
      </c>
      <c r="T1484" t="s">
        <v>8763</v>
      </c>
      <c r="U1484" t="s">
        <v>8749</v>
      </c>
      <c r="V1484" s="40">
        <v>6.4791666666666664E-2</v>
      </c>
      <c r="W1484" s="40">
        <v>9.752314814814815E-2</v>
      </c>
      <c r="X1484" s="40">
        <v>3.2731481481481479E-2</v>
      </c>
      <c r="Y1484" s="2" t="str">
        <f t="shared" si="284"/>
        <v>Cumplido</v>
      </c>
      <c r="Z1484" s="47" t="str">
        <f t="shared" si="285"/>
        <v/>
      </c>
      <c r="AA1484" s="8"/>
      <c r="AB1484" s="8"/>
      <c r="AC1484" s="8"/>
      <c r="AD1484" s="8"/>
      <c r="AE1484" s="8"/>
      <c r="AF1484" s="42">
        <v>45351</v>
      </c>
      <c r="AG1484" s="13" t="str">
        <f t="shared" si="286"/>
        <v>CUMPLE</v>
      </c>
      <c r="AH1484" s="13" t="str">
        <f t="shared" si="287"/>
        <v>NO CUMPLE</v>
      </c>
      <c r="AI1484" s="13" t="str">
        <f t="shared" si="288"/>
        <v>NO CUMPLE</v>
      </c>
      <c r="AJ1484" s="13" t="str">
        <f t="shared" si="289"/>
        <v>NO CUMPLE</v>
      </c>
      <c r="AK1484" s="13" t="str">
        <f t="shared" si="290"/>
        <v>NO CUMPLE</v>
      </c>
      <c r="AL1484" s="13" t="str">
        <f t="shared" si="291"/>
        <v>NO CUMPLE</v>
      </c>
      <c r="AM1484" s="13" t="str">
        <f t="shared" si="292"/>
        <v>CUMPLE</v>
      </c>
      <c r="AN1484" s="13" t="str">
        <f t="shared" si="293"/>
        <v>NO CUMPLE</v>
      </c>
      <c r="AO1484" s="13" t="str">
        <f t="shared" si="294"/>
        <v>NO CUMPLE</v>
      </c>
      <c r="AP1484" s="13" t="str">
        <f t="shared" si="295"/>
        <v>NO CUMPLE</v>
      </c>
    </row>
    <row r="1485" spans="1:42" ht="15" hidden="1" x14ac:dyDescent="0.25">
      <c r="A1485" t="s">
        <v>8764</v>
      </c>
      <c r="B1485" t="s">
        <v>165</v>
      </c>
      <c r="C1485" t="s">
        <v>296</v>
      </c>
      <c r="D1485" t="s">
        <v>297</v>
      </c>
      <c r="E1485" t="s">
        <v>876</v>
      </c>
      <c r="F1485" t="s">
        <v>712</v>
      </c>
      <c r="G1485" t="s">
        <v>73</v>
      </c>
      <c r="H1485" t="s">
        <v>74</v>
      </c>
      <c r="I1485" t="s">
        <v>29</v>
      </c>
      <c r="J1485" t="s">
        <v>82</v>
      </c>
      <c r="K1485" t="s">
        <v>57</v>
      </c>
      <c r="L1485" t="s">
        <v>2090</v>
      </c>
      <c r="M1485" t="s">
        <v>8765</v>
      </c>
      <c r="N1485" t="s">
        <v>8766</v>
      </c>
      <c r="O1485" t="s">
        <v>61</v>
      </c>
      <c r="P1485" t="s">
        <v>94</v>
      </c>
      <c r="Q1485" t="s">
        <v>95</v>
      </c>
      <c r="R1485" t="s">
        <v>8767</v>
      </c>
      <c r="S1485" t="s">
        <v>6489</v>
      </c>
      <c r="T1485" t="s">
        <v>8768</v>
      </c>
      <c r="U1485"/>
      <c r="V1485" s="40">
        <v>0</v>
      </c>
      <c r="W1485" s="40">
        <v>4.386574074074074E-3</v>
      </c>
      <c r="X1485" s="40">
        <v>4.386574074074074E-3</v>
      </c>
      <c r="Y1485" s="2" t="str">
        <f t="shared" si="284"/>
        <v/>
      </c>
      <c r="Z1485" s="47" t="str">
        <f t="shared" si="285"/>
        <v>Cumplido</v>
      </c>
      <c r="AA1485" s="8"/>
      <c r="AB1485" s="8"/>
      <c r="AC1485" s="8"/>
      <c r="AD1485" s="8"/>
      <c r="AE1485" s="8"/>
      <c r="AF1485" s="42">
        <v>45351</v>
      </c>
      <c r="AG1485" s="13" t="str">
        <f t="shared" si="286"/>
        <v>CUMPLE</v>
      </c>
      <c r="AH1485" s="13" t="str">
        <f t="shared" si="287"/>
        <v>NO CUMPLE</v>
      </c>
      <c r="AI1485" s="13" t="str">
        <f t="shared" si="288"/>
        <v>NO CUMPLE</v>
      </c>
      <c r="AJ1485" s="13" t="str">
        <f t="shared" si="289"/>
        <v>NO CUMPLE</v>
      </c>
      <c r="AK1485" s="13" t="str">
        <f t="shared" si="290"/>
        <v>NO CUMPLE</v>
      </c>
      <c r="AL1485" s="13" t="str">
        <f t="shared" si="291"/>
        <v>CUMPLE</v>
      </c>
      <c r="AM1485" s="13" t="str">
        <f t="shared" si="292"/>
        <v>NO CUMPLE</v>
      </c>
      <c r="AN1485" s="13" t="str">
        <f t="shared" si="293"/>
        <v>NO CUMPLE</v>
      </c>
      <c r="AO1485" s="13" t="str">
        <f t="shared" si="294"/>
        <v>NO CUMPLE</v>
      </c>
      <c r="AP1485" s="13" t="str">
        <f t="shared" si="295"/>
        <v>NO CUMPLE</v>
      </c>
    </row>
    <row r="1486" spans="1:42" ht="15" hidden="1" x14ac:dyDescent="0.25">
      <c r="A1486" t="s">
        <v>8769</v>
      </c>
      <c r="B1486" t="s">
        <v>165</v>
      </c>
      <c r="C1486" t="s">
        <v>359</v>
      </c>
      <c r="D1486" t="s">
        <v>71</v>
      </c>
      <c r="E1486" t="s">
        <v>593</v>
      </c>
      <c r="F1486" t="s">
        <v>793</v>
      </c>
      <c r="G1486" t="s">
        <v>54</v>
      </c>
      <c r="H1486" t="s">
        <v>55</v>
      </c>
      <c r="I1486" t="s">
        <v>30</v>
      </c>
      <c r="J1486" t="s">
        <v>82</v>
      </c>
      <c r="K1486" t="s">
        <v>57</v>
      </c>
      <c r="L1486" t="s">
        <v>8770</v>
      </c>
      <c r="M1486" t="s">
        <v>8771</v>
      </c>
      <c r="N1486" t="s">
        <v>8772</v>
      </c>
      <c r="O1486" t="s">
        <v>61</v>
      </c>
      <c r="P1486" t="s">
        <v>136</v>
      </c>
      <c r="Q1486" t="s">
        <v>137</v>
      </c>
      <c r="R1486" t="s">
        <v>8773</v>
      </c>
      <c r="S1486" t="s">
        <v>6489</v>
      </c>
      <c r="T1486" t="s">
        <v>8770</v>
      </c>
      <c r="U1486" t="s">
        <v>352</v>
      </c>
      <c r="V1486" s="40">
        <v>1.3194444444444445E-3</v>
      </c>
      <c r="W1486" s="40">
        <v>2.4074074074074076E-3</v>
      </c>
      <c r="X1486" s="40">
        <v>1.0879629629629629E-3</v>
      </c>
      <c r="Y1486" s="2" t="str">
        <f t="shared" si="284"/>
        <v/>
      </c>
      <c r="Z1486" s="47" t="str">
        <f t="shared" si="285"/>
        <v>Cumplido</v>
      </c>
      <c r="AA1486" s="8"/>
      <c r="AB1486" s="8" t="str">
        <f>IF($H1486="1-Crítica",IF($X1486&lt;=$AT$5,"Cumplido", "Incumplido"),"")</f>
        <v/>
      </c>
      <c r="AC1486" s="8" t="str">
        <f>IF($H1486="2-Alta",IF($X1486&lt;=$AT$6, "Cumplido", "Incumplido"),"")</f>
        <v/>
      </c>
      <c r="AD1486" s="8" t="str">
        <f>IF($H1486="3-Medio",IF($X1486&lt;=$AT$7, "Cumplido", "Incumplido"),"")</f>
        <v/>
      </c>
      <c r="AE1486" s="8" t="str">
        <f>IF($H1486="4-Baja",IF($X1486&lt;=$AT$8, "Cumplido", "Incumplido"),"")</f>
        <v>Cumplido</v>
      </c>
      <c r="AF1486" s="42">
        <v>45351</v>
      </c>
      <c r="AG1486" s="13" t="str">
        <f t="shared" si="286"/>
        <v>CUMPLE</v>
      </c>
      <c r="AH1486" s="13" t="str">
        <f t="shared" si="287"/>
        <v>NO CUMPLE</v>
      </c>
      <c r="AI1486" s="13" t="str">
        <f t="shared" si="288"/>
        <v>NO CUMPLE</v>
      </c>
      <c r="AJ1486" s="13" t="str">
        <f t="shared" si="289"/>
        <v>NO CUMPLE</v>
      </c>
      <c r="AK1486" s="13" t="str">
        <f t="shared" si="290"/>
        <v>NO CUMPLE</v>
      </c>
      <c r="AL1486" s="13" t="str">
        <f t="shared" si="291"/>
        <v>CUMPLE</v>
      </c>
      <c r="AM1486" s="13" t="str">
        <f t="shared" si="292"/>
        <v>NO CUMPLE</v>
      </c>
      <c r="AN1486" s="13" t="str">
        <f t="shared" si="293"/>
        <v>NO CUMPLE</v>
      </c>
      <c r="AO1486" s="13" t="str">
        <f t="shared" si="294"/>
        <v>NO CUMPLE</v>
      </c>
      <c r="AP1486" s="13" t="str">
        <f t="shared" si="295"/>
        <v>NO CUMPLE</v>
      </c>
    </row>
    <row r="1487" spans="1:42" ht="15" hidden="1" x14ac:dyDescent="0.25">
      <c r="A1487" t="s">
        <v>8774</v>
      </c>
      <c r="B1487" t="s">
        <v>165</v>
      </c>
      <c r="C1487" t="s">
        <v>359</v>
      </c>
      <c r="D1487" t="s">
        <v>71</v>
      </c>
      <c r="E1487" t="s">
        <v>593</v>
      </c>
      <c r="F1487" t="s">
        <v>793</v>
      </c>
      <c r="G1487" t="s">
        <v>54</v>
      </c>
      <c r="H1487" t="s">
        <v>55</v>
      </c>
      <c r="I1487" t="s">
        <v>30</v>
      </c>
      <c r="J1487" t="s">
        <v>82</v>
      </c>
      <c r="K1487" t="s">
        <v>57</v>
      </c>
      <c r="L1487" t="s">
        <v>8775</v>
      </c>
      <c r="M1487" t="s">
        <v>8776</v>
      </c>
      <c r="N1487" t="s">
        <v>8777</v>
      </c>
      <c r="O1487" t="s">
        <v>61</v>
      </c>
      <c r="P1487" t="s">
        <v>136</v>
      </c>
      <c r="Q1487" t="s">
        <v>137</v>
      </c>
      <c r="R1487" t="s">
        <v>8778</v>
      </c>
      <c r="S1487" t="s">
        <v>6489</v>
      </c>
      <c r="T1487" t="s">
        <v>8775</v>
      </c>
      <c r="U1487" t="s">
        <v>352</v>
      </c>
      <c r="V1487" s="40">
        <v>5.5381944444444442E-2</v>
      </c>
      <c r="W1487" s="40">
        <v>5.7002314814814818E-2</v>
      </c>
      <c r="X1487" s="40">
        <v>1.6203703703703703E-3</v>
      </c>
      <c r="Y1487" s="2" t="str">
        <f t="shared" si="284"/>
        <v/>
      </c>
      <c r="Z1487" s="47" t="str">
        <f t="shared" si="285"/>
        <v>Cumplido</v>
      </c>
      <c r="AA1487" s="8"/>
      <c r="AB1487" s="8"/>
      <c r="AC1487" s="8"/>
      <c r="AD1487" s="8"/>
      <c r="AE1487" s="8"/>
      <c r="AF1487" s="42">
        <v>45351</v>
      </c>
      <c r="AG1487" s="13" t="str">
        <f t="shared" si="286"/>
        <v>CUMPLE</v>
      </c>
      <c r="AH1487" s="13" t="str">
        <f t="shared" si="287"/>
        <v>NO CUMPLE</v>
      </c>
      <c r="AI1487" s="13" t="str">
        <f t="shared" si="288"/>
        <v>NO CUMPLE</v>
      </c>
      <c r="AJ1487" s="13" t="str">
        <f t="shared" si="289"/>
        <v>NO CUMPLE</v>
      </c>
      <c r="AK1487" s="13" t="str">
        <f t="shared" si="290"/>
        <v>NO CUMPLE</v>
      </c>
      <c r="AL1487" s="13" t="str">
        <f t="shared" si="291"/>
        <v>NO CUMPLE</v>
      </c>
      <c r="AM1487" s="13" t="str">
        <f t="shared" si="292"/>
        <v>CUMPLE</v>
      </c>
      <c r="AN1487" s="13" t="str">
        <f t="shared" si="293"/>
        <v>NO CUMPLE</v>
      </c>
      <c r="AO1487" s="13" t="str">
        <f t="shared" si="294"/>
        <v>NO CUMPLE</v>
      </c>
      <c r="AP1487" s="13" t="str">
        <f t="shared" si="295"/>
        <v>NO CUMPLE</v>
      </c>
    </row>
    <row r="1488" spans="1:42" ht="15" hidden="1" x14ac:dyDescent="0.25">
      <c r="A1488" t="s">
        <v>8779</v>
      </c>
      <c r="B1488" t="s">
        <v>165</v>
      </c>
      <c r="C1488" t="s">
        <v>359</v>
      </c>
      <c r="D1488" t="s">
        <v>71</v>
      </c>
      <c r="E1488" t="s">
        <v>593</v>
      </c>
      <c r="F1488" t="s">
        <v>793</v>
      </c>
      <c r="G1488" t="s">
        <v>54</v>
      </c>
      <c r="H1488" t="s">
        <v>55</v>
      </c>
      <c r="I1488" t="s">
        <v>30</v>
      </c>
      <c r="J1488" t="s">
        <v>82</v>
      </c>
      <c r="K1488" t="s">
        <v>57</v>
      </c>
      <c r="L1488" t="s">
        <v>8780</v>
      </c>
      <c r="M1488" t="s">
        <v>8781</v>
      </c>
      <c r="N1488" t="s">
        <v>8782</v>
      </c>
      <c r="O1488" t="s">
        <v>61</v>
      </c>
      <c r="P1488" t="s">
        <v>136</v>
      </c>
      <c r="Q1488" t="s">
        <v>137</v>
      </c>
      <c r="R1488" t="s">
        <v>8783</v>
      </c>
      <c r="S1488" t="s">
        <v>6489</v>
      </c>
      <c r="T1488" t="s">
        <v>8780</v>
      </c>
      <c r="U1488" t="s">
        <v>2723</v>
      </c>
      <c r="V1488" s="40">
        <v>7.0902777777777773E-2</v>
      </c>
      <c r="W1488" s="40">
        <v>7.1898148148148142E-2</v>
      </c>
      <c r="X1488" s="40">
        <v>9.9537037037037042E-4</v>
      </c>
      <c r="Y1488" s="2" t="str">
        <f t="shared" si="284"/>
        <v/>
      </c>
      <c r="Z1488" s="47" t="str">
        <f t="shared" si="285"/>
        <v>Cumplido</v>
      </c>
      <c r="AA1488" s="8"/>
      <c r="AB1488" s="8"/>
      <c r="AC1488" s="8"/>
      <c r="AD1488" s="8"/>
      <c r="AE1488" s="8"/>
      <c r="AF1488" s="42">
        <v>45351</v>
      </c>
      <c r="AG1488" s="13" t="str">
        <f t="shared" si="286"/>
        <v>CUMPLE</v>
      </c>
      <c r="AH1488" s="13" t="str">
        <f t="shared" si="287"/>
        <v>NO CUMPLE</v>
      </c>
      <c r="AI1488" s="13" t="str">
        <f t="shared" si="288"/>
        <v>NO CUMPLE</v>
      </c>
      <c r="AJ1488" s="13" t="str">
        <f t="shared" si="289"/>
        <v>NO CUMPLE</v>
      </c>
      <c r="AK1488" s="13" t="str">
        <f t="shared" si="290"/>
        <v>NO CUMPLE</v>
      </c>
      <c r="AL1488" s="13" t="str">
        <f t="shared" si="291"/>
        <v>NO CUMPLE</v>
      </c>
      <c r="AM1488" s="13" t="str">
        <f t="shared" si="292"/>
        <v>CUMPLE</v>
      </c>
      <c r="AN1488" s="13" t="str">
        <f t="shared" si="293"/>
        <v>NO CUMPLE</v>
      </c>
      <c r="AO1488" s="13" t="str">
        <f t="shared" si="294"/>
        <v>NO CUMPLE</v>
      </c>
      <c r="AP1488" s="13" t="str">
        <f t="shared" si="295"/>
        <v>NO CUMPLE</v>
      </c>
    </row>
    <row r="1489" spans="1:42" ht="15" hidden="1" x14ac:dyDescent="0.25">
      <c r="A1489" t="s">
        <v>8784</v>
      </c>
      <c r="B1489" t="s">
        <v>165</v>
      </c>
      <c r="C1489" t="s">
        <v>71</v>
      </c>
      <c r="D1489" t="s">
        <v>297</v>
      </c>
      <c r="E1489" t="s">
        <v>155</v>
      </c>
      <c r="F1489" t="s">
        <v>320</v>
      </c>
      <c r="G1489" t="s">
        <v>73</v>
      </c>
      <c r="H1489" t="s">
        <v>74</v>
      </c>
      <c r="I1489" t="s">
        <v>29</v>
      </c>
      <c r="J1489" t="s">
        <v>82</v>
      </c>
      <c r="K1489" t="s">
        <v>1694</v>
      </c>
      <c r="L1489" t="s">
        <v>1695</v>
      </c>
      <c r="M1489" t="s">
        <v>8785</v>
      </c>
      <c r="N1489" t="s">
        <v>8786</v>
      </c>
      <c r="O1489" t="s">
        <v>61</v>
      </c>
      <c r="P1489" t="s">
        <v>5749</v>
      </c>
      <c r="Q1489" t="s">
        <v>10</v>
      </c>
      <c r="R1489" t="s">
        <v>8787</v>
      </c>
      <c r="S1489" t="s">
        <v>6489</v>
      </c>
      <c r="T1489" t="s">
        <v>4163</v>
      </c>
      <c r="U1489" t="s">
        <v>8601</v>
      </c>
      <c r="V1489" s="40">
        <v>1.1817129629629629E-2</v>
      </c>
      <c r="W1489" s="40">
        <v>2.6331018518518517E-2</v>
      </c>
      <c r="X1489" s="40">
        <v>1.4513888888888889E-2</v>
      </c>
      <c r="Y1489" s="2" t="str">
        <f t="shared" si="284"/>
        <v/>
      </c>
      <c r="Z1489" s="47" t="str">
        <f t="shared" si="285"/>
        <v>Cumplido</v>
      </c>
      <c r="AA1489" s="8"/>
      <c r="AB1489" s="8"/>
      <c r="AC1489" s="8"/>
      <c r="AD1489" s="8"/>
      <c r="AE1489" s="8"/>
      <c r="AF1489" s="42">
        <v>45351</v>
      </c>
      <c r="AG1489" s="13" t="str">
        <f t="shared" si="286"/>
        <v>CUMPLE</v>
      </c>
      <c r="AH1489" s="13" t="str">
        <f t="shared" si="287"/>
        <v>NO CUMPLE</v>
      </c>
      <c r="AI1489" s="13" t="str">
        <f t="shared" si="288"/>
        <v>NO CUMPLE</v>
      </c>
      <c r="AJ1489" s="13" t="str">
        <f t="shared" si="289"/>
        <v>NO CUMPLE</v>
      </c>
      <c r="AK1489" s="13" t="str">
        <f t="shared" si="290"/>
        <v>NO CUMPLE</v>
      </c>
      <c r="AL1489" s="13" t="str">
        <f t="shared" si="291"/>
        <v>CUMPLE</v>
      </c>
      <c r="AM1489" s="13" t="str">
        <f t="shared" si="292"/>
        <v>NO CUMPLE</v>
      </c>
      <c r="AN1489" s="13" t="str">
        <f t="shared" si="293"/>
        <v>NO CUMPLE</v>
      </c>
      <c r="AO1489" s="13" t="str">
        <f t="shared" si="294"/>
        <v>NO CUMPLE</v>
      </c>
      <c r="AP1489" s="13" t="str">
        <f t="shared" si="295"/>
        <v>NO CUMPLE</v>
      </c>
    </row>
    <row r="1490" spans="1:42" ht="15" hidden="1" x14ac:dyDescent="0.25">
      <c r="A1490" t="s">
        <v>8788</v>
      </c>
      <c r="B1490" t="s">
        <v>165</v>
      </c>
      <c r="C1490" t="s">
        <v>359</v>
      </c>
      <c r="D1490" t="s">
        <v>71</v>
      </c>
      <c r="E1490" t="s">
        <v>593</v>
      </c>
      <c r="F1490" t="s">
        <v>793</v>
      </c>
      <c r="G1490" t="s">
        <v>54</v>
      </c>
      <c r="H1490" t="s">
        <v>55</v>
      </c>
      <c r="I1490" t="s">
        <v>30</v>
      </c>
      <c r="J1490" t="s">
        <v>82</v>
      </c>
      <c r="K1490" t="s">
        <v>57</v>
      </c>
      <c r="L1490" t="s">
        <v>8789</v>
      </c>
      <c r="M1490" t="s">
        <v>8790</v>
      </c>
      <c r="N1490" t="s">
        <v>8791</v>
      </c>
      <c r="O1490" t="s">
        <v>61</v>
      </c>
      <c r="P1490" t="s">
        <v>136</v>
      </c>
      <c r="Q1490" t="s">
        <v>137</v>
      </c>
      <c r="R1490" t="s">
        <v>8792</v>
      </c>
      <c r="S1490" t="s">
        <v>6489</v>
      </c>
      <c r="T1490" t="s">
        <v>8789</v>
      </c>
      <c r="U1490" t="s">
        <v>352</v>
      </c>
      <c r="V1490" s="40">
        <v>2.0138888888888888E-3</v>
      </c>
      <c r="W1490" s="40">
        <v>3.1828703703703702E-3</v>
      </c>
      <c r="X1490" s="40">
        <v>1.1689814814814816E-3</v>
      </c>
      <c r="Y1490" s="2" t="str">
        <f t="shared" si="284"/>
        <v/>
      </c>
      <c r="Z1490" s="47" t="str">
        <f t="shared" si="285"/>
        <v>Cumplido</v>
      </c>
      <c r="AA1490" s="8"/>
      <c r="AB1490" s="8"/>
      <c r="AC1490" s="8"/>
      <c r="AD1490" s="8"/>
      <c r="AE1490" s="8"/>
      <c r="AF1490" s="42">
        <v>45351</v>
      </c>
      <c r="AG1490" s="13" t="str">
        <f t="shared" si="286"/>
        <v>CUMPLE</v>
      </c>
      <c r="AH1490" s="13" t="str">
        <f t="shared" si="287"/>
        <v>NO CUMPLE</v>
      </c>
      <c r="AI1490" s="13" t="str">
        <f t="shared" si="288"/>
        <v>NO CUMPLE</v>
      </c>
      <c r="AJ1490" s="13" t="str">
        <f t="shared" si="289"/>
        <v>NO CUMPLE</v>
      </c>
      <c r="AK1490" s="13" t="str">
        <f t="shared" si="290"/>
        <v>NO CUMPLE</v>
      </c>
      <c r="AL1490" s="13" t="str">
        <f t="shared" si="291"/>
        <v>CUMPLE</v>
      </c>
      <c r="AM1490" s="13" t="str">
        <f t="shared" si="292"/>
        <v>NO CUMPLE</v>
      </c>
      <c r="AN1490" s="13" t="str">
        <f t="shared" si="293"/>
        <v>NO CUMPLE</v>
      </c>
      <c r="AO1490" s="13" t="str">
        <f t="shared" si="294"/>
        <v>NO CUMPLE</v>
      </c>
      <c r="AP1490" s="13" t="str">
        <f t="shared" si="295"/>
        <v>NO CUMPLE</v>
      </c>
    </row>
    <row r="1491" spans="1:42" ht="15" x14ac:dyDescent="0.25">
      <c r="A1491" t="s">
        <v>8793</v>
      </c>
      <c r="B1491" t="s">
        <v>95</v>
      </c>
      <c r="C1491" t="s">
        <v>273</v>
      </c>
      <c r="D1491" t="s">
        <v>297</v>
      </c>
      <c r="E1491" t="s">
        <v>5951</v>
      </c>
      <c r="F1491" t="s">
        <v>299</v>
      </c>
      <c r="G1491" t="s">
        <v>54</v>
      </c>
      <c r="H1491" t="s">
        <v>55</v>
      </c>
      <c r="I1491" t="s">
        <v>30</v>
      </c>
      <c r="J1491" t="s">
        <v>82</v>
      </c>
      <c r="K1491" t="s">
        <v>288</v>
      </c>
      <c r="L1491" t="s">
        <v>8794</v>
      </c>
      <c r="M1491" t="s">
        <v>8795</v>
      </c>
      <c r="N1491" t="s">
        <v>8796</v>
      </c>
      <c r="O1491" t="s">
        <v>61</v>
      </c>
      <c r="P1491" t="s">
        <v>136</v>
      </c>
      <c r="Q1491" t="s">
        <v>137</v>
      </c>
      <c r="R1491" t="s">
        <v>8797</v>
      </c>
      <c r="S1491" t="s">
        <v>6489</v>
      </c>
      <c r="T1491" t="s">
        <v>8798</v>
      </c>
      <c r="U1491" t="s">
        <v>8799</v>
      </c>
      <c r="V1491" s="40">
        <v>2.1157407407407406E-2</v>
      </c>
      <c r="W1491" s="40">
        <v>3.3414351851851855E-2</v>
      </c>
      <c r="X1491" s="40">
        <v>1.2256944444444445E-2</v>
      </c>
      <c r="Y1491" s="2" t="str">
        <f t="shared" si="284"/>
        <v/>
      </c>
      <c r="Z1491" s="47" t="str">
        <f t="shared" si="285"/>
        <v>Cumplido</v>
      </c>
      <c r="AA1491" s="8"/>
      <c r="AB1491" s="8"/>
      <c r="AC1491" s="8"/>
      <c r="AD1491" s="8"/>
      <c r="AE1491" s="8"/>
      <c r="AF1491" s="42">
        <v>45351</v>
      </c>
      <c r="AG1491" s="13" t="str">
        <f t="shared" si="286"/>
        <v>CUMPLE</v>
      </c>
      <c r="AH1491" s="13" t="str">
        <f t="shared" si="287"/>
        <v>NO CUMPLE</v>
      </c>
      <c r="AI1491" s="13" t="str">
        <f t="shared" si="288"/>
        <v>NO CUMPLE</v>
      </c>
      <c r="AJ1491" s="13" t="str">
        <f t="shared" si="289"/>
        <v>NO CUMPLE</v>
      </c>
      <c r="AK1491" s="13" t="str">
        <f t="shared" si="290"/>
        <v>NO CUMPLE</v>
      </c>
      <c r="AL1491" s="13" t="str">
        <f t="shared" si="291"/>
        <v>CUMPLE</v>
      </c>
      <c r="AM1491" s="13" t="str">
        <f t="shared" si="292"/>
        <v>NO CUMPLE</v>
      </c>
      <c r="AN1491" s="13" t="str">
        <f t="shared" si="293"/>
        <v>NO CUMPLE</v>
      </c>
      <c r="AO1491" s="13" t="str">
        <f t="shared" si="294"/>
        <v>NO CUMPLE</v>
      </c>
      <c r="AP1491" s="13" t="str">
        <f t="shared" si="295"/>
        <v>NO CUMPLE</v>
      </c>
    </row>
    <row r="1492" spans="1:42" ht="15" x14ac:dyDescent="0.25">
      <c r="A1492" t="s">
        <v>8800</v>
      </c>
      <c r="B1492" t="s">
        <v>94</v>
      </c>
      <c r="C1492" t="s">
        <v>223</v>
      </c>
      <c r="D1492" t="s">
        <v>223</v>
      </c>
      <c r="E1492" t="s">
        <v>689</v>
      </c>
      <c r="F1492" t="s">
        <v>690</v>
      </c>
      <c r="G1492" t="s">
        <v>73</v>
      </c>
      <c r="H1492" t="s">
        <v>74</v>
      </c>
      <c r="I1492" t="s">
        <v>29</v>
      </c>
      <c r="J1492" t="s">
        <v>82</v>
      </c>
      <c r="K1492" t="s">
        <v>75</v>
      </c>
      <c r="L1492" t="s">
        <v>8801</v>
      </c>
      <c r="M1492" t="s">
        <v>8802</v>
      </c>
      <c r="N1492" t="s">
        <v>8803</v>
      </c>
      <c r="O1492" t="s">
        <v>61</v>
      </c>
      <c r="P1492" t="s">
        <v>94</v>
      </c>
      <c r="Q1492" t="s">
        <v>617</v>
      </c>
      <c r="R1492" t="s">
        <v>8804</v>
      </c>
      <c r="S1492" t="s">
        <v>6489</v>
      </c>
      <c r="T1492" t="s">
        <v>8801</v>
      </c>
      <c r="U1492" t="s">
        <v>8805</v>
      </c>
      <c r="V1492" s="40">
        <v>0</v>
      </c>
      <c r="W1492" s="40">
        <v>1.4699074074074074E-3</v>
      </c>
      <c r="X1492" s="40">
        <v>1.4699074074074074E-3</v>
      </c>
      <c r="Y1492" s="2" t="str">
        <f t="shared" si="284"/>
        <v/>
      </c>
      <c r="Z1492" s="47" t="str">
        <f t="shared" si="285"/>
        <v>Cumplido</v>
      </c>
      <c r="AA1492" s="8"/>
      <c r="AB1492" s="8" t="str">
        <f>IF($H1492="1-Crítica",IF($X1492&lt;=$AT$5,"Cumplido", "Incumplido"),"")</f>
        <v/>
      </c>
      <c r="AC1492" s="8" t="str">
        <f>IF($H1492="2-Alta",IF($X1492&lt;=$AT$6, "Cumplido", "Incumplido"),"")</f>
        <v/>
      </c>
      <c r="AD1492" s="8" t="str">
        <f>IF($H1492="3-Medio",IF($X1492&lt;=$AT$7, "Cumplido", "Incumplido"),"")</f>
        <v>Cumplido</v>
      </c>
      <c r="AE1492" s="8" t="str">
        <f>IF($H1492="4-Baja",IF($X1492&lt;=$AT$8, "Cumplido", "Incumplido"),"")</f>
        <v/>
      </c>
      <c r="AF1492" s="42">
        <v>45351</v>
      </c>
      <c r="AG1492" s="13" t="str">
        <f t="shared" si="286"/>
        <v>CUMPLE</v>
      </c>
      <c r="AH1492" s="13" t="str">
        <f t="shared" si="287"/>
        <v>NO CUMPLE</v>
      </c>
      <c r="AI1492" s="13" t="str">
        <f t="shared" si="288"/>
        <v>NO CUMPLE</v>
      </c>
      <c r="AJ1492" s="13" t="str">
        <f t="shared" si="289"/>
        <v>NO CUMPLE</v>
      </c>
      <c r="AK1492" s="13" t="str">
        <f t="shared" si="290"/>
        <v>NO CUMPLE</v>
      </c>
      <c r="AL1492" s="13" t="str">
        <f t="shared" si="291"/>
        <v>CUMPLE</v>
      </c>
      <c r="AM1492" s="13" t="str">
        <f t="shared" si="292"/>
        <v>NO CUMPLE</v>
      </c>
      <c r="AN1492" s="13" t="str">
        <f t="shared" si="293"/>
        <v>NO CUMPLE</v>
      </c>
      <c r="AO1492" s="13" t="str">
        <f t="shared" si="294"/>
        <v>NO CUMPLE</v>
      </c>
      <c r="AP1492" s="13" t="str">
        <f t="shared" si="295"/>
        <v>NO CUMPLE</v>
      </c>
    </row>
    <row r="1493" spans="1:42" ht="15" hidden="1" x14ac:dyDescent="0.25">
      <c r="A1493" t="s">
        <v>8806</v>
      </c>
      <c r="B1493" t="s">
        <v>165</v>
      </c>
      <c r="C1493" t="s">
        <v>296</v>
      </c>
      <c r="D1493" t="s">
        <v>297</v>
      </c>
      <c r="E1493" t="s">
        <v>876</v>
      </c>
      <c r="F1493" t="s">
        <v>299</v>
      </c>
      <c r="G1493" t="s">
        <v>73</v>
      </c>
      <c r="H1493" t="s">
        <v>74</v>
      </c>
      <c r="I1493" t="s">
        <v>29</v>
      </c>
      <c r="J1493" t="s">
        <v>82</v>
      </c>
      <c r="K1493" t="s">
        <v>768</v>
      </c>
      <c r="L1493" t="s">
        <v>769</v>
      </c>
      <c r="M1493" t="s">
        <v>8807</v>
      </c>
      <c r="N1493" t="s">
        <v>8808</v>
      </c>
      <c r="O1493" t="s">
        <v>61</v>
      </c>
      <c r="P1493" t="s">
        <v>94</v>
      </c>
      <c r="Q1493" t="s">
        <v>95</v>
      </c>
      <c r="R1493" t="s">
        <v>8809</v>
      </c>
      <c r="S1493" t="s">
        <v>6489</v>
      </c>
      <c r="T1493" t="s">
        <v>8810</v>
      </c>
      <c r="U1493"/>
      <c r="V1493" s="40">
        <v>1.8784722222222223E-2</v>
      </c>
      <c r="W1493" s="40">
        <v>3.1342592592592596E-2</v>
      </c>
      <c r="X1493" s="40">
        <v>1.255787037037037E-2</v>
      </c>
      <c r="Y1493" s="2" t="str">
        <f t="shared" si="284"/>
        <v/>
      </c>
      <c r="Z1493" s="47" t="str">
        <f t="shared" si="285"/>
        <v>Cumplido</v>
      </c>
      <c r="AA1493" s="8"/>
      <c r="AB1493" s="8"/>
      <c r="AC1493" s="8"/>
      <c r="AD1493" s="8"/>
      <c r="AE1493" s="8"/>
      <c r="AF1493" s="42">
        <v>45351</v>
      </c>
      <c r="AG1493" s="13" t="str">
        <f t="shared" si="286"/>
        <v>CUMPLE</v>
      </c>
      <c r="AH1493" s="13" t="str">
        <f t="shared" si="287"/>
        <v>NO CUMPLE</v>
      </c>
      <c r="AI1493" s="13" t="str">
        <f t="shared" si="288"/>
        <v>NO CUMPLE</v>
      </c>
      <c r="AJ1493" s="13" t="str">
        <f t="shared" si="289"/>
        <v>NO CUMPLE</v>
      </c>
      <c r="AK1493" s="13" t="str">
        <f t="shared" si="290"/>
        <v>NO CUMPLE</v>
      </c>
      <c r="AL1493" s="13" t="str">
        <f t="shared" si="291"/>
        <v>CUMPLE</v>
      </c>
      <c r="AM1493" s="13" t="str">
        <f t="shared" si="292"/>
        <v>NO CUMPLE</v>
      </c>
      <c r="AN1493" s="13" t="str">
        <f t="shared" si="293"/>
        <v>NO CUMPLE</v>
      </c>
      <c r="AO1493" s="13" t="str">
        <f t="shared" si="294"/>
        <v>NO CUMPLE</v>
      </c>
      <c r="AP1493" s="13" t="str">
        <f t="shared" si="295"/>
        <v>NO CUMPLE</v>
      </c>
    </row>
    <row r="1494" spans="1:42" ht="15" hidden="1" x14ac:dyDescent="0.25">
      <c r="A1494" t="s">
        <v>8811</v>
      </c>
      <c r="B1494" t="s">
        <v>165</v>
      </c>
      <c r="C1494" t="s">
        <v>296</v>
      </c>
      <c r="D1494" t="s">
        <v>297</v>
      </c>
      <c r="E1494" t="s">
        <v>876</v>
      </c>
      <c r="F1494" t="s">
        <v>320</v>
      </c>
      <c r="G1494" t="s">
        <v>73</v>
      </c>
      <c r="H1494" t="s">
        <v>74</v>
      </c>
      <c r="I1494" t="s">
        <v>29</v>
      </c>
      <c r="J1494" t="s">
        <v>82</v>
      </c>
      <c r="K1494" t="s">
        <v>1694</v>
      </c>
      <c r="L1494" t="s">
        <v>1695</v>
      </c>
      <c r="M1494" t="s">
        <v>8812</v>
      </c>
      <c r="N1494" t="s">
        <v>8813</v>
      </c>
      <c r="O1494" t="s">
        <v>61</v>
      </c>
      <c r="P1494" t="s">
        <v>94</v>
      </c>
      <c r="Q1494" t="s">
        <v>95</v>
      </c>
      <c r="R1494" t="s">
        <v>8814</v>
      </c>
      <c r="S1494" t="s">
        <v>6489</v>
      </c>
      <c r="T1494" t="s">
        <v>4168</v>
      </c>
      <c r="U1494"/>
      <c r="V1494" s="40">
        <v>1.8356481481481481E-2</v>
      </c>
      <c r="W1494" s="40">
        <v>3.0601851851851852E-2</v>
      </c>
      <c r="X1494" s="40">
        <v>1.224537037037037E-2</v>
      </c>
      <c r="Y1494" s="2" t="str">
        <f t="shared" si="284"/>
        <v/>
      </c>
      <c r="Z1494" s="47" t="str">
        <f t="shared" si="285"/>
        <v>Cumplido</v>
      </c>
      <c r="AA1494" s="8"/>
      <c r="AB1494" s="8"/>
      <c r="AC1494" s="8"/>
      <c r="AD1494" s="8"/>
      <c r="AE1494" s="8"/>
      <c r="AF1494" s="42">
        <v>45351</v>
      </c>
      <c r="AG1494" s="13" t="str">
        <f t="shared" si="286"/>
        <v>CUMPLE</v>
      </c>
      <c r="AH1494" s="13" t="str">
        <f t="shared" si="287"/>
        <v>NO CUMPLE</v>
      </c>
      <c r="AI1494" s="13" t="str">
        <f t="shared" si="288"/>
        <v>NO CUMPLE</v>
      </c>
      <c r="AJ1494" s="13" t="str">
        <f t="shared" si="289"/>
        <v>NO CUMPLE</v>
      </c>
      <c r="AK1494" s="13" t="str">
        <f t="shared" si="290"/>
        <v>NO CUMPLE</v>
      </c>
      <c r="AL1494" s="13" t="str">
        <f t="shared" si="291"/>
        <v>CUMPLE</v>
      </c>
      <c r="AM1494" s="13" t="str">
        <f t="shared" si="292"/>
        <v>NO CUMPLE</v>
      </c>
      <c r="AN1494" s="13" t="str">
        <f t="shared" si="293"/>
        <v>NO CUMPLE</v>
      </c>
      <c r="AO1494" s="13" t="str">
        <f t="shared" si="294"/>
        <v>NO CUMPLE</v>
      </c>
      <c r="AP1494" s="13" t="str">
        <f t="shared" si="295"/>
        <v>NO CUMPLE</v>
      </c>
    </row>
    <row r="1495" spans="1:42" ht="15" x14ac:dyDescent="0.25">
      <c r="A1495" t="s">
        <v>8815</v>
      </c>
      <c r="B1495" t="s">
        <v>284</v>
      </c>
      <c r="C1495" t="s">
        <v>273</v>
      </c>
      <c r="D1495" t="s">
        <v>2863</v>
      </c>
      <c r="E1495" t="s">
        <v>5951</v>
      </c>
      <c r="F1495" t="s">
        <v>327</v>
      </c>
      <c r="G1495" t="s">
        <v>73</v>
      </c>
      <c r="H1495" t="s">
        <v>55</v>
      </c>
      <c r="I1495" t="s">
        <v>30</v>
      </c>
      <c r="J1495" t="s">
        <v>82</v>
      </c>
      <c r="K1495" t="s">
        <v>288</v>
      </c>
      <c r="L1495" t="s">
        <v>8816</v>
      </c>
      <c r="M1495" t="s">
        <v>8817</v>
      </c>
      <c r="N1495" t="s">
        <v>8818</v>
      </c>
      <c r="O1495" t="s">
        <v>61</v>
      </c>
      <c r="P1495" t="s">
        <v>136</v>
      </c>
      <c r="Q1495" t="s">
        <v>137</v>
      </c>
      <c r="R1495" t="s">
        <v>8819</v>
      </c>
      <c r="S1495" t="s">
        <v>6489</v>
      </c>
      <c r="T1495" t="s">
        <v>8820</v>
      </c>
      <c r="U1495" t="s">
        <v>8821</v>
      </c>
      <c r="V1495" s="40">
        <v>0.1650462962962963</v>
      </c>
      <c r="W1495" s="40">
        <v>0.17603009259259259</v>
      </c>
      <c r="X1495" s="40">
        <v>1.0983796296296297E-2</v>
      </c>
      <c r="Y1495" s="2" t="str">
        <f t="shared" si="284"/>
        <v/>
      </c>
      <c r="Z1495" s="47" t="str">
        <f t="shared" si="285"/>
        <v>Cumplido</v>
      </c>
      <c r="AA1495" s="8"/>
      <c r="AB1495" s="8"/>
      <c r="AC1495" s="8"/>
      <c r="AD1495" s="8"/>
      <c r="AE1495" s="8"/>
      <c r="AF1495" s="42">
        <v>45351</v>
      </c>
      <c r="AG1495" s="13" t="str">
        <f t="shared" si="286"/>
        <v>CUMPLE</v>
      </c>
      <c r="AH1495" s="13" t="str">
        <f t="shared" si="287"/>
        <v>NO CUMPLE</v>
      </c>
      <c r="AI1495" s="13" t="str">
        <f t="shared" si="288"/>
        <v>NO CUMPLE</v>
      </c>
      <c r="AJ1495" s="13" t="str">
        <f t="shared" si="289"/>
        <v>NO CUMPLE</v>
      </c>
      <c r="AK1495" s="13" t="str">
        <f t="shared" si="290"/>
        <v>NO CUMPLE</v>
      </c>
      <c r="AL1495" s="13" t="str">
        <f t="shared" si="291"/>
        <v>NO CUMPLE</v>
      </c>
      <c r="AM1495" s="13" t="str">
        <f t="shared" si="292"/>
        <v>NO CUMPLE</v>
      </c>
      <c r="AN1495" s="13" t="str">
        <f t="shared" si="293"/>
        <v>CUMPLE</v>
      </c>
      <c r="AO1495" s="13" t="str">
        <f t="shared" si="294"/>
        <v>NO CUMPLE</v>
      </c>
      <c r="AP1495" s="13" t="str">
        <f t="shared" si="295"/>
        <v>NO CUMPLE</v>
      </c>
    </row>
    <row r="1496" spans="1:42" ht="15" x14ac:dyDescent="0.25">
      <c r="A1496" t="s">
        <v>8822</v>
      </c>
      <c r="B1496" t="s">
        <v>445</v>
      </c>
      <c r="C1496" t="s">
        <v>273</v>
      </c>
      <c r="D1496" t="s">
        <v>446</v>
      </c>
      <c r="E1496" t="s">
        <v>5951</v>
      </c>
      <c r="F1496" t="s">
        <v>447</v>
      </c>
      <c r="G1496" t="s">
        <v>448</v>
      </c>
      <c r="H1496" t="s">
        <v>55</v>
      </c>
      <c r="I1496" t="s">
        <v>30</v>
      </c>
      <c r="J1496" t="s">
        <v>67</v>
      </c>
      <c r="K1496" t="s">
        <v>288</v>
      </c>
      <c r="L1496" t="s">
        <v>8823</v>
      </c>
      <c r="M1496" t="s">
        <v>8824</v>
      </c>
      <c r="N1496" t="s">
        <v>8824</v>
      </c>
      <c r="O1496" t="s">
        <v>61</v>
      </c>
      <c r="P1496" t="s">
        <v>452</v>
      </c>
      <c r="Q1496" t="s">
        <v>452</v>
      </c>
      <c r="R1496" t="s">
        <v>8825</v>
      </c>
      <c r="S1496" t="s">
        <v>6489</v>
      </c>
      <c r="T1496" t="s">
        <v>8826</v>
      </c>
      <c r="U1496" t="s">
        <v>8827</v>
      </c>
      <c r="V1496" s="40">
        <v>3.3576388888888892E-2</v>
      </c>
      <c r="W1496" s="40">
        <v>3.7372685185185182E-2</v>
      </c>
      <c r="X1496" s="40">
        <v>3.7962962962962963E-3</v>
      </c>
      <c r="Y1496" s="2" t="str">
        <f t="shared" si="284"/>
        <v>Cumplido</v>
      </c>
      <c r="Z1496" s="47" t="str">
        <f t="shared" si="285"/>
        <v/>
      </c>
      <c r="AA1496" s="8"/>
      <c r="AB1496" s="8" t="str">
        <f>IF($H1496="1-Crítica",IF($X1496&lt;=$AT$5,"Cumplido", "Incumplido"),"")</f>
        <v/>
      </c>
      <c r="AC1496" s="8" t="str">
        <f>IF($H1496="2-Alta",IF($X1496&lt;=$AT$6, "Cumplido", "Incumplido"),"")</f>
        <v/>
      </c>
      <c r="AD1496" s="8" t="str">
        <f>IF($H1496="3-Medio",IF($X1496&lt;=$AT$7, "Cumplido", "Incumplido"),"")</f>
        <v/>
      </c>
      <c r="AE1496" s="8" t="str">
        <f>IF($H1496="4-Baja",IF($X1496&lt;=$AT$8, "Cumplido", "Incumplido"),"")</f>
        <v>Cumplido</v>
      </c>
      <c r="AF1496" s="42">
        <v>45351</v>
      </c>
      <c r="AG1496" s="13" t="str">
        <f t="shared" si="286"/>
        <v>CUMPLE</v>
      </c>
      <c r="AH1496" s="13" t="str">
        <f t="shared" si="287"/>
        <v>NO CUMPLE</v>
      </c>
      <c r="AI1496" s="13" t="str">
        <f t="shared" si="288"/>
        <v>NO CUMPLE</v>
      </c>
      <c r="AJ1496" s="13" t="str">
        <f t="shared" si="289"/>
        <v>NO CUMPLE</v>
      </c>
      <c r="AK1496" s="13" t="str">
        <f t="shared" si="290"/>
        <v>NO CUMPLE</v>
      </c>
      <c r="AL1496" s="13" t="str">
        <f t="shared" si="291"/>
        <v>CUMPLE</v>
      </c>
      <c r="AM1496" s="13" t="str">
        <f t="shared" si="292"/>
        <v>NO CUMPLE</v>
      </c>
      <c r="AN1496" s="13" t="str">
        <f t="shared" si="293"/>
        <v>NO CUMPLE</v>
      </c>
      <c r="AO1496" s="13" t="str">
        <f t="shared" si="294"/>
        <v>NO CUMPLE</v>
      </c>
      <c r="AP1496" s="13" t="str">
        <f t="shared" si="295"/>
        <v>NO CUMPLE</v>
      </c>
    </row>
    <row r="1497" spans="1:42" ht="15" hidden="1" x14ac:dyDescent="0.25">
      <c r="Y1497" s="2" t="e">
        <f>IF(#REF!="Incidente de Cliente",IF(#REF!&lt;=$AT$2,"Cumplido","Incumplido"),"")</f>
        <v>#REF!</v>
      </c>
      <c r="Z1497" s="47" t="e">
        <f>IF(#REF!="Requerimiento de Cliente",IF(#REF!&lt;=$AT$3,"Cumplido","Incumplido"),"")</f>
        <v>#REF!</v>
      </c>
      <c r="AA1497" s="8"/>
      <c r="AB1497" s="8"/>
      <c r="AC1497" s="8"/>
      <c r="AD1497" s="8"/>
      <c r="AE1497" s="8"/>
      <c r="AF1497" s="42"/>
      <c r="AG1497" s="13" t="e">
        <f>IF(#REF!&lt;$AR$11,"CUMPLE","NO CUMPLE")</f>
        <v>#REF!</v>
      </c>
      <c r="AH1497" s="13" t="e">
        <f>IF(#REF!&gt;$AR$12,IF(#REF!&lt;=$AS$12,"CUMPLE","NO CUMPLE"),"NO CUMPLE")</f>
        <v>#REF!</v>
      </c>
      <c r="AI1497" s="13" t="e">
        <f>IF(#REF!&gt;$AR$13,IF(#REF!&lt;=$AS$13,"CUMPLE","NO CUMPLE"),"NO CUMPLE")</f>
        <v>#REF!</v>
      </c>
      <c r="AJ1497" s="13" t="e">
        <f>IF(#REF!&gt;$AR$14,IF(#REF!&lt;=$AS$14,"CUMPLE","NO CUMPLE"),"NO CUMPLE")</f>
        <v>#REF!</v>
      </c>
      <c r="AK1497" s="13" t="e">
        <f>IF(#REF!&gt;$AR$15,"CUMPLE","NO CUMPLE")</f>
        <v>#REF!</v>
      </c>
      <c r="AL1497" s="13" t="e">
        <f>IF(#REF!&lt;$AR$11,"CUMPLE","NO CUMPLE")</f>
        <v>#REF!</v>
      </c>
      <c r="AM1497" s="13" t="e">
        <f>IF(#REF!&gt;$AR$12,IF(#REF!&lt;=$AS$12,"CUMPLE","NO CUMPLE"),"NO CUMPLE")</f>
        <v>#REF!</v>
      </c>
      <c r="AN1497" s="13" t="e">
        <f>IF(#REF!&gt;$AR$13,IF(#REF!&lt;=$AS$13,"CUMPLE","NO CUMPLE"),"NO CUMPLE")</f>
        <v>#REF!</v>
      </c>
      <c r="AO1497" s="13" t="e">
        <f>IF(#REF!&gt;$AR$14,IF(#REF!&lt;=$AS$14,"CUMPLE","NO CUMPLE"),"NO CUMPLE")</f>
        <v>#REF!</v>
      </c>
      <c r="AP1497" s="13" t="e">
        <f>IF(#REF!&gt;$AR$15,"CUMPLE","NO CUMPLE")</f>
        <v>#REF!</v>
      </c>
    </row>
    <row r="1498" spans="1:42" ht="15" hidden="1" x14ac:dyDescent="0.25">
      <c r="Y1498" s="2" t="e">
        <f>IF(#REF!="Incidente de Cliente",IF(#REF!&lt;=$AT$2,"Cumplido","Incumplido"),"")</f>
        <v>#REF!</v>
      </c>
      <c r="Z1498" s="47" t="e">
        <f>IF(#REF!="Requerimiento de Cliente",IF(#REF!&lt;=$AT$3,"Cumplido","Incumplido"),"")</f>
        <v>#REF!</v>
      </c>
      <c r="AA1498" s="8"/>
      <c r="AB1498" s="8"/>
      <c r="AC1498" s="8"/>
      <c r="AD1498" s="8"/>
      <c r="AE1498" s="8"/>
      <c r="AF1498" s="42"/>
      <c r="AG1498" s="13" t="e">
        <f>IF(#REF!&lt;$AR$11,"CUMPLE","NO CUMPLE")</f>
        <v>#REF!</v>
      </c>
      <c r="AH1498" s="13" t="e">
        <f>IF(#REF!&gt;$AR$12,IF(#REF!&lt;=$AS$12,"CUMPLE","NO CUMPLE"),"NO CUMPLE")</f>
        <v>#REF!</v>
      </c>
      <c r="AI1498" s="13" t="e">
        <f>IF(#REF!&gt;$AR$13,IF(#REF!&lt;=$AS$13,"CUMPLE","NO CUMPLE"),"NO CUMPLE")</f>
        <v>#REF!</v>
      </c>
      <c r="AJ1498" s="13" t="e">
        <f>IF(#REF!&gt;$AR$14,IF(#REF!&lt;=$AS$14,"CUMPLE","NO CUMPLE"),"NO CUMPLE")</f>
        <v>#REF!</v>
      </c>
      <c r="AK1498" s="13" t="e">
        <f>IF(#REF!&gt;$AR$15,"CUMPLE","NO CUMPLE")</f>
        <v>#REF!</v>
      </c>
      <c r="AL1498" s="13" t="e">
        <f>IF(#REF!&lt;$AR$11,"CUMPLE","NO CUMPLE")</f>
        <v>#REF!</v>
      </c>
      <c r="AM1498" s="13" t="e">
        <f>IF(#REF!&gt;$AR$12,IF(#REF!&lt;=$AS$12,"CUMPLE","NO CUMPLE"),"NO CUMPLE")</f>
        <v>#REF!</v>
      </c>
      <c r="AN1498" s="13" t="e">
        <f>IF(#REF!&gt;$AR$13,IF(#REF!&lt;=$AS$13,"CUMPLE","NO CUMPLE"),"NO CUMPLE")</f>
        <v>#REF!</v>
      </c>
      <c r="AO1498" s="13" t="e">
        <f>IF(#REF!&gt;$AR$14,IF(#REF!&lt;=$AS$14,"CUMPLE","NO CUMPLE"),"NO CUMPLE")</f>
        <v>#REF!</v>
      </c>
      <c r="AP1498" s="13" t="e">
        <f>IF(#REF!&gt;$AR$15,"CUMPLE","NO CUMPLE")</f>
        <v>#REF!</v>
      </c>
    </row>
    <row r="1499" spans="1:42" ht="15" hidden="1" x14ac:dyDescent="0.25">
      <c r="Y1499" s="2" t="e">
        <f>IF(#REF!="Incidente de Cliente",IF(#REF!&lt;=$AT$2,"Cumplido","Incumplido"),"")</f>
        <v>#REF!</v>
      </c>
      <c r="Z1499" s="47" t="e">
        <f>IF(#REF!="Requerimiento de Cliente",IF(#REF!&lt;=$AT$3,"Cumplido","Incumplido"),"")</f>
        <v>#REF!</v>
      </c>
      <c r="AA1499" s="8"/>
      <c r="AB1499" s="8"/>
      <c r="AC1499" s="8"/>
      <c r="AD1499" s="8"/>
      <c r="AE1499" s="8"/>
      <c r="AF1499" s="42"/>
      <c r="AG1499" s="13" t="e">
        <f>IF(#REF!&lt;$AR$11,"CUMPLE","NO CUMPLE")</f>
        <v>#REF!</v>
      </c>
      <c r="AH1499" s="13" t="e">
        <f>IF(#REF!&gt;$AR$12,IF(#REF!&lt;=$AS$12,"CUMPLE","NO CUMPLE"),"NO CUMPLE")</f>
        <v>#REF!</v>
      </c>
      <c r="AI1499" s="13" t="e">
        <f>IF(#REF!&gt;$AR$13,IF(#REF!&lt;=$AS$13,"CUMPLE","NO CUMPLE"),"NO CUMPLE")</f>
        <v>#REF!</v>
      </c>
      <c r="AJ1499" s="13" t="e">
        <f>IF(#REF!&gt;$AR$14,IF(#REF!&lt;=$AS$14,"CUMPLE","NO CUMPLE"),"NO CUMPLE")</f>
        <v>#REF!</v>
      </c>
      <c r="AK1499" s="13" t="e">
        <f>IF(#REF!&gt;$AR$15,"CUMPLE","NO CUMPLE")</f>
        <v>#REF!</v>
      </c>
      <c r="AL1499" s="13" t="e">
        <f>IF(#REF!&lt;$AR$11,"CUMPLE","NO CUMPLE")</f>
        <v>#REF!</v>
      </c>
      <c r="AM1499" s="13" t="e">
        <f>IF(#REF!&gt;$AR$12,IF(#REF!&lt;=$AS$12,"CUMPLE","NO CUMPLE"),"NO CUMPLE")</f>
        <v>#REF!</v>
      </c>
      <c r="AN1499" s="13" t="e">
        <f>IF(#REF!&gt;$AR$13,IF(#REF!&lt;=$AS$13,"CUMPLE","NO CUMPLE"),"NO CUMPLE")</f>
        <v>#REF!</v>
      </c>
      <c r="AO1499" s="13" t="e">
        <f>IF(#REF!&gt;$AR$14,IF(#REF!&lt;=$AS$14,"CUMPLE","NO CUMPLE"),"NO CUMPLE")</f>
        <v>#REF!</v>
      </c>
      <c r="AP1499" s="13" t="e">
        <f>IF(#REF!&gt;$AR$15,"CUMPLE","NO CUMPLE")</f>
        <v>#REF!</v>
      </c>
    </row>
    <row r="1500" spans="1:42" ht="15" hidden="1" x14ac:dyDescent="0.25">
      <c r="Y1500" s="2" t="e">
        <f>IF(#REF!="Incidente de Cliente",IF(#REF!&lt;=$AT$2,"Cumplido","Incumplido"),"")</f>
        <v>#REF!</v>
      </c>
      <c r="Z1500" s="47" t="e">
        <f>IF(#REF!="Requerimiento de Cliente",IF(#REF!&lt;=$AT$3,"Cumplido","Incumplido"),"")</f>
        <v>#REF!</v>
      </c>
      <c r="AA1500" s="8"/>
      <c r="AB1500" s="8"/>
      <c r="AC1500" s="8"/>
      <c r="AD1500" s="8"/>
      <c r="AE1500" s="8"/>
      <c r="AF1500" s="42"/>
      <c r="AG1500" s="13" t="e">
        <f>IF(#REF!&lt;$AR$11,"CUMPLE","NO CUMPLE")</f>
        <v>#REF!</v>
      </c>
      <c r="AH1500" s="13" t="e">
        <f>IF(#REF!&gt;$AR$12,IF(#REF!&lt;=$AS$12,"CUMPLE","NO CUMPLE"),"NO CUMPLE")</f>
        <v>#REF!</v>
      </c>
      <c r="AI1500" s="13" t="e">
        <f>IF(#REF!&gt;$AR$13,IF(#REF!&lt;=$AS$13,"CUMPLE","NO CUMPLE"),"NO CUMPLE")</f>
        <v>#REF!</v>
      </c>
      <c r="AJ1500" s="13" t="e">
        <f>IF(#REF!&gt;$AR$14,IF(#REF!&lt;=$AS$14,"CUMPLE","NO CUMPLE"),"NO CUMPLE")</f>
        <v>#REF!</v>
      </c>
      <c r="AK1500" s="13" t="e">
        <f>IF(#REF!&gt;$AR$15,"CUMPLE","NO CUMPLE")</f>
        <v>#REF!</v>
      </c>
      <c r="AL1500" s="13" t="e">
        <f>IF(#REF!&lt;$AR$11,"CUMPLE","NO CUMPLE")</f>
        <v>#REF!</v>
      </c>
      <c r="AM1500" s="13" t="e">
        <f>IF(#REF!&gt;$AR$12,IF(#REF!&lt;=$AS$12,"CUMPLE","NO CUMPLE"),"NO CUMPLE")</f>
        <v>#REF!</v>
      </c>
      <c r="AN1500" s="13" t="e">
        <f>IF(#REF!&gt;$AR$13,IF(#REF!&lt;=$AS$13,"CUMPLE","NO CUMPLE"),"NO CUMPLE")</f>
        <v>#REF!</v>
      </c>
      <c r="AO1500" s="13" t="e">
        <f>IF(#REF!&gt;$AR$14,IF(#REF!&lt;=$AS$14,"CUMPLE","NO CUMPLE"),"NO CUMPLE")</f>
        <v>#REF!</v>
      </c>
      <c r="AP1500" s="13" t="e">
        <f>IF(#REF!&gt;$AR$15,"CUMPLE","NO CUMPLE")</f>
        <v>#REF!</v>
      </c>
    </row>
    <row r="1501" spans="1:42" ht="15" hidden="1" x14ac:dyDescent="0.25">
      <c r="Y1501" s="2" t="e">
        <f>IF(#REF!="Incidente de Cliente",IF(#REF!&lt;=$AT$2,"Cumplido","Incumplido"),"")</f>
        <v>#REF!</v>
      </c>
      <c r="Z1501" s="47" t="e">
        <f>IF(#REF!="Requerimiento de Cliente",IF(#REF!&lt;=$AT$3,"Cumplido","Incumplido"),"")</f>
        <v>#REF!</v>
      </c>
      <c r="AA1501" s="8"/>
      <c r="AB1501" s="8"/>
      <c r="AC1501" s="8"/>
      <c r="AD1501" s="8"/>
      <c r="AE1501" s="8"/>
      <c r="AF1501" s="42"/>
      <c r="AG1501" s="13" t="e">
        <f>IF(#REF!&lt;$AR$11,"CUMPLE","NO CUMPLE")</f>
        <v>#REF!</v>
      </c>
      <c r="AH1501" s="13" t="e">
        <f>IF(#REF!&gt;$AR$12,IF(#REF!&lt;=$AS$12,"CUMPLE","NO CUMPLE"),"NO CUMPLE")</f>
        <v>#REF!</v>
      </c>
      <c r="AI1501" s="13" t="e">
        <f>IF(#REF!&gt;$AR$13,IF(#REF!&lt;=$AS$13,"CUMPLE","NO CUMPLE"),"NO CUMPLE")</f>
        <v>#REF!</v>
      </c>
      <c r="AJ1501" s="13" t="e">
        <f>IF(#REF!&gt;$AR$14,IF(#REF!&lt;=$AS$14,"CUMPLE","NO CUMPLE"),"NO CUMPLE")</f>
        <v>#REF!</v>
      </c>
      <c r="AK1501" s="13" t="e">
        <f>IF(#REF!&gt;$AR$15,"CUMPLE","NO CUMPLE")</f>
        <v>#REF!</v>
      </c>
      <c r="AL1501" s="13" t="e">
        <f>IF(#REF!&lt;$AR$11,"CUMPLE","NO CUMPLE")</f>
        <v>#REF!</v>
      </c>
      <c r="AM1501" s="13" t="e">
        <f>IF(#REF!&gt;$AR$12,IF(#REF!&lt;=$AS$12,"CUMPLE","NO CUMPLE"),"NO CUMPLE")</f>
        <v>#REF!</v>
      </c>
      <c r="AN1501" s="13" t="e">
        <f>IF(#REF!&gt;$AR$13,IF(#REF!&lt;=$AS$13,"CUMPLE","NO CUMPLE"),"NO CUMPLE")</f>
        <v>#REF!</v>
      </c>
      <c r="AO1501" s="13" t="e">
        <f>IF(#REF!&gt;$AR$14,IF(#REF!&lt;=$AS$14,"CUMPLE","NO CUMPLE"),"NO CUMPLE")</f>
        <v>#REF!</v>
      </c>
      <c r="AP1501" s="13" t="e">
        <f>IF(#REF!&gt;$AR$15,"CUMPLE","NO CUMPLE")</f>
        <v>#REF!</v>
      </c>
    </row>
    <row r="1502" spans="1:42" ht="15" hidden="1" x14ac:dyDescent="0.25">
      <c r="Y1502" s="2" t="e">
        <f>IF(#REF!="Incidente de Cliente",IF(#REF!&lt;=$AT$2,"Cumplido","Incumplido"),"")</f>
        <v>#REF!</v>
      </c>
      <c r="Z1502" s="47" t="e">
        <f>IF(#REF!="Requerimiento de Cliente",IF(#REF!&lt;=$AT$3,"Cumplido","Incumplido"),"")</f>
        <v>#REF!</v>
      </c>
      <c r="AA1502" s="8"/>
      <c r="AB1502" s="8"/>
      <c r="AC1502" s="8"/>
      <c r="AD1502" s="8"/>
      <c r="AE1502" s="8"/>
      <c r="AF1502" s="42"/>
      <c r="AG1502" s="13" t="e">
        <f>IF(#REF!&lt;$AR$11,"CUMPLE","NO CUMPLE")</f>
        <v>#REF!</v>
      </c>
      <c r="AH1502" s="13" t="e">
        <f>IF(#REF!&gt;$AR$12,IF(#REF!&lt;=$AS$12,"CUMPLE","NO CUMPLE"),"NO CUMPLE")</f>
        <v>#REF!</v>
      </c>
      <c r="AI1502" s="13" t="e">
        <f>IF(#REF!&gt;$AR$13,IF(#REF!&lt;=$AS$13,"CUMPLE","NO CUMPLE"),"NO CUMPLE")</f>
        <v>#REF!</v>
      </c>
      <c r="AJ1502" s="13" t="e">
        <f>IF(#REF!&gt;$AR$14,IF(#REF!&lt;=$AS$14,"CUMPLE","NO CUMPLE"),"NO CUMPLE")</f>
        <v>#REF!</v>
      </c>
      <c r="AK1502" s="13" t="e">
        <f>IF(#REF!&gt;$AR$15,"CUMPLE","NO CUMPLE")</f>
        <v>#REF!</v>
      </c>
      <c r="AL1502" s="13" t="e">
        <f>IF(#REF!&lt;$AR$11,"CUMPLE","NO CUMPLE")</f>
        <v>#REF!</v>
      </c>
      <c r="AM1502" s="13" t="e">
        <f>IF(#REF!&gt;$AR$12,IF(#REF!&lt;=$AS$12,"CUMPLE","NO CUMPLE"),"NO CUMPLE")</f>
        <v>#REF!</v>
      </c>
      <c r="AN1502" s="13" t="e">
        <f>IF(#REF!&gt;$AR$13,IF(#REF!&lt;=$AS$13,"CUMPLE","NO CUMPLE"),"NO CUMPLE")</f>
        <v>#REF!</v>
      </c>
      <c r="AO1502" s="13" t="e">
        <f>IF(#REF!&gt;$AR$14,IF(#REF!&lt;=$AS$14,"CUMPLE","NO CUMPLE"),"NO CUMPLE")</f>
        <v>#REF!</v>
      </c>
      <c r="AP1502" s="13" t="e">
        <f>IF(#REF!&gt;$AR$15,"CUMPLE","NO CUMPLE")</f>
        <v>#REF!</v>
      </c>
    </row>
    <row r="1503" spans="1:42" ht="15" hidden="1" x14ac:dyDescent="0.25">
      <c r="Y1503" s="2" t="e">
        <f>IF(#REF!="Incidente de Cliente",IF(#REF!&lt;=$AT$2,"Cumplido","Incumplido"),"")</f>
        <v>#REF!</v>
      </c>
      <c r="Z1503" s="47" t="e">
        <f>IF(#REF!="Requerimiento de Cliente",IF(#REF!&lt;=$AT$3,"Cumplido","Incumplido"),"")</f>
        <v>#REF!</v>
      </c>
      <c r="AA1503" s="8"/>
      <c r="AB1503" s="8"/>
      <c r="AC1503" s="8"/>
      <c r="AD1503" s="8"/>
      <c r="AE1503" s="8"/>
      <c r="AF1503" s="42"/>
      <c r="AG1503" s="13" t="e">
        <f>IF(#REF!&lt;$AR$11,"CUMPLE","NO CUMPLE")</f>
        <v>#REF!</v>
      </c>
      <c r="AH1503" s="13" t="e">
        <f>IF(#REF!&gt;$AR$12,IF(#REF!&lt;=$AS$12,"CUMPLE","NO CUMPLE"),"NO CUMPLE")</f>
        <v>#REF!</v>
      </c>
      <c r="AI1503" s="13" t="e">
        <f>IF(#REF!&gt;$AR$13,IF(#REF!&lt;=$AS$13,"CUMPLE","NO CUMPLE"),"NO CUMPLE")</f>
        <v>#REF!</v>
      </c>
      <c r="AJ1503" s="13" t="e">
        <f>IF(#REF!&gt;$AR$14,IF(#REF!&lt;=$AS$14,"CUMPLE","NO CUMPLE"),"NO CUMPLE")</f>
        <v>#REF!</v>
      </c>
      <c r="AK1503" s="13" t="e">
        <f>IF(#REF!&gt;$AR$15,"CUMPLE","NO CUMPLE")</f>
        <v>#REF!</v>
      </c>
      <c r="AL1503" s="13" t="e">
        <f>IF(#REF!&lt;$AR$11,"CUMPLE","NO CUMPLE")</f>
        <v>#REF!</v>
      </c>
      <c r="AM1503" s="13" t="e">
        <f>IF(#REF!&gt;$AR$12,IF(#REF!&lt;=$AS$12,"CUMPLE","NO CUMPLE"),"NO CUMPLE")</f>
        <v>#REF!</v>
      </c>
      <c r="AN1503" s="13" t="e">
        <f>IF(#REF!&gt;$AR$13,IF(#REF!&lt;=$AS$13,"CUMPLE","NO CUMPLE"),"NO CUMPLE")</f>
        <v>#REF!</v>
      </c>
      <c r="AO1503" s="13" t="e">
        <f>IF(#REF!&gt;$AR$14,IF(#REF!&lt;=$AS$14,"CUMPLE","NO CUMPLE"),"NO CUMPLE")</f>
        <v>#REF!</v>
      </c>
      <c r="AP1503" s="13" t="e">
        <f>IF(#REF!&gt;$AR$15,"CUMPLE","NO CUMPLE")</f>
        <v>#REF!</v>
      </c>
    </row>
    <row r="1504" spans="1:42" ht="15" hidden="1" x14ac:dyDescent="0.25">
      <c r="Y1504" s="2" t="e">
        <f>IF(#REF!="Incidente de Cliente",IF(#REF!&lt;=$AT$2,"Cumplido","Incumplido"),"")</f>
        <v>#REF!</v>
      </c>
      <c r="Z1504" s="47" t="e">
        <f>IF(#REF!="Requerimiento de Cliente",IF(#REF!&lt;=$AT$3,"Cumplido","Incumplido"),"")</f>
        <v>#REF!</v>
      </c>
      <c r="AA1504" s="8"/>
      <c r="AB1504" s="8" t="e">
        <f>IF(#REF!="1-Crítica",IF(#REF!&lt;=$AT$5,"Cumplido", "Incumplido"),"")</f>
        <v>#REF!</v>
      </c>
      <c r="AC1504" s="8" t="e">
        <f>IF(#REF!="2-Alta",IF(#REF!&lt;=$AT$6, "Cumplido", "Incumplido"),"")</f>
        <v>#REF!</v>
      </c>
      <c r="AD1504" s="8" t="e">
        <f>IF(#REF!="3-Medio",IF(#REF!&lt;=$AT$7, "Cumplido", "Incumplido"),"")</f>
        <v>#REF!</v>
      </c>
      <c r="AE1504" s="8" t="e">
        <f>IF(#REF!="4-Baja",IF(#REF!&lt;=$AT$8, "Cumplido", "Incumplido"),"")</f>
        <v>#REF!</v>
      </c>
      <c r="AF1504" s="42"/>
      <c r="AG1504" s="13" t="e">
        <f>IF(#REF!&lt;$AR$11,"CUMPLE","NO CUMPLE")</f>
        <v>#REF!</v>
      </c>
      <c r="AH1504" s="13" t="e">
        <f>IF(#REF!&gt;$AR$12,IF(#REF!&lt;=$AS$12,"CUMPLE","NO CUMPLE"),"NO CUMPLE")</f>
        <v>#REF!</v>
      </c>
      <c r="AI1504" s="13" t="e">
        <f>IF(#REF!&gt;$AR$13,IF(#REF!&lt;=$AS$13,"CUMPLE","NO CUMPLE"),"NO CUMPLE")</f>
        <v>#REF!</v>
      </c>
      <c r="AJ1504" s="13" t="e">
        <f>IF(#REF!&gt;$AR$14,IF(#REF!&lt;=$AS$14,"CUMPLE","NO CUMPLE"),"NO CUMPLE")</f>
        <v>#REF!</v>
      </c>
      <c r="AK1504" s="13" t="e">
        <f>IF(#REF!&gt;$AR$15,"CUMPLE","NO CUMPLE")</f>
        <v>#REF!</v>
      </c>
      <c r="AL1504" s="13" t="e">
        <f>IF(#REF!&lt;$AR$11,"CUMPLE","NO CUMPLE")</f>
        <v>#REF!</v>
      </c>
      <c r="AM1504" s="13" t="e">
        <f>IF(#REF!&gt;$AR$12,IF(#REF!&lt;=$AS$12,"CUMPLE","NO CUMPLE"),"NO CUMPLE")</f>
        <v>#REF!</v>
      </c>
      <c r="AN1504" s="13" t="e">
        <f>IF(#REF!&gt;$AR$13,IF(#REF!&lt;=$AS$13,"CUMPLE","NO CUMPLE"),"NO CUMPLE")</f>
        <v>#REF!</v>
      </c>
      <c r="AO1504" s="13" t="e">
        <f>IF(#REF!&gt;$AR$14,IF(#REF!&lt;=$AS$14,"CUMPLE","NO CUMPLE"),"NO CUMPLE")</f>
        <v>#REF!</v>
      </c>
      <c r="AP1504" s="13" t="e">
        <f>IF(#REF!&gt;$AR$15,"CUMPLE","NO CUMPLE")</f>
        <v>#REF!</v>
      </c>
    </row>
    <row r="1505" spans="1:42" ht="15" hidden="1" x14ac:dyDescent="0.25">
      <c r="Y1505" s="2" t="e">
        <f>IF(#REF!="Incidente de Cliente",IF(#REF!&lt;=$AT$2,"Cumplido","Incumplido"),"")</f>
        <v>#REF!</v>
      </c>
      <c r="Z1505" s="47" t="e">
        <f>IF(#REF!="Requerimiento de Cliente",IF(#REF!&lt;=$AT$3,"Cumplido","Incumplido"),"")</f>
        <v>#REF!</v>
      </c>
      <c r="AA1505" s="8"/>
      <c r="AB1505" s="8"/>
      <c r="AC1505" s="8"/>
      <c r="AD1505" s="8"/>
      <c r="AE1505" s="8"/>
      <c r="AF1505" s="42"/>
      <c r="AG1505" s="13" t="e">
        <f>IF(#REF!&lt;$AR$11,"CUMPLE","NO CUMPLE")</f>
        <v>#REF!</v>
      </c>
      <c r="AH1505" s="13" t="e">
        <f>IF(#REF!&gt;$AR$12,IF(#REF!&lt;=$AS$12,"CUMPLE","NO CUMPLE"),"NO CUMPLE")</f>
        <v>#REF!</v>
      </c>
      <c r="AI1505" s="13" t="e">
        <f>IF(#REF!&gt;$AR$13,IF(#REF!&lt;=$AS$13,"CUMPLE","NO CUMPLE"),"NO CUMPLE")</f>
        <v>#REF!</v>
      </c>
      <c r="AJ1505" s="13" t="e">
        <f>IF(#REF!&gt;$AR$14,IF(#REF!&lt;=$AS$14,"CUMPLE","NO CUMPLE"),"NO CUMPLE")</f>
        <v>#REF!</v>
      </c>
      <c r="AK1505" s="13" t="e">
        <f>IF(#REF!&gt;$AR$15,"CUMPLE","NO CUMPLE")</f>
        <v>#REF!</v>
      </c>
      <c r="AL1505" s="13" t="e">
        <f>IF(#REF!&lt;$AR$11,"CUMPLE","NO CUMPLE")</f>
        <v>#REF!</v>
      </c>
      <c r="AM1505" s="13" t="e">
        <f>IF(#REF!&gt;$AR$12,IF(#REF!&lt;=$AS$12,"CUMPLE","NO CUMPLE"),"NO CUMPLE")</f>
        <v>#REF!</v>
      </c>
      <c r="AN1505" s="13" t="e">
        <f>IF(#REF!&gt;$AR$13,IF(#REF!&lt;=$AS$13,"CUMPLE","NO CUMPLE"),"NO CUMPLE")</f>
        <v>#REF!</v>
      </c>
      <c r="AO1505" s="13" t="e">
        <f>IF(#REF!&gt;$AR$14,IF(#REF!&lt;=$AS$14,"CUMPLE","NO CUMPLE"),"NO CUMPLE")</f>
        <v>#REF!</v>
      </c>
      <c r="AP1505" s="13" t="e">
        <f>IF(#REF!&gt;$AR$15,"CUMPLE","NO CUMPLE")</f>
        <v>#REF!</v>
      </c>
    </row>
    <row r="1506" spans="1:42" ht="15" hidden="1" x14ac:dyDescent="0.25">
      <c r="Y1506" s="2" t="e">
        <f>IF(#REF!="Incidente de Cliente",IF(#REF!&lt;=$AT$2,"Cumplido","Incumplido"),"")</f>
        <v>#REF!</v>
      </c>
      <c r="Z1506" s="47" t="e">
        <f>IF(#REF!="Requerimiento de Cliente",IF(#REF!&lt;=$AT$3,"Cumplido","Incumplido"),"")</f>
        <v>#REF!</v>
      </c>
      <c r="AA1506" s="8"/>
      <c r="AB1506" s="8"/>
      <c r="AC1506" s="8"/>
      <c r="AD1506" s="8"/>
      <c r="AE1506" s="8"/>
      <c r="AF1506" s="42"/>
      <c r="AG1506" s="13" t="e">
        <f>IF(#REF!&lt;$AR$11,"CUMPLE","NO CUMPLE")</f>
        <v>#REF!</v>
      </c>
      <c r="AH1506" s="13" t="e">
        <f>IF(#REF!&gt;$AR$12,IF(#REF!&lt;=$AS$12,"CUMPLE","NO CUMPLE"),"NO CUMPLE")</f>
        <v>#REF!</v>
      </c>
      <c r="AI1506" s="13" t="e">
        <f>IF(#REF!&gt;$AR$13,IF(#REF!&lt;=$AS$13,"CUMPLE","NO CUMPLE"),"NO CUMPLE")</f>
        <v>#REF!</v>
      </c>
      <c r="AJ1506" s="13" t="e">
        <f>IF(#REF!&gt;$AR$14,IF(#REF!&lt;=$AS$14,"CUMPLE","NO CUMPLE"),"NO CUMPLE")</f>
        <v>#REF!</v>
      </c>
      <c r="AK1506" s="13" t="e">
        <f>IF(#REF!&gt;$AR$15,"CUMPLE","NO CUMPLE")</f>
        <v>#REF!</v>
      </c>
      <c r="AL1506" s="13" t="e">
        <f>IF(#REF!&lt;$AR$11,"CUMPLE","NO CUMPLE")</f>
        <v>#REF!</v>
      </c>
      <c r="AM1506" s="13" t="e">
        <f>IF(#REF!&gt;$AR$12,IF(#REF!&lt;=$AS$12,"CUMPLE","NO CUMPLE"),"NO CUMPLE")</f>
        <v>#REF!</v>
      </c>
      <c r="AN1506" s="13" t="e">
        <f>IF(#REF!&gt;$AR$13,IF(#REF!&lt;=$AS$13,"CUMPLE","NO CUMPLE"),"NO CUMPLE")</f>
        <v>#REF!</v>
      </c>
      <c r="AO1506" s="13" t="e">
        <f>IF(#REF!&gt;$AR$14,IF(#REF!&lt;=$AS$14,"CUMPLE","NO CUMPLE"),"NO CUMPLE")</f>
        <v>#REF!</v>
      </c>
      <c r="AP1506" s="13" t="e">
        <f>IF(#REF!&gt;$AR$15,"CUMPLE","NO CUMPLE")</f>
        <v>#REF!</v>
      </c>
    </row>
    <row r="1507" spans="1:42" ht="15" hidden="1" x14ac:dyDescent="0.25">
      <c r="Y1507" s="2" t="e">
        <f>IF(#REF!="Incidente de Cliente",IF(#REF!&lt;=$AT$2,"Cumplido","Incumplido"),"")</f>
        <v>#REF!</v>
      </c>
      <c r="Z1507" s="47" t="e">
        <f>IF(#REF!="Requerimiento de Cliente",IF(#REF!&lt;=$AT$3,"Cumplido","Incumplido"),"")</f>
        <v>#REF!</v>
      </c>
      <c r="AA1507" s="8"/>
      <c r="AB1507" s="8"/>
      <c r="AC1507" s="8"/>
      <c r="AD1507" s="8"/>
      <c r="AE1507" s="8"/>
      <c r="AF1507" s="42"/>
      <c r="AG1507" s="13" t="e">
        <f>IF(#REF!&lt;$AR$11,"CUMPLE","NO CUMPLE")</f>
        <v>#REF!</v>
      </c>
      <c r="AH1507" s="13" t="e">
        <f>IF(#REF!&gt;$AR$12,IF(#REF!&lt;=$AS$12,"CUMPLE","NO CUMPLE"),"NO CUMPLE")</f>
        <v>#REF!</v>
      </c>
      <c r="AI1507" s="13" t="e">
        <f>IF(#REF!&gt;$AR$13,IF(#REF!&lt;=$AS$13,"CUMPLE","NO CUMPLE"),"NO CUMPLE")</f>
        <v>#REF!</v>
      </c>
      <c r="AJ1507" s="13" t="e">
        <f>IF(#REF!&gt;$AR$14,IF(#REF!&lt;=$AS$14,"CUMPLE","NO CUMPLE"),"NO CUMPLE")</f>
        <v>#REF!</v>
      </c>
      <c r="AK1507" s="13" t="e">
        <f>IF(#REF!&gt;$AR$15,"CUMPLE","NO CUMPLE")</f>
        <v>#REF!</v>
      </c>
      <c r="AL1507" s="13" t="e">
        <f>IF(#REF!&lt;$AR$11,"CUMPLE","NO CUMPLE")</f>
        <v>#REF!</v>
      </c>
      <c r="AM1507" s="13" t="e">
        <f>IF(#REF!&gt;$AR$12,IF(#REF!&lt;=$AS$12,"CUMPLE","NO CUMPLE"),"NO CUMPLE")</f>
        <v>#REF!</v>
      </c>
      <c r="AN1507" s="13" t="e">
        <f>IF(#REF!&gt;$AR$13,IF(#REF!&lt;=$AS$13,"CUMPLE","NO CUMPLE"),"NO CUMPLE")</f>
        <v>#REF!</v>
      </c>
      <c r="AO1507" s="13" t="e">
        <f>IF(#REF!&gt;$AR$14,IF(#REF!&lt;=$AS$14,"CUMPLE","NO CUMPLE"),"NO CUMPLE")</f>
        <v>#REF!</v>
      </c>
      <c r="AP1507" s="13" t="e">
        <f>IF(#REF!&gt;$AR$15,"CUMPLE","NO CUMPLE")</f>
        <v>#REF!</v>
      </c>
    </row>
    <row r="1508" spans="1:42" ht="15" hidden="1" x14ac:dyDescent="0.25">
      <c r="Y1508" s="2" t="e">
        <f>IF(#REF!="Incidente de Cliente",IF(#REF!&lt;=$AT$2,"Cumplido","Incumplido"),"")</f>
        <v>#REF!</v>
      </c>
      <c r="Z1508" s="47" t="e">
        <f>IF(#REF!="Requerimiento de Cliente",IF(#REF!&lt;=$AT$3,"Cumplido","Incumplido"),"")</f>
        <v>#REF!</v>
      </c>
      <c r="AA1508" s="8"/>
      <c r="AB1508" s="8"/>
      <c r="AC1508" s="8"/>
      <c r="AD1508" s="8"/>
      <c r="AE1508" s="8"/>
      <c r="AF1508" s="42"/>
      <c r="AG1508" s="13" t="e">
        <f>IF(#REF!&lt;$AR$11,"CUMPLE","NO CUMPLE")</f>
        <v>#REF!</v>
      </c>
      <c r="AH1508" s="13" t="e">
        <f>IF(#REF!&gt;$AR$12,IF(#REF!&lt;=$AS$12,"CUMPLE","NO CUMPLE"),"NO CUMPLE")</f>
        <v>#REF!</v>
      </c>
      <c r="AI1508" s="13" t="e">
        <f>IF(#REF!&gt;$AR$13,IF(#REF!&lt;=$AS$13,"CUMPLE","NO CUMPLE"),"NO CUMPLE")</f>
        <v>#REF!</v>
      </c>
      <c r="AJ1508" s="13" t="e">
        <f>IF(#REF!&gt;$AR$14,IF(#REF!&lt;=$AS$14,"CUMPLE","NO CUMPLE"),"NO CUMPLE")</f>
        <v>#REF!</v>
      </c>
      <c r="AK1508" s="13" t="e">
        <f>IF(#REF!&gt;$AR$15,"CUMPLE","NO CUMPLE")</f>
        <v>#REF!</v>
      </c>
      <c r="AL1508" s="13" t="e">
        <f>IF(#REF!&lt;$AR$11,"CUMPLE","NO CUMPLE")</f>
        <v>#REF!</v>
      </c>
      <c r="AM1508" s="13" t="e">
        <f>IF(#REF!&gt;$AR$12,IF(#REF!&lt;=$AS$12,"CUMPLE","NO CUMPLE"),"NO CUMPLE")</f>
        <v>#REF!</v>
      </c>
      <c r="AN1508" s="13" t="e">
        <f>IF(#REF!&gt;$AR$13,IF(#REF!&lt;=$AS$13,"CUMPLE","NO CUMPLE"),"NO CUMPLE")</f>
        <v>#REF!</v>
      </c>
      <c r="AO1508" s="13" t="e">
        <f>IF(#REF!&gt;$AR$14,IF(#REF!&lt;=$AS$14,"CUMPLE","NO CUMPLE"),"NO CUMPLE")</f>
        <v>#REF!</v>
      </c>
      <c r="AP1508" s="13" t="e">
        <f>IF(#REF!&gt;$AR$15,"CUMPLE","NO CUMPLE")</f>
        <v>#REF!</v>
      </c>
    </row>
    <row r="1509" spans="1:42" ht="15" hidden="1" x14ac:dyDescent="0.25">
      <c r="Y1509" s="2" t="e">
        <f>IF(#REF!="Incidente de Cliente",IF(#REF!&lt;=$AT$2,"Cumplido","Incumplido"),"")</f>
        <v>#REF!</v>
      </c>
      <c r="Z1509" s="47" t="e">
        <f>IF(#REF!="Requerimiento de Cliente",IF(#REF!&lt;=$AT$3,"Cumplido","Incumplido"),"")</f>
        <v>#REF!</v>
      </c>
      <c r="AA1509" s="8"/>
      <c r="AB1509" s="8"/>
      <c r="AC1509" s="8"/>
      <c r="AD1509" s="8"/>
      <c r="AE1509" s="8"/>
      <c r="AF1509" s="42"/>
      <c r="AG1509" s="13" t="e">
        <f>IF(#REF!&lt;$AR$11,"CUMPLE","NO CUMPLE")</f>
        <v>#REF!</v>
      </c>
      <c r="AH1509" s="13" t="e">
        <f>IF(#REF!&gt;$AR$12,IF(#REF!&lt;=$AS$12,"CUMPLE","NO CUMPLE"),"NO CUMPLE")</f>
        <v>#REF!</v>
      </c>
      <c r="AI1509" s="13" t="e">
        <f>IF(#REF!&gt;$AR$13,IF(#REF!&lt;=$AS$13,"CUMPLE","NO CUMPLE"),"NO CUMPLE")</f>
        <v>#REF!</v>
      </c>
      <c r="AJ1509" s="13" t="e">
        <f>IF(#REF!&gt;$AR$14,IF(#REF!&lt;=$AS$14,"CUMPLE","NO CUMPLE"),"NO CUMPLE")</f>
        <v>#REF!</v>
      </c>
      <c r="AK1509" s="13" t="e">
        <f>IF(#REF!&gt;$AR$15,"CUMPLE","NO CUMPLE")</f>
        <v>#REF!</v>
      </c>
      <c r="AL1509" s="13" t="e">
        <f>IF(#REF!&lt;$AR$11,"CUMPLE","NO CUMPLE")</f>
        <v>#REF!</v>
      </c>
      <c r="AM1509" s="13" t="e">
        <f>IF(#REF!&gt;$AR$12,IF(#REF!&lt;=$AS$12,"CUMPLE","NO CUMPLE"),"NO CUMPLE")</f>
        <v>#REF!</v>
      </c>
      <c r="AN1509" s="13" t="e">
        <f>IF(#REF!&gt;$AR$13,IF(#REF!&lt;=$AS$13,"CUMPLE","NO CUMPLE"),"NO CUMPLE")</f>
        <v>#REF!</v>
      </c>
      <c r="AO1509" s="13" t="e">
        <f>IF(#REF!&gt;$AR$14,IF(#REF!&lt;=$AS$14,"CUMPLE","NO CUMPLE"),"NO CUMPLE")</f>
        <v>#REF!</v>
      </c>
      <c r="AP1509" s="13" t="e">
        <f>IF(#REF!&gt;$AR$15,"CUMPLE","NO CUMPLE")</f>
        <v>#REF!</v>
      </c>
    </row>
    <row r="1510" spans="1:42" ht="15" hidden="1" x14ac:dyDescent="0.25">
      <c r="Y1510" s="2" t="e">
        <f>IF(#REF!="Incidente de Cliente",IF(#REF!&lt;=$AT$2,"Cumplido","Incumplido"),"")</f>
        <v>#REF!</v>
      </c>
      <c r="Z1510" s="47" t="e">
        <f>IF(#REF!="Requerimiento de Cliente",IF(#REF!&lt;=$AT$3,"Cumplido","Incumplido"),"")</f>
        <v>#REF!</v>
      </c>
      <c r="AA1510" s="8"/>
      <c r="AB1510" s="8"/>
      <c r="AC1510" s="8"/>
      <c r="AD1510" s="8"/>
      <c r="AE1510" s="8"/>
      <c r="AF1510" s="42"/>
      <c r="AG1510" s="13" t="e">
        <f>IF(#REF!&lt;$AR$11,"CUMPLE","NO CUMPLE")</f>
        <v>#REF!</v>
      </c>
      <c r="AH1510" s="13" t="e">
        <f>IF(#REF!&gt;$AR$12,IF(#REF!&lt;=$AS$12,"CUMPLE","NO CUMPLE"),"NO CUMPLE")</f>
        <v>#REF!</v>
      </c>
      <c r="AI1510" s="13" t="e">
        <f>IF(#REF!&gt;$AR$13,IF(#REF!&lt;=$AS$13,"CUMPLE","NO CUMPLE"),"NO CUMPLE")</f>
        <v>#REF!</v>
      </c>
      <c r="AJ1510" s="13" t="e">
        <f>IF(#REF!&gt;$AR$14,IF(#REF!&lt;=$AS$14,"CUMPLE","NO CUMPLE"),"NO CUMPLE")</f>
        <v>#REF!</v>
      </c>
      <c r="AK1510" s="13" t="e">
        <f>IF(#REF!&gt;$AR$15,"CUMPLE","NO CUMPLE")</f>
        <v>#REF!</v>
      </c>
      <c r="AL1510" s="13" t="e">
        <f>IF(#REF!&lt;$AR$11,"CUMPLE","NO CUMPLE")</f>
        <v>#REF!</v>
      </c>
      <c r="AM1510" s="13" t="e">
        <f>IF(#REF!&gt;$AR$12,IF(#REF!&lt;=$AS$12,"CUMPLE","NO CUMPLE"),"NO CUMPLE")</f>
        <v>#REF!</v>
      </c>
      <c r="AN1510" s="13" t="e">
        <f>IF(#REF!&gt;$AR$13,IF(#REF!&lt;=$AS$13,"CUMPLE","NO CUMPLE"),"NO CUMPLE")</f>
        <v>#REF!</v>
      </c>
      <c r="AO1510" s="13" t="e">
        <f>IF(#REF!&gt;$AR$14,IF(#REF!&lt;=$AS$14,"CUMPLE","NO CUMPLE"),"NO CUMPLE")</f>
        <v>#REF!</v>
      </c>
      <c r="AP1510" s="13" t="e">
        <f>IF(#REF!&gt;$AR$15,"CUMPLE","NO CUMPLE")</f>
        <v>#REF!</v>
      </c>
    </row>
    <row r="1511" spans="1:42" ht="15" hidden="1" x14ac:dyDescent="0.25">
      <c r="Y1511" s="2" t="e">
        <f>IF(#REF!="Incidente de Cliente",IF(#REF!&lt;=$AT$2,"Cumplido","Incumplido"),"")</f>
        <v>#REF!</v>
      </c>
      <c r="Z1511" s="47" t="e">
        <f>IF(#REF!="Requerimiento de Cliente",IF(#REF!&lt;=$AT$3,"Cumplido","Incumplido"),"")</f>
        <v>#REF!</v>
      </c>
      <c r="AA1511" s="8"/>
      <c r="AB1511" s="8"/>
      <c r="AC1511" s="8"/>
      <c r="AD1511" s="8"/>
      <c r="AE1511" s="8"/>
      <c r="AF1511" s="42"/>
      <c r="AG1511" s="13" t="e">
        <f>IF(#REF!&lt;$AR$11,"CUMPLE","NO CUMPLE")</f>
        <v>#REF!</v>
      </c>
      <c r="AH1511" s="13" t="e">
        <f>IF(#REF!&gt;$AR$12,IF(#REF!&lt;=$AS$12,"CUMPLE","NO CUMPLE"),"NO CUMPLE")</f>
        <v>#REF!</v>
      </c>
      <c r="AI1511" s="13" t="e">
        <f>IF(#REF!&gt;$AR$13,IF(#REF!&lt;=$AS$13,"CUMPLE","NO CUMPLE"),"NO CUMPLE")</f>
        <v>#REF!</v>
      </c>
      <c r="AJ1511" s="13" t="e">
        <f>IF(#REF!&gt;$AR$14,IF(#REF!&lt;=$AS$14,"CUMPLE","NO CUMPLE"),"NO CUMPLE")</f>
        <v>#REF!</v>
      </c>
      <c r="AK1511" s="13" t="e">
        <f>IF(#REF!&gt;$AR$15,"CUMPLE","NO CUMPLE")</f>
        <v>#REF!</v>
      </c>
      <c r="AL1511" s="13" t="e">
        <f>IF(#REF!&lt;$AR$11,"CUMPLE","NO CUMPLE")</f>
        <v>#REF!</v>
      </c>
      <c r="AM1511" s="13" t="e">
        <f>IF(#REF!&gt;$AR$12,IF(#REF!&lt;=$AS$12,"CUMPLE","NO CUMPLE"),"NO CUMPLE")</f>
        <v>#REF!</v>
      </c>
      <c r="AN1511" s="13" t="e">
        <f>IF(#REF!&gt;$AR$13,IF(#REF!&lt;=$AS$13,"CUMPLE","NO CUMPLE"),"NO CUMPLE")</f>
        <v>#REF!</v>
      </c>
      <c r="AO1511" s="13" t="e">
        <f>IF(#REF!&gt;$AR$14,IF(#REF!&lt;=$AS$14,"CUMPLE","NO CUMPLE"),"NO CUMPLE")</f>
        <v>#REF!</v>
      </c>
      <c r="AP1511" s="13" t="e">
        <f>IF(#REF!&gt;$AR$15,"CUMPLE","NO CUMPLE")</f>
        <v>#REF!</v>
      </c>
    </row>
    <row r="1512" spans="1:42" ht="15" hidden="1" x14ac:dyDescent="0.25">
      <c r="Y1512" s="2" t="e">
        <f>IF(#REF!="Incidente de Cliente",IF(#REF!&lt;=$AT$2,"Cumplido","Incumplido"),"")</f>
        <v>#REF!</v>
      </c>
      <c r="Z1512" s="47" t="e">
        <f>IF(#REF!="Requerimiento de Cliente",IF(#REF!&lt;=$AT$3,"Cumplido","Incumplido"),"")</f>
        <v>#REF!</v>
      </c>
      <c r="AA1512" s="8"/>
      <c r="AB1512" s="8"/>
      <c r="AC1512" s="8"/>
      <c r="AD1512" s="8"/>
      <c r="AE1512" s="8"/>
      <c r="AF1512" s="42"/>
      <c r="AG1512" s="13" t="e">
        <f>IF(#REF!&lt;$AR$11,"CUMPLE","NO CUMPLE")</f>
        <v>#REF!</v>
      </c>
      <c r="AH1512" s="13" t="e">
        <f>IF(#REF!&gt;$AR$12,IF(#REF!&lt;=$AS$12,"CUMPLE","NO CUMPLE"),"NO CUMPLE")</f>
        <v>#REF!</v>
      </c>
      <c r="AI1512" s="13" t="e">
        <f>IF(#REF!&gt;$AR$13,IF(#REF!&lt;=$AS$13,"CUMPLE","NO CUMPLE"),"NO CUMPLE")</f>
        <v>#REF!</v>
      </c>
      <c r="AJ1512" s="13" t="e">
        <f>IF(#REF!&gt;$AR$14,IF(#REF!&lt;=$AS$14,"CUMPLE","NO CUMPLE"),"NO CUMPLE")</f>
        <v>#REF!</v>
      </c>
      <c r="AK1512" s="13" t="e">
        <f>IF(#REF!&gt;$AR$15,"CUMPLE","NO CUMPLE")</f>
        <v>#REF!</v>
      </c>
      <c r="AL1512" s="13" t="e">
        <f>IF(#REF!&lt;$AR$11,"CUMPLE","NO CUMPLE")</f>
        <v>#REF!</v>
      </c>
      <c r="AM1512" s="13" t="e">
        <f>IF(#REF!&gt;$AR$12,IF(#REF!&lt;=$AS$12,"CUMPLE","NO CUMPLE"),"NO CUMPLE")</f>
        <v>#REF!</v>
      </c>
      <c r="AN1512" s="13" t="e">
        <f>IF(#REF!&gt;$AR$13,IF(#REF!&lt;=$AS$13,"CUMPLE","NO CUMPLE"),"NO CUMPLE")</f>
        <v>#REF!</v>
      </c>
      <c r="AO1512" s="13" t="e">
        <f>IF(#REF!&gt;$AR$14,IF(#REF!&lt;=$AS$14,"CUMPLE","NO CUMPLE"),"NO CUMPLE")</f>
        <v>#REF!</v>
      </c>
      <c r="AP1512" s="13" t="e">
        <f>IF(#REF!&gt;$AR$15,"CUMPLE","NO CUMPLE")</f>
        <v>#REF!</v>
      </c>
    </row>
    <row r="1513" spans="1:42" ht="15" hidden="1" x14ac:dyDescent="0.25">
      <c r="Y1513" s="2" t="e">
        <f>IF(#REF!="Incidente de Cliente",IF(#REF!&lt;=$AT$2,"Cumplido","Incumplido"),"")</f>
        <v>#REF!</v>
      </c>
      <c r="Z1513" s="47" t="e">
        <f>IF(#REF!="Requerimiento de Cliente",IF(#REF!&lt;=$AT$3,"Cumplido","Incumplido"),"")</f>
        <v>#REF!</v>
      </c>
      <c r="AA1513" s="8"/>
      <c r="AB1513" s="8"/>
      <c r="AC1513" s="8"/>
      <c r="AD1513" s="8"/>
      <c r="AE1513" s="8"/>
      <c r="AF1513" s="42"/>
      <c r="AG1513" s="13" t="e">
        <f>IF(#REF!&lt;$AR$11,"CUMPLE","NO CUMPLE")</f>
        <v>#REF!</v>
      </c>
      <c r="AH1513" s="13" t="e">
        <f>IF(#REF!&gt;$AR$12,IF(#REF!&lt;=$AS$12,"CUMPLE","NO CUMPLE"),"NO CUMPLE")</f>
        <v>#REF!</v>
      </c>
      <c r="AI1513" s="13" t="e">
        <f>IF(#REF!&gt;$AR$13,IF(#REF!&lt;=$AS$13,"CUMPLE","NO CUMPLE"),"NO CUMPLE")</f>
        <v>#REF!</v>
      </c>
      <c r="AJ1513" s="13" t="e">
        <f>IF(#REF!&gt;$AR$14,IF(#REF!&lt;=$AS$14,"CUMPLE","NO CUMPLE"),"NO CUMPLE")</f>
        <v>#REF!</v>
      </c>
      <c r="AK1513" s="13" t="e">
        <f>IF(#REF!&gt;$AR$15,"CUMPLE","NO CUMPLE")</f>
        <v>#REF!</v>
      </c>
      <c r="AL1513" s="13" t="e">
        <f>IF(#REF!&lt;$AR$11,"CUMPLE","NO CUMPLE")</f>
        <v>#REF!</v>
      </c>
      <c r="AM1513" s="13" t="e">
        <f>IF(#REF!&gt;$AR$12,IF(#REF!&lt;=$AS$12,"CUMPLE","NO CUMPLE"),"NO CUMPLE")</f>
        <v>#REF!</v>
      </c>
      <c r="AN1513" s="13" t="e">
        <f>IF(#REF!&gt;$AR$13,IF(#REF!&lt;=$AS$13,"CUMPLE","NO CUMPLE"),"NO CUMPLE")</f>
        <v>#REF!</v>
      </c>
      <c r="AO1513" s="13" t="e">
        <f>IF(#REF!&gt;$AR$14,IF(#REF!&lt;=$AS$14,"CUMPLE","NO CUMPLE"),"NO CUMPLE")</f>
        <v>#REF!</v>
      </c>
      <c r="AP1513" s="13" t="e">
        <f>IF(#REF!&gt;$AR$15,"CUMPLE","NO CUMPLE")</f>
        <v>#REF!</v>
      </c>
    </row>
    <row r="1514" spans="1:42" ht="15" hidden="1" x14ac:dyDescent="0.25">
      <c r="Y1514" s="2" t="e">
        <f>IF(#REF!="Incidente de Cliente",IF(#REF!&lt;=$AT$2,"Cumplido","Incumplido"),"")</f>
        <v>#REF!</v>
      </c>
      <c r="Z1514" s="47" t="e">
        <f>IF(#REF!="Requerimiento de Cliente",IF(#REF!&lt;=$AT$3,"Cumplido","Incumplido"),"")</f>
        <v>#REF!</v>
      </c>
      <c r="AA1514" s="8"/>
      <c r="AB1514" s="8"/>
      <c r="AC1514" s="8"/>
      <c r="AD1514" s="8"/>
      <c r="AE1514" s="8"/>
      <c r="AF1514" s="42"/>
      <c r="AG1514" s="13" t="e">
        <f>IF(#REF!&lt;$AR$11,"CUMPLE","NO CUMPLE")</f>
        <v>#REF!</v>
      </c>
      <c r="AH1514" s="13" t="e">
        <f>IF(#REF!&gt;$AR$12,IF(#REF!&lt;=$AS$12,"CUMPLE","NO CUMPLE"),"NO CUMPLE")</f>
        <v>#REF!</v>
      </c>
      <c r="AI1514" s="13" t="e">
        <f>IF(#REF!&gt;$AR$13,IF(#REF!&lt;=$AS$13,"CUMPLE","NO CUMPLE"),"NO CUMPLE")</f>
        <v>#REF!</v>
      </c>
      <c r="AJ1514" s="13" t="e">
        <f>IF(#REF!&gt;$AR$14,IF(#REF!&lt;=$AS$14,"CUMPLE","NO CUMPLE"),"NO CUMPLE")</f>
        <v>#REF!</v>
      </c>
      <c r="AK1514" s="13" t="e">
        <f>IF(#REF!&gt;$AR$15,"CUMPLE","NO CUMPLE")</f>
        <v>#REF!</v>
      </c>
      <c r="AL1514" s="13" t="e">
        <f>IF(#REF!&lt;$AR$11,"CUMPLE","NO CUMPLE")</f>
        <v>#REF!</v>
      </c>
      <c r="AM1514" s="13" t="e">
        <f>IF(#REF!&gt;$AR$12,IF(#REF!&lt;=$AS$12,"CUMPLE","NO CUMPLE"),"NO CUMPLE")</f>
        <v>#REF!</v>
      </c>
      <c r="AN1514" s="13" t="e">
        <f>IF(#REF!&gt;$AR$13,IF(#REF!&lt;=$AS$13,"CUMPLE","NO CUMPLE"),"NO CUMPLE")</f>
        <v>#REF!</v>
      </c>
      <c r="AO1514" s="13" t="e">
        <f>IF(#REF!&gt;$AR$14,IF(#REF!&lt;=$AS$14,"CUMPLE","NO CUMPLE"),"NO CUMPLE")</f>
        <v>#REF!</v>
      </c>
      <c r="AP1514" s="13" t="e">
        <f>IF(#REF!&gt;$AR$15,"CUMPLE","NO CUMPLE")</f>
        <v>#REF!</v>
      </c>
    </row>
    <row r="1515" spans="1:42" ht="15" hidden="1" x14ac:dyDescent="0.25">
      <c r="Y1515" s="2" t="e">
        <f>IF(#REF!="Incidente de Cliente",IF(#REF!&lt;=$AT$2,"Cumplido","Incumplido"),"")</f>
        <v>#REF!</v>
      </c>
      <c r="Z1515" s="47" t="e">
        <f>IF(#REF!="Requerimiento de Cliente",IF(#REF!&lt;=$AT$3,"Cumplido","Incumplido"),"")</f>
        <v>#REF!</v>
      </c>
      <c r="AA1515" s="8"/>
      <c r="AB1515" s="8"/>
      <c r="AC1515" s="8"/>
      <c r="AD1515" s="8"/>
      <c r="AE1515" s="8"/>
      <c r="AF1515" s="42"/>
      <c r="AG1515" s="13" t="e">
        <f>IF(#REF!&lt;$AR$11,"CUMPLE","NO CUMPLE")</f>
        <v>#REF!</v>
      </c>
      <c r="AH1515" s="13" t="e">
        <f>IF(#REF!&gt;$AR$12,IF(#REF!&lt;=$AS$12,"CUMPLE","NO CUMPLE"),"NO CUMPLE")</f>
        <v>#REF!</v>
      </c>
      <c r="AI1515" s="13" t="e">
        <f>IF(#REF!&gt;$AR$13,IF(#REF!&lt;=$AS$13,"CUMPLE","NO CUMPLE"),"NO CUMPLE")</f>
        <v>#REF!</v>
      </c>
      <c r="AJ1515" s="13" t="e">
        <f>IF(#REF!&gt;$AR$14,IF(#REF!&lt;=$AS$14,"CUMPLE","NO CUMPLE"),"NO CUMPLE")</f>
        <v>#REF!</v>
      </c>
      <c r="AK1515" s="13" t="e">
        <f>IF(#REF!&gt;$AR$15,"CUMPLE","NO CUMPLE")</f>
        <v>#REF!</v>
      </c>
      <c r="AL1515" s="13" t="e">
        <f>IF(#REF!&lt;$AR$11,"CUMPLE","NO CUMPLE")</f>
        <v>#REF!</v>
      </c>
      <c r="AM1515" s="13" t="e">
        <f>IF(#REF!&gt;$AR$12,IF(#REF!&lt;=$AS$12,"CUMPLE","NO CUMPLE"),"NO CUMPLE")</f>
        <v>#REF!</v>
      </c>
      <c r="AN1515" s="13" t="e">
        <f>IF(#REF!&gt;$AR$13,IF(#REF!&lt;=$AS$13,"CUMPLE","NO CUMPLE"),"NO CUMPLE")</f>
        <v>#REF!</v>
      </c>
      <c r="AO1515" s="13" t="e">
        <f>IF(#REF!&gt;$AR$14,IF(#REF!&lt;=$AS$14,"CUMPLE","NO CUMPLE"),"NO CUMPLE")</f>
        <v>#REF!</v>
      </c>
      <c r="AP1515" s="13" t="e">
        <f>IF(#REF!&gt;$AR$15,"CUMPLE","NO CUMPLE")</f>
        <v>#REF!</v>
      </c>
    </row>
    <row r="1516" spans="1:42" ht="15" hidden="1" x14ac:dyDescent="0.25">
      <c r="A1516"/>
      <c r="B1516"/>
      <c r="C1516"/>
      <c r="D1516"/>
      <c r="E1516"/>
      <c r="F1516"/>
      <c r="G1516"/>
      <c r="H1516"/>
      <c r="I1516"/>
      <c r="J1516"/>
      <c r="K1516"/>
      <c r="L1516"/>
      <c r="M1516"/>
      <c r="N1516"/>
      <c r="O1516"/>
      <c r="P1516"/>
      <c r="Q1516"/>
      <c r="R1516"/>
      <c r="S1516"/>
      <c r="T1516"/>
      <c r="U1516"/>
      <c r="V1516" s="40"/>
      <c r="W1516" s="40"/>
      <c r="X1516" s="40"/>
      <c r="Y1516" s="2" t="str">
        <f t="shared" ref="Y1516:Y1547" si="296">IF(J1516="Incidente de Cliente",IF($X1516&lt;=$AT$2,"Cumplido","Incumplido"),"")</f>
        <v/>
      </c>
      <c r="Z1516" s="47" t="str">
        <f t="shared" ref="Z1516:Z1547" si="297">IF(J1516="Requerimiento de Cliente",IF($X1516&lt;=$AT$3,"Cumplido","Incumplido"),"")</f>
        <v/>
      </c>
      <c r="AA1516" s="8"/>
      <c r="AB1516" s="8"/>
      <c r="AC1516" s="8"/>
      <c r="AD1516" s="8"/>
      <c r="AE1516" s="8"/>
      <c r="AF1516" s="42"/>
      <c r="AG1516" s="13" t="str">
        <f t="shared" ref="AG1516:AG1538" si="298">IF(X1516&lt;$AR$11,"CUMPLE","NO CUMPLE")</f>
        <v>CUMPLE</v>
      </c>
      <c r="AH1516" s="13" t="str">
        <f t="shared" ref="AH1516:AH1538" si="299">IF(X1516&gt;$AR$12,IF(X1516&lt;=$AS$12,"CUMPLE","NO CUMPLE"),"NO CUMPLE")</f>
        <v>NO CUMPLE</v>
      </c>
      <c r="AI1516" s="13" t="str">
        <f t="shared" ref="AI1516:AI1538" si="300">IF(X1516&gt;$AR$13,IF(X1516&lt;=$AS$13,"CUMPLE","NO CUMPLE"),"NO CUMPLE")</f>
        <v>NO CUMPLE</v>
      </c>
      <c r="AJ1516" s="13" t="str">
        <f t="shared" ref="AJ1516:AJ1538" si="301">IF(X1516&gt;$AR$14,IF(X1516&lt;=$AS$14,"CUMPLE","NO CUMPLE"),"NO CUMPLE")</f>
        <v>NO CUMPLE</v>
      </c>
      <c r="AK1516" s="13" t="str">
        <f t="shared" ref="AK1516:AK1538" si="302">IF(X1516&gt;$AR$15,"CUMPLE","NO CUMPLE")</f>
        <v>NO CUMPLE</v>
      </c>
      <c r="AL1516" s="13" t="str">
        <f t="shared" ref="AL1516:AL1538" si="303">IF(W1516&lt;$AR$11,"CUMPLE","NO CUMPLE")</f>
        <v>CUMPLE</v>
      </c>
      <c r="AM1516" s="13" t="str">
        <f t="shared" ref="AM1516:AM1538" si="304">IF(W1516&gt;$AR$12,IF(W1516&lt;=$AS$12,"CUMPLE","NO CUMPLE"),"NO CUMPLE")</f>
        <v>NO CUMPLE</v>
      </c>
      <c r="AN1516" s="13" t="str">
        <f t="shared" ref="AN1516:AN1538" si="305">IF(W1516&gt;$AR$13,IF(W1516&lt;=$AS$13,"CUMPLE","NO CUMPLE"),"NO CUMPLE")</f>
        <v>NO CUMPLE</v>
      </c>
      <c r="AO1516" s="13" t="str">
        <f t="shared" ref="AO1516:AO1538" si="306">IF(W1516&gt;$AR$14,IF(W1516&lt;=$AS$14,"CUMPLE","NO CUMPLE"),"NO CUMPLE")</f>
        <v>NO CUMPLE</v>
      </c>
      <c r="AP1516" s="13" t="str">
        <f t="shared" ref="AP1516:AP1538" si="307">IF(W1516&gt;$AR$15,"CUMPLE","NO CUMPLE")</f>
        <v>NO CUMPLE</v>
      </c>
    </row>
    <row r="1517" spans="1:42" ht="15" hidden="1" x14ac:dyDescent="0.25">
      <c r="A1517"/>
      <c r="B1517"/>
      <c r="C1517"/>
      <c r="D1517"/>
      <c r="E1517"/>
      <c r="F1517"/>
      <c r="G1517"/>
      <c r="H1517"/>
      <c r="I1517"/>
      <c r="J1517"/>
      <c r="K1517"/>
      <c r="L1517"/>
      <c r="M1517"/>
      <c r="N1517"/>
      <c r="O1517"/>
      <c r="P1517"/>
      <c r="Q1517"/>
      <c r="R1517"/>
      <c r="S1517"/>
      <c r="T1517"/>
      <c r="U1517"/>
      <c r="V1517" s="40"/>
      <c r="W1517" s="40"/>
      <c r="X1517" s="40"/>
      <c r="Y1517" s="2" t="str">
        <f t="shared" si="296"/>
        <v/>
      </c>
      <c r="Z1517" s="47" t="str">
        <f t="shared" si="297"/>
        <v/>
      </c>
      <c r="AA1517" s="8"/>
      <c r="AB1517" s="8"/>
      <c r="AC1517" s="8"/>
      <c r="AD1517" s="8"/>
      <c r="AE1517" s="8"/>
      <c r="AF1517" s="42"/>
      <c r="AG1517" s="13" t="str">
        <f t="shared" si="298"/>
        <v>CUMPLE</v>
      </c>
      <c r="AH1517" s="13" t="str">
        <f t="shared" si="299"/>
        <v>NO CUMPLE</v>
      </c>
      <c r="AI1517" s="13" t="str">
        <f t="shared" si="300"/>
        <v>NO CUMPLE</v>
      </c>
      <c r="AJ1517" s="13" t="str">
        <f t="shared" si="301"/>
        <v>NO CUMPLE</v>
      </c>
      <c r="AK1517" s="13" t="str">
        <f t="shared" si="302"/>
        <v>NO CUMPLE</v>
      </c>
      <c r="AL1517" s="13" t="str">
        <f t="shared" si="303"/>
        <v>CUMPLE</v>
      </c>
      <c r="AM1517" s="13" t="str">
        <f t="shared" si="304"/>
        <v>NO CUMPLE</v>
      </c>
      <c r="AN1517" s="13" t="str">
        <f t="shared" si="305"/>
        <v>NO CUMPLE</v>
      </c>
      <c r="AO1517" s="13" t="str">
        <f t="shared" si="306"/>
        <v>NO CUMPLE</v>
      </c>
      <c r="AP1517" s="13" t="str">
        <f t="shared" si="307"/>
        <v>NO CUMPLE</v>
      </c>
    </row>
    <row r="1518" spans="1:42" ht="15" hidden="1" x14ac:dyDescent="0.25">
      <c r="A1518"/>
      <c r="B1518"/>
      <c r="C1518"/>
      <c r="D1518"/>
      <c r="E1518"/>
      <c r="F1518"/>
      <c r="G1518"/>
      <c r="H1518"/>
      <c r="I1518"/>
      <c r="J1518"/>
      <c r="K1518"/>
      <c r="L1518"/>
      <c r="M1518"/>
      <c r="N1518"/>
      <c r="O1518"/>
      <c r="P1518"/>
      <c r="Q1518"/>
      <c r="R1518"/>
      <c r="S1518"/>
      <c r="T1518"/>
      <c r="U1518"/>
      <c r="V1518" s="40"/>
      <c r="W1518" s="40"/>
      <c r="X1518" s="40"/>
      <c r="Y1518" s="2" t="str">
        <f t="shared" si="296"/>
        <v/>
      </c>
      <c r="Z1518" s="47" t="str">
        <f t="shared" si="297"/>
        <v/>
      </c>
      <c r="AA1518" s="47"/>
      <c r="AB1518" s="8"/>
      <c r="AC1518" s="8"/>
      <c r="AD1518" s="8"/>
      <c r="AE1518" s="8"/>
      <c r="AF1518" s="42"/>
      <c r="AG1518" s="13" t="str">
        <f t="shared" si="298"/>
        <v>CUMPLE</v>
      </c>
      <c r="AH1518" s="13" t="str">
        <f t="shared" si="299"/>
        <v>NO CUMPLE</v>
      </c>
      <c r="AI1518" s="13" t="str">
        <f t="shared" si="300"/>
        <v>NO CUMPLE</v>
      </c>
      <c r="AJ1518" s="13" t="str">
        <f t="shared" si="301"/>
        <v>NO CUMPLE</v>
      </c>
      <c r="AK1518" s="13" t="str">
        <f t="shared" si="302"/>
        <v>NO CUMPLE</v>
      </c>
      <c r="AL1518" s="13" t="str">
        <f t="shared" si="303"/>
        <v>CUMPLE</v>
      </c>
      <c r="AM1518" s="13" t="str">
        <f t="shared" si="304"/>
        <v>NO CUMPLE</v>
      </c>
      <c r="AN1518" s="13" t="str">
        <f t="shared" si="305"/>
        <v>NO CUMPLE</v>
      </c>
      <c r="AO1518" s="13" t="str">
        <f t="shared" si="306"/>
        <v>NO CUMPLE</v>
      </c>
      <c r="AP1518" s="13" t="str">
        <f t="shared" si="307"/>
        <v>NO CUMPLE</v>
      </c>
    </row>
    <row r="1519" spans="1:42" ht="15" hidden="1" x14ac:dyDescent="0.25">
      <c r="A1519"/>
      <c r="B1519"/>
      <c r="C1519"/>
      <c r="D1519"/>
      <c r="E1519"/>
      <c r="F1519"/>
      <c r="G1519"/>
      <c r="H1519"/>
      <c r="I1519"/>
      <c r="J1519"/>
      <c r="K1519"/>
      <c r="L1519"/>
      <c r="M1519"/>
      <c r="N1519"/>
      <c r="O1519"/>
      <c r="P1519"/>
      <c r="Q1519"/>
      <c r="R1519"/>
      <c r="S1519"/>
      <c r="T1519"/>
      <c r="U1519"/>
      <c r="V1519" s="40"/>
      <c r="W1519" s="40"/>
      <c r="X1519" s="40"/>
      <c r="Y1519" s="2" t="str">
        <f t="shared" si="296"/>
        <v/>
      </c>
      <c r="Z1519" s="47" t="str">
        <f t="shared" si="297"/>
        <v/>
      </c>
      <c r="AA1519" s="8"/>
      <c r="AB1519" s="8"/>
      <c r="AC1519" s="8"/>
      <c r="AD1519" s="8"/>
      <c r="AE1519" s="8"/>
      <c r="AF1519" s="42"/>
      <c r="AG1519" s="13" t="str">
        <f t="shared" si="298"/>
        <v>CUMPLE</v>
      </c>
      <c r="AH1519" s="13" t="str">
        <f t="shared" si="299"/>
        <v>NO CUMPLE</v>
      </c>
      <c r="AI1519" s="13" t="str">
        <f t="shared" si="300"/>
        <v>NO CUMPLE</v>
      </c>
      <c r="AJ1519" s="13" t="str">
        <f t="shared" si="301"/>
        <v>NO CUMPLE</v>
      </c>
      <c r="AK1519" s="13" t="str">
        <f t="shared" si="302"/>
        <v>NO CUMPLE</v>
      </c>
      <c r="AL1519" s="13" t="str">
        <f t="shared" si="303"/>
        <v>CUMPLE</v>
      </c>
      <c r="AM1519" s="13" t="str">
        <f t="shared" si="304"/>
        <v>NO CUMPLE</v>
      </c>
      <c r="AN1519" s="13" t="str">
        <f t="shared" si="305"/>
        <v>NO CUMPLE</v>
      </c>
      <c r="AO1519" s="13" t="str">
        <f t="shared" si="306"/>
        <v>NO CUMPLE</v>
      </c>
      <c r="AP1519" s="13" t="str">
        <f t="shared" si="307"/>
        <v>NO CUMPLE</v>
      </c>
    </row>
    <row r="1520" spans="1:42" ht="15" hidden="1" x14ac:dyDescent="0.25">
      <c r="A1520"/>
      <c r="B1520"/>
      <c r="C1520"/>
      <c r="D1520"/>
      <c r="E1520"/>
      <c r="F1520"/>
      <c r="G1520"/>
      <c r="H1520"/>
      <c r="I1520"/>
      <c r="J1520"/>
      <c r="K1520"/>
      <c r="L1520"/>
      <c r="M1520"/>
      <c r="N1520"/>
      <c r="O1520"/>
      <c r="P1520"/>
      <c r="Q1520"/>
      <c r="R1520"/>
      <c r="S1520"/>
      <c r="T1520"/>
      <c r="U1520"/>
      <c r="V1520" s="40"/>
      <c r="W1520" s="40"/>
      <c r="X1520" s="40"/>
      <c r="Y1520" s="2" t="str">
        <f t="shared" si="296"/>
        <v/>
      </c>
      <c r="Z1520" s="47" t="str">
        <f t="shared" si="297"/>
        <v/>
      </c>
      <c r="AA1520" s="8"/>
      <c r="AB1520" s="8"/>
      <c r="AC1520" s="8"/>
      <c r="AD1520" s="8"/>
      <c r="AE1520" s="8"/>
      <c r="AF1520" s="42"/>
      <c r="AG1520" s="13" t="str">
        <f t="shared" si="298"/>
        <v>CUMPLE</v>
      </c>
      <c r="AH1520" s="13" t="str">
        <f t="shared" si="299"/>
        <v>NO CUMPLE</v>
      </c>
      <c r="AI1520" s="13" t="str">
        <f t="shared" si="300"/>
        <v>NO CUMPLE</v>
      </c>
      <c r="AJ1520" s="13" t="str">
        <f t="shared" si="301"/>
        <v>NO CUMPLE</v>
      </c>
      <c r="AK1520" s="13" t="str">
        <f t="shared" si="302"/>
        <v>NO CUMPLE</v>
      </c>
      <c r="AL1520" s="13" t="str">
        <f t="shared" si="303"/>
        <v>CUMPLE</v>
      </c>
      <c r="AM1520" s="13" t="str">
        <f t="shared" si="304"/>
        <v>NO CUMPLE</v>
      </c>
      <c r="AN1520" s="13" t="str">
        <f t="shared" si="305"/>
        <v>NO CUMPLE</v>
      </c>
      <c r="AO1520" s="13" t="str">
        <f t="shared" si="306"/>
        <v>NO CUMPLE</v>
      </c>
      <c r="AP1520" s="13" t="str">
        <f t="shared" si="307"/>
        <v>NO CUMPLE</v>
      </c>
    </row>
    <row r="1521" spans="1:42" ht="15" hidden="1" x14ac:dyDescent="0.25">
      <c r="A1521"/>
      <c r="B1521"/>
      <c r="C1521"/>
      <c r="D1521"/>
      <c r="E1521"/>
      <c r="F1521"/>
      <c r="G1521"/>
      <c r="H1521"/>
      <c r="I1521"/>
      <c r="J1521"/>
      <c r="K1521"/>
      <c r="L1521"/>
      <c r="M1521"/>
      <c r="N1521"/>
      <c r="O1521"/>
      <c r="P1521"/>
      <c r="Q1521"/>
      <c r="R1521"/>
      <c r="S1521"/>
      <c r="T1521"/>
      <c r="U1521"/>
      <c r="V1521" s="40"/>
      <c r="W1521" s="40"/>
      <c r="X1521" s="40"/>
      <c r="Y1521" s="2" t="str">
        <f t="shared" si="296"/>
        <v/>
      </c>
      <c r="Z1521" s="47" t="str">
        <f t="shared" si="297"/>
        <v/>
      </c>
      <c r="AA1521" s="8"/>
      <c r="AB1521" s="8"/>
      <c r="AC1521" s="8"/>
      <c r="AD1521" s="8"/>
      <c r="AE1521" s="8"/>
      <c r="AF1521" s="42"/>
      <c r="AG1521" s="13" t="str">
        <f t="shared" si="298"/>
        <v>CUMPLE</v>
      </c>
      <c r="AH1521" s="13" t="str">
        <f t="shared" si="299"/>
        <v>NO CUMPLE</v>
      </c>
      <c r="AI1521" s="13" t="str">
        <f t="shared" si="300"/>
        <v>NO CUMPLE</v>
      </c>
      <c r="AJ1521" s="13" t="str">
        <f t="shared" si="301"/>
        <v>NO CUMPLE</v>
      </c>
      <c r="AK1521" s="13" t="str">
        <f t="shared" si="302"/>
        <v>NO CUMPLE</v>
      </c>
      <c r="AL1521" s="13" t="str">
        <f t="shared" si="303"/>
        <v>CUMPLE</v>
      </c>
      <c r="AM1521" s="13" t="str">
        <f t="shared" si="304"/>
        <v>NO CUMPLE</v>
      </c>
      <c r="AN1521" s="13" t="str">
        <f t="shared" si="305"/>
        <v>NO CUMPLE</v>
      </c>
      <c r="AO1521" s="13" t="str">
        <f t="shared" si="306"/>
        <v>NO CUMPLE</v>
      </c>
      <c r="AP1521" s="13" t="str">
        <f t="shared" si="307"/>
        <v>NO CUMPLE</v>
      </c>
    </row>
    <row r="1522" spans="1:42" ht="15" hidden="1" x14ac:dyDescent="0.25">
      <c r="A1522"/>
      <c r="B1522"/>
      <c r="C1522"/>
      <c r="D1522"/>
      <c r="E1522"/>
      <c r="F1522"/>
      <c r="G1522"/>
      <c r="H1522"/>
      <c r="I1522"/>
      <c r="J1522"/>
      <c r="K1522"/>
      <c r="L1522"/>
      <c r="M1522"/>
      <c r="N1522"/>
      <c r="O1522"/>
      <c r="P1522"/>
      <c r="Q1522"/>
      <c r="R1522"/>
      <c r="S1522"/>
      <c r="T1522"/>
      <c r="U1522"/>
      <c r="V1522" s="40"/>
      <c r="W1522" s="40"/>
      <c r="X1522" s="40"/>
      <c r="Y1522" s="2" t="str">
        <f t="shared" si="296"/>
        <v/>
      </c>
      <c r="Z1522" s="47" t="str">
        <f t="shared" si="297"/>
        <v/>
      </c>
      <c r="AA1522" s="8"/>
      <c r="AB1522" s="8"/>
      <c r="AC1522" s="8"/>
      <c r="AD1522" s="8"/>
      <c r="AE1522" s="8"/>
      <c r="AF1522" s="42"/>
      <c r="AG1522" s="13" t="str">
        <f t="shared" si="298"/>
        <v>CUMPLE</v>
      </c>
      <c r="AH1522" s="13" t="str">
        <f t="shared" si="299"/>
        <v>NO CUMPLE</v>
      </c>
      <c r="AI1522" s="13" t="str">
        <f t="shared" si="300"/>
        <v>NO CUMPLE</v>
      </c>
      <c r="AJ1522" s="13" t="str">
        <f t="shared" si="301"/>
        <v>NO CUMPLE</v>
      </c>
      <c r="AK1522" s="13" t="str">
        <f t="shared" si="302"/>
        <v>NO CUMPLE</v>
      </c>
      <c r="AL1522" s="13" t="str">
        <f t="shared" si="303"/>
        <v>CUMPLE</v>
      </c>
      <c r="AM1522" s="13" t="str">
        <f t="shared" si="304"/>
        <v>NO CUMPLE</v>
      </c>
      <c r="AN1522" s="13" t="str">
        <f t="shared" si="305"/>
        <v>NO CUMPLE</v>
      </c>
      <c r="AO1522" s="13" t="str">
        <f t="shared" si="306"/>
        <v>NO CUMPLE</v>
      </c>
      <c r="AP1522" s="13" t="str">
        <f t="shared" si="307"/>
        <v>NO CUMPLE</v>
      </c>
    </row>
    <row r="1523" spans="1:42" ht="15" hidden="1" x14ac:dyDescent="0.25">
      <c r="A1523"/>
      <c r="B1523"/>
      <c r="C1523"/>
      <c r="D1523"/>
      <c r="E1523"/>
      <c r="F1523"/>
      <c r="G1523"/>
      <c r="H1523"/>
      <c r="I1523"/>
      <c r="J1523"/>
      <c r="K1523"/>
      <c r="L1523"/>
      <c r="M1523"/>
      <c r="N1523"/>
      <c r="O1523"/>
      <c r="P1523"/>
      <c r="Q1523"/>
      <c r="R1523"/>
      <c r="S1523"/>
      <c r="T1523"/>
      <c r="U1523"/>
      <c r="V1523" s="40"/>
      <c r="W1523" s="40"/>
      <c r="X1523" s="40"/>
      <c r="Y1523" s="2" t="str">
        <f t="shared" si="296"/>
        <v/>
      </c>
      <c r="Z1523" s="47" t="str">
        <f t="shared" si="297"/>
        <v/>
      </c>
      <c r="AA1523" s="8"/>
      <c r="AB1523" s="8"/>
      <c r="AC1523" s="8"/>
      <c r="AD1523" s="8"/>
      <c r="AE1523" s="8"/>
      <c r="AF1523" s="42"/>
      <c r="AG1523" s="13" t="str">
        <f t="shared" si="298"/>
        <v>CUMPLE</v>
      </c>
      <c r="AH1523" s="13" t="str">
        <f t="shared" si="299"/>
        <v>NO CUMPLE</v>
      </c>
      <c r="AI1523" s="13" t="str">
        <f t="shared" si="300"/>
        <v>NO CUMPLE</v>
      </c>
      <c r="AJ1523" s="13" t="str">
        <f t="shared" si="301"/>
        <v>NO CUMPLE</v>
      </c>
      <c r="AK1523" s="13" t="str">
        <f t="shared" si="302"/>
        <v>NO CUMPLE</v>
      </c>
      <c r="AL1523" s="13" t="str">
        <f t="shared" si="303"/>
        <v>CUMPLE</v>
      </c>
      <c r="AM1523" s="13" t="str">
        <f t="shared" si="304"/>
        <v>NO CUMPLE</v>
      </c>
      <c r="AN1523" s="13" t="str">
        <f t="shared" si="305"/>
        <v>NO CUMPLE</v>
      </c>
      <c r="AO1523" s="13" t="str">
        <f t="shared" si="306"/>
        <v>NO CUMPLE</v>
      </c>
      <c r="AP1523" s="13" t="str">
        <f t="shared" si="307"/>
        <v>NO CUMPLE</v>
      </c>
    </row>
    <row r="1524" spans="1:42" ht="15" hidden="1" x14ac:dyDescent="0.25">
      <c r="A1524"/>
      <c r="B1524"/>
      <c r="C1524"/>
      <c r="D1524"/>
      <c r="E1524"/>
      <c r="F1524"/>
      <c r="G1524"/>
      <c r="H1524"/>
      <c r="I1524"/>
      <c r="J1524"/>
      <c r="K1524"/>
      <c r="L1524"/>
      <c r="M1524"/>
      <c r="N1524"/>
      <c r="O1524"/>
      <c r="P1524"/>
      <c r="Q1524"/>
      <c r="R1524"/>
      <c r="S1524"/>
      <c r="T1524"/>
      <c r="U1524"/>
      <c r="V1524" s="40"/>
      <c r="W1524" s="40"/>
      <c r="X1524" s="40"/>
      <c r="Y1524" s="2" t="str">
        <f t="shared" si="296"/>
        <v/>
      </c>
      <c r="Z1524" s="47" t="str">
        <f t="shared" si="297"/>
        <v/>
      </c>
      <c r="AA1524" s="8"/>
      <c r="AB1524" s="8"/>
      <c r="AC1524" s="8"/>
      <c r="AD1524" s="8"/>
      <c r="AE1524" s="8"/>
      <c r="AF1524" s="42"/>
      <c r="AG1524" s="13" t="str">
        <f t="shared" si="298"/>
        <v>CUMPLE</v>
      </c>
      <c r="AH1524" s="13" t="str">
        <f t="shared" si="299"/>
        <v>NO CUMPLE</v>
      </c>
      <c r="AI1524" s="13" t="str">
        <f t="shared" si="300"/>
        <v>NO CUMPLE</v>
      </c>
      <c r="AJ1524" s="13" t="str">
        <f t="shared" si="301"/>
        <v>NO CUMPLE</v>
      </c>
      <c r="AK1524" s="13" t="str">
        <f t="shared" si="302"/>
        <v>NO CUMPLE</v>
      </c>
      <c r="AL1524" s="13" t="str">
        <f t="shared" si="303"/>
        <v>CUMPLE</v>
      </c>
      <c r="AM1524" s="13" t="str">
        <f t="shared" si="304"/>
        <v>NO CUMPLE</v>
      </c>
      <c r="AN1524" s="13" t="str">
        <f t="shared" si="305"/>
        <v>NO CUMPLE</v>
      </c>
      <c r="AO1524" s="13" t="str">
        <f t="shared" si="306"/>
        <v>NO CUMPLE</v>
      </c>
      <c r="AP1524" s="13" t="str">
        <f t="shared" si="307"/>
        <v>NO CUMPLE</v>
      </c>
    </row>
    <row r="1525" spans="1:42" ht="15" hidden="1" x14ac:dyDescent="0.25">
      <c r="A1525"/>
      <c r="B1525"/>
      <c r="C1525"/>
      <c r="D1525"/>
      <c r="E1525"/>
      <c r="F1525"/>
      <c r="G1525"/>
      <c r="H1525"/>
      <c r="I1525"/>
      <c r="J1525"/>
      <c r="K1525"/>
      <c r="L1525"/>
      <c r="M1525"/>
      <c r="N1525"/>
      <c r="O1525"/>
      <c r="P1525"/>
      <c r="Q1525"/>
      <c r="R1525"/>
      <c r="S1525"/>
      <c r="T1525"/>
      <c r="U1525"/>
      <c r="V1525" s="40"/>
      <c r="W1525" s="40"/>
      <c r="X1525" s="40"/>
      <c r="Y1525" s="2" t="str">
        <f t="shared" si="296"/>
        <v/>
      </c>
      <c r="Z1525" s="47" t="str">
        <f t="shared" si="297"/>
        <v/>
      </c>
      <c r="AA1525" s="8"/>
      <c r="AB1525" s="8"/>
      <c r="AC1525" s="8"/>
      <c r="AD1525" s="8"/>
      <c r="AE1525" s="8"/>
      <c r="AF1525" s="42"/>
      <c r="AG1525" s="13" t="str">
        <f t="shared" si="298"/>
        <v>CUMPLE</v>
      </c>
      <c r="AH1525" s="13" t="str">
        <f t="shared" si="299"/>
        <v>NO CUMPLE</v>
      </c>
      <c r="AI1525" s="13" t="str">
        <f t="shared" si="300"/>
        <v>NO CUMPLE</v>
      </c>
      <c r="AJ1525" s="13" t="str">
        <f t="shared" si="301"/>
        <v>NO CUMPLE</v>
      </c>
      <c r="AK1525" s="13" t="str">
        <f t="shared" si="302"/>
        <v>NO CUMPLE</v>
      </c>
      <c r="AL1525" s="13" t="str">
        <f t="shared" si="303"/>
        <v>CUMPLE</v>
      </c>
      <c r="AM1525" s="13" t="str">
        <f t="shared" si="304"/>
        <v>NO CUMPLE</v>
      </c>
      <c r="AN1525" s="13" t="str">
        <f t="shared" si="305"/>
        <v>NO CUMPLE</v>
      </c>
      <c r="AO1525" s="13" t="str">
        <f t="shared" si="306"/>
        <v>NO CUMPLE</v>
      </c>
      <c r="AP1525" s="13" t="str">
        <f t="shared" si="307"/>
        <v>NO CUMPLE</v>
      </c>
    </row>
    <row r="1526" spans="1:42" ht="15" hidden="1" x14ac:dyDescent="0.25">
      <c r="A1526"/>
      <c r="B1526"/>
      <c r="C1526"/>
      <c r="D1526"/>
      <c r="E1526"/>
      <c r="F1526"/>
      <c r="G1526"/>
      <c r="H1526"/>
      <c r="I1526"/>
      <c r="J1526"/>
      <c r="K1526"/>
      <c r="L1526"/>
      <c r="M1526"/>
      <c r="N1526"/>
      <c r="O1526"/>
      <c r="P1526"/>
      <c r="Q1526"/>
      <c r="R1526"/>
      <c r="S1526"/>
      <c r="T1526"/>
      <c r="U1526"/>
      <c r="V1526" s="40"/>
      <c r="W1526" s="40"/>
      <c r="X1526" s="40"/>
      <c r="Y1526" s="2" t="str">
        <f t="shared" si="296"/>
        <v/>
      </c>
      <c r="Z1526" s="47" t="str">
        <f t="shared" si="297"/>
        <v/>
      </c>
      <c r="AA1526" s="8"/>
      <c r="AB1526" s="8"/>
      <c r="AC1526" s="8"/>
      <c r="AD1526" s="8"/>
      <c r="AE1526" s="8"/>
      <c r="AF1526" s="42"/>
      <c r="AG1526" s="13" t="str">
        <f t="shared" si="298"/>
        <v>CUMPLE</v>
      </c>
      <c r="AH1526" s="13" t="str">
        <f t="shared" si="299"/>
        <v>NO CUMPLE</v>
      </c>
      <c r="AI1526" s="13" t="str">
        <f t="shared" si="300"/>
        <v>NO CUMPLE</v>
      </c>
      <c r="AJ1526" s="13" t="str">
        <f t="shared" si="301"/>
        <v>NO CUMPLE</v>
      </c>
      <c r="AK1526" s="13" t="str">
        <f t="shared" si="302"/>
        <v>NO CUMPLE</v>
      </c>
      <c r="AL1526" s="13" t="str">
        <f t="shared" si="303"/>
        <v>CUMPLE</v>
      </c>
      <c r="AM1526" s="13" t="str">
        <f t="shared" si="304"/>
        <v>NO CUMPLE</v>
      </c>
      <c r="AN1526" s="13" t="str">
        <f t="shared" si="305"/>
        <v>NO CUMPLE</v>
      </c>
      <c r="AO1526" s="13" t="str">
        <f t="shared" si="306"/>
        <v>NO CUMPLE</v>
      </c>
      <c r="AP1526" s="13" t="str">
        <f t="shared" si="307"/>
        <v>NO CUMPLE</v>
      </c>
    </row>
    <row r="1527" spans="1:42" ht="15" hidden="1" x14ac:dyDescent="0.25">
      <c r="A1527"/>
      <c r="B1527"/>
      <c r="C1527"/>
      <c r="D1527"/>
      <c r="E1527"/>
      <c r="F1527"/>
      <c r="G1527"/>
      <c r="H1527"/>
      <c r="I1527"/>
      <c r="J1527"/>
      <c r="K1527"/>
      <c r="L1527"/>
      <c r="M1527"/>
      <c r="N1527"/>
      <c r="O1527"/>
      <c r="P1527"/>
      <c r="Q1527"/>
      <c r="R1527"/>
      <c r="S1527"/>
      <c r="T1527"/>
      <c r="U1527"/>
      <c r="V1527" s="40"/>
      <c r="W1527" s="40"/>
      <c r="X1527" s="40"/>
      <c r="Y1527" s="2" t="str">
        <f t="shared" si="296"/>
        <v/>
      </c>
      <c r="Z1527" s="47" t="str">
        <f t="shared" si="297"/>
        <v/>
      </c>
      <c r="AA1527" s="8"/>
      <c r="AB1527" s="8"/>
      <c r="AC1527" s="8"/>
      <c r="AD1527" s="8"/>
      <c r="AE1527" s="8"/>
      <c r="AF1527" s="42"/>
      <c r="AG1527" s="13" t="str">
        <f t="shared" si="298"/>
        <v>CUMPLE</v>
      </c>
      <c r="AH1527" s="13" t="str">
        <f t="shared" si="299"/>
        <v>NO CUMPLE</v>
      </c>
      <c r="AI1527" s="13" t="str">
        <f t="shared" si="300"/>
        <v>NO CUMPLE</v>
      </c>
      <c r="AJ1527" s="13" t="str">
        <f t="shared" si="301"/>
        <v>NO CUMPLE</v>
      </c>
      <c r="AK1527" s="13" t="str">
        <f t="shared" si="302"/>
        <v>NO CUMPLE</v>
      </c>
      <c r="AL1527" s="13" t="str">
        <f t="shared" si="303"/>
        <v>CUMPLE</v>
      </c>
      <c r="AM1527" s="13" t="str">
        <f t="shared" si="304"/>
        <v>NO CUMPLE</v>
      </c>
      <c r="AN1527" s="13" t="str">
        <f t="shared" si="305"/>
        <v>NO CUMPLE</v>
      </c>
      <c r="AO1527" s="13" t="str">
        <f t="shared" si="306"/>
        <v>NO CUMPLE</v>
      </c>
      <c r="AP1527" s="13" t="str">
        <f t="shared" si="307"/>
        <v>NO CUMPLE</v>
      </c>
    </row>
    <row r="1528" spans="1:42" ht="15" hidden="1" x14ac:dyDescent="0.25">
      <c r="A1528"/>
      <c r="B1528"/>
      <c r="C1528"/>
      <c r="D1528"/>
      <c r="E1528"/>
      <c r="F1528"/>
      <c r="G1528"/>
      <c r="H1528"/>
      <c r="I1528"/>
      <c r="J1528"/>
      <c r="K1528"/>
      <c r="L1528"/>
      <c r="M1528"/>
      <c r="N1528"/>
      <c r="O1528"/>
      <c r="P1528"/>
      <c r="Q1528"/>
      <c r="R1528"/>
      <c r="S1528"/>
      <c r="T1528"/>
      <c r="U1528"/>
      <c r="V1528" s="40"/>
      <c r="W1528" s="40"/>
      <c r="X1528" s="40"/>
      <c r="Y1528" s="2" t="str">
        <f t="shared" si="296"/>
        <v/>
      </c>
      <c r="Z1528" s="47" t="str">
        <f t="shared" si="297"/>
        <v/>
      </c>
      <c r="AA1528" s="8"/>
      <c r="AB1528" s="8"/>
      <c r="AC1528" s="8"/>
      <c r="AD1528" s="8"/>
      <c r="AE1528" s="8"/>
      <c r="AF1528" s="42"/>
      <c r="AG1528" s="13" t="str">
        <f t="shared" si="298"/>
        <v>CUMPLE</v>
      </c>
      <c r="AH1528" s="13" t="str">
        <f t="shared" si="299"/>
        <v>NO CUMPLE</v>
      </c>
      <c r="AI1528" s="13" t="str">
        <f t="shared" si="300"/>
        <v>NO CUMPLE</v>
      </c>
      <c r="AJ1528" s="13" t="str">
        <f t="shared" si="301"/>
        <v>NO CUMPLE</v>
      </c>
      <c r="AK1528" s="13" t="str">
        <f t="shared" si="302"/>
        <v>NO CUMPLE</v>
      </c>
      <c r="AL1528" s="13" t="str">
        <f t="shared" si="303"/>
        <v>CUMPLE</v>
      </c>
      <c r="AM1528" s="13" t="str">
        <f t="shared" si="304"/>
        <v>NO CUMPLE</v>
      </c>
      <c r="AN1528" s="13" t="str">
        <f t="shared" si="305"/>
        <v>NO CUMPLE</v>
      </c>
      <c r="AO1528" s="13" t="str">
        <f t="shared" si="306"/>
        <v>NO CUMPLE</v>
      </c>
      <c r="AP1528" s="13" t="str">
        <f t="shared" si="307"/>
        <v>NO CUMPLE</v>
      </c>
    </row>
    <row r="1529" spans="1:42" ht="15" hidden="1" x14ac:dyDescent="0.25">
      <c r="A1529"/>
      <c r="B1529"/>
      <c r="C1529"/>
      <c r="D1529"/>
      <c r="E1529"/>
      <c r="F1529"/>
      <c r="G1529"/>
      <c r="H1529"/>
      <c r="I1529"/>
      <c r="J1529"/>
      <c r="K1529"/>
      <c r="L1529"/>
      <c r="M1529"/>
      <c r="N1529"/>
      <c r="O1529"/>
      <c r="P1529"/>
      <c r="Q1529"/>
      <c r="R1529"/>
      <c r="S1529"/>
      <c r="T1529"/>
      <c r="U1529"/>
      <c r="V1529" s="40"/>
      <c r="W1529" s="40"/>
      <c r="X1529" s="40"/>
      <c r="Y1529" s="2" t="str">
        <f t="shared" si="296"/>
        <v/>
      </c>
      <c r="Z1529" s="47" t="str">
        <f t="shared" si="297"/>
        <v/>
      </c>
      <c r="AA1529" s="8"/>
      <c r="AB1529" s="8"/>
      <c r="AC1529" s="8"/>
      <c r="AD1529" s="8"/>
      <c r="AE1529" s="8"/>
      <c r="AF1529" s="42"/>
      <c r="AG1529" s="13" t="str">
        <f t="shared" si="298"/>
        <v>CUMPLE</v>
      </c>
      <c r="AH1529" s="13" t="str">
        <f t="shared" si="299"/>
        <v>NO CUMPLE</v>
      </c>
      <c r="AI1529" s="13" t="str">
        <f t="shared" si="300"/>
        <v>NO CUMPLE</v>
      </c>
      <c r="AJ1529" s="13" t="str">
        <f t="shared" si="301"/>
        <v>NO CUMPLE</v>
      </c>
      <c r="AK1529" s="13" t="str">
        <f t="shared" si="302"/>
        <v>NO CUMPLE</v>
      </c>
      <c r="AL1529" s="13" t="str">
        <f t="shared" si="303"/>
        <v>CUMPLE</v>
      </c>
      <c r="AM1529" s="13" t="str">
        <f t="shared" si="304"/>
        <v>NO CUMPLE</v>
      </c>
      <c r="AN1529" s="13" t="str">
        <f t="shared" si="305"/>
        <v>NO CUMPLE</v>
      </c>
      <c r="AO1529" s="13" t="str">
        <f t="shared" si="306"/>
        <v>NO CUMPLE</v>
      </c>
      <c r="AP1529" s="13" t="str">
        <f t="shared" si="307"/>
        <v>NO CUMPLE</v>
      </c>
    </row>
    <row r="1530" spans="1:42" ht="15" hidden="1" x14ac:dyDescent="0.25">
      <c r="A1530"/>
      <c r="B1530"/>
      <c r="C1530"/>
      <c r="D1530"/>
      <c r="E1530"/>
      <c r="F1530"/>
      <c r="G1530"/>
      <c r="H1530"/>
      <c r="I1530"/>
      <c r="J1530"/>
      <c r="K1530"/>
      <c r="L1530"/>
      <c r="M1530"/>
      <c r="N1530"/>
      <c r="O1530"/>
      <c r="P1530"/>
      <c r="Q1530"/>
      <c r="R1530"/>
      <c r="S1530"/>
      <c r="T1530"/>
      <c r="U1530"/>
      <c r="V1530" s="40"/>
      <c r="W1530" s="40"/>
      <c r="X1530" s="40"/>
      <c r="Y1530" s="2" t="str">
        <f t="shared" si="296"/>
        <v/>
      </c>
      <c r="Z1530" s="47" t="str">
        <f t="shared" si="297"/>
        <v/>
      </c>
      <c r="AA1530" s="8"/>
      <c r="AB1530" s="8"/>
      <c r="AC1530" s="8"/>
      <c r="AD1530" s="8"/>
      <c r="AE1530" s="8"/>
      <c r="AF1530" s="42"/>
      <c r="AG1530" s="13" t="str">
        <f t="shared" si="298"/>
        <v>CUMPLE</v>
      </c>
      <c r="AH1530" s="13" t="str">
        <f t="shared" si="299"/>
        <v>NO CUMPLE</v>
      </c>
      <c r="AI1530" s="13" t="str">
        <f t="shared" si="300"/>
        <v>NO CUMPLE</v>
      </c>
      <c r="AJ1530" s="13" t="str">
        <f t="shared" si="301"/>
        <v>NO CUMPLE</v>
      </c>
      <c r="AK1530" s="13" t="str">
        <f t="shared" si="302"/>
        <v>NO CUMPLE</v>
      </c>
      <c r="AL1530" s="13" t="str">
        <f t="shared" si="303"/>
        <v>CUMPLE</v>
      </c>
      <c r="AM1530" s="13" t="str">
        <f t="shared" si="304"/>
        <v>NO CUMPLE</v>
      </c>
      <c r="AN1530" s="13" t="str">
        <f t="shared" si="305"/>
        <v>NO CUMPLE</v>
      </c>
      <c r="AO1530" s="13" t="str">
        <f t="shared" si="306"/>
        <v>NO CUMPLE</v>
      </c>
      <c r="AP1530" s="13" t="str">
        <f t="shared" si="307"/>
        <v>NO CUMPLE</v>
      </c>
    </row>
    <row r="1531" spans="1:42" ht="15" hidden="1" x14ac:dyDescent="0.25">
      <c r="A1531"/>
      <c r="B1531"/>
      <c r="C1531"/>
      <c r="D1531"/>
      <c r="E1531"/>
      <c r="F1531"/>
      <c r="G1531"/>
      <c r="H1531"/>
      <c r="I1531"/>
      <c r="J1531"/>
      <c r="K1531"/>
      <c r="L1531"/>
      <c r="M1531"/>
      <c r="N1531"/>
      <c r="O1531"/>
      <c r="P1531"/>
      <c r="Q1531"/>
      <c r="R1531"/>
      <c r="S1531"/>
      <c r="T1531"/>
      <c r="U1531"/>
      <c r="V1531" s="40"/>
      <c r="W1531" s="40"/>
      <c r="X1531" s="40"/>
      <c r="Y1531" s="2" t="str">
        <f t="shared" si="296"/>
        <v/>
      </c>
      <c r="Z1531" s="47" t="str">
        <f t="shared" si="297"/>
        <v/>
      </c>
      <c r="AA1531" s="8"/>
      <c r="AB1531" s="8"/>
      <c r="AC1531" s="8"/>
      <c r="AD1531" s="8"/>
      <c r="AE1531" s="8"/>
      <c r="AF1531" s="42"/>
      <c r="AG1531" s="13" t="str">
        <f t="shared" si="298"/>
        <v>CUMPLE</v>
      </c>
      <c r="AH1531" s="13" t="str">
        <f t="shared" si="299"/>
        <v>NO CUMPLE</v>
      </c>
      <c r="AI1531" s="13" t="str">
        <f t="shared" si="300"/>
        <v>NO CUMPLE</v>
      </c>
      <c r="AJ1531" s="13" t="str">
        <f t="shared" si="301"/>
        <v>NO CUMPLE</v>
      </c>
      <c r="AK1531" s="13" t="str">
        <f t="shared" si="302"/>
        <v>NO CUMPLE</v>
      </c>
      <c r="AL1531" s="13" t="str">
        <f t="shared" si="303"/>
        <v>CUMPLE</v>
      </c>
      <c r="AM1531" s="13" t="str">
        <f t="shared" si="304"/>
        <v>NO CUMPLE</v>
      </c>
      <c r="AN1531" s="13" t="str">
        <f t="shared" si="305"/>
        <v>NO CUMPLE</v>
      </c>
      <c r="AO1531" s="13" t="str">
        <f t="shared" si="306"/>
        <v>NO CUMPLE</v>
      </c>
      <c r="AP1531" s="13" t="str">
        <f t="shared" si="307"/>
        <v>NO CUMPLE</v>
      </c>
    </row>
    <row r="1532" spans="1:42" ht="15" hidden="1" x14ac:dyDescent="0.25">
      <c r="A1532"/>
      <c r="B1532"/>
      <c r="C1532"/>
      <c r="D1532"/>
      <c r="E1532"/>
      <c r="F1532"/>
      <c r="G1532"/>
      <c r="H1532"/>
      <c r="I1532"/>
      <c r="J1532"/>
      <c r="K1532"/>
      <c r="L1532"/>
      <c r="M1532"/>
      <c r="N1532"/>
      <c r="O1532"/>
      <c r="P1532"/>
      <c r="Q1532"/>
      <c r="R1532"/>
      <c r="S1532"/>
      <c r="T1532"/>
      <c r="U1532"/>
      <c r="V1532" s="40"/>
      <c r="W1532" s="40"/>
      <c r="X1532" s="40"/>
      <c r="Y1532" s="2" t="str">
        <f t="shared" si="296"/>
        <v/>
      </c>
      <c r="Z1532" s="47" t="str">
        <f t="shared" si="297"/>
        <v/>
      </c>
      <c r="AA1532" s="8"/>
      <c r="AB1532" s="8"/>
      <c r="AC1532" s="8"/>
      <c r="AD1532" s="8"/>
      <c r="AE1532" s="8"/>
      <c r="AF1532" s="42"/>
      <c r="AG1532" s="13" t="str">
        <f t="shared" si="298"/>
        <v>CUMPLE</v>
      </c>
      <c r="AH1532" s="13" t="str">
        <f t="shared" si="299"/>
        <v>NO CUMPLE</v>
      </c>
      <c r="AI1532" s="13" t="str">
        <f t="shared" si="300"/>
        <v>NO CUMPLE</v>
      </c>
      <c r="AJ1532" s="13" t="str">
        <f t="shared" si="301"/>
        <v>NO CUMPLE</v>
      </c>
      <c r="AK1532" s="13" t="str">
        <f t="shared" si="302"/>
        <v>NO CUMPLE</v>
      </c>
      <c r="AL1532" s="13" t="str">
        <f t="shared" si="303"/>
        <v>CUMPLE</v>
      </c>
      <c r="AM1532" s="13" t="str">
        <f t="shared" si="304"/>
        <v>NO CUMPLE</v>
      </c>
      <c r="AN1532" s="13" t="str">
        <f t="shared" si="305"/>
        <v>NO CUMPLE</v>
      </c>
      <c r="AO1532" s="13" t="str">
        <f t="shared" si="306"/>
        <v>NO CUMPLE</v>
      </c>
      <c r="AP1532" s="13" t="str">
        <f t="shared" si="307"/>
        <v>NO CUMPLE</v>
      </c>
    </row>
    <row r="1533" spans="1:42" ht="15" hidden="1" x14ac:dyDescent="0.25">
      <c r="A1533"/>
      <c r="B1533"/>
      <c r="C1533"/>
      <c r="D1533"/>
      <c r="E1533"/>
      <c r="F1533"/>
      <c r="G1533"/>
      <c r="H1533"/>
      <c r="I1533"/>
      <c r="J1533"/>
      <c r="K1533"/>
      <c r="L1533"/>
      <c r="M1533"/>
      <c r="N1533"/>
      <c r="O1533"/>
      <c r="P1533"/>
      <c r="Q1533"/>
      <c r="R1533"/>
      <c r="S1533"/>
      <c r="T1533"/>
      <c r="U1533"/>
      <c r="V1533" s="40"/>
      <c r="W1533" s="40"/>
      <c r="X1533" s="40"/>
      <c r="Y1533" s="2" t="str">
        <f t="shared" si="296"/>
        <v/>
      </c>
      <c r="Z1533" s="47" t="str">
        <f t="shared" si="297"/>
        <v/>
      </c>
      <c r="AA1533" s="8"/>
      <c r="AB1533" s="8"/>
      <c r="AC1533" s="8"/>
      <c r="AD1533" s="8"/>
      <c r="AE1533" s="8"/>
      <c r="AF1533" s="42"/>
      <c r="AG1533" s="13" t="str">
        <f t="shared" si="298"/>
        <v>CUMPLE</v>
      </c>
      <c r="AH1533" s="13" t="str">
        <f t="shared" si="299"/>
        <v>NO CUMPLE</v>
      </c>
      <c r="AI1533" s="13" t="str">
        <f t="shared" si="300"/>
        <v>NO CUMPLE</v>
      </c>
      <c r="AJ1533" s="13" t="str">
        <f t="shared" si="301"/>
        <v>NO CUMPLE</v>
      </c>
      <c r="AK1533" s="13" t="str">
        <f t="shared" si="302"/>
        <v>NO CUMPLE</v>
      </c>
      <c r="AL1533" s="13" t="str">
        <f t="shared" si="303"/>
        <v>CUMPLE</v>
      </c>
      <c r="AM1533" s="13" t="str">
        <f t="shared" si="304"/>
        <v>NO CUMPLE</v>
      </c>
      <c r="AN1533" s="13" t="str">
        <f t="shared" si="305"/>
        <v>NO CUMPLE</v>
      </c>
      <c r="AO1533" s="13" t="str">
        <f t="shared" si="306"/>
        <v>NO CUMPLE</v>
      </c>
      <c r="AP1533" s="13" t="str">
        <f t="shared" si="307"/>
        <v>NO CUMPLE</v>
      </c>
    </row>
    <row r="1534" spans="1:42" ht="15" hidden="1" x14ac:dyDescent="0.25">
      <c r="A1534"/>
      <c r="B1534"/>
      <c r="C1534"/>
      <c r="D1534"/>
      <c r="E1534"/>
      <c r="F1534"/>
      <c r="G1534"/>
      <c r="H1534"/>
      <c r="I1534"/>
      <c r="J1534"/>
      <c r="K1534"/>
      <c r="L1534"/>
      <c r="M1534"/>
      <c r="N1534"/>
      <c r="O1534"/>
      <c r="P1534"/>
      <c r="Q1534"/>
      <c r="R1534"/>
      <c r="S1534"/>
      <c r="T1534"/>
      <c r="U1534"/>
      <c r="V1534" s="40"/>
      <c r="W1534" s="40"/>
      <c r="X1534" s="40"/>
      <c r="Y1534" s="2" t="str">
        <f t="shared" si="296"/>
        <v/>
      </c>
      <c r="Z1534" s="47" t="str">
        <f t="shared" si="297"/>
        <v/>
      </c>
      <c r="AA1534" s="8"/>
      <c r="AB1534" s="8"/>
      <c r="AC1534" s="8"/>
      <c r="AD1534" s="8"/>
      <c r="AE1534" s="8"/>
      <c r="AF1534" s="42"/>
      <c r="AG1534" s="13" t="str">
        <f t="shared" si="298"/>
        <v>CUMPLE</v>
      </c>
      <c r="AH1534" s="13" t="str">
        <f t="shared" si="299"/>
        <v>NO CUMPLE</v>
      </c>
      <c r="AI1534" s="13" t="str">
        <f t="shared" si="300"/>
        <v>NO CUMPLE</v>
      </c>
      <c r="AJ1534" s="13" t="str">
        <f t="shared" si="301"/>
        <v>NO CUMPLE</v>
      </c>
      <c r="AK1534" s="13" t="str">
        <f t="shared" si="302"/>
        <v>NO CUMPLE</v>
      </c>
      <c r="AL1534" s="13" t="str">
        <f t="shared" si="303"/>
        <v>CUMPLE</v>
      </c>
      <c r="AM1534" s="13" t="str">
        <f t="shared" si="304"/>
        <v>NO CUMPLE</v>
      </c>
      <c r="AN1534" s="13" t="str">
        <f t="shared" si="305"/>
        <v>NO CUMPLE</v>
      </c>
      <c r="AO1534" s="13" t="str">
        <f t="shared" si="306"/>
        <v>NO CUMPLE</v>
      </c>
      <c r="AP1534" s="13" t="str">
        <f t="shared" si="307"/>
        <v>NO CUMPLE</v>
      </c>
    </row>
    <row r="1535" spans="1:42" ht="15" hidden="1" x14ac:dyDescent="0.25">
      <c r="A1535"/>
      <c r="B1535"/>
      <c r="C1535"/>
      <c r="D1535"/>
      <c r="E1535"/>
      <c r="F1535"/>
      <c r="G1535"/>
      <c r="H1535"/>
      <c r="I1535"/>
      <c r="J1535"/>
      <c r="K1535"/>
      <c r="L1535"/>
      <c r="M1535"/>
      <c r="N1535"/>
      <c r="O1535"/>
      <c r="P1535"/>
      <c r="Q1535"/>
      <c r="R1535"/>
      <c r="S1535"/>
      <c r="T1535"/>
      <c r="U1535"/>
      <c r="V1535" s="40"/>
      <c r="W1535" s="40"/>
      <c r="X1535" s="40"/>
      <c r="Y1535" s="2" t="str">
        <f t="shared" si="296"/>
        <v/>
      </c>
      <c r="Z1535" s="47" t="str">
        <f t="shared" si="297"/>
        <v/>
      </c>
      <c r="AA1535" s="8"/>
      <c r="AB1535" s="8"/>
      <c r="AC1535" s="8"/>
      <c r="AD1535" s="8"/>
      <c r="AE1535" s="8"/>
      <c r="AF1535" s="42"/>
      <c r="AG1535" s="13" t="str">
        <f t="shared" si="298"/>
        <v>CUMPLE</v>
      </c>
      <c r="AH1535" s="13" t="str">
        <f t="shared" si="299"/>
        <v>NO CUMPLE</v>
      </c>
      <c r="AI1535" s="13" t="str">
        <f t="shared" si="300"/>
        <v>NO CUMPLE</v>
      </c>
      <c r="AJ1535" s="13" t="str">
        <f t="shared" si="301"/>
        <v>NO CUMPLE</v>
      </c>
      <c r="AK1535" s="13" t="str">
        <f t="shared" si="302"/>
        <v>NO CUMPLE</v>
      </c>
      <c r="AL1535" s="13" t="str">
        <f t="shared" si="303"/>
        <v>CUMPLE</v>
      </c>
      <c r="AM1535" s="13" t="str">
        <f t="shared" si="304"/>
        <v>NO CUMPLE</v>
      </c>
      <c r="AN1535" s="13" t="str">
        <f t="shared" si="305"/>
        <v>NO CUMPLE</v>
      </c>
      <c r="AO1535" s="13" t="str">
        <f t="shared" si="306"/>
        <v>NO CUMPLE</v>
      </c>
      <c r="AP1535" s="13" t="str">
        <f t="shared" si="307"/>
        <v>NO CUMPLE</v>
      </c>
    </row>
    <row r="1536" spans="1:42" ht="15" hidden="1" x14ac:dyDescent="0.25">
      <c r="A1536"/>
      <c r="B1536"/>
      <c r="C1536"/>
      <c r="D1536"/>
      <c r="E1536"/>
      <c r="F1536"/>
      <c r="G1536"/>
      <c r="H1536"/>
      <c r="I1536"/>
      <c r="J1536"/>
      <c r="K1536"/>
      <c r="L1536"/>
      <c r="M1536"/>
      <c r="N1536"/>
      <c r="O1536"/>
      <c r="P1536"/>
      <c r="Q1536"/>
      <c r="R1536"/>
      <c r="S1536"/>
      <c r="T1536"/>
      <c r="U1536"/>
      <c r="V1536" s="40"/>
      <c r="W1536" s="40"/>
      <c r="X1536" s="40"/>
      <c r="Y1536" s="2" t="str">
        <f t="shared" si="296"/>
        <v/>
      </c>
      <c r="Z1536" s="47" t="str">
        <f t="shared" si="297"/>
        <v/>
      </c>
      <c r="AA1536" s="8"/>
      <c r="AB1536" s="8"/>
      <c r="AC1536" s="8"/>
      <c r="AD1536" s="8"/>
      <c r="AE1536" s="8"/>
      <c r="AF1536" s="42"/>
      <c r="AG1536" s="13" t="str">
        <f t="shared" si="298"/>
        <v>CUMPLE</v>
      </c>
      <c r="AH1536" s="13" t="str">
        <f t="shared" si="299"/>
        <v>NO CUMPLE</v>
      </c>
      <c r="AI1536" s="13" t="str">
        <f t="shared" si="300"/>
        <v>NO CUMPLE</v>
      </c>
      <c r="AJ1536" s="13" t="str">
        <f t="shared" si="301"/>
        <v>NO CUMPLE</v>
      </c>
      <c r="AK1536" s="13" t="str">
        <f t="shared" si="302"/>
        <v>NO CUMPLE</v>
      </c>
      <c r="AL1536" s="13" t="str">
        <f t="shared" si="303"/>
        <v>CUMPLE</v>
      </c>
      <c r="AM1536" s="13" t="str">
        <f t="shared" si="304"/>
        <v>NO CUMPLE</v>
      </c>
      <c r="AN1536" s="13" t="str">
        <f t="shared" si="305"/>
        <v>NO CUMPLE</v>
      </c>
      <c r="AO1536" s="13" t="str">
        <f t="shared" si="306"/>
        <v>NO CUMPLE</v>
      </c>
      <c r="AP1536" s="13" t="str">
        <f t="shared" si="307"/>
        <v>NO CUMPLE</v>
      </c>
    </row>
    <row r="1537" spans="1:42" ht="15" hidden="1" x14ac:dyDescent="0.25">
      <c r="A1537"/>
      <c r="B1537"/>
      <c r="C1537"/>
      <c r="D1537"/>
      <c r="E1537"/>
      <c r="F1537"/>
      <c r="G1537"/>
      <c r="H1537"/>
      <c r="I1537"/>
      <c r="J1537"/>
      <c r="K1537"/>
      <c r="L1537"/>
      <c r="M1537"/>
      <c r="N1537"/>
      <c r="O1537"/>
      <c r="P1537"/>
      <c r="Q1537"/>
      <c r="R1537"/>
      <c r="S1537"/>
      <c r="T1537"/>
      <c r="U1537"/>
      <c r="V1537" s="40"/>
      <c r="W1537" s="40"/>
      <c r="X1537" s="40"/>
      <c r="Y1537" s="2" t="str">
        <f t="shared" si="296"/>
        <v/>
      </c>
      <c r="Z1537" s="47" t="str">
        <f t="shared" si="297"/>
        <v/>
      </c>
      <c r="AA1537" s="8"/>
      <c r="AB1537" s="8"/>
      <c r="AC1537" s="8"/>
      <c r="AD1537" s="8"/>
      <c r="AE1537" s="8"/>
      <c r="AF1537" s="42"/>
      <c r="AG1537" s="13" t="str">
        <f t="shared" si="298"/>
        <v>CUMPLE</v>
      </c>
      <c r="AH1537" s="13" t="str">
        <f t="shared" si="299"/>
        <v>NO CUMPLE</v>
      </c>
      <c r="AI1537" s="13" t="str">
        <f t="shared" si="300"/>
        <v>NO CUMPLE</v>
      </c>
      <c r="AJ1537" s="13" t="str">
        <f t="shared" si="301"/>
        <v>NO CUMPLE</v>
      </c>
      <c r="AK1537" s="13" t="str">
        <f t="shared" si="302"/>
        <v>NO CUMPLE</v>
      </c>
      <c r="AL1537" s="13" t="str">
        <f t="shared" si="303"/>
        <v>CUMPLE</v>
      </c>
      <c r="AM1537" s="13" t="str">
        <f t="shared" si="304"/>
        <v>NO CUMPLE</v>
      </c>
      <c r="AN1537" s="13" t="str">
        <f t="shared" si="305"/>
        <v>NO CUMPLE</v>
      </c>
      <c r="AO1537" s="13" t="str">
        <f t="shared" si="306"/>
        <v>NO CUMPLE</v>
      </c>
      <c r="AP1537" s="13" t="str">
        <f t="shared" si="307"/>
        <v>NO CUMPLE</v>
      </c>
    </row>
    <row r="1538" spans="1:42" ht="15" hidden="1" x14ac:dyDescent="0.25">
      <c r="A1538"/>
      <c r="B1538"/>
      <c r="C1538"/>
      <c r="D1538"/>
      <c r="E1538"/>
      <c r="F1538"/>
      <c r="G1538"/>
      <c r="H1538"/>
      <c r="I1538"/>
      <c r="J1538"/>
      <c r="K1538"/>
      <c r="L1538"/>
      <c r="M1538"/>
      <c r="N1538"/>
      <c r="O1538"/>
      <c r="P1538"/>
      <c r="Q1538"/>
      <c r="R1538"/>
      <c r="S1538"/>
      <c r="T1538"/>
      <c r="U1538"/>
      <c r="V1538" s="40"/>
      <c r="W1538" s="40"/>
      <c r="X1538" s="40"/>
      <c r="Y1538" s="2" t="str">
        <f t="shared" si="296"/>
        <v/>
      </c>
      <c r="Z1538" s="47" t="str">
        <f t="shared" si="297"/>
        <v/>
      </c>
      <c r="AA1538" s="8"/>
      <c r="AB1538" s="8"/>
      <c r="AC1538" s="8"/>
      <c r="AD1538" s="8"/>
      <c r="AE1538" s="8"/>
      <c r="AF1538" s="42"/>
      <c r="AG1538" s="13" t="str">
        <f t="shared" si="298"/>
        <v>CUMPLE</v>
      </c>
      <c r="AH1538" s="13" t="str">
        <f t="shared" si="299"/>
        <v>NO CUMPLE</v>
      </c>
      <c r="AI1538" s="13" t="str">
        <f t="shared" si="300"/>
        <v>NO CUMPLE</v>
      </c>
      <c r="AJ1538" s="13" t="str">
        <f t="shared" si="301"/>
        <v>NO CUMPLE</v>
      </c>
      <c r="AK1538" s="13" t="str">
        <f t="shared" si="302"/>
        <v>NO CUMPLE</v>
      </c>
      <c r="AL1538" s="13" t="str">
        <f t="shared" si="303"/>
        <v>CUMPLE</v>
      </c>
      <c r="AM1538" s="13" t="str">
        <f t="shared" si="304"/>
        <v>NO CUMPLE</v>
      </c>
      <c r="AN1538" s="13" t="str">
        <f t="shared" si="305"/>
        <v>NO CUMPLE</v>
      </c>
      <c r="AO1538" s="13" t="str">
        <f t="shared" si="306"/>
        <v>NO CUMPLE</v>
      </c>
      <c r="AP1538" s="13" t="str">
        <f t="shared" si="307"/>
        <v>NO CUMPLE</v>
      </c>
    </row>
    <row r="1539" spans="1:42" ht="15" hidden="1" x14ac:dyDescent="0.25">
      <c r="A1539"/>
      <c r="B1539"/>
      <c r="C1539"/>
      <c r="D1539"/>
      <c r="E1539"/>
      <c r="F1539"/>
      <c r="G1539"/>
      <c r="H1539"/>
      <c r="I1539"/>
      <c r="J1539"/>
      <c r="K1539"/>
      <c r="L1539"/>
      <c r="M1539"/>
      <c r="N1539"/>
      <c r="O1539"/>
      <c r="P1539"/>
      <c r="Q1539"/>
      <c r="R1539"/>
      <c r="S1539"/>
      <c r="T1539"/>
      <c r="U1539"/>
      <c r="V1539" s="40"/>
      <c r="W1539" s="40"/>
      <c r="X1539" s="40"/>
      <c r="Y1539" s="2" t="str">
        <f t="shared" si="296"/>
        <v/>
      </c>
      <c r="Z1539" s="47" t="str">
        <f t="shared" si="297"/>
        <v/>
      </c>
      <c r="AA1539" s="8"/>
      <c r="AB1539" s="8"/>
      <c r="AC1539" s="8"/>
      <c r="AD1539" s="8"/>
      <c r="AE1539" s="8"/>
      <c r="AF1539" s="42"/>
      <c r="AG1539" s="13" t="str">
        <f t="shared" ref="AG1539:AG1602" si="308">IF(X1539&lt;$AR$11,"CUMPLE","NO CUMPLE")</f>
        <v>CUMPLE</v>
      </c>
      <c r="AH1539" s="13" t="str">
        <f t="shared" ref="AH1539:AH1602" si="309">IF(X1539&gt;$AR$12,IF(X1539&lt;=$AS$12,"CUMPLE","NO CUMPLE"),"NO CUMPLE")</f>
        <v>NO CUMPLE</v>
      </c>
      <c r="AI1539" s="13" t="str">
        <f t="shared" ref="AI1539:AI1602" si="310">IF(X1539&gt;$AR$13,IF(X1539&lt;=$AS$13,"CUMPLE","NO CUMPLE"),"NO CUMPLE")</f>
        <v>NO CUMPLE</v>
      </c>
      <c r="AJ1539" s="13" t="str">
        <f t="shared" ref="AJ1539:AJ1602" si="311">IF(X1539&gt;$AR$14,IF(X1539&lt;=$AS$14,"CUMPLE","NO CUMPLE"),"NO CUMPLE")</f>
        <v>NO CUMPLE</v>
      </c>
      <c r="AK1539" s="13" t="str">
        <f t="shared" ref="AK1539:AK1602" si="312">IF(X1539&gt;$AR$15,"CUMPLE","NO CUMPLE")</f>
        <v>NO CUMPLE</v>
      </c>
      <c r="AL1539" s="13" t="str">
        <f t="shared" ref="AL1539:AL1602" si="313">IF(W1539&lt;$AR$11,"CUMPLE","NO CUMPLE")</f>
        <v>CUMPLE</v>
      </c>
      <c r="AM1539" s="13" t="str">
        <f t="shared" ref="AM1539:AM1602" si="314">IF(W1539&gt;$AR$12,IF(W1539&lt;=$AS$12,"CUMPLE","NO CUMPLE"),"NO CUMPLE")</f>
        <v>NO CUMPLE</v>
      </c>
      <c r="AN1539" s="13" t="str">
        <f t="shared" ref="AN1539:AN1602" si="315">IF(W1539&gt;$AR$13,IF(W1539&lt;=$AS$13,"CUMPLE","NO CUMPLE"),"NO CUMPLE")</f>
        <v>NO CUMPLE</v>
      </c>
      <c r="AO1539" s="13" t="str">
        <f t="shared" ref="AO1539:AO1602" si="316">IF(W1539&gt;$AR$14,IF(W1539&lt;=$AS$14,"CUMPLE","NO CUMPLE"),"NO CUMPLE")</f>
        <v>NO CUMPLE</v>
      </c>
      <c r="AP1539" s="13" t="str">
        <f t="shared" ref="AP1539:AP1602" si="317">IF(W1539&gt;$AR$15,"CUMPLE","NO CUMPLE")</f>
        <v>NO CUMPLE</v>
      </c>
    </row>
    <row r="1540" spans="1:42" ht="15" hidden="1" x14ac:dyDescent="0.25">
      <c r="A1540"/>
      <c r="B1540"/>
      <c r="C1540"/>
      <c r="D1540"/>
      <c r="E1540"/>
      <c r="F1540"/>
      <c r="G1540"/>
      <c r="H1540"/>
      <c r="I1540"/>
      <c r="J1540"/>
      <c r="K1540"/>
      <c r="L1540"/>
      <c r="M1540"/>
      <c r="N1540"/>
      <c r="O1540"/>
      <c r="P1540"/>
      <c r="Q1540"/>
      <c r="R1540"/>
      <c r="S1540"/>
      <c r="T1540"/>
      <c r="U1540"/>
      <c r="V1540" s="40"/>
      <c r="W1540" s="40"/>
      <c r="X1540" s="40"/>
      <c r="Y1540" s="2" t="str">
        <f t="shared" si="296"/>
        <v/>
      </c>
      <c r="Z1540" s="47" t="str">
        <f t="shared" si="297"/>
        <v/>
      </c>
      <c r="AA1540" s="8"/>
      <c r="AB1540" s="8"/>
      <c r="AC1540" s="8"/>
      <c r="AD1540" s="8"/>
      <c r="AE1540" s="8"/>
      <c r="AF1540" s="42"/>
      <c r="AG1540" s="13" t="str">
        <f t="shared" si="308"/>
        <v>CUMPLE</v>
      </c>
      <c r="AH1540" s="13" t="str">
        <f t="shared" si="309"/>
        <v>NO CUMPLE</v>
      </c>
      <c r="AI1540" s="13" t="str">
        <f t="shared" si="310"/>
        <v>NO CUMPLE</v>
      </c>
      <c r="AJ1540" s="13" t="str">
        <f t="shared" si="311"/>
        <v>NO CUMPLE</v>
      </c>
      <c r="AK1540" s="13" t="str">
        <f t="shared" si="312"/>
        <v>NO CUMPLE</v>
      </c>
      <c r="AL1540" s="13" t="str">
        <f t="shared" si="313"/>
        <v>CUMPLE</v>
      </c>
      <c r="AM1540" s="13" t="str">
        <f t="shared" si="314"/>
        <v>NO CUMPLE</v>
      </c>
      <c r="AN1540" s="13" t="str">
        <f t="shared" si="315"/>
        <v>NO CUMPLE</v>
      </c>
      <c r="AO1540" s="13" t="str">
        <f t="shared" si="316"/>
        <v>NO CUMPLE</v>
      </c>
      <c r="AP1540" s="13" t="str">
        <f t="shared" si="317"/>
        <v>NO CUMPLE</v>
      </c>
    </row>
    <row r="1541" spans="1:42" ht="15" hidden="1" x14ac:dyDescent="0.25">
      <c r="A1541"/>
      <c r="B1541"/>
      <c r="C1541"/>
      <c r="D1541"/>
      <c r="E1541"/>
      <c r="F1541"/>
      <c r="G1541"/>
      <c r="H1541"/>
      <c r="I1541"/>
      <c r="J1541"/>
      <c r="K1541"/>
      <c r="L1541"/>
      <c r="M1541"/>
      <c r="N1541"/>
      <c r="O1541"/>
      <c r="P1541"/>
      <c r="Q1541"/>
      <c r="R1541"/>
      <c r="S1541"/>
      <c r="T1541"/>
      <c r="U1541"/>
      <c r="V1541" s="40"/>
      <c r="W1541" s="40"/>
      <c r="X1541" s="40"/>
      <c r="Y1541" s="2" t="str">
        <f t="shared" si="296"/>
        <v/>
      </c>
      <c r="Z1541" s="47" t="str">
        <f t="shared" si="297"/>
        <v/>
      </c>
      <c r="AA1541" s="8"/>
      <c r="AB1541" s="8"/>
      <c r="AC1541" s="8"/>
      <c r="AD1541" s="8"/>
      <c r="AE1541" s="8"/>
      <c r="AF1541" s="42"/>
      <c r="AG1541" s="13" t="str">
        <f t="shared" si="308"/>
        <v>CUMPLE</v>
      </c>
      <c r="AH1541" s="13" t="str">
        <f t="shared" si="309"/>
        <v>NO CUMPLE</v>
      </c>
      <c r="AI1541" s="13" t="str">
        <f t="shared" si="310"/>
        <v>NO CUMPLE</v>
      </c>
      <c r="AJ1541" s="13" t="str">
        <f t="shared" si="311"/>
        <v>NO CUMPLE</v>
      </c>
      <c r="AK1541" s="13" t="str">
        <f t="shared" si="312"/>
        <v>NO CUMPLE</v>
      </c>
      <c r="AL1541" s="13" t="str">
        <f t="shared" si="313"/>
        <v>CUMPLE</v>
      </c>
      <c r="AM1541" s="13" t="str">
        <f t="shared" si="314"/>
        <v>NO CUMPLE</v>
      </c>
      <c r="AN1541" s="13" t="str">
        <f t="shared" si="315"/>
        <v>NO CUMPLE</v>
      </c>
      <c r="AO1541" s="13" t="str">
        <f t="shared" si="316"/>
        <v>NO CUMPLE</v>
      </c>
      <c r="AP1541" s="13" t="str">
        <f t="shared" si="317"/>
        <v>NO CUMPLE</v>
      </c>
    </row>
    <row r="1542" spans="1:42" ht="15" hidden="1" x14ac:dyDescent="0.25">
      <c r="A1542"/>
      <c r="B1542"/>
      <c r="C1542"/>
      <c r="D1542"/>
      <c r="E1542"/>
      <c r="F1542"/>
      <c r="G1542"/>
      <c r="H1542"/>
      <c r="I1542"/>
      <c r="J1542"/>
      <c r="K1542"/>
      <c r="L1542"/>
      <c r="M1542"/>
      <c r="N1542"/>
      <c r="O1542"/>
      <c r="P1542"/>
      <c r="Q1542"/>
      <c r="R1542"/>
      <c r="S1542"/>
      <c r="T1542"/>
      <c r="U1542"/>
      <c r="V1542" s="40"/>
      <c r="W1542" s="40"/>
      <c r="X1542" s="40"/>
      <c r="Y1542" s="2" t="str">
        <f t="shared" si="296"/>
        <v/>
      </c>
      <c r="Z1542" s="47" t="str">
        <f t="shared" si="297"/>
        <v/>
      </c>
      <c r="AA1542" s="8"/>
      <c r="AB1542" s="8"/>
      <c r="AC1542" s="8"/>
      <c r="AD1542" s="8"/>
      <c r="AE1542" s="8"/>
      <c r="AF1542" s="42"/>
      <c r="AG1542" s="13" t="str">
        <f t="shared" si="308"/>
        <v>CUMPLE</v>
      </c>
      <c r="AH1542" s="13" t="str">
        <f t="shared" si="309"/>
        <v>NO CUMPLE</v>
      </c>
      <c r="AI1542" s="13" t="str">
        <f t="shared" si="310"/>
        <v>NO CUMPLE</v>
      </c>
      <c r="AJ1542" s="13" t="str">
        <f t="shared" si="311"/>
        <v>NO CUMPLE</v>
      </c>
      <c r="AK1542" s="13" t="str">
        <f t="shared" si="312"/>
        <v>NO CUMPLE</v>
      </c>
      <c r="AL1542" s="13" t="str">
        <f t="shared" si="313"/>
        <v>CUMPLE</v>
      </c>
      <c r="AM1542" s="13" t="str">
        <f t="shared" si="314"/>
        <v>NO CUMPLE</v>
      </c>
      <c r="AN1542" s="13" t="str">
        <f t="shared" si="315"/>
        <v>NO CUMPLE</v>
      </c>
      <c r="AO1542" s="13" t="str">
        <f t="shared" si="316"/>
        <v>NO CUMPLE</v>
      </c>
      <c r="AP1542" s="13" t="str">
        <f t="shared" si="317"/>
        <v>NO CUMPLE</v>
      </c>
    </row>
    <row r="1543" spans="1:42" ht="15" hidden="1" x14ac:dyDescent="0.25">
      <c r="A1543"/>
      <c r="B1543"/>
      <c r="C1543"/>
      <c r="D1543"/>
      <c r="E1543"/>
      <c r="F1543"/>
      <c r="G1543"/>
      <c r="H1543"/>
      <c r="I1543"/>
      <c r="J1543"/>
      <c r="K1543"/>
      <c r="L1543"/>
      <c r="M1543"/>
      <c r="N1543"/>
      <c r="O1543"/>
      <c r="P1543"/>
      <c r="Q1543"/>
      <c r="R1543"/>
      <c r="S1543"/>
      <c r="T1543"/>
      <c r="U1543"/>
      <c r="V1543" s="40"/>
      <c r="W1543" s="40"/>
      <c r="X1543" s="40"/>
      <c r="Y1543" s="2" t="str">
        <f t="shared" si="296"/>
        <v/>
      </c>
      <c r="Z1543" s="47" t="str">
        <f t="shared" si="297"/>
        <v/>
      </c>
      <c r="AA1543" s="8"/>
      <c r="AB1543" s="8" t="str">
        <f>IF($H1543="1-Crítica",IF($X1543&lt;=$AT$5,"Cumplido", "Incumplido"),"")</f>
        <v/>
      </c>
      <c r="AC1543" s="8" t="str">
        <f>IF($H1543="2-Alta",IF($X1543&lt;=$AT$6, "Cumplido", "Incumplido"),"")</f>
        <v/>
      </c>
      <c r="AD1543" s="8" t="str">
        <f>IF($H1543="3-Medio",IF($X1543&lt;=$AT$7, "Cumplido", "Incumplido"),"")</f>
        <v/>
      </c>
      <c r="AE1543" s="8" t="str">
        <f>IF($H1543="4-Baja",IF($X1543&lt;=$AT$8, "Cumplido", "Incumplido"),"")</f>
        <v/>
      </c>
      <c r="AF1543" s="42"/>
      <c r="AG1543" s="13" t="str">
        <f t="shared" si="308"/>
        <v>CUMPLE</v>
      </c>
      <c r="AH1543" s="13" t="str">
        <f t="shared" si="309"/>
        <v>NO CUMPLE</v>
      </c>
      <c r="AI1543" s="13" t="str">
        <f t="shared" si="310"/>
        <v>NO CUMPLE</v>
      </c>
      <c r="AJ1543" s="13" t="str">
        <f t="shared" si="311"/>
        <v>NO CUMPLE</v>
      </c>
      <c r="AK1543" s="13" t="str">
        <f t="shared" si="312"/>
        <v>NO CUMPLE</v>
      </c>
      <c r="AL1543" s="13" t="str">
        <f t="shared" si="313"/>
        <v>CUMPLE</v>
      </c>
      <c r="AM1543" s="13" t="str">
        <f t="shared" si="314"/>
        <v>NO CUMPLE</v>
      </c>
      <c r="AN1543" s="13" t="str">
        <f t="shared" si="315"/>
        <v>NO CUMPLE</v>
      </c>
      <c r="AO1543" s="13" t="str">
        <f t="shared" si="316"/>
        <v>NO CUMPLE</v>
      </c>
      <c r="AP1543" s="13" t="str">
        <f t="shared" si="317"/>
        <v>NO CUMPLE</v>
      </c>
    </row>
    <row r="1544" spans="1:42" ht="15" hidden="1" x14ac:dyDescent="0.25">
      <c r="A1544"/>
      <c r="B1544"/>
      <c r="C1544"/>
      <c r="D1544"/>
      <c r="E1544"/>
      <c r="F1544"/>
      <c r="G1544"/>
      <c r="H1544"/>
      <c r="I1544"/>
      <c r="J1544"/>
      <c r="K1544"/>
      <c r="L1544"/>
      <c r="M1544"/>
      <c r="N1544"/>
      <c r="O1544"/>
      <c r="P1544"/>
      <c r="Q1544"/>
      <c r="R1544"/>
      <c r="S1544"/>
      <c r="T1544"/>
      <c r="U1544"/>
      <c r="V1544" s="40"/>
      <c r="W1544" s="40"/>
      <c r="X1544" s="40"/>
      <c r="Y1544" s="2" t="str">
        <f t="shared" si="296"/>
        <v/>
      </c>
      <c r="Z1544" s="47" t="str">
        <f t="shared" si="297"/>
        <v/>
      </c>
      <c r="AA1544" s="8"/>
      <c r="AB1544" s="8"/>
      <c r="AC1544" s="8"/>
      <c r="AD1544" s="8"/>
      <c r="AE1544" s="8"/>
      <c r="AF1544" s="42"/>
      <c r="AG1544" s="13" t="str">
        <f t="shared" si="308"/>
        <v>CUMPLE</v>
      </c>
      <c r="AH1544" s="13" t="str">
        <f t="shared" si="309"/>
        <v>NO CUMPLE</v>
      </c>
      <c r="AI1544" s="13" t="str">
        <f t="shared" si="310"/>
        <v>NO CUMPLE</v>
      </c>
      <c r="AJ1544" s="13" t="str">
        <f t="shared" si="311"/>
        <v>NO CUMPLE</v>
      </c>
      <c r="AK1544" s="13" t="str">
        <f t="shared" si="312"/>
        <v>NO CUMPLE</v>
      </c>
      <c r="AL1544" s="13" t="str">
        <f t="shared" si="313"/>
        <v>CUMPLE</v>
      </c>
      <c r="AM1544" s="13" t="str">
        <f t="shared" si="314"/>
        <v>NO CUMPLE</v>
      </c>
      <c r="AN1544" s="13" t="str">
        <f t="shared" si="315"/>
        <v>NO CUMPLE</v>
      </c>
      <c r="AO1544" s="13" t="str">
        <f t="shared" si="316"/>
        <v>NO CUMPLE</v>
      </c>
      <c r="AP1544" s="13" t="str">
        <f t="shared" si="317"/>
        <v>NO CUMPLE</v>
      </c>
    </row>
    <row r="1545" spans="1:42" ht="15" hidden="1" x14ac:dyDescent="0.25">
      <c r="A1545"/>
      <c r="B1545"/>
      <c r="C1545"/>
      <c r="D1545"/>
      <c r="E1545"/>
      <c r="F1545"/>
      <c r="G1545"/>
      <c r="H1545"/>
      <c r="I1545"/>
      <c r="J1545"/>
      <c r="K1545"/>
      <c r="L1545"/>
      <c r="M1545"/>
      <c r="N1545"/>
      <c r="O1545"/>
      <c r="P1545"/>
      <c r="Q1545"/>
      <c r="R1545"/>
      <c r="S1545"/>
      <c r="T1545"/>
      <c r="U1545"/>
      <c r="V1545" s="40"/>
      <c r="W1545" s="40"/>
      <c r="X1545" s="40"/>
      <c r="Y1545" s="2" t="str">
        <f t="shared" si="296"/>
        <v/>
      </c>
      <c r="Z1545" s="47" t="str">
        <f t="shared" si="297"/>
        <v/>
      </c>
      <c r="AA1545" s="8"/>
      <c r="AB1545" s="8"/>
      <c r="AC1545" s="8"/>
      <c r="AD1545" s="8"/>
      <c r="AE1545" s="8"/>
      <c r="AF1545" s="42"/>
      <c r="AG1545" s="13" t="str">
        <f t="shared" si="308"/>
        <v>CUMPLE</v>
      </c>
      <c r="AH1545" s="13" t="str">
        <f t="shared" si="309"/>
        <v>NO CUMPLE</v>
      </c>
      <c r="AI1545" s="13" t="str">
        <f t="shared" si="310"/>
        <v>NO CUMPLE</v>
      </c>
      <c r="AJ1545" s="13" t="str">
        <f t="shared" si="311"/>
        <v>NO CUMPLE</v>
      </c>
      <c r="AK1545" s="13" t="str">
        <f t="shared" si="312"/>
        <v>NO CUMPLE</v>
      </c>
      <c r="AL1545" s="13" t="str">
        <f t="shared" si="313"/>
        <v>CUMPLE</v>
      </c>
      <c r="AM1545" s="13" t="str">
        <f t="shared" si="314"/>
        <v>NO CUMPLE</v>
      </c>
      <c r="AN1545" s="13" t="str">
        <f t="shared" si="315"/>
        <v>NO CUMPLE</v>
      </c>
      <c r="AO1545" s="13" t="str">
        <f t="shared" si="316"/>
        <v>NO CUMPLE</v>
      </c>
      <c r="AP1545" s="13" t="str">
        <f t="shared" si="317"/>
        <v>NO CUMPLE</v>
      </c>
    </row>
    <row r="1546" spans="1:42" ht="15" hidden="1" x14ac:dyDescent="0.25">
      <c r="A1546"/>
      <c r="B1546"/>
      <c r="C1546"/>
      <c r="D1546"/>
      <c r="E1546"/>
      <c r="F1546"/>
      <c r="G1546"/>
      <c r="H1546"/>
      <c r="I1546"/>
      <c r="J1546"/>
      <c r="K1546"/>
      <c r="L1546"/>
      <c r="M1546"/>
      <c r="N1546"/>
      <c r="O1546"/>
      <c r="P1546"/>
      <c r="Q1546"/>
      <c r="R1546"/>
      <c r="S1546"/>
      <c r="T1546"/>
      <c r="U1546"/>
      <c r="V1546" s="40"/>
      <c r="W1546" s="40"/>
      <c r="X1546" s="40"/>
      <c r="Y1546" s="2" t="str">
        <f t="shared" si="296"/>
        <v/>
      </c>
      <c r="Z1546" s="47" t="str">
        <f t="shared" si="297"/>
        <v/>
      </c>
      <c r="AA1546" s="8"/>
      <c r="AB1546" s="8"/>
      <c r="AC1546" s="8"/>
      <c r="AD1546" s="8"/>
      <c r="AE1546" s="8"/>
      <c r="AF1546" s="42"/>
      <c r="AG1546" s="13" t="str">
        <f t="shared" si="308"/>
        <v>CUMPLE</v>
      </c>
      <c r="AH1546" s="13" t="str">
        <f t="shared" si="309"/>
        <v>NO CUMPLE</v>
      </c>
      <c r="AI1546" s="13" t="str">
        <f t="shared" si="310"/>
        <v>NO CUMPLE</v>
      </c>
      <c r="AJ1546" s="13" t="str">
        <f t="shared" si="311"/>
        <v>NO CUMPLE</v>
      </c>
      <c r="AK1546" s="13" t="str">
        <f t="shared" si="312"/>
        <v>NO CUMPLE</v>
      </c>
      <c r="AL1546" s="13" t="str">
        <f t="shared" si="313"/>
        <v>CUMPLE</v>
      </c>
      <c r="AM1546" s="13" t="str">
        <f t="shared" si="314"/>
        <v>NO CUMPLE</v>
      </c>
      <c r="AN1546" s="13" t="str">
        <f t="shared" si="315"/>
        <v>NO CUMPLE</v>
      </c>
      <c r="AO1546" s="13" t="str">
        <f t="shared" si="316"/>
        <v>NO CUMPLE</v>
      </c>
      <c r="AP1546" s="13" t="str">
        <f t="shared" si="317"/>
        <v>NO CUMPLE</v>
      </c>
    </row>
    <row r="1547" spans="1:42" ht="15" hidden="1" x14ac:dyDescent="0.25">
      <c r="A1547"/>
      <c r="B1547"/>
      <c r="C1547"/>
      <c r="D1547"/>
      <c r="E1547"/>
      <c r="F1547"/>
      <c r="G1547"/>
      <c r="H1547"/>
      <c r="I1547"/>
      <c r="J1547"/>
      <c r="K1547"/>
      <c r="L1547"/>
      <c r="M1547"/>
      <c r="N1547"/>
      <c r="O1547"/>
      <c r="P1547"/>
      <c r="Q1547"/>
      <c r="R1547"/>
      <c r="S1547"/>
      <c r="T1547"/>
      <c r="U1547"/>
      <c r="V1547" s="40"/>
      <c r="W1547" s="40"/>
      <c r="X1547" s="40"/>
      <c r="Y1547" s="2" t="str">
        <f t="shared" si="296"/>
        <v/>
      </c>
      <c r="Z1547" s="47" t="str">
        <f t="shared" si="297"/>
        <v/>
      </c>
      <c r="AA1547" s="8"/>
      <c r="AB1547" s="8"/>
      <c r="AC1547" s="8"/>
      <c r="AD1547" s="8"/>
      <c r="AE1547" s="8"/>
      <c r="AF1547" s="42"/>
      <c r="AG1547" s="13" t="str">
        <f t="shared" si="308"/>
        <v>CUMPLE</v>
      </c>
      <c r="AH1547" s="13" t="str">
        <f t="shared" si="309"/>
        <v>NO CUMPLE</v>
      </c>
      <c r="AI1547" s="13" t="str">
        <f t="shared" si="310"/>
        <v>NO CUMPLE</v>
      </c>
      <c r="AJ1547" s="13" t="str">
        <f t="shared" si="311"/>
        <v>NO CUMPLE</v>
      </c>
      <c r="AK1547" s="13" t="str">
        <f t="shared" si="312"/>
        <v>NO CUMPLE</v>
      </c>
      <c r="AL1547" s="13" t="str">
        <f t="shared" si="313"/>
        <v>CUMPLE</v>
      </c>
      <c r="AM1547" s="13" t="str">
        <f t="shared" si="314"/>
        <v>NO CUMPLE</v>
      </c>
      <c r="AN1547" s="13" t="str">
        <f t="shared" si="315"/>
        <v>NO CUMPLE</v>
      </c>
      <c r="AO1547" s="13" t="str">
        <f t="shared" si="316"/>
        <v>NO CUMPLE</v>
      </c>
      <c r="AP1547" s="13" t="str">
        <f t="shared" si="317"/>
        <v>NO CUMPLE</v>
      </c>
    </row>
    <row r="1548" spans="1:42" ht="15" hidden="1" x14ac:dyDescent="0.25">
      <c r="A1548"/>
      <c r="B1548"/>
      <c r="C1548"/>
      <c r="D1548"/>
      <c r="E1548"/>
      <c r="F1548"/>
      <c r="G1548"/>
      <c r="H1548"/>
      <c r="I1548"/>
      <c r="J1548"/>
      <c r="K1548"/>
      <c r="L1548"/>
      <c r="M1548"/>
      <c r="N1548"/>
      <c r="O1548"/>
      <c r="P1548"/>
      <c r="Q1548"/>
      <c r="R1548"/>
      <c r="S1548"/>
      <c r="T1548"/>
      <c r="U1548"/>
      <c r="V1548" s="40"/>
      <c r="W1548" s="40"/>
      <c r="X1548" s="40"/>
      <c r="Y1548" s="2" t="str">
        <f t="shared" ref="Y1548:Y1579" si="318">IF(J1548="Incidente de Cliente",IF($X1548&lt;=$AT$2,"Cumplido","Incumplido"),"")</f>
        <v/>
      </c>
      <c r="Z1548" s="47" t="str">
        <f t="shared" ref="Z1548:Z1579" si="319">IF(J1548="Requerimiento de Cliente",IF($X1548&lt;=$AT$3,"Cumplido","Incumplido"),"")</f>
        <v/>
      </c>
      <c r="AA1548" s="8"/>
      <c r="AB1548" s="8"/>
      <c r="AC1548" s="8"/>
      <c r="AD1548" s="8"/>
      <c r="AE1548" s="8"/>
      <c r="AF1548" s="42"/>
      <c r="AG1548" s="13" t="str">
        <f t="shared" si="308"/>
        <v>CUMPLE</v>
      </c>
      <c r="AH1548" s="13" t="str">
        <f t="shared" si="309"/>
        <v>NO CUMPLE</v>
      </c>
      <c r="AI1548" s="13" t="str">
        <f t="shared" si="310"/>
        <v>NO CUMPLE</v>
      </c>
      <c r="AJ1548" s="13" t="str">
        <f t="shared" si="311"/>
        <v>NO CUMPLE</v>
      </c>
      <c r="AK1548" s="13" t="str">
        <f t="shared" si="312"/>
        <v>NO CUMPLE</v>
      </c>
      <c r="AL1548" s="13" t="str">
        <f t="shared" si="313"/>
        <v>CUMPLE</v>
      </c>
      <c r="AM1548" s="13" t="str">
        <f t="shared" si="314"/>
        <v>NO CUMPLE</v>
      </c>
      <c r="AN1548" s="13" t="str">
        <f t="shared" si="315"/>
        <v>NO CUMPLE</v>
      </c>
      <c r="AO1548" s="13" t="str">
        <f t="shared" si="316"/>
        <v>NO CUMPLE</v>
      </c>
      <c r="AP1548" s="13" t="str">
        <f t="shared" si="317"/>
        <v>NO CUMPLE</v>
      </c>
    </row>
    <row r="1549" spans="1:42" ht="15" hidden="1" x14ac:dyDescent="0.25">
      <c r="A1549"/>
      <c r="B1549"/>
      <c r="C1549"/>
      <c r="D1549"/>
      <c r="E1549"/>
      <c r="F1549"/>
      <c r="G1549"/>
      <c r="H1549"/>
      <c r="I1549"/>
      <c r="J1549"/>
      <c r="K1549"/>
      <c r="L1549"/>
      <c r="M1549"/>
      <c r="N1549"/>
      <c r="O1549"/>
      <c r="P1549"/>
      <c r="Q1549"/>
      <c r="R1549"/>
      <c r="S1549"/>
      <c r="T1549"/>
      <c r="U1549"/>
      <c r="V1549" s="40"/>
      <c r="W1549" s="40"/>
      <c r="X1549" s="40"/>
      <c r="Y1549" s="2" t="str">
        <f t="shared" si="318"/>
        <v/>
      </c>
      <c r="Z1549" s="47" t="str">
        <f t="shared" si="319"/>
        <v/>
      </c>
      <c r="AA1549" s="8"/>
      <c r="AB1549" s="8"/>
      <c r="AC1549" s="8"/>
      <c r="AD1549" s="8"/>
      <c r="AE1549" s="8"/>
      <c r="AF1549" s="42"/>
      <c r="AG1549" s="13" t="str">
        <f t="shared" si="308"/>
        <v>CUMPLE</v>
      </c>
      <c r="AH1549" s="13" t="str">
        <f t="shared" si="309"/>
        <v>NO CUMPLE</v>
      </c>
      <c r="AI1549" s="13" t="str">
        <f t="shared" si="310"/>
        <v>NO CUMPLE</v>
      </c>
      <c r="AJ1549" s="13" t="str">
        <f t="shared" si="311"/>
        <v>NO CUMPLE</v>
      </c>
      <c r="AK1549" s="13" t="str">
        <f t="shared" si="312"/>
        <v>NO CUMPLE</v>
      </c>
      <c r="AL1549" s="13" t="str">
        <f t="shared" si="313"/>
        <v>CUMPLE</v>
      </c>
      <c r="AM1549" s="13" t="str">
        <f t="shared" si="314"/>
        <v>NO CUMPLE</v>
      </c>
      <c r="AN1549" s="13" t="str">
        <f t="shared" si="315"/>
        <v>NO CUMPLE</v>
      </c>
      <c r="AO1549" s="13" t="str">
        <f t="shared" si="316"/>
        <v>NO CUMPLE</v>
      </c>
      <c r="AP1549" s="13" t="str">
        <f t="shared" si="317"/>
        <v>NO CUMPLE</v>
      </c>
    </row>
    <row r="1550" spans="1:42" ht="15" hidden="1" x14ac:dyDescent="0.25">
      <c r="A1550"/>
      <c r="B1550"/>
      <c r="C1550"/>
      <c r="D1550"/>
      <c r="E1550"/>
      <c r="F1550"/>
      <c r="G1550"/>
      <c r="H1550"/>
      <c r="I1550"/>
      <c r="J1550"/>
      <c r="K1550"/>
      <c r="L1550"/>
      <c r="M1550"/>
      <c r="N1550"/>
      <c r="O1550"/>
      <c r="P1550"/>
      <c r="Q1550"/>
      <c r="R1550"/>
      <c r="S1550"/>
      <c r="T1550"/>
      <c r="U1550"/>
      <c r="V1550" s="40"/>
      <c r="W1550" s="40"/>
      <c r="X1550" s="40"/>
      <c r="Y1550" s="2" t="str">
        <f t="shared" si="318"/>
        <v/>
      </c>
      <c r="Z1550" s="47" t="str">
        <f t="shared" si="319"/>
        <v/>
      </c>
      <c r="AA1550" s="8"/>
      <c r="AB1550" s="8"/>
      <c r="AC1550" s="8"/>
      <c r="AD1550" s="8"/>
      <c r="AE1550" s="8"/>
      <c r="AF1550" s="42"/>
      <c r="AG1550" s="13" t="str">
        <f t="shared" si="308"/>
        <v>CUMPLE</v>
      </c>
      <c r="AH1550" s="13" t="str">
        <f t="shared" si="309"/>
        <v>NO CUMPLE</v>
      </c>
      <c r="AI1550" s="13" t="str">
        <f t="shared" si="310"/>
        <v>NO CUMPLE</v>
      </c>
      <c r="AJ1550" s="13" t="str">
        <f t="shared" si="311"/>
        <v>NO CUMPLE</v>
      </c>
      <c r="AK1550" s="13" t="str">
        <f t="shared" si="312"/>
        <v>NO CUMPLE</v>
      </c>
      <c r="AL1550" s="13" t="str">
        <f t="shared" si="313"/>
        <v>CUMPLE</v>
      </c>
      <c r="AM1550" s="13" t="str">
        <f t="shared" si="314"/>
        <v>NO CUMPLE</v>
      </c>
      <c r="AN1550" s="13" t="str">
        <f t="shared" si="315"/>
        <v>NO CUMPLE</v>
      </c>
      <c r="AO1550" s="13" t="str">
        <f t="shared" si="316"/>
        <v>NO CUMPLE</v>
      </c>
      <c r="AP1550" s="13" t="str">
        <f t="shared" si="317"/>
        <v>NO CUMPLE</v>
      </c>
    </row>
    <row r="1551" spans="1:42" ht="15" hidden="1" x14ac:dyDescent="0.25">
      <c r="A1551"/>
      <c r="B1551"/>
      <c r="C1551"/>
      <c r="D1551"/>
      <c r="E1551"/>
      <c r="F1551"/>
      <c r="G1551"/>
      <c r="H1551"/>
      <c r="I1551"/>
      <c r="J1551"/>
      <c r="K1551"/>
      <c r="L1551"/>
      <c r="M1551"/>
      <c r="N1551"/>
      <c r="O1551"/>
      <c r="P1551"/>
      <c r="Q1551"/>
      <c r="R1551"/>
      <c r="S1551"/>
      <c r="T1551"/>
      <c r="U1551"/>
      <c r="V1551" s="40"/>
      <c r="W1551" s="40"/>
      <c r="X1551" s="40"/>
      <c r="Y1551" s="2" t="str">
        <f t="shared" si="318"/>
        <v/>
      </c>
      <c r="Z1551" s="47" t="str">
        <f t="shared" si="319"/>
        <v/>
      </c>
      <c r="AA1551" s="8"/>
      <c r="AB1551" s="8"/>
      <c r="AC1551" s="8"/>
      <c r="AD1551" s="8"/>
      <c r="AE1551" s="8"/>
      <c r="AF1551" s="42"/>
      <c r="AG1551" s="13" t="str">
        <f t="shared" si="308"/>
        <v>CUMPLE</v>
      </c>
      <c r="AH1551" s="13" t="str">
        <f t="shared" si="309"/>
        <v>NO CUMPLE</v>
      </c>
      <c r="AI1551" s="13" t="str">
        <f t="shared" si="310"/>
        <v>NO CUMPLE</v>
      </c>
      <c r="AJ1551" s="13" t="str">
        <f t="shared" si="311"/>
        <v>NO CUMPLE</v>
      </c>
      <c r="AK1551" s="13" t="str">
        <f t="shared" si="312"/>
        <v>NO CUMPLE</v>
      </c>
      <c r="AL1551" s="13" t="str">
        <f t="shared" si="313"/>
        <v>CUMPLE</v>
      </c>
      <c r="AM1551" s="13" t="str">
        <f t="shared" si="314"/>
        <v>NO CUMPLE</v>
      </c>
      <c r="AN1551" s="13" t="str">
        <f t="shared" si="315"/>
        <v>NO CUMPLE</v>
      </c>
      <c r="AO1551" s="13" t="str">
        <f t="shared" si="316"/>
        <v>NO CUMPLE</v>
      </c>
      <c r="AP1551" s="13" t="str">
        <f t="shared" si="317"/>
        <v>NO CUMPLE</v>
      </c>
    </row>
    <row r="1552" spans="1:42" ht="15" hidden="1" x14ac:dyDescent="0.25">
      <c r="A1552"/>
      <c r="B1552"/>
      <c r="C1552"/>
      <c r="D1552"/>
      <c r="E1552"/>
      <c r="F1552"/>
      <c r="G1552"/>
      <c r="H1552"/>
      <c r="I1552"/>
      <c r="J1552"/>
      <c r="K1552"/>
      <c r="L1552"/>
      <c r="M1552"/>
      <c r="N1552"/>
      <c r="O1552"/>
      <c r="P1552"/>
      <c r="Q1552"/>
      <c r="R1552"/>
      <c r="S1552"/>
      <c r="T1552"/>
      <c r="U1552"/>
      <c r="V1552" s="40"/>
      <c r="W1552" s="40"/>
      <c r="X1552" s="40"/>
      <c r="Y1552" s="2" t="str">
        <f t="shared" si="318"/>
        <v/>
      </c>
      <c r="Z1552" s="47" t="str">
        <f t="shared" si="319"/>
        <v/>
      </c>
      <c r="AA1552" s="8"/>
      <c r="AB1552" s="8" t="str">
        <f>IF($H1552="1-Crítica",IF($X1552&lt;=$AT$5,"Cumplido", "Incumplido"),"")</f>
        <v/>
      </c>
      <c r="AC1552" s="8" t="str">
        <f>IF($H1552="2-Alta",IF($X1552&lt;=$AT$6, "Cumplido", "Incumplido"),"")</f>
        <v/>
      </c>
      <c r="AD1552" s="8" t="str">
        <f>IF($H1552="3-Medio",IF($X1552&lt;=$AT$7, "Cumplido", "Incumplido"),"")</f>
        <v/>
      </c>
      <c r="AE1552" s="8" t="str">
        <f>IF($H1552="4-Baja",IF($X1552&lt;=$AT$8, "Cumplido", "Incumplido"),"")</f>
        <v/>
      </c>
      <c r="AF1552" s="42"/>
      <c r="AG1552" s="13" t="str">
        <f t="shared" si="308"/>
        <v>CUMPLE</v>
      </c>
      <c r="AH1552" s="13" t="str">
        <f t="shared" si="309"/>
        <v>NO CUMPLE</v>
      </c>
      <c r="AI1552" s="13" t="str">
        <f t="shared" si="310"/>
        <v>NO CUMPLE</v>
      </c>
      <c r="AJ1552" s="13" t="str">
        <f t="shared" si="311"/>
        <v>NO CUMPLE</v>
      </c>
      <c r="AK1552" s="13" t="str">
        <f t="shared" si="312"/>
        <v>NO CUMPLE</v>
      </c>
      <c r="AL1552" s="13" t="str">
        <f t="shared" si="313"/>
        <v>CUMPLE</v>
      </c>
      <c r="AM1552" s="13" t="str">
        <f t="shared" si="314"/>
        <v>NO CUMPLE</v>
      </c>
      <c r="AN1552" s="13" t="str">
        <f t="shared" si="315"/>
        <v>NO CUMPLE</v>
      </c>
      <c r="AO1552" s="13" t="str">
        <f t="shared" si="316"/>
        <v>NO CUMPLE</v>
      </c>
      <c r="AP1552" s="13" t="str">
        <f t="shared" si="317"/>
        <v>NO CUMPLE</v>
      </c>
    </row>
    <row r="1553" spans="1:42" ht="15" hidden="1" x14ac:dyDescent="0.25">
      <c r="A1553"/>
      <c r="B1553"/>
      <c r="C1553"/>
      <c r="D1553"/>
      <c r="E1553"/>
      <c r="F1553"/>
      <c r="G1553"/>
      <c r="H1553"/>
      <c r="I1553"/>
      <c r="J1553"/>
      <c r="K1553"/>
      <c r="L1553"/>
      <c r="M1553"/>
      <c r="N1553"/>
      <c r="O1553"/>
      <c r="P1553"/>
      <c r="Q1553"/>
      <c r="R1553"/>
      <c r="S1553"/>
      <c r="T1553"/>
      <c r="U1553"/>
      <c r="V1553" s="40"/>
      <c r="W1553" s="40"/>
      <c r="X1553" s="40"/>
      <c r="Y1553" s="2" t="str">
        <f t="shared" si="318"/>
        <v/>
      </c>
      <c r="Z1553" s="47" t="str">
        <f t="shared" si="319"/>
        <v/>
      </c>
      <c r="AA1553" s="8"/>
      <c r="AB1553" s="8"/>
      <c r="AC1553" s="8"/>
      <c r="AD1553" s="8"/>
      <c r="AE1553" s="8"/>
      <c r="AF1553" s="42"/>
      <c r="AG1553" s="13" t="str">
        <f t="shared" si="308"/>
        <v>CUMPLE</v>
      </c>
      <c r="AH1553" s="13" t="str">
        <f t="shared" si="309"/>
        <v>NO CUMPLE</v>
      </c>
      <c r="AI1553" s="13" t="str">
        <f t="shared" si="310"/>
        <v>NO CUMPLE</v>
      </c>
      <c r="AJ1553" s="13" t="str">
        <f t="shared" si="311"/>
        <v>NO CUMPLE</v>
      </c>
      <c r="AK1553" s="13" t="str">
        <f t="shared" si="312"/>
        <v>NO CUMPLE</v>
      </c>
      <c r="AL1553" s="13" t="str">
        <f t="shared" si="313"/>
        <v>CUMPLE</v>
      </c>
      <c r="AM1553" s="13" t="str">
        <f t="shared" si="314"/>
        <v>NO CUMPLE</v>
      </c>
      <c r="AN1553" s="13" t="str">
        <f t="shared" si="315"/>
        <v>NO CUMPLE</v>
      </c>
      <c r="AO1553" s="13" t="str">
        <f t="shared" si="316"/>
        <v>NO CUMPLE</v>
      </c>
      <c r="AP1553" s="13" t="str">
        <f t="shared" si="317"/>
        <v>NO CUMPLE</v>
      </c>
    </row>
    <row r="1554" spans="1:42" ht="15" hidden="1" x14ac:dyDescent="0.25">
      <c r="A1554"/>
      <c r="B1554"/>
      <c r="C1554"/>
      <c r="D1554"/>
      <c r="E1554"/>
      <c r="F1554"/>
      <c r="G1554"/>
      <c r="H1554"/>
      <c r="I1554"/>
      <c r="J1554"/>
      <c r="K1554"/>
      <c r="L1554"/>
      <c r="M1554"/>
      <c r="N1554"/>
      <c r="O1554"/>
      <c r="P1554"/>
      <c r="Q1554"/>
      <c r="R1554"/>
      <c r="S1554"/>
      <c r="T1554"/>
      <c r="U1554"/>
      <c r="V1554" s="40"/>
      <c r="W1554" s="40"/>
      <c r="X1554" s="40"/>
      <c r="Y1554" s="2" t="str">
        <f t="shared" si="318"/>
        <v/>
      </c>
      <c r="Z1554" s="47" t="str">
        <f t="shared" si="319"/>
        <v/>
      </c>
      <c r="AA1554" s="8"/>
      <c r="AB1554" s="8"/>
      <c r="AC1554" s="8"/>
      <c r="AD1554" s="8"/>
      <c r="AE1554" s="8"/>
      <c r="AF1554" s="42"/>
      <c r="AG1554" s="13" t="str">
        <f t="shared" si="308"/>
        <v>CUMPLE</v>
      </c>
      <c r="AH1554" s="13" t="str">
        <f t="shared" si="309"/>
        <v>NO CUMPLE</v>
      </c>
      <c r="AI1554" s="13" t="str">
        <f t="shared" si="310"/>
        <v>NO CUMPLE</v>
      </c>
      <c r="AJ1554" s="13" t="str">
        <f t="shared" si="311"/>
        <v>NO CUMPLE</v>
      </c>
      <c r="AK1554" s="13" t="str">
        <f t="shared" si="312"/>
        <v>NO CUMPLE</v>
      </c>
      <c r="AL1554" s="13" t="str">
        <f t="shared" si="313"/>
        <v>CUMPLE</v>
      </c>
      <c r="AM1554" s="13" t="str">
        <f t="shared" si="314"/>
        <v>NO CUMPLE</v>
      </c>
      <c r="AN1554" s="13" t="str">
        <f t="shared" si="315"/>
        <v>NO CUMPLE</v>
      </c>
      <c r="AO1554" s="13" t="str">
        <f t="shared" si="316"/>
        <v>NO CUMPLE</v>
      </c>
      <c r="AP1554" s="13" t="str">
        <f t="shared" si="317"/>
        <v>NO CUMPLE</v>
      </c>
    </row>
    <row r="1555" spans="1:42" ht="15" hidden="1" x14ac:dyDescent="0.25">
      <c r="A1555"/>
      <c r="B1555"/>
      <c r="C1555"/>
      <c r="D1555"/>
      <c r="E1555"/>
      <c r="F1555"/>
      <c r="G1555"/>
      <c r="H1555"/>
      <c r="I1555"/>
      <c r="J1555"/>
      <c r="K1555"/>
      <c r="L1555"/>
      <c r="M1555"/>
      <c r="N1555"/>
      <c r="O1555"/>
      <c r="P1555"/>
      <c r="Q1555"/>
      <c r="R1555"/>
      <c r="S1555"/>
      <c r="T1555"/>
      <c r="U1555"/>
      <c r="V1555" s="40"/>
      <c r="W1555" s="40"/>
      <c r="X1555" s="40"/>
      <c r="Y1555" s="2" t="str">
        <f t="shared" si="318"/>
        <v/>
      </c>
      <c r="Z1555" s="47" t="str">
        <f t="shared" si="319"/>
        <v/>
      </c>
      <c r="AA1555" s="8"/>
      <c r="AB1555" s="8"/>
      <c r="AC1555" s="8"/>
      <c r="AD1555" s="8"/>
      <c r="AE1555" s="8"/>
      <c r="AF1555" s="42"/>
      <c r="AG1555" s="13" t="str">
        <f t="shared" si="308"/>
        <v>CUMPLE</v>
      </c>
      <c r="AH1555" s="13" t="str">
        <f t="shared" si="309"/>
        <v>NO CUMPLE</v>
      </c>
      <c r="AI1555" s="13" t="str">
        <f t="shared" si="310"/>
        <v>NO CUMPLE</v>
      </c>
      <c r="AJ1555" s="13" t="str">
        <f t="shared" si="311"/>
        <v>NO CUMPLE</v>
      </c>
      <c r="AK1555" s="13" t="str">
        <f t="shared" si="312"/>
        <v>NO CUMPLE</v>
      </c>
      <c r="AL1555" s="13" t="str">
        <f t="shared" si="313"/>
        <v>CUMPLE</v>
      </c>
      <c r="AM1555" s="13" t="str">
        <f t="shared" si="314"/>
        <v>NO CUMPLE</v>
      </c>
      <c r="AN1555" s="13" t="str">
        <f t="shared" si="315"/>
        <v>NO CUMPLE</v>
      </c>
      <c r="AO1555" s="13" t="str">
        <f t="shared" si="316"/>
        <v>NO CUMPLE</v>
      </c>
      <c r="AP1555" s="13" t="str">
        <f t="shared" si="317"/>
        <v>NO CUMPLE</v>
      </c>
    </row>
    <row r="1556" spans="1:42" ht="15" hidden="1" x14ac:dyDescent="0.25">
      <c r="A1556"/>
      <c r="B1556"/>
      <c r="C1556"/>
      <c r="D1556"/>
      <c r="E1556"/>
      <c r="F1556"/>
      <c r="G1556"/>
      <c r="H1556"/>
      <c r="I1556"/>
      <c r="J1556"/>
      <c r="K1556"/>
      <c r="L1556"/>
      <c r="M1556"/>
      <c r="N1556"/>
      <c r="O1556"/>
      <c r="P1556"/>
      <c r="Q1556"/>
      <c r="R1556"/>
      <c r="S1556"/>
      <c r="T1556"/>
      <c r="U1556"/>
      <c r="V1556" s="40"/>
      <c r="W1556" s="40"/>
      <c r="X1556" s="40"/>
      <c r="Y1556" s="2" t="str">
        <f t="shared" si="318"/>
        <v/>
      </c>
      <c r="Z1556" s="47" t="str">
        <f t="shared" si="319"/>
        <v/>
      </c>
      <c r="AA1556" s="8"/>
      <c r="AB1556" s="8"/>
      <c r="AC1556" s="8"/>
      <c r="AD1556" s="8"/>
      <c r="AE1556" s="8"/>
      <c r="AF1556" s="42"/>
      <c r="AG1556" s="13" t="str">
        <f t="shared" si="308"/>
        <v>CUMPLE</v>
      </c>
      <c r="AH1556" s="13" t="str">
        <f t="shared" si="309"/>
        <v>NO CUMPLE</v>
      </c>
      <c r="AI1556" s="13" t="str">
        <f t="shared" si="310"/>
        <v>NO CUMPLE</v>
      </c>
      <c r="AJ1556" s="13" t="str">
        <f t="shared" si="311"/>
        <v>NO CUMPLE</v>
      </c>
      <c r="AK1556" s="13" t="str">
        <f t="shared" si="312"/>
        <v>NO CUMPLE</v>
      </c>
      <c r="AL1556" s="13" t="str">
        <f t="shared" si="313"/>
        <v>CUMPLE</v>
      </c>
      <c r="AM1556" s="13" t="str">
        <f t="shared" si="314"/>
        <v>NO CUMPLE</v>
      </c>
      <c r="AN1556" s="13" t="str">
        <f t="shared" si="315"/>
        <v>NO CUMPLE</v>
      </c>
      <c r="AO1556" s="13" t="str">
        <f t="shared" si="316"/>
        <v>NO CUMPLE</v>
      </c>
      <c r="AP1556" s="13" t="str">
        <f t="shared" si="317"/>
        <v>NO CUMPLE</v>
      </c>
    </row>
    <row r="1557" spans="1:42" ht="15" hidden="1" x14ac:dyDescent="0.25">
      <c r="A1557"/>
      <c r="B1557"/>
      <c r="C1557"/>
      <c r="D1557"/>
      <c r="E1557"/>
      <c r="F1557"/>
      <c r="G1557"/>
      <c r="H1557"/>
      <c r="I1557"/>
      <c r="J1557"/>
      <c r="K1557"/>
      <c r="L1557"/>
      <c r="M1557"/>
      <c r="N1557"/>
      <c r="O1557"/>
      <c r="P1557"/>
      <c r="Q1557"/>
      <c r="R1557"/>
      <c r="S1557"/>
      <c r="T1557"/>
      <c r="U1557"/>
      <c r="V1557" s="40"/>
      <c r="W1557" s="40"/>
      <c r="X1557" s="40"/>
      <c r="Y1557" s="2" t="str">
        <f t="shared" si="318"/>
        <v/>
      </c>
      <c r="Z1557" s="47" t="str">
        <f t="shared" si="319"/>
        <v/>
      </c>
      <c r="AA1557" s="8"/>
      <c r="AB1557" s="8"/>
      <c r="AC1557" s="8"/>
      <c r="AD1557" s="8"/>
      <c r="AE1557" s="8"/>
      <c r="AF1557" s="42"/>
      <c r="AG1557" s="13" t="str">
        <f t="shared" si="308"/>
        <v>CUMPLE</v>
      </c>
      <c r="AH1557" s="13" t="str">
        <f t="shared" si="309"/>
        <v>NO CUMPLE</v>
      </c>
      <c r="AI1557" s="13" t="str">
        <f t="shared" si="310"/>
        <v>NO CUMPLE</v>
      </c>
      <c r="AJ1557" s="13" t="str">
        <f t="shared" si="311"/>
        <v>NO CUMPLE</v>
      </c>
      <c r="AK1557" s="13" t="str">
        <f t="shared" si="312"/>
        <v>NO CUMPLE</v>
      </c>
      <c r="AL1557" s="13" t="str">
        <f t="shared" si="313"/>
        <v>CUMPLE</v>
      </c>
      <c r="AM1557" s="13" t="str">
        <f t="shared" si="314"/>
        <v>NO CUMPLE</v>
      </c>
      <c r="AN1557" s="13" t="str">
        <f t="shared" si="315"/>
        <v>NO CUMPLE</v>
      </c>
      <c r="AO1557" s="13" t="str">
        <f t="shared" si="316"/>
        <v>NO CUMPLE</v>
      </c>
      <c r="AP1557" s="13" t="str">
        <f t="shared" si="317"/>
        <v>NO CUMPLE</v>
      </c>
    </row>
    <row r="1558" spans="1:42" ht="15" hidden="1" x14ac:dyDescent="0.25">
      <c r="A1558"/>
      <c r="B1558"/>
      <c r="C1558"/>
      <c r="D1558"/>
      <c r="E1558"/>
      <c r="F1558"/>
      <c r="G1558"/>
      <c r="H1558"/>
      <c r="I1558"/>
      <c r="J1558"/>
      <c r="K1558"/>
      <c r="L1558"/>
      <c r="M1558"/>
      <c r="N1558"/>
      <c r="O1558"/>
      <c r="P1558"/>
      <c r="Q1558"/>
      <c r="R1558"/>
      <c r="S1558"/>
      <c r="T1558"/>
      <c r="U1558"/>
      <c r="V1558" s="40"/>
      <c r="W1558" s="40"/>
      <c r="X1558" s="40"/>
      <c r="Y1558" s="2" t="str">
        <f t="shared" si="318"/>
        <v/>
      </c>
      <c r="Z1558" s="47" t="str">
        <f t="shared" si="319"/>
        <v/>
      </c>
      <c r="AA1558" s="8"/>
      <c r="AB1558" s="8"/>
      <c r="AC1558" s="8"/>
      <c r="AD1558" s="8"/>
      <c r="AE1558" s="8"/>
      <c r="AF1558" s="42"/>
      <c r="AG1558" s="13" t="str">
        <f t="shared" si="308"/>
        <v>CUMPLE</v>
      </c>
      <c r="AH1558" s="13" t="str">
        <f t="shared" si="309"/>
        <v>NO CUMPLE</v>
      </c>
      <c r="AI1558" s="13" t="str">
        <f t="shared" si="310"/>
        <v>NO CUMPLE</v>
      </c>
      <c r="AJ1558" s="13" t="str">
        <f t="shared" si="311"/>
        <v>NO CUMPLE</v>
      </c>
      <c r="AK1558" s="13" t="str">
        <f t="shared" si="312"/>
        <v>NO CUMPLE</v>
      </c>
      <c r="AL1558" s="13" t="str">
        <f t="shared" si="313"/>
        <v>CUMPLE</v>
      </c>
      <c r="AM1558" s="13" t="str">
        <f t="shared" si="314"/>
        <v>NO CUMPLE</v>
      </c>
      <c r="AN1558" s="13" t="str">
        <f t="shared" si="315"/>
        <v>NO CUMPLE</v>
      </c>
      <c r="AO1558" s="13" t="str">
        <f t="shared" si="316"/>
        <v>NO CUMPLE</v>
      </c>
      <c r="AP1558" s="13" t="str">
        <f t="shared" si="317"/>
        <v>NO CUMPLE</v>
      </c>
    </row>
    <row r="1559" spans="1:42" ht="15" hidden="1" x14ac:dyDescent="0.25">
      <c r="A1559"/>
      <c r="B1559"/>
      <c r="C1559"/>
      <c r="D1559"/>
      <c r="E1559"/>
      <c r="F1559"/>
      <c r="G1559"/>
      <c r="H1559"/>
      <c r="I1559"/>
      <c r="J1559"/>
      <c r="K1559"/>
      <c r="L1559"/>
      <c r="M1559"/>
      <c r="N1559"/>
      <c r="O1559"/>
      <c r="P1559"/>
      <c r="Q1559"/>
      <c r="R1559"/>
      <c r="S1559"/>
      <c r="T1559"/>
      <c r="U1559"/>
      <c r="V1559" s="40"/>
      <c r="W1559" s="40"/>
      <c r="X1559" s="40"/>
      <c r="Y1559" s="2" t="str">
        <f t="shared" si="318"/>
        <v/>
      </c>
      <c r="Z1559" s="47" t="str">
        <f t="shared" si="319"/>
        <v/>
      </c>
      <c r="AA1559" s="8"/>
      <c r="AB1559" s="8"/>
      <c r="AC1559" s="8"/>
      <c r="AD1559" s="8"/>
      <c r="AE1559" s="8"/>
      <c r="AF1559" s="42"/>
      <c r="AG1559" s="13" t="str">
        <f t="shared" si="308"/>
        <v>CUMPLE</v>
      </c>
      <c r="AH1559" s="13" t="str">
        <f t="shared" si="309"/>
        <v>NO CUMPLE</v>
      </c>
      <c r="AI1559" s="13" t="str">
        <f t="shared" si="310"/>
        <v>NO CUMPLE</v>
      </c>
      <c r="AJ1559" s="13" t="str">
        <f t="shared" si="311"/>
        <v>NO CUMPLE</v>
      </c>
      <c r="AK1559" s="13" t="str">
        <f t="shared" si="312"/>
        <v>NO CUMPLE</v>
      </c>
      <c r="AL1559" s="13" t="str">
        <f t="shared" si="313"/>
        <v>CUMPLE</v>
      </c>
      <c r="AM1559" s="13" t="str">
        <f t="shared" si="314"/>
        <v>NO CUMPLE</v>
      </c>
      <c r="AN1559" s="13" t="str">
        <f t="shared" si="315"/>
        <v>NO CUMPLE</v>
      </c>
      <c r="AO1559" s="13" t="str">
        <f t="shared" si="316"/>
        <v>NO CUMPLE</v>
      </c>
      <c r="AP1559" s="13" t="str">
        <f t="shared" si="317"/>
        <v>NO CUMPLE</v>
      </c>
    </row>
    <row r="1560" spans="1:42" ht="15" hidden="1" x14ac:dyDescent="0.25">
      <c r="A1560"/>
      <c r="B1560"/>
      <c r="C1560"/>
      <c r="D1560"/>
      <c r="E1560"/>
      <c r="F1560"/>
      <c r="G1560"/>
      <c r="H1560"/>
      <c r="I1560"/>
      <c r="J1560"/>
      <c r="K1560"/>
      <c r="L1560"/>
      <c r="M1560"/>
      <c r="N1560"/>
      <c r="O1560"/>
      <c r="P1560"/>
      <c r="Q1560"/>
      <c r="R1560"/>
      <c r="S1560"/>
      <c r="T1560"/>
      <c r="U1560"/>
      <c r="V1560" s="40"/>
      <c r="W1560" s="40"/>
      <c r="X1560" s="40"/>
      <c r="Y1560" s="2" t="str">
        <f t="shared" si="318"/>
        <v/>
      </c>
      <c r="Z1560" s="47" t="str">
        <f t="shared" si="319"/>
        <v/>
      </c>
      <c r="AA1560" s="8"/>
      <c r="AB1560" s="8"/>
      <c r="AC1560" s="8"/>
      <c r="AD1560" s="8"/>
      <c r="AE1560" s="8"/>
      <c r="AF1560" s="42"/>
      <c r="AG1560" s="13" t="str">
        <f t="shared" si="308"/>
        <v>CUMPLE</v>
      </c>
      <c r="AH1560" s="13" t="str">
        <f t="shared" si="309"/>
        <v>NO CUMPLE</v>
      </c>
      <c r="AI1560" s="13" t="str">
        <f t="shared" si="310"/>
        <v>NO CUMPLE</v>
      </c>
      <c r="AJ1560" s="13" t="str">
        <f t="shared" si="311"/>
        <v>NO CUMPLE</v>
      </c>
      <c r="AK1560" s="13" t="str">
        <f t="shared" si="312"/>
        <v>NO CUMPLE</v>
      </c>
      <c r="AL1560" s="13" t="str">
        <f t="shared" si="313"/>
        <v>CUMPLE</v>
      </c>
      <c r="AM1560" s="13" t="str">
        <f t="shared" si="314"/>
        <v>NO CUMPLE</v>
      </c>
      <c r="AN1560" s="13" t="str">
        <f t="shared" si="315"/>
        <v>NO CUMPLE</v>
      </c>
      <c r="AO1560" s="13" t="str">
        <f t="shared" si="316"/>
        <v>NO CUMPLE</v>
      </c>
      <c r="AP1560" s="13" t="str">
        <f t="shared" si="317"/>
        <v>NO CUMPLE</v>
      </c>
    </row>
    <row r="1561" spans="1:42" ht="15" hidden="1" x14ac:dyDescent="0.25">
      <c r="A1561"/>
      <c r="B1561"/>
      <c r="C1561"/>
      <c r="D1561"/>
      <c r="E1561"/>
      <c r="F1561"/>
      <c r="G1561"/>
      <c r="H1561"/>
      <c r="I1561"/>
      <c r="J1561"/>
      <c r="K1561"/>
      <c r="L1561"/>
      <c r="M1561"/>
      <c r="N1561"/>
      <c r="O1561"/>
      <c r="P1561"/>
      <c r="Q1561"/>
      <c r="R1561"/>
      <c r="S1561"/>
      <c r="T1561"/>
      <c r="U1561"/>
      <c r="V1561" s="40"/>
      <c r="W1561" s="40"/>
      <c r="X1561" s="40"/>
      <c r="Y1561" s="2" t="str">
        <f t="shared" si="318"/>
        <v/>
      </c>
      <c r="Z1561" s="47" t="str">
        <f t="shared" si="319"/>
        <v/>
      </c>
      <c r="AA1561" s="8"/>
      <c r="AB1561" s="8"/>
      <c r="AC1561" s="8"/>
      <c r="AD1561" s="8"/>
      <c r="AE1561" s="8"/>
      <c r="AF1561" s="42"/>
      <c r="AG1561" s="13" t="str">
        <f t="shared" si="308"/>
        <v>CUMPLE</v>
      </c>
      <c r="AH1561" s="13" t="str">
        <f t="shared" si="309"/>
        <v>NO CUMPLE</v>
      </c>
      <c r="AI1561" s="13" t="str">
        <f t="shared" si="310"/>
        <v>NO CUMPLE</v>
      </c>
      <c r="AJ1561" s="13" t="str">
        <f t="shared" si="311"/>
        <v>NO CUMPLE</v>
      </c>
      <c r="AK1561" s="13" t="str">
        <f t="shared" si="312"/>
        <v>NO CUMPLE</v>
      </c>
      <c r="AL1561" s="13" t="str">
        <f t="shared" si="313"/>
        <v>CUMPLE</v>
      </c>
      <c r="AM1561" s="13" t="str">
        <f t="shared" si="314"/>
        <v>NO CUMPLE</v>
      </c>
      <c r="AN1561" s="13" t="str">
        <f t="shared" si="315"/>
        <v>NO CUMPLE</v>
      </c>
      <c r="AO1561" s="13" t="str">
        <f t="shared" si="316"/>
        <v>NO CUMPLE</v>
      </c>
      <c r="AP1561" s="13" t="str">
        <f t="shared" si="317"/>
        <v>NO CUMPLE</v>
      </c>
    </row>
    <row r="1562" spans="1:42" ht="15" hidden="1" x14ac:dyDescent="0.25">
      <c r="A1562"/>
      <c r="B1562"/>
      <c r="C1562"/>
      <c r="D1562"/>
      <c r="E1562"/>
      <c r="F1562"/>
      <c r="G1562"/>
      <c r="H1562"/>
      <c r="I1562"/>
      <c r="J1562"/>
      <c r="K1562"/>
      <c r="L1562"/>
      <c r="M1562"/>
      <c r="N1562"/>
      <c r="O1562"/>
      <c r="P1562"/>
      <c r="Q1562"/>
      <c r="R1562"/>
      <c r="S1562"/>
      <c r="T1562"/>
      <c r="U1562"/>
      <c r="V1562" s="40"/>
      <c r="W1562" s="40"/>
      <c r="X1562" s="40"/>
      <c r="Y1562" s="2" t="str">
        <f t="shared" si="318"/>
        <v/>
      </c>
      <c r="Z1562" s="47" t="str">
        <f t="shared" si="319"/>
        <v/>
      </c>
      <c r="AA1562" s="8"/>
      <c r="AB1562" s="8"/>
      <c r="AC1562" s="8"/>
      <c r="AD1562" s="8"/>
      <c r="AE1562" s="8"/>
      <c r="AF1562" s="42"/>
      <c r="AG1562" s="13" t="str">
        <f t="shared" si="308"/>
        <v>CUMPLE</v>
      </c>
      <c r="AH1562" s="13" t="str">
        <f t="shared" si="309"/>
        <v>NO CUMPLE</v>
      </c>
      <c r="AI1562" s="13" t="str">
        <f t="shared" si="310"/>
        <v>NO CUMPLE</v>
      </c>
      <c r="AJ1562" s="13" t="str">
        <f t="shared" si="311"/>
        <v>NO CUMPLE</v>
      </c>
      <c r="AK1562" s="13" t="str">
        <f t="shared" si="312"/>
        <v>NO CUMPLE</v>
      </c>
      <c r="AL1562" s="13" t="str">
        <f t="shared" si="313"/>
        <v>CUMPLE</v>
      </c>
      <c r="AM1562" s="13" t="str">
        <f t="shared" si="314"/>
        <v>NO CUMPLE</v>
      </c>
      <c r="AN1562" s="13" t="str">
        <f t="shared" si="315"/>
        <v>NO CUMPLE</v>
      </c>
      <c r="AO1562" s="13" t="str">
        <f t="shared" si="316"/>
        <v>NO CUMPLE</v>
      </c>
      <c r="AP1562" s="13" t="str">
        <f t="shared" si="317"/>
        <v>NO CUMPLE</v>
      </c>
    </row>
    <row r="1563" spans="1:42" ht="15" hidden="1" x14ac:dyDescent="0.25">
      <c r="A1563"/>
      <c r="B1563"/>
      <c r="C1563"/>
      <c r="D1563"/>
      <c r="E1563"/>
      <c r="F1563"/>
      <c r="G1563"/>
      <c r="H1563"/>
      <c r="I1563"/>
      <c r="J1563"/>
      <c r="K1563"/>
      <c r="L1563"/>
      <c r="M1563"/>
      <c r="N1563"/>
      <c r="O1563"/>
      <c r="P1563"/>
      <c r="Q1563"/>
      <c r="R1563"/>
      <c r="S1563"/>
      <c r="T1563"/>
      <c r="U1563"/>
      <c r="V1563" s="40"/>
      <c r="W1563" s="40"/>
      <c r="X1563" s="40"/>
      <c r="Y1563" s="2" t="str">
        <f t="shared" si="318"/>
        <v/>
      </c>
      <c r="Z1563" s="47" t="str">
        <f t="shared" si="319"/>
        <v/>
      </c>
      <c r="AA1563" s="8"/>
      <c r="AB1563" s="8"/>
      <c r="AC1563" s="8"/>
      <c r="AD1563" s="8"/>
      <c r="AE1563" s="8"/>
      <c r="AF1563" s="42"/>
      <c r="AG1563" s="13" t="str">
        <f t="shared" si="308"/>
        <v>CUMPLE</v>
      </c>
      <c r="AH1563" s="13" t="str">
        <f t="shared" si="309"/>
        <v>NO CUMPLE</v>
      </c>
      <c r="AI1563" s="13" t="str">
        <f t="shared" si="310"/>
        <v>NO CUMPLE</v>
      </c>
      <c r="AJ1563" s="13" t="str">
        <f t="shared" si="311"/>
        <v>NO CUMPLE</v>
      </c>
      <c r="AK1563" s="13" t="str">
        <f t="shared" si="312"/>
        <v>NO CUMPLE</v>
      </c>
      <c r="AL1563" s="13" t="str">
        <f t="shared" si="313"/>
        <v>CUMPLE</v>
      </c>
      <c r="AM1563" s="13" t="str">
        <f t="shared" si="314"/>
        <v>NO CUMPLE</v>
      </c>
      <c r="AN1563" s="13" t="str">
        <f t="shared" si="315"/>
        <v>NO CUMPLE</v>
      </c>
      <c r="AO1563" s="13" t="str">
        <f t="shared" si="316"/>
        <v>NO CUMPLE</v>
      </c>
      <c r="AP1563" s="13" t="str">
        <f t="shared" si="317"/>
        <v>NO CUMPLE</v>
      </c>
    </row>
    <row r="1564" spans="1:42" ht="15" hidden="1" x14ac:dyDescent="0.25">
      <c r="A1564"/>
      <c r="B1564"/>
      <c r="C1564"/>
      <c r="D1564"/>
      <c r="E1564"/>
      <c r="F1564"/>
      <c r="G1564"/>
      <c r="H1564"/>
      <c r="I1564"/>
      <c r="J1564"/>
      <c r="K1564"/>
      <c r="L1564"/>
      <c r="M1564"/>
      <c r="N1564"/>
      <c r="O1564"/>
      <c r="P1564"/>
      <c r="Q1564"/>
      <c r="R1564"/>
      <c r="S1564"/>
      <c r="T1564"/>
      <c r="U1564"/>
      <c r="V1564" s="40"/>
      <c r="W1564" s="40"/>
      <c r="X1564" s="40"/>
      <c r="Y1564" s="2" t="str">
        <f t="shared" si="318"/>
        <v/>
      </c>
      <c r="Z1564" s="47" t="str">
        <f t="shared" si="319"/>
        <v/>
      </c>
      <c r="AA1564" s="8"/>
      <c r="AB1564" s="8"/>
      <c r="AC1564" s="8"/>
      <c r="AD1564" s="8"/>
      <c r="AE1564" s="8"/>
      <c r="AF1564" s="42"/>
      <c r="AG1564" s="13" t="str">
        <f t="shared" si="308"/>
        <v>CUMPLE</v>
      </c>
      <c r="AH1564" s="13" t="str">
        <f t="shared" si="309"/>
        <v>NO CUMPLE</v>
      </c>
      <c r="AI1564" s="13" t="str">
        <f t="shared" si="310"/>
        <v>NO CUMPLE</v>
      </c>
      <c r="AJ1564" s="13" t="str">
        <f t="shared" si="311"/>
        <v>NO CUMPLE</v>
      </c>
      <c r="AK1564" s="13" t="str">
        <f t="shared" si="312"/>
        <v>NO CUMPLE</v>
      </c>
      <c r="AL1564" s="13" t="str">
        <f t="shared" si="313"/>
        <v>CUMPLE</v>
      </c>
      <c r="AM1564" s="13" t="str">
        <f t="shared" si="314"/>
        <v>NO CUMPLE</v>
      </c>
      <c r="AN1564" s="13" t="str">
        <f t="shared" si="315"/>
        <v>NO CUMPLE</v>
      </c>
      <c r="AO1564" s="13" t="str">
        <f t="shared" si="316"/>
        <v>NO CUMPLE</v>
      </c>
      <c r="AP1564" s="13" t="str">
        <f t="shared" si="317"/>
        <v>NO CUMPLE</v>
      </c>
    </row>
    <row r="1565" spans="1:42" ht="15" hidden="1" x14ac:dyDescent="0.25">
      <c r="A1565"/>
      <c r="B1565"/>
      <c r="C1565"/>
      <c r="D1565"/>
      <c r="E1565"/>
      <c r="F1565"/>
      <c r="G1565"/>
      <c r="H1565"/>
      <c r="I1565"/>
      <c r="J1565"/>
      <c r="K1565"/>
      <c r="L1565"/>
      <c r="M1565"/>
      <c r="N1565"/>
      <c r="O1565"/>
      <c r="P1565"/>
      <c r="Q1565"/>
      <c r="R1565"/>
      <c r="S1565"/>
      <c r="T1565"/>
      <c r="U1565"/>
      <c r="V1565" s="40"/>
      <c r="W1565" s="40"/>
      <c r="X1565" s="40"/>
      <c r="Y1565" s="2" t="str">
        <f t="shared" si="318"/>
        <v/>
      </c>
      <c r="Z1565" s="47" t="str">
        <f t="shared" si="319"/>
        <v/>
      </c>
      <c r="AA1565" s="8"/>
      <c r="AB1565" s="8" t="str">
        <f>IF($H1565="1-Crítica",IF($X1565&lt;=$AT$5,"Cumplido", "Incumplido"),"")</f>
        <v/>
      </c>
      <c r="AC1565" s="8" t="str">
        <f>IF($H1565="2-Alta",IF($X1565&lt;=$AT$6, "Cumplido", "Incumplido"),"")</f>
        <v/>
      </c>
      <c r="AD1565" s="8" t="str">
        <f>IF($H1565="3-Medio",IF($X1565&lt;=$AT$7, "Cumplido", "Incumplido"),"")</f>
        <v/>
      </c>
      <c r="AE1565" s="8" t="str">
        <f>IF($H1565="4-Baja",IF($X1565&lt;=$AT$8, "Cumplido", "Incumplido"),"")</f>
        <v/>
      </c>
      <c r="AF1565" s="42"/>
      <c r="AG1565" s="13" t="str">
        <f t="shared" si="308"/>
        <v>CUMPLE</v>
      </c>
      <c r="AH1565" s="13" t="str">
        <f t="shared" si="309"/>
        <v>NO CUMPLE</v>
      </c>
      <c r="AI1565" s="13" t="str">
        <f t="shared" si="310"/>
        <v>NO CUMPLE</v>
      </c>
      <c r="AJ1565" s="13" t="str">
        <f t="shared" si="311"/>
        <v>NO CUMPLE</v>
      </c>
      <c r="AK1565" s="13" t="str">
        <f t="shared" si="312"/>
        <v>NO CUMPLE</v>
      </c>
      <c r="AL1565" s="13" t="str">
        <f t="shared" si="313"/>
        <v>CUMPLE</v>
      </c>
      <c r="AM1565" s="13" t="str">
        <f t="shared" si="314"/>
        <v>NO CUMPLE</v>
      </c>
      <c r="AN1565" s="13" t="str">
        <f t="shared" si="315"/>
        <v>NO CUMPLE</v>
      </c>
      <c r="AO1565" s="13" t="str">
        <f t="shared" si="316"/>
        <v>NO CUMPLE</v>
      </c>
      <c r="AP1565" s="13" t="str">
        <f t="shared" si="317"/>
        <v>NO CUMPLE</v>
      </c>
    </row>
    <row r="1566" spans="1:42" ht="15" hidden="1" x14ac:dyDescent="0.25">
      <c r="A1566"/>
      <c r="B1566"/>
      <c r="C1566"/>
      <c r="D1566"/>
      <c r="E1566"/>
      <c r="F1566"/>
      <c r="G1566"/>
      <c r="H1566"/>
      <c r="I1566"/>
      <c r="J1566"/>
      <c r="K1566"/>
      <c r="L1566"/>
      <c r="M1566"/>
      <c r="N1566"/>
      <c r="O1566"/>
      <c r="P1566"/>
      <c r="Q1566"/>
      <c r="R1566"/>
      <c r="S1566"/>
      <c r="T1566"/>
      <c r="U1566"/>
      <c r="V1566" s="40"/>
      <c r="W1566" s="40"/>
      <c r="X1566" s="40"/>
      <c r="Y1566" s="2" t="str">
        <f t="shared" si="318"/>
        <v/>
      </c>
      <c r="Z1566" s="47" t="str">
        <f t="shared" si="319"/>
        <v/>
      </c>
      <c r="AA1566" s="8"/>
      <c r="AB1566" s="8"/>
      <c r="AC1566" s="8"/>
      <c r="AD1566" s="8"/>
      <c r="AE1566" s="8"/>
      <c r="AF1566" s="42"/>
      <c r="AG1566" s="13" t="str">
        <f t="shared" si="308"/>
        <v>CUMPLE</v>
      </c>
      <c r="AH1566" s="13" t="str">
        <f t="shared" si="309"/>
        <v>NO CUMPLE</v>
      </c>
      <c r="AI1566" s="13" t="str">
        <f t="shared" si="310"/>
        <v>NO CUMPLE</v>
      </c>
      <c r="AJ1566" s="13" t="str">
        <f t="shared" si="311"/>
        <v>NO CUMPLE</v>
      </c>
      <c r="AK1566" s="13" t="str">
        <f t="shared" si="312"/>
        <v>NO CUMPLE</v>
      </c>
      <c r="AL1566" s="13" t="str">
        <f t="shared" si="313"/>
        <v>CUMPLE</v>
      </c>
      <c r="AM1566" s="13" t="str">
        <f t="shared" si="314"/>
        <v>NO CUMPLE</v>
      </c>
      <c r="AN1566" s="13" t="str">
        <f t="shared" si="315"/>
        <v>NO CUMPLE</v>
      </c>
      <c r="AO1566" s="13" t="str">
        <f t="shared" si="316"/>
        <v>NO CUMPLE</v>
      </c>
      <c r="AP1566" s="13" t="str">
        <f t="shared" si="317"/>
        <v>NO CUMPLE</v>
      </c>
    </row>
    <row r="1567" spans="1:42" ht="15" hidden="1" x14ac:dyDescent="0.25">
      <c r="A1567"/>
      <c r="B1567"/>
      <c r="C1567"/>
      <c r="D1567"/>
      <c r="E1567"/>
      <c r="F1567"/>
      <c r="G1567"/>
      <c r="H1567"/>
      <c r="I1567"/>
      <c r="J1567"/>
      <c r="K1567"/>
      <c r="L1567"/>
      <c r="M1567"/>
      <c r="N1567"/>
      <c r="O1567"/>
      <c r="P1567"/>
      <c r="Q1567"/>
      <c r="R1567"/>
      <c r="S1567"/>
      <c r="T1567"/>
      <c r="U1567"/>
      <c r="V1567" s="40"/>
      <c r="W1567" s="40"/>
      <c r="X1567" s="40"/>
      <c r="Y1567" s="2" t="str">
        <f t="shared" si="318"/>
        <v/>
      </c>
      <c r="Z1567" s="47" t="str">
        <f t="shared" si="319"/>
        <v/>
      </c>
      <c r="AA1567" s="8"/>
      <c r="AB1567" s="8" t="str">
        <f>IF($H1567="1-Crítica",IF($X1567&lt;=$AT$5,"Cumplido", "Incumplido"),"")</f>
        <v/>
      </c>
      <c r="AC1567" s="8" t="str">
        <f>IF($H1567="2-Alta",IF($X1567&lt;=$AT$6, "Cumplido", "Incumplido"),"")</f>
        <v/>
      </c>
      <c r="AD1567" s="8" t="str">
        <f>IF($H1567="3-Medio",IF($X1567&lt;=$AT$7, "Cumplido", "Incumplido"),"")</f>
        <v/>
      </c>
      <c r="AE1567" s="8" t="str">
        <f>IF($H1567="4-Baja",IF($X1567&lt;=$AT$8, "Cumplido", "Incumplido"),"")</f>
        <v/>
      </c>
      <c r="AF1567" s="42"/>
      <c r="AG1567" s="13" t="str">
        <f t="shared" si="308"/>
        <v>CUMPLE</v>
      </c>
      <c r="AH1567" s="13" t="str">
        <f t="shared" si="309"/>
        <v>NO CUMPLE</v>
      </c>
      <c r="AI1567" s="13" t="str">
        <f t="shared" si="310"/>
        <v>NO CUMPLE</v>
      </c>
      <c r="AJ1567" s="13" t="str">
        <f t="shared" si="311"/>
        <v>NO CUMPLE</v>
      </c>
      <c r="AK1567" s="13" t="str">
        <f t="shared" si="312"/>
        <v>NO CUMPLE</v>
      </c>
      <c r="AL1567" s="13" t="str">
        <f t="shared" si="313"/>
        <v>CUMPLE</v>
      </c>
      <c r="AM1567" s="13" t="str">
        <f t="shared" si="314"/>
        <v>NO CUMPLE</v>
      </c>
      <c r="AN1567" s="13" t="str">
        <f t="shared" si="315"/>
        <v>NO CUMPLE</v>
      </c>
      <c r="AO1567" s="13" t="str">
        <f t="shared" si="316"/>
        <v>NO CUMPLE</v>
      </c>
      <c r="AP1567" s="13" t="str">
        <f t="shared" si="317"/>
        <v>NO CUMPLE</v>
      </c>
    </row>
    <row r="1568" spans="1:42" ht="15" hidden="1" x14ac:dyDescent="0.25">
      <c r="A1568"/>
      <c r="B1568"/>
      <c r="C1568"/>
      <c r="D1568"/>
      <c r="E1568"/>
      <c r="F1568"/>
      <c r="G1568"/>
      <c r="H1568"/>
      <c r="I1568"/>
      <c r="J1568"/>
      <c r="K1568"/>
      <c r="L1568"/>
      <c r="M1568"/>
      <c r="N1568"/>
      <c r="O1568"/>
      <c r="P1568"/>
      <c r="Q1568"/>
      <c r="R1568"/>
      <c r="S1568"/>
      <c r="T1568"/>
      <c r="U1568"/>
      <c r="V1568" s="40"/>
      <c r="W1568" s="40"/>
      <c r="X1568" s="40"/>
      <c r="Y1568" s="2" t="str">
        <f t="shared" si="318"/>
        <v/>
      </c>
      <c r="Z1568" s="47" t="str">
        <f t="shared" si="319"/>
        <v/>
      </c>
      <c r="AA1568" s="8"/>
      <c r="AB1568" s="8"/>
      <c r="AC1568" s="8"/>
      <c r="AD1568" s="8"/>
      <c r="AE1568" s="8"/>
      <c r="AF1568" s="42"/>
      <c r="AG1568" s="13" t="str">
        <f t="shared" si="308"/>
        <v>CUMPLE</v>
      </c>
      <c r="AH1568" s="13" t="str">
        <f t="shared" si="309"/>
        <v>NO CUMPLE</v>
      </c>
      <c r="AI1568" s="13" t="str">
        <f t="shared" si="310"/>
        <v>NO CUMPLE</v>
      </c>
      <c r="AJ1568" s="13" t="str">
        <f t="shared" si="311"/>
        <v>NO CUMPLE</v>
      </c>
      <c r="AK1568" s="13" t="str">
        <f t="shared" si="312"/>
        <v>NO CUMPLE</v>
      </c>
      <c r="AL1568" s="13" t="str">
        <f t="shared" si="313"/>
        <v>CUMPLE</v>
      </c>
      <c r="AM1568" s="13" t="str">
        <f t="shared" si="314"/>
        <v>NO CUMPLE</v>
      </c>
      <c r="AN1568" s="13" t="str">
        <f t="shared" si="315"/>
        <v>NO CUMPLE</v>
      </c>
      <c r="AO1568" s="13" t="str">
        <f t="shared" si="316"/>
        <v>NO CUMPLE</v>
      </c>
      <c r="AP1568" s="13" t="str">
        <f t="shared" si="317"/>
        <v>NO CUMPLE</v>
      </c>
    </row>
    <row r="1569" spans="1:42" ht="15" hidden="1" x14ac:dyDescent="0.25">
      <c r="A1569"/>
      <c r="B1569"/>
      <c r="C1569"/>
      <c r="D1569"/>
      <c r="E1569"/>
      <c r="F1569"/>
      <c r="G1569"/>
      <c r="H1569"/>
      <c r="I1569"/>
      <c r="J1569"/>
      <c r="K1569"/>
      <c r="L1569"/>
      <c r="M1569"/>
      <c r="N1569"/>
      <c r="O1569"/>
      <c r="P1569"/>
      <c r="Q1569"/>
      <c r="R1569"/>
      <c r="S1569"/>
      <c r="T1569"/>
      <c r="U1569"/>
      <c r="V1569" s="40"/>
      <c r="W1569" s="40"/>
      <c r="X1569" s="40"/>
      <c r="Y1569" s="2" t="str">
        <f t="shared" si="318"/>
        <v/>
      </c>
      <c r="Z1569" s="47" t="str">
        <f t="shared" si="319"/>
        <v/>
      </c>
      <c r="AA1569" s="8"/>
      <c r="AB1569" s="8"/>
      <c r="AC1569" s="8"/>
      <c r="AD1569" s="8"/>
      <c r="AE1569" s="8"/>
      <c r="AF1569" s="42"/>
      <c r="AG1569" s="13" t="str">
        <f t="shared" si="308"/>
        <v>CUMPLE</v>
      </c>
      <c r="AH1569" s="13" t="str">
        <f t="shared" si="309"/>
        <v>NO CUMPLE</v>
      </c>
      <c r="AI1569" s="13" t="str">
        <f t="shared" si="310"/>
        <v>NO CUMPLE</v>
      </c>
      <c r="AJ1569" s="13" t="str">
        <f t="shared" si="311"/>
        <v>NO CUMPLE</v>
      </c>
      <c r="AK1569" s="13" t="str">
        <f t="shared" si="312"/>
        <v>NO CUMPLE</v>
      </c>
      <c r="AL1569" s="13" t="str">
        <f t="shared" si="313"/>
        <v>CUMPLE</v>
      </c>
      <c r="AM1569" s="13" t="str">
        <f t="shared" si="314"/>
        <v>NO CUMPLE</v>
      </c>
      <c r="AN1569" s="13" t="str">
        <f t="shared" si="315"/>
        <v>NO CUMPLE</v>
      </c>
      <c r="AO1569" s="13" t="str">
        <f t="shared" si="316"/>
        <v>NO CUMPLE</v>
      </c>
      <c r="AP1569" s="13" t="str">
        <f t="shared" si="317"/>
        <v>NO CUMPLE</v>
      </c>
    </row>
    <row r="1570" spans="1:42" ht="15" hidden="1" x14ac:dyDescent="0.25">
      <c r="A1570"/>
      <c r="B1570"/>
      <c r="C1570"/>
      <c r="D1570"/>
      <c r="E1570"/>
      <c r="F1570"/>
      <c r="G1570"/>
      <c r="H1570"/>
      <c r="I1570"/>
      <c r="J1570"/>
      <c r="K1570"/>
      <c r="L1570"/>
      <c r="M1570"/>
      <c r="N1570"/>
      <c r="O1570"/>
      <c r="P1570"/>
      <c r="Q1570"/>
      <c r="R1570"/>
      <c r="S1570"/>
      <c r="T1570"/>
      <c r="U1570"/>
      <c r="V1570" s="40"/>
      <c r="W1570" s="40"/>
      <c r="X1570" s="40"/>
      <c r="Y1570" s="2" t="str">
        <f t="shared" si="318"/>
        <v/>
      </c>
      <c r="Z1570" s="47" t="str">
        <f t="shared" si="319"/>
        <v/>
      </c>
      <c r="AA1570" s="8"/>
      <c r="AB1570" s="8"/>
      <c r="AC1570" s="8"/>
      <c r="AD1570" s="8"/>
      <c r="AE1570" s="8"/>
      <c r="AF1570" s="42"/>
      <c r="AG1570" s="13" t="str">
        <f t="shared" si="308"/>
        <v>CUMPLE</v>
      </c>
      <c r="AH1570" s="13" t="str">
        <f t="shared" si="309"/>
        <v>NO CUMPLE</v>
      </c>
      <c r="AI1570" s="13" t="str">
        <f t="shared" si="310"/>
        <v>NO CUMPLE</v>
      </c>
      <c r="AJ1570" s="13" t="str">
        <f t="shared" si="311"/>
        <v>NO CUMPLE</v>
      </c>
      <c r="AK1570" s="13" t="str">
        <f t="shared" si="312"/>
        <v>NO CUMPLE</v>
      </c>
      <c r="AL1570" s="13" t="str">
        <f t="shared" si="313"/>
        <v>CUMPLE</v>
      </c>
      <c r="AM1570" s="13" t="str">
        <f t="shared" si="314"/>
        <v>NO CUMPLE</v>
      </c>
      <c r="AN1570" s="13" t="str">
        <f t="shared" si="315"/>
        <v>NO CUMPLE</v>
      </c>
      <c r="AO1570" s="13" t="str">
        <f t="shared" si="316"/>
        <v>NO CUMPLE</v>
      </c>
      <c r="AP1570" s="13" t="str">
        <f t="shared" si="317"/>
        <v>NO CUMPLE</v>
      </c>
    </row>
    <row r="1571" spans="1:42" ht="15" hidden="1" x14ac:dyDescent="0.25">
      <c r="A1571"/>
      <c r="B1571"/>
      <c r="C1571"/>
      <c r="D1571"/>
      <c r="E1571"/>
      <c r="F1571"/>
      <c r="G1571"/>
      <c r="H1571"/>
      <c r="I1571"/>
      <c r="J1571"/>
      <c r="K1571"/>
      <c r="L1571"/>
      <c r="M1571"/>
      <c r="N1571"/>
      <c r="O1571"/>
      <c r="P1571"/>
      <c r="Q1571"/>
      <c r="R1571"/>
      <c r="S1571"/>
      <c r="T1571"/>
      <c r="U1571"/>
      <c r="V1571" s="40"/>
      <c r="W1571" s="40"/>
      <c r="X1571" s="40"/>
      <c r="Y1571" s="2" t="str">
        <f t="shared" si="318"/>
        <v/>
      </c>
      <c r="Z1571" s="47" t="str">
        <f t="shared" si="319"/>
        <v/>
      </c>
      <c r="AA1571" s="8"/>
      <c r="AB1571" s="8"/>
      <c r="AC1571" s="8"/>
      <c r="AD1571" s="8"/>
      <c r="AE1571" s="8"/>
      <c r="AF1571" s="42"/>
      <c r="AG1571" s="13" t="str">
        <f t="shared" si="308"/>
        <v>CUMPLE</v>
      </c>
      <c r="AH1571" s="13" t="str">
        <f t="shared" si="309"/>
        <v>NO CUMPLE</v>
      </c>
      <c r="AI1571" s="13" t="str">
        <f t="shared" si="310"/>
        <v>NO CUMPLE</v>
      </c>
      <c r="AJ1571" s="13" t="str">
        <f t="shared" si="311"/>
        <v>NO CUMPLE</v>
      </c>
      <c r="AK1571" s="13" t="str">
        <f t="shared" si="312"/>
        <v>NO CUMPLE</v>
      </c>
      <c r="AL1571" s="13" t="str">
        <f t="shared" si="313"/>
        <v>CUMPLE</v>
      </c>
      <c r="AM1571" s="13" t="str">
        <f t="shared" si="314"/>
        <v>NO CUMPLE</v>
      </c>
      <c r="AN1571" s="13" t="str">
        <f t="shared" si="315"/>
        <v>NO CUMPLE</v>
      </c>
      <c r="AO1571" s="13" t="str">
        <f t="shared" si="316"/>
        <v>NO CUMPLE</v>
      </c>
      <c r="AP1571" s="13" t="str">
        <f t="shared" si="317"/>
        <v>NO CUMPLE</v>
      </c>
    </row>
    <row r="1572" spans="1:42" ht="15" hidden="1" x14ac:dyDescent="0.25">
      <c r="A1572"/>
      <c r="B1572"/>
      <c r="C1572"/>
      <c r="D1572"/>
      <c r="E1572"/>
      <c r="F1572"/>
      <c r="G1572"/>
      <c r="H1572"/>
      <c r="I1572"/>
      <c r="J1572"/>
      <c r="K1572"/>
      <c r="L1572"/>
      <c r="M1572"/>
      <c r="N1572"/>
      <c r="O1572"/>
      <c r="P1572"/>
      <c r="Q1572"/>
      <c r="R1572"/>
      <c r="S1572"/>
      <c r="T1572"/>
      <c r="U1572"/>
      <c r="V1572" s="40"/>
      <c r="W1572" s="40"/>
      <c r="X1572" s="40"/>
      <c r="Y1572" s="2" t="str">
        <f t="shared" si="318"/>
        <v/>
      </c>
      <c r="Z1572" s="47" t="str">
        <f t="shared" si="319"/>
        <v/>
      </c>
      <c r="AA1572" s="8"/>
      <c r="AB1572" s="8"/>
      <c r="AC1572" s="8"/>
      <c r="AD1572" s="8"/>
      <c r="AE1572" s="8"/>
      <c r="AF1572" s="42"/>
      <c r="AG1572" s="13" t="str">
        <f t="shared" si="308"/>
        <v>CUMPLE</v>
      </c>
      <c r="AH1572" s="13" t="str">
        <f t="shared" si="309"/>
        <v>NO CUMPLE</v>
      </c>
      <c r="AI1572" s="13" t="str">
        <f t="shared" si="310"/>
        <v>NO CUMPLE</v>
      </c>
      <c r="AJ1572" s="13" t="str">
        <f t="shared" si="311"/>
        <v>NO CUMPLE</v>
      </c>
      <c r="AK1572" s="13" t="str">
        <f t="shared" si="312"/>
        <v>NO CUMPLE</v>
      </c>
      <c r="AL1572" s="13" t="str">
        <f t="shared" si="313"/>
        <v>CUMPLE</v>
      </c>
      <c r="AM1572" s="13" t="str">
        <f t="shared" si="314"/>
        <v>NO CUMPLE</v>
      </c>
      <c r="AN1572" s="13" t="str">
        <f t="shared" si="315"/>
        <v>NO CUMPLE</v>
      </c>
      <c r="AO1572" s="13" t="str">
        <f t="shared" si="316"/>
        <v>NO CUMPLE</v>
      </c>
      <c r="AP1572" s="13" t="str">
        <f t="shared" si="317"/>
        <v>NO CUMPLE</v>
      </c>
    </row>
    <row r="1573" spans="1:42" ht="15" hidden="1" x14ac:dyDescent="0.25">
      <c r="A1573"/>
      <c r="B1573"/>
      <c r="C1573"/>
      <c r="D1573"/>
      <c r="E1573"/>
      <c r="F1573"/>
      <c r="G1573"/>
      <c r="H1573"/>
      <c r="I1573"/>
      <c r="J1573"/>
      <c r="K1573"/>
      <c r="L1573"/>
      <c r="M1573"/>
      <c r="N1573"/>
      <c r="O1573"/>
      <c r="P1573"/>
      <c r="Q1573"/>
      <c r="R1573"/>
      <c r="S1573"/>
      <c r="T1573"/>
      <c r="U1573"/>
      <c r="V1573" s="40"/>
      <c r="W1573" s="40"/>
      <c r="X1573" s="40"/>
      <c r="Y1573" s="2" t="str">
        <f t="shared" si="318"/>
        <v/>
      </c>
      <c r="Z1573" s="47" t="str">
        <f t="shared" si="319"/>
        <v/>
      </c>
      <c r="AA1573" s="8"/>
      <c r="AB1573" s="8"/>
      <c r="AC1573" s="8"/>
      <c r="AD1573" s="8"/>
      <c r="AE1573" s="8"/>
      <c r="AF1573" s="42"/>
      <c r="AG1573" s="13" t="str">
        <f t="shared" si="308"/>
        <v>CUMPLE</v>
      </c>
      <c r="AH1573" s="13" t="str">
        <f t="shared" si="309"/>
        <v>NO CUMPLE</v>
      </c>
      <c r="AI1573" s="13" t="str">
        <f t="shared" si="310"/>
        <v>NO CUMPLE</v>
      </c>
      <c r="AJ1573" s="13" t="str">
        <f t="shared" si="311"/>
        <v>NO CUMPLE</v>
      </c>
      <c r="AK1573" s="13" t="str">
        <f t="shared" si="312"/>
        <v>NO CUMPLE</v>
      </c>
      <c r="AL1573" s="13" t="str">
        <f t="shared" si="313"/>
        <v>CUMPLE</v>
      </c>
      <c r="AM1573" s="13" t="str">
        <f t="shared" si="314"/>
        <v>NO CUMPLE</v>
      </c>
      <c r="AN1573" s="13" t="str">
        <f t="shared" si="315"/>
        <v>NO CUMPLE</v>
      </c>
      <c r="AO1573" s="13" t="str">
        <f t="shared" si="316"/>
        <v>NO CUMPLE</v>
      </c>
      <c r="AP1573" s="13" t="str">
        <f t="shared" si="317"/>
        <v>NO CUMPLE</v>
      </c>
    </row>
    <row r="1574" spans="1:42" ht="15" hidden="1" x14ac:dyDescent="0.25">
      <c r="A1574"/>
      <c r="B1574"/>
      <c r="C1574"/>
      <c r="D1574"/>
      <c r="E1574"/>
      <c r="F1574"/>
      <c r="G1574"/>
      <c r="H1574"/>
      <c r="I1574"/>
      <c r="J1574"/>
      <c r="K1574"/>
      <c r="L1574"/>
      <c r="M1574"/>
      <c r="N1574"/>
      <c r="O1574"/>
      <c r="P1574"/>
      <c r="Q1574"/>
      <c r="R1574"/>
      <c r="S1574"/>
      <c r="T1574"/>
      <c r="U1574"/>
      <c r="V1574" s="40"/>
      <c r="W1574" s="40"/>
      <c r="X1574" s="40"/>
      <c r="Y1574" s="2" t="str">
        <f t="shared" si="318"/>
        <v/>
      </c>
      <c r="Z1574" s="47" t="str">
        <f t="shared" si="319"/>
        <v/>
      </c>
      <c r="AA1574" s="8"/>
      <c r="AB1574" s="8"/>
      <c r="AC1574" s="8"/>
      <c r="AD1574" s="8"/>
      <c r="AE1574" s="8"/>
      <c r="AF1574" s="42"/>
      <c r="AG1574" s="13" t="str">
        <f t="shared" si="308"/>
        <v>CUMPLE</v>
      </c>
      <c r="AH1574" s="13" t="str">
        <f t="shared" si="309"/>
        <v>NO CUMPLE</v>
      </c>
      <c r="AI1574" s="13" t="str">
        <f t="shared" si="310"/>
        <v>NO CUMPLE</v>
      </c>
      <c r="AJ1574" s="13" t="str">
        <f t="shared" si="311"/>
        <v>NO CUMPLE</v>
      </c>
      <c r="AK1574" s="13" t="str">
        <f t="shared" si="312"/>
        <v>NO CUMPLE</v>
      </c>
      <c r="AL1574" s="13" t="str">
        <f t="shared" si="313"/>
        <v>CUMPLE</v>
      </c>
      <c r="AM1574" s="13" t="str">
        <f t="shared" si="314"/>
        <v>NO CUMPLE</v>
      </c>
      <c r="AN1574" s="13" t="str">
        <f t="shared" si="315"/>
        <v>NO CUMPLE</v>
      </c>
      <c r="AO1574" s="13" t="str">
        <f t="shared" si="316"/>
        <v>NO CUMPLE</v>
      </c>
      <c r="AP1574" s="13" t="str">
        <f t="shared" si="317"/>
        <v>NO CUMPLE</v>
      </c>
    </row>
    <row r="1575" spans="1:42" ht="15" hidden="1" x14ac:dyDescent="0.25">
      <c r="A1575"/>
      <c r="B1575"/>
      <c r="C1575"/>
      <c r="D1575"/>
      <c r="E1575"/>
      <c r="F1575"/>
      <c r="G1575"/>
      <c r="H1575"/>
      <c r="I1575"/>
      <c r="J1575"/>
      <c r="K1575"/>
      <c r="L1575"/>
      <c r="M1575"/>
      <c r="N1575"/>
      <c r="O1575"/>
      <c r="P1575"/>
      <c r="Q1575"/>
      <c r="R1575"/>
      <c r="S1575"/>
      <c r="T1575"/>
      <c r="U1575"/>
      <c r="V1575" s="40"/>
      <c r="W1575" s="40"/>
      <c r="X1575" s="40"/>
      <c r="Y1575" s="2" t="str">
        <f t="shared" si="318"/>
        <v/>
      </c>
      <c r="Z1575" s="47" t="str">
        <f t="shared" si="319"/>
        <v/>
      </c>
      <c r="AA1575" s="8"/>
      <c r="AB1575" s="8"/>
      <c r="AC1575" s="8"/>
      <c r="AD1575" s="8"/>
      <c r="AE1575" s="8"/>
      <c r="AF1575" s="42"/>
      <c r="AG1575" s="13" t="str">
        <f t="shared" si="308"/>
        <v>CUMPLE</v>
      </c>
      <c r="AH1575" s="13" t="str">
        <f t="shared" si="309"/>
        <v>NO CUMPLE</v>
      </c>
      <c r="AI1575" s="13" t="str">
        <f t="shared" si="310"/>
        <v>NO CUMPLE</v>
      </c>
      <c r="AJ1575" s="13" t="str">
        <f t="shared" si="311"/>
        <v>NO CUMPLE</v>
      </c>
      <c r="AK1575" s="13" t="str">
        <f t="shared" si="312"/>
        <v>NO CUMPLE</v>
      </c>
      <c r="AL1575" s="13" t="str">
        <f t="shared" si="313"/>
        <v>CUMPLE</v>
      </c>
      <c r="AM1575" s="13" t="str">
        <f t="shared" si="314"/>
        <v>NO CUMPLE</v>
      </c>
      <c r="AN1575" s="13" t="str">
        <f t="shared" si="315"/>
        <v>NO CUMPLE</v>
      </c>
      <c r="AO1575" s="13" t="str">
        <f t="shared" si="316"/>
        <v>NO CUMPLE</v>
      </c>
      <c r="AP1575" s="13" t="str">
        <f t="shared" si="317"/>
        <v>NO CUMPLE</v>
      </c>
    </row>
    <row r="1576" spans="1:42" ht="15" hidden="1" x14ac:dyDescent="0.25">
      <c r="A1576"/>
      <c r="B1576"/>
      <c r="C1576"/>
      <c r="D1576"/>
      <c r="E1576"/>
      <c r="F1576"/>
      <c r="G1576"/>
      <c r="H1576"/>
      <c r="I1576"/>
      <c r="J1576"/>
      <c r="K1576"/>
      <c r="L1576"/>
      <c r="M1576"/>
      <c r="N1576"/>
      <c r="O1576"/>
      <c r="P1576"/>
      <c r="Q1576"/>
      <c r="R1576"/>
      <c r="S1576"/>
      <c r="T1576"/>
      <c r="U1576"/>
      <c r="V1576" s="40"/>
      <c r="W1576" s="40"/>
      <c r="X1576" s="40"/>
      <c r="Y1576" s="2" t="str">
        <f t="shared" si="318"/>
        <v/>
      </c>
      <c r="Z1576" s="47" t="str">
        <f t="shared" si="319"/>
        <v/>
      </c>
      <c r="AA1576" s="8"/>
      <c r="AB1576" s="8"/>
      <c r="AC1576" s="8"/>
      <c r="AD1576" s="8"/>
      <c r="AE1576" s="8"/>
      <c r="AF1576" s="42"/>
      <c r="AG1576" s="13" t="str">
        <f t="shared" si="308"/>
        <v>CUMPLE</v>
      </c>
      <c r="AH1576" s="13" t="str">
        <f t="shared" si="309"/>
        <v>NO CUMPLE</v>
      </c>
      <c r="AI1576" s="13" t="str">
        <f t="shared" si="310"/>
        <v>NO CUMPLE</v>
      </c>
      <c r="AJ1576" s="13" t="str">
        <f t="shared" si="311"/>
        <v>NO CUMPLE</v>
      </c>
      <c r="AK1576" s="13" t="str">
        <f t="shared" si="312"/>
        <v>NO CUMPLE</v>
      </c>
      <c r="AL1576" s="13" t="str">
        <f t="shared" si="313"/>
        <v>CUMPLE</v>
      </c>
      <c r="AM1576" s="13" t="str">
        <f t="shared" si="314"/>
        <v>NO CUMPLE</v>
      </c>
      <c r="AN1576" s="13" t="str">
        <f t="shared" si="315"/>
        <v>NO CUMPLE</v>
      </c>
      <c r="AO1576" s="13" t="str">
        <f t="shared" si="316"/>
        <v>NO CUMPLE</v>
      </c>
      <c r="AP1576" s="13" t="str">
        <f t="shared" si="317"/>
        <v>NO CUMPLE</v>
      </c>
    </row>
    <row r="1577" spans="1:42" ht="15" hidden="1" x14ac:dyDescent="0.25">
      <c r="A1577"/>
      <c r="B1577"/>
      <c r="C1577"/>
      <c r="D1577"/>
      <c r="E1577"/>
      <c r="F1577"/>
      <c r="G1577"/>
      <c r="H1577"/>
      <c r="I1577"/>
      <c r="J1577"/>
      <c r="K1577"/>
      <c r="L1577"/>
      <c r="M1577"/>
      <c r="N1577"/>
      <c r="O1577"/>
      <c r="P1577"/>
      <c r="Q1577"/>
      <c r="R1577"/>
      <c r="S1577"/>
      <c r="T1577"/>
      <c r="U1577"/>
      <c r="V1577" s="40"/>
      <c r="W1577" s="40"/>
      <c r="X1577" s="40"/>
      <c r="Y1577" s="2" t="str">
        <f t="shared" si="318"/>
        <v/>
      </c>
      <c r="Z1577" s="47" t="str">
        <f t="shared" si="319"/>
        <v/>
      </c>
      <c r="AA1577" s="8"/>
      <c r="AB1577" s="8"/>
      <c r="AC1577" s="8"/>
      <c r="AD1577" s="8"/>
      <c r="AE1577" s="8"/>
      <c r="AF1577" s="42"/>
      <c r="AG1577" s="13" t="str">
        <f t="shared" si="308"/>
        <v>CUMPLE</v>
      </c>
      <c r="AH1577" s="13" t="str">
        <f t="shared" si="309"/>
        <v>NO CUMPLE</v>
      </c>
      <c r="AI1577" s="13" t="str">
        <f t="shared" si="310"/>
        <v>NO CUMPLE</v>
      </c>
      <c r="AJ1577" s="13" t="str">
        <f t="shared" si="311"/>
        <v>NO CUMPLE</v>
      </c>
      <c r="AK1577" s="13" t="str">
        <f t="shared" si="312"/>
        <v>NO CUMPLE</v>
      </c>
      <c r="AL1577" s="13" t="str">
        <f t="shared" si="313"/>
        <v>CUMPLE</v>
      </c>
      <c r="AM1577" s="13" t="str">
        <f t="shared" si="314"/>
        <v>NO CUMPLE</v>
      </c>
      <c r="AN1577" s="13" t="str">
        <f t="shared" si="315"/>
        <v>NO CUMPLE</v>
      </c>
      <c r="AO1577" s="13" t="str">
        <f t="shared" si="316"/>
        <v>NO CUMPLE</v>
      </c>
      <c r="AP1577" s="13" t="str">
        <f t="shared" si="317"/>
        <v>NO CUMPLE</v>
      </c>
    </row>
    <row r="1578" spans="1:42" ht="15" hidden="1" x14ac:dyDescent="0.25">
      <c r="A1578"/>
      <c r="B1578"/>
      <c r="C1578"/>
      <c r="D1578"/>
      <c r="E1578"/>
      <c r="F1578"/>
      <c r="G1578"/>
      <c r="H1578"/>
      <c r="I1578"/>
      <c r="J1578"/>
      <c r="K1578"/>
      <c r="L1578"/>
      <c r="M1578"/>
      <c r="N1578"/>
      <c r="O1578"/>
      <c r="P1578"/>
      <c r="Q1578"/>
      <c r="R1578"/>
      <c r="S1578"/>
      <c r="T1578"/>
      <c r="U1578"/>
      <c r="V1578" s="40"/>
      <c r="W1578" s="40"/>
      <c r="X1578" s="40"/>
      <c r="Y1578" s="2" t="str">
        <f t="shared" si="318"/>
        <v/>
      </c>
      <c r="Z1578" s="47" t="str">
        <f t="shared" si="319"/>
        <v/>
      </c>
      <c r="AA1578" s="8"/>
      <c r="AB1578" s="8" t="str">
        <f>IF($H1578="1-Crítica",IF($X1578&lt;=$AT$5,"Cumplido", "Incumplido"),"")</f>
        <v/>
      </c>
      <c r="AC1578" s="8" t="str">
        <f>IF($H1578="2-Alta",IF($X1578&lt;=$AT$6, "Cumplido", "Incumplido"),"")</f>
        <v/>
      </c>
      <c r="AD1578" s="8" t="str">
        <f>IF($H1578="3-Medio",IF($X1578&lt;=$AT$7, "Cumplido", "Incumplido"),"")</f>
        <v/>
      </c>
      <c r="AE1578" s="8" t="str">
        <f>IF($H1578="4-Baja",IF($X1578&lt;=$AT$8, "Cumplido", "Incumplido"),"")</f>
        <v/>
      </c>
      <c r="AF1578" s="42"/>
      <c r="AG1578" s="13" t="str">
        <f t="shared" si="308"/>
        <v>CUMPLE</v>
      </c>
      <c r="AH1578" s="13" t="str">
        <f t="shared" si="309"/>
        <v>NO CUMPLE</v>
      </c>
      <c r="AI1578" s="13" t="str">
        <f t="shared" si="310"/>
        <v>NO CUMPLE</v>
      </c>
      <c r="AJ1578" s="13" t="str">
        <f t="shared" si="311"/>
        <v>NO CUMPLE</v>
      </c>
      <c r="AK1578" s="13" t="str">
        <f t="shared" si="312"/>
        <v>NO CUMPLE</v>
      </c>
      <c r="AL1578" s="13" t="str">
        <f t="shared" si="313"/>
        <v>CUMPLE</v>
      </c>
      <c r="AM1578" s="13" t="str">
        <f t="shared" si="314"/>
        <v>NO CUMPLE</v>
      </c>
      <c r="AN1578" s="13" t="str">
        <f t="shared" si="315"/>
        <v>NO CUMPLE</v>
      </c>
      <c r="AO1578" s="13" t="str">
        <f t="shared" si="316"/>
        <v>NO CUMPLE</v>
      </c>
      <c r="AP1578" s="13" t="str">
        <f t="shared" si="317"/>
        <v>NO CUMPLE</v>
      </c>
    </row>
    <row r="1579" spans="1:42" ht="15" hidden="1" x14ac:dyDescent="0.25">
      <c r="A1579"/>
      <c r="B1579"/>
      <c r="C1579"/>
      <c r="D1579"/>
      <c r="E1579"/>
      <c r="F1579"/>
      <c r="G1579"/>
      <c r="H1579"/>
      <c r="I1579"/>
      <c r="J1579"/>
      <c r="K1579"/>
      <c r="L1579"/>
      <c r="M1579"/>
      <c r="N1579"/>
      <c r="O1579"/>
      <c r="P1579"/>
      <c r="Q1579"/>
      <c r="R1579"/>
      <c r="S1579"/>
      <c r="T1579"/>
      <c r="U1579"/>
      <c r="V1579" s="40"/>
      <c r="W1579" s="40"/>
      <c r="X1579" s="40"/>
      <c r="Y1579" s="2" t="str">
        <f t="shared" si="318"/>
        <v/>
      </c>
      <c r="Z1579" s="47" t="str">
        <f t="shared" si="319"/>
        <v/>
      </c>
      <c r="AA1579" s="47"/>
      <c r="AB1579" s="8"/>
      <c r="AC1579" s="8"/>
      <c r="AD1579" s="8"/>
      <c r="AE1579" s="8"/>
      <c r="AF1579" s="42"/>
      <c r="AG1579" s="13" t="str">
        <f t="shared" si="308"/>
        <v>CUMPLE</v>
      </c>
      <c r="AH1579" s="13" t="str">
        <f t="shared" si="309"/>
        <v>NO CUMPLE</v>
      </c>
      <c r="AI1579" s="13" t="str">
        <f t="shared" si="310"/>
        <v>NO CUMPLE</v>
      </c>
      <c r="AJ1579" s="13" t="str">
        <f t="shared" si="311"/>
        <v>NO CUMPLE</v>
      </c>
      <c r="AK1579" s="13" t="str">
        <f t="shared" si="312"/>
        <v>NO CUMPLE</v>
      </c>
      <c r="AL1579" s="13" t="str">
        <f t="shared" si="313"/>
        <v>CUMPLE</v>
      </c>
      <c r="AM1579" s="13" t="str">
        <f t="shared" si="314"/>
        <v>NO CUMPLE</v>
      </c>
      <c r="AN1579" s="13" t="str">
        <f t="shared" si="315"/>
        <v>NO CUMPLE</v>
      </c>
      <c r="AO1579" s="13" t="str">
        <f t="shared" si="316"/>
        <v>NO CUMPLE</v>
      </c>
      <c r="AP1579" s="13" t="str">
        <f t="shared" si="317"/>
        <v>NO CUMPLE</v>
      </c>
    </row>
    <row r="1580" spans="1:42" ht="15" hidden="1" x14ac:dyDescent="0.25">
      <c r="A1580"/>
      <c r="B1580"/>
      <c r="C1580"/>
      <c r="D1580"/>
      <c r="E1580"/>
      <c r="F1580"/>
      <c r="G1580"/>
      <c r="H1580"/>
      <c r="I1580"/>
      <c r="J1580"/>
      <c r="K1580"/>
      <c r="L1580"/>
      <c r="M1580"/>
      <c r="N1580"/>
      <c r="O1580"/>
      <c r="P1580"/>
      <c r="Q1580"/>
      <c r="R1580"/>
      <c r="S1580"/>
      <c r="T1580"/>
      <c r="U1580"/>
      <c r="V1580" s="40"/>
      <c r="W1580" s="40"/>
      <c r="X1580" s="40"/>
      <c r="Y1580" s="2" t="str">
        <f t="shared" ref="Y1580:Y1611" si="320">IF(J1580="Incidente de Cliente",IF($X1580&lt;=$AT$2,"Cumplido","Incumplido"),"")</f>
        <v/>
      </c>
      <c r="Z1580" s="47" t="str">
        <f t="shared" ref="Z1580:Z1611" si="321">IF(J1580="Requerimiento de Cliente",IF($X1580&lt;=$AT$3,"Cumplido","Incumplido"),"")</f>
        <v/>
      </c>
      <c r="AA1580" s="8"/>
      <c r="AB1580" s="8" t="str">
        <f>IF($H1580="1-Crítica",IF($X1580&lt;=$AT$5,"Cumplido", "Incumplido"),"")</f>
        <v/>
      </c>
      <c r="AC1580" s="8" t="str">
        <f>IF($H1580="2-Alta",IF($X1580&lt;=$AT$6, "Cumplido", "Incumplido"),"")</f>
        <v/>
      </c>
      <c r="AD1580" s="8" t="str">
        <f>IF($H1580="3-Medio",IF($X1580&lt;=$AT$7, "Cumplido", "Incumplido"),"")</f>
        <v/>
      </c>
      <c r="AE1580" s="8" t="str">
        <f>IF($H1580="4-Baja",IF($X1580&lt;=$AT$8, "Cumplido", "Incumplido"),"")</f>
        <v/>
      </c>
      <c r="AF1580" s="42"/>
      <c r="AG1580" s="13" t="str">
        <f t="shared" si="308"/>
        <v>CUMPLE</v>
      </c>
      <c r="AH1580" s="13" t="str">
        <f t="shared" si="309"/>
        <v>NO CUMPLE</v>
      </c>
      <c r="AI1580" s="13" t="str">
        <f t="shared" si="310"/>
        <v>NO CUMPLE</v>
      </c>
      <c r="AJ1580" s="13" t="str">
        <f t="shared" si="311"/>
        <v>NO CUMPLE</v>
      </c>
      <c r="AK1580" s="13" t="str">
        <f t="shared" si="312"/>
        <v>NO CUMPLE</v>
      </c>
      <c r="AL1580" s="13" t="str">
        <f t="shared" si="313"/>
        <v>CUMPLE</v>
      </c>
      <c r="AM1580" s="13" t="str">
        <f t="shared" si="314"/>
        <v>NO CUMPLE</v>
      </c>
      <c r="AN1580" s="13" t="str">
        <f t="shared" si="315"/>
        <v>NO CUMPLE</v>
      </c>
      <c r="AO1580" s="13" t="str">
        <f t="shared" si="316"/>
        <v>NO CUMPLE</v>
      </c>
      <c r="AP1580" s="13" t="str">
        <f t="shared" si="317"/>
        <v>NO CUMPLE</v>
      </c>
    </row>
    <row r="1581" spans="1:42" ht="15" hidden="1" x14ac:dyDescent="0.25">
      <c r="A1581"/>
      <c r="B1581"/>
      <c r="C1581"/>
      <c r="D1581"/>
      <c r="E1581"/>
      <c r="F1581"/>
      <c r="G1581"/>
      <c r="H1581"/>
      <c r="I1581"/>
      <c r="J1581"/>
      <c r="K1581"/>
      <c r="L1581"/>
      <c r="M1581"/>
      <c r="N1581"/>
      <c r="O1581"/>
      <c r="P1581"/>
      <c r="Q1581"/>
      <c r="R1581"/>
      <c r="S1581"/>
      <c r="T1581"/>
      <c r="U1581"/>
      <c r="V1581" s="40"/>
      <c r="W1581" s="40"/>
      <c r="X1581" s="40"/>
      <c r="Y1581" s="2" t="str">
        <f t="shared" si="320"/>
        <v/>
      </c>
      <c r="Z1581" s="47" t="str">
        <f t="shared" si="321"/>
        <v/>
      </c>
      <c r="AA1581" s="8"/>
      <c r="AB1581" s="8"/>
      <c r="AC1581" s="8"/>
      <c r="AD1581" s="8"/>
      <c r="AE1581" s="8"/>
      <c r="AF1581" s="42"/>
      <c r="AG1581" s="13" t="str">
        <f t="shared" si="308"/>
        <v>CUMPLE</v>
      </c>
      <c r="AH1581" s="13" t="str">
        <f t="shared" si="309"/>
        <v>NO CUMPLE</v>
      </c>
      <c r="AI1581" s="13" t="str">
        <f t="shared" si="310"/>
        <v>NO CUMPLE</v>
      </c>
      <c r="AJ1581" s="13" t="str">
        <f t="shared" si="311"/>
        <v>NO CUMPLE</v>
      </c>
      <c r="AK1581" s="13" t="str">
        <f t="shared" si="312"/>
        <v>NO CUMPLE</v>
      </c>
      <c r="AL1581" s="13" t="str">
        <f t="shared" si="313"/>
        <v>CUMPLE</v>
      </c>
      <c r="AM1581" s="13" t="str">
        <f t="shared" si="314"/>
        <v>NO CUMPLE</v>
      </c>
      <c r="AN1581" s="13" t="str">
        <f t="shared" si="315"/>
        <v>NO CUMPLE</v>
      </c>
      <c r="AO1581" s="13" t="str">
        <f t="shared" si="316"/>
        <v>NO CUMPLE</v>
      </c>
      <c r="AP1581" s="13" t="str">
        <f t="shared" si="317"/>
        <v>NO CUMPLE</v>
      </c>
    </row>
    <row r="1582" spans="1:42" ht="15" hidden="1" x14ac:dyDescent="0.25">
      <c r="A1582"/>
      <c r="B1582"/>
      <c r="C1582"/>
      <c r="D1582"/>
      <c r="E1582"/>
      <c r="F1582"/>
      <c r="G1582"/>
      <c r="H1582"/>
      <c r="I1582"/>
      <c r="J1582"/>
      <c r="K1582"/>
      <c r="L1582"/>
      <c r="M1582"/>
      <c r="N1582"/>
      <c r="O1582"/>
      <c r="P1582"/>
      <c r="Q1582"/>
      <c r="R1582"/>
      <c r="S1582"/>
      <c r="T1582"/>
      <c r="U1582"/>
      <c r="V1582" s="40"/>
      <c r="W1582" s="40"/>
      <c r="X1582" s="40"/>
      <c r="Y1582" s="2" t="str">
        <f t="shared" si="320"/>
        <v/>
      </c>
      <c r="Z1582" s="47" t="str">
        <f t="shared" si="321"/>
        <v/>
      </c>
      <c r="AA1582" s="8"/>
      <c r="AB1582" s="8"/>
      <c r="AC1582" s="8"/>
      <c r="AD1582" s="8"/>
      <c r="AE1582" s="8"/>
      <c r="AF1582" s="42"/>
      <c r="AG1582" s="13" t="str">
        <f t="shared" si="308"/>
        <v>CUMPLE</v>
      </c>
      <c r="AH1582" s="13" t="str">
        <f t="shared" si="309"/>
        <v>NO CUMPLE</v>
      </c>
      <c r="AI1582" s="13" t="str">
        <f t="shared" si="310"/>
        <v>NO CUMPLE</v>
      </c>
      <c r="AJ1582" s="13" t="str">
        <f t="shared" si="311"/>
        <v>NO CUMPLE</v>
      </c>
      <c r="AK1582" s="13" t="str">
        <f t="shared" si="312"/>
        <v>NO CUMPLE</v>
      </c>
      <c r="AL1582" s="13" t="str">
        <f t="shared" si="313"/>
        <v>CUMPLE</v>
      </c>
      <c r="AM1582" s="13" t="str">
        <f t="shared" si="314"/>
        <v>NO CUMPLE</v>
      </c>
      <c r="AN1582" s="13" t="str">
        <f t="shared" si="315"/>
        <v>NO CUMPLE</v>
      </c>
      <c r="AO1582" s="13" t="str">
        <f t="shared" si="316"/>
        <v>NO CUMPLE</v>
      </c>
      <c r="AP1582" s="13" t="str">
        <f t="shared" si="317"/>
        <v>NO CUMPLE</v>
      </c>
    </row>
    <row r="1583" spans="1:42" ht="15" hidden="1" x14ac:dyDescent="0.25">
      <c r="A1583"/>
      <c r="B1583"/>
      <c r="C1583"/>
      <c r="D1583"/>
      <c r="E1583"/>
      <c r="F1583"/>
      <c r="G1583"/>
      <c r="H1583"/>
      <c r="I1583"/>
      <c r="J1583"/>
      <c r="K1583"/>
      <c r="L1583"/>
      <c r="M1583"/>
      <c r="N1583"/>
      <c r="O1583"/>
      <c r="P1583"/>
      <c r="Q1583"/>
      <c r="R1583"/>
      <c r="S1583"/>
      <c r="T1583"/>
      <c r="U1583"/>
      <c r="V1583" s="40"/>
      <c r="W1583" s="40"/>
      <c r="X1583" s="40"/>
      <c r="Y1583" s="2" t="str">
        <f t="shared" si="320"/>
        <v/>
      </c>
      <c r="Z1583" s="47" t="str">
        <f t="shared" si="321"/>
        <v/>
      </c>
      <c r="AA1583" s="8"/>
      <c r="AB1583" s="8"/>
      <c r="AC1583" s="8"/>
      <c r="AD1583" s="8"/>
      <c r="AE1583" s="8"/>
      <c r="AF1583" s="42"/>
      <c r="AG1583" s="13" t="str">
        <f t="shared" si="308"/>
        <v>CUMPLE</v>
      </c>
      <c r="AH1583" s="13" t="str">
        <f t="shared" si="309"/>
        <v>NO CUMPLE</v>
      </c>
      <c r="AI1583" s="13" t="str">
        <f t="shared" si="310"/>
        <v>NO CUMPLE</v>
      </c>
      <c r="AJ1583" s="13" t="str">
        <f t="shared" si="311"/>
        <v>NO CUMPLE</v>
      </c>
      <c r="AK1583" s="13" t="str">
        <f t="shared" si="312"/>
        <v>NO CUMPLE</v>
      </c>
      <c r="AL1583" s="13" t="str">
        <f t="shared" si="313"/>
        <v>CUMPLE</v>
      </c>
      <c r="AM1583" s="13" t="str">
        <f t="shared" si="314"/>
        <v>NO CUMPLE</v>
      </c>
      <c r="AN1583" s="13" t="str">
        <f t="shared" si="315"/>
        <v>NO CUMPLE</v>
      </c>
      <c r="AO1583" s="13" t="str">
        <f t="shared" si="316"/>
        <v>NO CUMPLE</v>
      </c>
      <c r="AP1583" s="13" t="str">
        <f t="shared" si="317"/>
        <v>NO CUMPLE</v>
      </c>
    </row>
    <row r="1584" spans="1:42" ht="15" hidden="1" x14ac:dyDescent="0.25">
      <c r="A1584"/>
      <c r="B1584"/>
      <c r="C1584"/>
      <c r="D1584"/>
      <c r="E1584"/>
      <c r="F1584"/>
      <c r="G1584"/>
      <c r="H1584"/>
      <c r="I1584"/>
      <c r="J1584"/>
      <c r="K1584"/>
      <c r="L1584"/>
      <c r="M1584"/>
      <c r="N1584"/>
      <c r="O1584"/>
      <c r="P1584"/>
      <c r="Q1584"/>
      <c r="R1584"/>
      <c r="S1584"/>
      <c r="T1584"/>
      <c r="U1584"/>
      <c r="V1584" s="40"/>
      <c r="W1584" s="40"/>
      <c r="X1584" s="40"/>
      <c r="Y1584" s="2" t="str">
        <f t="shared" si="320"/>
        <v/>
      </c>
      <c r="Z1584" s="47" t="str">
        <f t="shared" si="321"/>
        <v/>
      </c>
      <c r="AA1584" s="8"/>
      <c r="AB1584" s="8"/>
      <c r="AC1584" s="8"/>
      <c r="AD1584" s="8"/>
      <c r="AE1584" s="8"/>
      <c r="AF1584" s="42"/>
      <c r="AG1584" s="13" t="str">
        <f t="shared" si="308"/>
        <v>CUMPLE</v>
      </c>
      <c r="AH1584" s="13" t="str">
        <f t="shared" si="309"/>
        <v>NO CUMPLE</v>
      </c>
      <c r="AI1584" s="13" t="str">
        <f t="shared" si="310"/>
        <v>NO CUMPLE</v>
      </c>
      <c r="AJ1584" s="13" t="str">
        <f t="shared" si="311"/>
        <v>NO CUMPLE</v>
      </c>
      <c r="AK1584" s="13" t="str">
        <f t="shared" si="312"/>
        <v>NO CUMPLE</v>
      </c>
      <c r="AL1584" s="13" t="str">
        <f t="shared" si="313"/>
        <v>CUMPLE</v>
      </c>
      <c r="AM1584" s="13" t="str">
        <f t="shared" si="314"/>
        <v>NO CUMPLE</v>
      </c>
      <c r="AN1584" s="13" t="str">
        <f t="shared" si="315"/>
        <v>NO CUMPLE</v>
      </c>
      <c r="AO1584" s="13" t="str">
        <f t="shared" si="316"/>
        <v>NO CUMPLE</v>
      </c>
      <c r="AP1584" s="13" t="str">
        <f t="shared" si="317"/>
        <v>NO CUMPLE</v>
      </c>
    </row>
    <row r="1585" spans="1:42" ht="15" hidden="1" x14ac:dyDescent="0.25">
      <c r="A1585"/>
      <c r="B1585"/>
      <c r="C1585"/>
      <c r="D1585"/>
      <c r="E1585"/>
      <c r="F1585"/>
      <c r="G1585"/>
      <c r="H1585"/>
      <c r="I1585"/>
      <c r="J1585"/>
      <c r="K1585"/>
      <c r="L1585"/>
      <c r="M1585"/>
      <c r="N1585"/>
      <c r="O1585"/>
      <c r="P1585"/>
      <c r="Q1585"/>
      <c r="R1585"/>
      <c r="S1585"/>
      <c r="T1585"/>
      <c r="U1585"/>
      <c r="V1585" s="40"/>
      <c r="W1585" s="40"/>
      <c r="X1585" s="40"/>
      <c r="Y1585" s="2" t="str">
        <f t="shared" si="320"/>
        <v/>
      </c>
      <c r="Z1585" s="47" t="str">
        <f t="shared" si="321"/>
        <v/>
      </c>
      <c r="AA1585" s="8"/>
      <c r="AB1585" s="8"/>
      <c r="AC1585" s="8"/>
      <c r="AD1585" s="8"/>
      <c r="AE1585" s="8"/>
      <c r="AF1585" s="42"/>
      <c r="AG1585" s="13" t="str">
        <f t="shared" si="308"/>
        <v>CUMPLE</v>
      </c>
      <c r="AH1585" s="13" t="str">
        <f t="shared" si="309"/>
        <v>NO CUMPLE</v>
      </c>
      <c r="AI1585" s="13" t="str">
        <f t="shared" si="310"/>
        <v>NO CUMPLE</v>
      </c>
      <c r="AJ1585" s="13" t="str">
        <f t="shared" si="311"/>
        <v>NO CUMPLE</v>
      </c>
      <c r="AK1585" s="13" t="str">
        <f t="shared" si="312"/>
        <v>NO CUMPLE</v>
      </c>
      <c r="AL1585" s="13" t="str">
        <f t="shared" si="313"/>
        <v>CUMPLE</v>
      </c>
      <c r="AM1585" s="13" t="str">
        <f t="shared" si="314"/>
        <v>NO CUMPLE</v>
      </c>
      <c r="AN1585" s="13" t="str">
        <f t="shared" si="315"/>
        <v>NO CUMPLE</v>
      </c>
      <c r="AO1585" s="13" t="str">
        <f t="shared" si="316"/>
        <v>NO CUMPLE</v>
      </c>
      <c r="AP1585" s="13" t="str">
        <f t="shared" si="317"/>
        <v>NO CUMPLE</v>
      </c>
    </row>
    <row r="1586" spans="1:42" ht="15" hidden="1" x14ac:dyDescent="0.25">
      <c r="A1586"/>
      <c r="B1586"/>
      <c r="C1586"/>
      <c r="D1586"/>
      <c r="E1586"/>
      <c r="F1586"/>
      <c r="G1586"/>
      <c r="H1586"/>
      <c r="I1586"/>
      <c r="J1586"/>
      <c r="K1586"/>
      <c r="L1586"/>
      <c r="M1586"/>
      <c r="N1586"/>
      <c r="O1586"/>
      <c r="P1586"/>
      <c r="Q1586"/>
      <c r="R1586"/>
      <c r="S1586"/>
      <c r="T1586"/>
      <c r="U1586"/>
      <c r="V1586" s="40"/>
      <c r="W1586" s="40"/>
      <c r="X1586" s="40"/>
      <c r="Y1586" s="2" t="str">
        <f t="shared" si="320"/>
        <v/>
      </c>
      <c r="Z1586" s="47" t="str">
        <f t="shared" si="321"/>
        <v/>
      </c>
      <c r="AA1586" s="8"/>
      <c r="AB1586" s="8"/>
      <c r="AC1586" s="8"/>
      <c r="AD1586" s="8"/>
      <c r="AE1586" s="8"/>
      <c r="AF1586" s="42"/>
      <c r="AG1586" s="13" t="str">
        <f t="shared" si="308"/>
        <v>CUMPLE</v>
      </c>
      <c r="AH1586" s="13" t="str">
        <f t="shared" si="309"/>
        <v>NO CUMPLE</v>
      </c>
      <c r="AI1586" s="13" t="str">
        <f t="shared" si="310"/>
        <v>NO CUMPLE</v>
      </c>
      <c r="AJ1586" s="13" t="str">
        <f t="shared" si="311"/>
        <v>NO CUMPLE</v>
      </c>
      <c r="AK1586" s="13" t="str">
        <f t="shared" si="312"/>
        <v>NO CUMPLE</v>
      </c>
      <c r="AL1586" s="13" t="str">
        <f t="shared" si="313"/>
        <v>CUMPLE</v>
      </c>
      <c r="AM1586" s="13" t="str">
        <f t="shared" si="314"/>
        <v>NO CUMPLE</v>
      </c>
      <c r="AN1586" s="13" t="str">
        <f t="shared" si="315"/>
        <v>NO CUMPLE</v>
      </c>
      <c r="AO1586" s="13" t="str">
        <f t="shared" si="316"/>
        <v>NO CUMPLE</v>
      </c>
      <c r="AP1586" s="13" t="str">
        <f t="shared" si="317"/>
        <v>NO CUMPLE</v>
      </c>
    </row>
    <row r="1587" spans="1:42" ht="15" hidden="1" x14ac:dyDescent="0.25">
      <c r="A1587"/>
      <c r="B1587"/>
      <c r="C1587"/>
      <c r="D1587"/>
      <c r="E1587"/>
      <c r="F1587"/>
      <c r="G1587"/>
      <c r="H1587"/>
      <c r="I1587"/>
      <c r="J1587"/>
      <c r="K1587"/>
      <c r="L1587"/>
      <c r="M1587"/>
      <c r="N1587"/>
      <c r="O1587"/>
      <c r="P1587"/>
      <c r="Q1587"/>
      <c r="R1587"/>
      <c r="S1587"/>
      <c r="T1587"/>
      <c r="U1587"/>
      <c r="V1587" s="40"/>
      <c r="W1587" s="40"/>
      <c r="X1587" s="40"/>
      <c r="Y1587" s="2" t="str">
        <f t="shared" si="320"/>
        <v/>
      </c>
      <c r="Z1587" s="47" t="str">
        <f t="shared" si="321"/>
        <v/>
      </c>
      <c r="AA1587" s="8"/>
      <c r="AB1587" s="8"/>
      <c r="AC1587" s="8"/>
      <c r="AD1587" s="8"/>
      <c r="AE1587" s="8"/>
      <c r="AF1587" s="42"/>
      <c r="AG1587" s="13" t="str">
        <f t="shared" si="308"/>
        <v>CUMPLE</v>
      </c>
      <c r="AH1587" s="13" t="str">
        <f t="shared" si="309"/>
        <v>NO CUMPLE</v>
      </c>
      <c r="AI1587" s="13" t="str">
        <f t="shared" si="310"/>
        <v>NO CUMPLE</v>
      </c>
      <c r="AJ1587" s="13" t="str">
        <f t="shared" si="311"/>
        <v>NO CUMPLE</v>
      </c>
      <c r="AK1587" s="13" t="str">
        <f t="shared" si="312"/>
        <v>NO CUMPLE</v>
      </c>
      <c r="AL1587" s="13" t="str">
        <f t="shared" si="313"/>
        <v>CUMPLE</v>
      </c>
      <c r="AM1587" s="13" t="str">
        <f t="shared" si="314"/>
        <v>NO CUMPLE</v>
      </c>
      <c r="AN1587" s="13" t="str">
        <f t="shared" si="315"/>
        <v>NO CUMPLE</v>
      </c>
      <c r="AO1587" s="13" t="str">
        <f t="shared" si="316"/>
        <v>NO CUMPLE</v>
      </c>
      <c r="AP1587" s="13" t="str">
        <f t="shared" si="317"/>
        <v>NO CUMPLE</v>
      </c>
    </row>
    <row r="1588" spans="1:42" ht="15" hidden="1" x14ac:dyDescent="0.25">
      <c r="A1588"/>
      <c r="B1588"/>
      <c r="C1588"/>
      <c r="D1588"/>
      <c r="E1588"/>
      <c r="F1588"/>
      <c r="G1588"/>
      <c r="H1588"/>
      <c r="I1588"/>
      <c r="J1588"/>
      <c r="K1588"/>
      <c r="L1588"/>
      <c r="M1588"/>
      <c r="N1588"/>
      <c r="O1588"/>
      <c r="P1588"/>
      <c r="Q1588"/>
      <c r="R1588"/>
      <c r="S1588"/>
      <c r="T1588"/>
      <c r="U1588"/>
      <c r="V1588" s="40"/>
      <c r="W1588" s="40"/>
      <c r="X1588" s="40"/>
      <c r="Y1588" s="2" t="str">
        <f t="shared" si="320"/>
        <v/>
      </c>
      <c r="Z1588" s="47" t="str">
        <f t="shared" si="321"/>
        <v/>
      </c>
      <c r="AA1588" s="8"/>
      <c r="AB1588" s="8"/>
      <c r="AC1588" s="8"/>
      <c r="AD1588" s="8"/>
      <c r="AE1588" s="8"/>
      <c r="AF1588" s="42"/>
      <c r="AG1588" s="13" t="str">
        <f t="shared" si="308"/>
        <v>CUMPLE</v>
      </c>
      <c r="AH1588" s="13" t="str">
        <f t="shared" si="309"/>
        <v>NO CUMPLE</v>
      </c>
      <c r="AI1588" s="13" t="str">
        <f t="shared" si="310"/>
        <v>NO CUMPLE</v>
      </c>
      <c r="AJ1588" s="13" t="str">
        <f t="shared" si="311"/>
        <v>NO CUMPLE</v>
      </c>
      <c r="AK1588" s="13" t="str">
        <f t="shared" si="312"/>
        <v>NO CUMPLE</v>
      </c>
      <c r="AL1588" s="13" t="str">
        <f t="shared" si="313"/>
        <v>CUMPLE</v>
      </c>
      <c r="AM1588" s="13" t="str">
        <f t="shared" si="314"/>
        <v>NO CUMPLE</v>
      </c>
      <c r="AN1588" s="13" t="str">
        <f t="shared" si="315"/>
        <v>NO CUMPLE</v>
      </c>
      <c r="AO1588" s="13" t="str">
        <f t="shared" si="316"/>
        <v>NO CUMPLE</v>
      </c>
      <c r="AP1588" s="13" t="str">
        <f t="shared" si="317"/>
        <v>NO CUMPLE</v>
      </c>
    </row>
    <row r="1589" spans="1:42" ht="15" hidden="1" x14ac:dyDescent="0.25">
      <c r="A1589"/>
      <c r="B1589"/>
      <c r="C1589"/>
      <c r="D1589"/>
      <c r="E1589"/>
      <c r="F1589"/>
      <c r="G1589"/>
      <c r="H1589"/>
      <c r="I1589"/>
      <c r="J1589"/>
      <c r="K1589"/>
      <c r="L1589"/>
      <c r="M1589"/>
      <c r="N1589"/>
      <c r="O1589"/>
      <c r="P1589"/>
      <c r="Q1589"/>
      <c r="R1589"/>
      <c r="S1589"/>
      <c r="T1589"/>
      <c r="U1589"/>
      <c r="V1589" s="40"/>
      <c r="W1589" s="40"/>
      <c r="X1589" s="40"/>
      <c r="Y1589" s="2" t="str">
        <f t="shared" si="320"/>
        <v/>
      </c>
      <c r="Z1589" s="47" t="str">
        <f t="shared" si="321"/>
        <v/>
      </c>
      <c r="AA1589" s="8"/>
      <c r="AB1589" s="8"/>
      <c r="AC1589" s="8"/>
      <c r="AD1589" s="8"/>
      <c r="AE1589" s="8"/>
      <c r="AF1589" s="42"/>
      <c r="AG1589" s="13" t="str">
        <f t="shared" si="308"/>
        <v>CUMPLE</v>
      </c>
      <c r="AH1589" s="13" t="str">
        <f t="shared" si="309"/>
        <v>NO CUMPLE</v>
      </c>
      <c r="AI1589" s="13" t="str">
        <f t="shared" si="310"/>
        <v>NO CUMPLE</v>
      </c>
      <c r="AJ1589" s="13" t="str">
        <f t="shared" si="311"/>
        <v>NO CUMPLE</v>
      </c>
      <c r="AK1589" s="13" t="str">
        <f t="shared" si="312"/>
        <v>NO CUMPLE</v>
      </c>
      <c r="AL1589" s="13" t="str">
        <f t="shared" si="313"/>
        <v>CUMPLE</v>
      </c>
      <c r="AM1589" s="13" t="str">
        <f t="shared" si="314"/>
        <v>NO CUMPLE</v>
      </c>
      <c r="AN1589" s="13" t="str">
        <f t="shared" si="315"/>
        <v>NO CUMPLE</v>
      </c>
      <c r="AO1589" s="13" t="str">
        <f t="shared" si="316"/>
        <v>NO CUMPLE</v>
      </c>
      <c r="AP1589" s="13" t="str">
        <f t="shared" si="317"/>
        <v>NO CUMPLE</v>
      </c>
    </row>
    <row r="1590" spans="1:42" ht="15" hidden="1" x14ac:dyDescent="0.25">
      <c r="A1590"/>
      <c r="B1590"/>
      <c r="C1590"/>
      <c r="D1590"/>
      <c r="E1590"/>
      <c r="F1590"/>
      <c r="G1590"/>
      <c r="H1590"/>
      <c r="I1590"/>
      <c r="J1590"/>
      <c r="K1590"/>
      <c r="L1590"/>
      <c r="M1590"/>
      <c r="N1590"/>
      <c r="O1590"/>
      <c r="P1590"/>
      <c r="Q1590"/>
      <c r="R1590"/>
      <c r="S1590"/>
      <c r="T1590"/>
      <c r="U1590"/>
      <c r="V1590" s="40"/>
      <c r="W1590" s="40"/>
      <c r="X1590" s="40"/>
      <c r="Y1590" s="2" t="str">
        <f t="shared" si="320"/>
        <v/>
      </c>
      <c r="Z1590" s="47" t="str">
        <f t="shared" si="321"/>
        <v/>
      </c>
      <c r="AA1590" s="8"/>
      <c r="AB1590" s="8"/>
      <c r="AC1590" s="8"/>
      <c r="AD1590" s="8"/>
      <c r="AE1590" s="8"/>
      <c r="AF1590" s="42"/>
      <c r="AG1590" s="13" t="str">
        <f t="shared" si="308"/>
        <v>CUMPLE</v>
      </c>
      <c r="AH1590" s="13" t="str">
        <f t="shared" si="309"/>
        <v>NO CUMPLE</v>
      </c>
      <c r="AI1590" s="13" t="str">
        <f t="shared" si="310"/>
        <v>NO CUMPLE</v>
      </c>
      <c r="AJ1590" s="13" t="str">
        <f t="shared" si="311"/>
        <v>NO CUMPLE</v>
      </c>
      <c r="AK1590" s="13" t="str">
        <f t="shared" si="312"/>
        <v>NO CUMPLE</v>
      </c>
      <c r="AL1590" s="13" t="str">
        <f t="shared" si="313"/>
        <v>CUMPLE</v>
      </c>
      <c r="AM1590" s="13" t="str">
        <f t="shared" si="314"/>
        <v>NO CUMPLE</v>
      </c>
      <c r="AN1590" s="13" t="str">
        <f t="shared" si="315"/>
        <v>NO CUMPLE</v>
      </c>
      <c r="AO1590" s="13" t="str">
        <f t="shared" si="316"/>
        <v>NO CUMPLE</v>
      </c>
      <c r="AP1590" s="13" t="str">
        <f t="shared" si="317"/>
        <v>NO CUMPLE</v>
      </c>
    </row>
    <row r="1591" spans="1:42" ht="15" hidden="1" x14ac:dyDescent="0.25">
      <c r="A1591"/>
      <c r="B1591"/>
      <c r="C1591"/>
      <c r="D1591"/>
      <c r="E1591"/>
      <c r="F1591"/>
      <c r="G1591"/>
      <c r="H1591"/>
      <c r="I1591"/>
      <c r="J1591"/>
      <c r="K1591"/>
      <c r="L1591"/>
      <c r="M1591"/>
      <c r="N1591"/>
      <c r="O1591"/>
      <c r="P1591"/>
      <c r="Q1591"/>
      <c r="R1591"/>
      <c r="S1591"/>
      <c r="T1591"/>
      <c r="U1591"/>
      <c r="V1591" s="40"/>
      <c r="W1591" s="40"/>
      <c r="X1591" s="40"/>
      <c r="Y1591" s="2" t="str">
        <f t="shared" si="320"/>
        <v/>
      </c>
      <c r="Z1591" s="47" t="str">
        <f t="shared" si="321"/>
        <v/>
      </c>
      <c r="AA1591" s="8"/>
      <c r="AB1591" s="8"/>
      <c r="AC1591" s="8"/>
      <c r="AD1591" s="8"/>
      <c r="AE1591" s="8"/>
      <c r="AF1591" s="42"/>
      <c r="AG1591" s="13" t="str">
        <f t="shared" si="308"/>
        <v>CUMPLE</v>
      </c>
      <c r="AH1591" s="13" t="str">
        <f t="shared" si="309"/>
        <v>NO CUMPLE</v>
      </c>
      <c r="AI1591" s="13" t="str">
        <f t="shared" si="310"/>
        <v>NO CUMPLE</v>
      </c>
      <c r="AJ1591" s="13" t="str">
        <f t="shared" si="311"/>
        <v>NO CUMPLE</v>
      </c>
      <c r="AK1591" s="13" t="str">
        <f t="shared" si="312"/>
        <v>NO CUMPLE</v>
      </c>
      <c r="AL1591" s="13" t="str">
        <f t="shared" si="313"/>
        <v>CUMPLE</v>
      </c>
      <c r="AM1591" s="13" t="str">
        <f t="shared" si="314"/>
        <v>NO CUMPLE</v>
      </c>
      <c r="AN1591" s="13" t="str">
        <f t="shared" si="315"/>
        <v>NO CUMPLE</v>
      </c>
      <c r="AO1591" s="13" t="str">
        <f t="shared" si="316"/>
        <v>NO CUMPLE</v>
      </c>
      <c r="AP1591" s="13" t="str">
        <f t="shared" si="317"/>
        <v>NO CUMPLE</v>
      </c>
    </row>
    <row r="1592" spans="1:42" ht="15" hidden="1" x14ac:dyDescent="0.25">
      <c r="A1592"/>
      <c r="B1592"/>
      <c r="C1592"/>
      <c r="D1592"/>
      <c r="E1592"/>
      <c r="F1592"/>
      <c r="G1592"/>
      <c r="H1592"/>
      <c r="I1592"/>
      <c r="J1592"/>
      <c r="K1592"/>
      <c r="L1592"/>
      <c r="M1592"/>
      <c r="N1592"/>
      <c r="O1592"/>
      <c r="P1592"/>
      <c r="Q1592"/>
      <c r="R1592"/>
      <c r="S1592"/>
      <c r="T1592"/>
      <c r="U1592"/>
      <c r="V1592" s="40"/>
      <c r="W1592" s="40"/>
      <c r="X1592" s="40"/>
      <c r="Y1592" s="2" t="str">
        <f t="shared" si="320"/>
        <v/>
      </c>
      <c r="Z1592" s="47" t="str">
        <f t="shared" si="321"/>
        <v/>
      </c>
      <c r="AA1592" s="8"/>
      <c r="AB1592" s="8"/>
      <c r="AC1592" s="8"/>
      <c r="AD1592" s="8"/>
      <c r="AE1592" s="8"/>
      <c r="AF1592" s="42"/>
      <c r="AG1592" s="13" t="str">
        <f t="shared" si="308"/>
        <v>CUMPLE</v>
      </c>
      <c r="AH1592" s="13" t="str">
        <f t="shared" si="309"/>
        <v>NO CUMPLE</v>
      </c>
      <c r="AI1592" s="13" t="str">
        <f t="shared" si="310"/>
        <v>NO CUMPLE</v>
      </c>
      <c r="AJ1592" s="13" t="str">
        <f t="shared" si="311"/>
        <v>NO CUMPLE</v>
      </c>
      <c r="AK1592" s="13" t="str">
        <f t="shared" si="312"/>
        <v>NO CUMPLE</v>
      </c>
      <c r="AL1592" s="13" t="str">
        <f t="shared" si="313"/>
        <v>CUMPLE</v>
      </c>
      <c r="AM1592" s="13" t="str">
        <f t="shared" si="314"/>
        <v>NO CUMPLE</v>
      </c>
      <c r="AN1592" s="13" t="str">
        <f t="shared" si="315"/>
        <v>NO CUMPLE</v>
      </c>
      <c r="AO1592" s="13" t="str">
        <f t="shared" si="316"/>
        <v>NO CUMPLE</v>
      </c>
      <c r="AP1592" s="13" t="str">
        <f t="shared" si="317"/>
        <v>NO CUMPLE</v>
      </c>
    </row>
    <row r="1593" spans="1:42" ht="15" hidden="1" x14ac:dyDescent="0.25">
      <c r="A1593"/>
      <c r="B1593"/>
      <c r="C1593"/>
      <c r="D1593"/>
      <c r="E1593"/>
      <c r="F1593"/>
      <c r="G1593"/>
      <c r="H1593"/>
      <c r="I1593"/>
      <c r="J1593"/>
      <c r="K1593"/>
      <c r="L1593"/>
      <c r="M1593"/>
      <c r="N1593"/>
      <c r="O1593"/>
      <c r="P1593"/>
      <c r="Q1593"/>
      <c r="R1593"/>
      <c r="S1593"/>
      <c r="T1593"/>
      <c r="U1593"/>
      <c r="V1593" s="40"/>
      <c r="W1593" s="40"/>
      <c r="X1593" s="40"/>
      <c r="Y1593" s="2" t="str">
        <f t="shared" si="320"/>
        <v/>
      </c>
      <c r="Z1593" s="47" t="str">
        <f t="shared" si="321"/>
        <v/>
      </c>
      <c r="AA1593" s="47"/>
      <c r="AB1593" s="8" t="str">
        <f>IF($H1593="1-Crítica",IF($X1593&lt;=$AT$5,"Cumplido", "Incumplido"),"")</f>
        <v/>
      </c>
      <c r="AC1593" s="8" t="str">
        <f>IF($H1593="2-Alta",IF($X1593&lt;=$AT$6, "Cumplido", "Incumplido"),"")</f>
        <v/>
      </c>
      <c r="AD1593" s="8" t="str">
        <f>IF($H1593="3-Medio",IF($X1593&lt;=$AT$7, "Cumplido", "Incumplido"),"")</f>
        <v/>
      </c>
      <c r="AE1593" s="8" t="str">
        <f>IF($H1593="4-Baja",IF($X1593&lt;=$AT$8, "Cumplido", "Incumplido"),"")</f>
        <v/>
      </c>
      <c r="AF1593" s="42"/>
      <c r="AG1593" s="13" t="str">
        <f t="shared" si="308"/>
        <v>CUMPLE</v>
      </c>
      <c r="AH1593" s="13" t="str">
        <f t="shared" si="309"/>
        <v>NO CUMPLE</v>
      </c>
      <c r="AI1593" s="13" t="str">
        <f t="shared" si="310"/>
        <v>NO CUMPLE</v>
      </c>
      <c r="AJ1593" s="13" t="str">
        <f t="shared" si="311"/>
        <v>NO CUMPLE</v>
      </c>
      <c r="AK1593" s="13" t="str">
        <f t="shared" si="312"/>
        <v>NO CUMPLE</v>
      </c>
      <c r="AL1593" s="13" t="str">
        <f t="shared" si="313"/>
        <v>CUMPLE</v>
      </c>
      <c r="AM1593" s="13" t="str">
        <f t="shared" si="314"/>
        <v>NO CUMPLE</v>
      </c>
      <c r="AN1593" s="13" t="str">
        <f t="shared" si="315"/>
        <v>NO CUMPLE</v>
      </c>
      <c r="AO1593" s="13" t="str">
        <f t="shared" si="316"/>
        <v>NO CUMPLE</v>
      </c>
      <c r="AP1593" s="13" t="str">
        <f t="shared" si="317"/>
        <v>NO CUMPLE</v>
      </c>
    </row>
    <row r="1594" spans="1:42" ht="15" hidden="1" x14ac:dyDescent="0.25">
      <c r="A1594"/>
      <c r="B1594"/>
      <c r="C1594"/>
      <c r="D1594"/>
      <c r="E1594"/>
      <c r="F1594"/>
      <c r="G1594"/>
      <c r="H1594"/>
      <c r="I1594"/>
      <c r="J1594"/>
      <c r="K1594"/>
      <c r="L1594"/>
      <c r="M1594"/>
      <c r="N1594"/>
      <c r="O1594"/>
      <c r="P1594"/>
      <c r="Q1594"/>
      <c r="R1594"/>
      <c r="S1594"/>
      <c r="T1594"/>
      <c r="U1594"/>
      <c r="V1594" s="40"/>
      <c r="W1594" s="40"/>
      <c r="X1594" s="40"/>
      <c r="Y1594" s="2" t="str">
        <f t="shared" si="320"/>
        <v/>
      </c>
      <c r="Z1594" s="47" t="str">
        <f t="shared" si="321"/>
        <v/>
      </c>
      <c r="AA1594" s="8"/>
      <c r="AB1594" s="8"/>
      <c r="AC1594" s="8"/>
      <c r="AD1594" s="8"/>
      <c r="AE1594" s="8"/>
      <c r="AF1594" s="42"/>
      <c r="AG1594" s="13" t="str">
        <f t="shared" si="308"/>
        <v>CUMPLE</v>
      </c>
      <c r="AH1594" s="13" t="str">
        <f t="shared" si="309"/>
        <v>NO CUMPLE</v>
      </c>
      <c r="AI1594" s="13" t="str">
        <f t="shared" si="310"/>
        <v>NO CUMPLE</v>
      </c>
      <c r="AJ1594" s="13" t="str">
        <f t="shared" si="311"/>
        <v>NO CUMPLE</v>
      </c>
      <c r="AK1594" s="13" t="str">
        <f t="shared" si="312"/>
        <v>NO CUMPLE</v>
      </c>
      <c r="AL1594" s="13" t="str">
        <f t="shared" si="313"/>
        <v>CUMPLE</v>
      </c>
      <c r="AM1594" s="13" t="str">
        <f t="shared" si="314"/>
        <v>NO CUMPLE</v>
      </c>
      <c r="AN1594" s="13" t="str">
        <f t="shared" si="315"/>
        <v>NO CUMPLE</v>
      </c>
      <c r="AO1594" s="13" t="str">
        <f t="shared" si="316"/>
        <v>NO CUMPLE</v>
      </c>
      <c r="AP1594" s="13" t="str">
        <f t="shared" si="317"/>
        <v>NO CUMPLE</v>
      </c>
    </row>
    <row r="1595" spans="1:42" ht="15" hidden="1" x14ac:dyDescent="0.25">
      <c r="A1595"/>
      <c r="B1595"/>
      <c r="C1595"/>
      <c r="D1595"/>
      <c r="E1595"/>
      <c r="F1595"/>
      <c r="G1595"/>
      <c r="H1595"/>
      <c r="I1595"/>
      <c r="J1595"/>
      <c r="K1595"/>
      <c r="L1595"/>
      <c r="M1595"/>
      <c r="N1595"/>
      <c r="O1595"/>
      <c r="P1595"/>
      <c r="Q1595"/>
      <c r="R1595"/>
      <c r="S1595"/>
      <c r="T1595"/>
      <c r="U1595"/>
      <c r="V1595" s="40"/>
      <c r="W1595" s="40"/>
      <c r="X1595" s="40"/>
      <c r="Y1595" s="2" t="str">
        <f t="shared" si="320"/>
        <v/>
      </c>
      <c r="Z1595" s="47" t="str">
        <f t="shared" si="321"/>
        <v/>
      </c>
      <c r="AA1595" s="8"/>
      <c r="AB1595" s="8"/>
      <c r="AC1595" s="8"/>
      <c r="AD1595" s="8"/>
      <c r="AE1595" s="8"/>
      <c r="AF1595" s="42"/>
      <c r="AG1595" s="13" t="str">
        <f t="shared" si="308"/>
        <v>CUMPLE</v>
      </c>
      <c r="AH1595" s="13" t="str">
        <f t="shared" si="309"/>
        <v>NO CUMPLE</v>
      </c>
      <c r="AI1595" s="13" t="str">
        <f t="shared" si="310"/>
        <v>NO CUMPLE</v>
      </c>
      <c r="AJ1595" s="13" t="str">
        <f t="shared" si="311"/>
        <v>NO CUMPLE</v>
      </c>
      <c r="AK1595" s="13" t="str">
        <f t="shared" si="312"/>
        <v>NO CUMPLE</v>
      </c>
      <c r="AL1595" s="13" t="str">
        <f t="shared" si="313"/>
        <v>CUMPLE</v>
      </c>
      <c r="AM1595" s="13" t="str">
        <f t="shared" si="314"/>
        <v>NO CUMPLE</v>
      </c>
      <c r="AN1595" s="13" t="str">
        <f t="shared" si="315"/>
        <v>NO CUMPLE</v>
      </c>
      <c r="AO1595" s="13" t="str">
        <f t="shared" si="316"/>
        <v>NO CUMPLE</v>
      </c>
      <c r="AP1595" s="13" t="str">
        <f t="shared" si="317"/>
        <v>NO CUMPLE</v>
      </c>
    </row>
    <row r="1596" spans="1:42" ht="15" hidden="1" x14ac:dyDescent="0.25">
      <c r="A1596"/>
      <c r="B1596"/>
      <c r="C1596"/>
      <c r="D1596"/>
      <c r="E1596"/>
      <c r="F1596"/>
      <c r="G1596"/>
      <c r="H1596"/>
      <c r="I1596"/>
      <c r="J1596"/>
      <c r="K1596"/>
      <c r="L1596"/>
      <c r="M1596"/>
      <c r="N1596"/>
      <c r="O1596"/>
      <c r="P1596"/>
      <c r="Q1596"/>
      <c r="R1596"/>
      <c r="S1596"/>
      <c r="T1596"/>
      <c r="U1596"/>
      <c r="V1596" s="40"/>
      <c r="W1596" s="40"/>
      <c r="X1596" s="40"/>
      <c r="Y1596" s="2" t="str">
        <f t="shared" si="320"/>
        <v/>
      </c>
      <c r="Z1596" s="47" t="str">
        <f t="shared" si="321"/>
        <v/>
      </c>
      <c r="AA1596" s="8"/>
      <c r="AB1596" s="8"/>
      <c r="AC1596" s="8"/>
      <c r="AD1596" s="8"/>
      <c r="AE1596" s="8"/>
      <c r="AF1596" s="42"/>
      <c r="AG1596" s="13" t="str">
        <f t="shared" si="308"/>
        <v>CUMPLE</v>
      </c>
      <c r="AH1596" s="13" t="str">
        <f t="shared" si="309"/>
        <v>NO CUMPLE</v>
      </c>
      <c r="AI1596" s="13" t="str">
        <f t="shared" si="310"/>
        <v>NO CUMPLE</v>
      </c>
      <c r="AJ1596" s="13" t="str">
        <f t="shared" si="311"/>
        <v>NO CUMPLE</v>
      </c>
      <c r="AK1596" s="13" t="str">
        <f t="shared" si="312"/>
        <v>NO CUMPLE</v>
      </c>
      <c r="AL1596" s="13" t="str">
        <f t="shared" si="313"/>
        <v>CUMPLE</v>
      </c>
      <c r="AM1596" s="13" t="str">
        <f t="shared" si="314"/>
        <v>NO CUMPLE</v>
      </c>
      <c r="AN1596" s="13" t="str">
        <f t="shared" si="315"/>
        <v>NO CUMPLE</v>
      </c>
      <c r="AO1596" s="13" t="str">
        <f t="shared" si="316"/>
        <v>NO CUMPLE</v>
      </c>
      <c r="AP1596" s="13" t="str">
        <f t="shared" si="317"/>
        <v>NO CUMPLE</v>
      </c>
    </row>
    <row r="1597" spans="1:42" ht="15" hidden="1" x14ac:dyDescent="0.25">
      <c r="A1597"/>
      <c r="B1597"/>
      <c r="C1597"/>
      <c r="D1597"/>
      <c r="E1597"/>
      <c r="F1597"/>
      <c r="G1597"/>
      <c r="H1597"/>
      <c r="I1597"/>
      <c r="J1597"/>
      <c r="K1597"/>
      <c r="L1597"/>
      <c r="M1597"/>
      <c r="N1597"/>
      <c r="O1597"/>
      <c r="P1597"/>
      <c r="Q1597"/>
      <c r="R1597"/>
      <c r="S1597"/>
      <c r="T1597"/>
      <c r="U1597"/>
      <c r="V1597" s="40"/>
      <c r="W1597" s="40"/>
      <c r="X1597" s="40"/>
      <c r="Y1597" s="2" t="str">
        <f t="shared" si="320"/>
        <v/>
      </c>
      <c r="Z1597" s="47" t="str">
        <f t="shared" si="321"/>
        <v/>
      </c>
      <c r="AA1597" s="8"/>
      <c r="AB1597" s="8"/>
      <c r="AC1597" s="8"/>
      <c r="AD1597" s="8"/>
      <c r="AE1597" s="8"/>
      <c r="AF1597" s="42"/>
      <c r="AG1597" s="13" t="str">
        <f t="shared" si="308"/>
        <v>CUMPLE</v>
      </c>
      <c r="AH1597" s="13" t="str">
        <f t="shared" si="309"/>
        <v>NO CUMPLE</v>
      </c>
      <c r="AI1597" s="13" t="str">
        <f t="shared" si="310"/>
        <v>NO CUMPLE</v>
      </c>
      <c r="AJ1597" s="13" t="str">
        <f t="shared" si="311"/>
        <v>NO CUMPLE</v>
      </c>
      <c r="AK1597" s="13" t="str">
        <f t="shared" si="312"/>
        <v>NO CUMPLE</v>
      </c>
      <c r="AL1597" s="13" t="str">
        <f t="shared" si="313"/>
        <v>CUMPLE</v>
      </c>
      <c r="AM1597" s="13" t="str">
        <f t="shared" si="314"/>
        <v>NO CUMPLE</v>
      </c>
      <c r="AN1597" s="13" t="str">
        <f t="shared" si="315"/>
        <v>NO CUMPLE</v>
      </c>
      <c r="AO1597" s="13" t="str">
        <f t="shared" si="316"/>
        <v>NO CUMPLE</v>
      </c>
      <c r="AP1597" s="13" t="str">
        <f t="shared" si="317"/>
        <v>NO CUMPLE</v>
      </c>
    </row>
    <row r="1598" spans="1:42" ht="15" hidden="1" x14ac:dyDescent="0.25">
      <c r="A1598"/>
      <c r="B1598"/>
      <c r="C1598"/>
      <c r="D1598"/>
      <c r="E1598"/>
      <c r="F1598"/>
      <c r="G1598"/>
      <c r="H1598"/>
      <c r="I1598"/>
      <c r="J1598"/>
      <c r="K1598"/>
      <c r="L1598"/>
      <c r="M1598"/>
      <c r="N1598"/>
      <c r="O1598"/>
      <c r="P1598"/>
      <c r="Q1598"/>
      <c r="R1598"/>
      <c r="S1598"/>
      <c r="T1598"/>
      <c r="U1598"/>
      <c r="V1598" s="40"/>
      <c r="W1598" s="40"/>
      <c r="X1598" s="40"/>
      <c r="Y1598" s="2" t="str">
        <f t="shared" si="320"/>
        <v/>
      </c>
      <c r="Z1598" s="47" t="str">
        <f t="shared" si="321"/>
        <v/>
      </c>
      <c r="AA1598" s="8"/>
      <c r="AB1598" s="8"/>
      <c r="AC1598" s="8"/>
      <c r="AD1598" s="8"/>
      <c r="AE1598" s="8"/>
      <c r="AF1598" s="42"/>
      <c r="AG1598" s="13" t="str">
        <f t="shared" si="308"/>
        <v>CUMPLE</v>
      </c>
      <c r="AH1598" s="13" t="str">
        <f t="shared" si="309"/>
        <v>NO CUMPLE</v>
      </c>
      <c r="AI1598" s="13" t="str">
        <f t="shared" si="310"/>
        <v>NO CUMPLE</v>
      </c>
      <c r="AJ1598" s="13" t="str">
        <f t="shared" si="311"/>
        <v>NO CUMPLE</v>
      </c>
      <c r="AK1598" s="13" t="str">
        <f t="shared" si="312"/>
        <v>NO CUMPLE</v>
      </c>
      <c r="AL1598" s="13" t="str">
        <f t="shared" si="313"/>
        <v>CUMPLE</v>
      </c>
      <c r="AM1598" s="13" t="str">
        <f t="shared" si="314"/>
        <v>NO CUMPLE</v>
      </c>
      <c r="AN1598" s="13" t="str">
        <f t="shared" si="315"/>
        <v>NO CUMPLE</v>
      </c>
      <c r="AO1598" s="13" t="str">
        <f t="shared" si="316"/>
        <v>NO CUMPLE</v>
      </c>
      <c r="AP1598" s="13" t="str">
        <f t="shared" si="317"/>
        <v>NO CUMPLE</v>
      </c>
    </row>
    <row r="1599" spans="1:42" ht="15" hidden="1" x14ac:dyDescent="0.25">
      <c r="A1599"/>
      <c r="B1599"/>
      <c r="C1599"/>
      <c r="D1599"/>
      <c r="E1599"/>
      <c r="F1599"/>
      <c r="G1599"/>
      <c r="H1599"/>
      <c r="I1599"/>
      <c r="J1599"/>
      <c r="K1599"/>
      <c r="L1599"/>
      <c r="M1599"/>
      <c r="N1599"/>
      <c r="O1599"/>
      <c r="P1599"/>
      <c r="Q1599"/>
      <c r="R1599"/>
      <c r="S1599"/>
      <c r="T1599"/>
      <c r="U1599"/>
      <c r="V1599" s="40"/>
      <c r="W1599" s="40"/>
      <c r="X1599" s="40"/>
      <c r="Y1599" s="2" t="str">
        <f t="shared" si="320"/>
        <v/>
      </c>
      <c r="Z1599" s="47" t="str">
        <f t="shared" si="321"/>
        <v/>
      </c>
      <c r="AA1599" s="8"/>
      <c r="AB1599" s="8"/>
      <c r="AC1599" s="8"/>
      <c r="AD1599" s="8"/>
      <c r="AE1599" s="8"/>
      <c r="AF1599" s="42"/>
      <c r="AG1599" s="13" t="str">
        <f t="shared" si="308"/>
        <v>CUMPLE</v>
      </c>
      <c r="AH1599" s="13" t="str">
        <f t="shared" si="309"/>
        <v>NO CUMPLE</v>
      </c>
      <c r="AI1599" s="13" t="str">
        <f t="shared" si="310"/>
        <v>NO CUMPLE</v>
      </c>
      <c r="AJ1599" s="13" t="str">
        <f t="shared" si="311"/>
        <v>NO CUMPLE</v>
      </c>
      <c r="AK1599" s="13" t="str">
        <f t="shared" si="312"/>
        <v>NO CUMPLE</v>
      </c>
      <c r="AL1599" s="13" t="str">
        <f t="shared" si="313"/>
        <v>CUMPLE</v>
      </c>
      <c r="AM1599" s="13" t="str">
        <f t="shared" si="314"/>
        <v>NO CUMPLE</v>
      </c>
      <c r="AN1599" s="13" t="str">
        <f t="shared" si="315"/>
        <v>NO CUMPLE</v>
      </c>
      <c r="AO1599" s="13" t="str">
        <f t="shared" si="316"/>
        <v>NO CUMPLE</v>
      </c>
      <c r="AP1599" s="13" t="str">
        <f t="shared" si="317"/>
        <v>NO CUMPLE</v>
      </c>
    </row>
    <row r="1600" spans="1:42" ht="15" hidden="1" x14ac:dyDescent="0.25">
      <c r="A1600"/>
      <c r="B1600"/>
      <c r="C1600"/>
      <c r="D1600"/>
      <c r="E1600"/>
      <c r="F1600"/>
      <c r="G1600"/>
      <c r="H1600"/>
      <c r="I1600"/>
      <c r="J1600"/>
      <c r="K1600"/>
      <c r="L1600"/>
      <c r="M1600"/>
      <c r="N1600"/>
      <c r="O1600"/>
      <c r="P1600"/>
      <c r="Q1600"/>
      <c r="R1600"/>
      <c r="S1600"/>
      <c r="T1600"/>
      <c r="U1600"/>
      <c r="V1600" s="40"/>
      <c r="W1600" s="40"/>
      <c r="X1600" s="40"/>
      <c r="Y1600" s="2" t="str">
        <f t="shared" si="320"/>
        <v/>
      </c>
      <c r="Z1600" s="47" t="str">
        <f t="shared" si="321"/>
        <v/>
      </c>
      <c r="AA1600" s="8"/>
      <c r="AB1600" s="8"/>
      <c r="AC1600" s="8"/>
      <c r="AD1600" s="8"/>
      <c r="AE1600" s="8"/>
      <c r="AF1600" s="42"/>
      <c r="AG1600" s="13" t="str">
        <f t="shared" si="308"/>
        <v>CUMPLE</v>
      </c>
      <c r="AH1600" s="13" t="str">
        <f t="shared" si="309"/>
        <v>NO CUMPLE</v>
      </c>
      <c r="AI1600" s="13" t="str">
        <f t="shared" si="310"/>
        <v>NO CUMPLE</v>
      </c>
      <c r="AJ1600" s="13" t="str">
        <f t="shared" si="311"/>
        <v>NO CUMPLE</v>
      </c>
      <c r="AK1600" s="13" t="str">
        <f t="shared" si="312"/>
        <v>NO CUMPLE</v>
      </c>
      <c r="AL1600" s="13" t="str">
        <f t="shared" si="313"/>
        <v>CUMPLE</v>
      </c>
      <c r="AM1600" s="13" t="str">
        <f t="shared" si="314"/>
        <v>NO CUMPLE</v>
      </c>
      <c r="AN1600" s="13" t="str">
        <f t="shared" si="315"/>
        <v>NO CUMPLE</v>
      </c>
      <c r="AO1600" s="13" t="str">
        <f t="shared" si="316"/>
        <v>NO CUMPLE</v>
      </c>
      <c r="AP1600" s="13" t="str">
        <f t="shared" si="317"/>
        <v>NO CUMPLE</v>
      </c>
    </row>
    <row r="1601" spans="1:42" ht="15" hidden="1" x14ac:dyDescent="0.25">
      <c r="A1601"/>
      <c r="B1601"/>
      <c r="C1601"/>
      <c r="D1601"/>
      <c r="E1601"/>
      <c r="F1601"/>
      <c r="G1601"/>
      <c r="H1601"/>
      <c r="I1601"/>
      <c r="J1601"/>
      <c r="K1601"/>
      <c r="L1601"/>
      <c r="M1601"/>
      <c r="N1601"/>
      <c r="O1601"/>
      <c r="P1601"/>
      <c r="Q1601"/>
      <c r="R1601"/>
      <c r="S1601"/>
      <c r="T1601"/>
      <c r="U1601"/>
      <c r="V1601" s="40"/>
      <c r="W1601" s="40"/>
      <c r="X1601" s="40"/>
      <c r="Y1601" s="2" t="str">
        <f t="shared" si="320"/>
        <v/>
      </c>
      <c r="Z1601" s="47" t="str">
        <f t="shared" si="321"/>
        <v/>
      </c>
      <c r="AA1601" s="8"/>
      <c r="AB1601" s="8"/>
      <c r="AC1601" s="8"/>
      <c r="AD1601" s="8"/>
      <c r="AE1601" s="8"/>
      <c r="AF1601" s="42"/>
      <c r="AG1601" s="13" t="str">
        <f t="shared" si="308"/>
        <v>CUMPLE</v>
      </c>
      <c r="AH1601" s="13" t="str">
        <f t="shared" si="309"/>
        <v>NO CUMPLE</v>
      </c>
      <c r="AI1601" s="13" t="str">
        <f t="shared" si="310"/>
        <v>NO CUMPLE</v>
      </c>
      <c r="AJ1601" s="13" t="str">
        <f t="shared" si="311"/>
        <v>NO CUMPLE</v>
      </c>
      <c r="AK1601" s="13" t="str">
        <f t="shared" si="312"/>
        <v>NO CUMPLE</v>
      </c>
      <c r="AL1601" s="13" t="str">
        <f t="shared" si="313"/>
        <v>CUMPLE</v>
      </c>
      <c r="AM1601" s="13" t="str">
        <f t="shared" si="314"/>
        <v>NO CUMPLE</v>
      </c>
      <c r="AN1601" s="13" t="str">
        <f t="shared" si="315"/>
        <v>NO CUMPLE</v>
      </c>
      <c r="AO1601" s="13" t="str">
        <f t="shared" si="316"/>
        <v>NO CUMPLE</v>
      </c>
      <c r="AP1601" s="13" t="str">
        <f t="shared" si="317"/>
        <v>NO CUMPLE</v>
      </c>
    </row>
    <row r="1602" spans="1:42" ht="15" hidden="1" x14ac:dyDescent="0.25">
      <c r="A1602"/>
      <c r="B1602"/>
      <c r="C1602"/>
      <c r="D1602"/>
      <c r="E1602"/>
      <c r="F1602"/>
      <c r="G1602"/>
      <c r="H1602"/>
      <c r="I1602"/>
      <c r="J1602"/>
      <c r="K1602"/>
      <c r="L1602"/>
      <c r="M1602"/>
      <c r="N1602"/>
      <c r="O1602"/>
      <c r="P1602"/>
      <c r="Q1602"/>
      <c r="R1602"/>
      <c r="S1602"/>
      <c r="T1602"/>
      <c r="U1602"/>
      <c r="V1602" s="40"/>
      <c r="W1602" s="40"/>
      <c r="X1602" s="40"/>
      <c r="Y1602" s="2" t="str">
        <f t="shared" si="320"/>
        <v/>
      </c>
      <c r="Z1602" s="47" t="str">
        <f t="shared" si="321"/>
        <v/>
      </c>
      <c r="AA1602" s="8"/>
      <c r="AB1602" s="8"/>
      <c r="AC1602" s="8"/>
      <c r="AD1602" s="8"/>
      <c r="AE1602" s="8"/>
      <c r="AF1602" s="42"/>
      <c r="AG1602" s="13" t="str">
        <f t="shared" si="308"/>
        <v>CUMPLE</v>
      </c>
      <c r="AH1602" s="13" t="str">
        <f t="shared" si="309"/>
        <v>NO CUMPLE</v>
      </c>
      <c r="AI1602" s="13" t="str">
        <f t="shared" si="310"/>
        <v>NO CUMPLE</v>
      </c>
      <c r="AJ1602" s="13" t="str">
        <f t="shared" si="311"/>
        <v>NO CUMPLE</v>
      </c>
      <c r="AK1602" s="13" t="str">
        <f t="shared" si="312"/>
        <v>NO CUMPLE</v>
      </c>
      <c r="AL1602" s="13" t="str">
        <f t="shared" si="313"/>
        <v>CUMPLE</v>
      </c>
      <c r="AM1602" s="13" t="str">
        <f t="shared" si="314"/>
        <v>NO CUMPLE</v>
      </c>
      <c r="AN1602" s="13" t="str">
        <f t="shared" si="315"/>
        <v>NO CUMPLE</v>
      </c>
      <c r="AO1602" s="13" t="str">
        <f t="shared" si="316"/>
        <v>NO CUMPLE</v>
      </c>
      <c r="AP1602" s="13" t="str">
        <f t="shared" si="317"/>
        <v>NO CUMPLE</v>
      </c>
    </row>
    <row r="1603" spans="1:42" ht="15" hidden="1" x14ac:dyDescent="0.25">
      <c r="A1603"/>
      <c r="B1603"/>
      <c r="C1603"/>
      <c r="D1603"/>
      <c r="E1603"/>
      <c r="F1603"/>
      <c r="G1603"/>
      <c r="H1603"/>
      <c r="I1603"/>
      <c r="J1603"/>
      <c r="K1603"/>
      <c r="L1603"/>
      <c r="M1603"/>
      <c r="N1603"/>
      <c r="O1603"/>
      <c r="P1603"/>
      <c r="Q1603"/>
      <c r="R1603"/>
      <c r="S1603"/>
      <c r="T1603"/>
      <c r="U1603"/>
      <c r="V1603" s="40"/>
      <c r="W1603" s="40"/>
      <c r="X1603" s="40"/>
      <c r="Y1603" s="2" t="str">
        <f t="shared" si="320"/>
        <v/>
      </c>
      <c r="Z1603" s="47" t="str">
        <f t="shared" si="321"/>
        <v/>
      </c>
      <c r="AA1603" s="8"/>
      <c r="AB1603" s="8" t="str">
        <f>IF($H1603="1-Crítica",IF($X1603&lt;=$AT$5,"Cumplido", "Incumplido"),"")</f>
        <v/>
      </c>
      <c r="AC1603" s="8" t="str">
        <f>IF($H1603="2-Alta",IF($X1603&lt;=$AT$6, "Cumplido", "Incumplido"),"")</f>
        <v/>
      </c>
      <c r="AD1603" s="8" t="str">
        <f>IF($H1603="3-Medio",IF($X1603&lt;=$AT$7, "Cumplido", "Incumplido"),"")</f>
        <v/>
      </c>
      <c r="AE1603" s="8" t="str">
        <f>IF($H1603="4-Baja",IF($X1603&lt;=$AT$8, "Cumplido", "Incumplido"),"")</f>
        <v/>
      </c>
      <c r="AF1603" s="42"/>
      <c r="AG1603" s="13" t="str">
        <f t="shared" ref="AG1603:AG1666" si="322">IF(X1603&lt;$AR$11,"CUMPLE","NO CUMPLE")</f>
        <v>CUMPLE</v>
      </c>
      <c r="AH1603" s="13" t="str">
        <f t="shared" ref="AH1603:AH1666" si="323">IF(X1603&gt;$AR$12,IF(X1603&lt;=$AS$12,"CUMPLE","NO CUMPLE"),"NO CUMPLE")</f>
        <v>NO CUMPLE</v>
      </c>
      <c r="AI1603" s="13" t="str">
        <f t="shared" ref="AI1603:AI1666" si="324">IF(X1603&gt;$AR$13,IF(X1603&lt;=$AS$13,"CUMPLE","NO CUMPLE"),"NO CUMPLE")</f>
        <v>NO CUMPLE</v>
      </c>
      <c r="AJ1603" s="13" t="str">
        <f t="shared" ref="AJ1603:AJ1666" si="325">IF(X1603&gt;$AR$14,IF(X1603&lt;=$AS$14,"CUMPLE","NO CUMPLE"),"NO CUMPLE")</f>
        <v>NO CUMPLE</v>
      </c>
      <c r="AK1603" s="13" t="str">
        <f t="shared" ref="AK1603:AK1666" si="326">IF(X1603&gt;$AR$15,"CUMPLE","NO CUMPLE")</f>
        <v>NO CUMPLE</v>
      </c>
      <c r="AL1603" s="13" t="str">
        <f t="shared" ref="AL1603:AL1666" si="327">IF(W1603&lt;$AR$11,"CUMPLE","NO CUMPLE")</f>
        <v>CUMPLE</v>
      </c>
      <c r="AM1603" s="13" t="str">
        <f t="shared" ref="AM1603:AM1666" si="328">IF(W1603&gt;$AR$12,IF(W1603&lt;=$AS$12,"CUMPLE","NO CUMPLE"),"NO CUMPLE")</f>
        <v>NO CUMPLE</v>
      </c>
      <c r="AN1603" s="13" t="str">
        <f t="shared" ref="AN1603:AN1666" si="329">IF(W1603&gt;$AR$13,IF(W1603&lt;=$AS$13,"CUMPLE","NO CUMPLE"),"NO CUMPLE")</f>
        <v>NO CUMPLE</v>
      </c>
      <c r="AO1603" s="13" t="str">
        <f t="shared" ref="AO1603:AO1666" si="330">IF(W1603&gt;$AR$14,IF(W1603&lt;=$AS$14,"CUMPLE","NO CUMPLE"),"NO CUMPLE")</f>
        <v>NO CUMPLE</v>
      </c>
      <c r="AP1603" s="13" t="str">
        <f t="shared" ref="AP1603:AP1666" si="331">IF(W1603&gt;$AR$15,"CUMPLE","NO CUMPLE")</f>
        <v>NO CUMPLE</v>
      </c>
    </row>
    <row r="1604" spans="1:42" ht="15" hidden="1" x14ac:dyDescent="0.25">
      <c r="A1604"/>
      <c r="B1604"/>
      <c r="C1604"/>
      <c r="D1604"/>
      <c r="E1604"/>
      <c r="F1604"/>
      <c r="G1604"/>
      <c r="H1604"/>
      <c r="I1604"/>
      <c r="J1604"/>
      <c r="K1604"/>
      <c r="L1604"/>
      <c r="M1604"/>
      <c r="N1604"/>
      <c r="O1604"/>
      <c r="P1604"/>
      <c r="Q1604"/>
      <c r="R1604"/>
      <c r="S1604"/>
      <c r="T1604"/>
      <c r="U1604"/>
      <c r="V1604" s="40"/>
      <c r="W1604" s="40"/>
      <c r="X1604" s="40"/>
      <c r="Y1604" s="2" t="str">
        <f t="shared" si="320"/>
        <v/>
      </c>
      <c r="Z1604" s="47" t="str">
        <f t="shared" si="321"/>
        <v/>
      </c>
      <c r="AA1604" s="8"/>
      <c r="AB1604" s="8"/>
      <c r="AC1604" s="8"/>
      <c r="AD1604" s="8"/>
      <c r="AE1604" s="8"/>
      <c r="AF1604" s="42"/>
      <c r="AG1604" s="13" t="str">
        <f t="shared" si="322"/>
        <v>CUMPLE</v>
      </c>
      <c r="AH1604" s="13" t="str">
        <f t="shared" si="323"/>
        <v>NO CUMPLE</v>
      </c>
      <c r="AI1604" s="13" t="str">
        <f t="shared" si="324"/>
        <v>NO CUMPLE</v>
      </c>
      <c r="AJ1604" s="13" t="str">
        <f t="shared" si="325"/>
        <v>NO CUMPLE</v>
      </c>
      <c r="AK1604" s="13" t="str">
        <f t="shared" si="326"/>
        <v>NO CUMPLE</v>
      </c>
      <c r="AL1604" s="13" t="str">
        <f t="shared" si="327"/>
        <v>CUMPLE</v>
      </c>
      <c r="AM1604" s="13" t="str">
        <f t="shared" si="328"/>
        <v>NO CUMPLE</v>
      </c>
      <c r="AN1604" s="13" t="str">
        <f t="shared" si="329"/>
        <v>NO CUMPLE</v>
      </c>
      <c r="AO1604" s="13" t="str">
        <f t="shared" si="330"/>
        <v>NO CUMPLE</v>
      </c>
      <c r="AP1604" s="13" t="str">
        <f t="shared" si="331"/>
        <v>NO CUMPLE</v>
      </c>
    </row>
    <row r="1605" spans="1:42" ht="15" hidden="1" x14ac:dyDescent="0.25">
      <c r="A1605"/>
      <c r="B1605"/>
      <c r="C1605"/>
      <c r="D1605"/>
      <c r="E1605"/>
      <c r="F1605"/>
      <c r="G1605"/>
      <c r="H1605"/>
      <c r="I1605"/>
      <c r="J1605"/>
      <c r="K1605"/>
      <c r="L1605"/>
      <c r="M1605"/>
      <c r="N1605"/>
      <c r="O1605"/>
      <c r="P1605"/>
      <c r="Q1605"/>
      <c r="R1605"/>
      <c r="S1605"/>
      <c r="T1605"/>
      <c r="U1605"/>
      <c r="V1605" s="40"/>
      <c r="W1605" s="40"/>
      <c r="X1605" s="40"/>
      <c r="Y1605" s="2" t="str">
        <f t="shared" si="320"/>
        <v/>
      </c>
      <c r="Z1605" s="47" t="str">
        <f t="shared" si="321"/>
        <v/>
      </c>
      <c r="AA1605" s="8"/>
      <c r="AB1605" s="8"/>
      <c r="AC1605" s="8"/>
      <c r="AD1605" s="8"/>
      <c r="AE1605" s="8"/>
      <c r="AF1605" s="42"/>
      <c r="AG1605" s="13" t="str">
        <f t="shared" si="322"/>
        <v>CUMPLE</v>
      </c>
      <c r="AH1605" s="13" t="str">
        <f t="shared" si="323"/>
        <v>NO CUMPLE</v>
      </c>
      <c r="AI1605" s="13" t="str">
        <f t="shared" si="324"/>
        <v>NO CUMPLE</v>
      </c>
      <c r="AJ1605" s="13" t="str">
        <f t="shared" si="325"/>
        <v>NO CUMPLE</v>
      </c>
      <c r="AK1605" s="13" t="str">
        <f t="shared" si="326"/>
        <v>NO CUMPLE</v>
      </c>
      <c r="AL1605" s="13" t="str">
        <f t="shared" si="327"/>
        <v>CUMPLE</v>
      </c>
      <c r="AM1605" s="13" t="str">
        <f t="shared" si="328"/>
        <v>NO CUMPLE</v>
      </c>
      <c r="AN1605" s="13" t="str">
        <f t="shared" si="329"/>
        <v>NO CUMPLE</v>
      </c>
      <c r="AO1605" s="13" t="str">
        <f t="shared" si="330"/>
        <v>NO CUMPLE</v>
      </c>
      <c r="AP1605" s="13" t="str">
        <f t="shared" si="331"/>
        <v>NO CUMPLE</v>
      </c>
    </row>
    <row r="1606" spans="1:42" ht="15" hidden="1" x14ac:dyDescent="0.25">
      <c r="A1606"/>
      <c r="B1606"/>
      <c r="C1606"/>
      <c r="D1606"/>
      <c r="E1606"/>
      <c r="F1606"/>
      <c r="G1606"/>
      <c r="H1606"/>
      <c r="I1606"/>
      <c r="J1606"/>
      <c r="K1606"/>
      <c r="L1606"/>
      <c r="M1606"/>
      <c r="N1606"/>
      <c r="O1606"/>
      <c r="P1606"/>
      <c r="Q1606"/>
      <c r="R1606"/>
      <c r="S1606"/>
      <c r="T1606"/>
      <c r="U1606"/>
      <c r="V1606" s="40"/>
      <c r="W1606" s="40"/>
      <c r="X1606" s="40"/>
      <c r="Y1606" s="2" t="str">
        <f t="shared" si="320"/>
        <v/>
      </c>
      <c r="Z1606" s="47" t="str">
        <f t="shared" si="321"/>
        <v/>
      </c>
      <c r="AA1606" s="8"/>
      <c r="AB1606" s="8"/>
      <c r="AC1606" s="8"/>
      <c r="AD1606" s="8"/>
      <c r="AE1606" s="8"/>
      <c r="AF1606" s="42"/>
      <c r="AG1606" s="13" t="str">
        <f t="shared" si="322"/>
        <v>CUMPLE</v>
      </c>
      <c r="AH1606" s="13" t="str">
        <f t="shared" si="323"/>
        <v>NO CUMPLE</v>
      </c>
      <c r="AI1606" s="13" t="str">
        <f t="shared" si="324"/>
        <v>NO CUMPLE</v>
      </c>
      <c r="AJ1606" s="13" t="str">
        <f t="shared" si="325"/>
        <v>NO CUMPLE</v>
      </c>
      <c r="AK1606" s="13" t="str">
        <f t="shared" si="326"/>
        <v>NO CUMPLE</v>
      </c>
      <c r="AL1606" s="13" t="str">
        <f t="shared" si="327"/>
        <v>CUMPLE</v>
      </c>
      <c r="AM1606" s="13" t="str">
        <f t="shared" si="328"/>
        <v>NO CUMPLE</v>
      </c>
      <c r="AN1606" s="13" t="str">
        <f t="shared" si="329"/>
        <v>NO CUMPLE</v>
      </c>
      <c r="AO1606" s="13" t="str">
        <f t="shared" si="330"/>
        <v>NO CUMPLE</v>
      </c>
      <c r="AP1606" s="13" t="str">
        <f t="shared" si="331"/>
        <v>NO CUMPLE</v>
      </c>
    </row>
    <row r="1607" spans="1:42" ht="15" hidden="1" x14ac:dyDescent="0.25">
      <c r="A1607"/>
      <c r="B1607"/>
      <c r="C1607"/>
      <c r="D1607"/>
      <c r="E1607"/>
      <c r="F1607"/>
      <c r="G1607"/>
      <c r="H1607"/>
      <c r="I1607"/>
      <c r="J1607"/>
      <c r="K1607"/>
      <c r="L1607"/>
      <c r="M1607"/>
      <c r="N1607"/>
      <c r="O1607"/>
      <c r="P1607"/>
      <c r="Q1607"/>
      <c r="R1607"/>
      <c r="S1607"/>
      <c r="T1607"/>
      <c r="U1607"/>
      <c r="V1607" s="40"/>
      <c r="W1607" s="40"/>
      <c r="X1607" s="40"/>
      <c r="Y1607" s="2" t="str">
        <f t="shared" si="320"/>
        <v/>
      </c>
      <c r="Z1607" s="47" t="str">
        <f t="shared" si="321"/>
        <v/>
      </c>
      <c r="AA1607" s="8"/>
      <c r="AB1607" s="8"/>
      <c r="AC1607" s="8"/>
      <c r="AD1607" s="8"/>
      <c r="AE1607" s="8"/>
      <c r="AF1607" s="42"/>
      <c r="AG1607" s="13" t="str">
        <f t="shared" si="322"/>
        <v>CUMPLE</v>
      </c>
      <c r="AH1607" s="13" t="str">
        <f t="shared" si="323"/>
        <v>NO CUMPLE</v>
      </c>
      <c r="AI1607" s="13" t="str">
        <f t="shared" si="324"/>
        <v>NO CUMPLE</v>
      </c>
      <c r="AJ1607" s="13" t="str">
        <f t="shared" si="325"/>
        <v>NO CUMPLE</v>
      </c>
      <c r="AK1607" s="13" t="str">
        <f t="shared" si="326"/>
        <v>NO CUMPLE</v>
      </c>
      <c r="AL1607" s="13" t="str">
        <f t="shared" si="327"/>
        <v>CUMPLE</v>
      </c>
      <c r="AM1607" s="13" t="str">
        <f t="shared" si="328"/>
        <v>NO CUMPLE</v>
      </c>
      <c r="AN1607" s="13" t="str">
        <f t="shared" si="329"/>
        <v>NO CUMPLE</v>
      </c>
      <c r="AO1607" s="13" t="str">
        <f t="shared" si="330"/>
        <v>NO CUMPLE</v>
      </c>
      <c r="AP1607" s="13" t="str">
        <f t="shared" si="331"/>
        <v>NO CUMPLE</v>
      </c>
    </row>
    <row r="1608" spans="1:42" ht="15" hidden="1" x14ac:dyDescent="0.25">
      <c r="A1608"/>
      <c r="B1608"/>
      <c r="C1608"/>
      <c r="D1608"/>
      <c r="E1608"/>
      <c r="F1608"/>
      <c r="G1608"/>
      <c r="H1608"/>
      <c r="I1608"/>
      <c r="J1608"/>
      <c r="K1608"/>
      <c r="L1608"/>
      <c r="M1608"/>
      <c r="N1608"/>
      <c r="O1608"/>
      <c r="P1608"/>
      <c r="Q1608"/>
      <c r="R1608"/>
      <c r="S1608"/>
      <c r="T1608"/>
      <c r="U1608"/>
      <c r="V1608" s="40"/>
      <c r="W1608" s="40"/>
      <c r="X1608" s="40"/>
      <c r="Y1608" s="2" t="str">
        <f t="shared" si="320"/>
        <v/>
      </c>
      <c r="Z1608" s="47" t="str">
        <f t="shared" si="321"/>
        <v/>
      </c>
      <c r="AA1608" s="8"/>
      <c r="AB1608" s="8"/>
      <c r="AC1608" s="8"/>
      <c r="AD1608" s="8"/>
      <c r="AE1608" s="8"/>
      <c r="AF1608" s="42"/>
      <c r="AG1608" s="13" t="str">
        <f t="shared" si="322"/>
        <v>CUMPLE</v>
      </c>
      <c r="AH1608" s="13" t="str">
        <f t="shared" si="323"/>
        <v>NO CUMPLE</v>
      </c>
      <c r="AI1608" s="13" t="str">
        <f t="shared" si="324"/>
        <v>NO CUMPLE</v>
      </c>
      <c r="AJ1608" s="13" t="str">
        <f t="shared" si="325"/>
        <v>NO CUMPLE</v>
      </c>
      <c r="AK1608" s="13" t="str">
        <f t="shared" si="326"/>
        <v>NO CUMPLE</v>
      </c>
      <c r="AL1608" s="13" t="str">
        <f t="shared" si="327"/>
        <v>CUMPLE</v>
      </c>
      <c r="AM1608" s="13" t="str">
        <f t="shared" si="328"/>
        <v>NO CUMPLE</v>
      </c>
      <c r="AN1608" s="13" t="str">
        <f t="shared" si="329"/>
        <v>NO CUMPLE</v>
      </c>
      <c r="AO1608" s="13" t="str">
        <f t="shared" si="330"/>
        <v>NO CUMPLE</v>
      </c>
      <c r="AP1608" s="13" t="str">
        <f t="shared" si="331"/>
        <v>NO CUMPLE</v>
      </c>
    </row>
    <row r="1609" spans="1:42" ht="15" hidden="1" x14ac:dyDescent="0.25">
      <c r="A1609"/>
      <c r="B1609"/>
      <c r="C1609"/>
      <c r="D1609"/>
      <c r="E1609"/>
      <c r="F1609"/>
      <c r="G1609"/>
      <c r="H1609"/>
      <c r="I1609"/>
      <c r="J1609"/>
      <c r="K1609"/>
      <c r="L1609"/>
      <c r="M1609"/>
      <c r="N1609"/>
      <c r="O1609"/>
      <c r="P1609"/>
      <c r="Q1609"/>
      <c r="R1609"/>
      <c r="S1609"/>
      <c r="T1609"/>
      <c r="U1609"/>
      <c r="V1609" s="40"/>
      <c r="W1609" s="40"/>
      <c r="X1609" s="40"/>
      <c r="Y1609" s="2" t="str">
        <f t="shared" si="320"/>
        <v/>
      </c>
      <c r="Z1609" s="47" t="str">
        <f t="shared" si="321"/>
        <v/>
      </c>
      <c r="AA1609" s="8"/>
      <c r="AB1609" s="8"/>
      <c r="AC1609" s="8"/>
      <c r="AD1609" s="8"/>
      <c r="AE1609" s="8"/>
      <c r="AF1609" s="42"/>
      <c r="AG1609" s="13" t="str">
        <f t="shared" si="322"/>
        <v>CUMPLE</v>
      </c>
      <c r="AH1609" s="13" t="str">
        <f t="shared" si="323"/>
        <v>NO CUMPLE</v>
      </c>
      <c r="AI1609" s="13" t="str">
        <f t="shared" si="324"/>
        <v>NO CUMPLE</v>
      </c>
      <c r="AJ1609" s="13" t="str">
        <f t="shared" si="325"/>
        <v>NO CUMPLE</v>
      </c>
      <c r="AK1609" s="13" t="str">
        <f t="shared" si="326"/>
        <v>NO CUMPLE</v>
      </c>
      <c r="AL1609" s="13" t="str">
        <f t="shared" si="327"/>
        <v>CUMPLE</v>
      </c>
      <c r="AM1609" s="13" t="str">
        <f t="shared" si="328"/>
        <v>NO CUMPLE</v>
      </c>
      <c r="AN1609" s="13" t="str">
        <f t="shared" si="329"/>
        <v>NO CUMPLE</v>
      </c>
      <c r="AO1609" s="13" t="str">
        <f t="shared" si="330"/>
        <v>NO CUMPLE</v>
      </c>
      <c r="AP1609" s="13" t="str">
        <f t="shared" si="331"/>
        <v>NO CUMPLE</v>
      </c>
    </row>
    <row r="1610" spans="1:42" ht="15" hidden="1" x14ac:dyDescent="0.25">
      <c r="A1610"/>
      <c r="B1610"/>
      <c r="C1610"/>
      <c r="D1610"/>
      <c r="E1610"/>
      <c r="F1610"/>
      <c r="G1610"/>
      <c r="H1610"/>
      <c r="I1610"/>
      <c r="J1610"/>
      <c r="K1610"/>
      <c r="L1610"/>
      <c r="M1610"/>
      <c r="N1610"/>
      <c r="O1610"/>
      <c r="P1610"/>
      <c r="Q1610"/>
      <c r="R1610"/>
      <c r="S1610"/>
      <c r="T1610"/>
      <c r="U1610"/>
      <c r="V1610" s="40"/>
      <c r="W1610" s="40"/>
      <c r="X1610" s="40"/>
      <c r="Y1610" s="2" t="str">
        <f t="shared" si="320"/>
        <v/>
      </c>
      <c r="Z1610" s="47" t="str">
        <f t="shared" si="321"/>
        <v/>
      </c>
      <c r="AA1610" s="8"/>
      <c r="AB1610" s="8"/>
      <c r="AC1610" s="8"/>
      <c r="AD1610" s="8"/>
      <c r="AE1610" s="8"/>
      <c r="AF1610" s="42"/>
      <c r="AG1610" s="13" t="str">
        <f t="shared" si="322"/>
        <v>CUMPLE</v>
      </c>
      <c r="AH1610" s="13" t="str">
        <f t="shared" si="323"/>
        <v>NO CUMPLE</v>
      </c>
      <c r="AI1610" s="13" t="str">
        <f t="shared" si="324"/>
        <v>NO CUMPLE</v>
      </c>
      <c r="AJ1610" s="13" t="str">
        <f t="shared" si="325"/>
        <v>NO CUMPLE</v>
      </c>
      <c r="AK1610" s="13" t="str">
        <f t="shared" si="326"/>
        <v>NO CUMPLE</v>
      </c>
      <c r="AL1610" s="13" t="str">
        <f t="shared" si="327"/>
        <v>CUMPLE</v>
      </c>
      <c r="AM1610" s="13" t="str">
        <f t="shared" si="328"/>
        <v>NO CUMPLE</v>
      </c>
      <c r="AN1610" s="13" t="str">
        <f t="shared" si="329"/>
        <v>NO CUMPLE</v>
      </c>
      <c r="AO1610" s="13" t="str">
        <f t="shared" si="330"/>
        <v>NO CUMPLE</v>
      </c>
      <c r="AP1610" s="13" t="str">
        <f t="shared" si="331"/>
        <v>NO CUMPLE</v>
      </c>
    </row>
    <row r="1611" spans="1:42" ht="15" hidden="1" x14ac:dyDescent="0.25">
      <c r="A1611"/>
      <c r="B1611"/>
      <c r="C1611"/>
      <c r="D1611"/>
      <c r="E1611"/>
      <c r="F1611"/>
      <c r="G1611"/>
      <c r="H1611"/>
      <c r="I1611"/>
      <c r="J1611"/>
      <c r="K1611"/>
      <c r="L1611"/>
      <c r="M1611"/>
      <c r="N1611"/>
      <c r="O1611"/>
      <c r="P1611"/>
      <c r="Q1611"/>
      <c r="R1611"/>
      <c r="S1611"/>
      <c r="T1611"/>
      <c r="U1611"/>
      <c r="V1611" s="40"/>
      <c r="W1611" s="40"/>
      <c r="X1611" s="40"/>
      <c r="Y1611" s="2" t="str">
        <f t="shared" si="320"/>
        <v/>
      </c>
      <c r="Z1611" s="47" t="str">
        <f t="shared" si="321"/>
        <v/>
      </c>
      <c r="AA1611" s="8"/>
      <c r="AB1611" s="8"/>
      <c r="AC1611" s="8"/>
      <c r="AD1611" s="8"/>
      <c r="AE1611" s="8"/>
      <c r="AF1611" s="42"/>
      <c r="AG1611" s="13" t="str">
        <f t="shared" si="322"/>
        <v>CUMPLE</v>
      </c>
      <c r="AH1611" s="13" t="str">
        <f t="shared" si="323"/>
        <v>NO CUMPLE</v>
      </c>
      <c r="AI1611" s="13" t="str">
        <f t="shared" si="324"/>
        <v>NO CUMPLE</v>
      </c>
      <c r="AJ1611" s="13" t="str">
        <f t="shared" si="325"/>
        <v>NO CUMPLE</v>
      </c>
      <c r="AK1611" s="13" t="str">
        <f t="shared" si="326"/>
        <v>NO CUMPLE</v>
      </c>
      <c r="AL1611" s="13" t="str">
        <f t="shared" si="327"/>
        <v>CUMPLE</v>
      </c>
      <c r="AM1611" s="13" t="str">
        <f t="shared" si="328"/>
        <v>NO CUMPLE</v>
      </c>
      <c r="AN1611" s="13" t="str">
        <f t="shared" si="329"/>
        <v>NO CUMPLE</v>
      </c>
      <c r="AO1611" s="13" t="str">
        <f t="shared" si="330"/>
        <v>NO CUMPLE</v>
      </c>
      <c r="AP1611" s="13" t="str">
        <f t="shared" si="331"/>
        <v>NO CUMPLE</v>
      </c>
    </row>
    <row r="1612" spans="1:42" ht="15" hidden="1" x14ac:dyDescent="0.25">
      <c r="A1612"/>
      <c r="B1612"/>
      <c r="C1612"/>
      <c r="D1612"/>
      <c r="E1612"/>
      <c r="F1612"/>
      <c r="G1612"/>
      <c r="H1612"/>
      <c r="I1612"/>
      <c r="J1612"/>
      <c r="K1612"/>
      <c r="L1612"/>
      <c r="M1612"/>
      <c r="N1612"/>
      <c r="O1612"/>
      <c r="P1612"/>
      <c r="Q1612"/>
      <c r="R1612"/>
      <c r="S1612"/>
      <c r="T1612"/>
      <c r="U1612"/>
      <c r="V1612" s="40"/>
      <c r="W1612" s="40"/>
      <c r="X1612" s="40"/>
      <c r="Y1612" s="2" t="str">
        <f t="shared" ref="Y1612:Y1643" si="332">IF(J1612="Incidente de Cliente",IF($X1612&lt;=$AT$2,"Cumplido","Incumplido"),"")</f>
        <v/>
      </c>
      <c r="Z1612" s="47" t="str">
        <f t="shared" ref="Z1612:Z1643" si="333">IF(J1612="Requerimiento de Cliente",IF($X1612&lt;=$AT$3,"Cumplido","Incumplido"),"")</f>
        <v/>
      </c>
      <c r="AA1612" s="8"/>
      <c r="AB1612" s="8"/>
      <c r="AC1612" s="8"/>
      <c r="AD1612" s="8"/>
      <c r="AE1612" s="8"/>
      <c r="AF1612" s="42"/>
      <c r="AG1612" s="13" t="str">
        <f t="shared" si="322"/>
        <v>CUMPLE</v>
      </c>
      <c r="AH1612" s="13" t="str">
        <f t="shared" si="323"/>
        <v>NO CUMPLE</v>
      </c>
      <c r="AI1612" s="13" t="str">
        <f t="shared" si="324"/>
        <v>NO CUMPLE</v>
      </c>
      <c r="AJ1612" s="13" t="str">
        <f t="shared" si="325"/>
        <v>NO CUMPLE</v>
      </c>
      <c r="AK1612" s="13" t="str">
        <f t="shared" si="326"/>
        <v>NO CUMPLE</v>
      </c>
      <c r="AL1612" s="13" t="str">
        <f t="shared" si="327"/>
        <v>CUMPLE</v>
      </c>
      <c r="AM1612" s="13" t="str">
        <f t="shared" si="328"/>
        <v>NO CUMPLE</v>
      </c>
      <c r="AN1612" s="13" t="str">
        <f t="shared" si="329"/>
        <v>NO CUMPLE</v>
      </c>
      <c r="AO1612" s="13" t="str">
        <f t="shared" si="330"/>
        <v>NO CUMPLE</v>
      </c>
      <c r="AP1612" s="13" t="str">
        <f t="shared" si="331"/>
        <v>NO CUMPLE</v>
      </c>
    </row>
    <row r="1613" spans="1:42" ht="15" hidden="1" x14ac:dyDescent="0.25">
      <c r="A1613"/>
      <c r="B1613"/>
      <c r="C1613"/>
      <c r="D1613"/>
      <c r="E1613"/>
      <c r="F1613"/>
      <c r="G1613"/>
      <c r="H1613"/>
      <c r="I1613"/>
      <c r="J1613"/>
      <c r="K1613"/>
      <c r="L1613"/>
      <c r="M1613"/>
      <c r="N1613"/>
      <c r="O1613"/>
      <c r="P1613"/>
      <c r="Q1613"/>
      <c r="R1613"/>
      <c r="S1613"/>
      <c r="T1613"/>
      <c r="U1613"/>
      <c r="V1613" s="40"/>
      <c r="W1613" s="40"/>
      <c r="X1613" s="40"/>
      <c r="Y1613" s="2" t="str">
        <f t="shared" si="332"/>
        <v/>
      </c>
      <c r="Z1613" s="47" t="str">
        <f t="shared" si="333"/>
        <v/>
      </c>
      <c r="AA1613" s="8"/>
      <c r="AB1613" s="8"/>
      <c r="AC1613" s="8"/>
      <c r="AD1613" s="8"/>
      <c r="AE1613" s="8"/>
      <c r="AF1613" s="42"/>
      <c r="AG1613" s="13" t="str">
        <f t="shared" si="322"/>
        <v>CUMPLE</v>
      </c>
      <c r="AH1613" s="13" t="str">
        <f t="shared" si="323"/>
        <v>NO CUMPLE</v>
      </c>
      <c r="AI1613" s="13" t="str">
        <f t="shared" si="324"/>
        <v>NO CUMPLE</v>
      </c>
      <c r="AJ1613" s="13" t="str">
        <f t="shared" si="325"/>
        <v>NO CUMPLE</v>
      </c>
      <c r="AK1613" s="13" t="str">
        <f t="shared" si="326"/>
        <v>NO CUMPLE</v>
      </c>
      <c r="AL1613" s="13" t="str">
        <f t="shared" si="327"/>
        <v>CUMPLE</v>
      </c>
      <c r="AM1613" s="13" t="str">
        <f t="shared" si="328"/>
        <v>NO CUMPLE</v>
      </c>
      <c r="AN1613" s="13" t="str">
        <f t="shared" si="329"/>
        <v>NO CUMPLE</v>
      </c>
      <c r="AO1613" s="13" t="str">
        <f t="shared" si="330"/>
        <v>NO CUMPLE</v>
      </c>
      <c r="AP1613" s="13" t="str">
        <f t="shared" si="331"/>
        <v>NO CUMPLE</v>
      </c>
    </row>
    <row r="1614" spans="1:42" ht="15" hidden="1" x14ac:dyDescent="0.25">
      <c r="A1614"/>
      <c r="B1614"/>
      <c r="C1614"/>
      <c r="D1614"/>
      <c r="E1614"/>
      <c r="F1614"/>
      <c r="G1614"/>
      <c r="H1614"/>
      <c r="I1614"/>
      <c r="J1614"/>
      <c r="K1614"/>
      <c r="L1614"/>
      <c r="M1614"/>
      <c r="N1614"/>
      <c r="O1614"/>
      <c r="P1614"/>
      <c r="Q1614"/>
      <c r="R1614"/>
      <c r="S1614"/>
      <c r="T1614"/>
      <c r="U1614"/>
      <c r="V1614" s="40"/>
      <c r="W1614" s="40"/>
      <c r="X1614" s="40"/>
      <c r="Y1614" s="2" t="str">
        <f t="shared" si="332"/>
        <v/>
      </c>
      <c r="Z1614" s="47" t="str">
        <f t="shared" si="333"/>
        <v/>
      </c>
      <c r="AA1614" s="8"/>
      <c r="AB1614" s="8"/>
      <c r="AC1614" s="8"/>
      <c r="AD1614" s="8"/>
      <c r="AE1614" s="8"/>
      <c r="AF1614" s="42"/>
      <c r="AG1614" s="13" t="str">
        <f t="shared" si="322"/>
        <v>CUMPLE</v>
      </c>
      <c r="AH1614" s="13" t="str">
        <f t="shared" si="323"/>
        <v>NO CUMPLE</v>
      </c>
      <c r="AI1614" s="13" t="str">
        <f t="shared" si="324"/>
        <v>NO CUMPLE</v>
      </c>
      <c r="AJ1614" s="13" t="str">
        <f t="shared" si="325"/>
        <v>NO CUMPLE</v>
      </c>
      <c r="AK1614" s="13" t="str">
        <f t="shared" si="326"/>
        <v>NO CUMPLE</v>
      </c>
      <c r="AL1614" s="13" t="str">
        <f t="shared" si="327"/>
        <v>CUMPLE</v>
      </c>
      <c r="AM1614" s="13" t="str">
        <f t="shared" si="328"/>
        <v>NO CUMPLE</v>
      </c>
      <c r="AN1614" s="13" t="str">
        <f t="shared" si="329"/>
        <v>NO CUMPLE</v>
      </c>
      <c r="AO1614" s="13" t="str">
        <f t="shared" si="330"/>
        <v>NO CUMPLE</v>
      </c>
      <c r="AP1614" s="13" t="str">
        <f t="shared" si="331"/>
        <v>NO CUMPLE</v>
      </c>
    </row>
    <row r="1615" spans="1:42" ht="15" hidden="1" x14ac:dyDescent="0.25">
      <c r="A1615"/>
      <c r="B1615"/>
      <c r="C1615"/>
      <c r="D1615"/>
      <c r="E1615"/>
      <c r="F1615"/>
      <c r="G1615"/>
      <c r="H1615"/>
      <c r="I1615"/>
      <c r="J1615"/>
      <c r="K1615"/>
      <c r="L1615"/>
      <c r="M1615"/>
      <c r="N1615"/>
      <c r="O1615"/>
      <c r="P1615"/>
      <c r="Q1615"/>
      <c r="R1615"/>
      <c r="S1615"/>
      <c r="T1615"/>
      <c r="U1615"/>
      <c r="V1615" s="40"/>
      <c r="W1615" s="40"/>
      <c r="X1615" s="40"/>
      <c r="Y1615" s="2" t="str">
        <f t="shared" si="332"/>
        <v/>
      </c>
      <c r="Z1615" s="47" t="str">
        <f t="shared" si="333"/>
        <v/>
      </c>
      <c r="AA1615" s="8" t="e">
        <f>VLOOKUP(A1615,[1]tickets!$A:$Y,25,0)</f>
        <v>#N/A</v>
      </c>
      <c r="AB1615" s="8" t="str">
        <f>IF($H1615="1-Crítica",IF($X1615&lt;=$AT$5,"Cumplido", "Incumplido"),"")</f>
        <v/>
      </c>
      <c r="AC1615" s="8" t="str">
        <f>IF($H1615="2-Alta",IF($X1615&lt;=$AT$6, "Cumplido", "Incumplido"),"")</f>
        <v/>
      </c>
      <c r="AD1615" s="8" t="str">
        <f>IF($H1615="3-Medio",IF($X1615&lt;=$AT$7, "Cumplido", "Incumplido"),"")</f>
        <v/>
      </c>
      <c r="AE1615" s="8" t="str">
        <f>IF($H1615="4-Baja",IF($X1615&lt;=$AT$8, "Cumplido", "Incumplido"),"")</f>
        <v/>
      </c>
      <c r="AF1615" s="42"/>
      <c r="AG1615" s="13" t="str">
        <f t="shared" si="322"/>
        <v>CUMPLE</v>
      </c>
      <c r="AH1615" s="13" t="str">
        <f t="shared" si="323"/>
        <v>NO CUMPLE</v>
      </c>
      <c r="AI1615" s="13" t="str">
        <f t="shared" si="324"/>
        <v>NO CUMPLE</v>
      </c>
      <c r="AJ1615" s="13" t="str">
        <f t="shared" si="325"/>
        <v>NO CUMPLE</v>
      </c>
      <c r="AK1615" s="13" t="str">
        <f t="shared" si="326"/>
        <v>NO CUMPLE</v>
      </c>
      <c r="AL1615" s="13" t="str">
        <f t="shared" si="327"/>
        <v>CUMPLE</v>
      </c>
      <c r="AM1615" s="13" t="str">
        <f t="shared" si="328"/>
        <v>NO CUMPLE</v>
      </c>
      <c r="AN1615" s="13" t="str">
        <f t="shared" si="329"/>
        <v>NO CUMPLE</v>
      </c>
      <c r="AO1615" s="13" t="str">
        <f t="shared" si="330"/>
        <v>NO CUMPLE</v>
      </c>
      <c r="AP1615" s="13" t="str">
        <f t="shared" si="331"/>
        <v>NO CUMPLE</v>
      </c>
    </row>
    <row r="1616" spans="1:42" ht="15" hidden="1" x14ac:dyDescent="0.25">
      <c r="A1616"/>
      <c r="B1616"/>
      <c r="C1616"/>
      <c r="D1616"/>
      <c r="E1616"/>
      <c r="F1616"/>
      <c r="G1616"/>
      <c r="H1616"/>
      <c r="I1616"/>
      <c r="J1616"/>
      <c r="K1616"/>
      <c r="L1616"/>
      <c r="M1616"/>
      <c r="N1616"/>
      <c r="O1616"/>
      <c r="P1616"/>
      <c r="Q1616"/>
      <c r="R1616"/>
      <c r="S1616"/>
      <c r="T1616"/>
      <c r="U1616"/>
      <c r="V1616" s="40"/>
      <c r="W1616" s="40"/>
      <c r="X1616" s="40"/>
      <c r="Y1616" s="2" t="str">
        <f t="shared" si="332"/>
        <v/>
      </c>
      <c r="Z1616" s="47" t="str">
        <f t="shared" si="333"/>
        <v/>
      </c>
      <c r="AA1616" s="8"/>
      <c r="AB1616" s="8"/>
      <c r="AC1616" s="8"/>
      <c r="AD1616" s="8"/>
      <c r="AE1616" s="8"/>
      <c r="AF1616" s="42"/>
      <c r="AG1616" s="13" t="str">
        <f t="shared" si="322"/>
        <v>CUMPLE</v>
      </c>
      <c r="AH1616" s="13" t="str">
        <f t="shared" si="323"/>
        <v>NO CUMPLE</v>
      </c>
      <c r="AI1616" s="13" t="str">
        <f t="shared" si="324"/>
        <v>NO CUMPLE</v>
      </c>
      <c r="AJ1616" s="13" t="str">
        <f t="shared" si="325"/>
        <v>NO CUMPLE</v>
      </c>
      <c r="AK1616" s="13" t="str">
        <f t="shared" si="326"/>
        <v>NO CUMPLE</v>
      </c>
      <c r="AL1616" s="13" t="str">
        <f t="shared" si="327"/>
        <v>CUMPLE</v>
      </c>
      <c r="AM1616" s="13" t="str">
        <f t="shared" si="328"/>
        <v>NO CUMPLE</v>
      </c>
      <c r="AN1616" s="13" t="str">
        <f t="shared" si="329"/>
        <v>NO CUMPLE</v>
      </c>
      <c r="AO1616" s="13" t="str">
        <f t="shared" si="330"/>
        <v>NO CUMPLE</v>
      </c>
      <c r="AP1616" s="13" t="str">
        <f t="shared" si="331"/>
        <v>NO CUMPLE</v>
      </c>
    </row>
    <row r="1617" spans="1:42" ht="15" hidden="1" x14ac:dyDescent="0.25">
      <c r="A1617"/>
      <c r="B1617"/>
      <c r="C1617"/>
      <c r="D1617"/>
      <c r="E1617"/>
      <c r="F1617"/>
      <c r="G1617"/>
      <c r="H1617"/>
      <c r="I1617"/>
      <c r="J1617"/>
      <c r="K1617"/>
      <c r="L1617"/>
      <c r="M1617"/>
      <c r="N1617"/>
      <c r="O1617"/>
      <c r="P1617"/>
      <c r="Q1617"/>
      <c r="R1617"/>
      <c r="S1617"/>
      <c r="T1617"/>
      <c r="U1617"/>
      <c r="V1617" s="40"/>
      <c r="W1617" s="40"/>
      <c r="X1617" s="40"/>
      <c r="Y1617" s="2" t="str">
        <f t="shared" si="332"/>
        <v/>
      </c>
      <c r="Z1617" s="47" t="str">
        <f t="shared" si="333"/>
        <v/>
      </c>
      <c r="AA1617" s="8"/>
      <c r="AB1617" s="8"/>
      <c r="AC1617" s="8"/>
      <c r="AD1617" s="8"/>
      <c r="AE1617" s="8"/>
      <c r="AF1617" s="42"/>
      <c r="AG1617" s="13" t="str">
        <f t="shared" si="322"/>
        <v>CUMPLE</v>
      </c>
      <c r="AH1617" s="13" t="str">
        <f t="shared" si="323"/>
        <v>NO CUMPLE</v>
      </c>
      <c r="AI1617" s="13" t="str">
        <f t="shared" si="324"/>
        <v>NO CUMPLE</v>
      </c>
      <c r="AJ1617" s="13" t="str">
        <f t="shared" si="325"/>
        <v>NO CUMPLE</v>
      </c>
      <c r="AK1617" s="13" t="str">
        <f t="shared" si="326"/>
        <v>NO CUMPLE</v>
      </c>
      <c r="AL1617" s="13" t="str">
        <f t="shared" si="327"/>
        <v>CUMPLE</v>
      </c>
      <c r="AM1617" s="13" t="str">
        <f t="shared" si="328"/>
        <v>NO CUMPLE</v>
      </c>
      <c r="AN1617" s="13" t="str">
        <f t="shared" si="329"/>
        <v>NO CUMPLE</v>
      </c>
      <c r="AO1617" s="13" t="str">
        <f t="shared" si="330"/>
        <v>NO CUMPLE</v>
      </c>
      <c r="AP1617" s="13" t="str">
        <f t="shared" si="331"/>
        <v>NO CUMPLE</v>
      </c>
    </row>
    <row r="1618" spans="1:42" ht="15" hidden="1" x14ac:dyDescent="0.25">
      <c r="A1618"/>
      <c r="B1618"/>
      <c r="C1618"/>
      <c r="D1618"/>
      <c r="E1618"/>
      <c r="F1618"/>
      <c r="G1618"/>
      <c r="H1618"/>
      <c r="I1618"/>
      <c r="J1618"/>
      <c r="K1618"/>
      <c r="L1618"/>
      <c r="M1618"/>
      <c r="N1618"/>
      <c r="O1618"/>
      <c r="P1618"/>
      <c r="Q1618"/>
      <c r="R1618"/>
      <c r="S1618"/>
      <c r="T1618"/>
      <c r="U1618"/>
      <c r="V1618" s="40"/>
      <c r="W1618" s="40"/>
      <c r="X1618" s="40"/>
      <c r="Y1618" s="2" t="str">
        <f t="shared" si="332"/>
        <v/>
      </c>
      <c r="Z1618" s="47" t="str">
        <f t="shared" si="333"/>
        <v/>
      </c>
      <c r="AA1618" s="8"/>
      <c r="AB1618" s="8"/>
      <c r="AC1618" s="8"/>
      <c r="AD1618" s="8"/>
      <c r="AE1618" s="8"/>
      <c r="AF1618" s="42"/>
      <c r="AG1618" s="13" t="str">
        <f t="shared" si="322"/>
        <v>CUMPLE</v>
      </c>
      <c r="AH1618" s="13" t="str">
        <f t="shared" si="323"/>
        <v>NO CUMPLE</v>
      </c>
      <c r="AI1618" s="13" t="str">
        <f t="shared" si="324"/>
        <v>NO CUMPLE</v>
      </c>
      <c r="AJ1618" s="13" t="str">
        <f t="shared" si="325"/>
        <v>NO CUMPLE</v>
      </c>
      <c r="AK1618" s="13" t="str">
        <f t="shared" si="326"/>
        <v>NO CUMPLE</v>
      </c>
      <c r="AL1618" s="13" t="str">
        <f t="shared" si="327"/>
        <v>CUMPLE</v>
      </c>
      <c r="AM1618" s="13" t="str">
        <f t="shared" si="328"/>
        <v>NO CUMPLE</v>
      </c>
      <c r="AN1618" s="13" t="str">
        <f t="shared" si="329"/>
        <v>NO CUMPLE</v>
      </c>
      <c r="AO1618" s="13" t="str">
        <f t="shared" si="330"/>
        <v>NO CUMPLE</v>
      </c>
      <c r="AP1618" s="13" t="str">
        <f t="shared" si="331"/>
        <v>NO CUMPLE</v>
      </c>
    </row>
    <row r="1619" spans="1:42" ht="15" hidden="1" x14ac:dyDescent="0.25">
      <c r="A1619"/>
      <c r="B1619"/>
      <c r="C1619"/>
      <c r="D1619"/>
      <c r="E1619"/>
      <c r="F1619"/>
      <c r="G1619"/>
      <c r="H1619"/>
      <c r="I1619"/>
      <c r="J1619"/>
      <c r="K1619"/>
      <c r="L1619"/>
      <c r="M1619"/>
      <c r="N1619"/>
      <c r="O1619"/>
      <c r="P1619"/>
      <c r="Q1619"/>
      <c r="R1619"/>
      <c r="S1619"/>
      <c r="T1619"/>
      <c r="U1619"/>
      <c r="V1619" s="40"/>
      <c r="W1619" s="40"/>
      <c r="X1619" s="40"/>
      <c r="Y1619" s="2" t="str">
        <f t="shared" si="332"/>
        <v/>
      </c>
      <c r="Z1619" s="47" t="str">
        <f t="shared" si="333"/>
        <v/>
      </c>
      <c r="AA1619" s="8"/>
      <c r="AB1619" s="8"/>
      <c r="AC1619" s="8"/>
      <c r="AD1619" s="8"/>
      <c r="AE1619" s="8"/>
      <c r="AF1619" s="42"/>
      <c r="AG1619" s="13" t="str">
        <f t="shared" si="322"/>
        <v>CUMPLE</v>
      </c>
      <c r="AH1619" s="13" t="str">
        <f t="shared" si="323"/>
        <v>NO CUMPLE</v>
      </c>
      <c r="AI1619" s="13" t="str">
        <f t="shared" si="324"/>
        <v>NO CUMPLE</v>
      </c>
      <c r="AJ1619" s="13" t="str">
        <f t="shared" si="325"/>
        <v>NO CUMPLE</v>
      </c>
      <c r="AK1619" s="13" t="str">
        <f t="shared" si="326"/>
        <v>NO CUMPLE</v>
      </c>
      <c r="AL1619" s="13" t="str">
        <f t="shared" si="327"/>
        <v>CUMPLE</v>
      </c>
      <c r="AM1619" s="13" t="str">
        <f t="shared" si="328"/>
        <v>NO CUMPLE</v>
      </c>
      <c r="AN1619" s="13" t="str">
        <f t="shared" si="329"/>
        <v>NO CUMPLE</v>
      </c>
      <c r="AO1619" s="13" t="str">
        <f t="shared" si="330"/>
        <v>NO CUMPLE</v>
      </c>
      <c r="AP1619" s="13" t="str">
        <f t="shared" si="331"/>
        <v>NO CUMPLE</v>
      </c>
    </row>
    <row r="1620" spans="1:42" ht="15" hidden="1" x14ac:dyDescent="0.25">
      <c r="A1620"/>
      <c r="B1620"/>
      <c r="C1620"/>
      <c r="D1620"/>
      <c r="E1620"/>
      <c r="F1620"/>
      <c r="G1620"/>
      <c r="H1620"/>
      <c r="I1620"/>
      <c r="J1620"/>
      <c r="K1620"/>
      <c r="L1620"/>
      <c r="M1620"/>
      <c r="N1620"/>
      <c r="O1620"/>
      <c r="P1620"/>
      <c r="Q1620"/>
      <c r="R1620"/>
      <c r="S1620"/>
      <c r="T1620"/>
      <c r="U1620"/>
      <c r="V1620" s="40"/>
      <c r="W1620" s="40"/>
      <c r="X1620" s="40"/>
      <c r="Y1620" s="2" t="str">
        <f t="shared" si="332"/>
        <v/>
      </c>
      <c r="Z1620" s="47" t="str">
        <f t="shared" si="333"/>
        <v/>
      </c>
      <c r="AA1620" s="8"/>
      <c r="AB1620" s="8"/>
      <c r="AC1620" s="8"/>
      <c r="AD1620" s="8"/>
      <c r="AE1620" s="8"/>
      <c r="AF1620" s="42"/>
      <c r="AG1620" s="13" t="str">
        <f t="shared" si="322"/>
        <v>CUMPLE</v>
      </c>
      <c r="AH1620" s="13" t="str">
        <f t="shared" si="323"/>
        <v>NO CUMPLE</v>
      </c>
      <c r="AI1620" s="13" t="str">
        <f t="shared" si="324"/>
        <v>NO CUMPLE</v>
      </c>
      <c r="AJ1620" s="13" t="str">
        <f t="shared" si="325"/>
        <v>NO CUMPLE</v>
      </c>
      <c r="AK1620" s="13" t="str">
        <f t="shared" si="326"/>
        <v>NO CUMPLE</v>
      </c>
      <c r="AL1620" s="13" t="str">
        <f t="shared" si="327"/>
        <v>CUMPLE</v>
      </c>
      <c r="AM1620" s="13" t="str">
        <f t="shared" si="328"/>
        <v>NO CUMPLE</v>
      </c>
      <c r="AN1620" s="13" t="str">
        <f t="shared" si="329"/>
        <v>NO CUMPLE</v>
      </c>
      <c r="AO1620" s="13" t="str">
        <f t="shared" si="330"/>
        <v>NO CUMPLE</v>
      </c>
      <c r="AP1620" s="13" t="str">
        <f t="shared" si="331"/>
        <v>NO CUMPLE</v>
      </c>
    </row>
    <row r="1621" spans="1:42" ht="15" hidden="1" x14ac:dyDescent="0.25">
      <c r="A1621"/>
      <c r="B1621"/>
      <c r="C1621"/>
      <c r="D1621"/>
      <c r="E1621"/>
      <c r="F1621"/>
      <c r="G1621"/>
      <c r="H1621"/>
      <c r="I1621"/>
      <c r="J1621"/>
      <c r="K1621"/>
      <c r="L1621"/>
      <c r="M1621"/>
      <c r="N1621"/>
      <c r="O1621"/>
      <c r="P1621"/>
      <c r="Q1621"/>
      <c r="R1621"/>
      <c r="S1621"/>
      <c r="T1621"/>
      <c r="U1621"/>
      <c r="V1621" s="40"/>
      <c r="W1621" s="40"/>
      <c r="X1621" s="40"/>
      <c r="Y1621" s="2" t="str">
        <f t="shared" si="332"/>
        <v/>
      </c>
      <c r="Z1621" s="47" t="str">
        <f t="shared" si="333"/>
        <v/>
      </c>
      <c r="AA1621" s="8"/>
      <c r="AB1621" s="8"/>
      <c r="AC1621" s="8"/>
      <c r="AD1621" s="8"/>
      <c r="AE1621" s="8"/>
      <c r="AF1621" s="42"/>
      <c r="AG1621" s="13" t="str">
        <f t="shared" si="322"/>
        <v>CUMPLE</v>
      </c>
      <c r="AH1621" s="13" t="str">
        <f t="shared" si="323"/>
        <v>NO CUMPLE</v>
      </c>
      <c r="AI1621" s="13" t="str">
        <f t="shared" si="324"/>
        <v>NO CUMPLE</v>
      </c>
      <c r="AJ1621" s="13" t="str">
        <f t="shared" si="325"/>
        <v>NO CUMPLE</v>
      </c>
      <c r="AK1621" s="13" t="str">
        <f t="shared" si="326"/>
        <v>NO CUMPLE</v>
      </c>
      <c r="AL1621" s="13" t="str">
        <f t="shared" si="327"/>
        <v>CUMPLE</v>
      </c>
      <c r="AM1621" s="13" t="str">
        <f t="shared" si="328"/>
        <v>NO CUMPLE</v>
      </c>
      <c r="AN1621" s="13" t="str">
        <f t="shared" si="329"/>
        <v>NO CUMPLE</v>
      </c>
      <c r="AO1621" s="13" t="str">
        <f t="shared" si="330"/>
        <v>NO CUMPLE</v>
      </c>
      <c r="AP1621" s="13" t="str">
        <f t="shared" si="331"/>
        <v>NO CUMPLE</v>
      </c>
    </row>
    <row r="1622" spans="1:42" ht="15" hidden="1" x14ac:dyDescent="0.25">
      <c r="A1622"/>
      <c r="B1622"/>
      <c r="C1622"/>
      <c r="D1622"/>
      <c r="E1622"/>
      <c r="F1622"/>
      <c r="G1622"/>
      <c r="H1622"/>
      <c r="I1622"/>
      <c r="J1622"/>
      <c r="K1622"/>
      <c r="L1622"/>
      <c r="M1622"/>
      <c r="N1622"/>
      <c r="O1622"/>
      <c r="P1622"/>
      <c r="Q1622"/>
      <c r="R1622"/>
      <c r="S1622"/>
      <c r="T1622"/>
      <c r="U1622"/>
      <c r="V1622" s="40"/>
      <c r="W1622" s="40"/>
      <c r="X1622" s="40"/>
      <c r="Y1622" s="2" t="str">
        <f t="shared" si="332"/>
        <v/>
      </c>
      <c r="Z1622" s="47" t="str">
        <f t="shared" si="333"/>
        <v/>
      </c>
      <c r="AA1622" s="8"/>
      <c r="AB1622" s="8"/>
      <c r="AC1622" s="8"/>
      <c r="AD1622" s="8"/>
      <c r="AE1622" s="8"/>
      <c r="AF1622" s="42"/>
      <c r="AG1622" s="13" t="str">
        <f t="shared" si="322"/>
        <v>CUMPLE</v>
      </c>
      <c r="AH1622" s="13" t="str">
        <f t="shared" si="323"/>
        <v>NO CUMPLE</v>
      </c>
      <c r="AI1622" s="13" t="str">
        <f t="shared" si="324"/>
        <v>NO CUMPLE</v>
      </c>
      <c r="AJ1622" s="13" t="str">
        <f t="shared" si="325"/>
        <v>NO CUMPLE</v>
      </c>
      <c r="AK1622" s="13" t="str">
        <f t="shared" si="326"/>
        <v>NO CUMPLE</v>
      </c>
      <c r="AL1622" s="13" t="str">
        <f t="shared" si="327"/>
        <v>CUMPLE</v>
      </c>
      <c r="AM1622" s="13" t="str">
        <f t="shared" si="328"/>
        <v>NO CUMPLE</v>
      </c>
      <c r="AN1622" s="13" t="str">
        <f t="shared" si="329"/>
        <v>NO CUMPLE</v>
      </c>
      <c r="AO1622" s="13" t="str">
        <f t="shared" si="330"/>
        <v>NO CUMPLE</v>
      </c>
      <c r="AP1622" s="13" t="str">
        <f t="shared" si="331"/>
        <v>NO CUMPLE</v>
      </c>
    </row>
    <row r="1623" spans="1:42" ht="15" hidden="1" x14ac:dyDescent="0.25">
      <c r="A1623"/>
      <c r="B1623"/>
      <c r="C1623"/>
      <c r="D1623"/>
      <c r="E1623"/>
      <c r="F1623"/>
      <c r="G1623"/>
      <c r="H1623"/>
      <c r="I1623"/>
      <c r="J1623"/>
      <c r="K1623"/>
      <c r="L1623"/>
      <c r="M1623"/>
      <c r="N1623"/>
      <c r="O1623"/>
      <c r="P1623"/>
      <c r="Q1623"/>
      <c r="R1623"/>
      <c r="S1623"/>
      <c r="T1623"/>
      <c r="U1623"/>
      <c r="V1623" s="40"/>
      <c r="W1623" s="40"/>
      <c r="X1623" s="40"/>
      <c r="Y1623" s="2" t="str">
        <f t="shared" si="332"/>
        <v/>
      </c>
      <c r="Z1623" s="47" t="str">
        <f t="shared" si="333"/>
        <v/>
      </c>
      <c r="AA1623" s="8"/>
      <c r="AB1623" s="8"/>
      <c r="AC1623" s="8"/>
      <c r="AD1623" s="8"/>
      <c r="AE1623" s="8"/>
      <c r="AF1623" s="42"/>
      <c r="AG1623" s="13" t="str">
        <f t="shared" si="322"/>
        <v>CUMPLE</v>
      </c>
      <c r="AH1623" s="13" t="str">
        <f t="shared" si="323"/>
        <v>NO CUMPLE</v>
      </c>
      <c r="AI1623" s="13" t="str">
        <f t="shared" si="324"/>
        <v>NO CUMPLE</v>
      </c>
      <c r="AJ1623" s="13" t="str">
        <f t="shared" si="325"/>
        <v>NO CUMPLE</v>
      </c>
      <c r="AK1623" s="13" t="str">
        <f t="shared" si="326"/>
        <v>NO CUMPLE</v>
      </c>
      <c r="AL1623" s="13" t="str">
        <f t="shared" si="327"/>
        <v>CUMPLE</v>
      </c>
      <c r="AM1623" s="13" t="str">
        <f t="shared" si="328"/>
        <v>NO CUMPLE</v>
      </c>
      <c r="AN1623" s="13" t="str">
        <f t="shared" si="329"/>
        <v>NO CUMPLE</v>
      </c>
      <c r="AO1623" s="13" t="str">
        <f t="shared" si="330"/>
        <v>NO CUMPLE</v>
      </c>
      <c r="AP1623" s="13" t="str">
        <f t="shared" si="331"/>
        <v>NO CUMPLE</v>
      </c>
    </row>
    <row r="1624" spans="1:42" ht="15" hidden="1" x14ac:dyDescent="0.25">
      <c r="A1624"/>
      <c r="B1624"/>
      <c r="C1624"/>
      <c r="D1624"/>
      <c r="E1624"/>
      <c r="F1624"/>
      <c r="G1624"/>
      <c r="H1624"/>
      <c r="I1624"/>
      <c r="J1624"/>
      <c r="K1624"/>
      <c r="L1624"/>
      <c r="M1624"/>
      <c r="N1624"/>
      <c r="O1624"/>
      <c r="P1624"/>
      <c r="Q1624"/>
      <c r="R1624"/>
      <c r="S1624"/>
      <c r="T1624"/>
      <c r="U1624"/>
      <c r="V1624" s="40"/>
      <c r="W1624" s="40"/>
      <c r="X1624" s="40"/>
      <c r="Y1624" s="2" t="str">
        <f t="shared" si="332"/>
        <v/>
      </c>
      <c r="Z1624" s="47" t="str">
        <f t="shared" si="333"/>
        <v/>
      </c>
      <c r="AA1624" s="8"/>
      <c r="AB1624" s="8"/>
      <c r="AC1624" s="8"/>
      <c r="AD1624" s="8"/>
      <c r="AE1624" s="8"/>
      <c r="AF1624" s="42"/>
      <c r="AG1624" s="13" t="str">
        <f t="shared" si="322"/>
        <v>CUMPLE</v>
      </c>
      <c r="AH1624" s="13" t="str">
        <f t="shared" si="323"/>
        <v>NO CUMPLE</v>
      </c>
      <c r="AI1624" s="13" t="str">
        <f t="shared" si="324"/>
        <v>NO CUMPLE</v>
      </c>
      <c r="AJ1624" s="13" t="str">
        <f t="shared" si="325"/>
        <v>NO CUMPLE</v>
      </c>
      <c r="AK1624" s="13" t="str">
        <f t="shared" si="326"/>
        <v>NO CUMPLE</v>
      </c>
      <c r="AL1624" s="13" t="str">
        <f t="shared" si="327"/>
        <v>CUMPLE</v>
      </c>
      <c r="AM1624" s="13" t="str">
        <f t="shared" si="328"/>
        <v>NO CUMPLE</v>
      </c>
      <c r="AN1624" s="13" t="str">
        <f t="shared" si="329"/>
        <v>NO CUMPLE</v>
      </c>
      <c r="AO1624" s="13" t="str">
        <f t="shared" si="330"/>
        <v>NO CUMPLE</v>
      </c>
      <c r="AP1624" s="13" t="str">
        <f t="shared" si="331"/>
        <v>NO CUMPLE</v>
      </c>
    </row>
    <row r="1625" spans="1:42" ht="15" hidden="1" x14ac:dyDescent="0.25">
      <c r="A1625"/>
      <c r="B1625"/>
      <c r="C1625"/>
      <c r="D1625"/>
      <c r="E1625"/>
      <c r="F1625"/>
      <c r="G1625"/>
      <c r="H1625"/>
      <c r="I1625"/>
      <c r="J1625"/>
      <c r="K1625"/>
      <c r="L1625"/>
      <c r="M1625"/>
      <c r="N1625"/>
      <c r="O1625"/>
      <c r="P1625"/>
      <c r="Q1625"/>
      <c r="R1625"/>
      <c r="S1625"/>
      <c r="T1625"/>
      <c r="U1625"/>
      <c r="V1625" s="40"/>
      <c r="W1625" s="40"/>
      <c r="X1625" s="40"/>
      <c r="Y1625" s="2" t="str">
        <f t="shared" si="332"/>
        <v/>
      </c>
      <c r="Z1625" s="47" t="str">
        <f t="shared" si="333"/>
        <v/>
      </c>
      <c r="AA1625" s="8"/>
      <c r="AB1625" s="8"/>
      <c r="AC1625" s="8"/>
      <c r="AD1625" s="8"/>
      <c r="AE1625" s="8"/>
      <c r="AF1625" s="42"/>
      <c r="AG1625" s="13" t="str">
        <f t="shared" si="322"/>
        <v>CUMPLE</v>
      </c>
      <c r="AH1625" s="13" t="str">
        <f t="shared" si="323"/>
        <v>NO CUMPLE</v>
      </c>
      <c r="AI1625" s="13" t="str">
        <f t="shared" si="324"/>
        <v>NO CUMPLE</v>
      </c>
      <c r="AJ1625" s="13" t="str">
        <f t="shared" si="325"/>
        <v>NO CUMPLE</v>
      </c>
      <c r="AK1625" s="13" t="str">
        <f t="shared" si="326"/>
        <v>NO CUMPLE</v>
      </c>
      <c r="AL1625" s="13" t="str">
        <f t="shared" si="327"/>
        <v>CUMPLE</v>
      </c>
      <c r="AM1625" s="13" t="str">
        <f t="shared" si="328"/>
        <v>NO CUMPLE</v>
      </c>
      <c r="AN1625" s="13" t="str">
        <f t="shared" si="329"/>
        <v>NO CUMPLE</v>
      </c>
      <c r="AO1625" s="13" t="str">
        <f t="shared" si="330"/>
        <v>NO CUMPLE</v>
      </c>
      <c r="AP1625" s="13" t="str">
        <f t="shared" si="331"/>
        <v>NO CUMPLE</v>
      </c>
    </row>
    <row r="1626" spans="1:42" ht="15" hidden="1" x14ac:dyDescent="0.25">
      <c r="A1626"/>
      <c r="B1626"/>
      <c r="C1626"/>
      <c r="D1626"/>
      <c r="E1626"/>
      <c r="F1626"/>
      <c r="G1626"/>
      <c r="H1626"/>
      <c r="I1626"/>
      <c r="J1626"/>
      <c r="K1626"/>
      <c r="L1626"/>
      <c r="M1626"/>
      <c r="N1626"/>
      <c r="O1626"/>
      <c r="P1626"/>
      <c r="Q1626"/>
      <c r="R1626"/>
      <c r="S1626"/>
      <c r="T1626"/>
      <c r="U1626"/>
      <c r="V1626" s="40"/>
      <c r="W1626" s="40"/>
      <c r="X1626" s="40"/>
      <c r="Y1626" s="2" t="str">
        <f t="shared" si="332"/>
        <v/>
      </c>
      <c r="Z1626" s="47" t="str">
        <f t="shared" si="333"/>
        <v/>
      </c>
      <c r="AA1626" s="8"/>
      <c r="AB1626" s="8" t="str">
        <f>IF($H1626="1-Crítica",IF($X1626&lt;=$AT$5,"Cumplido", "Incumplido"),"")</f>
        <v/>
      </c>
      <c r="AC1626" s="8" t="str">
        <f>IF($H1626="2-Alta",IF($X1626&lt;=$AT$6, "Cumplido", "Incumplido"),"")</f>
        <v/>
      </c>
      <c r="AD1626" s="8" t="str">
        <f>IF($H1626="3-Medio",IF($X1626&lt;=$AT$7, "Cumplido", "Incumplido"),"")</f>
        <v/>
      </c>
      <c r="AE1626" s="8" t="str">
        <f>IF($H1626="4-Baja",IF($X1626&lt;=$AT$8, "Cumplido", "Incumplido"),"")</f>
        <v/>
      </c>
      <c r="AF1626" s="42"/>
      <c r="AG1626" s="13" t="str">
        <f t="shared" si="322"/>
        <v>CUMPLE</v>
      </c>
      <c r="AH1626" s="13" t="str">
        <f t="shared" si="323"/>
        <v>NO CUMPLE</v>
      </c>
      <c r="AI1626" s="13" t="str">
        <f t="shared" si="324"/>
        <v>NO CUMPLE</v>
      </c>
      <c r="AJ1626" s="13" t="str">
        <f t="shared" si="325"/>
        <v>NO CUMPLE</v>
      </c>
      <c r="AK1626" s="13" t="str">
        <f t="shared" si="326"/>
        <v>NO CUMPLE</v>
      </c>
      <c r="AL1626" s="13" t="str">
        <f t="shared" si="327"/>
        <v>CUMPLE</v>
      </c>
      <c r="AM1626" s="13" t="str">
        <f t="shared" si="328"/>
        <v>NO CUMPLE</v>
      </c>
      <c r="AN1626" s="13" t="str">
        <f t="shared" si="329"/>
        <v>NO CUMPLE</v>
      </c>
      <c r="AO1626" s="13" t="str">
        <f t="shared" si="330"/>
        <v>NO CUMPLE</v>
      </c>
      <c r="AP1626" s="13" t="str">
        <f t="shared" si="331"/>
        <v>NO CUMPLE</v>
      </c>
    </row>
    <row r="1627" spans="1:42" ht="15" hidden="1" x14ac:dyDescent="0.25">
      <c r="A1627"/>
      <c r="B1627"/>
      <c r="C1627"/>
      <c r="D1627"/>
      <c r="E1627"/>
      <c r="F1627"/>
      <c r="G1627"/>
      <c r="H1627"/>
      <c r="I1627"/>
      <c r="J1627"/>
      <c r="K1627"/>
      <c r="L1627"/>
      <c r="M1627"/>
      <c r="N1627"/>
      <c r="O1627"/>
      <c r="P1627"/>
      <c r="Q1627"/>
      <c r="R1627"/>
      <c r="S1627"/>
      <c r="T1627"/>
      <c r="U1627"/>
      <c r="V1627" s="40"/>
      <c r="W1627" s="40"/>
      <c r="X1627" s="40"/>
      <c r="Y1627" s="2" t="str">
        <f t="shared" si="332"/>
        <v/>
      </c>
      <c r="Z1627" s="47" t="str">
        <f t="shared" si="333"/>
        <v/>
      </c>
      <c r="AA1627" s="8"/>
      <c r="AB1627" s="8"/>
      <c r="AC1627" s="8"/>
      <c r="AD1627" s="8"/>
      <c r="AE1627" s="8"/>
      <c r="AF1627" s="42"/>
      <c r="AG1627" s="13" t="str">
        <f t="shared" si="322"/>
        <v>CUMPLE</v>
      </c>
      <c r="AH1627" s="13" t="str">
        <f t="shared" si="323"/>
        <v>NO CUMPLE</v>
      </c>
      <c r="AI1627" s="13" t="str">
        <f t="shared" si="324"/>
        <v>NO CUMPLE</v>
      </c>
      <c r="AJ1627" s="13" t="str">
        <f t="shared" si="325"/>
        <v>NO CUMPLE</v>
      </c>
      <c r="AK1627" s="13" t="str">
        <f t="shared" si="326"/>
        <v>NO CUMPLE</v>
      </c>
      <c r="AL1627" s="13" t="str">
        <f t="shared" si="327"/>
        <v>CUMPLE</v>
      </c>
      <c r="AM1627" s="13" t="str">
        <f t="shared" si="328"/>
        <v>NO CUMPLE</v>
      </c>
      <c r="AN1627" s="13" t="str">
        <f t="shared" si="329"/>
        <v>NO CUMPLE</v>
      </c>
      <c r="AO1627" s="13" t="str">
        <f t="shared" si="330"/>
        <v>NO CUMPLE</v>
      </c>
      <c r="AP1627" s="13" t="str">
        <f t="shared" si="331"/>
        <v>NO CUMPLE</v>
      </c>
    </row>
    <row r="1628" spans="1:42" ht="15" hidden="1" x14ac:dyDescent="0.25">
      <c r="A1628"/>
      <c r="B1628"/>
      <c r="C1628"/>
      <c r="D1628"/>
      <c r="E1628"/>
      <c r="F1628"/>
      <c r="G1628"/>
      <c r="H1628"/>
      <c r="I1628"/>
      <c r="J1628"/>
      <c r="K1628"/>
      <c r="L1628"/>
      <c r="M1628"/>
      <c r="N1628"/>
      <c r="O1628"/>
      <c r="P1628"/>
      <c r="Q1628"/>
      <c r="R1628"/>
      <c r="S1628"/>
      <c r="T1628"/>
      <c r="U1628"/>
      <c r="V1628" s="40"/>
      <c r="W1628" s="40"/>
      <c r="X1628" s="40"/>
      <c r="Y1628" s="2" t="str">
        <f t="shared" si="332"/>
        <v/>
      </c>
      <c r="Z1628" s="47" t="str">
        <f t="shared" si="333"/>
        <v/>
      </c>
      <c r="AA1628" s="8"/>
      <c r="AB1628" s="8"/>
      <c r="AC1628" s="8"/>
      <c r="AD1628" s="8"/>
      <c r="AE1628" s="8"/>
      <c r="AF1628" s="42"/>
      <c r="AG1628" s="13" t="str">
        <f t="shared" si="322"/>
        <v>CUMPLE</v>
      </c>
      <c r="AH1628" s="13" t="str">
        <f t="shared" si="323"/>
        <v>NO CUMPLE</v>
      </c>
      <c r="AI1628" s="13" t="str">
        <f t="shared" si="324"/>
        <v>NO CUMPLE</v>
      </c>
      <c r="AJ1628" s="13" t="str">
        <f t="shared" si="325"/>
        <v>NO CUMPLE</v>
      </c>
      <c r="AK1628" s="13" t="str">
        <f t="shared" si="326"/>
        <v>NO CUMPLE</v>
      </c>
      <c r="AL1628" s="13" t="str">
        <f t="shared" si="327"/>
        <v>CUMPLE</v>
      </c>
      <c r="AM1628" s="13" t="str">
        <f t="shared" si="328"/>
        <v>NO CUMPLE</v>
      </c>
      <c r="AN1628" s="13" t="str">
        <f t="shared" si="329"/>
        <v>NO CUMPLE</v>
      </c>
      <c r="AO1628" s="13" t="str">
        <f t="shared" si="330"/>
        <v>NO CUMPLE</v>
      </c>
      <c r="AP1628" s="13" t="str">
        <f t="shared" si="331"/>
        <v>NO CUMPLE</v>
      </c>
    </row>
    <row r="1629" spans="1:42" ht="15" hidden="1" x14ac:dyDescent="0.25">
      <c r="A1629"/>
      <c r="B1629"/>
      <c r="C1629"/>
      <c r="D1629"/>
      <c r="E1629"/>
      <c r="F1629"/>
      <c r="G1629"/>
      <c r="H1629"/>
      <c r="I1629"/>
      <c r="J1629"/>
      <c r="K1629"/>
      <c r="L1629"/>
      <c r="M1629"/>
      <c r="N1629"/>
      <c r="O1629"/>
      <c r="P1629"/>
      <c r="Q1629"/>
      <c r="R1629"/>
      <c r="S1629"/>
      <c r="T1629"/>
      <c r="U1629"/>
      <c r="V1629" s="40"/>
      <c r="W1629" s="40"/>
      <c r="X1629" s="40"/>
      <c r="Y1629" s="2" t="str">
        <f t="shared" si="332"/>
        <v/>
      </c>
      <c r="Z1629" s="47" t="str">
        <f t="shared" si="333"/>
        <v/>
      </c>
      <c r="AA1629" s="8"/>
      <c r="AB1629" s="8"/>
      <c r="AC1629" s="8"/>
      <c r="AD1629" s="8"/>
      <c r="AE1629" s="8"/>
      <c r="AF1629" s="42"/>
      <c r="AG1629" s="13" t="str">
        <f t="shared" si="322"/>
        <v>CUMPLE</v>
      </c>
      <c r="AH1629" s="13" t="str">
        <f t="shared" si="323"/>
        <v>NO CUMPLE</v>
      </c>
      <c r="AI1629" s="13" t="str">
        <f t="shared" si="324"/>
        <v>NO CUMPLE</v>
      </c>
      <c r="AJ1629" s="13" t="str">
        <f t="shared" si="325"/>
        <v>NO CUMPLE</v>
      </c>
      <c r="AK1629" s="13" t="str">
        <f t="shared" si="326"/>
        <v>NO CUMPLE</v>
      </c>
      <c r="AL1629" s="13" t="str">
        <f t="shared" si="327"/>
        <v>CUMPLE</v>
      </c>
      <c r="AM1629" s="13" t="str">
        <f t="shared" si="328"/>
        <v>NO CUMPLE</v>
      </c>
      <c r="AN1629" s="13" t="str">
        <f t="shared" si="329"/>
        <v>NO CUMPLE</v>
      </c>
      <c r="AO1629" s="13" t="str">
        <f t="shared" si="330"/>
        <v>NO CUMPLE</v>
      </c>
      <c r="AP1629" s="13" t="str">
        <f t="shared" si="331"/>
        <v>NO CUMPLE</v>
      </c>
    </row>
    <row r="1630" spans="1:42" ht="15" hidden="1" x14ac:dyDescent="0.25">
      <c r="A1630"/>
      <c r="B1630"/>
      <c r="C1630"/>
      <c r="D1630"/>
      <c r="E1630"/>
      <c r="F1630"/>
      <c r="G1630"/>
      <c r="H1630"/>
      <c r="I1630"/>
      <c r="J1630"/>
      <c r="K1630"/>
      <c r="L1630"/>
      <c r="M1630"/>
      <c r="N1630"/>
      <c r="O1630"/>
      <c r="P1630"/>
      <c r="Q1630"/>
      <c r="R1630"/>
      <c r="S1630"/>
      <c r="T1630"/>
      <c r="U1630"/>
      <c r="V1630" s="40"/>
      <c r="W1630" s="40"/>
      <c r="X1630" s="40"/>
      <c r="Y1630" s="2" t="str">
        <f t="shared" si="332"/>
        <v/>
      </c>
      <c r="Z1630" s="47" t="str">
        <f t="shared" si="333"/>
        <v/>
      </c>
      <c r="AA1630" s="8"/>
      <c r="AB1630" s="8"/>
      <c r="AC1630" s="8"/>
      <c r="AD1630" s="8"/>
      <c r="AE1630" s="8"/>
      <c r="AF1630" s="42"/>
      <c r="AG1630" s="13" t="str">
        <f t="shared" si="322"/>
        <v>CUMPLE</v>
      </c>
      <c r="AH1630" s="13" t="str">
        <f t="shared" si="323"/>
        <v>NO CUMPLE</v>
      </c>
      <c r="AI1630" s="13" t="str">
        <f t="shared" si="324"/>
        <v>NO CUMPLE</v>
      </c>
      <c r="AJ1630" s="13" t="str">
        <f t="shared" si="325"/>
        <v>NO CUMPLE</v>
      </c>
      <c r="AK1630" s="13" t="str">
        <f t="shared" si="326"/>
        <v>NO CUMPLE</v>
      </c>
      <c r="AL1630" s="13" t="str">
        <f t="shared" si="327"/>
        <v>CUMPLE</v>
      </c>
      <c r="AM1630" s="13" t="str">
        <f t="shared" si="328"/>
        <v>NO CUMPLE</v>
      </c>
      <c r="AN1630" s="13" t="str">
        <f t="shared" si="329"/>
        <v>NO CUMPLE</v>
      </c>
      <c r="AO1630" s="13" t="str">
        <f t="shared" si="330"/>
        <v>NO CUMPLE</v>
      </c>
      <c r="AP1630" s="13" t="str">
        <f t="shared" si="331"/>
        <v>NO CUMPLE</v>
      </c>
    </row>
    <row r="1631" spans="1:42" ht="15" hidden="1" x14ac:dyDescent="0.25">
      <c r="A1631"/>
      <c r="B1631"/>
      <c r="C1631"/>
      <c r="D1631"/>
      <c r="E1631"/>
      <c r="F1631"/>
      <c r="G1631"/>
      <c r="H1631"/>
      <c r="I1631"/>
      <c r="J1631"/>
      <c r="K1631"/>
      <c r="L1631"/>
      <c r="M1631"/>
      <c r="N1631"/>
      <c r="O1631"/>
      <c r="P1631"/>
      <c r="Q1631"/>
      <c r="R1631"/>
      <c r="S1631"/>
      <c r="T1631"/>
      <c r="U1631"/>
      <c r="V1631" s="40"/>
      <c r="W1631" s="40"/>
      <c r="X1631" s="40"/>
      <c r="Y1631" s="2" t="str">
        <f t="shared" si="332"/>
        <v/>
      </c>
      <c r="Z1631" s="47" t="str">
        <f t="shared" si="333"/>
        <v/>
      </c>
      <c r="AA1631" s="8"/>
      <c r="AB1631" s="8"/>
      <c r="AC1631" s="8"/>
      <c r="AD1631" s="8"/>
      <c r="AE1631" s="8"/>
      <c r="AF1631" s="42"/>
      <c r="AG1631" s="13" t="str">
        <f t="shared" si="322"/>
        <v>CUMPLE</v>
      </c>
      <c r="AH1631" s="13" t="str">
        <f t="shared" si="323"/>
        <v>NO CUMPLE</v>
      </c>
      <c r="AI1631" s="13" t="str">
        <f t="shared" si="324"/>
        <v>NO CUMPLE</v>
      </c>
      <c r="AJ1631" s="13" t="str">
        <f t="shared" si="325"/>
        <v>NO CUMPLE</v>
      </c>
      <c r="AK1631" s="13" t="str">
        <f t="shared" si="326"/>
        <v>NO CUMPLE</v>
      </c>
      <c r="AL1631" s="13" t="str">
        <f t="shared" si="327"/>
        <v>CUMPLE</v>
      </c>
      <c r="AM1631" s="13" t="str">
        <f t="shared" si="328"/>
        <v>NO CUMPLE</v>
      </c>
      <c r="AN1631" s="13" t="str">
        <f t="shared" si="329"/>
        <v>NO CUMPLE</v>
      </c>
      <c r="AO1631" s="13" t="str">
        <f t="shared" si="330"/>
        <v>NO CUMPLE</v>
      </c>
      <c r="AP1631" s="13" t="str">
        <f t="shared" si="331"/>
        <v>NO CUMPLE</v>
      </c>
    </row>
    <row r="1632" spans="1:42" ht="15" hidden="1" x14ac:dyDescent="0.25">
      <c r="A1632"/>
      <c r="B1632"/>
      <c r="C1632"/>
      <c r="D1632"/>
      <c r="E1632"/>
      <c r="F1632"/>
      <c r="G1632"/>
      <c r="H1632"/>
      <c r="I1632"/>
      <c r="J1632"/>
      <c r="K1632"/>
      <c r="L1632"/>
      <c r="M1632"/>
      <c r="N1632"/>
      <c r="O1632"/>
      <c r="P1632"/>
      <c r="Q1632"/>
      <c r="R1632"/>
      <c r="S1632"/>
      <c r="T1632"/>
      <c r="U1632"/>
      <c r="V1632" s="40"/>
      <c r="W1632" s="40"/>
      <c r="X1632" s="40"/>
      <c r="Y1632" s="2" t="str">
        <f t="shared" si="332"/>
        <v/>
      </c>
      <c r="Z1632" s="47" t="str">
        <f t="shared" si="333"/>
        <v/>
      </c>
      <c r="AA1632" s="8"/>
      <c r="AB1632" s="8"/>
      <c r="AC1632" s="8"/>
      <c r="AD1632" s="8"/>
      <c r="AE1632" s="8"/>
      <c r="AF1632" s="42"/>
      <c r="AG1632" s="13" t="str">
        <f t="shared" si="322"/>
        <v>CUMPLE</v>
      </c>
      <c r="AH1632" s="13" t="str">
        <f t="shared" si="323"/>
        <v>NO CUMPLE</v>
      </c>
      <c r="AI1632" s="13" t="str">
        <f t="shared" si="324"/>
        <v>NO CUMPLE</v>
      </c>
      <c r="AJ1632" s="13" t="str">
        <f t="shared" si="325"/>
        <v>NO CUMPLE</v>
      </c>
      <c r="AK1632" s="13" t="str">
        <f t="shared" si="326"/>
        <v>NO CUMPLE</v>
      </c>
      <c r="AL1632" s="13" t="str">
        <f t="shared" si="327"/>
        <v>CUMPLE</v>
      </c>
      <c r="AM1632" s="13" t="str">
        <f t="shared" si="328"/>
        <v>NO CUMPLE</v>
      </c>
      <c r="AN1632" s="13" t="str">
        <f t="shared" si="329"/>
        <v>NO CUMPLE</v>
      </c>
      <c r="AO1632" s="13" t="str">
        <f t="shared" si="330"/>
        <v>NO CUMPLE</v>
      </c>
      <c r="AP1632" s="13" t="str">
        <f t="shared" si="331"/>
        <v>NO CUMPLE</v>
      </c>
    </row>
    <row r="1633" spans="1:42" ht="15" hidden="1" x14ac:dyDescent="0.25">
      <c r="A1633"/>
      <c r="B1633"/>
      <c r="C1633"/>
      <c r="D1633"/>
      <c r="E1633"/>
      <c r="F1633"/>
      <c r="G1633"/>
      <c r="H1633"/>
      <c r="I1633"/>
      <c r="J1633"/>
      <c r="K1633"/>
      <c r="L1633"/>
      <c r="M1633"/>
      <c r="N1633"/>
      <c r="O1633"/>
      <c r="P1633"/>
      <c r="Q1633"/>
      <c r="R1633"/>
      <c r="S1633"/>
      <c r="T1633"/>
      <c r="U1633"/>
      <c r="V1633" s="40"/>
      <c r="W1633" s="40"/>
      <c r="X1633" s="40"/>
      <c r="Y1633" s="2" t="str">
        <f t="shared" si="332"/>
        <v/>
      </c>
      <c r="Z1633" s="47" t="str">
        <f t="shared" si="333"/>
        <v/>
      </c>
      <c r="AA1633" s="8"/>
      <c r="AB1633" s="8"/>
      <c r="AC1633" s="8"/>
      <c r="AD1633" s="8"/>
      <c r="AE1633" s="8"/>
      <c r="AF1633" s="42"/>
      <c r="AG1633" s="13" t="str">
        <f t="shared" si="322"/>
        <v>CUMPLE</v>
      </c>
      <c r="AH1633" s="13" t="str">
        <f t="shared" si="323"/>
        <v>NO CUMPLE</v>
      </c>
      <c r="AI1633" s="13" t="str">
        <f t="shared" si="324"/>
        <v>NO CUMPLE</v>
      </c>
      <c r="AJ1633" s="13" t="str">
        <f t="shared" si="325"/>
        <v>NO CUMPLE</v>
      </c>
      <c r="AK1633" s="13" t="str">
        <f t="shared" si="326"/>
        <v>NO CUMPLE</v>
      </c>
      <c r="AL1633" s="13" t="str">
        <f t="shared" si="327"/>
        <v>CUMPLE</v>
      </c>
      <c r="AM1633" s="13" t="str">
        <f t="shared" si="328"/>
        <v>NO CUMPLE</v>
      </c>
      <c r="AN1633" s="13" t="str">
        <f t="shared" si="329"/>
        <v>NO CUMPLE</v>
      </c>
      <c r="AO1633" s="13" t="str">
        <f t="shared" si="330"/>
        <v>NO CUMPLE</v>
      </c>
      <c r="AP1633" s="13" t="str">
        <f t="shared" si="331"/>
        <v>NO CUMPLE</v>
      </c>
    </row>
    <row r="1634" spans="1:42" ht="15" hidden="1" x14ac:dyDescent="0.25">
      <c r="A1634"/>
      <c r="B1634"/>
      <c r="C1634"/>
      <c r="D1634"/>
      <c r="E1634"/>
      <c r="F1634"/>
      <c r="G1634"/>
      <c r="H1634"/>
      <c r="I1634"/>
      <c r="J1634"/>
      <c r="K1634"/>
      <c r="L1634"/>
      <c r="M1634"/>
      <c r="N1634"/>
      <c r="O1634"/>
      <c r="P1634"/>
      <c r="Q1634"/>
      <c r="R1634"/>
      <c r="S1634"/>
      <c r="T1634"/>
      <c r="U1634"/>
      <c r="V1634" s="40"/>
      <c r="W1634" s="40"/>
      <c r="X1634" s="40"/>
      <c r="Y1634" s="2" t="str">
        <f t="shared" si="332"/>
        <v/>
      </c>
      <c r="Z1634" s="47" t="str">
        <f t="shared" si="333"/>
        <v/>
      </c>
      <c r="AA1634" s="8"/>
      <c r="AB1634" s="8"/>
      <c r="AC1634" s="8"/>
      <c r="AD1634" s="8"/>
      <c r="AE1634" s="8"/>
      <c r="AF1634" s="42"/>
      <c r="AG1634" s="13" t="str">
        <f t="shared" si="322"/>
        <v>CUMPLE</v>
      </c>
      <c r="AH1634" s="13" t="str">
        <f t="shared" si="323"/>
        <v>NO CUMPLE</v>
      </c>
      <c r="AI1634" s="13" t="str">
        <f t="shared" si="324"/>
        <v>NO CUMPLE</v>
      </c>
      <c r="AJ1634" s="13" t="str">
        <f t="shared" si="325"/>
        <v>NO CUMPLE</v>
      </c>
      <c r="AK1634" s="13" t="str">
        <f t="shared" si="326"/>
        <v>NO CUMPLE</v>
      </c>
      <c r="AL1634" s="13" t="str">
        <f t="shared" si="327"/>
        <v>CUMPLE</v>
      </c>
      <c r="AM1634" s="13" t="str">
        <f t="shared" si="328"/>
        <v>NO CUMPLE</v>
      </c>
      <c r="AN1634" s="13" t="str">
        <f t="shared" si="329"/>
        <v>NO CUMPLE</v>
      </c>
      <c r="AO1634" s="13" t="str">
        <f t="shared" si="330"/>
        <v>NO CUMPLE</v>
      </c>
      <c r="AP1634" s="13" t="str">
        <f t="shared" si="331"/>
        <v>NO CUMPLE</v>
      </c>
    </row>
    <row r="1635" spans="1:42" ht="15" hidden="1" x14ac:dyDescent="0.25">
      <c r="A1635"/>
      <c r="B1635"/>
      <c r="C1635"/>
      <c r="D1635"/>
      <c r="E1635"/>
      <c r="F1635"/>
      <c r="G1635"/>
      <c r="H1635"/>
      <c r="I1635"/>
      <c r="J1635"/>
      <c r="K1635"/>
      <c r="L1635"/>
      <c r="M1635"/>
      <c r="N1635"/>
      <c r="O1635"/>
      <c r="P1635"/>
      <c r="Q1635"/>
      <c r="R1635"/>
      <c r="S1635"/>
      <c r="T1635"/>
      <c r="U1635"/>
      <c r="V1635" s="40"/>
      <c r="W1635" s="40"/>
      <c r="X1635" s="40"/>
      <c r="Y1635" s="2" t="str">
        <f t="shared" si="332"/>
        <v/>
      </c>
      <c r="Z1635" s="47" t="str">
        <f t="shared" si="333"/>
        <v/>
      </c>
      <c r="AA1635" s="8"/>
      <c r="AB1635" s="8"/>
      <c r="AC1635" s="8"/>
      <c r="AD1635" s="8"/>
      <c r="AE1635" s="8"/>
      <c r="AF1635" s="42"/>
      <c r="AG1635" s="13" t="str">
        <f t="shared" si="322"/>
        <v>CUMPLE</v>
      </c>
      <c r="AH1635" s="13" t="str">
        <f t="shared" si="323"/>
        <v>NO CUMPLE</v>
      </c>
      <c r="AI1635" s="13" t="str">
        <f t="shared" si="324"/>
        <v>NO CUMPLE</v>
      </c>
      <c r="AJ1635" s="13" t="str">
        <f t="shared" si="325"/>
        <v>NO CUMPLE</v>
      </c>
      <c r="AK1635" s="13" t="str">
        <f t="shared" si="326"/>
        <v>NO CUMPLE</v>
      </c>
      <c r="AL1635" s="13" t="str">
        <f t="shared" si="327"/>
        <v>CUMPLE</v>
      </c>
      <c r="AM1635" s="13" t="str">
        <f t="shared" si="328"/>
        <v>NO CUMPLE</v>
      </c>
      <c r="AN1635" s="13" t="str">
        <f t="shared" si="329"/>
        <v>NO CUMPLE</v>
      </c>
      <c r="AO1635" s="13" t="str">
        <f t="shared" si="330"/>
        <v>NO CUMPLE</v>
      </c>
      <c r="AP1635" s="13" t="str">
        <f t="shared" si="331"/>
        <v>NO CUMPLE</v>
      </c>
    </row>
    <row r="1636" spans="1:42" ht="15" hidden="1" x14ac:dyDescent="0.25">
      <c r="A1636"/>
      <c r="B1636"/>
      <c r="C1636"/>
      <c r="D1636"/>
      <c r="E1636"/>
      <c r="F1636"/>
      <c r="G1636"/>
      <c r="H1636"/>
      <c r="I1636"/>
      <c r="J1636"/>
      <c r="K1636"/>
      <c r="L1636"/>
      <c r="M1636"/>
      <c r="N1636"/>
      <c r="O1636"/>
      <c r="P1636"/>
      <c r="Q1636"/>
      <c r="R1636"/>
      <c r="S1636"/>
      <c r="T1636"/>
      <c r="U1636"/>
      <c r="V1636" s="40"/>
      <c r="W1636" s="40"/>
      <c r="X1636" s="40"/>
      <c r="Y1636" s="2" t="str">
        <f t="shared" si="332"/>
        <v/>
      </c>
      <c r="Z1636" s="47" t="str">
        <f t="shared" si="333"/>
        <v/>
      </c>
      <c r="AA1636" s="8"/>
      <c r="AB1636" s="8"/>
      <c r="AC1636" s="8"/>
      <c r="AD1636" s="8"/>
      <c r="AE1636" s="8"/>
      <c r="AF1636" s="42"/>
      <c r="AG1636" s="13" t="str">
        <f t="shared" si="322"/>
        <v>CUMPLE</v>
      </c>
      <c r="AH1636" s="13" t="str">
        <f t="shared" si="323"/>
        <v>NO CUMPLE</v>
      </c>
      <c r="AI1636" s="13" t="str">
        <f t="shared" si="324"/>
        <v>NO CUMPLE</v>
      </c>
      <c r="AJ1636" s="13" t="str">
        <f t="shared" si="325"/>
        <v>NO CUMPLE</v>
      </c>
      <c r="AK1636" s="13" t="str">
        <f t="shared" si="326"/>
        <v>NO CUMPLE</v>
      </c>
      <c r="AL1636" s="13" t="str">
        <f t="shared" si="327"/>
        <v>CUMPLE</v>
      </c>
      <c r="AM1636" s="13" t="str">
        <f t="shared" si="328"/>
        <v>NO CUMPLE</v>
      </c>
      <c r="AN1636" s="13" t="str">
        <f t="shared" si="329"/>
        <v>NO CUMPLE</v>
      </c>
      <c r="AO1636" s="13" t="str">
        <f t="shared" si="330"/>
        <v>NO CUMPLE</v>
      </c>
      <c r="AP1636" s="13" t="str">
        <f t="shared" si="331"/>
        <v>NO CUMPLE</v>
      </c>
    </row>
    <row r="1637" spans="1:42" ht="15" hidden="1" x14ac:dyDescent="0.25">
      <c r="A1637"/>
      <c r="B1637"/>
      <c r="C1637"/>
      <c r="D1637"/>
      <c r="E1637"/>
      <c r="F1637"/>
      <c r="G1637"/>
      <c r="H1637"/>
      <c r="I1637"/>
      <c r="J1637"/>
      <c r="K1637"/>
      <c r="L1637"/>
      <c r="M1637"/>
      <c r="N1637"/>
      <c r="O1637"/>
      <c r="P1637"/>
      <c r="Q1637"/>
      <c r="R1637"/>
      <c r="S1637"/>
      <c r="T1637"/>
      <c r="U1637"/>
      <c r="V1637" s="40"/>
      <c r="W1637" s="40"/>
      <c r="X1637" s="40"/>
      <c r="Y1637" s="2" t="str">
        <f t="shared" si="332"/>
        <v/>
      </c>
      <c r="Z1637" s="47" t="str">
        <f t="shared" si="333"/>
        <v/>
      </c>
      <c r="AA1637" s="8"/>
      <c r="AB1637" s="8"/>
      <c r="AC1637" s="8"/>
      <c r="AD1637" s="8"/>
      <c r="AE1637" s="8"/>
      <c r="AF1637" s="42"/>
      <c r="AG1637" s="13" t="str">
        <f t="shared" si="322"/>
        <v>CUMPLE</v>
      </c>
      <c r="AH1637" s="13" t="str">
        <f t="shared" si="323"/>
        <v>NO CUMPLE</v>
      </c>
      <c r="AI1637" s="13" t="str">
        <f t="shared" si="324"/>
        <v>NO CUMPLE</v>
      </c>
      <c r="AJ1637" s="13" t="str">
        <f t="shared" si="325"/>
        <v>NO CUMPLE</v>
      </c>
      <c r="AK1637" s="13" t="str">
        <f t="shared" si="326"/>
        <v>NO CUMPLE</v>
      </c>
      <c r="AL1637" s="13" t="str">
        <f t="shared" si="327"/>
        <v>CUMPLE</v>
      </c>
      <c r="AM1637" s="13" t="str">
        <f t="shared" si="328"/>
        <v>NO CUMPLE</v>
      </c>
      <c r="AN1637" s="13" t="str">
        <f t="shared" si="329"/>
        <v>NO CUMPLE</v>
      </c>
      <c r="AO1637" s="13" t="str">
        <f t="shared" si="330"/>
        <v>NO CUMPLE</v>
      </c>
      <c r="AP1637" s="13" t="str">
        <f t="shared" si="331"/>
        <v>NO CUMPLE</v>
      </c>
    </row>
    <row r="1638" spans="1:42" ht="15" hidden="1" x14ac:dyDescent="0.25">
      <c r="A1638"/>
      <c r="B1638"/>
      <c r="C1638"/>
      <c r="D1638"/>
      <c r="E1638"/>
      <c r="F1638"/>
      <c r="G1638"/>
      <c r="H1638"/>
      <c r="I1638"/>
      <c r="J1638"/>
      <c r="K1638"/>
      <c r="L1638"/>
      <c r="M1638"/>
      <c r="N1638"/>
      <c r="O1638"/>
      <c r="P1638"/>
      <c r="Q1638"/>
      <c r="R1638"/>
      <c r="S1638"/>
      <c r="T1638"/>
      <c r="U1638"/>
      <c r="V1638" s="40"/>
      <c r="W1638" s="40"/>
      <c r="X1638" s="40"/>
      <c r="Y1638" s="2" t="str">
        <f t="shared" si="332"/>
        <v/>
      </c>
      <c r="Z1638" s="47" t="str">
        <f t="shared" si="333"/>
        <v/>
      </c>
      <c r="AA1638" s="8"/>
      <c r="AB1638" s="8"/>
      <c r="AC1638" s="8"/>
      <c r="AD1638" s="8"/>
      <c r="AE1638" s="8"/>
      <c r="AF1638" s="42"/>
      <c r="AG1638" s="13" t="str">
        <f t="shared" si="322"/>
        <v>CUMPLE</v>
      </c>
      <c r="AH1638" s="13" t="str">
        <f t="shared" si="323"/>
        <v>NO CUMPLE</v>
      </c>
      <c r="AI1638" s="13" t="str">
        <f t="shared" si="324"/>
        <v>NO CUMPLE</v>
      </c>
      <c r="AJ1638" s="13" t="str">
        <f t="shared" si="325"/>
        <v>NO CUMPLE</v>
      </c>
      <c r="AK1638" s="13" t="str">
        <f t="shared" si="326"/>
        <v>NO CUMPLE</v>
      </c>
      <c r="AL1638" s="13" t="str">
        <f t="shared" si="327"/>
        <v>CUMPLE</v>
      </c>
      <c r="AM1638" s="13" t="str">
        <f t="shared" si="328"/>
        <v>NO CUMPLE</v>
      </c>
      <c r="AN1638" s="13" t="str">
        <f t="shared" si="329"/>
        <v>NO CUMPLE</v>
      </c>
      <c r="AO1638" s="13" t="str">
        <f t="shared" si="330"/>
        <v>NO CUMPLE</v>
      </c>
      <c r="AP1638" s="13" t="str">
        <f t="shared" si="331"/>
        <v>NO CUMPLE</v>
      </c>
    </row>
    <row r="1639" spans="1:42" ht="15" hidden="1" x14ac:dyDescent="0.25">
      <c r="A1639"/>
      <c r="B1639"/>
      <c r="C1639"/>
      <c r="D1639"/>
      <c r="E1639"/>
      <c r="F1639"/>
      <c r="G1639"/>
      <c r="H1639"/>
      <c r="I1639"/>
      <c r="J1639"/>
      <c r="K1639"/>
      <c r="L1639"/>
      <c r="M1639"/>
      <c r="N1639"/>
      <c r="O1639"/>
      <c r="P1639"/>
      <c r="Q1639"/>
      <c r="R1639"/>
      <c r="S1639"/>
      <c r="T1639"/>
      <c r="U1639"/>
      <c r="V1639" s="40"/>
      <c r="W1639" s="40"/>
      <c r="X1639" s="40"/>
      <c r="Y1639" s="2" t="str">
        <f t="shared" si="332"/>
        <v/>
      </c>
      <c r="Z1639" s="47" t="str">
        <f t="shared" si="333"/>
        <v/>
      </c>
      <c r="AA1639" s="8"/>
      <c r="AB1639" s="8"/>
      <c r="AC1639" s="8"/>
      <c r="AD1639" s="8"/>
      <c r="AE1639" s="8"/>
      <c r="AF1639" s="42"/>
      <c r="AG1639" s="13" t="str">
        <f t="shared" si="322"/>
        <v>CUMPLE</v>
      </c>
      <c r="AH1639" s="13" t="str">
        <f t="shared" si="323"/>
        <v>NO CUMPLE</v>
      </c>
      <c r="AI1639" s="13" t="str">
        <f t="shared" si="324"/>
        <v>NO CUMPLE</v>
      </c>
      <c r="AJ1639" s="13" t="str">
        <f t="shared" si="325"/>
        <v>NO CUMPLE</v>
      </c>
      <c r="AK1639" s="13" t="str">
        <f t="shared" si="326"/>
        <v>NO CUMPLE</v>
      </c>
      <c r="AL1639" s="13" t="str">
        <f t="shared" si="327"/>
        <v>CUMPLE</v>
      </c>
      <c r="AM1639" s="13" t="str">
        <f t="shared" si="328"/>
        <v>NO CUMPLE</v>
      </c>
      <c r="AN1639" s="13" t="str">
        <f t="shared" si="329"/>
        <v>NO CUMPLE</v>
      </c>
      <c r="AO1639" s="13" t="str">
        <f t="shared" si="330"/>
        <v>NO CUMPLE</v>
      </c>
      <c r="AP1639" s="13" t="str">
        <f t="shared" si="331"/>
        <v>NO CUMPLE</v>
      </c>
    </row>
    <row r="1640" spans="1:42" ht="15" hidden="1" x14ac:dyDescent="0.25">
      <c r="A1640"/>
      <c r="B1640"/>
      <c r="C1640"/>
      <c r="D1640"/>
      <c r="E1640"/>
      <c r="F1640"/>
      <c r="G1640"/>
      <c r="H1640"/>
      <c r="I1640"/>
      <c r="J1640"/>
      <c r="K1640"/>
      <c r="L1640"/>
      <c r="M1640"/>
      <c r="N1640"/>
      <c r="O1640"/>
      <c r="P1640"/>
      <c r="Q1640"/>
      <c r="R1640"/>
      <c r="S1640"/>
      <c r="T1640"/>
      <c r="U1640"/>
      <c r="V1640" s="40"/>
      <c r="W1640" s="40"/>
      <c r="X1640" s="40"/>
      <c r="Y1640" s="2" t="str">
        <f t="shared" si="332"/>
        <v/>
      </c>
      <c r="Z1640" s="47" t="str">
        <f t="shared" si="333"/>
        <v/>
      </c>
      <c r="AA1640" s="8"/>
      <c r="AB1640" s="8"/>
      <c r="AC1640" s="8"/>
      <c r="AD1640" s="8"/>
      <c r="AE1640" s="8"/>
      <c r="AF1640" s="42"/>
      <c r="AG1640" s="13" t="str">
        <f t="shared" si="322"/>
        <v>CUMPLE</v>
      </c>
      <c r="AH1640" s="13" t="str">
        <f t="shared" si="323"/>
        <v>NO CUMPLE</v>
      </c>
      <c r="AI1640" s="13" t="str">
        <f t="shared" si="324"/>
        <v>NO CUMPLE</v>
      </c>
      <c r="AJ1640" s="13" t="str">
        <f t="shared" si="325"/>
        <v>NO CUMPLE</v>
      </c>
      <c r="AK1640" s="13" t="str">
        <f t="shared" si="326"/>
        <v>NO CUMPLE</v>
      </c>
      <c r="AL1640" s="13" t="str">
        <f t="shared" si="327"/>
        <v>CUMPLE</v>
      </c>
      <c r="AM1640" s="13" t="str">
        <f t="shared" si="328"/>
        <v>NO CUMPLE</v>
      </c>
      <c r="AN1640" s="13" t="str">
        <f t="shared" si="329"/>
        <v>NO CUMPLE</v>
      </c>
      <c r="AO1640" s="13" t="str">
        <f t="shared" si="330"/>
        <v>NO CUMPLE</v>
      </c>
      <c r="AP1640" s="13" t="str">
        <f t="shared" si="331"/>
        <v>NO CUMPLE</v>
      </c>
    </row>
    <row r="1641" spans="1:42" ht="15" hidden="1" x14ac:dyDescent="0.25">
      <c r="A1641"/>
      <c r="B1641"/>
      <c r="C1641"/>
      <c r="D1641"/>
      <c r="E1641"/>
      <c r="F1641"/>
      <c r="G1641"/>
      <c r="H1641"/>
      <c r="I1641"/>
      <c r="J1641"/>
      <c r="K1641"/>
      <c r="L1641"/>
      <c r="M1641"/>
      <c r="N1641"/>
      <c r="O1641"/>
      <c r="P1641"/>
      <c r="Q1641"/>
      <c r="R1641"/>
      <c r="S1641"/>
      <c r="T1641"/>
      <c r="U1641"/>
      <c r="V1641" s="40"/>
      <c r="W1641" s="40"/>
      <c r="X1641" s="40"/>
      <c r="Y1641" s="2" t="str">
        <f t="shared" si="332"/>
        <v/>
      </c>
      <c r="Z1641" s="47" t="str">
        <f t="shared" si="333"/>
        <v/>
      </c>
      <c r="AA1641" s="8"/>
      <c r="AB1641" s="8"/>
      <c r="AC1641" s="8"/>
      <c r="AD1641" s="8"/>
      <c r="AE1641" s="8"/>
      <c r="AF1641" s="42"/>
      <c r="AG1641" s="13" t="str">
        <f t="shared" si="322"/>
        <v>CUMPLE</v>
      </c>
      <c r="AH1641" s="13" t="str">
        <f t="shared" si="323"/>
        <v>NO CUMPLE</v>
      </c>
      <c r="AI1641" s="13" t="str">
        <f t="shared" si="324"/>
        <v>NO CUMPLE</v>
      </c>
      <c r="AJ1641" s="13" t="str">
        <f t="shared" si="325"/>
        <v>NO CUMPLE</v>
      </c>
      <c r="AK1641" s="13" t="str">
        <f t="shared" si="326"/>
        <v>NO CUMPLE</v>
      </c>
      <c r="AL1641" s="13" t="str">
        <f t="shared" si="327"/>
        <v>CUMPLE</v>
      </c>
      <c r="AM1641" s="13" t="str">
        <f t="shared" si="328"/>
        <v>NO CUMPLE</v>
      </c>
      <c r="AN1641" s="13" t="str">
        <f t="shared" si="329"/>
        <v>NO CUMPLE</v>
      </c>
      <c r="AO1641" s="13" t="str">
        <f t="shared" si="330"/>
        <v>NO CUMPLE</v>
      </c>
      <c r="AP1641" s="13" t="str">
        <f t="shared" si="331"/>
        <v>NO CUMPLE</v>
      </c>
    </row>
    <row r="1642" spans="1:42" ht="15" hidden="1" x14ac:dyDescent="0.25">
      <c r="A1642"/>
      <c r="B1642"/>
      <c r="C1642"/>
      <c r="D1642"/>
      <c r="E1642"/>
      <c r="F1642"/>
      <c r="G1642"/>
      <c r="H1642"/>
      <c r="I1642"/>
      <c r="J1642"/>
      <c r="K1642"/>
      <c r="L1642"/>
      <c r="M1642"/>
      <c r="N1642"/>
      <c r="O1642"/>
      <c r="P1642"/>
      <c r="Q1642"/>
      <c r="R1642"/>
      <c r="S1642"/>
      <c r="T1642"/>
      <c r="U1642"/>
      <c r="V1642" s="40"/>
      <c r="W1642" s="40"/>
      <c r="X1642" s="40"/>
      <c r="Y1642" s="2" t="str">
        <f t="shared" si="332"/>
        <v/>
      </c>
      <c r="Z1642" s="47" t="str">
        <f t="shared" si="333"/>
        <v/>
      </c>
      <c r="AA1642" s="8"/>
      <c r="AB1642" s="8"/>
      <c r="AC1642" s="8"/>
      <c r="AD1642" s="8"/>
      <c r="AE1642" s="8"/>
      <c r="AF1642" s="42"/>
      <c r="AG1642" s="13" t="str">
        <f t="shared" si="322"/>
        <v>CUMPLE</v>
      </c>
      <c r="AH1642" s="13" t="str">
        <f t="shared" si="323"/>
        <v>NO CUMPLE</v>
      </c>
      <c r="AI1642" s="13" t="str">
        <f t="shared" si="324"/>
        <v>NO CUMPLE</v>
      </c>
      <c r="AJ1642" s="13" t="str">
        <f t="shared" si="325"/>
        <v>NO CUMPLE</v>
      </c>
      <c r="AK1642" s="13" t="str">
        <f t="shared" si="326"/>
        <v>NO CUMPLE</v>
      </c>
      <c r="AL1642" s="13" t="str">
        <f t="shared" si="327"/>
        <v>CUMPLE</v>
      </c>
      <c r="AM1642" s="13" t="str">
        <f t="shared" si="328"/>
        <v>NO CUMPLE</v>
      </c>
      <c r="AN1642" s="13" t="str">
        <f t="shared" si="329"/>
        <v>NO CUMPLE</v>
      </c>
      <c r="AO1642" s="13" t="str">
        <f t="shared" si="330"/>
        <v>NO CUMPLE</v>
      </c>
      <c r="AP1642" s="13" t="str">
        <f t="shared" si="331"/>
        <v>NO CUMPLE</v>
      </c>
    </row>
    <row r="1643" spans="1:42" ht="15" hidden="1" x14ac:dyDescent="0.25">
      <c r="A1643"/>
      <c r="B1643"/>
      <c r="C1643"/>
      <c r="D1643"/>
      <c r="E1643"/>
      <c r="F1643"/>
      <c r="G1643"/>
      <c r="H1643"/>
      <c r="I1643"/>
      <c r="J1643"/>
      <c r="K1643"/>
      <c r="L1643"/>
      <c r="M1643"/>
      <c r="N1643"/>
      <c r="O1643"/>
      <c r="P1643"/>
      <c r="Q1643"/>
      <c r="R1643"/>
      <c r="S1643"/>
      <c r="T1643"/>
      <c r="U1643"/>
      <c r="V1643" s="40"/>
      <c r="W1643" s="40"/>
      <c r="X1643" s="40"/>
      <c r="Y1643" s="2" t="str">
        <f t="shared" si="332"/>
        <v/>
      </c>
      <c r="Z1643" s="47" t="str">
        <f t="shared" si="333"/>
        <v/>
      </c>
      <c r="AA1643" s="8"/>
      <c r="AB1643" s="8"/>
      <c r="AC1643" s="8"/>
      <c r="AD1643" s="8"/>
      <c r="AE1643" s="8"/>
      <c r="AF1643" s="42"/>
      <c r="AG1643" s="13" t="str">
        <f t="shared" si="322"/>
        <v>CUMPLE</v>
      </c>
      <c r="AH1643" s="13" t="str">
        <f t="shared" si="323"/>
        <v>NO CUMPLE</v>
      </c>
      <c r="AI1643" s="13" t="str">
        <f t="shared" si="324"/>
        <v>NO CUMPLE</v>
      </c>
      <c r="AJ1643" s="13" t="str">
        <f t="shared" si="325"/>
        <v>NO CUMPLE</v>
      </c>
      <c r="AK1643" s="13" t="str">
        <f t="shared" si="326"/>
        <v>NO CUMPLE</v>
      </c>
      <c r="AL1643" s="13" t="str">
        <f t="shared" si="327"/>
        <v>CUMPLE</v>
      </c>
      <c r="AM1643" s="13" t="str">
        <f t="shared" si="328"/>
        <v>NO CUMPLE</v>
      </c>
      <c r="AN1643" s="13" t="str">
        <f t="shared" si="329"/>
        <v>NO CUMPLE</v>
      </c>
      <c r="AO1643" s="13" t="str">
        <f t="shared" si="330"/>
        <v>NO CUMPLE</v>
      </c>
      <c r="AP1643" s="13" t="str">
        <f t="shared" si="331"/>
        <v>NO CUMPLE</v>
      </c>
    </row>
    <row r="1644" spans="1:42" ht="15" hidden="1" x14ac:dyDescent="0.25">
      <c r="A1644"/>
      <c r="B1644"/>
      <c r="C1644"/>
      <c r="D1644"/>
      <c r="E1644"/>
      <c r="F1644"/>
      <c r="G1644"/>
      <c r="H1644"/>
      <c r="I1644"/>
      <c r="J1644"/>
      <c r="K1644"/>
      <c r="L1644"/>
      <c r="M1644"/>
      <c r="N1644"/>
      <c r="O1644"/>
      <c r="P1644"/>
      <c r="Q1644"/>
      <c r="R1644"/>
      <c r="S1644"/>
      <c r="T1644"/>
      <c r="U1644"/>
      <c r="V1644" s="40"/>
      <c r="W1644" s="40"/>
      <c r="X1644" s="40"/>
      <c r="Y1644" s="2" t="str">
        <f t="shared" ref="Y1644:Y1670" si="334">IF(J1644="Incidente de Cliente",IF($X1644&lt;=$AT$2,"Cumplido","Incumplido"),"")</f>
        <v/>
      </c>
      <c r="Z1644" s="47" t="str">
        <f t="shared" ref="Z1644:Z1670" si="335">IF(J1644="Requerimiento de Cliente",IF($X1644&lt;=$AT$3,"Cumplido","Incumplido"),"")</f>
        <v/>
      </c>
      <c r="AA1644" s="8"/>
      <c r="AB1644" s="8"/>
      <c r="AC1644" s="8"/>
      <c r="AD1644" s="8"/>
      <c r="AE1644" s="8"/>
      <c r="AF1644" s="42"/>
      <c r="AG1644" s="13" t="str">
        <f t="shared" si="322"/>
        <v>CUMPLE</v>
      </c>
      <c r="AH1644" s="13" t="str">
        <f t="shared" si="323"/>
        <v>NO CUMPLE</v>
      </c>
      <c r="AI1644" s="13" t="str">
        <f t="shared" si="324"/>
        <v>NO CUMPLE</v>
      </c>
      <c r="AJ1644" s="13" t="str">
        <f t="shared" si="325"/>
        <v>NO CUMPLE</v>
      </c>
      <c r="AK1644" s="13" t="str">
        <f t="shared" si="326"/>
        <v>NO CUMPLE</v>
      </c>
      <c r="AL1644" s="13" t="str">
        <f t="shared" si="327"/>
        <v>CUMPLE</v>
      </c>
      <c r="AM1644" s="13" t="str">
        <f t="shared" si="328"/>
        <v>NO CUMPLE</v>
      </c>
      <c r="AN1644" s="13" t="str">
        <f t="shared" si="329"/>
        <v>NO CUMPLE</v>
      </c>
      <c r="AO1644" s="13" t="str">
        <f t="shared" si="330"/>
        <v>NO CUMPLE</v>
      </c>
      <c r="AP1644" s="13" t="str">
        <f t="shared" si="331"/>
        <v>NO CUMPLE</v>
      </c>
    </row>
    <row r="1645" spans="1:42" ht="15" hidden="1" x14ac:dyDescent="0.25">
      <c r="A1645"/>
      <c r="B1645"/>
      <c r="C1645"/>
      <c r="D1645"/>
      <c r="E1645"/>
      <c r="F1645"/>
      <c r="G1645"/>
      <c r="H1645"/>
      <c r="I1645"/>
      <c r="J1645"/>
      <c r="K1645"/>
      <c r="L1645"/>
      <c r="M1645"/>
      <c r="N1645"/>
      <c r="O1645"/>
      <c r="P1645"/>
      <c r="Q1645"/>
      <c r="R1645"/>
      <c r="S1645"/>
      <c r="T1645"/>
      <c r="U1645"/>
      <c r="V1645" s="40"/>
      <c r="W1645" s="40"/>
      <c r="X1645" s="40"/>
      <c r="Y1645" s="2" t="str">
        <f t="shared" si="334"/>
        <v/>
      </c>
      <c r="Z1645" s="47" t="str">
        <f t="shared" si="335"/>
        <v/>
      </c>
      <c r="AA1645" s="8"/>
      <c r="AB1645" s="8"/>
      <c r="AC1645" s="8"/>
      <c r="AD1645" s="8"/>
      <c r="AE1645" s="8"/>
      <c r="AF1645" s="42"/>
      <c r="AG1645" s="13" t="str">
        <f t="shared" si="322"/>
        <v>CUMPLE</v>
      </c>
      <c r="AH1645" s="13" t="str">
        <f t="shared" si="323"/>
        <v>NO CUMPLE</v>
      </c>
      <c r="AI1645" s="13" t="str">
        <f t="shared" si="324"/>
        <v>NO CUMPLE</v>
      </c>
      <c r="AJ1645" s="13" t="str">
        <f t="shared" si="325"/>
        <v>NO CUMPLE</v>
      </c>
      <c r="AK1645" s="13" t="str">
        <f t="shared" si="326"/>
        <v>NO CUMPLE</v>
      </c>
      <c r="AL1645" s="13" t="str">
        <f t="shared" si="327"/>
        <v>CUMPLE</v>
      </c>
      <c r="AM1645" s="13" t="str">
        <f t="shared" si="328"/>
        <v>NO CUMPLE</v>
      </c>
      <c r="AN1645" s="13" t="str">
        <f t="shared" si="329"/>
        <v>NO CUMPLE</v>
      </c>
      <c r="AO1645" s="13" t="str">
        <f t="shared" si="330"/>
        <v>NO CUMPLE</v>
      </c>
      <c r="AP1645" s="13" t="str">
        <f t="shared" si="331"/>
        <v>NO CUMPLE</v>
      </c>
    </row>
    <row r="1646" spans="1:42" ht="15" hidden="1" x14ac:dyDescent="0.25">
      <c r="A1646"/>
      <c r="B1646"/>
      <c r="C1646"/>
      <c r="D1646"/>
      <c r="E1646"/>
      <c r="F1646"/>
      <c r="G1646"/>
      <c r="H1646"/>
      <c r="I1646"/>
      <c r="J1646"/>
      <c r="K1646"/>
      <c r="L1646"/>
      <c r="M1646"/>
      <c r="N1646"/>
      <c r="O1646"/>
      <c r="P1646"/>
      <c r="Q1646"/>
      <c r="R1646"/>
      <c r="S1646"/>
      <c r="T1646"/>
      <c r="U1646"/>
      <c r="V1646" s="40"/>
      <c r="W1646" s="40"/>
      <c r="X1646" s="40"/>
      <c r="Y1646" s="2" t="str">
        <f t="shared" si="334"/>
        <v/>
      </c>
      <c r="Z1646" s="47" t="str">
        <f t="shared" si="335"/>
        <v/>
      </c>
      <c r="AA1646" s="8"/>
      <c r="AB1646" s="8"/>
      <c r="AC1646" s="8"/>
      <c r="AD1646" s="8"/>
      <c r="AE1646" s="8"/>
      <c r="AF1646" s="42"/>
      <c r="AG1646" s="13" t="str">
        <f t="shared" si="322"/>
        <v>CUMPLE</v>
      </c>
      <c r="AH1646" s="13" t="str">
        <f t="shared" si="323"/>
        <v>NO CUMPLE</v>
      </c>
      <c r="AI1646" s="13" t="str">
        <f t="shared" si="324"/>
        <v>NO CUMPLE</v>
      </c>
      <c r="AJ1646" s="13" t="str">
        <f t="shared" si="325"/>
        <v>NO CUMPLE</v>
      </c>
      <c r="AK1646" s="13" t="str">
        <f t="shared" si="326"/>
        <v>NO CUMPLE</v>
      </c>
      <c r="AL1646" s="13" t="str">
        <f t="shared" si="327"/>
        <v>CUMPLE</v>
      </c>
      <c r="AM1646" s="13" t="str">
        <f t="shared" si="328"/>
        <v>NO CUMPLE</v>
      </c>
      <c r="AN1646" s="13" t="str">
        <f t="shared" si="329"/>
        <v>NO CUMPLE</v>
      </c>
      <c r="AO1646" s="13" t="str">
        <f t="shared" si="330"/>
        <v>NO CUMPLE</v>
      </c>
      <c r="AP1646" s="13" t="str">
        <f t="shared" si="331"/>
        <v>NO CUMPLE</v>
      </c>
    </row>
    <row r="1647" spans="1:42" ht="15" hidden="1" x14ac:dyDescent="0.25">
      <c r="A1647"/>
      <c r="B1647"/>
      <c r="C1647"/>
      <c r="D1647"/>
      <c r="E1647"/>
      <c r="F1647"/>
      <c r="G1647"/>
      <c r="H1647"/>
      <c r="I1647"/>
      <c r="J1647"/>
      <c r="K1647"/>
      <c r="L1647"/>
      <c r="M1647"/>
      <c r="N1647"/>
      <c r="O1647"/>
      <c r="P1647"/>
      <c r="Q1647"/>
      <c r="R1647"/>
      <c r="S1647"/>
      <c r="T1647"/>
      <c r="U1647"/>
      <c r="V1647" s="40"/>
      <c r="W1647" s="40"/>
      <c r="X1647" s="40"/>
      <c r="Y1647" s="2" t="str">
        <f t="shared" si="334"/>
        <v/>
      </c>
      <c r="Z1647" s="47" t="str">
        <f t="shared" si="335"/>
        <v/>
      </c>
      <c r="AA1647" s="8"/>
      <c r="AB1647" s="8"/>
      <c r="AC1647" s="8"/>
      <c r="AD1647" s="8"/>
      <c r="AE1647" s="8"/>
      <c r="AF1647" s="42"/>
      <c r="AG1647" s="13" t="str">
        <f t="shared" si="322"/>
        <v>CUMPLE</v>
      </c>
      <c r="AH1647" s="13" t="str">
        <f t="shared" si="323"/>
        <v>NO CUMPLE</v>
      </c>
      <c r="AI1647" s="13" t="str">
        <f t="shared" si="324"/>
        <v>NO CUMPLE</v>
      </c>
      <c r="AJ1647" s="13" t="str">
        <f t="shared" si="325"/>
        <v>NO CUMPLE</v>
      </c>
      <c r="AK1647" s="13" t="str">
        <f t="shared" si="326"/>
        <v>NO CUMPLE</v>
      </c>
      <c r="AL1647" s="13" t="str">
        <f t="shared" si="327"/>
        <v>CUMPLE</v>
      </c>
      <c r="AM1647" s="13" t="str">
        <f t="shared" si="328"/>
        <v>NO CUMPLE</v>
      </c>
      <c r="AN1647" s="13" t="str">
        <f t="shared" si="329"/>
        <v>NO CUMPLE</v>
      </c>
      <c r="AO1647" s="13" t="str">
        <f t="shared" si="330"/>
        <v>NO CUMPLE</v>
      </c>
      <c r="AP1647" s="13" t="str">
        <f t="shared" si="331"/>
        <v>NO CUMPLE</v>
      </c>
    </row>
    <row r="1648" spans="1:42" ht="15" hidden="1" x14ac:dyDescent="0.25">
      <c r="A1648"/>
      <c r="B1648"/>
      <c r="C1648"/>
      <c r="D1648"/>
      <c r="E1648"/>
      <c r="F1648"/>
      <c r="G1648"/>
      <c r="H1648"/>
      <c r="I1648"/>
      <c r="J1648"/>
      <c r="K1648"/>
      <c r="L1648"/>
      <c r="M1648"/>
      <c r="N1648"/>
      <c r="O1648"/>
      <c r="P1648"/>
      <c r="Q1648"/>
      <c r="R1648"/>
      <c r="S1648"/>
      <c r="T1648"/>
      <c r="U1648"/>
      <c r="V1648" s="40"/>
      <c r="W1648" s="40"/>
      <c r="X1648" s="40"/>
      <c r="Y1648" s="2" t="str">
        <f t="shared" si="334"/>
        <v/>
      </c>
      <c r="Z1648" s="47" t="str">
        <f t="shared" si="335"/>
        <v/>
      </c>
      <c r="AA1648" s="8"/>
      <c r="AB1648" s="8"/>
      <c r="AC1648" s="8"/>
      <c r="AD1648" s="8"/>
      <c r="AE1648" s="8"/>
      <c r="AF1648" s="42"/>
      <c r="AG1648" s="13" t="str">
        <f t="shared" si="322"/>
        <v>CUMPLE</v>
      </c>
      <c r="AH1648" s="13" t="str">
        <f t="shared" si="323"/>
        <v>NO CUMPLE</v>
      </c>
      <c r="AI1648" s="13" t="str">
        <f t="shared" si="324"/>
        <v>NO CUMPLE</v>
      </c>
      <c r="AJ1648" s="13" t="str">
        <f t="shared" si="325"/>
        <v>NO CUMPLE</v>
      </c>
      <c r="AK1648" s="13" t="str">
        <f t="shared" si="326"/>
        <v>NO CUMPLE</v>
      </c>
      <c r="AL1648" s="13" t="str">
        <f t="shared" si="327"/>
        <v>CUMPLE</v>
      </c>
      <c r="AM1648" s="13" t="str">
        <f t="shared" si="328"/>
        <v>NO CUMPLE</v>
      </c>
      <c r="AN1648" s="13" t="str">
        <f t="shared" si="329"/>
        <v>NO CUMPLE</v>
      </c>
      <c r="AO1648" s="13" t="str">
        <f t="shared" si="330"/>
        <v>NO CUMPLE</v>
      </c>
      <c r="AP1648" s="13" t="str">
        <f t="shared" si="331"/>
        <v>NO CUMPLE</v>
      </c>
    </row>
    <row r="1649" spans="1:42" ht="15" hidden="1" x14ac:dyDescent="0.25">
      <c r="A1649"/>
      <c r="B1649"/>
      <c r="C1649"/>
      <c r="D1649"/>
      <c r="E1649"/>
      <c r="F1649"/>
      <c r="G1649"/>
      <c r="H1649"/>
      <c r="I1649"/>
      <c r="J1649"/>
      <c r="K1649"/>
      <c r="L1649"/>
      <c r="M1649"/>
      <c r="N1649"/>
      <c r="O1649"/>
      <c r="P1649"/>
      <c r="Q1649"/>
      <c r="R1649"/>
      <c r="S1649"/>
      <c r="T1649"/>
      <c r="U1649"/>
      <c r="V1649" s="40"/>
      <c r="W1649" s="40"/>
      <c r="X1649" s="40"/>
      <c r="Y1649" s="2" t="str">
        <f t="shared" si="334"/>
        <v/>
      </c>
      <c r="Z1649" s="47" t="str">
        <f t="shared" si="335"/>
        <v/>
      </c>
      <c r="AA1649" s="8"/>
      <c r="AB1649" s="8"/>
      <c r="AC1649" s="8"/>
      <c r="AD1649" s="8"/>
      <c r="AE1649" s="8"/>
      <c r="AF1649" s="42"/>
      <c r="AG1649" s="13" t="str">
        <f t="shared" si="322"/>
        <v>CUMPLE</v>
      </c>
      <c r="AH1649" s="13" t="str">
        <f t="shared" si="323"/>
        <v>NO CUMPLE</v>
      </c>
      <c r="AI1649" s="13" t="str">
        <f t="shared" si="324"/>
        <v>NO CUMPLE</v>
      </c>
      <c r="AJ1649" s="13" t="str">
        <f t="shared" si="325"/>
        <v>NO CUMPLE</v>
      </c>
      <c r="AK1649" s="13" t="str">
        <f t="shared" si="326"/>
        <v>NO CUMPLE</v>
      </c>
      <c r="AL1649" s="13" t="str">
        <f t="shared" si="327"/>
        <v>CUMPLE</v>
      </c>
      <c r="AM1649" s="13" t="str">
        <f t="shared" si="328"/>
        <v>NO CUMPLE</v>
      </c>
      <c r="AN1649" s="13" t="str">
        <f t="shared" si="329"/>
        <v>NO CUMPLE</v>
      </c>
      <c r="AO1649" s="13" t="str">
        <f t="shared" si="330"/>
        <v>NO CUMPLE</v>
      </c>
      <c r="AP1649" s="13" t="str">
        <f t="shared" si="331"/>
        <v>NO CUMPLE</v>
      </c>
    </row>
    <row r="1650" spans="1:42" ht="15" hidden="1" x14ac:dyDescent="0.25">
      <c r="A1650"/>
      <c r="B1650"/>
      <c r="C1650"/>
      <c r="D1650"/>
      <c r="E1650"/>
      <c r="F1650"/>
      <c r="G1650"/>
      <c r="H1650"/>
      <c r="I1650"/>
      <c r="J1650"/>
      <c r="K1650"/>
      <c r="L1650"/>
      <c r="M1650"/>
      <c r="N1650"/>
      <c r="O1650"/>
      <c r="P1650"/>
      <c r="Q1650"/>
      <c r="R1650"/>
      <c r="S1650"/>
      <c r="T1650"/>
      <c r="U1650"/>
      <c r="V1650" s="40"/>
      <c r="W1650" s="40"/>
      <c r="X1650" s="40"/>
      <c r="Y1650" s="2" t="str">
        <f t="shared" si="334"/>
        <v/>
      </c>
      <c r="Z1650" s="47" t="str">
        <f t="shared" si="335"/>
        <v/>
      </c>
      <c r="AA1650" s="8"/>
      <c r="AB1650" s="8"/>
      <c r="AC1650" s="8"/>
      <c r="AD1650" s="8"/>
      <c r="AE1650" s="8"/>
      <c r="AF1650" s="42"/>
      <c r="AG1650" s="13" t="str">
        <f t="shared" si="322"/>
        <v>CUMPLE</v>
      </c>
      <c r="AH1650" s="13" t="str">
        <f t="shared" si="323"/>
        <v>NO CUMPLE</v>
      </c>
      <c r="AI1650" s="13" t="str">
        <f t="shared" si="324"/>
        <v>NO CUMPLE</v>
      </c>
      <c r="AJ1650" s="13" t="str">
        <f t="shared" si="325"/>
        <v>NO CUMPLE</v>
      </c>
      <c r="AK1650" s="13" t="str">
        <f t="shared" si="326"/>
        <v>NO CUMPLE</v>
      </c>
      <c r="AL1650" s="13" t="str">
        <f t="shared" si="327"/>
        <v>CUMPLE</v>
      </c>
      <c r="AM1650" s="13" t="str">
        <f t="shared" si="328"/>
        <v>NO CUMPLE</v>
      </c>
      <c r="AN1650" s="13" t="str">
        <f t="shared" si="329"/>
        <v>NO CUMPLE</v>
      </c>
      <c r="AO1650" s="13" t="str">
        <f t="shared" si="330"/>
        <v>NO CUMPLE</v>
      </c>
      <c r="AP1650" s="13" t="str">
        <f t="shared" si="331"/>
        <v>NO CUMPLE</v>
      </c>
    </row>
    <row r="1651" spans="1:42" ht="15" hidden="1" x14ac:dyDescent="0.25">
      <c r="A1651"/>
      <c r="B1651"/>
      <c r="C1651"/>
      <c r="D1651"/>
      <c r="E1651"/>
      <c r="F1651"/>
      <c r="G1651"/>
      <c r="H1651"/>
      <c r="I1651"/>
      <c r="J1651"/>
      <c r="K1651"/>
      <c r="L1651"/>
      <c r="M1651"/>
      <c r="N1651"/>
      <c r="O1651"/>
      <c r="P1651"/>
      <c r="Q1651"/>
      <c r="R1651"/>
      <c r="S1651"/>
      <c r="T1651"/>
      <c r="U1651"/>
      <c r="V1651" s="40"/>
      <c r="W1651" s="40"/>
      <c r="X1651" s="40"/>
      <c r="Y1651" s="2" t="str">
        <f t="shared" si="334"/>
        <v/>
      </c>
      <c r="Z1651" s="47" t="str">
        <f t="shared" si="335"/>
        <v/>
      </c>
      <c r="AA1651" s="8"/>
      <c r="AB1651" s="8"/>
      <c r="AC1651" s="8"/>
      <c r="AD1651" s="8"/>
      <c r="AE1651" s="8"/>
      <c r="AF1651" s="42"/>
      <c r="AG1651" s="13" t="str">
        <f t="shared" si="322"/>
        <v>CUMPLE</v>
      </c>
      <c r="AH1651" s="13" t="str">
        <f t="shared" si="323"/>
        <v>NO CUMPLE</v>
      </c>
      <c r="AI1651" s="13" t="str">
        <f t="shared" si="324"/>
        <v>NO CUMPLE</v>
      </c>
      <c r="AJ1651" s="13" t="str">
        <f t="shared" si="325"/>
        <v>NO CUMPLE</v>
      </c>
      <c r="AK1651" s="13" t="str">
        <f t="shared" si="326"/>
        <v>NO CUMPLE</v>
      </c>
      <c r="AL1651" s="13" t="str">
        <f t="shared" si="327"/>
        <v>CUMPLE</v>
      </c>
      <c r="AM1651" s="13" t="str">
        <f t="shared" si="328"/>
        <v>NO CUMPLE</v>
      </c>
      <c r="AN1651" s="13" t="str">
        <f t="shared" si="329"/>
        <v>NO CUMPLE</v>
      </c>
      <c r="AO1651" s="13" t="str">
        <f t="shared" si="330"/>
        <v>NO CUMPLE</v>
      </c>
      <c r="AP1651" s="13" t="str">
        <f t="shared" si="331"/>
        <v>NO CUMPLE</v>
      </c>
    </row>
    <row r="1652" spans="1:42" ht="15" hidden="1" x14ac:dyDescent="0.25">
      <c r="A1652"/>
      <c r="B1652"/>
      <c r="C1652"/>
      <c r="D1652"/>
      <c r="E1652"/>
      <c r="F1652"/>
      <c r="G1652"/>
      <c r="H1652"/>
      <c r="I1652"/>
      <c r="J1652"/>
      <c r="K1652"/>
      <c r="L1652"/>
      <c r="M1652"/>
      <c r="N1652"/>
      <c r="O1652"/>
      <c r="P1652"/>
      <c r="Q1652"/>
      <c r="R1652"/>
      <c r="S1652"/>
      <c r="T1652"/>
      <c r="U1652"/>
      <c r="V1652" s="40"/>
      <c r="W1652" s="40"/>
      <c r="X1652" s="40"/>
      <c r="Y1652" s="2" t="str">
        <f t="shared" si="334"/>
        <v/>
      </c>
      <c r="Z1652" s="47" t="str">
        <f t="shared" si="335"/>
        <v/>
      </c>
      <c r="AA1652" s="8"/>
      <c r="AB1652" s="8"/>
      <c r="AC1652" s="8"/>
      <c r="AD1652" s="8"/>
      <c r="AE1652" s="8"/>
      <c r="AF1652" s="42"/>
      <c r="AG1652" s="13" t="str">
        <f t="shared" si="322"/>
        <v>CUMPLE</v>
      </c>
      <c r="AH1652" s="13" t="str">
        <f t="shared" si="323"/>
        <v>NO CUMPLE</v>
      </c>
      <c r="AI1652" s="13" t="str">
        <f t="shared" si="324"/>
        <v>NO CUMPLE</v>
      </c>
      <c r="AJ1652" s="13" t="str">
        <f t="shared" si="325"/>
        <v>NO CUMPLE</v>
      </c>
      <c r="AK1652" s="13" t="str">
        <f t="shared" si="326"/>
        <v>NO CUMPLE</v>
      </c>
      <c r="AL1652" s="13" t="str">
        <f t="shared" si="327"/>
        <v>CUMPLE</v>
      </c>
      <c r="AM1652" s="13" t="str">
        <f t="shared" si="328"/>
        <v>NO CUMPLE</v>
      </c>
      <c r="AN1652" s="13" t="str">
        <f t="shared" si="329"/>
        <v>NO CUMPLE</v>
      </c>
      <c r="AO1652" s="13" t="str">
        <f t="shared" si="330"/>
        <v>NO CUMPLE</v>
      </c>
      <c r="AP1652" s="13" t="str">
        <f t="shared" si="331"/>
        <v>NO CUMPLE</v>
      </c>
    </row>
    <row r="1653" spans="1:42" ht="15" hidden="1" x14ac:dyDescent="0.25">
      <c r="A1653"/>
      <c r="B1653"/>
      <c r="C1653"/>
      <c r="D1653"/>
      <c r="E1653"/>
      <c r="F1653"/>
      <c r="G1653"/>
      <c r="H1653"/>
      <c r="I1653"/>
      <c r="J1653"/>
      <c r="K1653"/>
      <c r="L1653"/>
      <c r="M1653"/>
      <c r="N1653"/>
      <c r="O1653"/>
      <c r="P1653"/>
      <c r="Q1653"/>
      <c r="R1653"/>
      <c r="S1653"/>
      <c r="T1653"/>
      <c r="U1653"/>
      <c r="V1653" s="40"/>
      <c r="W1653" s="40"/>
      <c r="X1653" s="40"/>
      <c r="Y1653" s="2" t="str">
        <f t="shared" si="334"/>
        <v/>
      </c>
      <c r="Z1653" s="47" t="str">
        <f t="shared" si="335"/>
        <v/>
      </c>
      <c r="AA1653" s="8"/>
      <c r="AB1653" s="8"/>
      <c r="AC1653" s="8"/>
      <c r="AD1653" s="8"/>
      <c r="AE1653" s="8"/>
      <c r="AF1653" s="42"/>
      <c r="AG1653" s="13" t="str">
        <f t="shared" si="322"/>
        <v>CUMPLE</v>
      </c>
      <c r="AH1653" s="13" t="str">
        <f t="shared" si="323"/>
        <v>NO CUMPLE</v>
      </c>
      <c r="AI1653" s="13" t="str">
        <f t="shared" si="324"/>
        <v>NO CUMPLE</v>
      </c>
      <c r="AJ1653" s="13" t="str">
        <f t="shared" si="325"/>
        <v>NO CUMPLE</v>
      </c>
      <c r="AK1653" s="13" t="str">
        <f t="shared" si="326"/>
        <v>NO CUMPLE</v>
      </c>
      <c r="AL1653" s="13" t="str">
        <f t="shared" si="327"/>
        <v>CUMPLE</v>
      </c>
      <c r="AM1653" s="13" t="str">
        <f t="shared" si="328"/>
        <v>NO CUMPLE</v>
      </c>
      <c r="AN1653" s="13" t="str">
        <f t="shared" si="329"/>
        <v>NO CUMPLE</v>
      </c>
      <c r="AO1653" s="13" t="str">
        <f t="shared" si="330"/>
        <v>NO CUMPLE</v>
      </c>
      <c r="AP1653" s="13" t="str">
        <f t="shared" si="331"/>
        <v>NO CUMPLE</v>
      </c>
    </row>
    <row r="1654" spans="1:42" ht="15" hidden="1" x14ac:dyDescent="0.25">
      <c r="A1654"/>
      <c r="B1654"/>
      <c r="C1654"/>
      <c r="D1654"/>
      <c r="E1654"/>
      <c r="F1654"/>
      <c r="G1654"/>
      <c r="H1654"/>
      <c r="I1654"/>
      <c r="J1654"/>
      <c r="K1654"/>
      <c r="L1654"/>
      <c r="M1654"/>
      <c r="N1654"/>
      <c r="O1654"/>
      <c r="P1654"/>
      <c r="Q1654"/>
      <c r="R1654"/>
      <c r="S1654"/>
      <c r="T1654"/>
      <c r="U1654"/>
      <c r="V1654" s="40"/>
      <c r="W1654" s="40"/>
      <c r="X1654" s="40"/>
      <c r="Y1654" s="2" t="str">
        <f t="shared" si="334"/>
        <v/>
      </c>
      <c r="Z1654" s="47" t="str">
        <f t="shared" si="335"/>
        <v/>
      </c>
      <c r="AA1654" s="8"/>
      <c r="AB1654" s="8"/>
      <c r="AC1654" s="8"/>
      <c r="AD1654" s="8"/>
      <c r="AE1654" s="8"/>
      <c r="AF1654" s="42"/>
      <c r="AG1654" s="13" t="str">
        <f t="shared" si="322"/>
        <v>CUMPLE</v>
      </c>
      <c r="AH1654" s="13" t="str">
        <f t="shared" si="323"/>
        <v>NO CUMPLE</v>
      </c>
      <c r="AI1654" s="13" t="str">
        <f t="shared" si="324"/>
        <v>NO CUMPLE</v>
      </c>
      <c r="AJ1654" s="13" t="str">
        <f t="shared" si="325"/>
        <v>NO CUMPLE</v>
      </c>
      <c r="AK1654" s="13" t="str">
        <f t="shared" si="326"/>
        <v>NO CUMPLE</v>
      </c>
      <c r="AL1654" s="13" t="str">
        <f t="shared" si="327"/>
        <v>CUMPLE</v>
      </c>
      <c r="AM1654" s="13" t="str">
        <f t="shared" si="328"/>
        <v>NO CUMPLE</v>
      </c>
      <c r="AN1654" s="13" t="str">
        <f t="shared" si="329"/>
        <v>NO CUMPLE</v>
      </c>
      <c r="AO1654" s="13" t="str">
        <f t="shared" si="330"/>
        <v>NO CUMPLE</v>
      </c>
      <c r="AP1654" s="13" t="str">
        <f t="shared" si="331"/>
        <v>NO CUMPLE</v>
      </c>
    </row>
    <row r="1655" spans="1:42" ht="15" hidden="1" x14ac:dyDescent="0.25">
      <c r="A1655"/>
      <c r="B1655"/>
      <c r="C1655"/>
      <c r="D1655"/>
      <c r="E1655"/>
      <c r="F1655"/>
      <c r="G1655"/>
      <c r="H1655"/>
      <c r="I1655"/>
      <c r="J1655"/>
      <c r="K1655"/>
      <c r="L1655"/>
      <c r="M1655"/>
      <c r="N1655"/>
      <c r="O1655"/>
      <c r="P1655"/>
      <c r="Q1655"/>
      <c r="R1655"/>
      <c r="S1655"/>
      <c r="T1655"/>
      <c r="U1655"/>
      <c r="V1655" s="40"/>
      <c r="W1655" s="40"/>
      <c r="X1655" s="40"/>
      <c r="Y1655" s="2" t="str">
        <f t="shared" si="334"/>
        <v/>
      </c>
      <c r="Z1655" s="47" t="str">
        <f t="shared" si="335"/>
        <v/>
      </c>
      <c r="AA1655" s="8"/>
      <c r="AB1655" s="8"/>
      <c r="AC1655" s="8"/>
      <c r="AD1655" s="8"/>
      <c r="AE1655" s="8"/>
      <c r="AF1655" s="42"/>
      <c r="AG1655" s="13" t="str">
        <f t="shared" si="322"/>
        <v>CUMPLE</v>
      </c>
      <c r="AH1655" s="13" t="str">
        <f t="shared" si="323"/>
        <v>NO CUMPLE</v>
      </c>
      <c r="AI1655" s="13" t="str">
        <f t="shared" si="324"/>
        <v>NO CUMPLE</v>
      </c>
      <c r="AJ1655" s="13" t="str">
        <f t="shared" si="325"/>
        <v>NO CUMPLE</v>
      </c>
      <c r="AK1655" s="13" t="str">
        <f t="shared" si="326"/>
        <v>NO CUMPLE</v>
      </c>
      <c r="AL1655" s="13" t="str">
        <f t="shared" si="327"/>
        <v>CUMPLE</v>
      </c>
      <c r="AM1655" s="13" t="str">
        <f t="shared" si="328"/>
        <v>NO CUMPLE</v>
      </c>
      <c r="AN1655" s="13" t="str">
        <f t="shared" si="329"/>
        <v>NO CUMPLE</v>
      </c>
      <c r="AO1655" s="13" t="str">
        <f t="shared" si="330"/>
        <v>NO CUMPLE</v>
      </c>
      <c r="AP1655" s="13" t="str">
        <f t="shared" si="331"/>
        <v>NO CUMPLE</v>
      </c>
    </row>
    <row r="1656" spans="1:42" ht="15" hidden="1" x14ac:dyDescent="0.25">
      <c r="A1656"/>
      <c r="B1656"/>
      <c r="C1656"/>
      <c r="D1656"/>
      <c r="E1656"/>
      <c r="F1656"/>
      <c r="G1656"/>
      <c r="H1656"/>
      <c r="I1656"/>
      <c r="J1656"/>
      <c r="K1656"/>
      <c r="L1656"/>
      <c r="M1656"/>
      <c r="N1656"/>
      <c r="O1656"/>
      <c r="P1656"/>
      <c r="Q1656"/>
      <c r="R1656"/>
      <c r="S1656"/>
      <c r="T1656"/>
      <c r="U1656"/>
      <c r="V1656" s="40"/>
      <c r="W1656" s="40"/>
      <c r="X1656" s="40"/>
      <c r="Y1656" s="2" t="str">
        <f t="shared" si="334"/>
        <v/>
      </c>
      <c r="Z1656" s="47" t="str">
        <f t="shared" si="335"/>
        <v/>
      </c>
      <c r="AA1656" s="8"/>
      <c r="AB1656" s="8"/>
      <c r="AC1656" s="8"/>
      <c r="AD1656" s="8"/>
      <c r="AE1656" s="8"/>
      <c r="AF1656" s="42"/>
      <c r="AG1656" s="13" t="str">
        <f t="shared" si="322"/>
        <v>CUMPLE</v>
      </c>
      <c r="AH1656" s="13" t="str">
        <f t="shared" si="323"/>
        <v>NO CUMPLE</v>
      </c>
      <c r="AI1656" s="13" t="str">
        <f t="shared" si="324"/>
        <v>NO CUMPLE</v>
      </c>
      <c r="AJ1656" s="13" t="str">
        <f t="shared" si="325"/>
        <v>NO CUMPLE</v>
      </c>
      <c r="AK1656" s="13" t="str">
        <f t="shared" si="326"/>
        <v>NO CUMPLE</v>
      </c>
      <c r="AL1656" s="13" t="str">
        <f t="shared" si="327"/>
        <v>CUMPLE</v>
      </c>
      <c r="AM1656" s="13" t="str">
        <f t="shared" si="328"/>
        <v>NO CUMPLE</v>
      </c>
      <c r="AN1656" s="13" t="str">
        <f t="shared" si="329"/>
        <v>NO CUMPLE</v>
      </c>
      <c r="AO1656" s="13" t="str">
        <f t="shared" si="330"/>
        <v>NO CUMPLE</v>
      </c>
      <c r="AP1656" s="13" t="str">
        <f t="shared" si="331"/>
        <v>NO CUMPLE</v>
      </c>
    </row>
    <row r="1657" spans="1:42" ht="15" hidden="1" x14ac:dyDescent="0.25">
      <c r="A1657"/>
      <c r="B1657"/>
      <c r="C1657"/>
      <c r="D1657"/>
      <c r="E1657"/>
      <c r="F1657"/>
      <c r="G1657"/>
      <c r="H1657"/>
      <c r="I1657"/>
      <c r="J1657"/>
      <c r="K1657"/>
      <c r="L1657"/>
      <c r="M1657"/>
      <c r="N1657"/>
      <c r="O1657"/>
      <c r="P1657"/>
      <c r="Q1657"/>
      <c r="R1657"/>
      <c r="S1657"/>
      <c r="T1657"/>
      <c r="U1657"/>
      <c r="V1657" s="40"/>
      <c r="W1657" s="40"/>
      <c r="X1657" s="40"/>
      <c r="Y1657" s="2" t="str">
        <f t="shared" si="334"/>
        <v/>
      </c>
      <c r="Z1657" s="47" t="str">
        <f t="shared" si="335"/>
        <v/>
      </c>
      <c r="AA1657" s="8"/>
      <c r="AB1657" s="8"/>
      <c r="AC1657" s="8"/>
      <c r="AD1657" s="8"/>
      <c r="AE1657" s="8"/>
      <c r="AF1657" s="42"/>
      <c r="AG1657" s="13" t="str">
        <f t="shared" si="322"/>
        <v>CUMPLE</v>
      </c>
      <c r="AH1657" s="13" t="str">
        <f t="shared" si="323"/>
        <v>NO CUMPLE</v>
      </c>
      <c r="AI1657" s="13" t="str">
        <f t="shared" si="324"/>
        <v>NO CUMPLE</v>
      </c>
      <c r="AJ1657" s="13" t="str">
        <f t="shared" si="325"/>
        <v>NO CUMPLE</v>
      </c>
      <c r="AK1657" s="13" t="str">
        <f t="shared" si="326"/>
        <v>NO CUMPLE</v>
      </c>
      <c r="AL1657" s="13" t="str">
        <f t="shared" si="327"/>
        <v>CUMPLE</v>
      </c>
      <c r="AM1657" s="13" t="str">
        <f t="shared" si="328"/>
        <v>NO CUMPLE</v>
      </c>
      <c r="AN1657" s="13" t="str">
        <f t="shared" si="329"/>
        <v>NO CUMPLE</v>
      </c>
      <c r="AO1657" s="13" t="str">
        <f t="shared" si="330"/>
        <v>NO CUMPLE</v>
      </c>
      <c r="AP1657" s="13" t="str">
        <f t="shared" si="331"/>
        <v>NO CUMPLE</v>
      </c>
    </row>
    <row r="1658" spans="1:42" ht="15" hidden="1" x14ac:dyDescent="0.25">
      <c r="A1658"/>
      <c r="B1658"/>
      <c r="C1658"/>
      <c r="D1658"/>
      <c r="E1658"/>
      <c r="F1658"/>
      <c r="G1658"/>
      <c r="H1658"/>
      <c r="I1658"/>
      <c r="J1658"/>
      <c r="K1658"/>
      <c r="L1658"/>
      <c r="M1658"/>
      <c r="N1658"/>
      <c r="O1658"/>
      <c r="P1658"/>
      <c r="Q1658"/>
      <c r="R1658"/>
      <c r="S1658"/>
      <c r="T1658"/>
      <c r="U1658"/>
      <c r="V1658" s="40"/>
      <c r="W1658" s="40"/>
      <c r="X1658" s="40"/>
      <c r="Y1658" s="2" t="str">
        <f t="shared" si="334"/>
        <v/>
      </c>
      <c r="Z1658" s="47" t="str">
        <f t="shared" si="335"/>
        <v/>
      </c>
      <c r="AA1658" s="8"/>
      <c r="AB1658" s="8"/>
      <c r="AC1658" s="8"/>
      <c r="AD1658" s="8"/>
      <c r="AE1658" s="8"/>
      <c r="AF1658" s="42"/>
      <c r="AG1658" s="13" t="str">
        <f t="shared" si="322"/>
        <v>CUMPLE</v>
      </c>
      <c r="AH1658" s="13" t="str">
        <f t="shared" si="323"/>
        <v>NO CUMPLE</v>
      </c>
      <c r="AI1658" s="13" t="str">
        <f t="shared" si="324"/>
        <v>NO CUMPLE</v>
      </c>
      <c r="AJ1658" s="13" t="str">
        <f t="shared" si="325"/>
        <v>NO CUMPLE</v>
      </c>
      <c r="AK1658" s="13" t="str">
        <f t="shared" si="326"/>
        <v>NO CUMPLE</v>
      </c>
      <c r="AL1658" s="13" t="str">
        <f t="shared" si="327"/>
        <v>CUMPLE</v>
      </c>
      <c r="AM1658" s="13" t="str">
        <f t="shared" si="328"/>
        <v>NO CUMPLE</v>
      </c>
      <c r="AN1658" s="13" t="str">
        <f t="shared" si="329"/>
        <v>NO CUMPLE</v>
      </c>
      <c r="AO1658" s="13" t="str">
        <f t="shared" si="330"/>
        <v>NO CUMPLE</v>
      </c>
      <c r="AP1658" s="13" t="str">
        <f t="shared" si="331"/>
        <v>NO CUMPLE</v>
      </c>
    </row>
    <row r="1659" spans="1:42" ht="15" hidden="1" x14ac:dyDescent="0.25">
      <c r="A1659"/>
      <c r="B1659"/>
      <c r="C1659"/>
      <c r="D1659"/>
      <c r="E1659"/>
      <c r="F1659"/>
      <c r="G1659"/>
      <c r="H1659"/>
      <c r="I1659"/>
      <c r="J1659"/>
      <c r="K1659"/>
      <c r="L1659"/>
      <c r="M1659"/>
      <c r="N1659"/>
      <c r="O1659"/>
      <c r="P1659"/>
      <c r="Q1659"/>
      <c r="R1659"/>
      <c r="S1659"/>
      <c r="T1659"/>
      <c r="U1659"/>
      <c r="V1659" s="40"/>
      <c r="W1659" s="40"/>
      <c r="X1659" s="40"/>
      <c r="Y1659" s="2" t="str">
        <f t="shared" si="334"/>
        <v/>
      </c>
      <c r="Z1659" s="47" t="str">
        <f t="shared" si="335"/>
        <v/>
      </c>
      <c r="AA1659" s="8"/>
      <c r="AB1659" s="8"/>
      <c r="AC1659" s="8"/>
      <c r="AD1659" s="8"/>
      <c r="AE1659" s="8"/>
      <c r="AF1659" s="42"/>
      <c r="AG1659" s="13" t="str">
        <f t="shared" si="322"/>
        <v>CUMPLE</v>
      </c>
      <c r="AH1659" s="13" t="str">
        <f t="shared" si="323"/>
        <v>NO CUMPLE</v>
      </c>
      <c r="AI1659" s="13" t="str">
        <f t="shared" si="324"/>
        <v>NO CUMPLE</v>
      </c>
      <c r="AJ1659" s="13" t="str">
        <f t="shared" si="325"/>
        <v>NO CUMPLE</v>
      </c>
      <c r="AK1659" s="13" t="str">
        <f t="shared" si="326"/>
        <v>NO CUMPLE</v>
      </c>
      <c r="AL1659" s="13" t="str">
        <f t="shared" si="327"/>
        <v>CUMPLE</v>
      </c>
      <c r="AM1659" s="13" t="str">
        <f t="shared" si="328"/>
        <v>NO CUMPLE</v>
      </c>
      <c r="AN1659" s="13" t="str">
        <f t="shared" si="329"/>
        <v>NO CUMPLE</v>
      </c>
      <c r="AO1659" s="13" t="str">
        <f t="shared" si="330"/>
        <v>NO CUMPLE</v>
      </c>
      <c r="AP1659" s="13" t="str">
        <f t="shared" si="331"/>
        <v>NO CUMPLE</v>
      </c>
    </row>
    <row r="1660" spans="1:42" ht="15" hidden="1" x14ac:dyDescent="0.25">
      <c r="A1660"/>
      <c r="B1660"/>
      <c r="C1660"/>
      <c r="D1660"/>
      <c r="E1660"/>
      <c r="F1660"/>
      <c r="G1660"/>
      <c r="H1660"/>
      <c r="I1660"/>
      <c r="J1660"/>
      <c r="K1660"/>
      <c r="L1660"/>
      <c r="M1660"/>
      <c r="N1660"/>
      <c r="O1660"/>
      <c r="P1660"/>
      <c r="Q1660"/>
      <c r="R1660"/>
      <c r="S1660"/>
      <c r="T1660"/>
      <c r="U1660"/>
      <c r="V1660" s="40"/>
      <c r="W1660" s="40"/>
      <c r="X1660" s="40"/>
      <c r="Y1660" s="2" t="str">
        <f t="shared" si="334"/>
        <v/>
      </c>
      <c r="Z1660" s="47" t="str">
        <f t="shared" si="335"/>
        <v/>
      </c>
      <c r="AA1660" s="8"/>
      <c r="AB1660" s="8"/>
      <c r="AC1660" s="8"/>
      <c r="AD1660" s="8"/>
      <c r="AE1660" s="8"/>
      <c r="AF1660" s="42"/>
      <c r="AG1660" s="13" t="str">
        <f t="shared" si="322"/>
        <v>CUMPLE</v>
      </c>
      <c r="AH1660" s="13" t="str">
        <f t="shared" si="323"/>
        <v>NO CUMPLE</v>
      </c>
      <c r="AI1660" s="13" t="str">
        <f t="shared" si="324"/>
        <v>NO CUMPLE</v>
      </c>
      <c r="AJ1660" s="13" t="str">
        <f t="shared" si="325"/>
        <v>NO CUMPLE</v>
      </c>
      <c r="AK1660" s="13" t="str">
        <f t="shared" si="326"/>
        <v>NO CUMPLE</v>
      </c>
      <c r="AL1660" s="13" t="str">
        <f t="shared" si="327"/>
        <v>CUMPLE</v>
      </c>
      <c r="AM1660" s="13" t="str">
        <f t="shared" si="328"/>
        <v>NO CUMPLE</v>
      </c>
      <c r="AN1660" s="13" t="str">
        <f t="shared" si="329"/>
        <v>NO CUMPLE</v>
      </c>
      <c r="AO1660" s="13" t="str">
        <f t="shared" si="330"/>
        <v>NO CUMPLE</v>
      </c>
      <c r="AP1660" s="13" t="str">
        <f t="shared" si="331"/>
        <v>NO CUMPLE</v>
      </c>
    </row>
    <row r="1661" spans="1:42" ht="15" hidden="1" x14ac:dyDescent="0.25">
      <c r="A1661"/>
      <c r="B1661"/>
      <c r="C1661"/>
      <c r="D1661"/>
      <c r="E1661"/>
      <c r="F1661"/>
      <c r="G1661"/>
      <c r="H1661"/>
      <c r="I1661"/>
      <c r="J1661"/>
      <c r="K1661"/>
      <c r="L1661"/>
      <c r="M1661"/>
      <c r="N1661"/>
      <c r="O1661"/>
      <c r="P1661"/>
      <c r="Q1661"/>
      <c r="R1661"/>
      <c r="S1661"/>
      <c r="T1661"/>
      <c r="U1661"/>
      <c r="V1661" s="40"/>
      <c r="W1661" s="40"/>
      <c r="X1661" s="40"/>
      <c r="Y1661" s="2" t="str">
        <f t="shared" si="334"/>
        <v/>
      </c>
      <c r="Z1661" s="47" t="str">
        <f t="shared" si="335"/>
        <v/>
      </c>
      <c r="AA1661" s="8"/>
      <c r="AB1661" s="8"/>
      <c r="AC1661" s="8"/>
      <c r="AD1661" s="8"/>
      <c r="AE1661" s="8"/>
      <c r="AF1661" s="42"/>
      <c r="AG1661" s="13" t="str">
        <f t="shared" si="322"/>
        <v>CUMPLE</v>
      </c>
      <c r="AH1661" s="13" t="str">
        <f t="shared" si="323"/>
        <v>NO CUMPLE</v>
      </c>
      <c r="AI1661" s="13" t="str">
        <f t="shared" si="324"/>
        <v>NO CUMPLE</v>
      </c>
      <c r="AJ1661" s="13" t="str">
        <f t="shared" si="325"/>
        <v>NO CUMPLE</v>
      </c>
      <c r="AK1661" s="13" t="str">
        <f t="shared" si="326"/>
        <v>NO CUMPLE</v>
      </c>
      <c r="AL1661" s="13" t="str">
        <f t="shared" si="327"/>
        <v>CUMPLE</v>
      </c>
      <c r="AM1661" s="13" t="str">
        <f t="shared" si="328"/>
        <v>NO CUMPLE</v>
      </c>
      <c r="AN1661" s="13" t="str">
        <f t="shared" si="329"/>
        <v>NO CUMPLE</v>
      </c>
      <c r="AO1661" s="13" t="str">
        <f t="shared" si="330"/>
        <v>NO CUMPLE</v>
      </c>
      <c r="AP1661" s="13" t="str">
        <f t="shared" si="331"/>
        <v>NO CUMPLE</v>
      </c>
    </row>
    <row r="1662" spans="1:42" ht="15" hidden="1" x14ac:dyDescent="0.25">
      <c r="A1662"/>
      <c r="B1662"/>
      <c r="C1662"/>
      <c r="D1662"/>
      <c r="E1662"/>
      <c r="F1662"/>
      <c r="G1662"/>
      <c r="H1662"/>
      <c r="I1662"/>
      <c r="J1662"/>
      <c r="K1662"/>
      <c r="L1662"/>
      <c r="M1662"/>
      <c r="N1662"/>
      <c r="O1662"/>
      <c r="P1662"/>
      <c r="Q1662"/>
      <c r="R1662"/>
      <c r="S1662"/>
      <c r="T1662"/>
      <c r="U1662"/>
      <c r="V1662" s="40"/>
      <c r="W1662" s="40"/>
      <c r="X1662" s="40"/>
      <c r="Y1662" s="2" t="str">
        <f t="shared" si="334"/>
        <v/>
      </c>
      <c r="Z1662" s="47" t="str">
        <f t="shared" si="335"/>
        <v/>
      </c>
      <c r="AA1662" s="8"/>
      <c r="AB1662" s="8"/>
      <c r="AC1662" s="8"/>
      <c r="AD1662" s="8"/>
      <c r="AE1662" s="8"/>
      <c r="AF1662" s="42"/>
      <c r="AG1662" s="13" t="str">
        <f t="shared" si="322"/>
        <v>CUMPLE</v>
      </c>
      <c r="AH1662" s="13" t="str">
        <f t="shared" si="323"/>
        <v>NO CUMPLE</v>
      </c>
      <c r="AI1662" s="13" t="str">
        <f t="shared" si="324"/>
        <v>NO CUMPLE</v>
      </c>
      <c r="AJ1662" s="13" t="str">
        <f t="shared" si="325"/>
        <v>NO CUMPLE</v>
      </c>
      <c r="AK1662" s="13" t="str">
        <f t="shared" si="326"/>
        <v>NO CUMPLE</v>
      </c>
      <c r="AL1662" s="13" t="str">
        <f t="shared" si="327"/>
        <v>CUMPLE</v>
      </c>
      <c r="AM1662" s="13" t="str">
        <f t="shared" si="328"/>
        <v>NO CUMPLE</v>
      </c>
      <c r="AN1662" s="13" t="str">
        <f t="shared" si="329"/>
        <v>NO CUMPLE</v>
      </c>
      <c r="AO1662" s="13" t="str">
        <f t="shared" si="330"/>
        <v>NO CUMPLE</v>
      </c>
      <c r="AP1662" s="13" t="str">
        <f t="shared" si="331"/>
        <v>NO CUMPLE</v>
      </c>
    </row>
    <row r="1663" spans="1:42" ht="15" hidden="1" x14ac:dyDescent="0.25">
      <c r="A1663"/>
      <c r="B1663"/>
      <c r="C1663"/>
      <c r="D1663"/>
      <c r="E1663"/>
      <c r="F1663"/>
      <c r="G1663"/>
      <c r="H1663"/>
      <c r="I1663"/>
      <c r="J1663"/>
      <c r="K1663"/>
      <c r="L1663"/>
      <c r="M1663"/>
      <c r="N1663"/>
      <c r="O1663"/>
      <c r="P1663"/>
      <c r="Q1663"/>
      <c r="R1663"/>
      <c r="S1663"/>
      <c r="T1663"/>
      <c r="U1663"/>
      <c r="V1663" s="40"/>
      <c r="W1663" s="40"/>
      <c r="X1663" s="40"/>
      <c r="Y1663" s="2" t="str">
        <f t="shared" si="334"/>
        <v/>
      </c>
      <c r="Z1663" s="47" t="str">
        <f t="shared" si="335"/>
        <v/>
      </c>
      <c r="AA1663" s="8"/>
      <c r="AB1663" s="8"/>
      <c r="AC1663" s="8"/>
      <c r="AD1663" s="8"/>
      <c r="AE1663" s="8"/>
      <c r="AF1663" s="42"/>
      <c r="AG1663" s="13" t="str">
        <f t="shared" si="322"/>
        <v>CUMPLE</v>
      </c>
      <c r="AH1663" s="13" t="str">
        <f t="shared" si="323"/>
        <v>NO CUMPLE</v>
      </c>
      <c r="AI1663" s="13" t="str">
        <f t="shared" si="324"/>
        <v>NO CUMPLE</v>
      </c>
      <c r="AJ1663" s="13" t="str">
        <f t="shared" si="325"/>
        <v>NO CUMPLE</v>
      </c>
      <c r="AK1663" s="13" t="str">
        <f t="shared" si="326"/>
        <v>NO CUMPLE</v>
      </c>
      <c r="AL1663" s="13" t="str">
        <f t="shared" si="327"/>
        <v>CUMPLE</v>
      </c>
      <c r="AM1663" s="13" t="str">
        <f t="shared" si="328"/>
        <v>NO CUMPLE</v>
      </c>
      <c r="AN1663" s="13" t="str">
        <f t="shared" si="329"/>
        <v>NO CUMPLE</v>
      </c>
      <c r="AO1663" s="13" t="str">
        <f t="shared" si="330"/>
        <v>NO CUMPLE</v>
      </c>
      <c r="AP1663" s="13" t="str">
        <f t="shared" si="331"/>
        <v>NO CUMPLE</v>
      </c>
    </row>
    <row r="1664" spans="1:42" ht="15" hidden="1" x14ac:dyDescent="0.25">
      <c r="A1664"/>
      <c r="B1664"/>
      <c r="C1664"/>
      <c r="D1664"/>
      <c r="E1664"/>
      <c r="F1664"/>
      <c r="G1664"/>
      <c r="H1664"/>
      <c r="I1664"/>
      <c r="J1664"/>
      <c r="K1664"/>
      <c r="L1664"/>
      <c r="M1664"/>
      <c r="N1664"/>
      <c r="O1664"/>
      <c r="P1664"/>
      <c r="Q1664"/>
      <c r="R1664"/>
      <c r="S1664"/>
      <c r="T1664"/>
      <c r="U1664"/>
      <c r="V1664" s="40"/>
      <c r="W1664" s="40"/>
      <c r="X1664" s="40"/>
      <c r="Y1664" s="2" t="str">
        <f t="shared" si="334"/>
        <v/>
      </c>
      <c r="Z1664" s="47" t="str">
        <f t="shared" si="335"/>
        <v/>
      </c>
      <c r="AA1664" s="8"/>
      <c r="AB1664" s="8"/>
      <c r="AC1664" s="8"/>
      <c r="AD1664" s="8"/>
      <c r="AE1664" s="8"/>
      <c r="AF1664" s="42"/>
      <c r="AG1664" s="13" t="str">
        <f t="shared" si="322"/>
        <v>CUMPLE</v>
      </c>
      <c r="AH1664" s="13" t="str">
        <f t="shared" si="323"/>
        <v>NO CUMPLE</v>
      </c>
      <c r="AI1664" s="13" t="str">
        <f t="shared" si="324"/>
        <v>NO CUMPLE</v>
      </c>
      <c r="AJ1664" s="13" t="str">
        <f t="shared" si="325"/>
        <v>NO CUMPLE</v>
      </c>
      <c r="AK1664" s="13" t="str">
        <f t="shared" si="326"/>
        <v>NO CUMPLE</v>
      </c>
      <c r="AL1664" s="13" t="str">
        <f t="shared" si="327"/>
        <v>CUMPLE</v>
      </c>
      <c r="AM1664" s="13" t="str">
        <f t="shared" si="328"/>
        <v>NO CUMPLE</v>
      </c>
      <c r="AN1664" s="13" t="str">
        <f t="shared" si="329"/>
        <v>NO CUMPLE</v>
      </c>
      <c r="AO1664" s="13" t="str">
        <f t="shared" si="330"/>
        <v>NO CUMPLE</v>
      </c>
      <c r="AP1664" s="13" t="str">
        <f t="shared" si="331"/>
        <v>NO CUMPLE</v>
      </c>
    </row>
    <row r="1665" spans="1:42" ht="15" hidden="1" x14ac:dyDescent="0.25">
      <c r="A1665"/>
      <c r="B1665"/>
      <c r="C1665"/>
      <c r="D1665"/>
      <c r="E1665"/>
      <c r="F1665"/>
      <c r="G1665"/>
      <c r="H1665"/>
      <c r="I1665"/>
      <c r="J1665"/>
      <c r="K1665"/>
      <c r="L1665"/>
      <c r="M1665"/>
      <c r="N1665"/>
      <c r="O1665"/>
      <c r="P1665"/>
      <c r="Q1665"/>
      <c r="R1665"/>
      <c r="S1665"/>
      <c r="T1665"/>
      <c r="U1665"/>
      <c r="V1665" s="40"/>
      <c r="W1665" s="40"/>
      <c r="X1665" s="40"/>
      <c r="Y1665" s="2" t="str">
        <f t="shared" si="334"/>
        <v/>
      </c>
      <c r="Z1665" s="47" t="str">
        <f t="shared" si="335"/>
        <v/>
      </c>
      <c r="AA1665" s="8"/>
      <c r="AB1665" s="8"/>
      <c r="AC1665" s="8"/>
      <c r="AD1665" s="8"/>
      <c r="AE1665" s="8"/>
      <c r="AF1665" s="42"/>
      <c r="AG1665" s="13" t="str">
        <f t="shared" si="322"/>
        <v>CUMPLE</v>
      </c>
      <c r="AH1665" s="13" t="str">
        <f t="shared" si="323"/>
        <v>NO CUMPLE</v>
      </c>
      <c r="AI1665" s="13" t="str">
        <f t="shared" si="324"/>
        <v>NO CUMPLE</v>
      </c>
      <c r="AJ1665" s="13" t="str">
        <f t="shared" si="325"/>
        <v>NO CUMPLE</v>
      </c>
      <c r="AK1665" s="13" t="str">
        <f t="shared" si="326"/>
        <v>NO CUMPLE</v>
      </c>
      <c r="AL1665" s="13" t="str">
        <f t="shared" si="327"/>
        <v>CUMPLE</v>
      </c>
      <c r="AM1665" s="13" t="str">
        <f t="shared" si="328"/>
        <v>NO CUMPLE</v>
      </c>
      <c r="AN1665" s="13" t="str">
        <f t="shared" si="329"/>
        <v>NO CUMPLE</v>
      </c>
      <c r="AO1665" s="13" t="str">
        <f t="shared" si="330"/>
        <v>NO CUMPLE</v>
      </c>
      <c r="AP1665" s="13" t="str">
        <f t="shared" si="331"/>
        <v>NO CUMPLE</v>
      </c>
    </row>
    <row r="1666" spans="1:42" ht="15" hidden="1" x14ac:dyDescent="0.25">
      <c r="A1666"/>
      <c r="B1666"/>
      <c r="C1666"/>
      <c r="D1666"/>
      <c r="E1666"/>
      <c r="F1666"/>
      <c r="G1666"/>
      <c r="H1666"/>
      <c r="I1666"/>
      <c r="J1666"/>
      <c r="K1666"/>
      <c r="L1666"/>
      <c r="M1666"/>
      <c r="N1666"/>
      <c r="O1666"/>
      <c r="P1666"/>
      <c r="Q1666"/>
      <c r="R1666"/>
      <c r="S1666"/>
      <c r="T1666"/>
      <c r="U1666"/>
      <c r="V1666" s="40"/>
      <c r="W1666" s="40"/>
      <c r="X1666" s="40"/>
      <c r="Y1666" s="2" t="str">
        <f t="shared" si="334"/>
        <v/>
      </c>
      <c r="Z1666" s="47" t="str">
        <f t="shared" si="335"/>
        <v/>
      </c>
      <c r="AB1666" s="8"/>
      <c r="AC1666" s="8"/>
      <c r="AD1666" s="8"/>
      <c r="AE1666" s="8"/>
      <c r="AF1666" s="42"/>
      <c r="AG1666" s="13" t="str">
        <f t="shared" si="322"/>
        <v>CUMPLE</v>
      </c>
      <c r="AH1666" s="13" t="str">
        <f t="shared" si="323"/>
        <v>NO CUMPLE</v>
      </c>
      <c r="AI1666" s="13" t="str">
        <f t="shared" si="324"/>
        <v>NO CUMPLE</v>
      </c>
      <c r="AJ1666" s="13" t="str">
        <f t="shared" si="325"/>
        <v>NO CUMPLE</v>
      </c>
      <c r="AK1666" s="13" t="str">
        <f t="shared" si="326"/>
        <v>NO CUMPLE</v>
      </c>
      <c r="AL1666" s="13" t="str">
        <f t="shared" si="327"/>
        <v>CUMPLE</v>
      </c>
      <c r="AM1666" s="13" t="str">
        <f t="shared" si="328"/>
        <v>NO CUMPLE</v>
      </c>
      <c r="AN1666" s="13" t="str">
        <f t="shared" si="329"/>
        <v>NO CUMPLE</v>
      </c>
      <c r="AO1666" s="13" t="str">
        <f t="shared" si="330"/>
        <v>NO CUMPLE</v>
      </c>
      <c r="AP1666" s="13" t="str">
        <f t="shared" si="331"/>
        <v>NO CUMPLE</v>
      </c>
    </row>
    <row r="1667" spans="1:42" ht="15" hidden="1" x14ac:dyDescent="0.25">
      <c r="A1667"/>
      <c r="B1667"/>
      <c r="C1667"/>
      <c r="D1667"/>
      <c r="E1667"/>
      <c r="F1667"/>
      <c r="G1667"/>
      <c r="H1667"/>
      <c r="I1667"/>
      <c r="J1667"/>
      <c r="K1667"/>
      <c r="L1667"/>
      <c r="M1667"/>
      <c r="N1667"/>
      <c r="O1667"/>
      <c r="P1667"/>
      <c r="Q1667"/>
      <c r="R1667"/>
      <c r="S1667"/>
      <c r="T1667"/>
      <c r="U1667"/>
      <c r="V1667" s="40"/>
      <c r="W1667" s="40"/>
      <c r="X1667" s="40"/>
      <c r="Y1667" s="2" t="str">
        <f t="shared" si="334"/>
        <v/>
      </c>
      <c r="Z1667" s="47" t="str">
        <f t="shared" si="335"/>
        <v/>
      </c>
      <c r="AB1667" s="8"/>
      <c r="AC1667" s="8"/>
      <c r="AD1667" s="8"/>
      <c r="AE1667" s="8"/>
      <c r="AF1667" s="42"/>
      <c r="AG1667" s="13" t="str">
        <f>IF(X1667&lt;$AR$11,"CUMPLE","NO CUMPLE")</f>
        <v>CUMPLE</v>
      </c>
      <c r="AH1667" s="13" t="str">
        <f>IF(X1667&gt;$AR$12,IF(X1667&lt;=$AS$12,"CUMPLE","NO CUMPLE"),"NO CUMPLE")</f>
        <v>NO CUMPLE</v>
      </c>
      <c r="AI1667" s="13" t="str">
        <f>IF(X1667&gt;$AR$13,IF(X1667&lt;=$AS$13,"CUMPLE","NO CUMPLE"),"NO CUMPLE")</f>
        <v>NO CUMPLE</v>
      </c>
      <c r="AJ1667" s="13" t="str">
        <f>IF(X1667&gt;$AR$14,IF(X1667&lt;=$AS$14,"CUMPLE","NO CUMPLE"),"NO CUMPLE")</f>
        <v>NO CUMPLE</v>
      </c>
      <c r="AK1667" s="13" t="str">
        <f>IF(X1667&gt;$AR$15,"CUMPLE","NO CUMPLE")</f>
        <v>NO CUMPLE</v>
      </c>
      <c r="AL1667" s="13" t="str">
        <f>IF(W1667&lt;$AR$11,"CUMPLE","NO CUMPLE")</f>
        <v>CUMPLE</v>
      </c>
      <c r="AM1667" s="13" t="str">
        <f>IF(W1667&gt;$AR$12,IF(W1667&lt;=$AS$12,"CUMPLE","NO CUMPLE"),"NO CUMPLE")</f>
        <v>NO CUMPLE</v>
      </c>
      <c r="AN1667" s="13" t="str">
        <f>IF(W1667&gt;$AR$13,IF(W1667&lt;=$AS$13,"CUMPLE","NO CUMPLE"),"NO CUMPLE")</f>
        <v>NO CUMPLE</v>
      </c>
      <c r="AO1667" s="13" t="str">
        <f>IF(W1667&gt;$AR$14,IF(W1667&lt;=$AS$14,"CUMPLE","NO CUMPLE"),"NO CUMPLE")</f>
        <v>NO CUMPLE</v>
      </c>
      <c r="AP1667" s="13" t="str">
        <f>IF(W1667&gt;$AR$15,"CUMPLE","NO CUMPLE")</f>
        <v>NO CUMPLE</v>
      </c>
    </row>
    <row r="1668" spans="1:42" ht="15" hidden="1" x14ac:dyDescent="0.25">
      <c r="A1668"/>
      <c r="B1668"/>
      <c r="C1668"/>
      <c r="D1668"/>
      <c r="E1668"/>
      <c r="F1668"/>
      <c r="G1668"/>
      <c r="H1668"/>
      <c r="I1668"/>
      <c r="J1668"/>
      <c r="K1668"/>
      <c r="L1668"/>
      <c r="M1668"/>
      <c r="N1668"/>
      <c r="O1668"/>
      <c r="P1668"/>
      <c r="Q1668"/>
      <c r="R1668"/>
      <c r="S1668"/>
      <c r="T1668"/>
      <c r="U1668"/>
      <c r="V1668" s="40"/>
      <c r="W1668" s="40"/>
      <c r="X1668" s="40"/>
      <c r="Y1668" s="2" t="str">
        <f t="shared" si="334"/>
        <v/>
      </c>
      <c r="Z1668" s="47" t="str">
        <f t="shared" si="335"/>
        <v/>
      </c>
      <c r="AB1668" s="8"/>
      <c r="AC1668" s="8"/>
      <c r="AD1668" s="8"/>
      <c r="AE1668" s="8"/>
      <c r="AF1668" s="42"/>
      <c r="AG1668" s="13" t="str">
        <f>IF(X1668&lt;$AR$11,"CUMPLE","NO CUMPLE")</f>
        <v>CUMPLE</v>
      </c>
      <c r="AH1668" s="13" t="str">
        <f>IF(X1668&gt;$AR$12,IF(X1668&lt;=$AS$12,"CUMPLE","NO CUMPLE"),"NO CUMPLE")</f>
        <v>NO CUMPLE</v>
      </c>
      <c r="AI1668" s="13" t="str">
        <f>IF(X1668&gt;$AR$13,IF(X1668&lt;=$AS$13,"CUMPLE","NO CUMPLE"),"NO CUMPLE")</f>
        <v>NO CUMPLE</v>
      </c>
      <c r="AJ1668" s="13" t="str">
        <f>IF(X1668&gt;$AR$14,IF(X1668&lt;=$AS$14,"CUMPLE","NO CUMPLE"),"NO CUMPLE")</f>
        <v>NO CUMPLE</v>
      </c>
      <c r="AK1668" s="13" t="str">
        <f>IF(X1668&gt;$AR$15,"CUMPLE","NO CUMPLE")</f>
        <v>NO CUMPLE</v>
      </c>
      <c r="AL1668" s="13" t="str">
        <f>IF(W1668&lt;$AR$11,"CUMPLE","NO CUMPLE")</f>
        <v>CUMPLE</v>
      </c>
      <c r="AM1668" s="13" t="str">
        <f>IF(W1668&gt;$AR$12,IF(W1668&lt;=$AS$12,"CUMPLE","NO CUMPLE"),"NO CUMPLE")</f>
        <v>NO CUMPLE</v>
      </c>
      <c r="AN1668" s="13" t="str">
        <f>IF(W1668&gt;$AR$13,IF(W1668&lt;=$AS$13,"CUMPLE","NO CUMPLE"),"NO CUMPLE")</f>
        <v>NO CUMPLE</v>
      </c>
      <c r="AO1668" s="13" t="str">
        <f>IF(W1668&gt;$AR$14,IF(W1668&lt;=$AS$14,"CUMPLE","NO CUMPLE"),"NO CUMPLE")</f>
        <v>NO CUMPLE</v>
      </c>
      <c r="AP1668" s="13" t="str">
        <f>IF(W1668&gt;$AR$15,"CUMPLE","NO CUMPLE")</f>
        <v>NO CUMPLE</v>
      </c>
    </row>
    <row r="1669" spans="1:42" ht="15" hidden="1" x14ac:dyDescent="0.25">
      <c r="A1669"/>
      <c r="B1669"/>
      <c r="C1669"/>
      <c r="D1669"/>
      <c r="E1669"/>
      <c r="F1669"/>
      <c r="G1669"/>
      <c r="H1669"/>
      <c r="I1669"/>
      <c r="J1669"/>
      <c r="K1669"/>
      <c r="L1669"/>
      <c r="M1669"/>
      <c r="N1669"/>
      <c r="O1669"/>
      <c r="P1669"/>
      <c r="Q1669"/>
      <c r="R1669"/>
      <c r="S1669"/>
      <c r="T1669"/>
      <c r="U1669"/>
      <c r="V1669" s="40"/>
      <c r="W1669" s="40"/>
      <c r="X1669" s="40"/>
      <c r="Y1669" s="2" t="str">
        <f t="shared" si="334"/>
        <v/>
      </c>
      <c r="Z1669" s="47" t="str">
        <f t="shared" si="335"/>
        <v/>
      </c>
      <c r="AB1669" s="8" t="str">
        <f>IF($H1669="1-Crítica",IF($X1669&lt;=$AT$5,"Cumplido", "Incumplido"),"")</f>
        <v/>
      </c>
      <c r="AC1669" s="8" t="str">
        <f>IF($H1669="2-Alta",IF($X1669&lt;=$AT$6, "Cumplido", "Incumplido"),"")</f>
        <v/>
      </c>
      <c r="AD1669" s="8" t="str">
        <f>IF($H1669="3-Medio",IF($X1669&lt;=$AT$7, "Cumplido", "Incumplido"),"")</f>
        <v/>
      </c>
      <c r="AE1669" s="8" t="str">
        <f>IF($H1669="4-Baja",IF($X1669&lt;=$AT$8, "Cumplido", "Incumplido"),"")</f>
        <v/>
      </c>
      <c r="AF1669" s="42"/>
      <c r="AG1669" s="13" t="str">
        <f>IF(X1669&lt;$AR$11,"CUMPLE","NO CUMPLE")</f>
        <v>CUMPLE</v>
      </c>
      <c r="AH1669" s="13" t="str">
        <f>IF(X1669&gt;$AR$12,IF(X1669&lt;=$AS$12,"CUMPLE","NO CUMPLE"),"NO CUMPLE")</f>
        <v>NO CUMPLE</v>
      </c>
      <c r="AI1669" s="13" t="str">
        <f>IF(X1669&gt;$AR$13,IF(X1669&lt;=$AS$13,"CUMPLE","NO CUMPLE"),"NO CUMPLE")</f>
        <v>NO CUMPLE</v>
      </c>
      <c r="AJ1669" s="13" t="str">
        <f>IF(X1669&gt;$AR$14,IF(X1669&lt;=$AS$14,"CUMPLE","NO CUMPLE"),"NO CUMPLE")</f>
        <v>NO CUMPLE</v>
      </c>
      <c r="AK1669" s="13" t="str">
        <f>IF(X1669&gt;$AR$15,"CUMPLE","NO CUMPLE")</f>
        <v>NO CUMPLE</v>
      </c>
      <c r="AL1669" s="13" t="str">
        <f>IF(W1669&lt;$AR$11,"CUMPLE","NO CUMPLE")</f>
        <v>CUMPLE</v>
      </c>
      <c r="AM1669" s="13" t="str">
        <f>IF(W1669&gt;$AR$12,IF(W1669&lt;=$AS$12,"CUMPLE","NO CUMPLE"),"NO CUMPLE")</f>
        <v>NO CUMPLE</v>
      </c>
      <c r="AN1669" s="13" t="str">
        <f>IF(W1669&gt;$AR$13,IF(W1669&lt;=$AS$13,"CUMPLE","NO CUMPLE"),"NO CUMPLE")</f>
        <v>NO CUMPLE</v>
      </c>
      <c r="AO1669" s="13" t="str">
        <f>IF(W1669&gt;$AR$14,IF(W1669&lt;=$AS$14,"CUMPLE","NO CUMPLE"),"NO CUMPLE")</f>
        <v>NO CUMPLE</v>
      </c>
      <c r="AP1669" s="13" t="str">
        <f>IF(W1669&gt;$AR$15,"CUMPLE","NO CUMPLE")</f>
        <v>NO CUMPLE</v>
      </c>
    </row>
    <row r="1670" spans="1:42" ht="15" hidden="1" x14ac:dyDescent="0.25">
      <c r="A1670"/>
      <c r="B1670"/>
      <c r="C1670"/>
      <c r="D1670"/>
      <c r="E1670"/>
      <c r="F1670"/>
      <c r="G1670"/>
      <c r="H1670"/>
      <c r="I1670"/>
      <c r="J1670"/>
      <c r="K1670"/>
      <c r="L1670"/>
      <c r="M1670"/>
      <c r="N1670"/>
      <c r="O1670"/>
      <c r="P1670"/>
      <c r="Q1670"/>
      <c r="R1670"/>
      <c r="S1670"/>
      <c r="T1670"/>
      <c r="U1670"/>
      <c r="V1670" s="40"/>
      <c r="W1670" s="40"/>
      <c r="X1670" s="40"/>
      <c r="Y1670" s="2" t="str">
        <f t="shared" si="334"/>
        <v/>
      </c>
      <c r="Z1670" s="47" t="str">
        <f t="shared" si="335"/>
        <v/>
      </c>
      <c r="AB1670" s="8" t="str">
        <f>IF($H1670="1-Crítica",IF($X1670&lt;=$AT$5,"Cumplido", "Incumplido"),"")</f>
        <v/>
      </c>
      <c r="AC1670" s="8" t="str">
        <f>IF($H1670="2-Alta",IF($X1670&lt;=$AT$6, "Cumplido", "Incumplido"),"")</f>
        <v/>
      </c>
      <c r="AD1670" s="8" t="str">
        <f>IF($H1670="3-Medio",IF($X1670&lt;=$AT$7, "Cumplido", "Incumplido"),"")</f>
        <v/>
      </c>
      <c r="AE1670" s="8" t="str">
        <f>IF($H1670="4-Baja",IF($X1670&lt;=$AT$8, "Cumplido", "Incumplido"),"")</f>
        <v/>
      </c>
      <c r="AF1670" s="42"/>
      <c r="AG1670" s="13" t="str">
        <f>IF(X1670&lt;$AR$11,"CUMPLE","NO CUMPLE")</f>
        <v>CUMPLE</v>
      </c>
      <c r="AH1670" s="13" t="str">
        <f>IF(X1670&gt;$AR$12,IF(X1670&lt;=$AS$12,"CUMPLE","NO CUMPLE"),"NO CUMPLE")</f>
        <v>NO CUMPLE</v>
      </c>
      <c r="AI1670" s="13" t="str">
        <f>IF(X1670&gt;$AR$13,IF(X1670&lt;=$AS$13,"CUMPLE","NO CUMPLE"),"NO CUMPLE")</f>
        <v>NO CUMPLE</v>
      </c>
      <c r="AJ1670" s="13" t="str">
        <f>IF(X1670&gt;$AR$14,IF(X1670&lt;=$AS$14,"CUMPLE","NO CUMPLE"),"NO CUMPLE")</f>
        <v>NO CUMPLE</v>
      </c>
      <c r="AK1670" s="13" t="str">
        <f>IF(X1670&gt;$AR$15,"CUMPLE","NO CUMPLE")</f>
        <v>NO CUMPLE</v>
      </c>
      <c r="AL1670" s="13" t="str">
        <f>IF(W1670&lt;$AR$11,"CUMPLE","NO CUMPLE")</f>
        <v>CUMPLE</v>
      </c>
      <c r="AM1670" s="13" t="str">
        <f>IF(W1670&gt;$AR$12,IF(W1670&lt;=$AS$12,"CUMPLE","NO CUMPLE"),"NO CUMPLE")</f>
        <v>NO CUMPLE</v>
      </c>
      <c r="AN1670" s="13" t="str">
        <f>IF(W1670&gt;$AR$13,IF(W1670&lt;=$AS$13,"CUMPLE","NO CUMPLE"),"NO CUMPLE")</f>
        <v>NO CUMPLE</v>
      </c>
      <c r="AO1670" s="13" t="str">
        <f>IF(W1670&gt;$AR$14,IF(W1670&lt;=$AS$14,"CUMPLE","NO CUMPLE"),"NO CUMPLE")</f>
        <v>NO CUMPLE</v>
      </c>
      <c r="AP1670" s="13" t="str">
        <f>IF(W1670&gt;$AR$15,"CUMPLE","NO CUMPLE")</f>
        <v>NO CUMPLE</v>
      </c>
    </row>
    <row r="1671" spans="1:42" ht="15" hidden="1" x14ac:dyDescent="0.25">
      <c r="A1671"/>
      <c r="B1671"/>
      <c r="C1671"/>
      <c r="D1671"/>
      <c r="E1671"/>
      <c r="F1671"/>
      <c r="G1671"/>
      <c r="H1671"/>
      <c r="I1671"/>
      <c r="J1671"/>
      <c r="K1671"/>
      <c r="L1671"/>
      <c r="M1671"/>
      <c r="N1671"/>
      <c r="O1671"/>
      <c r="P1671"/>
      <c r="Q1671"/>
      <c r="R1671"/>
      <c r="S1671"/>
      <c r="T1671"/>
      <c r="U1671"/>
      <c r="V1671" s="40"/>
      <c r="W1671" s="40"/>
      <c r="X1671" s="40"/>
      <c r="AB1671" s="8"/>
      <c r="AC1671" s="8"/>
      <c r="AD1671" s="8"/>
      <c r="AE1671" s="8"/>
      <c r="AF1671" s="42"/>
      <c r="AG1671" s="13"/>
      <c r="AH1671" s="13"/>
      <c r="AI1671" s="13"/>
      <c r="AJ1671" s="13"/>
      <c r="AK1671" s="13"/>
      <c r="AL1671" s="13"/>
      <c r="AM1671" s="13"/>
      <c r="AN1671" s="13"/>
      <c r="AO1671" s="13"/>
      <c r="AP1671" s="13"/>
    </row>
    <row r="1672" spans="1:42" ht="15" hidden="1" x14ac:dyDescent="0.25">
      <c r="A1672"/>
      <c r="B1672"/>
      <c r="C1672"/>
      <c r="D1672"/>
      <c r="E1672"/>
      <c r="F1672"/>
      <c r="G1672"/>
      <c r="H1672"/>
      <c r="I1672"/>
      <c r="J1672"/>
      <c r="K1672"/>
      <c r="L1672"/>
      <c r="M1672"/>
      <c r="N1672"/>
      <c r="O1672"/>
      <c r="P1672"/>
      <c r="Q1672"/>
      <c r="R1672"/>
      <c r="S1672"/>
      <c r="T1672"/>
      <c r="U1672"/>
      <c r="V1672" s="40"/>
      <c r="W1672" s="40"/>
      <c r="X1672" s="40"/>
      <c r="AB1672" s="8"/>
      <c r="AC1672" s="8"/>
      <c r="AD1672" s="8"/>
      <c r="AE1672" s="8"/>
      <c r="AF1672" s="42"/>
      <c r="AG1672" s="13"/>
      <c r="AH1672" s="13"/>
      <c r="AI1672" s="13"/>
      <c r="AJ1672" s="13"/>
      <c r="AK1672" s="13"/>
      <c r="AL1672" s="13"/>
      <c r="AM1672" s="13"/>
      <c r="AN1672" s="13"/>
      <c r="AO1672" s="13"/>
      <c r="AP1672" s="13"/>
    </row>
    <row r="1673" spans="1:42" ht="15" hidden="1" x14ac:dyDescent="0.25">
      <c r="A1673"/>
      <c r="B1673"/>
      <c r="C1673"/>
      <c r="D1673"/>
      <c r="E1673"/>
      <c r="F1673"/>
      <c r="G1673"/>
      <c r="H1673"/>
      <c r="I1673"/>
      <c r="J1673"/>
      <c r="K1673"/>
      <c r="L1673"/>
      <c r="M1673"/>
      <c r="N1673"/>
      <c r="O1673"/>
      <c r="P1673"/>
      <c r="Q1673"/>
      <c r="R1673"/>
      <c r="S1673"/>
      <c r="T1673"/>
      <c r="U1673"/>
      <c r="V1673" s="40"/>
      <c r="W1673" s="40"/>
      <c r="X1673" s="40"/>
      <c r="AB1673" s="8"/>
      <c r="AC1673" s="8"/>
      <c r="AD1673" s="8"/>
      <c r="AE1673" s="8"/>
      <c r="AF1673" s="42"/>
      <c r="AG1673" s="13"/>
      <c r="AH1673" s="13"/>
      <c r="AI1673" s="13"/>
      <c r="AJ1673" s="13"/>
      <c r="AK1673" s="13"/>
      <c r="AL1673" s="13"/>
      <c r="AM1673" s="13"/>
      <c r="AN1673" s="13"/>
      <c r="AO1673" s="13"/>
      <c r="AP1673" s="13"/>
    </row>
    <row r="1674" spans="1:42" ht="15" hidden="1" x14ac:dyDescent="0.25">
      <c r="A1674"/>
      <c r="B1674"/>
      <c r="C1674"/>
      <c r="D1674"/>
      <c r="E1674"/>
      <c r="F1674"/>
      <c r="G1674"/>
      <c r="H1674"/>
      <c r="I1674"/>
      <c r="J1674"/>
      <c r="K1674"/>
      <c r="L1674"/>
      <c r="M1674"/>
      <c r="N1674"/>
      <c r="O1674"/>
      <c r="P1674"/>
      <c r="Q1674"/>
      <c r="R1674"/>
      <c r="S1674"/>
      <c r="T1674"/>
      <c r="U1674"/>
      <c r="V1674" s="40"/>
      <c r="W1674" s="40"/>
      <c r="X1674" s="40"/>
      <c r="AB1674" s="8"/>
      <c r="AC1674" s="8"/>
      <c r="AD1674" s="8"/>
      <c r="AE1674" s="8"/>
      <c r="AF1674" s="42"/>
      <c r="AG1674" s="13"/>
      <c r="AH1674" s="13"/>
      <c r="AI1674" s="13"/>
      <c r="AJ1674" s="13"/>
      <c r="AK1674" s="13"/>
      <c r="AL1674" s="13"/>
      <c r="AM1674" s="13"/>
      <c r="AN1674" s="13"/>
      <c r="AO1674" s="13"/>
      <c r="AP1674" s="13"/>
    </row>
    <row r="1675" spans="1:42" ht="15" hidden="1" x14ac:dyDescent="0.25">
      <c r="A1675"/>
      <c r="B1675"/>
      <c r="C1675"/>
      <c r="D1675"/>
      <c r="E1675"/>
      <c r="F1675"/>
      <c r="G1675"/>
      <c r="H1675"/>
      <c r="I1675"/>
      <c r="J1675"/>
      <c r="K1675"/>
      <c r="L1675"/>
      <c r="M1675"/>
      <c r="N1675"/>
      <c r="O1675"/>
      <c r="P1675"/>
      <c r="Q1675"/>
      <c r="R1675"/>
      <c r="S1675"/>
      <c r="T1675"/>
      <c r="U1675"/>
      <c r="V1675" s="40"/>
      <c r="W1675" s="40"/>
      <c r="X1675" s="40"/>
      <c r="AB1675" s="8"/>
      <c r="AC1675" s="8"/>
      <c r="AD1675" s="8"/>
      <c r="AE1675" s="8"/>
      <c r="AF1675" s="42"/>
      <c r="AG1675" s="13"/>
      <c r="AH1675" s="13"/>
      <c r="AI1675" s="13"/>
      <c r="AJ1675" s="13"/>
      <c r="AK1675" s="13"/>
      <c r="AL1675" s="13"/>
      <c r="AM1675" s="13"/>
      <c r="AN1675" s="13"/>
      <c r="AO1675" s="13"/>
      <c r="AP1675" s="13"/>
    </row>
    <row r="1676" spans="1:42" ht="15" hidden="1" x14ac:dyDescent="0.25">
      <c r="A1676"/>
      <c r="B1676"/>
      <c r="C1676"/>
      <c r="D1676"/>
      <c r="E1676"/>
      <c r="F1676"/>
      <c r="G1676"/>
      <c r="H1676"/>
      <c r="I1676"/>
      <c r="J1676"/>
      <c r="K1676"/>
      <c r="L1676"/>
      <c r="M1676"/>
      <c r="N1676"/>
      <c r="O1676"/>
      <c r="P1676"/>
      <c r="Q1676"/>
      <c r="R1676"/>
      <c r="S1676"/>
      <c r="T1676"/>
      <c r="U1676"/>
      <c r="V1676" s="40"/>
      <c r="W1676" s="40"/>
      <c r="X1676" s="40"/>
      <c r="AB1676" s="8"/>
      <c r="AC1676" s="8"/>
      <c r="AD1676" s="8"/>
      <c r="AE1676" s="8"/>
      <c r="AF1676" s="42"/>
      <c r="AG1676" s="13"/>
      <c r="AH1676" s="13"/>
      <c r="AI1676" s="13"/>
      <c r="AJ1676" s="13"/>
      <c r="AK1676" s="13"/>
      <c r="AL1676" s="13"/>
      <c r="AM1676" s="13"/>
      <c r="AN1676" s="13"/>
      <c r="AO1676" s="13"/>
      <c r="AP1676" s="13"/>
    </row>
    <row r="1677" spans="1:42" ht="15" hidden="1" x14ac:dyDescent="0.25">
      <c r="A1677"/>
      <c r="B1677"/>
      <c r="C1677"/>
      <c r="D1677"/>
      <c r="E1677"/>
      <c r="F1677"/>
      <c r="G1677"/>
      <c r="H1677"/>
      <c r="I1677"/>
      <c r="J1677"/>
      <c r="K1677"/>
      <c r="L1677"/>
      <c r="M1677"/>
      <c r="N1677"/>
      <c r="O1677"/>
      <c r="P1677"/>
      <c r="Q1677"/>
      <c r="R1677"/>
      <c r="S1677"/>
      <c r="T1677"/>
      <c r="U1677"/>
      <c r="V1677" s="40"/>
      <c r="W1677" s="40"/>
      <c r="X1677" s="40"/>
      <c r="AB1677" s="8"/>
      <c r="AC1677" s="8"/>
      <c r="AD1677" s="8"/>
      <c r="AE1677" s="8"/>
      <c r="AF1677" s="42"/>
      <c r="AG1677" s="13"/>
      <c r="AH1677" s="13"/>
      <c r="AI1677" s="13"/>
      <c r="AJ1677" s="13"/>
      <c r="AK1677" s="13"/>
      <c r="AL1677" s="13"/>
      <c r="AM1677" s="13"/>
      <c r="AN1677" s="13"/>
      <c r="AO1677" s="13"/>
      <c r="AP1677" s="13"/>
    </row>
    <row r="1678" spans="1:42" ht="15" hidden="1" x14ac:dyDescent="0.25">
      <c r="A1678"/>
      <c r="B1678"/>
      <c r="C1678"/>
      <c r="D1678"/>
      <c r="E1678"/>
      <c r="F1678"/>
      <c r="G1678"/>
      <c r="H1678"/>
      <c r="I1678"/>
      <c r="J1678"/>
      <c r="K1678"/>
      <c r="L1678"/>
      <c r="M1678"/>
      <c r="N1678"/>
      <c r="O1678"/>
      <c r="P1678"/>
      <c r="Q1678"/>
      <c r="R1678"/>
      <c r="S1678"/>
      <c r="T1678"/>
      <c r="U1678"/>
      <c r="V1678" s="40"/>
      <c r="W1678" s="40"/>
      <c r="X1678" s="40"/>
      <c r="AB1678" s="8"/>
      <c r="AC1678" s="8"/>
      <c r="AD1678" s="8"/>
      <c r="AE1678" s="8"/>
      <c r="AF1678" s="42"/>
      <c r="AG1678" s="13"/>
      <c r="AH1678" s="13"/>
      <c r="AI1678" s="13"/>
      <c r="AJ1678" s="13"/>
      <c r="AK1678" s="13"/>
      <c r="AL1678" s="13"/>
      <c r="AM1678" s="13"/>
      <c r="AN1678" s="13"/>
      <c r="AO1678" s="13"/>
      <c r="AP1678" s="13"/>
    </row>
    <row r="1679" spans="1:42" ht="15" hidden="1" x14ac:dyDescent="0.25">
      <c r="A1679"/>
      <c r="B1679"/>
      <c r="C1679"/>
      <c r="D1679"/>
      <c r="E1679"/>
      <c r="F1679"/>
      <c r="G1679"/>
      <c r="H1679"/>
      <c r="I1679"/>
      <c r="J1679"/>
      <c r="K1679"/>
      <c r="L1679"/>
      <c r="M1679"/>
      <c r="N1679"/>
      <c r="O1679"/>
      <c r="P1679"/>
      <c r="Q1679"/>
      <c r="R1679"/>
      <c r="S1679"/>
      <c r="T1679"/>
      <c r="U1679"/>
      <c r="V1679" s="40"/>
      <c r="W1679" s="40"/>
      <c r="X1679" s="40"/>
      <c r="AB1679" s="8"/>
      <c r="AC1679" s="8"/>
      <c r="AD1679" s="8"/>
      <c r="AE1679" s="8"/>
      <c r="AF1679" s="42"/>
      <c r="AG1679" s="13"/>
      <c r="AH1679" s="13"/>
      <c r="AI1679" s="13"/>
      <c r="AJ1679" s="13"/>
      <c r="AK1679" s="13"/>
      <c r="AL1679" s="13"/>
      <c r="AM1679" s="13"/>
      <c r="AN1679" s="13"/>
      <c r="AO1679" s="13"/>
      <c r="AP1679" s="13"/>
    </row>
    <row r="1680" spans="1:42" ht="15" hidden="1" x14ac:dyDescent="0.25">
      <c r="A1680"/>
      <c r="B1680"/>
      <c r="C1680"/>
      <c r="D1680"/>
      <c r="E1680"/>
      <c r="F1680"/>
      <c r="G1680"/>
      <c r="H1680"/>
      <c r="I1680"/>
      <c r="J1680"/>
      <c r="K1680"/>
      <c r="L1680"/>
      <c r="M1680"/>
      <c r="N1680"/>
      <c r="O1680"/>
      <c r="P1680"/>
      <c r="Q1680"/>
      <c r="R1680"/>
      <c r="S1680"/>
      <c r="T1680"/>
      <c r="U1680"/>
      <c r="V1680" s="40"/>
      <c r="W1680" s="40"/>
      <c r="X1680" s="40"/>
      <c r="AB1680" s="8"/>
      <c r="AC1680" s="8"/>
      <c r="AD1680" s="8"/>
      <c r="AE1680" s="8"/>
      <c r="AF1680" s="42"/>
      <c r="AG1680" s="13"/>
      <c r="AH1680" s="13"/>
      <c r="AI1680" s="13"/>
      <c r="AJ1680" s="13"/>
      <c r="AK1680" s="13"/>
      <c r="AL1680" s="13"/>
      <c r="AM1680" s="13"/>
      <c r="AN1680" s="13"/>
      <c r="AO1680" s="13"/>
      <c r="AP1680" s="13"/>
    </row>
    <row r="1681" spans="1:42" ht="15" hidden="1" x14ac:dyDescent="0.25">
      <c r="A1681"/>
      <c r="B1681"/>
      <c r="C1681"/>
      <c r="D1681"/>
      <c r="E1681"/>
      <c r="F1681"/>
      <c r="G1681"/>
      <c r="H1681"/>
      <c r="I1681"/>
      <c r="J1681"/>
      <c r="K1681"/>
      <c r="L1681"/>
      <c r="M1681"/>
      <c r="N1681"/>
      <c r="O1681"/>
      <c r="P1681"/>
      <c r="Q1681"/>
      <c r="R1681"/>
      <c r="S1681"/>
      <c r="T1681"/>
      <c r="U1681"/>
      <c r="V1681" s="40"/>
      <c r="W1681" s="40"/>
      <c r="X1681" s="40"/>
      <c r="AB1681" s="8"/>
      <c r="AC1681" s="8"/>
      <c r="AD1681" s="8"/>
      <c r="AE1681" s="8"/>
      <c r="AF1681" s="42"/>
      <c r="AG1681" s="13"/>
      <c r="AH1681" s="13"/>
      <c r="AI1681" s="13"/>
      <c r="AJ1681" s="13"/>
      <c r="AK1681" s="13"/>
      <c r="AL1681" s="13"/>
      <c r="AM1681" s="13"/>
      <c r="AN1681" s="13"/>
      <c r="AO1681" s="13"/>
      <c r="AP1681" s="13"/>
    </row>
    <row r="1682" spans="1:42" ht="15" hidden="1" x14ac:dyDescent="0.25">
      <c r="A1682"/>
      <c r="B1682"/>
      <c r="C1682"/>
      <c r="D1682"/>
      <c r="E1682"/>
      <c r="F1682"/>
      <c r="G1682"/>
      <c r="H1682"/>
      <c r="I1682"/>
      <c r="J1682"/>
      <c r="K1682"/>
      <c r="L1682"/>
      <c r="M1682"/>
      <c r="N1682"/>
      <c r="O1682"/>
      <c r="P1682"/>
      <c r="Q1682"/>
      <c r="R1682"/>
      <c r="S1682"/>
      <c r="T1682"/>
      <c r="U1682"/>
      <c r="V1682" s="40"/>
      <c r="W1682" s="40"/>
      <c r="X1682" s="40"/>
      <c r="AB1682" s="8"/>
      <c r="AC1682" s="8"/>
      <c r="AD1682" s="8"/>
      <c r="AE1682" s="8"/>
      <c r="AF1682" s="42"/>
      <c r="AG1682" s="13"/>
      <c r="AH1682" s="13"/>
      <c r="AI1682" s="13"/>
      <c r="AJ1682" s="13"/>
      <c r="AK1682" s="13"/>
      <c r="AL1682" s="13"/>
      <c r="AM1682" s="13"/>
      <c r="AN1682" s="13"/>
      <c r="AO1682" s="13"/>
      <c r="AP1682" s="13"/>
    </row>
    <row r="1683" spans="1:42" ht="15" hidden="1" x14ac:dyDescent="0.25">
      <c r="A1683"/>
      <c r="B1683"/>
      <c r="C1683"/>
      <c r="D1683"/>
      <c r="E1683"/>
      <c r="F1683"/>
      <c r="G1683"/>
      <c r="H1683"/>
      <c r="I1683"/>
      <c r="J1683"/>
      <c r="K1683"/>
      <c r="L1683"/>
      <c r="M1683"/>
      <c r="N1683"/>
      <c r="O1683"/>
      <c r="P1683"/>
      <c r="Q1683"/>
      <c r="R1683"/>
      <c r="S1683"/>
      <c r="T1683"/>
      <c r="U1683"/>
      <c r="V1683" s="40"/>
      <c r="W1683" s="40"/>
      <c r="X1683" s="40"/>
      <c r="AB1683" s="8"/>
      <c r="AC1683" s="8"/>
      <c r="AD1683" s="8"/>
      <c r="AE1683" s="8"/>
      <c r="AF1683" s="42"/>
      <c r="AG1683" s="13"/>
      <c r="AH1683" s="13"/>
      <c r="AI1683" s="13"/>
      <c r="AJ1683" s="13"/>
      <c r="AK1683" s="13"/>
      <c r="AL1683" s="13"/>
      <c r="AM1683" s="13"/>
      <c r="AN1683" s="13"/>
      <c r="AO1683" s="13"/>
      <c r="AP1683" s="13"/>
    </row>
    <row r="1684" spans="1:42" ht="15" hidden="1" x14ac:dyDescent="0.25">
      <c r="A1684"/>
      <c r="B1684"/>
      <c r="C1684"/>
      <c r="D1684"/>
      <c r="E1684"/>
      <c r="F1684"/>
      <c r="G1684"/>
      <c r="H1684"/>
      <c r="I1684"/>
      <c r="J1684"/>
      <c r="K1684"/>
      <c r="L1684"/>
      <c r="M1684"/>
      <c r="N1684"/>
      <c r="O1684"/>
      <c r="P1684"/>
      <c r="Q1684"/>
      <c r="R1684"/>
      <c r="S1684"/>
      <c r="T1684"/>
      <c r="U1684"/>
      <c r="V1684" s="40"/>
      <c r="W1684" s="40"/>
      <c r="X1684" s="40"/>
      <c r="AB1684" s="8"/>
      <c r="AC1684" s="8"/>
      <c r="AD1684" s="8"/>
      <c r="AE1684" s="8"/>
      <c r="AF1684" s="42"/>
      <c r="AG1684" s="13"/>
      <c r="AH1684" s="13"/>
      <c r="AI1684" s="13"/>
      <c r="AJ1684" s="13"/>
      <c r="AK1684" s="13"/>
      <c r="AL1684" s="13"/>
      <c r="AM1684" s="13"/>
      <c r="AN1684" s="13"/>
      <c r="AO1684" s="13"/>
      <c r="AP1684" s="13"/>
    </row>
    <row r="1685" spans="1:42" ht="15" hidden="1" x14ac:dyDescent="0.25">
      <c r="A1685"/>
      <c r="B1685"/>
      <c r="C1685"/>
      <c r="D1685"/>
      <c r="E1685"/>
      <c r="F1685"/>
      <c r="G1685"/>
      <c r="H1685"/>
      <c r="I1685"/>
      <c r="J1685"/>
      <c r="K1685"/>
      <c r="L1685"/>
      <c r="M1685"/>
      <c r="N1685"/>
      <c r="O1685"/>
      <c r="P1685"/>
      <c r="Q1685"/>
      <c r="R1685"/>
      <c r="S1685"/>
      <c r="T1685"/>
      <c r="U1685"/>
      <c r="V1685" s="40"/>
      <c r="W1685" s="40"/>
      <c r="X1685" s="40"/>
      <c r="AB1685" s="8"/>
      <c r="AC1685" s="8"/>
      <c r="AD1685" s="8"/>
      <c r="AE1685" s="8"/>
      <c r="AF1685" s="42"/>
      <c r="AG1685" s="13"/>
      <c r="AH1685" s="13"/>
      <c r="AI1685" s="13"/>
      <c r="AJ1685" s="13"/>
      <c r="AK1685" s="13"/>
      <c r="AL1685" s="13"/>
      <c r="AM1685" s="13"/>
      <c r="AN1685" s="13"/>
      <c r="AO1685" s="13"/>
      <c r="AP1685" s="13"/>
    </row>
    <row r="1686" spans="1:42" ht="15" hidden="1" x14ac:dyDescent="0.25">
      <c r="A1686"/>
      <c r="B1686"/>
      <c r="C1686"/>
      <c r="D1686"/>
      <c r="E1686"/>
      <c r="F1686"/>
      <c r="G1686"/>
      <c r="H1686"/>
      <c r="I1686"/>
      <c r="J1686"/>
      <c r="K1686"/>
      <c r="L1686"/>
      <c r="M1686"/>
      <c r="N1686"/>
      <c r="O1686"/>
      <c r="P1686"/>
      <c r="Q1686"/>
      <c r="R1686"/>
      <c r="S1686"/>
      <c r="T1686"/>
      <c r="U1686"/>
      <c r="V1686" s="40"/>
      <c r="W1686" s="40"/>
      <c r="X1686" s="40"/>
      <c r="AB1686" s="8"/>
      <c r="AC1686" s="8"/>
      <c r="AD1686" s="8"/>
      <c r="AE1686" s="8"/>
      <c r="AF1686" s="42"/>
      <c r="AG1686" s="13"/>
      <c r="AH1686" s="13"/>
      <c r="AI1686" s="13"/>
      <c r="AJ1686" s="13"/>
      <c r="AK1686" s="13"/>
      <c r="AL1686" s="13"/>
      <c r="AM1686" s="13"/>
      <c r="AN1686" s="13"/>
      <c r="AO1686" s="13"/>
      <c r="AP1686" s="13"/>
    </row>
    <row r="1687" spans="1:42" ht="15" hidden="1" x14ac:dyDescent="0.25">
      <c r="A1687"/>
      <c r="B1687"/>
      <c r="C1687"/>
      <c r="D1687"/>
      <c r="E1687"/>
      <c r="F1687"/>
      <c r="G1687"/>
      <c r="H1687"/>
      <c r="I1687"/>
      <c r="J1687"/>
      <c r="K1687"/>
      <c r="L1687"/>
      <c r="M1687"/>
      <c r="N1687"/>
      <c r="O1687"/>
      <c r="P1687"/>
      <c r="Q1687"/>
      <c r="R1687"/>
      <c r="S1687"/>
      <c r="T1687"/>
      <c r="U1687"/>
      <c r="V1687" s="40"/>
      <c r="W1687" s="40"/>
      <c r="X1687" s="40"/>
      <c r="AB1687" s="8"/>
      <c r="AC1687" s="8"/>
      <c r="AD1687" s="8"/>
      <c r="AE1687" s="8"/>
      <c r="AF1687" s="42"/>
      <c r="AG1687" s="13"/>
      <c r="AH1687" s="13"/>
      <c r="AI1687" s="13"/>
      <c r="AJ1687" s="13"/>
      <c r="AK1687" s="13"/>
      <c r="AL1687" s="13"/>
      <c r="AM1687" s="13"/>
      <c r="AN1687" s="13"/>
      <c r="AO1687" s="13"/>
      <c r="AP1687" s="13"/>
    </row>
    <row r="1688" spans="1:42" ht="15" hidden="1" x14ac:dyDescent="0.25">
      <c r="A1688"/>
      <c r="B1688"/>
      <c r="C1688"/>
      <c r="D1688"/>
      <c r="E1688"/>
      <c r="F1688"/>
      <c r="G1688"/>
      <c r="H1688"/>
      <c r="I1688"/>
      <c r="J1688"/>
      <c r="K1688"/>
      <c r="L1688"/>
      <c r="M1688"/>
      <c r="N1688"/>
      <c r="O1688"/>
      <c r="P1688"/>
      <c r="Q1688"/>
      <c r="R1688"/>
      <c r="S1688"/>
      <c r="T1688"/>
      <c r="U1688"/>
      <c r="V1688" s="40"/>
      <c r="W1688" s="40"/>
      <c r="X1688" s="40"/>
      <c r="AA1688" s="47"/>
      <c r="AB1688" s="8"/>
      <c r="AC1688" s="8"/>
      <c r="AD1688" s="8"/>
      <c r="AE1688" s="8"/>
      <c r="AF1688" s="42"/>
      <c r="AG1688" s="13"/>
      <c r="AH1688" s="13"/>
      <c r="AI1688" s="13"/>
      <c r="AJ1688" s="13"/>
      <c r="AK1688" s="13"/>
      <c r="AL1688" s="13"/>
      <c r="AM1688" s="13"/>
      <c r="AN1688" s="13"/>
      <c r="AO1688" s="13"/>
      <c r="AP1688" s="13"/>
    </row>
    <row r="1689" spans="1:42" ht="15" hidden="1" x14ac:dyDescent="0.25">
      <c r="A1689"/>
      <c r="B1689"/>
      <c r="C1689"/>
      <c r="D1689"/>
      <c r="E1689"/>
      <c r="F1689"/>
      <c r="G1689"/>
      <c r="H1689"/>
      <c r="I1689"/>
      <c r="J1689"/>
      <c r="K1689"/>
      <c r="L1689"/>
      <c r="M1689"/>
      <c r="N1689"/>
      <c r="O1689"/>
      <c r="P1689"/>
      <c r="Q1689"/>
      <c r="R1689"/>
      <c r="S1689"/>
      <c r="T1689"/>
      <c r="U1689"/>
      <c r="V1689" s="40"/>
      <c r="W1689" s="40"/>
      <c r="X1689" s="40"/>
      <c r="AB1689" s="8"/>
      <c r="AC1689" s="8"/>
      <c r="AD1689" s="8"/>
      <c r="AE1689" s="8"/>
      <c r="AF1689" s="42"/>
      <c r="AG1689" s="13"/>
      <c r="AH1689" s="13"/>
      <c r="AI1689" s="13"/>
      <c r="AJ1689" s="13"/>
      <c r="AK1689" s="13"/>
      <c r="AL1689" s="13"/>
      <c r="AM1689" s="13"/>
      <c r="AN1689" s="13"/>
      <c r="AO1689" s="13"/>
      <c r="AP1689" s="13"/>
    </row>
    <row r="1690" spans="1:42" ht="15" hidden="1" x14ac:dyDescent="0.25">
      <c r="A1690"/>
      <c r="B1690"/>
      <c r="C1690"/>
      <c r="D1690"/>
      <c r="E1690"/>
      <c r="F1690"/>
      <c r="G1690"/>
      <c r="H1690"/>
      <c r="I1690"/>
      <c r="J1690"/>
      <c r="K1690"/>
      <c r="L1690"/>
      <c r="M1690"/>
      <c r="N1690"/>
      <c r="O1690"/>
      <c r="P1690"/>
      <c r="Q1690"/>
      <c r="R1690"/>
      <c r="S1690"/>
      <c r="T1690"/>
      <c r="U1690"/>
      <c r="V1690" s="40"/>
      <c r="W1690" s="40"/>
      <c r="X1690" s="40"/>
      <c r="AB1690" s="8"/>
      <c r="AC1690" s="8"/>
      <c r="AD1690" s="8"/>
      <c r="AE1690" s="8"/>
      <c r="AF1690" s="42"/>
      <c r="AG1690" s="13"/>
      <c r="AH1690" s="13"/>
      <c r="AI1690" s="13"/>
      <c r="AJ1690" s="13"/>
      <c r="AK1690" s="13"/>
      <c r="AL1690" s="13"/>
      <c r="AM1690" s="13"/>
      <c r="AN1690" s="13"/>
      <c r="AO1690" s="13"/>
      <c r="AP1690" s="13"/>
    </row>
    <row r="1691" spans="1:42" ht="15" hidden="1" x14ac:dyDescent="0.25">
      <c r="A1691"/>
      <c r="B1691"/>
      <c r="C1691"/>
      <c r="D1691"/>
      <c r="E1691"/>
      <c r="F1691"/>
      <c r="G1691"/>
      <c r="H1691"/>
      <c r="I1691"/>
      <c r="J1691"/>
      <c r="K1691"/>
      <c r="L1691"/>
      <c r="M1691"/>
      <c r="N1691"/>
      <c r="O1691"/>
      <c r="P1691"/>
      <c r="Q1691"/>
      <c r="R1691"/>
      <c r="S1691"/>
      <c r="T1691"/>
      <c r="U1691"/>
      <c r="V1691" s="40"/>
      <c r="W1691" s="40"/>
      <c r="X1691" s="40"/>
      <c r="AB1691" s="8"/>
      <c r="AC1691" s="8"/>
      <c r="AD1691" s="8"/>
      <c r="AE1691" s="8"/>
      <c r="AF1691" s="42"/>
      <c r="AG1691" s="13"/>
      <c r="AH1691" s="13"/>
      <c r="AI1691" s="13"/>
      <c r="AJ1691" s="13"/>
      <c r="AK1691" s="13"/>
      <c r="AL1691" s="13"/>
      <c r="AM1691" s="13"/>
      <c r="AN1691" s="13"/>
      <c r="AO1691" s="13"/>
      <c r="AP1691" s="13"/>
    </row>
    <row r="1692" spans="1:42" ht="15" hidden="1" x14ac:dyDescent="0.25">
      <c r="A1692"/>
      <c r="B1692"/>
      <c r="C1692"/>
      <c r="D1692"/>
      <c r="E1692"/>
      <c r="F1692"/>
      <c r="G1692"/>
      <c r="H1692"/>
      <c r="I1692"/>
      <c r="J1692"/>
      <c r="K1692"/>
      <c r="L1692"/>
      <c r="M1692"/>
      <c r="N1692"/>
      <c r="O1692"/>
      <c r="P1692"/>
      <c r="Q1692"/>
      <c r="R1692"/>
      <c r="S1692"/>
      <c r="T1692"/>
      <c r="U1692"/>
      <c r="V1692" s="40"/>
      <c r="W1692" s="40"/>
      <c r="X1692" s="40"/>
      <c r="AB1692" s="8"/>
      <c r="AC1692" s="8"/>
      <c r="AD1692" s="8"/>
      <c r="AE1692" s="8"/>
      <c r="AF1692" s="42"/>
      <c r="AG1692" s="13"/>
      <c r="AH1692" s="13"/>
      <c r="AI1692" s="13"/>
      <c r="AJ1692" s="13"/>
      <c r="AK1692" s="13"/>
      <c r="AL1692" s="13"/>
      <c r="AM1692" s="13"/>
      <c r="AN1692" s="13"/>
      <c r="AO1692" s="13"/>
      <c r="AP1692" s="13"/>
    </row>
    <row r="1693" spans="1:42" ht="15" hidden="1" x14ac:dyDescent="0.25">
      <c r="A1693"/>
      <c r="B1693"/>
      <c r="C1693"/>
      <c r="D1693"/>
      <c r="E1693"/>
      <c r="F1693"/>
      <c r="G1693"/>
      <c r="H1693"/>
      <c r="I1693"/>
      <c r="J1693"/>
      <c r="K1693"/>
      <c r="L1693"/>
      <c r="M1693"/>
      <c r="N1693"/>
      <c r="O1693"/>
      <c r="P1693"/>
      <c r="Q1693"/>
      <c r="R1693"/>
      <c r="S1693"/>
      <c r="T1693"/>
      <c r="U1693"/>
      <c r="V1693" s="40"/>
      <c r="W1693" s="40"/>
      <c r="X1693" s="40"/>
      <c r="AB1693" s="8"/>
      <c r="AC1693" s="8"/>
      <c r="AD1693" s="8"/>
      <c r="AE1693" s="8"/>
      <c r="AF1693" s="42"/>
      <c r="AG1693" s="13"/>
      <c r="AH1693" s="13"/>
      <c r="AI1693" s="13"/>
      <c r="AJ1693" s="13"/>
      <c r="AK1693" s="13"/>
      <c r="AL1693" s="13"/>
      <c r="AM1693" s="13"/>
      <c r="AN1693" s="13"/>
      <c r="AO1693" s="13"/>
      <c r="AP1693" s="13"/>
    </row>
    <row r="1694" spans="1:42" ht="15" hidden="1" x14ac:dyDescent="0.25">
      <c r="A1694"/>
      <c r="B1694"/>
      <c r="C1694"/>
      <c r="D1694"/>
      <c r="E1694"/>
      <c r="F1694"/>
      <c r="G1694"/>
      <c r="H1694"/>
      <c r="I1694"/>
      <c r="J1694"/>
      <c r="K1694"/>
      <c r="L1694"/>
      <c r="M1694"/>
      <c r="N1694"/>
      <c r="O1694"/>
      <c r="P1694"/>
      <c r="Q1694"/>
      <c r="R1694"/>
      <c r="S1694"/>
      <c r="T1694"/>
      <c r="U1694"/>
      <c r="V1694" s="40"/>
      <c r="W1694" s="40"/>
      <c r="X1694" s="40"/>
      <c r="AB1694" s="8"/>
      <c r="AC1694" s="8"/>
      <c r="AD1694" s="8"/>
      <c r="AE1694" s="8"/>
      <c r="AF1694" s="42"/>
      <c r="AG1694" s="13"/>
      <c r="AH1694" s="13"/>
      <c r="AI1694" s="13"/>
      <c r="AJ1694" s="13"/>
      <c r="AK1694" s="13"/>
      <c r="AL1694" s="13"/>
      <c r="AM1694" s="13"/>
      <c r="AN1694" s="13"/>
      <c r="AO1694" s="13"/>
      <c r="AP1694" s="13"/>
    </row>
    <row r="1695" spans="1:42" ht="15" hidden="1" x14ac:dyDescent="0.25">
      <c r="A1695"/>
      <c r="B1695"/>
      <c r="C1695"/>
      <c r="D1695"/>
      <c r="E1695"/>
      <c r="F1695"/>
      <c r="G1695"/>
      <c r="H1695"/>
      <c r="I1695"/>
      <c r="J1695"/>
      <c r="K1695"/>
      <c r="L1695"/>
      <c r="M1695"/>
      <c r="N1695"/>
      <c r="O1695"/>
      <c r="P1695"/>
      <c r="Q1695"/>
      <c r="R1695"/>
      <c r="S1695"/>
      <c r="T1695"/>
      <c r="U1695"/>
      <c r="V1695" s="40"/>
      <c r="W1695" s="40"/>
      <c r="X1695" s="40"/>
      <c r="AB1695" s="8"/>
      <c r="AC1695" s="8"/>
      <c r="AD1695" s="8"/>
      <c r="AE1695" s="8"/>
      <c r="AF1695" s="42"/>
      <c r="AG1695" s="13"/>
      <c r="AH1695" s="13"/>
      <c r="AI1695" s="13"/>
      <c r="AJ1695" s="13"/>
      <c r="AK1695" s="13"/>
      <c r="AL1695" s="13"/>
      <c r="AM1695" s="13"/>
      <c r="AN1695" s="13"/>
      <c r="AO1695" s="13"/>
      <c r="AP1695" s="13"/>
    </row>
    <row r="1696" spans="1:42" ht="15" hidden="1" x14ac:dyDescent="0.25">
      <c r="A1696"/>
      <c r="B1696"/>
      <c r="C1696"/>
      <c r="D1696"/>
      <c r="E1696"/>
      <c r="F1696"/>
      <c r="G1696"/>
      <c r="H1696"/>
      <c r="I1696"/>
      <c r="J1696"/>
      <c r="K1696"/>
      <c r="L1696"/>
      <c r="M1696"/>
      <c r="N1696"/>
      <c r="O1696"/>
      <c r="P1696"/>
      <c r="Q1696"/>
      <c r="R1696"/>
      <c r="S1696"/>
      <c r="T1696"/>
      <c r="U1696"/>
      <c r="V1696" s="40"/>
      <c r="W1696" s="40"/>
      <c r="X1696" s="40"/>
      <c r="AB1696" s="8"/>
      <c r="AC1696" s="8"/>
      <c r="AD1696" s="8"/>
      <c r="AE1696" s="8"/>
      <c r="AF1696" s="42"/>
      <c r="AG1696" s="13"/>
      <c r="AH1696" s="13"/>
      <c r="AI1696" s="13"/>
      <c r="AJ1696" s="13"/>
      <c r="AK1696" s="13"/>
      <c r="AL1696" s="13"/>
      <c r="AM1696" s="13"/>
      <c r="AN1696" s="13"/>
      <c r="AO1696" s="13"/>
      <c r="AP1696" s="13"/>
    </row>
    <row r="1697" spans="1:42" ht="15" hidden="1" x14ac:dyDescent="0.25">
      <c r="A1697"/>
      <c r="B1697"/>
      <c r="C1697"/>
      <c r="D1697"/>
      <c r="E1697"/>
      <c r="F1697"/>
      <c r="G1697"/>
      <c r="H1697"/>
      <c r="I1697"/>
      <c r="J1697"/>
      <c r="K1697"/>
      <c r="L1697"/>
      <c r="M1697"/>
      <c r="N1697"/>
      <c r="O1697"/>
      <c r="P1697"/>
      <c r="Q1697"/>
      <c r="R1697"/>
      <c r="S1697"/>
      <c r="T1697"/>
      <c r="U1697"/>
      <c r="V1697" s="40"/>
      <c r="W1697" s="40"/>
      <c r="X1697" s="40"/>
      <c r="AB1697" s="8"/>
      <c r="AC1697" s="8"/>
      <c r="AD1697" s="8"/>
      <c r="AE1697" s="8"/>
      <c r="AF1697" s="42"/>
      <c r="AG1697" s="13"/>
      <c r="AH1697" s="13"/>
      <c r="AI1697" s="13"/>
      <c r="AJ1697" s="13"/>
      <c r="AK1697" s="13"/>
      <c r="AL1697" s="13"/>
      <c r="AM1697" s="13"/>
      <c r="AN1697" s="13"/>
      <c r="AO1697" s="13"/>
      <c r="AP1697" s="13"/>
    </row>
    <row r="1698" spans="1:42" ht="15" hidden="1" x14ac:dyDescent="0.25">
      <c r="A1698"/>
      <c r="B1698"/>
      <c r="C1698"/>
      <c r="D1698"/>
      <c r="E1698"/>
      <c r="F1698"/>
      <c r="G1698"/>
      <c r="H1698"/>
      <c r="I1698"/>
      <c r="J1698"/>
      <c r="K1698"/>
      <c r="L1698"/>
      <c r="M1698"/>
      <c r="N1698"/>
      <c r="O1698"/>
      <c r="P1698"/>
      <c r="Q1698"/>
      <c r="R1698"/>
      <c r="S1698"/>
      <c r="T1698"/>
      <c r="U1698"/>
      <c r="V1698" s="40"/>
      <c r="W1698" s="40"/>
      <c r="X1698" s="40"/>
      <c r="AB1698" s="8"/>
      <c r="AC1698" s="8"/>
      <c r="AD1698" s="8"/>
      <c r="AE1698" s="8"/>
      <c r="AF1698" s="42"/>
      <c r="AG1698" s="13"/>
      <c r="AH1698" s="13"/>
      <c r="AI1698" s="13"/>
      <c r="AJ1698" s="13"/>
      <c r="AK1698" s="13"/>
      <c r="AL1698" s="13"/>
      <c r="AM1698" s="13"/>
      <c r="AN1698" s="13"/>
      <c r="AO1698" s="13"/>
      <c r="AP1698" s="13"/>
    </row>
    <row r="1699" spans="1:42" ht="15" hidden="1" x14ac:dyDescent="0.25">
      <c r="A1699"/>
      <c r="B1699"/>
      <c r="C1699"/>
      <c r="D1699"/>
      <c r="E1699"/>
      <c r="F1699"/>
      <c r="G1699"/>
      <c r="H1699"/>
      <c r="I1699"/>
      <c r="J1699"/>
      <c r="K1699"/>
      <c r="L1699"/>
      <c r="M1699"/>
      <c r="N1699"/>
      <c r="O1699"/>
      <c r="P1699"/>
      <c r="Q1699"/>
      <c r="R1699"/>
      <c r="S1699"/>
      <c r="T1699"/>
      <c r="U1699"/>
      <c r="V1699" s="40"/>
      <c r="W1699" s="40"/>
      <c r="X1699" s="40"/>
      <c r="AB1699" s="8"/>
      <c r="AC1699" s="8"/>
      <c r="AD1699" s="8"/>
      <c r="AE1699" s="8"/>
      <c r="AF1699" s="42"/>
      <c r="AG1699" s="13"/>
      <c r="AH1699" s="13"/>
      <c r="AI1699" s="13"/>
      <c r="AJ1699" s="13"/>
      <c r="AK1699" s="13"/>
      <c r="AL1699" s="13"/>
      <c r="AM1699" s="13"/>
      <c r="AN1699" s="13"/>
      <c r="AO1699" s="13"/>
      <c r="AP1699" s="13"/>
    </row>
    <row r="1700" spans="1:42" ht="15" hidden="1" x14ac:dyDescent="0.25">
      <c r="A1700"/>
      <c r="B1700"/>
      <c r="C1700"/>
      <c r="D1700"/>
      <c r="E1700"/>
      <c r="F1700"/>
      <c r="G1700"/>
      <c r="H1700"/>
      <c r="I1700"/>
      <c r="J1700"/>
      <c r="K1700"/>
      <c r="L1700"/>
      <c r="M1700"/>
      <c r="N1700"/>
      <c r="O1700"/>
      <c r="P1700"/>
      <c r="Q1700"/>
      <c r="R1700"/>
      <c r="S1700"/>
      <c r="T1700"/>
      <c r="U1700"/>
      <c r="V1700" s="40"/>
      <c r="W1700" s="40"/>
      <c r="X1700" s="40"/>
      <c r="AB1700" s="8"/>
      <c r="AC1700" s="8"/>
      <c r="AD1700" s="8"/>
      <c r="AE1700" s="8"/>
      <c r="AF1700" s="42"/>
      <c r="AG1700" s="13"/>
      <c r="AH1700" s="13"/>
      <c r="AI1700" s="13"/>
      <c r="AJ1700" s="13"/>
      <c r="AK1700" s="13"/>
      <c r="AL1700" s="13"/>
      <c r="AM1700" s="13"/>
      <c r="AN1700" s="13"/>
      <c r="AO1700" s="13"/>
      <c r="AP1700" s="13"/>
    </row>
    <row r="1701" spans="1:42" ht="15" hidden="1" x14ac:dyDescent="0.25">
      <c r="A1701"/>
      <c r="B1701"/>
      <c r="C1701"/>
      <c r="D1701"/>
      <c r="E1701"/>
      <c r="F1701"/>
      <c r="G1701"/>
      <c r="H1701"/>
      <c r="I1701"/>
      <c r="J1701"/>
      <c r="K1701"/>
      <c r="L1701"/>
      <c r="M1701"/>
      <c r="N1701"/>
      <c r="O1701"/>
      <c r="P1701"/>
      <c r="Q1701"/>
      <c r="R1701"/>
      <c r="S1701"/>
      <c r="T1701"/>
      <c r="U1701"/>
      <c r="V1701" s="40"/>
      <c r="W1701" s="40"/>
      <c r="X1701" s="40"/>
      <c r="AB1701" s="8"/>
      <c r="AC1701" s="8"/>
      <c r="AD1701" s="8"/>
      <c r="AE1701" s="8"/>
      <c r="AF1701" s="42"/>
      <c r="AG1701" s="13"/>
      <c r="AH1701" s="13"/>
      <c r="AI1701" s="13"/>
      <c r="AJ1701" s="13"/>
      <c r="AK1701" s="13"/>
      <c r="AL1701" s="13"/>
      <c r="AM1701" s="13"/>
      <c r="AN1701" s="13"/>
      <c r="AO1701" s="13"/>
      <c r="AP1701" s="13"/>
    </row>
    <row r="1702" spans="1:42" ht="15" hidden="1" x14ac:dyDescent="0.25">
      <c r="A1702"/>
      <c r="B1702"/>
      <c r="C1702"/>
      <c r="D1702"/>
      <c r="E1702"/>
      <c r="F1702"/>
      <c r="G1702"/>
      <c r="H1702"/>
      <c r="I1702"/>
      <c r="J1702"/>
      <c r="K1702"/>
      <c r="L1702"/>
      <c r="M1702"/>
      <c r="N1702"/>
      <c r="O1702"/>
      <c r="P1702"/>
      <c r="Q1702"/>
      <c r="R1702"/>
      <c r="S1702"/>
      <c r="T1702"/>
      <c r="U1702"/>
      <c r="V1702" s="40"/>
      <c r="W1702" s="40"/>
      <c r="X1702" s="40"/>
      <c r="AB1702" s="8"/>
      <c r="AC1702" s="8"/>
      <c r="AD1702" s="8"/>
      <c r="AE1702" s="8"/>
      <c r="AF1702" s="42"/>
      <c r="AG1702" s="13"/>
      <c r="AH1702" s="13"/>
      <c r="AI1702" s="13"/>
      <c r="AJ1702" s="13"/>
      <c r="AK1702" s="13"/>
      <c r="AL1702" s="13"/>
      <c r="AM1702" s="13"/>
      <c r="AN1702" s="13"/>
      <c r="AO1702" s="13"/>
      <c r="AP1702" s="13"/>
    </row>
    <row r="1703" spans="1:42" ht="15" hidden="1" x14ac:dyDescent="0.25">
      <c r="A1703"/>
      <c r="B1703"/>
      <c r="C1703"/>
      <c r="D1703"/>
      <c r="E1703"/>
      <c r="F1703"/>
      <c r="G1703"/>
      <c r="H1703"/>
      <c r="I1703"/>
      <c r="J1703"/>
      <c r="K1703"/>
      <c r="L1703"/>
      <c r="M1703"/>
      <c r="N1703"/>
      <c r="O1703"/>
      <c r="P1703"/>
      <c r="Q1703"/>
      <c r="R1703"/>
      <c r="S1703"/>
      <c r="T1703"/>
      <c r="U1703"/>
      <c r="V1703" s="40"/>
      <c r="W1703" s="40"/>
      <c r="X1703" s="40"/>
      <c r="AB1703" s="8"/>
      <c r="AC1703" s="8"/>
      <c r="AD1703" s="8"/>
      <c r="AE1703" s="8"/>
      <c r="AF1703" s="42"/>
      <c r="AG1703" s="13"/>
      <c r="AH1703" s="13"/>
      <c r="AI1703" s="13"/>
      <c r="AJ1703" s="13"/>
      <c r="AK1703" s="13"/>
      <c r="AL1703" s="13"/>
      <c r="AM1703" s="13"/>
      <c r="AN1703" s="13"/>
      <c r="AO1703" s="13"/>
      <c r="AP1703" s="13"/>
    </row>
    <row r="1704" spans="1:42" ht="15" hidden="1" x14ac:dyDescent="0.25">
      <c r="A1704"/>
      <c r="B1704"/>
      <c r="C1704"/>
      <c r="D1704"/>
      <c r="E1704"/>
      <c r="F1704"/>
      <c r="G1704"/>
      <c r="H1704"/>
      <c r="I1704"/>
      <c r="J1704"/>
      <c r="K1704"/>
      <c r="L1704"/>
      <c r="M1704"/>
      <c r="N1704"/>
      <c r="O1704"/>
      <c r="P1704"/>
      <c r="Q1704"/>
      <c r="R1704"/>
      <c r="S1704"/>
      <c r="T1704"/>
      <c r="U1704"/>
      <c r="V1704" s="40"/>
      <c r="W1704" s="40"/>
      <c r="X1704" s="40"/>
      <c r="AB1704" s="8"/>
      <c r="AC1704" s="8"/>
      <c r="AD1704" s="8"/>
      <c r="AE1704" s="8"/>
      <c r="AF1704" s="42"/>
      <c r="AG1704" s="13"/>
      <c r="AH1704" s="13"/>
      <c r="AI1704" s="13"/>
      <c r="AJ1704" s="13"/>
      <c r="AK1704" s="13"/>
      <c r="AL1704" s="13"/>
      <c r="AM1704" s="13"/>
      <c r="AN1704" s="13"/>
      <c r="AO1704" s="13"/>
      <c r="AP1704" s="13"/>
    </row>
    <row r="1705" spans="1:42" ht="15" hidden="1" x14ac:dyDescent="0.25">
      <c r="A1705"/>
      <c r="B1705"/>
      <c r="C1705"/>
      <c r="D1705"/>
      <c r="E1705"/>
      <c r="F1705"/>
      <c r="G1705"/>
      <c r="H1705"/>
      <c r="I1705"/>
      <c r="J1705"/>
      <c r="K1705"/>
      <c r="L1705"/>
      <c r="M1705"/>
      <c r="N1705"/>
      <c r="O1705"/>
      <c r="P1705"/>
      <c r="Q1705"/>
      <c r="R1705"/>
      <c r="S1705"/>
      <c r="T1705"/>
      <c r="U1705"/>
      <c r="V1705" s="40"/>
      <c r="W1705" s="40"/>
      <c r="X1705" s="40"/>
      <c r="AB1705" s="8"/>
      <c r="AC1705" s="8"/>
      <c r="AD1705" s="8"/>
      <c r="AE1705" s="8"/>
      <c r="AF1705" s="42"/>
      <c r="AG1705" s="13"/>
      <c r="AH1705" s="13"/>
      <c r="AI1705" s="13"/>
      <c r="AJ1705" s="13"/>
      <c r="AK1705" s="13"/>
      <c r="AL1705" s="13"/>
      <c r="AM1705" s="13"/>
      <c r="AN1705" s="13"/>
      <c r="AO1705" s="13"/>
      <c r="AP1705" s="13"/>
    </row>
    <row r="1706" spans="1:42" ht="15" hidden="1" x14ac:dyDescent="0.25">
      <c r="A1706"/>
      <c r="B1706"/>
      <c r="C1706"/>
      <c r="D1706"/>
      <c r="E1706"/>
      <c r="F1706"/>
      <c r="G1706"/>
      <c r="H1706"/>
      <c r="I1706"/>
      <c r="J1706"/>
      <c r="K1706"/>
      <c r="L1706"/>
      <c r="M1706"/>
      <c r="N1706"/>
      <c r="O1706"/>
      <c r="P1706"/>
      <c r="Q1706"/>
      <c r="R1706"/>
      <c r="S1706"/>
      <c r="T1706"/>
      <c r="U1706"/>
      <c r="V1706" s="40"/>
      <c r="W1706" s="40"/>
      <c r="X1706" s="40"/>
      <c r="AB1706" s="8"/>
      <c r="AC1706" s="8"/>
      <c r="AD1706" s="8"/>
      <c r="AE1706" s="8"/>
      <c r="AF1706" s="42"/>
      <c r="AG1706" s="13"/>
      <c r="AH1706" s="13"/>
      <c r="AI1706" s="13"/>
      <c r="AJ1706" s="13"/>
      <c r="AK1706" s="13"/>
      <c r="AL1706" s="13"/>
      <c r="AM1706" s="13"/>
      <c r="AN1706" s="13"/>
      <c r="AO1706" s="13"/>
      <c r="AP1706" s="13"/>
    </row>
    <row r="1707" spans="1:42" ht="15" hidden="1" x14ac:dyDescent="0.25">
      <c r="A1707"/>
      <c r="B1707"/>
      <c r="C1707"/>
      <c r="D1707"/>
      <c r="E1707"/>
      <c r="F1707"/>
      <c r="G1707"/>
      <c r="H1707"/>
      <c r="I1707"/>
      <c r="J1707"/>
      <c r="K1707"/>
      <c r="L1707"/>
      <c r="M1707"/>
      <c r="N1707"/>
      <c r="O1707"/>
      <c r="P1707"/>
      <c r="Q1707"/>
      <c r="R1707"/>
      <c r="S1707"/>
      <c r="T1707"/>
      <c r="U1707"/>
      <c r="V1707" s="40"/>
      <c r="W1707" s="40"/>
      <c r="X1707" s="40"/>
      <c r="AB1707" s="8"/>
      <c r="AC1707" s="8"/>
      <c r="AD1707" s="8"/>
      <c r="AE1707" s="8"/>
      <c r="AF1707" s="42"/>
      <c r="AG1707" s="13"/>
      <c r="AH1707" s="13"/>
      <c r="AI1707" s="13"/>
      <c r="AJ1707" s="13"/>
      <c r="AK1707" s="13"/>
      <c r="AL1707" s="13"/>
      <c r="AM1707" s="13"/>
      <c r="AN1707" s="13"/>
      <c r="AO1707" s="13"/>
      <c r="AP1707" s="13"/>
    </row>
    <row r="1708" spans="1:42" ht="15" hidden="1" x14ac:dyDescent="0.25">
      <c r="A1708"/>
      <c r="B1708"/>
      <c r="C1708"/>
      <c r="D1708"/>
      <c r="E1708"/>
      <c r="F1708"/>
      <c r="G1708"/>
      <c r="H1708"/>
      <c r="I1708"/>
      <c r="J1708"/>
      <c r="K1708"/>
      <c r="L1708"/>
      <c r="M1708"/>
      <c r="N1708"/>
      <c r="O1708"/>
      <c r="P1708"/>
      <c r="Q1708"/>
      <c r="R1708"/>
      <c r="S1708"/>
      <c r="T1708"/>
      <c r="U1708"/>
      <c r="V1708" s="40"/>
      <c r="W1708" s="40"/>
      <c r="X1708" s="40"/>
      <c r="AB1708" s="8"/>
      <c r="AC1708" s="8"/>
      <c r="AD1708" s="8"/>
      <c r="AE1708" s="8"/>
      <c r="AF1708" s="42"/>
      <c r="AG1708" s="13"/>
      <c r="AH1708" s="13"/>
      <c r="AI1708" s="13"/>
      <c r="AJ1708" s="13"/>
      <c r="AK1708" s="13"/>
      <c r="AL1708" s="13"/>
      <c r="AM1708" s="13"/>
      <c r="AN1708" s="13"/>
      <c r="AO1708" s="13"/>
      <c r="AP1708" s="13"/>
    </row>
    <row r="1709" spans="1:42" ht="15" hidden="1" x14ac:dyDescent="0.25">
      <c r="A1709"/>
      <c r="B1709"/>
      <c r="C1709"/>
      <c r="D1709"/>
      <c r="E1709"/>
      <c r="F1709"/>
      <c r="G1709"/>
      <c r="H1709"/>
      <c r="I1709"/>
      <c r="J1709"/>
      <c r="K1709"/>
      <c r="L1709"/>
      <c r="M1709"/>
      <c r="N1709"/>
      <c r="O1709"/>
      <c r="P1709"/>
      <c r="Q1709"/>
      <c r="R1709"/>
      <c r="S1709"/>
      <c r="T1709"/>
      <c r="U1709"/>
      <c r="V1709" s="40"/>
      <c r="W1709" s="40"/>
      <c r="X1709" s="40"/>
      <c r="AB1709" s="8"/>
      <c r="AC1709" s="8"/>
      <c r="AD1709" s="8"/>
      <c r="AE1709" s="8"/>
      <c r="AF1709" s="42"/>
      <c r="AG1709" s="13"/>
      <c r="AH1709" s="13"/>
      <c r="AI1709" s="13"/>
      <c r="AJ1709" s="13"/>
      <c r="AK1709" s="13"/>
      <c r="AL1709" s="13"/>
      <c r="AM1709" s="13"/>
      <c r="AN1709" s="13"/>
      <c r="AO1709" s="13"/>
      <c r="AP1709" s="13"/>
    </row>
    <row r="1710" spans="1:42" ht="15" hidden="1" x14ac:dyDescent="0.25">
      <c r="A1710"/>
      <c r="B1710"/>
      <c r="C1710"/>
      <c r="D1710"/>
      <c r="E1710"/>
      <c r="F1710"/>
      <c r="G1710"/>
      <c r="H1710"/>
      <c r="I1710"/>
      <c r="J1710"/>
      <c r="K1710"/>
      <c r="L1710"/>
      <c r="M1710"/>
      <c r="N1710"/>
      <c r="O1710"/>
      <c r="P1710"/>
      <c r="Q1710"/>
      <c r="R1710"/>
      <c r="S1710"/>
      <c r="T1710"/>
      <c r="U1710"/>
      <c r="V1710" s="40"/>
      <c r="W1710" s="40"/>
      <c r="X1710" s="40"/>
      <c r="AB1710" s="8"/>
      <c r="AC1710" s="8"/>
      <c r="AD1710" s="8"/>
      <c r="AE1710" s="8"/>
      <c r="AF1710" s="42"/>
      <c r="AG1710" s="13"/>
      <c r="AH1710" s="13"/>
      <c r="AI1710" s="13"/>
      <c r="AJ1710" s="13"/>
      <c r="AK1710" s="13"/>
      <c r="AL1710" s="13"/>
      <c r="AM1710" s="13"/>
      <c r="AN1710" s="13"/>
      <c r="AO1710" s="13"/>
      <c r="AP1710" s="13"/>
    </row>
    <row r="1711" spans="1:42" ht="15" hidden="1" x14ac:dyDescent="0.25">
      <c r="A1711"/>
      <c r="B1711"/>
      <c r="C1711"/>
      <c r="D1711"/>
      <c r="E1711"/>
      <c r="F1711"/>
      <c r="G1711"/>
      <c r="H1711"/>
      <c r="I1711"/>
      <c r="J1711"/>
      <c r="K1711"/>
      <c r="L1711"/>
      <c r="M1711"/>
      <c r="N1711"/>
      <c r="O1711"/>
      <c r="P1711"/>
      <c r="Q1711"/>
      <c r="R1711"/>
      <c r="S1711"/>
      <c r="T1711"/>
      <c r="U1711"/>
      <c r="V1711" s="40"/>
      <c r="W1711" s="40"/>
      <c r="X1711" s="40"/>
      <c r="AB1711" s="8"/>
      <c r="AC1711" s="8"/>
      <c r="AD1711" s="8"/>
      <c r="AE1711" s="8"/>
      <c r="AF1711" s="42"/>
      <c r="AG1711" s="13"/>
      <c r="AH1711" s="13"/>
      <c r="AI1711" s="13"/>
      <c r="AJ1711" s="13"/>
      <c r="AK1711" s="13"/>
      <c r="AL1711" s="13"/>
      <c r="AM1711" s="13"/>
      <c r="AN1711" s="13"/>
      <c r="AO1711" s="13"/>
      <c r="AP1711" s="13"/>
    </row>
    <row r="1712" spans="1:42" ht="15" hidden="1" x14ac:dyDescent="0.25">
      <c r="A1712"/>
      <c r="B1712"/>
      <c r="C1712"/>
      <c r="D1712"/>
      <c r="E1712"/>
      <c r="F1712"/>
      <c r="G1712"/>
      <c r="H1712"/>
      <c r="I1712"/>
      <c r="J1712"/>
      <c r="K1712"/>
      <c r="L1712"/>
      <c r="M1712"/>
      <c r="N1712"/>
      <c r="O1712"/>
      <c r="P1712"/>
      <c r="Q1712"/>
      <c r="R1712"/>
      <c r="S1712"/>
      <c r="T1712"/>
      <c r="U1712"/>
      <c r="V1712" s="40"/>
      <c r="W1712" s="40"/>
      <c r="X1712" s="40"/>
      <c r="AB1712" s="8"/>
      <c r="AC1712" s="8"/>
      <c r="AD1712" s="8"/>
      <c r="AE1712" s="8"/>
      <c r="AF1712" s="42"/>
      <c r="AG1712" s="13"/>
      <c r="AH1712" s="13"/>
      <c r="AI1712" s="13"/>
      <c r="AJ1712" s="13"/>
      <c r="AK1712" s="13"/>
      <c r="AL1712" s="13"/>
      <c r="AM1712" s="13"/>
      <c r="AN1712" s="13"/>
      <c r="AO1712" s="13"/>
      <c r="AP1712" s="13"/>
    </row>
    <row r="1713" spans="1:42" ht="15" hidden="1" x14ac:dyDescent="0.25">
      <c r="A1713"/>
      <c r="B1713"/>
      <c r="C1713"/>
      <c r="D1713"/>
      <c r="E1713"/>
      <c r="F1713"/>
      <c r="G1713"/>
      <c r="H1713"/>
      <c r="I1713"/>
      <c r="J1713"/>
      <c r="K1713"/>
      <c r="L1713"/>
      <c r="M1713"/>
      <c r="N1713"/>
      <c r="O1713"/>
      <c r="P1713"/>
      <c r="Q1713"/>
      <c r="R1713"/>
      <c r="S1713"/>
      <c r="T1713"/>
      <c r="U1713"/>
      <c r="V1713" s="40"/>
      <c r="W1713" s="40"/>
      <c r="X1713" s="40"/>
      <c r="AB1713" s="8"/>
      <c r="AC1713" s="8"/>
      <c r="AD1713" s="8"/>
      <c r="AE1713" s="8"/>
      <c r="AF1713" s="42"/>
      <c r="AG1713" s="13"/>
      <c r="AH1713" s="13"/>
      <c r="AI1713" s="13"/>
      <c r="AJ1713" s="13"/>
      <c r="AK1713" s="13"/>
      <c r="AL1713" s="13"/>
      <c r="AM1713" s="13"/>
      <c r="AN1713" s="13"/>
      <c r="AO1713" s="13"/>
      <c r="AP1713" s="13"/>
    </row>
    <row r="1714" spans="1:42" ht="15" hidden="1" x14ac:dyDescent="0.25">
      <c r="A1714"/>
      <c r="B1714"/>
      <c r="C1714"/>
      <c r="D1714"/>
      <c r="E1714"/>
      <c r="F1714"/>
      <c r="G1714"/>
      <c r="H1714"/>
      <c r="I1714"/>
      <c r="J1714"/>
      <c r="K1714"/>
      <c r="L1714"/>
      <c r="M1714"/>
      <c r="N1714"/>
      <c r="O1714"/>
      <c r="P1714"/>
      <c r="Q1714"/>
      <c r="R1714"/>
      <c r="S1714"/>
      <c r="T1714"/>
      <c r="U1714"/>
      <c r="V1714" s="40"/>
      <c r="W1714" s="40"/>
      <c r="X1714" s="40"/>
      <c r="AB1714" s="8"/>
      <c r="AC1714" s="8"/>
      <c r="AD1714" s="8"/>
      <c r="AE1714" s="8"/>
      <c r="AF1714" s="42"/>
      <c r="AG1714" s="13"/>
      <c r="AH1714" s="13"/>
      <c r="AI1714" s="13"/>
      <c r="AJ1714" s="13"/>
      <c r="AK1714" s="13"/>
      <c r="AL1714" s="13"/>
      <c r="AM1714" s="13"/>
      <c r="AN1714" s="13"/>
      <c r="AO1714" s="13"/>
      <c r="AP1714" s="13"/>
    </row>
    <row r="1715" spans="1:42" ht="15" hidden="1" x14ac:dyDescent="0.25">
      <c r="A1715"/>
      <c r="B1715"/>
      <c r="C1715"/>
      <c r="D1715"/>
      <c r="E1715"/>
      <c r="F1715"/>
      <c r="G1715"/>
      <c r="H1715"/>
      <c r="I1715"/>
      <c r="J1715"/>
      <c r="K1715"/>
      <c r="L1715"/>
      <c r="M1715"/>
      <c r="N1715"/>
      <c r="O1715"/>
      <c r="P1715"/>
      <c r="Q1715"/>
      <c r="R1715"/>
      <c r="S1715"/>
      <c r="T1715"/>
      <c r="U1715"/>
      <c r="V1715" s="40"/>
      <c r="W1715" s="40"/>
      <c r="X1715" s="40"/>
      <c r="AB1715" s="8"/>
      <c r="AC1715" s="8"/>
      <c r="AD1715" s="8"/>
      <c r="AE1715" s="8"/>
      <c r="AF1715" s="42"/>
      <c r="AG1715" s="13"/>
      <c r="AH1715" s="13"/>
      <c r="AI1715" s="13"/>
      <c r="AJ1715" s="13"/>
      <c r="AK1715" s="13"/>
      <c r="AL1715" s="13"/>
      <c r="AM1715" s="13"/>
      <c r="AN1715" s="13"/>
      <c r="AO1715" s="13"/>
      <c r="AP1715" s="13"/>
    </row>
    <row r="1716" spans="1:42" ht="15" hidden="1" x14ac:dyDescent="0.25">
      <c r="A1716"/>
      <c r="B1716"/>
      <c r="C1716"/>
      <c r="D1716"/>
      <c r="E1716"/>
      <c r="F1716"/>
      <c r="G1716"/>
      <c r="H1716"/>
      <c r="I1716"/>
      <c r="J1716"/>
      <c r="K1716"/>
      <c r="L1716"/>
      <c r="M1716"/>
      <c r="N1716"/>
      <c r="O1716"/>
      <c r="P1716"/>
      <c r="Q1716"/>
      <c r="R1716"/>
      <c r="S1716"/>
      <c r="T1716"/>
      <c r="U1716"/>
      <c r="V1716" s="40"/>
      <c r="W1716" s="40"/>
      <c r="X1716" s="40"/>
      <c r="AB1716" s="8"/>
      <c r="AC1716" s="8"/>
      <c r="AD1716" s="8"/>
      <c r="AE1716" s="8"/>
      <c r="AF1716" s="42"/>
      <c r="AG1716" s="13"/>
      <c r="AH1716" s="13"/>
      <c r="AI1716" s="13"/>
      <c r="AJ1716" s="13"/>
      <c r="AK1716" s="13"/>
      <c r="AL1716" s="13"/>
      <c r="AM1716" s="13"/>
      <c r="AN1716" s="13"/>
      <c r="AO1716" s="13"/>
      <c r="AP1716" s="13"/>
    </row>
    <row r="1717" spans="1:42" ht="15" hidden="1" x14ac:dyDescent="0.25">
      <c r="A1717"/>
      <c r="B1717"/>
      <c r="C1717"/>
      <c r="D1717"/>
      <c r="E1717"/>
      <c r="F1717"/>
      <c r="G1717"/>
      <c r="H1717"/>
      <c r="I1717"/>
      <c r="J1717"/>
      <c r="K1717"/>
      <c r="L1717"/>
      <c r="M1717"/>
      <c r="N1717"/>
      <c r="O1717"/>
      <c r="P1717"/>
      <c r="Q1717"/>
      <c r="R1717"/>
      <c r="S1717"/>
      <c r="T1717"/>
      <c r="U1717"/>
      <c r="V1717" s="40"/>
      <c r="W1717" s="40"/>
      <c r="X1717" s="40"/>
      <c r="AB1717" s="8"/>
      <c r="AC1717" s="8"/>
      <c r="AD1717" s="8"/>
      <c r="AE1717" s="8"/>
      <c r="AF1717" s="42"/>
      <c r="AG1717" s="13"/>
      <c r="AH1717" s="13"/>
      <c r="AI1717" s="13"/>
      <c r="AJ1717" s="13"/>
      <c r="AK1717" s="13"/>
      <c r="AL1717" s="13"/>
      <c r="AM1717" s="13"/>
      <c r="AN1717" s="13"/>
      <c r="AO1717" s="13"/>
      <c r="AP1717" s="13"/>
    </row>
    <row r="1718" spans="1:42" ht="15" hidden="1" x14ac:dyDescent="0.25">
      <c r="A1718"/>
      <c r="B1718"/>
      <c r="C1718"/>
      <c r="D1718"/>
      <c r="E1718"/>
      <c r="F1718"/>
      <c r="G1718"/>
      <c r="H1718"/>
      <c r="I1718"/>
      <c r="J1718"/>
      <c r="K1718"/>
      <c r="L1718"/>
      <c r="M1718"/>
      <c r="N1718"/>
      <c r="O1718"/>
      <c r="P1718"/>
      <c r="Q1718"/>
      <c r="R1718"/>
      <c r="S1718"/>
      <c r="T1718"/>
      <c r="U1718"/>
      <c r="V1718" s="40"/>
      <c r="W1718" s="40"/>
      <c r="X1718" s="40"/>
      <c r="AB1718" s="8"/>
      <c r="AC1718" s="8"/>
      <c r="AD1718" s="8"/>
      <c r="AE1718" s="8"/>
      <c r="AF1718" s="42"/>
      <c r="AG1718" s="13"/>
      <c r="AH1718" s="13"/>
      <c r="AI1718" s="13"/>
      <c r="AJ1718" s="13"/>
      <c r="AK1718" s="13"/>
      <c r="AL1718" s="13"/>
      <c r="AM1718" s="13"/>
      <c r="AN1718" s="13"/>
      <c r="AO1718" s="13"/>
      <c r="AP1718" s="13"/>
    </row>
    <row r="1719" spans="1:42" ht="15" hidden="1" x14ac:dyDescent="0.25">
      <c r="A1719"/>
      <c r="B1719"/>
      <c r="C1719"/>
      <c r="D1719"/>
      <c r="E1719"/>
      <c r="F1719"/>
      <c r="G1719"/>
      <c r="H1719"/>
      <c r="I1719"/>
      <c r="J1719"/>
      <c r="K1719"/>
      <c r="L1719"/>
      <c r="M1719"/>
      <c r="N1719"/>
      <c r="O1719"/>
      <c r="P1719"/>
      <c r="Q1719"/>
      <c r="R1719"/>
      <c r="S1719"/>
      <c r="T1719"/>
      <c r="U1719"/>
      <c r="V1719" s="40"/>
      <c r="W1719" s="40"/>
      <c r="X1719" s="40"/>
      <c r="AB1719" s="8"/>
      <c r="AC1719" s="8"/>
      <c r="AD1719" s="8"/>
      <c r="AE1719" s="8"/>
      <c r="AF1719" s="42"/>
      <c r="AG1719" s="13"/>
      <c r="AH1719" s="13"/>
      <c r="AI1719" s="13"/>
      <c r="AJ1719" s="13"/>
      <c r="AK1719" s="13"/>
      <c r="AL1719" s="13"/>
      <c r="AM1719" s="13"/>
      <c r="AN1719" s="13"/>
      <c r="AO1719" s="13"/>
      <c r="AP1719" s="13"/>
    </row>
    <row r="1720" spans="1:42" ht="15" hidden="1" x14ac:dyDescent="0.25">
      <c r="A1720"/>
      <c r="B1720"/>
      <c r="C1720"/>
      <c r="D1720"/>
      <c r="E1720"/>
      <c r="F1720"/>
      <c r="G1720"/>
      <c r="H1720"/>
      <c r="I1720"/>
      <c r="J1720"/>
      <c r="K1720"/>
      <c r="L1720"/>
      <c r="M1720"/>
      <c r="N1720"/>
      <c r="O1720"/>
      <c r="P1720"/>
      <c r="Q1720"/>
      <c r="R1720"/>
      <c r="S1720"/>
      <c r="T1720"/>
      <c r="U1720"/>
      <c r="V1720" s="40"/>
      <c r="W1720" s="40"/>
      <c r="X1720" s="40"/>
      <c r="AB1720" s="8"/>
      <c r="AC1720" s="8"/>
      <c r="AD1720" s="8"/>
      <c r="AE1720" s="8"/>
      <c r="AF1720" s="42"/>
      <c r="AG1720" s="13"/>
      <c r="AH1720" s="13"/>
      <c r="AI1720" s="13"/>
      <c r="AJ1720" s="13"/>
      <c r="AK1720" s="13"/>
      <c r="AL1720" s="13"/>
      <c r="AM1720" s="13"/>
      <c r="AN1720" s="13"/>
      <c r="AO1720" s="13"/>
      <c r="AP1720" s="13"/>
    </row>
    <row r="1721" spans="1:42" ht="15" hidden="1" x14ac:dyDescent="0.25">
      <c r="A1721"/>
      <c r="B1721"/>
      <c r="C1721"/>
      <c r="D1721"/>
      <c r="E1721"/>
      <c r="F1721"/>
      <c r="G1721"/>
      <c r="H1721"/>
      <c r="I1721"/>
      <c r="J1721"/>
      <c r="K1721"/>
      <c r="L1721"/>
      <c r="M1721"/>
      <c r="N1721"/>
      <c r="O1721"/>
      <c r="P1721"/>
      <c r="Q1721"/>
      <c r="R1721"/>
      <c r="S1721"/>
      <c r="T1721"/>
      <c r="U1721"/>
      <c r="V1721" s="40"/>
      <c r="W1721" s="40"/>
      <c r="X1721" s="40"/>
      <c r="AB1721" s="8"/>
      <c r="AC1721" s="8"/>
      <c r="AD1721" s="8"/>
      <c r="AE1721" s="8"/>
      <c r="AF1721" s="42"/>
      <c r="AG1721" s="13"/>
      <c r="AH1721" s="13"/>
      <c r="AI1721" s="13"/>
      <c r="AJ1721" s="13"/>
      <c r="AK1721" s="13"/>
      <c r="AL1721" s="13"/>
      <c r="AM1721" s="13"/>
      <c r="AN1721" s="13"/>
      <c r="AO1721" s="13"/>
      <c r="AP1721" s="13"/>
    </row>
    <row r="1722" spans="1:42" ht="15" hidden="1" x14ac:dyDescent="0.25">
      <c r="A1722"/>
      <c r="B1722"/>
      <c r="C1722"/>
      <c r="D1722"/>
      <c r="E1722"/>
      <c r="F1722"/>
      <c r="G1722"/>
      <c r="H1722"/>
      <c r="I1722"/>
      <c r="J1722"/>
      <c r="K1722"/>
      <c r="L1722"/>
      <c r="M1722"/>
      <c r="N1722"/>
      <c r="O1722"/>
      <c r="P1722"/>
      <c r="Q1722"/>
      <c r="R1722"/>
      <c r="S1722"/>
      <c r="T1722"/>
      <c r="U1722"/>
      <c r="V1722" s="40"/>
      <c r="W1722" s="40"/>
      <c r="X1722" s="40"/>
      <c r="AB1722" s="8"/>
      <c r="AC1722" s="8"/>
      <c r="AD1722" s="8"/>
      <c r="AE1722" s="8"/>
      <c r="AF1722" s="42"/>
      <c r="AG1722" s="13"/>
      <c r="AH1722" s="13"/>
      <c r="AI1722" s="13"/>
      <c r="AJ1722" s="13"/>
      <c r="AK1722" s="13"/>
      <c r="AL1722" s="13"/>
      <c r="AM1722" s="13"/>
      <c r="AN1722" s="13"/>
      <c r="AO1722" s="13"/>
      <c r="AP1722" s="13"/>
    </row>
    <row r="1723" spans="1:42" ht="15" hidden="1" x14ac:dyDescent="0.25">
      <c r="A1723"/>
      <c r="B1723"/>
      <c r="C1723"/>
      <c r="D1723"/>
      <c r="E1723"/>
      <c r="F1723"/>
      <c r="G1723"/>
      <c r="H1723"/>
      <c r="I1723"/>
      <c r="J1723"/>
      <c r="K1723"/>
      <c r="L1723"/>
      <c r="M1723"/>
      <c r="N1723"/>
      <c r="O1723"/>
      <c r="P1723"/>
      <c r="Q1723"/>
      <c r="R1723"/>
      <c r="S1723"/>
      <c r="T1723"/>
      <c r="U1723"/>
      <c r="V1723" s="40"/>
      <c r="W1723" s="40"/>
      <c r="X1723" s="40"/>
      <c r="AB1723" s="8"/>
      <c r="AC1723" s="8"/>
      <c r="AD1723" s="8"/>
      <c r="AE1723" s="8"/>
      <c r="AF1723" s="42"/>
      <c r="AG1723" s="13"/>
      <c r="AH1723" s="13"/>
      <c r="AI1723" s="13"/>
      <c r="AJ1723" s="13"/>
      <c r="AK1723" s="13"/>
      <c r="AL1723" s="13"/>
      <c r="AM1723" s="13"/>
      <c r="AN1723" s="13"/>
      <c r="AO1723" s="13"/>
      <c r="AP1723" s="13"/>
    </row>
    <row r="1724" spans="1:42" ht="15" hidden="1" x14ac:dyDescent="0.25">
      <c r="A1724"/>
      <c r="B1724"/>
      <c r="C1724"/>
      <c r="D1724"/>
      <c r="E1724"/>
      <c r="F1724"/>
      <c r="G1724"/>
      <c r="H1724"/>
      <c r="I1724"/>
      <c r="J1724"/>
      <c r="K1724"/>
      <c r="L1724"/>
      <c r="M1724"/>
      <c r="N1724"/>
      <c r="O1724"/>
      <c r="P1724"/>
      <c r="Q1724"/>
      <c r="R1724"/>
      <c r="S1724"/>
      <c r="T1724"/>
      <c r="U1724"/>
      <c r="V1724" s="40"/>
      <c r="W1724" s="40"/>
      <c r="X1724" s="40"/>
      <c r="AB1724" s="8"/>
      <c r="AC1724" s="8"/>
      <c r="AD1724" s="8"/>
      <c r="AE1724" s="8"/>
      <c r="AF1724" s="42"/>
      <c r="AG1724" s="13"/>
      <c r="AH1724" s="13"/>
      <c r="AI1724" s="13"/>
      <c r="AJ1724" s="13"/>
      <c r="AK1724" s="13"/>
      <c r="AL1724" s="13"/>
      <c r="AM1724" s="13"/>
      <c r="AN1724" s="13"/>
      <c r="AO1724" s="13"/>
      <c r="AP1724" s="13"/>
    </row>
    <row r="1725" spans="1:42" ht="15" hidden="1" x14ac:dyDescent="0.25">
      <c r="A1725"/>
      <c r="B1725"/>
      <c r="C1725"/>
      <c r="D1725"/>
      <c r="E1725"/>
      <c r="F1725"/>
      <c r="G1725"/>
      <c r="H1725"/>
      <c r="I1725"/>
      <c r="J1725"/>
      <c r="K1725"/>
      <c r="L1725"/>
      <c r="M1725"/>
      <c r="N1725"/>
      <c r="O1725"/>
      <c r="P1725"/>
      <c r="Q1725"/>
      <c r="R1725"/>
      <c r="S1725"/>
      <c r="T1725"/>
      <c r="U1725"/>
      <c r="V1725" s="40"/>
      <c r="W1725" s="40"/>
      <c r="X1725" s="40"/>
      <c r="AB1725" s="8"/>
      <c r="AC1725" s="8"/>
      <c r="AD1725" s="8"/>
      <c r="AE1725" s="8"/>
      <c r="AF1725" s="42"/>
      <c r="AG1725" s="13"/>
      <c r="AH1725" s="13"/>
      <c r="AI1725" s="13"/>
      <c r="AJ1725" s="13"/>
      <c r="AK1725" s="13"/>
      <c r="AL1725" s="13"/>
      <c r="AM1725" s="13"/>
      <c r="AN1725" s="13"/>
      <c r="AO1725" s="13"/>
      <c r="AP1725" s="13"/>
    </row>
    <row r="1726" spans="1:42" ht="15" hidden="1" x14ac:dyDescent="0.25">
      <c r="A1726"/>
      <c r="B1726"/>
      <c r="C1726"/>
      <c r="D1726"/>
      <c r="E1726"/>
      <c r="F1726"/>
      <c r="G1726"/>
      <c r="H1726"/>
      <c r="I1726"/>
      <c r="J1726"/>
      <c r="K1726"/>
      <c r="L1726"/>
      <c r="M1726"/>
      <c r="N1726"/>
      <c r="O1726"/>
      <c r="P1726"/>
      <c r="Q1726"/>
      <c r="R1726"/>
      <c r="S1726"/>
      <c r="T1726"/>
      <c r="U1726"/>
      <c r="V1726" s="40"/>
      <c r="W1726" s="40"/>
      <c r="X1726" s="40"/>
      <c r="AB1726" s="8"/>
      <c r="AC1726" s="8"/>
      <c r="AD1726" s="8"/>
      <c r="AE1726" s="8"/>
      <c r="AF1726" s="42"/>
      <c r="AG1726" s="13"/>
      <c r="AH1726" s="13"/>
      <c r="AI1726" s="13"/>
      <c r="AJ1726" s="13"/>
      <c r="AK1726" s="13"/>
      <c r="AL1726" s="13"/>
      <c r="AM1726" s="13"/>
      <c r="AN1726" s="13"/>
      <c r="AO1726" s="13"/>
      <c r="AP1726" s="13"/>
    </row>
    <row r="1727" spans="1:42" ht="15" hidden="1" x14ac:dyDescent="0.25">
      <c r="A1727"/>
      <c r="B1727"/>
      <c r="C1727"/>
      <c r="D1727"/>
      <c r="E1727"/>
      <c r="F1727"/>
      <c r="G1727"/>
      <c r="H1727"/>
      <c r="I1727"/>
      <c r="J1727"/>
      <c r="K1727"/>
      <c r="L1727"/>
      <c r="M1727"/>
      <c r="N1727"/>
      <c r="O1727"/>
      <c r="P1727"/>
      <c r="Q1727"/>
      <c r="R1727"/>
      <c r="S1727"/>
      <c r="T1727"/>
      <c r="U1727"/>
      <c r="V1727" s="40"/>
      <c r="W1727" s="40"/>
      <c r="X1727" s="40"/>
      <c r="AB1727" s="8"/>
      <c r="AC1727" s="8"/>
      <c r="AD1727" s="8"/>
      <c r="AE1727" s="8"/>
      <c r="AF1727" s="42"/>
      <c r="AG1727" s="13"/>
      <c r="AH1727" s="13"/>
      <c r="AI1727" s="13"/>
      <c r="AJ1727" s="13"/>
      <c r="AK1727" s="13"/>
      <c r="AL1727" s="13"/>
      <c r="AM1727" s="13"/>
      <c r="AN1727" s="13"/>
      <c r="AO1727" s="13"/>
      <c r="AP1727" s="13"/>
    </row>
    <row r="1728" spans="1:42" ht="15" hidden="1" x14ac:dyDescent="0.25">
      <c r="A1728"/>
      <c r="B1728"/>
      <c r="C1728"/>
      <c r="D1728"/>
      <c r="E1728"/>
      <c r="F1728"/>
      <c r="G1728"/>
      <c r="H1728"/>
      <c r="I1728"/>
      <c r="J1728"/>
      <c r="K1728"/>
      <c r="L1728"/>
      <c r="M1728"/>
      <c r="N1728"/>
      <c r="O1728"/>
      <c r="P1728"/>
      <c r="Q1728"/>
      <c r="R1728"/>
      <c r="S1728"/>
      <c r="T1728"/>
      <c r="U1728"/>
      <c r="V1728" s="40"/>
      <c r="W1728" s="40"/>
      <c r="X1728" s="40"/>
      <c r="AB1728" s="8"/>
      <c r="AC1728" s="8"/>
      <c r="AD1728" s="8"/>
      <c r="AE1728" s="8"/>
      <c r="AF1728" s="42"/>
      <c r="AG1728" s="13"/>
      <c r="AH1728" s="13"/>
      <c r="AI1728" s="13"/>
      <c r="AJ1728" s="13"/>
      <c r="AK1728" s="13"/>
      <c r="AL1728" s="13"/>
      <c r="AM1728" s="13"/>
      <c r="AN1728" s="13"/>
      <c r="AO1728" s="13"/>
      <c r="AP1728" s="13"/>
    </row>
    <row r="1729" spans="1:42" ht="15" hidden="1" x14ac:dyDescent="0.25">
      <c r="A1729"/>
      <c r="B1729"/>
      <c r="C1729"/>
      <c r="D1729"/>
      <c r="E1729"/>
      <c r="F1729"/>
      <c r="G1729"/>
      <c r="H1729"/>
      <c r="I1729"/>
      <c r="J1729"/>
      <c r="K1729"/>
      <c r="L1729"/>
      <c r="M1729"/>
      <c r="N1729"/>
      <c r="O1729"/>
      <c r="P1729"/>
      <c r="Q1729"/>
      <c r="R1729"/>
      <c r="S1729"/>
      <c r="T1729"/>
      <c r="U1729"/>
      <c r="V1729" s="40"/>
      <c r="W1729" s="40"/>
      <c r="X1729" s="40"/>
      <c r="AB1729" s="8"/>
      <c r="AC1729" s="8"/>
      <c r="AD1729" s="8"/>
      <c r="AE1729" s="8"/>
      <c r="AF1729" s="42"/>
      <c r="AG1729" s="13"/>
      <c r="AH1729" s="13"/>
      <c r="AI1729" s="13"/>
      <c r="AJ1729" s="13"/>
      <c r="AK1729" s="13"/>
      <c r="AL1729" s="13"/>
      <c r="AM1729" s="13"/>
      <c r="AN1729" s="13"/>
      <c r="AO1729" s="13"/>
      <c r="AP1729" s="13"/>
    </row>
    <row r="1730" spans="1:42" ht="15" hidden="1" x14ac:dyDescent="0.25">
      <c r="A1730"/>
      <c r="B1730"/>
      <c r="C1730"/>
      <c r="D1730"/>
      <c r="E1730"/>
      <c r="F1730"/>
      <c r="G1730"/>
      <c r="H1730"/>
      <c r="I1730"/>
      <c r="J1730"/>
      <c r="K1730"/>
      <c r="L1730"/>
      <c r="M1730"/>
      <c r="N1730"/>
      <c r="O1730"/>
      <c r="P1730"/>
      <c r="Q1730"/>
      <c r="R1730"/>
      <c r="S1730"/>
      <c r="T1730"/>
      <c r="U1730"/>
      <c r="V1730" s="40"/>
      <c r="W1730" s="40"/>
      <c r="X1730" s="40"/>
      <c r="AB1730" s="8"/>
      <c r="AC1730" s="8"/>
      <c r="AD1730" s="8"/>
      <c r="AE1730" s="8"/>
      <c r="AF1730" s="42"/>
      <c r="AG1730" s="13"/>
      <c r="AH1730" s="13"/>
      <c r="AI1730" s="13"/>
      <c r="AJ1730" s="13"/>
      <c r="AK1730" s="13"/>
      <c r="AL1730" s="13"/>
      <c r="AM1730" s="13"/>
      <c r="AN1730" s="13"/>
      <c r="AO1730" s="13"/>
      <c r="AP1730" s="13"/>
    </row>
    <row r="1731" spans="1:42" ht="15" hidden="1" x14ac:dyDescent="0.25">
      <c r="A1731"/>
      <c r="B1731"/>
      <c r="C1731"/>
      <c r="D1731"/>
      <c r="E1731"/>
      <c r="F1731"/>
      <c r="G1731"/>
      <c r="H1731"/>
      <c r="I1731"/>
      <c r="J1731"/>
      <c r="K1731"/>
      <c r="L1731"/>
      <c r="M1731"/>
      <c r="N1731"/>
      <c r="O1731"/>
      <c r="P1731"/>
      <c r="Q1731"/>
      <c r="R1731"/>
      <c r="S1731"/>
      <c r="T1731"/>
      <c r="U1731"/>
      <c r="V1731" s="40"/>
      <c r="W1731" s="40"/>
      <c r="X1731" s="40"/>
      <c r="AB1731" s="8"/>
      <c r="AC1731" s="8"/>
      <c r="AD1731" s="8"/>
      <c r="AE1731" s="8"/>
      <c r="AF1731" s="42"/>
      <c r="AG1731" s="13"/>
      <c r="AH1731" s="13"/>
      <c r="AI1731" s="13"/>
      <c r="AJ1731" s="13"/>
      <c r="AK1731" s="13"/>
      <c r="AL1731" s="13"/>
      <c r="AM1731" s="13"/>
      <c r="AN1731" s="13"/>
      <c r="AO1731" s="13"/>
      <c r="AP1731" s="13"/>
    </row>
    <row r="1732" spans="1:42" ht="15" hidden="1" x14ac:dyDescent="0.25">
      <c r="A1732"/>
      <c r="B1732"/>
      <c r="C1732"/>
      <c r="D1732"/>
      <c r="E1732"/>
      <c r="F1732"/>
      <c r="G1732"/>
      <c r="H1732"/>
      <c r="I1732"/>
      <c r="J1732"/>
      <c r="K1732"/>
      <c r="L1732"/>
      <c r="M1732"/>
      <c r="N1732"/>
      <c r="O1732"/>
      <c r="P1732"/>
      <c r="Q1732"/>
      <c r="R1732"/>
      <c r="S1732"/>
      <c r="T1732"/>
      <c r="U1732"/>
      <c r="V1732" s="40"/>
      <c r="W1732" s="40"/>
      <c r="X1732" s="40"/>
      <c r="AB1732" s="8"/>
      <c r="AC1732" s="8"/>
      <c r="AD1732" s="8"/>
      <c r="AE1732" s="8"/>
      <c r="AF1732" s="42"/>
      <c r="AG1732" s="13"/>
      <c r="AH1732" s="13"/>
      <c r="AI1732" s="13"/>
      <c r="AJ1732" s="13"/>
      <c r="AK1732" s="13"/>
      <c r="AL1732" s="13"/>
      <c r="AM1732" s="13"/>
      <c r="AN1732" s="13"/>
      <c r="AO1732" s="13"/>
      <c r="AP1732" s="13"/>
    </row>
    <row r="1733" spans="1:42" ht="15" hidden="1" x14ac:dyDescent="0.25">
      <c r="A1733"/>
      <c r="B1733"/>
      <c r="C1733"/>
      <c r="D1733"/>
      <c r="E1733"/>
      <c r="F1733"/>
      <c r="G1733"/>
      <c r="H1733"/>
      <c r="I1733"/>
      <c r="J1733"/>
      <c r="K1733"/>
      <c r="L1733"/>
      <c r="M1733"/>
      <c r="N1733"/>
      <c r="O1733"/>
      <c r="P1733"/>
      <c r="Q1733"/>
      <c r="R1733"/>
      <c r="S1733"/>
      <c r="T1733"/>
      <c r="U1733"/>
      <c r="V1733" s="40"/>
      <c r="W1733" s="40"/>
      <c r="X1733" s="40"/>
      <c r="AB1733" s="8"/>
      <c r="AC1733" s="8"/>
      <c r="AD1733" s="8"/>
      <c r="AE1733" s="8"/>
      <c r="AF1733" s="42"/>
      <c r="AG1733" s="13"/>
      <c r="AH1733" s="13"/>
      <c r="AI1733" s="13"/>
      <c r="AJ1733" s="13"/>
      <c r="AK1733" s="13"/>
      <c r="AL1733" s="13"/>
      <c r="AM1733" s="13"/>
      <c r="AN1733" s="13"/>
      <c r="AO1733" s="13"/>
      <c r="AP1733" s="13"/>
    </row>
    <row r="1734" spans="1:42" ht="15" hidden="1" x14ac:dyDescent="0.25">
      <c r="A1734"/>
      <c r="B1734"/>
      <c r="C1734"/>
      <c r="D1734"/>
      <c r="E1734"/>
      <c r="F1734"/>
      <c r="G1734"/>
      <c r="H1734"/>
      <c r="I1734"/>
      <c r="J1734"/>
      <c r="K1734"/>
      <c r="L1734"/>
      <c r="M1734"/>
      <c r="N1734"/>
      <c r="O1734"/>
      <c r="P1734"/>
      <c r="Q1734"/>
      <c r="R1734"/>
      <c r="S1734"/>
      <c r="T1734"/>
      <c r="U1734"/>
      <c r="V1734" s="40"/>
      <c r="W1734" s="40"/>
      <c r="X1734" s="40"/>
      <c r="AB1734" s="8"/>
      <c r="AC1734" s="8"/>
      <c r="AD1734" s="8"/>
      <c r="AE1734" s="8"/>
      <c r="AF1734" s="42"/>
      <c r="AG1734" s="13"/>
      <c r="AH1734" s="13"/>
      <c r="AI1734" s="13"/>
      <c r="AJ1734" s="13"/>
      <c r="AK1734" s="13"/>
      <c r="AL1734" s="13"/>
      <c r="AM1734" s="13"/>
      <c r="AN1734" s="13"/>
      <c r="AO1734" s="13"/>
      <c r="AP1734" s="13"/>
    </row>
    <row r="1735" spans="1:42" ht="15" hidden="1" x14ac:dyDescent="0.25">
      <c r="A1735"/>
      <c r="B1735"/>
      <c r="C1735"/>
      <c r="D1735"/>
      <c r="E1735"/>
      <c r="F1735"/>
      <c r="G1735"/>
      <c r="H1735"/>
      <c r="I1735"/>
      <c r="J1735"/>
      <c r="K1735"/>
      <c r="L1735"/>
      <c r="M1735"/>
      <c r="N1735"/>
      <c r="O1735"/>
      <c r="P1735"/>
      <c r="Q1735"/>
      <c r="R1735"/>
      <c r="S1735"/>
      <c r="T1735"/>
      <c r="U1735"/>
      <c r="V1735" s="40"/>
      <c r="W1735" s="40"/>
      <c r="X1735" s="40"/>
      <c r="AB1735" s="8"/>
      <c r="AC1735" s="8"/>
      <c r="AD1735" s="8"/>
      <c r="AE1735" s="8"/>
      <c r="AF1735" s="42"/>
      <c r="AG1735" s="13"/>
      <c r="AH1735" s="13"/>
      <c r="AI1735" s="13"/>
      <c r="AJ1735" s="13"/>
      <c r="AK1735" s="13"/>
      <c r="AL1735" s="13"/>
      <c r="AM1735" s="13"/>
      <c r="AN1735" s="13"/>
      <c r="AO1735" s="13"/>
      <c r="AP1735" s="13"/>
    </row>
    <row r="1736" spans="1:42" ht="15" hidden="1" x14ac:dyDescent="0.25">
      <c r="A1736"/>
      <c r="B1736"/>
      <c r="C1736"/>
      <c r="D1736"/>
      <c r="E1736"/>
      <c r="F1736"/>
      <c r="G1736"/>
      <c r="H1736"/>
      <c r="I1736"/>
      <c r="J1736"/>
      <c r="K1736"/>
      <c r="L1736"/>
      <c r="M1736"/>
      <c r="N1736"/>
      <c r="O1736"/>
      <c r="P1736"/>
      <c r="Q1736"/>
      <c r="R1736"/>
      <c r="S1736"/>
      <c r="T1736"/>
      <c r="U1736"/>
      <c r="V1736" s="40"/>
      <c r="W1736" s="40"/>
      <c r="X1736" s="40"/>
      <c r="AB1736" s="8"/>
      <c r="AC1736" s="8"/>
      <c r="AD1736" s="8"/>
      <c r="AE1736" s="8"/>
      <c r="AF1736" s="42"/>
      <c r="AG1736" s="13"/>
      <c r="AH1736" s="13"/>
      <c r="AI1736" s="13"/>
      <c r="AJ1736" s="13"/>
      <c r="AK1736" s="13"/>
      <c r="AL1736" s="13"/>
      <c r="AM1736" s="13"/>
      <c r="AN1736" s="13"/>
      <c r="AO1736" s="13"/>
      <c r="AP1736" s="13"/>
    </row>
    <row r="1737" spans="1:42" ht="15" hidden="1" x14ac:dyDescent="0.25">
      <c r="A1737"/>
      <c r="B1737"/>
      <c r="C1737"/>
      <c r="D1737"/>
      <c r="E1737"/>
      <c r="F1737"/>
      <c r="G1737"/>
      <c r="H1737"/>
      <c r="I1737"/>
      <c r="J1737"/>
      <c r="K1737"/>
      <c r="L1737"/>
      <c r="M1737"/>
      <c r="N1737"/>
      <c r="O1737"/>
      <c r="P1737"/>
      <c r="Q1737"/>
      <c r="R1737"/>
      <c r="S1737"/>
      <c r="T1737"/>
      <c r="U1737"/>
      <c r="V1737" s="40"/>
      <c r="W1737" s="40"/>
      <c r="X1737" s="40"/>
      <c r="AB1737" s="8"/>
      <c r="AC1737" s="8"/>
      <c r="AD1737" s="8"/>
      <c r="AE1737" s="8"/>
      <c r="AF1737" s="42"/>
      <c r="AG1737" s="13"/>
      <c r="AH1737" s="13"/>
      <c r="AI1737" s="13"/>
      <c r="AJ1737" s="13"/>
      <c r="AK1737" s="13"/>
      <c r="AL1737" s="13"/>
      <c r="AM1737" s="13"/>
      <c r="AN1737" s="13"/>
      <c r="AO1737" s="13"/>
      <c r="AP1737" s="13"/>
    </row>
    <row r="1738" spans="1:42" ht="15" hidden="1" x14ac:dyDescent="0.25">
      <c r="A1738"/>
      <c r="B1738"/>
      <c r="C1738"/>
      <c r="D1738"/>
      <c r="E1738"/>
      <c r="F1738"/>
      <c r="G1738"/>
      <c r="H1738"/>
      <c r="I1738"/>
      <c r="J1738"/>
      <c r="K1738"/>
      <c r="L1738"/>
      <c r="M1738"/>
      <c r="N1738"/>
      <c r="O1738"/>
      <c r="P1738"/>
      <c r="Q1738"/>
      <c r="R1738"/>
      <c r="S1738"/>
      <c r="T1738"/>
      <c r="U1738"/>
      <c r="V1738" s="40"/>
      <c r="W1738" s="40"/>
      <c r="X1738" s="40"/>
      <c r="AB1738" s="8"/>
      <c r="AC1738" s="8"/>
      <c r="AD1738" s="8"/>
      <c r="AE1738" s="8"/>
      <c r="AF1738" s="42"/>
      <c r="AG1738" s="13"/>
      <c r="AH1738" s="13"/>
      <c r="AI1738" s="13"/>
      <c r="AJ1738" s="13"/>
      <c r="AK1738" s="13"/>
      <c r="AL1738" s="13"/>
      <c r="AM1738" s="13"/>
      <c r="AN1738" s="13"/>
      <c r="AO1738" s="13"/>
      <c r="AP1738" s="13"/>
    </row>
    <row r="1739" spans="1:42" ht="15" hidden="1" x14ac:dyDescent="0.25">
      <c r="A1739"/>
      <c r="B1739"/>
      <c r="C1739"/>
      <c r="D1739"/>
      <c r="E1739"/>
      <c r="F1739"/>
      <c r="G1739"/>
      <c r="H1739"/>
      <c r="I1739"/>
      <c r="J1739"/>
      <c r="K1739"/>
      <c r="L1739"/>
      <c r="M1739"/>
      <c r="N1739"/>
      <c r="O1739"/>
      <c r="P1739"/>
      <c r="Q1739"/>
      <c r="R1739"/>
      <c r="S1739"/>
      <c r="T1739"/>
      <c r="U1739"/>
      <c r="V1739" s="40"/>
      <c r="W1739" s="40"/>
      <c r="X1739" s="40"/>
      <c r="AB1739" s="8"/>
      <c r="AC1739" s="8"/>
      <c r="AD1739" s="8"/>
      <c r="AE1739" s="8"/>
      <c r="AF1739" s="42"/>
      <c r="AG1739" s="13"/>
      <c r="AH1739" s="13"/>
      <c r="AI1739" s="13"/>
      <c r="AJ1739" s="13"/>
      <c r="AK1739" s="13"/>
      <c r="AL1739" s="13"/>
      <c r="AM1739" s="13"/>
      <c r="AN1739" s="13"/>
      <c r="AO1739" s="13"/>
      <c r="AP1739" s="13"/>
    </row>
    <row r="1740" spans="1:42" ht="15" hidden="1" x14ac:dyDescent="0.25">
      <c r="A1740"/>
      <c r="B1740"/>
      <c r="C1740"/>
      <c r="D1740"/>
      <c r="E1740"/>
      <c r="F1740"/>
      <c r="G1740"/>
      <c r="H1740"/>
      <c r="I1740"/>
      <c r="J1740"/>
      <c r="K1740"/>
      <c r="L1740"/>
      <c r="M1740"/>
      <c r="N1740"/>
      <c r="O1740"/>
      <c r="P1740"/>
      <c r="Q1740"/>
      <c r="R1740"/>
      <c r="S1740"/>
      <c r="T1740"/>
      <c r="U1740"/>
      <c r="V1740" s="40"/>
      <c r="W1740" s="40"/>
      <c r="X1740" s="40"/>
      <c r="AB1740" s="8"/>
      <c r="AC1740" s="8"/>
      <c r="AD1740" s="8"/>
      <c r="AE1740" s="8"/>
      <c r="AF1740" s="42"/>
      <c r="AG1740" s="13"/>
      <c r="AH1740" s="13"/>
      <c r="AI1740" s="13"/>
      <c r="AJ1740" s="13"/>
      <c r="AK1740" s="13"/>
      <c r="AL1740" s="13"/>
      <c r="AM1740" s="13"/>
      <c r="AN1740" s="13"/>
      <c r="AO1740" s="13"/>
      <c r="AP1740" s="13"/>
    </row>
    <row r="1741" spans="1:42" ht="15" hidden="1" x14ac:dyDescent="0.25">
      <c r="A1741"/>
      <c r="B1741"/>
      <c r="C1741"/>
      <c r="D1741"/>
      <c r="E1741"/>
      <c r="F1741"/>
      <c r="G1741"/>
      <c r="H1741"/>
      <c r="I1741"/>
      <c r="J1741"/>
      <c r="K1741"/>
      <c r="L1741"/>
      <c r="M1741"/>
      <c r="N1741"/>
      <c r="O1741"/>
      <c r="P1741"/>
      <c r="Q1741"/>
      <c r="R1741"/>
      <c r="S1741"/>
      <c r="T1741"/>
      <c r="U1741"/>
      <c r="V1741" s="40"/>
      <c r="W1741" s="40"/>
      <c r="X1741" s="40"/>
      <c r="AB1741" s="8"/>
      <c r="AC1741" s="8"/>
      <c r="AD1741" s="8"/>
      <c r="AE1741" s="8"/>
      <c r="AF1741" s="42"/>
      <c r="AG1741" s="13"/>
      <c r="AH1741" s="13"/>
      <c r="AI1741" s="13"/>
      <c r="AJ1741" s="13"/>
      <c r="AK1741" s="13"/>
      <c r="AL1741" s="13"/>
      <c r="AM1741" s="13"/>
      <c r="AN1741" s="13"/>
      <c r="AO1741" s="13"/>
      <c r="AP1741" s="13"/>
    </row>
    <row r="1742" spans="1:42" ht="15" hidden="1" x14ac:dyDescent="0.25">
      <c r="A1742"/>
      <c r="B1742"/>
      <c r="C1742"/>
      <c r="D1742"/>
      <c r="E1742"/>
      <c r="F1742"/>
      <c r="G1742"/>
      <c r="H1742"/>
      <c r="I1742"/>
      <c r="J1742"/>
      <c r="K1742"/>
      <c r="L1742"/>
      <c r="M1742"/>
      <c r="N1742"/>
      <c r="O1742"/>
      <c r="P1742"/>
      <c r="Q1742"/>
      <c r="R1742"/>
      <c r="S1742"/>
      <c r="T1742"/>
      <c r="U1742"/>
      <c r="V1742" s="40"/>
      <c r="W1742" s="40"/>
      <c r="X1742" s="40"/>
      <c r="AB1742" s="8"/>
      <c r="AC1742" s="8"/>
      <c r="AD1742" s="8"/>
      <c r="AE1742" s="8"/>
      <c r="AF1742" s="42"/>
      <c r="AG1742" s="13"/>
      <c r="AH1742" s="13"/>
      <c r="AI1742" s="13"/>
      <c r="AJ1742" s="13"/>
      <c r="AK1742" s="13"/>
      <c r="AL1742" s="13"/>
      <c r="AM1742" s="13"/>
      <c r="AN1742" s="13"/>
      <c r="AO1742" s="13"/>
      <c r="AP1742" s="13"/>
    </row>
    <row r="1743" spans="1:42" ht="15" hidden="1" x14ac:dyDescent="0.25">
      <c r="A1743"/>
      <c r="B1743"/>
      <c r="C1743"/>
      <c r="D1743"/>
      <c r="E1743"/>
      <c r="F1743"/>
      <c r="G1743"/>
      <c r="H1743"/>
      <c r="I1743"/>
      <c r="J1743"/>
      <c r="K1743"/>
      <c r="L1743"/>
      <c r="M1743"/>
      <c r="N1743"/>
      <c r="O1743"/>
      <c r="P1743"/>
      <c r="Q1743"/>
      <c r="R1743"/>
      <c r="S1743"/>
      <c r="T1743"/>
      <c r="U1743"/>
      <c r="V1743" s="40"/>
      <c r="W1743" s="40"/>
      <c r="X1743" s="40"/>
      <c r="AB1743" s="8"/>
      <c r="AC1743" s="8"/>
      <c r="AD1743" s="8"/>
      <c r="AE1743" s="8"/>
      <c r="AF1743" s="42"/>
      <c r="AG1743" s="13"/>
      <c r="AH1743" s="13"/>
      <c r="AI1743" s="13"/>
      <c r="AJ1743" s="13"/>
      <c r="AK1743" s="13"/>
      <c r="AL1743" s="13"/>
      <c r="AM1743" s="13"/>
      <c r="AN1743" s="13"/>
      <c r="AO1743" s="13"/>
      <c r="AP1743" s="13"/>
    </row>
    <row r="1744" spans="1:42" ht="15" hidden="1" x14ac:dyDescent="0.25">
      <c r="A1744"/>
      <c r="B1744"/>
      <c r="C1744"/>
      <c r="D1744"/>
      <c r="E1744"/>
      <c r="F1744"/>
      <c r="G1744"/>
      <c r="H1744"/>
      <c r="I1744"/>
      <c r="J1744"/>
      <c r="K1744"/>
      <c r="L1744"/>
      <c r="M1744"/>
      <c r="N1744"/>
      <c r="O1744"/>
      <c r="P1744"/>
      <c r="Q1744"/>
      <c r="R1744"/>
      <c r="S1744"/>
      <c r="T1744"/>
      <c r="U1744"/>
      <c r="V1744" s="40"/>
      <c r="W1744" s="40"/>
      <c r="X1744" s="40"/>
      <c r="AB1744" s="8"/>
      <c r="AC1744" s="8"/>
      <c r="AD1744" s="8"/>
      <c r="AE1744" s="8"/>
      <c r="AF1744" s="42"/>
      <c r="AG1744" s="13"/>
      <c r="AH1744" s="13"/>
      <c r="AI1744" s="13"/>
      <c r="AJ1744" s="13"/>
      <c r="AK1744" s="13"/>
      <c r="AL1744" s="13"/>
      <c r="AM1744" s="13"/>
      <c r="AN1744" s="13"/>
      <c r="AO1744" s="13"/>
      <c r="AP1744" s="13"/>
    </row>
    <row r="1745" spans="1:42" ht="15" hidden="1" x14ac:dyDescent="0.25">
      <c r="A1745"/>
      <c r="B1745"/>
      <c r="C1745"/>
      <c r="D1745"/>
      <c r="E1745"/>
      <c r="F1745"/>
      <c r="G1745"/>
      <c r="H1745"/>
      <c r="I1745"/>
      <c r="J1745"/>
      <c r="K1745"/>
      <c r="L1745"/>
      <c r="M1745"/>
      <c r="N1745"/>
      <c r="O1745"/>
      <c r="P1745"/>
      <c r="Q1745"/>
      <c r="R1745"/>
      <c r="S1745"/>
      <c r="T1745"/>
      <c r="U1745"/>
      <c r="V1745" s="40"/>
      <c r="W1745" s="40"/>
      <c r="X1745" s="40"/>
      <c r="AB1745" s="8"/>
      <c r="AC1745" s="8"/>
      <c r="AD1745" s="8"/>
      <c r="AE1745" s="8"/>
      <c r="AF1745" s="42"/>
      <c r="AG1745" s="13"/>
      <c r="AH1745" s="13"/>
      <c r="AI1745" s="13"/>
      <c r="AJ1745" s="13"/>
      <c r="AK1745" s="13"/>
      <c r="AL1745" s="13"/>
      <c r="AM1745" s="13"/>
      <c r="AN1745" s="13"/>
      <c r="AO1745" s="13"/>
      <c r="AP1745" s="13"/>
    </row>
    <row r="1746" spans="1:42" ht="15" hidden="1" x14ac:dyDescent="0.25">
      <c r="A1746"/>
      <c r="B1746"/>
      <c r="C1746"/>
      <c r="D1746"/>
      <c r="E1746"/>
      <c r="F1746"/>
      <c r="G1746"/>
      <c r="H1746"/>
      <c r="I1746"/>
      <c r="J1746"/>
      <c r="K1746"/>
      <c r="L1746"/>
      <c r="M1746"/>
      <c r="N1746"/>
      <c r="O1746"/>
      <c r="P1746"/>
      <c r="Q1746"/>
      <c r="R1746"/>
      <c r="S1746"/>
      <c r="T1746"/>
      <c r="U1746"/>
      <c r="V1746" s="40"/>
      <c r="W1746" s="40"/>
      <c r="X1746" s="40"/>
      <c r="AB1746" s="8"/>
      <c r="AC1746" s="8"/>
      <c r="AD1746" s="8"/>
      <c r="AE1746" s="8"/>
      <c r="AF1746" s="42"/>
      <c r="AG1746" s="13"/>
      <c r="AH1746" s="13"/>
      <c r="AI1746" s="13"/>
      <c r="AJ1746" s="13"/>
      <c r="AK1746" s="13"/>
      <c r="AL1746" s="13"/>
      <c r="AM1746" s="13"/>
      <c r="AN1746" s="13"/>
      <c r="AO1746" s="13"/>
      <c r="AP1746" s="13"/>
    </row>
    <row r="1747" spans="1:42" ht="15" hidden="1" x14ac:dyDescent="0.25">
      <c r="A1747"/>
      <c r="B1747"/>
      <c r="C1747"/>
      <c r="D1747"/>
      <c r="E1747"/>
      <c r="F1747"/>
      <c r="G1747"/>
      <c r="H1747"/>
      <c r="I1747"/>
      <c r="J1747"/>
      <c r="K1747"/>
      <c r="L1747"/>
      <c r="M1747"/>
      <c r="N1747"/>
      <c r="O1747"/>
      <c r="P1747"/>
      <c r="Q1747"/>
      <c r="R1747"/>
      <c r="S1747"/>
      <c r="T1747"/>
      <c r="U1747"/>
      <c r="V1747" s="40"/>
      <c r="W1747" s="40"/>
      <c r="X1747" s="40"/>
      <c r="AB1747" s="8"/>
      <c r="AC1747" s="8"/>
      <c r="AD1747" s="8"/>
      <c r="AE1747" s="8"/>
      <c r="AF1747" s="42"/>
      <c r="AG1747" s="13"/>
      <c r="AH1747" s="13"/>
      <c r="AI1747" s="13"/>
      <c r="AJ1747" s="13"/>
      <c r="AK1747" s="13"/>
      <c r="AL1747" s="13"/>
      <c r="AM1747" s="13"/>
      <c r="AN1747" s="13"/>
      <c r="AO1747" s="13"/>
      <c r="AP1747" s="13"/>
    </row>
    <row r="1748" spans="1:42" ht="15" hidden="1" x14ac:dyDescent="0.25">
      <c r="A1748"/>
      <c r="B1748"/>
      <c r="C1748"/>
      <c r="D1748"/>
      <c r="E1748"/>
      <c r="F1748"/>
      <c r="G1748"/>
      <c r="H1748"/>
      <c r="I1748"/>
      <c r="J1748"/>
      <c r="K1748"/>
      <c r="L1748"/>
      <c r="M1748"/>
      <c r="N1748"/>
      <c r="O1748"/>
      <c r="P1748"/>
      <c r="Q1748"/>
      <c r="R1748"/>
      <c r="S1748"/>
      <c r="T1748"/>
      <c r="U1748"/>
      <c r="V1748" s="40"/>
      <c r="W1748" s="40"/>
      <c r="X1748" s="40"/>
      <c r="AB1748" s="8"/>
      <c r="AC1748" s="8"/>
      <c r="AD1748" s="8"/>
      <c r="AE1748" s="8"/>
      <c r="AF1748" s="42"/>
      <c r="AG1748" s="13"/>
      <c r="AH1748" s="13"/>
      <c r="AI1748" s="13"/>
      <c r="AJ1748" s="13"/>
      <c r="AK1748" s="13"/>
      <c r="AL1748" s="13"/>
      <c r="AM1748" s="13"/>
      <c r="AN1748" s="13"/>
      <c r="AO1748" s="13"/>
      <c r="AP1748" s="13"/>
    </row>
    <row r="1749" spans="1:42" ht="15" hidden="1" x14ac:dyDescent="0.25">
      <c r="A1749"/>
      <c r="B1749"/>
      <c r="C1749"/>
      <c r="D1749"/>
      <c r="E1749"/>
      <c r="F1749"/>
      <c r="G1749"/>
      <c r="H1749"/>
      <c r="I1749"/>
      <c r="J1749"/>
      <c r="K1749"/>
      <c r="L1749"/>
      <c r="M1749"/>
      <c r="N1749"/>
      <c r="O1749"/>
      <c r="P1749"/>
      <c r="Q1749"/>
      <c r="R1749"/>
      <c r="S1749"/>
      <c r="T1749"/>
      <c r="U1749"/>
      <c r="V1749" s="40"/>
      <c r="W1749" s="40"/>
      <c r="X1749" s="40"/>
      <c r="AB1749" s="8"/>
      <c r="AC1749" s="8"/>
      <c r="AD1749" s="8"/>
      <c r="AE1749" s="8"/>
      <c r="AF1749" s="42"/>
      <c r="AG1749" s="13"/>
      <c r="AH1749" s="13"/>
      <c r="AI1749" s="13"/>
      <c r="AJ1749" s="13"/>
      <c r="AK1749" s="13"/>
      <c r="AL1749" s="13"/>
      <c r="AM1749" s="13"/>
      <c r="AN1749" s="13"/>
      <c r="AO1749" s="13"/>
      <c r="AP1749" s="13"/>
    </row>
    <row r="1750" spans="1:42" ht="15" hidden="1" x14ac:dyDescent="0.25">
      <c r="A1750"/>
      <c r="B1750"/>
      <c r="C1750"/>
      <c r="D1750"/>
      <c r="E1750"/>
      <c r="F1750"/>
      <c r="G1750"/>
      <c r="H1750"/>
      <c r="I1750"/>
      <c r="J1750"/>
      <c r="K1750"/>
      <c r="L1750"/>
      <c r="M1750"/>
      <c r="N1750"/>
      <c r="O1750"/>
      <c r="P1750"/>
      <c r="Q1750"/>
      <c r="R1750"/>
      <c r="S1750"/>
      <c r="T1750"/>
      <c r="U1750"/>
      <c r="V1750" s="40"/>
      <c r="W1750" s="40"/>
      <c r="X1750" s="40"/>
      <c r="AA1750" s="41"/>
      <c r="AB1750" s="8"/>
      <c r="AC1750" s="8"/>
      <c r="AD1750" s="8"/>
      <c r="AE1750" s="8"/>
      <c r="AF1750" s="42"/>
      <c r="AG1750" s="13"/>
      <c r="AH1750" s="13"/>
      <c r="AI1750" s="13"/>
      <c r="AJ1750" s="13"/>
      <c r="AK1750" s="13"/>
      <c r="AL1750" s="13"/>
      <c r="AM1750" s="13"/>
      <c r="AN1750" s="13"/>
      <c r="AO1750" s="13"/>
      <c r="AP1750" s="13"/>
    </row>
    <row r="1751" spans="1:42" ht="15" hidden="1" x14ac:dyDescent="0.25">
      <c r="A1751"/>
      <c r="B1751"/>
      <c r="C1751"/>
      <c r="D1751"/>
      <c r="E1751"/>
      <c r="F1751"/>
      <c r="G1751"/>
      <c r="H1751"/>
      <c r="I1751"/>
      <c r="J1751"/>
      <c r="K1751"/>
      <c r="L1751"/>
      <c r="M1751"/>
      <c r="N1751"/>
      <c r="O1751"/>
      <c r="P1751"/>
      <c r="Q1751"/>
      <c r="R1751"/>
      <c r="S1751"/>
      <c r="T1751"/>
      <c r="U1751"/>
      <c r="V1751" s="40"/>
      <c r="W1751" s="40"/>
      <c r="X1751" s="40"/>
      <c r="AB1751" s="8"/>
      <c r="AC1751" s="8"/>
      <c r="AD1751" s="8"/>
      <c r="AE1751" s="8"/>
      <c r="AF1751" s="42"/>
      <c r="AG1751" s="13"/>
      <c r="AH1751" s="13"/>
      <c r="AI1751" s="13"/>
      <c r="AJ1751" s="13"/>
      <c r="AK1751" s="13"/>
      <c r="AL1751" s="13"/>
      <c r="AM1751" s="13"/>
      <c r="AN1751" s="13"/>
      <c r="AO1751" s="13"/>
      <c r="AP1751" s="13"/>
    </row>
    <row r="1752" spans="1:42" ht="15" hidden="1" x14ac:dyDescent="0.25">
      <c r="A1752"/>
      <c r="B1752"/>
      <c r="C1752"/>
      <c r="D1752"/>
      <c r="E1752"/>
      <c r="F1752"/>
      <c r="G1752"/>
      <c r="H1752"/>
      <c r="I1752"/>
      <c r="J1752"/>
      <c r="K1752"/>
      <c r="L1752"/>
      <c r="M1752"/>
      <c r="N1752"/>
      <c r="O1752"/>
      <c r="P1752"/>
      <c r="Q1752"/>
      <c r="R1752"/>
      <c r="S1752"/>
      <c r="T1752"/>
      <c r="U1752"/>
      <c r="V1752" s="40"/>
      <c r="W1752" s="40"/>
      <c r="X1752" s="40"/>
      <c r="AB1752" s="8"/>
      <c r="AC1752" s="8"/>
      <c r="AD1752" s="8"/>
      <c r="AE1752" s="8"/>
      <c r="AF1752" s="42"/>
      <c r="AG1752" s="13"/>
      <c r="AH1752" s="13"/>
      <c r="AI1752" s="13"/>
      <c r="AJ1752" s="13"/>
      <c r="AK1752" s="13"/>
      <c r="AL1752" s="13"/>
      <c r="AM1752" s="13"/>
      <c r="AN1752" s="13"/>
      <c r="AO1752" s="13"/>
      <c r="AP1752" s="13"/>
    </row>
    <row r="1753" spans="1:42" ht="15" hidden="1" x14ac:dyDescent="0.25">
      <c r="A1753"/>
      <c r="B1753"/>
      <c r="C1753"/>
      <c r="D1753"/>
      <c r="E1753"/>
      <c r="F1753"/>
      <c r="G1753"/>
      <c r="H1753"/>
      <c r="I1753"/>
      <c r="J1753"/>
      <c r="K1753"/>
      <c r="L1753"/>
      <c r="M1753"/>
      <c r="N1753"/>
      <c r="O1753"/>
      <c r="P1753"/>
      <c r="Q1753"/>
      <c r="R1753"/>
      <c r="S1753"/>
      <c r="T1753"/>
      <c r="U1753"/>
      <c r="V1753" s="40"/>
      <c r="W1753" s="40"/>
      <c r="X1753" s="40"/>
      <c r="AB1753" s="8"/>
      <c r="AC1753" s="8"/>
      <c r="AD1753" s="8"/>
      <c r="AE1753" s="8"/>
      <c r="AF1753" s="42"/>
      <c r="AG1753" s="13"/>
      <c r="AH1753" s="13"/>
      <c r="AI1753" s="13"/>
      <c r="AJ1753" s="13"/>
      <c r="AK1753" s="13"/>
      <c r="AL1753" s="13"/>
      <c r="AM1753" s="13"/>
      <c r="AN1753" s="13"/>
      <c r="AO1753" s="13"/>
      <c r="AP1753" s="13"/>
    </row>
    <row r="1754" spans="1:42" ht="15" hidden="1" x14ac:dyDescent="0.25">
      <c r="A1754"/>
      <c r="B1754"/>
      <c r="C1754"/>
      <c r="D1754"/>
      <c r="E1754"/>
      <c r="F1754"/>
      <c r="G1754"/>
      <c r="H1754"/>
      <c r="I1754"/>
      <c r="J1754"/>
      <c r="K1754"/>
      <c r="L1754"/>
      <c r="M1754"/>
      <c r="N1754"/>
      <c r="O1754"/>
      <c r="P1754"/>
      <c r="Q1754"/>
      <c r="R1754"/>
      <c r="S1754"/>
      <c r="T1754"/>
      <c r="U1754"/>
      <c r="V1754" s="40"/>
      <c r="W1754" s="40"/>
      <c r="X1754" s="40"/>
      <c r="AB1754" s="8"/>
      <c r="AC1754" s="8"/>
      <c r="AD1754" s="8"/>
      <c r="AE1754" s="8"/>
      <c r="AF1754" s="42"/>
      <c r="AG1754" s="13"/>
      <c r="AH1754" s="13"/>
      <c r="AI1754" s="13"/>
      <c r="AJ1754" s="13"/>
      <c r="AK1754" s="13"/>
      <c r="AL1754" s="13"/>
      <c r="AM1754" s="13"/>
      <c r="AN1754" s="13"/>
      <c r="AO1754" s="13"/>
      <c r="AP1754" s="13"/>
    </row>
    <row r="1755" spans="1:42" ht="15" hidden="1" x14ac:dyDescent="0.25">
      <c r="A1755"/>
      <c r="B1755"/>
      <c r="C1755"/>
      <c r="D1755"/>
      <c r="E1755"/>
      <c r="F1755"/>
      <c r="G1755"/>
      <c r="H1755"/>
      <c r="I1755"/>
      <c r="J1755"/>
      <c r="K1755"/>
      <c r="L1755"/>
      <c r="M1755"/>
      <c r="N1755"/>
      <c r="O1755"/>
      <c r="P1755"/>
      <c r="Q1755"/>
      <c r="R1755"/>
      <c r="S1755"/>
      <c r="T1755"/>
      <c r="U1755"/>
      <c r="V1755" s="40"/>
      <c r="W1755" s="40"/>
      <c r="X1755" s="40"/>
      <c r="AB1755" s="8"/>
      <c r="AC1755" s="8"/>
      <c r="AD1755" s="8"/>
      <c r="AE1755" s="8"/>
      <c r="AF1755" s="42"/>
      <c r="AG1755" s="13"/>
      <c r="AH1755" s="13"/>
      <c r="AI1755" s="13"/>
      <c r="AJ1755" s="13"/>
      <c r="AK1755" s="13"/>
      <c r="AL1755" s="13"/>
      <c r="AM1755" s="13"/>
      <c r="AN1755" s="13"/>
      <c r="AO1755" s="13"/>
      <c r="AP1755" s="13"/>
    </row>
    <row r="1756" spans="1:42" ht="15" hidden="1" x14ac:dyDescent="0.25">
      <c r="A1756"/>
      <c r="B1756"/>
      <c r="C1756"/>
      <c r="D1756"/>
      <c r="E1756"/>
      <c r="F1756"/>
      <c r="G1756"/>
      <c r="H1756"/>
      <c r="I1756"/>
      <c r="J1756"/>
      <c r="K1756"/>
      <c r="L1756"/>
      <c r="M1756"/>
      <c r="N1756"/>
      <c r="O1756"/>
      <c r="P1756"/>
      <c r="Q1756"/>
      <c r="R1756"/>
      <c r="S1756"/>
      <c r="T1756"/>
      <c r="U1756"/>
      <c r="V1756" s="40"/>
      <c r="W1756" s="40"/>
      <c r="X1756" s="40"/>
      <c r="AB1756" s="8"/>
      <c r="AC1756" s="8"/>
      <c r="AD1756" s="8"/>
      <c r="AE1756" s="8"/>
      <c r="AF1756" s="97"/>
      <c r="AG1756" s="13"/>
      <c r="AH1756" s="13"/>
      <c r="AI1756" s="13"/>
      <c r="AJ1756" s="13"/>
      <c r="AK1756" s="13"/>
      <c r="AL1756" s="13"/>
      <c r="AM1756" s="13"/>
      <c r="AN1756" s="13"/>
      <c r="AO1756" s="13"/>
      <c r="AP1756" s="13"/>
    </row>
    <row r="1757" spans="1:42" ht="15" hidden="1" x14ac:dyDescent="0.25">
      <c r="A1757"/>
      <c r="B1757"/>
      <c r="C1757"/>
      <c r="D1757"/>
      <c r="E1757"/>
      <c r="F1757"/>
      <c r="G1757"/>
      <c r="H1757"/>
      <c r="I1757"/>
      <c r="J1757"/>
      <c r="K1757"/>
      <c r="L1757"/>
      <c r="M1757"/>
      <c r="N1757"/>
      <c r="O1757"/>
      <c r="P1757"/>
      <c r="Q1757"/>
      <c r="R1757"/>
      <c r="S1757"/>
      <c r="T1757"/>
      <c r="U1757"/>
      <c r="V1757" s="40"/>
      <c r="W1757" s="40"/>
      <c r="X1757" s="40"/>
      <c r="AB1757" s="8"/>
      <c r="AC1757" s="8"/>
      <c r="AD1757" s="8"/>
      <c r="AE1757" s="8"/>
      <c r="AF1757" s="97"/>
      <c r="AG1757" s="13"/>
      <c r="AH1757" s="13"/>
      <c r="AI1757" s="13"/>
      <c r="AJ1757" s="13"/>
      <c r="AK1757" s="13"/>
      <c r="AL1757" s="13"/>
      <c r="AM1757" s="13"/>
      <c r="AN1757" s="13"/>
      <c r="AO1757" s="13"/>
      <c r="AP1757" s="13"/>
    </row>
    <row r="1758" spans="1:42" ht="15" hidden="1" x14ac:dyDescent="0.25">
      <c r="A1758"/>
      <c r="B1758"/>
      <c r="C1758"/>
      <c r="D1758"/>
      <c r="E1758"/>
      <c r="F1758"/>
      <c r="G1758"/>
      <c r="H1758"/>
      <c r="I1758"/>
      <c r="J1758"/>
      <c r="K1758"/>
      <c r="L1758"/>
      <c r="M1758"/>
      <c r="N1758"/>
      <c r="O1758"/>
      <c r="P1758"/>
      <c r="Q1758"/>
      <c r="R1758"/>
      <c r="S1758"/>
      <c r="T1758"/>
      <c r="U1758"/>
      <c r="V1758" s="40"/>
      <c r="W1758" s="40"/>
      <c r="X1758" s="40"/>
      <c r="AB1758" s="8"/>
      <c r="AC1758" s="8"/>
      <c r="AD1758" s="8"/>
      <c r="AE1758" s="8"/>
      <c r="AF1758" s="97"/>
      <c r="AG1758" s="13"/>
      <c r="AH1758" s="13"/>
      <c r="AI1758" s="13"/>
      <c r="AJ1758" s="13"/>
      <c r="AK1758" s="13"/>
      <c r="AL1758" s="13"/>
      <c r="AM1758" s="13"/>
      <c r="AN1758" s="13"/>
      <c r="AO1758" s="13"/>
      <c r="AP1758" s="13"/>
    </row>
    <row r="1759" spans="1:42" ht="15" hidden="1" x14ac:dyDescent="0.25">
      <c r="A1759"/>
      <c r="B1759"/>
      <c r="C1759"/>
      <c r="D1759"/>
      <c r="E1759"/>
      <c r="F1759"/>
      <c r="G1759"/>
      <c r="H1759"/>
      <c r="I1759"/>
      <c r="J1759"/>
      <c r="K1759"/>
      <c r="L1759"/>
      <c r="M1759"/>
      <c r="N1759"/>
      <c r="O1759"/>
      <c r="P1759"/>
      <c r="Q1759"/>
      <c r="R1759"/>
      <c r="S1759"/>
      <c r="T1759"/>
      <c r="U1759"/>
      <c r="V1759" s="40"/>
      <c r="W1759" s="40"/>
      <c r="X1759" s="40"/>
      <c r="AB1759" s="8"/>
      <c r="AC1759" s="8"/>
      <c r="AD1759" s="8"/>
      <c r="AE1759" s="8"/>
      <c r="AF1759" s="97"/>
      <c r="AG1759" s="13"/>
      <c r="AH1759" s="13"/>
      <c r="AI1759" s="13"/>
      <c r="AJ1759" s="13"/>
      <c r="AK1759" s="13"/>
      <c r="AL1759" s="13"/>
      <c r="AM1759" s="13"/>
      <c r="AN1759" s="13"/>
      <c r="AO1759" s="13"/>
      <c r="AP1759" s="13"/>
    </row>
    <row r="1760" spans="1:42" ht="15" hidden="1" x14ac:dyDescent="0.25">
      <c r="A1760"/>
      <c r="B1760"/>
      <c r="C1760"/>
      <c r="D1760"/>
      <c r="E1760"/>
      <c r="F1760"/>
      <c r="G1760"/>
      <c r="H1760"/>
      <c r="I1760"/>
      <c r="J1760"/>
      <c r="K1760"/>
      <c r="L1760"/>
      <c r="M1760"/>
      <c r="N1760"/>
      <c r="O1760"/>
      <c r="P1760"/>
      <c r="Q1760"/>
      <c r="R1760"/>
      <c r="S1760"/>
      <c r="T1760"/>
      <c r="U1760"/>
      <c r="V1760" s="40"/>
      <c r="W1760" s="40"/>
      <c r="X1760" s="40"/>
      <c r="AB1760" s="8"/>
      <c r="AC1760" s="8"/>
      <c r="AD1760" s="8"/>
      <c r="AE1760" s="8"/>
      <c r="AF1760" s="97"/>
      <c r="AG1760" s="13"/>
      <c r="AH1760" s="13"/>
      <c r="AI1760" s="13"/>
      <c r="AJ1760" s="13"/>
      <c r="AK1760" s="13"/>
      <c r="AL1760" s="13"/>
      <c r="AM1760" s="13"/>
      <c r="AN1760" s="13"/>
      <c r="AO1760" s="13"/>
      <c r="AP1760" s="13"/>
    </row>
    <row r="1761" spans="1:42" ht="15" hidden="1" x14ac:dyDescent="0.25">
      <c r="A1761"/>
      <c r="B1761"/>
      <c r="C1761"/>
      <c r="D1761"/>
      <c r="E1761"/>
      <c r="F1761"/>
      <c r="G1761"/>
      <c r="H1761"/>
      <c r="I1761"/>
      <c r="J1761"/>
      <c r="K1761"/>
      <c r="L1761"/>
      <c r="M1761"/>
      <c r="N1761"/>
      <c r="O1761"/>
      <c r="P1761"/>
      <c r="Q1761"/>
      <c r="R1761"/>
      <c r="S1761"/>
      <c r="T1761"/>
      <c r="U1761"/>
      <c r="V1761" s="40"/>
      <c r="W1761" s="40"/>
      <c r="X1761" s="40"/>
      <c r="AB1761" s="8"/>
      <c r="AC1761" s="8"/>
      <c r="AD1761" s="8"/>
      <c r="AE1761" s="8"/>
      <c r="AF1761" s="97"/>
      <c r="AG1761" s="13"/>
      <c r="AH1761" s="13"/>
      <c r="AI1761" s="13"/>
      <c r="AJ1761" s="13"/>
      <c r="AK1761" s="13"/>
      <c r="AL1761" s="13"/>
      <c r="AM1761" s="13"/>
      <c r="AN1761" s="13"/>
      <c r="AO1761" s="13"/>
      <c r="AP1761" s="13"/>
    </row>
    <row r="1762" spans="1:42" ht="15" hidden="1" x14ac:dyDescent="0.25">
      <c r="A1762"/>
      <c r="B1762"/>
      <c r="C1762"/>
      <c r="D1762"/>
      <c r="E1762"/>
      <c r="F1762"/>
      <c r="G1762"/>
      <c r="H1762"/>
      <c r="I1762"/>
      <c r="J1762"/>
      <c r="K1762"/>
      <c r="L1762"/>
      <c r="M1762"/>
      <c r="N1762"/>
      <c r="O1762"/>
      <c r="P1762"/>
      <c r="Q1762"/>
      <c r="R1762"/>
      <c r="S1762"/>
      <c r="T1762"/>
      <c r="U1762"/>
      <c r="V1762" s="40"/>
      <c r="W1762" s="40"/>
      <c r="X1762" s="40"/>
      <c r="AB1762" s="8"/>
      <c r="AC1762" s="8"/>
      <c r="AD1762" s="8"/>
      <c r="AE1762" s="8"/>
      <c r="AF1762" s="97"/>
      <c r="AG1762" s="13"/>
      <c r="AH1762" s="13"/>
      <c r="AI1762" s="13"/>
      <c r="AJ1762" s="13"/>
      <c r="AK1762" s="13"/>
      <c r="AL1762" s="13"/>
      <c r="AM1762" s="13"/>
      <c r="AN1762" s="13"/>
      <c r="AO1762" s="13"/>
      <c r="AP1762" s="13"/>
    </row>
    <row r="1763" spans="1:42" ht="15" hidden="1" x14ac:dyDescent="0.25">
      <c r="A1763"/>
      <c r="B1763"/>
      <c r="C1763"/>
      <c r="D1763"/>
      <c r="E1763"/>
      <c r="F1763"/>
      <c r="G1763"/>
      <c r="H1763"/>
      <c r="I1763"/>
      <c r="J1763"/>
      <c r="K1763"/>
      <c r="L1763"/>
      <c r="M1763"/>
      <c r="N1763"/>
      <c r="O1763"/>
      <c r="P1763"/>
      <c r="Q1763"/>
      <c r="R1763"/>
      <c r="S1763"/>
      <c r="T1763"/>
      <c r="U1763"/>
      <c r="V1763" s="40"/>
      <c r="W1763" s="40"/>
      <c r="X1763" s="40"/>
      <c r="AB1763" s="8"/>
      <c r="AC1763" s="8"/>
      <c r="AD1763" s="8"/>
      <c r="AE1763" s="8"/>
      <c r="AF1763" s="97"/>
      <c r="AG1763" s="13"/>
      <c r="AH1763" s="13"/>
      <c r="AI1763" s="13"/>
      <c r="AJ1763" s="13"/>
      <c r="AK1763" s="13"/>
      <c r="AL1763" s="13"/>
      <c r="AM1763" s="13"/>
      <c r="AN1763" s="13"/>
      <c r="AO1763" s="13"/>
      <c r="AP1763" s="13"/>
    </row>
    <row r="1764" spans="1:42" ht="15" hidden="1" x14ac:dyDescent="0.25">
      <c r="A1764"/>
      <c r="B1764"/>
      <c r="C1764"/>
      <c r="D1764"/>
      <c r="E1764"/>
      <c r="F1764"/>
      <c r="G1764"/>
      <c r="H1764"/>
      <c r="I1764"/>
      <c r="J1764"/>
      <c r="K1764"/>
      <c r="L1764"/>
      <c r="M1764"/>
      <c r="N1764"/>
      <c r="O1764"/>
      <c r="P1764"/>
      <c r="Q1764"/>
      <c r="R1764"/>
      <c r="S1764"/>
      <c r="T1764"/>
      <c r="U1764"/>
      <c r="V1764" s="40"/>
      <c r="W1764" s="40"/>
      <c r="X1764" s="40"/>
      <c r="AB1764" s="8"/>
      <c r="AC1764" s="8"/>
      <c r="AD1764" s="8"/>
      <c r="AE1764" s="8"/>
      <c r="AF1764" s="97"/>
      <c r="AG1764" s="13"/>
      <c r="AH1764" s="13"/>
      <c r="AI1764" s="13"/>
      <c r="AJ1764" s="13"/>
      <c r="AK1764" s="13"/>
      <c r="AL1764" s="13"/>
      <c r="AM1764" s="13"/>
      <c r="AN1764" s="13"/>
      <c r="AO1764" s="13"/>
      <c r="AP1764" s="13"/>
    </row>
    <row r="1765" spans="1:42" ht="15" hidden="1" x14ac:dyDescent="0.25">
      <c r="A1765"/>
      <c r="B1765"/>
      <c r="C1765"/>
      <c r="D1765"/>
      <c r="E1765"/>
      <c r="F1765"/>
      <c r="G1765"/>
      <c r="H1765"/>
      <c r="I1765"/>
      <c r="J1765"/>
      <c r="K1765"/>
      <c r="L1765"/>
      <c r="M1765"/>
      <c r="N1765"/>
      <c r="O1765"/>
      <c r="P1765"/>
      <c r="Q1765"/>
      <c r="R1765"/>
      <c r="S1765"/>
      <c r="T1765"/>
      <c r="U1765"/>
      <c r="V1765" s="40"/>
      <c r="W1765" s="40"/>
      <c r="X1765" s="40"/>
      <c r="AA1765" s="8"/>
      <c r="AB1765" s="8"/>
      <c r="AC1765" s="8"/>
      <c r="AD1765" s="8"/>
      <c r="AE1765" s="8"/>
      <c r="AF1765" s="97"/>
      <c r="AG1765" s="13"/>
      <c r="AH1765" s="13"/>
      <c r="AI1765" s="13"/>
      <c r="AJ1765" s="13"/>
      <c r="AK1765" s="13"/>
      <c r="AL1765" s="13"/>
      <c r="AM1765" s="13"/>
      <c r="AN1765" s="13"/>
      <c r="AO1765" s="13"/>
      <c r="AP1765" s="13"/>
    </row>
    <row r="1766" spans="1:42" ht="15" hidden="1" x14ac:dyDescent="0.25">
      <c r="A1766"/>
      <c r="B1766"/>
      <c r="C1766"/>
      <c r="D1766"/>
      <c r="E1766"/>
      <c r="F1766"/>
      <c r="G1766"/>
      <c r="H1766"/>
      <c r="I1766"/>
      <c r="J1766"/>
      <c r="K1766"/>
      <c r="L1766"/>
      <c r="M1766"/>
      <c r="N1766"/>
      <c r="O1766"/>
      <c r="P1766"/>
      <c r="Q1766"/>
      <c r="R1766"/>
      <c r="S1766"/>
      <c r="T1766"/>
      <c r="U1766"/>
      <c r="V1766" s="40"/>
      <c r="W1766" s="40"/>
      <c r="X1766" s="40"/>
      <c r="AB1766" s="8"/>
      <c r="AC1766" s="8"/>
      <c r="AD1766" s="8"/>
      <c r="AE1766" s="8"/>
      <c r="AF1766" s="97"/>
      <c r="AG1766" s="13"/>
      <c r="AH1766" s="13"/>
      <c r="AI1766" s="13"/>
      <c r="AJ1766" s="13"/>
      <c r="AK1766" s="13"/>
      <c r="AL1766" s="13"/>
      <c r="AM1766" s="13"/>
      <c r="AN1766" s="13"/>
      <c r="AO1766" s="13"/>
      <c r="AP1766" s="13"/>
    </row>
    <row r="1767" spans="1:42" ht="15" hidden="1" x14ac:dyDescent="0.25">
      <c r="A1767"/>
      <c r="B1767"/>
      <c r="C1767"/>
      <c r="D1767"/>
      <c r="E1767"/>
      <c r="F1767"/>
      <c r="G1767"/>
      <c r="H1767"/>
      <c r="I1767"/>
      <c r="J1767"/>
      <c r="K1767"/>
      <c r="L1767"/>
      <c r="M1767"/>
      <c r="N1767"/>
      <c r="O1767"/>
      <c r="P1767"/>
      <c r="Q1767"/>
      <c r="R1767"/>
      <c r="S1767"/>
      <c r="T1767"/>
      <c r="U1767"/>
      <c r="V1767" s="40"/>
      <c r="W1767" s="40"/>
      <c r="X1767" s="40"/>
      <c r="AB1767" s="8"/>
      <c r="AC1767" s="8"/>
      <c r="AD1767" s="8"/>
      <c r="AE1767" s="8"/>
      <c r="AF1767" s="97"/>
      <c r="AG1767" s="13"/>
      <c r="AH1767" s="13"/>
      <c r="AI1767" s="13"/>
      <c r="AJ1767" s="13"/>
      <c r="AK1767" s="13"/>
      <c r="AL1767" s="13"/>
      <c r="AM1767" s="13"/>
      <c r="AN1767" s="13"/>
      <c r="AO1767" s="13"/>
      <c r="AP1767" s="13"/>
    </row>
    <row r="1768" spans="1:42" ht="15" hidden="1" x14ac:dyDescent="0.25">
      <c r="A1768"/>
      <c r="B1768"/>
      <c r="C1768"/>
      <c r="D1768"/>
      <c r="E1768"/>
      <c r="F1768"/>
      <c r="G1768"/>
      <c r="H1768"/>
      <c r="I1768"/>
      <c r="J1768"/>
      <c r="K1768"/>
      <c r="L1768"/>
      <c r="M1768"/>
      <c r="N1768"/>
      <c r="O1768"/>
      <c r="P1768"/>
      <c r="Q1768"/>
      <c r="R1768"/>
      <c r="S1768"/>
      <c r="T1768"/>
      <c r="U1768"/>
      <c r="V1768" s="40"/>
      <c r="W1768" s="40"/>
      <c r="X1768" s="40"/>
      <c r="AB1768" s="8"/>
      <c r="AC1768" s="8"/>
      <c r="AD1768" s="8"/>
      <c r="AE1768" s="8"/>
      <c r="AF1768" s="97"/>
      <c r="AG1768" s="13"/>
      <c r="AH1768" s="13"/>
      <c r="AI1768" s="13"/>
      <c r="AJ1768" s="13"/>
      <c r="AK1768" s="13"/>
      <c r="AL1768" s="13"/>
      <c r="AM1768" s="13"/>
      <c r="AN1768" s="13"/>
      <c r="AO1768" s="13"/>
      <c r="AP1768" s="13"/>
    </row>
    <row r="1769" spans="1:42" ht="15" hidden="1" x14ac:dyDescent="0.25">
      <c r="A1769"/>
      <c r="B1769"/>
      <c r="C1769"/>
      <c r="D1769"/>
      <c r="E1769"/>
      <c r="F1769"/>
      <c r="G1769"/>
      <c r="H1769"/>
      <c r="I1769"/>
      <c r="J1769"/>
      <c r="K1769"/>
      <c r="L1769"/>
      <c r="M1769"/>
      <c r="N1769"/>
      <c r="O1769"/>
      <c r="P1769"/>
      <c r="Q1769"/>
      <c r="R1769"/>
      <c r="S1769"/>
      <c r="T1769"/>
      <c r="U1769"/>
      <c r="V1769" s="40"/>
      <c r="W1769" s="40"/>
      <c r="X1769" s="40"/>
      <c r="AB1769" s="8"/>
      <c r="AC1769" s="8"/>
      <c r="AD1769" s="8"/>
      <c r="AE1769" s="8"/>
      <c r="AF1769" s="97"/>
      <c r="AG1769" s="13"/>
      <c r="AH1769" s="13"/>
      <c r="AI1769" s="13"/>
      <c r="AJ1769" s="13"/>
      <c r="AK1769" s="13"/>
      <c r="AL1769" s="13"/>
      <c r="AM1769" s="13"/>
      <c r="AN1769" s="13"/>
      <c r="AO1769" s="13"/>
      <c r="AP1769" s="13"/>
    </row>
    <row r="1770" spans="1:42" ht="15" hidden="1" x14ac:dyDescent="0.25">
      <c r="A1770"/>
      <c r="B1770"/>
      <c r="C1770"/>
      <c r="D1770"/>
      <c r="E1770"/>
      <c r="F1770"/>
      <c r="G1770"/>
      <c r="H1770"/>
      <c r="I1770"/>
      <c r="J1770"/>
      <c r="K1770"/>
      <c r="L1770"/>
      <c r="M1770"/>
      <c r="N1770"/>
      <c r="O1770"/>
      <c r="P1770"/>
      <c r="Q1770"/>
      <c r="R1770"/>
      <c r="S1770"/>
      <c r="T1770"/>
      <c r="U1770"/>
      <c r="V1770" s="40"/>
      <c r="W1770" s="40"/>
      <c r="X1770" s="40"/>
      <c r="AB1770" s="8"/>
      <c r="AC1770" s="8"/>
      <c r="AD1770" s="8"/>
      <c r="AE1770" s="8"/>
      <c r="AF1770" s="97"/>
      <c r="AG1770" s="13"/>
      <c r="AH1770" s="13"/>
      <c r="AI1770" s="13"/>
      <c r="AJ1770" s="13"/>
      <c r="AK1770" s="13"/>
      <c r="AL1770" s="13"/>
      <c r="AM1770" s="13"/>
      <c r="AN1770" s="13"/>
      <c r="AO1770" s="13"/>
      <c r="AP1770" s="13"/>
    </row>
    <row r="1771" spans="1:42" ht="15" hidden="1" x14ac:dyDescent="0.25">
      <c r="A1771"/>
      <c r="B1771"/>
      <c r="C1771"/>
      <c r="D1771"/>
      <c r="E1771"/>
      <c r="F1771"/>
      <c r="G1771"/>
      <c r="H1771"/>
      <c r="I1771"/>
      <c r="J1771"/>
      <c r="K1771"/>
      <c r="L1771"/>
      <c r="M1771"/>
      <c r="N1771"/>
      <c r="O1771"/>
      <c r="P1771"/>
      <c r="Q1771"/>
      <c r="R1771"/>
      <c r="S1771"/>
      <c r="T1771"/>
      <c r="U1771"/>
      <c r="V1771" s="40"/>
      <c r="W1771" s="40"/>
      <c r="X1771" s="40"/>
      <c r="AB1771" s="8"/>
      <c r="AC1771" s="8"/>
      <c r="AD1771" s="8"/>
      <c r="AE1771" s="8"/>
      <c r="AF1771" s="97"/>
      <c r="AG1771" s="13"/>
      <c r="AH1771" s="13"/>
      <c r="AI1771" s="13"/>
      <c r="AJ1771" s="13"/>
      <c r="AK1771" s="13"/>
      <c r="AL1771" s="13"/>
      <c r="AM1771" s="13"/>
      <c r="AN1771" s="13"/>
      <c r="AO1771" s="13"/>
      <c r="AP1771" s="13"/>
    </row>
    <row r="1772" spans="1:42" ht="15" hidden="1" x14ac:dyDescent="0.25">
      <c r="A1772"/>
      <c r="B1772"/>
      <c r="C1772"/>
      <c r="D1772"/>
      <c r="E1772"/>
      <c r="F1772"/>
      <c r="G1772"/>
      <c r="H1772"/>
      <c r="I1772"/>
      <c r="J1772"/>
      <c r="K1772"/>
      <c r="L1772"/>
      <c r="M1772"/>
      <c r="N1772"/>
      <c r="O1772"/>
      <c r="P1772"/>
      <c r="Q1772"/>
      <c r="R1772"/>
      <c r="S1772"/>
      <c r="T1772"/>
      <c r="U1772"/>
      <c r="V1772" s="40"/>
      <c r="W1772" s="40"/>
      <c r="X1772" s="40"/>
      <c r="AB1772" s="8"/>
      <c r="AC1772" s="8"/>
      <c r="AD1772" s="8"/>
      <c r="AE1772" s="8"/>
      <c r="AF1772" s="97"/>
      <c r="AG1772" s="13"/>
      <c r="AH1772" s="13"/>
      <c r="AI1772" s="13"/>
      <c r="AJ1772" s="13"/>
      <c r="AK1772" s="13"/>
      <c r="AL1772" s="13"/>
      <c r="AM1772" s="13"/>
      <c r="AN1772" s="13"/>
      <c r="AO1772" s="13"/>
      <c r="AP1772" s="13"/>
    </row>
    <row r="1773" spans="1:42" ht="15" hidden="1" x14ac:dyDescent="0.25">
      <c r="A1773"/>
      <c r="B1773"/>
      <c r="C1773"/>
      <c r="D1773"/>
      <c r="E1773"/>
      <c r="F1773"/>
      <c r="G1773"/>
      <c r="H1773"/>
      <c r="I1773"/>
      <c r="J1773"/>
      <c r="K1773"/>
      <c r="L1773"/>
      <c r="M1773"/>
      <c r="N1773"/>
      <c r="O1773"/>
      <c r="P1773"/>
      <c r="Q1773"/>
      <c r="R1773"/>
      <c r="S1773"/>
      <c r="T1773"/>
      <c r="U1773"/>
      <c r="V1773" s="40"/>
      <c r="W1773" s="40"/>
      <c r="X1773" s="40"/>
      <c r="AB1773" s="8"/>
      <c r="AC1773" s="8"/>
      <c r="AD1773" s="8"/>
      <c r="AE1773" s="8"/>
      <c r="AF1773" s="97"/>
      <c r="AG1773" s="13"/>
      <c r="AH1773" s="13"/>
      <c r="AI1773" s="13"/>
      <c r="AJ1773" s="13"/>
      <c r="AK1773" s="13"/>
      <c r="AL1773" s="13"/>
      <c r="AM1773" s="13"/>
      <c r="AN1773" s="13"/>
      <c r="AO1773" s="13"/>
      <c r="AP1773" s="13"/>
    </row>
    <row r="1774" spans="1:42" ht="15" hidden="1" x14ac:dyDescent="0.25">
      <c r="A1774"/>
      <c r="B1774"/>
      <c r="C1774"/>
      <c r="D1774"/>
      <c r="E1774"/>
      <c r="F1774"/>
      <c r="G1774"/>
      <c r="H1774"/>
      <c r="I1774"/>
      <c r="J1774"/>
      <c r="K1774"/>
      <c r="L1774"/>
      <c r="M1774"/>
      <c r="N1774"/>
      <c r="O1774"/>
      <c r="P1774"/>
      <c r="Q1774"/>
      <c r="R1774"/>
      <c r="S1774"/>
      <c r="T1774"/>
      <c r="U1774"/>
      <c r="V1774" s="40"/>
      <c r="W1774" s="40"/>
      <c r="X1774" s="40"/>
      <c r="AB1774" s="8"/>
      <c r="AC1774" s="8"/>
      <c r="AD1774" s="8"/>
      <c r="AE1774" s="8"/>
      <c r="AF1774" s="97"/>
      <c r="AG1774" s="13"/>
      <c r="AH1774" s="13"/>
      <c r="AI1774" s="13"/>
      <c r="AJ1774" s="13"/>
      <c r="AK1774" s="13"/>
      <c r="AL1774" s="13"/>
      <c r="AM1774" s="13"/>
      <c r="AN1774" s="13"/>
      <c r="AO1774" s="13"/>
      <c r="AP1774" s="13"/>
    </row>
    <row r="1775" spans="1:42" ht="15" hidden="1" x14ac:dyDescent="0.25">
      <c r="A1775"/>
      <c r="B1775"/>
      <c r="C1775"/>
      <c r="D1775"/>
      <c r="E1775"/>
      <c r="F1775"/>
      <c r="G1775"/>
      <c r="H1775"/>
      <c r="I1775"/>
      <c r="J1775"/>
      <c r="K1775"/>
      <c r="L1775"/>
      <c r="M1775"/>
      <c r="N1775"/>
      <c r="O1775"/>
      <c r="P1775"/>
      <c r="Q1775"/>
      <c r="R1775"/>
      <c r="S1775"/>
      <c r="T1775"/>
      <c r="U1775"/>
      <c r="V1775" s="40"/>
      <c r="W1775" s="40"/>
      <c r="X1775" s="40"/>
      <c r="AB1775" s="8"/>
      <c r="AC1775" s="8"/>
      <c r="AD1775" s="8"/>
      <c r="AE1775" s="8"/>
      <c r="AF1775" s="97"/>
      <c r="AG1775" s="13"/>
      <c r="AH1775" s="13"/>
      <c r="AI1775" s="13"/>
      <c r="AJ1775" s="13"/>
      <c r="AK1775" s="13"/>
      <c r="AL1775" s="13"/>
      <c r="AM1775" s="13"/>
      <c r="AN1775" s="13"/>
      <c r="AO1775" s="13"/>
      <c r="AP1775" s="13"/>
    </row>
    <row r="1776" spans="1:42" ht="15" hidden="1" x14ac:dyDescent="0.25">
      <c r="A1776"/>
      <c r="B1776"/>
      <c r="C1776"/>
      <c r="D1776"/>
      <c r="E1776"/>
      <c r="F1776"/>
      <c r="G1776"/>
      <c r="H1776"/>
      <c r="I1776"/>
      <c r="J1776"/>
      <c r="K1776"/>
      <c r="L1776"/>
      <c r="M1776"/>
      <c r="N1776"/>
      <c r="O1776"/>
      <c r="P1776"/>
      <c r="Q1776"/>
      <c r="R1776"/>
      <c r="S1776"/>
      <c r="T1776"/>
      <c r="U1776"/>
      <c r="V1776" s="40"/>
      <c r="W1776" s="40"/>
      <c r="X1776" s="40"/>
      <c r="AB1776" s="8"/>
      <c r="AC1776" s="8"/>
      <c r="AD1776" s="8"/>
      <c r="AE1776" s="8"/>
      <c r="AF1776" s="97"/>
      <c r="AG1776" s="13"/>
      <c r="AH1776" s="13"/>
      <c r="AI1776" s="13"/>
      <c r="AJ1776" s="13"/>
      <c r="AK1776" s="13"/>
      <c r="AL1776" s="13"/>
      <c r="AM1776" s="13"/>
      <c r="AN1776" s="13"/>
      <c r="AO1776" s="13"/>
      <c r="AP1776" s="13"/>
    </row>
    <row r="1777" spans="1:42" ht="15" hidden="1" x14ac:dyDescent="0.25">
      <c r="A1777"/>
      <c r="B1777"/>
      <c r="C1777"/>
      <c r="D1777"/>
      <c r="E1777"/>
      <c r="F1777"/>
      <c r="G1777"/>
      <c r="H1777"/>
      <c r="I1777"/>
      <c r="J1777"/>
      <c r="K1777"/>
      <c r="L1777"/>
      <c r="M1777"/>
      <c r="N1777"/>
      <c r="O1777"/>
      <c r="P1777"/>
      <c r="Q1777"/>
      <c r="R1777"/>
      <c r="S1777"/>
      <c r="T1777"/>
      <c r="U1777"/>
      <c r="V1777" s="40"/>
      <c r="W1777" s="40"/>
      <c r="X1777" s="40"/>
      <c r="AB1777" s="8"/>
      <c r="AC1777" s="8"/>
      <c r="AD1777" s="8"/>
      <c r="AE1777" s="8"/>
      <c r="AF1777" s="97"/>
      <c r="AG1777" s="13"/>
      <c r="AH1777" s="13"/>
      <c r="AI1777" s="13"/>
      <c r="AJ1777" s="13"/>
      <c r="AK1777" s="13"/>
      <c r="AL1777" s="13"/>
      <c r="AM1777" s="13"/>
      <c r="AN1777" s="13"/>
      <c r="AO1777" s="13"/>
      <c r="AP1777" s="13"/>
    </row>
    <row r="1778" spans="1:42" ht="15" hidden="1" x14ac:dyDescent="0.25">
      <c r="A1778"/>
      <c r="B1778"/>
      <c r="C1778"/>
      <c r="D1778"/>
      <c r="E1778"/>
      <c r="F1778"/>
      <c r="G1778"/>
      <c r="H1778"/>
      <c r="I1778"/>
      <c r="J1778"/>
      <c r="K1778"/>
      <c r="L1778"/>
      <c r="M1778"/>
      <c r="N1778"/>
      <c r="O1778"/>
      <c r="P1778"/>
      <c r="Q1778"/>
      <c r="R1778"/>
      <c r="S1778"/>
      <c r="T1778"/>
      <c r="U1778"/>
      <c r="V1778" s="40"/>
      <c r="W1778" s="40"/>
      <c r="X1778" s="40"/>
      <c r="AB1778" s="8"/>
      <c r="AC1778" s="8"/>
      <c r="AD1778" s="8"/>
      <c r="AE1778" s="8"/>
      <c r="AF1778" s="97"/>
      <c r="AG1778" s="13"/>
      <c r="AH1778" s="13"/>
      <c r="AI1778" s="13"/>
      <c r="AJ1778" s="13"/>
      <c r="AK1778" s="13"/>
      <c r="AL1778" s="13"/>
      <c r="AM1778" s="13"/>
      <c r="AN1778" s="13"/>
      <c r="AO1778" s="13"/>
      <c r="AP1778" s="13"/>
    </row>
    <row r="1779" spans="1:42" ht="15" hidden="1" x14ac:dyDescent="0.25">
      <c r="A1779"/>
      <c r="B1779"/>
      <c r="C1779"/>
      <c r="D1779"/>
      <c r="E1779"/>
      <c r="F1779"/>
      <c r="G1779"/>
      <c r="H1779"/>
      <c r="I1779"/>
      <c r="J1779"/>
      <c r="K1779"/>
      <c r="L1779"/>
      <c r="M1779"/>
      <c r="N1779"/>
      <c r="O1779"/>
      <c r="P1779"/>
      <c r="Q1779"/>
      <c r="R1779"/>
      <c r="S1779"/>
      <c r="T1779"/>
      <c r="U1779"/>
      <c r="V1779" s="40"/>
      <c r="W1779" s="40"/>
      <c r="X1779" s="40"/>
      <c r="AB1779" s="8"/>
      <c r="AC1779" s="8"/>
      <c r="AD1779" s="8"/>
      <c r="AE1779" s="8"/>
      <c r="AF1779" s="97"/>
      <c r="AG1779" s="13"/>
      <c r="AH1779" s="13"/>
      <c r="AI1779" s="13"/>
      <c r="AJ1779" s="13"/>
      <c r="AK1779" s="13"/>
      <c r="AL1779" s="13"/>
      <c r="AM1779" s="13"/>
      <c r="AN1779" s="13"/>
      <c r="AO1779" s="13"/>
      <c r="AP1779" s="13"/>
    </row>
    <row r="1780" spans="1:42" ht="15" hidden="1" x14ac:dyDescent="0.25">
      <c r="A1780"/>
      <c r="B1780"/>
      <c r="C1780"/>
      <c r="D1780"/>
      <c r="E1780"/>
      <c r="F1780"/>
      <c r="G1780"/>
      <c r="H1780"/>
      <c r="I1780"/>
      <c r="J1780"/>
      <c r="K1780"/>
      <c r="L1780"/>
      <c r="M1780"/>
      <c r="N1780"/>
      <c r="O1780"/>
      <c r="P1780"/>
      <c r="Q1780"/>
      <c r="R1780"/>
      <c r="S1780"/>
      <c r="T1780"/>
      <c r="U1780"/>
      <c r="V1780" s="40"/>
      <c r="W1780" s="40"/>
      <c r="X1780" s="40"/>
      <c r="AB1780" s="8"/>
      <c r="AC1780" s="8"/>
      <c r="AD1780" s="8"/>
      <c r="AE1780" s="8"/>
      <c r="AF1780" s="97"/>
      <c r="AG1780" s="13"/>
      <c r="AH1780" s="13"/>
      <c r="AI1780" s="13"/>
      <c r="AJ1780" s="13"/>
      <c r="AK1780" s="13"/>
      <c r="AL1780" s="13"/>
      <c r="AM1780" s="13"/>
      <c r="AN1780" s="13"/>
      <c r="AO1780" s="13"/>
      <c r="AP1780" s="13"/>
    </row>
    <row r="1781" spans="1:42" ht="15" hidden="1" x14ac:dyDescent="0.25">
      <c r="A1781"/>
      <c r="B1781"/>
      <c r="C1781"/>
      <c r="D1781"/>
      <c r="E1781"/>
      <c r="F1781"/>
      <c r="G1781"/>
      <c r="H1781"/>
      <c r="I1781"/>
      <c r="J1781"/>
      <c r="K1781"/>
      <c r="L1781"/>
      <c r="M1781"/>
      <c r="N1781"/>
      <c r="O1781"/>
      <c r="P1781"/>
      <c r="Q1781"/>
      <c r="R1781"/>
      <c r="S1781"/>
      <c r="T1781"/>
      <c r="U1781"/>
      <c r="V1781" s="40"/>
      <c r="W1781" s="40"/>
      <c r="X1781" s="40"/>
      <c r="AB1781" s="8"/>
      <c r="AC1781" s="8"/>
      <c r="AD1781" s="8"/>
      <c r="AE1781" s="8"/>
      <c r="AF1781" s="97"/>
      <c r="AG1781" s="13"/>
      <c r="AH1781" s="13"/>
      <c r="AI1781" s="13"/>
      <c r="AJ1781" s="13"/>
      <c r="AK1781" s="13"/>
      <c r="AL1781" s="13"/>
      <c r="AM1781" s="13"/>
      <c r="AN1781" s="13"/>
      <c r="AO1781" s="13"/>
      <c r="AP1781" s="13"/>
    </row>
    <row r="1782" spans="1:42" ht="15" hidden="1" x14ac:dyDescent="0.25">
      <c r="A1782"/>
      <c r="B1782"/>
      <c r="C1782"/>
      <c r="D1782"/>
      <c r="E1782"/>
      <c r="F1782"/>
      <c r="G1782"/>
      <c r="H1782"/>
      <c r="I1782"/>
      <c r="J1782"/>
      <c r="K1782"/>
      <c r="L1782"/>
      <c r="M1782"/>
      <c r="N1782"/>
      <c r="O1782"/>
      <c r="P1782"/>
      <c r="Q1782"/>
      <c r="R1782"/>
      <c r="S1782"/>
      <c r="T1782"/>
      <c r="U1782"/>
      <c r="V1782" s="40"/>
      <c r="W1782" s="40"/>
      <c r="X1782" s="40"/>
      <c r="AB1782" s="8"/>
      <c r="AC1782" s="8"/>
      <c r="AD1782" s="8"/>
      <c r="AE1782" s="8"/>
      <c r="AF1782" s="97"/>
      <c r="AG1782" s="13"/>
      <c r="AH1782" s="13"/>
      <c r="AI1782" s="13"/>
      <c r="AJ1782" s="13"/>
      <c r="AK1782" s="13"/>
      <c r="AL1782" s="13"/>
      <c r="AM1782" s="13"/>
      <c r="AN1782" s="13"/>
      <c r="AO1782" s="13"/>
      <c r="AP1782" s="13"/>
    </row>
    <row r="1783" spans="1:42" ht="15" hidden="1" x14ac:dyDescent="0.25">
      <c r="A1783"/>
      <c r="B1783"/>
      <c r="C1783"/>
      <c r="D1783"/>
      <c r="E1783"/>
      <c r="F1783"/>
      <c r="G1783"/>
      <c r="H1783"/>
      <c r="I1783"/>
      <c r="J1783"/>
      <c r="K1783"/>
      <c r="L1783"/>
      <c r="M1783"/>
      <c r="N1783"/>
      <c r="O1783"/>
      <c r="P1783"/>
      <c r="Q1783"/>
      <c r="R1783"/>
      <c r="S1783"/>
      <c r="T1783"/>
      <c r="U1783"/>
      <c r="V1783" s="40"/>
      <c r="W1783" s="40"/>
      <c r="X1783" s="40"/>
      <c r="AB1783" s="8"/>
      <c r="AC1783" s="8"/>
      <c r="AD1783" s="8"/>
      <c r="AE1783" s="8"/>
      <c r="AF1783" s="97"/>
      <c r="AG1783" s="13"/>
      <c r="AH1783" s="13"/>
      <c r="AI1783" s="13"/>
      <c r="AJ1783" s="13"/>
      <c r="AK1783" s="13"/>
      <c r="AL1783" s="13"/>
      <c r="AM1783" s="13"/>
      <c r="AN1783" s="13"/>
      <c r="AO1783" s="13"/>
      <c r="AP1783" s="13"/>
    </row>
    <row r="1784" spans="1:42" ht="15" hidden="1" x14ac:dyDescent="0.25">
      <c r="A1784"/>
      <c r="B1784"/>
      <c r="C1784"/>
      <c r="D1784"/>
      <c r="E1784"/>
      <c r="F1784"/>
      <c r="G1784"/>
      <c r="H1784"/>
      <c r="I1784"/>
      <c r="J1784"/>
      <c r="K1784"/>
      <c r="L1784"/>
      <c r="M1784"/>
      <c r="N1784"/>
      <c r="O1784"/>
      <c r="P1784"/>
      <c r="Q1784"/>
      <c r="R1784"/>
      <c r="S1784"/>
      <c r="T1784"/>
      <c r="U1784"/>
      <c r="V1784" s="40"/>
      <c r="W1784" s="40"/>
      <c r="X1784" s="40"/>
      <c r="AB1784" s="8"/>
      <c r="AC1784" s="8"/>
      <c r="AD1784" s="8"/>
      <c r="AE1784" s="8"/>
      <c r="AF1784" s="97"/>
      <c r="AG1784" s="13"/>
      <c r="AH1784" s="13"/>
      <c r="AI1784" s="13"/>
      <c r="AJ1784" s="13"/>
      <c r="AK1784" s="13"/>
      <c r="AL1784" s="13"/>
      <c r="AM1784" s="13"/>
      <c r="AN1784" s="13"/>
      <c r="AO1784" s="13"/>
      <c r="AP1784" s="13"/>
    </row>
    <row r="1785" spans="1:42" ht="15" hidden="1" x14ac:dyDescent="0.25">
      <c r="A1785"/>
      <c r="B1785"/>
      <c r="C1785"/>
      <c r="D1785"/>
      <c r="E1785"/>
      <c r="F1785"/>
      <c r="G1785"/>
      <c r="H1785"/>
      <c r="I1785"/>
      <c r="J1785"/>
      <c r="K1785"/>
      <c r="L1785"/>
      <c r="M1785"/>
      <c r="N1785"/>
      <c r="O1785"/>
      <c r="P1785"/>
      <c r="Q1785"/>
      <c r="R1785"/>
      <c r="S1785"/>
      <c r="T1785"/>
      <c r="U1785"/>
      <c r="V1785" s="40"/>
      <c r="W1785" s="40"/>
      <c r="X1785" s="40"/>
      <c r="AB1785" s="8"/>
      <c r="AC1785" s="8"/>
      <c r="AD1785" s="8"/>
      <c r="AE1785" s="8"/>
      <c r="AF1785" s="97"/>
      <c r="AG1785" s="13"/>
      <c r="AH1785" s="13"/>
      <c r="AI1785" s="13"/>
      <c r="AJ1785" s="13"/>
      <c r="AK1785" s="13"/>
      <c r="AL1785" s="13"/>
      <c r="AM1785" s="13"/>
      <c r="AN1785" s="13"/>
      <c r="AO1785" s="13"/>
      <c r="AP1785" s="13"/>
    </row>
    <row r="1786" spans="1:42" ht="15" hidden="1" x14ac:dyDescent="0.25">
      <c r="A1786"/>
      <c r="B1786"/>
      <c r="C1786"/>
      <c r="D1786"/>
      <c r="E1786"/>
      <c r="F1786"/>
      <c r="G1786"/>
      <c r="H1786"/>
      <c r="I1786"/>
      <c r="J1786"/>
      <c r="K1786"/>
      <c r="L1786"/>
      <c r="M1786"/>
      <c r="N1786"/>
      <c r="O1786"/>
      <c r="P1786"/>
      <c r="Q1786"/>
      <c r="R1786"/>
      <c r="S1786"/>
      <c r="T1786"/>
      <c r="U1786"/>
      <c r="V1786" s="40"/>
      <c r="W1786" s="40"/>
      <c r="X1786" s="40"/>
      <c r="AB1786" s="8"/>
      <c r="AC1786" s="8"/>
      <c r="AD1786" s="8"/>
      <c r="AE1786" s="8"/>
      <c r="AF1786" s="97"/>
      <c r="AG1786" s="13"/>
      <c r="AH1786" s="13"/>
      <c r="AI1786" s="13"/>
      <c r="AJ1786" s="13"/>
      <c r="AK1786" s="13"/>
      <c r="AL1786" s="13"/>
      <c r="AM1786" s="13"/>
      <c r="AN1786" s="13"/>
      <c r="AO1786" s="13"/>
      <c r="AP1786" s="13"/>
    </row>
    <row r="1787" spans="1:42" ht="15" hidden="1" x14ac:dyDescent="0.25">
      <c r="A1787"/>
      <c r="B1787"/>
      <c r="C1787"/>
      <c r="D1787"/>
      <c r="E1787"/>
      <c r="F1787"/>
      <c r="G1787"/>
      <c r="H1787"/>
      <c r="I1787"/>
      <c r="J1787"/>
      <c r="K1787"/>
      <c r="L1787"/>
      <c r="M1787"/>
      <c r="N1787"/>
      <c r="O1787"/>
      <c r="P1787"/>
      <c r="Q1787"/>
      <c r="R1787"/>
      <c r="S1787"/>
      <c r="T1787"/>
      <c r="U1787"/>
      <c r="V1787" s="40"/>
      <c r="W1787" s="40"/>
      <c r="X1787" s="40"/>
      <c r="AB1787" s="8"/>
      <c r="AC1787" s="8"/>
      <c r="AD1787" s="8"/>
      <c r="AE1787" s="8"/>
      <c r="AF1787" s="97"/>
      <c r="AG1787" s="13"/>
      <c r="AH1787" s="13"/>
      <c r="AI1787" s="13"/>
      <c r="AJ1787" s="13"/>
      <c r="AK1787" s="13"/>
      <c r="AL1787" s="13"/>
      <c r="AM1787" s="13"/>
      <c r="AN1787" s="13"/>
      <c r="AO1787" s="13"/>
      <c r="AP1787" s="13"/>
    </row>
    <row r="1788" spans="1:42" ht="15" hidden="1" x14ac:dyDescent="0.25">
      <c r="A1788"/>
      <c r="B1788"/>
      <c r="C1788"/>
      <c r="D1788"/>
      <c r="E1788"/>
      <c r="F1788"/>
      <c r="G1788"/>
      <c r="H1788"/>
      <c r="I1788"/>
      <c r="J1788"/>
      <c r="K1788"/>
      <c r="L1788"/>
      <c r="M1788"/>
      <c r="N1788"/>
      <c r="O1788"/>
      <c r="P1788"/>
      <c r="Q1788"/>
      <c r="R1788"/>
      <c r="S1788"/>
      <c r="T1788"/>
      <c r="U1788"/>
      <c r="V1788" s="40"/>
      <c r="W1788" s="40"/>
      <c r="X1788" s="40"/>
      <c r="AB1788" s="8"/>
      <c r="AC1788" s="8"/>
      <c r="AD1788" s="8"/>
      <c r="AE1788" s="8"/>
      <c r="AF1788" s="97"/>
      <c r="AG1788" s="13"/>
      <c r="AH1788" s="13"/>
      <c r="AI1788" s="13"/>
      <c r="AJ1788" s="13"/>
      <c r="AK1788" s="13"/>
      <c r="AL1788" s="13"/>
      <c r="AM1788" s="13"/>
      <c r="AN1788" s="13"/>
      <c r="AO1788" s="13"/>
      <c r="AP1788" s="13"/>
    </row>
    <row r="1789" spans="1:42" ht="15" hidden="1" x14ac:dyDescent="0.25">
      <c r="A1789"/>
      <c r="B1789"/>
      <c r="C1789"/>
      <c r="D1789"/>
      <c r="E1789"/>
      <c r="F1789"/>
      <c r="G1789"/>
      <c r="H1789"/>
      <c r="I1789"/>
      <c r="J1789"/>
      <c r="K1789"/>
      <c r="L1789"/>
      <c r="M1789"/>
      <c r="N1789"/>
      <c r="O1789"/>
      <c r="P1789"/>
      <c r="Q1789"/>
      <c r="R1789"/>
      <c r="S1789"/>
      <c r="T1789"/>
      <c r="U1789"/>
      <c r="V1789" s="40"/>
      <c r="W1789" s="40"/>
      <c r="X1789" s="40"/>
      <c r="AB1789" s="8"/>
      <c r="AC1789" s="8"/>
      <c r="AD1789" s="8"/>
      <c r="AE1789" s="8"/>
      <c r="AF1789" s="97"/>
      <c r="AG1789" s="13"/>
      <c r="AH1789" s="13"/>
      <c r="AI1789" s="13"/>
      <c r="AJ1789" s="13"/>
      <c r="AK1789" s="13"/>
      <c r="AL1789" s="13"/>
      <c r="AM1789" s="13"/>
      <c r="AN1789" s="13"/>
      <c r="AO1789" s="13"/>
      <c r="AP1789" s="13"/>
    </row>
    <row r="1790" spans="1:42" ht="15" hidden="1" x14ac:dyDescent="0.25">
      <c r="A1790"/>
      <c r="B1790"/>
      <c r="C1790"/>
      <c r="D1790"/>
      <c r="E1790"/>
      <c r="F1790"/>
      <c r="G1790"/>
      <c r="H1790"/>
      <c r="I1790"/>
      <c r="J1790"/>
      <c r="K1790"/>
      <c r="L1790"/>
      <c r="M1790"/>
      <c r="N1790"/>
      <c r="O1790"/>
      <c r="P1790"/>
      <c r="Q1790"/>
      <c r="R1790"/>
      <c r="S1790"/>
      <c r="T1790"/>
      <c r="U1790"/>
      <c r="V1790" s="40"/>
      <c r="W1790" s="40"/>
      <c r="X1790" s="40"/>
      <c r="AB1790" s="8"/>
      <c r="AC1790" s="8"/>
      <c r="AD1790" s="8"/>
      <c r="AE1790" s="8"/>
      <c r="AF1790" s="97"/>
      <c r="AG1790" s="13"/>
      <c r="AH1790" s="13"/>
      <c r="AI1790" s="13"/>
      <c r="AJ1790" s="13"/>
      <c r="AK1790" s="13"/>
      <c r="AL1790" s="13"/>
      <c r="AM1790" s="13"/>
      <c r="AN1790" s="13"/>
      <c r="AO1790" s="13"/>
      <c r="AP1790" s="13"/>
    </row>
    <row r="1791" spans="1:42" ht="15" hidden="1" x14ac:dyDescent="0.25">
      <c r="A1791"/>
      <c r="B1791"/>
      <c r="C1791"/>
      <c r="D1791"/>
      <c r="E1791"/>
      <c r="F1791"/>
      <c r="G1791"/>
      <c r="H1791"/>
      <c r="I1791"/>
      <c r="J1791"/>
      <c r="K1791"/>
      <c r="L1791"/>
      <c r="M1791"/>
      <c r="N1791"/>
      <c r="O1791"/>
      <c r="P1791"/>
      <c r="Q1791"/>
      <c r="R1791"/>
      <c r="S1791"/>
      <c r="T1791"/>
      <c r="U1791"/>
      <c r="V1791" s="40"/>
      <c r="W1791" s="40"/>
      <c r="X1791" s="40"/>
      <c r="AB1791" s="8"/>
      <c r="AC1791" s="8"/>
      <c r="AD1791" s="8"/>
      <c r="AE1791" s="8"/>
      <c r="AF1791" s="97"/>
      <c r="AG1791" s="13"/>
      <c r="AH1791" s="13"/>
      <c r="AI1791" s="13"/>
      <c r="AJ1791" s="13"/>
      <c r="AK1791" s="13"/>
      <c r="AL1791" s="13"/>
      <c r="AM1791" s="13"/>
      <c r="AN1791" s="13"/>
      <c r="AO1791" s="13"/>
      <c r="AP1791" s="13"/>
    </row>
    <row r="1792" spans="1:42" ht="15" hidden="1" x14ac:dyDescent="0.25">
      <c r="A1792"/>
      <c r="B1792"/>
      <c r="C1792"/>
      <c r="D1792"/>
      <c r="E1792"/>
      <c r="F1792"/>
      <c r="G1792"/>
      <c r="H1792"/>
      <c r="I1792"/>
      <c r="J1792"/>
      <c r="K1792"/>
      <c r="L1792"/>
      <c r="M1792"/>
      <c r="N1792"/>
      <c r="O1792"/>
      <c r="P1792"/>
      <c r="Q1792"/>
      <c r="R1792"/>
      <c r="S1792"/>
      <c r="T1792"/>
      <c r="U1792"/>
      <c r="V1792" s="40"/>
      <c r="W1792" s="40"/>
      <c r="X1792" s="40"/>
      <c r="AF1792" s="97"/>
      <c r="AG1792" s="13"/>
      <c r="AH1792" s="13"/>
      <c r="AI1792" s="13"/>
      <c r="AJ1792" s="13"/>
      <c r="AK1792" s="13"/>
      <c r="AL1792" s="13"/>
      <c r="AM1792" s="13"/>
      <c r="AN1792" s="13"/>
      <c r="AO1792" s="13"/>
      <c r="AP1792" s="13"/>
    </row>
    <row r="1793" spans="1:42" ht="15" hidden="1" x14ac:dyDescent="0.25">
      <c r="A1793"/>
      <c r="B1793"/>
      <c r="C1793"/>
      <c r="D1793"/>
      <c r="E1793"/>
      <c r="F1793"/>
      <c r="G1793"/>
      <c r="H1793"/>
      <c r="I1793"/>
      <c r="J1793"/>
      <c r="K1793"/>
      <c r="L1793"/>
      <c r="M1793"/>
      <c r="N1793"/>
      <c r="O1793"/>
      <c r="P1793"/>
      <c r="Q1793"/>
      <c r="R1793"/>
      <c r="S1793"/>
      <c r="T1793"/>
      <c r="U1793"/>
      <c r="V1793" s="40"/>
      <c r="W1793" s="40"/>
      <c r="X1793" s="40"/>
      <c r="AF1793" s="97"/>
      <c r="AG1793" s="13"/>
      <c r="AH1793" s="13"/>
      <c r="AI1793" s="13"/>
      <c r="AJ1793" s="13"/>
      <c r="AK1793" s="13"/>
      <c r="AL1793" s="13"/>
      <c r="AM1793" s="13"/>
      <c r="AN1793" s="13"/>
      <c r="AO1793" s="13"/>
      <c r="AP1793" s="13"/>
    </row>
    <row r="1794" spans="1:42" ht="15" hidden="1" x14ac:dyDescent="0.25">
      <c r="A1794"/>
      <c r="B1794"/>
      <c r="C1794"/>
      <c r="D1794"/>
      <c r="E1794"/>
      <c r="F1794"/>
      <c r="G1794"/>
      <c r="H1794"/>
      <c r="I1794"/>
      <c r="J1794"/>
      <c r="K1794"/>
      <c r="L1794"/>
      <c r="M1794"/>
      <c r="N1794"/>
      <c r="O1794"/>
      <c r="P1794"/>
      <c r="Q1794"/>
      <c r="R1794"/>
      <c r="S1794"/>
      <c r="T1794"/>
      <c r="U1794"/>
      <c r="V1794" s="40"/>
      <c r="W1794" s="40"/>
      <c r="X1794" s="40"/>
      <c r="AB1794" s="8"/>
      <c r="AC1794" s="8"/>
      <c r="AD1794" s="8"/>
      <c r="AE1794" s="8"/>
      <c r="AF1794" s="97"/>
      <c r="AG1794" s="13"/>
      <c r="AH1794" s="13"/>
      <c r="AI1794" s="13"/>
      <c r="AJ1794" s="13"/>
      <c r="AK1794" s="13"/>
      <c r="AL1794" s="13"/>
      <c r="AM1794" s="13"/>
      <c r="AN1794" s="13"/>
      <c r="AO1794" s="13"/>
      <c r="AP1794" s="13"/>
    </row>
    <row r="1795" spans="1:42" ht="15" hidden="1" x14ac:dyDescent="0.25">
      <c r="A1795"/>
      <c r="B1795"/>
      <c r="C1795"/>
      <c r="D1795"/>
      <c r="E1795"/>
      <c r="F1795"/>
      <c r="G1795"/>
      <c r="H1795"/>
      <c r="I1795"/>
      <c r="J1795"/>
      <c r="K1795"/>
      <c r="L1795"/>
      <c r="M1795"/>
      <c r="N1795"/>
      <c r="O1795"/>
      <c r="P1795"/>
      <c r="Q1795"/>
      <c r="R1795"/>
      <c r="S1795"/>
      <c r="T1795"/>
      <c r="U1795"/>
      <c r="V1795" s="40"/>
      <c r="W1795" s="40"/>
      <c r="X1795" s="40"/>
      <c r="AF1795" s="97"/>
      <c r="AG1795" s="13"/>
      <c r="AH1795" s="13"/>
      <c r="AI1795" s="13"/>
      <c r="AJ1795" s="13"/>
      <c r="AK1795" s="13"/>
      <c r="AL1795" s="13"/>
      <c r="AM1795" s="13"/>
      <c r="AN1795" s="13"/>
      <c r="AO1795" s="13"/>
      <c r="AP1795" s="13"/>
    </row>
    <row r="1796" spans="1:42" ht="15" hidden="1" x14ac:dyDescent="0.25">
      <c r="A1796"/>
      <c r="B1796"/>
      <c r="C1796"/>
      <c r="D1796"/>
      <c r="E1796"/>
      <c r="F1796"/>
      <c r="G1796"/>
      <c r="H1796"/>
      <c r="I1796"/>
      <c r="J1796"/>
      <c r="K1796"/>
      <c r="L1796"/>
      <c r="M1796"/>
      <c r="N1796"/>
      <c r="O1796"/>
      <c r="P1796"/>
      <c r="Q1796"/>
      <c r="R1796"/>
      <c r="S1796"/>
      <c r="T1796"/>
      <c r="U1796"/>
      <c r="V1796" s="40"/>
      <c r="W1796" s="40"/>
      <c r="X1796" s="40"/>
      <c r="AF1796" s="97"/>
      <c r="AG1796" s="13"/>
      <c r="AH1796" s="13"/>
      <c r="AI1796" s="13"/>
      <c r="AJ1796" s="13"/>
      <c r="AK1796" s="13"/>
      <c r="AL1796" s="13"/>
      <c r="AM1796" s="13"/>
      <c r="AN1796" s="13"/>
      <c r="AO1796" s="13"/>
      <c r="AP1796" s="13"/>
    </row>
    <row r="1797" spans="1:42" ht="15" hidden="1" x14ac:dyDescent="0.25">
      <c r="A1797"/>
      <c r="B1797"/>
      <c r="C1797"/>
      <c r="D1797"/>
      <c r="E1797"/>
      <c r="F1797"/>
      <c r="G1797"/>
      <c r="H1797"/>
      <c r="I1797"/>
      <c r="J1797"/>
      <c r="K1797"/>
      <c r="L1797"/>
      <c r="M1797"/>
      <c r="N1797"/>
      <c r="O1797"/>
      <c r="P1797"/>
      <c r="Q1797"/>
      <c r="R1797"/>
      <c r="S1797"/>
      <c r="T1797"/>
      <c r="U1797"/>
      <c r="V1797" s="40"/>
      <c r="W1797" s="40"/>
      <c r="X1797" s="40"/>
      <c r="AF1797" s="97"/>
      <c r="AG1797" s="13"/>
      <c r="AH1797" s="13"/>
      <c r="AI1797" s="13"/>
      <c r="AJ1797" s="13"/>
      <c r="AK1797" s="13"/>
      <c r="AL1797" s="13"/>
      <c r="AM1797" s="13"/>
      <c r="AN1797" s="13"/>
      <c r="AO1797" s="13"/>
      <c r="AP1797" s="13"/>
    </row>
    <row r="1798" spans="1:42" ht="15" hidden="1" x14ac:dyDescent="0.25">
      <c r="A1798"/>
      <c r="B1798"/>
      <c r="C1798"/>
      <c r="D1798"/>
      <c r="E1798"/>
      <c r="F1798"/>
      <c r="G1798"/>
      <c r="H1798"/>
      <c r="I1798"/>
      <c r="J1798"/>
      <c r="K1798"/>
      <c r="L1798"/>
      <c r="M1798"/>
      <c r="N1798"/>
      <c r="O1798"/>
      <c r="P1798"/>
      <c r="Q1798"/>
      <c r="R1798"/>
      <c r="S1798"/>
      <c r="T1798"/>
      <c r="U1798"/>
      <c r="V1798" s="40"/>
      <c r="W1798" s="40"/>
      <c r="X1798" s="40"/>
      <c r="AF1798" s="97"/>
      <c r="AG1798" s="13"/>
      <c r="AH1798" s="13"/>
      <c r="AI1798" s="13"/>
      <c r="AJ1798" s="13"/>
      <c r="AK1798" s="13"/>
      <c r="AL1798" s="13"/>
      <c r="AM1798" s="13"/>
      <c r="AN1798" s="13"/>
      <c r="AO1798" s="13"/>
      <c r="AP1798" s="13"/>
    </row>
    <row r="1799" spans="1:42" ht="15" hidden="1" x14ac:dyDescent="0.25">
      <c r="A1799"/>
      <c r="B1799"/>
      <c r="C1799"/>
      <c r="D1799"/>
      <c r="E1799"/>
      <c r="F1799"/>
      <c r="G1799"/>
      <c r="H1799"/>
      <c r="I1799"/>
      <c r="J1799"/>
      <c r="K1799"/>
      <c r="L1799"/>
      <c r="M1799"/>
      <c r="N1799"/>
      <c r="O1799"/>
      <c r="P1799"/>
      <c r="Q1799"/>
      <c r="R1799"/>
      <c r="S1799"/>
      <c r="T1799"/>
      <c r="U1799"/>
      <c r="V1799" s="40"/>
      <c r="W1799" s="40"/>
      <c r="X1799" s="40"/>
      <c r="AF1799" s="97"/>
      <c r="AG1799" s="13"/>
      <c r="AH1799" s="13"/>
      <c r="AI1799" s="13"/>
      <c r="AJ1799" s="13"/>
      <c r="AK1799" s="13"/>
      <c r="AL1799" s="13"/>
      <c r="AM1799" s="13"/>
      <c r="AN1799" s="13"/>
      <c r="AO1799" s="13"/>
      <c r="AP1799" s="13"/>
    </row>
    <row r="1800" spans="1:42" ht="15" hidden="1" x14ac:dyDescent="0.25">
      <c r="A1800"/>
      <c r="B1800"/>
      <c r="C1800"/>
      <c r="D1800"/>
      <c r="E1800"/>
      <c r="F1800"/>
      <c r="G1800"/>
      <c r="H1800"/>
      <c r="I1800"/>
      <c r="J1800"/>
      <c r="K1800"/>
      <c r="L1800"/>
      <c r="M1800"/>
      <c r="N1800"/>
      <c r="O1800"/>
      <c r="P1800"/>
      <c r="Q1800"/>
      <c r="R1800"/>
      <c r="S1800"/>
      <c r="T1800"/>
      <c r="U1800"/>
      <c r="V1800" s="40"/>
      <c r="W1800" s="40"/>
      <c r="X1800" s="40"/>
      <c r="AB1800" s="8"/>
      <c r="AC1800" s="8"/>
      <c r="AD1800" s="8"/>
      <c r="AE1800" s="8"/>
      <c r="AF1800" s="97"/>
      <c r="AG1800" s="13"/>
      <c r="AH1800" s="13"/>
      <c r="AI1800" s="13"/>
      <c r="AJ1800" s="13"/>
      <c r="AK1800" s="13"/>
      <c r="AL1800" s="13"/>
      <c r="AM1800" s="13"/>
      <c r="AN1800" s="13"/>
      <c r="AO1800" s="13"/>
      <c r="AP1800" s="13"/>
    </row>
    <row r="1801" spans="1:42" ht="15" hidden="1" x14ac:dyDescent="0.25">
      <c r="A1801"/>
      <c r="B1801"/>
      <c r="C1801"/>
      <c r="D1801"/>
      <c r="E1801"/>
      <c r="F1801"/>
      <c r="G1801"/>
      <c r="H1801"/>
      <c r="I1801"/>
      <c r="J1801"/>
      <c r="K1801"/>
      <c r="L1801"/>
      <c r="M1801"/>
      <c r="N1801"/>
      <c r="O1801"/>
      <c r="P1801"/>
      <c r="Q1801"/>
      <c r="R1801"/>
      <c r="S1801"/>
      <c r="T1801"/>
      <c r="U1801"/>
      <c r="V1801" s="40"/>
      <c r="W1801" s="40"/>
      <c r="X1801" s="40"/>
      <c r="AB1801" s="8"/>
      <c r="AC1801" s="8"/>
      <c r="AD1801" s="8"/>
      <c r="AE1801" s="8"/>
      <c r="AF1801" s="97"/>
      <c r="AG1801" s="13"/>
      <c r="AH1801" s="13"/>
      <c r="AI1801" s="13"/>
      <c r="AJ1801" s="13"/>
      <c r="AK1801" s="13"/>
      <c r="AL1801" s="13"/>
      <c r="AM1801" s="13"/>
      <c r="AN1801" s="13"/>
      <c r="AO1801" s="13"/>
      <c r="AP1801" s="13"/>
    </row>
    <row r="1802" spans="1:42" ht="15" hidden="1" x14ac:dyDescent="0.25">
      <c r="A1802"/>
      <c r="B1802"/>
      <c r="C1802"/>
      <c r="D1802"/>
      <c r="E1802"/>
      <c r="F1802"/>
      <c r="G1802"/>
      <c r="H1802"/>
      <c r="I1802"/>
      <c r="J1802"/>
      <c r="K1802"/>
      <c r="L1802"/>
      <c r="M1802"/>
      <c r="N1802"/>
      <c r="O1802"/>
      <c r="P1802"/>
      <c r="Q1802"/>
      <c r="R1802"/>
      <c r="S1802"/>
      <c r="T1802"/>
      <c r="U1802"/>
      <c r="V1802" s="40"/>
      <c r="W1802" s="40"/>
      <c r="X1802" s="40"/>
      <c r="AB1802" s="8"/>
      <c r="AC1802" s="8"/>
      <c r="AD1802" s="8"/>
      <c r="AE1802" s="8"/>
      <c r="AF1802" s="97"/>
      <c r="AG1802" s="13"/>
      <c r="AH1802" s="13"/>
      <c r="AI1802" s="13"/>
      <c r="AJ1802" s="13"/>
      <c r="AK1802" s="13"/>
      <c r="AL1802" s="13"/>
      <c r="AM1802" s="13"/>
      <c r="AN1802" s="13"/>
      <c r="AO1802" s="13"/>
      <c r="AP1802" s="13"/>
    </row>
    <row r="1803" spans="1:42" ht="15" hidden="1" x14ac:dyDescent="0.25">
      <c r="A1803"/>
      <c r="B1803"/>
      <c r="C1803"/>
      <c r="D1803"/>
      <c r="E1803"/>
      <c r="F1803"/>
      <c r="G1803"/>
      <c r="H1803"/>
      <c r="I1803"/>
      <c r="J1803"/>
      <c r="K1803"/>
      <c r="L1803"/>
      <c r="M1803"/>
      <c r="N1803"/>
      <c r="O1803"/>
      <c r="P1803"/>
      <c r="Q1803"/>
      <c r="R1803"/>
      <c r="S1803"/>
      <c r="T1803"/>
      <c r="U1803"/>
      <c r="V1803" s="40"/>
      <c r="W1803" s="40"/>
      <c r="X1803" s="40"/>
      <c r="AB1803" s="8"/>
      <c r="AC1803" s="8"/>
      <c r="AD1803" s="8"/>
      <c r="AE1803" s="8"/>
      <c r="AF1803" s="97"/>
      <c r="AG1803" s="13"/>
      <c r="AH1803" s="13"/>
      <c r="AI1803" s="13"/>
      <c r="AJ1803" s="13"/>
      <c r="AK1803" s="13"/>
      <c r="AL1803" s="13"/>
      <c r="AM1803" s="13"/>
      <c r="AN1803" s="13"/>
      <c r="AO1803" s="13"/>
      <c r="AP1803" s="13"/>
    </row>
    <row r="1804" spans="1:42" ht="15" hidden="1" x14ac:dyDescent="0.25">
      <c r="A1804"/>
      <c r="B1804"/>
      <c r="C1804"/>
      <c r="D1804"/>
      <c r="E1804"/>
      <c r="F1804"/>
      <c r="G1804"/>
      <c r="H1804"/>
      <c r="I1804"/>
      <c r="J1804"/>
      <c r="K1804"/>
      <c r="L1804"/>
      <c r="M1804"/>
      <c r="N1804"/>
      <c r="O1804"/>
      <c r="P1804"/>
      <c r="Q1804"/>
      <c r="R1804"/>
      <c r="S1804"/>
      <c r="T1804"/>
      <c r="U1804"/>
      <c r="V1804" s="40"/>
      <c r="W1804" s="40"/>
      <c r="X1804" s="40"/>
      <c r="AF1804" s="97"/>
      <c r="AG1804" s="13"/>
      <c r="AH1804" s="13"/>
      <c r="AI1804" s="13"/>
      <c r="AJ1804" s="13"/>
      <c r="AK1804" s="13"/>
      <c r="AL1804" s="13"/>
      <c r="AM1804" s="13"/>
      <c r="AN1804" s="13"/>
      <c r="AO1804" s="13"/>
      <c r="AP1804" s="13"/>
    </row>
    <row r="1805" spans="1:42" ht="15" hidden="1" x14ac:dyDescent="0.25">
      <c r="A1805"/>
      <c r="B1805"/>
      <c r="C1805"/>
      <c r="D1805"/>
      <c r="E1805"/>
      <c r="F1805"/>
      <c r="G1805"/>
      <c r="H1805"/>
      <c r="I1805"/>
      <c r="J1805"/>
      <c r="K1805"/>
      <c r="L1805"/>
      <c r="M1805"/>
      <c r="N1805"/>
      <c r="O1805"/>
      <c r="P1805"/>
      <c r="Q1805"/>
      <c r="R1805"/>
      <c r="S1805"/>
      <c r="T1805"/>
      <c r="U1805"/>
      <c r="V1805" s="40"/>
      <c r="W1805" s="40"/>
      <c r="X1805" s="40"/>
      <c r="AF1805" s="97"/>
      <c r="AG1805" s="13"/>
      <c r="AH1805" s="13"/>
      <c r="AI1805" s="13"/>
      <c r="AJ1805" s="13"/>
      <c r="AK1805" s="13"/>
      <c r="AL1805" s="13"/>
      <c r="AM1805" s="13"/>
      <c r="AN1805" s="13"/>
      <c r="AO1805" s="13"/>
      <c r="AP1805" s="13"/>
    </row>
    <row r="1806" spans="1:42" ht="15" hidden="1" x14ac:dyDescent="0.25">
      <c r="A1806"/>
      <c r="B1806"/>
      <c r="C1806"/>
      <c r="D1806"/>
      <c r="E1806"/>
      <c r="F1806"/>
      <c r="G1806"/>
      <c r="H1806"/>
      <c r="I1806"/>
      <c r="J1806"/>
      <c r="K1806"/>
      <c r="L1806"/>
      <c r="M1806"/>
      <c r="N1806"/>
      <c r="O1806"/>
      <c r="P1806"/>
      <c r="Q1806"/>
      <c r="R1806"/>
      <c r="S1806"/>
      <c r="T1806"/>
      <c r="U1806"/>
      <c r="V1806" s="40"/>
      <c r="W1806" s="40"/>
      <c r="X1806" s="40"/>
      <c r="AB1806" s="8"/>
      <c r="AC1806" s="8"/>
      <c r="AD1806" s="8"/>
      <c r="AE1806" s="8"/>
      <c r="AF1806" s="97"/>
      <c r="AG1806" s="13"/>
      <c r="AH1806" s="13"/>
      <c r="AI1806" s="13"/>
      <c r="AJ1806" s="13"/>
      <c r="AK1806" s="13"/>
      <c r="AL1806" s="13"/>
      <c r="AM1806" s="13"/>
      <c r="AN1806" s="13"/>
      <c r="AO1806" s="13"/>
      <c r="AP1806" s="13"/>
    </row>
    <row r="1807" spans="1:42" ht="15" hidden="1" x14ac:dyDescent="0.25">
      <c r="A1807"/>
      <c r="B1807"/>
      <c r="C1807"/>
      <c r="D1807"/>
      <c r="E1807"/>
      <c r="F1807"/>
      <c r="G1807"/>
      <c r="H1807"/>
      <c r="I1807"/>
      <c r="J1807"/>
      <c r="K1807"/>
      <c r="L1807"/>
      <c r="M1807"/>
      <c r="N1807"/>
      <c r="O1807"/>
      <c r="P1807"/>
      <c r="Q1807"/>
      <c r="R1807"/>
      <c r="S1807"/>
      <c r="T1807"/>
      <c r="U1807"/>
      <c r="V1807" s="40"/>
      <c r="W1807" s="40"/>
      <c r="X1807" s="40"/>
      <c r="AF1807" s="97"/>
      <c r="AG1807" s="13"/>
      <c r="AH1807" s="13"/>
      <c r="AI1807" s="13"/>
      <c r="AJ1807" s="13"/>
      <c r="AK1807" s="13"/>
      <c r="AL1807" s="13"/>
      <c r="AM1807" s="13"/>
      <c r="AN1807" s="13"/>
      <c r="AO1807" s="13"/>
      <c r="AP1807" s="13"/>
    </row>
    <row r="1808" spans="1:42" ht="15" hidden="1" x14ac:dyDescent="0.25">
      <c r="A1808"/>
      <c r="B1808"/>
      <c r="C1808"/>
      <c r="D1808"/>
      <c r="E1808"/>
      <c r="F1808"/>
      <c r="G1808"/>
      <c r="H1808"/>
      <c r="I1808"/>
      <c r="J1808"/>
      <c r="K1808"/>
      <c r="L1808"/>
      <c r="M1808"/>
      <c r="N1808"/>
      <c r="O1808"/>
      <c r="P1808"/>
      <c r="Q1808"/>
      <c r="R1808"/>
      <c r="S1808"/>
      <c r="T1808"/>
      <c r="U1808"/>
      <c r="V1808" s="40"/>
      <c r="W1808" s="40"/>
      <c r="X1808" s="40"/>
      <c r="AF1808" s="97"/>
      <c r="AG1808" s="13"/>
      <c r="AH1808" s="13"/>
      <c r="AI1808" s="13"/>
      <c r="AJ1808" s="13"/>
      <c r="AK1808" s="13"/>
      <c r="AL1808" s="13"/>
      <c r="AM1808" s="13"/>
      <c r="AN1808" s="13"/>
      <c r="AO1808" s="13"/>
      <c r="AP1808" s="13"/>
    </row>
    <row r="1809" spans="1:42" ht="15" hidden="1" x14ac:dyDescent="0.25">
      <c r="A1809"/>
      <c r="B1809"/>
      <c r="C1809"/>
      <c r="D1809"/>
      <c r="E1809"/>
      <c r="F1809"/>
      <c r="G1809"/>
      <c r="H1809"/>
      <c r="I1809"/>
      <c r="J1809"/>
      <c r="K1809"/>
      <c r="L1809"/>
      <c r="M1809"/>
      <c r="N1809"/>
      <c r="O1809"/>
      <c r="P1809"/>
      <c r="Q1809"/>
      <c r="R1809"/>
      <c r="S1809"/>
      <c r="T1809"/>
      <c r="U1809"/>
      <c r="V1809" s="40"/>
      <c r="W1809" s="40"/>
      <c r="X1809" s="40"/>
      <c r="AF1809" s="97"/>
      <c r="AG1809" s="13"/>
      <c r="AH1809" s="13"/>
      <c r="AI1809" s="13"/>
      <c r="AJ1809" s="13"/>
      <c r="AK1809" s="13"/>
      <c r="AL1809" s="13"/>
      <c r="AM1809" s="13"/>
      <c r="AN1809" s="13"/>
      <c r="AO1809" s="13"/>
      <c r="AP1809" s="13"/>
    </row>
    <row r="1810" spans="1:42" ht="15" hidden="1" x14ac:dyDescent="0.25">
      <c r="A1810"/>
      <c r="B1810"/>
      <c r="C1810"/>
      <c r="D1810"/>
      <c r="E1810"/>
      <c r="F1810"/>
      <c r="G1810"/>
      <c r="H1810"/>
      <c r="I1810"/>
      <c r="J1810"/>
      <c r="K1810"/>
      <c r="L1810"/>
      <c r="M1810"/>
      <c r="N1810"/>
      <c r="O1810"/>
      <c r="P1810"/>
      <c r="Q1810"/>
      <c r="R1810"/>
      <c r="S1810"/>
      <c r="T1810"/>
      <c r="U1810"/>
      <c r="V1810" s="40"/>
      <c r="W1810" s="40"/>
      <c r="X1810" s="40"/>
      <c r="AB1810" s="8"/>
      <c r="AC1810" s="8"/>
      <c r="AD1810" s="8"/>
      <c r="AE1810" s="8"/>
      <c r="AF1810" s="97"/>
      <c r="AG1810" s="13"/>
      <c r="AH1810" s="13"/>
      <c r="AI1810" s="13"/>
      <c r="AJ1810" s="13"/>
      <c r="AK1810" s="13"/>
      <c r="AL1810" s="13"/>
      <c r="AM1810" s="13"/>
      <c r="AN1810" s="13"/>
      <c r="AO1810" s="13"/>
      <c r="AP1810" s="13"/>
    </row>
    <row r="1811" spans="1:42" ht="15" hidden="1" x14ac:dyDescent="0.25">
      <c r="A1811"/>
      <c r="B1811"/>
      <c r="C1811"/>
      <c r="D1811"/>
      <c r="E1811"/>
      <c r="F1811"/>
      <c r="G1811"/>
      <c r="H1811"/>
      <c r="I1811"/>
      <c r="J1811"/>
      <c r="K1811"/>
      <c r="L1811"/>
      <c r="M1811"/>
      <c r="N1811"/>
      <c r="O1811"/>
      <c r="P1811"/>
      <c r="Q1811"/>
      <c r="R1811"/>
      <c r="S1811"/>
      <c r="T1811"/>
      <c r="U1811"/>
      <c r="V1811" s="40"/>
      <c r="W1811" s="40"/>
      <c r="X1811" s="40"/>
      <c r="AF1811" s="97"/>
      <c r="AG1811" s="13"/>
      <c r="AH1811" s="13"/>
      <c r="AI1811" s="13"/>
      <c r="AJ1811" s="13"/>
      <c r="AK1811" s="13"/>
      <c r="AL1811" s="13"/>
      <c r="AM1811" s="13"/>
      <c r="AN1811" s="13"/>
      <c r="AO1811" s="13"/>
      <c r="AP1811" s="13"/>
    </row>
    <row r="1812" spans="1:42" ht="15" hidden="1" x14ac:dyDescent="0.25">
      <c r="A1812"/>
      <c r="B1812"/>
      <c r="C1812"/>
      <c r="D1812"/>
      <c r="E1812"/>
      <c r="F1812"/>
      <c r="G1812"/>
      <c r="H1812"/>
      <c r="I1812"/>
      <c r="J1812"/>
      <c r="K1812"/>
      <c r="L1812"/>
      <c r="M1812"/>
      <c r="N1812"/>
      <c r="O1812"/>
      <c r="P1812"/>
      <c r="Q1812"/>
      <c r="R1812"/>
      <c r="S1812"/>
      <c r="T1812"/>
      <c r="U1812"/>
      <c r="V1812" s="40"/>
      <c r="W1812" s="40"/>
      <c r="X1812" s="40"/>
      <c r="AF1812" s="97"/>
      <c r="AG1812" s="13"/>
      <c r="AH1812" s="13"/>
      <c r="AI1812" s="13"/>
      <c r="AJ1812" s="13"/>
      <c r="AK1812" s="13"/>
      <c r="AL1812" s="13"/>
      <c r="AM1812" s="13"/>
      <c r="AN1812" s="13"/>
      <c r="AO1812" s="13"/>
      <c r="AP1812" s="13"/>
    </row>
    <row r="1813" spans="1:42" ht="15" hidden="1" x14ac:dyDescent="0.25">
      <c r="A1813"/>
      <c r="B1813"/>
      <c r="C1813"/>
      <c r="D1813"/>
      <c r="E1813"/>
      <c r="F1813"/>
      <c r="G1813"/>
      <c r="H1813"/>
      <c r="I1813"/>
      <c r="J1813"/>
      <c r="K1813"/>
      <c r="L1813"/>
      <c r="M1813"/>
      <c r="N1813"/>
      <c r="O1813"/>
      <c r="P1813"/>
      <c r="Q1813"/>
      <c r="R1813"/>
      <c r="S1813"/>
      <c r="T1813"/>
      <c r="U1813"/>
      <c r="V1813" s="40"/>
      <c r="W1813" s="40"/>
      <c r="X1813" s="40"/>
      <c r="AF1813" s="97"/>
      <c r="AG1813" s="13"/>
      <c r="AH1813" s="13"/>
      <c r="AI1813" s="13"/>
      <c r="AJ1813" s="13"/>
      <c r="AK1813" s="13"/>
      <c r="AL1813" s="13"/>
      <c r="AM1813" s="13"/>
      <c r="AN1813" s="13"/>
      <c r="AO1813" s="13"/>
      <c r="AP1813" s="13"/>
    </row>
    <row r="1814" spans="1:42" ht="15" hidden="1" x14ac:dyDescent="0.25">
      <c r="A1814"/>
      <c r="B1814"/>
      <c r="C1814"/>
      <c r="D1814"/>
      <c r="E1814"/>
      <c r="F1814"/>
      <c r="G1814"/>
      <c r="H1814"/>
      <c r="I1814"/>
      <c r="J1814"/>
      <c r="K1814"/>
      <c r="L1814"/>
      <c r="M1814"/>
      <c r="N1814"/>
      <c r="O1814"/>
      <c r="P1814"/>
      <c r="Q1814"/>
      <c r="R1814"/>
      <c r="S1814"/>
      <c r="T1814"/>
      <c r="U1814"/>
      <c r="V1814" s="40"/>
      <c r="W1814" s="40"/>
      <c r="X1814" s="40"/>
      <c r="AF1814" s="97"/>
      <c r="AG1814" s="13"/>
      <c r="AH1814" s="13"/>
      <c r="AI1814" s="13"/>
      <c r="AJ1814" s="13"/>
      <c r="AK1814" s="13"/>
      <c r="AL1814" s="13"/>
      <c r="AM1814" s="13"/>
      <c r="AN1814" s="13"/>
      <c r="AO1814" s="13"/>
      <c r="AP1814" s="13"/>
    </row>
    <row r="1815" spans="1:42" ht="15" hidden="1" x14ac:dyDescent="0.25">
      <c r="A1815"/>
      <c r="B1815"/>
      <c r="C1815"/>
      <c r="D1815"/>
      <c r="E1815"/>
      <c r="F1815"/>
      <c r="G1815"/>
      <c r="H1815"/>
      <c r="I1815"/>
      <c r="J1815"/>
      <c r="K1815"/>
      <c r="L1815"/>
      <c r="M1815"/>
      <c r="N1815"/>
      <c r="O1815"/>
      <c r="P1815"/>
      <c r="Q1815"/>
      <c r="R1815"/>
      <c r="S1815"/>
      <c r="T1815"/>
      <c r="U1815"/>
      <c r="V1815" s="40"/>
      <c r="W1815" s="40"/>
      <c r="X1815" s="40"/>
      <c r="AF1815" s="97"/>
      <c r="AG1815" s="13"/>
      <c r="AH1815" s="13"/>
      <c r="AI1815" s="13"/>
      <c r="AJ1815" s="13"/>
      <c r="AK1815" s="13"/>
      <c r="AL1815" s="13"/>
      <c r="AM1815" s="13"/>
      <c r="AN1815" s="13"/>
      <c r="AO1815" s="13"/>
      <c r="AP1815" s="13"/>
    </row>
    <row r="1816" spans="1:42" ht="15" hidden="1" x14ac:dyDescent="0.25">
      <c r="A1816"/>
      <c r="B1816"/>
      <c r="C1816"/>
      <c r="D1816"/>
      <c r="E1816"/>
      <c r="F1816"/>
      <c r="G1816"/>
      <c r="H1816"/>
      <c r="I1816"/>
      <c r="J1816"/>
      <c r="K1816"/>
      <c r="L1816"/>
      <c r="M1816"/>
      <c r="N1816"/>
      <c r="O1816"/>
      <c r="P1816"/>
      <c r="Q1816"/>
      <c r="R1816"/>
      <c r="S1816"/>
      <c r="T1816"/>
      <c r="U1816"/>
      <c r="V1816" s="40"/>
      <c r="W1816" s="40"/>
      <c r="X1816" s="40"/>
      <c r="AF1816" s="97"/>
      <c r="AG1816" s="13"/>
      <c r="AH1816" s="13"/>
      <c r="AI1816" s="13"/>
      <c r="AJ1816" s="13"/>
      <c r="AK1816" s="13"/>
      <c r="AL1816" s="13"/>
      <c r="AM1816" s="13"/>
      <c r="AN1816" s="13"/>
      <c r="AO1816" s="13"/>
      <c r="AP1816" s="13"/>
    </row>
    <row r="1817" spans="1:42" ht="15" hidden="1" x14ac:dyDescent="0.25">
      <c r="A1817"/>
      <c r="B1817"/>
      <c r="C1817"/>
      <c r="D1817"/>
      <c r="E1817"/>
      <c r="F1817"/>
      <c r="G1817"/>
      <c r="H1817"/>
      <c r="I1817"/>
      <c r="J1817"/>
      <c r="K1817"/>
      <c r="L1817"/>
      <c r="M1817"/>
      <c r="N1817"/>
      <c r="O1817"/>
      <c r="P1817"/>
      <c r="Q1817"/>
      <c r="R1817"/>
      <c r="S1817"/>
      <c r="T1817"/>
      <c r="U1817"/>
      <c r="V1817" s="40"/>
      <c r="W1817" s="40"/>
      <c r="X1817" s="40"/>
      <c r="AF1817" s="97"/>
      <c r="AG1817" s="13"/>
      <c r="AH1817" s="13"/>
      <c r="AI1817" s="13"/>
      <c r="AJ1817" s="13"/>
      <c r="AK1817" s="13"/>
      <c r="AL1817" s="13"/>
      <c r="AM1817" s="13"/>
      <c r="AN1817" s="13"/>
      <c r="AO1817" s="13"/>
      <c r="AP1817" s="13"/>
    </row>
    <row r="1818" spans="1:42" ht="15" hidden="1" x14ac:dyDescent="0.25">
      <c r="A1818"/>
      <c r="B1818"/>
      <c r="C1818"/>
      <c r="D1818"/>
      <c r="E1818"/>
      <c r="F1818"/>
      <c r="G1818"/>
      <c r="H1818"/>
      <c r="I1818"/>
      <c r="J1818"/>
      <c r="K1818"/>
      <c r="L1818"/>
      <c r="M1818"/>
      <c r="N1818"/>
      <c r="O1818"/>
      <c r="P1818"/>
      <c r="Q1818"/>
      <c r="R1818"/>
      <c r="S1818"/>
      <c r="T1818"/>
      <c r="U1818"/>
      <c r="V1818" s="40"/>
      <c r="W1818" s="40"/>
      <c r="X1818" s="40"/>
      <c r="AF1818" s="97"/>
      <c r="AG1818" s="13"/>
      <c r="AH1818" s="13"/>
      <c r="AI1818" s="13"/>
      <c r="AJ1818" s="13"/>
      <c r="AK1818" s="13"/>
      <c r="AL1818" s="13"/>
      <c r="AM1818" s="13"/>
      <c r="AN1818" s="13"/>
      <c r="AO1818" s="13"/>
      <c r="AP1818" s="13"/>
    </row>
    <row r="1819" spans="1:42" ht="15" hidden="1" x14ac:dyDescent="0.25">
      <c r="A1819"/>
      <c r="B1819"/>
      <c r="C1819"/>
      <c r="D1819"/>
      <c r="E1819"/>
      <c r="F1819"/>
      <c r="G1819"/>
      <c r="H1819"/>
      <c r="I1819"/>
      <c r="J1819"/>
      <c r="K1819"/>
      <c r="L1819"/>
      <c r="M1819"/>
      <c r="N1819"/>
      <c r="O1819"/>
      <c r="P1819"/>
      <c r="Q1819"/>
      <c r="R1819"/>
      <c r="S1819"/>
      <c r="T1819"/>
      <c r="U1819"/>
      <c r="V1819" s="40"/>
      <c r="W1819" s="40"/>
      <c r="X1819" s="40"/>
      <c r="AF1819" s="97"/>
      <c r="AG1819" s="13"/>
      <c r="AH1819" s="13"/>
      <c r="AI1819" s="13"/>
      <c r="AJ1819" s="13"/>
      <c r="AK1819" s="13"/>
      <c r="AL1819" s="13"/>
      <c r="AM1819" s="13"/>
      <c r="AN1819" s="13"/>
      <c r="AO1819" s="13"/>
      <c r="AP1819" s="13"/>
    </row>
    <row r="1820" spans="1:42" ht="15" hidden="1" x14ac:dyDescent="0.25">
      <c r="A1820"/>
      <c r="B1820"/>
      <c r="C1820"/>
      <c r="D1820"/>
      <c r="E1820"/>
      <c r="F1820"/>
      <c r="G1820"/>
      <c r="H1820"/>
      <c r="I1820"/>
      <c r="J1820"/>
      <c r="K1820"/>
      <c r="L1820"/>
      <c r="M1820"/>
      <c r="N1820"/>
      <c r="O1820"/>
      <c r="P1820"/>
      <c r="Q1820"/>
      <c r="R1820"/>
      <c r="S1820"/>
      <c r="T1820"/>
      <c r="U1820"/>
      <c r="V1820" s="40"/>
      <c r="W1820" s="40"/>
      <c r="X1820" s="40"/>
      <c r="AF1820" s="97"/>
      <c r="AG1820" s="13"/>
      <c r="AH1820" s="13"/>
      <c r="AI1820" s="13"/>
      <c r="AJ1820" s="13"/>
      <c r="AK1820" s="13"/>
      <c r="AL1820" s="13"/>
      <c r="AM1820" s="13"/>
      <c r="AN1820" s="13"/>
      <c r="AO1820" s="13"/>
      <c r="AP1820" s="13"/>
    </row>
    <row r="1821" spans="1:42" ht="15" hidden="1" x14ac:dyDescent="0.25">
      <c r="A1821"/>
      <c r="B1821"/>
      <c r="C1821"/>
      <c r="D1821"/>
      <c r="E1821"/>
      <c r="F1821"/>
      <c r="G1821"/>
      <c r="H1821"/>
      <c r="I1821"/>
      <c r="J1821"/>
      <c r="K1821"/>
      <c r="L1821"/>
      <c r="M1821"/>
      <c r="N1821"/>
      <c r="O1821"/>
      <c r="P1821"/>
      <c r="Q1821"/>
      <c r="R1821"/>
      <c r="S1821"/>
      <c r="T1821"/>
      <c r="U1821"/>
      <c r="V1821" s="40"/>
      <c r="W1821" s="40"/>
      <c r="X1821" s="40"/>
      <c r="AF1821" s="97"/>
      <c r="AG1821" s="13"/>
      <c r="AH1821" s="13"/>
      <c r="AI1821" s="13"/>
      <c r="AJ1821" s="13"/>
      <c r="AK1821" s="13"/>
      <c r="AL1821" s="13"/>
      <c r="AM1821" s="13"/>
      <c r="AN1821" s="13"/>
      <c r="AO1821" s="13"/>
      <c r="AP1821" s="13"/>
    </row>
    <row r="1822" spans="1:42" ht="15" hidden="1" x14ac:dyDescent="0.25">
      <c r="A1822"/>
      <c r="B1822"/>
      <c r="C1822"/>
      <c r="D1822"/>
      <c r="E1822"/>
      <c r="F1822"/>
      <c r="G1822"/>
      <c r="H1822"/>
      <c r="I1822"/>
      <c r="J1822"/>
      <c r="K1822"/>
      <c r="L1822"/>
      <c r="M1822"/>
      <c r="N1822"/>
      <c r="O1822"/>
      <c r="P1822"/>
      <c r="Q1822"/>
      <c r="R1822"/>
      <c r="S1822"/>
      <c r="T1822"/>
      <c r="U1822"/>
      <c r="V1822" s="40"/>
      <c r="W1822" s="40"/>
      <c r="X1822" s="40"/>
      <c r="AF1822" s="97"/>
      <c r="AG1822" s="13"/>
      <c r="AH1822" s="13"/>
      <c r="AI1822" s="13"/>
      <c r="AJ1822" s="13"/>
      <c r="AK1822" s="13"/>
      <c r="AL1822" s="13"/>
      <c r="AM1822" s="13"/>
      <c r="AN1822" s="13"/>
      <c r="AO1822" s="13"/>
      <c r="AP1822" s="13"/>
    </row>
    <row r="1823" spans="1:42" ht="15" hidden="1" x14ac:dyDescent="0.25">
      <c r="A1823"/>
      <c r="B1823"/>
      <c r="C1823"/>
      <c r="D1823"/>
      <c r="E1823"/>
      <c r="F1823"/>
      <c r="G1823"/>
      <c r="H1823"/>
      <c r="I1823"/>
      <c r="J1823"/>
      <c r="K1823"/>
      <c r="L1823"/>
      <c r="M1823"/>
      <c r="N1823"/>
      <c r="O1823"/>
      <c r="P1823"/>
      <c r="Q1823"/>
      <c r="R1823"/>
      <c r="S1823"/>
      <c r="T1823"/>
      <c r="U1823"/>
      <c r="V1823" s="40"/>
      <c r="W1823" s="40"/>
      <c r="X1823" s="40"/>
      <c r="AB1823" s="8"/>
      <c r="AC1823" s="8"/>
      <c r="AD1823" s="8"/>
      <c r="AE1823" s="8"/>
      <c r="AF1823" s="97"/>
      <c r="AG1823" s="13"/>
      <c r="AH1823" s="13"/>
      <c r="AI1823" s="13"/>
      <c r="AJ1823" s="13"/>
      <c r="AK1823" s="13"/>
      <c r="AL1823" s="13"/>
      <c r="AM1823" s="13"/>
      <c r="AN1823" s="13"/>
      <c r="AO1823" s="13"/>
      <c r="AP1823" s="13"/>
    </row>
    <row r="1824" spans="1:42" ht="15" hidden="1" x14ac:dyDescent="0.25">
      <c r="A1824"/>
      <c r="B1824"/>
      <c r="C1824"/>
      <c r="D1824"/>
      <c r="E1824"/>
      <c r="F1824"/>
      <c r="G1824"/>
      <c r="H1824"/>
      <c r="I1824"/>
      <c r="J1824"/>
      <c r="K1824"/>
      <c r="L1824"/>
      <c r="M1824"/>
      <c r="N1824"/>
      <c r="O1824"/>
      <c r="P1824"/>
      <c r="Q1824"/>
      <c r="R1824"/>
      <c r="S1824"/>
      <c r="T1824"/>
      <c r="U1824"/>
      <c r="V1824" s="40"/>
      <c r="W1824" s="40"/>
      <c r="X1824" s="40"/>
      <c r="AB1824" s="8"/>
      <c r="AC1824" s="8"/>
      <c r="AD1824" s="8"/>
      <c r="AE1824" s="8"/>
      <c r="AF1824" s="97"/>
      <c r="AG1824" s="13"/>
      <c r="AH1824" s="13"/>
      <c r="AI1824" s="13"/>
      <c r="AJ1824" s="13"/>
      <c r="AK1824" s="13"/>
      <c r="AL1824" s="13"/>
      <c r="AM1824" s="13"/>
      <c r="AN1824" s="13"/>
      <c r="AO1824" s="13"/>
      <c r="AP1824" s="13"/>
    </row>
    <row r="1825" spans="1:42" ht="15" hidden="1" x14ac:dyDescent="0.25">
      <c r="A1825"/>
      <c r="B1825"/>
      <c r="C1825"/>
      <c r="D1825"/>
      <c r="E1825"/>
      <c r="F1825"/>
      <c r="G1825"/>
      <c r="H1825"/>
      <c r="I1825"/>
      <c r="J1825"/>
      <c r="K1825"/>
      <c r="L1825"/>
      <c r="M1825"/>
      <c r="N1825"/>
      <c r="O1825"/>
      <c r="P1825"/>
      <c r="Q1825"/>
      <c r="R1825"/>
      <c r="S1825"/>
      <c r="T1825"/>
      <c r="U1825"/>
      <c r="V1825" s="40"/>
      <c r="W1825" s="40"/>
      <c r="X1825" s="40"/>
      <c r="AB1825" s="8"/>
      <c r="AC1825" s="8"/>
      <c r="AD1825" s="8"/>
      <c r="AE1825" s="8"/>
      <c r="AF1825" s="97"/>
      <c r="AG1825" s="13"/>
      <c r="AH1825" s="13"/>
      <c r="AI1825" s="13"/>
      <c r="AJ1825" s="13"/>
      <c r="AK1825" s="13"/>
      <c r="AL1825" s="13"/>
      <c r="AM1825" s="13"/>
      <c r="AN1825" s="13"/>
      <c r="AO1825" s="13"/>
      <c r="AP1825" s="13"/>
    </row>
    <row r="1826" spans="1:42" ht="15" hidden="1" x14ac:dyDescent="0.25">
      <c r="A1826"/>
      <c r="B1826"/>
      <c r="C1826"/>
      <c r="D1826"/>
      <c r="E1826"/>
      <c r="F1826"/>
      <c r="G1826"/>
      <c r="H1826"/>
      <c r="I1826"/>
      <c r="J1826"/>
      <c r="K1826"/>
      <c r="L1826"/>
      <c r="M1826"/>
      <c r="N1826"/>
      <c r="O1826"/>
      <c r="P1826"/>
      <c r="Q1826"/>
      <c r="R1826"/>
      <c r="S1826"/>
      <c r="T1826"/>
      <c r="U1826"/>
      <c r="V1826" s="40"/>
      <c r="W1826" s="40"/>
      <c r="X1826" s="40"/>
      <c r="AF1826" s="97"/>
      <c r="AG1826" s="13"/>
      <c r="AH1826" s="13"/>
      <c r="AI1826" s="13"/>
      <c r="AJ1826" s="13"/>
      <c r="AK1826" s="13"/>
      <c r="AL1826" s="13"/>
      <c r="AM1826" s="13"/>
      <c r="AN1826" s="13"/>
      <c r="AO1826" s="13"/>
      <c r="AP1826" s="13"/>
    </row>
    <row r="1827" spans="1:42" ht="15" hidden="1" x14ac:dyDescent="0.25">
      <c r="A1827"/>
      <c r="B1827"/>
      <c r="C1827"/>
      <c r="D1827"/>
      <c r="E1827"/>
      <c r="F1827"/>
      <c r="G1827"/>
      <c r="H1827"/>
      <c r="I1827"/>
      <c r="J1827"/>
      <c r="K1827"/>
      <c r="L1827"/>
      <c r="M1827"/>
      <c r="N1827"/>
      <c r="O1827"/>
      <c r="P1827"/>
      <c r="Q1827"/>
      <c r="R1827"/>
      <c r="S1827"/>
      <c r="T1827"/>
      <c r="U1827"/>
      <c r="V1827" s="40"/>
      <c r="W1827" s="40"/>
      <c r="X1827" s="40"/>
      <c r="AB1827" s="8"/>
      <c r="AC1827" s="8"/>
      <c r="AD1827" s="8"/>
      <c r="AE1827" s="8"/>
      <c r="AF1827" s="97"/>
      <c r="AG1827" s="13"/>
      <c r="AH1827" s="13"/>
      <c r="AI1827" s="13"/>
      <c r="AJ1827" s="13"/>
      <c r="AK1827" s="13"/>
      <c r="AL1827" s="13"/>
      <c r="AM1827" s="13"/>
      <c r="AN1827" s="13"/>
      <c r="AO1827" s="13"/>
      <c r="AP1827" s="13"/>
    </row>
    <row r="1828" spans="1:42" ht="15" hidden="1" x14ac:dyDescent="0.25">
      <c r="A1828"/>
      <c r="B1828"/>
      <c r="C1828"/>
      <c r="D1828"/>
      <c r="E1828"/>
      <c r="F1828"/>
      <c r="G1828"/>
      <c r="H1828"/>
      <c r="I1828"/>
      <c r="J1828"/>
      <c r="K1828"/>
      <c r="L1828"/>
      <c r="M1828"/>
      <c r="N1828"/>
      <c r="O1828"/>
      <c r="P1828"/>
      <c r="Q1828"/>
      <c r="R1828"/>
      <c r="S1828"/>
      <c r="T1828"/>
      <c r="U1828"/>
      <c r="V1828" s="40"/>
      <c r="W1828" s="40"/>
      <c r="X1828" s="40"/>
      <c r="AB1828" s="8"/>
      <c r="AC1828" s="8"/>
      <c r="AD1828" s="8"/>
      <c r="AE1828" s="8"/>
      <c r="AF1828" s="97"/>
      <c r="AG1828" s="13"/>
      <c r="AH1828" s="13"/>
      <c r="AI1828" s="13"/>
      <c r="AJ1828" s="13"/>
      <c r="AK1828" s="13"/>
      <c r="AL1828" s="13"/>
      <c r="AM1828" s="13"/>
      <c r="AN1828" s="13"/>
      <c r="AO1828" s="13"/>
      <c r="AP1828" s="13"/>
    </row>
    <row r="1829" spans="1:42" ht="15" hidden="1" x14ac:dyDescent="0.25">
      <c r="A1829"/>
      <c r="B1829"/>
      <c r="C1829"/>
      <c r="D1829"/>
      <c r="E1829"/>
      <c r="F1829"/>
      <c r="G1829"/>
      <c r="H1829"/>
      <c r="I1829"/>
      <c r="J1829"/>
      <c r="K1829"/>
      <c r="L1829"/>
      <c r="M1829"/>
      <c r="N1829"/>
      <c r="O1829"/>
      <c r="P1829"/>
      <c r="Q1829"/>
      <c r="R1829"/>
      <c r="S1829"/>
      <c r="T1829"/>
      <c r="U1829"/>
      <c r="V1829" s="40"/>
      <c r="W1829" s="40"/>
      <c r="X1829" s="40"/>
      <c r="AB1829" s="8"/>
      <c r="AC1829" s="8"/>
      <c r="AD1829" s="8"/>
      <c r="AE1829" s="8"/>
      <c r="AF1829" s="97"/>
      <c r="AG1829" s="13"/>
      <c r="AH1829" s="13"/>
      <c r="AI1829" s="13"/>
      <c r="AJ1829" s="13"/>
      <c r="AK1829" s="13"/>
      <c r="AL1829" s="13"/>
      <c r="AM1829" s="13"/>
      <c r="AN1829" s="13"/>
      <c r="AO1829" s="13"/>
      <c r="AP1829" s="13"/>
    </row>
    <row r="1830" spans="1:42" ht="15" hidden="1" x14ac:dyDescent="0.25">
      <c r="A1830"/>
      <c r="B1830"/>
      <c r="C1830"/>
      <c r="D1830"/>
      <c r="E1830"/>
      <c r="F1830"/>
      <c r="G1830"/>
      <c r="H1830"/>
      <c r="I1830"/>
      <c r="J1830"/>
      <c r="K1830"/>
      <c r="L1830"/>
      <c r="M1830"/>
      <c r="N1830"/>
      <c r="O1830"/>
      <c r="P1830"/>
      <c r="Q1830"/>
      <c r="R1830"/>
      <c r="S1830"/>
      <c r="T1830"/>
      <c r="U1830"/>
      <c r="V1830" s="40"/>
      <c r="W1830" s="40"/>
      <c r="X1830" s="40"/>
      <c r="AF1830" s="97"/>
      <c r="AG1830" s="13"/>
      <c r="AH1830" s="13"/>
      <c r="AI1830" s="13"/>
      <c r="AJ1830" s="13"/>
      <c r="AK1830" s="13"/>
      <c r="AL1830" s="13"/>
      <c r="AM1830" s="13"/>
      <c r="AN1830" s="13"/>
      <c r="AO1830" s="13"/>
      <c r="AP1830" s="13"/>
    </row>
    <row r="1831" spans="1:42" ht="15" hidden="1" x14ac:dyDescent="0.25">
      <c r="A1831"/>
      <c r="B1831"/>
      <c r="C1831"/>
      <c r="D1831"/>
      <c r="E1831"/>
      <c r="F1831"/>
      <c r="G1831"/>
      <c r="H1831"/>
      <c r="I1831"/>
      <c r="J1831"/>
      <c r="K1831"/>
      <c r="L1831"/>
      <c r="M1831"/>
      <c r="N1831"/>
      <c r="O1831"/>
      <c r="P1831"/>
      <c r="Q1831"/>
      <c r="R1831"/>
      <c r="S1831"/>
      <c r="T1831"/>
      <c r="U1831"/>
      <c r="V1831" s="40"/>
      <c r="W1831" s="40"/>
      <c r="X1831" s="40"/>
      <c r="AF1831" s="97"/>
      <c r="AG1831" s="13"/>
      <c r="AH1831" s="13"/>
      <c r="AI1831" s="13"/>
      <c r="AJ1831" s="13"/>
      <c r="AK1831" s="13"/>
      <c r="AL1831" s="13"/>
      <c r="AM1831" s="13"/>
      <c r="AN1831" s="13"/>
      <c r="AO1831" s="13"/>
      <c r="AP1831" s="13"/>
    </row>
    <row r="1832" spans="1:42" ht="15" hidden="1" x14ac:dyDescent="0.25">
      <c r="A1832"/>
      <c r="B1832"/>
      <c r="C1832"/>
      <c r="D1832"/>
      <c r="E1832"/>
      <c r="F1832"/>
      <c r="G1832"/>
      <c r="H1832"/>
      <c r="I1832"/>
      <c r="J1832"/>
      <c r="K1832"/>
      <c r="L1832"/>
      <c r="M1832"/>
      <c r="N1832"/>
      <c r="O1832"/>
      <c r="P1832"/>
      <c r="Q1832"/>
      <c r="R1832"/>
      <c r="S1832"/>
      <c r="T1832"/>
      <c r="U1832"/>
      <c r="V1832" s="40"/>
      <c r="W1832" s="40"/>
      <c r="X1832" s="40"/>
      <c r="AB1832" s="8"/>
      <c r="AC1832" s="8"/>
      <c r="AD1832" s="8"/>
      <c r="AE1832" s="8"/>
      <c r="AF1832" s="97"/>
      <c r="AG1832" s="13"/>
      <c r="AH1832" s="13"/>
      <c r="AI1832" s="13"/>
      <c r="AJ1832" s="13"/>
      <c r="AK1832" s="13"/>
      <c r="AL1832" s="13"/>
      <c r="AM1832" s="13"/>
      <c r="AN1832" s="13"/>
      <c r="AO1832" s="13"/>
      <c r="AP1832" s="13"/>
    </row>
    <row r="1833" spans="1:42" ht="15" hidden="1" x14ac:dyDescent="0.25">
      <c r="A1833"/>
      <c r="B1833"/>
      <c r="C1833"/>
      <c r="D1833"/>
      <c r="E1833"/>
      <c r="F1833"/>
      <c r="G1833"/>
      <c r="H1833"/>
      <c r="I1833"/>
      <c r="J1833"/>
      <c r="K1833"/>
      <c r="L1833"/>
      <c r="M1833"/>
      <c r="N1833"/>
      <c r="O1833"/>
      <c r="P1833"/>
      <c r="Q1833"/>
      <c r="R1833"/>
      <c r="S1833"/>
      <c r="T1833"/>
      <c r="U1833"/>
      <c r="V1833" s="40"/>
      <c r="W1833" s="40"/>
      <c r="X1833" s="40"/>
      <c r="AB1833" s="8"/>
      <c r="AC1833" s="8"/>
      <c r="AD1833" s="8"/>
      <c r="AE1833" s="8"/>
      <c r="AF1833" s="97"/>
      <c r="AG1833" s="13"/>
      <c r="AH1833" s="13"/>
      <c r="AI1833" s="13"/>
      <c r="AJ1833" s="13"/>
      <c r="AK1833" s="13"/>
      <c r="AL1833" s="13"/>
      <c r="AM1833" s="13"/>
      <c r="AN1833" s="13"/>
      <c r="AO1833" s="13"/>
      <c r="AP1833" s="13"/>
    </row>
    <row r="1834" spans="1:42" ht="15" hidden="1" x14ac:dyDescent="0.25">
      <c r="A1834"/>
      <c r="B1834"/>
      <c r="C1834"/>
      <c r="D1834"/>
      <c r="E1834"/>
      <c r="F1834"/>
      <c r="G1834"/>
      <c r="H1834"/>
      <c r="I1834"/>
      <c r="J1834"/>
      <c r="K1834"/>
      <c r="L1834"/>
      <c r="M1834"/>
      <c r="N1834"/>
      <c r="O1834"/>
      <c r="P1834"/>
      <c r="Q1834"/>
      <c r="R1834"/>
      <c r="S1834"/>
      <c r="T1834"/>
      <c r="U1834"/>
      <c r="V1834" s="40"/>
      <c r="W1834" s="40"/>
      <c r="X1834" s="40"/>
      <c r="AB1834" s="8"/>
      <c r="AC1834" s="8"/>
      <c r="AD1834" s="8"/>
      <c r="AE1834" s="8"/>
      <c r="AF1834" s="97"/>
      <c r="AG1834" s="13"/>
      <c r="AH1834" s="13"/>
      <c r="AI1834" s="13"/>
      <c r="AJ1834" s="13"/>
      <c r="AK1834" s="13"/>
      <c r="AL1834" s="13"/>
      <c r="AM1834" s="13"/>
      <c r="AN1834" s="13"/>
      <c r="AO1834" s="13"/>
      <c r="AP1834" s="13"/>
    </row>
    <row r="1835" spans="1:42" ht="15" hidden="1" x14ac:dyDescent="0.25">
      <c r="A1835"/>
      <c r="B1835"/>
      <c r="C1835"/>
      <c r="D1835"/>
      <c r="E1835"/>
      <c r="F1835"/>
      <c r="G1835"/>
      <c r="H1835"/>
      <c r="I1835"/>
      <c r="J1835"/>
      <c r="K1835"/>
      <c r="L1835"/>
      <c r="M1835"/>
      <c r="N1835"/>
      <c r="O1835"/>
      <c r="P1835"/>
      <c r="Q1835"/>
      <c r="R1835"/>
      <c r="S1835"/>
      <c r="T1835"/>
      <c r="U1835"/>
      <c r="V1835" s="40"/>
      <c r="W1835" s="40"/>
      <c r="X1835" s="40"/>
      <c r="AB1835" s="8"/>
      <c r="AC1835" s="8"/>
      <c r="AD1835" s="8"/>
      <c r="AE1835" s="8"/>
      <c r="AF1835" s="97"/>
      <c r="AG1835" s="13"/>
      <c r="AH1835" s="13"/>
      <c r="AI1835" s="13"/>
      <c r="AJ1835" s="13"/>
      <c r="AK1835" s="13"/>
      <c r="AL1835" s="13"/>
      <c r="AM1835" s="13"/>
      <c r="AN1835" s="13"/>
      <c r="AO1835" s="13"/>
      <c r="AP1835" s="13"/>
    </row>
    <row r="1836" spans="1:42" ht="15" hidden="1" x14ac:dyDescent="0.25">
      <c r="A1836"/>
      <c r="B1836"/>
      <c r="C1836"/>
      <c r="D1836"/>
      <c r="E1836"/>
      <c r="F1836"/>
      <c r="G1836"/>
      <c r="H1836"/>
      <c r="I1836"/>
      <c r="J1836"/>
      <c r="K1836"/>
      <c r="L1836"/>
      <c r="M1836"/>
      <c r="N1836"/>
      <c r="O1836"/>
      <c r="P1836"/>
      <c r="Q1836"/>
      <c r="R1836"/>
      <c r="S1836"/>
      <c r="T1836"/>
      <c r="U1836"/>
      <c r="V1836" s="40"/>
      <c r="W1836" s="40"/>
      <c r="X1836" s="40"/>
      <c r="AF1836" s="97"/>
      <c r="AG1836" s="13"/>
      <c r="AH1836" s="13"/>
      <c r="AI1836" s="13"/>
      <c r="AJ1836" s="13"/>
      <c r="AK1836" s="13"/>
      <c r="AL1836" s="13"/>
      <c r="AM1836" s="13"/>
      <c r="AN1836" s="13"/>
      <c r="AO1836" s="13"/>
      <c r="AP1836" s="13"/>
    </row>
    <row r="1837" spans="1:42" ht="15" hidden="1" x14ac:dyDescent="0.25">
      <c r="A1837"/>
      <c r="B1837"/>
      <c r="C1837"/>
      <c r="D1837"/>
      <c r="E1837"/>
      <c r="F1837"/>
      <c r="G1837"/>
      <c r="H1837"/>
      <c r="I1837"/>
      <c r="J1837"/>
      <c r="K1837"/>
      <c r="L1837"/>
      <c r="M1837"/>
      <c r="N1837"/>
      <c r="O1837"/>
      <c r="P1837"/>
      <c r="Q1837"/>
      <c r="R1837"/>
      <c r="S1837"/>
      <c r="T1837"/>
      <c r="U1837"/>
      <c r="V1837" s="40"/>
      <c r="W1837" s="40"/>
      <c r="X1837" s="40"/>
      <c r="AF1837" s="97"/>
      <c r="AG1837" s="13"/>
      <c r="AH1837" s="13"/>
      <c r="AI1837" s="13"/>
      <c r="AJ1837" s="13"/>
      <c r="AK1837" s="13"/>
      <c r="AL1837" s="13"/>
      <c r="AM1837" s="13"/>
      <c r="AN1837" s="13"/>
      <c r="AO1837" s="13"/>
      <c r="AP1837" s="13"/>
    </row>
    <row r="1838" spans="1:42" ht="15" hidden="1" x14ac:dyDescent="0.25">
      <c r="A1838"/>
      <c r="B1838"/>
      <c r="C1838"/>
      <c r="D1838"/>
      <c r="E1838"/>
      <c r="F1838"/>
      <c r="G1838"/>
      <c r="H1838"/>
      <c r="I1838"/>
      <c r="J1838"/>
      <c r="K1838"/>
      <c r="L1838"/>
      <c r="M1838"/>
      <c r="N1838"/>
      <c r="O1838"/>
      <c r="P1838"/>
      <c r="Q1838"/>
      <c r="R1838"/>
      <c r="S1838"/>
      <c r="T1838"/>
      <c r="U1838"/>
      <c r="V1838" s="40"/>
      <c r="W1838" s="40"/>
      <c r="X1838" s="40"/>
      <c r="AF1838" s="97"/>
      <c r="AG1838" s="13"/>
      <c r="AH1838" s="13"/>
      <c r="AI1838" s="13"/>
      <c r="AJ1838" s="13"/>
      <c r="AK1838" s="13"/>
      <c r="AL1838" s="13"/>
      <c r="AM1838" s="13"/>
      <c r="AN1838" s="13"/>
      <c r="AO1838" s="13"/>
      <c r="AP1838" s="13"/>
    </row>
    <row r="1839" spans="1:42" ht="15" hidden="1" x14ac:dyDescent="0.25">
      <c r="A1839"/>
      <c r="B1839"/>
      <c r="C1839"/>
      <c r="D1839"/>
      <c r="E1839"/>
      <c r="F1839"/>
      <c r="G1839"/>
      <c r="H1839"/>
      <c r="I1839"/>
      <c r="J1839"/>
      <c r="K1839"/>
      <c r="L1839"/>
      <c r="M1839"/>
      <c r="N1839"/>
      <c r="O1839"/>
      <c r="P1839"/>
      <c r="Q1839"/>
      <c r="R1839"/>
      <c r="S1839"/>
      <c r="T1839"/>
      <c r="U1839"/>
      <c r="V1839" s="40"/>
      <c r="W1839" s="40"/>
      <c r="X1839" s="40"/>
      <c r="AF1839" s="97"/>
      <c r="AG1839" s="13"/>
      <c r="AH1839" s="13"/>
      <c r="AI1839" s="13"/>
      <c r="AJ1839" s="13"/>
      <c r="AK1839" s="13"/>
      <c r="AL1839" s="13"/>
      <c r="AM1839" s="13"/>
      <c r="AN1839" s="13"/>
      <c r="AO1839" s="13"/>
      <c r="AP1839" s="13"/>
    </row>
    <row r="1840" spans="1:42" ht="15" hidden="1" x14ac:dyDescent="0.25">
      <c r="A1840"/>
      <c r="B1840"/>
      <c r="C1840"/>
      <c r="D1840"/>
      <c r="E1840"/>
      <c r="F1840"/>
      <c r="G1840"/>
      <c r="H1840"/>
      <c r="I1840"/>
      <c r="J1840"/>
      <c r="K1840"/>
      <c r="L1840"/>
      <c r="M1840"/>
      <c r="N1840"/>
      <c r="O1840"/>
      <c r="P1840"/>
      <c r="Q1840"/>
      <c r="R1840"/>
      <c r="S1840"/>
      <c r="T1840"/>
      <c r="U1840"/>
      <c r="V1840" s="40"/>
      <c r="W1840" s="40"/>
      <c r="X1840" s="40"/>
      <c r="AF1840" s="97"/>
      <c r="AG1840" s="13"/>
      <c r="AH1840" s="13"/>
      <c r="AI1840" s="13"/>
      <c r="AJ1840" s="13"/>
      <c r="AK1840" s="13"/>
      <c r="AL1840" s="13"/>
      <c r="AM1840" s="13"/>
      <c r="AN1840" s="13"/>
      <c r="AO1840" s="13"/>
      <c r="AP1840" s="13"/>
    </row>
    <row r="1841" spans="1:42" ht="15" hidden="1" x14ac:dyDescent="0.25">
      <c r="A1841"/>
      <c r="B1841"/>
      <c r="C1841"/>
      <c r="D1841"/>
      <c r="E1841"/>
      <c r="F1841"/>
      <c r="G1841"/>
      <c r="H1841"/>
      <c r="I1841"/>
      <c r="J1841"/>
      <c r="K1841"/>
      <c r="L1841"/>
      <c r="M1841"/>
      <c r="N1841"/>
      <c r="O1841"/>
      <c r="P1841"/>
      <c r="Q1841"/>
      <c r="R1841"/>
      <c r="S1841"/>
      <c r="T1841"/>
      <c r="U1841"/>
      <c r="V1841" s="40"/>
      <c r="W1841" s="40"/>
      <c r="X1841" s="40"/>
      <c r="AB1841" s="8"/>
      <c r="AC1841" s="8"/>
      <c r="AD1841" s="8"/>
      <c r="AE1841" s="8"/>
      <c r="AF1841" s="97"/>
      <c r="AG1841" s="13"/>
      <c r="AH1841" s="13"/>
      <c r="AI1841" s="13"/>
      <c r="AJ1841" s="13"/>
      <c r="AK1841" s="13"/>
      <c r="AL1841" s="13"/>
      <c r="AM1841" s="13"/>
      <c r="AN1841" s="13"/>
      <c r="AO1841" s="13"/>
      <c r="AP1841" s="13"/>
    </row>
    <row r="1842" spans="1:42" ht="15" hidden="1" x14ac:dyDescent="0.25">
      <c r="A1842"/>
      <c r="B1842"/>
      <c r="C1842"/>
      <c r="D1842"/>
      <c r="E1842"/>
      <c r="F1842"/>
      <c r="G1842"/>
      <c r="H1842"/>
      <c r="I1842"/>
      <c r="J1842"/>
      <c r="K1842"/>
      <c r="L1842"/>
      <c r="M1842"/>
      <c r="N1842"/>
      <c r="O1842"/>
      <c r="P1842"/>
      <c r="Q1842"/>
      <c r="R1842"/>
      <c r="S1842"/>
      <c r="T1842"/>
      <c r="U1842"/>
      <c r="V1842" s="40"/>
      <c r="W1842" s="40"/>
      <c r="X1842" s="40"/>
      <c r="AB1842" s="8"/>
      <c r="AC1842" s="8"/>
      <c r="AD1842" s="8"/>
      <c r="AE1842" s="8"/>
      <c r="AF1842" s="97"/>
      <c r="AG1842" s="13"/>
      <c r="AH1842" s="13"/>
      <c r="AI1842" s="13"/>
      <c r="AJ1842" s="13"/>
      <c r="AK1842" s="13"/>
      <c r="AL1842" s="13"/>
      <c r="AM1842" s="13"/>
      <c r="AN1842" s="13"/>
      <c r="AO1842" s="13"/>
      <c r="AP1842" s="13"/>
    </row>
    <row r="1843" spans="1:42" ht="15" hidden="1" x14ac:dyDescent="0.25">
      <c r="A1843"/>
      <c r="B1843"/>
      <c r="C1843"/>
      <c r="D1843"/>
      <c r="E1843"/>
      <c r="F1843"/>
      <c r="G1843"/>
      <c r="H1843"/>
      <c r="I1843"/>
      <c r="J1843"/>
      <c r="K1843"/>
      <c r="L1843"/>
      <c r="M1843"/>
      <c r="N1843"/>
      <c r="O1843"/>
      <c r="P1843"/>
      <c r="Q1843"/>
      <c r="R1843"/>
      <c r="S1843"/>
      <c r="T1843"/>
      <c r="U1843"/>
      <c r="V1843" s="40"/>
      <c r="W1843" s="40"/>
      <c r="X1843" s="40"/>
      <c r="AF1843" s="97"/>
      <c r="AG1843" s="13"/>
      <c r="AH1843" s="13"/>
      <c r="AI1843" s="13"/>
      <c r="AJ1843" s="13"/>
      <c r="AK1843" s="13"/>
      <c r="AL1843" s="13"/>
      <c r="AM1843" s="13"/>
      <c r="AN1843" s="13"/>
      <c r="AO1843" s="13"/>
      <c r="AP1843" s="13"/>
    </row>
    <row r="1844" spans="1:42" ht="15" hidden="1" x14ac:dyDescent="0.25">
      <c r="A1844"/>
      <c r="B1844"/>
      <c r="C1844"/>
      <c r="D1844"/>
      <c r="E1844"/>
      <c r="F1844"/>
      <c r="G1844"/>
      <c r="H1844"/>
      <c r="I1844"/>
      <c r="J1844"/>
      <c r="K1844"/>
      <c r="L1844"/>
      <c r="M1844"/>
      <c r="N1844"/>
      <c r="O1844"/>
      <c r="P1844"/>
      <c r="Q1844"/>
      <c r="R1844"/>
      <c r="S1844"/>
      <c r="T1844"/>
      <c r="U1844"/>
      <c r="V1844" s="40"/>
      <c r="W1844" s="40"/>
      <c r="X1844" s="40"/>
      <c r="AA1844" s="47"/>
      <c r="AB1844" s="8"/>
      <c r="AC1844" s="8"/>
      <c r="AD1844" s="8"/>
      <c r="AE1844" s="8"/>
      <c r="AF1844" s="97"/>
      <c r="AG1844" s="13"/>
      <c r="AH1844" s="13"/>
      <c r="AI1844" s="13"/>
      <c r="AJ1844" s="13"/>
      <c r="AK1844" s="13"/>
      <c r="AL1844" s="13"/>
      <c r="AM1844" s="13"/>
      <c r="AN1844" s="13"/>
      <c r="AO1844" s="13"/>
      <c r="AP1844" s="13"/>
    </row>
    <row r="1845" spans="1:42" ht="15" hidden="1" x14ac:dyDescent="0.25">
      <c r="A1845"/>
      <c r="B1845"/>
      <c r="C1845"/>
      <c r="D1845"/>
      <c r="E1845"/>
      <c r="F1845"/>
      <c r="G1845"/>
      <c r="H1845"/>
      <c r="I1845"/>
      <c r="J1845"/>
      <c r="K1845"/>
      <c r="L1845"/>
      <c r="M1845"/>
      <c r="N1845"/>
      <c r="O1845"/>
      <c r="P1845"/>
      <c r="Q1845"/>
      <c r="R1845"/>
      <c r="S1845"/>
      <c r="T1845"/>
      <c r="U1845"/>
      <c r="V1845" s="40"/>
      <c r="W1845" s="40"/>
      <c r="X1845" s="40"/>
      <c r="AF1845" s="97"/>
      <c r="AG1845" s="13"/>
      <c r="AH1845" s="13"/>
      <c r="AI1845" s="13"/>
      <c r="AJ1845" s="13"/>
      <c r="AK1845" s="13"/>
      <c r="AL1845" s="13"/>
      <c r="AM1845" s="13"/>
      <c r="AN1845" s="13"/>
      <c r="AO1845" s="13"/>
      <c r="AP1845" s="13"/>
    </row>
    <row r="1846" spans="1:42" ht="15" hidden="1" x14ac:dyDescent="0.25">
      <c r="A1846"/>
      <c r="B1846"/>
      <c r="C1846"/>
      <c r="D1846"/>
      <c r="E1846"/>
      <c r="F1846"/>
      <c r="G1846"/>
      <c r="H1846"/>
      <c r="I1846"/>
      <c r="J1846"/>
      <c r="K1846"/>
      <c r="L1846"/>
      <c r="M1846"/>
      <c r="N1846"/>
      <c r="O1846"/>
      <c r="P1846"/>
      <c r="Q1846"/>
      <c r="R1846"/>
      <c r="S1846"/>
      <c r="T1846"/>
      <c r="U1846"/>
      <c r="V1846" s="40"/>
      <c r="W1846" s="40"/>
      <c r="X1846" s="40"/>
      <c r="AF1846" s="97"/>
      <c r="AG1846" s="13"/>
      <c r="AH1846" s="13"/>
      <c r="AI1846" s="13"/>
      <c r="AJ1846" s="13"/>
      <c r="AK1846" s="13"/>
      <c r="AL1846" s="13"/>
      <c r="AM1846" s="13"/>
      <c r="AN1846" s="13"/>
      <c r="AO1846" s="13"/>
      <c r="AP1846" s="13"/>
    </row>
    <row r="1847" spans="1:42" ht="15" hidden="1" x14ac:dyDescent="0.25">
      <c r="A1847"/>
      <c r="B1847"/>
      <c r="C1847"/>
      <c r="D1847"/>
      <c r="E1847"/>
      <c r="F1847"/>
      <c r="G1847"/>
      <c r="H1847"/>
      <c r="I1847"/>
      <c r="J1847"/>
      <c r="K1847"/>
      <c r="L1847"/>
      <c r="M1847"/>
      <c r="N1847"/>
      <c r="O1847"/>
      <c r="P1847"/>
      <c r="Q1847"/>
      <c r="R1847"/>
      <c r="S1847"/>
      <c r="T1847"/>
      <c r="U1847"/>
      <c r="V1847" s="40"/>
      <c r="W1847" s="40"/>
      <c r="X1847" s="40"/>
      <c r="AF1847" s="97"/>
      <c r="AG1847" s="13"/>
      <c r="AH1847" s="13"/>
      <c r="AI1847" s="13"/>
      <c r="AJ1847" s="13"/>
      <c r="AK1847" s="13"/>
      <c r="AL1847" s="13"/>
      <c r="AM1847" s="13"/>
      <c r="AN1847" s="13"/>
      <c r="AO1847" s="13"/>
      <c r="AP1847" s="13"/>
    </row>
    <row r="1848" spans="1:42" ht="15" hidden="1" x14ac:dyDescent="0.25">
      <c r="A1848"/>
      <c r="B1848"/>
      <c r="C1848"/>
      <c r="D1848"/>
      <c r="E1848"/>
      <c r="F1848"/>
      <c r="G1848"/>
      <c r="H1848"/>
      <c r="I1848"/>
      <c r="J1848"/>
      <c r="K1848"/>
      <c r="L1848"/>
      <c r="M1848"/>
      <c r="N1848"/>
      <c r="O1848"/>
      <c r="P1848"/>
      <c r="Q1848"/>
      <c r="R1848"/>
      <c r="S1848"/>
      <c r="T1848"/>
      <c r="U1848"/>
      <c r="V1848" s="40"/>
      <c r="W1848" s="40"/>
      <c r="X1848" s="40"/>
      <c r="AF1848" s="97"/>
      <c r="AG1848" s="13"/>
      <c r="AH1848" s="13"/>
      <c r="AI1848" s="13"/>
      <c r="AJ1848" s="13"/>
      <c r="AK1848" s="13"/>
      <c r="AL1848" s="13"/>
      <c r="AM1848" s="13"/>
      <c r="AN1848" s="13"/>
      <c r="AO1848" s="13"/>
      <c r="AP1848" s="13"/>
    </row>
    <row r="1849" spans="1:42" ht="15" hidden="1" x14ac:dyDescent="0.25">
      <c r="A1849"/>
      <c r="B1849"/>
      <c r="C1849"/>
      <c r="D1849"/>
      <c r="E1849"/>
      <c r="F1849"/>
      <c r="G1849"/>
      <c r="H1849"/>
      <c r="I1849"/>
      <c r="J1849"/>
      <c r="K1849"/>
      <c r="L1849"/>
      <c r="M1849"/>
      <c r="N1849"/>
      <c r="O1849"/>
      <c r="P1849"/>
      <c r="Q1849"/>
      <c r="R1849"/>
      <c r="S1849"/>
      <c r="T1849"/>
      <c r="U1849"/>
      <c r="V1849" s="40"/>
      <c r="W1849" s="40"/>
      <c r="X1849" s="40"/>
      <c r="AF1849" s="97"/>
      <c r="AG1849" s="13"/>
      <c r="AH1849" s="13"/>
      <c r="AI1849" s="13"/>
      <c r="AJ1849" s="13"/>
      <c r="AK1849" s="13"/>
      <c r="AL1849" s="13"/>
      <c r="AM1849" s="13"/>
      <c r="AN1849" s="13"/>
      <c r="AO1849" s="13"/>
      <c r="AP1849" s="13"/>
    </row>
    <row r="1850" spans="1:42" ht="15" hidden="1" x14ac:dyDescent="0.25">
      <c r="A1850"/>
      <c r="B1850"/>
      <c r="C1850"/>
      <c r="D1850"/>
      <c r="E1850"/>
      <c r="F1850"/>
      <c r="G1850"/>
      <c r="H1850"/>
      <c r="I1850"/>
      <c r="J1850"/>
      <c r="K1850"/>
      <c r="L1850"/>
      <c r="M1850"/>
      <c r="N1850"/>
      <c r="O1850"/>
      <c r="P1850"/>
      <c r="Q1850"/>
      <c r="R1850"/>
      <c r="S1850"/>
      <c r="T1850"/>
      <c r="U1850"/>
      <c r="V1850" s="40"/>
      <c r="W1850" s="40"/>
      <c r="X1850" s="40"/>
      <c r="AF1850" s="97"/>
      <c r="AG1850" s="13"/>
      <c r="AH1850" s="13"/>
      <c r="AI1850" s="13"/>
      <c r="AJ1850" s="13"/>
      <c r="AK1850" s="13"/>
      <c r="AL1850" s="13"/>
      <c r="AM1850" s="13"/>
      <c r="AN1850" s="13"/>
      <c r="AO1850" s="13"/>
      <c r="AP1850" s="13"/>
    </row>
    <row r="1851" spans="1:42" ht="15" hidden="1" x14ac:dyDescent="0.25">
      <c r="A1851"/>
      <c r="B1851"/>
      <c r="C1851"/>
      <c r="D1851"/>
      <c r="E1851"/>
      <c r="F1851"/>
      <c r="G1851"/>
      <c r="H1851"/>
      <c r="I1851"/>
      <c r="J1851"/>
      <c r="K1851"/>
      <c r="L1851"/>
      <c r="M1851"/>
      <c r="N1851"/>
      <c r="O1851"/>
      <c r="P1851"/>
      <c r="Q1851"/>
      <c r="R1851"/>
      <c r="S1851"/>
      <c r="T1851"/>
      <c r="U1851"/>
      <c r="V1851" s="40"/>
      <c r="W1851" s="40"/>
      <c r="X1851" s="40"/>
      <c r="AF1851" s="97"/>
      <c r="AG1851" s="13"/>
      <c r="AH1851" s="13"/>
      <c r="AI1851" s="13"/>
      <c r="AJ1851" s="13"/>
      <c r="AK1851" s="13"/>
      <c r="AL1851" s="13"/>
      <c r="AM1851" s="13"/>
      <c r="AN1851" s="13"/>
      <c r="AO1851" s="13"/>
      <c r="AP1851" s="13"/>
    </row>
    <row r="1852" spans="1:42" ht="15" hidden="1" x14ac:dyDescent="0.25">
      <c r="A1852"/>
      <c r="B1852"/>
      <c r="C1852"/>
      <c r="D1852"/>
      <c r="E1852"/>
      <c r="F1852"/>
      <c r="G1852"/>
      <c r="H1852"/>
      <c r="I1852"/>
      <c r="J1852"/>
      <c r="K1852"/>
      <c r="L1852"/>
      <c r="M1852"/>
      <c r="N1852"/>
      <c r="O1852"/>
      <c r="P1852"/>
      <c r="Q1852"/>
      <c r="R1852"/>
      <c r="S1852"/>
      <c r="T1852"/>
      <c r="U1852"/>
      <c r="V1852" s="40"/>
      <c r="W1852" s="40"/>
      <c r="X1852" s="40"/>
      <c r="AB1852" s="8"/>
      <c r="AC1852" s="8"/>
      <c r="AD1852" s="8"/>
      <c r="AE1852" s="8"/>
      <c r="AF1852" s="97"/>
      <c r="AG1852" s="13"/>
      <c r="AH1852" s="13"/>
      <c r="AI1852" s="13"/>
      <c r="AJ1852" s="13"/>
      <c r="AK1852" s="13"/>
      <c r="AL1852" s="13"/>
      <c r="AM1852" s="13"/>
      <c r="AN1852" s="13"/>
      <c r="AO1852" s="13"/>
      <c r="AP1852" s="13"/>
    </row>
    <row r="1853" spans="1:42" ht="15" hidden="1" x14ac:dyDescent="0.25">
      <c r="A1853"/>
      <c r="B1853"/>
      <c r="C1853"/>
      <c r="D1853"/>
      <c r="E1853"/>
      <c r="F1853"/>
      <c r="G1853"/>
      <c r="H1853"/>
      <c r="I1853"/>
      <c r="J1853"/>
      <c r="K1853"/>
      <c r="L1853"/>
      <c r="M1853"/>
      <c r="N1853"/>
      <c r="O1853"/>
      <c r="P1853"/>
      <c r="Q1853"/>
      <c r="R1853"/>
      <c r="S1853"/>
      <c r="T1853"/>
      <c r="U1853"/>
      <c r="V1853" s="40"/>
      <c r="W1853" s="40"/>
      <c r="X1853" s="40"/>
      <c r="AF1853" s="97"/>
      <c r="AG1853" s="13"/>
      <c r="AH1853" s="13"/>
      <c r="AI1853" s="13"/>
      <c r="AJ1853" s="13"/>
      <c r="AK1853" s="13"/>
      <c r="AL1853" s="13"/>
      <c r="AM1853" s="13"/>
      <c r="AN1853" s="13"/>
      <c r="AO1853" s="13"/>
      <c r="AP1853" s="13"/>
    </row>
    <row r="1854" spans="1:42" ht="15" hidden="1" x14ac:dyDescent="0.25">
      <c r="A1854"/>
      <c r="B1854"/>
      <c r="C1854"/>
      <c r="D1854"/>
      <c r="E1854"/>
      <c r="F1854"/>
      <c r="G1854"/>
      <c r="H1854"/>
      <c r="I1854"/>
      <c r="J1854"/>
      <c r="K1854"/>
      <c r="L1854"/>
      <c r="M1854"/>
      <c r="N1854"/>
      <c r="O1854"/>
      <c r="P1854"/>
      <c r="Q1854"/>
      <c r="R1854"/>
      <c r="S1854"/>
      <c r="T1854"/>
      <c r="U1854"/>
      <c r="V1854" s="40"/>
      <c r="W1854" s="40"/>
      <c r="X1854" s="40"/>
      <c r="AF1854" s="97"/>
      <c r="AG1854" s="13"/>
      <c r="AH1854" s="13"/>
      <c r="AI1854" s="13"/>
      <c r="AJ1854" s="13"/>
      <c r="AK1854" s="13"/>
      <c r="AL1854" s="13"/>
      <c r="AM1854" s="13"/>
      <c r="AN1854" s="13"/>
      <c r="AO1854" s="13"/>
      <c r="AP1854" s="13"/>
    </row>
    <row r="1855" spans="1:42" ht="15" hidden="1" x14ac:dyDescent="0.25">
      <c r="A1855"/>
      <c r="B1855"/>
      <c r="C1855"/>
      <c r="D1855"/>
      <c r="E1855"/>
      <c r="F1855"/>
      <c r="G1855"/>
      <c r="H1855"/>
      <c r="I1855"/>
      <c r="J1855"/>
      <c r="K1855"/>
      <c r="L1855"/>
      <c r="M1855"/>
      <c r="N1855"/>
      <c r="O1855"/>
      <c r="P1855"/>
      <c r="Q1855"/>
      <c r="R1855"/>
      <c r="S1855"/>
      <c r="T1855"/>
      <c r="U1855"/>
      <c r="V1855" s="40"/>
      <c r="W1855" s="40"/>
      <c r="X1855" s="40"/>
      <c r="AB1855" s="8"/>
      <c r="AC1855" s="8"/>
      <c r="AD1855" s="8"/>
      <c r="AE1855" s="8"/>
      <c r="AF1855" s="97"/>
      <c r="AG1855" s="13"/>
      <c r="AH1855" s="13"/>
      <c r="AI1855" s="13"/>
      <c r="AJ1855" s="13"/>
      <c r="AK1855" s="13"/>
      <c r="AL1855" s="13"/>
      <c r="AM1855" s="13"/>
      <c r="AN1855" s="13"/>
      <c r="AO1855" s="13"/>
      <c r="AP1855" s="13"/>
    </row>
    <row r="1856" spans="1:42" ht="15" hidden="1" x14ac:dyDescent="0.25">
      <c r="A1856"/>
      <c r="B1856"/>
      <c r="C1856"/>
      <c r="D1856"/>
      <c r="E1856"/>
      <c r="F1856"/>
      <c r="G1856"/>
      <c r="H1856"/>
      <c r="I1856"/>
      <c r="J1856"/>
      <c r="K1856"/>
      <c r="L1856"/>
      <c r="M1856"/>
      <c r="N1856"/>
      <c r="O1856"/>
      <c r="P1856"/>
      <c r="Q1856"/>
      <c r="R1856"/>
      <c r="S1856"/>
      <c r="T1856"/>
      <c r="U1856"/>
      <c r="V1856" s="40"/>
      <c r="W1856" s="40"/>
      <c r="X1856" s="40"/>
      <c r="AF1856" s="97"/>
      <c r="AG1856" s="13"/>
      <c r="AH1856" s="13"/>
      <c r="AI1856" s="13"/>
      <c r="AJ1856" s="13"/>
      <c r="AK1856" s="13"/>
      <c r="AL1856" s="13"/>
      <c r="AM1856" s="13"/>
      <c r="AN1856" s="13"/>
      <c r="AO1856" s="13"/>
      <c r="AP1856" s="13"/>
    </row>
    <row r="1857" spans="1:42" ht="15" hidden="1" x14ac:dyDescent="0.25">
      <c r="A1857"/>
      <c r="B1857"/>
      <c r="C1857"/>
      <c r="D1857"/>
      <c r="E1857"/>
      <c r="F1857"/>
      <c r="G1857"/>
      <c r="H1857"/>
      <c r="I1857"/>
      <c r="J1857"/>
      <c r="K1857"/>
      <c r="L1857"/>
      <c r="M1857"/>
      <c r="N1857"/>
      <c r="O1857"/>
      <c r="P1857"/>
      <c r="Q1857"/>
      <c r="R1857"/>
      <c r="S1857"/>
      <c r="T1857"/>
      <c r="U1857"/>
      <c r="V1857" s="40"/>
      <c r="W1857" s="40"/>
      <c r="X1857" s="40"/>
      <c r="AF1857" s="97"/>
      <c r="AG1857" s="13"/>
      <c r="AH1857" s="13"/>
      <c r="AI1857" s="13"/>
      <c r="AJ1857" s="13"/>
      <c r="AK1857" s="13"/>
      <c r="AL1857" s="13"/>
      <c r="AM1857" s="13"/>
      <c r="AN1857" s="13"/>
      <c r="AO1857" s="13"/>
      <c r="AP1857" s="13"/>
    </row>
    <row r="1858" spans="1:42" ht="15" hidden="1" x14ac:dyDescent="0.25">
      <c r="A1858"/>
      <c r="B1858"/>
      <c r="C1858"/>
      <c r="D1858"/>
      <c r="E1858"/>
      <c r="F1858"/>
      <c r="G1858"/>
      <c r="H1858"/>
      <c r="I1858"/>
      <c r="J1858"/>
      <c r="K1858"/>
      <c r="L1858"/>
      <c r="M1858"/>
      <c r="N1858"/>
      <c r="O1858"/>
      <c r="P1858"/>
      <c r="Q1858"/>
      <c r="R1858"/>
      <c r="S1858"/>
      <c r="T1858"/>
      <c r="U1858"/>
      <c r="V1858" s="40"/>
      <c r="W1858" s="40"/>
      <c r="X1858" s="40"/>
      <c r="AB1858" s="8"/>
      <c r="AC1858" s="8"/>
      <c r="AD1858" s="8"/>
      <c r="AE1858" s="8"/>
      <c r="AF1858" s="97"/>
      <c r="AG1858" s="13"/>
      <c r="AH1858" s="13"/>
      <c r="AI1858" s="13"/>
      <c r="AJ1858" s="13"/>
      <c r="AK1858" s="13"/>
      <c r="AL1858" s="13"/>
      <c r="AM1858" s="13"/>
      <c r="AN1858" s="13"/>
      <c r="AO1858" s="13"/>
      <c r="AP1858" s="13"/>
    </row>
    <row r="1859" spans="1:42" ht="15" hidden="1" x14ac:dyDescent="0.25">
      <c r="A1859"/>
      <c r="B1859"/>
      <c r="C1859"/>
      <c r="D1859"/>
      <c r="E1859"/>
      <c r="F1859"/>
      <c r="G1859"/>
      <c r="H1859"/>
      <c r="I1859"/>
      <c r="J1859"/>
      <c r="K1859"/>
      <c r="L1859"/>
      <c r="M1859"/>
      <c r="N1859"/>
      <c r="O1859"/>
      <c r="P1859"/>
      <c r="Q1859"/>
      <c r="R1859"/>
      <c r="S1859"/>
      <c r="T1859"/>
      <c r="U1859"/>
      <c r="V1859" s="40"/>
      <c r="W1859" s="40"/>
      <c r="X1859" s="40"/>
      <c r="AB1859" s="8"/>
      <c r="AC1859" s="8"/>
      <c r="AD1859" s="8"/>
      <c r="AE1859" s="8"/>
      <c r="AF1859" s="97"/>
      <c r="AG1859" s="13"/>
      <c r="AH1859" s="13"/>
      <c r="AI1859" s="13"/>
      <c r="AJ1859" s="13"/>
      <c r="AK1859" s="13"/>
      <c r="AL1859" s="13"/>
      <c r="AM1859" s="13"/>
      <c r="AN1859" s="13"/>
      <c r="AO1859" s="13"/>
      <c r="AP1859" s="13"/>
    </row>
    <row r="1860" spans="1:42" ht="15" hidden="1" x14ac:dyDescent="0.25">
      <c r="A1860"/>
      <c r="B1860"/>
      <c r="C1860"/>
      <c r="D1860"/>
      <c r="E1860"/>
      <c r="F1860"/>
      <c r="G1860"/>
      <c r="H1860"/>
      <c r="I1860"/>
      <c r="J1860"/>
      <c r="K1860"/>
      <c r="L1860"/>
      <c r="M1860"/>
      <c r="N1860"/>
      <c r="O1860"/>
      <c r="P1860"/>
      <c r="Q1860"/>
      <c r="R1860"/>
      <c r="S1860"/>
      <c r="T1860"/>
      <c r="U1860"/>
      <c r="V1860" s="40"/>
      <c r="W1860" s="40"/>
      <c r="X1860" s="40"/>
      <c r="AF1860" s="97"/>
      <c r="AG1860" s="13"/>
      <c r="AH1860" s="13"/>
      <c r="AI1860" s="13"/>
      <c r="AJ1860" s="13"/>
      <c r="AK1860" s="13"/>
      <c r="AL1860" s="13"/>
      <c r="AM1860" s="13"/>
      <c r="AN1860" s="13"/>
      <c r="AO1860" s="13"/>
      <c r="AP1860" s="13"/>
    </row>
    <row r="1861" spans="1:42" ht="15" hidden="1" x14ac:dyDescent="0.25">
      <c r="A1861"/>
      <c r="B1861"/>
      <c r="C1861"/>
      <c r="D1861"/>
      <c r="E1861"/>
      <c r="F1861"/>
      <c r="G1861"/>
      <c r="H1861"/>
      <c r="I1861"/>
      <c r="J1861"/>
      <c r="K1861"/>
      <c r="L1861"/>
      <c r="M1861"/>
      <c r="N1861"/>
      <c r="O1861"/>
      <c r="P1861"/>
      <c r="Q1861"/>
      <c r="R1861"/>
      <c r="S1861"/>
      <c r="T1861"/>
      <c r="U1861"/>
      <c r="V1861" s="40"/>
      <c r="W1861" s="40"/>
      <c r="X1861" s="40"/>
      <c r="AF1861" s="97"/>
      <c r="AG1861" s="13"/>
      <c r="AH1861" s="13"/>
      <c r="AI1861" s="13"/>
      <c r="AJ1861" s="13"/>
      <c r="AK1861" s="13"/>
      <c r="AL1861" s="13"/>
      <c r="AM1861" s="13"/>
      <c r="AN1861" s="13"/>
      <c r="AO1861" s="13"/>
      <c r="AP1861" s="13"/>
    </row>
    <row r="1862" spans="1:42" ht="15" hidden="1" x14ac:dyDescent="0.25">
      <c r="A1862"/>
      <c r="B1862"/>
      <c r="C1862"/>
      <c r="D1862"/>
      <c r="E1862"/>
      <c r="F1862"/>
      <c r="G1862"/>
      <c r="H1862"/>
      <c r="I1862"/>
      <c r="J1862"/>
      <c r="K1862"/>
      <c r="L1862"/>
      <c r="M1862"/>
      <c r="N1862"/>
      <c r="O1862"/>
      <c r="P1862"/>
      <c r="Q1862"/>
      <c r="R1862"/>
      <c r="S1862"/>
      <c r="T1862"/>
      <c r="U1862"/>
      <c r="V1862" s="40"/>
      <c r="W1862" s="40"/>
      <c r="X1862" s="40"/>
      <c r="AB1862" s="8"/>
      <c r="AC1862" s="8"/>
      <c r="AD1862" s="8"/>
      <c r="AE1862" s="8"/>
      <c r="AF1862" s="97"/>
      <c r="AG1862" s="13"/>
      <c r="AH1862" s="13"/>
      <c r="AI1862" s="13"/>
      <c r="AJ1862" s="13"/>
      <c r="AK1862" s="13"/>
      <c r="AL1862" s="13"/>
      <c r="AM1862" s="13"/>
      <c r="AN1862" s="13"/>
      <c r="AO1862" s="13"/>
      <c r="AP1862" s="13"/>
    </row>
    <row r="1863" spans="1:42" ht="15" hidden="1" x14ac:dyDescent="0.25">
      <c r="A1863"/>
      <c r="B1863"/>
      <c r="C1863"/>
      <c r="D1863"/>
      <c r="E1863"/>
      <c r="F1863"/>
      <c r="G1863"/>
      <c r="H1863"/>
      <c r="I1863"/>
      <c r="J1863"/>
      <c r="K1863"/>
      <c r="L1863"/>
      <c r="M1863"/>
      <c r="N1863"/>
      <c r="O1863"/>
      <c r="P1863"/>
      <c r="Q1863"/>
      <c r="R1863"/>
      <c r="S1863"/>
      <c r="T1863"/>
      <c r="U1863"/>
      <c r="V1863" s="40"/>
      <c r="W1863" s="40"/>
      <c r="X1863" s="40"/>
      <c r="AF1863" s="97"/>
      <c r="AG1863" s="13"/>
      <c r="AH1863" s="13"/>
      <c r="AI1863" s="13"/>
      <c r="AJ1863" s="13"/>
      <c r="AK1863" s="13"/>
      <c r="AL1863" s="13"/>
      <c r="AM1863" s="13"/>
      <c r="AN1863" s="13"/>
      <c r="AO1863" s="13"/>
      <c r="AP1863" s="13"/>
    </row>
    <row r="1864" spans="1:42" ht="15" hidden="1" x14ac:dyDescent="0.25">
      <c r="A1864"/>
      <c r="B1864"/>
      <c r="C1864"/>
      <c r="D1864"/>
      <c r="E1864"/>
      <c r="F1864"/>
      <c r="G1864"/>
      <c r="H1864"/>
      <c r="I1864"/>
      <c r="J1864"/>
      <c r="K1864"/>
      <c r="L1864"/>
      <c r="M1864"/>
      <c r="N1864"/>
      <c r="O1864"/>
      <c r="P1864"/>
      <c r="Q1864"/>
      <c r="R1864"/>
      <c r="S1864"/>
      <c r="T1864"/>
      <c r="U1864"/>
      <c r="V1864" s="40"/>
      <c r="W1864" s="40"/>
      <c r="X1864" s="40"/>
      <c r="AF1864" s="97"/>
      <c r="AG1864" s="13"/>
      <c r="AH1864" s="13"/>
      <c r="AI1864" s="13"/>
      <c r="AJ1864" s="13"/>
      <c r="AK1864" s="13"/>
      <c r="AL1864" s="13"/>
      <c r="AM1864" s="13"/>
      <c r="AN1864" s="13"/>
      <c r="AO1864" s="13"/>
      <c r="AP1864" s="13"/>
    </row>
    <row r="1865" spans="1:42" ht="15" hidden="1" x14ac:dyDescent="0.25">
      <c r="A1865"/>
      <c r="B1865"/>
      <c r="C1865"/>
      <c r="D1865"/>
      <c r="E1865"/>
      <c r="F1865"/>
      <c r="G1865"/>
      <c r="H1865"/>
      <c r="I1865"/>
      <c r="J1865"/>
      <c r="K1865"/>
      <c r="L1865"/>
      <c r="M1865"/>
      <c r="N1865"/>
      <c r="O1865"/>
      <c r="P1865"/>
      <c r="Q1865"/>
      <c r="R1865"/>
      <c r="S1865"/>
      <c r="T1865"/>
      <c r="U1865"/>
      <c r="V1865" s="40"/>
      <c r="W1865" s="40"/>
      <c r="X1865" s="40"/>
      <c r="AF1865" s="97"/>
      <c r="AG1865" s="13"/>
      <c r="AH1865" s="13"/>
      <c r="AI1865" s="13"/>
      <c r="AJ1865" s="13"/>
      <c r="AK1865" s="13"/>
      <c r="AL1865" s="13"/>
      <c r="AM1865" s="13"/>
      <c r="AN1865" s="13"/>
      <c r="AO1865" s="13"/>
      <c r="AP1865" s="13"/>
    </row>
    <row r="1866" spans="1:42" ht="15" hidden="1" x14ac:dyDescent="0.25">
      <c r="A1866"/>
      <c r="B1866"/>
      <c r="C1866"/>
      <c r="D1866"/>
      <c r="E1866"/>
      <c r="F1866"/>
      <c r="G1866"/>
      <c r="H1866"/>
      <c r="I1866"/>
      <c r="J1866"/>
      <c r="K1866"/>
      <c r="L1866"/>
      <c r="M1866"/>
      <c r="N1866"/>
      <c r="O1866"/>
      <c r="P1866"/>
      <c r="Q1866"/>
      <c r="R1866"/>
      <c r="S1866"/>
      <c r="T1866"/>
      <c r="U1866"/>
      <c r="V1866" s="40"/>
      <c r="W1866" s="40"/>
      <c r="X1866" s="40"/>
      <c r="AB1866" s="8"/>
      <c r="AC1866" s="8"/>
      <c r="AD1866" s="8"/>
      <c r="AE1866" s="8"/>
      <c r="AF1866" s="97"/>
      <c r="AG1866" s="13"/>
      <c r="AH1866" s="13"/>
      <c r="AI1866" s="13"/>
      <c r="AJ1866" s="13"/>
      <c r="AK1866" s="13"/>
      <c r="AL1866" s="13"/>
      <c r="AM1866" s="13"/>
      <c r="AN1866" s="13"/>
      <c r="AO1866" s="13"/>
      <c r="AP1866" s="13"/>
    </row>
    <row r="1867" spans="1:42" ht="15" hidden="1" x14ac:dyDescent="0.25">
      <c r="A1867"/>
      <c r="B1867"/>
      <c r="C1867"/>
      <c r="D1867"/>
      <c r="E1867"/>
      <c r="F1867"/>
      <c r="G1867"/>
      <c r="H1867"/>
      <c r="I1867"/>
      <c r="J1867"/>
      <c r="K1867"/>
      <c r="L1867"/>
      <c r="M1867"/>
      <c r="N1867"/>
      <c r="O1867"/>
      <c r="P1867"/>
      <c r="Q1867"/>
      <c r="R1867"/>
      <c r="S1867"/>
      <c r="T1867"/>
      <c r="U1867"/>
      <c r="V1867" s="40"/>
      <c r="W1867" s="40"/>
      <c r="X1867" s="40"/>
      <c r="AB1867" s="8"/>
      <c r="AC1867" s="8"/>
      <c r="AD1867" s="8"/>
      <c r="AE1867" s="8"/>
      <c r="AF1867" s="97"/>
      <c r="AG1867" s="13"/>
      <c r="AH1867" s="13"/>
      <c r="AI1867" s="13"/>
      <c r="AJ1867" s="13"/>
      <c r="AK1867" s="13"/>
      <c r="AL1867" s="13"/>
      <c r="AM1867" s="13"/>
      <c r="AN1867" s="13"/>
      <c r="AO1867" s="13"/>
      <c r="AP1867" s="13"/>
    </row>
    <row r="1868" spans="1:42" ht="15" hidden="1" x14ac:dyDescent="0.25">
      <c r="A1868"/>
      <c r="B1868"/>
      <c r="C1868"/>
      <c r="D1868"/>
      <c r="E1868"/>
      <c r="F1868"/>
      <c r="G1868"/>
      <c r="H1868"/>
      <c r="I1868"/>
      <c r="J1868"/>
      <c r="K1868"/>
      <c r="L1868"/>
      <c r="M1868"/>
      <c r="N1868"/>
      <c r="O1868"/>
      <c r="P1868"/>
      <c r="Q1868"/>
      <c r="R1868"/>
      <c r="S1868"/>
      <c r="T1868"/>
      <c r="U1868"/>
      <c r="V1868" s="40"/>
      <c r="W1868" s="40"/>
      <c r="X1868" s="40"/>
      <c r="AB1868" s="8"/>
      <c r="AC1868" s="8"/>
      <c r="AD1868" s="8"/>
      <c r="AE1868" s="8"/>
      <c r="AF1868" s="97"/>
      <c r="AG1868" s="13"/>
      <c r="AH1868" s="13"/>
      <c r="AI1868" s="13"/>
      <c r="AJ1868" s="13"/>
      <c r="AK1868" s="13"/>
      <c r="AL1868" s="13"/>
      <c r="AM1868" s="13"/>
      <c r="AN1868" s="13"/>
      <c r="AO1868" s="13"/>
      <c r="AP1868" s="13"/>
    </row>
    <row r="1869" spans="1:42" ht="15" hidden="1" x14ac:dyDescent="0.25">
      <c r="A1869"/>
      <c r="B1869"/>
      <c r="C1869"/>
      <c r="D1869"/>
      <c r="E1869"/>
      <c r="F1869"/>
      <c r="G1869"/>
      <c r="H1869"/>
      <c r="I1869"/>
      <c r="J1869"/>
      <c r="K1869"/>
      <c r="L1869"/>
      <c r="M1869"/>
      <c r="N1869"/>
      <c r="O1869"/>
      <c r="P1869"/>
      <c r="Q1869"/>
      <c r="R1869"/>
      <c r="S1869"/>
      <c r="T1869"/>
      <c r="U1869"/>
      <c r="V1869" s="40"/>
      <c r="W1869" s="40"/>
      <c r="X1869" s="40"/>
      <c r="AB1869" s="8"/>
      <c r="AC1869" s="8"/>
      <c r="AD1869" s="8"/>
      <c r="AE1869" s="8"/>
      <c r="AF1869" s="97"/>
      <c r="AG1869" s="13"/>
      <c r="AH1869" s="13"/>
      <c r="AI1869" s="13"/>
      <c r="AJ1869" s="13"/>
      <c r="AK1869" s="13"/>
      <c r="AL1869" s="13"/>
      <c r="AM1869" s="13"/>
      <c r="AN1869" s="13"/>
      <c r="AO1869" s="13"/>
      <c r="AP1869" s="13"/>
    </row>
    <row r="1870" spans="1:42" ht="15" hidden="1" x14ac:dyDescent="0.25">
      <c r="A1870"/>
      <c r="B1870"/>
      <c r="C1870"/>
      <c r="D1870"/>
      <c r="E1870"/>
      <c r="F1870"/>
      <c r="G1870"/>
      <c r="H1870"/>
      <c r="I1870"/>
      <c r="J1870"/>
      <c r="K1870"/>
      <c r="L1870"/>
      <c r="M1870"/>
      <c r="N1870"/>
      <c r="O1870"/>
      <c r="P1870"/>
      <c r="Q1870"/>
      <c r="R1870"/>
      <c r="S1870"/>
      <c r="T1870"/>
      <c r="U1870"/>
      <c r="V1870" s="40"/>
      <c r="W1870" s="40"/>
      <c r="X1870" s="40"/>
      <c r="AB1870" s="8"/>
      <c r="AC1870" s="8"/>
      <c r="AD1870" s="8"/>
      <c r="AE1870" s="8"/>
      <c r="AF1870" s="97"/>
      <c r="AG1870" s="13"/>
      <c r="AH1870" s="13"/>
      <c r="AI1870" s="13"/>
      <c r="AJ1870" s="13"/>
      <c r="AK1870" s="13"/>
      <c r="AL1870" s="13"/>
      <c r="AM1870" s="13"/>
      <c r="AN1870" s="13"/>
      <c r="AO1870" s="13"/>
      <c r="AP1870" s="13"/>
    </row>
    <row r="1871" spans="1:42" ht="15" hidden="1" x14ac:dyDescent="0.25">
      <c r="A1871"/>
      <c r="B1871"/>
      <c r="C1871"/>
      <c r="D1871"/>
      <c r="E1871"/>
      <c r="F1871"/>
      <c r="G1871"/>
      <c r="H1871"/>
      <c r="I1871"/>
      <c r="J1871"/>
      <c r="K1871"/>
      <c r="L1871"/>
      <c r="M1871"/>
      <c r="N1871"/>
      <c r="O1871"/>
      <c r="P1871"/>
      <c r="Q1871"/>
      <c r="R1871"/>
      <c r="S1871"/>
      <c r="T1871"/>
      <c r="U1871"/>
      <c r="V1871" s="40"/>
      <c r="W1871" s="40"/>
      <c r="X1871" s="40"/>
      <c r="AF1871" s="97"/>
      <c r="AG1871" s="13"/>
      <c r="AH1871" s="13"/>
      <c r="AI1871" s="13"/>
      <c r="AJ1871" s="13"/>
      <c r="AK1871" s="13"/>
      <c r="AL1871" s="13"/>
      <c r="AM1871" s="13"/>
      <c r="AN1871" s="13"/>
      <c r="AO1871" s="13"/>
      <c r="AP1871" s="13"/>
    </row>
    <row r="1872" spans="1:42" ht="15" hidden="1" x14ac:dyDescent="0.25">
      <c r="A1872"/>
      <c r="B1872"/>
      <c r="C1872"/>
      <c r="D1872"/>
      <c r="E1872"/>
      <c r="F1872"/>
      <c r="G1872"/>
      <c r="H1872"/>
      <c r="I1872"/>
      <c r="J1872"/>
      <c r="K1872"/>
      <c r="L1872"/>
      <c r="M1872"/>
      <c r="N1872"/>
      <c r="O1872"/>
      <c r="P1872"/>
      <c r="Q1872"/>
      <c r="R1872"/>
      <c r="S1872"/>
      <c r="T1872"/>
      <c r="U1872"/>
      <c r="V1872" s="40"/>
      <c r="W1872" s="40"/>
      <c r="X1872" s="40"/>
      <c r="AB1872" s="8"/>
      <c r="AC1872" s="8"/>
      <c r="AD1872" s="8"/>
      <c r="AE1872" s="8"/>
      <c r="AF1872" s="97"/>
      <c r="AG1872" s="13"/>
      <c r="AH1872" s="13"/>
      <c r="AI1872" s="13"/>
      <c r="AJ1872" s="13"/>
      <c r="AK1872" s="13"/>
      <c r="AL1872" s="13"/>
      <c r="AM1872" s="13"/>
      <c r="AN1872" s="13"/>
      <c r="AO1872" s="13"/>
      <c r="AP1872" s="13"/>
    </row>
    <row r="1873" spans="1:42" ht="15" hidden="1" x14ac:dyDescent="0.25">
      <c r="A1873"/>
      <c r="B1873"/>
      <c r="C1873"/>
      <c r="D1873"/>
      <c r="E1873"/>
      <c r="F1873"/>
      <c r="G1873"/>
      <c r="H1873"/>
      <c r="I1873"/>
      <c r="J1873"/>
      <c r="K1873"/>
      <c r="L1873"/>
      <c r="M1873"/>
      <c r="N1873"/>
      <c r="O1873"/>
      <c r="P1873"/>
      <c r="Q1873"/>
      <c r="R1873"/>
      <c r="S1873"/>
      <c r="T1873"/>
      <c r="U1873"/>
      <c r="V1873" s="40"/>
      <c r="W1873" s="40"/>
      <c r="X1873" s="40"/>
      <c r="AF1873" s="97"/>
      <c r="AG1873" s="13"/>
      <c r="AH1873" s="13"/>
      <c r="AI1873" s="13"/>
      <c r="AJ1873" s="13"/>
      <c r="AK1873" s="13"/>
      <c r="AL1873" s="13"/>
      <c r="AM1873" s="13"/>
      <c r="AN1873" s="13"/>
      <c r="AO1873" s="13"/>
      <c r="AP1873" s="13"/>
    </row>
    <row r="1874" spans="1:42" ht="15" hidden="1" x14ac:dyDescent="0.25">
      <c r="A1874"/>
      <c r="B1874"/>
      <c r="C1874"/>
      <c r="D1874"/>
      <c r="E1874"/>
      <c r="F1874"/>
      <c r="G1874"/>
      <c r="H1874"/>
      <c r="I1874"/>
      <c r="J1874"/>
      <c r="K1874"/>
      <c r="L1874"/>
      <c r="M1874"/>
      <c r="N1874"/>
      <c r="O1874"/>
      <c r="P1874"/>
      <c r="Q1874"/>
      <c r="R1874"/>
      <c r="S1874"/>
      <c r="T1874"/>
      <c r="U1874"/>
      <c r="V1874" s="40"/>
      <c r="W1874" s="40"/>
      <c r="X1874" s="40"/>
      <c r="AF1874" s="97"/>
      <c r="AG1874" s="13"/>
      <c r="AH1874" s="13"/>
      <c r="AI1874" s="13"/>
      <c r="AJ1874" s="13"/>
      <c r="AK1874" s="13"/>
      <c r="AL1874" s="13"/>
      <c r="AM1874" s="13"/>
      <c r="AN1874" s="13"/>
      <c r="AO1874" s="13"/>
      <c r="AP1874" s="13"/>
    </row>
    <row r="1875" spans="1:42" ht="15" hidden="1" x14ac:dyDescent="0.25">
      <c r="A1875"/>
      <c r="B1875"/>
      <c r="C1875"/>
      <c r="D1875"/>
      <c r="E1875"/>
      <c r="F1875"/>
      <c r="G1875"/>
      <c r="H1875"/>
      <c r="I1875"/>
      <c r="J1875"/>
      <c r="K1875"/>
      <c r="L1875"/>
      <c r="M1875"/>
      <c r="N1875"/>
      <c r="O1875"/>
      <c r="P1875"/>
      <c r="Q1875"/>
      <c r="R1875"/>
      <c r="S1875"/>
      <c r="T1875"/>
      <c r="U1875"/>
      <c r="V1875" s="40"/>
      <c r="W1875" s="40"/>
      <c r="X1875" s="40"/>
      <c r="AB1875" s="8"/>
      <c r="AC1875" s="8"/>
      <c r="AD1875" s="8"/>
      <c r="AE1875" s="8"/>
      <c r="AF1875" s="97"/>
      <c r="AG1875" s="13"/>
      <c r="AH1875" s="13"/>
      <c r="AI1875" s="13"/>
      <c r="AJ1875" s="13"/>
      <c r="AK1875" s="13"/>
      <c r="AL1875" s="13"/>
      <c r="AM1875" s="13"/>
      <c r="AN1875" s="13"/>
      <c r="AO1875" s="13"/>
      <c r="AP1875" s="13"/>
    </row>
    <row r="1876" spans="1:42" ht="15" hidden="1" x14ac:dyDescent="0.25">
      <c r="A1876"/>
      <c r="B1876"/>
      <c r="C1876"/>
      <c r="D1876"/>
      <c r="E1876"/>
      <c r="F1876"/>
      <c r="G1876"/>
      <c r="H1876"/>
      <c r="I1876"/>
      <c r="J1876"/>
      <c r="K1876"/>
      <c r="L1876"/>
      <c r="M1876"/>
      <c r="N1876"/>
      <c r="O1876"/>
      <c r="P1876"/>
      <c r="Q1876"/>
      <c r="R1876"/>
      <c r="S1876"/>
      <c r="T1876"/>
      <c r="U1876"/>
      <c r="V1876" s="40"/>
      <c r="W1876" s="40"/>
      <c r="X1876" s="40"/>
      <c r="AF1876" s="97"/>
      <c r="AG1876" s="13"/>
      <c r="AH1876" s="13"/>
      <c r="AI1876" s="13"/>
      <c r="AJ1876" s="13"/>
      <c r="AK1876" s="13"/>
      <c r="AL1876" s="13"/>
      <c r="AM1876" s="13"/>
      <c r="AN1876" s="13"/>
      <c r="AO1876" s="13"/>
      <c r="AP1876" s="13"/>
    </row>
    <row r="1877" spans="1:42" ht="15" hidden="1" x14ac:dyDescent="0.25">
      <c r="A1877"/>
      <c r="B1877"/>
      <c r="C1877"/>
      <c r="D1877"/>
      <c r="E1877"/>
      <c r="F1877"/>
      <c r="G1877"/>
      <c r="H1877"/>
      <c r="I1877"/>
      <c r="J1877"/>
      <c r="K1877"/>
      <c r="L1877"/>
      <c r="M1877"/>
      <c r="N1877"/>
      <c r="O1877"/>
      <c r="P1877"/>
      <c r="Q1877"/>
      <c r="R1877"/>
      <c r="S1877"/>
      <c r="T1877"/>
      <c r="U1877"/>
      <c r="V1877" s="40"/>
      <c r="W1877" s="40"/>
      <c r="X1877" s="40"/>
      <c r="AF1877" s="97"/>
      <c r="AG1877" s="13"/>
      <c r="AH1877" s="13"/>
      <c r="AI1877" s="13"/>
      <c r="AJ1877" s="13"/>
      <c r="AK1877" s="13"/>
      <c r="AL1877" s="13"/>
      <c r="AM1877" s="13"/>
      <c r="AN1877" s="13"/>
      <c r="AO1877" s="13"/>
      <c r="AP1877" s="13"/>
    </row>
    <row r="1878" spans="1:42" ht="15" hidden="1" x14ac:dyDescent="0.25">
      <c r="A1878"/>
      <c r="B1878"/>
      <c r="C1878"/>
      <c r="D1878"/>
      <c r="E1878"/>
      <c r="F1878"/>
      <c r="G1878"/>
      <c r="H1878"/>
      <c r="I1878"/>
      <c r="J1878"/>
      <c r="K1878"/>
      <c r="L1878"/>
      <c r="M1878"/>
      <c r="N1878"/>
      <c r="O1878"/>
      <c r="P1878"/>
      <c r="Q1878"/>
      <c r="R1878"/>
      <c r="S1878"/>
      <c r="T1878"/>
      <c r="U1878"/>
      <c r="V1878" s="40"/>
      <c r="W1878" s="40"/>
      <c r="X1878" s="40"/>
      <c r="AF1878" s="97"/>
      <c r="AG1878" s="13"/>
      <c r="AH1878" s="13"/>
      <c r="AI1878" s="13"/>
      <c r="AJ1878" s="13"/>
      <c r="AK1878" s="13"/>
      <c r="AL1878" s="13"/>
      <c r="AM1878" s="13"/>
      <c r="AN1878" s="13"/>
      <c r="AO1878" s="13"/>
      <c r="AP1878" s="13"/>
    </row>
    <row r="1879" spans="1:42" ht="15" hidden="1" x14ac:dyDescent="0.25">
      <c r="A1879"/>
      <c r="B1879"/>
      <c r="C1879"/>
      <c r="D1879"/>
      <c r="E1879"/>
      <c r="F1879"/>
      <c r="G1879"/>
      <c r="H1879"/>
      <c r="I1879"/>
      <c r="J1879"/>
      <c r="K1879"/>
      <c r="L1879"/>
      <c r="M1879"/>
      <c r="N1879"/>
      <c r="O1879"/>
      <c r="P1879"/>
      <c r="Q1879"/>
      <c r="R1879"/>
      <c r="S1879"/>
      <c r="T1879"/>
      <c r="U1879"/>
      <c r="V1879" s="40"/>
      <c r="W1879" s="40"/>
      <c r="X1879" s="40"/>
      <c r="AF1879" s="97"/>
      <c r="AG1879" s="13"/>
      <c r="AH1879" s="13"/>
      <c r="AI1879" s="13"/>
      <c r="AJ1879" s="13"/>
      <c r="AK1879" s="13"/>
      <c r="AL1879" s="13"/>
      <c r="AM1879" s="13"/>
      <c r="AN1879" s="13"/>
      <c r="AO1879" s="13"/>
      <c r="AP1879" s="13"/>
    </row>
    <row r="1880" spans="1:42" ht="15" hidden="1" x14ac:dyDescent="0.25">
      <c r="A1880"/>
      <c r="B1880"/>
      <c r="C1880"/>
      <c r="D1880"/>
      <c r="E1880"/>
      <c r="F1880"/>
      <c r="G1880"/>
      <c r="H1880"/>
      <c r="I1880"/>
      <c r="J1880"/>
      <c r="K1880"/>
      <c r="L1880"/>
      <c r="M1880"/>
      <c r="N1880"/>
      <c r="O1880"/>
      <c r="P1880"/>
      <c r="Q1880"/>
      <c r="R1880"/>
      <c r="S1880"/>
      <c r="T1880"/>
      <c r="U1880"/>
      <c r="V1880" s="40"/>
      <c r="W1880" s="40"/>
      <c r="X1880" s="40"/>
      <c r="AF1880" s="97"/>
      <c r="AG1880" s="13"/>
      <c r="AH1880" s="13"/>
      <c r="AI1880" s="13"/>
      <c r="AJ1880" s="13"/>
      <c r="AK1880" s="13"/>
      <c r="AL1880" s="13"/>
      <c r="AM1880" s="13"/>
      <c r="AN1880" s="13"/>
      <c r="AO1880" s="13"/>
      <c r="AP1880" s="13"/>
    </row>
    <row r="1881" spans="1:42" ht="15" hidden="1" x14ac:dyDescent="0.25">
      <c r="A1881"/>
      <c r="B1881"/>
      <c r="C1881"/>
      <c r="D1881"/>
      <c r="E1881"/>
      <c r="F1881"/>
      <c r="G1881"/>
      <c r="H1881"/>
      <c r="I1881"/>
      <c r="J1881"/>
      <c r="K1881"/>
      <c r="L1881"/>
      <c r="M1881"/>
      <c r="N1881"/>
      <c r="O1881"/>
      <c r="P1881"/>
      <c r="Q1881"/>
      <c r="R1881"/>
      <c r="S1881"/>
      <c r="T1881"/>
      <c r="U1881"/>
      <c r="V1881" s="40"/>
      <c r="W1881" s="40"/>
      <c r="X1881" s="40"/>
      <c r="AF1881" s="97"/>
      <c r="AG1881" s="13"/>
      <c r="AH1881" s="13"/>
      <c r="AI1881" s="13"/>
      <c r="AJ1881" s="13"/>
      <c r="AK1881" s="13"/>
      <c r="AL1881" s="13"/>
      <c r="AM1881" s="13"/>
      <c r="AN1881" s="13"/>
      <c r="AO1881" s="13"/>
      <c r="AP1881" s="13"/>
    </row>
    <row r="1882" spans="1:42" ht="15" hidden="1" x14ac:dyDescent="0.25">
      <c r="A1882"/>
      <c r="B1882"/>
      <c r="C1882"/>
      <c r="D1882"/>
      <c r="E1882"/>
      <c r="F1882"/>
      <c r="G1882"/>
      <c r="H1882"/>
      <c r="I1882"/>
      <c r="J1882"/>
      <c r="K1882"/>
      <c r="L1882"/>
      <c r="M1882"/>
      <c r="N1882"/>
      <c r="O1882"/>
      <c r="P1882"/>
      <c r="Q1882"/>
      <c r="R1882"/>
      <c r="S1882"/>
      <c r="T1882"/>
      <c r="U1882"/>
      <c r="V1882" s="40"/>
      <c r="W1882" s="40"/>
      <c r="X1882" s="40"/>
      <c r="AF1882" s="97"/>
      <c r="AG1882" s="13"/>
      <c r="AH1882" s="13"/>
      <c r="AI1882" s="13"/>
      <c r="AJ1882" s="13"/>
      <c r="AK1882" s="13"/>
      <c r="AL1882" s="13"/>
      <c r="AM1882" s="13"/>
      <c r="AN1882" s="13"/>
      <c r="AO1882" s="13"/>
      <c r="AP1882" s="13"/>
    </row>
    <row r="1883" spans="1:42" ht="15" hidden="1" x14ac:dyDescent="0.25">
      <c r="A1883"/>
      <c r="B1883"/>
      <c r="C1883"/>
      <c r="D1883"/>
      <c r="E1883"/>
      <c r="F1883"/>
      <c r="G1883"/>
      <c r="H1883"/>
      <c r="I1883"/>
      <c r="J1883"/>
      <c r="K1883"/>
      <c r="L1883"/>
      <c r="M1883"/>
      <c r="N1883"/>
      <c r="O1883"/>
      <c r="P1883"/>
      <c r="Q1883"/>
      <c r="R1883"/>
      <c r="S1883"/>
      <c r="T1883"/>
      <c r="U1883"/>
      <c r="V1883" s="40"/>
      <c r="W1883" s="40"/>
      <c r="X1883" s="40"/>
      <c r="AF1883" s="97"/>
      <c r="AG1883" s="13"/>
      <c r="AH1883" s="13"/>
      <c r="AI1883" s="13"/>
      <c r="AJ1883" s="13"/>
      <c r="AK1883" s="13"/>
      <c r="AL1883" s="13"/>
      <c r="AM1883" s="13"/>
      <c r="AN1883" s="13"/>
      <c r="AO1883" s="13"/>
      <c r="AP1883" s="13"/>
    </row>
    <row r="1884" spans="1:42" ht="15" hidden="1" x14ac:dyDescent="0.25">
      <c r="A1884"/>
      <c r="B1884"/>
      <c r="C1884"/>
      <c r="D1884"/>
      <c r="E1884"/>
      <c r="F1884"/>
      <c r="G1884"/>
      <c r="H1884"/>
      <c r="I1884"/>
      <c r="J1884"/>
      <c r="K1884"/>
      <c r="L1884"/>
      <c r="M1884"/>
      <c r="N1884"/>
      <c r="O1884"/>
      <c r="P1884"/>
      <c r="Q1884"/>
      <c r="R1884"/>
      <c r="S1884"/>
      <c r="T1884"/>
      <c r="U1884"/>
      <c r="V1884" s="40"/>
      <c r="W1884" s="40"/>
      <c r="X1884" s="40"/>
      <c r="AF1884" s="97"/>
      <c r="AG1884" s="13"/>
      <c r="AH1884" s="13"/>
      <c r="AI1884" s="13"/>
      <c r="AJ1884" s="13"/>
      <c r="AK1884" s="13"/>
      <c r="AL1884" s="13"/>
      <c r="AM1884" s="13"/>
      <c r="AN1884" s="13"/>
      <c r="AO1884" s="13"/>
      <c r="AP1884" s="13"/>
    </row>
    <row r="1885" spans="1:42" ht="15" hidden="1" x14ac:dyDescent="0.25">
      <c r="A1885"/>
      <c r="B1885"/>
      <c r="C1885"/>
      <c r="D1885"/>
      <c r="E1885"/>
      <c r="F1885"/>
      <c r="G1885"/>
      <c r="H1885"/>
      <c r="I1885"/>
      <c r="J1885"/>
      <c r="K1885"/>
      <c r="L1885"/>
      <c r="M1885"/>
      <c r="N1885"/>
      <c r="O1885"/>
      <c r="P1885"/>
      <c r="Q1885"/>
      <c r="R1885"/>
      <c r="S1885"/>
      <c r="T1885"/>
      <c r="U1885"/>
      <c r="V1885" s="40"/>
      <c r="W1885" s="40"/>
      <c r="X1885" s="40"/>
      <c r="AF1885" s="97"/>
      <c r="AG1885" s="13"/>
      <c r="AH1885" s="13"/>
      <c r="AI1885" s="13"/>
      <c r="AJ1885" s="13"/>
      <c r="AK1885" s="13"/>
      <c r="AL1885" s="13"/>
      <c r="AM1885" s="13"/>
      <c r="AN1885" s="13"/>
      <c r="AO1885" s="13"/>
      <c r="AP1885" s="13"/>
    </row>
    <row r="1886" spans="1:42" ht="15" hidden="1" x14ac:dyDescent="0.25">
      <c r="A1886"/>
      <c r="B1886"/>
      <c r="C1886"/>
      <c r="D1886"/>
      <c r="E1886"/>
      <c r="F1886"/>
      <c r="G1886"/>
      <c r="H1886"/>
      <c r="I1886"/>
      <c r="J1886"/>
      <c r="K1886"/>
      <c r="L1886"/>
      <c r="M1886"/>
      <c r="N1886"/>
      <c r="O1886"/>
      <c r="P1886"/>
      <c r="Q1886"/>
      <c r="R1886"/>
      <c r="S1886"/>
      <c r="T1886"/>
      <c r="U1886"/>
      <c r="V1886" s="40"/>
      <c r="W1886" s="40"/>
      <c r="X1886" s="40"/>
      <c r="AF1886" s="97"/>
      <c r="AG1886" s="13"/>
      <c r="AH1886" s="13"/>
      <c r="AI1886" s="13"/>
      <c r="AJ1886" s="13"/>
      <c r="AK1886" s="13"/>
      <c r="AL1886" s="13"/>
      <c r="AM1886" s="13"/>
      <c r="AN1886" s="13"/>
      <c r="AO1886" s="13"/>
      <c r="AP1886" s="13"/>
    </row>
    <row r="1887" spans="1:42" ht="15" hidden="1" x14ac:dyDescent="0.25">
      <c r="A1887"/>
      <c r="B1887"/>
      <c r="C1887"/>
      <c r="D1887"/>
      <c r="E1887"/>
      <c r="F1887"/>
      <c r="G1887"/>
      <c r="H1887"/>
      <c r="I1887"/>
      <c r="J1887"/>
      <c r="K1887"/>
      <c r="L1887"/>
      <c r="M1887"/>
      <c r="N1887"/>
      <c r="O1887"/>
      <c r="P1887"/>
      <c r="Q1887"/>
      <c r="R1887"/>
      <c r="S1887"/>
      <c r="T1887"/>
      <c r="U1887"/>
      <c r="V1887" s="40"/>
      <c r="W1887" s="40"/>
      <c r="X1887" s="40"/>
      <c r="AF1887" s="97"/>
      <c r="AG1887" s="13"/>
      <c r="AH1887" s="13"/>
      <c r="AI1887" s="13"/>
      <c r="AJ1887" s="13"/>
      <c r="AK1887" s="13"/>
      <c r="AL1887" s="13"/>
      <c r="AM1887" s="13"/>
      <c r="AN1887" s="13"/>
      <c r="AO1887" s="13"/>
      <c r="AP1887" s="13"/>
    </row>
    <row r="1888" spans="1:42" ht="15" hidden="1" x14ac:dyDescent="0.25">
      <c r="A1888"/>
      <c r="B1888"/>
      <c r="C1888"/>
      <c r="D1888"/>
      <c r="E1888"/>
      <c r="F1888"/>
      <c r="G1888"/>
      <c r="H1888"/>
      <c r="I1888"/>
      <c r="J1888"/>
      <c r="K1888"/>
      <c r="L1888"/>
      <c r="M1888"/>
      <c r="N1888"/>
      <c r="O1888"/>
      <c r="P1888"/>
      <c r="Q1888"/>
      <c r="R1888"/>
      <c r="S1888"/>
      <c r="T1888"/>
      <c r="U1888"/>
      <c r="V1888" s="40"/>
      <c r="W1888" s="40"/>
      <c r="X1888" s="40"/>
      <c r="AB1888" s="8"/>
      <c r="AC1888" s="8"/>
      <c r="AD1888" s="8"/>
      <c r="AE1888" s="8"/>
      <c r="AF1888" s="97"/>
      <c r="AG1888" s="13"/>
      <c r="AH1888" s="13"/>
      <c r="AI1888" s="13"/>
      <c r="AJ1888" s="13"/>
      <c r="AK1888" s="13"/>
      <c r="AL1888" s="13"/>
      <c r="AM1888" s="13"/>
      <c r="AN1888" s="13"/>
      <c r="AO1888" s="13"/>
      <c r="AP1888" s="13"/>
    </row>
    <row r="1889" spans="1:42" ht="15" hidden="1" x14ac:dyDescent="0.25">
      <c r="A1889"/>
      <c r="B1889"/>
      <c r="C1889"/>
      <c r="D1889"/>
      <c r="E1889"/>
      <c r="F1889"/>
      <c r="G1889"/>
      <c r="H1889"/>
      <c r="I1889"/>
      <c r="J1889"/>
      <c r="K1889"/>
      <c r="L1889"/>
      <c r="M1889"/>
      <c r="N1889"/>
      <c r="O1889"/>
      <c r="P1889"/>
      <c r="Q1889"/>
      <c r="R1889"/>
      <c r="S1889"/>
      <c r="T1889"/>
      <c r="U1889"/>
      <c r="V1889" s="40"/>
      <c r="W1889" s="40"/>
      <c r="X1889" s="40"/>
      <c r="AF1889" s="97"/>
      <c r="AG1889" s="13"/>
      <c r="AH1889" s="13"/>
      <c r="AI1889" s="13"/>
      <c r="AJ1889" s="13"/>
      <c r="AK1889" s="13"/>
      <c r="AL1889" s="13"/>
      <c r="AM1889" s="13"/>
      <c r="AN1889" s="13"/>
      <c r="AO1889" s="13"/>
      <c r="AP1889" s="13"/>
    </row>
    <row r="1890" spans="1:42" ht="15" hidden="1" x14ac:dyDescent="0.25">
      <c r="A1890"/>
      <c r="B1890"/>
      <c r="C1890"/>
      <c r="D1890"/>
      <c r="E1890"/>
      <c r="F1890"/>
      <c r="G1890"/>
      <c r="H1890"/>
      <c r="I1890"/>
      <c r="J1890"/>
      <c r="K1890"/>
      <c r="L1890"/>
      <c r="M1890"/>
      <c r="N1890"/>
      <c r="O1890"/>
      <c r="P1890"/>
      <c r="Q1890"/>
      <c r="R1890"/>
      <c r="S1890"/>
      <c r="T1890"/>
      <c r="U1890"/>
      <c r="V1890" s="40"/>
      <c r="W1890" s="40"/>
      <c r="X1890" s="40"/>
      <c r="AF1890" s="97"/>
      <c r="AG1890" s="13"/>
      <c r="AH1890" s="13"/>
      <c r="AI1890" s="13"/>
      <c r="AJ1890" s="13"/>
      <c r="AK1890" s="13"/>
      <c r="AL1890" s="13"/>
      <c r="AM1890" s="13"/>
      <c r="AN1890" s="13"/>
      <c r="AO1890" s="13"/>
      <c r="AP1890" s="13"/>
    </row>
    <row r="1891" spans="1:42" ht="15" hidden="1" x14ac:dyDescent="0.25">
      <c r="A1891"/>
      <c r="B1891"/>
      <c r="C1891"/>
      <c r="D1891"/>
      <c r="E1891"/>
      <c r="F1891"/>
      <c r="G1891"/>
      <c r="H1891"/>
      <c r="I1891"/>
      <c r="J1891"/>
      <c r="K1891"/>
      <c r="L1891"/>
      <c r="M1891"/>
      <c r="N1891"/>
      <c r="O1891"/>
      <c r="P1891"/>
      <c r="Q1891"/>
      <c r="R1891"/>
      <c r="S1891"/>
      <c r="T1891"/>
      <c r="U1891"/>
      <c r="V1891" s="40"/>
      <c r="W1891" s="40"/>
      <c r="X1891" s="40"/>
      <c r="AF1891" s="97"/>
      <c r="AG1891" s="13"/>
      <c r="AH1891" s="13"/>
      <c r="AI1891" s="13"/>
      <c r="AJ1891" s="13"/>
      <c r="AK1891" s="13"/>
      <c r="AL1891" s="13"/>
      <c r="AM1891" s="13"/>
      <c r="AN1891" s="13"/>
      <c r="AO1891" s="13"/>
      <c r="AP1891" s="13"/>
    </row>
    <row r="1892" spans="1:42" ht="15" hidden="1" x14ac:dyDescent="0.25">
      <c r="A1892"/>
      <c r="B1892"/>
      <c r="C1892"/>
      <c r="D1892"/>
      <c r="E1892"/>
      <c r="F1892"/>
      <c r="G1892"/>
      <c r="H1892"/>
      <c r="I1892"/>
      <c r="J1892"/>
      <c r="K1892"/>
      <c r="L1892"/>
      <c r="M1892"/>
      <c r="N1892"/>
      <c r="O1892"/>
      <c r="P1892"/>
      <c r="Q1892"/>
      <c r="R1892"/>
      <c r="S1892"/>
      <c r="T1892"/>
      <c r="U1892"/>
      <c r="V1892" s="40"/>
      <c r="W1892" s="40"/>
      <c r="X1892" s="40"/>
      <c r="AB1892" s="8"/>
      <c r="AC1892" s="8"/>
      <c r="AD1892" s="8"/>
      <c r="AE1892" s="8"/>
      <c r="AF1892" s="97"/>
      <c r="AG1892" s="13"/>
      <c r="AH1892" s="13"/>
      <c r="AI1892" s="13"/>
      <c r="AJ1892" s="13"/>
      <c r="AK1892" s="13"/>
      <c r="AL1892" s="13"/>
      <c r="AM1892" s="13"/>
      <c r="AN1892" s="13"/>
      <c r="AO1892" s="13"/>
      <c r="AP1892" s="13"/>
    </row>
    <row r="1893" spans="1:42" ht="15" hidden="1" x14ac:dyDescent="0.25">
      <c r="A1893"/>
      <c r="B1893"/>
      <c r="C1893"/>
      <c r="D1893"/>
      <c r="E1893"/>
      <c r="F1893"/>
      <c r="G1893"/>
      <c r="H1893"/>
      <c r="I1893"/>
      <c r="J1893"/>
      <c r="K1893"/>
      <c r="L1893"/>
      <c r="M1893"/>
      <c r="N1893"/>
      <c r="O1893"/>
      <c r="P1893"/>
      <c r="Q1893"/>
      <c r="R1893"/>
      <c r="S1893"/>
      <c r="T1893"/>
      <c r="U1893"/>
      <c r="V1893" s="40"/>
      <c r="W1893" s="40"/>
      <c r="X1893" s="40"/>
      <c r="AB1893" s="8"/>
      <c r="AC1893" s="8"/>
      <c r="AD1893" s="8"/>
      <c r="AE1893" s="8"/>
      <c r="AF1893" s="97"/>
      <c r="AG1893" s="13"/>
      <c r="AH1893" s="13"/>
      <c r="AI1893" s="13"/>
      <c r="AJ1893" s="13"/>
      <c r="AK1893" s="13"/>
      <c r="AL1893" s="13"/>
      <c r="AM1893" s="13"/>
      <c r="AN1893" s="13"/>
      <c r="AO1893" s="13"/>
      <c r="AP1893" s="13"/>
    </row>
    <row r="1894" spans="1:42" ht="15" hidden="1" x14ac:dyDescent="0.25">
      <c r="A1894"/>
      <c r="B1894"/>
      <c r="C1894"/>
      <c r="D1894"/>
      <c r="E1894"/>
      <c r="F1894"/>
      <c r="G1894"/>
      <c r="H1894"/>
      <c r="I1894"/>
      <c r="J1894"/>
      <c r="K1894"/>
      <c r="L1894"/>
      <c r="M1894"/>
      <c r="N1894"/>
      <c r="O1894"/>
      <c r="P1894"/>
      <c r="Q1894"/>
      <c r="R1894"/>
      <c r="S1894"/>
      <c r="T1894"/>
      <c r="U1894"/>
      <c r="V1894" s="40"/>
      <c r="W1894" s="40"/>
      <c r="X1894" s="40"/>
      <c r="AB1894" s="8"/>
      <c r="AC1894" s="8"/>
      <c r="AD1894" s="8"/>
      <c r="AE1894" s="8"/>
      <c r="AF1894" s="97"/>
      <c r="AG1894" s="13"/>
      <c r="AH1894" s="13"/>
      <c r="AI1894" s="13"/>
      <c r="AJ1894" s="13"/>
      <c r="AK1894" s="13"/>
      <c r="AL1894" s="13"/>
      <c r="AM1894" s="13"/>
      <c r="AN1894" s="13"/>
      <c r="AO1894" s="13"/>
      <c r="AP1894" s="13"/>
    </row>
    <row r="1895" spans="1:42" ht="15" hidden="1" x14ac:dyDescent="0.25">
      <c r="A1895"/>
      <c r="B1895"/>
      <c r="C1895"/>
      <c r="D1895"/>
      <c r="E1895"/>
      <c r="F1895"/>
      <c r="G1895"/>
      <c r="H1895"/>
      <c r="I1895"/>
      <c r="J1895"/>
      <c r="K1895"/>
      <c r="L1895"/>
      <c r="M1895"/>
      <c r="N1895"/>
      <c r="O1895"/>
      <c r="P1895"/>
      <c r="Q1895"/>
      <c r="R1895"/>
      <c r="S1895"/>
      <c r="T1895"/>
      <c r="U1895"/>
      <c r="V1895" s="40"/>
      <c r="W1895" s="40"/>
      <c r="X1895" s="40"/>
      <c r="AB1895" s="8"/>
      <c r="AC1895" s="8"/>
      <c r="AD1895" s="8"/>
      <c r="AE1895" s="8"/>
      <c r="AF1895" s="97"/>
      <c r="AG1895" s="13"/>
      <c r="AH1895" s="13"/>
      <c r="AI1895" s="13"/>
      <c r="AJ1895" s="13"/>
      <c r="AK1895" s="13"/>
      <c r="AL1895" s="13"/>
      <c r="AM1895" s="13"/>
      <c r="AN1895" s="13"/>
      <c r="AO1895" s="13"/>
      <c r="AP1895" s="13"/>
    </row>
    <row r="1896" spans="1:42" ht="15" hidden="1" x14ac:dyDescent="0.25">
      <c r="A1896"/>
      <c r="B1896"/>
      <c r="C1896"/>
      <c r="D1896"/>
      <c r="E1896"/>
      <c r="F1896"/>
      <c r="G1896"/>
      <c r="H1896"/>
      <c r="I1896"/>
      <c r="J1896"/>
      <c r="K1896"/>
      <c r="L1896"/>
      <c r="M1896"/>
      <c r="N1896"/>
      <c r="O1896"/>
      <c r="P1896"/>
      <c r="Q1896"/>
      <c r="R1896"/>
      <c r="S1896"/>
      <c r="T1896"/>
      <c r="U1896"/>
      <c r="V1896" s="40"/>
      <c r="W1896" s="40"/>
      <c r="X1896" s="40"/>
      <c r="AB1896" s="8"/>
      <c r="AC1896" s="8"/>
      <c r="AD1896" s="8"/>
      <c r="AE1896" s="8"/>
      <c r="AF1896" s="97"/>
      <c r="AG1896" s="13"/>
      <c r="AH1896" s="13"/>
      <c r="AI1896" s="13"/>
      <c r="AJ1896" s="13"/>
      <c r="AK1896" s="13"/>
      <c r="AL1896" s="13"/>
      <c r="AM1896" s="13"/>
      <c r="AN1896" s="13"/>
      <c r="AO1896" s="13"/>
      <c r="AP1896" s="13"/>
    </row>
    <row r="1897" spans="1:42" ht="15" hidden="1" x14ac:dyDescent="0.25">
      <c r="A1897"/>
      <c r="B1897"/>
      <c r="C1897"/>
      <c r="D1897"/>
      <c r="E1897"/>
      <c r="F1897"/>
      <c r="G1897"/>
      <c r="H1897"/>
      <c r="I1897"/>
      <c r="J1897"/>
      <c r="K1897"/>
      <c r="L1897"/>
      <c r="M1897"/>
      <c r="N1897"/>
      <c r="O1897"/>
      <c r="P1897"/>
      <c r="Q1897"/>
      <c r="R1897"/>
      <c r="S1897"/>
      <c r="T1897"/>
      <c r="U1897"/>
      <c r="V1897" s="40"/>
      <c r="W1897" s="40"/>
      <c r="X1897" s="40"/>
      <c r="AF1897" s="97"/>
      <c r="AG1897" s="13"/>
      <c r="AH1897" s="13"/>
      <c r="AI1897" s="13"/>
      <c r="AJ1897" s="13"/>
      <c r="AK1897" s="13"/>
      <c r="AL1897" s="13"/>
      <c r="AM1897" s="13"/>
      <c r="AN1897" s="13"/>
      <c r="AO1897" s="13"/>
      <c r="AP1897" s="13"/>
    </row>
    <row r="1898" spans="1:42" ht="15" hidden="1" x14ac:dyDescent="0.25">
      <c r="A1898"/>
      <c r="B1898"/>
      <c r="C1898"/>
      <c r="D1898"/>
      <c r="E1898"/>
      <c r="F1898"/>
      <c r="G1898"/>
      <c r="H1898"/>
      <c r="I1898"/>
      <c r="J1898"/>
      <c r="K1898"/>
      <c r="L1898"/>
      <c r="M1898"/>
      <c r="N1898"/>
      <c r="O1898"/>
      <c r="P1898"/>
      <c r="Q1898"/>
      <c r="R1898"/>
      <c r="S1898"/>
      <c r="T1898"/>
      <c r="U1898"/>
      <c r="V1898" s="40"/>
      <c r="W1898" s="40"/>
      <c r="X1898" s="40"/>
      <c r="AF1898" s="97"/>
      <c r="AG1898" s="13"/>
      <c r="AH1898" s="13"/>
      <c r="AI1898" s="13"/>
      <c r="AJ1898" s="13"/>
      <c r="AK1898" s="13"/>
      <c r="AL1898" s="13"/>
      <c r="AM1898" s="13"/>
      <c r="AN1898" s="13"/>
      <c r="AO1898" s="13"/>
      <c r="AP1898" s="13"/>
    </row>
    <row r="1899" spans="1:42" ht="15" hidden="1" x14ac:dyDescent="0.25">
      <c r="A1899"/>
      <c r="B1899"/>
      <c r="C1899"/>
      <c r="D1899"/>
      <c r="E1899"/>
      <c r="F1899"/>
      <c r="G1899"/>
      <c r="H1899"/>
      <c r="I1899"/>
      <c r="J1899"/>
      <c r="K1899"/>
      <c r="L1899"/>
      <c r="M1899"/>
      <c r="N1899"/>
      <c r="O1899"/>
      <c r="P1899"/>
      <c r="Q1899"/>
      <c r="R1899"/>
      <c r="S1899"/>
      <c r="T1899"/>
      <c r="U1899"/>
      <c r="V1899" s="40"/>
      <c r="W1899" s="40"/>
      <c r="X1899" s="40"/>
      <c r="AF1899" s="97"/>
      <c r="AG1899" s="13"/>
      <c r="AH1899" s="13"/>
      <c r="AI1899" s="13"/>
      <c r="AJ1899" s="13"/>
      <c r="AK1899" s="13"/>
      <c r="AL1899" s="13"/>
      <c r="AM1899" s="13"/>
      <c r="AN1899" s="13"/>
      <c r="AO1899" s="13"/>
      <c r="AP1899" s="13"/>
    </row>
    <row r="1900" spans="1:42" ht="15" hidden="1" x14ac:dyDescent="0.25">
      <c r="A1900"/>
      <c r="B1900"/>
      <c r="C1900"/>
      <c r="D1900"/>
      <c r="E1900"/>
      <c r="F1900"/>
      <c r="G1900"/>
      <c r="H1900"/>
      <c r="I1900"/>
      <c r="J1900"/>
      <c r="K1900"/>
      <c r="L1900"/>
      <c r="M1900"/>
      <c r="N1900"/>
      <c r="O1900"/>
      <c r="P1900"/>
      <c r="Q1900"/>
      <c r="R1900"/>
      <c r="S1900"/>
      <c r="T1900"/>
      <c r="U1900"/>
      <c r="V1900" s="40"/>
      <c r="W1900" s="40"/>
      <c r="X1900" s="40"/>
      <c r="AF1900" s="97"/>
      <c r="AG1900" s="13"/>
      <c r="AH1900" s="13"/>
      <c r="AI1900" s="13"/>
      <c r="AJ1900" s="13"/>
      <c r="AK1900" s="13"/>
      <c r="AL1900" s="13"/>
      <c r="AM1900" s="13"/>
      <c r="AN1900" s="13"/>
      <c r="AO1900" s="13"/>
      <c r="AP1900" s="13"/>
    </row>
    <row r="1901" spans="1:42" ht="15" hidden="1" x14ac:dyDescent="0.25">
      <c r="A1901"/>
      <c r="B1901"/>
      <c r="C1901"/>
      <c r="D1901"/>
      <c r="E1901"/>
      <c r="F1901"/>
      <c r="G1901"/>
      <c r="H1901"/>
      <c r="I1901"/>
      <c r="J1901"/>
      <c r="K1901"/>
      <c r="L1901"/>
      <c r="M1901"/>
      <c r="N1901"/>
      <c r="O1901"/>
      <c r="P1901"/>
      <c r="Q1901"/>
      <c r="R1901"/>
      <c r="S1901"/>
      <c r="T1901"/>
      <c r="U1901"/>
      <c r="V1901" s="40"/>
      <c r="W1901" s="40"/>
      <c r="X1901" s="40"/>
      <c r="AF1901" s="97"/>
      <c r="AG1901" s="13"/>
      <c r="AH1901" s="13"/>
      <c r="AI1901" s="13"/>
      <c r="AJ1901" s="13"/>
      <c r="AK1901" s="13"/>
      <c r="AL1901" s="13"/>
      <c r="AM1901" s="13"/>
      <c r="AN1901" s="13"/>
      <c r="AO1901" s="13"/>
      <c r="AP1901" s="13"/>
    </row>
    <row r="1902" spans="1:42" ht="15" hidden="1" x14ac:dyDescent="0.25">
      <c r="A1902"/>
      <c r="B1902"/>
      <c r="C1902"/>
      <c r="D1902"/>
      <c r="E1902"/>
      <c r="F1902"/>
      <c r="G1902"/>
      <c r="H1902"/>
      <c r="I1902"/>
      <c r="J1902"/>
      <c r="K1902"/>
      <c r="L1902"/>
      <c r="M1902"/>
      <c r="N1902"/>
      <c r="O1902"/>
      <c r="P1902"/>
      <c r="Q1902"/>
      <c r="R1902"/>
      <c r="S1902"/>
      <c r="T1902"/>
      <c r="U1902"/>
      <c r="V1902" s="40"/>
      <c r="W1902" s="40"/>
      <c r="X1902" s="40"/>
      <c r="AF1902" s="97"/>
      <c r="AG1902" s="13"/>
      <c r="AH1902" s="13"/>
      <c r="AI1902" s="13"/>
      <c r="AJ1902" s="13"/>
      <c r="AK1902" s="13"/>
      <c r="AL1902" s="13"/>
      <c r="AM1902" s="13"/>
      <c r="AN1902" s="13"/>
      <c r="AO1902" s="13"/>
      <c r="AP1902" s="13"/>
    </row>
    <row r="1903" spans="1:42" ht="15" hidden="1" x14ac:dyDescent="0.25">
      <c r="A1903"/>
      <c r="B1903"/>
      <c r="C1903"/>
      <c r="D1903"/>
      <c r="E1903"/>
      <c r="F1903"/>
      <c r="G1903"/>
      <c r="H1903"/>
      <c r="I1903"/>
      <c r="J1903"/>
      <c r="K1903"/>
      <c r="L1903"/>
      <c r="M1903"/>
      <c r="N1903"/>
      <c r="O1903"/>
      <c r="P1903"/>
      <c r="Q1903"/>
      <c r="R1903"/>
      <c r="S1903"/>
      <c r="T1903"/>
      <c r="U1903"/>
      <c r="V1903" s="40"/>
      <c r="W1903" s="40"/>
      <c r="X1903" s="40"/>
      <c r="AF1903" s="97"/>
      <c r="AG1903" s="13"/>
      <c r="AH1903" s="13"/>
      <c r="AI1903" s="13"/>
      <c r="AJ1903" s="13"/>
      <c r="AK1903" s="13"/>
      <c r="AL1903" s="13"/>
      <c r="AM1903" s="13"/>
      <c r="AN1903" s="13"/>
      <c r="AO1903" s="13"/>
      <c r="AP1903" s="13"/>
    </row>
    <row r="1904" spans="1:42" ht="15" hidden="1" x14ac:dyDescent="0.25">
      <c r="A1904"/>
      <c r="B1904"/>
      <c r="C1904"/>
      <c r="D1904"/>
      <c r="E1904"/>
      <c r="F1904"/>
      <c r="G1904"/>
      <c r="H1904"/>
      <c r="I1904"/>
      <c r="J1904"/>
      <c r="K1904"/>
      <c r="L1904"/>
      <c r="M1904"/>
      <c r="N1904"/>
      <c r="O1904"/>
      <c r="P1904"/>
      <c r="Q1904"/>
      <c r="R1904"/>
      <c r="S1904"/>
      <c r="T1904"/>
      <c r="U1904"/>
      <c r="V1904" s="40"/>
      <c r="W1904" s="40"/>
      <c r="X1904" s="40"/>
      <c r="AF1904" s="97"/>
      <c r="AG1904" s="13"/>
      <c r="AH1904" s="13"/>
      <c r="AI1904" s="13"/>
      <c r="AJ1904" s="13"/>
      <c r="AK1904" s="13"/>
      <c r="AL1904" s="13"/>
      <c r="AM1904" s="13"/>
      <c r="AN1904" s="13"/>
      <c r="AO1904" s="13"/>
      <c r="AP1904" s="13"/>
    </row>
    <row r="1905" spans="1:42" ht="15" hidden="1" x14ac:dyDescent="0.25">
      <c r="A1905"/>
      <c r="B1905"/>
      <c r="C1905"/>
      <c r="D1905"/>
      <c r="E1905"/>
      <c r="F1905"/>
      <c r="G1905"/>
      <c r="H1905"/>
      <c r="I1905"/>
      <c r="J1905"/>
      <c r="K1905"/>
      <c r="L1905"/>
      <c r="M1905"/>
      <c r="N1905"/>
      <c r="O1905"/>
      <c r="P1905"/>
      <c r="Q1905"/>
      <c r="R1905"/>
      <c r="S1905"/>
      <c r="T1905"/>
      <c r="U1905"/>
      <c r="V1905" s="40"/>
      <c r="W1905" s="40"/>
      <c r="X1905" s="40"/>
      <c r="AF1905" s="97"/>
      <c r="AG1905" s="13"/>
      <c r="AH1905" s="13"/>
      <c r="AI1905" s="13"/>
      <c r="AJ1905" s="13"/>
      <c r="AK1905" s="13"/>
      <c r="AL1905" s="13"/>
      <c r="AM1905" s="13"/>
      <c r="AN1905" s="13"/>
      <c r="AO1905" s="13"/>
      <c r="AP1905" s="13"/>
    </row>
    <row r="1906" spans="1:42" ht="15" hidden="1" x14ac:dyDescent="0.25">
      <c r="A1906"/>
      <c r="B1906"/>
      <c r="C1906"/>
      <c r="D1906"/>
      <c r="E1906"/>
      <c r="F1906"/>
      <c r="G1906"/>
      <c r="H1906"/>
      <c r="I1906"/>
      <c r="J1906"/>
      <c r="K1906"/>
      <c r="L1906"/>
      <c r="M1906"/>
      <c r="N1906"/>
      <c r="O1906"/>
      <c r="P1906"/>
      <c r="Q1906"/>
      <c r="R1906"/>
      <c r="S1906"/>
      <c r="T1906"/>
      <c r="U1906"/>
      <c r="V1906" s="40"/>
      <c r="W1906" s="40"/>
      <c r="X1906" s="40"/>
      <c r="AB1906" s="8"/>
      <c r="AC1906" s="8"/>
      <c r="AD1906" s="8"/>
      <c r="AE1906" s="8"/>
      <c r="AF1906" s="97"/>
      <c r="AG1906" s="13"/>
      <c r="AH1906" s="13"/>
      <c r="AI1906" s="13"/>
      <c r="AJ1906" s="13"/>
      <c r="AK1906" s="13"/>
      <c r="AL1906" s="13"/>
      <c r="AM1906" s="13"/>
      <c r="AN1906" s="13"/>
      <c r="AO1906" s="13"/>
      <c r="AP1906" s="13"/>
    </row>
    <row r="1907" spans="1:42" ht="15" hidden="1" x14ac:dyDescent="0.25">
      <c r="A1907"/>
      <c r="B1907"/>
      <c r="C1907"/>
      <c r="D1907"/>
      <c r="E1907"/>
      <c r="F1907"/>
      <c r="G1907"/>
      <c r="H1907"/>
      <c r="I1907"/>
      <c r="J1907"/>
      <c r="K1907"/>
      <c r="L1907"/>
      <c r="M1907"/>
      <c r="N1907"/>
      <c r="O1907"/>
      <c r="P1907"/>
      <c r="Q1907"/>
      <c r="R1907"/>
      <c r="S1907"/>
      <c r="T1907"/>
      <c r="U1907"/>
      <c r="V1907" s="40"/>
      <c r="W1907" s="40"/>
      <c r="X1907" s="40"/>
      <c r="AF1907" s="97"/>
      <c r="AG1907" s="13"/>
      <c r="AH1907" s="13"/>
      <c r="AI1907" s="13"/>
      <c r="AJ1907" s="13"/>
      <c r="AK1907" s="13"/>
      <c r="AL1907" s="13"/>
      <c r="AM1907" s="13"/>
      <c r="AN1907" s="13"/>
      <c r="AO1907" s="13"/>
      <c r="AP1907" s="13"/>
    </row>
    <row r="1908" spans="1:42" ht="15" hidden="1" x14ac:dyDescent="0.25">
      <c r="A1908"/>
      <c r="B1908"/>
      <c r="C1908"/>
      <c r="D1908"/>
      <c r="E1908"/>
      <c r="F1908"/>
      <c r="G1908"/>
      <c r="H1908"/>
      <c r="I1908"/>
      <c r="J1908"/>
      <c r="K1908"/>
      <c r="L1908"/>
      <c r="M1908"/>
      <c r="N1908"/>
      <c r="O1908"/>
      <c r="P1908"/>
      <c r="Q1908"/>
      <c r="R1908"/>
      <c r="S1908"/>
      <c r="T1908"/>
      <c r="U1908"/>
      <c r="V1908" s="40"/>
      <c r="W1908" s="40"/>
      <c r="X1908" s="40"/>
      <c r="AF1908" s="97"/>
      <c r="AG1908" s="13"/>
      <c r="AH1908" s="13"/>
      <c r="AI1908" s="13"/>
      <c r="AJ1908" s="13"/>
      <c r="AK1908" s="13"/>
      <c r="AL1908" s="13"/>
      <c r="AM1908" s="13"/>
      <c r="AN1908" s="13"/>
      <c r="AO1908" s="13"/>
      <c r="AP1908" s="13"/>
    </row>
    <row r="1909" spans="1:42" ht="15" hidden="1" x14ac:dyDescent="0.25">
      <c r="A1909"/>
      <c r="B1909"/>
      <c r="C1909"/>
      <c r="D1909"/>
      <c r="E1909"/>
      <c r="F1909"/>
      <c r="G1909"/>
      <c r="H1909"/>
      <c r="I1909"/>
      <c r="J1909"/>
      <c r="K1909"/>
      <c r="L1909"/>
      <c r="M1909"/>
      <c r="N1909"/>
      <c r="O1909"/>
      <c r="P1909"/>
      <c r="Q1909"/>
      <c r="R1909"/>
      <c r="S1909"/>
      <c r="T1909"/>
      <c r="U1909"/>
      <c r="V1909" s="40"/>
      <c r="W1909" s="40"/>
      <c r="X1909" s="40"/>
      <c r="AF1909" s="97"/>
      <c r="AG1909" s="13"/>
      <c r="AH1909" s="13"/>
      <c r="AI1909" s="13"/>
      <c r="AJ1909" s="13"/>
      <c r="AK1909" s="13"/>
      <c r="AL1909" s="13"/>
      <c r="AM1909" s="13"/>
      <c r="AN1909" s="13"/>
      <c r="AO1909" s="13"/>
      <c r="AP1909" s="13"/>
    </row>
    <row r="1910" spans="1:42" ht="15" hidden="1" x14ac:dyDescent="0.25">
      <c r="A1910"/>
      <c r="B1910"/>
      <c r="C1910"/>
      <c r="D1910"/>
      <c r="E1910"/>
      <c r="F1910"/>
      <c r="G1910"/>
      <c r="H1910"/>
      <c r="I1910"/>
      <c r="J1910"/>
      <c r="K1910"/>
      <c r="L1910"/>
      <c r="M1910"/>
      <c r="N1910"/>
      <c r="O1910"/>
      <c r="P1910"/>
      <c r="Q1910"/>
      <c r="R1910"/>
      <c r="S1910"/>
      <c r="T1910"/>
      <c r="U1910"/>
      <c r="V1910" s="40"/>
      <c r="W1910" s="40"/>
      <c r="X1910" s="40"/>
      <c r="AF1910" s="97"/>
      <c r="AG1910" s="13"/>
      <c r="AH1910" s="13"/>
      <c r="AI1910" s="13"/>
      <c r="AJ1910" s="13"/>
      <c r="AK1910" s="13"/>
      <c r="AL1910" s="13"/>
      <c r="AM1910" s="13"/>
      <c r="AN1910" s="13"/>
      <c r="AO1910" s="13"/>
      <c r="AP1910" s="13"/>
    </row>
    <row r="1911" spans="1:42" ht="15" hidden="1" x14ac:dyDescent="0.25">
      <c r="A1911"/>
      <c r="B1911"/>
      <c r="C1911"/>
      <c r="D1911"/>
      <c r="E1911"/>
      <c r="F1911"/>
      <c r="G1911"/>
      <c r="H1911"/>
      <c r="I1911"/>
      <c r="J1911"/>
      <c r="K1911"/>
      <c r="L1911"/>
      <c r="M1911"/>
      <c r="N1911"/>
      <c r="O1911"/>
      <c r="P1911"/>
      <c r="Q1911"/>
      <c r="R1911"/>
      <c r="S1911"/>
      <c r="T1911"/>
      <c r="U1911"/>
      <c r="V1911" s="40"/>
      <c r="W1911" s="40"/>
      <c r="X1911" s="40"/>
      <c r="AF1911" s="97"/>
      <c r="AG1911" s="13"/>
      <c r="AH1911" s="13"/>
      <c r="AI1911" s="13"/>
      <c r="AJ1911" s="13"/>
      <c r="AK1911" s="13"/>
      <c r="AL1911" s="13"/>
      <c r="AM1911" s="13"/>
      <c r="AN1911" s="13"/>
      <c r="AO1911" s="13"/>
      <c r="AP1911" s="13"/>
    </row>
    <row r="1912" spans="1:42" ht="15" hidden="1" x14ac:dyDescent="0.25">
      <c r="A1912"/>
      <c r="B1912"/>
      <c r="C1912"/>
      <c r="D1912"/>
      <c r="E1912"/>
      <c r="F1912"/>
      <c r="G1912"/>
      <c r="H1912"/>
      <c r="I1912"/>
      <c r="J1912"/>
      <c r="K1912"/>
      <c r="L1912"/>
      <c r="M1912"/>
      <c r="N1912"/>
      <c r="O1912"/>
      <c r="P1912"/>
      <c r="Q1912"/>
      <c r="R1912"/>
      <c r="S1912"/>
      <c r="T1912"/>
      <c r="U1912"/>
      <c r="V1912" s="40"/>
      <c r="W1912" s="40"/>
      <c r="X1912" s="40"/>
      <c r="AB1912" s="8"/>
      <c r="AC1912" s="8"/>
      <c r="AD1912" s="8"/>
      <c r="AE1912" s="8"/>
      <c r="AF1912" s="97"/>
      <c r="AG1912" s="13"/>
      <c r="AH1912" s="13"/>
      <c r="AI1912" s="13"/>
      <c r="AJ1912" s="13"/>
      <c r="AK1912" s="13"/>
      <c r="AL1912" s="13"/>
      <c r="AM1912" s="13"/>
      <c r="AN1912" s="13"/>
      <c r="AO1912" s="13"/>
      <c r="AP1912" s="13"/>
    </row>
    <row r="1913" spans="1:42" ht="15" hidden="1" x14ac:dyDescent="0.25">
      <c r="A1913"/>
      <c r="B1913"/>
      <c r="C1913"/>
      <c r="D1913"/>
      <c r="E1913"/>
      <c r="F1913"/>
      <c r="G1913"/>
      <c r="H1913"/>
      <c r="I1913"/>
      <c r="J1913"/>
      <c r="K1913"/>
      <c r="L1913"/>
      <c r="M1913"/>
      <c r="N1913"/>
      <c r="O1913"/>
      <c r="P1913"/>
      <c r="Q1913"/>
      <c r="R1913"/>
      <c r="S1913"/>
      <c r="T1913"/>
      <c r="U1913"/>
      <c r="V1913" s="40"/>
      <c r="W1913" s="40"/>
      <c r="X1913" s="40"/>
      <c r="AB1913" s="8"/>
      <c r="AC1913" s="8"/>
      <c r="AD1913" s="8"/>
      <c r="AE1913" s="8"/>
      <c r="AF1913" s="97"/>
      <c r="AG1913" s="13"/>
      <c r="AH1913" s="13"/>
      <c r="AI1913" s="13"/>
      <c r="AJ1913" s="13"/>
      <c r="AK1913" s="13"/>
      <c r="AL1913" s="13"/>
      <c r="AM1913" s="13"/>
      <c r="AN1913" s="13"/>
      <c r="AO1913" s="13"/>
      <c r="AP1913" s="13"/>
    </row>
    <row r="1914" spans="1:42" ht="15" hidden="1" x14ac:dyDescent="0.25">
      <c r="A1914"/>
      <c r="B1914"/>
      <c r="C1914"/>
      <c r="D1914"/>
      <c r="E1914"/>
      <c r="F1914"/>
      <c r="G1914"/>
      <c r="H1914"/>
      <c r="I1914"/>
      <c r="J1914"/>
      <c r="K1914"/>
      <c r="L1914"/>
      <c r="M1914"/>
      <c r="N1914"/>
      <c r="O1914"/>
      <c r="P1914"/>
      <c r="Q1914"/>
      <c r="R1914"/>
      <c r="S1914"/>
      <c r="T1914"/>
      <c r="U1914"/>
      <c r="V1914" s="40"/>
      <c r="W1914" s="40"/>
      <c r="X1914" s="40"/>
      <c r="AB1914" s="8"/>
      <c r="AC1914" s="8"/>
      <c r="AD1914" s="8"/>
      <c r="AE1914" s="8"/>
      <c r="AF1914" s="97"/>
      <c r="AG1914" s="13"/>
      <c r="AH1914" s="13"/>
      <c r="AI1914" s="13"/>
      <c r="AJ1914" s="13"/>
      <c r="AK1914" s="13"/>
      <c r="AL1914" s="13"/>
      <c r="AM1914" s="13"/>
      <c r="AN1914" s="13"/>
      <c r="AO1914" s="13"/>
      <c r="AP1914" s="13"/>
    </row>
    <row r="1915" spans="1:42" ht="15" hidden="1" x14ac:dyDescent="0.25">
      <c r="A1915"/>
      <c r="B1915"/>
      <c r="C1915"/>
      <c r="D1915"/>
      <c r="E1915"/>
      <c r="F1915"/>
      <c r="G1915"/>
      <c r="H1915"/>
      <c r="I1915"/>
      <c r="J1915"/>
      <c r="K1915"/>
      <c r="L1915"/>
      <c r="M1915"/>
      <c r="N1915"/>
      <c r="O1915"/>
      <c r="P1915"/>
      <c r="Q1915"/>
      <c r="R1915"/>
      <c r="S1915"/>
      <c r="T1915"/>
      <c r="U1915"/>
      <c r="V1915" s="40"/>
      <c r="W1915" s="40"/>
      <c r="X1915" s="40"/>
      <c r="AF1915" s="97"/>
      <c r="AG1915" s="13"/>
      <c r="AH1915" s="13"/>
      <c r="AI1915" s="13"/>
      <c r="AJ1915" s="13"/>
      <c r="AK1915" s="13"/>
      <c r="AL1915" s="13"/>
      <c r="AM1915" s="13"/>
      <c r="AN1915" s="13"/>
      <c r="AO1915" s="13"/>
      <c r="AP1915" s="13"/>
    </row>
    <row r="1916" spans="1:42" ht="15" hidden="1" x14ac:dyDescent="0.25">
      <c r="A1916"/>
      <c r="B1916"/>
      <c r="C1916"/>
      <c r="D1916"/>
      <c r="E1916"/>
      <c r="F1916"/>
      <c r="G1916"/>
      <c r="H1916"/>
      <c r="I1916"/>
      <c r="J1916"/>
      <c r="K1916"/>
      <c r="L1916"/>
      <c r="M1916"/>
      <c r="N1916"/>
      <c r="O1916"/>
      <c r="P1916"/>
      <c r="Q1916"/>
      <c r="R1916"/>
      <c r="S1916"/>
      <c r="T1916"/>
      <c r="U1916"/>
      <c r="V1916" s="40"/>
      <c r="W1916" s="40"/>
      <c r="X1916" s="40"/>
      <c r="AF1916" s="97"/>
      <c r="AG1916" s="13"/>
      <c r="AH1916" s="13"/>
      <c r="AI1916" s="13"/>
      <c r="AJ1916" s="13"/>
      <c r="AK1916" s="13"/>
      <c r="AL1916" s="13"/>
      <c r="AM1916" s="13"/>
      <c r="AN1916" s="13"/>
      <c r="AO1916" s="13"/>
      <c r="AP1916" s="13"/>
    </row>
    <row r="1917" spans="1:42" ht="15" hidden="1" x14ac:dyDescent="0.25">
      <c r="A1917"/>
      <c r="B1917"/>
      <c r="C1917"/>
      <c r="D1917"/>
      <c r="E1917"/>
      <c r="F1917"/>
      <c r="G1917"/>
      <c r="H1917"/>
      <c r="I1917"/>
      <c r="J1917"/>
      <c r="K1917"/>
      <c r="L1917"/>
      <c r="M1917"/>
      <c r="N1917"/>
      <c r="O1917"/>
      <c r="P1917"/>
      <c r="Q1917"/>
      <c r="R1917"/>
      <c r="S1917"/>
      <c r="T1917"/>
      <c r="U1917"/>
      <c r="V1917" s="40"/>
      <c r="W1917" s="40"/>
      <c r="X1917" s="40"/>
      <c r="AB1917" s="8"/>
      <c r="AC1917" s="8"/>
      <c r="AD1917" s="8"/>
      <c r="AE1917" s="8"/>
      <c r="AF1917" s="97"/>
      <c r="AG1917" s="13"/>
      <c r="AH1917" s="13"/>
      <c r="AI1917" s="13"/>
      <c r="AJ1917" s="13"/>
      <c r="AK1917" s="13"/>
      <c r="AL1917" s="13"/>
      <c r="AM1917" s="13"/>
      <c r="AN1917" s="13"/>
      <c r="AO1917" s="13"/>
      <c r="AP1917" s="13"/>
    </row>
    <row r="1918" spans="1:42" ht="15" hidden="1" x14ac:dyDescent="0.25">
      <c r="A1918"/>
      <c r="B1918"/>
      <c r="C1918"/>
      <c r="D1918"/>
      <c r="E1918"/>
      <c r="F1918"/>
      <c r="G1918"/>
      <c r="H1918"/>
      <c r="I1918"/>
      <c r="J1918"/>
      <c r="K1918"/>
      <c r="L1918"/>
      <c r="M1918"/>
      <c r="N1918"/>
      <c r="O1918"/>
      <c r="P1918"/>
      <c r="Q1918"/>
      <c r="R1918"/>
      <c r="S1918"/>
      <c r="T1918"/>
      <c r="U1918"/>
      <c r="V1918" s="40"/>
      <c r="W1918" s="40"/>
      <c r="X1918" s="40"/>
      <c r="AF1918" s="97"/>
      <c r="AG1918" s="13"/>
      <c r="AH1918" s="13"/>
      <c r="AI1918" s="13"/>
      <c r="AJ1918" s="13"/>
      <c r="AK1918" s="13"/>
      <c r="AL1918" s="13"/>
      <c r="AM1918" s="13"/>
      <c r="AN1918" s="13"/>
      <c r="AO1918" s="13"/>
      <c r="AP1918" s="13"/>
    </row>
    <row r="1919" spans="1:42" ht="15" hidden="1" x14ac:dyDescent="0.25">
      <c r="A1919"/>
      <c r="B1919"/>
      <c r="C1919"/>
      <c r="D1919"/>
      <c r="E1919"/>
      <c r="F1919"/>
      <c r="G1919"/>
      <c r="H1919"/>
      <c r="I1919"/>
      <c r="J1919"/>
      <c r="K1919"/>
      <c r="L1919"/>
      <c r="M1919"/>
      <c r="N1919"/>
      <c r="O1919"/>
      <c r="P1919"/>
      <c r="Q1919"/>
      <c r="R1919"/>
      <c r="S1919"/>
      <c r="T1919"/>
      <c r="U1919"/>
      <c r="V1919" s="40"/>
      <c r="W1919" s="40"/>
      <c r="X1919" s="40"/>
      <c r="AB1919" s="8"/>
      <c r="AC1919" s="8"/>
      <c r="AD1919" s="8"/>
      <c r="AE1919" s="8"/>
      <c r="AF1919" s="97"/>
      <c r="AG1919" s="13"/>
      <c r="AH1919" s="13"/>
      <c r="AI1919" s="13"/>
      <c r="AJ1919" s="13"/>
      <c r="AK1919" s="13"/>
      <c r="AL1919" s="13"/>
      <c r="AM1919" s="13"/>
      <c r="AN1919" s="13"/>
      <c r="AO1919" s="13"/>
      <c r="AP1919" s="13"/>
    </row>
    <row r="1920" spans="1:42" ht="15" hidden="1" x14ac:dyDescent="0.25">
      <c r="A1920"/>
      <c r="B1920"/>
      <c r="C1920"/>
      <c r="D1920"/>
      <c r="E1920"/>
      <c r="F1920"/>
      <c r="G1920"/>
      <c r="H1920"/>
      <c r="I1920"/>
      <c r="J1920"/>
      <c r="K1920"/>
      <c r="L1920"/>
      <c r="M1920"/>
      <c r="N1920"/>
      <c r="O1920"/>
      <c r="P1920"/>
      <c r="Q1920"/>
      <c r="R1920"/>
      <c r="S1920"/>
      <c r="T1920"/>
      <c r="U1920"/>
      <c r="V1920" s="40"/>
      <c r="W1920" s="40"/>
      <c r="X1920" s="40"/>
      <c r="AF1920" s="97"/>
      <c r="AG1920" s="13"/>
      <c r="AH1920" s="13"/>
      <c r="AI1920" s="13"/>
      <c r="AJ1920" s="13"/>
      <c r="AK1920" s="13"/>
      <c r="AL1920" s="13"/>
      <c r="AM1920" s="13"/>
      <c r="AN1920" s="13"/>
      <c r="AO1920" s="13"/>
      <c r="AP1920" s="13"/>
    </row>
    <row r="1921" spans="1:42" ht="15" hidden="1" x14ac:dyDescent="0.25">
      <c r="A1921"/>
      <c r="B1921"/>
      <c r="C1921"/>
      <c r="D1921"/>
      <c r="E1921"/>
      <c r="F1921"/>
      <c r="G1921"/>
      <c r="H1921"/>
      <c r="I1921"/>
      <c r="J1921"/>
      <c r="K1921"/>
      <c r="L1921"/>
      <c r="M1921"/>
      <c r="N1921"/>
      <c r="O1921"/>
      <c r="P1921"/>
      <c r="Q1921"/>
      <c r="R1921"/>
      <c r="S1921"/>
      <c r="T1921"/>
      <c r="U1921"/>
      <c r="V1921" s="40"/>
      <c r="W1921" s="40"/>
      <c r="X1921" s="40"/>
      <c r="AF1921" s="97"/>
      <c r="AG1921" s="13"/>
      <c r="AH1921" s="13"/>
      <c r="AI1921" s="13"/>
      <c r="AJ1921" s="13"/>
      <c r="AK1921" s="13"/>
      <c r="AL1921" s="13"/>
      <c r="AM1921" s="13"/>
      <c r="AN1921" s="13"/>
      <c r="AO1921" s="13"/>
      <c r="AP1921" s="13"/>
    </row>
    <row r="1922" spans="1:42" ht="15" hidden="1" x14ac:dyDescent="0.25">
      <c r="A1922"/>
      <c r="B1922"/>
      <c r="C1922"/>
      <c r="D1922"/>
      <c r="E1922"/>
      <c r="F1922"/>
      <c r="G1922"/>
      <c r="H1922"/>
      <c r="I1922"/>
      <c r="J1922"/>
      <c r="K1922"/>
      <c r="L1922"/>
      <c r="M1922"/>
      <c r="N1922"/>
      <c r="O1922"/>
      <c r="P1922"/>
      <c r="Q1922"/>
      <c r="R1922"/>
      <c r="S1922"/>
      <c r="T1922"/>
      <c r="U1922"/>
      <c r="V1922" s="40"/>
      <c r="W1922" s="40"/>
      <c r="X1922" s="40"/>
      <c r="AB1922" s="8"/>
      <c r="AC1922" s="8"/>
      <c r="AD1922" s="8"/>
      <c r="AE1922" s="8"/>
      <c r="AF1922" s="97"/>
      <c r="AG1922" s="13"/>
      <c r="AH1922" s="13"/>
      <c r="AI1922" s="13"/>
      <c r="AJ1922" s="13"/>
      <c r="AK1922" s="13"/>
      <c r="AL1922" s="13"/>
      <c r="AM1922" s="13"/>
      <c r="AN1922" s="13"/>
      <c r="AO1922" s="13"/>
      <c r="AP1922" s="13"/>
    </row>
    <row r="1923" spans="1:42" ht="15" hidden="1" x14ac:dyDescent="0.25">
      <c r="A1923"/>
      <c r="B1923"/>
      <c r="C1923"/>
      <c r="D1923"/>
      <c r="E1923"/>
      <c r="F1923"/>
      <c r="G1923"/>
      <c r="H1923"/>
      <c r="I1923"/>
      <c r="J1923"/>
      <c r="K1923"/>
      <c r="L1923"/>
      <c r="M1923"/>
      <c r="N1923"/>
      <c r="O1923"/>
      <c r="P1923"/>
      <c r="Q1923"/>
      <c r="R1923"/>
      <c r="S1923"/>
      <c r="T1923"/>
      <c r="U1923"/>
      <c r="V1923" s="40"/>
      <c r="W1923" s="40"/>
      <c r="X1923" s="40"/>
      <c r="AF1923" s="97"/>
      <c r="AG1923" s="13"/>
      <c r="AH1923" s="13"/>
      <c r="AI1923" s="13"/>
      <c r="AJ1923" s="13"/>
      <c r="AK1923" s="13"/>
      <c r="AL1923" s="13"/>
      <c r="AM1923" s="13"/>
      <c r="AN1923" s="13"/>
      <c r="AO1923" s="13"/>
      <c r="AP1923" s="13"/>
    </row>
    <row r="1924" spans="1:42" ht="15" hidden="1" x14ac:dyDescent="0.25">
      <c r="A1924"/>
      <c r="B1924"/>
      <c r="C1924"/>
      <c r="D1924"/>
      <c r="E1924"/>
      <c r="F1924"/>
      <c r="G1924"/>
      <c r="H1924"/>
      <c r="I1924"/>
      <c r="J1924"/>
      <c r="K1924"/>
      <c r="L1924"/>
      <c r="M1924"/>
      <c r="N1924"/>
      <c r="O1924"/>
      <c r="P1924"/>
      <c r="Q1924"/>
      <c r="R1924"/>
      <c r="S1924"/>
      <c r="T1924"/>
      <c r="U1924"/>
      <c r="V1924" s="40"/>
      <c r="W1924" s="40"/>
      <c r="X1924" s="40"/>
      <c r="AF1924" s="97"/>
      <c r="AG1924" s="13"/>
      <c r="AH1924" s="13"/>
      <c r="AI1924" s="13"/>
      <c r="AJ1924" s="13"/>
      <c r="AK1924" s="13"/>
      <c r="AL1924" s="13"/>
      <c r="AM1924" s="13"/>
      <c r="AN1924" s="13"/>
      <c r="AO1924" s="13"/>
      <c r="AP1924" s="13"/>
    </row>
    <row r="1925" spans="1:42" ht="15" hidden="1" x14ac:dyDescent="0.25">
      <c r="A1925"/>
      <c r="B1925"/>
      <c r="C1925"/>
      <c r="D1925"/>
      <c r="E1925"/>
      <c r="F1925"/>
      <c r="G1925"/>
      <c r="H1925"/>
      <c r="I1925"/>
      <c r="J1925"/>
      <c r="K1925"/>
      <c r="L1925"/>
      <c r="M1925"/>
      <c r="N1925"/>
      <c r="O1925"/>
      <c r="P1925"/>
      <c r="Q1925"/>
      <c r="R1925"/>
      <c r="S1925"/>
      <c r="T1925"/>
      <c r="U1925"/>
      <c r="V1925" s="40"/>
      <c r="W1925" s="40"/>
      <c r="X1925" s="40"/>
      <c r="AF1925" s="97"/>
      <c r="AG1925" s="13"/>
      <c r="AH1925" s="13"/>
      <c r="AI1925" s="13"/>
      <c r="AJ1925" s="13"/>
      <c r="AK1925" s="13"/>
      <c r="AL1925" s="13"/>
      <c r="AM1925" s="13"/>
      <c r="AN1925" s="13"/>
      <c r="AO1925" s="13"/>
      <c r="AP1925" s="13"/>
    </row>
    <row r="1926" spans="1:42" ht="15" hidden="1" x14ac:dyDescent="0.25">
      <c r="A1926"/>
      <c r="B1926"/>
      <c r="C1926"/>
      <c r="D1926"/>
      <c r="E1926"/>
      <c r="F1926"/>
      <c r="G1926"/>
      <c r="H1926"/>
      <c r="I1926"/>
      <c r="J1926"/>
      <c r="K1926"/>
      <c r="L1926"/>
      <c r="M1926"/>
      <c r="N1926"/>
      <c r="O1926"/>
      <c r="P1926"/>
      <c r="Q1926"/>
      <c r="R1926"/>
      <c r="S1926"/>
      <c r="T1926"/>
      <c r="U1926"/>
      <c r="V1926" s="40"/>
      <c r="W1926" s="40"/>
      <c r="X1926" s="40"/>
      <c r="AF1926" s="97"/>
      <c r="AG1926" s="13"/>
      <c r="AH1926" s="13"/>
      <c r="AI1926" s="13"/>
      <c r="AJ1926" s="13"/>
      <c r="AK1926" s="13"/>
      <c r="AL1926" s="13"/>
      <c r="AM1926" s="13"/>
      <c r="AN1926" s="13"/>
      <c r="AO1926" s="13"/>
      <c r="AP1926" s="13"/>
    </row>
    <row r="1927" spans="1:42" ht="15" hidden="1" x14ac:dyDescent="0.25">
      <c r="A1927"/>
      <c r="B1927"/>
      <c r="C1927"/>
      <c r="D1927"/>
      <c r="E1927"/>
      <c r="F1927"/>
      <c r="G1927"/>
      <c r="H1927"/>
      <c r="I1927"/>
      <c r="J1927"/>
      <c r="K1927"/>
      <c r="L1927"/>
      <c r="M1927"/>
      <c r="N1927"/>
      <c r="O1927"/>
      <c r="P1927"/>
      <c r="Q1927"/>
      <c r="R1927"/>
      <c r="S1927"/>
      <c r="T1927"/>
      <c r="U1927"/>
      <c r="V1927" s="40"/>
      <c r="W1927" s="40"/>
      <c r="X1927" s="40"/>
      <c r="AB1927" s="8"/>
      <c r="AC1927" s="8"/>
      <c r="AD1927" s="8"/>
      <c r="AE1927" s="8"/>
      <c r="AF1927" s="97"/>
      <c r="AG1927" s="13"/>
      <c r="AH1927" s="13"/>
      <c r="AI1927" s="13"/>
      <c r="AJ1927" s="13"/>
      <c r="AK1927" s="13"/>
      <c r="AL1927" s="13"/>
      <c r="AM1927" s="13"/>
      <c r="AN1927" s="13"/>
      <c r="AO1927" s="13"/>
      <c r="AP1927" s="13"/>
    </row>
    <row r="1928" spans="1:42" ht="15" hidden="1" x14ac:dyDescent="0.25">
      <c r="A1928"/>
      <c r="B1928"/>
      <c r="C1928"/>
      <c r="D1928"/>
      <c r="E1928"/>
      <c r="F1928"/>
      <c r="G1928"/>
      <c r="H1928"/>
      <c r="I1928"/>
      <c r="J1928"/>
      <c r="K1928"/>
      <c r="L1928"/>
      <c r="M1928"/>
      <c r="N1928"/>
      <c r="O1928"/>
      <c r="P1928"/>
      <c r="Q1928"/>
      <c r="R1928"/>
      <c r="S1928"/>
      <c r="T1928"/>
      <c r="U1928"/>
      <c r="V1928" s="40"/>
      <c r="W1928" s="40"/>
      <c r="X1928" s="40"/>
      <c r="AB1928" s="8"/>
      <c r="AC1928" s="8"/>
      <c r="AD1928" s="8"/>
      <c r="AE1928" s="8"/>
      <c r="AF1928" s="97"/>
      <c r="AG1928" s="13"/>
      <c r="AH1928" s="13"/>
      <c r="AI1928" s="13"/>
      <c r="AJ1928" s="13"/>
      <c r="AK1928" s="13"/>
      <c r="AL1928" s="13"/>
      <c r="AM1928" s="13"/>
      <c r="AN1928" s="13"/>
      <c r="AO1928" s="13"/>
      <c r="AP1928" s="13"/>
    </row>
    <row r="1929" spans="1:42" ht="15" hidden="1" x14ac:dyDescent="0.25">
      <c r="A1929"/>
      <c r="B1929"/>
      <c r="C1929"/>
      <c r="D1929"/>
      <c r="E1929"/>
      <c r="F1929"/>
      <c r="G1929"/>
      <c r="H1929"/>
      <c r="I1929"/>
      <c r="J1929"/>
      <c r="K1929"/>
      <c r="L1929"/>
      <c r="M1929"/>
      <c r="N1929"/>
      <c r="O1929"/>
      <c r="P1929"/>
      <c r="Q1929"/>
      <c r="R1929"/>
      <c r="S1929"/>
      <c r="T1929"/>
      <c r="U1929"/>
      <c r="V1929" s="40"/>
      <c r="W1929" s="40"/>
      <c r="X1929" s="40"/>
      <c r="AB1929" s="8"/>
      <c r="AC1929" s="8"/>
      <c r="AD1929" s="8"/>
      <c r="AE1929" s="8"/>
      <c r="AF1929" s="97"/>
      <c r="AG1929" s="13"/>
      <c r="AH1929" s="13"/>
      <c r="AI1929" s="13"/>
      <c r="AJ1929" s="13"/>
      <c r="AK1929" s="13"/>
      <c r="AL1929" s="13"/>
      <c r="AM1929" s="13"/>
      <c r="AN1929" s="13"/>
      <c r="AO1929" s="13"/>
      <c r="AP1929" s="13"/>
    </row>
    <row r="1930" spans="1:42" ht="15" hidden="1" x14ac:dyDescent="0.25">
      <c r="A1930"/>
      <c r="B1930"/>
      <c r="C1930"/>
      <c r="D1930"/>
      <c r="E1930"/>
      <c r="F1930"/>
      <c r="G1930"/>
      <c r="H1930"/>
      <c r="I1930"/>
      <c r="J1930"/>
      <c r="K1930"/>
      <c r="L1930"/>
      <c r="M1930"/>
      <c r="N1930"/>
      <c r="O1930"/>
      <c r="P1930"/>
      <c r="Q1930"/>
      <c r="R1930"/>
      <c r="S1930"/>
      <c r="T1930"/>
      <c r="U1930"/>
      <c r="V1930" s="40"/>
      <c r="W1930" s="40"/>
      <c r="X1930" s="40"/>
      <c r="AF1930" s="97"/>
      <c r="AG1930" s="13"/>
      <c r="AH1930" s="13"/>
      <c r="AI1930" s="13"/>
      <c r="AJ1930" s="13"/>
      <c r="AK1930" s="13"/>
      <c r="AL1930" s="13"/>
      <c r="AM1930" s="13"/>
      <c r="AN1930" s="13"/>
      <c r="AO1930" s="13"/>
      <c r="AP1930" s="13"/>
    </row>
    <row r="1931" spans="1:42" ht="15" hidden="1" x14ac:dyDescent="0.25">
      <c r="A1931"/>
      <c r="B1931"/>
      <c r="C1931"/>
      <c r="D1931"/>
      <c r="E1931"/>
      <c r="F1931"/>
      <c r="G1931"/>
      <c r="H1931"/>
      <c r="I1931"/>
      <c r="J1931"/>
      <c r="K1931"/>
      <c r="L1931"/>
      <c r="M1931"/>
      <c r="N1931"/>
      <c r="O1931"/>
      <c r="P1931"/>
      <c r="Q1931"/>
      <c r="R1931"/>
      <c r="S1931"/>
      <c r="T1931"/>
      <c r="U1931"/>
      <c r="V1931" s="40"/>
      <c r="W1931" s="40"/>
      <c r="X1931" s="40"/>
      <c r="AF1931" s="97"/>
      <c r="AG1931" s="13"/>
      <c r="AH1931" s="13"/>
      <c r="AI1931" s="13"/>
      <c r="AJ1931" s="13"/>
      <c r="AK1931" s="13"/>
      <c r="AL1931" s="13"/>
      <c r="AM1931" s="13"/>
      <c r="AN1931" s="13"/>
      <c r="AO1931" s="13"/>
      <c r="AP1931" s="13"/>
    </row>
    <row r="1932" spans="1:42" ht="15" hidden="1" x14ac:dyDescent="0.25">
      <c r="A1932"/>
      <c r="B1932"/>
      <c r="C1932"/>
      <c r="D1932"/>
      <c r="E1932"/>
      <c r="F1932"/>
      <c r="G1932"/>
      <c r="H1932"/>
      <c r="I1932"/>
      <c r="J1932"/>
      <c r="K1932"/>
      <c r="L1932"/>
      <c r="M1932"/>
      <c r="N1932"/>
      <c r="O1932"/>
      <c r="P1932"/>
      <c r="Q1932"/>
      <c r="R1932"/>
      <c r="S1932"/>
      <c r="T1932"/>
      <c r="U1932"/>
      <c r="V1932" s="40"/>
      <c r="W1932" s="40"/>
      <c r="X1932" s="40"/>
      <c r="AF1932" s="97"/>
      <c r="AG1932" s="13"/>
      <c r="AH1932" s="13"/>
      <c r="AI1932" s="13"/>
      <c r="AJ1932" s="13"/>
      <c r="AK1932" s="13"/>
      <c r="AL1932" s="13"/>
      <c r="AM1932" s="13"/>
      <c r="AN1932" s="13"/>
      <c r="AO1932" s="13"/>
      <c r="AP1932" s="13"/>
    </row>
    <row r="1933" spans="1:42" ht="15" hidden="1" x14ac:dyDescent="0.25">
      <c r="A1933"/>
      <c r="B1933"/>
      <c r="C1933"/>
      <c r="D1933"/>
      <c r="E1933"/>
      <c r="F1933"/>
      <c r="G1933"/>
      <c r="H1933"/>
      <c r="I1933"/>
      <c r="J1933"/>
      <c r="K1933"/>
      <c r="L1933"/>
      <c r="M1933"/>
      <c r="N1933"/>
      <c r="O1933"/>
      <c r="P1933"/>
      <c r="Q1933"/>
      <c r="R1933"/>
      <c r="S1933"/>
      <c r="T1933"/>
      <c r="U1933"/>
      <c r="V1933" s="40"/>
      <c r="W1933" s="40"/>
      <c r="X1933" s="40"/>
      <c r="AF1933" s="97"/>
      <c r="AG1933" s="13"/>
      <c r="AH1933" s="13"/>
      <c r="AI1933" s="13"/>
      <c r="AJ1933" s="13"/>
      <c r="AK1933" s="13"/>
      <c r="AL1933" s="13"/>
      <c r="AM1933" s="13"/>
      <c r="AN1933" s="13"/>
      <c r="AO1933" s="13"/>
      <c r="AP1933" s="13"/>
    </row>
    <row r="1934" spans="1:42" ht="15" hidden="1" x14ac:dyDescent="0.25">
      <c r="A1934"/>
      <c r="B1934"/>
      <c r="C1934"/>
      <c r="D1934"/>
      <c r="E1934"/>
      <c r="F1934"/>
      <c r="G1934"/>
      <c r="H1934"/>
      <c r="I1934"/>
      <c r="J1934"/>
      <c r="K1934"/>
      <c r="L1934"/>
      <c r="M1934"/>
      <c r="N1934"/>
      <c r="O1934"/>
      <c r="P1934"/>
      <c r="Q1934"/>
      <c r="R1934"/>
      <c r="S1934"/>
      <c r="T1934"/>
      <c r="U1934"/>
      <c r="V1934" s="40"/>
      <c r="W1934" s="40"/>
      <c r="X1934" s="40"/>
      <c r="AF1934" s="97"/>
      <c r="AG1934" s="13"/>
      <c r="AH1934" s="13"/>
      <c r="AI1934" s="13"/>
      <c r="AJ1934" s="13"/>
      <c r="AK1934" s="13"/>
      <c r="AL1934" s="13"/>
      <c r="AM1934" s="13"/>
      <c r="AN1934" s="13"/>
      <c r="AO1934" s="13"/>
      <c r="AP1934" s="13"/>
    </row>
    <row r="1935" spans="1:42" ht="15" hidden="1" x14ac:dyDescent="0.25">
      <c r="A1935"/>
      <c r="B1935"/>
      <c r="C1935"/>
      <c r="D1935"/>
      <c r="E1935"/>
      <c r="F1935"/>
      <c r="G1935"/>
      <c r="H1935"/>
      <c r="I1935"/>
      <c r="J1935"/>
      <c r="K1935"/>
      <c r="L1935"/>
      <c r="M1935"/>
      <c r="N1935"/>
      <c r="O1935"/>
      <c r="P1935"/>
      <c r="Q1935"/>
      <c r="R1935"/>
      <c r="S1935"/>
      <c r="T1935"/>
      <c r="U1935"/>
      <c r="V1935" s="40"/>
      <c r="W1935" s="40"/>
      <c r="X1935" s="40"/>
      <c r="AF1935" s="97"/>
      <c r="AG1935" s="13"/>
      <c r="AH1935" s="13"/>
      <c r="AI1935" s="13"/>
      <c r="AJ1935" s="13"/>
      <c r="AK1935" s="13"/>
      <c r="AL1935" s="13"/>
      <c r="AM1935" s="13"/>
      <c r="AN1935" s="13"/>
      <c r="AO1935" s="13"/>
      <c r="AP1935" s="13"/>
    </row>
    <row r="1936" spans="1:42" ht="15" hidden="1" x14ac:dyDescent="0.25">
      <c r="A1936"/>
      <c r="B1936"/>
      <c r="C1936"/>
      <c r="D1936"/>
      <c r="E1936"/>
      <c r="F1936"/>
      <c r="G1936"/>
      <c r="H1936"/>
      <c r="I1936"/>
      <c r="J1936"/>
      <c r="K1936"/>
      <c r="L1936"/>
      <c r="M1936"/>
      <c r="N1936"/>
      <c r="O1936"/>
      <c r="P1936"/>
      <c r="Q1936"/>
      <c r="R1936"/>
      <c r="S1936"/>
      <c r="T1936"/>
      <c r="U1936"/>
      <c r="V1936" s="40"/>
      <c r="W1936" s="40"/>
      <c r="X1936" s="40"/>
      <c r="AF1936" s="97"/>
      <c r="AG1936" s="13"/>
      <c r="AH1936" s="13"/>
      <c r="AI1936" s="13"/>
      <c r="AJ1936" s="13"/>
      <c r="AK1936" s="13"/>
      <c r="AL1936" s="13"/>
      <c r="AM1936" s="13"/>
      <c r="AN1936" s="13"/>
      <c r="AO1936" s="13"/>
      <c r="AP1936" s="13"/>
    </row>
    <row r="1937" spans="1:42" ht="15" hidden="1" x14ac:dyDescent="0.25">
      <c r="A1937"/>
      <c r="B1937"/>
      <c r="C1937"/>
      <c r="D1937"/>
      <c r="E1937"/>
      <c r="F1937"/>
      <c r="G1937"/>
      <c r="H1937"/>
      <c r="I1937"/>
      <c r="J1937"/>
      <c r="K1937"/>
      <c r="L1937"/>
      <c r="M1937"/>
      <c r="N1937"/>
      <c r="O1937"/>
      <c r="P1937"/>
      <c r="Q1937"/>
      <c r="R1937"/>
      <c r="S1937"/>
      <c r="T1937"/>
      <c r="U1937"/>
      <c r="V1937" s="40"/>
      <c r="W1937" s="40"/>
      <c r="X1937" s="40"/>
      <c r="AF1937" s="97"/>
      <c r="AG1937" s="13"/>
      <c r="AH1937" s="13"/>
      <c r="AI1937" s="13"/>
      <c r="AJ1937" s="13"/>
      <c r="AK1937" s="13"/>
      <c r="AL1937" s="13"/>
      <c r="AM1937" s="13"/>
      <c r="AN1937" s="13"/>
      <c r="AO1937" s="13"/>
      <c r="AP1937" s="13"/>
    </row>
    <row r="1938" spans="1:42" ht="15" hidden="1" x14ac:dyDescent="0.25">
      <c r="A1938"/>
      <c r="B1938"/>
      <c r="C1938"/>
      <c r="D1938"/>
      <c r="E1938"/>
      <c r="F1938"/>
      <c r="G1938"/>
      <c r="H1938"/>
      <c r="I1938"/>
      <c r="J1938"/>
      <c r="K1938"/>
      <c r="L1938"/>
      <c r="M1938"/>
      <c r="N1938"/>
      <c r="O1938"/>
      <c r="P1938"/>
      <c r="Q1938"/>
      <c r="R1938"/>
      <c r="S1938"/>
      <c r="T1938"/>
      <c r="U1938"/>
      <c r="V1938" s="40"/>
      <c r="W1938" s="40"/>
      <c r="X1938" s="40"/>
      <c r="AF1938" s="97"/>
      <c r="AG1938" s="13"/>
      <c r="AH1938" s="13"/>
      <c r="AI1938" s="13"/>
      <c r="AJ1938" s="13"/>
      <c r="AK1938" s="13"/>
      <c r="AL1938" s="13"/>
      <c r="AM1938" s="13"/>
      <c r="AN1938" s="13"/>
      <c r="AO1938" s="13"/>
      <c r="AP1938" s="13"/>
    </row>
    <row r="1939" spans="1:42" ht="15" hidden="1" x14ac:dyDescent="0.25">
      <c r="A1939"/>
      <c r="B1939"/>
      <c r="C1939"/>
      <c r="D1939"/>
      <c r="E1939"/>
      <c r="F1939"/>
      <c r="G1939"/>
      <c r="H1939"/>
      <c r="I1939"/>
      <c r="J1939"/>
      <c r="K1939"/>
      <c r="L1939"/>
      <c r="M1939"/>
      <c r="N1939"/>
      <c r="O1939"/>
      <c r="P1939"/>
      <c r="Q1939"/>
      <c r="R1939"/>
      <c r="S1939"/>
      <c r="T1939"/>
      <c r="U1939"/>
      <c r="V1939" s="40"/>
      <c r="W1939" s="40"/>
      <c r="X1939" s="40"/>
      <c r="AF1939" s="97"/>
      <c r="AG1939" s="13"/>
      <c r="AH1939" s="13"/>
      <c r="AI1939" s="13"/>
      <c r="AJ1939" s="13"/>
      <c r="AK1939" s="13"/>
      <c r="AL1939" s="13"/>
      <c r="AM1939" s="13"/>
      <c r="AN1939" s="13"/>
      <c r="AO1939" s="13"/>
      <c r="AP1939" s="13"/>
    </row>
    <row r="1940" spans="1:42" ht="15" hidden="1" x14ac:dyDescent="0.25">
      <c r="A1940"/>
      <c r="B1940"/>
      <c r="C1940"/>
      <c r="D1940"/>
      <c r="E1940"/>
      <c r="F1940"/>
      <c r="G1940"/>
      <c r="H1940"/>
      <c r="I1940"/>
      <c r="J1940"/>
      <c r="K1940"/>
      <c r="L1940"/>
      <c r="M1940"/>
      <c r="N1940"/>
      <c r="O1940"/>
      <c r="P1940"/>
      <c r="Q1940"/>
      <c r="R1940"/>
      <c r="S1940"/>
      <c r="T1940"/>
      <c r="U1940"/>
      <c r="V1940" s="40"/>
      <c r="W1940" s="40"/>
      <c r="X1940" s="40"/>
      <c r="AF1940" s="97"/>
      <c r="AG1940" s="13"/>
      <c r="AH1940" s="13"/>
      <c r="AI1940" s="13"/>
      <c r="AJ1940" s="13"/>
      <c r="AK1940" s="13"/>
      <c r="AL1940" s="13"/>
      <c r="AM1940" s="13"/>
      <c r="AN1940" s="13"/>
      <c r="AO1940" s="13"/>
      <c r="AP1940" s="13"/>
    </row>
    <row r="1941" spans="1:42" ht="15" hidden="1" x14ac:dyDescent="0.25">
      <c r="A1941"/>
      <c r="B1941"/>
      <c r="C1941"/>
      <c r="D1941"/>
      <c r="E1941"/>
      <c r="F1941"/>
      <c r="G1941"/>
      <c r="H1941"/>
      <c r="I1941"/>
      <c r="J1941"/>
      <c r="K1941"/>
      <c r="L1941"/>
      <c r="M1941"/>
      <c r="N1941"/>
      <c r="O1941"/>
      <c r="P1941"/>
      <c r="Q1941"/>
      <c r="R1941"/>
      <c r="S1941"/>
      <c r="T1941"/>
      <c r="U1941"/>
      <c r="V1941" s="40"/>
      <c r="W1941" s="40"/>
      <c r="X1941" s="40"/>
      <c r="AF1941" s="97"/>
      <c r="AG1941" s="13"/>
      <c r="AH1941" s="13"/>
      <c r="AI1941" s="13"/>
      <c r="AJ1941" s="13"/>
      <c r="AK1941" s="13"/>
      <c r="AL1941" s="13"/>
      <c r="AM1941" s="13"/>
      <c r="AN1941" s="13"/>
      <c r="AO1941" s="13"/>
      <c r="AP1941" s="13"/>
    </row>
    <row r="1942" spans="1:42" ht="15" hidden="1" x14ac:dyDescent="0.25">
      <c r="A1942"/>
      <c r="B1942"/>
      <c r="C1942"/>
      <c r="D1942"/>
      <c r="E1942"/>
      <c r="F1942"/>
      <c r="G1942"/>
      <c r="H1942"/>
      <c r="I1942"/>
      <c r="J1942"/>
      <c r="K1942"/>
      <c r="L1942"/>
      <c r="M1942"/>
      <c r="N1942"/>
      <c r="O1942"/>
      <c r="P1942"/>
      <c r="Q1942"/>
      <c r="R1942"/>
      <c r="S1942"/>
      <c r="T1942"/>
      <c r="U1942"/>
      <c r="V1942" s="40"/>
      <c r="W1942" s="40"/>
      <c r="X1942" s="40"/>
      <c r="AF1942" s="97"/>
      <c r="AG1942" s="13"/>
      <c r="AH1942" s="13"/>
      <c r="AI1942" s="13"/>
      <c r="AJ1942" s="13"/>
      <c r="AK1942" s="13"/>
      <c r="AL1942" s="13"/>
      <c r="AM1942" s="13"/>
      <c r="AN1942" s="13"/>
      <c r="AO1942" s="13"/>
      <c r="AP1942" s="13"/>
    </row>
    <row r="1943" spans="1:42" ht="15" hidden="1" x14ac:dyDescent="0.25">
      <c r="A1943"/>
      <c r="B1943"/>
      <c r="C1943"/>
      <c r="D1943"/>
      <c r="E1943"/>
      <c r="F1943"/>
      <c r="G1943"/>
      <c r="H1943"/>
      <c r="I1943"/>
      <c r="J1943"/>
      <c r="K1943"/>
      <c r="L1943"/>
      <c r="M1943"/>
      <c r="N1943"/>
      <c r="O1943"/>
      <c r="P1943"/>
      <c r="Q1943"/>
      <c r="R1943"/>
      <c r="S1943"/>
      <c r="T1943"/>
      <c r="U1943"/>
      <c r="V1943" s="40"/>
      <c r="W1943" s="40"/>
      <c r="X1943" s="40"/>
      <c r="AF1943" s="97"/>
      <c r="AG1943" s="13"/>
      <c r="AH1943" s="13"/>
      <c r="AI1943" s="13"/>
      <c r="AJ1943" s="13"/>
      <c r="AK1943" s="13"/>
      <c r="AL1943" s="13"/>
      <c r="AM1943" s="13"/>
      <c r="AN1943" s="13"/>
      <c r="AO1943" s="13"/>
      <c r="AP1943" s="13"/>
    </row>
    <row r="1944" spans="1:42" ht="15" hidden="1" x14ac:dyDescent="0.25">
      <c r="A1944"/>
      <c r="B1944"/>
      <c r="C1944"/>
      <c r="D1944"/>
      <c r="E1944"/>
      <c r="F1944"/>
      <c r="G1944"/>
      <c r="H1944"/>
      <c r="I1944"/>
      <c r="J1944"/>
      <c r="K1944"/>
      <c r="L1944"/>
      <c r="M1944"/>
      <c r="N1944"/>
      <c r="O1944"/>
      <c r="P1944"/>
      <c r="Q1944"/>
      <c r="R1944"/>
      <c r="S1944"/>
      <c r="T1944"/>
      <c r="U1944"/>
      <c r="V1944" s="40"/>
      <c r="W1944" s="40"/>
      <c r="X1944" s="40"/>
      <c r="AF1944" s="97"/>
      <c r="AG1944" s="13"/>
      <c r="AH1944" s="13"/>
      <c r="AI1944" s="13"/>
      <c r="AJ1944" s="13"/>
      <c r="AK1944" s="13"/>
      <c r="AL1944" s="13"/>
      <c r="AM1944" s="13"/>
      <c r="AN1944" s="13"/>
      <c r="AO1944" s="13"/>
      <c r="AP1944" s="13"/>
    </row>
    <row r="1945" spans="1:42" ht="15" hidden="1" x14ac:dyDescent="0.25">
      <c r="A1945"/>
      <c r="B1945"/>
      <c r="C1945"/>
      <c r="D1945"/>
      <c r="E1945"/>
      <c r="F1945"/>
      <c r="G1945"/>
      <c r="H1945"/>
      <c r="I1945"/>
      <c r="J1945"/>
      <c r="K1945"/>
      <c r="L1945"/>
      <c r="M1945"/>
      <c r="N1945"/>
      <c r="O1945"/>
      <c r="P1945"/>
      <c r="Q1945"/>
      <c r="R1945"/>
      <c r="S1945"/>
      <c r="T1945"/>
      <c r="U1945"/>
      <c r="V1945" s="40"/>
      <c r="W1945" s="40"/>
      <c r="X1945" s="40"/>
      <c r="AA1945" s="8"/>
      <c r="AB1945" s="8"/>
      <c r="AC1945" s="8"/>
      <c r="AD1945" s="8"/>
      <c r="AE1945" s="8"/>
      <c r="AF1945" s="97"/>
      <c r="AG1945" s="13"/>
      <c r="AH1945" s="13"/>
      <c r="AI1945" s="13"/>
      <c r="AJ1945" s="13"/>
      <c r="AK1945" s="13"/>
      <c r="AL1945" s="13"/>
      <c r="AM1945" s="13"/>
      <c r="AN1945" s="13"/>
      <c r="AO1945" s="13"/>
      <c r="AP1945" s="13"/>
    </row>
    <row r="1946" spans="1:42" ht="15" hidden="1" x14ac:dyDescent="0.25">
      <c r="A1946"/>
      <c r="B1946"/>
      <c r="C1946"/>
      <c r="D1946"/>
      <c r="E1946"/>
      <c r="F1946"/>
      <c r="G1946"/>
      <c r="H1946"/>
      <c r="I1946"/>
      <c r="J1946"/>
      <c r="K1946"/>
      <c r="L1946"/>
      <c r="M1946"/>
      <c r="N1946"/>
      <c r="O1946"/>
      <c r="P1946"/>
      <c r="Q1946"/>
      <c r="R1946"/>
      <c r="S1946"/>
      <c r="T1946"/>
      <c r="U1946"/>
      <c r="V1946" s="40"/>
      <c r="W1946" s="40"/>
      <c r="X1946" s="40"/>
      <c r="AF1946" s="97"/>
      <c r="AG1946" s="13"/>
      <c r="AH1946" s="13"/>
      <c r="AI1946" s="13"/>
      <c r="AJ1946" s="13"/>
      <c r="AK1946" s="13"/>
      <c r="AL1946" s="13"/>
      <c r="AM1946" s="13"/>
      <c r="AN1946" s="13"/>
      <c r="AO1946" s="13"/>
      <c r="AP1946" s="13"/>
    </row>
    <row r="1947" spans="1:42" ht="15" hidden="1" x14ac:dyDescent="0.25">
      <c r="A1947"/>
      <c r="B1947"/>
      <c r="C1947"/>
      <c r="D1947"/>
      <c r="E1947"/>
      <c r="F1947"/>
      <c r="G1947"/>
      <c r="H1947"/>
      <c r="I1947"/>
      <c r="J1947"/>
      <c r="K1947"/>
      <c r="L1947"/>
      <c r="M1947"/>
      <c r="N1947"/>
      <c r="O1947"/>
      <c r="P1947"/>
      <c r="Q1947"/>
      <c r="R1947"/>
      <c r="S1947"/>
      <c r="T1947"/>
      <c r="U1947"/>
      <c r="V1947" s="40"/>
      <c r="W1947" s="40"/>
      <c r="X1947" s="40"/>
      <c r="AF1947" s="97"/>
      <c r="AG1947" s="13"/>
      <c r="AH1947" s="13"/>
      <c r="AI1947" s="13"/>
      <c r="AJ1947" s="13"/>
      <c r="AK1947" s="13"/>
      <c r="AL1947" s="13"/>
      <c r="AM1947" s="13"/>
      <c r="AN1947" s="13"/>
      <c r="AO1947" s="13"/>
      <c r="AP1947" s="13"/>
    </row>
    <row r="1948" spans="1:42" ht="15" hidden="1" x14ac:dyDescent="0.25">
      <c r="A1948"/>
      <c r="B1948"/>
      <c r="C1948"/>
      <c r="D1948"/>
      <c r="E1948"/>
      <c r="F1948"/>
      <c r="G1948"/>
      <c r="H1948"/>
      <c r="I1948"/>
      <c r="J1948"/>
      <c r="K1948"/>
      <c r="L1948"/>
      <c r="M1948"/>
      <c r="N1948"/>
      <c r="O1948"/>
      <c r="P1948"/>
      <c r="Q1948"/>
      <c r="R1948"/>
      <c r="S1948"/>
      <c r="T1948"/>
      <c r="U1948"/>
      <c r="V1948" s="40"/>
      <c r="W1948" s="40"/>
      <c r="X1948" s="40"/>
      <c r="AF1948" s="97"/>
      <c r="AG1948" s="13"/>
      <c r="AH1948" s="13"/>
      <c r="AI1948" s="13"/>
      <c r="AJ1948" s="13"/>
      <c r="AK1948" s="13"/>
      <c r="AL1948" s="13"/>
      <c r="AM1948" s="13"/>
      <c r="AN1948" s="13"/>
      <c r="AO1948" s="13"/>
      <c r="AP1948" s="13"/>
    </row>
    <row r="1949" spans="1:42" ht="15" hidden="1" x14ac:dyDescent="0.25">
      <c r="A1949"/>
      <c r="B1949"/>
      <c r="C1949"/>
      <c r="D1949"/>
      <c r="E1949"/>
      <c r="F1949"/>
      <c r="G1949"/>
      <c r="H1949"/>
      <c r="I1949"/>
      <c r="J1949"/>
      <c r="K1949"/>
      <c r="L1949"/>
      <c r="M1949"/>
      <c r="N1949"/>
      <c r="O1949"/>
      <c r="P1949"/>
      <c r="Q1949"/>
      <c r="R1949"/>
      <c r="S1949"/>
      <c r="T1949"/>
      <c r="U1949"/>
      <c r="V1949" s="40"/>
      <c r="W1949" s="40"/>
      <c r="X1949" s="40"/>
      <c r="AF1949" s="97"/>
      <c r="AG1949" s="13"/>
      <c r="AH1949" s="13"/>
      <c r="AI1949" s="13"/>
      <c r="AJ1949" s="13"/>
      <c r="AK1949" s="13"/>
      <c r="AL1949" s="13"/>
      <c r="AM1949" s="13"/>
      <c r="AN1949" s="13"/>
      <c r="AO1949" s="13"/>
      <c r="AP1949" s="13"/>
    </row>
    <row r="1950" spans="1:42" ht="15" hidden="1" x14ac:dyDescent="0.25">
      <c r="A1950"/>
      <c r="B1950"/>
      <c r="C1950"/>
      <c r="D1950"/>
      <c r="E1950"/>
      <c r="F1950"/>
      <c r="G1950"/>
      <c r="H1950"/>
      <c r="I1950"/>
      <c r="J1950"/>
      <c r="K1950"/>
      <c r="L1950"/>
      <c r="M1950"/>
      <c r="N1950"/>
      <c r="O1950"/>
      <c r="P1950"/>
      <c r="Q1950"/>
      <c r="R1950"/>
      <c r="S1950"/>
      <c r="T1950"/>
      <c r="U1950"/>
      <c r="V1950" s="40"/>
      <c r="W1950" s="40"/>
      <c r="X1950" s="40"/>
      <c r="AF1950" s="97"/>
      <c r="AG1950" s="13"/>
      <c r="AH1950" s="13"/>
      <c r="AI1950" s="13"/>
      <c r="AJ1950" s="13"/>
      <c r="AK1950" s="13"/>
      <c r="AL1950" s="13"/>
      <c r="AM1950" s="13"/>
      <c r="AN1950" s="13"/>
      <c r="AO1950" s="13"/>
      <c r="AP1950" s="13"/>
    </row>
    <row r="1951" spans="1:42" ht="15" hidden="1" x14ac:dyDescent="0.25">
      <c r="A1951"/>
      <c r="B1951"/>
      <c r="C1951"/>
      <c r="D1951"/>
      <c r="E1951"/>
      <c r="F1951"/>
      <c r="G1951"/>
      <c r="H1951"/>
      <c r="I1951"/>
      <c r="J1951"/>
      <c r="K1951"/>
      <c r="L1951"/>
      <c r="M1951"/>
      <c r="N1951"/>
      <c r="O1951"/>
      <c r="P1951"/>
      <c r="Q1951"/>
      <c r="R1951"/>
      <c r="S1951"/>
      <c r="T1951"/>
      <c r="U1951"/>
      <c r="V1951" s="40"/>
      <c r="W1951" s="40"/>
      <c r="X1951" s="40"/>
      <c r="AF1951" s="97"/>
      <c r="AG1951" s="13"/>
      <c r="AH1951" s="13"/>
      <c r="AI1951" s="13"/>
      <c r="AJ1951" s="13"/>
      <c r="AK1951" s="13"/>
      <c r="AL1951" s="13"/>
      <c r="AM1951" s="13"/>
      <c r="AN1951" s="13"/>
      <c r="AO1951" s="13"/>
      <c r="AP1951" s="13"/>
    </row>
    <row r="1952" spans="1:42" ht="15" hidden="1" x14ac:dyDescent="0.25">
      <c r="A1952"/>
      <c r="B1952"/>
      <c r="C1952"/>
      <c r="D1952"/>
      <c r="E1952"/>
      <c r="F1952"/>
      <c r="G1952"/>
      <c r="H1952"/>
      <c r="I1952"/>
      <c r="J1952"/>
      <c r="K1952"/>
      <c r="L1952"/>
      <c r="M1952"/>
      <c r="N1952"/>
      <c r="O1952"/>
      <c r="P1952"/>
      <c r="Q1952"/>
      <c r="R1952"/>
      <c r="S1952"/>
      <c r="T1952"/>
      <c r="U1952"/>
      <c r="V1952" s="40"/>
      <c r="W1952" s="40"/>
      <c r="X1952" s="40"/>
      <c r="AF1952" s="97"/>
      <c r="AG1952" s="13"/>
      <c r="AH1952" s="13"/>
      <c r="AI1952" s="13"/>
      <c r="AJ1952" s="13"/>
      <c r="AK1952" s="13"/>
      <c r="AL1952" s="13"/>
      <c r="AM1952" s="13"/>
      <c r="AN1952" s="13"/>
      <c r="AO1952" s="13"/>
      <c r="AP1952" s="13"/>
    </row>
    <row r="1953" spans="1:42" ht="15" hidden="1" x14ac:dyDescent="0.25">
      <c r="A1953"/>
      <c r="B1953"/>
      <c r="C1953"/>
      <c r="D1953"/>
      <c r="E1953"/>
      <c r="F1953"/>
      <c r="G1953"/>
      <c r="H1953"/>
      <c r="I1953"/>
      <c r="J1953"/>
      <c r="K1953"/>
      <c r="L1953"/>
      <c r="M1953"/>
      <c r="N1953"/>
      <c r="O1953"/>
      <c r="P1953"/>
      <c r="Q1953"/>
      <c r="R1953"/>
      <c r="S1953"/>
      <c r="T1953"/>
      <c r="U1953"/>
      <c r="V1953" s="40"/>
      <c r="W1953" s="40"/>
      <c r="X1953" s="40"/>
      <c r="AF1953" s="97"/>
      <c r="AG1953" s="13"/>
      <c r="AH1953" s="13"/>
      <c r="AI1953" s="13"/>
      <c r="AJ1953" s="13"/>
      <c r="AK1953" s="13"/>
      <c r="AL1953" s="13"/>
      <c r="AM1953" s="13"/>
      <c r="AN1953" s="13"/>
      <c r="AO1953" s="13"/>
      <c r="AP1953" s="13"/>
    </row>
    <row r="1954" spans="1:42" ht="15" hidden="1" x14ac:dyDescent="0.25">
      <c r="A1954"/>
      <c r="B1954"/>
      <c r="C1954"/>
      <c r="D1954"/>
      <c r="E1954"/>
      <c r="F1954"/>
      <c r="G1954"/>
      <c r="H1954"/>
      <c r="I1954"/>
      <c r="J1954"/>
      <c r="K1954"/>
      <c r="L1954"/>
      <c r="M1954"/>
      <c r="N1954"/>
      <c r="O1954"/>
      <c r="P1954"/>
      <c r="Q1954"/>
      <c r="R1954"/>
      <c r="S1954"/>
      <c r="T1954"/>
      <c r="U1954"/>
      <c r="V1954" s="40"/>
      <c r="W1954" s="40"/>
      <c r="X1954" s="40"/>
      <c r="AF1954" s="97"/>
      <c r="AG1954" s="13"/>
      <c r="AH1954" s="13"/>
      <c r="AI1954" s="13"/>
      <c r="AJ1954" s="13"/>
      <c r="AK1954" s="13"/>
      <c r="AL1954" s="13"/>
      <c r="AM1954" s="13"/>
      <c r="AN1954" s="13"/>
      <c r="AO1954" s="13"/>
      <c r="AP1954" s="13"/>
    </row>
    <row r="1955" spans="1:42" ht="15" hidden="1" x14ac:dyDescent="0.25">
      <c r="A1955"/>
      <c r="B1955"/>
      <c r="C1955"/>
      <c r="D1955"/>
      <c r="E1955"/>
      <c r="F1955"/>
      <c r="G1955"/>
      <c r="H1955"/>
      <c r="I1955"/>
      <c r="J1955"/>
      <c r="K1955"/>
      <c r="L1955"/>
      <c r="M1955"/>
      <c r="N1955"/>
      <c r="O1955"/>
      <c r="P1955"/>
      <c r="Q1955"/>
      <c r="R1955"/>
      <c r="S1955"/>
      <c r="T1955"/>
      <c r="U1955"/>
      <c r="V1955" s="40"/>
      <c r="W1955" s="40"/>
      <c r="X1955" s="40"/>
      <c r="AF1955" s="97"/>
      <c r="AG1955" s="13"/>
      <c r="AH1955" s="13"/>
      <c r="AI1955" s="13"/>
      <c r="AJ1955" s="13"/>
      <c r="AK1955" s="13"/>
      <c r="AL1955" s="13"/>
      <c r="AM1955" s="13"/>
      <c r="AN1955" s="13"/>
      <c r="AO1955" s="13"/>
      <c r="AP1955" s="13"/>
    </row>
    <row r="1956" spans="1:42" ht="15" hidden="1" x14ac:dyDescent="0.25">
      <c r="A1956"/>
      <c r="B1956"/>
      <c r="C1956"/>
      <c r="D1956"/>
      <c r="E1956"/>
      <c r="F1956"/>
      <c r="G1956"/>
      <c r="H1956"/>
      <c r="I1956"/>
      <c r="J1956"/>
      <c r="K1956"/>
      <c r="L1956"/>
      <c r="M1956"/>
      <c r="N1956"/>
      <c r="O1956"/>
      <c r="P1956"/>
      <c r="Q1956"/>
      <c r="R1956"/>
      <c r="S1956"/>
      <c r="T1956"/>
      <c r="U1956"/>
      <c r="V1956" s="40"/>
      <c r="W1956" s="40"/>
      <c r="X1956" s="40"/>
      <c r="AF1956" s="97"/>
      <c r="AG1956" s="13"/>
      <c r="AH1956" s="13"/>
      <c r="AI1956" s="13"/>
      <c r="AJ1956" s="13"/>
      <c r="AK1956" s="13"/>
      <c r="AL1956" s="13"/>
      <c r="AM1956" s="13"/>
      <c r="AN1956" s="13"/>
      <c r="AO1956" s="13"/>
      <c r="AP1956" s="13"/>
    </row>
    <row r="1957" spans="1:42" ht="15" hidden="1" x14ac:dyDescent="0.25">
      <c r="A1957"/>
      <c r="B1957"/>
      <c r="C1957"/>
      <c r="D1957"/>
      <c r="E1957"/>
      <c r="F1957"/>
      <c r="G1957"/>
      <c r="H1957"/>
      <c r="I1957"/>
      <c r="J1957"/>
      <c r="K1957"/>
      <c r="L1957"/>
      <c r="M1957"/>
      <c r="N1957"/>
      <c r="O1957"/>
      <c r="P1957"/>
      <c r="Q1957"/>
      <c r="R1957"/>
      <c r="S1957"/>
      <c r="T1957"/>
      <c r="U1957"/>
      <c r="V1957" s="40"/>
      <c r="W1957" s="40"/>
      <c r="X1957" s="40"/>
      <c r="AF1957" s="97"/>
      <c r="AG1957" s="13"/>
      <c r="AH1957" s="13"/>
      <c r="AI1957" s="13"/>
      <c r="AJ1957" s="13"/>
      <c r="AK1957" s="13"/>
      <c r="AL1957" s="13"/>
      <c r="AM1957" s="13"/>
      <c r="AN1957" s="13"/>
      <c r="AO1957" s="13"/>
      <c r="AP1957" s="13"/>
    </row>
    <row r="1958" spans="1:42" ht="15" hidden="1" x14ac:dyDescent="0.25">
      <c r="A1958"/>
      <c r="B1958"/>
      <c r="C1958"/>
      <c r="D1958"/>
      <c r="E1958"/>
      <c r="F1958"/>
      <c r="G1958"/>
      <c r="H1958"/>
      <c r="I1958"/>
      <c r="J1958"/>
      <c r="K1958"/>
      <c r="L1958"/>
      <c r="M1958"/>
      <c r="N1958"/>
      <c r="O1958"/>
      <c r="P1958"/>
      <c r="Q1958"/>
      <c r="R1958"/>
      <c r="S1958"/>
      <c r="T1958"/>
      <c r="U1958"/>
      <c r="V1958" s="40"/>
      <c r="W1958" s="40"/>
      <c r="X1958" s="40"/>
      <c r="AF1958" s="97"/>
      <c r="AG1958" s="13"/>
      <c r="AH1958" s="13"/>
      <c r="AI1958" s="13"/>
      <c r="AJ1958" s="13"/>
      <c r="AK1958" s="13"/>
      <c r="AL1958" s="13"/>
      <c r="AM1958" s="13"/>
      <c r="AN1958" s="13"/>
      <c r="AO1958" s="13"/>
      <c r="AP1958" s="13"/>
    </row>
    <row r="1959" spans="1:42" ht="15" hidden="1" x14ac:dyDescent="0.25">
      <c r="A1959"/>
      <c r="B1959"/>
      <c r="C1959"/>
      <c r="D1959"/>
      <c r="E1959"/>
      <c r="F1959"/>
      <c r="G1959"/>
      <c r="H1959"/>
      <c r="I1959"/>
      <c r="J1959"/>
      <c r="K1959"/>
      <c r="L1959"/>
      <c r="M1959"/>
      <c r="N1959"/>
      <c r="O1959"/>
      <c r="P1959"/>
      <c r="Q1959"/>
      <c r="R1959"/>
      <c r="S1959"/>
      <c r="T1959"/>
      <c r="U1959"/>
      <c r="V1959" s="40"/>
      <c r="W1959" s="40"/>
      <c r="X1959" s="40"/>
      <c r="AF1959" s="97"/>
      <c r="AG1959" s="13"/>
      <c r="AH1959" s="13"/>
      <c r="AI1959" s="13"/>
      <c r="AJ1959" s="13"/>
      <c r="AK1959" s="13"/>
      <c r="AL1959" s="13"/>
      <c r="AM1959" s="13"/>
      <c r="AN1959" s="13"/>
      <c r="AO1959" s="13"/>
      <c r="AP1959" s="13"/>
    </row>
    <row r="1960" spans="1:42" ht="15" hidden="1" x14ac:dyDescent="0.25">
      <c r="A1960"/>
      <c r="B1960"/>
      <c r="C1960"/>
      <c r="D1960"/>
      <c r="E1960"/>
      <c r="F1960"/>
      <c r="G1960"/>
      <c r="H1960"/>
      <c r="I1960"/>
      <c r="J1960"/>
      <c r="K1960"/>
      <c r="L1960"/>
      <c r="M1960"/>
      <c r="N1960"/>
      <c r="O1960"/>
      <c r="P1960"/>
      <c r="Q1960"/>
      <c r="R1960"/>
      <c r="S1960"/>
      <c r="T1960"/>
      <c r="U1960"/>
      <c r="V1960" s="40"/>
      <c r="W1960" s="40"/>
      <c r="X1960" s="40"/>
      <c r="AF1960" s="97"/>
      <c r="AG1960" s="13"/>
      <c r="AH1960" s="13"/>
      <c r="AI1960" s="13"/>
      <c r="AJ1960" s="13"/>
      <c r="AK1960" s="13"/>
      <c r="AL1960" s="13"/>
      <c r="AM1960" s="13"/>
      <c r="AN1960" s="13"/>
      <c r="AO1960" s="13"/>
      <c r="AP1960" s="13"/>
    </row>
    <row r="1961" spans="1:42" ht="15" hidden="1" x14ac:dyDescent="0.25">
      <c r="A1961"/>
      <c r="B1961"/>
      <c r="C1961"/>
      <c r="D1961"/>
      <c r="E1961"/>
      <c r="F1961"/>
      <c r="G1961"/>
      <c r="H1961"/>
      <c r="I1961"/>
      <c r="J1961"/>
      <c r="K1961"/>
      <c r="L1961"/>
      <c r="M1961"/>
      <c r="N1961"/>
      <c r="O1961"/>
      <c r="P1961"/>
      <c r="Q1961"/>
      <c r="R1961"/>
      <c r="S1961"/>
      <c r="T1961"/>
      <c r="U1961"/>
      <c r="V1961" s="40"/>
      <c r="W1961" s="40"/>
      <c r="X1961" s="40"/>
      <c r="AF1961" s="97"/>
      <c r="AG1961" s="13"/>
      <c r="AH1961" s="13"/>
      <c r="AI1961" s="13"/>
      <c r="AJ1961" s="13"/>
      <c r="AK1961" s="13"/>
      <c r="AL1961" s="13"/>
      <c r="AM1961" s="13"/>
      <c r="AN1961" s="13"/>
      <c r="AO1961" s="13"/>
      <c r="AP1961" s="13"/>
    </row>
    <row r="1962" spans="1:42" ht="15" hidden="1" x14ac:dyDescent="0.25">
      <c r="A1962"/>
      <c r="B1962"/>
      <c r="C1962"/>
      <c r="D1962"/>
      <c r="E1962"/>
      <c r="F1962"/>
      <c r="G1962"/>
      <c r="H1962"/>
      <c r="I1962"/>
      <c r="J1962"/>
      <c r="K1962"/>
      <c r="L1962"/>
      <c r="M1962"/>
      <c r="N1962"/>
      <c r="O1962"/>
      <c r="P1962"/>
      <c r="Q1962"/>
      <c r="R1962"/>
      <c r="S1962"/>
      <c r="T1962"/>
      <c r="U1962"/>
      <c r="V1962" s="40"/>
      <c r="W1962" s="40"/>
      <c r="X1962" s="40"/>
      <c r="AB1962" s="8"/>
      <c r="AC1962" s="8"/>
      <c r="AD1962" s="8"/>
      <c r="AE1962" s="8"/>
      <c r="AF1962" s="97"/>
      <c r="AG1962" s="13"/>
      <c r="AH1962" s="13"/>
      <c r="AI1962" s="13"/>
      <c r="AJ1962" s="13"/>
      <c r="AK1962" s="13"/>
      <c r="AL1962" s="13"/>
      <c r="AM1962" s="13"/>
      <c r="AN1962" s="13"/>
      <c r="AO1962" s="13"/>
      <c r="AP1962" s="13"/>
    </row>
    <row r="1963" spans="1:42" ht="15" hidden="1" x14ac:dyDescent="0.25">
      <c r="A1963"/>
      <c r="B1963"/>
      <c r="C1963"/>
      <c r="D1963"/>
      <c r="E1963"/>
      <c r="F1963"/>
      <c r="G1963"/>
      <c r="H1963"/>
      <c r="I1963"/>
      <c r="J1963"/>
      <c r="K1963"/>
      <c r="L1963"/>
      <c r="M1963"/>
      <c r="N1963"/>
      <c r="O1963"/>
      <c r="P1963"/>
      <c r="Q1963"/>
      <c r="R1963"/>
      <c r="S1963"/>
      <c r="T1963"/>
      <c r="U1963"/>
      <c r="V1963" s="40"/>
      <c r="W1963" s="40"/>
      <c r="X1963" s="40"/>
      <c r="AF1963" s="97"/>
      <c r="AG1963" s="13"/>
      <c r="AH1963" s="13"/>
      <c r="AI1963" s="13"/>
      <c r="AJ1963" s="13"/>
      <c r="AK1963" s="13"/>
      <c r="AL1963" s="13"/>
      <c r="AM1963" s="13"/>
      <c r="AN1963" s="13"/>
      <c r="AO1963" s="13"/>
      <c r="AP1963" s="13"/>
    </row>
    <row r="1964" spans="1:42" ht="15" hidden="1" x14ac:dyDescent="0.25">
      <c r="A1964"/>
      <c r="B1964"/>
      <c r="C1964"/>
      <c r="D1964"/>
      <c r="E1964"/>
      <c r="F1964"/>
      <c r="G1964"/>
      <c r="H1964"/>
      <c r="I1964"/>
      <c r="J1964"/>
      <c r="K1964"/>
      <c r="L1964"/>
      <c r="M1964"/>
      <c r="N1964"/>
      <c r="O1964"/>
      <c r="P1964"/>
      <c r="Q1964"/>
      <c r="R1964"/>
      <c r="S1964"/>
      <c r="T1964"/>
      <c r="U1964"/>
      <c r="V1964" s="40"/>
      <c r="W1964" s="40"/>
      <c r="X1964" s="40"/>
      <c r="AF1964" s="97"/>
      <c r="AG1964" s="13"/>
      <c r="AH1964" s="13"/>
      <c r="AI1964" s="13"/>
      <c r="AJ1964" s="13"/>
      <c r="AK1964" s="13"/>
      <c r="AL1964" s="13"/>
      <c r="AM1964" s="13"/>
      <c r="AN1964" s="13"/>
      <c r="AO1964" s="13"/>
      <c r="AP1964" s="13"/>
    </row>
    <row r="1965" spans="1:42" ht="15" hidden="1" x14ac:dyDescent="0.25">
      <c r="A1965"/>
      <c r="B1965"/>
      <c r="C1965"/>
      <c r="D1965"/>
      <c r="E1965"/>
      <c r="F1965"/>
      <c r="G1965"/>
      <c r="H1965"/>
      <c r="I1965"/>
      <c r="J1965"/>
      <c r="K1965"/>
      <c r="L1965"/>
      <c r="M1965"/>
      <c r="N1965"/>
      <c r="O1965"/>
      <c r="P1965"/>
      <c r="Q1965"/>
      <c r="R1965"/>
      <c r="S1965"/>
      <c r="T1965"/>
      <c r="U1965"/>
      <c r="V1965" s="40"/>
      <c r="W1965" s="40"/>
      <c r="X1965" s="40"/>
      <c r="AB1965" s="8"/>
      <c r="AC1965" s="8"/>
      <c r="AD1965" s="8"/>
      <c r="AE1965" s="8"/>
      <c r="AF1965" s="97"/>
      <c r="AG1965" s="13"/>
      <c r="AH1965" s="13"/>
      <c r="AI1965" s="13"/>
      <c r="AJ1965" s="13"/>
      <c r="AK1965" s="13"/>
      <c r="AL1965" s="13"/>
      <c r="AM1965" s="13"/>
      <c r="AN1965" s="13"/>
      <c r="AO1965" s="13"/>
      <c r="AP1965" s="13"/>
    </row>
    <row r="1966" spans="1:42" ht="15" hidden="1" x14ac:dyDescent="0.25">
      <c r="A1966"/>
      <c r="B1966"/>
      <c r="C1966"/>
      <c r="D1966"/>
      <c r="E1966"/>
      <c r="F1966"/>
      <c r="G1966"/>
      <c r="H1966"/>
      <c r="I1966"/>
      <c r="J1966"/>
      <c r="K1966"/>
      <c r="L1966"/>
      <c r="M1966"/>
      <c r="N1966"/>
      <c r="O1966"/>
      <c r="P1966"/>
      <c r="Q1966"/>
      <c r="R1966"/>
      <c r="S1966"/>
      <c r="T1966"/>
      <c r="U1966"/>
      <c r="V1966" s="40"/>
      <c r="W1966" s="40"/>
      <c r="X1966" s="40"/>
      <c r="AB1966" s="8"/>
      <c r="AC1966" s="8"/>
      <c r="AD1966" s="8"/>
      <c r="AE1966" s="8"/>
      <c r="AF1966" s="97"/>
      <c r="AG1966" s="13"/>
      <c r="AH1966" s="13"/>
      <c r="AI1966" s="13"/>
      <c r="AJ1966" s="13"/>
      <c r="AK1966" s="13"/>
      <c r="AL1966" s="13"/>
      <c r="AM1966" s="13"/>
      <c r="AN1966" s="13"/>
      <c r="AO1966" s="13"/>
      <c r="AP1966" s="13"/>
    </row>
    <row r="1967" spans="1:42" ht="15" hidden="1" x14ac:dyDescent="0.25">
      <c r="A1967"/>
      <c r="B1967"/>
      <c r="C1967"/>
      <c r="D1967"/>
      <c r="E1967"/>
      <c r="F1967"/>
      <c r="G1967"/>
      <c r="H1967"/>
      <c r="I1967"/>
      <c r="J1967"/>
      <c r="K1967"/>
      <c r="L1967"/>
      <c r="M1967"/>
      <c r="N1967"/>
      <c r="O1967"/>
      <c r="P1967"/>
      <c r="Q1967"/>
      <c r="R1967"/>
      <c r="S1967"/>
      <c r="T1967"/>
      <c r="U1967"/>
      <c r="V1967" s="40"/>
      <c r="W1967" s="40"/>
      <c r="X1967" s="40"/>
      <c r="AB1967" s="8"/>
      <c r="AC1967" s="8"/>
      <c r="AD1967" s="8"/>
      <c r="AE1967" s="8"/>
      <c r="AF1967" s="97"/>
      <c r="AG1967" s="13"/>
      <c r="AH1967" s="13"/>
      <c r="AI1967" s="13"/>
      <c r="AJ1967" s="13"/>
      <c r="AK1967" s="13"/>
      <c r="AL1967" s="13"/>
      <c r="AM1967" s="13"/>
      <c r="AN1967" s="13"/>
      <c r="AO1967" s="13"/>
      <c r="AP1967" s="13"/>
    </row>
    <row r="1968" spans="1:42" ht="15" hidden="1" x14ac:dyDescent="0.25">
      <c r="A1968"/>
      <c r="B1968"/>
      <c r="C1968"/>
      <c r="D1968"/>
      <c r="E1968"/>
      <c r="F1968"/>
      <c r="G1968"/>
      <c r="H1968"/>
      <c r="I1968"/>
      <c r="J1968"/>
      <c r="K1968"/>
      <c r="L1968"/>
      <c r="M1968"/>
      <c r="N1968"/>
      <c r="O1968"/>
      <c r="P1968"/>
      <c r="Q1968"/>
      <c r="R1968"/>
      <c r="S1968"/>
      <c r="T1968"/>
      <c r="U1968"/>
      <c r="V1968" s="40"/>
      <c r="W1968" s="40"/>
      <c r="X1968" s="40"/>
      <c r="AB1968" s="8"/>
      <c r="AC1968" s="8"/>
      <c r="AD1968" s="8"/>
      <c r="AE1968" s="8"/>
      <c r="AF1968" s="97"/>
      <c r="AG1968" s="13"/>
      <c r="AH1968" s="13"/>
      <c r="AI1968" s="13"/>
      <c r="AJ1968" s="13"/>
      <c r="AK1968" s="13"/>
      <c r="AL1968" s="13"/>
      <c r="AM1968" s="13"/>
      <c r="AN1968" s="13"/>
      <c r="AO1968" s="13"/>
      <c r="AP1968" s="13"/>
    </row>
    <row r="1969" spans="1:42" ht="15" hidden="1" x14ac:dyDescent="0.25">
      <c r="A1969"/>
      <c r="B1969"/>
      <c r="C1969"/>
      <c r="D1969"/>
      <c r="E1969"/>
      <c r="F1969"/>
      <c r="G1969"/>
      <c r="H1969"/>
      <c r="I1969"/>
      <c r="J1969"/>
      <c r="K1969"/>
      <c r="L1969"/>
      <c r="M1969"/>
      <c r="N1969"/>
      <c r="O1969"/>
      <c r="P1969"/>
      <c r="Q1969"/>
      <c r="R1969"/>
      <c r="S1969"/>
      <c r="T1969"/>
      <c r="U1969"/>
      <c r="V1969" s="40"/>
      <c r="W1969" s="40"/>
      <c r="X1969" s="40"/>
      <c r="AB1969" s="8"/>
      <c r="AC1969" s="8"/>
      <c r="AD1969" s="8"/>
      <c r="AE1969" s="8"/>
      <c r="AF1969" s="97"/>
      <c r="AG1969" s="13"/>
      <c r="AH1969" s="13"/>
      <c r="AI1969" s="13"/>
      <c r="AJ1969" s="13"/>
      <c r="AK1969" s="13"/>
      <c r="AL1969" s="13"/>
      <c r="AM1969" s="13"/>
      <c r="AN1969" s="13"/>
      <c r="AO1969" s="13"/>
      <c r="AP1969" s="13"/>
    </row>
    <row r="1970" spans="1:42" ht="15" hidden="1" x14ac:dyDescent="0.25">
      <c r="A1970"/>
      <c r="B1970"/>
      <c r="C1970"/>
      <c r="D1970"/>
      <c r="E1970"/>
      <c r="F1970"/>
      <c r="G1970"/>
      <c r="H1970"/>
      <c r="I1970"/>
      <c r="J1970"/>
      <c r="K1970"/>
      <c r="L1970"/>
      <c r="M1970"/>
      <c r="N1970"/>
      <c r="O1970"/>
      <c r="P1970"/>
      <c r="Q1970"/>
      <c r="R1970"/>
      <c r="S1970"/>
      <c r="T1970"/>
      <c r="U1970"/>
      <c r="V1970" s="40"/>
      <c r="W1970" s="40"/>
      <c r="X1970" s="40"/>
      <c r="AF1970" s="97"/>
      <c r="AG1970" s="13"/>
      <c r="AH1970" s="13"/>
      <c r="AI1970" s="13"/>
      <c r="AJ1970" s="13"/>
      <c r="AK1970" s="13"/>
      <c r="AL1970" s="13"/>
      <c r="AM1970" s="13"/>
      <c r="AN1970" s="13"/>
      <c r="AO1970" s="13"/>
      <c r="AP1970" s="13"/>
    </row>
    <row r="1971" spans="1:42" ht="15" hidden="1" x14ac:dyDescent="0.25">
      <c r="A1971"/>
      <c r="B1971"/>
      <c r="C1971"/>
      <c r="D1971"/>
      <c r="E1971"/>
      <c r="F1971"/>
      <c r="G1971"/>
      <c r="H1971"/>
      <c r="I1971"/>
      <c r="J1971"/>
      <c r="K1971"/>
      <c r="L1971"/>
      <c r="M1971"/>
      <c r="N1971"/>
      <c r="O1971"/>
      <c r="P1971"/>
      <c r="Q1971"/>
      <c r="R1971"/>
      <c r="S1971"/>
      <c r="T1971"/>
      <c r="U1971"/>
      <c r="V1971" s="40"/>
      <c r="W1971" s="40"/>
      <c r="X1971" s="40"/>
      <c r="AF1971" s="97"/>
      <c r="AG1971" s="13"/>
      <c r="AH1971" s="13"/>
      <c r="AI1971" s="13"/>
      <c r="AJ1971" s="13"/>
      <c r="AK1971" s="13"/>
      <c r="AL1971" s="13"/>
      <c r="AM1971" s="13"/>
      <c r="AN1971" s="13"/>
      <c r="AO1971" s="13"/>
      <c r="AP1971" s="13"/>
    </row>
    <row r="1972" spans="1:42" ht="15" hidden="1" x14ac:dyDescent="0.25">
      <c r="A1972"/>
      <c r="B1972"/>
      <c r="C1972"/>
      <c r="D1972"/>
      <c r="E1972"/>
      <c r="F1972"/>
      <c r="G1972"/>
      <c r="H1972"/>
      <c r="I1972"/>
      <c r="J1972"/>
      <c r="K1972"/>
      <c r="L1972"/>
      <c r="M1972"/>
      <c r="N1972"/>
      <c r="O1972"/>
      <c r="P1972"/>
      <c r="Q1972"/>
      <c r="R1972"/>
      <c r="S1972"/>
      <c r="T1972"/>
      <c r="U1972"/>
      <c r="V1972" s="40"/>
      <c r="W1972" s="40"/>
      <c r="X1972" s="40"/>
      <c r="AB1972" s="8"/>
      <c r="AC1972" s="8"/>
      <c r="AD1972" s="8"/>
      <c r="AE1972" s="8"/>
      <c r="AF1972" s="97"/>
      <c r="AG1972" s="13"/>
      <c r="AH1972" s="13"/>
      <c r="AI1972" s="13"/>
      <c r="AJ1972" s="13"/>
      <c r="AK1972" s="13"/>
      <c r="AL1972" s="13"/>
      <c r="AM1972" s="13"/>
      <c r="AN1972" s="13"/>
      <c r="AO1972" s="13"/>
      <c r="AP1972" s="13"/>
    </row>
    <row r="1973" spans="1:42" ht="15" hidden="1" x14ac:dyDescent="0.25">
      <c r="A1973"/>
      <c r="B1973"/>
      <c r="C1973"/>
      <c r="D1973"/>
      <c r="E1973"/>
      <c r="F1973"/>
      <c r="G1973"/>
      <c r="H1973"/>
      <c r="I1973"/>
      <c r="J1973"/>
      <c r="K1973"/>
      <c r="L1973"/>
      <c r="M1973"/>
      <c r="N1973"/>
      <c r="O1973"/>
      <c r="P1973"/>
      <c r="Q1973"/>
      <c r="R1973"/>
      <c r="S1973"/>
      <c r="T1973"/>
      <c r="U1973"/>
      <c r="V1973" s="40"/>
      <c r="W1973" s="40"/>
      <c r="X1973" s="40"/>
      <c r="AB1973" s="8"/>
      <c r="AC1973" s="8"/>
      <c r="AD1973" s="8"/>
      <c r="AE1973" s="8"/>
      <c r="AF1973" s="97"/>
      <c r="AG1973" s="13"/>
      <c r="AH1973" s="13"/>
      <c r="AI1973" s="13"/>
      <c r="AJ1973" s="13"/>
      <c r="AK1973" s="13"/>
      <c r="AL1973" s="13"/>
      <c r="AM1973" s="13"/>
      <c r="AN1973" s="13"/>
      <c r="AO1973" s="13"/>
      <c r="AP1973" s="13"/>
    </row>
    <row r="1974" spans="1:42" ht="15" hidden="1" x14ac:dyDescent="0.25">
      <c r="A1974"/>
      <c r="B1974"/>
      <c r="C1974"/>
      <c r="D1974"/>
      <c r="E1974"/>
      <c r="F1974"/>
      <c r="G1974"/>
      <c r="H1974"/>
      <c r="I1974"/>
      <c r="J1974"/>
      <c r="K1974"/>
      <c r="L1974"/>
      <c r="M1974"/>
      <c r="N1974"/>
      <c r="O1974"/>
      <c r="P1974"/>
      <c r="Q1974"/>
      <c r="R1974"/>
      <c r="S1974"/>
      <c r="T1974"/>
      <c r="U1974"/>
      <c r="V1974" s="40"/>
      <c r="W1974" s="40"/>
      <c r="X1974" s="40"/>
      <c r="AB1974" s="8"/>
      <c r="AC1974" s="8"/>
      <c r="AD1974" s="8"/>
      <c r="AE1974" s="8"/>
      <c r="AF1974" s="97"/>
      <c r="AG1974" s="13"/>
      <c r="AH1974" s="13"/>
      <c r="AI1974" s="13"/>
      <c r="AJ1974" s="13"/>
      <c r="AK1974" s="13"/>
      <c r="AL1974" s="13"/>
      <c r="AM1974" s="13"/>
      <c r="AN1974" s="13"/>
      <c r="AO1974" s="13"/>
      <c r="AP1974" s="13"/>
    </row>
    <row r="1975" spans="1:42" ht="15" hidden="1" x14ac:dyDescent="0.25">
      <c r="A1975"/>
      <c r="B1975"/>
      <c r="C1975"/>
      <c r="D1975"/>
      <c r="E1975"/>
      <c r="F1975"/>
      <c r="G1975"/>
      <c r="H1975"/>
      <c r="I1975"/>
      <c r="J1975"/>
      <c r="K1975"/>
      <c r="L1975"/>
      <c r="M1975"/>
      <c r="N1975"/>
      <c r="O1975"/>
      <c r="P1975"/>
      <c r="Q1975"/>
      <c r="R1975"/>
      <c r="S1975"/>
      <c r="T1975"/>
      <c r="U1975"/>
      <c r="V1975" s="40"/>
      <c r="W1975" s="40"/>
      <c r="X1975" s="40"/>
      <c r="AF1975" s="97"/>
      <c r="AG1975" s="13"/>
      <c r="AH1975" s="13"/>
      <c r="AI1975" s="13"/>
      <c r="AJ1975" s="13"/>
      <c r="AK1975" s="13"/>
      <c r="AL1975" s="13"/>
      <c r="AM1975" s="13"/>
      <c r="AN1975" s="13"/>
      <c r="AO1975" s="13"/>
      <c r="AP1975" s="13"/>
    </row>
    <row r="1976" spans="1:42" ht="15" hidden="1" x14ac:dyDescent="0.25">
      <c r="A1976"/>
      <c r="B1976"/>
      <c r="C1976"/>
      <c r="D1976"/>
      <c r="E1976"/>
      <c r="F1976"/>
      <c r="G1976"/>
      <c r="H1976"/>
      <c r="I1976"/>
      <c r="J1976"/>
      <c r="K1976"/>
      <c r="L1976"/>
      <c r="M1976"/>
      <c r="N1976"/>
      <c r="O1976"/>
      <c r="P1976"/>
      <c r="Q1976"/>
      <c r="R1976"/>
      <c r="S1976"/>
      <c r="T1976"/>
      <c r="U1976"/>
      <c r="V1976" s="40"/>
      <c r="W1976" s="40"/>
      <c r="X1976" s="40"/>
      <c r="AF1976" s="97"/>
      <c r="AG1976" s="13"/>
      <c r="AH1976" s="13"/>
      <c r="AI1976" s="13"/>
      <c r="AJ1976" s="13"/>
      <c r="AK1976" s="13"/>
      <c r="AL1976" s="13"/>
      <c r="AM1976" s="13"/>
      <c r="AN1976" s="13"/>
      <c r="AO1976" s="13"/>
      <c r="AP1976" s="13"/>
    </row>
    <row r="1977" spans="1:42" ht="15" hidden="1" x14ac:dyDescent="0.25">
      <c r="A1977"/>
      <c r="B1977"/>
      <c r="C1977"/>
      <c r="D1977"/>
      <c r="E1977"/>
      <c r="F1977"/>
      <c r="G1977"/>
      <c r="H1977"/>
      <c r="I1977"/>
      <c r="J1977"/>
      <c r="K1977"/>
      <c r="L1977"/>
      <c r="M1977"/>
      <c r="N1977"/>
      <c r="O1977"/>
      <c r="P1977"/>
      <c r="Q1977"/>
      <c r="R1977"/>
      <c r="S1977"/>
      <c r="T1977"/>
      <c r="U1977"/>
      <c r="V1977" s="40"/>
      <c r="W1977" s="40"/>
      <c r="X1977" s="40"/>
      <c r="AF1977" s="97"/>
      <c r="AG1977" s="13"/>
      <c r="AH1977" s="13"/>
      <c r="AI1977" s="13"/>
      <c r="AJ1977" s="13"/>
      <c r="AK1977" s="13"/>
      <c r="AL1977" s="13"/>
      <c r="AM1977" s="13"/>
      <c r="AN1977" s="13"/>
      <c r="AO1977" s="13"/>
      <c r="AP1977" s="13"/>
    </row>
    <row r="1978" spans="1:42" ht="15" hidden="1" x14ac:dyDescent="0.25">
      <c r="A1978"/>
      <c r="B1978"/>
      <c r="C1978"/>
      <c r="D1978"/>
      <c r="E1978"/>
      <c r="F1978"/>
      <c r="G1978"/>
      <c r="H1978"/>
      <c r="I1978"/>
      <c r="J1978"/>
      <c r="K1978"/>
      <c r="L1978"/>
      <c r="M1978"/>
      <c r="N1978"/>
      <c r="O1978"/>
      <c r="P1978"/>
      <c r="Q1978"/>
      <c r="R1978"/>
      <c r="S1978"/>
      <c r="T1978"/>
      <c r="U1978"/>
      <c r="V1978" s="40"/>
      <c r="W1978" s="40"/>
      <c r="X1978" s="40"/>
      <c r="AF1978" s="97"/>
      <c r="AG1978" s="13"/>
      <c r="AH1978" s="13"/>
      <c r="AI1978" s="13"/>
      <c r="AJ1978" s="13"/>
      <c r="AK1978" s="13"/>
      <c r="AL1978" s="13"/>
      <c r="AM1978" s="13"/>
      <c r="AN1978" s="13"/>
      <c r="AO1978" s="13"/>
      <c r="AP1978" s="13"/>
    </row>
    <row r="1979" spans="1:42" ht="15" hidden="1" x14ac:dyDescent="0.25">
      <c r="A1979"/>
      <c r="B1979"/>
      <c r="C1979"/>
      <c r="D1979"/>
      <c r="E1979"/>
      <c r="F1979"/>
      <c r="G1979"/>
      <c r="H1979"/>
      <c r="I1979"/>
      <c r="J1979"/>
      <c r="K1979"/>
      <c r="L1979"/>
      <c r="M1979"/>
      <c r="N1979"/>
      <c r="O1979"/>
      <c r="P1979"/>
      <c r="Q1979"/>
      <c r="R1979"/>
      <c r="S1979"/>
      <c r="T1979"/>
      <c r="U1979"/>
      <c r="V1979" s="40"/>
      <c r="W1979" s="40"/>
      <c r="X1979" s="40"/>
      <c r="AF1979" s="97"/>
      <c r="AG1979" s="13"/>
      <c r="AH1979" s="13"/>
      <c r="AI1979" s="13"/>
      <c r="AJ1979" s="13"/>
      <c r="AK1979" s="13"/>
      <c r="AL1979" s="13"/>
      <c r="AM1979" s="13"/>
      <c r="AN1979" s="13"/>
      <c r="AO1979" s="13"/>
      <c r="AP1979" s="13"/>
    </row>
    <row r="1980" spans="1:42" ht="15" hidden="1" x14ac:dyDescent="0.25">
      <c r="A1980"/>
      <c r="B1980"/>
      <c r="C1980"/>
      <c r="D1980"/>
      <c r="E1980"/>
      <c r="F1980"/>
      <c r="G1980"/>
      <c r="H1980"/>
      <c r="I1980"/>
      <c r="J1980"/>
      <c r="K1980"/>
      <c r="L1980"/>
      <c r="M1980"/>
      <c r="N1980"/>
      <c r="O1980"/>
      <c r="P1980"/>
      <c r="Q1980"/>
      <c r="R1980"/>
      <c r="S1980"/>
      <c r="T1980"/>
      <c r="U1980"/>
      <c r="V1980" s="40"/>
      <c r="W1980" s="40"/>
      <c r="X1980" s="40"/>
      <c r="AF1980" s="97"/>
      <c r="AG1980" s="13"/>
      <c r="AH1980" s="13"/>
      <c r="AI1980" s="13"/>
      <c r="AJ1980" s="13"/>
      <c r="AK1980" s="13"/>
      <c r="AL1980" s="13"/>
      <c r="AM1980" s="13"/>
      <c r="AN1980" s="13"/>
      <c r="AO1980" s="13"/>
      <c r="AP1980" s="13"/>
    </row>
    <row r="1981" spans="1:42" ht="15" hidden="1" x14ac:dyDescent="0.25">
      <c r="A1981"/>
      <c r="B1981"/>
      <c r="C1981"/>
      <c r="D1981"/>
      <c r="E1981"/>
      <c r="F1981"/>
      <c r="G1981"/>
      <c r="H1981"/>
      <c r="I1981"/>
      <c r="J1981"/>
      <c r="K1981"/>
      <c r="L1981"/>
      <c r="M1981"/>
      <c r="N1981"/>
      <c r="O1981"/>
      <c r="P1981"/>
      <c r="Q1981"/>
      <c r="R1981"/>
      <c r="S1981"/>
      <c r="T1981"/>
      <c r="U1981"/>
      <c r="V1981" s="40"/>
      <c r="W1981" s="40"/>
      <c r="X1981" s="40"/>
      <c r="AF1981" s="97"/>
      <c r="AG1981" s="13"/>
      <c r="AH1981" s="13"/>
      <c r="AI1981" s="13"/>
      <c r="AJ1981" s="13"/>
      <c r="AK1981" s="13"/>
      <c r="AL1981" s="13"/>
      <c r="AM1981" s="13"/>
      <c r="AN1981" s="13"/>
      <c r="AO1981" s="13"/>
      <c r="AP1981" s="13"/>
    </row>
    <row r="1982" spans="1:42" ht="15" hidden="1" x14ac:dyDescent="0.25">
      <c r="A1982"/>
      <c r="B1982"/>
      <c r="C1982"/>
      <c r="D1982"/>
      <c r="E1982"/>
      <c r="F1982"/>
      <c r="G1982"/>
      <c r="H1982"/>
      <c r="I1982"/>
      <c r="J1982"/>
      <c r="K1982"/>
      <c r="L1982"/>
      <c r="M1982"/>
      <c r="N1982"/>
      <c r="O1982"/>
      <c r="P1982"/>
      <c r="Q1982"/>
      <c r="R1982"/>
      <c r="S1982"/>
      <c r="T1982"/>
      <c r="U1982"/>
      <c r="V1982" s="40"/>
      <c r="W1982" s="40"/>
      <c r="X1982" s="40"/>
      <c r="AF1982" s="97"/>
      <c r="AG1982" s="13"/>
      <c r="AH1982" s="13"/>
      <c r="AI1982" s="13"/>
      <c r="AJ1982" s="13"/>
      <c r="AK1982" s="13"/>
      <c r="AL1982" s="13"/>
      <c r="AM1982" s="13"/>
      <c r="AN1982" s="13"/>
      <c r="AO1982" s="13"/>
      <c r="AP1982" s="13"/>
    </row>
    <row r="1983" spans="1:42" ht="15" hidden="1" x14ac:dyDescent="0.25">
      <c r="A1983"/>
      <c r="B1983"/>
      <c r="C1983"/>
      <c r="D1983"/>
      <c r="E1983"/>
      <c r="F1983"/>
      <c r="G1983"/>
      <c r="H1983"/>
      <c r="I1983"/>
      <c r="J1983"/>
      <c r="K1983"/>
      <c r="L1983"/>
      <c r="M1983"/>
      <c r="N1983"/>
      <c r="O1983"/>
      <c r="P1983"/>
      <c r="Q1983"/>
      <c r="R1983"/>
      <c r="S1983"/>
      <c r="T1983"/>
      <c r="U1983"/>
      <c r="V1983" s="40"/>
      <c r="W1983" s="40"/>
      <c r="X1983" s="40"/>
      <c r="AF1983" s="97"/>
      <c r="AG1983" s="13"/>
      <c r="AH1983" s="13"/>
      <c r="AI1983" s="13"/>
      <c r="AJ1983" s="13"/>
      <c r="AK1983" s="13"/>
      <c r="AL1983" s="13"/>
      <c r="AM1983" s="13"/>
      <c r="AN1983" s="13"/>
      <c r="AO1983" s="13"/>
      <c r="AP1983" s="13"/>
    </row>
    <row r="1984" spans="1:42" ht="15" hidden="1" x14ac:dyDescent="0.25">
      <c r="A1984"/>
      <c r="B1984"/>
      <c r="C1984"/>
      <c r="D1984"/>
      <c r="E1984"/>
      <c r="F1984"/>
      <c r="G1984"/>
      <c r="H1984"/>
      <c r="I1984"/>
      <c r="J1984"/>
      <c r="K1984"/>
      <c r="L1984"/>
      <c r="M1984"/>
      <c r="N1984"/>
      <c r="O1984"/>
      <c r="P1984"/>
      <c r="Q1984"/>
      <c r="R1984"/>
      <c r="S1984"/>
      <c r="T1984"/>
      <c r="U1984"/>
      <c r="V1984" s="40"/>
      <c r="W1984" s="40"/>
      <c r="X1984" s="40"/>
      <c r="AF1984" s="97"/>
      <c r="AG1984" s="13"/>
      <c r="AH1984" s="13"/>
      <c r="AI1984" s="13"/>
      <c r="AJ1984" s="13"/>
      <c r="AK1984" s="13"/>
      <c r="AL1984" s="13"/>
      <c r="AM1984" s="13"/>
      <c r="AN1984" s="13"/>
      <c r="AO1984" s="13"/>
      <c r="AP1984" s="13"/>
    </row>
    <row r="1985" spans="1:42" ht="15" hidden="1" x14ac:dyDescent="0.25">
      <c r="A1985"/>
      <c r="B1985"/>
      <c r="C1985"/>
      <c r="D1985"/>
      <c r="E1985"/>
      <c r="F1985"/>
      <c r="G1985"/>
      <c r="H1985"/>
      <c r="I1985"/>
      <c r="J1985"/>
      <c r="K1985"/>
      <c r="L1985"/>
      <c r="M1985"/>
      <c r="N1985"/>
      <c r="O1985"/>
      <c r="P1985"/>
      <c r="Q1985"/>
      <c r="R1985"/>
      <c r="S1985"/>
      <c r="T1985"/>
      <c r="U1985"/>
      <c r="V1985" s="40"/>
      <c r="W1985" s="40"/>
      <c r="X1985" s="40"/>
      <c r="AB1985" s="8"/>
      <c r="AC1985" s="8"/>
      <c r="AD1985" s="8"/>
      <c r="AE1985" s="8"/>
      <c r="AF1985" s="97"/>
      <c r="AG1985" s="13"/>
      <c r="AH1985" s="13"/>
      <c r="AI1985" s="13"/>
      <c r="AJ1985" s="13"/>
      <c r="AK1985" s="13"/>
      <c r="AL1985" s="13"/>
      <c r="AM1985" s="13"/>
      <c r="AN1985" s="13"/>
      <c r="AO1985" s="13"/>
      <c r="AP1985" s="13"/>
    </row>
    <row r="1986" spans="1:42" ht="15" hidden="1" x14ac:dyDescent="0.25">
      <c r="A1986"/>
      <c r="B1986"/>
      <c r="C1986"/>
      <c r="D1986"/>
      <c r="E1986"/>
      <c r="F1986"/>
      <c r="G1986"/>
      <c r="H1986"/>
      <c r="I1986"/>
      <c r="J1986"/>
      <c r="K1986"/>
      <c r="L1986"/>
      <c r="M1986"/>
      <c r="N1986"/>
      <c r="O1986"/>
      <c r="P1986"/>
      <c r="Q1986"/>
      <c r="R1986"/>
      <c r="S1986"/>
      <c r="T1986"/>
      <c r="U1986"/>
      <c r="V1986" s="40"/>
      <c r="W1986" s="40"/>
      <c r="X1986" s="40"/>
      <c r="AF1986" s="97"/>
      <c r="AG1986" s="13"/>
      <c r="AH1986" s="13"/>
      <c r="AI1986" s="13"/>
      <c r="AJ1986" s="13"/>
      <c r="AK1986" s="13"/>
      <c r="AL1986" s="13"/>
      <c r="AM1986" s="13"/>
      <c r="AN1986" s="13"/>
      <c r="AO1986" s="13"/>
      <c r="AP1986" s="13"/>
    </row>
    <row r="1987" spans="1:42" ht="15" hidden="1" x14ac:dyDescent="0.25">
      <c r="A1987"/>
      <c r="B1987"/>
      <c r="C1987"/>
      <c r="D1987"/>
      <c r="E1987"/>
      <c r="F1987"/>
      <c r="G1987"/>
      <c r="H1987"/>
      <c r="I1987"/>
      <c r="J1987"/>
      <c r="K1987"/>
      <c r="L1987"/>
      <c r="M1987"/>
      <c r="N1987"/>
      <c r="O1987"/>
      <c r="P1987"/>
      <c r="Q1987"/>
      <c r="R1987"/>
      <c r="S1987"/>
      <c r="T1987"/>
      <c r="U1987"/>
      <c r="V1987" s="40"/>
      <c r="W1987" s="40"/>
      <c r="X1987" s="40"/>
      <c r="AF1987" s="97"/>
      <c r="AG1987" s="13"/>
      <c r="AH1987" s="13"/>
      <c r="AI1987" s="13"/>
      <c r="AJ1987" s="13"/>
      <c r="AK1987" s="13"/>
      <c r="AL1987" s="13"/>
      <c r="AM1987" s="13"/>
      <c r="AN1987" s="13"/>
      <c r="AO1987" s="13"/>
      <c r="AP1987" s="13"/>
    </row>
    <row r="1988" spans="1:42" ht="15" hidden="1" x14ac:dyDescent="0.25">
      <c r="A1988"/>
      <c r="B1988"/>
      <c r="C1988"/>
      <c r="D1988"/>
      <c r="E1988"/>
      <c r="F1988"/>
      <c r="G1988"/>
      <c r="H1988"/>
      <c r="I1988"/>
      <c r="J1988"/>
      <c r="K1988"/>
      <c r="L1988"/>
      <c r="M1988"/>
      <c r="N1988"/>
      <c r="O1988"/>
      <c r="P1988"/>
      <c r="Q1988"/>
      <c r="R1988"/>
      <c r="S1988"/>
      <c r="T1988"/>
      <c r="U1988"/>
      <c r="V1988" s="40"/>
      <c r="W1988" s="40"/>
      <c r="X1988" s="40"/>
      <c r="AF1988" s="97"/>
      <c r="AG1988" s="13"/>
      <c r="AH1988" s="13"/>
      <c r="AI1988" s="13"/>
      <c r="AJ1988" s="13"/>
      <c r="AK1988" s="13"/>
      <c r="AL1988" s="13"/>
      <c r="AM1988" s="13"/>
      <c r="AN1988" s="13"/>
      <c r="AO1988" s="13"/>
      <c r="AP1988" s="13"/>
    </row>
    <row r="1989" spans="1:42" ht="15" hidden="1" x14ac:dyDescent="0.25">
      <c r="A1989"/>
      <c r="B1989"/>
      <c r="C1989"/>
      <c r="D1989"/>
      <c r="E1989"/>
      <c r="F1989"/>
      <c r="G1989"/>
      <c r="H1989"/>
      <c r="I1989"/>
      <c r="J1989"/>
      <c r="K1989"/>
      <c r="L1989"/>
      <c r="M1989"/>
      <c r="N1989"/>
      <c r="O1989"/>
      <c r="P1989"/>
      <c r="Q1989"/>
      <c r="R1989"/>
      <c r="S1989"/>
      <c r="T1989"/>
      <c r="U1989"/>
      <c r="V1989" s="40"/>
      <c r="W1989" s="40"/>
      <c r="X1989" s="40"/>
      <c r="AF1989" s="97"/>
      <c r="AG1989" s="13"/>
      <c r="AH1989" s="13"/>
      <c r="AI1989" s="13"/>
      <c r="AJ1989" s="13"/>
      <c r="AK1989" s="13"/>
      <c r="AL1989" s="13"/>
      <c r="AM1989" s="13"/>
      <c r="AN1989" s="13"/>
      <c r="AO1989" s="13"/>
      <c r="AP1989" s="13"/>
    </row>
    <row r="1990" spans="1:42" ht="15" hidden="1" x14ac:dyDescent="0.25">
      <c r="A1990"/>
      <c r="B1990"/>
      <c r="C1990"/>
      <c r="D1990"/>
      <c r="E1990"/>
      <c r="F1990"/>
      <c r="G1990"/>
      <c r="H1990"/>
      <c r="I1990"/>
      <c r="J1990"/>
      <c r="K1990"/>
      <c r="L1990"/>
      <c r="M1990"/>
      <c r="N1990"/>
      <c r="O1990"/>
      <c r="P1990"/>
      <c r="Q1990"/>
      <c r="R1990"/>
      <c r="S1990"/>
      <c r="T1990"/>
      <c r="U1990"/>
      <c r="V1990" s="40"/>
      <c r="W1990" s="40"/>
      <c r="X1990" s="40"/>
      <c r="AF1990" s="97"/>
      <c r="AG1990" s="13"/>
      <c r="AH1990" s="13"/>
      <c r="AI1990" s="13"/>
      <c r="AJ1990" s="13"/>
      <c r="AK1990" s="13"/>
      <c r="AL1990" s="13"/>
      <c r="AM1990" s="13"/>
      <c r="AN1990" s="13"/>
      <c r="AO1990" s="13"/>
      <c r="AP1990" s="13"/>
    </row>
    <row r="1991" spans="1:42" ht="15" hidden="1" x14ac:dyDescent="0.25">
      <c r="A1991"/>
      <c r="B1991"/>
      <c r="C1991"/>
      <c r="D1991"/>
      <c r="E1991"/>
      <c r="F1991"/>
      <c r="G1991"/>
      <c r="H1991"/>
      <c r="I1991"/>
      <c r="J1991"/>
      <c r="K1991"/>
      <c r="L1991"/>
      <c r="M1991"/>
      <c r="N1991"/>
      <c r="O1991"/>
      <c r="P1991"/>
      <c r="Q1991"/>
      <c r="R1991"/>
      <c r="S1991"/>
      <c r="T1991"/>
      <c r="U1991"/>
      <c r="V1991" s="40"/>
      <c r="W1991" s="40"/>
      <c r="X1991" s="40"/>
      <c r="AF1991" s="97"/>
      <c r="AG1991" s="13"/>
      <c r="AH1991" s="13"/>
      <c r="AI1991" s="13"/>
      <c r="AJ1991" s="13"/>
      <c r="AK1991" s="13"/>
      <c r="AL1991" s="13"/>
      <c r="AM1991" s="13"/>
      <c r="AN1991" s="13"/>
      <c r="AO1991" s="13"/>
      <c r="AP1991" s="13"/>
    </row>
    <row r="1992" spans="1:42" ht="15" hidden="1" x14ac:dyDescent="0.25">
      <c r="A1992"/>
      <c r="B1992"/>
      <c r="C1992"/>
      <c r="D1992"/>
      <c r="E1992"/>
      <c r="F1992"/>
      <c r="G1992"/>
      <c r="H1992"/>
      <c r="I1992"/>
      <c r="J1992"/>
      <c r="K1992"/>
      <c r="L1992"/>
      <c r="M1992"/>
      <c r="N1992"/>
      <c r="O1992"/>
      <c r="P1992"/>
      <c r="Q1992"/>
      <c r="R1992"/>
      <c r="S1992"/>
      <c r="T1992"/>
      <c r="U1992"/>
      <c r="V1992" s="40"/>
      <c r="W1992" s="40"/>
      <c r="X1992" s="40"/>
      <c r="AF1992" s="97"/>
      <c r="AG1992" s="13"/>
      <c r="AH1992" s="13"/>
      <c r="AI1992" s="13"/>
      <c r="AJ1992" s="13"/>
      <c r="AK1992" s="13"/>
      <c r="AL1992" s="13"/>
      <c r="AM1992" s="13"/>
      <c r="AN1992" s="13"/>
      <c r="AO1992" s="13"/>
      <c r="AP1992" s="13"/>
    </row>
    <row r="1993" spans="1:42" ht="15" hidden="1" x14ac:dyDescent="0.25">
      <c r="A1993"/>
      <c r="B1993"/>
      <c r="C1993"/>
      <c r="D1993"/>
      <c r="E1993"/>
      <c r="F1993"/>
      <c r="G1993"/>
      <c r="H1993"/>
      <c r="I1993"/>
      <c r="J1993"/>
      <c r="K1993"/>
      <c r="L1993"/>
      <c r="M1993"/>
      <c r="N1993"/>
      <c r="O1993"/>
      <c r="P1993"/>
      <c r="Q1993"/>
      <c r="R1993"/>
      <c r="S1993"/>
      <c r="T1993"/>
      <c r="U1993"/>
      <c r="V1993" s="40"/>
      <c r="W1993" s="40"/>
      <c r="X1993" s="40"/>
      <c r="AB1993" s="8"/>
      <c r="AC1993" s="8"/>
      <c r="AD1993" s="8"/>
      <c r="AE1993" s="8"/>
      <c r="AF1993" s="97"/>
      <c r="AG1993" s="13"/>
      <c r="AH1993" s="13"/>
      <c r="AI1993" s="13"/>
      <c r="AJ1993" s="13"/>
      <c r="AK1993" s="13"/>
      <c r="AL1993" s="13"/>
      <c r="AM1993" s="13"/>
      <c r="AN1993" s="13"/>
      <c r="AO1993" s="13"/>
      <c r="AP1993" s="13"/>
    </row>
    <row r="1994" spans="1:42" ht="15" hidden="1" x14ac:dyDescent="0.25">
      <c r="A1994"/>
      <c r="B1994"/>
      <c r="C1994"/>
      <c r="D1994"/>
      <c r="E1994"/>
      <c r="F1994"/>
      <c r="G1994"/>
      <c r="H1994"/>
      <c r="I1994"/>
      <c r="J1994"/>
      <c r="K1994"/>
      <c r="L1994"/>
      <c r="M1994"/>
      <c r="N1994"/>
      <c r="O1994"/>
      <c r="P1994"/>
      <c r="Q1994"/>
      <c r="R1994"/>
      <c r="S1994"/>
      <c r="T1994"/>
      <c r="U1994"/>
      <c r="V1994" s="40"/>
      <c r="W1994" s="40"/>
      <c r="X1994" s="40"/>
      <c r="AF1994" s="97"/>
      <c r="AG1994" s="13"/>
      <c r="AH1994" s="13"/>
      <c r="AI1994" s="13"/>
      <c r="AJ1994" s="13"/>
      <c r="AK1994" s="13"/>
      <c r="AL1994" s="13"/>
      <c r="AM1994" s="13"/>
      <c r="AN1994" s="13"/>
      <c r="AO1994" s="13"/>
      <c r="AP1994" s="13"/>
    </row>
    <row r="1995" spans="1:42" ht="15" hidden="1" x14ac:dyDescent="0.25">
      <c r="A1995"/>
      <c r="B1995"/>
      <c r="C1995"/>
      <c r="D1995"/>
      <c r="E1995"/>
      <c r="F1995"/>
      <c r="G1995"/>
      <c r="H1995"/>
      <c r="I1995"/>
      <c r="J1995"/>
      <c r="K1995"/>
      <c r="L1995"/>
      <c r="M1995"/>
      <c r="N1995"/>
      <c r="O1995"/>
      <c r="P1995"/>
      <c r="Q1995"/>
      <c r="R1995"/>
      <c r="S1995"/>
      <c r="T1995"/>
      <c r="U1995"/>
      <c r="V1995" s="40"/>
      <c r="W1995" s="40"/>
      <c r="X1995" s="40"/>
      <c r="AF1995" s="97"/>
      <c r="AG1995" s="13"/>
      <c r="AH1995" s="13"/>
      <c r="AI1995" s="13"/>
      <c r="AJ1995" s="13"/>
      <c r="AK1995" s="13"/>
      <c r="AL1995" s="13"/>
      <c r="AM1995" s="13"/>
      <c r="AN1995" s="13"/>
      <c r="AO1995" s="13"/>
      <c r="AP1995" s="13"/>
    </row>
    <row r="1996" spans="1:42" ht="15" hidden="1" x14ac:dyDescent="0.25">
      <c r="A1996"/>
      <c r="B1996"/>
      <c r="C1996"/>
      <c r="D1996"/>
      <c r="E1996"/>
      <c r="F1996"/>
      <c r="G1996"/>
      <c r="H1996"/>
      <c r="I1996"/>
      <c r="J1996"/>
      <c r="K1996"/>
      <c r="L1996"/>
      <c r="M1996"/>
      <c r="N1996"/>
      <c r="O1996"/>
      <c r="P1996"/>
      <c r="Q1996"/>
      <c r="R1996"/>
      <c r="S1996"/>
      <c r="T1996"/>
      <c r="U1996"/>
      <c r="V1996" s="40"/>
      <c r="W1996" s="40"/>
      <c r="X1996" s="40"/>
      <c r="AF1996" s="97"/>
      <c r="AG1996" s="13"/>
      <c r="AH1996" s="13"/>
      <c r="AI1996" s="13"/>
      <c r="AJ1996" s="13"/>
      <c r="AK1996" s="13"/>
      <c r="AL1996" s="13"/>
      <c r="AM1996" s="13"/>
      <c r="AN1996" s="13"/>
      <c r="AO1996" s="13"/>
      <c r="AP1996" s="13"/>
    </row>
    <row r="1997" spans="1:42" ht="15" hidden="1" x14ac:dyDescent="0.25">
      <c r="A1997"/>
      <c r="B1997"/>
      <c r="C1997"/>
      <c r="D1997"/>
      <c r="E1997"/>
      <c r="F1997"/>
      <c r="G1997"/>
      <c r="H1997"/>
      <c r="I1997"/>
      <c r="J1997"/>
      <c r="K1997"/>
      <c r="L1997"/>
      <c r="M1997"/>
      <c r="N1997"/>
      <c r="O1997"/>
      <c r="P1997"/>
      <c r="Q1997"/>
      <c r="R1997"/>
      <c r="S1997"/>
      <c r="T1997"/>
      <c r="U1997"/>
      <c r="V1997" s="40"/>
      <c r="W1997" s="40"/>
      <c r="X1997" s="40"/>
      <c r="AF1997" s="97"/>
      <c r="AG1997" s="13"/>
      <c r="AH1997" s="13"/>
      <c r="AI1997" s="13"/>
      <c r="AJ1997" s="13"/>
      <c r="AK1997" s="13"/>
      <c r="AL1997" s="13"/>
      <c r="AM1997" s="13"/>
      <c r="AN1997" s="13"/>
      <c r="AO1997" s="13"/>
      <c r="AP1997" s="13"/>
    </row>
    <row r="1998" spans="1:42" ht="15" hidden="1" x14ac:dyDescent="0.25">
      <c r="A1998"/>
      <c r="B1998"/>
      <c r="C1998"/>
      <c r="D1998"/>
      <c r="E1998"/>
      <c r="F1998"/>
      <c r="G1998"/>
      <c r="H1998"/>
      <c r="I1998"/>
      <c r="J1998"/>
      <c r="K1998"/>
      <c r="L1998"/>
      <c r="M1998"/>
      <c r="N1998"/>
      <c r="O1998"/>
      <c r="P1998"/>
      <c r="Q1998"/>
      <c r="R1998"/>
      <c r="S1998"/>
      <c r="T1998"/>
      <c r="U1998"/>
      <c r="V1998" s="40"/>
      <c r="W1998" s="40"/>
      <c r="X1998" s="40"/>
      <c r="AF1998" s="97"/>
      <c r="AG1998" s="13"/>
      <c r="AH1998" s="13"/>
      <c r="AI1998" s="13"/>
      <c r="AJ1998" s="13"/>
      <c r="AK1998" s="13"/>
      <c r="AL1998" s="13"/>
      <c r="AM1998" s="13"/>
      <c r="AN1998" s="13"/>
      <c r="AO1998" s="13"/>
      <c r="AP1998" s="13"/>
    </row>
    <row r="1999" spans="1:42" ht="15" hidden="1" x14ac:dyDescent="0.25">
      <c r="A1999"/>
      <c r="B1999"/>
      <c r="C1999"/>
      <c r="D1999"/>
      <c r="E1999"/>
      <c r="F1999"/>
      <c r="G1999"/>
      <c r="H1999"/>
      <c r="I1999"/>
      <c r="J1999"/>
      <c r="K1999"/>
      <c r="L1999"/>
      <c r="M1999"/>
      <c r="N1999"/>
      <c r="O1999"/>
      <c r="P1999"/>
      <c r="Q1999"/>
      <c r="R1999"/>
      <c r="S1999"/>
      <c r="T1999"/>
      <c r="U1999"/>
      <c r="V1999" s="40"/>
      <c r="W1999" s="40"/>
      <c r="X1999" s="40"/>
      <c r="AF1999" s="97"/>
      <c r="AG1999" s="13"/>
      <c r="AH1999" s="13"/>
      <c r="AI1999" s="13"/>
      <c r="AJ1999" s="13"/>
      <c r="AK1999" s="13"/>
      <c r="AL1999" s="13"/>
      <c r="AM1999" s="13"/>
      <c r="AN1999" s="13"/>
      <c r="AO1999" s="13"/>
      <c r="AP1999" s="13"/>
    </row>
    <row r="2000" spans="1:42" ht="15" hidden="1" x14ac:dyDescent="0.25">
      <c r="A2000"/>
      <c r="B2000"/>
      <c r="C2000"/>
      <c r="D2000"/>
      <c r="E2000"/>
      <c r="F2000"/>
      <c r="G2000"/>
      <c r="H2000"/>
      <c r="I2000"/>
      <c r="J2000"/>
      <c r="K2000"/>
      <c r="L2000"/>
      <c r="M2000"/>
      <c r="N2000"/>
      <c r="O2000"/>
      <c r="P2000"/>
      <c r="Q2000"/>
      <c r="R2000"/>
      <c r="S2000"/>
      <c r="T2000"/>
      <c r="U2000"/>
      <c r="V2000" s="40"/>
      <c r="W2000" s="40"/>
      <c r="X2000" s="40"/>
      <c r="AF2000" s="97"/>
      <c r="AG2000" s="13"/>
      <c r="AH2000" s="13"/>
      <c r="AI2000" s="13"/>
      <c r="AJ2000" s="13"/>
      <c r="AK2000" s="13"/>
      <c r="AL2000" s="13"/>
      <c r="AM2000" s="13"/>
      <c r="AN2000" s="13"/>
      <c r="AO2000" s="13"/>
      <c r="AP2000" s="13"/>
    </row>
    <row r="2001" spans="1:42" ht="15" hidden="1" x14ac:dyDescent="0.25">
      <c r="A2001"/>
      <c r="B2001"/>
      <c r="C2001"/>
      <c r="D2001"/>
      <c r="E2001"/>
      <c r="F2001"/>
      <c r="G2001"/>
      <c r="H2001"/>
      <c r="I2001"/>
      <c r="J2001"/>
      <c r="K2001"/>
      <c r="L2001"/>
      <c r="M2001"/>
      <c r="N2001"/>
      <c r="O2001"/>
      <c r="P2001"/>
      <c r="Q2001"/>
      <c r="R2001"/>
      <c r="S2001"/>
      <c r="T2001"/>
      <c r="U2001"/>
      <c r="V2001" s="40"/>
      <c r="W2001" s="40"/>
      <c r="X2001" s="40"/>
      <c r="AF2001" s="97"/>
      <c r="AG2001" s="13"/>
      <c r="AH2001" s="13"/>
      <c r="AI2001" s="13"/>
      <c r="AJ2001" s="13"/>
      <c r="AK2001" s="13"/>
      <c r="AL2001" s="13"/>
      <c r="AM2001" s="13"/>
      <c r="AN2001" s="13"/>
      <c r="AO2001" s="13"/>
      <c r="AP2001" s="13"/>
    </row>
    <row r="2002" spans="1:42" ht="15" hidden="1" x14ac:dyDescent="0.25">
      <c r="A2002"/>
      <c r="B2002"/>
      <c r="C2002"/>
      <c r="D2002"/>
      <c r="E2002"/>
      <c r="F2002"/>
      <c r="G2002"/>
      <c r="H2002"/>
      <c r="I2002"/>
      <c r="J2002"/>
      <c r="K2002"/>
      <c r="L2002"/>
      <c r="M2002"/>
      <c r="N2002"/>
      <c r="O2002"/>
      <c r="P2002"/>
      <c r="Q2002"/>
      <c r="R2002"/>
      <c r="S2002"/>
      <c r="T2002"/>
      <c r="U2002"/>
      <c r="V2002" s="40"/>
      <c r="W2002" s="40"/>
      <c r="X2002" s="40"/>
      <c r="AF2002" s="97"/>
      <c r="AG2002" s="13"/>
      <c r="AH2002" s="13"/>
      <c r="AI2002" s="13"/>
      <c r="AJ2002" s="13"/>
      <c r="AK2002" s="13"/>
      <c r="AL2002" s="13"/>
      <c r="AM2002" s="13"/>
      <c r="AN2002" s="13"/>
      <c r="AO2002" s="13"/>
      <c r="AP2002" s="13"/>
    </row>
    <row r="2003" spans="1:42" ht="15" hidden="1" x14ac:dyDescent="0.25">
      <c r="A2003"/>
      <c r="B2003"/>
      <c r="C2003"/>
      <c r="D2003"/>
      <c r="E2003"/>
      <c r="F2003"/>
      <c r="G2003"/>
      <c r="H2003"/>
      <c r="I2003"/>
      <c r="J2003"/>
      <c r="K2003"/>
      <c r="L2003"/>
      <c r="M2003"/>
      <c r="N2003"/>
      <c r="O2003"/>
      <c r="P2003"/>
      <c r="Q2003"/>
      <c r="R2003"/>
      <c r="S2003"/>
      <c r="T2003"/>
      <c r="U2003"/>
      <c r="V2003" s="40"/>
      <c r="W2003" s="40"/>
      <c r="X2003" s="40"/>
      <c r="AF2003" s="97"/>
      <c r="AG2003" s="13"/>
      <c r="AH2003" s="13"/>
      <c r="AI2003" s="13"/>
      <c r="AJ2003" s="13"/>
      <c r="AK2003" s="13"/>
      <c r="AL2003" s="13"/>
      <c r="AM2003" s="13"/>
      <c r="AN2003" s="13"/>
      <c r="AO2003" s="13"/>
      <c r="AP2003" s="13"/>
    </row>
    <row r="2004" spans="1:42" ht="15" hidden="1" x14ac:dyDescent="0.25">
      <c r="A2004"/>
      <c r="B2004"/>
      <c r="C2004"/>
      <c r="D2004"/>
      <c r="E2004"/>
      <c r="F2004"/>
      <c r="G2004"/>
      <c r="H2004"/>
      <c r="I2004"/>
      <c r="J2004"/>
      <c r="K2004"/>
      <c r="L2004"/>
      <c r="M2004"/>
      <c r="N2004"/>
      <c r="O2004"/>
      <c r="P2004"/>
      <c r="Q2004"/>
      <c r="R2004"/>
      <c r="S2004"/>
      <c r="T2004"/>
      <c r="U2004"/>
      <c r="V2004" s="40"/>
      <c r="W2004" s="40"/>
      <c r="X2004" s="40"/>
      <c r="AF2004" s="97"/>
      <c r="AG2004" s="13"/>
      <c r="AH2004" s="13"/>
      <c r="AI2004" s="13"/>
      <c r="AJ2004" s="13"/>
      <c r="AK2004" s="13"/>
      <c r="AL2004" s="13"/>
      <c r="AM2004" s="13"/>
      <c r="AN2004" s="13"/>
      <c r="AO2004" s="13"/>
      <c r="AP2004" s="13"/>
    </row>
    <row r="2005" spans="1:42" ht="15" hidden="1" x14ac:dyDescent="0.25">
      <c r="A2005"/>
      <c r="B2005"/>
      <c r="C2005"/>
      <c r="D2005"/>
      <c r="E2005"/>
      <c r="F2005"/>
      <c r="G2005"/>
      <c r="H2005"/>
      <c r="I2005"/>
      <c r="J2005"/>
      <c r="K2005"/>
      <c r="L2005"/>
      <c r="M2005"/>
      <c r="N2005"/>
      <c r="O2005"/>
      <c r="P2005"/>
      <c r="Q2005"/>
      <c r="R2005"/>
      <c r="S2005"/>
      <c r="T2005"/>
      <c r="U2005"/>
      <c r="V2005" s="40"/>
      <c r="W2005" s="40"/>
      <c r="X2005" s="40"/>
      <c r="AF2005" s="97"/>
      <c r="AG2005" s="13"/>
      <c r="AH2005" s="13"/>
      <c r="AI2005" s="13"/>
      <c r="AJ2005" s="13"/>
      <c r="AK2005" s="13"/>
      <c r="AL2005" s="13"/>
      <c r="AM2005" s="13"/>
      <c r="AN2005" s="13"/>
      <c r="AO2005" s="13"/>
      <c r="AP2005" s="13"/>
    </row>
    <row r="2006" spans="1:42" ht="15" hidden="1" x14ac:dyDescent="0.25">
      <c r="A2006"/>
      <c r="B2006"/>
      <c r="C2006"/>
      <c r="D2006"/>
      <c r="E2006"/>
      <c r="F2006"/>
      <c r="G2006"/>
      <c r="H2006"/>
      <c r="I2006"/>
      <c r="J2006"/>
      <c r="K2006"/>
      <c r="L2006"/>
      <c r="M2006"/>
      <c r="N2006"/>
      <c r="O2006"/>
      <c r="P2006"/>
      <c r="Q2006"/>
      <c r="R2006"/>
      <c r="S2006"/>
      <c r="T2006"/>
      <c r="U2006"/>
      <c r="V2006" s="40"/>
      <c r="W2006" s="40"/>
      <c r="X2006" s="40"/>
      <c r="AF2006" s="97"/>
      <c r="AG2006" s="13"/>
      <c r="AH2006" s="13"/>
      <c r="AI2006" s="13"/>
      <c r="AJ2006" s="13"/>
      <c r="AK2006" s="13"/>
      <c r="AL2006" s="13"/>
      <c r="AM2006" s="13"/>
      <c r="AN2006" s="13"/>
      <c r="AO2006" s="13"/>
      <c r="AP2006" s="13"/>
    </row>
    <row r="2007" spans="1:42" ht="15" hidden="1" x14ac:dyDescent="0.25">
      <c r="A2007"/>
      <c r="B2007"/>
      <c r="C2007"/>
      <c r="D2007"/>
      <c r="E2007"/>
      <c r="F2007"/>
      <c r="G2007"/>
      <c r="H2007"/>
      <c r="I2007"/>
      <c r="J2007"/>
      <c r="K2007"/>
      <c r="L2007"/>
      <c r="M2007"/>
      <c r="N2007"/>
      <c r="O2007"/>
      <c r="P2007"/>
      <c r="Q2007"/>
      <c r="R2007"/>
      <c r="S2007"/>
      <c r="T2007"/>
      <c r="U2007"/>
      <c r="V2007" s="40"/>
      <c r="W2007" s="40"/>
      <c r="X2007" s="40"/>
      <c r="AF2007" s="97"/>
      <c r="AG2007" s="13"/>
      <c r="AH2007" s="13"/>
      <c r="AI2007" s="13"/>
      <c r="AJ2007" s="13"/>
      <c r="AK2007" s="13"/>
      <c r="AL2007" s="13"/>
      <c r="AM2007" s="13"/>
      <c r="AN2007" s="13"/>
      <c r="AO2007" s="13"/>
      <c r="AP2007" s="13"/>
    </row>
    <row r="2008" spans="1:42" ht="15" hidden="1" x14ac:dyDescent="0.25">
      <c r="A2008"/>
      <c r="B2008"/>
      <c r="C2008"/>
      <c r="D2008"/>
      <c r="E2008"/>
      <c r="F2008"/>
      <c r="G2008"/>
      <c r="H2008"/>
      <c r="I2008"/>
      <c r="J2008"/>
      <c r="K2008"/>
      <c r="L2008"/>
      <c r="M2008"/>
      <c r="N2008"/>
      <c r="O2008"/>
      <c r="P2008"/>
      <c r="Q2008"/>
      <c r="R2008"/>
      <c r="S2008"/>
      <c r="T2008"/>
      <c r="U2008"/>
      <c r="V2008" s="40"/>
      <c r="W2008" s="40"/>
      <c r="X2008" s="40"/>
      <c r="AF2008" s="97"/>
      <c r="AG2008" s="13"/>
      <c r="AH2008" s="13"/>
      <c r="AI2008" s="13"/>
      <c r="AJ2008" s="13"/>
      <c r="AK2008" s="13"/>
      <c r="AL2008" s="13"/>
      <c r="AM2008" s="13"/>
      <c r="AN2008" s="13"/>
      <c r="AO2008" s="13"/>
      <c r="AP2008" s="13"/>
    </row>
    <row r="2009" spans="1:42" ht="15" hidden="1" x14ac:dyDescent="0.25">
      <c r="A2009"/>
      <c r="B2009"/>
      <c r="C2009"/>
      <c r="D2009"/>
      <c r="E2009"/>
      <c r="F2009"/>
      <c r="G2009"/>
      <c r="H2009"/>
      <c r="I2009"/>
      <c r="J2009"/>
      <c r="K2009"/>
      <c r="L2009"/>
      <c r="M2009"/>
      <c r="N2009"/>
      <c r="O2009"/>
      <c r="P2009"/>
      <c r="Q2009"/>
      <c r="R2009"/>
      <c r="S2009"/>
      <c r="T2009"/>
      <c r="U2009"/>
      <c r="V2009" s="40"/>
      <c r="W2009" s="40"/>
      <c r="X2009" s="40"/>
      <c r="AF2009" s="97"/>
      <c r="AG2009" s="13"/>
      <c r="AH2009" s="13"/>
      <c r="AI2009" s="13"/>
      <c r="AJ2009" s="13"/>
      <c r="AK2009" s="13"/>
      <c r="AL2009" s="13"/>
      <c r="AM2009" s="13"/>
      <c r="AN2009" s="13"/>
      <c r="AO2009" s="13"/>
      <c r="AP2009" s="13"/>
    </row>
    <row r="2010" spans="1:42" ht="15" hidden="1" x14ac:dyDescent="0.25">
      <c r="A2010"/>
      <c r="B2010"/>
      <c r="C2010"/>
      <c r="D2010"/>
      <c r="E2010"/>
      <c r="F2010"/>
      <c r="G2010"/>
      <c r="H2010"/>
      <c r="I2010"/>
      <c r="J2010"/>
      <c r="K2010"/>
      <c r="L2010"/>
      <c r="M2010"/>
      <c r="N2010"/>
      <c r="O2010"/>
      <c r="P2010"/>
      <c r="Q2010"/>
      <c r="R2010"/>
      <c r="S2010"/>
      <c r="T2010"/>
      <c r="U2010"/>
      <c r="V2010" s="40"/>
      <c r="W2010" s="40"/>
      <c r="X2010" s="40"/>
      <c r="AB2010" s="8"/>
      <c r="AC2010" s="8"/>
      <c r="AD2010" s="8"/>
      <c r="AE2010" s="8"/>
      <c r="AF2010" s="97"/>
      <c r="AG2010" s="13"/>
      <c r="AH2010" s="13"/>
      <c r="AI2010" s="13"/>
      <c r="AJ2010" s="13"/>
      <c r="AK2010" s="13"/>
      <c r="AL2010" s="13"/>
      <c r="AM2010" s="13"/>
      <c r="AN2010" s="13"/>
      <c r="AO2010" s="13"/>
      <c r="AP2010" s="13"/>
    </row>
    <row r="2011" spans="1:42" ht="15" hidden="1" x14ac:dyDescent="0.25">
      <c r="A2011"/>
      <c r="B2011"/>
      <c r="C2011"/>
      <c r="D2011"/>
      <c r="E2011"/>
      <c r="F2011"/>
      <c r="G2011"/>
      <c r="H2011"/>
      <c r="I2011"/>
      <c r="J2011"/>
      <c r="K2011"/>
      <c r="L2011"/>
      <c r="M2011"/>
      <c r="N2011"/>
      <c r="O2011"/>
      <c r="P2011"/>
      <c r="Q2011"/>
      <c r="R2011"/>
      <c r="S2011"/>
      <c r="T2011"/>
      <c r="U2011"/>
      <c r="V2011" s="40"/>
      <c r="W2011" s="40"/>
      <c r="X2011" s="40"/>
      <c r="AF2011" s="97"/>
      <c r="AG2011" s="13"/>
      <c r="AH2011" s="13"/>
      <c r="AI2011" s="13"/>
      <c r="AJ2011" s="13"/>
      <c r="AK2011" s="13"/>
      <c r="AL2011" s="13"/>
      <c r="AM2011" s="13"/>
      <c r="AN2011" s="13"/>
      <c r="AO2011" s="13"/>
      <c r="AP2011" s="13"/>
    </row>
    <row r="2012" spans="1:42" ht="15" hidden="1" x14ac:dyDescent="0.25">
      <c r="A2012"/>
      <c r="B2012"/>
      <c r="C2012"/>
      <c r="D2012"/>
      <c r="E2012"/>
      <c r="F2012"/>
      <c r="G2012"/>
      <c r="H2012"/>
      <c r="I2012"/>
      <c r="J2012"/>
      <c r="K2012"/>
      <c r="L2012"/>
      <c r="M2012"/>
      <c r="N2012"/>
      <c r="O2012"/>
      <c r="P2012"/>
      <c r="Q2012"/>
      <c r="R2012"/>
      <c r="S2012"/>
      <c r="T2012"/>
      <c r="U2012"/>
      <c r="V2012" s="40"/>
      <c r="W2012" s="40"/>
      <c r="X2012" s="40"/>
      <c r="AF2012" s="97"/>
      <c r="AG2012" s="13"/>
      <c r="AH2012" s="13"/>
      <c r="AI2012" s="13"/>
      <c r="AJ2012" s="13"/>
      <c r="AK2012" s="13"/>
      <c r="AL2012" s="13"/>
      <c r="AM2012" s="13"/>
      <c r="AN2012" s="13"/>
      <c r="AO2012" s="13"/>
      <c r="AP2012" s="13"/>
    </row>
    <row r="2013" spans="1:42" ht="15" hidden="1" x14ac:dyDescent="0.25">
      <c r="A2013"/>
      <c r="B2013"/>
      <c r="C2013"/>
      <c r="D2013"/>
      <c r="E2013"/>
      <c r="F2013"/>
      <c r="G2013"/>
      <c r="H2013"/>
      <c r="I2013"/>
      <c r="J2013"/>
      <c r="K2013"/>
      <c r="L2013"/>
      <c r="M2013"/>
      <c r="N2013"/>
      <c r="O2013"/>
      <c r="P2013"/>
      <c r="Q2013"/>
      <c r="R2013"/>
      <c r="S2013"/>
      <c r="T2013"/>
      <c r="U2013"/>
      <c r="V2013" s="40"/>
      <c r="W2013" s="40"/>
      <c r="X2013" s="40"/>
      <c r="AF2013" s="97"/>
      <c r="AG2013" s="13"/>
      <c r="AH2013" s="13"/>
      <c r="AI2013" s="13"/>
      <c r="AJ2013" s="13"/>
      <c r="AK2013" s="13"/>
      <c r="AL2013" s="13"/>
      <c r="AM2013" s="13"/>
      <c r="AN2013" s="13"/>
      <c r="AO2013" s="13"/>
      <c r="AP2013" s="13"/>
    </row>
    <row r="2014" spans="1:42" ht="15" hidden="1" x14ac:dyDescent="0.25">
      <c r="A2014"/>
      <c r="B2014"/>
      <c r="C2014"/>
      <c r="D2014"/>
      <c r="E2014"/>
      <c r="F2014"/>
      <c r="G2014"/>
      <c r="H2014"/>
      <c r="I2014"/>
      <c r="J2014"/>
      <c r="K2014"/>
      <c r="L2014"/>
      <c r="M2014"/>
      <c r="N2014"/>
      <c r="O2014"/>
      <c r="P2014"/>
      <c r="Q2014"/>
      <c r="R2014"/>
      <c r="S2014"/>
      <c r="T2014"/>
      <c r="U2014"/>
      <c r="V2014" s="40"/>
      <c r="W2014" s="40"/>
      <c r="X2014" s="40"/>
      <c r="AB2014" s="8"/>
      <c r="AC2014" s="8"/>
      <c r="AD2014" s="8"/>
      <c r="AE2014" s="8"/>
      <c r="AF2014" s="97"/>
      <c r="AG2014" s="13"/>
      <c r="AH2014" s="13"/>
      <c r="AI2014" s="13"/>
      <c r="AJ2014" s="13"/>
      <c r="AK2014" s="13"/>
      <c r="AL2014" s="13"/>
      <c r="AM2014" s="13"/>
      <c r="AN2014" s="13"/>
      <c r="AO2014" s="13"/>
      <c r="AP2014" s="13"/>
    </row>
    <row r="2015" spans="1:42" ht="15" hidden="1" x14ac:dyDescent="0.25">
      <c r="A2015"/>
      <c r="B2015"/>
      <c r="C2015"/>
      <c r="D2015"/>
      <c r="E2015"/>
      <c r="F2015"/>
      <c r="G2015"/>
      <c r="H2015"/>
      <c r="I2015"/>
      <c r="J2015"/>
      <c r="K2015"/>
      <c r="L2015"/>
      <c r="M2015"/>
      <c r="N2015"/>
      <c r="O2015"/>
      <c r="P2015"/>
      <c r="Q2015"/>
      <c r="R2015"/>
      <c r="S2015"/>
      <c r="T2015"/>
      <c r="U2015"/>
      <c r="V2015" s="40"/>
      <c r="W2015" s="40"/>
      <c r="X2015" s="40"/>
      <c r="AF2015" s="97"/>
      <c r="AG2015" s="13"/>
      <c r="AH2015" s="13"/>
      <c r="AI2015" s="13"/>
      <c r="AJ2015" s="13"/>
      <c r="AK2015" s="13"/>
      <c r="AL2015" s="13"/>
      <c r="AM2015" s="13"/>
      <c r="AN2015" s="13"/>
      <c r="AO2015" s="13"/>
      <c r="AP2015" s="13"/>
    </row>
    <row r="2016" spans="1:42" ht="15" hidden="1" x14ac:dyDescent="0.25">
      <c r="A2016"/>
      <c r="B2016"/>
      <c r="C2016"/>
      <c r="D2016"/>
      <c r="E2016"/>
      <c r="F2016"/>
      <c r="G2016"/>
      <c r="H2016"/>
      <c r="I2016"/>
      <c r="J2016"/>
      <c r="K2016"/>
      <c r="L2016"/>
      <c r="M2016"/>
      <c r="N2016"/>
      <c r="O2016"/>
      <c r="P2016"/>
      <c r="Q2016"/>
      <c r="R2016"/>
      <c r="S2016"/>
      <c r="T2016"/>
      <c r="U2016"/>
      <c r="V2016" s="40"/>
      <c r="W2016" s="40"/>
      <c r="X2016" s="40"/>
      <c r="AF2016" s="97"/>
      <c r="AG2016" s="13"/>
      <c r="AH2016" s="13"/>
      <c r="AI2016" s="13"/>
      <c r="AJ2016" s="13"/>
      <c r="AK2016" s="13"/>
      <c r="AL2016" s="13"/>
      <c r="AM2016" s="13"/>
      <c r="AN2016" s="13"/>
      <c r="AO2016" s="13"/>
      <c r="AP2016" s="13"/>
    </row>
    <row r="2017" spans="1:42" ht="15" hidden="1" x14ac:dyDescent="0.25">
      <c r="A2017"/>
      <c r="B2017"/>
      <c r="C2017"/>
      <c r="D2017"/>
      <c r="E2017"/>
      <c r="F2017"/>
      <c r="G2017"/>
      <c r="H2017"/>
      <c r="I2017"/>
      <c r="J2017"/>
      <c r="K2017"/>
      <c r="L2017"/>
      <c r="M2017"/>
      <c r="N2017"/>
      <c r="O2017"/>
      <c r="P2017"/>
      <c r="Q2017"/>
      <c r="R2017"/>
      <c r="S2017"/>
      <c r="T2017"/>
      <c r="U2017"/>
      <c r="V2017" s="40"/>
      <c r="W2017" s="40"/>
      <c r="X2017" s="40"/>
      <c r="AF2017" s="97"/>
      <c r="AG2017" s="13"/>
      <c r="AH2017" s="13"/>
      <c r="AI2017" s="13"/>
      <c r="AJ2017" s="13"/>
      <c r="AK2017" s="13"/>
      <c r="AL2017" s="13"/>
      <c r="AM2017" s="13"/>
      <c r="AN2017" s="13"/>
      <c r="AO2017" s="13"/>
      <c r="AP2017" s="13"/>
    </row>
    <row r="2018" spans="1:42" ht="15" hidden="1" x14ac:dyDescent="0.25">
      <c r="A2018"/>
      <c r="B2018"/>
      <c r="C2018"/>
      <c r="D2018"/>
      <c r="E2018"/>
      <c r="F2018"/>
      <c r="G2018"/>
      <c r="H2018"/>
      <c r="I2018"/>
      <c r="J2018"/>
      <c r="K2018"/>
      <c r="L2018"/>
      <c r="M2018"/>
      <c r="N2018"/>
      <c r="O2018"/>
      <c r="P2018"/>
      <c r="Q2018"/>
      <c r="R2018"/>
      <c r="S2018"/>
      <c r="T2018"/>
      <c r="U2018"/>
      <c r="V2018" s="40"/>
      <c r="W2018" s="40"/>
      <c r="X2018" s="40"/>
      <c r="AF2018" s="97"/>
      <c r="AG2018" s="13"/>
      <c r="AH2018" s="13"/>
      <c r="AI2018" s="13"/>
      <c r="AJ2018" s="13"/>
      <c r="AK2018" s="13"/>
      <c r="AL2018" s="13"/>
      <c r="AM2018" s="13"/>
      <c r="AN2018" s="13"/>
      <c r="AO2018" s="13"/>
      <c r="AP2018" s="13"/>
    </row>
    <row r="2019" spans="1:42" ht="15" hidden="1" x14ac:dyDescent="0.25">
      <c r="A2019"/>
      <c r="B2019"/>
      <c r="C2019"/>
      <c r="D2019"/>
      <c r="E2019"/>
      <c r="F2019"/>
      <c r="G2019"/>
      <c r="H2019"/>
      <c r="I2019"/>
      <c r="J2019"/>
      <c r="K2019"/>
      <c r="L2019"/>
      <c r="M2019"/>
      <c r="N2019"/>
      <c r="O2019"/>
      <c r="P2019"/>
      <c r="Q2019"/>
      <c r="R2019"/>
      <c r="S2019"/>
      <c r="T2019"/>
      <c r="U2019"/>
      <c r="V2019" s="40"/>
      <c r="W2019" s="40"/>
      <c r="X2019" s="40"/>
      <c r="AF2019" s="97"/>
      <c r="AG2019" s="13"/>
      <c r="AH2019" s="13"/>
      <c r="AI2019" s="13"/>
      <c r="AJ2019" s="13"/>
      <c r="AK2019" s="13"/>
      <c r="AL2019" s="13"/>
      <c r="AM2019" s="13"/>
      <c r="AN2019" s="13"/>
      <c r="AO2019" s="13"/>
      <c r="AP2019" s="13"/>
    </row>
    <row r="2020" spans="1:42" ht="15" hidden="1" x14ac:dyDescent="0.25">
      <c r="A2020"/>
      <c r="B2020"/>
      <c r="C2020"/>
      <c r="D2020"/>
      <c r="E2020"/>
      <c r="F2020"/>
      <c r="G2020"/>
      <c r="H2020"/>
      <c r="I2020"/>
      <c r="J2020"/>
      <c r="K2020"/>
      <c r="L2020"/>
      <c r="M2020"/>
      <c r="N2020"/>
      <c r="O2020"/>
      <c r="P2020"/>
      <c r="Q2020"/>
      <c r="R2020"/>
      <c r="S2020"/>
      <c r="T2020"/>
      <c r="U2020"/>
      <c r="V2020" s="40"/>
      <c r="W2020" s="40"/>
      <c r="X2020" s="40"/>
      <c r="AF2020" s="97"/>
      <c r="AG2020" s="13"/>
      <c r="AH2020" s="13"/>
      <c r="AI2020" s="13"/>
      <c r="AJ2020" s="13"/>
      <c r="AK2020" s="13"/>
      <c r="AL2020" s="13"/>
      <c r="AM2020" s="13"/>
      <c r="AN2020" s="13"/>
      <c r="AO2020" s="13"/>
      <c r="AP2020" s="13"/>
    </row>
    <row r="2021" spans="1:42" ht="15" hidden="1" x14ac:dyDescent="0.25">
      <c r="A2021"/>
      <c r="B2021"/>
      <c r="C2021"/>
      <c r="D2021"/>
      <c r="E2021"/>
      <c r="F2021"/>
      <c r="G2021"/>
      <c r="H2021"/>
      <c r="I2021"/>
      <c r="J2021"/>
      <c r="K2021"/>
      <c r="L2021"/>
      <c r="M2021"/>
      <c r="N2021"/>
      <c r="O2021"/>
      <c r="P2021"/>
      <c r="Q2021"/>
      <c r="R2021"/>
      <c r="S2021"/>
      <c r="T2021"/>
      <c r="U2021"/>
      <c r="V2021" s="40"/>
      <c r="W2021" s="40"/>
      <c r="X2021" s="40"/>
      <c r="AB2021" s="8"/>
      <c r="AC2021" s="8"/>
      <c r="AD2021" s="8"/>
      <c r="AE2021" s="8"/>
      <c r="AF2021" s="97"/>
      <c r="AG2021" s="13"/>
      <c r="AH2021" s="13"/>
      <c r="AI2021" s="13"/>
      <c r="AJ2021" s="13"/>
      <c r="AK2021" s="13"/>
      <c r="AL2021" s="13"/>
      <c r="AM2021" s="13"/>
      <c r="AN2021" s="13"/>
      <c r="AO2021" s="13"/>
      <c r="AP2021" s="13"/>
    </row>
    <row r="2022" spans="1:42" ht="15" hidden="1" x14ac:dyDescent="0.25">
      <c r="A2022"/>
      <c r="B2022"/>
      <c r="C2022"/>
      <c r="D2022"/>
      <c r="E2022"/>
      <c r="F2022"/>
      <c r="G2022"/>
      <c r="H2022"/>
      <c r="I2022"/>
      <c r="J2022"/>
      <c r="K2022"/>
      <c r="L2022"/>
      <c r="M2022"/>
      <c r="N2022"/>
      <c r="O2022"/>
      <c r="P2022"/>
      <c r="Q2022"/>
      <c r="R2022"/>
      <c r="S2022"/>
      <c r="T2022"/>
      <c r="U2022"/>
      <c r="V2022" s="40"/>
      <c r="W2022" s="40"/>
      <c r="X2022" s="40"/>
      <c r="AF2022" s="97"/>
      <c r="AG2022" s="13"/>
      <c r="AH2022" s="13"/>
      <c r="AI2022" s="13"/>
      <c r="AJ2022" s="13"/>
      <c r="AK2022" s="13"/>
      <c r="AL2022" s="13"/>
      <c r="AM2022" s="13"/>
      <c r="AN2022" s="13"/>
      <c r="AO2022" s="13"/>
      <c r="AP2022" s="13"/>
    </row>
    <row r="2023" spans="1:42" ht="15" hidden="1" x14ac:dyDescent="0.25">
      <c r="A2023"/>
      <c r="B2023"/>
      <c r="C2023"/>
      <c r="D2023"/>
      <c r="E2023"/>
      <c r="F2023"/>
      <c r="G2023"/>
      <c r="H2023"/>
      <c r="I2023"/>
      <c r="J2023"/>
      <c r="K2023"/>
      <c r="L2023"/>
      <c r="M2023"/>
      <c r="N2023"/>
      <c r="O2023"/>
      <c r="P2023"/>
      <c r="Q2023"/>
      <c r="R2023"/>
      <c r="S2023"/>
      <c r="T2023"/>
      <c r="U2023"/>
      <c r="V2023" s="40"/>
      <c r="W2023" s="40"/>
      <c r="X2023" s="40"/>
      <c r="AF2023" s="97"/>
      <c r="AG2023" s="13"/>
      <c r="AH2023" s="13"/>
      <c r="AI2023" s="13"/>
      <c r="AJ2023" s="13"/>
      <c r="AK2023" s="13"/>
      <c r="AL2023" s="13"/>
      <c r="AM2023" s="13"/>
      <c r="AN2023" s="13"/>
      <c r="AO2023" s="13"/>
      <c r="AP2023" s="13"/>
    </row>
    <row r="2024" spans="1:42" ht="15" hidden="1" x14ac:dyDescent="0.25">
      <c r="A2024"/>
      <c r="B2024"/>
      <c r="C2024"/>
      <c r="D2024"/>
      <c r="E2024"/>
      <c r="F2024"/>
      <c r="G2024"/>
      <c r="H2024"/>
      <c r="I2024"/>
      <c r="J2024"/>
      <c r="K2024"/>
      <c r="L2024"/>
      <c r="M2024"/>
      <c r="N2024"/>
      <c r="O2024"/>
      <c r="P2024"/>
      <c r="Q2024"/>
      <c r="R2024"/>
      <c r="S2024"/>
      <c r="T2024"/>
      <c r="U2024"/>
      <c r="V2024" s="40"/>
      <c r="W2024" s="40"/>
      <c r="X2024" s="40"/>
      <c r="AF2024" s="97"/>
      <c r="AG2024" s="13"/>
      <c r="AH2024" s="13"/>
      <c r="AI2024" s="13"/>
      <c r="AJ2024" s="13"/>
      <c r="AK2024" s="13"/>
      <c r="AL2024" s="13"/>
      <c r="AM2024" s="13"/>
      <c r="AN2024" s="13"/>
      <c r="AO2024" s="13"/>
      <c r="AP2024" s="13"/>
    </row>
    <row r="2025" spans="1:42" ht="15" hidden="1" x14ac:dyDescent="0.25">
      <c r="A2025"/>
      <c r="B2025"/>
      <c r="C2025"/>
      <c r="D2025"/>
      <c r="E2025"/>
      <c r="F2025"/>
      <c r="G2025"/>
      <c r="H2025"/>
      <c r="I2025"/>
      <c r="J2025"/>
      <c r="K2025"/>
      <c r="L2025"/>
      <c r="M2025"/>
      <c r="N2025"/>
      <c r="O2025"/>
      <c r="P2025"/>
      <c r="Q2025"/>
      <c r="R2025"/>
      <c r="S2025"/>
      <c r="T2025"/>
      <c r="U2025"/>
      <c r="V2025" s="40"/>
      <c r="W2025" s="40"/>
      <c r="X2025" s="40"/>
      <c r="AF2025" s="97"/>
      <c r="AG2025" s="13"/>
      <c r="AH2025" s="13"/>
      <c r="AI2025" s="13"/>
      <c r="AJ2025" s="13"/>
      <c r="AK2025" s="13"/>
      <c r="AL2025" s="13"/>
      <c r="AM2025" s="13"/>
      <c r="AN2025" s="13"/>
      <c r="AO2025" s="13"/>
      <c r="AP2025" s="13"/>
    </row>
    <row r="2026" spans="1:42" ht="15" hidden="1" x14ac:dyDescent="0.25">
      <c r="A2026"/>
      <c r="B2026"/>
      <c r="C2026"/>
      <c r="D2026"/>
      <c r="E2026"/>
      <c r="F2026"/>
      <c r="G2026"/>
      <c r="H2026"/>
      <c r="I2026"/>
      <c r="J2026"/>
      <c r="K2026"/>
      <c r="L2026"/>
      <c r="M2026"/>
      <c r="N2026"/>
      <c r="O2026"/>
      <c r="P2026"/>
      <c r="Q2026"/>
      <c r="R2026"/>
      <c r="S2026"/>
      <c r="T2026"/>
      <c r="U2026"/>
      <c r="V2026" s="40"/>
      <c r="W2026" s="40"/>
      <c r="X2026" s="40"/>
      <c r="AF2026" s="97"/>
      <c r="AG2026" s="13"/>
      <c r="AH2026" s="13"/>
      <c r="AI2026" s="13"/>
      <c r="AJ2026" s="13"/>
      <c r="AK2026" s="13"/>
      <c r="AL2026" s="13"/>
      <c r="AM2026" s="13"/>
      <c r="AN2026" s="13"/>
      <c r="AO2026" s="13"/>
      <c r="AP2026" s="13"/>
    </row>
    <row r="2027" spans="1:42" ht="15" hidden="1" x14ac:dyDescent="0.25">
      <c r="A2027"/>
      <c r="B2027"/>
      <c r="C2027"/>
      <c r="D2027"/>
      <c r="E2027"/>
      <c r="F2027"/>
      <c r="G2027"/>
      <c r="H2027"/>
      <c r="I2027"/>
      <c r="J2027"/>
      <c r="K2027"/>
      <c r="L2027"/>
      <c r="M2027"/>
      <c r="N2027"/>
      <c r="O2027"/>
      <c r="P2027"/>
      <c r="Q2027"/>
      <c r="R2027"/>
      <c r="S2027"/>
      <c r="T2027"/>
      <c r="U2027"/>
      <c r="V2027" s="40"/>
      <c r="W2027" s="40"/>
      <c r="X2027" s="40"/>
      <c r="AF2027" s="97"/>
      <c r="AG2027" s="13"/>
      <c r="AH2027" s="13"/>
      <c r="AI2027" s="13"/>
      <c r="AJ2027" s="13"/>
      <c r="AK2027" s="13"/>
      <c r="AL2027" s="13"/>
      <c r="AM2027" s="13"/>
      <c r="AN2027" s="13"/>
      <c r="AO2027" s="13"/>
      <c r="AP2027" s="13"/>
    </row>
    <row r="2028" spans="1:42" ht="15" hidden="1" x14ac:dyDescent="0.25">
      <c r="A2028"/>
      <c r="B2028"/>
      <c r="C2028"/>
      <c r="D2028"/>
      <c r="E2028"/>
      <c r="F2028"/>
      <c r="G2028"/>
      <c r="H2028"/>
      <c r="I2028"/>
      <c r="J2028"/>
      <c r="K2028"/>
      <c r="L2028"/>
      <c r="M2028"/>
      <c r="N2028"/>
      <c r="O2028"/>
      <c r="P2028"/>
      <c r="Q2028"/>
      <c r="R2028"/>
      <c r="S2028"/>
      <c r="T2028"/>
      <c r="U2028"/>
      <c r="V2028" s="40"/>
      <c r="W2028" s="40"/>
      <c r="X2028" s="40"/>
      <c r="AF2028" s="97"/>
      <c r="AG2028" s="13"/>
      <c r="AH2028" s="13"/>
      <c r="AI2028" s="13"/>
      <c r="AJ2028" s="13"/>
      <c r="AK2028" s="13"/>
      <c r="AL2028" s="13"/>
      <c r="AM2028" s="13"/>
      <c r="AN2028" s="13"/>
      <c r="AO2028" s="13"/>
      <c r="AP2028" s="13"/>
    </row>
    <row r="2029" spans="1:42" ht="15" hidden="1" x14ac:dyDescent="0.25">
      <c r="A2029"/>
      <c r="B2029"/>
      <c r="C2029"/>
      <c r="D2029"/>
      <c r="E2029"/>
      <c r="F2029"/>
      <c r="G2029"/>
      <c r="H2029"/>
      <c r="I2029"/>
      <c r="J2029"/>
      <c r="K2029"/>
      <c r="L2029"/>
      <c r="M2029"/>
      <c r="N2029"/>
      <c r="O2029"/>
      <c r="P2029"/>
      <c r="Q2029"/>
      <c r="R2029"/>
      <c r="S2029"/>
      <c r="T2029"/>
      <c r="U2029"/>
      <c r="V2029" s="40"/>
      <c r="W2029" s="40"/>
      <c r="X2029" s="40"/>
      <c r="AF2029" s="97"/>
      <c r="AG2029" s="13"/>
      <c r="AH2029" s="13"/>
      <c r="AI2029" s="13"/>
      <c r="AJ2029" s="13"/>
      <c r="AK2029" s="13"/>
      <c r="AL2029" s="13"/>
      <c r="AM2029" s="13"/>
      <c r="AN2029" s="13"/>
      <c r="AO2029" s="13"/>
      <c r="AP2029" s="13"/>
    </row>
    <row r="2030" spans="1:42" ht="15" hidden="1" x14ac:dyDescent="0.25">
      <c r="A2030"/>
      <c r="B2030"/>
      <c r="C2030"/>
      <c r="D2030"/>
      <c r="E2030"/>
      <c r="F2030"/>
      <c r="G2030"/>
      <c r="H2030"/>
      <c r="I2030"/>
      <c r="J2030"/>
      <c r="K2030"/>
      <c r="L2030"/>
      <c r="M2030"/>
      <c r="N2030"/>
      <c r="O2030"/>
      <c r="P2030"/>
      <c r="Q2030"/>
      <c r="R2030"/>
      <c r="S2030"/>
      <c r="T2030"/>
      <c r="U2030"/>
      <c r="V2030" s="40"/>
      <c r="W2030" s="40"/>
      <c r="X2030" s="40"/>
      <c r="AF2030" s="97"/>
      <c r="AG2030" s="13"/>
      <c r="AH2030" s="13"/>
      <c r="AI2030" s="13"/>
      <c r="AJ2030" s="13"/>
      <c r="AK2030" s="13"/>
      <c r="AL2030" s="13"/>
      <c r="AM2030" s="13"/>
      <c r="AN2030" s="13"/>
      <c r="AO2030" s="13"/>
      <c r="AP2030" s="13"/>
    </row>
    <row r="2031" spans="1:42" ht="15" hidden="1" x14ac:dyDescent="0.25">
      <c r="A2031"/>
      <c r="B2031"/>
      <c r="C2031"/>
      <c r="D2031"/>
      <c r="E2031"/>
      <c r="F2031"/>
      <c r="G2031"/>
      <c r="H2031"/>
      <c r="I2031"/>
      <c r="J2031"/>
      <c r="K2031"/>
      <c r="L2031"/>
      <c r="M2031"/>
      <c r="N2031"/>
      <c r="O2031"/>
      <c r="P2031"/>
      <c r="Q2031"/>
      <c r="R2031"/>
      <c r="S2031"/>
      <c r="T2031"/>
      <c r="U2031"/>
      <c r="V2031" s="40"/>
      <c r="W2031" s="40"/>
      <c r="X2031" s="40"/>
      <c r="AF2031" s="97"/>
      <c r="AG2031" s="13"/>
      <c r="AH2031" s="13"/>
      <c r="AI2031" s="13"/>
      <c r="AJ2031" s="13"/>
      <c r="AK2031" s="13"/>
      <c r="AL2031" s="13"/>
      <c r="AM2031" s="13"/>
      <c r="AN2031" s="13"/>
      <c r="AO2031" s="13"/>
      <c r="AP2031" s="13"/>
    </row>
    <row r="2032" spans="1:42" ht="15" hidden="1" x14ac:dyDescent="0.25">
      <c r="A2032"/>
      <c r="B2032"/>
      <c r="C2032"/>
      <c r="D2032"/>
      <c r="E2032"/>
      <c r="F2032"/>
      <c r="G2032"/>
      <c r="H2032"/>
      <c r="I2032"/>
      <c r="J2032"/>
      <c r="K2032"/>
      <c r="L2032"/>
      <c r="M2032"/>
      <c r="N2032"/>
      <c r="O2032"/>
      <c r="P2032"/>
      <c r="Q2032"/>
      <c r="R2032"/>
      <c r="S2032"/>
      <c r="T2032"/>
      <c r="U2032"/>
      <c r="V2032" s="40"/>
      <c r="W2032" s="40"/>
      <c r="X2032" s="40"/>
      <c r="AB2032" s="8"/>
      <c r="AC2032" s="8"/>
      <c r="AD2032" s="8"/>
      <c r="AE2032" s="8"/>
      <c r="AF2032" s="97"/>
      <c r="AG2032" s="13"/>
      <c r="AH2032" s="13"/>
      <c r="AI2032" s="13"/>
      <c r="AJ2032" s="13"/>
      <c r="AK2032" s="13"/>
      <c r="AL2032" s="13"/>
      <c r="AM2032" s="13"/>
      <c r="AN2032" s="13"/>
      <c r="AO2032" s="13"/>
      <c r="AP2032" s="13"/>
    </row>
    <row r="2033" spans="1:42" ht="15" hidden="1" x14ac:dyDescent="0.25">
      <c r="A2033"/>
      <c r="B2033"/>
      <c r="C2033"/>
      <c r="D2033"/>
      <c r="E2033"/>
      <c r="F2033"/>
      <c r="G2033"/>
      <c r="H2033"/>
      <c r="I2033"/>
      <c r="J2033"/>
      <c r="K2033"/>
      <c r="L2033"/>
      <c r="M2033"/>
      <c r="N2033"/>
      <c r="O2033"/>
      <c r="P2033"/>
      <c r="Q2033"/>
      <c r="R2033"/>
      <c r="S2033"/>
      <c r="T2033"/>
      <c r="U2033"/>
      <c r="V2033" s="40"/>
      <c r="W2033" s="40"/>
      <c r="X2033" s="40"/>
      <c r="AF2033" s="97"/>
      <c r="AG2033" s="13"/>
      <c r="AH2033" s="13"/>
      <c r="AI2033" s="13"/>
      <c r="AJ2033" s="13"/>
      <c r="AK2033" s="13"/>
      <c r="AL2033" s="13"/>
      <c r="AM2033" s="13"/>
      <c r="AN2033" s="13"/>
      <c r="AO2033" s="13"/>
      <c r="AP2033" s="13"/>
    </row>
    <row r="2034" spans="1:42" ht="15" hidden="1" x14ac:dyDescent="0.25">
      <c r="A2034"/>
      <c r="B2034"/>
      <c r="C2034"/>
      <c r="D2034"/>
      <c r="E2034"/>
      <c r="F2034"/>
      <c r="G2034"/>
      <c r="H2034"/>
      <c r="I2034"/>
      <c r="J2034"/>
      <c r="K2034"/>
      <c r="L2034"/>
      <c r="M2034"/>
      <c r="N2034"/>
      <c r="O2034"/>
      <c r="P2034"/>
      <c r="Q2034"/>
      <c r="R2034"/>
      <c r="S2034"/>
      <c r="T2034"/>
      <c r="U2034"/>
      <c r="V2034" s="40"/>
      <c r="W2034" s="40"/>
      <c r="X2034" s="40"/>
      <c r="AF2034" s="97"/>
      <c r="AG2034" s="13"/>
      <c r="AH2034" s="13"/>
      <c r="AI2034" s="13"/>
      <c r="AJ2034" s="13"/>
      <c r="AK2034" s="13"/>
      <c r="AL2034" s="13"/>
      <c r="AM2034" s="13"/>
      <c r="AN2034" s="13"/>
      <c r="AO2034" s="13"/>
      <c r="AP2034" s="13"/>
    </row>
    <row r="2035" spans="1:42" ht="15" hidden="1" x14ac:dyDescent="0.25">
      <c r="A2035"/>
      <c r="B2035"/>
      <c r="C2035"/>
      <c r="D2035"/>
      <c r="E2035"/>
      <c r="F2035"/>
      <c r="G2035"/>
      <c r="H2035"/>
      <c r="I2035"/>
      <c r="J2035"/>
      <c r="K2035"/>
      <c r="L2035"/>
      <c r="M2035"/>
      <c r="N2035"/>
      <c r="O2035"/>
      <c r="P2035"/>
      <c r="Q2035"/>
      <c r="R2035"/>
      <c r="S2035"/>
      <c r="T2035"/>
      <c r="U2035"/>
      <c r="V2035" s="40"/>
      <c r="W2035" s="40"/>
      <c r="X2035" s="40"/>
      <c r="AF2035" s="97"/>
      <c r="AG2035" s="13"/>
      <c r="AH2035" s="13"/>
      <c r="AI2035" s="13"/>
      <c r="AJ2035" s="13"/>
      <c r="AK2035" s="13"/>
      <c r="AL2035" s="13"/>
      <c r="AM2035" s="13"/>
      <c r="AN2035" s="13"/>
      <c r="AO2035" s="13"/>
      <c r="AP2035" s="13"/>
    </row>
    <row r="2036" spans="1:42" ht="15" hidden="1" x14ac:dyDescent="0.25">
      <c r="A2036"/>
      <c r="B2036"/>
      <c r="C2036"/>
      <c r="D2036"/>
      <c r="E2036"/>
      <c r="F2036"/>
      <c r="G2036"/>
      <c r="H2036"/>
      <c r="I2036"/>
      <c r="J2036"/>
      <c r="K2036"/>
      <c r="L2036"/>
      <c r="M2036"/>
      <c r="N2036"/>
      <c r="O2036"/>
      <c r="P2036"/>
      <c r="Q2036"/>
      <c r="R2036"/>
      <c r="S2036"/>
      <c r="T2036"/>
      <c r="U2036"/>
      <c r="V2036" s="40"/>
      <c r="W2036" s="40"/>
      <c r="X2036" s="40"/>
      <c r="AF2036" s="97"/>
      <c r="AG2036" s="13"/>
      <c r="AH2036" s="13"/>
      <c r="AI2036" s="13"/>
      <c r="AJ2036" s="13"/>
      <c r="AK2036" s="13"/>
      <c r="AL2036" s="13"/>
      <c r="AM2036" s="13"/>
      <c r="AN2036" s="13"/>
      <c r="AO2036" s="13"/>
      <c r="AP2036" s="13"/>
    </row>
    <row r="2037" spans="1:42" ht="15" hidden="1" x14ac:dyDescent="0.25">
      <c r="A2037"/>
      <c r="B2037"/>
      <c r="C2037"/>
      <c r="D2037"/>
      <c r="E2037"/>
      <c r="F2037"/>
      <c r="G2037"/>
      <c r="H2037"/>
      <c r="I2037"/>
      <c r="J2037"/>
      <c r="K2037"/>
      <c r="L2037"/>
      <c r="M2037"/>
      <c r="N2037"/>
      <c r="O2037"/>
      <c r="P2037"/>
      <c r="Q2037"/>
      <c r="R2037"/>
      <c r="S2037"/>
      <c r="T2037"/>
      <c r="U2037"/>
      <c r="V2037" s="40"/>
      <c r="W2037" s="40"/>
      <c r="X2037" s="40"/>
      <c r="AF2037" s="97"/>
      <c r="AG2037" s="13"/>
      <c r="AH2037" s="13"/>
      <c r="AI2037" s="13"/>
      <c r="AJ2037" s="13"/>
      <c r="AK2037" s="13"/>
      <c r="AL2037" s="13"/>
      <c r="AM2037" s="13"/>
      <c r="AN2037" s="13"/>
      <c r="AO2037" s="13"/>
      <c r="AP2037" s="13"/>
    </row>
    <row r="2038" spans="1:42" ht="15" hidden="1" x14ac:dyDescent="0.25">
      <c r="A2038"/>
      <c r="B2038"/>
      <c r="C2038"/>
      <c r="D2038"/>
      <c r="E2038"/>
      <c r="F2038"/>
      <c r="G2038"/>
      <c r="H2038"/>
      <c r="I2038"/>
      <c r="J2038"/>
      <c r="K2038"/>
      <c r="L2038"/>
      <c r="M2038"/>
      <c r="N2038"/>
      <c r="O2038"/>
      <c r="P2038"/>
      <c r="Q2038"/>
      <c r="R2038"/>
      <c r="S2038"/>
      <c r="T2038"/>
      <c r="U2038"/>
      <c r="V2038" s="40"/>
      <c r="W2038" s="40"/>
      <c r="X2038" s="40"/>
      <c r="AF2038" s="97"/>
      <c r="AG2038" s="13"/>
      <c r="AH2038" s="13"/>
      <c r="AI2038" s="13"/>
      <c r="AJ2038" s="13"/>
      <c r="AK2038" s="13"/>
      <c r="AL2038" s="13"/>
      <c r="AM2038" s="13"/>
      <c r="AN2038" s="13"/>
      <c r="AO2038" s="13"/>
      <c r="AP2038" s="13"/>
    </row>
    <row r="2039" spans="1:42" ht="15" hidden="1" x14ac:dyDescent="0.25">
      <c r="A2039"/>
      <c r="B2039"/>
      <c r="C2039"/>
      <c r="D2039"/>
      <c r="E2039"/>
      <c r="F2039"/>
      <c r="G2039"/>
      <c r="H2039"/>
      <c r="I2039"/>
      <c r="J2039"/>
      <c r="K2039"/>
      <c r="L2039"/>
      <c r="M2039"/>
      <c r="N2039"/>
      <c r="O2039"/>
      <c r="P2039"/>
      <c r="Q2039"/>
      <c r="R2039"/>
      <c r="S2039"/>
      <c r="T2039"/>
      <c r="U2039"/>
      <c r="V2039" s="40"/>
      <c r="W2039" s="40"/>
      <c r="X2039" s="40"/>
      <c r="AB2039" s="8"/>
      <c r="AC2039" s="8"/>
      <c r="AD2039" s="8"/>
      <c r="AE2039" s="8"/>
      <c r="AF2039" s="97"/>
      <c r="AG2039" s="13"/>
      <c r="AH2039" s="13"/>
      <c r="AI2039" s="13"/>
      <c r="AJ2039" s="13"/>
      <c r="AK2039" s="13"/>
      <c r="AL2039" s="13"/>
      <c r="AM2039" s="13"/>
      <c r="AN2039" s="13"/>
      <c r="AO2039" s="13"/>
      <c r="AP2039" s="13"/>
    </row>
    <row r="2040" spans="1:42" ht="15" hidden="1" x14ac:dyDescent="0.25">
      <c r="A2040"/>
      <c r="B2040"/>
      <c r="C2040"/>
      <c r="D2040"/>
      <c r="E2040"/>
      <c r="F2040"/>
      <c r="G2040"/>
      <c r="H2040"/>
      <c r="I2040"/>
      <c r="J2040"/>
      <c r="K2040"/>
      <c r="L2040"/>
      <c r="M2040"/>
      <c r="N2040"/>
      <c r="O2040"/>
      <c r="P2040"/>
      <c r="Q2040"/>
      <c r="R2040"/>
      <c r="S2040"/>
      <c r="T2040"/>
      <c r="U2040"/>
      <c r="V2040" s="40"/>
      <c r="W2040" s="40"/>
      <c r="X2040" s="40"/>
      <c r="AF2040" s="97"/>
      <c r="AG2040" s="13"/>
      <c r="AH2040" s="13"/>
      <c r="AI2040" s="13"/>
      <c r="AJ2040" s="13"/>
      <c r="AK2040" s="13"/>
      <c r="AL2040" s="13"/>
      <c r="AM2040" s="13"/>
      <c r="AN2040" s="13"/>
      <c r="AO2040" s="13"/>
      <c r="AP2040" s="13"/>
    </row>
    <row r="2041" spans="1:42" ht="15" hidden="1" x14ac:dyDescent="0.25">
      <c r="A2041"/>
      <c r="B2041"/>
      <c r="C2041"/>
      <c r="D2041"/>
      <c r="E2041"/>
      <c r="F2041"/>
      <c r="G2041"/>
      <c r="H2041"/>
      <c r="I2041"/>
      <c r="J2041"/>
      <c r="K2041"/>
      <c r="L2041"/>
      <c r="M2041"/>
      <c r="N2041"/>
      <c r="O2041"/>
      <c r="P2041"/>
      <c r="Q2041"/>
      <c r="R2041"/>
      <c r="S2041"/>
      <c r="T2041"/>
      <c r="U2041"/>
      <c r="V2041" s="40"/>
      <c r="W2041" s="40"/>
      <c r="X2041" s="40"/>
      <c r="AF2041" s="97"/>
      <c r="AG2041" s="13"/>
      <c r="AH2041" s="13"/>
      <c r="AI2041" s="13"/>
      <c r="AJ2041" s="13"/>
      <c r="AK2041" s="13"/>
      <c r="AL2041" s="13"/>
      <c r="AM2041" s="13"/>
      <c r="AN2041" s="13"/>
      <c r="AO2041" s="13"/>
      <c r="AP2041" s="13"/>
    </row>
    <row r="2042" spans="1:42" ht="15" hidden="1" x14ac:dyDescent="0.25">
      <c r="A2042"/>
      <c r="B2042"/>
      <c r="C2042"/>
      <c r="D2042"/>
      <c r="E2042"/>
      <c r="F2042"/>
      <c r="G2042"/>
      <c r="H2042"/>
      <c r="I2042"/>
      <c r="J2042"/>
      <c r="K2042"/>
      <c r="L2042"/>
      <c r="M2042"/>
      <c r="N2042"/>
      <c r="O2042"/>
      <c r="P2042"/>
      <c r="Q2042"/>
      <c r="R2042"/>
      <c r="S2042"/>
      <c r="T2042"/>
      <c r="U2042"/>
      <c r="V2042" s="40"/>
      <c r="W2042" s="40"/>
      <c r="X2042" s="40"/>
      <c r="AF2042" s="97"/>
      <c r="AG2042" s="13"/>
      <c r="AH2042" s="13"/>
      <c r="AI2042" s="13"/>
      <c r="AJ2042" s="13"/>
      <c r="AK2042" s="13"/>
      <c r="AL2042" s="13"/>
      <c r="AM2042" s="13"/>
      <c r="AN2042" s="13"/>
      <c r="AO2042" s="13"/>
      <c r="AP2042" s="13"/>
    </row>
    <row r="2043" spans="1:42" ht="15" hidden="1" x14ac:dyDescent="0.25">
      <c r="A2043"/>
      <c r="B2043"/>
      <c r="C2043"/>
      <c r="D2043"/>
      <c r="E2043"/>
      <c r="F2043"/>
      <c r="G2043"/>
      <c r="H2043"/>
      <c r="I2043"/>
      <c r="J2043"/>
      <c r="K2043"/>
      <c r="L2043"/>
      <c r="M2043"/>
      <c r="N2043"/>
      <c r="O2043"/>
      <c r="P2043"/>
      <c r="Q2043"/>
      <c r="R2043"/>
      <c r="S2043"/>
      <c r="T2043"/>
      <c r="U2043"/>
      <c r="V2043" s="40"/>
      <c r="W2043" s="40"/>
      <c r="X2043" s="40"/>
      <c r="AF2043" s="97"/>
      <c r="AG2043" s="13"/>
      <c r="AH2043" s="13"/>
      <c r="AI2043" s="13"/>
      <c r="AJ2043" s="13"/>
      <c r="AK2043" s="13"/>
      <c r="AL2043" s="13"/>
      <c r="AM2043" s="13"/>
      <c r="AN2043" s="13"/>
      <c r="AO2043" s="13"/>
      <c r="AP2043" s="13"/>
    </row>
    <row r="2044" spans="1:42" ht="15" hidden="1" x14ac:dyDescent="0.25">
      <c r="A2044"/>
      <c r="B2044"/>
      <c r="C2044"/>
      <c r="D2044"/>
      <c r="E2044"/>
      <c r="F2044"/>
      <c r="G2044"/>
      <c r="H2044"/>
      <c r="I2044"/>
      <c r="J2044"/>
      <c r="K2044"/>
      <c r="L2044"/>
      <c r="M2044"/>
      <c r="N2044"/>
      <c r="O2044"/>
      <c r="P2044"/>
      <c r="Q2044"/>
      <c r="R2044"/>
      <c r="S2044"/>
      <c r="T2044"/>
      <c r="U2044"/>
      <c r="V2044" s="40"/>
      <c r="W2044" s="40"/>
      <c r="X2044" s="40"/>
      <c r="AF2044" s="97"/>
      <c r="AG2044" s="13"/>
      <c r="AH2044" s="13"/>
      <c r="AI2044" s="13"/>
      <c r="AJ2044" s="13"/>
      <c r="AK2044" s="13"/>
      <c r="AL2044" s="13"/>
      <c r="AM2044" s="13"/>
      <c r="AN2044" s="13"/>
      <c r="AO2044" s="13"/>
      <c r="AP2044" s="13"/>
    </row>
    <row r="2045" spans="1:42" ht="15" hidden="1" x14ac:dyDescent="0.25">
      <c r="A2045"/>
      <c r="B2045"/>
      <c r="C2045"/>
      <c r="D2045"/>
      <c r="E2045"/>
      <c r="F2045"/>
      <c r="G2045"/>
      <c r="H2045"/>
      <c r="I2045"/>
      <c r="J2045"/>
      <c r="K2045"/>
      <c r="L2045"/>
      <c r="M2045"/>
      <c r="N2045"/>
      <c r="O2045"/>
      <c r="P2045"/>
      <c r="Q2045"/>
      <c r="R2045"/>
      <c r="S2045"/>
      <c r="T2045"/>
      <c r="U2045"/>
      <c r="V2045" s="40"/>
      <c r="W2045" s="40"/>
      <c r="X2045" s="40"/>
      <c r="AF2045" s="97"/>
      <c r="AG2045" s="13"/>
      <c r="AH2045" s="13"/>
      <c r="AI2045" s="13"/>
      <c r="AJ2045" s="13"/>
      <c r="AK2045" s="13"/>
      <c r="AL2045" s="13"/>
      <c r="AM2045" s="13"/>
      <c r="AN2045" s="13"/>
      <c r="AO2045" s="13"/>
      <c r="AP2045" s="13"/>
    </row>
    <row r="2046" spans="1:42" ht="15" hidden="1" x14ac:dyDescent="0.25">
      <c r="A2046"/>
      <c r="B2046"/>
      <c r="C2046"/>
      <c r="D2046"/>
      <c r="E2046"/>
      <c r="F2046"/>
      <c r="G2046"/>
      <c r="H2046"/>
      <c r="I2046"/>
      <c r="J2046"/>
      <c r="K2046"/>
      <c r="L2046"/>
      <c r="M2046"/>
      <c r="N2046"/>
      <c r="O2046"/>
      <c r="P2046"/>
      <c r="Q2046"/>
      <c r="R2046"/>
      <c r="S2046"/>
      <c r="T2046"/>
      <c r="U2046"/>
      <c r="V2046" s="40"/>
      <c r="W2046" s="40"/>
      <c r="X2046" s="40"/>
      <c r="AF2046" s="97"/>
      <c r="AG2046" s="13"/>
      <c r="AH2046" s="13"/>
      <c r="AI2046" s="13"/>
      <c r="AJ2046" s="13"/>
      <c r="AK2046" s="13"/>
      <c r="AL2046" s="13"/>
      <c r="AM2046" s="13"/>
      <c r="AN2046" s="13"/>
      <c r="AO2046" s="13"/>
      <c r="AP2046" s="13"/>
    </row>
    <row r="2047" spans="1:42" ht="15" hidden="1" x14ac:dyDescent="0.25">
      <c r="A2047"/>
      <c r="B2047"/>
      <c r="C2047"/>
      <c r="D2047"/>
      <c r="E2047"/>
      <c r="F2047"/>
      <c r="G2047"/>
      <c r="H2047"/>
      <c r="I2047"/>
      <c r="J2047"/>
      <c r="K2047"/>
      <c r="L2047"/>
      <c r="M2047"/>
      <c r="N2047"/>
      <c r="O2047"/>
      <c r="P2047"/>
      <c r="Q2047"/>
      <c r="R2047"/>
      <c r="S2047"/>
      <c r="T2047"/>
      <c r="U2047"/>
      <c r="V2047" s="40"/>
      <c r="W2047" s="40"/>
      <c r="X2047" s="40"/>
      <c r="AF2047" s="97"/>
      <c r="AG2047" s="13"/>
      <c r="AH2047" s="13"/>
      <c r="AI2047" s="13"/>
      <c r="AJ2047" s="13"/>
      <c r="AK2047" s="13"/>
      <c r="AL2047" s="13"/>
      <c r="AM2047" s="13"/>
      <c r="AN2047" s="13"/>
      <c r="AO2047" s="13"/>
      <c r="AP2047" s="13"/>
    </row>
    <row r="2048" spans="1:42" ht="15" hidden="1" x14ac:dyDescent="0.25">
      <c r="A2048"/>
      <c r="B2048"/>
      <c r="C2048"/>
      <c r="D2048"/>
      <c r="E2048"/>
      <c r="F2048"/>
      <c r="G2048"/>
      <c r="H2048"/>
      <c r="I2048"/>
      <c r="J2048"/>
      <c r="K2048"/>
      <c r="L2048"/>
      <c r="M2048"/>
      <c r="N2048"/>
      <c r="O2048"/>
      <c r="P2048"/>
      <c r="Q2048"/>
      <c r="R2048"/>
      <c r="S2048"/>
      <c r="T2048"/>
      <c r="U2048"/>
      <c r="V2048" s="40"/>
      <c r="W2048" s="40"/>
      <c r="X2048" s="40"/>
      <c r="AF2048" s="97"/>
      <c r="AG2048" s="13"/>
      <c r="AH2048" s="13"/>
      <c r="AI2048" s="13"/>
      <c r="AJ2048" s="13"/>
      <c r="AK2048" s="13"/>
      <c r="AL2048" s="13"/>
      <c r="AM2048" s="13"/>
      <c r="AN2048" s="13"/>
      <c r="AO2048" s="13"/>
      <c r="AP2048" s="13"/>
    </row>
    <row r="2049" spans="1:42" ht="15" hidden="1" x14ac:dyDescent="0.25">
      <c r="A2049"/>
      <c r="B2049"/>
      <c r="C2049"/>
      <c r="D2049"/>
      <c r="E2049"/>
      <c r="F2049"/>
      <c r="G2049"/>
      <c r="H2049"/>
      <c r="I2049"/>
      <c r="J2049"/>
      <c r="K2049"/>
      <c r="L2049"/>
      <c r="M2049"/>
      <c r="N2049"/>
      <c r="O2049"/>
      <c r="P2049"/>
      <c r="Q2049"/>
      <c r="R2049"/>
      <c r="S2049"/>
      <c r="T2049"/>
      <c r="U2049"/>
      <c r="V2049" s="40"/>
      <c r="W2049" s="40"/>
      <c r="X2049" s="40"/>
      <c r="AF2049" s="97"/>
      <c r="AG2049" s="13"/>
      <c r="AH2049" s="13"/>
      <c r="AI2049" s="13"/>
      <c r="AJ2049" s="13"/>
      <c r="AK2049" s="13"/>
      <c r="AL2049" s="13"/>
      <c r="AM2049" s="13"/>
      <c r="AN2049" s="13"/>
      <c r="AO2049" s="13"/>
      <c r="AP2049" s="13"/>
    </row>
    <row r="2050" spans="1:42" ht="15" hidden="1" x14ac:dyDescent="0.25">
      <c r="A2050"/>
      <c r="B2050"/>
      <c r="C2050"/>
      <c r="D2050"/>
      <c r="E2050"/>
      <c r="F2050"/>
      <c r="G2050"/>
      <c r="H2050"/>
      <c r="I2050"/>
      <c r="J2050"/>
      <c r="K2050"/>
      <c r="L2050"/>
      <c r="M2050"/>
      <c r="N2050"/>
      <c r="O2050"/>
      <c r="P2050"/>
      <c r="Q2050"/>
      <c r="R2050"/>
      <c r="S2050"/>
      <c r="T2050"/>
      <c r="U2050"/>
      <c r="V2050" s="40"/>
      <c r="W2050" s="40"/>
      <c r="X2050" s="40"/>
      <c r="AF2050" s="97"/>
      <c r="AG2050" s="13"/>
      <c r="AH2050" s="13"/>
      <c r="AI2050" s="13"/>
      <c r="AJ2050" s="13"/>
      <c r="AK2050" s="13"/>
      <c r="AL2050" s="13"/>
      <c r="AM2050" s="13"/>
      <c r="AN2050" s="13"/>
      <c r="AO2050" s="13"/>
      <c r="AP2050" s="13"/>
    </row>
    <row r="2051" spans="1:42" ht="15" hidden="1" x14ac:dyDescent="0.25">
      <c r="A2051"/>
      <c r="B2051"/>
      <c r="C2051"/>
      <c r="D2051"/>
      <c r="E2051"/>
      <c r="F2051"/>
      <c r="G2051"/>
      <c r="H2051"/>
      <c r="I2051"/>
      <c r="J2051"/>
      <c r="K2051"/>
      <c r="L2051"/>
      <c r="M2051"/>
      <c r="N2051"/>
      <c r="O2051"/>
      <c r="P2051"/>
      <c r="Q2051"/>
      <c r="R2051"/>
      <c r="S2051"/>
      <c r="T2051"/>
      <c r="U2051"/>
      <c r="V2051" s="40"/>
      <c r="W2051" s="40"/>
      <c r="X2051" s="40"/>
      <c r="AF2051" s="97"/>
      <c r="AG2051" s="13"/>
      <c r="AH2051" s="13"/>
      <c r="AI2051" s="13"/>
      <c r="AJ2051" s="13"/>
      <c r="AK2051" s="13"/>
      <c r="AL2051" s="13"/>
      <c r="AM2051" s="13"/>
      <c r="AN2051" s="13"/>
      <c r="AO2051" s="13"/>
      <c r="AP2051" s="13"/>
    </row>
    <row r="2052" spans="1:42" ht="15" hidden="1" x14ac:dyDescent="0.25">
      <c r="A2052"/>
      <c r="B2052"/>
      <c r="C2052"/>
      <c r="D2052"/>
      <c r="E2052"/>
      <c r="F2052"/>
      <c r="G2052"/>
      <c r="H2052"/>
      <c r="I2052"/>
      <c r="J2052"/>
      <c r="K2052"/>
      <c r="L2052"/>
      <c r="M2052"/>
      <c r="N2052"/>
      <c r="O2052"/>
      <c r="P2052"/>
      <c r="Q2052"/>
      <c r="R2052"/>
      <c r="S2052"/>
      <c r="T2052"/>
      <c r="U2052"/>
      <c r="V2052" s="40"/>
      <c r="W2052" s="40"/>
      <c r="X2052" s="40"/>
      <c r="AB2052" s="8"/>
      <c r="AC2052" s="8"/>
      <c r="AD2052" s="8"/>
      <c r="AE2052" s="8"/>
      <c r="AF2052" s="97"/>
      <c r="AG2052" s="13"/>
      <c r="AH2052" s="13"/>
      <c r="AI2052" s="13"/>
      <c r="AJ2052" s="13"/>
      <c r="AK2052" s="13"/>
      <c r="AL2052" s="13"/>
      <c r="AM2052" s="13"/>
      <c r="AN2052" s="13"/>
      <c r="AO2052" s="13"/>
      <c r="AP2052" s="13"/>
    </row>
    <row r="2053" spans="1:42" ht="15" hidden="1" x14ac:dyDescent="0.25">
      <c r="A2053"/>
      <c r="B2053"/>
      <c r="C2053"/>
      <c r="D2053"/>
      <c r="E2053"/>
      <c r="F2053"/>
      <c r="G2053"/>
      <c r="H2053"/>
      <c r="I2053"/>
      <c r="J2053"/>
      <c r="K2053"/>
      <c r="L2053"/>
      <c r="M2053"/>
      <c r="N2053"/>
      <c r="O2053"/>
      <c r="P2053"/>
      <c r="Q2053"/>
      <c r="R2053"/>
      <c r="S2053"/>
      <c r="T2053"/>
      <c r="U2053"/>
      <c r="V2053" s="40"/>
      <c r="W2053" s="40"/>
      <c r="X2053" s="40"/>
      <c r="AF2053" s="97"/>
      <c r="AG2053" s="13"/>
      <c r="AH2053" s="13"/>
      <c r="AI2053" s="13"/>
      <c r="AJ2053" s="13"/>
      <c r="AK2053" s="13"/>
      <c r="AL2053" s="13"/>
      <c r="AM2053" s="13"/>
      <c r="AN2053" s="13"/>
      <c r="AO2053" s="13"/>
      <c r="AP2053" s="13"/>
    </row>
    <row r="2054" spans="1:42" ht="15" hidden="1" x14ac:dyDescent="0.25">
      <c r="A2054"/>
      <c r="B2054"/>
      <c r="C2054"/>
      <c r="D2054"/>
      <c r="E2054"/>
      <c r="F2054"/>
      <c r="G2054"/>
      <c r="H2054"/>
      <c r="I2054"/>
      <c r="J2054"/>
      <c r="K2054"/>
      <c r="L2054"/>
      <c r="M2054"/>
      <c r="N2054"/>
      <c r="O2054"/>
      <c r="P2054"/>
      <c r="Q2054"/>
      <c r="R2054"/>
      <c r="S2054"/>
      <c r="T2054"/>
      <c r="U2054"/>
      <c r="V2054" s="40"/>
      <c r="W2054" s="40"/>
      <c r="X2054" s="40"/>
      <c r="AF2054" s="97"/>
      <c r="AG2054" s="13"/>
      <c r="AH2054" s="13"/>
      <c r="AI2054" s="13"/>
      <c r="AJ2054" s="13"/>
      <c r="AK2054" s="13"/>
      <c r="AL2054" s="13"/>
      <c r="AM2054" s="13"/>
      <c r="AN2054" s="13"/>
      <c r="AO2054" s="13"/>
      <c r="AP2054" s="13"/>
    </row>
    <row r="2055" spans="1:42" ht="15" hidden="1" x14ac:dyDescent="0.25">
      <c r="A2055"/>
      <c r="B2055"/>
      <c r="C2055"/>
      <c r="D2055"/>
      <c r="E2055"/>
      <c r="F2055"/>
      <c r="G2055"/>
      <c r="H2055"/>
      <c r="I2055"/>
      <c r="J2055"/>
      <c r="K2055"/>
      <c r="L2055"/>
      <c r="M2055"/>
      <c r="N2055"/>
      <c r="O2055"/>
      <c r="P2055"/>
      <c r="Q2055"/>
      <c r="R2055"/>
      <c r="S2055"/>
      <c r="T2055"/>
      <c r="U2055"/>
      <c r="V2055" s="40"/>
      <c r="W2055" s="40"/>
      <c r="X2055" s="40"/>
      <c r="AF2055" s="97"/>
      <c r="AG2055" s="13"/>
      <c r="AH2055" s="13"/>
      <c r="AI2055" s="13"/>
      <c r="AJ2055" s="13"/>
      <c r="AK2055" s="13"/>
      <c r="AL2055" s="13"/>
      <c r="AM2055" s="13"/>
      <c r="AN2055" s="13"/>
      <c r="AO2055" s="13"/>
      <c r="AP2055" s="13"/>
    </row>
    <row r="2056" spans="1:42" ht="15" hidden="1" x14ac:dyDescent="0.25">
      <c r="A2056"/>
      <c r="B2056"/>
      <c r="C2056"/>
      <c r="D2056"/>
      <c r="E2056"/>
      <c r="F2056"/>
      <c r="G2056"/>
      <c r="H2056"/>
      <c r="I2056"/>
      <c r="J2056"/>
      <c r="K2056"/>
      <c r="L2056"/>
      <c r="M2056"/>
      <c r="N2056"/>
      <c r="O2056"/>
      <c r="P2056"/>
      <c r="Q2056"/>
      <c r="R2056"/>
      <c r="S2056"/>
      <c r="T2056"/>
      <c r="U2056"/>
      <c r="V2056" s="40"/>
      <c r="W2056" s="40"/>
      <c r="X2056" s="40"/>
      <c r="AF2056" s="97"/>
      <c r="AG2056" s="13"/>
      <c r="AH2056" s="13"/>
      <c r="AI2056" s="13"/>
      <c r="AJ2056" s="13"/>
      <c r="AK2056" s="13"/>
      <c r="AL2056" s="13"/>
      <c r="AM2056" s="13"/>
      <c r="AN2056" s="13"/>
      <c r="AO2056" s="13"/>
      <c r="AP2056" s="13"/>
    </row>
    <row r="2057" spans="1:42" ht="15" hidden="1" x14ac:dyDescent="0.25">
      <c r="A2057"/>
      <c r="B2057"/>
      <c r="C2057"/>
      <c r="D2057"/>
      <c r="E2057"/>
      <c r="F2057"/>
      <c r="G2057"/>
      <c r="H2057"/>
      <c r="I2057"/>
      <c r="J2057"/>
      <c r="K2057"/>
      <c r="L2057"/>
      <c r="M2057"/>
      <c r="N2057"/>
      <c r="O2057"/>
      <c r="P2057"/>
      <c r="Q2057"/>
      <c r="R2057"/>
      <c r="S2057"/>
      <c r="T2057"/>
      <c r="U2057"/>
      <c r="V2057" s="40"/>
      <c r="W2057" s="40"/>
      <c r="X2057" s="40"/>
      <c r="AF2057" s="97"/>
      <c r="AG2057" s="13"/>
      <c r="AH2057" s="13"/>
      <c r="AI2057" s="13"/>
      <c r="AJ2057" s="13"/>
      <c r="AK2057" s="13"/>
      <c r="AL2057" s="13"/>
      <c r="AM2057" s="13"/>
      <c r="AN2057" s="13"/>
      <c r="AO2057" s="13"/>
      <c r="AP2057" s="13"/>
    </row>
    <row r="2058" spans="1:42" ht="15" hidden="1" x14ac:dyDescent="0.25">
      <c r="A2058"/>
      <c r="B2058"/>
      <c r="C2058"/>
      <c r="D2058"/>
      <c r="E2058"/>
      <c r="F2058"/>
      <c r="G2058"/>
      <c r="H2058"/>
      <c r="I2058"/>
      <c r="J2058"/>
      <c r="K2058"/>
      <c r="L2058"/>
      <c r="M2058"/>
      <c r="N2058"/>
      <c r="O2058"/>
      <c r="P2058"/>
      <c r="Q2058"/>
      <c r="R2058"/>
      <c r="S2058"/>
      <c r="T2058"/>
      <c r="U2058"/>
      <c r="V2058" s="40"/>
      <c r="W2058" s="40"/>
      <c r="X2058" s="40"/>
      <c r="AF2058" s="97"/>
      <c r="AG2058" s="13"/>
      <c r="AH2058" s="13"/>
      <c r="AI2058" s="13"/>
      <c r="AJ2058" s="13"/>
      <c r="AK2058" s="13"/>
      <c r="AL2058" s="13"/>
      <c r="AM2058" s="13"/>
      <c r="AN2058" s="13"/>
      <c r="AO2058" s="13"/>
      <c r="AP2058" s="13"/>
    </row>
    <row r="2059" spans="1:42" ht="15" hidden="1" x14ac:dyDescent="0.25">
      <c r="A2059"/>
      <c r="B2059"/>
      <c r="C2059"/>
      <c r="D2059"/>
      <c r="E2059"/>
      <c r="F2059"/>
      <c r="G2059"/>
      <c r="H2059"/>
      <c r="I2059"/>
      <c r="J2059"/>
      <c r="K2059"/>
      <c r="L2059"/>
      <c r="M2059"/>
      <c r="N2059"/>
      <c r="O2059"/>
      <c r="P2059"/>
      <c r="Q2059"/>
      <c r="R2059"/>
      <c r="S2059"/>
      <c r="T2059"/>
      <c r="U2059"/>
      <c r="V2059" s="40"/>
      <c r="W2059" s="40"/>
      <c r="X2059" s="40"/>
      <c r="AF2059" s="97"/>
      <c r="AG2059" s="13"/>
      <c r="AH2059" s="13"/>
      <c r="AI2059" s="13"/>
      <c r="AJ2059" s="13"/>
      <c r="AK2059" s="13"/>
      <c r="AL2059" s="13"/>
      <c r="AM2059" s="13"/>
      <c r="AN2059" s="13"/>
      <c r="AO2059" s="13"/>
      <c r="AP2059" s="13"/>
    </row>
    <row r="2060" spans="1:42" ht="15" hidden="1" x14ac:dyDescent="0.25">
      <c r="A2060"/>
      <c r="B2060"/>
      <c r="C2060"/>
      <c r="D2060"/>
      <c r="E2060"/>
      <c r="F2060"/>
      <c r="G2060"/>
      <c r="H2060"/>
      <c r="I2060"/>
      <c r="J2060"/>
      <c r="K2060"/>
      <c r="L2060"/>
      <c r="M2060"/>
      <c r="N2060"/>
      <c r="O2060"/>
      <c r="P2060"/>
      <c r="Q2060"/>
      <c r="R2060"/>
      <c r="S2060"/>
      <c r="T2060"/>
      <c r="U2060"/>
      <c r="V2060" s="40"/>
      <c r="W2060" s="40"/>
      <c r="X2060" s="40"/>
      <c r="AF2060" s="97"/>
      <c r="AG2060" s="13"/>
      <c r="AH2060" s="13"/>
      <c r="AI2060" s="13"/>
      <c r="AJ2060" s="13"/>
      <c r="AK2060" s="13"/>
      <c r="AL2060" s="13"/>
      <c r="AM2060" s="13"/>
      <c r="AN2060" s="13"/>
      <c r="AO2060" s="13"/>
      <c r="AP2060" s="13"/>
    </row>
    <row r="2061" spans="1:42" ht="15" hidden="1" x14ac:dyDescent="0.25">
      <c r="A2061"/>
      <c r="B2061"/>
      <c r="C2061"/>
      <c r="D2061"/>
      <c r="E2061"/>
      <c r="F2061"/>
      <c r="G2061"/>
      <c r="H2061"/>
      <c r="I2061"/>
      <c r="J2061"/>
      <c r="K2061"/>
      <c r="L2061"/>
      <c r="M2061"/>
      <c r="N2061"/>
      <c r="O2061"/>
      <c r="P2061"/>
      <c r="Q2061"/>
      <c r="R2061"/>
      <c r="S2061"/>
      <c r="T2061"/>
      <c r="U2061"/>
      <c r="V2061" s="40"/>
      <c r="W2061" s="40"/>
      <c r="X2061" s="40"/>
      <c r="AF2061" s="97"/>
      <c r="AG2061" s="13"/>
      <c r="AH2061" s="13"/>
      <c r="AI2061" s="13"/>
      <c r="AJ2061" s="13"/>
      <c r="AK2061" s="13"/>
      <c r="AL2061" s="13"/>
      <c r="AM2061" s="13"/>
      <c r="AN2061" s="13"/>
      <c r="AO2061" s="13"/>
      <c r="AP2061" s="13"/>
    </row>
    <row r="2062" spans="1:42" ht="15" hidden="1" x14ac:dyDescent="0.25">
      <c r="A2062"/>
      <c r="B2062"/>
      <c r="C2062"/>
      <c r="D2062"/>
      <c r="E2062"/>
      <c r="F2062"/>
      <c r="G2062"/>
      <c r="H2062"/>
      <c r="I2062"/>
      <c r="J2062"/>
      <c r="K2062"/>
      <c r="L2062"/>
      <c r="M2062"/>
      <c r="N2062"/>
      <c r="O2062"/>
      <c r="P2062"/>
      <c r="Q2062"/>
      <c r="R2062"/>
      <c r="S2062"/>
      <c r="T2062"/>
      <c r="U2062"/>
      <c r="V2062" s="40"/>
      <c r="W2062" s="40"/>
      <c r="X2062" s="40"/>
      <c r="AF2062" s="97"/>
      <c r="AG2062" s="13"/>
      <c r="AH2062" s="13"/>
      <c r="AI2062" s="13"/>
      <c r="AJ2062" s="13"/>
      <c r="AK2062" s="13"/>
      <c r="AL2062" s="13"/>
      <c r="AM2062" s="13"/>
      <c r="AN2062" s="13"/>
      <c r="AO2062" s="13"/>
      <c r="AP2062" s="13"/>
    </row>
    <row r="2063" spans="1:42" ht="15" hidden="1" x14ac:dyDescent="0.25">
      <c r="A2063"/>
      <c r="B2063"/>
      <c r="C2063"/>
      <c r="D2063"/>
      <c r="E2063"/>
      <c r="F2063"/>
      <c r="G2063"/>
      <c r="H2063"/>
      <c r="I2063"/>
      <c r="J2063"/>
      <c r="K2063"/>
      <c r="L2063"/>
      <c r="M2063"/>
      <c r="N2063"/>
      <c r="O2063"/>
      <c r="P2063"/>
      <c r="Q2063"/>
      <c r="R2063"/>
      <c r="S2063"/>
      <c r="T2063"/>
      <c r="U2063"/>
      <c r="V2063" s="40"/>
      <c r="W2063" s="40"/>
      <c r="X2063" s="40"/>
      <c r="AF2063" s="97"/>
      <c r="AG2063" s="13"/>
      <c r="AH2063" s="13"/>
      <c r="AI2063" s="13"/>
      <c r="AJ2063" s="13"/>
      <c r="AK2063" s="13"/>
      <c r="AL2063" s="13"/>
      <c r="AM2063" s="13"/>
      <c r="AN2063" s="13"/>
      <c r="AO2063" s="13"/>
      <c r="AP2063" s="13"/>
    </row>
    <row r="2064" spans="1:42" ht="15" hidden="1" x14ac:dyDescent="0.25">
      <c r="A2064"/>
      <c r="B2064"/>
      <c r="C2064"/>
      <c r="D2064"/>
      <c r="E2064"/>
      <c r="F2064"/>
      <c r="G2064"/>
      <c r="H2064"/>
      <c r="I2064"/>
      <c r="J2064"/>
      <c r="K2064"/>
      <c r="L2064"/>
      <c r="M2064"/>
      <c r="N2064"/>
      <c r="O2064"/>
      <c r="P2064"/>
      <c r="Q2064"/>
      <c r="R2064"/>
      <c r="S2064"/>
      <c r="T2064"/>
      <c r="U2064"/>
      <c r="V2064" s="40"/>
      <c r="W2064" s="40"/>
      <c r="X2064" s="40"/>
      <c r="AF2064" s="97"/>
      <c r="AG2064" s="13"/>
      <c r="AH2064" s="13"/>
      <c r="AI2064" s="13"/>
      <c r="AJ2064" s="13"/>
      <c r="AK2064" s="13"/>
      <c r="AL2064" s="13"/>
      <c r="AM2064" s="13"/>
      <c r="AN2064" s="13"/>
      <c r="AO2064" s="13"/>
      <c r="AP2064" s="13"/>
    </row>
    <row r="2065" spans="1:42" ht="15" hidden="1" x14ac:dyDescent="0.25">
      <c r="A2065"/>
      <c r="B2065"/>
      <c r="C2065"/>
      <c r="D2065"/>
      <c r="E2065"/>
      <c r="F2065"/>
      <c r="G2065"/>
      <c r="H2065"/>
      <c r="I2065"/>
      <c r="J2065"/>
      <c r="K2065"/>
      <c r="L2065"/>
      <c r="M2065"/>
      <c r="N2065"/>
      <c r="O2065"/>
      <c r="P2065"/>
      <c r="Q2065"/>
      <c r="R2065"/>
      <c r="S2065"/>
      <c r="T2065"/>
      <c r="U2065"/>
      <c r="V2065" s="40"/>
      <c r="W2065" s="40"/>
      <c r="X2065" s="40"/>
      <c r="AA2065" s="47"/>
      <c r="AB2065" s="8"/>
      <c r="AC2065" s="8"/>
      <c r="AD2065" s="8"/>
      <c r="AE2065" s="8"/>
      <c r="AF2065" s="97"/>
      <c r="AG2065" s="13"/>
      <c r="AH2065" s="13"/>
      <c r="AI2065" s="13"/>
      <c r="AJ2065" s="13"/>
      <c r="AK2065" s="13"/>
      <c r="AL2065" s="13"/>
      <c r="AM2065" s="13"/>
      <c r="AN2065" s="13"/>
      <c r="AO2065" s="13"/>
      <c r="AP2065" s="13"/>
    </row>
    <row r="2066" spans="1:42" ht="15" hidden="1" x14ac:dyDescent="0.25">
      <c r="A2066"/>
      <c r="B2066"/>
      <c r="C2066"/>
      <c r="D2066"/>
      <c r="E2066"/>
      <c r="F2066"/>
      <c r="G2066"/>
      <c r="H2066"/>
      <c r="I2066"/>
      <c r="J2066"/>
      <c r="K2066"/>
      <c r="L2066"/>
      <c r="M2066"/>
      <c r="N2066"/>
      <c r="O2066"/>
      <c r="P2066"/>
      <c r="Q2066"/>
      <c r="R2066"/>
      <c r="S2066"/>
      <c r="T2066"/>
      <c r="U2066"/>
      <c r="V2066" s="40"/>
      <c r="W2066" s="40"/>
      <c r="X2066" s="40"/>
      <c r="AB2066" s="8"/>
      <c r="AC2066" s="8"/>
      <c r="AD2066" s="8"/>
      <c r="AE2066" s="8"/>
      <c r="AF2066" s="97"/>
      <c r="AG2066" s="13"/>
      <c r="AH2066" s="13"/>
      <c r="AI2066" s="13"/>
      <c r="AJ2066" s="13"/>
      <c r="AK2066" s="13"/>
      <c r="AL2066" s="13"/>
      <c r="AM2066" s="13"/>
      <c r="AN2066" s="13"/>
      <c r="AO2066" s="13"/>
      <c r="AP2066" s="13"/>
    </row>
    <row r="2067" spans="1:42" ht="15" hidden="1" x14ac:dyDescent="0.25">
      <c r="A2067"/>
      <c r="B2067"/>
      <c r="C2067"/>
      <c r="D2067"/>
      <c r="E2067"/>
      <c r="F2067"/>
      <c r="G2067"/>
      <c r="H2067"/>
      <c r="I2067"/>
      <c r="J2067"/>
      <c r="K2067"/>
      <c r="L2067"/>
      <c r="M2067"/>
      <c r="N2067"/>
      <c r="O2067"/>
      <c r="P2067"/>
      <c r="Q2067"/>
      <c r="R2067"/>
      <c r="S2067"/>
      <c r="T2067"/>
      <c r="U2067"/>
      <c r="V2067" s="40"/>
      <c r="W2067" s="40"/>
      <c r="X2067" s="40"/>
      <c r="AF2067" s="97"/>
      <c r="AG2067" s="13"/>
      <c r="AH2067" s="13"/>
      <c r="AI2067" s="13"/>
      <c r="AJ2067" s="13"/>
      <c r="AK2067" s="13"/>
      <c r="AL2067" s="13"/>
      <c r="AM2067" s="13"/>
      <c r="AN2067" s="13"/>
      <c r="AO2067" s="13"/>
      <c r="AP2067" s="13"/>
    </row>
    <row r="2068" spans="1:42" ht="15" hidden="1" x14ac:dyDescent="0.25">
      <c r="A2068"/>
      <c r="B2068"/>
      <c r="C2068"/>
      <c r="D2068"/>
      <c r="E2068"/>
      <c r="F2068"/>
      <c r="G2068"/>
      <c r="H2068"/>
      <c r="I2068"/>
      <c r="J2068"/>
      <c r="K2068"/>
      <c r="L2068"/>
      <c r="M2068"/>
      <c r="N2068"/>
      <c r="O2068"/>
      <c r="P2068"/>
      <c r="Q2068"/>
      <c r="R2068"/>
      <c r="S2068"/>
      <c r="T2068"/>
      <c r="U2068"/>
      <c r="V2068" s="40"/>
      <c r="W2068" s="40"/>
      <c r="X2068" s="40"/>
      <c r="AF2068" s="97"/>
      <c r="AG2068" s="13"/>
      <c r="AH2068" s="13"/>
      <c r="AI2068" s="13"/>
      <c r="AJ2068" s="13"/>
      <c r="AK2068" s="13"/>
      <c r="AL2068" s="13"/>
      <c r="AM2068" s="13"/>
      <c r="AN2068" s="13"/>
      <c r="AO2068" s="13"/>
      <c r="AP2068" s="13"/>
    </row>
    <row r="2069" spans="1:42" ht="15" hidden="1" x14ac:dyDescent="0.25">
      <c r="A2069"/>
      <c r="B2069"/>
      <c r="C2069"/>
      <c r="D2069"/>
      <c r="E2069"/>
      <c r="F2069"/>
      <c r="G2069"/>
      <c r="H2069"/>
      <c r="I2069"/>
      <c r="J2069"/>
      <c r="K2069"/>
      <c r="L2069"/>
      <c r="M2069"/>
      <c r="N2069"/>
      <c r="O2069"/>
      <c r="P2069"/>
      <c r="Q2069"/>
      <c r="R2069"/>
      <c r="S2069"/>
      <c r="T2069"/>
      <c r="U2069"/>
      <c r="V2069" s="40"/>
      <c r="W2069" s="40"/>
      <c r="X2069" s="40"/>
      <c r="AF2069" s="97"/>
      <c r="AG2069" s="13"/>
      <c r="AH2069" s="13"/>
      <c r="AI2069" s="13"/>
      <c r="AJ2069" s="13"/>
      <c r="AK2069" s="13"/>
      <c r="AL2069" s="13"/>
      <c r="AM2069" s="13"/>
      <c r="AN2069" s="13"/>
      <c r="AO2069" s="13"/>
      <c r="AP2069" s="13"/>
    </row>
    <row r="2070" spans="1:42" ht="15" hidden="1" x14ac:dyDescent="0.25">
      <c r="A2070"/>
      <c r="B2070"/>
      <c r="C2070"/>
      <c r="D2070"/>
      <c r="E2070"/>
      <c r="F2070"/>
      <c r="G2070"/>
      <c r="H2070"/>
      <c r="I2070"/>
      <c r="J2070"/>
      <c r="K2070"/>
      <c r="L2070"/>
      <c r="M2070"/>
      <c r="N2070"/>
      <c r="O2070"/>
      <c r="P2070"/>
      <c r="Q2070"/>
      <c r="R2070"/>
      <c r="S2070"/>
      <c r="T2070"/>
      <c r="U2070"/>
      <c r="V2070" s="40"/>
      <c r="W2070" s="40"/>
      <c r="X2070" s="40"/>
      <c r="AF2070" s="97"/>
      <c r="AG2070" s="13"/>
      <c r="AH2070" s="13"/>
      <c r="AI2070" s="13"/>
      <c r="AJ2070" s="13"/>
      <c r="AK2070" s="13"/>
      <c r="AL2070" s="13"/>
      <c r="AM2070" s="13"/>
      <c r="AN2070" s="13"/>
      <c r="AO2070" s="13"/>
      <c r="AP2070" s="13"/>
    </row>
    <row r="2071" spans="1:42" ht="15" hidden="1" x14ac:dyDescent="0.25">
      <c r="A2071"/>
      <c r="B2071"/>
      <c r="C2071"/>
      <c r="D2071"/>
      <c r="E2071"/>
      <c r="F2071"/>
      <c r="G2071"/>
      <c r="H2071"/>
      <c r="I2071"/>
      <c r="J2071"/>
      <c r="K2071"/>
      <c r="L2071"/>
      <c r="M2071"/>
      <c r="N2071"/>
      <c r="O2071"/>
      <c r="P2071"/>
      <c r="Q2071"/>
      <c r="R2071"/>
      <c r="S2071"/>
      <c r="T2071"/>
      <c r="U2071"/>
      <c r="V2071" s="40"/>
      <c r="W2071" s="40"/>
      <c r="X2071" s="40"/>
      <c r="AF2071" s="97"/>
      <c r="AG2071" s="13"/>
      <c r="AH2071" s="13"/>
      <c r="AI2071" s="13"/>
      <c r="AJ2071" s="13"/>
      <c r="AK2071" s="13"/>
      <c r="AL2071" s="13"/>
      <c r="AM2071" s="13"/>
      <c r="AN2071" s="13"/>
      <c r="AO2071" s="13"/>
      <c r="AP2071" s="13"/>
    </row>
    <row r="2072" spans="1:42" ht="15" hidden="1" x14ac:dyDescent="0.25">
      <c r="A2072"/>
      <c r="B2072"/>
      <c r="C2072"/>
      <c r="D2072"/>
      <c r="E2072"/>
      <c r="F2072"/>
      <c r="G2072"/>
      <c r="H2072"/>
      <c r="I2072"/>
      <c r="J2072"/>
      <c r="K2072"/>
      <c r="L2072"/>
      <c r="M2072"/>
      <c r="N2072"/>
      <c r="O2072"/>
      <c r="P2072"/>
      <c r="Q2072"/>
      <c r="R2072"/>
      <c r="S2072"/>
      <c r="T2072"/>
      <c r="U2072"/>
      <c r="V2072" s="40"/>
      <c r="W2072" s="40"/>
      <c r="X2072" s="40"/>
      <c r="AF2072" s="97"/>
      <c r="AG2072" s="13"/>
      <c r="AH2072" s="13"/>
      <c r="AI2072" s="13"/>
      <c r="AJ2072" s="13"/>
      <c r="AK2072" s="13"/>
      <c r="AL2072" s="13"/>
      <c r="AM2072" s="13"/>
      <c r="AN2072" s="13"/>
      <c r="AO2072" s="13"/>
      <c r="AP2072" s="13"/>
    </row>
    <row r="2073" spans="1:42" ht="15" hidden="1" x14ac:dyDescent="0.25">
      <c r="A2073"/>
      <c r="B2073"/>
      <c r="C2073"/>
      <c r="D2073"/>
      <c r="E2073"/>
      <c r="F2073"/>
      <c r="G2073"/>
      <c r="H2073"/>
      <c r="I2073"/>
      <c r="J2073"/>
      <c r="K2073"/>
      <c r="L2073"/>
      <c r="M2073"/>
      <c r="N2073"/>
      <c r="O2073"/>
      <c r="P2073"/>
      <c r="Q2073"/>
      <c r="R2073"/>
      <c r="S2073"/>
      <c r="T2073"/>
      <c r="U2073"/>
      <c r="V2073" s="40"/>
      <c r="W2073" s="40"/>
      <c r="X2073" s="40"/>
      <c r="AF2073" s="97"/>
      <c r="AG2073" s="13"/>
      <c r="AH2073" s="13"/>
      <c r="AI2073" s="13"/>
      <c r="AJ2073" s="13"/>
      <c r="AK2073" s="13"/>
      <c r="AL2073" s="13"/>
      <c r="AM2073" s="13"/>
      <c r="AN2073" s="13"/>
      <c r="AO2073" s="13"/>
      <c r="AP2073" s="13"/>
    </row>
    <row r="2074" spans="1:42" ht="15" hidden="1" x14ac:dyDescent="0.25">
      <c r="A2074"/>
      <c r="B2074"/>
      <c r="C2074"/>
      <c r="D2074"/>
      <c r="E2074"/>
      <c r="F2074"/>
      <c r="G2074"/>
      <c r="H2074"/>
      <c r="I2074"/>
      <c r="J2074"/>
      <c r="K2074"/>
      <c r="L2074"/>
      <c r="M2074"/>
      <c r="N2074"/>
      <c r="O2074"/>
      <c r="P2074"/>
      <c r="Q2074"/>
      <c r="R2074"/>
      <c r="S2074"/>
      <c r="T2074"/>
      <c r="U2074"/>
      <c r="V2074" s="40"/>
      <c r="W2074" s="40"/>
      <c r="X2074" s="40"/>
      <c r="AF2074" s="97"/>
      <c r="AG2074" s="13"/>
      <c r="AH2074" s="13"/>
      <c r="AI2074" s="13"/>
      <c r="AJ2074" s="13"/>
      <c r="AK2074" s="13"/>
      <c r="AL2074" s="13"/>
      <c r="AM2074" s="13"/>
      <c r="AN2074" s="13"/>
      <c r="AO2074" s="13"/>
      <c r="AP2074" s="13"/>
    </row>
    <row r="2075" spans="1:42" ht="15" hidden="1" x14ac:dyDescent="0.25">
      <c r="A2075"/>
      <c r="B2075"/>
      <c r="C2075"/>
      <c r="D2075"/>
      <c r="E2075"/>
      <c r="F2075"/>
      <c r="G2075"/>
      <c r="H2075"/>
      <c r="I2075"/>
      <c r="J2075"/>
      <c r="K2075"/>
      <c r="L2075"/>
      <c r="M2075"/>
      <c r="N2075"/>
      <c r="O2075"/>
      <c r="P2075"/>
      <c r="Q2075"/>
      <c r="R2075"/>
      <c r="S2075"/>
      <c r="T2075"/>
      <c r="U2075"/>
      <c r="V2075" s="40"/>
      <c r="W2075" s="40"/>
      <c r="X2075" s="40"/>
      <c r="AF2075" s="97"/>
      <c r="AG2075" s="13"/>
      <c r="AH2075" s="13"/>
      <c r="AI2075" s="13"/>
      <c r="AJ2075" s="13"/>
      <c r="AK2075" s="13"/>
      <c r="AL2075" s="13"/>
      <c r="AM2075" s="13"/>
      <c r="AN2075" s="13"/>
      <c r="AO2075" s="13"/>
      <c r="AP2075" s="13"/>
    </row>
    <row r="2076" spans="1:42" ht="15" hidden="1" x14ac:dyDescent="0.25">
      <c r="A2076"/>
      <c r="B2076"/>
      <c r="C2076"/>
      <c r="D2076"/>
      <c r="E2076"/>
      <c r="F2076"/>
      <c r="G2076"/>
      <c r="H2076"/>
      <c r="I2076"/>
      <c r="J2076"/>
      <c r="K2076"/>
      <c r="L2076"/>
      <c r="M2076"/>
      <c r="N2076"/>
      <c r="O2076"/>
      <c r="P2076"/>
      <c r="Q2076"/>
      <c r="R2076"/>
      <c r="S2076"/>
      <c r="T2076"/>
      <c r="U2076"/>
      <c r="V2076" s="40"/>
      <c r="W2076" s="40"/>
      <c r="X2076" s="40"/>
      <c r="AF2076" s="97"/>
      <c r="AG2076" s="13"/>
      <c r="AH2076" s="13"/>
      <c r="AI2076" s="13"/>
      <c r="AJ2076" s="13"/>
      <c r="AK2076" s="13"/>
      <c r="AL2076" s="13"/>
      <c r="AM2076" s="13"/>
      <c r="AN2076" s="13"/>
      <c r="AO2076" s="13"/>
      <c r="AP2076" s="13"/>
    </row>
    <row r="2077" spans="1:42" ht="15" hidden="1" x14ac:dyDescent="0.25">
      <c r="A2077"/>
      <c r="B2077"/>
      <c r="C2077"/>
      <c r="D2077"/>
      <c r="E2077"/>
      <c r="F2077"/>
      <c r="G2077"/>
      <c r="H2077"/>
      <c r="I2077"/>
      <c r="J2077"/>
      <c r="K2077"/>
      <c r="L2077"/>
      <c r="M2077"/>
      <c r="N2077"/>
      <c r="O2077"/>
      <c r="P2077"/>
      <c r="Q2077"/>
      <c r="R2077"/>
      <c r="S2077"/>
      <c r="T2077"/>
      <c r="U2077"/>
      <c r="V2077" s="40"/>
      <c r="W2077" s="40"/>
      <c r="X2077" s="40"/>
      <c r="AF2077" s="97"/>
      <c r="AG2077" s="13"/>
      <c r="AH2077" s="13"/>
      <c r="AI2077" s="13"/>
      <c r="AJ2077" s="13"/>
      <c r="AK2077" s="13"/>
      <c r="AL2077" s="13"/>
      <c r="AM2077" s="13"/>
      <c r="AN2077" s="13"/>
      <c r="AO2077" s="13"/>
      <c r="AP2077" s="13"/>
    </row>
    <row r="2078" spans="1:42" ht="15" hidden="1" x14ac:dyDescent="0.25">
      <c r="A2078"/>
      <c r="B2078"/>
      <c r="C2078"/>
      <c r="D2078"/>
      <c r="E2078"/>
      <c r="F2078"/>
      <c r="G2078"/>
      <c r="H2078"/>
      <c r="I2078"/>
      <c r="J2078"/>
      <c r="K2078"/>
      <c r="L2078"/>
      <c r="M2078"/>
      <c r="N2078"/>
      <c r="O2078"/>
      <c r="P2078"/>
      <c r="Q2078"/>
      <c r="R2078"/>
      <c r="S2078"/>
      <c r="T2078"/>
      <c r="U2078"/>
      <c r="V2078" s="40"/>
      <c r="W2078" s="40"/>
      <c r="X2078" s="40"/>
      <c r="AF2078" s="97"/>
      <c r="AG2078" s="13"/>
      <c r="AH2078" s="13"/>
      <c r="AI2078" s="13"/>
      <c r="AJ2078" s="13"/>
      <c r="AK2078" s="13"/>
      <c r="AL2078" s="13"/>
      <c r="AM2078" s="13"/>
      <c r="AN2078" s="13"/>
      <c r="AO2078" s="13"/>
      <c r="AP2078" s="13"/>
    </row>
    <row r="2079" spans="1:42" ht="15" hidden="1" x14ac:dyDescent="0.25">
      <c r="A2079"/>
      <c r="B2079"/>
      <c r="C2079"/>
      <c r="D2079"/>
      <c r="E2079"/>
      <c r="F2079"/>
      <c r="G2079"/>
      <c r="H2079"/>
      <c r="I2079"/>
      <c r="J2079"/>
      <c r="K2079"/>
      <c r="L2079"/>
      <c r="M2079"/>
      <c r="N2079"/>
      <c r="O2079"/>
      <c r="P2079"/>
      <c r="Q2079"/>
      <c r="R2079"/>
      <c r="S2079"/>
      <c r="T2079"/>
      <c r="U2079"/>
      <c r="V2079" s="40"/>
      <c r="W2079" s="40"/>
      <c r="X2079" s="40"/>
      <c r="AF2079" s="97"/>
      <c r="AG2079" s="13"/>
      <c r="AH2079" s="13"/>
      <c r="AI2079" s="13"/>
      <c r="AJ2079" s="13"/>
      <c r="AK2079" s="13"/>
      <c r="AL2079" s="13"/>
      <c r="AM2079" s="13"/>
      <c r="AN2079" s="13"/>
      <c r="AO2079" s="13"/>
      <c r="AP2079" s="13"/>
    </row>
    <row r="2080" spans="1:42" ht="15" hidden="1" x14ac:dyDescent="0.25">
      <c r="A2080"/>
      <c r="B2080"/>
      <c r="C2080"/>
      <c r="D2080"/>
      <c r="E2080"/>
      <c r="F2080"/>
      <c r="G2080"/>
      <c r="H2080"/>
      <c r="I2080"/>
      <c r="J2080"/>
      <c r="K2080"/>
      <c r="L2080"/>
      <c r="M2080"/>
      <c r="N2080"/>
      <c r="O2080"/>
      <c r="P2080"/>
      <c r="Q2080"/>
      <c r="R2080"/>
      <c r="S2080"/>
      <c r="T2080"/>
      <c r="U2080"/>
      <c r="V2080" s="40"/>
      <c r="W2080" s="40"/>
      <c r="X2080" s="40"/>
      <c r="AB2080" s="8"/>
      <c r="AC2080" s="8"/>
      <c r="AD2080" s="8"/>
      <c r="AE2080" s="8"/>
      <c r="AF2080" s="97"/>
      <c r="AG2080" s="13"/>
      <c r="AH2080" s="13"/>
      <c r="AI2080" s="13"/>
      <c r="AJ2080" s="13"/>
      <c r="AK2080" s="13"/>
      <c r="AL2080" s="13"/>
      <c r="AM2080" s="13"/>
      <c r="AN2080" s="13"/>
      <c r="AO2080" s="13"/>
      <c r="AP2080" s="13"/>
    </row>
    <row r="2081" spans="1:42" ht="15" hidden="1" x14ac:dyDescent="0.25">
      <c r="A2081"/>
      <c r="B2081"/>
      <c r="C2081"/>
      <c r="D2081"/>
      <c r="E2081"/>
      <c r="F2081"/>
      <c r="G2081"/>
      <c r="H2081"/>
      <c r="I2081"/>
      <c r="J2081"/>
      <c r="K2081"/>
      <c r="L2081"/>
      <c r="M2081"/>
      <c r="N2081"/>
      <c r="O2081"/>
      <c r="P2081"/>
      <c r="Q2081"/>
      <c r="R2081"/>
      <c r="S2081"/>
      <c r="T2081"/>
      <c r="U2081"/>
      <c r="V2081" s="40"/>
      <c r="W2081" s="40"/>
      <c r="X2081" s="40"/>
      <c r="AF2081" s="97"/>
      <c r="AG2081" s="13"/>
      <c r="AH2081" s="13"/>
      <c r="AI2081" s="13"/>
      <c r="AJ2081" s="13"/>
      <c r="AK2081" s="13"/>
      <c r="AL2081" s="13"/>
      <c r="AM2081" s="13"/>
      <c r="AN2081" s="13"/>
      <c r="AO2081" s="13"/>
      <c r="AP2081" s="13"/>
    </row>
    <row r="2082" spans="1:42" ht="15" hidden="1" x14ac:dyDescent="0.25">
      <c r="A2082"/>
      <c r="B2082"/>
      <c r="C2082"/>
      <c r="D2082"/>
      <c r="E2082"/>
      <c r="F2082"/>
      <c r="G2082"/>
      <c r="H2082"/>
      <c r="I2082"/>
      <c r="J2082"/>
      <c r="K2082"/>
      <c r="L2082"/>
      <c r="M2082"/>
      <c r="N2082"/>
      <c r="O2082"/>
      <c r="P2082"/>
      <c r="Q2082"/>
      <c r="R2082"/>
      <c r="S2082"/>
      <c r="T2082"/>
      <c r="U2082"/>
      <c r="V2082" s="40"/>
      <c r="W2082" s="40"/>
      <c r="X2082" s="40"/>
      <c r="AB2082" s="8"/>
      <c r="AC2082" s="8"/>
      <c r="AD2082" s="8"/>
      <c r="AE2082" s="8"/>
      <c r="AF2082" s="97"/>
      <c r="AG2082" s="13"/>
      <c r="AH2082" s="13"/>
      <c r="AI2082" s="13"/>
      <c r="AJ2082" s="13"/>
      <c r="AK2082" s="13"/>
      <c r="AL2082" s="13"/>
      <c r="AM2082" s="13"/>
      <c r="AN2082" s="13"/>
      <c r="AO2082" s="13"/>
      <c r="AP2082" s="13"/>
    </row>
    <row r="2083" spans="1:42" ht="15" hidden="1" x14ac:dyDescent="0.25">
      <c r="A2083"/>
      <c r="B2083"/>
      <c r="C2083"/>
      <c r="D2083"/>
      <c r="E2083"/>
      <c r="F2083"/>
      <c r="G2083"/>
      <c r="H2083"/>
      <c r="I2083"/>
      <c r="J2083"/>
      <c r="K2083"/>
      <c r="L2083"/>
      <c r="M2083"/>
      <c r="N2083"/>
      <c r="O2083"/>
      <c r="P2083"/>
      <c r="Q2083"/>
      <c r="R2083"/>
      <c r="S2083"/>
      <c r="T2083"/>
      <c r="U2083"/>
      <c r="V2083" s="40"/>
      <c r="W2083" s="40"/>
      <c r="X2083" s="40"/>
      <c r="AB2083" s="8"/>
      <c r="AC2083" s="8"/>
      <c r="AD2083" s="8"/>
      <c r="AE2083" s="8"/>
      <c r="AF2083" s="97"/>
      <c r="AG2083" s="13"/>
      <c r="AH2083" s="13"/>
      <c r="AI2083" s="13"/>
      <c r="AJ2083" s="13"/>
      <c r="AK2083" s="13"/>
      <c r="AL2083" s="13"/>
      <c r="AM2083" s="13"/>
      <c r="AN2083" s="13"/>
      <c r="AO2083" s="13"/>
      <c r="AP2083" s="13"/>
    </row>
    <row r="2084" spans="1:42" ht="15" hidden="1" x14ac:dyDescent="0.25">
      <c r="A2084"/>
      <c r="B2084"/>
      <c r="C2084"/>
      <c r="D2084"/>
      <c r="E2084"/>
      <c r="F2084"/>
      <c r="G2084"/>
      <c r="H2084"/>
      <c r="I2084"/>
      <c r="J2084"/>
      <c r="K2084"/>
      <c r="L2084"/>
      <c r="M2084"/>
      <c r="N2084"/>
      <c r="O2084"/>
      <c r="P2084"/>
      <c r="Q2084"/>
      <c r="R2084"/>
      <c r="S2084"/>
      <c r="T2084"/>
      <c r="U2084"/>
      <c r="V2084" s="40"/>
      <c r="W2084" s="40"/>
      <c r="X2084" s="40"/>
      <c r="AF2084" s="97"/>
      <c r="AG2084" s="13"/>
      <c r="AH2084" s="13"/>
      <c r="AI2084" s="13"/>
      <c r="AJ2084" s="13"/>
      <c r="AK2084" s="13"/>
      <c r="AL2084" s="13"/>
      <c r="AM2084" s="13"/>
      <c r="AN2084" s="13"/>
      <c r="AO2084" s="13"/>
      <c r="AP2084" s="13"/>
    </row>
    <row r="2085" spans="1:42" ht="15" hidden="1" x14ac:dyDescent="0.25">
      <c r="A2085"/>
      <c r="B2085"/>
      <c r="C2085"/>
      <c r="D2085"/>
      <c r="E2085"/>
      <c r="F2085"/>
      <c r="G2085"/>
      <c r="H2085"/>
      <c r="I2085"/>
      <c r="J2085"/>
      <c r="K2085"/>
      <c r="L2085"/>
      <c r="M2085"/>
      <c r="N2085"/>
      <c r="O2085"/>
      <c r="P2085"/>
      <c r="Q2085"/>
      <c r="R2085"/>
      <c r="S2085"/>
      <c r="T2085"/>
      <c r="U2085"/>
      <c r="V2085" s="40"/>
      <c r="W2085" s="40"/>
      <c r="X2085" s="40"/>
      <c r="AF2085" s="97"/>
      <c r="AG2085" s="13"/>
      <c r="AH2085" s="13"/>
      <c r="AI2085" s="13"/>
      <c r="AJ2085" s="13"/>
      <c r="AK2085" s="13"/>
      <c r="AL2085" s="13"/>
      <c r="AM2085" s="13"/>
      <c r="AN2085" s="13"/>
      <c r="AO2085" s="13"/>
      <c r="AP2085" s="13"/>
    </row>
    <row r="2086" spans="1:42" ht="15" hidden="1" x14ac:dyDescent="0.25">
      <c r="A2086"/>
      <c r="B2086"/>
      <c r="C2086"/>
      <c r="D2086"/>
      <c r="E2086"/>
      <c r="F2086"/>
      <c r="G2086"/>
      <c r="H2086"/>
      <c r="I2086"/>
      <c r="J2086"/>
      <c r="K2086"/>
      <c r="L2086"/>
      <c r="M2086"/>
      <c r="N2086"/>
      <c r="O2086"/>
      <c r="P2086"/>
      <c r="Q2086"/>
      <c r="R2086"/>
      <c r="S2086"/>
      <c r="T2086"/>
      <c r="U2086"/>
      <c r="V2086" s="40"/>
      <c r="W2086" s="40"/>
      <c r="X2086" s="40"/>
      <c r="AF2086" s="97"/>
      <c r="AG2086" s="13"/>
      <c r="AH2086" s="13"/>
      <c r="AI2086" s="13"/>
      <c r="AJ2086" s="13"/>
      <c r="AK2086" s="13"/>
      <c r="AL2086" s="13"/>
      <c r="AM2086" s="13"/>
      <c r="AN2086" s="13"/>
      <c r="AO2086" s="13"/>
      <c r="AP2086" s="13"/>
    </row>
    <row r="2087" spans="1:42" ht="15" hidden="1" x14ac:dyDescent="0.25">
      <c r="A2087"/>
      <c r="B2087"/>
      <c r="C2087"/>
      <c r="D2087"/>
      <c r="E2087"/>
      <c r="F2087"/>
      <c r="G2087"/>
      <c r="H2087"/>
      <c r="I2087"/>
      <c r="J2087"/>
      <c r="K2087"/>
      <c r="L2087"/>
      <c r="M2087"/>
      <c r="N2087"/>
      <c r="O2087"/>
      <c r="P2087"/>
      <c r="Q2087"/>
      <c r="R2087"/>
      <c r="S2087"/>
      <c r="T2087"/>
      <c r="U2087"/>
      <c r="V2087" s="40"/>
      <c r="W2087" s="40"/>
      <c r="X2087" s="40"/>
      <c r="AF2087" s="97"/>
      <c r="AG2087" s="13"/>
      <c r="AH2087" s="13"/>
      <c r="AI2087" s="13"/>
      <c r="AJ2087" s="13"/>
      <c r="AK2087" s="13"/>
      <c r="AL2087" s="13"/>
      <c r="AM2087" s="13"/>
      <c r="AN2087" s="13"/>
      <c r="AO2087" s="13"/>
      <c r="AP2087" s="13"/>
    </row>
    <row r="2088" spans="1:42" ht="15" hidden="1" x14ac:dyDescent="0.25">
      <c r="A2088"/>
      <c r="B2088"/>
      <c r="C2088"/>
      <c r="D2088"/>
      <c r="E2088"/>
      <c r="F2088"/>
      <c r="G2088"/>
      <c r="H2088"/>
      <c r="I2088"/>
      <c r="J2088"/>
      <c r="K2088"/>
      <c r="L2088"/>
      <c r="M2088"/>
      <c r="N2088"/>
      <c r="O2088"/>
      <c r="P2088"/>
      <c r="Q2088"/>
      <c r="R2088"/>
      <c r="S2088"/>
      <c r="T2088"/>
      <c r="U2088"/>
      <c r="V2088" s="40"/>
      <c r="W2088" s="40"/>
      <c r="X2088" s="40"/>
      <c r="AF2088" s="97"/>
      <c r="AG2088" s="13"/>
      <c r="AH2088" s="13"/>
      <c r="AI2088" s="13"/>
      <c r="AJ2088" s="13"/>
      <c r="AK2088" s="13"/>
      <c r="AL2088" s="13"/>
      <c r="AM2088" s="13"/>
      <c r="AN2088" s="13"/>
      <c r="AO2088" s="13"/>
      <c r="AP2088" s="13"/>
    </row>
    <row r="2089" spans="1:42" ht="15" hidden="1" x14ac:dyDescent="0.25">
      <c r="A2089"/>
      <c r="B2089"/>
      <c r="C2089"/>
      <c r="D2089"/>
      <c r="E2089"/>
      <c r="F2089"/>
      <c r="G2089"/>
      <c r="H2089"/>
      <c r="I2089"/>
      <c r="J2089"/>
      <c r="K2089"/>
      <c r="L2089"/>
      <c r="M2089"/>
      <c r="N2089"/>
      <c r="O2089"/>
      <c r="P2089"/>
      <c r="Q2089"/>
      <c r="R2089"/>
      <c r="S2089"/>
      <c r="T2089"/>
      <c r="U2089"/>
      <c r="V2089" s="40"/>
      <c r="W2089" s="40"/>
      <c r="X2089" s="40"/>
      <c r="AB2089" s="8"/>
      <c r="AC2089" s="8"/>
      <c r="AD2089" s="8"/>
      <c r="AE2089" s="8"/>
      <c r="AF2089" s="97"/>
      <c r="AG2089" s="13"/>
      <c r="AH2089" s="13"/>
      <c r="AI2089" s="13"/>
      <c r="AJ2089" s="13"/>
      <c r="AK2089" s="13"/>
      <c r="AL2089" s="13"/>
      <c r="AM2089" s="13"/>
      <c r="AN2089" s="13"/>
      <c r="AO2089" s="13"/>
      <c r="AP2089" s="13"/>
    </row>
    <row r="2090" spans="1:42" ht="15" hidden="1" x14ac:dyDescent="0.25">
      <c r="A2090"/>
      <c r="B2090"/>
      <c r="C2090"/>
      <c r="D2090"/>
      <c r="E2090"/>
      <c r="F2090"/>
      <c r="G2090"/>
      <c r="H2090"/>
      <c r="I2090"/>
      <c r="J2090"/>
      <c r="K2090"/>
      <c r="L2090"/>
      <c r="M2090"/>
      <c r="N2090"/>
      <c r="O2090"/>
      <c r="P2090"/>
      <c r="Q2090"/>
      <c r="R2090"/>
      <c r="S2090"/>
      <c r="T2090"/>
      <c r="U2090"/>
      <c r="V2090" s="40"/>
      <c r="W2090" s="40"/>
      <c r="X2090" s="40"/>
      <c r="AF2090" s="97"/>
      <c r="AG2090" s="13"/>
      <c r="AH2090" s="13"/>
      <c r="AI2090" s="13"/>
      <c r="AJ2090" s="13"/>
      <c r="AK2090" s="13"/>
      <c r="AL2090" s="13"/>
      <c r="AM2090" s="13"/>
      <c r="AN2090" s="13"/>
      <c r="AO2090" s="13"/>
      <c r="AP2090" s="13"/>
    </row>
    <row r="2091" spans="1:42" ht="15" hidden="1" x14ac:dyDescent="0.25">
      <c r="A2091"/>
      <c r="B2091"/>
      <c r="C2091"/>
      <c r="D2091"/>
      <c r="E2091"/>
      <c r="F2091"/>
      <c r="G2091"/>
      <c r="H2091"/>
      <c r="I2091"/>
      <c r="J2091"/>
      <c r="K2091"/>
      <c r="L2091"/>
      <c r="M2091"/>
      <c r="N2091"/>
      <c r="O2091"/>
      <c r="P2091"/>
      <c r="Q2091"/>
      <c r="R2091"/>
      <c r="S2091"/>
      <c r="T2091"/>
      <c r="U2091"/>
      <c r="V2091" s="40"/>
      <c r="W2091" s="40"/>
      <c r="X2091" s="40"/>
      <c r="AF2091" s="97"/>
      <c r="AG2091" s="13"/>
      <c r="AH2091" s="13"/>
      <c r="AI2091" s="13"/>
      <c r="AJ2091" s="13"/>
      <c r="AK2091" s="13"/>
      <c r="AL2091" s="13"/>
      <c r="AM2091" s="13"/>
      <c r="AN2091" s="13"/>
      <c r="AO2091" s="13"/>
      <c r="AP2091" s="13"/>
    </row>
    <row r="2092" spans="1:42" ht="15" hidden="1" x14ac:dyDescent="0.25">
      <c r="A2092"/>
      <c r="B2092"/>
      <c r="C2092"/>
      <c r="D2092"/>
      <c r="E2092"/>
      <c r="F2092"/>
      <c r="G2092"/>
      <c r="H2092"/>
      <c r="I2092"/>
      <c r="J2092"/>
      <c r="K2092"/>
      <c r="L2092"/>
      <c r="M2092"/>
      <c r="N2092"/>
      <c r="O2092"/>
      <c r="P2092"/>
      <c r="Q2092"/>
      <c r="R2092"/>
      <c r="S2092"/>
      <c r="T2092"/>
      <c r="U2092"/>
      <c r="V2092" s="40"/>
      <c r="W2092" s="40"/>
      <c r="X2092" s="40"/>
      <c r="AF2092" s="97"/>
      <c r="AG2092" s="13"/>
      <c r="AH2092" s="13"/>
      <c r="AI2092" s="13"/>
      <c r="AJ2092" s="13"/>
      <c r="AK2092" s="13"/>
      <c r="AL2092" s="13"/>
      <c r="AM2092" s="13"/>
      <c r="AN2092" s="13"/>
      <c r="AO2092" s="13"/>
      <c r="AP2092" s="13"/>
    </row>
    <row r="2093" spans="1:42" ht="15" hidden="1" x14ac:dyDescent="0.25">
      <c r="A2093"/>
      <c r="B2093"/>
      <c r="C2093"/>
      <c r="D2093"/>
      <c r="E2093"/>
      <c r="F2093"/>
      <c r="G2093"/>
      <c r="H2093"/>
      <c r="I2093"/>
      <c r="J2093"/>
      <c r="K2093"/>
      <c r="L2093"/>
      <c r="M2093"/>
      <c r="N2093"/>
      <c r="O2093"/>
      <c r="P2093"/>
      <c r="Q2093"/>
      <c r="R2093"/>
      <c r="S2093"/>
      <c r="T2093"/>
      <c r="U2093"/>
      <c r="V2093" s="40"/>
      <c r="W2093" s="40"/>
      <c r="X2093" s="40"/>
      <c r="AF2093" s="97"/>
      <c r="AG2093" s="13"/>
      <c r="AH2093" s="13"/>
      <c r="AI2093" s="13"/>
      <c r="AJ2093" s="13"/>
      <c r="AK2093" s="13"/>
      <c r="AL2093" s="13"/>
      <c r="AM2093" s="13"/>
      <c r="AN2093" s="13"/>
      <c r="AO2093" s="13"/>
      <c r="AP2093" s="13"/>
    </row>
    <row r="2094" spans="1:42" ht="15" hidden="1" x14ac:dyDescent="0.25">
      <c r="A2094"/>
      <c r="B2094"/>
      <c r="C2094"/>
      <c r="D2094"/>
      <c r="E2094"/>
      <c r="F2094"/>
      <c r="G2094"/>
      <c r="H2094"/>
      <c r="I2094"/>
      <c r="J2094"/>
      <c r="K2094"/>
      <c r="L2094"/>
      <c r="M2094"/>
      <c r="N2094"/>
      <c r="O2094"/>
      <c r="P2094"/>
      <c r="Q2094"/>
      <c r="R2094"/>
      <c r="S2094"/>
      <c r="T2094"/>
      <c r="U2094"/>
      <c r="V2094" s="40"/>
      <c r="W2094" s="40"/>
      <c r="X2094" s="40"/>
      <c r="AF2094" s="97"/>
      <c r="AG2094" s="13"/>
      <c r="AH2094" s="13"/>
      <c r="AI2094" s="13"/>
      <c r="AJ2094" s="13"/>
      <c r="AK2094" s="13"/>
      <c r="AL2094" s="13"/>
      <c r="AM2094" s="13"/>
      <c r="AN2094" s="13"/>
      <c r="AO2094" s="13"/>
      <c r="AP2094" s="13"/>
    </row>
    <row r="2095" spans="1:42" ht="15" hidden="1" x14ac:dyDescent="0.25">
      <c r="A2095"/>
      <c r="B2095"/>
      <c r="C2095"/>
      <c r="D2095"/>
      <c r="E2095"/>
      <c r="F2095"/>
      <c r="G2095"/>
      <c r="H2095"/>
      <c r="I2095"/>
      <c r="J2095"/>
      <c r="K2095"/>
      <c r="L2095"/>
      <c r="M2095"/>
      <c r="N2095"/>
      <c r="O2095"/>
      <c r="P2095"/>
      <c r="Q2095"/>
      <c r="R2095"/>
      <c r="S2095"/>
      <c r="T2095"/>
      <c r="U2095"/>
      <c r="V2095" s="40"/>
      <c r="W2095" s="40"/>
      <c r="X2095" s="40"/>
      <c r="AF2095" s="97"/>
      <c r="AG2095" s="13"/>
      <c r="AH2095" s="13"/>
      <c r="AI2095" s="13"/>
      <c r="AJ2095" s="13"/>
      <c r="AK2095" s="13"/>
      <c r="AL2095" s="13"/>
      <c r="AM2095" s="13"/>
      <c r="AN2095" s="13"/>
      <c r="AO2095" s="13"/>
      <c r="AP2095" s="13"/>
    </row>
    <row r="2096" spans="1:42" ht="15" hidden="1" x14ac:dyDescent="0.25">
      <c r="A2096"/>
      <c r="B2096"/>
      <c r="C2096"/>
      <c r="D2096"/>
      <c r="E2096"/>
      <c r="F2096"/>
      <c r="G2096"/>
      <c r="H2096"/>
      <c r="I2096"/>
      <c r="J2096"/>
      <c r="K2096"/>
      <c r="L2096"/>
      <c r="M2096"/>
      <c r="N2096"/>
      <c r="O2096"/>
      <c r="P2096"/>
      <c r="Q2096"/>
      <c r="R2096"/>
      <c r="S2096"/>
      <c r="T2096"/>
      <c r="U2096"/>
      <c r="V2096" s="40"/>
      <c r="W2096" s="40"/>
      <c r="X2096" s="40"/>
      <c r="AF2096" s="97"/>
      <c r="AG2096" s="13"/>
      <c r="AH2096" s="13"/>
      <c r="AI2096" s="13"/>
      <c r="AJ2096" s="13"/>
      <c r="AK2096" s="13"/>
      <c r="AL2096" s="13"/>
      <c r="AM2096" s="13"/>
      <c r="AN2096" s="13"/>
      <c r="AO2096" s="13"/>
      <c r="AP2096" s="13"/>
    </row>
    <row r="2097" spans="1:42" ht="15" hidden="1" x14ac:dyDescent="0.25">
      <c r="A2097"/>
      <c r="B2097"/>
      <c r="C2097"/>
      <c r="D2097"/>
      <c r="E2097"/>
      <c r="F2097"/>
      <c r="G2097"/>
      <c r="H2097"/>
      <c r="I2097"/>
      <c r="J2097"/>
      <c r="K2097"/>
      <c r="L2097"/>
      <c r="M2097"/>
      <c r="N2097"/>
      <c r="O2097"/>
      <c r="P2097"/>
      <c r="Q2097"/>
      <c r="R2097"/>
      <c r="S2097"/>
      <c r="T2097"/>
      <c r="U2097"/>
      <c r="V2097" s="40"/>
      <c r="W2097" s="40"/>
      <c r="X2097" s="40"/>
      <c r="AB2097" s="8"/>
      <c r="AC2097" s="8"/>
      <c r="AD2097" s="8"/>
      <c r="AE2097" s="8"/>
      <c r="AF2097" s="97"/>
      <c r="AG2097" s="13"/>
      <c r="AH2097" s="13"/>
      <c r="AI2097" s="13"/>
      <c r="AJ2097" s="13"/>
      <c r="AK2097" s="13"/>
      <c r="AL2097" s="13"/>
      <c r="AM2097" s="13"/>
      <c r="AN2097" s="13"/>
      <c r="AO2097" s="13"/>
      <c r="AP2097" s="13"/>
    </row>
    <row r="2098" spans="1:42" ht="15" hidden="1" x14ac:dyDescent="0.25">
      <c r="A2098"/>
      <c r="B2098"/>
      <c r="C2098"/>
      <c r="D2098"/>
      <c r="E2098"/>
      <c r="F2098"/>
      <c r="G2098"/>
      <c r="H2098"/>
      <c r="I2098"/>
      <c r="J2098"/>
      <c r="K2098"/>
      <c r="L2098"/>
      <c r="M2098"/>
      <c r="N2098"/>
      <c r="O2098"/>
      <c r="P2098"/>
      <c r="Q2098"/>
      <c r="R2098"/>
      <c r="S2098"/>
      <c r="T2098"/>
      <c r="U2098"/>
      <c r="V2098" s="40"/>
      <c r="W2098" s="40"/>
      <c r="X2098" s="40"/>
      <c r="AB2098" s="8"/>
      <c r="AC2098" s="8"/>
      <c r="AD2098" s="8"/>
      <c r="AE2098" s="8"/>
      <c r="AF2098" s="97"/>
      <c r="AG2098" s="13"/>
      <c r="AH2098" s="13"/>
      <c r="AI2098" s="13"/>
      <c r="AJ2098" s="13"/>
      <c r="AK2098" s="13"/>
      <c r="AL2098" s="13"/>
      <c r="AM2098" s="13"/>
      <c r="AN2098" s="13"/>
      <c r="AO2098" s="13"/>
      <c r="AP2098" s="13"/>
    </row>
    <row r="2099" spans="1:42" ht="15" hidden="1" x14ac:dyDescent="0.25">
      <c r="A2099"/>
      <c r="B2099"/>
      <c r="C2099"/>
      <c r="D2099"/>
      <c r="E2099"/>
      <c r="F2099"/>
      <c r="G2099"/>
      <c r="H2099"/>
      <c r="I2099"/>
      <c r="J2099"/>
      <c r="K2099"/>
      <c r="L2099"/>
      <c r="M2099"/>
      <c r="N2099"/>
      <c r="O2099"/>
      <c r="P2099"/>
      <c r="Q2099"/>
      <c r="R2099"/>
      <c r="S2099"/>
      <c r="T2099"/>
      <c r="U2099"/>
      <c r="V2099" s="40"/>
      <c r="W2099" s="40"/>
      <c r="X2099" s="40"/>
      <c r="AB2099" s="8"/>
      <c r="AC2099" s="8"/>
      <c r="AD2099" s="8"/>
      <c r="AE2099" s="8"/>
      <c r="AF2099" s="97"/>
      <c r="AG2099" s="13"/>
      <c r="AH2099" s="13"/>
      <c r="AI2099" s="13"/>
      <c r="AJ2099" s="13"/>
      <c r="AK2099" s="13"/>
      <c r="AL2099" s="13"/>
      <c r="AM2099" s="13"/>
      <c r="AN2099" s="13"/>
      <c r="AO2099" s="13"/>
      <c r="AP2099" s="13"/>
    </row>
    <row r="2100" spans="1:42" ht="15" hidden="1" x14ac:dyDescent="0.25">
      <c r="A2100"/>
      <c r="B2100"/>
      <c r="C2100"/>
      <c r="D2100"/>
      <c r="E2100"/>
      <c r="F2100"/>
      <c r="G2100"/>
      <c r="H2100"/>
      <c r="I2100"/>
      <c r="J2100"/>
      <c r="K2100"/>
      <c r="L2100"/>
      <c r="M2100"/>
      <c r="N2100"/>
      <c r="O2100"/>
      <c r="P2100"/>
      <c r="Q2100"/>
      <c r="R2100"/>
      <c r="S2100"/>
      <c r="T2100"/>
      <c r="U2100"/>
      <c r="V2100" s="40"/>
      <c r="W2100" s="40"/>
      <c r="X2100" s="40"/>
      <c r="AF2100" s="97"/>
      <c r="AG2100" s="13"/>
      <c r="AH2100" s="13"/>
      <c r="AI2100" s="13"/>
      <c r="AJ2100" s="13"/>
      <c r="AK2100" s="13"/>
      <c r="AL2100" s="13"/>
      <c r="AM2100" s="13"/>
      <c r="AN2100" s="13"/>
      <c r="AO2100" s="13"/>
      <c r="AP2100" s="13"/>
    </row>
    <row r="2101" spans="1:42" ht="15" hidden="1" x14ac:dyDescent="0.25">
      <c r="A2101"/>
      <c r="B2101"/>
      <c r="C2101"/>
      <c r="D2101"/>
      <c r="E2101"/>
      <c r="F2101"/>
      <c r="G2101"/>
      <c r="H2101"/>
      <c r="I2101"/>
      <c r="J2101"/>
      <c r="K2101"/>
      <c r="L2101"/>
      <c r="M2101"/>
      <c r="N2101"/>
      <c r="O2101"/>
      <c r="P2101"/>
      <c r="Q2101"/>
      <c r="R2101"/>
      <c r="S2101"/>
      <c r="T2101"/>
      <c r="U2101"/>
      <c r="V2101" s="40"/>
      <c r="W2101" s="40"/>
      <c r="X2101" s="40"/>
      <c r="AF2101" s="97"/>
      <c r="AG2101" s="13"/>
      <c r="AH2101" s="13"/>
      <c r="AI2101" s="13"/>
      <c r="AJ2101" s="13"/>
      <c r="AK2101" s="13"/>
      <c r="AL2101" s="13"/>
      <c r="AM2101" s="13"/>
      <c r="AN2101" s="13"/>
      <c r="AO2101" s="13"/>
      <c r="AP2101" s="13"/>
    </row>
    <row r="2102" spans="1:42" ht="15" hidden="1" x14ac:dyDescent="0.25">
      <c r="A2102"/>
      <c r="B2102"/>
      <c r="C2102"/>
      <c r="D2102"/>
      <c r="E2102"/>
      <c r="F2102"/>
      <c r="G2102"/>
      <c r="H2102"/>
      <c r="I2102"/>
      <c r="J2102"/>
      <c r="K2102"/>
      <c r="L2102"/>
      <c r="M2102"/>
      <c r="N2102"/>
      <c r="O2102"/>
      <c r="P2102"/>
      <c r="Q2102"/>
      <c r="R2102"/>
      <c r="S2102"/>
      <c r="T2102"/>
      <c r="U2102"/>
      <c r="V2102" s="40"/>
      <c r="W2102" s="40"/>
      <c r="X2102" s="40"/>
      <c r="AB2102" s="8"/>
      <c r="AC2102" s="8"/>
      <c r="AD2102" s="8"/>
      <c r="AE2102" s="8"/>
      <c r="AF2102" s="97"/>
      <c r="AG2102" s="13"/>
      <c r="AH2102" s="13"/>
      <c r="AI2102" s="13"/>
      <c r="AJ2102" s="13"/>
      <c r="AK2102" s="13"/>
      <c r="AL2102" s="13"/>
      <c r="AM2102" s="13"/>
      <c r="AN2102" s="13"/>
      <c r="AO2102" s="13"/>
      <c r="AP2102" s="13"/>
    </row>
    <row r="2103" spans="1:42" ht="15" hidden="1" x14ac:dyDescent="0.25">
      <c r="A2103"/>
      <c r="B2103"/>
      <c r="C2103"/>
      <c r="D2103"/>
      <c r="E2103"/>
      <c r="F2103"/>
      <c r="G2103"/>
      <c r="H2103"/>
      <c r="I2103"/>
      <c r="J2103"/>
      <c r="K2103"/>
      <c r="L2103"/>
      <c r="M2103"/>
      <c r="N2103"/>
      <c r="O2103"/>
      <c r="P2103"/>
      <c r="Q2103"/>
      <c r="R2103"/>
      <c r="S2103"/>
      <c r="T2103"/>
      <c r="U2103"/>
      <c r="V2103" s="40"/>
      <c r="W2103" s="40"/>
      <c r="X2103" s="40"/>
      <c r="AB2103" s="8"/>
      <c r="AC2103" s="8"/>
      <c r="AD2103" s="8"/>
      <c r="AE2103" s="8"/>
      <c r="AF2103" s="97"/>
      <c r="AG2103" s="13"/>
      <c r="AH2103" s="13"/>
      <c r="AI2103" s="13"/>
      <c r="AJ2103" s="13"/>
      <c r="AK2103" s="13"/>
      <c r="AL2103" s="13"/>
      <c r="AM2103" s="13"/>
      <c r="AN2103" s="13"/>
      <c r="AO2103" s="13"/>
      <c r="AP2103" s="13"/>
    </row>
    <row r="2104" spans="1:42" ht="15" hidden="1" x14ac:dyDescent="0.25">
      <c r="A2104"/>
      <c r="B2104"/>
      <c r="C2104"/>
      <c r="D2104"/>
      <c r="E2104"/>
      <c r="F2104"/>
      <c r="G2104"/>
      <c r="H2104"/>
      <c r="I2104"/>
      <c r="J2104"/>
      <c r="K2104"/>
      <c r="L2104"/>
      <c r="M2104"/>
      <c r="N2104"/>
      <c r="O2104"/>
      <c r="P2104"/>
      <c r="Q2104"/>
      <c r="R2104"/>
      <c r="S2104"/>
      <c r="T2104"/>
      <c r="U2104"/>
      <c r="V2104" s="40"/>
      <c r="W2104" s="40"/>
      <c r="X2104" s="40"/>
      <c r="AB2104" s="8"/>
      <c r="AC2104" s="8"/>
      <c r="AD2104" s="8"/>
      <c r="AE2104" s="8"/>
      <c r="AF2104" s="97"/>
      <c r="AG2104" s="13"/>
      <c r="AH2104" s="13"/>
      <c r="AI2104" s="13"/>
      <c r="AJ2104" s="13"/>
      <c r="AK2104" s="13"/>
      <c r="AL2104" s="13"/>
      <c r="AM2104" s="13"/>
      <c r="AN2104" s="13"/>
      <c r="AO2104" s="13"/>
      <c r="AP2104" s="13"/>
    </row>
    <row r="2105" spans="1:42" ht="15" hidden="1" x14ac:dyDescent="0.25">
      <c r="A2105"/>
      <c r="B2105"/>
      <c r="C2105"/>
      <c r="D2105"/>
      <c r="E2105"/>
      <c r="F2105"/>
      <c r="G2105"/>
      <c r="H2105"/>
      <c r="I2105"/>
      <c r="J2105"/>
      <c r="K2105"/>
      <c r="L2105"/>
      <c r="M2105"/>
      <c r="N2105"/>
      <c r="O2105"/>
      <c r="P2105"/>
      <c r="Q2105"/>
      <c r="R2105"/>
      <c r="S2105"/>
      <c r="T2105"/>
      <c r="U2105"/>
      <c r="V2105" s="40"/>
      <c r="W2105" s="40"/>
      <c r="X2105" s="40"/>
      <c r="AF2105" s="97"/>
      <c r="AG2105" s="13"/>
      <c r="AH2105" s="13"/>
      <c r="AI2105" s="13"/>
      <c r="AJ2105" s="13"/>
      <c r="AK2105" s="13"/>
      <c r="AL2105" s="13"/>
      <c r="AM2105" s="13"/>
      <c r="AN2105" s="13"/>
      <c r="AO2105" s="13"/>
      <c r="AP2105" s="13"/>
    </row>
    <row r="2106" spans="1:42" ht="15" hidden="1" x14ac:dyDescent="0.25">
      <c r="A2106"/>
      <c r="B2106"/>
      <c r="C2106"/>
      <c r="D2106"/>
      <c r="E2106"/>
      <c r="F2106"/>
      <c r="G2106"/>
      <c r="H2106"/>
      <c r="I2106"/>
      <c r="J2106"/>
      <c r="K2106"/>
      <c r="L2106"/>
      <c r="M2106"/>
      <c r="N2106"/>
      <c r="O2106"/>
      <c r="P2106"/>
      <c r="Q2106"/>
      <c r="R2106"/>
      <c r="S2106"/>
      <c r="T2106"/>
      <c r="U2106"/>
      <c r="V2106" s="40"/>
      <c r="W2106" s="40"/>
      <c r="X2106" s="40"/>
      <c r="AF2106" s="97"/>
      <c r="AG2106" s="13"/>
      <c r="AH2106" s="13"/>
      <c r="AI2106" s="13"/>
      <c r="AJ2106" s="13"/>
      <c r="AK2106" s="13"/>
      <c r="AL2106" s="13"/>
      <c r="AM2106" s="13"/>
      <c r="AN2106" s="13"/>
      <c r="AO2106" s="13"/>
      <c r="AP2106" s="13"/>
    </row>
    <row r="2107" spans="1:42" ht="15" hidden="1" x14ac:dyDescent="0.25">
      <c r="A2107"/>
      <c r="B2107"/>
      <c r="C2107"/>
      <c r="D2107"/>
      <c r="E2107"/>
      <c r="F2107"/>
      <c r="G2107"/>
      <c r="H2107"/>
      <c r="I2107"/>
      <c r="J2107"/>
      <c r="K2107"/>
      <c r="L2107"/>
      <c r="M2107"/>
      <c r="N2107"/>
      <c r="O2107"/>
      <c r="P2107"/>
      <c r="Q2107"/>
      <c r="R2107"/>
      <c r="S2107"/>
      <c r="T2107"/>
      <c r="U2107"/>
      <c r="V2107" s="40"/>
      <c r="W2107" s="40"/>
      <c r="X2107" s="40"/>
      <c r="AF2107" s="97"/>
      <c r="AG2107" s="13"/>
      <c r="AH2107" s="13"/>
      <c r="AI2107" s="13"/>
      <c r="AJ2107" s="13"/>
      <c r="AK2107" s="13"/>
      <c r="AL2107" s="13"/>
      <c r="AM2107" s="13"/>
      <c r="AN2107" s="13"/>
      <c r="AO2107" s="13"/>
      <c r="AP2107" s="13"/>
    </row>
    <row r="2108" spans="1:42" ht="15" hidden="1" x14ac:dyDescent="0.25">
      <c r="A2108"/>
      <c r="B2108"/>
      <c r="C2108"/>
      <c r="D2108"/>
      <c r="E2108"/>
      <c r="F2108"/>
      <c r="G2108"/>
      <c r="H2108"/>
      <c r="I2108"/>
      <c r="J2108"/>
      <c r="K2108"/>
      <c r="L2108"/>
      <c r="M2108"/>
      <c r="N2108"/>
      <c r="O2108"/>
      <c r="P2108"/>
      <c r="Q2108"/>
      <c r="R2108"/>
      <c r="S2108"/>
      <c r="T2108"/>
      <c r="U2108"/>
      <c r="V2108" s="40"/>
      <c r="W2108" s="40"/>
      <c r="X2108" s="40"/>
      <c r="AF2108" s="97"/>
      <c r="AG2108" s="13"/>
      <c r="AH2108" s="13"/>
      <c r="AI2108" s="13"/>
      <c r="AJ2108" s="13"/>
      <c r="AK2108" s="13"/>
      <c r="AL2108" s="13"/>
      <c r="AM2108" s="13"/>
      <c r="AN2108" s="13"/>
      <c r="AO2108" s="13"/>
      <c r="AP2108" s="13"/>
    </row>
    <row r="2109" spans="1:42" ht="15" hidden="1" x14ac:dyDescent="0.25">
      <c r="A2109"/>
      <c r="B2109"/>
      <c r="C2109"/>
      <c r="D2109"/>
      <c r="E2109"/>
      <c r="F2109"/>
      <c r="G2109"/>
      <c r="H2109"/>
      <c r="I2109"/>
      <c r="J2109"/>
      <c r="K2109"/>
      <c r="L2109"/>
      <c r="M2109"/>
      <c r="N2109"/>
      <c r="O2109"/>
      <c r="P2109"/>
      <c r="Q2109"/>
      <c r="R2109"/>
      <c r="S2109"/>
      <c r="T2109"/>
      <c r="U2109"/>
      <c r="V2109" s="40"/>
      <c r="W2109" s="40"/>
      <c r="X2109" s="40"/>
      <c r="AF2109" s="97"/>
      <c r="AG2109" s="13"/>
      <c r="AH2109" s="13"/>
      <c r="AI2109" s="13"/>
      <c r="AJ2109" s="13"/>
      <c r="AK2109" s="13"/>
      <c r="AL2109" s="13"/>
      <c r="AM2109" s="13"/>
      <c r="AN2109" s="13"/>
      <c r="AO2109" s="13"/>
      <c r="AP2109" s="13"/>
    </row>
    <row r="2110" spans="1:42" ht="15" hidden="1" x14ac:dyDescent="0.25">
      <c r="A2110"/>
      <c r="B2110"/>
      <c r="C2110"/>
      <c r="D2110"/>
      <c r="E2110"/>
      <c r="F2110"/>
      <c r="G2110"/>
      <c r="H2110"/>
      <c r="I2110"/>
      <c r="J2110"/>
      <c r="K2110"/>
      <c r="L2110"/>
      <c r="M2110"/>
      <c r="N2110"/>
      <c r="O2110"/>
      <c r="P2110"/>
      <c r="Q2110"/>
      <c r="R2110"/>
      <c r="S2110"/>
      <c r="T2110"/>
      <c r="U2110"/>
      <c r="V2110" s="40"/>
      <c r="W2110" s="40"/>
      <c r="X2110" s="40"/>
      <c r="AB2110" s="8"/>
      <c r="AC2110" s="8"/>
      <c r="AD2110" s="8"/>
      <c r="AE2110" s="8"/>
      <c r="AF2110" s="97"/>
      <c r="AG2110" s="13"/>
      <c r="AH2110" s="13"/>
      <c r="AI2110" s="13"/>
      <c r="AJ2110" s="13"/>
      <c r="AK2110" s="13"/>
      <c r="AL2110" s="13"/>
      <c r="AM2110" s="13"/>
      <c r="AN2110" s="13"/>
      <c r="AO2110" s="13"/>
      <c r="AP2110" s="13"/>
    </row>
    <row r="2111" spans="1:42" ht="15" hidden="1" x14ac:dyDescent="0.25">
      <c r="A2111"/>
      <c r="B2111"/>
      <c r="C2111"/>
      <c r="D2111"/>
      <c r="E2111"/>
      <c r="F2111"/>
      <c r="G2111"/>
      <c r="H2111"/>
      <c r="I2111"/>
      <c r="J2111"/>
      <c r="K2111"/>
      <c r="L2111"/>
      <c r="M2111"/>
      <c r="N2111"/>
      <c r="O2111"/>
      <c r="P2111"/>
      <c r="Q2111"/>
      <c r="R2111"/>
      <c r="S2111"/>
      <c r="T2111"/>
      <c r="U2111"/>
      <c r="V2111" s="40"/>
      <c r="W2111" s="40"/>
      <c r="X2111" s="40"/>
      <c r="AB2111" s="8"/>
      <c r="AC2111" s="8"/>
      <c r="AD2111" s="8"/>
      <c r="AE2111" s="8"/>
      <c r="AF2111" s="97"/>
      <c r="AG2111" s="13"/>
      <c r="AH2111" s="13"/>
      <c r="AI2111" s="13"/>
      <c r="AJ2111" s="13"/>
      <c r="AK2111" s="13"/>
      <c r="AL2111" s="13"/>
      <c r="AM2111" s="13"/>
      <c r="AN2111" s="13"/>
      <c r="AO2111" s="13"/>
      <c r="AP2111" s="13"/>
    </row>
    <row r="2112" spans="1:42" ht="15" hidden="1" x14ac:dyDescent="0.25">
      <c r="A2112"/>
      <c r="B2112"/>
      <c r="C2112"/>
      <c r="D2112"/>
      <c r="E2112"/>
      <c r="F2112"/>
      <c r="G2112"/>
      <c r="H2112"/>
      <c r="I2112"/>
      <c r="J2112"/>
      <c r="K2112"/>
      <c r="L2112"/>
      <c r="M2112"/>
      <c r="N2112"/>
      <c r="O2112"/>
      <c r="P2112"/>
      <c r="Q2112"/>
      <c r="R2112"/>
      <c r="S2112"/>
      <c r="T2112"/>
      <c r="U2112"/>
      <c r="V2112" s="40"/>
      <c r="W2112" s="40"/>
      <c r="X2112" s="40"/>
      <c r="AF2112" s="97"/>
      <c r="AG2112" s="13"/>
      <c r="AH2112" s="13"/>
      <c r="AI2112" s="13"/>
      <c r="AJ2112" s="13"/>
      <c r="AK2112" s="13"/>
      <c r="AL2112" s="13"/>
      <c r="AM2112" s="13"/>
      <c r="AN2112" s="13"/>
      <c r="AO2112" s="13"/>
      <c r="AP2112" s="13"/>
    </row>
    <row r="2113" spans="1:42" ht="15" hidden="1" x14ac:dyDescent="0.25">
      <c r="A2113"/>
      <c r="B2113"/>
      <c r="C2113"/>
      <c r="D2113"/>
      <c r="E2113"/>
      <c r="F2113"/>
      <c r="G2113"/>
      <c r="H2113"/>
      <c r="I2113"/>
      <c r="J2113"/>
      <c r="K2113"/>
      <c r="L2113"/>
      <c r="M2113"/>
      <c r="N2113"/>
      <c r="O2113"/>
      <c r="P2113"/>
      <c r="Q2113"/>
      <c r="R2113"/>
      <c r="S2113"/>
      <c r="T2113"/>
      <c r="U2113"/>
      <c r="V2113" s="40"/>
      <c r="W2113" s="40"/>
      <c r="X2113" s="40"/>
      <c r="AF2113" s="97"/>
      <c r="AG2113" s="13"/>
      <c r="AH2113" s="13"/>
      <c r="AI2113" s="13"/>
      <c r="AJ2113" s="13"/>
      <c r="AK2113" s="13"/>
      <c r="AL2113" s="13"/>
      <c r="AM2113" s="13"/>
      <c r="AN2113" s="13"/>
      <c r="AO2113" s="13"/>
      <c r="AP2113" s="13"/>
    </row>
    <row r="2114" spans="1:42" ht="15" hidden="1" x14ac:dyDescent="0.25">
      <c r="A2114"/>
      <c r="B2114"/>
      <c r="C2114"/>
      <c r="D2114"/>
      <c r="E2114"/>
      <c r="F2114"/>
      <c r="G2114"/>
      <c r="H2114"/>
      <c r="I2114"/>
      <c r="J2114"/>
      <c r="K2114"/>
      <c r="L2114"/>
      <c r="M2114"/>
      <c r="N2114"/>
      <c r="O2114"/>
      <c r="P2114"/>
      <c r="Q2114"/>
      <c r="R2114"/>
      <c r="S2114"/>
      <c r="T2114"/>
      <c r="U2114"/>
      <c r="V2114" s="40"/>
      <c r="W2114" s="40"/>
      <c r="X2114" s="40"/>
      <c r="AF2114" s="97"/>
      <c r="AG2114" s="13"/>
      <c r="AH2114" s="13"/>
      <c r="AI2114" s="13"/>
      <c r="AJ2114" s="13"/>
      <c r="AK2114" s="13"/>
      <c r="AL2114" s="13"/>
      <c r="AM2114" s="13"/>
      <c r="AN2114" s="13"/>
      <c r="AO2114" s="13"/>
      <c r="AP2114" s="13"/>
    </row>
    <row r="2115" spans="1:42" ht="15" hidden="1" x14ac:dyDescent="0.25">
      <c r="A2115"/>
      <c r="B2115"/>
      <c r="C2115"/>
      <c r="D2115"/>
      <c r="E2115"/>
      <c r="F2115"/>
      <c r="G2115"/>
      <c r="H2115"/>
      <c r="I2115"/>
      <c r="J2115"/>
      <c r="K2115"/>
      <c r="L2115"/>
      <c r="M2115"/>
      <c r="N2115"/>
      <c r="O2115"/>
      <c r="P2115"/>
      <c r="Q2115"/>
      <c r="R2115"/>
      <c r="S2115"/>
      <c r="T2115"/>
      <c r="U2115"/>
      <c r="V2115" s="40"/>
      <c r="W2115" s="40"/>
      <c r="X2115" s="40"/>
      <c r="AF2115" s="97"/>
      <c r="AG2115" s="13"/>
      <c r="AH2115" s="13"/>
      <c r="AI2115" s="13"/>
      <c r="AJ2115" s="13"/>
      <c r="AK2115" s="13"/>
      <c r="AL2115" s="13"/>
      <c r="AM2115" s="13"/>
      <c r="AN2115" s="13"/>
      <c r="AO2115" s="13"/>
      <c r="AP2115" s="13"/>
    </row>
    <row r="2116" spans="1:42" ht="15" hidden="1" x14ac:dyDescent="0.25">
      <c r="A2116"/>
      <c r="B2116"/>
      <c r="C2116"/>
      <c r="D2116"/>
      <c r="E2116"/>
      <c r="F2116"/>
      <c r="G2116"/>
      <c r="H2116"/>
      <c r="I2116"/>
      <c r="J2116"/>
      <c r="K2116"/>
      <c r="L2116"/>
      <c r="M2116"/>
      <c r="N2116"/>
      <c r="O2116"/>
      <c r="P2116"/>
      <c r="Q2116"/>
      <c r="R2116"/>
      <c r="S2116"/>
      <c r="T2116"/>
      <c r="U2116"/>
      <c r="V2116" s="40"/>
      <c r="W2116" s="40"/>
      <c r="X2116" s="40"/>
      <c r="AF2116" s="97"/>
      <c r="AG2116" s="13"/>
      <c r="AH2116" s="13"/>
      <c r="AI2116" s="13"/>
      <c r="AJ2116" s="13"/>
      <c r="AK2116" s="13"/>
      <c r="AL2116" s="13"/>
      <c r="AM2116" s="13"/>
      <c r="AN2116" s="13"/>
      <c r="AO2116" s="13"/>
      <c r="AP2116" s="13"/>
    </row>
    <row r="2117" spans="1:42" ht="15" hidden="1" x14ac:dyDescent="0.25">
      <c r="A2117"/>
      <c r="B2117"/>
      <c r="C2117"/>
      <c r="D2117"/>
      <c r="E2117"/>
      <c r="F2117"/>
      <c r="G2117"/>
      <c r="H2117"/>
      <c r="I2117"/>
      <c r="J2117"/>
      <c r="K2117"/>
      <c r="L2117"/>
      <c r="M2117"/>
      <c r="N2117"/>
      <c r="O2117"/>
      <c r="P2117"/>
      <c r="Q2117"/>
      <c r="R2117"/>
      <c r="S2117"/>
      <c r="T2117"/>
      <c r="U2117"/>
      <c r="V2117" s="40"/>
      <c r="W2117" s="40"/>
      <c r="X2117" s="40"/>
      <c r="AF2117" s="97"/>
      <c r="AG2117" s="13"/>
      <c r="AH2117" s="13"/>
      <c r="AI2117" s="13"/>
      <c r="AJ2117" s="13"/>
      <c r="AK2117" s="13"/>
      <c r="AL2117" s="13"/>
      <c r="AM2117" s="13"/>
      <c r="AN2117" s="13"/>
      <c r="AO2117" s="13"/>
      <c r="AP2117" s="13"/>
    </row>
    <row r="2118" spans="1:42" ht="15" hidden="1" x14ac:dyDescent="0.25">
      <c r="A2118"/>
      <c r="B2118"/>
      <c r="C2118"/>
      <c r="D2118"/>
      <c r="E2118"/>
      <c r="F2118"/>
      <c r="G2118"/>
      <c r="H2118"/>
      <c r="I2118"/>
      <c r="J2118"/>
      <c r="K2118"/>
      <c r="L2118"/>
      <c r="M2118"/>
      <c r="N2118"/>
      <c r="O2118"/>
      <c r="P2118"/>
      <c r="Q2118"/>
      <c r="R2118"/>
      <c r="S2118"/>
      <c r="T2118"/>
      <c r="U2118"/>
      <c r="V2118" s="40"/>
      <c r="W2118" s="40"/>
      <c r="X2118" s="40"/>
      <c r="AF2118" s="97"/>
      <c r="AG2118" s="13"/>
      <c r="AH2118" s="13"/>
      <c r="AI2118" s="13"/>
      <c r="AJ2118" s="13"/>
      <c r="AK2118" s="13"/>
      <c r="AL2118" s="13"/>
      <c r="AM2118" s="13"/>
      <c r="AN2118" s="13"/>
      <c r="AO2118" s="13"/>
      <c r="AP2118" s="13"/>
    </row>
    <row r="2119" spans="1:42" ht="15" hidden="1" x14ac:dyDescent="0.25">
      <c r="A2119"/>
      <c r="B2119"/>
      <c r="C2119"/>
      <c r="D2119"/>
      <c r="E2119"/>
      <c r="F2119"/>
      <c r="G2119"/>
      <c r="H2119"/>
      <c r="I2119"/>
      <c r="J2119"/>
      <c r="K2119"/>
      <c r="L2119"/>
      <c r="M2119"/>
      <c r="N2119"/>
      <c r="O2119"/>
      <c r="P2119"/>
      <c r="Q2119"/>
      <c r="R2119"/>
      <c r="S2119"/>
      <c r="T2119"/>
      <c r="U2119"/>
      <c r="V2119" s="40"/>
      <c r="W2119" s="40"/>
      <c r="X2119" s="40"/>
      <c r="AF2119" s="97"/>
      <c r="AG2119" s="13"/>
      <c r="AH2119" s="13"/>
      <c r="AI2119" s="13"/>
      <c r="AJ2119" s="13"/>
      <c r="AK2119" s="13"/>
      <c r="AL2119" s="13"/>
      <c r="AM2119" s="13"/>
      <c r="AN2119" s="13"/>
      <c r="AO2119" s="13"/>
      <c r="AP2119" s="13"/>
    </row>
    <row r="2120" spans="1:42" ht="15" hidden="1" x14ac:dyDescent="0.25">
      <c r="A2120"/>
      <c r="B2120"/>
      <c r="C2120"/>
      <c r="D2120"/>
      <c r="E2120"/>
      <c r="F2120"/>
      <c r="G2120"/>
      <c r="H2120"/>
      <c r="I2120"/>
      <c r="J2120"/>
      <c r="K2120"/>
      <c r="L2120"/>
      <c r="M2120"/>
      <c r="N2120"/>
      <c r="O2120"/>
      <c r="P2120"/>
      <c r="Q2120"/>
      <c r="R2120"/>
      <c r="S2120"/>
      <c r="T2120"/>
      <c r="U2120"/>
      <c r="V2120" s="40"/>
      <c r="W2120" s="40"/>
      <c r="X2120" s="40"/>
      <c r="AF2120" s="97"/>
      <c r="AG2120" s="13"/>
      <c r="AH2120" s="13"/>
      <c r="AI2120" s="13"/>
      <c r="AJ2120" s="13"/>
      <c r="AK2120" s="13"/>
      <c r="AL2120" s="13"/>
      <c r="AM2120" s="13"/>
      <c r="AN2120" s="13"/>
      <c r="AO2120" s="13"/>
      <c r="AP2120" s="13"/>
    </row>
    <row r="2121" spans="1:42" ht="15" hidden="1" x14ac:dyDescent="0.25">
      <c r="A2121"/>
      <c r="B2121"/>
      <c r="C2121"/>
      <c r="D2121"/>
      <c r="E2121"/>
      <c r="F2121"/>
      <c r="G2121"/>
      <c r="H2121"/>
      <c r="I2121"/>
      <c r="J2121"/>
      <c r="K2121"/>
      <c r="L2121"/>
      <c r="M2121"/>
      <c r="N2121"/>
      <c r="O2121"/>
      <c r="P2121"/>
      <c r="Q2121"/>
      <c r="R2121"/>
      <c r="S2121"/>
      <c r="T2121"/>
      <c r="U2121"/>
      <c r="V2121" s="40"/>
      <c r="W2121" s="40"/>
      <c r="X2121" s="40"/>
      <c r="AF2121" s="97"/>
      <c r="AG2121" s="13"/>
      <c r="AH2121" s="13"/>
      <c r="AI2121" s="13"/>
      <c r="AJ2121" s="13"/>
      <c r="AK2121" s="13"/>
      <c r="AL2121" s="13"/>
      <c r="AM2121" s="13"/>
      <c r="AN2121" s="13"/>
      <c r="AO2121" s="13"/>
      <c r="AP2121" s="13"/>
    </row>
    <row r="2122" spans="1:42" ht="15" hidden="1" x14ac:dyDescent="0.25">
      <c r="A2122"/>
      <c r="B2122"/>
      <c r="C2122"/>
      <c r="D2122"/>
      <c r="E2122"/>
      <c r="F2122"/>
      <c r="G2122"/>
      <c r="H2122"/>
      <c r="I2122"/>
      <c r="J2122"/>
      <c r="K2122"/>
      <c r="L2122"/>
      <c r="M2122"/>
      <c r="N2122"/>
      <c r="O2122"/>
      <c r="P2122"/>
      <c r="Q2122"/>
      <c r="R2122"/>
      <c r="S2122"/>
      <c r="T2122"/>
      <c r="U2122"/>
      <c r="V2122" s="40"/>
      <c r="W2122" s="40"/>
      <c r="X2122" s="40"/>
      <c r="AF2122" s="97"/>
      <c r="AG2122" s="13"/>
      <c r="AH2122" s="13"/>
      <c r="AI2122" s="13"/>
      <c r="AJ2122" s="13"/>
      <c r="AK2122" s="13"/>
      <c r="AL2122" s="13"/>
      <c r="AM2122" s="13"/>
      <c r="AN2122" s="13"/>
      <c r="AO2122" s="13"/>
      <c r="AP2122" s="13"/>
    </row>
    <row r="2123" spans="1:42" ht="15" hidden="1" x14ac:dyDescent="0.25">
      <c r="A2123"/>
      <c r="B2123"/>
      <c r="C2123"/>
      <c r="D2123"/>
      <c r="E2123"/>
      <c r="F2123"/>
      <c r="G2123"/>
      <c r="H2123"/>
      <c r="I2123"/>
      <c r="J2123"/>
      <c r="K2123"/>
      <c r="L2123"/>
      <c r="M2123"/>
      <c r="N2123"/>
      <c r="O2123"/>
      <c r="P2123"/>
      <c r="Q2123"/>
      <c r="R2123"/>
      <c r="S2123"/>
      <c r="T2123"/>
      <c r="U2123"/>
      <c r="V2123" s="40"/>
      <c r="W2123" s="40"/>
      <c r="X2123" s="40"/>
      <c r="AF2123" s="97"/>
      <c r="AG2123" s="13"/>
      <c r="AH2123" s="13"/>
      <c r="AI2123" s="13"/>
      <c r="AJ2123" s="13"/>
      <c r="AK2123" s="13"/>
      <c r="AL2123" s="13"/>
      <c r="AM2123" s="13"/>
      <c r="AN2123" s="13"/>
      <c r="AO2123" s="13"/>
      <c r="AP2123" s="13"/>
    </row>
    <row r="2124" spans="1:42" ht="15" hidden="1" x14ac:dyDescent="0.25">
      <c r="A2124"/>
      <c r="B2124"/>
      <c r="C2124"/>
      <c r="D2124"/>
      <c r="E2124"/>
      <c r="F2124"/>
      <c r="G2124"/>
      <c r="H2124"/>
      <c r="I2124"/>
      <c r="J2124"/>
      <c r="K2124"/>
      <c r="L2124"/>
      <c r="M2124"/>
      <c r="N2124"/>
      <c r="O2124"/>
      <c r="P2124"/>
      <c r="Q2124"/>
      <c r="R2124"/>
      <c r="S2124"/>
      <c r="T2124"/>
      <c r="U2124"/>
      <c r="V2124" s="40"/>
      <c r="W2124" s="40"/>
      <c r="X2124" s="40"/>
      <c r="AB2124" s="8"/>
      <c r="AC2124" s="8"/>
      <c r="AD2124" s="8"/>
      <c r="AE2124" s="8"/>
      <c r="AF2124" s="97"/>
      <c r="AG2124" s="13"/>
      <c r="AH2124" s="13"/>
      <c r="AI2124" s="13"/>
      <c r="AJ2124" s="13"/>
      <c r="AK2124" s="13"/>
      <c r="AL2124" s="13"/>
      <c r="AM2124" s="13"/>
      <c r="AN2124" s="13"/>
      <c r="AO2124" s="13"/>
      <c r="AP2124" s="13"/>
    </row>
    <row r="2125" spans="1:42" ht="15" hidden="1" x14ac:dyDescent="0.25">
      <c r="A2125"/>
      <c r="B2125"/>
      <c r="C2125"/>
      <c r="D2125"/>
      <c r="E2125"/>
      <c r="F2125"/>
      <c r="G2125"/>
      <c r="H2125"/>
      <c r="I2125"/>
      <c r="J2125"/>
      <c r="K2125"/>
      <c r="L2125"/>
      <c r="M2125"/>
      <c r="N2125"/>
      <c r="O2125"/>
      <c r="P2125"/>
      <c r="Q2125"/>
      <c r="R2125"/>
      <c r="S2125"/>
      <c r="T2125"/>
      <c r="U2125"/>
      <c r="V2125" s="40"/>
      <c r="W2125" s="40"/>
      <c r="X2125" s="40"/>
      <c r="AB2125" s="8"/>
      <c r="AC2125" s="8"/>
      <c r="AD2125" s="8"/>
      <c r="AE2125" s="8"/>
      <c r="AF2125" s="97"/>
      <c r="AG2125" s="13"/>
      <c r="AH2125" s="13"/>
      <c r="AI2125" s="13"/>
      <c r="AJ2125" s="13"/>
      <c r="AK2125" s="13"/>
      <c r="AL2125" s="13"/>
      <c r="AM2125" s="13"/>
      <c r="AN2125" s="13"/>
      <c r="AO2125" s="13"/>
      <c r="AP2125" s="13"/>
    </row>
    <row r="2126" spans="1:42" ht="15" hidden="1" x14ac:dyDescent="0.25">
      <c r="A2126"/>
      <c r="B2126"/>
      <c r="C2126"/>
      <c r="D2126"/>
      <c r="E2126"/>
      <c r="F2126"/>
      <c r="G2126"/>
      <c r="H2126"/>
      <c r="I2126"/>
      <c r="J2126"/>
      <c r="K2126"/>
      <c r="L2126"/>
      <c r="M2126"/>
      <c r="N2126"/>
      <c r="O2126"/>
      <c r="P2126"/>
      <c r="Q2126"/>
      <c r="R2126"/>
      <c r="S2126"/>
      <c r="T2126"/>
      <c r="U2126"/>
      <c r="V2126" s="40"/>
      <c r="W2126" s="40"/>
      <c r="X2126" s="40"/>
      <c r="AF2126" s="97"/>
      <c r="AG2126" s="13"/>
      <c r="AH2126" s="13"/>
      <c r="AI2126" s="13"/>
      <c r="AJ2126" s="13"/>
      <c r="AK2126" s="13"/>
      <c r="AL2126" s="13"/>
      <c r="AM2126" s="13"/>
      <c r="AN2126" s="13"/>
      <c r="AO2126" s="13"/>
      <c r="AP2126" s="13"/>
    </row>
    <row r="2127" spans="1:42" ht="15" hidden="1" x14ac:dyDescent="0.25">
      <c r="A2127"/>
      <c r="B2127"/>
      <c r="C2127"/>
      <c r="D2127"/>
      <c r="E2127"/>
      <c r="F2127"/>
      <c r="G2127"/>
      <c r="H2127"/>
      <c r="I2127"/>
      <c r="J2127"/>
      <c r="K2127"/>
      <c r="L2127"/>
      <c r="M2127"/>
      <c r="N2127"/>
      <c r="O2127"/>
      <c r="P2127"/>
      <c r="Q2127"/>
      <c r="R2127"/>
      <c r="S2127"/>
      <c r="T2127"/>
      <c r="U2127"/>
      <c r="V2127" s="40"/>
      <c r="W2127" s="40"/>
      <c r="X2127" s="40"/>
      <c r="AB2127" s="8"/>
      <c r="AC2127" s="8"/>
      <c r="AD2127" s="8"/>
      <c r="AE2127" s="8"/>
      <c r="AF2127" s="97"/>
      <c r="AG2127" s="13"/>
      <c r="AH2127" s="13"/>
      <c r="AI2127" s="13"/>
      <c r="AJ2127" s="13"/>
      <c r="AK2127" s="13"/>
      <c r="AL2127" s="13"/>
      <c r="AM2127" s="13"/>
      <c r="AN2127" s="13"/>
      <c r="AO2127" s="13"/>
      <c r="AP2127" s="13"/>
    </row>
    <row r="2128" spans="1:42" ht="15" hidden="1" x14ac:dyDescent="0.25">
      <c r="A2128"/>
      <c r="B2128"/>
      <c r="C2128"/>
      <c r="D2128"/>
      <c r="E2128"/>
      <c r="F2128"/>
      <c r="G2128"/>
      <c r="H2128"/>
      <c r="I2128"/>
      <c r="J2128"/>
      <c r="K2128"/>
      <c r="L2128"/>
      <c r="M2128"/>
      <c r="N2128"/>
      <c r="O2128"/>
      <c r="P2128"/>
      <c r="Q2128"/>
      <c r="R2128"/>
      <c r="S2128"/>
      <c r="T2128"/>
      <c r="U2128"/>
      <c r="V2128" s="40"/>
      <c r="W2128" s="40"/>
      <c r="X2128" s="40"/>
      <c r="AF2128" s="97"/>
      <c r="AG2128" s="13"/>
      <c r="AH2128" s="13"/>
      <c r="AI2128" s="13"/>
      <c r="AJ2128" s="13"/>
      <c r="AK2128" s="13"/>
      <c r="AL2128" s="13"/>
      <c r="AM2128" s="13"/>
      <c r="AN2128" s="13"/>
      <c r="AO2128" s="13"/>
      <c r="AP2128" s="13"/>
    </row>
    <row r="2129" spans="1:42" ht="15" hidden="1" x14ac:dyDescent="0.25">
      <c r="A2129"/>
      <c r="B2129"/>
      <c r="C2129"/>
      <c r="D2129"/>
      <c r="E2129"/>
      <c r="F2129"/>
      <c r="G2129"/>
      <c r="H2129"/>
      <c r="I2129"/>
      <c r="J2129"/>
      <c r="K2129"/>
      <c r="L2129"/>
      <c r="M2129"/>
      <c r="N2129"/>
      <c r="O2129"/>
      <c r="P2129"/>
      <c r="Q2129"/>
      <c r="R2129"/>
      <c r="S2129"/>
      <c r="T2129"/>
      <c r="U2129"/>
      <c r="V2129" s="40"/>
      <c r="W2129" s="40"/>
      <c r="X2129" s="40"/>
      <c r="AF2129" s="97"/>
      <c r="AG2129" s="13"/>
      <c r="AH2129" s="13"/>
      <c r="AI2129" s="13"/>
      <c r="AJ2129" s="13"/>
      <c r="AK2129" s="13"/>
      <c r="AL2129" s="13"/>
      <c r="AM2129" s="13"/>
      <c r="AN2129" s="13"/>
      <c r="AO2129" s="13"/>
      <c r="AP2129" s="13"/>
    </row>
    <row r="2130" spans="1:42" ht="15" hidden="1" x14ac:dyDescent="0.25">
      <c r="A2130"/>
      <c r="B2130"/>
      <c r="C2130"/>
      <c r="D2130"/>
      <c r="E2130"/>
      <c r="F2130"/>
      <c r="G2130"/>
      <c r="H2130"/>
      <c r="I2130"/>
      <c r="J2130"/>
      <c r="K2130"/>
      <c r="L2130"/>
      <c r="M2130"/>
      <c r="N2130"/>
      <c r="O2130"/>
      <c r="P2130"/>
      <c r="Q2130"/>
      <c r="R2130"/>
      <c r="S2130"/>
      <c r="T2130"/>
      <c r="U2130"/>
      <c r="V2130" s="40"/>
      <c r="W2130" s="40"/>
      <c r="X2130" s="40"/>
      <c r="AF2130" s="97"/>
      <c r="AG2130" s="13"/>
      <c r="AH2130" s="13"/>
      <c r="AI2130" s="13"/>
      <c r="AJ2130" s="13"/>
      <c r="AK2130" s="13"/>
      <c r="AL2130" s="13"/>
      <c r="AM2130" s="13"/>
      <c r="AN2130" s="13"/>
      <c r="AO2130" s="13"/>
      <c r="AP2130" s="13"/>
    </row>
    <row r="2131" spans="1:42" ht="15" hidden="1" x14ac:dyDescent="0.25">
      <c r="A2131"/>
      <c r="B2131"/>
      <c r="C2131"/>
      <c r="D2131"/>
      <c r="E2131"/>
      <c r="F2131"/>
      <c r="G2131"/>
      <c r="H2131"/>
      <c r="I2131"/>
      <c r="J2131"/>
      <c r="K2131"/>
      <c r="L2131"/>
      <c r="M2131"/>
      <c r="N2131"/>
      <c r="O2131"/>
      <c r="P2131"/>
      <c r="Q2131"/>
      <c r="R2131"/>
      <c r="S2131"/>
      <c r="T2131"/>
      <c r="U2131"/>
      <c r="V2131" s="40"/>
      <c r="W2131" s="40"/>
      <c r="X2131" s="40"/>
      <c r="AF2131" s="97"/>
      <c r="AG2131" s="13"/>
      <c r="AH2131" s="13"/>
      <c r="AI2131" s="13"/>
      <c r="AJ2131" s="13"/>
      <c r="AK2131" s="13"/>
      <c r="AL2131" s="13"/>
      <c r="AM2131" s="13"/>
      <c r="AN2131" s="13"/>
      <c r="AO2131" s="13"/>
      <c r="AP2131" s="13"/>
    </row>
    <row r="2132" spans="1:42" ht="15" hidden="1" x14ac:dyDescent="0.25">
      <c r="A2132"/>
      <c r="B2132"/>
      <c r="C2132"/>
      <c r="D2132"/>
      <c r="E2132"/>
      <c r="F2132"/>
      <c r="G2132"/>
      <c r="H2132"/>
      <c r="I2132"/>
      <c r="J2132"/>
      <c r="K2132"/>
      <c r="L2132"/>
      <c r="M2132"/>
      <c r="N2132"/>
      <c r="O2132"/>
      <c r="P2132"/>
      <c r="Q2132"/>
      <c r="R2132"/>
      <c r="S2132"/>
      <c r="T2132"/>
      <c r="U2132"/>
      <c r="V2132" s="40"/>
      <c r="W2132" s="40"/>
      <c r="X2132" s="40"/>
      <c r="AF2132" s="97"/>
      <c r="AG2132" s="13"/>
      <c r="AH2132" s="13"/>
      <c r="AI2132" s="13"/>
      <c r="AJ2132" s="13"/>
      <c r="AK2132" s="13"/>
      <c r="AL2132" s="13"/>
      <c r="AM2132" s="13"/>
      <c r="AN2132" s="13"/>
      <c r="AO2132" s="13"/>
      <c r="AP2132" s="13"/>
    </row>
    <row r="2133" spans="1:42" ht="15" hidden="1" x14ac:dyDescent="0.25">
      <c r="A2133"/>
      <c r="B2133"/>
      <c r="C2133"/>
      <c r="D2133"/>
      <c r="E2133"/>
      <c r="F2133"/>
      <c r="G2133"/>
      <c r="H2133"/>
      <c r="I2133"/>
      <c r="J2133"/>
      <c r="K2133"/>
      <c r="L2133"/>
      <c r="M2133"/>
      <c r="N2133"/>
      <c r="O2133"/>
      <c r="P2133"/>
      <c r="Q2133"/>
      <c r="R2133"/>
      <c r="S2133"/>
      <c r="T2133"/>
      <c r="U2133"/>
      <c r="V2133" s="40"/>
      <c r="W2133" s="40"/>
      <c r="X2133" s="40"/>
      <c r="AF2133" s="97"/>
      <c r="AG2133" s="13"/>
      <c r="AH2133" s="13"/>
      <c r="AI2133" s="13"/>
      <c r="AJ2133" s="13"/>
      <c r="AK2133" s="13"/>
      <c r="AL2133" s="13"/>
      <c r="AM2133" s="13"/>
      <c r="AN2133" s="13"/>
      <c r="AO2133" s="13"/>
      <c r="AP2133" s="13"/>
    </row>
    <row r="2134" spans="1:42" ht="15" hidden="1" x14ac:dyDescent="0.25">
      <c r="A2134"/>
      <c r="B2134"/>
      <c r="C2134"/>
      <c r="D2134"/>
      <c r="E2134"/>
      <c r="F2134"/>
      <c r="G2134"/>
      <c r="H2134"/>
      <c r="I2134"/>
      <c r="J2134"/>
      <c r="K2134"/>
      <c r="L2134"/>
      <c r="M2134"/>
      <c r="N2134"/>
      <c r="O2134"/>
      <c r="P2134"/>
      <c r="Q2134"/>
      <c r="R2134"/>
      <c r="S2134"/>
      <c r="T2134"/>
      <c r="U2134"/>
      <c r="V2134" s="40"/>
      <c r="W2134" s="40"/>
      <c r="X2134" s="40"/>
      <c r="AF2134" s="97"/>
      <c r="AG2134" s="13"/>
      <c r="AH2134" s="13"/>
      <c r="AI2134" s="13"/>
      <c r="AJ2134" s="13"/>
      <c r="AK2134" s="13"/>
      <c r="AL2134" s="13"/>
      <c r="AM2134" s="13"/>
      <c r="AN2134" s="13"/>
      <c r="AO2134" s="13"/>
      <c r="AP2134" s="13"/>
    </row>
    <row r="2135" spans="1:42" ht="15" hidden="1" x14ac:dyDescent="0.25">
      <c r="A2135"/>
      <c r="B2135"/>
      <c r="C2135"/>
      <c r="D2135"/>
      <c r="E2135"/>
      <c r="F2135"/>
      <c r="G2135"/>
      <c r="H2135"/>
      <c r="I2135"/>
      <c r="J2135"/>
      <c r="K2135"/>
      <c r="L2135"/>
      <c r="M2135"/>
      <c r="N2135"/>
      <c r="O2135"/>
      <c r="P2135"/>
      <c r="Q2135"/>
      <c r="R2135"/>
      <c r="S2135"/>
      <c r="T2135"/>
      <c r="U2135"/>
      <c r="V2135" s="40"/>
      <c r="W2135" s="40"/>
      <c r="X2135" s="40"/>
      <c r="AB2135" s="8"/>
      <c r="AC2135" s="8"/>
      <c r="AD2135" s="8"/>
      <c r="AE2135" s="8"/>
      <c r="AF2135" s="97"/>
      <c r="AG2135" s="13"/>
      <c r="AH2135" s="13"/>
      <c r="AI2135" s="13"/>
      <c r="AJ2135" s="13"/>
      <c r="AK2135" s="13"/>
      <c r="AL2135" s="13"/>
      <c r="AM2135" s="13"/>
      <c r="AN2135" s="13"/>
      <c r="AO2135" s="13"/>
      <c r="AP2135" s="13"/>
    </row>
    <row r="2136" spans="1:42" ht="15" hidden="1" x14ac:dyDescent="0.25">
      <c r="A2136"/>
      <c r="B2136"/>
      <c r="C2136"/>
      <c r="D2136"/>
      <c r="E2136"/>
      <c r="F2136"/>
      <c r="G2136"/>
      <c r="H2136"/>
      <c r="I2136"/>
      <c r="J2136"/>
      <c r="K2136"/>
      <c r="L2136"/>
      <c r="M2136"/>
      <c r="N2136"/>
      <c r="O2136"/>
      <c r="P2136"/>
      <c r="Q2136"/>
      <c r="R2136"/>
      <c r="S2136"/>
      <c r="T2136"/>
      <c r="U2136"/>
      <c r="V2136" s="40"/>
      <c r="W2136" s="40"/>
      <c r="X2136" s="40"/>
      <c r="AB2136" s="8"/>
      <c r="AC2136" s="8"/>
      <c r="AD2136" s="8"/>
      <c r="AE2136" s="8"/>
      <c r="AF2136" s="97"/>
      <c r="AG2136" s="13"/>
      <c r="AH2136" s="13"/>
      <c r="AI2136" s="13"/>
      <c r="AJ2136" s="13"/>
      <c r="AK2136" s="13"/>
      <c r="AL2136" s="13"/>
      <c r="AM2136" s="13"/>
      <c r="AN2136" s="13"/>
      <c r="AO2136" s="13"/>
      <c r="AP2136" s="13"/>
    </row>
    <row r="2137" spans="1:42" ht="15" hidden="1" x14ac:dyDescent="0.25">
      <c r="A2137"/>
      <c r="B2137"/>
      <c r="C2137"/>
      <c r="D2137"/>
      <c r="E2137"/>
      <c r="F2137"/>
      <c r="G2137"/>
      <c r="H2137"/>
      <c r="I2137"/>
      <c r="J2137"/>
      <c r="K2137"/>
      <c r="L2137"/>
      <c r="M2137"/>
      <c r="N2137"/>
      <c r="O2137"/>
      <c r="P2137"/>
      <c r="Q2137"/>
      <c r="R2137"/>
      <c r="S2137"/>
      <c r="T2137"/>
      <c r="U2137"/>
      <c r="V2137" s="40"/>
      <c r="W2137" s="40"/>
      <c r="X2137" s="40"/>
      <c r="AF2137" s="97"/>
      <c r="AG2137" s="13"/>
      <c r="AH2137" s="13"/>
      <c r="AI2137" s="13"/>
      <c r="AJ2137" s="13"/>
      <c r="AK2137" s="13"/>
      <c r="AL2137" s="13"/>
      <c r="AM2137" s="13"/>
      <c r="AN2137" s="13"/>
      <c r="AO2137" s="13"/>
      <c r="AP2137" s="13"/>
    </row>
    <row r="2138" spans="1:42" ht="15" hidden="1" x14ac:dyDescent="0.25">
      <c r="A2138"/>
      <c r="B2138"/>
      <c r="C2138"/>
      <c r="D2138"/>
      <c r="E2138"/>
      <c r="F2138"/>
      <c r="G2138"/>
      <c r="H2138"/>
      <c r="I2138"/>
      <c r="J2138"/>
      <c r="K2138"/>
      <c r="L2138"/>
      <c r="M2138"/>
      <c r="N2138"/>
      <c r="O2138"/>
      <c r="P2138"/>
      <c r="Q2138"/>
      <c r="R2138"/>
      <c r="S2138"/>
      <c r="T2138"/>
      <c r="U2138"/>
      <c r="V2138" s="40"/>
      <c r="W2138" s="40"/>
      <c r="X2138" s="40"/>
      <c r="AF2138" s="97"/>
      <c r="AG2138" s="13"/>
      <c r="AH2138" s="13"/>
      <c r="AI2138" s="13"/>
      <c r="AJ2138" s="13"/>
      <c r="AK2138" s="13"/>
      <c r="AL2138" s="13"/>
      <c r="AM2138" s="13"/>
      <c r="AN2138" s="13"/>
      <c r="AO2138" s="13"/>
      <c r="AP2138" s="13"/>
    </row>
    <row r="2139" spans="1:42" ht="15" hidden="1" x14ac:dyDescent="0.25">
      <c r="A2139"/>
      <c r="B2139"/>
      <c r="C2139"/>
      <c r="D2139"/>
      <c r="E2139"/>
      <c r="F2139"/>
      <c r="G2139"/>
      <c r="H2139"/>
      <c r="I2139"/>
      <c r="J2139"/>
      <c r="K2139"/>
      <c r="L2139"/>
      <c r="M2139"/>
      <c r="N2139"/>
      <c r="O2139"/>
      <c r="P2139"/>
      <c r="Q2139"/>
      <c r="R2139"/>
      <c r="S2139"/>
      <c r="T2139"/>
      <c r="U2139"/>
      <c r="V2139" s="40"/>
      <c r="W2139" s="40"/>
      <c r="X2139" s="40"/>
      <c r="AF2139" s="97"/>
      <c r="AG2139" s="13"/>
      <c r="AH2139" s="13"/>
      <c r="AI2139" s="13"/>
      <c r="AJ2139" s="13"/>
      <c r="AK2139" s="13"/>
      <c r="AL2139" s="13"/>
      <c r="AM2139" s="13"/>
      <c r="AN2139" s="13"/>
      <c r="AO2139" s="13"/>
      <c r="AP2139" s="13"/>
    </row>
    <row r="2140" spans="1:42" ht="15" hidden="1" x14ac:dyDescent="0.25">
      <c r="A2140"/>
      <c r="B2140"/>
      <c r="C2140"/>
      <c r="D2140"/>
      <c r="E2140"/>
      <c r="F2140"/>
      <c r="G2140"/>
      <c r="H2140"/>
      <c r="I2140"/>
      <c r="J2140"/>
      <c r="K2140"/>
      <c r="L2140"/>
      <c r="M2140"/>
      <c r="N2140"/>
      <c r="O2140"/>
      <c r="P2140"/>
      <c r="Q2140"/>
      <c r="R2140"/>
      <c r="S2140"/>
      <c r="T2140"/>
      <c r="U2140"/>
      <c r="V2140" s="40"/>
      <c r="W2140" s="40"/>
      <c r="X2140" s="40"/>
      <c r="AF2140" s="97"/>
      <c r="AG2140" s="13"/>
      <c r="AH2140" s="13"/>
      <c r="AI2140" s="13"/>
      <c r="AJ2140" s="13"/>
      <c r="AK2140" s="13"/>
      <c r="AL2140" s="13"/>
      <c r="AM2140" s="13"/>
      <c r="AN2140" s="13"/>
      <c r="AO2140" s="13"/>
      <c r="AP2140" s="13"/>
    </row>
    <row r="2141" spans="1:42" ht="15" hidden="1" x14ac:dyDescent="0.25">
      <c r="A2141"/>
      <c r="B2141"/>
      <c r="C2141"/>
      <c r="D2141"/>
      <c r="E2141"/>
      <c r="F2141"/>
      <c r="G2141"/>
      <c r="H2141"/>
      <c r="I2141"/>
      <c r="J2141"/>
      <c r="K2141"/>
      <c r="L2141"/>
      <c r="M2141"/>
      <c r="N2141"/>
      <c r="O2141"/>
      <c r="P2141"/>
      <c r="Q2141"/>
      <c r="R2141"/>
      <c r="S2141"/>
      <c r="T2141"/>
      <c r="U2141"/>
      <c r="V2141" s="40"/>
      <c r="W2141" s="40"/>
      <c r="X2141" s="40"/>
      <c r="AF2141" s="97"/>
      <c r="AG2141" s="13"/>
      <c r="AH2141" s="13"/>
      <c r="AI2141" s="13"/>
      <c r="AJ2141" s="13"/>
      <c r="AK2141" s="13"/>
      <c r="AL2141" s="13"/>
      <c r="AM2141" s="13"/>
      <c r="AN2141" s="13"/>
      <c r="AO2141" s="13"/>
      <c r="AP2141" s="13"/>
    </row>
    <row r="2142" spans="1:42" ht="15" hidden="1" x14ac:dyDescent="0.25">
      <c r="A2142"/>
      <c r="B2142"/>
      <c r="C2142"/>
      <c r="D2142"/>
      <c r="E2142"/>
      <c r="F2142"/>
      <c r="G2142"/>
      <c r="H2142"/>
      <c r="I2142"/>
      <c r="J2142"/>
      <c r="K2142"/>
      <c r="L2142"/>
      <c r="M2142"/>
      <c r="N2142"/>
      <c r="O2142"/>
      <c r="P2142"/>
      <c r="Q2142"/>
      <c r="R2142"/>
      <c r="S2142"/>
      <c r="T2142"/>
      <c r="U2142"/>
      <c r="V2142" s="40"/>
      <c r="W2142" s="40"/>
      <c r="X2142" s="40"/>
      <c r="AF2142" s="97"/>
      <c r="AG2142" s="13"/>
      <c r="AH2142" s="13"/>
      <c r="AI2142" s="13"/>
      <c r="AJ2142" s="13"/>
      <c r="AK2142" s="13"/>
      <c r="AL2142" s="13"/>
      <c r="AM2142" s="13"/>
      <c r="AN2142" s="13"/>
      <c r="AO2142" s="13"/>
      <c r="AP2142" s="13"/>
    </row>
    <row r="2143" spans="1:42" ht="15" hidden="1" x14ac:dyDescent="0.25">
      <c r="A2143"/>
      <c r="B2143"/>
      <c r="C2143"/>
      <c r="D2143"/>
      <c r="E2143"/>
      <c r="F2143"/>
      <c r="G2143"/>
      <c r="H2143"/>
      <c r="I2143"/>
      <c r="J2143"/>
      <c r="K2143"/>
      <c r="L2143"/>
      <c r="M2143"/>
      <c r="N2143"/>
      <c r="O2143"/>
      <c r="P2143"/>
      <c r="Q2143"/>
      <c r="R2143"/>
      <c r="S2143"/>
      <c r="T2143"/>
      <c r="U2143"/>
      <c r="V2143" s="40"/>
      <c r="W2143" s="40"/>
      <c r="X2143" s="40"/>
      <c r="AF2143" s="97"/>
      <c r="AG2143" s="13"/>
      <c r="AH2143" s="13"/>
      <c r="AI2143" s="13"/>
      <c r="AJ2143" s="13"/>
      <c r="AK2143" s="13"/>
      <c r="AL2143" s="13"/>
      <c r="AM2143" s="13"/>
      <c r="AN2143" s="13"/>
      <c r="AO2143" s="13"/>
      <c r="AP2143" s="13"/>
    </row>
    <row r="2144" spans="1:42" ht="15" hidden="1" x14ac:dyDescent="0.25">
      <c r="A2144"/>
      <c r="B2144"/>
      <c r="C2144"/>
      <c r="D2144"/>
      <c r="E2144"/>
      <c r="F2144"/>
      <c r="G2144"/>
      <c r="H2144"/>
      <c r="I2144"/>
      <c r="J2144"/>
      <c r="K2144"/>
      <c r="L2144"/>
      <c r="M2144"/>
      <c r="N2144"/>
      <c r="O2144"/>
      <c r="P2144"/>
      <c r="Q2144"/>
      <c r="R2144"/>
      <c r="S2144"/>
      <c r="T2144"/>
      <c r="U2144"/>
      <c r="V2144" s="40"/>
      <c r="W2144" s="40"/>
      <c r="X2144" s="40"/>
      <c r="AF2144" s="97"/>
      <c r="AG2144" s="13"/>
      <c r="AH2144" s="13"/>
      <c r="AI2144" s="13"/>
      <c r="AJ2144" s="13"/>
      <c r="AK2144" s="13"/>
      <c r="AL2144" s="13"/>
      <c r="AM2144" s="13"/>
      <c r="AN2144" s="13"/>
      <c r="AO2144" s="13"/>
      <c r="AP2144" s="13"/>
    </row>
    <row r="2145" spans="1:42" ht="15" hidden="1" x14ac:dyDescent="0.25">
      <c r="A2145"/>
      <c r="B2145"/>
      <c r="C2145"/>
      <c r="D2145"/>
      <c r="E2145"/>
      <c r="F2145"/>
      <c r="G2145"/>
      <c r="H2145"/>
      <c r="I2145"/>
      <c r="J2145"/>
      <c r="K2145"/>
      <c r="L2145"/>
      <c r="M2145"/>
      <c r="N2145"/>
      <c r="O2145"/>
      <c r="P2145"/>
      <c r="Q2145"/>
      <c r="R2145"/>
      <c r="S2145"/>
      <c r="T2145"/>
      <c r="U2145"/>
      <c r="V2145" s="40"/>
      <c r="W2145" s="40"/>
      <c r="X2145" s="40"/>
      <c r="AF2145" s="97"/>
      <c r="AG2145" s="13"/>
      <c r="AH2145" s="13"/>
      <c r="AI2145" s="13"/>
      <c r="AJ2145" s="13"/>
      <c r="AK2145" s="13"/>
      <c r="AL2145" s="13"/>
      <c r="AM2145" s="13"/>
      <c r="AN2145" s="13"/>
      <c r="AO2145" s="13"/>
      <c r="AP2145" s="13"/>
    </row>
    <row r="2146" spans="1:42" ht="15" hidden="1" x14ac:dyDescent="0.25">
      <c r="A2146"/>
      <c r="B2146"/>
      <c r="C2146"/>
      <c r="D2146"/>
      <c r="E2146"/>
      <c r="F2146"/>
      <c r="G2146"/>
      <c r="H2146"/>
      <c r="I2146"/>
      <c r="J2146"/>
      <c r="K2146"/>
      <c r="L2146"/>
      <c r="M2146"/>
      <c r="N2146"/>
      <c r="O2146"/>
      <c r="P2146"/>
      <c r="Q2146"/>
      <c r="R2146"/>
      <c r="S2146"/>
      <c r="T2146"/>
      <c r="U2146"/>
      <c r="V2146" s="40"/>
      <c r="W2146" s="40"/>
      <c r="X2146" s="40"/>
      <c r="AF2146" s="97"/>
      <c r="AG2146" s="13"/>
      <c r="AH2146" s="13"/>
      <c r="AI2146" s="13"/>
      <c r="AJ2146" s="13"/>
      <c r="AK2146" s="13"/>
      <c r="AL2146" s="13"/>
      <c r="AM2146" s="13"/>
      <c r="AN2146" s="13"/>
      <c r="AO2146" s="13"/>
      <c r="AP2146" s="13"/>
    </row>
    <row r="2147" spans="1:42" ht="15" hidden="1" x14ac:dyDescent="0.25">
      <c r="A2147"/>
      <c r="B2147"/>
      <c r="C2147"/>
      <c r="D2147"/>
      <c r="E2147"/>
      <c r="F2147"/>
      <c r="G2147"/>
      <c r="H2147"/>
      <c r="I2147"/>
      <c r="J2147"/>
      <c r="K2147"/>
      <c r="L2147"/>
      <c r="M2147"/>
      <c r="N2147"/>
      <c r="O2147"/>
      <c r="P2147"/>
      <c r="Q2147"/>
      <c r="R2147"/>
      <c r="S2147"/>
      <c r="T2147"/>
      <c r="U2147"/>
      <c r="V2147" s="40"/>
      <c r="W2147" s="40"/>
      <c r="X2147" s="40"/>
      <c r="AF2147" s="97"/>
      <c r="AG2147" s="13"/>
      <c r="AH2147" s="13"/>
      <c r="AI2147" s="13"/>
      <c r="AJ2147" s="13"/>
      <c r="AK2147" s="13"/>
      <c r="AL2147" s="13"/>
      <c r="AM2147" s="13"/>
      <c r="AN2147" s="13"/>
      <c r="AO2147" s="13"/>
      <c r="AP2147" s="13"/>
    </row>
    <row r="2148" spans="1:42" ht="15" hidden="1" x14ac:dyDescent="0.25">
      <c r="A2148"/>
      <c r="B2148"/>
      <c r="C2148"/>
      <c r="D2148"/>
      <c r="E2148"/>
      <c r="F2148"/>
      <c r="G2148"/>
      <c r="H2148"/>
      <c r="I2148"/>
      <c r="J2148"/>
      <c r="K2148"/>
      <c r="L2148"/>
      <c r="M2148"/>
      <c r="N2148"/>
      <c r="O2148"/>
      <c r="P2148"/>
      <c r="Q2148"/>
      <c r="R2148"/>
      <c r="S2148"/>
      <c r="T2148"/>
      <c r="U2148"/>
      <c r="V2148" s="40"/>
      <c r="W2148" s="40"/>
      <c r="X2148" s="40"/>
      <c r="AF2148" s="97"/>
      <c r="AG2148" s="13"/>
      <c r="AH2148" s="13"/>
      <c r="AI2148" s="13"/>
      <c r="AJ2148" s="13"/>
      <c r="AK2148" s="13"/>
      <c r="AL2148" s="13"/>
      <c r="AM2148" s="13"/>
      <c r="AN2148" s="13"/>
      <c r="AO2148" s="13"/>
      <c r="AP2148" s="13"/>
    </row>
    <row r="2149" spans="1:42" ht="15" hidden="1" x14ac:dyDescent="0.25">
      <c r="A2149"/>
      <c r="B2149"/>
      <c r="C2149"/>
      <c r="D2149"/>
      <c r="E2149"/>
      <c r="F2149"/>
      <c r="G2149"/>
      <c r="H2149"/>
      <c r="I2149"/>
      <c r="J2149"/>
      <c r="K2149"/>
      <c r="L2149"/>
      <c r="M2149"/>
      <c r="N2149"/>
      <c r="O2149"/>
      <c r="P2149"/>
      <c r="Q2149"/>
      <c r="R2149"/>
      <c r="S2149"/>
      <c r="T2149"/>
      <c r="U2149"/>
      <c r="V2149" s="40"/>
      <c r="W2149" s="40"/>
      <c r="X2149" s="40"/>
      <c r="AF2149" s="97"/>
      <c r="AG2149" s="13"/>
      <c r="AH2149" s="13"/>
      <c r="AI2149" s="13"/>
      <c r="AJ2149" s="13"/>
      <c r="AK2149" s="13"/>
      <c r="AL2149" s="13"/>
      <c r="AM2149" s="13"/>
      <c r="AN2149" s="13"/>
      <c r="AO2149" s="13"/>
      <c r="AP2149" s="13"/>
    </row>
    <row r="2150" spans="1:42" ht="15" hidden="1" x14ac:dyDescent="0.25">
      <c r="A2150"/>
      <c r="B2150"/>
      <c r="C2150"/>
      <c r="D2150"/>
      <c r="E2150"/>
      <c r="F2150"/>
      <c r="G2150"/>
      <c r="H2150"/>
      <c r="I2150"/>
      <c r="J2150"/>
      <c r="K2150"/>
      <c r="L2150"/>
      <c r="M2150"/>
      <c r="N2150"/>
      <c r="O2150"/>
      <c r="P2150"/>
      <c r="Q2150"/>
      <c r="R2150"/>
      <c r="S2150"/>
      <c r="T2150"/>
      <c r="U2150"/>
      <c r="V2150" s="40"/>
      <c r="W2150" s="40"/>
      <c r="X2150" s="40"/>
      <c r="AF2150" s="97"/>
      <c r="AG2150" s="13"/>
      <c r="AH2150" s="13"/>
      <c r="AI2150" s="13"/>
      <c r="AJ2150" s="13"/>
      <c r="AK2150" s="13"/>
      <c r="AL2150" s="13"/>
      <c r="AM2150" s="13"/>
      <c r="AN2150" s="13"/>
      <c r="AO2150" s="13"/>
      <c r="AP2150" s="13"/>
    </row>
    <row r="2151" spans="1:42" ht="15" hidden="1" x14ac:dyDescent="0.25">
      <c r="A2151"/>
      <c r="B2151"/>
      <c r="C2151"/>
      <c r="D2151"/>
      <c r="E2151"/>
      <c r="F2151"/>
      <c r="G2151"/>
      <c r="H2151"/>
      <c r="I2151"/>
      <c r="J2151"/>
      <c r="K2151"/>
      <c r="L2151"/>
      <c r="M2151"/>
      <c r="N2151"/>
      <c r="O2151"/>
      <c r="P2151"/>
      <c r="Q2151"/>
      <c r="R2151"/>
      <c r="S2151"/>
      <c r="T2151"/>
      <c r="U2151"/>
      <c r="V2151" s="40"/>
      <c r="W2151" s="40"/>
      <c r="X2151" s="40"/>
      <c r="AF2151" s="97"/>
      <c r="AG2151" s="13"/>
      <c r="AH2151" s="13"/>
      <c r="AI2151" s="13"/>
      <c r="AJ2151" s="13"/>
      <c r="AK2151" s="13"/>
      <c r="AL2151" s="13"/>
      <c r="AM2151" s="13"/>
      <c r="AN2151" s="13"/>
      <c r="AO2151" s="13"/>
      <c r="AP2151" s="13"/>
    </row>
    <row r="2152" spans="1:42" ht="15" hidden="1" x14ac:dyDescent="0.25">
      <c r="A2152"/>
      <c r="B2152"/>
      <c r="C2152"/>
      <c r="D2152"/>
      <c r="E2152"/>
      <c r="F2152"/>
      <c r="G2152"/>
      <c r="H2152"/>
      <c r="I2152"/>
      <c r="J2152"/>
      <c r="K2152"/>
      <c r="L2152"/>
      <c r="M2152"/>
      <c r="N2152"/>
      <c r="O2152"/>
      <c r="P2152"/>
      <c r="Q2152"/>
      <c r="R2152"/>
      <c r="S2152"/>
      <c r="T2152"/>
      <c r="U2152"/>
      <c r="V2152" s="40"/>
      <c r="W2152" s="40"/>
      <c r="X2152" s="40"/>
      <c r="AF2152" s="97"/>
      <c r="AG2152" s="13"/>
      <c r="AH2152" s="13"/>
      <c r="AI2152" s="13"/>
      <c r="AJ2152" s="13"/>
      <c r="AK2152" s="13"/>
      <c r="AL2152" s="13"/>
      <c r="AM2152" s="13"/>
      <c r="AN2152" s="13"/>
      <c r="AO2152" s="13"/>
      <c r="AP2152" s="13"/>
    </row>
    <row r="2153" spans="1:42" ht="15" hidden="1" x14ac:dyDescent="0.25">
      <c r="A2153"/>
      <c r="B2153"/>
      <c r="C2153"/>
      <c r="D2153"/>
      <c r="E2153"/>
      <c r="F2153"/>
      <c r="G2153"/>
      <c r="H2153"/>
      <c r="I2153"/>
      <c r="J2153"/>
      <c r="K2153"/>
      <c r="L2153"/>
      <c r="M2153"/>
      <c r="N2153"/>
      <c r="O2153"/>
      <c r="P2153"/>
      <c r="Q2153"/>
      <c r="R2153"/>
      <c r="S2153"/>
      <c r="T2153"/>
      <c r="U2153"/>
      <c r="V2153" s="40"/>
      <c r="W2153" s="40"/>
      <c r="X2153" s="40"/>
      <c r="AF2153" s="97"/>
      <c r="AG2153" s="13"/>
      <c r="AH2153" s="13"/>
      <c r="AI2153" s="13"/>
      <c r="AJ2153" s="13"/>
      <c r="AK2153" s="13"/>
      <c r="AL2153" s="13"/>
      <c r="AM2153" s="13"/>
      <c r="AN2153" s="13"/>
      <c r="AO2153" s="13"/>
      <c r="AP2153" s="13"/>
    </row>
    <row r="2154" spans="1:42" ht="15" hidden="1" x14ac:dyDescent="0.25">
      <c r="A2154"/>
      <c r="B2154"/>
      <c r="C2154"/>
      <c r="D2154"/>
      <c r="E2154"/>
      <c r="F2154"/>
      <c r="G2154"/>
      <c r="H2154"/>
      <c r="I2154"/>
      <c r="J2154"/>
      <c r="K2154"/>
      <c r="L2154"/>
      <c r="M2154"/>
      <c r="N2154"/>
      <c r="O2154"/>
      <c r="P2154"/>
      <c r="Q2154"/>
      <c r="R2154"/>
      <c r="S2154"/>
      <c r="T2154"/>
      <c r="U2154"/>
      <c r="V2154" s="40"/>
      <c r="W2154" s="40"/>
      <c r="X2154" s="40"/>
      <c r="AF2154" s="97"/>
      <c r="AG2154" s="13"/>
      <c r="AH2154" s="13"/>
      <c r="AI2154" s="13"/>
      <c r="AJ2154" s="13"/>
      <c r="AK2154" s="13"/>
      <c r="AL2154" s="13"/>
      <c r="AM2154" s="13"/>
      <c r="AN2154" s="13"/>
      <c r="AO2154" s="13"/>
      <c r="AP2154" s="13"/>
    </row>
    <row r="2155" spans="1:42" ht="15" hidden="1" x14ac:dyDescent="0.25">
      <c r="A2155"/>
      <c r="B2155"/>
      <c r="C2155"/>
      <c r="D2155"/>
      <c r="E2155"/>
      <c r="F2155"/>
      <c r="G2155"/>
      <c r="H2155"/>
      <c r="I2155"/>
      <c r="J2155"/>
      <c r="K2155"/>
      <c r="L2155"/>
      <c r="M2155"/>
      <c r="N2155"/>
      <c r="O2155"/>
      <c r="P2155"/>
      <c r="Q2155"/>
      <c r="R2155"/>
      <c r="S2155"/>
      <c r="T2155"/>
      <c r="U2155"/>
      <c r="V2155" s="40"/>
      <c r="W2155" s="40"/>
      <c r="X2155" s="40"/>
      <c r="AF2155" s="97"/>
      <c r="AG2155" s="13"/>
      <c r="AH2155" s="13"/>
      <c r="AI2155" s="13"/>
      <c r="AJ2155" s="13"/>
      <c r="AK2155" s="13"/>
      <c r="AL2155" s="13"/>
      <c r="AM2155" s="13"/>
      <c r="AN2155" s="13"/>
      <c r="AO2155" s="13"/>
      <c r="AP2155" s="13"/>
    </row>
    <row r="2156" spans="1:42" ht="15" hidden="1" x14ac:dyDescent="0.25">
      <c r="A2156"/>
      <c r="B2156"/>
      <c r="C2156"/>
      <c r="D2156"/>
      <c r="E2156"/>
      <c r="F2156"/>
      <c r="G2156"/>
      <c r="H2156"/>
      <c r="I2156"/>
      <c r="J2156"/>
      <c r="K2156"/>
      <c r="L2156"/>
      <c r="M2156"/>
      <c r="N2156"/>
      <c r="O2156"/>
      <c r="P2156"/>
      <c r="Q2156"/>
      <c r="R2156"/>
      <c r="S2156"/>
      <c r="T2156"/>
      <c r="U2156"/>
      <c r="V2156" s="40"/>
      <c r="W2156" s="40"/>
      <c r="X2156" s="40"/>
      <c r="AB2156" s="8"/>
      <c r="AC2156" s="8"/>
      <c r="AD2156" s="8"/>
      <c r="AE2156" s="8"/>
      <c r="AF2156" s="97"/>
      <c r="AG2156" s="13"/>
      <c r="AH2156" s="13"/>
      <c r="AI2156" s="13"/>
      <c r="AJ2156" s="13"/>
      <c r="AK2156" s="13"/>
      <c r="AL2156" s="13"/>
      <c r="AM2156" s="13"/>
      <c r="AN2156" s="13"/>
      <c r="AO2156" s="13"/>
      <c r="AP2156" s="13"/>
    </row>
    <row r="2157" spans="1:42" ht="15" hidden="1" x14ac:dyDescent="0.25">
      <c r="A2157"/>
      <c r="B2157"/>
      <c r="C2157"/>
      <c r="D2157"/>
      <c r="E2157"/>
      <c r="F2157"/>
      <c r="G2157"/>
      <c r="H2157"/>
      <c r="I2157"/>
      <c r="J2157"/>
      <c r="K2157"/>
      <c r="L2157"/>
      <c r="M2157"/>
      <c r="N2157"/>
      <c r="O2157"/>
      <c r="P2157"/>
      <c r="Q2157"/>
      <c r="R2157"/>
      <c r="S2157"/>
      <c r="T2157"/>
      <c r="U2157"/>
      <c r="V2157" s="40"/>
      <c r="W2157" s="40"/>
      <c r="X2157" s="40"/>
      <c r="AB2157" s="8"/>
      <c r="AC2157" s="8"/>
      <c r="AD2157" s="8"/>
      <c r="AE2157" s="8"/>
      <c r="AF2157" s="97"/>
      <c r="AG2157" s="13"/>
      <c r="AH2157" s="13"/>
      <c r="AI2157" s="13"/>
      <c r="AJ2157" s="13"/>
      <c r="AK2157" s="13"/>
      <c r="AL2157" s="13"/>
      <c r="AM2157" s="13"/>
      <c r="AN2157" s="13"/>
      <c r="AO2157" s="13"/>
      <c r="AP2157" s="13"/>
    </row>
    <row r="2158" spans="1:42" ht="15" hidden="1" x14ac:dyDescent="0.25">
      <c r="A2158"/>
      <c r="B2158"/>
      <c r="C2158"/>
      <c r="D2158"/>
      <c r="E2158"/>
      <c r="F2158"/>
      <c r="G2158"/>
      <c r="H2158"/>
      <c r="I2158"/>
      <c r="J2158"/>
      <c r="K2158"/>
      <c r="L2158"/>
      <c r="M2158"/>
      <c r="N2158"/>
      <c r="O2158"/>
      <c r="P2158"/>
      <c r="Q2158"/>
      <c r="R2158"/>
      <c r="S2158"/>
      <c r="T2158"/>
      <c r="U2158"/>
      <c r="V2158" s="40"/>
      <c r="W2158" s="40"/>
      <c r="X2158" s="40"/>
      <c r="AB2158" s="8"/>
      <c r="AC2158" s="8"/>
      <c r="AD2158" s="8"/>
      <c r="AE2158" s="8"/>
      <c r="AF2158" s="97"/>
      <c r="AG2158" s="13"/>
      <c r="AH2158" s="13"/>
      <c r="AI2158" s="13"/>
      <c r="AJ2158" s="13"/>
      <c r="AK2158" s="13"/>
      <c r="AL2158" s="13"/>
      <c r="AM2158" s="13"/>
      <c r="AN2158" s="13"/>
      <c r="AO2158" s="13"/>
      <c r="AP2158" s="13"/>
    </row>
    <row r="2159" spans="1:42" ht="15" hidden="1" x14ac:dyDescent="0.25">
      <c r="A2159"/>
      <c r="B2159"/>
      <c r="C2159"/>
      <c r="D2159"/>
      <c r="E2159"/>
      <c r="F2159"/>
      <c r="G2159"/>
      <c r="H2159"/>
      <c r="I2159"/>
      <c r="J2159"/>
      <c r="K2159"/>
      <c r="L2159"/>
      <c r="M2159"/>
      <c r="N2159"/>
      <c r="O2159"/>
      <c r="P2159"/>
      <c r="Q2159"/>
      <c r="R2159"/>
      <c r="S2159"/>
      <c r="T2159"/>
      <c r="U2159"/>
      <c r="V2159" s="40"/>
      <c r="W2159" s="40"/>
      <c r="X2159" s="40"/>
      <c r="AB2159" s="8"/>
      <c r="AC2159" s="8"/>
      <c r="AD2159" s="8"/>
      <c r="AE2159" s="8"/>
      <c r="AF2159" s="97"/>
      <c r="AG2159" s="13"/>
      <c r="AH2159" s="13"/>
      <c r="AI2159" s="13"/>
      <c r="AJ2159" s="13"/>
      <c r="AK2159" s="13"/>
      <c r="AL2159" s="13"/>
      <c r="AM2159" s="13"/>
      <c r="AN2159" s="13"/>
      <c r="AO2159" s="13"/>
      <c r="AP2159" s="13"/>
    </row>
    <row r="2160" spans="1:42" ht="15" hidden="1" x14ac:dyDescent="0.25">
      <c r="A2160"/>
      <c r="B2160"/>
      <c r="C2160"/>
      <c r="D2160"/>
      <c r="E2160"/>
      <c r="F2160"/>
      <c r="G2160"/>
      <c r="H2160"/>
      <c r="I2160"/>
      <c r="J2160"/>
      <c r="K2160"/>
      <c r="L2160"/>
      <c r="M2160"/>
      <c r="N2160"/>
      <c r="O2160"/>
      <c r="P2160"/>
      <c r="Q2160"/>
      <c r="R2160"/>
      <c r="S2160"/>
      <c r="T2160"/>
      <c r="U2160"/>
      <c r="V2160" s="40"/>
      <c r="W2160" s="40"/>
      <c r="X2160" s="40"/>
      <c r="AF2160" s="97"/>
      <c r="AG2160" s="13"/>
      <c r="AH2160" s="13"/>
      <c r="AI2160" s="13"/>
      <c r="AJ2160" s="13"/>
      <c r="AK2160" s="13"/>
      <c r="AL2160" s="13"/>
      <c r="AM2160" s="13"/>
      <c r="AN2160" s="13"/>
      <c r="AO2160" s="13"/>
      <c r="AP2160" s="13"/>
    </row>
    <row r="2161" spans="1:42" ht="15" hidden="1" x14ac:dyDescent="0.25">
      <c r="A2161"/>
      <c r="B2161"/>
      <c r="C2161"/>
      <c r="D2161"/>
      <c r="E2161"/>
      <c r="F2161"/>
      <c r="G2161"/>
      <c r="H2161"/>
      <c r="I2161"/>
      <c r="J2161"/>
      <c r="K2161"/>
      <c r="L2161"/>
      <c r="M2161"/>
      <c r="N2161"/>
      <c r="O2161"/>
      <c r="P2161"/>
      <c r="Q2161"/>
      <c r="R2161"/>
      <c r="S2161"/>
      <c r="T2161"/>
      <c r="U2161"/>
      <c r="V2161" s="40"/>
      <c r="W2161" s="40"/>
      <c r="X2161" s="40"/>
      <c r="AF2161" s="97"/>
      <c r="AG2161" s="13"/>
      <c r="AH2161" s="13"/>
      <c r="AI2161" s="13"/>
      <c r="AJ2161" s="13"/>
      <c r="AK2161" s="13"/>
      <c r="AL2161" s="13"/>
      <c r="AM2161" s="13"/>
      <c r="AN2161" s="13"/>
      <c r="AO2161" s="13"/>
      <c r="AP2161" s="13"/>
    </row>
    <row r="2162" spans="1:42" ht="15" hidden="1" x14ac:dyDescent="0.25">
      <c r="A2162"/>
      <c r="B2162"/>
      <c r="C2162"/>
      <c r="D2162"/>
      <c r="E2162"/>
      <c r="F2162"/>
      <c r="G2162"/>
      <c r="H2162"/>
      <c r="I2162"/>
      <c r="J2162"/>
      <c r="K2162"/>
      <c r="L2162"/>
      <c r="M2162"/>
      <c r="N2162"/>
      <c r="O2162"/>
      <c r="P2162"/>
      <c r="Q2162"/>
      <c r="R2162"/>
      <c r="S2162"/>
      <c r="T2162"/>
      <c r="U2162"/>
      <c r="V2162" s="40"/>
      <c r="W2162" s="40"/>
      <c r="X2162" s="40"/>
      <c r="AB2162" s="8"/>
      <c r="AC2162" s="8"/>
      <c r="AD2162" s="8"/>
      <c r="AE2162" s="8"/>
      <c r="AF2162" s="97"/>
      <c r="AG2162" s="13"/>
      <c r="AH2162" s="13"/>
      <c r="AI2162" s="13"/>
      <c r="AJ2162" s="13"/>
      <c r="AK2162" s="13"/>
      <c r="AL2162" s="13"/>
      <c r="AM2162" s="13"/>
      <c r="AN2162" s="13"/>
      <c r="AO2162" s="13"/>
      <c r="AP2162" s="13"/>
    </row>
    <row r="2163" spans="1:42" ht="15" hidden="1" x14ac:dyDescent="0.25">
      <c r="A2163"/>
      <c r="B2163"/>
      <c r="C2163"/>
      <c r="D2163"/>
      <c r="E2163"/>
      <c r="F2163"/>
      <c r="G2163"/>
      <c r="H2163"/>
      <c r="I2163"/>
      <c r="J2163"/>
      <c r="K2163"/>
      <c r="L2163"/>
      <c r="M2163"/>
      <c r="N2163"/>
      <c r="O2163"/>
      <c r="P2163"/>
      <c r="Q2163"/>
      <c r="R2163"/>
      <c r="S2163"/>
      <c r="T2163"/>
      <c r="U2163"/>
      <c r="V2163" s="40"/>
      <c r="W2163" s="40"/>
      <c r="X2163" s="40"/>
      <c r="AF2163" s="97"/>
      <c r="AG2163" s="13"/>
      <c r="AH2163" s="13"/>
      <c r="AI2163" s="13"/>
      <c r="AJ2163" s="13"/>
      <c r="AK2163" s="13"/>
      <c r="AL2163" s="13"/>
      <c r="AM2163" s="13"/>
      <c r="AN2163" s="13"/>
      <c r="AO2163" s="13"/>
      <c r="AP2163" s="13"/>
    </row>
    <row r="2164" spans="1:42" ht="15" hidden="1" x14ac:dyDescent="0.25">
      <c r="A2164"/>
      <c r="B2164"/>
      <c r="C2164"/>
      <c r="D2164"/>
      <c r="E2164"/>
      <c r="F2164"/>
      <c r="G2164"/>
      <c r="H2164"/>
      <c r="I2164"/>
      <c r="J2164"/>
      <c r="K2164"/>
      <c r="L2164"/>
      <c r="M2164"/>
      <c r="N2164"/>
      <c r="O2164"/>
      <c r="P2164"/>
      <c r="Q2164"/>
      <c r="R2164"/>
      <c r="S2164"/>
      <c r="T2164"/>
      <c r="U2164"/>
      <c r="V2164" s="40"/>
      <c r="W2164" s="40"/>
      <c r="X2164" s="40"/>
      <c r="AF2164" s="97"/>
      <c r="AG2164" s="13"/>
      <c r="AH2164" s="13"/>
      <c r="AI2164" s="13"/>
      <c r="AJ2164" s="13"/>
      <c r="AK2164" s="13"/>
      <c r="AL2164" s="13"/>
      <c r="AM2164" s="13"/>
      <c r="AN2164" s="13"/>
      <c r="AO2164" s="13"/>
      <c r="AP2164" s="13"/>
    </row>
    <row r="2165" spans="1:42" ht="15" hidden="1" x14ac:dyDescent="0.25">
      <c r="A2165"/>
      <c r="B2165"/>
      <c r="C2165"/>
      <c r="D2165"/>
      <c r="E2165"/>
      <c r="F2165"/>
      <c r="G2165"/>
      <c r="H2165"/>
      <c r="I2165"/>
      <c r="J2165"/>
      <c r="K2165"/>
      <c r="L2165"/>
      <c r="M2165"/>
      <c r="N2165"/>
      <c r="O2165"/>
      <c r="P2165"/>
      <c r="Q2165"/>
      <c r="R2165"/>
      <c r="S2165"/>
      <c r="T2165"/>
      <c r="U2165"/>
      <c r="V2165" s="40"/>
      <c r="W2165" s="40"/>
      <c r="X2165" s="40"/>
      <c r="AF2165" s="97"/>
      <c r="AG2165" s="13"/>
      <c r="AH2165" s="13"/>
      <c r="AI2165" s="13"/>
      <c r="AJ2165" s="13"/>
      <c r="AK2165" s="13"/>
      <c r="AL2165" s="13"/>
      <c r="AM2165" s="13"/>
      <c r="AN2165" s="13"/>
      <c r="AO2165" s="13"/>
      <c r="AP2165" s="13"/>
    </row>
    <row r="2166" spans="1:42" ht="15" hidden="1" x14ac:dyDescent="0.25">
      <c r="A2166"/>
      <c r="B2166"/>
      <c r="C2166"/>
      <c r="D2166"/>
      <c r="E2166"/>
      <c r="F2166"/>
      <c r="G2166"/>
      <c r="H2166"/>
      <c r="I2166"/>
      <c r="J2166"/>
      <c r="K2166"/>
      <c r="L2166"/>
      <c r="M2166"/>
      <c r="N2166"/>
      <c r="O2166"/>
      <c r="P2166"/>
      <c r="Q2166"/>
      <c r="R2166"/>
      <c r="S2166"/>
      <c r="T2166"/>
      <c r="U2166"/>
      <c r="V2166" s="40"/>
      <c r="W2166" s="40"/>
      <c r="X2166" s="40"/>
      <c r="AF2166" s="97"/>
      <c r="AG2166" s="13"/>
      <c r="AH2166" s="13"/>
      <c r="AI2166" s="13"/>
      <c r="AJ2166" s="13"/>
      <c r="AK2166" s="13"/>
      <c r="AL2166" s="13"/>
      <c r="AM2166" s="13"/>
      <c r="AN2166" s="13"/>
      <c r="AO2166" s="13"/>
      <c r="AP2166" s="13"/>
    </row>
    <row r="2167" spans="1:42" ht="15" hidden="1" x14ac:dyDescent="0.25">
      <c r="A2167"/>
      <c r="B2167"/>
      <c r="C2167"/>
      <c r="D2167"/>
      <c r="E2167"/>
      <c r="F2167"/>
      <c r="G2167"/>
      <c r="H2167"/>
      <c r="I2167"/>
      <c r="J2167"/>
      <c r="K2167"/>
      <c r="L2167"/>
      <c r="M2167"/>
      <c r="N2167"/>
      <c r="O2167"/>
      <c r="P2167"/>
      <c r="Q2167"/>
      <c r="R2167"/>
      <c r="S2167"/>
      <c r="T2167"/>
      <c r="U2167"/>
      <c r="V2167" s="40"/>
      <c r="W2167" s="40"/>
      <c r="X2167" s="40"/>
      <c r="AF2167" s="97"/>
      <c r="AG2167" s="13"/>
      <c r="AH2167" s="13"/>
      <c r="AI2167" s="13"/>
      <c r="AJ2167" s="13"/>
      <c r="AK2167" s="13"/>
      <c r="AL2167" s="13"/>
      <c r="AM2167" s="13"/>
      <c r="AN2167" s="13"/>
      <c r="AO2167" s="13"/>
      <c r="AP2167" s="13"/>
    </row>
    <row r="2168" spans="1:42" ht="15" hidden="1" x14ac:dyDescent="0.25">
      <c r="A2168"/>
      <c r="B2168"/>
      <c r="C2168"/>
      <c r="D2168"/>
      <c r="E2168"/>
      <c r="F2168"/>
      <c r="G2168"/>
      <c r="H2168"/>
      <c r="I2168"/>
      <c r="J2168"/>
      <c r="K2168"/>
      <c r="L2168"/>
      <c r="M2168"/>
      <c r="N2168"/>
      <c r="O2168"/>
      <c r="P2168"/>
      <c r="Q2168"/>
      <c r="R2168"/>
      <c r="S2168"/>
      <c r="T2168"/>
      <c r="U2168"/>
      <c r="V2168" s="40"/>
      <c r="W2168" s="40"/>
      <c r="X2168" s="40"/>
      <c r="AF2168" s="97"/>
      <c r="AG2168" s="13"/>
      <c r="AH2168" s="13"/>
      <c r="AI2168" s="13"/>
      <c r="AJ2168" s="13"/>
      <c r="AK2168" s="13"/>
      <c r="AL2168" s="13"/>
      <c r="AM2168" s="13"/>
      <c r="AN2168" s="13"/>
      <c r="AO2168" s="13"/>
      <c r="AP2168" s="13"/>
    </row>
    <row r="2169" spans="1:42" ht="15" hidden="1" x14ac:dyDescent="0.25">
      <c r="A2169"/>
      <c r="B2169"/>
      <c r="C2169"/>
      <c r="D2169"/>
      <c r="E2169"/>
      <c r="F2169"/>
      <c r="G2169"/>
      <c r="H2169"/>
      <c r="I2169"/>
      <c r="J2169"/>
      <c r="K2169"/>
      <c r="L2169"/>
      <c r="M2169"/>
      <c r="N2169"/>
      <c r="O2169"/>
      <c r="P2169"/>
      <c r="Q2169"/>
      <c r="R2169"/>
      <c r="S2169"/>
      <c r="T2169"/>
      <c r="U2169"/>
      <c r="V2169" s="40"/>
      <c r="W2169" s="40"/>
      <c r="X2169" s="40"/>
      <c r="AF2169" s="97"/>
      <c r="AG2169" s="13"/>
      <c r="AH2169" s="13"/>
      <c r="AI2169" s="13"/>
      <c r="AJ2169" s="13"/>
      <c r="AK2169" s="13"/>
      <c r="AL2169" s="13"/>
      <c r="AM2169" s="13"/>
      <c r="AN2169" s="13"/>
      <c r="AO2169" s="13"/>
      <c r="AP2169" s="13"/>
    </row>
    <row r="2170" spans="1:42" ht="15" hidden="1" x14ac:dyDescent="0.25">
      <c r="A2170"/>
      <c r="B2170"/>
      <c r="C2170"/>
      <c r="D2170"/>
      <c r="E2170"/>
      <c r="F2170"/>
      <c r="G2170"/>
      <c r="H2170"/>
      <c r="I2170"/>
      <c r="J2170"/>
      <c r="K2170"/>
      <c r="L2170"/>
      <c r="M2170"/>
      <c r="N2170"/>
      <c r="O2170"/>
      <c r="P2170"/>
      <c r="Q2170"/>
      <c r="R2170"/>
      <c r="S2170"/>
      <c r="T2170"/>
      <c r="U2170"/>
      <c r="V2170" s="40"/>
      <c r="W2170" s="40"/>
      <c r="X2170" s="40"/>
      <c r="AF2170" s="97"/>
      <c r="AG2170" s="13"/>
      <c r="AH2170" s="13"/>
      <c r="AI2170" s="13"/>
      <c r="AJ2170" s="13"/>
      <c r="AK2170" s="13"/>
      <c r="AL2170" s="13"/>
      <c r="AM2170" s="13"/>
      <c r="AN2170" s="13"/>
      <c r="AO2170" s="13"/>
      <c r="AP2170" s="13"/>
    </row>
    <row r="2171" spans="1:42" ht="15" hidden="1" x14ac:dyDescent="0.25">
      <c r="A2171"/>
      <c r="B2171"/>
      <c r="C2171"/>
      <c r="D2171"/>
      <c r="E2171"/>
      <c r="F2171"/>
      <c r="G2171"/>
      <c r="H2171"/>
      <c r="I2171"/>
      <c r="J2171"/>
      <c r="K2171"/>
      <c r="L2171"/>
      <c r="M2171"/>
      <c r="N2171"/>
      <c r="O2171"/>
      <c r="P2171"/>
      <c r="Q2171"/>
      <c r="R2171"/>
      <c r="S2171"/>
      <c r="T2171"/>
      <c r="U2171"/>
      <c r="V2171" s="40"/>
      <c r="W2171" s="40"/>
      <c r="X2171" s="40"/>
      <c r="AF2171" s="97"/>
      <c r="AG2171" s="13"/>
      <c r="AH2171" s="13"/>
      <c r="AI2171" s="13"/>
      <c r="AJ2171" s="13"/>
      <c r="AK2171" s="13"/>
      <c r="AL2171" s="13"/>
      <c r="AM2171" s="13"/>
      <c r="AN2171" s="13"/>
      <c r="AO2171" s="13"/>
      <c r="AP2171" s="13"/>
    </row>
    <row r="2172" spans="1:42" ht="15" hidden="1" x14ac:dyDescent="0.25">
      <c r="A2172"/>
      <c r="B2172"/>
      <c r="C2172"/>
      <c r="D2172"/>
      <c r="E2172"/>
      <c r="F2172"/>
      <c r="G2172"/>
      <c r="H2172"/>
      <c r="I2172"/>
      <c r="J2172"/>
      <c r="K2172"/>
      <c r="L2172"/>
      <c r="M2172"/>
      <c r="N2172"/>
      <c r="O2172"/>
      <c r="P2172"/>
      <c r="Q2172"/>
      <c r="R2172"/>
      <c r="S2172"/>
      <c r="T2172"/>
      <c r="U2172"/>
      <c r="V2172" s="40"/>
      <c r="W2172" s="40"/>
      <c r="X2172" s="40"/>
      <c r="AF2172" s="97"/>
      <c r="AG2172" s="13"/>
      <c r="AH2172" s="13"/>
      <c r="AI2172" s="13"/>
      <c r="AJ2172" s="13"/>
      <c r="AK2172" s="13"/>
      <c r="AL2172" s="13"/>
      <c r="AM2172" s="13"/>
      <c r="AN2172" s="13"/>
      <c r="AO2172" s="13"/>
      <c r="AP2172" s="13"/>
    </row>
    <row r="2173" spans="1:42" ht="15" hidden="1" x14ac:dyDescent="0.25">
      <c r="A2173"/>
      <c r="B2173"/>
      <c r="C2173"/>
      <c r="D2173"/>
      <c r="E2173"/>
      <c r="F2173"/>
      <c r="G2173"/>
      <c r="H2173"/>
      <c r="I2173"/>
      <c r="J2173"/>
      <c r="K2173"/>
      <c r="L2173"/>
      <c r="M2173"/>
      <c r="N2173"/>
      <c r="O2173"/>
      <c r="P2173"/>
      <c r="Q2173"/>
      <c r="R2173"/>
      <c r="S2173"/>
      <c r="T2173"/>
      <c r="U2173"/>
      <c r="V2173" s="40"/>
      <c r="W2173" s="40"/>
      <c r="X2173" s="40"/>
      <c r="AF2173" s="97"/>
      <c r="AG2173" s="13"/>
      <c r="AH2173" s="13"/>
      <c r="AI2173" s="13"/>
      <c r="AJ2173" s="13"/>
      <c r="AK2173" s="13"/>
      <c r="AL2173" s="13"/>
      <c r="AM2173" s="13"/>
      <c r="AN2173" s="13"/>
      <c r="AO2173" s="13"/>
      <c r="AP2173" s="13"/>
    </row>
    <row r="2174" spans="1:42" ht="15" hidden="1" x14ac:dyDescent="0.25">
      <c r="A2174"/>
      <c r="B2174"/>
      <c r="C2174"/>
      <c r="D2174"/>
      <c r="E2174"/>
      <c r="F2174"/>
      <c r="G2174"/>
      <c r="H2174"/>
      <c r="I2174"/>
      <c r="J2174"/>
      <c r="K2174"/>
      <c r="L2174"/>
      <c r="M2174"/>
      <c r="N2174"/>
      <c r="O2174"/>
      <c r="P2174"/>
      <c r="Q2174"/>
      <c r="R2174"/>
      <c r="S2174"/>
      <c r="T2174"/>
      <c r="U2174"/>
      <c r="V2174" s="40"/>
      <c r="W2174" s="40"/>
      <c r="X2174" s="40"/>
      <c r="AF2174" s="97"/>
      <c r="AG2174" s="13"/>
      <c r="AH2174" s="13"/>
      <c r="AI2174" s="13"/>
      <c r="AJ2174" s="13"/>
      <c r="AK2174" s="13"/>
      <c r="AL2174" s="13"/>
      <c r="AM2174" s="13"/>
      <c r="AN2174" s="13"/>
      <c r="AO2174" s="13"/>
      <c r="AP2174" s="13"/>
    </row>
    <row r="2175" spans="1:42" ht="15" hidden="1" x14ac:dyDescent="0.25">
      <c r="A2175"/>
      <c r="B2175"/>
      <c r="C2175"/>
      <c r="D2175"/>
      <c r="E2175"/>
      <c r="F2175"/>
      <c r="G2175"/>
      <c r="H2175"/>
      <c r="I2175"/>
      <c r="J2175"/>
      <c r="K2175"/>
      <c r="L2175"/>
      <c r="M2175"/>
      <c r="N2175"/>
      <c r="O2175"/>
      <c r="P2175"/>
      <c r="Q2175"/>
      <c r="R2175"/>
      <c r="S2175"/>
      <c r="T2175"/>
      <c r="U2175"/>
      <c r="V2175" s="40"/>
      <c r="W2175" s="40"/>
      <c r="X2175" s="40"/>
      <c r="AF2175" s="97"/>
      <c r="AG2175" s="13"/>
      <c r="AH2175" s="13"/>
      <c r="AI2175" s="13"/>
      <c r="AJ2175" s="13"/>
      <c r="AK2175" s="13"/>
      <c r="AL2175" s="13"/>
      <c r="AM2175" s="13"/>
      <c r="AN2175" s="13"/>
      <c r="AO2175" s="13"/>
      <c r="AP2175" s="13"/>
    </row>
    <row r="2176" spans="1:42" ht="15" hidden="1" x14ac:dyDescent="0.25">
      <c r="A2176"/>
      <c r="B2176"/>
      <c r="C2176"/>
      <c r="D2176"/>
      <c r="E2176"/>
      <c r="F2176"/>
      <c r="G2176"/>
      <c r="H2176"/>
      <c r="I2176"/>
      <c r="J2176"/>
      <c r="K2176"/>
      <c r="L2176"/>
      <c r="M2176"/>
      <c r="N2176"/>
      <c r="O2176"/>
      <c r="P2176"/>
      <c r="Q2176"/>
      <c r="R2176"/>
      <c r="S2176"/>
      <c r="T2176"/>
      <c r="U2176"/>
      <c r="V2176" s="40"/>
      <c r="W2176" s="40"/>
      <c r="X2176" s="40"/>
      <c r="AF2176" s="97"/>
      <c r="AG2176" s="13"/>
      <c r="AH2176" s="13"/>
      <c r="AI2176" s="13"/>
      <c r="AJ2176" s="13"/>
      <c r="AK2176" s="13"/>
      <c r="AL2176" s="13"/>
      <c r="AM2176" s="13"/>
      <c r="AN2176" s="13"/>
      <c r="AO2176" s="13"/>
      <c r="AP2176" s="13"/>
    </row>
    <row r="2177" spans="1:42" ht="15" hidden="1" x14ac:dyDescent="0.25">
      <c r="A2177"/>
      <c r="B2177"/>
      <c r="C2177"/>
      <c r="D2177"/>
      <c r="E2177"/>
      <c r="F2177"/>
      <c r="G2177"/>
      <c r="H2177"/>
      <c r="I2177"/>
      <c r="J2177"/>
      <c r="K2177"/>
      <c r="L2177"/>
      <c r="M2177"/>
      <c r="N2177"/>
      <c r="O2177"/>
      <c r="P2177"/>
      <c r="Q2177"/>
      <c r="R2177"/>
      <c r="S2177"/>
      <c r="T2177"/>
      <c r="U2177"/>
      <c r="V2177" s="40"/>
      <c r="W2177" s="40"/>
      <c r="X2177" s="40"/>
      <c r="AF2177" s="97"/>
      <c r="AG2177" s="13"/>
      <c r="AH2177" s="13"/>
      <c r="AI2177" s="13"/>
      <c r="AJ2177" s="13"/>
      <c r="AK2177" s="13"/>
      <c r="AL2177" s="13"/>
      <c r="AM2177" s="13"/>
      <c r="AN2177" s="13"/>
      <c r="AO2177" s="13"/>
      <c r="AP2177" s="13"/>
    </row>
    <row r="2178" spans="1:42" ht="15" hidden="1" x14ac:dyDescent="0.25">
      <c r="A2178"/>
      <c r="B2178"/>
      <c r="C2178"/>
      <c r="D2178"/>
      <c r="E2178"/>
      <c r="F2178"/>
      <c r="G2178"/>
      <c r="H2178"/>
      <c r="I2178"/>
      <c r="J2178"/>
      <c r="K2178"/>
      <c r="L2178"/>
      <c r="M2178"/>
      <c r="N2178"/>
      <c r="O2178"/>
      <c r="P2178"/>
      <c r="Q2178"/>
      <c r="R2178"/>
      <c r="S2178"/>
      <c r="T2178"/>
      <c r="U2178"/>
      <c r="V2178" s="40"/>
      <c r="W2178" s="40"/>
      <c r="X2178" s="40"/>
      <c r="AF2178" s="97"/>
      <c r="AG2178" s="13"/>
      <c r="AH2178" s="13"/>
      <c r="AI2178" s="13"/>
      <c r="AJ2178" s="13"/>
      <c r="AK2178" s="13"/>
      <c r="AL2178" s="13"/>
      <c r="AM2178" s="13"/>
      <c r="AN2178" s="13"/>
      <c r="AO2178" s="13"/>
      <c r="AP2178" s="13"/>
    </row>
    <row r="2179" spans="1:42" ht="15" hidden="1" x14ac:dyDescent="0.25">
      <c r="A2179"/>
      <c r="B2179"/>
      <c r="C2179"/>
      <c r="D2179"/>
      <c r="E2179"/>
      <c r="F2179"/>
      <c r="G2179"/>
      <c r="H2179"/>
      <c r="I2179"/>
      <c r="J2179"/>
      <c r="K2179"/>
      <c r="L2179"/>
      <c r="M2179"/>
      <c r="N2179"/>
      <c r="O2179"/>
      <c r="P2179"/>
      <c r="Q2179"/>
      <c r="R2179"/>
      <c r="S2179"/>
      <c r="T2179"/>
      <c r="U2179"/>
      <c r="V2179" s="40"/>
      <c r="W2179" s="40"/>
      <c r="X2179" s="40"/>
      <c r="AF2179" s="97"/>
      <c r="AG2179" s="13"/>
      <c r="AH2179" s="13"/>
      <c r="AI2179" s="13"/>
      <c r="AJ2179" s="13"/>
      <c r="AK2179" s="13"/>
      <c r="AL2179" s="13"/>
      <c r="AM2179" s="13"/>
      <c r="AN2179" s="13"/>
      <c r="AO2179" s="13"/>
      <c r="AP2179" s="13"/>
    </row>
    <row r="2180" spans="1:42" ht="15" hidden="1" x14ac:dyDescent="0.25">
      <c r="A2180"/>
      <c r="B2180"/>
      <c r="C2180"/>
      <c r="D2180"/>
      <c r="E2180"/>
      <c r="F2180"/>
      <c r="G2180"/>
      <c r="H2180"/>
      <c r="I2180"/>
      <c r="J2180"/>
      <c r="K2180"/>
      <c r="L2180"/>
      <c r="M2180"/>
      <c r="N2180"/>
      <c r="O2180"/>
      <c r="P2180"/>
      <c r="Q2180"/>
      <c r="R2180"/>
      <c r="S2180"/>
      <c r="T2180"/>
      <c r="U2180"/>
      <c r="V2180" s="40"/>
      <c r="W2180" s="40"/>
      <c r="X2180" s="40"/>
      <c r="AF2180" s="97"/>
      <c r="AG2180" s="13"/>
      <c r="AH2180" s="13"/>
      <c r="AI2180" s="13"/>
      <c r="AJ2180" s="13"/>
      <c r="AK2180" s="13"/>
      <c r="AL2180" s="13"/>
      <c r="AM2180" s="13"/>
      <c r="AN2180" s="13"/>
      <c r="AO2180" s="13"/>
      <c r="AP2180" s="13"/>
    </row>
    <row r="2181" spans="1:42" ht="15" hidden="1" x14ac:dyDescent="0.25">
      <c r="A2181"/>
      <c r="B2181"/>
      <c r="C2181"/>
      <c r="D2181"/>
      <c r="E2181"/>
      <c r="F2181"/>
      <c r="G2181"/>
      <c r="H2181"/>
      <c r="I2181"/>
      <c r="J2181"/>
      <c r="K2181"/>
      <c r="L2181"/>
      <c r="M2181"/>
      <c r="N2181"/>
      <c r="O2181"/>
      <c r="P2181"/>
      <c r="Q2181"/>
      <c r="R2181"/>
      <c r="S2181"/>
      <c r="T2181"/>
      <c r="U2181"/>
      <c r="V2181" s="40"/>
      <c r="W2181" s="40"/>
      <c r="X2181" s="40"/>
      <c r="AB2181" s="8"/>
      <c r="AC2181" s="8"/>
      <c r="AD2181" s="8"/>
      <c r="AE2181" s="8"/>
      <c r="AF2181" s="97"/>
      <c r="AG2181" s="13"/>
      <c r="AH2181" s="13"/>
      <c r="AI2181" s="13"/>
      <c r="AJ2181" s="13"/>
      <c r="AK2181" s="13"/>
      <c r="AL2181" s="13"/>
      <c r="AM2181" s="13"/>
      <c r="AN2181" s="13"/>
      <c r="AO2181" s="13"/>
      <c r="AP2181" s="13"/>
    </row>
    <row r="2182" spans="1:42" ht="15" hidden="1" x14ac:dyDescent="0.25">
      <c r="A2182"/>
      <c r="B2182"/>
      <c r="C2182"/>
      <c r="D2182"/>
      <c r="E2182"/>
      <c r="F2182"/>
      <c r="G2182"/>
      <c r="H2182"/>
      <c r="I2182"/>
      <c r="J2182"/>
      <c r="K2182"/>
      <c r="L2182"/>
      <c r="M2182"/>
      <c r="N2182"/>
      <c r="O2182"/>
      <c r="P2182"/>
      <c r="Q2182"/>
      <c r="R2182"/>
      <c r="S2182"/>
      <c r="T2182"/>
      <c r="U2182"/>
      <c r="V2182" s="40"/>
      <c r="W2182" s="40"/>
      <c r="X2182" s="40"/>
      <c r="AF2182" s="97"/>
      <c r="AG2182" s="13"/>
      <c r="AH2182" s="13"/>
      <c r="AI2182" s="13"/>
      <c r="AJ2182" s="13"/>
      <c r="AK2182" s="13"/>
      <c r="AL2182" s="13"/>
      <c r="AM2182" s="13"/>
      <c r="AN2182" s="13"/>
      <c r="AO2182" s="13"/>
      <c r="AP2182" s="13"/>
    </row>
    <row r="2183" spans="1:42" ht="15" hidden="1" x14ac:dyDescent="0.25">
      <c r="A2183"/>
      <c r="B2183"/>
      <c r="C2183"/>
      <c r="D2183"/>
      <c r="E2183"/>
      <c r="F2183"/>
      <c r="G2183"/>
      <c r="H2183"/>
      <c r="I2183"/>
      <c r="J2183"/>
      <c r="K2183"/>
      <c r="L2183"/>
      <c r="M2183"/>
      <c r="N2183"/>
      <c r="O2183"/>
      <c r="P2183"/>
      <c r="Q2183"/>
      <c r="R2183"/>
      <c r="S2183"/>
      <c r="T2183"/>
      <c r="U2183"/>
      <c r="V2183" s="40"/>
      <c r="W2183" s="40"/>
      <c r="X2183" s="40"/>
      <c r="AF2183" s="97"/>
      <c r="AG2183" s="13"/>
      <c r="AH2183" s="13"/>
      <c r="AI2183" s="13"/>
      <c r="AJ2183" s="13"/>
      <c r="AK2183" s="13"/>
      <c r="AL2183" s="13"/>
      <c r="AM2183" s="13"/>
      <c r="AN2183" s="13"/>
      <c r="AO2183" s="13"/>
      <c r="AP2183" s="13"/>
    </row>
    <row r="2184" spans="1:42" ht="15" hidden="1" x14ac:dyDescent="0.25">
      <c r="A2184"/>
      <c r="B2184"/>
      <c r="C2184"/>
      <c r="D2184"/>
      <c r="E2184"/>
      <c r="F2184"/>
      <c r="G2184"/>
      <c r="H2184"/>
      <c r="I2184"/>
      <c r="J2184"/>
      <c r="K2184"/>
      <c r="L2184"/>
      <c r="M2184"/>
      <c r="N2184"/>
      <c r="O2184"/>
      <c r="P2184"/>
      <c r="Q2184"/>
      <c r="R2184"/>
      <c r="S2184"/>
      <c r="T2184"/>
      <c r="U2184"/>
      <c r="V2184" s="40"/>
      <c r="W2184" s="40"/>
      <c r="X2184" s="40"/>
      <c r="AF2184" s="97"/>
      <c r="AG2184" s="13"/>
      <c r="AH2184" s="13"/>
      <c r="AI2184" s="13"/>
      <c r="AJ2184" s="13"/>
      <c r="AK2184" s="13"/>
      <c r="AL2184" s="13"/>
      <c r="AM2184" s="13"/>
      <c r="AN2184" s="13"/>
      <c r="AO2184" s="13"/>
      <c r="AP2184" s="13"/>
    </row>
    <row r="2185" spans="1:42" ht="15" hidden="1" x14ac:dyDescent="0.25">
      <c r="A2185"/>
      <c r="B2185"/>
      <c r="C2185"/>
      <c r="D2185"/>
      <c r="E2185"/>
      <c r="F2185"/>
      <c r="G2185"/>
      <c r="H2185"/>
      <c r="I2185"/>
      <c r="J2185"/>
      <c r="K2185"/>
      <c r="L2185"/>
      <c r="M2185"/>
      <c r="N2185"/>
      <c r="O2185"/>
      <c r="P2185"/>
      <c r="Q2185"/>
      <c r="R2185"/>
      <c r="S2185"/>
      <c r="T2185"/>
      <c r="U2185"/>
      <c r="V2185" s="40"/>
      <c r="W2185" s="40"/>
      <c r="X2185" s="40"/>
      <c r="AF2185" s="97"/>
      <c r="AG2185" s="13"/>
      <c r="AH2185" s="13"/>
      <c r="AI2185" s="13"/>
      <c r="AJ2185" s="13"/>
      <c r="AK2185" s="13"/>
      <c r="AL2185" s="13"/>
      <c r="AM2185" s="13"/>
      <c r="AN2185" s="13"/>
      <c r="AO2185" s="13"/>
      <c r="AP2185" s="13"/>
    </row>
    <row r="2186" spans="1:42" ht="15" hidden="1" x14ac:dyDescent="0.25">
      <c r="A2186"/>
      <c r="B2186"/>
      <c r="C2186"/>
      <c r="D2186"/>
      <c r="E2186"/>
      <c r="F2186"/>
      <c r="G2186"/>
      <c r="H2186"/>
      <c r="I2186"/>
      <c r="J2186"/>
      <c r="K2186"/>
      <c r="L2186"/>
      <c r="M2186"/>
      <c r="N2186"/>
      <c r="O2186"/>
      <c r="P2186"/>
      <c r="Q2186"/>
      <c r="R2186"/>
      <c r="S2186"/>
      <c r="T2186"/>
      <c r="U2186"/>
      <c r="V2186" s="40"/>
      <c r="W2186" s="40"/>
      <c r="X2186" s="40"/>
      <c r="AF2186" s="97"/>
      <c r="AG2186" s="13"/>
      <c r="AH2186" s="13"/>
      <c r="AI2186" s="13"/>
      <c r="AJ2186" s="13"/>
      <c r="AK2186" s="13"/>
      <c r="AL2186" s="13"/>
      <c r="AM2186" s="13"/>
      <c r="AN2186" s="13"/>
      <c r="AO2186" s="13"/>
      <c r="AP2186" s="13"/>
    </row>
    <row r="2187" spans="1:42" ht="15" hidden="1" x14ac:dyDescent="0.25">
      <c r="A2187"/>
      <c r="B2187"/>
      <c r="C2187"/>
      <c r="D2187"/>
      <c r="E2187"/>
      <c r="F2187"/>
      <c r="G2187"/>
      <c r="H2187"/>
      <c r="I2187"/>
      <c r="J2187"/>
      <c r="K2187"/>
      <c r="L2187"/>
      <c r="M2187"/>
      <c r="N2187"/>
      <c r="O2187"/>
      <c r="P2187"/>
      <c r="Q2187"/>
      <c r="R2187"/>
      <c r="S2187"/>
      <c r="T2187"/>
      <c r="U2187"/>
      <c r="V2187" s="40"/>
      <c r="W2187" s="40"/>
      <c r="X2187" s="40"/>
      <c r="AF2187" s="97"/>
      <c r="AG2187" s="13"/>
      <c r="AH2187" s="13"/>
      <c r="AI2187" s="13"/>
      <c r="AJ2187" s="13"/>
      <c r="AK2187" s="13"/>
      <c r="AL2187" s="13"/>
      <c r="AM2187" s="13"/>
      <c r="AN2187" s="13"/>
      <c r="AO2187" s="13"/>
      <c r="AP2187" s="13"/>
    </row>
    <row r="2188" spans="1:42" ht="15" hidden="1" x14ac:dyDescent="0.25">
      <c r="A2188"/>
      <c r="B2188"/>
      <c r="C2188"/>
      <c r="D2188"/>
      <c r="E2188"/>
      <c r="F2188"/>
      <c r="G2188"/>
      <c r="H2188"/>
      <c r="I2188"/>
      <c r="J2188"/>
      <c r="K2188"/>
      <c r="L2188"/>
      <c r="M2188"/>
      <c r="N2188"/>
      <c r="O2188"/>
      <c r="P2188"/>
      <c r="Q2188"/>
      <c r="R2188"/>
      <c r="S2188"/>
      <c r="T2188"/>
      <c r="U2188"/>
      <c r="V2188" s="40"/>
      <c r="W2188" s="40"/>
      <c r="X2188" s="40"/>
      <c r="AF2188" s="97"/>
      <c r="AG2188" s="13"/>
      <c r="AH2188" s="13"/>
      <c r="AI2188" s="13"/>
      <c r="AJ2188" s="13"/>
      <c r="AK2188" s="13"/>
      <c r="AL2188" s="13"/>
      <c r="AM2188" s="13"/>
      <c r="AN2188" s="13"/>
      <c r="AO2188" s="13"/>
      <c r="AP2188" s="13"/>
    </row>
    <row r="2189" spans="1:42" ht="15" hidden="1" x14ac:dyDescent="0.25">
      <c r="A2189"/>
      <c r="B2189"/>
      <c r="C2189"/>
      <c r="D2189"/>
      <c r="E2189"/>
      <c r="F2189"/>
      <c r="G2189"/>
      <c r="H2189"/>
      <c r="I2189"/>
      <c r="J2189"/>
      <c r="K2189"/>
      <c r="L2189"/>
      <c r="M2189"/>
      <c r="N2189"/>
      <c r="O2189"/>
      <c r="P2189"/>
      <c r="Q2189"/>
      <c r="R2189"/>
      <c r="S2189"/>
      <c r="T2189"/>
      <c r="U2189"/>
      <c r="V2189" s="40"/>
      <c r="W2189" s="40"/>
      <c r="X2189" s="40"/>
      <c r="AF2189" s="97"/>
      <c r="AG2189" s="13"/>
      <c r="AH2189" s="13"/>
      <c r="AI2189" s="13"/>
      <c r="AJ2189" s="13"/>
      <c r="AK2189" s="13"/>
      <c r="AL2189" s="13"/>
      <c r="AM2189" s="13"/>
      <c r="AN2189" s="13"/>
      <c r="AO2189" s="13"/>
      <c r="AP2189" s="13"/>
    </row>
    <row r="2190" spans="1:42" ht="15" hidden="1" x14ac:dyDescent="0.25">
      <c r="A2190"/>
      <c r="B2190"/>
      <c r="C2190"/>
      <c r="D2190"/>
      <c r="E2190"/>
      <c r="F2190"/>
      <c r="G2190"/>
      <c r="H2190"/>
      <c r="I2190"/>
      <c r="J2190"/>
      <c r="K2190"/>
      <c r="L2190"/>
      <c r="M2190"/>
      <c r="N2190"/>
      <c r="O2190"/>
      <c r="P2190"/>
      <c r="Q2190"/>
      <c r="R2190"/>
      <c r="S2190"/>
      <c r="T2190"/>
      <c r="U2190"/>
      <c r="V2190" s="40"/>
      <c r="W2190" s="40"/>
      <c r="X2190" s="40"/>
      <c r="AF2190" s="97"/>
      <c r="AG2190" s="13"/>
      <c r="AH2190" s="13"/>
      <c r="AI2190" s="13"/>
      <c r="AJ2190" s="13"/>
      <c r="AK2190" s="13"/>
      <c r="AL2190" s="13"/>
      <c r="AM2190" s="13"/>
      <c r="AN2190" s="13"/>
      <c r="AO2190" s="13"/>
      <c r="AP2190" s="13"/>
    </row>
    <row r="2191" spans="1:42" ht="15" hidden="1" x14ac:dyDescent="0.25">
      <c r="A2191"/>
      <c r="B2191"/>
      <c r="C2191"/>
      <c r="D2191"/>
      <c r="E2191"/>
      <c r="F2191"/>
      <c r="G2191"/>
      <c r="H2191"/>
      <c r="I2191"/>
      <c r="J2191"/>
      <c r="K2191"/>
      <c r="L2191"/>
      <c r="M2191"/>
      <c r="N2191"/>
      <c r="O2191"/>
      <c r="P2191"/>
      <c r="Q2191"/>
      <c r="R2191"/>
      <c r="S2191"/>
      <c r="T2191"/>
      <c r="U2191"/>
      <c r="V2191" s="40"/>
      <c r="W2191" s="40"/>
      <c r="X2191" s="40"/>
      <c r="AF2191" s="97"/>
      <c r="AG2191" s="13"/>
      <c r="AH2191" s="13"/>
      <c r="AI2191" s="13"/>
      <c r="AJ2191" s="13"/>
      <c r="AK2191" s="13"/>
      <c r="AL2191" s="13"/>
      <c r="AM2191" s="13"/>
      <c r="AN2191" s="13"/>
      <c r="AO2191" s="13"/>
      <c r="AP2191" s="13"/>
    </row>
    <row r="2192" spans="1:42" ht="15" hidden="1" x14ac:dyDescent="0.25">
      <c r="A2192"/>
      <c r="B2192"/>
      <c r="C2192"/>
      <c r="D2192"/>
      <c r="E2192"/>
      <c r="F2192"/>
      <c r="G2192"/>
      <c r="H2192"/>
      <c r="I2192"/>
      <c r="J2192"/>
      <c r="K2192"/>
      <c r="L2192"/>
      <c r="M2192"/>
      <c r="N2192"/>
      <c r="O2192"/>
      <c r="P2192"/>
      <c r="Q2192"/>
      <c r="R2192"/>
      <c r="S2192"/>
      <c r="T2192"/>
      <c r="U2192"/>
      <c r="V2192" s="40"/>
      <c r="W2192" s="40"/>
      <c r="X2192" s="40"/>
      <c r="AF2192" s="97"/>
      <c r="AG2192" s="13"/>
      <c r="AH2192" s="13"/>
      <c r="AI2192" s="13"/>
      <c r="AJ2192" s="13"/>
      <c r="AK2192" s="13"/>
      <c r="AL2192" s="13"/>
      <c r="AM2192" s="13"/>
      <c r="AN2192" s="13"/>
      <c r="AO2192" s="13"/>
      <c r="AP2192" s="13"/>
    </row>
    <row r="2193" spans="1:42" ht="15" hidden="1" x14ac:dyDescent="0.25">
      <c r="A2193"/>
      <c r="B2193"/>
      <c r="C2193"/>
      <c r="D2193"/>
      <c r="E2193"/>
      <c r="F2193"/>
      <c r="G2193"/>
      <c r="H2193"/>
      <c r="I2193"/>
      <c r="J2193"/>
      <c r="K2193"/>
      <c r="L2193"/>
      <c r="M2193"/>
      <c r="N2193"/>
      <c r="O2193"/>
      <c r="P2193"/>
      <c r="Q2193"/>
      <c r="R2193"/>
      <c r="S2193"/>
      <c r="T2193"/>
      <c r="U2193"/>
      <c r="V2193" s="40"/>
      <c r="W2193" s="40"/>
      <c r="X2193" s="40"/>
      <c r="AF2193" s="97"/>
      <c r="AG2193" s="13"/>
      <c r="AH2193" s="13"/>
      <c r="AI2193" s="13"/>
      <c r="AJ2193" s="13"/>
      <c r="AK2193" s="13"/>
      <c r="AL2193" s="13"/>
      <c r="AM2193" s="13"/>
      <c r="AN2193" s="13"/>
      <c r="AO2193" s="13"/>
      <c r="AP2193" s="13"/>
    </row>
    <row r="2194" spans="1:42" ht="15" hidden="1" x14ac:dyDescent="0.25">
      <c r="A2194"/>
      <c r="B2194"/>
      <c r="C2194"/>
      <c r="D2194"/>
      <c r="E2194"/>
      <c r="F2194"/>
      <c r="G2194"/>
      <c r="H2194"/>
      <c r="I2194"/>
      <c r="J2194"/>
      <c r="K2194"/>
      <c r="L2194"/>
      <c r="M2194"/>
      <c r="N2194"/>
      <c r="O2194"/>
      <c r="P2194"/>
      <c r="Q2194"/>
      <c r="R2194"/>
      <c r="S2194"/>
      <c r="T2194"/>
      <c r="U2194"/>
      <c r="V2194" s="40"/>
      <c r="W2194" s="40"/>
      <c r="X2194" s="40"/>
      <c r="AB2194" s="8"/>
      <c r="AC2194" s="8"/>
      <c r="AD2194" s="8"/>
      <c r="AE2194" s="8"/>
      <c r="AF2194" s="97"/>
      <c r="AG2194" s="13"/>
      <c r="AH2194" s="13"/>
      <c r="AI2194" s="13"/>
      <c r="AJ2194" s="13"/>
      <c r="AK2194" s="13"/>
      <c r="AL2194" s="13"/>
      <c r="AM2194" s="13"/>
      <c r="AN2194" s="13"/>
      <c r="AO2194" s="13"/>
      <c r="AP2194" s="13"/>
    </row>
    <row r="2195" spans="1:42" ht="15" hidden="1" x14ac:dyDescent="0.25">
      <c r="A2195"/>
      <c r="B2195"/>
      <c r="C2195"/>
      <c r="D2195"/>
      <c r="E2195"/>
      <c r="F2195"/>
      <c r="G2195"/>
      <c r="H2195"/>
      <c r="I2195"/>
      <c r="J2195"/>
      <c r="K2195"/>
      <c r="L2195"/>
      <c r="M2195"/>
      <c r="N2195"/>
      <c r="O2195"/>
      <c r="P2195"/>
      <c r="Q2195"/>
      <c r="R2195"/>
      <c r="S2195"/>
      <c r="T2195"/>
      <c r="U2195"/>
      <c r="V2195" s="40"/>
      <c r="W2195" s="40"/>
      <c r="X2195" s="40"/>
      <c r="AB2195" s="8"/>
      <c r="AC2195" s="8"/>
      <c r="AD2195" s="8"/>
      <c r="AE2195" s="8"/>
      <c r="AF2195" s="97"/>
      <c r="AG2195" s="13"/>
      <c r="AH2195" s="13"/>
      <c r="AI2195" s="13"/>
      <c r="AJ2195" s="13"/>
      <c r="AK2195" s="13"/>
      <c r="AL2195" s="13"/>
      <c r="AM2195" s="13"/>
      <c r="AN2195" s="13"/>
      <c r="AO2195" s="13"/>
      <c r="AP2195" s="13"/>
    </row>
    <row r="2196" spans="1:42" ht="15" hidden="1" x14ac:dyDescent="0.25">
      <c r="A2196"/>
      <c r="B2196"/>
      <c r="C2196"/>
      <c r="D2196"/>
      <c r="E2196"/>
      <c r="F2196"/>
      <c r="G2196"/>
      <c r="H2196"/>
      <c r="I2196"/>
      <c r="J2196"/>
      <c r="K2196"/>
      <c r="L2196"/>
      <c r="M2196"/>
      <c r="N2196"/>
      <c r="O2196"/>
      <c r="P2196"/>
      <c r="Q2196"/>
      <c r="R2196"/>
      <c r="S2196"/>
      <c r="T2196"/>
      <c r="U2196"/>
      <c r="V2196" s="40"/>
      <c r="W2196" s="40"/>
      <c r="X2196" s="40"/>
      <c r="AF2196" s="97"/>
      <c r="AG2196" s="13"/>
      <c r="AH2196" s="13"/>
      <c r="AI2196" s="13"/>
      <c r="AJ2196" s="13"/>
      <c r="AK2196" s="13"/>
      <c r="AL2196" s="13"/>
      <c r="AM2196" s="13"/>
      <c r="AN2196" s="13"/>
      <c r="AO2196" s="13"/>
      <c r="AP2196" s="13"/>
    </row>
    <row r="2197" spans="1:42" ht="15" hidden="1" x14ac:dyDescent="0.25">
      <c r="A2197"/>
      <c r="B2197"/>
      <c r="C2197"/>
      <c r="D2197"/>
      <c r="E2197"/>
      <c r="F2197"/>
      <c r="G2197"/>
      <c r="H2197"/>
      <c r="I2197"/>
      <c r="J2197"/>
      <c r="K2197"/>
      <c r="L2197"/>
      <c r="M2197"/>
      <c r="N2197"/>
      <c r="O2197"/>
      <c r="P2197"/>
      <c r="Q2197"/>
      <c r="R2197"/>
      <c r="S2197"/>
      <c r="T2197"/>
      <c r="U2197"/>
      <c r="V2197" s="40"/>
      <c r="W2197" s="40"/>
      <c r="X2197" s="40"/>
      <c r="AF2197" s="97"/>
      <c r="AG2197" s="13"/>
      <c r="AH2197" s="13"/>
      <c r="AI2197" s="13"/>
      <c r="AJ2197" s="13"/>
      <c r="AK2197" s="13"/>
      <c r="AL2197" s="13"/>
      <c r="AM2197" s="13"/>
      <c r="AN2197" s="13"/>
      <c r="AO2197" s="13"/>
      <c r="AP2197" s="13"/>
    </row>
    <row r="2198" spans="1:42" ht="15" hidden="1" x14ac:dyDescent="0.25">
      <c r="A2198"/>
      <c r="B2198"/>
      <c r="C2198"/>
      <c r="D2198"/>
      <c r="E2198"/>
      <c r="F2198"/>
      <c r="G2198"/>
      <c r="H2198"/>
      <c r="I2198"/>
      <c r="J2198"/>
      <c r="K2198"/>
      <c r="L2198"/>
      <c r="M2198"/>
      <c r="N2198"/>
      <c r="O2198"/>
      <c r="P2198"/>
      <c r="Q2198"/>
      <c r="R2198"/>
      <c r="S2198"/>
      <c r="T2198"/>
      <c r="U2198"/>
      <c r="V2198" s="40"/>
      <c r="W2198" s="40"/>
      <c r="X2198" s="40"/>
      <c r="AF2198" s="97"/>
      <c r="AG2198" s="13"/>
      <c r="AH2198" s="13"/>
      <c r="AI2198" s="13"/>
      <c r="AJ2198" s="13"/>
      <c r="AK2198" s="13"/>
      <c r="AL2198" s="13"/>
      <c r="AM2198" s="13"/>
      <c r="AN2198" s="13"/>
      <c r="AO2198" s="13"/>
      <c r="AP2198" s="13"/>
    </row>
    <row r="2199" spans="1:42" ht="15" hidden="1" x14ac:dyDescent="0.25">
      <c r="A2199"/>
      <c r="B2199"/>
      <c r="C2199"/>
      <c r="D2199"/>
      <c r="E2199"/>
      <c r="F2199"/>
      <c r="G2199"/>
      <c r="H2199"/>
      <c r="I2199"/>
      <c r="J2199"/>
      <c r="K2199"/>
      <c r="L2199"/>
      <c r="M2199"/>
      <c r="N2199"/>
      <c r="O2199"/>
      <c r="P2199"/>
      <c r="Q2199"/>
      <c r="R2199"/>
      <c r="S2199"/>
      <c r="T2199"/>
      <c r="U2199"/>
      <c r="V2199" s="40"/>
      <c r="W2199" s="40"/>
      <c r="X2199" s="40"/>
      <c r="AF2199" s="97"/>
      <c r="AG2199" s="13"/>
      <c r="AH2199" s="13"/>
      <c r="AI2199" s="13"/>
      <c r="AJ2199" s="13"/>
      <c r="AK2199" s="13"/>
      <c r="AL2199" s="13"/>
      <c r="AM2199" s="13"/>
      <c r="AN2199" s="13"/>
      <c r="AO2199" s="13"/>
      <c r="AP2199" s="13"/>
    </row>
    <row r="2200" spans="1:42" ht="15" hidden="1" x14ac:dyDescent="0.25">
      <c r="A2200"/>
      <c r="B2200"/>
      <c r="C2200"/>
      <c r="D2200"/>
      <c r="E2200"/>
      <c r="F2200"/>
      <c r="G2200"/>
      <c r="H2200"/>
      <c r="I2200"/>
      <c r="J2200"/>
      <c r="K2200"/>
      <c r="L2200"/>
      <c r="M2200"/>
      <c r="N2200"/>
      <c r="O2200"/>
      <c r="P2200"/>
      <c r="Q2200"/>
      <c r="R2200"/>
      <c r="S2200"/>
      <c r="T2200"/>
      <c r="U2200"/>
      <c r="V2200" s="40"/>
      <c r="W2200" s="40"/>
      <c r="X2200" s="40"/>
      <c r="AF2200" s="97"/>
      <c r="AG2200" s="13"/>
      <c r="AH2200" s="13"/>
      <c r="AI2200" s="13"/>
      <c r="AJ2200" s="13"/>
      <c r="AK2200" s="13"/>
      <c r="AL2200" s="13"/>
      <c r="AM2200" s="13"/>
      <c r="AN2200" s="13"/>
      <c r="AO2200" s="13"/>
      <c r="AP2200" s="13"/>
    </row>
    <row r="2201" spans="1:42" ht="15" hidden="1" x14ac:dyDescent="0.25">
      <c r="A2201"/>
      <c r="B2201"/>
      <c r="C2201"/>
      <c r="D2201"/>
      <c r="E2201"/>
      <c r="F2201"/>
      <c r="G2201"/>
      <c r="H2201"/>
      <c r="I2201"/>
      <c r="J2201"/>
      <c r="K2201"/>
      <c r="L2201"/>
      <c r="M2201"/>
      <c r="N2201"/>
      <c r="O2201"/>
      <c r="P2201"/>
      <c r="Q2201"/>
      <c r="R2201"/>
      <c r="S2201"/>
      <c r="T2201"/>
      <c r="U2201"/>
      <c r="V2201" s="40"/>
      <c r="W2201" s="40"/>
      <c r="X2201" s="40"/>
      <c r="AF2201" s="97"/>
      <c r="AG2201" s="13"/>
      <c r="AH2201" s="13"/>
      <c r="AI2201" s="13"/>
      <c r="AJ2201" s="13"/>
      <c r="AK2201" s="13"/>
      <c r="AL2201" s="13"/>
      <c r="AM2201" s="13"/>
      <c r="AN2201" s="13"/>
      <c r="AO2201" s="13"/>
      <c r="AP2201" s="13"/>
    </row>
    <row r="2202" spans="1:42" ht="15" hidden="1" x14ac:dyDescent="0.25">
      <c r="A2202"/>
      <c r="B2202"/>
      <c r="C2202"/>
      <c r="D2202"/>
      <c r="E2202"/>
      <c r="F2202"/>
      <c r="G2202"/>
      <c r="H2202"/>
      <c r="I2202"/>
      <c r="J2202"/>
      <c r="K2202"/>
      <c r="L2202"/>
      <c r="M2202"/>
      <c r="N2202"/>
      <c r="O2202"/>
      <c r="P2202"/>
      <c r="Q2202"/>
      <c r="R2202"/>
      <c r="S2202"/>
      <c r="T2202"/>
      <c r="U2202"/>
      <c r="V2202" s="40"/>
      <c r="W2202" s="40"/>
      <c r="X2202" s="40"/>
      <c r="AF2202" s="97"/>
      <c r="AG2202" s="13"/>
      <c r="AH2202" s="13"/>
      <c r="AI2202" s="13"/>
      <c r="AJ2202" s="13"/>
      <c r="AK2202" s="13"/>
      <c r="AL2202" s="13"/>
      <c r="AM2202" s="13"/>
      <c r="AN2202" s="13"/>
      <c r="AO2202" s="13"/>
      <c r="AP2202" s="13"/>
    </row>
    <row r="2203" spans="1:42" ht="15" hidden="1" x14ac:dyDescent="0.25">
      <c r="A2203"/>
      <c r="B2203"/>
      <c r="C2203"/>
      <c r="D2203"/>
      <c r="E2203"/>
      <c r="F2203"/>
      <c r="G2203"/>
      <c r="H2203"/>
      <c r="I2203"/>
      <c r="J2203"/>
      <c r="K2203"/>
      <c r="L2203"/>
      <c r="M2203"/>
      <c r="N2203"/>
      <c r="O2203"/>
      <c r="P2203"/>
      <c r="Q2203"/>
      <c r="R2203"/>
      <c r="S2203"/>
      <c r="T2203"/>
      <c r="U2203"/>
      <c r="V2203" s="40"/>
      <c r="W2203" s="40"/>
      <c r="X2203" s="40"/>
      <c r="AF2203" s="97"/>
      <c r="AG2203" s="13"/>
      <c r="AH2203" s="13"/>
      <c r="AI2203" s="13"/>
      <c r="AJ2203" s="13"/>
      <c r="AK2203" s="13"/>
      <c r="AL2203" s="13"/>
      <c r="AM2203" s="13"/>
      <c r="AN2203" s="13"/>
      <c r="AO2203" s="13"/>
      <c r="AP2203" s="13"/>
    </row>
    <row r="2204" spans="1:42" ht="15" hidden="1" x14ac:dyDescent="0.25">
      <c r="A2204"/>
      <c r="B2204"/>
      <c r="C2204"/>
      <c r="D2204"/>
      <c r="E2204"/>
      <c r="F2204"/>
      <c r="G2204"/>
      <c r="H2204"/>
      <c r="I2204"/>
      <c r="J2204"/>
      <c r="K2204"/>
      <c r="L2204"/>
      <c r="M2204"/>
      <c r="N2204"/>
      <c r="O2204"/>
      <c r="P2204"/>
      <c r="Q2204"/>
      <c r="R2204"/>
      <c r="S2204"/>
      <c r="T2204"/>
      <c r="U2204"/>
      <c r="V2204" s="40"/>
      <c r="W2204" s="40"/>
      <c r="X2204" s="40"/>
      <c r="AF2204" s="97"/>
      <c r="AG2204" s="13"/>
      <c r="AH2204" s="13"/>
      <c r="AI2204" s="13"/>
      <c r="AJ2204" s="13"/>
      <c r="AK2204" s="13"/>
      <c r="AL2204" s="13"/>
      <c r="AM2204" s="13"/>
      <c r="AN2204" s="13"/>
      <c r="AO2204" s="13"/>
      <c r="AP2204" s="13"/>
    </row>
    <row r="2205" spans="1:42" ht="15" hidden="1" x14ac:dyDescent="0.25">
      <c r="A2205"/>
      <c r="B2205"/>
      <c r="C2205"/>
      <c r="D2205"/>
      <c r="E2205"/>
      <c r="F2205"/>
      <c r="G2205"/>
      <c r="H2205"/>
      <c r="I2205"/>
      <c r="J2205"/>
      <c r="K2205"/>
      <c r="L2205"/>
      <c r="M2205"/>
      <c r="N2205"/>
      <c r="O2205"/>
      <c r="P2205"/>
      <c r="Q2205"/>
      <c r="R2205"/>
      <c r="S2205"/>
      <c r="T2205"/>
      <c r="U2205"/>
      <c r="V2205" s="40"/>
      <c r="W2205" s="40"/>
      <c r="X2205" s="40"/>
      <c r="AF2205" s="97"/>
      <c r="AG2205" s="13"/>
      <c r="AH2205" s="13"/>
      <c r="AI2205" s="13"/>
      <c r="AJ2205" s="13"/>
      <c r="AK2205" s="13"/>
      <c r="AL2205" s="13"/>
      <c r="AM2205" s="13"/>
      <c r="AN2205" s="13"/>
      <c r="AO2205" s="13"/>
      <c r="AP2205" s="13"/>
    </row>
    <row r="2206" spans="1:42" ht="15" hidden="1" x14ac:dyDescent="0.25">
      <c r="A2206"/>
      <c r="B2206"/>
      <c r="C2206"/>
      <c r="D2206"/>
      <c r="E2206"/>
      <c r="F2206"/>
      <c r="G2206"/>
      <c r="H2206"/>
      <c r="I2206"/>
      <c r="J2206"/>
      <c r="K2206"/>
      <c r="L2206"/>
      <c r="M2206"/>
      <c r="N2206"/>
      <c r="O2206"/>
      <c r="P2206"/>
      <c r="Q2206"/>
      <c r="R2206"/>
      <c r="S2206"/>
      <c r="T2206"/>
      <c r="U2206"/>
      <c r="V2206" s="40"/>
      <c r="W2206" s="40"/>
      <c r="X2206" s="40"/>
      <c r="AF2206" s="97"/>
      <c r="AG2206" s="13"/>
      <c r="AH2206" s="13"/>
      <c r="AI2206" s="13"/>
      <c r="AJ2206" s="13"/>
      <c r="AK2206" s="13"/>
      <c r="AL2206" s="13"/>
      <c r="AM2206" s="13"/>
      <c r="AN2206" s="13"/>
      <c r="AO2206" s="13"/>
      <c r="AP2206" s="13"/>
    </row>
    <row r="2207" spans="1:42" ht="15" hidden="1" x14ac:dyDescent="0.25">
      <c r="A2207"/>
      <c r="B2207"/>
      <c r="C2207"/>
      <c r="D2207"/>
      <c r="E2207"/>
      <c r="F2207"/>
      <c r="G2207"/>
      <c r="H2207"/>
      <c r="I2207"/>
      <c r="J2207"/>
      <c r="K2207"/>
      <c r="L2207"/>
      <c r="M2207"/>
      <c r="N2207"/>
      <c r="O2207"/>
      <c r="P2207"/>
      <c r="Q2207"/>
      <c r="R2207"/>
      <c r="S2207"/>
      <c r="T2207"/>
      <c r="U2207"/>
      <c r="V2207" s="40"/>
      <c r="W2207" s="40"/>
      <c r="X2207" s="40"/>
      <c r="AB2207" s="8"/>
      <c r="AC2207" s="8"/>
      <c r="AD2207" s="8"/>
      <c r="AE2207" s="8"/>
      <c r="AF2207" s="97"/>
      <c r="AG2207" s="13"/>
      <c r="AH2207" s="13"/>
      <c r="AI2207" s="13"/>
      <c r="AJ2207" s="13"/>
      <c r="AK2207" s="13"/>
      <c r="AL2207" s="13"/>
      <c r="AM2207" s="13"/>
      <c r="AN2207" s="13"/>
      <c r="AO2207" s="13"/>
      <c r="AP2207" s="13"/>
    </row>
    <row r="2208" spans="1:42" ht="15" hidden="1" x14ac:dyDescent="0.25">
      <c r="A2208"/>
      <c r="B2208"/>
      <c r="C2208"/>
      <c r="D2208"/>
      <c r="E2208"/>
      <c r="F2208"/>
      <c r="G2208"/>
      <c r="H2208"/>
      <c r="I2208"/>
      <c r="J2208"/>
      <c r="K2208"/>
      <c r="L2208"/>
      <c r="M2208"/>
      <c r="N2208"/>
      <c r="O2208"/>
      <c r="P2208"/>
      <c r="Q2208"/>
      <c r="R2208"/>
      <c r="S2208"/>
      <c r="T2208"/>
      <c r="U2208"/>
      <c r="V2208" s="40"/>
      <c r="W2208" s="40"/>
      <c r="X2208" s="40"/>
      <c r="AF2208" s="97"/>
      <c r="AG2208" s="13"/>
      <c r="AH2208" s="13"/>
      <c r="AI2208" s="13"/>
      <c r="AJ2208" s="13"/>
      <c r="AK2208" s="13"/>
      <c r="AL2208" s="13"/>
      <c r="AM2208" s="13"/>
      <c r="AN2208" s="13"/>
      <c r="AO2208" s="13"/>
      <c r="AP2208" s="13"/>
    </row>
    <row r="2209" spans="1:42" ht="15" hidden="1" x14ac:dyDescent="0.25">
      <c r="A2209"/>
      <c r="B2209"/>
      <c r="C2209"/>
      <c r="D2209"/>
      <c r="E2209"/>
      <c r="F2209"/>
      <c r="G2209"/>
      <c r="H2209"/>
      <c r="I2209"/>
      <c r="J2209"/>
      <c r="K2209"/>
      <c r="L2209"/>
      <c r="M2209"/>
      <c r="N2209"/>
      <c r="O2209"/>
      <c r="P2209"/>
      <c r="Q2209"/>
      <c r="R2209"/>
      <c r="S2209"/>
      <c r="T2209"/>
      <c r="U2209"/>
      <c r="V2209" s="40"/>
      <c r="W2209" s="40"/>
      <c r="X2209" s="40"/>
      <c r="AF2209" s="97"/>
      <c r="AG2209" s="13"/>
      <c r="AH2209" s="13"/>
      <c r="AI2209" s="13"/>
      <c r="AJ2209" s="13"/>
      <c r="AK2209" s="13"/>
      <c r="AL2209" s="13"/>
      <c r="AM2209" s="13"/>
      <c r="AN2209" s="13"/>
      <c r="AO2209" s="13"/>
      <c r="AP2209" s="13"/>
    </row>
    <row r="2210" spans="1:42" ht="15" hidden="1" x14ac:dyDescent="0.25">
      <c r="A2210"/>
      <c r="B2210"/>
      <c r="C2210"/>
      <c r="D2210"/>
      <c r="E2210"/>
      <c r="F2210"/>
      <c r="G2210"/>
      <c r="H2210"/>
      <c r="I2210"/>
      <c r="J2210"/>
      <c r="K2210"/>
      <c r="L2210"/>
      <c r="M2210"/>
      <c r="N2210"/>
      <c r="O2210"/>
      <c r="P2210"/>
      <c r="Q2210"/>
      <c r="R2210"/>
      <c r="S2210"/>
      <c r="T2210"/>
      <c r="U2210"/>
      <c r="V2210" s="40"/>
      <c r="W2210" s="40"/>
      <c r="X2210" s="40"/>
      <c r="AF2210" s="97"/>
      <c r="AG2210" s="13"/>
      <c r="AH2210" s="13"/>
      <c r="AI2210" s="13"/>
      <c r="AJ2210" s="13"/>
      <c r="AK2210" s="13"/>
      <c r="AL2210" s="13"/>
      <c r="AM2210" s="13"/>
      <c r="AN2210" s="13"/>
      <c r="AO2210" s="13"/>
      <c r="AP2210" s="13"/>
    </row>
    <row r="2211" spans="1:42" ht="15" hidden="1" x14ac:dyDescent="0.25">
      <c r="A2211"/>
      <c r="B2211"/>
      <c r="C2211"/>
      <c r="D2211"/>
      <c r="E2211"/>
      <c r="F2211"/>
      <c r="G2211"/>
      <c r="H2211"/>
      <c r="I2211"/>
      <c r="J2211"/>
      <c r="K2211"/>
      <c r="L2211"/>
      <c r="M2211"/>
      <c r="N2211"/>
      <c r="O2211"/>
      <c r="P2211"/>
      <c r="Q2211"/>
      <c r="R2211"/>
      <c r="S2211"/>
      <c r="T2211"/>
      <c r="U2211"/>
      <c r="V2211" s="40"/>
      <c r="W2211" s="40"/>
      <c r="X2211" s="40"/>
      <c r="AF2211" s="97"/>
      <c r="AG2211" s="13"/>
      <c r="AH2211" s="13"/>
      <c r="AI2211" s="13"/>
      <c r="AJ2211" s="13"/>
      <c r="AK2211" s="13"/>
      <c r="AL2211" s="13"/>
      <c r="AM2211" s="13"/>
      <c r="AN2211" s="13"/>
      <c r="AO2211" s="13"/>
      <c r="AP2211" s="13"/>
    </row>
    <row r="2212" spans="1:42" ht="15" hidden="1" x14ac:dyDescent="0.25">
      <c r="A2212"/>
      <c r="B2212"/>
      <c r="C2212"/>
      <c r="D2212"/>
      <c r="E2212"/>
      <c r="F2212"/>
      <c r="G2212"/>
      <c r="H2212"/>
      <c r="I2212"/>
      <c r="J2212"/>
      <c r="K2212"/>
      <c r="L2212"/>
      <c r="M2212"/>
      <c r="N2212"/>
      <c r="O2212"/>
      <c r="P2212"/>
      <c r="Q2212"/>
      <c r="R2212"/>
      <c r="S2212"/>
      <c r="T2212"/>
      <c r="U2212"/>
      <c r="V2212" s="40"/>
      <c r="W2212" s="40"/>
      <c r="X2212" s="40"/>
      <c r="AF2212" s="97"/>
      <c r="AG2212" s="13"/>
      <c r="AH2212" s="13"/>
      <c r="AI2212" s="13"/>
      <c r="AJ2212" s="13"/>
      <c r="AK2212" s="13"/>
      <c r="AL2212" s="13"/>
      <c r="AM2212" s="13"/>
      <c r="AN2212" s="13"/>
      <c r="AO2212" s="13"/>
      <c r="AP2212" s="13"/>
    </row>
    <row r="2213" spans="1:42" ht="15" hidden="1" x14ac:dyDescent="0.25">
      <c r="A2213"/>
      <c r="B2213"/>
      <c r="C2213"/>
      <c r="D2213"/>
      <c r="E2213"/>
      <c r="F2213"/>
      <c r="G2213"/>
      <c r="H2213"/>
      <c r="I2213"/>
      <c r="J2213"/>
      <c r="K2213"/>
      <c r="L2213"/>
      <c r="M2213"/>
      <c r="N2213"/>
      <c r="O2213"/>
      <c r="P2213"/>
      <c r="Q2213"/>
      <c r="R2213"/>
      <c r="S2213"/>
      <c r="T2213"/>
      <c r="U2213"/>
      <c r="V2213" s="40"/>
      <c r="W2213" s="40"/>
      <c r="X2213" s="40"/>
      <c r="AF2213" s="97"/>
      <c r="AG2213" s="13"/>
      <c r="AH2213" s="13"/>
      <c r="AI2213" s="13"/>
      <c r="AJ2213" s="13"/>
      <c r="AK2213" s="13"/>
      <c r="AL2213" s="13"/>
      <c r="AM2213" s="13"/>
      <c r="AN2213" s="13"/>
      <c r="AO2213" s="13"/>
      <c r="AP2213" s="13"/>
    </row>
    <row r="2214" spans="1:42" ht="15" hidden="1" x14ac:dyDescent="0.25">
      <c r="A2214"/>
      <c r="B2214"/>
      <c r="C2214"/>
      <c r="D2214"/>
      <c r="E2214"/>
      <c r="F2214"/>
      <c r="G2214"/>
      <c r="H2214"/>
      <c r="I2214"/>
      <c r="J2214"/>
      <c r="K2214"/>
      <c r="L2214"/>
      <c r="M2214"/>
      <c r="N2214"/>
      <c r="O2214"/>
      <c r="P2214"/>
      <c r="Q2214"/>
      <c r="R2214"/>
      <c r="S2214"/>
      <c r="T2214"/>
      <c r="U2214"/>
      <c r="V2214" s="40"/>
      <c r="W2214" s="40"/>
      <c r="X2214" s="40"/>
      <c r="AF2214" s="97"/>
      <c r="AG2214" s="13"/>
      <c r="AH2214" s="13"/>
      <c r="AI2214" s="13"/>
      <c r="AJ2214" s="13"/>
      <c r="AK2214" s="13"/>
      <c r="AL2214" s="13"/>
      <c r="AM2214" s="13"/>
      <c r="AN2214" s="13"/>
      <c r="AO2214" s="13"/>
      <c r="AP2214" s="13"/>
    </row>
    <row r="2215" spans="1:42" ht="15" hidden="1" x14ac:dyDescent="0.25">
      <c r="A2215"/>
      <c r="B2215"/>
      <c r="C2215"/>
      <c r="D2215"/>
      <c r="E2215"/>
      <c r="F2215"/>
      <c r="G2215"/>
      <c r="H2215"/>
      <c r="I2215"/>
      <c r="J2215"/>
      <c r="K2215"/>
      <c r="L2215"/>
      <c r="M2215"/>
      <c r="N2215"/>
      <c r="O2215"/>
      <c r="P2215"/>
      <c r="Q2215"/>
      <c r="R2215"/>
      <c r="S2215"/>
      <c r="T2215"/>
      <c r="U2215"/>
      <c r="V2215" s="40"/>
      <c r="W2215" s="40"/>
      <c r="X2215" s="40"/>
      <c r="AF2215" s="97"/>
      <c r="AG2215" s="13"/>
      <c r="AH2215" s="13"/>
      <c r="AI2215" s="13"/>
      <c r="AJ2215" s="13"/>
      <c r="AK2215" s="13"/>
      <c r="AL2215" s="13"/>
      <c r="AM2215" s="13"/>
      <c r="AN2215" s="13"/>
      <c r="AO2215" s="13"/>
      <c r="AP2215" s="13"/>
    </row>
    <row r="2216" spans="1:42" ht="15" hidden="1" x14ac:dyDescent="0.25">
      <c r="A2216"/>
      <c r="B2216"/>
      <c r="C2216"/>
      <c r="D2216"/>
      <c r="E2216"/>
      <c r="F2216"/>
      <c r="G2216"/>
      <c r="H2216"/>
      <c r="I2216"/>
      <c r="J2216"/>
      <c r="K2216"/>
      <c r="L2216"/>
      <c r="M2216"/>
      <c r="N2216"/>
      <c r="O2216"/>
      <c r="P2216"/>
      <c r="Q2216"/>
      <c r="R2216"/>
      <c r="S2216"/>
      <c r="T2216"/>
      <c r="U2216"/>
      <c r="V2216" s="40"/>
      <c r="W2216" s="40"/>
      <c r="X2216" s="40"/>
      <c r="AF2216" s="97"/>
      <c r="AG2216" s="13"/>
      <c r="AH2216" s="13"/>
      <c r="AI2216" s="13"/>
      <c r="AJ2216" s="13"/>
      <c r="AK2216" s="13"/>
      <c r="AL2216" s="13"/>
      <c r="AM2216" s="13"/>
      <c r="AN2216" s="13"/>
      <c r="AO2216" s="13"/>
      <c r="AP2216" s="13"/>
    </row>
    <row r="2217" spans="1:42" ht="15" hidden="1" x14ac:dyDescent="0.25">
      <c r="A2217"/>
      <c r="B2217"/>
      <c r="C2217"/>
      <c r="D2217"/>
      <c r="E2217"/>
      <c r="F2217"/>
      <c r="G2217"/>
      <c r="H2217"/>
      <c r="I2217"/>
      <c r="J2217"/>
      <c r="K2217"/>
      <c r="L2217"/>
      <c r="M2217"/>
      <c r="N2217"/>
      <c r="O2217"/>
      <c r="P2217"/>
      <c r="Q2217"/>
      <c r="R2217"/>
      <c r="S2217"/>
      <c r="T2217"/>
      <c r="U2217"/>
      <c r="V2217" s="40"/>
      <c r="W2217" s="40"/>
      <c r="X2217" s="40"/>
      <c r="AF2217" s="97"/>
      <c r="AG2217" s="13"/>
      <c r="AH2217" s="13"/>
      <c r="AI2217" s="13"/>
      <c r="AJ2217" s="13"/>
      <c r="AK2217" s="13"/>
      <c r="AL2217" s="13"/>
      <c r="AM2217" s="13"/>
      <c r="AN2217" s="13"/>
      <c r="AO2217" s="13"/>
      <c r="AP2217" s="13"/>
    </row>
    <row r="2218" spans="1:42" ht="15" hidden="1" x14ac:dyDescent="0.25">
      <c r="A2218"/>
      <c r="B2218"/>
      <c r="C2218"/>
      <c r="D2218"/>
      <c r="E2218"/>
      <c r="F2218"/>
      <c r="G2218"/>
      <c r="H2218"/>
      <c r="I2218"/>
      <c r="J2218"/>
      <c r="K2218"/>
      <c r="L2218"/>
      <c r="M2218"/>
      <c r="N2218"/>
      <c r="O2218"/>
      <c r="P2218"/>
      <c r="Q2218"/>
      <c r="R2218"/>
      <c r="S2218"/>
      <c r="T2218"/>
      <c r="U2218"/>
      <c r="V2218" s="40"/>
      <c r="W2218" s="40"/>
      <c r="X2218" s="40"/>
      <c r="AF2218" s="97"/>
      <c r="AG2218" s="13"/>
      <c r="AH2218" s="13"/>
      <c r="AI2218" s="13"/>
      <c r="AJ2218" s="13"/>
      <c r="AK2218" s="13"/>
      <c r="AL2218" s="13"/>
      <c r="AM2218" s="13"/>
      <c r="AN2218" s="13"/>
      <c r="AO2218" s="13"/>
      <c r="AP2218" s="13"/>
    </row>
    <row r="2219" spans="1:42" ht="15" hidden="1" x14ac:dyDescent="0.25">
      <c r="A2219"/>
      <c r="B2219"/>
      <c r="C2219"/>
      <c r="D2219"/>
      <c r="E2219"/>
      <c r="F2219"/>
      <c r="G2219"/>
      <c r="H2219"/>
      <c r="I2219"/>
      <c r="J2219"/>
      <c r="K2219"/>
      <c r="L2219"/>
      <c r="M2219"/>
      <c r="N2219"/>
      <c r="O2219"/>
      <c r="P2219"/>
      <c r="Q2219"/>
      <c r="R2219"/>
      <c r="S2219"/>
      <c r="T2219"/>
      <c r="U2219"/>
      <c r="V2219" s="40"/>
      <c r="W2219" s="40"/>
      <c r="X2219" s="40"/>
      <c r="AF2219" s="97"/>
      <c r="AG2219" s="13"/>
      <c r="AH2219" s="13"/>
      <c r="AI2219" s="13"/>
      <c r="AJ2219" s="13"/>
      <c r="AK2219" s="13"/>
      <c r="AL2219" s="13"/>
      <c r="AM2219" s="13"/>
      <c r="AN2219" s="13"/>
      <c r="AO2219" s="13"/>
      <c r="AP2219" s="13"/>
    </row>
    <row r="2220" spans="1:42" ht="15" hidden="1" x14ac:dyDescent="0.25">
      <c r="A2220"/>
      <c r="B2220"/>
      <c r="C2220"/>
      <c r="D2220"/>
      <c r="E2220"/>
      <c r="F2220"/>
      <c r="G2220"/>
      <c r="H2220"/>
      <c r="I2220"/>
      <c r="J2220"/>
      <c r="K2220"/>
      <c r="L2220"/>
      <c r="M2220"/>
      <c r="N2220"/>
      <c r="O2220"/>
      <c r="P2220"/>
      <c r="Q2220"/>
      <c r="R2220"/>
      <c r="S2220"/>
      <c r="T2220"/>
      <c r="U2220"/>
      <c r="V2220" s="40"/>
      <c r="W2220" s="40"/>
      <c r="X2220" s="40"/>
      <c r="AB2220" s="8"/>
      <c r="AC2220" s="8"/>
      <c r="AD2220" s="8"/>
      <c r="AE2220" s="8"/>
      <c r="AF2220" s="97"/>
      <c r="AG2220" s="13"/>
      <c r="AH2220" s="13"/>
      <c r="AI2220" s="13"/>
      <c r="AJ2220" s="13"/>
      <c r="AK2220" s="13"/>
      <c r="AL2220" s="13"/>
      <c r="AM2220" s="13"/>
      <c r="AN2220" s="13"/>
      <c r="AO2220" s="13"/>
      <c r="AP2220" s="13"/>
    </row>
    <row r="2221" spans="1:42" ht="15" hidden="1" x14ac:dyDescent="0.25">
      <c r="A2221"/>
      <c r="B2221"/>
      <c r="C2221"/>
      <c r="D2221"/>
      <c r="E2221"/>
      <c r="F2221"/>
      <c r="G2221"/>
      <c r="H2221"/>
      <c r="I2221"/>
      <c r="J2221"/>
      <c r="K2221"/>
      <c r="L2221"/>
      <c r="M2221"/>
      <c r="N2221"/>
      <c r="O2221"/>
      <c r="P2221"/>
      <c r="Q2221"/>
      <c r="R2221"/>
      <c r="S2221"/>
      <c r="T2221"/>
      <c r="U2221"/>
      <c r="V2221" s="40"/>
      <c r="W2221" s="40"/>
      <c r="X2221" s="40"/>
      <c r="AF2221" s="97"/>
      <c r="AG2221" s="13"/>
      <c r="AH2221" s="13"/>
      <c r="AI2221" s="13"/>
      <c r="AJ2221" s="13"/>
      <c r="AK2221" s="13"/>
      <c r="AL2221" s="13"/>
      <c r="AM2221" s="13"/>
      <c r="AN2221" s="13"/>
      <c r="AO2221" s="13"/>
      <c r="AP2221" s="13"/>
    </row>
    <row r="2222" spans="1:42" ht="15" hidden="1" x14ac:dyDescent="0.25">
      <c r="A2222"/>
      <c r="B2222"/>
      <c r="C2222"/>
      <c r="D2222"/>
      <c r="E2222"/>
      <c r="F2222"/>
      <c r="G2222"/>
      <c r="H2222"/>
      <c r="I2222"/>
      <c r="J2222"/>
      <c r="K2222"/>
      <c r="L2222"/>
      <c r="M2222"/>
      <c r="N2222"/>
      <c r="O2222"/>
      <c r="P2222"/>
      <c r="Q2222"/>
      <c r="R2222"/>
      <c r="S2222"/>
      <c r="T2222"/>
      <c r="U2222"/>
      <c r="V2222" s="40"/>
      <c r="W2222" s="40"/>
      <c r="X2222" s="40"/>
      <c r="AF2222" s="97"/>
      <c r="AG2222" s="13"/>
      <c r="AH2222" s="13"/>
      <c r="AI2222" s="13"/>
      <c r="AJ2222" s="13"/>
      <c r="AK2222" s="13"/>
      <c r="AL2222" s="13"/>
      <c r="AM2222" s="13"/>
      <c r="AN2222" s="13"/>
      <c r="AO2222" s="13"/>
      <c r="AP2222" s="13"/>
    </row>
    <row r="2223" spans="1:42" ht="15" hidden="1" x14ac:dyDescent="0.25">
      <c r="A2223"/>
      <c r="B2223"/>
      <c r="C2223"/>
      <c r="D2223"/>
      <c r="E2223"/>
      <c r="F2223"/>
      <c r="G2223"/>
      <c r="H2223"/>
      <c r="I2223"/>
      <c r="J2223"/>
      <c r="K2223"/>
      <c r="L2223"/>
      <c r="M2223"/>
      <c r="N2223"/>
      <c r="O2223"/>
      <c r="P2223"/>
      <c r="Q2223"/>
      <c r="R2223"/>
      <c r="S2223"/>
      <c r="T2223"/>
      <c r="U2223"/>
      <c r="V2223" s="40"/>
      <c r="W2223" s="40"/>
      <c r="X2223" s="40"/>
      <c r="AF2223" s="97"/>
      <c r="AG2223" s="13"/>
      <c r="AH2223" s="13"/>
      <c r="AI2223" s="13"/>
      <c r="AJ2223" s="13"/>
      <c r="AK2223" s="13"/>
      <c r="AL2223" s="13"/>
      <c r="AM2223" s="13"/>
      <c r="AN2223" s="13"/>
      <c r="AO2223" s="13"/>
      <c r="AP2223" s="13"/>
    </row>
    <row r="2224" spans="1:42" ht="15" hidden="1" x14ac:dyDescent="0.25">
      <c r="A2224"/>
      <c r="B2224"/>
      <c r="C2224"/>
      <c r="D2224"/>
      <c r="E2224"/>
      <c r="F2224"/>
      <c r="G2224"/>
      <c r="H2224"/>
      <c r="I2224"/>
      <c r="J2224"/>
      <c r="K2224"/>
      <c r="L2224"/>
      <c r="M2224"/>
      <c r="N2224"/>
      <c r="O2224"/>
      <c r="P2224"/>
      <c r="Q2224"/>
      <c r="R2224"/>
      <c r="S2224"/>
      <c r="T2224"/>
      <c r="U2224"/>
      <c r="V2224" s="40"/>
      <c r="W2224" s="40"/>
      <c r="X2224" s="40"/>
      <c r="AF2224" s="97"/>
      <c r="AG2224" s="13"/>
      <c r="AH2224" s="13"/>
      <c r="AI2224" s="13"/>
      <c r="AJ2224" s="13"/>
      <c r="AK2224" s="13"/>
      <c r="AL2224" s="13"/>
      <c r="AM2224" s="13"/>
      <c r="AN2224" s="13"/>
      <c r="AO2224" s="13"/>
      <c r="AP2224" s="13"/>
    </row>
    <row r="2225" spans="1:42" ht="15" hidden="1" x14ac:dyDescent="0.25">
      <c r="A2225"/>
      <c r="B2225"/>
      <c r="C2225"/>
      <c r="D2225"/>
      <c r="E2225"/>
      <c r="F2225"/>
      <c r="G2225"/>
      <c r="H2225"/>
      <c r="I2225"/>
      <c r="J2225"/>
      <c r="K2225"/>
      <c r="L2225"/>
      <c r="M2225"/>
      <c r="N2225"/>
      <c r="O2225"/>
      <c r="P2225"/>
      <c r="Q2225"/>
      <c r="R2225"/>
      <c r="S2225"/>
      <c r="T2225"/>
      <c r="U2225"/>
      <c r="V2225" s="40"/>
      <c r="W2225" s="40"/>
      <c r="X2225" s="40"/>
      <c r="AF2225" s="97"/>
      <c r="AG2225" s="13"/>
      <c r="AH2225" s="13"/>
      <c r="AI2225" s="13"/>
      <c r="AJ2225" s="13"/>
      <c r="AK2225" s="13"/>
      <c r="AL2225" s="13"/>
      <c r="AM2225" s="13"/>
      <c r="AN2225" s="13"/>
      <c r="AO2225" s="13"/>
      <c r="AP2225" s="13"/>
    </row>
    <row r="2226" spans="1:42" ht="15" hidden="1" x14ac:dyDescent="0.25">
      <c r="A2226"/>
      <c r="B2226"/>
      <c r="C2226"/>
      <c r="D2226"/>
      <c r="E2226"/>
      <c r="F2226"/>
      <c r="G2226"/>
      <c r="H2226"/>
      <c r="I2226"/>
      <c r="J2226"/>
      <c r="K2226"/>
      <c r="L2226"/>
      <c r="M2226"/>
      <c r="N2226"/>
      <c r="O2226"/>
      <c r="P2226"/>
      <c r="Q2226"/>
      <c r="R2226"/>
      <c r="S2226"/>
      <c r="T2226"/>
      <c r="U2226"/>
      <c r="V2226" s="40"/>
      <c r="W2226" s="40"/>
      <c r="X2226" s="40"/>
      <c r="AF2226" s="97"/>
      <c r="AG2226" s="13"/>
      <c r="AH2226" s="13"/>
      <c r="AI2226" s="13"/>
      <c r="AJ2226" s="13"/>
      <c r="AK2226" s="13"/>
      <c r="AL2226" s="13"/>
      <c r="AM2226" s="13"/>
      <c r="AN2226" s="13"/>
      <c r="AO2226" s="13"/>
      <c r="AP2226" s="13"/>
    </row>
    <row r="2227" spans="1:42" ht="15" hidden="1" x14ac:dyDescent="0.25">
      <c r="A2227"/>
      <c r="B2227"/>
      <c r="C2227"/>
      <c r="D2227"/>
      <c r="E2227"/>
      <c r="F2227"/>
      <c r="G2227"/>
      <c r="H2227"/>
      <c r="I2227"/>
      <c r="J2227"/>
      <c r="K2227"/>
      <c r="L2227"/>
      <c r="M2227"/>
      <c r="N2227"/>
      <c r="O2227"/>
      <c r="P2227"/>
      <c r="Q2227"/>
      <c r="R2227"/>
      <c r="S2227"/>
      <c r="T2227"/>
      <c r="U2227"/>
      <c r="V2227" s="40"/>
      <c r="W2227" s="40"/>
      <c r="X2227" s="40"/>
      <c r="AF2227" s="97"/>
      <c r="AG2227" s="13"/>
      <c r="AH2227" s="13"/>
      <c r="AI2227" s="13"/>
      <c r="AJ2227" s="13"/>
      <c r="AK2227" s="13"/>
      <c r="AL2227" s="13"/>
      <c r="AM2227" s="13"/>
      <c r="AN2227" s="13"/>
      <c r="AO2227" s="13"/>
      <c r="AP2227" s="13"/>
    </row>
    <row r="2228" spans="1:42" ht="15" hidden="1" x14ac:dyDescent="0.25">
      <c r="A2228"/>
      <c r="B2228"/>
      <c r="C2228"/>
      <c r="D2228"/>
      <c r="E2228"/>
      <c r="F2228"/>
      <c r="G2228"/>
      <c r="H2228"/>
      <c r="I2228"/>
      <c r="J2228"/>
      <c r="K2228"/>
      <c r="L2228"/>
      <c r="M2228"/>
      <c r="N2228"/>
      <c r="O2228"/>
      <c r="P2228"/>
      <c r="Q2228"/>
      <c r="R2228"/>
      <c r="S2228"/>
      <c r="T2228"/>
      <c r="U2228"/>
      <c r="V2228" s="40"/>
      <c r="W2228" s="40"/>
      <c r="X2228" s="40"/>
      <c r="AF2228" s="97"/>
      <c r="AG2228" s="13"/>
      <c r="AH2228" s="13"/>
      <c r="AI2228" s="13"/>
      <c r="AJ2228" s="13"/>
      <c r="AK2228" s="13"/>
      <c r="AL2228" s="13"/>
      <c r="AM2228" s="13"/>
      <c r="AN2228" s="13"/>
      <c r="AO2228" s="13"/>
      <c r="AP2228" s="13"/>
    </row>
    <row r="2229" spans="1:42" ht="15" hidden="1" x14ac:dyDescent="0.25">
      <c r="A2229"/>
      <c r="B2229"/>
      <c r="C2229"/>
      <c r="D2229"/>
      <c r="E2229"/>
      <c r="F2229"/>
      <c r="G2229"/>
      <c r="H2229"/>
      <c r="I2229"/>
      <c r="J2229"/>
      <c r="K2229"/>
      <c r="L2229"/>
      <c r="M2229"/>
      <c r="N2229"/>
      <c r="O2229"/>
      <c r="P2229"/>
      <c r="Q2229"/>
      <c r="R2229"/>
      <c r="S2229"/>
      <c r="T2229"/>
      <c r="U2229"/>
      <c r="V2229" s="40"/>
      <c r="W2229" s="40"/>
      <c r="X2229" s="40"/>
      <c r="AF2229" s="97"/>
      <c r="AG2229" s="13"/>
      <c r="AH2229" s="13"/>
      <c r="AI2229" s="13"/>
      <c r="AJ2229" s="13"/>
      <c r="AK2229" s="13"/>
      <c r="AL2229" s="13"/>
      <c r="AM2229" s="13"/>
      <c r="AN2229" s="13"/>
      <c r="AO2229" s="13"/>
      <c r="AP2229" s="13"/>
    </row>
    <row r="2230" spans="1:42" ht="15" hidden="1" x14ac:dyDescent="0.25">
      <c r="A2230"/>
      <c r="B2230"/>
      <c r="C2230"/>
      <c r="D2230"/>
      <c r="E2230"/>
      <c r="F2230"/>
      <c r="G2230"/>
      <c r="H2230"/>
      <c r="I2230"/>
      <c r="J2230"/>
      <c r="K2230"/>
      <c r="L2230"/>
      <c r="M2230"/>
      <c r="N2230"/>
      <c r="O2230"/>
      <c r="P2230"/>
      <c r="Q2230"/>
      <c r="R2230"/>
      <c r="S2230"/>
      <c r="T2230"/>
      <c r="U2230"/>
      <c r="V2230" s="40"/>
      <c r="W2230" s="40"/>
      <c r="X2230" s="40"/>
      <c r="AF2230" s="97"/>
      <c r="AG2230" s="13"/>
      <c r="AH2230" s="13"/>
      <c r="AI2230" s="13"/>
      <c r="AJ2230" s="13"/>
      <c r="AK2230" s="13"/>
      <c r="AL2230" s="13"/>
      <c r="AM2230" s="13"/>
      <c r="AN2230" s="13"/>
      <c r="AO2230" s="13"/>
      <c r="AP2230" s="13"/>
    </row>
    <row r="2231" spans="1:42" ht="15" hidden="1" x14ac:dyDescent="0.25">
      <c r="A2231"/>
      <c r="B2231"/>
      <c r="C2231"/>
      <c r="D2231"/>
      <c r="E2231"/>
      <c r="F2231"/>
      <c r="G2231"/>
      <c r="H2231"/>
      <c r="I2231"/>
      <c r="J2231"/>
      <c r="K2231"/>
      <c r="L2231"/>
      <c r="M2231"/>
      <c r="N2231"/>
      <c r="O2231"/>
      <c r="P2231"/>
      <c r="Q2231"/>
      <c r="R2231"/>
      <c r="S2231"/>
      <c r="T2231"/>
      <c r="U2231"/>
      <c r="V2231" s="40"/>
      <c r="W2231" s="40"/>
      <c r="X2231" s="40"/>
      <c r="AF2231" s="97"/>
      <c r="AG2231" s="13"/>
      <c r="AH2231" s="13"/>
      <c r="AI2231" s="13"/>
      <c r="AJ2231" s="13"/>
      <c r="AK2231" s="13"/>
      <c r="AL2231" s="13"/>
      <c r="AM2231" s="13"/>
      <c r="AN2231" s="13"/>
      <c r="AO2231" s="13"/>
      <c r="AP2231" s="13"/>
    </row>
    <row r="2232" spans="1:42" ht="15" hidden="1" x14ac:dyDescent="0.25">
      <c r="A2232"/>
      <c r="B2232"/>
      <c r="C2232"/>
      <c r="D2232"/>
      <c r="E2232"/>
      <c r="F2232"/>
      <c r="G2232"/>
      <c r="H2232"/>
      <c r="I2232"/>
      <c r="J2232"/>
      <c r="K2232"/>
      <c r="L2232"/>
      <c r="M2232"/>
      <c r="N2232"/>
      <c r="O2232"/>
      <c r="P2232"/>
      <c r="Q2232"/>
      <c r="R2232"/>
      <c r="S2232"/>
      <c r="T2232"/>
      <c r="U2232"/>
      <c r="V2232" s="40"/>
      <c r="W2232" s="40"/>
      <c r="X2232" s="40"/>
      <c r="AF2232" s="97"/>
      <c r="AG2232" s="13"/>
      <c r="AH2232" s="13"/>
      <c r="AI2232" s="13"/>
      <c r="AJ2232" s="13"/>
      <c r="AK2232" s="13"/>
      <c r="AL2232" s="13"/>
      <c r="AM2232" s="13"/>
      <c r="AN2232" s="13"/>
      <c r="AO2232" s="13"/>
      <c r="AP2232" s="13"/>
    </row>
    <row r="2233" spans="1:42" ht="15" hidden="1" x14ac:dyDescent="0.25">
      <c r="A2233"/>
      <c r="B2233"/>
      <c r="C2233"/>
      <c r="D2233"/>
      <c r="E2233"/>
      <c r="F2233"/>
      <c r="G2233"/>
      <c r="H2233"/>
      <c r="I2233"/>
      <c r="J2233"/>
      <c r="K2233"/>
      <c r="L2233"/>
      <c r="M2233"/>
      <c r="N2233"/>
      <c r="O2233"/>
      <c r="P2233"/>
      <c r="Q2233"/>
      <c r="R2233"/>
      <c r="S2233"/>
      <c r="T2233"/>
      <c r="U2233"/>
      <c r="V2233" s="40"/>
      <c r="W2233" s="40"/>
      <c r="X2233" s="40"/>
      <c r="AF2233" s="97"/>
      <c r="AG2233" s="13"/>
      <c r="AH2233" s="13"/>
      <c r="AI2233" s="13"/>
      <c r="AJ2233" s="13"/>
      <c r="AK2233" s="13"/>
      <c r="AL2233" s="13"/>
      <c r="AM2233" s="13"/>
      <c r="AN2233" s="13"/>
      <c r="AO2233" s="13"/>
      <c r="AP2233" s="13"/>
    </row>
    <row r="2234" spans="1:42" ht="15" hidden="1" x14ac:dyDescent="0.25">
      <c r="A2234"/>
      <c r="B2234"/>
      <c r="C2234"/>
      <c r="D2234"/>
      <c r="E2234"/>
      <c r="F2234"/>
      <c r="G2234"/>
      <c r="H2234"/>
      <c r="I2234"/>
      <c r="J2234"/>
      <c r="K2234"/>
      <c r="L2234"/>
      <c r="M2234"/>
      <c r="N2234"/>
      <c r="O2234"/>
      <c r="P2234"/>
      <c r="Q2234"/>
      <c r="R2234"/>
      <c r="S2234"/>
      <c r="T2234"/>
      <c r="U2234"/>
      <c r="V2234" s="40"/>
      <c r="W2234" s="40"/>
      <c r="X2234" s="40"/>
      <c r="AF2234" s="97"/>
      <c r="AG2234" s="13"/>
      <c r="AH2234" s="13"/>
      <c r="AI2234" s="13"/>
      <c r="AJ2234" s="13"/>
      <c r="AK2234" s="13"/>
      <c r="AL2234" s="13"/>
      <c r="AM2234" s="13"/>
      <c r="AN2234" s="13"/>
      <c r="AO2234" s="13"/>
      <c r="AP2234" s="13"/>
    </row>
    <row r="2235" spans="1:42" ht="15" hidden="1" x14ac:dyDescent="0.25">
      <c r="A2235"/>
      <c r="B2235"/>
      <c r="C2235"/>
      <c r="D2235"/>
      <c r="E2235"/>
      <c r="F2235"/>
      <c r="G2235"/>
      <c r="H2235"/>
      <c r="I2235"/>
      <c r="J2235"/>
      <c r="K2235"/>
      <c r="L2235"/>
      <c r="M2235"/>
      <c r="N2235"/>
      <c r="O2235"/>
      <c r="P2235"/>
      <c r="Q2235"/>
      <c r="R2235"/>
      <c r="S2235"/>
      <c r="T2235"/>
      <c r="U2235"/>
      <c r="V2235" s="40"/>
      <c r="W2235" s="40"/>
      <c r="X2235" s="40"/>
      <c r="AF2235" s="97"/>
      <c r="AG2235" s="13"/>
      <c r="AH2235" s="13"/>
      <c r="AI2235" s="13"/>
      <c r="AJ2235" s="13"/>
      <c r="AK2235" s="13"/>
      <c r="AL2235" s="13"/>
      <c r="AM2235" s="13"/>
      <c r="AN2235" s="13"/>
      <c r="AO2235" s="13"/>
      <c r="AP2235" s="13"/>
    </row>
    <row r="2236" spans="1:42" ht="15" hidden="1" x14ac:dyDescent="0.25">
      <c r="A2236"/>
      <c r="B2236"/>
      <c r="C2236"/>
      <c r="D2236"/>
      <c r="E2236"/>
      <c r="F2236"/>
      <c r="G2236"/>
      <c r="H2236"/>
      <c r="I2236"/>
      <c r="J2236"/>
      <c r="K2236"/>
      <c r="L2236"/>
      <c r="M2236"/>
      <c r="N2236"/>
      <c r="O2236"/>
      <c r="P2236"/>
      <c r="Q2236"/>
      <c r="R2236"/>
      <c r="S2236"/>
      <c r="T2236"/>
      <c r="U2236"/>
      <c r="V2236" s="40"/>
      <c r="W2236" s="40"/>
      <c r="X2236" s="40"/>
      <c r="AF2236" s="97"/>
      <c r="AG2236" s="13"/>
      <c r="AH2236" s="13"/>
      <c r="AI2236" s="13"/>
      <c r="AJ2236" s="13"/>
      <c r="AK2236" s="13"/>
      <c r="AL2236" s="13"/>
      <c r="AM2236" s="13"/>
      <c r="AN2236" s="13"/>
      <c r="AO2236" s="13"/>
      <c r="AP2236" s="13"/>
    </row>
    <row r="2237" spans="1:42" ht="15" hidden="1" x14ac:dyDescent="0.25">
      <c r="A2237"/>
      <c r="B2237"/>
      <c r="C2237"/>
      <c r="D2237"/>
      <c r="E2237"/>
      <c r="F2237"/>
      <c r="G2237"/>
      <c r="H2237"/>
      <c r="I2237"/>
      <c r="J2237"/>
      <c r="K2237"/>
      <c r="L2237"/>
      <c r="M2237"/>
      <c r="N2237"/>
      <c r="O2237"/>
      <c r="P2237"/>
      <c r="Q2237"/>
      <c r="R2237"/>
      <c r="S2237"/>
      <c r="T2237"/>
      <c r="U2237"/>
      <c r="V2237" s="40"/>
      <c r="W2237" s="40"/>
      <c r="X2237" s="40"/>
      <c r="AF2237" s="97"/>
      <c r="AG2237" s="13"/>
      <c r="AH2237" s="13"/>
      <c r="AI2237" s="13"/>
      <c r="AJ2237" s="13"/>
      <c r="AK2237" s="13"/>
      <c r="AL2237" s="13"/>
      <c r="AM2237" s="13"/>
      <c r="AN2237" s="13"/>
      <c r="AO2237" s="13"/>
      <c r="AP2237" s="13"/>
    </row>
    <row r="2238" spans="1:42" ht="15" hidden="1" x14ac:dyDescent="0.25">
      <c r="A2238"/>
      <c r="B2238"/>
      <c r="C2238"/>
      <c r="D2238"/>
      <c r="E2238"/>
      <c r="F2238"/>
      <c r="G2238"/>
      <c r="H2238"/>
      <c r="I2238"/>
      <c r="J2238"/>
      <c r="K2238"/>
      <c r="L2238"/>
      <c r="M2238"/>
      <c r="N2238"/>
      <c r="O2238"/>
      <c r="P2238"/>
      <c r="Q2238"/>
      <c r="R2238"/>
      <c r="S2238"/>
      <c r="T2238"/>
      <c r="U2238"/>
      <c r="V2238" s="40"/>
      <c r="W2238" s="40"/>
      <c r="X2238" s="40"/>
      <c r="AF2238" s="97"/>
      <c r="AG2238" s="13"/>
      <c r="AH2238" s="13"/>
      <c r="AI2238" s="13"/>
      <c r="AJ2238" s="13"/>
      <c r="AK2238" s="13"/>
      <c r="AL2238" s="13"/>
      <c r="AM2238" s="13"/>
      <c r="AN2238" s="13"/>
      <c r="AO2238" s="13"/>
      <c r="AP2238" s="13"/>
    </row>
    <row r="2239" spans="1:42" ht="15" hidden="1" x14ac:dyDescent="0.25">
      <c r="A2239"/>
      <c r="B2239"/>
      <c r="C2239"/>
      <c r="D2239"/>
      <c r="E2239"/>
      <c r="F2239"/>
      <c r="G2239"/>
      <c r="H2239"/>
      <c r="I2239"/>
      <c r="J2239"/>
      <c r="K2239"/>
      <c r="L2239"/>
      <c r="M2239"/>
      <c r="N2239"/>
      <c r="O2239"/>
      <c r="P2239"/>
      <c r="Q2239"/>
      <c r="R2239"/>
      <c r="S2239"/>
      <c r="T2239"/>
      <c r="U2239"/>
      <c r="V2239" s="40"/>
      <c r="W2239" s="40"/>
      <c r="X2239" s="40"/>
      <c r="AB2239" s="8"/>
      <c r="AC2239" s="8"/>
      <c r="AD2239" s="8"/>
      <c r="AE2239" s="8"/>
      <c r="AF2239" s="97"/>
      <c r="AG2239" s="13"/>
      <c r="AH2239" s="13"/>
      <c r="AI2239" s="13"/>
      <c r="AJ2239" s="13"/>
      <c r="AK2239" s="13"/>
      <c r="AL2239" s="13"/>
      <c r="AM2239" s="13"/>
      <c r="AN2239" s="13"/>
      <c r="AO2239" s="13"/>
      <c r="AP2239" s="13"/>
    </row>
    <row r="2240" spans="1:42" ht="15" hidden="1" x14ac:dyDescent="0.25">
      <c r="A2240"/>
      <c r="B2240"/>
      <c r="C2240"/>
      <c r="D2240"/>
      <c r="E2240"/>
      <c r="F2240"/>
      <c r="G2240"/>
      <c r="H2240"/>
      <c r="I2240"/>
      <c r="J2240"/>
      <c r="K2240"/>
      <c r="L2240"/>
      <c r="M2240"/>
      <c r="N2240"/>
      <c r="O2240"/>
      <c r="P2240"/>
      <c r="Q2240"/>
      <c r="R2240"/>
      <c r="S2240"/>
      <c r="T2240"/>
      <c r="U2240"/>
      <c r="V2240" s="40"/>
      <c r="W2240" s="40"/>
      <c r="X2240" s="40"/>
      <c r="AF2240" s="97"/>
      <c r="AG2240" s="13"/>
      <c r="AH2240" s="13"/>
      <c r="AI2240" s="13"/>
      <c r="AJ2240" s="13"/>
      <c r="AK2240" s="13"/>
      <c r="AL2240" s="13"/>
      <c r="AM2240" s="13"/>
      <c r="AN2240" s="13"/>
      <c r="AO2240" s="13"/>
      <c r="AP2240" s="13"/>
    </row>
    <row r="2241" spans="1:42" ht="15" hidden="1" x14ac:dyDescent="0.25">
      <c r="A2241"/>
      <c r="B2241"/>
      <c r="C2241"/>
      <c r="D2241"/>
      <c r="E2241"/>
      <c r="F2241"/>
      <c r="G2241"/>
      <c r="H2241"/>
      <c r="I2241"/>
      <c r="J2241"/>
      <c r="K2241"/>
      <c r="L2241"/>
      <c r="M2241"/>
      <c r="N2241"/>
      <c r="O2241"/>
      <c r="P2241"/>
      <c r="Q2241"/>
      <c r="R2241"/>
      <c r="S2241"/>
      <c r="T2241"/>
      <c r="U2241"/>
      <c r="V2241" s="40"/>
      <c r="W2241" s="40"/>
      <c r="X2241" s="40"/>
      <c r="AF2241" s="97"/>
      <c r="AG2241" s="13"/>
      <c r="AH2241" s="13"/>
      <c r="AI2241" s="13"/>
      <c r="AJ2241" s="13"/>
      <c r="AK2241" s="13"/>
      <c r="AL2241" s="13"/>
      <c r="AM2241" s="13"/>
      <c r="AN2241" s="13"/>
      <c r="AO2241" s="13"/>
      <c r="AP2241" s="13"/>
    </row>
    <row r="2242" spans="1:42" ht="15" hidden="1" x14ac:dyDescent="0.25">
      <c r="A2242"/>
      <c r="B2242"/>
      <c r="C2242"/>
      <c r="D2242"/>
      <c r="E2242"/>
      <c r="F2242"/>
      <c r="G2242"/>
      <c r="H2242"/>
      <c r="I2242"/>
      <c r="J2242"/>
      <c r="K2242"/>
      <c r="L2242"/>
      <c r="M2242"/>
      <c r="N2242"/>
      <c r="O2242"/>
      <c r="P2242"/>
      <c r="Q2242"/>
      <c r="R2242"/>
      <c r="S2242"/>
      <c r="T2242"/>
      <c r="U2242"/>
      <c r="V2242" s="40"/>
      <c r="W2242" s="40"/>
      <c r="X2242" s="40"/>
      <c r="AF2242" s="97"/>
      <c r="AG2242" s="13"/>
      <c r="AH2242" s="13"/>
      <c r="AI2242" s="13"/>
      <c r="AJ2242" s="13"/>
      <c r="AK2242" s="13"/>
      <c r="AL2242" s="13"/>
      <c r="AM2242" s="13"/>
      <c r="AN2242" s="13"/>
      <c r="AO2242" s="13"/>
      <c r="AP2242" s="13"/>
    </row>
    <row r="2243" spans="1:42" ht="15" hidden="1" x14ac:dyDescent="0.25">
      <c r="A2243"/>
      <c r="B2243"/>
      <c r="C2243"/>
      <c r="D2243"/>
      <c r="E2243"/>
      <c r="F2243"/>
      <c r="G2243"/>
      <c r="H2243"/>
      <c r="I2243"/>
      <c r="J2243"/>
      <c r="K2243"/>
      <c r="L2243"/>
      <c r="M2243"/>
      <c r="N2243"/>
      <c r="O2243"/>
      <c r="P2243"/>
      <c r="Q2243"/>
      <c r="R2243"/>
      <c r="S2243"/>
      <c r="T2243"/>
      <c r="U2243"/>
      <c r="V2243" s="40"/>
      <c r="W2243" s="40"/>
      <c r="X2243" s="40"/>
      <c r="AF2243" s="97"/>
      <c r="AG2243" s="13"/>
      <c r="AH2243" s="13"/>
      <c r="AI2243" s="13"/>
      <c r="AJ2243" s="13"/>
      <c r="AK2243" s="13"/>
      <c r="AL2243" s="13"/>
      <c r="AM2243" s="13"/>
      <c r="AN2243" s="13"/>
      <c r="AO2243" s="13"/>
      <c r="AP2243" s="13"/>
    </row>
    <row r="2244" spans="1:42" ht="15" hidden="1" x14ac:dyDescent="0.25">
      <c r="A2244"/>
      <c r="B2244"/>
      <c r="C2244"/>
      <c r="D2244"/>
      <c r="E2244"/>
      <c r="F2244"/>
      <c r="G2244"/>
      <c r="H2244"/>
      <c r="I2244"/>
      <c r="J2244"/>
      <c r="K2244"/>
      <c r="L2244"/>
      <c r="M2244"/>
      <c r="N2244"/>
      <c r="O2244"/>
      <c r="P2244"/>
      <c r="Q2244"/>
      <c r="R2244"/>
      <c r="S2244"/>
      <c r="T2244"/>
      <c r="U2244"/>
      <c r="V2244" s="40"/>
      <c r="W2244" s="40"/>
      <c r="X2244" s="40"/>
      <c r="AF2244" s="97"/>
      <c r="AG2244" s="13"/>
      <c r="AH2244" s="13"/>
      <c r="AI2244" s="13"/>
      <c r="AJ2244" s="13"/>
      <c r="AK2244" s="13"/>
      <c r="AL2244" s="13"/>
      <c r="AM2244" s="13"/>
      <c r="AN2244" s="13"/>
      <c r="AO2244" s="13"/>
      <c r="AP2244" s="13"/>
    </row>
    <row r="2245" spans="1:42" ht="15" hidden="1" x14ac:dyDescent="0.25">
      <c r="A2245"/>
      <c r="B2245"/>
      <c r="C2245"/>
      <c r="D2245"/>
      <c r="E2245"/>
      <c r="F2245"/>
      <c r="G2245"/>
      <c r="H2245"/>
      <c r="I2245"/>
      <c r="J2245"/>
      <c r="K2245"/>
      <c r="L2245"/>
      <c r="M2245"/>
      <c r="N2245"/>
      <c r="O2245"/>
      <c r="P2245"/>
      <c r="Q2245"/>
      <c r="R2245"/>
      <c r="S2245"/>
      <c r="T2245"/>
      <c r="U2245"/>
      <c r="V2245" s="40"/>
      <c r="W2245" s="40"/>
      <c r="X2245" s="40"/>
      <c r="AF2245" s="97"/>
      <c r="AG2245" s="13"/>
      <c r="AH2245" s="13"/>
      <c r="AI2245" s="13"/>
      <c r="AJ2245" s="13"/>
      <c r="AK2245" s="13"/>
      <c r="AL2245" s="13"/>
      <c r="AM2245" s="13"/>
      <c r="AN2245" s="13"/>
      <c r="AO2245" s="13"/>
      <c r="AP2245" s="13"/>
    </row>
    <row r="2246" spans="1:42" ht="15" hidden="1" x14ac:dyDescent="0.25">
      <c r="A2246"/>
      <c r="B2246"/>
      <c r="C2246"/>
      <c r="D2246"/>
      <c r="E2246"/>
      <c r="F2246"/>
      <c r="G2246"/>
      <c r="H2246"/>
      <c r="I2246"/>
      <c r="J2246"/>
      <c r="K2246"/>
      <c r="L2246"/>
      <c r="M2246"/>
      <c r="N2246"/>
      <c r="O2246"/>
      <c r="P2246"/>
      <c r="Q2246"/>
      <c r="R2246"/>
      <c r="S2246"/>
      <c r="T2246"/>
      <c r="U2246"/>
      <c r="V2246" s="40"/>
      <c r="W2246" s="40"/>
      <c r="X2246" s="40"/>
      <c r="AF2246" s="97"/>
      <c r="AG2246" s="13"/>
      <c r="AH2246" s="13"/>
      <c r="AI2246" s="13"/>
      <c r="AJ2246" s="13"/>
      <c r="AK2246" s="13"/>
      <c r="AL2246" s="13"/>
      <c r="AM2246" s="13"/>
      <c r="AN2246" s="13"/>
      <c r="AO2246" s="13"/>
      <c r="AP2246" s="13"/>
    </row>
    <row r="2247" spans="1:42" ht="15" hidden="1" x14ac:dyDescent="0.25">
      <c r="A2247"/>
      <c r="B2247"/>
      <c r="C2247"/>
      <c r="D2247"/>
      <c r="E2247"/>
      <c r="F2247"/>
      <c r="G2247"/>
      <c r="H2247"/>
      <c r="I2247"/>
      <c r="J2247"/>
      <c r="K2247"/>
      <c r="L2247"/>
      <c r="M2247"/>
      <c r="N2247"/>
      <c r="O2247"/>
      <c r="P2247"/>
      <c r="Q2247"/>
      <c r="R2247"/>
      <c r="S2247"/>
      <c r="T2247"/>
      <c r="U2247"/>
      <c r="V2247" s="40"/>
      <c r="W2247" s="40"/>
      <c r="X2247" s="40"/>
      <c r="AB2247" s="8"/>
      <c r="AC2247" s="8"/>
      <c r="AD2247" s="8"/>
      <c r="AE2247" s="8"/>
      <c r="AF2247" s="97"/>
      <c r="AG2247" s="13"/>
      <c r="AH2247" s="13"/>
      <c r="AI2247" s="13"/>
      <c r="AJ2247" s="13"/>
      <c r="AK2247" s="13"/>
      <c r="AL2247" s="13"/>
      <c r="AM2247" s="13"/>
      <c r="AN2247" s="13"/>
      <c r="AO2247" s="13"/>
      <c r="AP2247" s="13"/>
    </row>
    <row r="2248" spans="1:42" ht="15" hidden="1" x14ac:dyDescent="0.25">
      <c r="A2248"/>
      <c r="B2248"/>
      <c r="C2248"/>
      <c r="D2248"/>
      <c r="E2248"/>
      <c r="F2248"/>
      <c r="G2248"/>
      <c r="H2248"/>
      <c r="I2248"/>
      <c r="J2248"/>
      <c r="K2248"/>
      <c r="L2248"/>
      <c r="M2248"/>
      <c r="N2248"/>
      <c r="O2248"/>
      <c r="P2248"/>
      <c r="Q2248"/>
      <c r="R2248"/>
      <c r="S2248"/>
      <c r="T2248"/>
      <c r="U2248"/>
      <c r="V2248" s="40"/>
      <c r="W2248" s="40"/>
      <c r="X2248" s="40"/>
      <c r="AF2248" s="97"/>
      <c r="AG2248" s="13"/>
      <c r="AH2248" s="13"/>
      <c r="AI2248" s="13"/>
      <c r="AJ2248" s="13"/>
      <c r="AK2248" s="13"/>
      <c r="AL2248" s="13"/>
      <c r="AM2248" s="13"/>
      <c r="AN2248" s="13"/>
      <c r="AO2248" s="13"/>
      <c r="AP2248" s="13"/>
    </row>
    <row r="2249" spans="1:42" ht="15" hidden="1" x14ac:dyDescent="0.25">
      <c r="A2249"/>
      <c r="B2249"/>
      <c r="C2249"/>
      <c r="D2249"/>
      <c r="E2249"/>
      <c r="F2249"/>
      <c r="G2249"/>
      <c r="H2249"/>
      <c r="I2249"/>
      <c r="J2249"/>
      <c r="K2249"/>
      <c r="L2249"/>
      <c r="M2249"/>
      <c r="N2249"/>
      <c r="O2249"/>
      <c r="P2249"/>
      <c r="Q2249"/>
      <c r="R2249"/>
      <c r="S2249"/>
      <c r="T2249"/>
      <c r="U2249"/>
      <c r="V2249" s="40"/>
      <c r="W2249" s="40"/>
      <c r="X2249" s="40"/>
      <c r="AF2249" s="97"/>
      <c r="AG2249" s="13"/>
      <c r="AH2249" s="13"/>
      <c r="AI2249" s="13"/>
      <c r="AJ2249" s="13"/>
      <c r="AK2249" s="13"/>
      <c r="AL2249" s="13"/>
      <c r="AM2249" s="13"/>
      <c r="AN2249" s="13"/>
      <c r="AO2249" s="13"/>
      <c r="AP2249" s="13"/>
    </row>
    <row r="2250" spans="1:42" ht="15" hidden="1" x14ac:dyDescent="0.25">
      <c r="A2250"/>
      <c r="B2250"/>
      <c r="C2250"/>
      <c r="D2250"/>
      <c r="E2250"/>
      <c r="F2250"/>
      <c r="G2250"/>
      <c r="H2250"/>
      <c r="I2250"/>
      <c r="J2250"/>
      <c r="K2250"/>
      <c r="L2250"/>
      <c r="M2250"/>
      <c r="N2250"/>
      <c r="O2250"/>
      <c r="P2250"/>
      <c r="Q2250"/>
      <c r="R2250"/>
      <c r="S2250"/>
      <c r="T2250"/>
      <c r="U2250"/>
      <c r="V2250" s="40"/>
      <c r="W2250" s="40"/>
      <c r="X2250" s="40"/>
      <c r="AF2250" s="97"/>
      <c r="AG2250" s="13"/>
      <c r="AH2250" s="13"/>
      <c r="AI2250" s="13"/>
      <c r="AJ2250" s="13"/>
      <c r="AK2250" s="13"/>
      <c r="AL2250" s="13"/>
      <c r="AM2250" s="13"/>
      <c r="AN2250" s="13"/>
      <c r="AO2250" s="13"/>
      <c r="AP2250" s="13"/>
    </row>
    <row r="2251" spans="1:42" ht="15" hidden="1" x14ac:dyDescent="0.25">
      <c r="A2251"/>
      <c r="B2251"/>
      <c r="C2251"/>
      <c r="D2251"/>
      <c r="E2251"/>
      <c r="F2251"/>
      <c r="G2251"/>
      <c r="H2251"/>
      <c r="I2251"/>
      <c r="J2251"/>
      <c r="K2251"/>
      <c r="L2251"/>
      <c r="M2251"/>
      <c r="N2251"/>
      <c r="O2251"/>
      <c r="P2251"/>
      <c r="Q2251"/>
      <c r="R2251"/>
      <c r="S2251"/>
      <c r="T2251"/>
      <c r="U2251"/>
      <c r="V2251" s="40"/>
      <c r="W2251" s="40"/>
      <c r="X2251" s="40"/>
      <c r="AF2251" s="97"/>
      <c r="AG2251" s="13"/>
      <c r="AH2251" s="13"/>
      <c r="AI2251" s="13"/>
      <c r="AJ2251" s="13"/>
      <c r="AK2251" s="13"/>
      <c r="AL2251" s="13"/>
      <c r="AM2251" s="13"/>
      <c r="AN2251" s="13"/>
      <c r="AO2251" s="13"/>
      <c r="AP2251" s="13"/>
    </row>
    <row r="2252" spans="1:42" ht="15" hidden="1" x14ac:dyDescent="0.25">
      <c r="A2252"/>
      <c r="B2252"/>
      <c r="C2252"/>
      <c r="D2252"/>
      <c r="E2252"/>
      <c r="F2252"/>
      <c r="G2252"/>
      <c r="H2252"/>
      <c r="I2252"/>
      <c r="J2252"/>
      <c r="K2252"/>
      <c r="L2252"/>
      <c r="M2252"/>
      <c r="N2252"/>
      <c r="O2252"/>
      <c r="P2252"/>
      <c r="Q2252"/>
      <c r="R2252"/>
      <c r="S2252"/>
      <c r="T2252"/>
      <c r="U2252"/>
      <c r="V2252" s="40"/>
      <c r="W2252" s="40"/>
      <c r="X2252" s="40"/>
      <c r="AF2252" s="97"/>
      <c r="AG2252" s="13"/>
      <c r="AH2252" s="13"/>
      <c r="AI2252" s="13"/>
      <c r="AJ2252" s="13"/>
      <c r="AK2252" s="13"/>
      <c r="AL2252" s="13"/>
      <c r="AM2252" s="13"/>
      <c r="AN2252" s="13"/>
      <c r="AO2252" s="13"/>
      <c r="AP2252" s="13"/>
    </row>
    <row r="2253" spans="1:42" ht="15" hidden="1" x14ac:dyDescent="0.25">
      <c r="A2253"/>
      <c r="B2253"/>
      <c r="C2253"/>
      <c r="D2253"/>
      <c r="E2253"/>
      <c r="F2253"/>
      <c r="G2253"/>
      <c r="H2253"/>
      <c r="I2253"/>
      <c r="J2253"/>
      <c r="K2253"/>
      <c r="L2253"/>
      <c r="M2253"/>
      <c r="N2253"/>
      <c r="O2253"/>
      <c r="P2253"/>
      <c r="Q2253"/>
      <c r="R2253"/>
      <c r="S2253"/>
      <c r="T2253"/>
      <c r="U2253"/>
      <c r="V2253" s="40"/>
      <c r="W2253" s="40"/>
      <c r="X2253" s="40"/>
      <c r="AF2253" s="97"/>
      <c r="AG2253" s="13"/>
      <c r="AH2253" s="13"/>
      <c r="AI2253" s="13"/>
      <c r="AJ2253" s="13"/>
      <c r="AK2253" s="13"/>
      <c r="AL2253" s="13"/>
      <c r="AM2253" s="13"/>
      <c r="AN2253" s="13"/>
      <c r="AO2253" s="13"/>
      <c r="AP2253" s="13"/>
    </row>
    <row r="2254" spans="1:42" ht="15" hidden="1" x14ac:dyDescent="0.25">
      <c r="A2254"/>
      <c r="B2254"/>
      <c r="C2254"/>
      <c r="D2254"/>
      <c r="E2254"/>
      <c r="F2254"/>
      <c r="G2254"/>
      <c r="H2254"/>
      <c r="I2254"/>
      <c r="J2254"/>
      <c r="K2254"/>
      <c r="L2254"/>
      <c r="M2254"/>
      <c r="N2254"/>
      <c r="O2254"/>
      <c r="P2254"/>
      <c r="Q2254"/>
      <c r="R2254"/>
      <c r="S2254"/>
      <c r="T2254"/>
      <c r="U2254"/>
      <c r="V2254" s="40"/>
      <c r="W2254" s="40"/>
      <c r="X2254" s="40"/>
      <c r="AF2254" s="97"/>
      <c r="AG2254" s="13"/>
      <c r="AH2254" s="13"/>
      <c r="AI2254" s="13"/>
      <c r="AJ2254" s="13"/>
      <c r="AK2254" s="13"/>
      <c r="AL2254" s="13"/>
      <c r="AM2254" s="13"/>
      <c r="AN2254" s="13"/>
      <c r="AO2254" s="13"/>
      <c r="AP2254" s="13"/>
    </row>
    <row r="2255" spans="1:42" ht="15" hidden="1" x14ac:dyDescent="0.25">
      <c r="A2255"/>
      <c r="B2255"/>
      <c r="C2255"/>
      <c r="D2255"/>
      <c r="E2255"/>
      <c r="F2255"/>
      <c r="G2255"/>
      <c r="H2255"/>
      <c r="I2255"/>
      <c r="J2255"/>
      <c r="K2255"/>
      <c r="L2255"/>
      <c r="M2255"/>
      <c r="N2255"/>
      <c r="O2255"/>
      <c r="P2255"/>
      <c r="Q2255"/>
      <c r="R2255"/>
      <c r="S2255"/>
      <c r="T2255"/>
      <c r="U2255"/>
      <c r="V2255" s="40"/>
      <c r="W2255" s="40"/>
      <c r="X2255" s="40"/>
      <c r="AF2255" s="97"/>
      <c r="AG2255" s="13"/>
      <c r="AH2255" s="13"/>
      <c r="AI2255" s="13"/>
      <c r="AJ2255" s="13"/>
      <c r="AK2255" s="13"/>
      <c r="AL2255" s="13"/>
      <c r="AM2255" s="13"/>
      <c r="AN2255" s="13"/>
      <c r="AO2255" s="13"/>
      <c r="AP2255" s="13"/>
    </row>
    <row r="2256" spans="1:42" ht="15" hidden="1" x14ac:dyDescent="0.25">
      <c r="A2256"/>
      <c r="B2256"/>
      <c r="C2256"/>
      <c r="D2256"/>
      <c r="E2256"/>
      <c r="F2256"/>
      <c r="G2256"/>
      <c r="H2256"/>
      <c r="I2256"/>
      <c r="J2256"/>
      <c r="K2256"/>
      <c r="L2256"/>
      <c r="M2256"/>
      <c r="N2256"/>
      <c r="O2256"/>
      <c r="P2256"/>
      <c r="Q2256"/>
      <c r="R2256"/>
      <c r="S2256"/>
      <c r="T2256"/>
      <c r="U2256"/>
      <c r="V2256" s="40"/>
      <c r="W2256" s="40"/>
      <c r="X2256" s="40"/>
      <c r="AF2256" s="97"/>
      <c r="AG2256" s="13"/>
      <c r="AH2256" s="13"/>
      <c r="AI2256" s="13"/>
      <c r="AJ2256" s="13"/>
      <c r="AK2256" s="13"/>
      <c r="AL2256" s="13"/>
      <c r="AM2256" s="13"/>
      <c r="AN2256" s="13"/>
      <c r="AO2256" s="13"/>
      <c r="AP2256" s="13"/>
    </row>
    <row r="2257" spans="1:42" ht="15" hidden="1" x14ac:dyDescent="0.25">
      <c r="A2257"/>
      <c r="B2257"/>
      <c r="C2257"/>
      <c r="D2257"/>
      <c r="E2257"/>
      <c r="F2257"/>
      <c r="G2257"/>
      <c r="H2257"/>
      <c r="I2257"/>
      <c r="J2257"/>
      <c r="K2257"/>
      <c r="L2257"/>
      <c r="M2257"/>
      <c r="N2257"/>
      <c r="O2257"/>
      <c r="P2257"/>
      <c r="Q2257"/>
      <c r="R2257"/>
      <c r="S2257"/>
      <c r="T2257"/>
      <c r="U2257"/>
      <c r="V2257" s="40"/>
      <c r="W2257" s="40"/>
      <c r="X2257" s="40"/>
      <c r="AF2257" s="97"/>
      <c r="AG2257" s="13"/>
      <c r="AH2257" s="13"/>
      <c r="AI2257" s="13"/>
      <c r="AJ2257" s="13"/>
      <c r="AK2257" s="13"/>
      <c r="AL2257" s="13"/>
      <c r="AM2257" s="13"/>
      <c r="AN2257" s="13"/>
      <c r="AO2257" s="13"/>
      <c r="AP2257" s="13"/>
    </row>
    <row r="2258" spans="1:42" ht="15" hidden="1" x14ac:dyDescent="0.25">
      <c r="A2258"/>
      <c r="B2258"/>
      <c r="C2258"/>
      <c r="D2258"/>
      <c r="E2258"/>
      <c r="F2258"/>
      <c r="G2258"/>
      <c r="H2258"/>
      <c r="I2258"/>
      <c r="J2258"/>
      <c r="K2258"/>
      <c r="L2258"/>
      <c r="M2258"/>
      <c r="N2258"/>
      <c r="O2258"/>
      <c r="P2258"/>
      <c r="Q2258"/>
      <c r="R2258"/>
      <c r="S2258"/>
      <c r="T2258"/>
      <c r="U2258"/>
      <c r="V2258" s="40"/>
      <c r="W2258" s="40"/>
      <c r="X2258" s="40"/>
      <c r="AF2258" s="97"/>
      <c r="AG2258" s="13"/>
      <c r="AH2258" s="13"/>
      <c r="AI2258" s="13"/>
      <c r="AJ2258" s="13"/>
      <c r="AK2258" s="13"/>
      <c r="AL2258" s="13"/>
      <c r="AM2258" s="13"/>
      <c r="AN2258" s="13"/>
      <c r="AO2258" s="13"/>
      <c r="AP2258" s="13"/>
    </row>
    <row r="2259" spans="1:42" ht="15" hidden="1" x14ac:dyDescent="0.25">
      <c r="A2259"/>
      <c r="B2259"/>
      <c r="C2259"/>
      <c r="D2259"/>
      <c r="E2259"/>
      <c r="F2259"/>
      <c r="G2259"/>
      <c r="H2259"/>
      <c r="I2259"/>
      <c r="J2259"/>
      <c r="K2259"/>
      <c r="L2259"/>
      <c r="M2259"/>
      <c r="N2259"/>
      <c r="O2259"/>
      <c r="P2259"/>
      <c r="Q2259"/>
      <c r="R2259"/>
      <c r="S2259"/>
      <c r="T2259"/>
      <c r="U2259"/>
      <c r="V2259" s="40"/>
      <c r="W2259" s="40"/>
      <c r="X2259" s="40"/>
      <c r="AF2259" s="97"/>
      <c r="AG2259" s="13"/>
      <c r="AH2259" s="13"/>
      <c r="AI2259" s="13"/>
      <c r="AJ2259" s="13"/>
      <c r="AK2259" s="13"/>
      <c r="AL2259" s="13"/>
      <c r="AM2259" s="13"/>
      <c r="AN2259" s="13"/>
      <c r="AO2259" s="13"/>
      <c r="AP2259" s="13"/>
    </row>
    <row r="2260" spans="1:42" ht="15" hidden="1" x14ac:dyDescent="0.25">
      <c r="A2260"/>
      <c r="B2260"/>
      <c r="C2260"/>
      <c r="D2260"/>
      <c r="E2260"/>
      <c r="F2260"/>
      <c r="G2260"/>
      <c r="H2260"/>
      <c r="I2260"/>
      <c r="J2260"/>
      <c r="K2260"/>
      <c r="L2260"/>
      <c r="M2260"/>
      <c r="N2260"/>
      <c r="O2260"/>
      <c r="P2260"/>
      <c r="Q2260"/>
      <c r="R2260"/>
      <c r="S2260"/>
      <c r="T2260"/>
      <c r="U2260"/>
      <c r="V2260" s="40"/>
      <c r="W2260" s="40"/>
      <c r="X2260" s="40"/>
      <c r="AF2260" s="97"/>
      <c r="AG2260" s="13"/>
      <c r="AH2260" s="13"/>
      <c r="AI2260" s="13"/>
      <c r="AJ2260" s="13"/>
      <c r="AK2260" s="13"/>
      <c r="AL2260" s="13"/>
      <c r="AM2260" s="13"/>
      <c r="AN2260" s="13"/>
      <c r="AO2260" s="13"/>
      <c r="AP2260" s="13"/>
    </row>
    <row r="2261" spans="1:42" ht="15" hidden="1" x14ac:dyDescent="0.25">
      <c r="A2261"/>
      <c r="B2261"/>
      <c r="C2261"/>
      <c r="D2261"/>
      <c r="E2261"/>
      <c r="F2261"/>
      <c r="G2261"/>
      <c r="H2261"/>
      <c r="I2261"/>
      <c r="J2261"/>
      <c r="K2261"/>
      <c r="L2261"/>
      <c r="M2261"/>
      <c r="N2261"/>
      <c r="O2261"/>
      <c r="P2261"/>
      <c r="Q2261"/>
      <c r="R2261"/>
      <c r="S2261"/>
      <c r="T2261"/>
      <c r="U2261"/>
      <c r="V2261" s="40"/>
      <c r="W2261" s="40"/>
      <c r="X2261" s="40"/>
      <c r="AF2261" s="97"/>
      <c r="AG2261" s="13"/>
      <c r="AH2261" s="13"/>
      <c r="AI2261" s="13"/>
      <c r="AJ2261" s="13"/>
      <c r="AK2261" s="13"/>
      <c r="AL2261" s="13"/>
      <c r="AM2261" s="13"/>
      <c r="AN2261" s="13"/>
      <c r="AO2261" s="13"/>
      <c r="AP2261" s="13"/>
    </row>
    <row r="2262" spans="1:42" ht="15" hidden="1" x14ac:dyDescent="0.25">
      <c r="A2262"/>
      <c r="B2262"/>
      <c r="C2262"/>
      <c r="D2262"/>
      <c r="E2262"/>
      <c r="F2262"/>
      <c r="G2262"/>
      <c r="H2262"/>
      <c r="I2262"/>
      <c r="J2262"/>
      <c r="K2262"/>
      <c r="L2262"/>
      <c r="M2262"/>
      <c r="N2262"/>
      <c r="O2262"/>
      <c r="P2262"/>
      <c r="Q2262"/>
      <c r="R2262"/>
      <c r="S2262"/>
      <c r="T2262"/>
      <c r="U2262"/>
      <c r="V2262" s="40"/>
      <c r="W2262" s="40"/>
      <c r="X2262" s="40"/>
      <c r="AF2262" s="97"/>
      <c r="AG2262" s="13"/>
      <c r="AH2262" s="13"/>
      <c r="AI2262" s="13"/>
      <c r="AJ2262" s="13"/>
      <c r="AK2262" s="13"/>
      <c r="AL2262" s="13"/>
      <c r="AM2262" s="13"/>
      <c r="AN2262" s="13"/>
      <c r="AO2262" s="13"/>
      <c r="AP2262" s="13"/>
    </row>
    <row r="2263" spans="1:42" ht="15" hidden="1" x14ac:dyDescent="0.25">
      <c r="A2263"/>
      <c r="B2263"/>
      <c r="C2263"/>
      <c r="D2263"/>
      <c r="E2263"/>
      <c r="F2263"/>
      <c r="G2263"/>
      <c r="H2263"/>
      <c r="I2263"/>
      <c r="J2263"/>
      <c r="K2263"/>
      <c r="L2263"/>
      <c r="M2263"/>
      <c r="N2263"/>
      <c r="O2263"/>
      <c r="P2263"/>
      <c r="Q2263"/>
      <c r="R2263"/>
      <c r="S2263"/>
      <c r="T2263"/>
      <c r="U2263"/>
      <c r="V2263" s="40"/>
      <c r="W2263" s="40"/>
      <c r="X2263" s="40"/>
      <c r="AF2263" s="97"/>
      <c r="AG2263" s="13"/>
      <c r="AH2263" s="13"/>
      <c r="AI2263" s="13"/>
      <c r="AJ2263" s="13"/>
      <c r="AK2263" s="13"/>
      <c r="AL2263" s="13"/>
      <c r="AM2263" s="13"/>
      <c r="AN2263" s="13"/>
      <c r="AO2263" s="13"/>
      <c r="AP2263" s="13"/>
    </row>
    <row r="2264" spans="1:42" ht="15" hidden="1" x14ac:dyDescent="0.25">
      <c r="A2264"/>
      <c r="B2264"/>
      <c r="C2264"/>
      <c r="D2264"/>
      <c r="E2264"/>
      <c r="F2264"/>
      <c r="G2264"/>
      <c r="H2264"/>
      <c r="I2264"/>
      <c r="J2264"/>
      <c r="K2264"/>
      <c r="L2264"/>
      <c r="M2264"/>
      <c r="N2264"/>
      <c r="O2264"/>
      <c r="P2264"/>
      <c r="Q2264"/>
      <c r="R2264"/>
      <c r="S2264"/>
      <c r="T2264"/>
      <c r="U2264"/>
      <c r="V2264" s="40"/>
      <c r="W2264" s="40"/>
      <c r="X2264" s="40"/>
      <c r="AF2264" s="97"/>
      <c r="AG2264" s="13"/>
      <c r="AH2264" s="13"/>
      <c r="AI2264" s="13"/>
      <c r="AJ2264" s="13"/>
      <c r="AK2264" s="13"/>
      <c r="AL2264" s="13"/>
      <c r="AM2264" s="13"/>
      <c r="AN2264" s="13"/>
      <c r="AO2264" s="13"/>
      <c r="AP2264" s="13"/>
    </row>
    <row r="2265" spans="1:42" ht="15" hidden="1" x14ac:dyDescent="0.25">
      <c r="A2265"/>
      <c r="B2265"/>
      <c r="C2265"/>
      <c r="D2265"/>
      <c r="E2265"/>
      <c r="F2265"/>
      <c r="G2265"/>
      <c r="H2265"/>
      <c r="I2265"/>
      <c r="J2265"/>
      <c r="K2265"/>
      <c r="L2265"/>
      <c r="M2265"/>
      <c r="N2265"/>
      <c r="O2265"/>
      <c r="P2265"/>
      <c r="Q2265"/>
      <c r="R2265"/>
      <c r="S2265"/>
      <c r="T2265"/>
      <c r="U2265"/>
      <c r="V2265" s="40"/>
      <c r="W2265" s="40"/>
      <c r="X2265" s="40"/>
      <c r="AF2265" s="97"/>
      <c r="AG2265" s="13"/>
      <c r="AH2265" s="13"/>
      <c r="AI2265" s="13"/>
      <c r="AJ2265" s="13"/>
      <c r="AK2265" s="13"/>
      <c r="AL2265" s="13"/>
      <c r="AM2265" s="13"/>
      <c r="AN2265" s="13"/>
      <c r="AO2265" s="13"/>
      <c r="AP2265" s="13"/>
    </row>
    <row r="2266" spans="1:42" ht="15" hidden="1" x14ac:dyDescent="0.25">
      <c r="A2266"/>
      <c r="B2266"/>
      <c r="C2266"/>
      <c r="D2266"/>
      <c r="E2266"/>
      <c r="F2266"/>
      <c r="G2266"/>
      <c r="H2266"/>
      <c r="I2266"/>
      <c r="J2266"/>
      <c r="K2266"/>
      <c r="L2266"/>
      <c r="M2266"/>
      <c r="N2266"/>
      <c r="O2266"/>
      <c r="P2266"/>
      <c r="Q2266"/>
      <c r="R2266"/>
      <c r="S2266"/>
      <c r="T2266"/>
      <c r="U2266"/>
      <c r="V2266" s="40"/>
      <c r="W2266" s="40"/>
      <c r="X2266" s="40"/>
      <c r="AF2266" s="97"/>
      <c r="AG2266" s="13"/>
      <c r="AH2266" s="13"/>
      <c r="AI2266" s="13"/>
      <c r="AJ2266" s="13"/>
      <c r="AK2266" s="13"/>
      <c r="AL2266" s="13"/>
      <c r="AM2266" s="13"/>
      <c r="AN2266" s="13"/>
      <c r="AO2266" s="13"/>
      <c r="AP2266" s="13"/>
    </row>
    <row r="2267" spans="1:42" ht="15" hidden="1" x14ac:dyDescent="0.25">
      <c r="A2267"/>
      <c r="B2267"/>
      <c r="C2267"/>
      <c r="D2267"/>
      <c r="E2267"/>
      <c r="F2267"/>
      <c r="G2267"/>
      <c r="H2267"/>
      <c r="I2267"/>
      <c r="J2267"/>
      <c r="K2267"/>
      <c r="L2267"/>
      <c r="M2267"/>
      <c r="N2267"/>
      <c r="O2267"/>
      <c r="P2267"/>
      <c r="Q2267"/>
      <c r="R2267"/>
      <c r="S2267"/>
      <c r="T2267"/>
      <c r="U2267"/>
      <c r="V2267" s="40"/>
      <c r="W2267" s="40"/>
      <c r="X2267" s="40"/>
      <c r="AF2267" s="97"/>
      <c r="AG2267" s="13"/>
      <c r="AH2267" s="13"/>
      <c r="AI2267" s="13"/>
      <c r="AJ2267" s="13"/>
      <c r="AK2267" s="13"/>
      <c r="AL2267" s="13"/>
      <c r="AM2267" s="13"/>
      <c r="AN2267" s="13"/>
      <c r="AO2267" s="13"/>
      <c r="AP2267" s="13"/>
    </row>
    <row r="2268" spans="1:42" ht="15" hidden="1" x14ac:dyDescent="0.25">
      <c r="A2268"/>
      <c r="B2268"/>
      <c r="C2268"/>
      <c r="D2268"/>
      <c r="E2268"/>
      <c r="F2268"/>
      <c r="G2268"/>
      <c r="H2268"/>
      <c r="I2268"/>
      <c r="J2268"/>
      <c r="K2268"/>
      <c r="L2268"/>
      <c r="M2268"/>
      <c r="N2268"/>
      <c r="O2268"/>
      <c r="P2268"/>
      <c r="Q2268"/>
      <c r="R2268"/>
      <c r="S2268"/>
      <c r="T2268"/>
      <c r="U2268"/>
      <c r="V2268" s="40"/>
      <c r="W2268" s="40"/>
      <c r="X2268" s="40"/>
      <c r="AF2268" s="97"/>
      <c r="AG2268" s="13"/>
      <c r="AH2268" s="13"/>
      <c r="AI2268" s="13"/>
      <c r="AJ2268" s="13"/>
      <c r="AK2268" s="13"/>
      <c r="AL2268" s="13"/>
      <c r="AM2268" s="13"/>
      <c r="AN2268" s="13"/>
      <c r="AO2268" s="13"/>
      <c r="AP2268" s="13"/>
    </row>
    <row r="2269" spans="1:42" ht="15" hidden="1" x14ac:dyDescent="0.25">
      <c r="A2269"/>
      <c r="B2269"/>
      <c r="C2269"/>
      <c r="D2269"/>
      <c r="E2269"/>
      <c r="F2269"/>
      <c r="G2269"/>
      <c r="H2269"/>
      <c r="I2269"/>
      <c r="J2269"/>
      <c r="K2269"/>
      <c r="L2269"/>
      <c r="M2269"/>
      <c r="N2269"/>
      <c r="O2269"/>
      <c r="P2269"/>
      <c r="Q2269"/>
      <c r="R2269"/>
      <c r="S2269"/>
      <c r="T2269"/>
      <c r="U2269"/>
      <c r="V2269" s="40"/>
      <c r="W2269" s="40"/>
      <c r="X2269" s="40"/>
      <c r="AF2269" s="97"/>
      <c r="AG2269" s="13"/>
      <c r="AH2269" s="13"/>
      <c r="AI2269" s="13"/>
      <c r="AJ2269" s="13"/>
      <c r="AK2269" s="13"/>
      <c r="AL2269" s="13"/>
      <c r="AM2269" s="13"/>
      <c r="AN2269" s="13"/>
      <c r="AO2269" s="13"/>
      <c r="AP2269" s="13"/>
    </row>
    <row r="2270" spans="1:42" ht="15" hidden="1" x14ac:dyDescent="0.25">
      <c r="A2270"/>
      <c r="B2270"/>
      <c r="C2270"/>
      <c r="D2270"/>
      <c r="E2270"/>
      <c r="F2270"/>
      <c r="G2270"/>
      <c r="H2270"/>
      <c r="I2270"/>
      <c r="J2270"/>
      <c r="K2270"/>
      <c r="L2270"/>
      <c r="M2270"/>
      <c r="N2270"/>
      <c r="O2270"/>
      <c r="P2270"/>
      <c r="Q2270"/>
      <c r="R2270"/>
      <c r="S2270"/>
      <c r="T2270"/>
      <c r="U2270"/>
      <c r="V2270" s="40"/>
      <c r="W2270" s="40"/>
      <c r="X2270" s="40"/>
      <c r="AF2270" s="97"/>
      <c r="AG2270" s="13"/>
      <c r="AH2270" s="13"/>
      <c r="AI2270" s="13"/>
      <c r="AJ2270" s="13"/>
      <c r="AK2270" s="13"/>
      <c r="AL2270" s="13"/>
      <c r="AM2270" s="13"/>
      <c r="AN2270" s="13"/>
      <c r="AO2270" s="13"/>
      <c r="AP2270" s="13"/>
    </row>
    <row r="2271" spans="1:42" ht="15" hidden="1" x14ac:dyDescent="0.25">
      <c r="A2271"/>
      <c r="B2271"/>
      <c r="C2271"/>
      <c r="D2271"/>
      <c r="E2271"/>
      <c r="F2271"/>
      <c r="G2271"/>
      <c r="H2271"/>
      <c r="I2271"/>
      <c r="J2271"/>
      <c r="K2271"/>
      <c r="L2271"/>
      <c r="M2271"/>
      <c r="N2271"/>
      <c r="O2271"/>
      <c r="P2271"/>
      <c r="Q2271"/>
      <c r="R2271"/>
      <c r="S2271"/>
      <c r="T2271"/>
      <c r="U2271"/>
      <c r="V2271" s="40"/>
      <c r="W2271" s="40"/>
      <c r="X2271" s="40"/>
      <c r="AF2271" s="97"/>
      <c r="AG2271" s="13"/>
      <c r="AH2271" s="13"/>
      <c r="AI2271" s="13"/>
      <c r="AJ2271" s="13"/>
      <c r="AK2271" s="13"/>
      <c r="AL2271" s="13"/>
      <c r="AM2271" s="13"/>
      <c r="AN2271" s="13"/>
      <c r="AO2271" s="13"/>
      <c r="AP2271" s="13"/>
    </row>
    <row r="2272" spans="1:42" ht="15" hidden="1" x14ac:dyDescent="0.25">
      <c r="A2272"/>
      <c r="B2272"/>
      <c r="C2272"/>
      <c r="D2272"/>
      <c r="E2272"/>
      <c r="F2272"/>
      <c r="G2272"/>
      <c r="H2272"/>
      <c r="I2272"/>
      <c r="J2272"/>
      <c r="K2272"/>
      <c r="L2272"/>
      <c r="M2272"/>
      <c r="N2272"/>
      <c r="O2272"/>
      <c r="P2272"/>
      <c r="Q2272"/>
      <c r="R2272"/>
      <c r="S2272"/>
      <c r="T2272"/>
      <c r="U2272"/>
      <c r="V2272" s="40"/>
      <c r="W2272" s="40"/>
      <c r="X2272" s="40"/>
      <c r="AF2272" s="97"/>
      <c r="AG2272" s="13"/>
      <c r="AH2272" s="13"/>
      <c r="AI2272" s="13"/>
      <c r="AJ2272" s="13"/>
      <c r="AK2272" s="13"/>
      <c r="AL2272" s="13"/>
      <c r="AM2272" s="13"/>
      <c r="AN2272" s="13"/>
      <c r="AO2272" s="13"/>
      <c r="AP2272" s="13"/>
    </row>
    <row r="2273" spans="1:42" ht="15" hidden="1" x14ac:dyDescent="0.25">
      <c r="A2273"/>
      <c r="B2273"/>
      <c r="C2273"/>
      <c r="D2273"/>
      <c r="E2273"/>
      <c r="F2273"/>
      <c r="G2273"/>
      <c r="H2273"/>
      <c r="I2273"/>
      <c r="J2273"/>
      <c r="K2273"/>
      <c r="L2273"/>
      <c r="M2273"/>
      <c r="N2273"/>
      <c r="O2273"/>
      <c r="P2273"/>
      <c r="Q2273"/>
      <c r="R2273"/>
      <c r="S2273"/>
      <c r="T2273"/>
      <c r="U2273"/>
      <c r="V2273" s="40"/>
      <c r="W2273" s="40"/>
      <c r="X2273" s="40"/>
      <c r="AF2273" s="97"/>
      <c r="AG2273" s="13"/>
      <c r="AH2273" s="13"/>
      <c r="AI2273" s="13"/>
      <c r="AJ2273" s="13"/>
      <c r="AK2273" s="13"/>
      <c r="AL2273" s="13"/>
      <c r="AM2273" s="13"/>
      <c r="AN2273" s="13"/>
      <c r="AO2273" s="13"/>
      <c r="AP2273" s="13"/>
    </row>
    <row r="2274" spans="1:42" ht="15" hidden="1" x14ac:dyDescent="0.25">
      <c r="A2274"/>
      <c r="B2274"/>
      <c r="C2274"/>
      <c r="D2274"/>
      <c r="E2274"/>
      <c r="F2274"/>
      <c r="G2274"/>
      <c r="H2274"/>
      <c r="I2274"/>
      <c r="J2274"/>
      <c r="K2274"/>
      <c r="L2274"/>
      <c r="M2274"/>
      <c r="N2274"/>
      <c r="O2274"/>
      <c r="P2274"/>
      <c r="Q2274"/>
      <c r="R2274"/>
      <c r="S2274"/>
      <c r="T2274"/>
      <c r="U2274"/>
      <c r="V2274" s="40"/>
      <c r="W2274" s="40"/>
      <c r="X2274" s="40"/>
      <c r="AF2274" s="97"/>
      <c r="AG2274" s="13"/>
      <c r="AH2274" s="13"/>
      <c r="AI2274" s="13"/>
      <c r="AJ2274" s="13"/>
      <c r="AK2274" s="13"/>
      <c r="AL2274" s="13"/>
      <c r="AM2274" s="13"/>
      <c r="AN2274" s="13"/>
      <c r="AO2274" s="13"/>
      <c r="AP2274" s="13"/>
    </row>
    <row r="2275" spans="1:42" ht="15" hidden="1" x14ac:dyDescent="0.25">
      <c r="A2275"/>
      <c r="B2275"/>
      <c r="C2275"/>
      <c r="D2275"/>
      <c r="E2275"/>
      <c r="F2275"/>
      <c r="G2275"/>
      <c r="H2275"/>
      <c r="I2275"/>
      <c r="J2275"/>
      <c r="K2275"/>
      <c r="L2275"/>
      <c r="M2275"/>
      <c r="N2275"/>
      <c r="O2275"/>
      <c r="P2275"/>
      <c r="Q2275"/>
      <c r="R2275"/>
      <c r="S2275"/>
      <c r="T2275"/>
      <c r="U2275"/>
      <c r="V2275" s="40"/>
      <c r="W2275" s="40"/>
      <c r="X2275" s="40"/>
      <c r="AF2275" s="97"/>
      <c r="AG2275" s="13"/>
      <c r="AH2275" s="13"/>
      <c r="AI2275" s="13"/>
      <c r="AJ2275" s="13"/>
      <c r="AK2275" s="13"/>
      <c r="AL2275" s="13"/>
      <c r="AM2275" s="13"/>
      <c r="AN2275" s="13"/>
      <c r="AO2275" s="13"/>
      <c r="AP2275" s="13"/>
    </row>
    <row r="2276" spans="1:42" ht="15" hidden="1" x14ac:dyDescent="0.25">
      <c r="A2276"/>
      <c r="B2276"/>
      <c r="C2276"/>
      <c r="D2276"/>
      <c r="E2276"/>
      <c r="F2276"/>
      <c r="G2276"/>
      <c r="H2276"/>
      <c r="I2276"/>
      <c r="J2276"/>
      <c r="K2276"/>
      <c r="L2276"/>
      <c r="M2276"/>
      <c r="N2276"/>
      <c r="O2276"/>
      <c r="P2276"/>
      <c r="Q2276"/>
      <c r="R2276"/>
      <c r="S2276"/>
      <c r="T2276"/>
      <c r="U2276"/>
      <c r="V2276" s="40"/>
      <c r="W2276" s="40"/>
      <c r="X2276" s="40"/>
      <c r="AF2276" s="97"/>
      <c r="AG2276" s="13"/>
      <c r="AH2276" s="13"/>
      <c r="AI2276" s="13"/>
      <c r="AJ2276" s="13"/>
      <c r="AK2276" s="13"/>
      <c r="AL2276" s="13"/>
      <c r="AM2276" s="13"/>
      <c r="AN2276" s="13"/>
      <c r="AO2276" s="13"/>
      <c r="AP2276" s="13"/>
    </row>
    <row r="2277" spans="1:42" ht="15" hidden="1" x14ac:dyDescent="0.25">
      <c r="A2277"/>
      <c r="B2277"/>
      <c r="C2277"/>
      <c r="D2277"/>
      <c r="E2277"/>
      <c r="F2277"/>
      <c r="G2277"/>
      <c r="H2277"/>
      <c r="I2277"/>
      <c r="J2277"/>
      <c r="K2277"/>
      <c r="L2277"/>
      <c r="M2277"/>
      <c r="N2277"/>
      <c r="O2277"/>
      <c r="P2277"/>
      <c r="Q2277"/>
      <c r="R2277"/>
      <c r="S2277"/>
      <c r="T2277"/>
      <c r="U2277"/>
      <c r="V2277" s="40"/>
      <c r="W2277" s="40"/>
      <c r="X2277" s="40"/>
      <c r="AF2277" s="97"/>
      <c r="AG2277" s="13"/>
      <c r="AH2277" s="13"/>
      <c r="AI2277" s="13"/>
      <c r="AJ2277" s="13"/>
      <c r="AK2277" s="13"/>
      <c r="AL2277" s="13"/>
      <c r="AM2277" s="13"/>
      <c r="AN2277" s="13"/>
      <c r="AO2277" s="13"/>
      <c r="AP2277" s="13"/>
    </row>
    <row r="2278" spans="1:42" ht="15" hidden="1" x14ac:dyDescent="0.25">
      <c r="A2278"/>
      <c r="B2278"/>
      <c r="C2278"/>
      <c r="D2278"/>
      <c r="E2278"/>
      <c r="F2278"/>
      <c r="G2278"/>
      <c r="H2278"/>
      <c r="I2278"/>
      <c r="J2278"/>
      <c r="K2278"/>
      <c r="L2278"/>
      <c r="M2278"/>
      <c r="N2278"/>
      <c r="O2278"/>
      <c r="P2278"/>
      <c r="Q2278"/>
      <c r="R2278"/>
      <c r="S2278"/>
      <c r="T2278"/>
      <c r="U2278"/>
      <c r="V2278" s="40"/>
      <c r="W2278" s="40"/>
      <c r="X2278" s="40"/>
      <c r="AF2278" s="97"/>
      <c r="AG2278" s="13"/>
      <c r="AH2278" s="13"/>
      <c r="AI2278" s="13"/>
      <c r="AJ2278" s="13"/>
      <c r="AK2278" s="13"/>
      <c r="AL2278" s="13"/>
      <c r="AM2278" s="13"/>
      <c r="AN2278" s="13"/>
      <c r="AO2278" s="13"/>
      <c r="AP2278" s="13"/>
    </row>
    <row r="2279" spans="1:42" ht="15" hidden="1" x14ac:dyDescent="0.25">
      <c r="A2279"/>
      <c r="B2279"/>
      <c r="C2279"/>
      <c r="D2279"/>
      <c r="E2279"/>
      <c r="F2279"/>
      <c r="G2279"/>
      <c r="H2279"/>
      <c r="I2279"/>
      <c r="J2279"/>
      <c r="K2279"/>
      <c r="L2279"/>
      <c r="M2279"/>
      <c r="N2279"/>
      <c r="O2279"/>
      <c r="P2279"/>
      <c r="Q2279"/>
      <c r="R2279"/>
      <c r="S2279"/>
      <c r="T2279"/>
      <c r="U2279"/>
      <c r="V2279" s="40"/>
      <c r="W2279" s="40"/>
      <c r="X2279" s="40"/>
      <c r="AF2279" s="97"/>
      <c r="AG2279" s="13"/>
      <c r="AH2279" s="13"/>
      <c r="AI2279" s="13"/>
      <c r="AJ2279" s="13"/>
      <c r="AK2279" s="13"/>
      <c r="AL2279" s="13"/>
      <c r="AM2279" s="13"/>
      <c r="AN2279" s="13"/>
      <c r="AO2279" s="13"/>
      <c r="AP2279" s="13"/>
    </row>
    <row r="2280" spans="1:42" ht="15" hidden="1" x14ac:dyDescent="0.25">
      <c r="A2280"/>
      <c r="B2280"/>
      <c r="C2280"/>
      <c r="D2280"/>
      <c r="E2280"/>
      <c r="F2280"/>
      <c r="G2280"/>
      <c r="H2280"/>
      <c r="I2280"/>
      <c r="J2280"/>
      <c r="K2280"/>
      <c r="L2280"/>
      <c r="M2280"/>
      <c r="N2280"/>
      <c r="O2280"/>
      <c r="P2280"/>
      <c r="Q2280"/>
      <c r="R2280"/>
      <c r="S2280"/>
      <c r="T2280"/>
      <c r="U2280"/>
      <c r="V2280" s="40"/>
      <c r="W2280" s="40"/>
      <c r="X2280" s="40"/>
      <c r="AF2280" s="97"/>
      <c r="AG2280" s="13"/>
      <c r="AH2280" s="13"/>
      <c r="AI2280" s="13"/>
      <c r="AJ2280" s="13"/>
      <c r="AK2280" s="13"/>
      <c r="AL2280" s="13"/>
      <c r="AM2280" s="13"/>
      <c r="AN2280" s="13"/>
      <c r="AO2280" s="13"/>
      <c r="AP2280" s="13"/>
    </row>
    <row r="2281" spans="1:42" ht="15" hidden="1" x14ac:dyDescent="0.25">
      <c r="A2281"/>
      <c r="B2281"/>
      <c r="C2281"/>
      <c r="D2281"/>
      <c r="E2281"/>
      <c r="F2281"/>
      <c r="G2281"/>
      <c r="H2281"/>
      <c r="I2281"/>
      <c r="J2281"/>
      <c r="K2281"/>
      <c r="L2281"/>
      <c r="M2281"/>
      <c r="N2281"/>
      <c r="O2281"/>
      <c r="P2281"/>
      <c r="Q2281"/>
      <c r="R2281"/>
      <c r="S2281"/>
      <c r="T2281"/>
      <c r="U2281"/>
      <c r="V2281" s="40"/>
      <c r="W2281" s="40"/>
      <c r="X2281" s="40"/>
      <c r="AF2281" s="97"/>
      <c r="AG2281" s="13"/>
      <c r="AH2281" s="13"/>
      <c r="AI2281" s="13"/>
      <c r="AJ2281" s="13"/>
      <c r="AK2281" s="13"/>
      <c r="AL2281" s="13"/>
      <c r="AM2281" s="13"/>
      <c r="AN2281" s="13"/>
      <c r="AO2281" s="13"/>
      <c r="AP2281" s="13"/>
    </row>
    <row r="2282" spans="1:42" ht="15" hidden="1" x14ac:dyDescent="0.25">
      <c r="A2282"/>
      <c r="B2282"/>
      <c r="C2282"/>
      <c r="D2282"/>
      <c r="E2282"/>
      <c r="F2282"/>
      <c r="G2282"/>
      <c r="H2282"/>
      <c r="I2282"/>
      <c r="J2282"/>
      <c r="K2282"/>
      <c r="L2282"/>
      <c r="M2282"/>
      <c r="N2282"/>
      <c r="O2282"/>
      <c r="P2282"/>
      <c r="Q2282"/>
      <c r="R2282"/>
      <c r="S2282"/>
      <c r="T2282"/>
      <c r="U2282"/>
      <c r="V2282" s="40"/>
      <c r="W2282" s="40"/>
      <c r="X2282" s="40"/>
      <c r="AF2282" s="97"/>
      <c r="AG2282" s="13"/>
      <c r="AH2282" s="13"/>
      <c r="AI2282" s="13"/>
      <c r="AJ2282" s="13"/>
      <c r="AK2282" s="13"/>
      <c r="AL2282" s="13"/>
      <c r="AM2282" s="13"/>
      <c r="AN2282" s="13"/>
      <c r="AO2282" s="13"/>
      <c r="AP2282" s="13"/>
    </row>
    <row r="2283" spans="1:42" ht="15" hidden="1" x14ac:dyDescent="0.25">
      <c r="A2283"/>
      <c r="B2283"/>
      <c r="C2283"/>
      <c r="D2283"/>
      <c r="E2283"/>
      <c r="F2283"/>
      <c r="G2283"/>
      <c r="H2283"/>
      <c r="I2283"/>
      <c r="J2283"/>
      <c r="K2283"/>
      <c r="L2283"/>
      <c r="M2283"/>
      <c r="N2283"/>
      <c r="O2283"/>
      <c r="P2283"/>
      <c r="Q2283"/>
      <c r="R2283"/>
      <c r="S2283"/>
      <c r="T2283"/>
      <c r="U2283"/>
      <c r="V2283" s="40"/>
      <c r="W2283" s="40"/>
      <c r="X2283" s="40"/>
      <c r="AF2283" s="97"/>
      <c r="AG2283" s="13"/>
      <c r="AH2283" s="13"/>
      <c r="AI2283" s="13"/>
      <c r="AJ2283" s="13"/>
      <c r="AK2283" s="13"/>
      <c r="AL2283" s="13"/>
      <c r="AM2283" s="13"/>
      <c r="AN2283" s="13"/>
      <c r="AO2283" s="13"/>
      <c r="AP2283" s="13"/>
    </row>
    <row r="2284" spans="1:42" ht="15" hidden="1" x14ac:dyDescent="0.25">
      <c r="A2284"/>
      <c r="B2284"/>
      <c r="C2284"/>
      <c r="D2284"/>
      <c r="E2284"/>
      <c r="F2284"/>
      <c r="G2284"/>
      <c r="H2284"/>
      <c r="I2284"/>
      <c r="J2284"/>
      <c r="K2284"/>
      <c r="L2284"/>
      <c r="M2284"/>
      <c r="N2284"/>
      <c r="O2284"/>
      <c r="P2284"/>
      <c r="Q2284"/>
      <c r="R2284"/>
      <c r="S2284"/>
      <c r="T2284"/>
      <c r="U2284"/>
      <c r="V2284" s="40"/>
      <c r="W2284" s="40"/>
      <c r="X2284" s="40"/>
      <c r="AF2284" s="97"/>
      <c r="AG2284" s="13"/>
      <c r="AH2284" s="13"/>
      <c r="AI2284" s="13"/>
      <c r="AJ2284" s="13"/>
      <c r="AK2284" s="13"/>
      <c r="AL2284" s="13"/>
      <c r="AM2284" s="13"/>
      <c r="AN2284" s="13"/>
      <c r="AO2284" s="13"/>
      <c r="AP2284" s="13"/>
    </row>
    <row r="2285" spans="1:42" ht="15" hidden="1" x14ac:dyDescent="0.25">
      <c r="A2285"/>
      <c r="B2285"/>
      <c r="C2285"/>
      <c r="D2285"/>
      <c r="E2285"/>
      <c r="F2285"/>
      <c r="G2285"/>
      <c r="H2285"/>
      <c r="I2285"/>
      <c r="J2285"/>
      <c r="K2285"/>
      <c r="L2285"/>
      <c r="M2285"/>
      <c r="N2285"/>
      <c r="O2285"/>
      <c r="P2285"/>
      <c r="Q2285"/>
      <c r="R2285"/>
      <c r="S2285"/>
      <c r="T2285"/>
      <c r="U2285"/>
      <c r="V2285" s="40"/>
      <c r="W2285" s="40"/>
      <c r="X2285" s="40"/>
      <c r="AF2285" s="97"/>
      <c r="AG2285" s="13"/>
      <c r="AH2285" s="13"/>
      <c r="AI2285" s="13"/>
      <c r="AJ2285" s="13"/>
      <c r="AK2285" s="13"/>
      <c r="AL2285" s="13"/>
      <c r="AM2285" s="13"/>
      <c r="AN2285" s="13"/>
      <c r="AO2285" s="13"/>
      <c r="AP2285" s="13"/>
    </row>
    <row r="2286" spans="1:42" ht="15" hidden="1" x14ac:dyDescent="0.25">
      <c r="A2286"/>
      <c r="B2286"/>
      <c r="C2286"/>
      <c r="D2286"/>
      <c r="E2286"/>
      <c r="F2286"/>
      <c r="G2286"/>
      <c r="H2286"/>
      <c r="I2286"/>
      <c r="J2286"/>
      <c r="K2286"/>
      <c r="L2286"/>
      <c r="M2286"/>
      <c r="N2286"/>
      <c r="O2286"/>
      <c r="P2286"/>
      <c r="Q2286"/>
      <c r="R2286"/>
      <c r="S2286"/>
      <c r="T2286"/>
      <c r="U2286"/>
      <c r="V2286" s="40"/>
      <c r="W2286" s="40"/>
      <c r="X2286" s="40"/>
      <c r="AG2286" s="13"/>
      <c r="AH2286" s="13"/>
      <c r="AI2286" s="13"/>
      <c r="AJ2286" s="13"/>
      <c r="AK2286" s="13"/>
      <c r="AL2286" s="13"/>
      <c r="AM2286" s="13"/>
      <c r="AN2286" s="13"/>
      <c r="AO2286" s="13"/>
      <c r="AP2286" s="13"/>
    </row>
    <row r="2287" spans="1:42" ht="15" hidden="1" x14ac:dyDescent="0.25">
      <c r="A2287"/>
      <c r="B2287"/>
      <c r="C2287"/>
      <c r="D2287"/>
      <c r="E2287"/>
      <c r="F2287"/>
      <c r="G2287"/>
      <c r="H2287"/>
      <c r="I2287"/>
      <c r="J2287"/>
      <c r="K2287"/>
      <c r="L2287"/>
      <c r="M2287"/>
      <c r="N2287"/>
      <c r="O2287"/>
      <c r="P2287"/>
      <c r="Q2287"/>
      <c r="R2287"/>
      <c r="S2287"/>
      <c r="T2287"/>
      <c r="U2287"/>
      <c r="V2287" s="40"/>
      <c r="W2287" s="40"/>
      <c r="X2287" s="40"/>
      <c r="AG2287" s="13"/>
      <c r="AH2287" s="13"/>
      <c r="AI2287" s="13"/>
      <c r="AJ2287" s="13"/>
      <c r="AK2287" s="13"/>
      <c r="AL2287" s="13"/>
      <c r="AM2287" s="13"/>
      <c r="AN2287" s="13"/>
      <c r="AO2287" s="13"/>
      <c r="AP2287" s="13"/>
    </row>
    <row r="2288" spans="1:42" ht="15" hidden="1" x14ac:dyDescent="0.25">
      <c r="A2288"/>
      <c r="B2288"/>
      <c r="C2288"/>
      <c r="D2288"/>
      <c r="E2288"/>
      <c r="F2288"/>
      <c r="G2288"/>
      <c r="H2288"/>
      <c r="I2288"/>
      <c r="J2288"/>
      <c r="K2288"/>
      <c r="L2288"/>
      <c r="M2288"/>
      <c r="N2288"/>
      <c r="O2288"/>
      <c r="P2288"/>
      <c r="Q2288"/>
      <c r="R2288"/>
      <c r="S2288"/>
      <c r="T2288"/>
      <c r="U2288"/>
      <c r="V2288" s="40"/>
      <c r="W2288" s="40"/>
      <c r="X2288" s="40"/>
      <c r="AG2288" s="13"/>
      <c r="AH2288" s="13"/>
      <c r="AI2288" s="13"/>
      <c r="AJ2288" s="13"/>
      <c r="AK2288" s="13"/>
      <c r="AL2288" s="13"/>
      <c r="AM2288" s="13"/>
      <c r="AN2288" s="13"/>
      <c r="AO2288" s="13"/>
      <c r="AP2288" s="13"/>
    </row>
    <row r="2289" spans="1:42" ht="15" hidden="1" x14ac:dyDescent="0.25">
      <c r="A2289"/>
      <c r="B2289"/>
      <c r="C2289"/>
      <c r="D2289"/>
      <c r="E2289"/>
      <c r="F2289"/>
      <c r="G2289"/>
      <c r="H2289"/>
      <c r="I2289"/>
      <c r="J2289"/>
      <c r="K2289"/>
      <c r="L2289"/>
      <c r="M2289"/>
      <c r="N2289"/>
      <c r="O2289"/>
      <c r="P2289"/>
      <c r="Q2289"/>
      <c r="R2289"/>
      <c r="S2289"/>
      <c r="T2289"/>
      <c r="U2289"/>
      <c r="V2289" s="40"/>
      <c r="W2289" s="40"/>
      <c r="X2289" s="40"/>
      <c r="AG2289" s="13"/>
      <c r="AH2289" s="13"/>
      <c r="AI2289" s="13"/>
      <c r="AJ2289" s="13"/>
      <c r="AK2289" s="13"/>
      <c r="AL2289" s="13"/>
      <c r="AM2289" s="13"/>
      <c r="AN2289" s="13"/>
      <c r="AO2289" s="13"/>
      <c r="AP2289" s="13"/>
    </row>
    <row r="2290" spans="1:42" ht="15" hidden="1" x14ac:dyDescent="0.25">
      <c r="A2290"/>
      <c r="B2290"/>
      <c r="C2290"/>
      <c r="D2290"/>
      <c r="E2290"/>
      <c r="F2290"/>
      <c r="G2290"/>
      <c r="H2290"/>
      <c r="I2290"/>
      <c r="J2290"/>
      <c r="K2290"/>
      <c r="L2290"/>
      <c r="M2290"/>
      <c r="N2290"/>
      <c r="O2290"/>
      <c r="P2290"/>
      <c r="Q2290"/>
      <c r="R2290"/>
      <c r="S2290"/>
      <c r="T2290"/>
      <c r="U2290"/>
      <c r="V2290" s="40"/>
      <c r="W2290" s="40"/>
      <c r="X2290" s="40"/>
      <c r="AG2290" s="13"/>
      <c r="AH2290" s="13"/>
      <c r="AI2290" s="13"/>
      <c r="AJ2290" s="13"/>
      <c r="AK2290" s="13"/>
      <c r="AL2290" s="13"/>
      <c r="AM2290" s="13"/>
      <c r="AN2290" s="13"/>
      <c r="AO2290" s="13"/>
      <c r="AP2290" s="13"/>
    </row>
    <row r="2291" spans="1:42" ht="15" hidden="1" x14ac:dyDescent="0.25">
      <c r="A2291"/>
      <c r="B2291"/>
      <c r="C2291"/>
      <c r="D2291"/>
      <c r="E2291"/>
      <c r="F2291"/>
      <c r="G2291"/>
      <c r="H2291"/>
      <c r="I2291"/>
      <c r="J2291"/>
      <c r="K2291"/>
      <c r="L2291"/>
      <c r="M2291"/>
      <c r="N2291"/>
      <c r="O2291"/>
      <c r="P2291"/>
      <c r="Q2291"/>
      <c r="R2291"/>
      <c r="S2291"/>
      <c r="T2291"/>
      <c r="U2291"/>
      <c r="V2291" s="40"/>
      <c r="W2291" s="40"/>
      <c r="X2291" s="40"/>
      <c r="AG2291" s="13"/>
      <c r="AH2291" s="13"/>
      <c r="AI2291" s="13"/>
      <c r="AJ2291" s="13"/>
      <c r="AK2291" s="13"/>
      <c r="AL2291" s="13"/>
      <c r="AM2291" s="13"/>
      <c r="AN2291" s="13"/>
      <c r="AO2291" s="13"/>
      <c r="AP2291" s="13"/>
    </row>
    <row r="2292" spans="1:42" ht="15" hidden="1" x14ac:dyDescent="0.25">
      <c r="A2292"/>
      <c r="B2292"/>
      <c r="C2292"/>
      <c r="D2292"/>
      <c r="E2292"/>
      <c r="F2292"/>
      <c r="G2292"/>
      <c r="H2292"/>
      <c r="I2292"/>
      <c r="J2292"/>
      <c r="K2292"/>
      <c r="L2292"/>
      <c r="M2292"/>
      <c r="N2292"/>
      <c r="O2292"/>
      <c r="P2292"/>
      <c r="Q2292"/>
      <c r="R2292"/>
      <c r="S2292"/>
      <c r="T2292"/>
      <c r="U2292"/>
      <c r="V2292" s="40"/>
      <c r="W2292" s="40"/>
      <c r="X2292" s="40"/>
      <c r="AG2292" s="13"/>
      <c r="AH2292" s="13"/>
      <c r="AI2292" s="13"/>
      <c r="AJ2292" s="13"/>
      <c r="AK2292" s="13"/>
      <c r="AL2292" s="13"/>
      <c r="AM2292" s="13"/>
      <c r="AN2292" s="13"/>
      <c r="AO2292" s="13"/>
      <c r="AP2292" s="13"/>
    </row>
    <row r="2293" spans="1:42" ht="15" hidden="1" x14ac:dyDescent="0.25">
      <c r="A2293"/>
      <c r="B2293"/>
      <c r="C2293"/>
      <c r="D2293"/>
      <c r="E2293"/>
      <c r="F2293"/>
      <c r="G2293"/>
      <c r="H2293"/>
      <c r="I2293"/>
      <c r="J2293"/>
      <c r="K2293"/>
      <c r="L2293"/>
      <c r="M2293"/>
      <c r="N2293"/>
      <c r="O2293"/>
      <c r="P2293"/>
      <c r="Q2293"/>
      <c r="R2293"/>
      <c r="S2293"/>
      <c r="T2293"/>
      <c r="U2293"/>
      <c r="V2293" s="40"/>
      <c r="W2293" s="40"/>
      <c r="X2293" s="40"/>
      <c r="AG2293" s="13"/>
      <c r="AH2293" s="13"/>
      <c r="AI2293" s="13"/>
      <c r="AJ2293" s="13"/>
      <c r="AK2293" s="13"/>
      <c r="AL2293" s="13"/>
      <c r="AM2293" s="13"/>
      <c r="AN2293" s="13"/>
      <c r="AO2293" s="13"/>
      <c r="AP2293" s="13"/>
    </row>
    <row r="2294" spans="1:42" ht="15" hidden="1" x14ac:dyDescent="0.25">
      <c r="A2294"/>
      <c r="B2294"/>
      <c r="C2294"/>
      <c r="D2294"/>
      <c r="E2294"/>
      <c r="F2294"/>
      <c r="G2294"/>
      <c r="H2294"/>
      <c r="I2294"/>
      <c r="J2294"/>
      <c r="K2294"/>
      <c r="L2294"/>
      <c r="M2294"/>
      <c r="N2294"/>
      <c r="O2294"/>
      <c r="P2294"/>
      <c r="Q2294"/>
      <c r="R2294"/>
      <c r="S2294"/>
      <c r="T2294"/>
      <c r="U2294"/>
      <c r="V2294" s="40"/>
      <c r="W2294" s="40"/>
      <c r="X2294" s="40"/>
      <c r="AG2294" s="13"/>
      <c r="AH2294" s="13"/>
      <c r="AI2294" s="13"/>
      <c r="AJ2294" s="13"/>
      <c r="AK2294" s="13"/>
      <c r="AL2294" s="13"/>
      <c r="AM2294" s="13"/>
      <c r="AN2294" s="13"/>
      <c r="AO2294" s="13"/>
      <c r="AP2294" s="13"/>
    </row>
    <row r="2295" spans="1:42" ht="15" hidden="1" x14ac:dyDescent="0.25">
      <c r="A2295"/>
      <c r="B2295"/>
      <c r="C2295"/>
      <c r="D2295"/>
      <c r="E2295"/>
      <c r="F2295"/>
      <c r="G2295"/>
      <c r="H2295"/>
      <c r="I2295"/>
      <c r="J2295"/>
      <c r="K2295"/>
      <c r="L2295"/>
      <c r="M2295"/>
      <c r="N2295"/>
      <c r="O2295"/>
      <c r="P2295"/>
      <c r="Q2295"/>
      <c r="R2295"/>
      <c r="S2295"/>
      <c r="T2295"/>
      <c r="U2295"/>
      <c r="V2295" s="40"/>
      <c r="W2295" s="40"/>
      <c r="X2295" s="40"/>
      <c r="AG2295" s="13"/>
      <c r="AH2295" s="13"/>
      <c r="AI2295" s="13"/>
      <c r="AJ2295" s="13"/>
      <c r="AK2295" s="13"/>
      <c r="AL2295" s="13"/>
      <c r="AM2295" s="13"/>
      <c r="AN2295" s="13"/>
      <c r="AO2295" s="13"/>
      <c r="AP2295" s="13"/>
    </row>
    <row r="2296" spans="1:42" ht="15" hidden="1" x14ac:dyDescent="0.25">
      <c r="A2296"/>
      <c r="B2296"/>
      <c r="C2296"/>
      <c r="D2296"/>
      <c r="E2296"/>
      <c r="F2296"/>
      <c r="G2296"/>
      <c r="H2296"/>
      <c r="I2296"/>
      <c r="J2296"/>
      <c r="K2296"/>
      <c r="L2296"/>
      <c r="M2296"/>
      <c r="N2296"/>
      <c r="O2296"/>
      <c r="P2296"/>
      <c r="Q2296"/>
      <c r="R2296"/>
      <c r="S2296"/>
      <c r="T2296"/>
      <c r="U2296"/>
      <c r="V2296" s="40"/>
      <c r="W2296" s="40"/>
      <c r="X2296" s="40"/>
      <c r="AG2296" s="13"/>
      <c r="AH2296" s="13"/>
      <c r="AI2296" s="13"/>
      <c r="AJ2296" s="13"/>
      <c r="AK2296" s="13"/>
      <c r="AL2296" s="13"/>
      <c r="AM2296" s="13"/>
      <c r="AN2296" s="13"/>
      <c r="AO2296" s="13"/>
      <c r="AP2296" s="13"/>
    </row>
    <row r="2297" spans="1:42" ht="15" hidden="1" x14ac:dyDescent="0.25">
      <c r="A2297"/>
      <c r="B2297"/>
      <c r="C2297"/>
      <c r="D2297"/>
      <c r="E2297"/>
      <c r="F2297"/>
      <c r="G2297"/>
      <c r="H2297"/>
      <c r="I2297"/>
      <c r="J2297"/>
      <c r="K2297"/>
      <c r="L2297"/>
      <c r="M2297"/>
      <c r="N2297"/>
      <c r="O2297"/>
      <c r="P2297"/>
      <c r="Q2297"/>
      <c r="R2297"/>
      <c r="S2297"/>
      <c r="T2297"/>
      <c r="U2297"/>
      <c r="V2297" s="40"/>
      <c r="W2297" s="40"/>
      <c r="X2297" s="40"/>
      <c r="AG2297" s="13"/>
      <c r="AH2297" s="13"/>
      <c r="AI2297" s="13"/>
      <c r="AJ2297" s="13"/>
      <c r="AK2297" s="13"/>
      <c r="AL2297" s="13"/>
      <c r="AM2297" s="13"/>
      <c r="AN2297" s="13"/>
      <c r="AO2297" s="13"/>
      <c r="AP2297" s="13"/>
    </row>
    <row r="2298" spans="1:42" ht="15" hidden="1" x14ac:dyDescent="0.25">
      <c r="A2298"/>
      <c r="B2298"/>
      <c r="C2298"/>
      <c r="D2298"/>
      <c r="E2298"/>
      <c r="F2298"/>
      <c r="G2298"/>
      <c r="H2298"/>
      <c r="I2298"/>
      <c r="J2298"/>
      <c r="K2298"/>
      <c r="L2298"/>
      <c r="M2298"/>
      <c r="N2298"/>
      <c r="O2298"/>
      <c r="P2298"/>
      <c r="Q2298"/>
      <c r="R2298"/>
      <c r="S2298"/>
      <c r="T2298"/>
      <c r="U2298"/>
      <c r="V2298" s="40"/>
      <c r="W2298" s="40"/>
      <c r="X2298" s="40"/>
      <c r="AG2298" s="13"/>
      <c r="AH2298" s="13"/>
      <c r="AI2298" s="13"/>
      <c r="AJ2298" s="13"/>
      <c r="AK2298" s="13"/>
      <c r="AL2298" s="13"/>
      <c r="AM2298" s="13"/>
      <c r="AN2298" s="13"/>
      <c r="AO2298" s="13"/>
      <c r="AP2298" s="13"/>
    </row>
    <row r="2299" spans="1:42" ht="15" hidden="1" x14ac:dyDescent="0.25">
      <c r="A2299"/>
      <c r="B2299"/>
      <c r="C2299"/>
      <c r="D2299"/>
      <c r="E2299"/>
      <c r="F2299"/>
      <c r="G2299"/>
      <c r="H2299"/>
      <c r="I2299"/>
      <c r="J2299"/>
      <c r="K2299"/>
      <c r="L2299"/>
      <c r="M2299"/>
      <c r="N2299"/>
      <c r="O2299"/>
      <c r="P2299"/>
      <c r="Q2299"/>
      <c r="R2299"/>
      <c r="S2299"/>
      <c r="T2299"/>
      <c r="U2299"/>
      <c r="V2299" s="40"/>
      <c r="W2299" s="40"/>
      <c r="X2299" s="40"/>
      <c r="AG2299" s="13"/>
      <c r="AH2299" s="13"/>
      <c r="AI2299" s="13"/>
      <c r="AJ2299" s="13"/>
      <c r="AK2299" s="13"/>
      <c r="AL2299" s="13"/>
      <c r="AM2299" s="13"/>
      <c r="AN2299" s="13"/>
      <c r="AO2299" s="13"/>
      <c r="AP2299" s="13"/>
    </row>
    <row r="2300" spans="1:42" ht="15" hidden="1" x14ac:dyDescent="0.25">
      <c r="A2300"/>
      <c r="B2300"/>
      <c r="C2300"/>
      <c r="D2300"/>
      <c r="E2300"/>
      <c r="F2300"/>
      <c r="G2300"/>
      <c r="H2300"/>
      <c r="I2300"/>
      <c r="J2300"/>
      <c r="K2300"/>
      <c r="L2300"/>
      <c r="M2300"/>
      <c r="N2300"/>
      <c r="O2300"/>
      <c r="P2300"/>
      <c r="Q2300"/>
      <c r="R2300"/>
      <c r="S2300"/>
      <c r="T2300"/>
      <c r="U2300"/>
      <c r="V2300" s="40"/>
      <c r="W2300" s="40"/>
      <c r="X2300" s="40"/>
      <c r="AG2300" s="13"/>
      <c r="AH2300" s="13"/>
      <c r="AI2300" s="13"/>
      <c r="AJ2300" s="13"/>
      <c r="AK2300" s="13"/>
      <c r="AL2300" s="13"/>
      <c r="AM2300" s="13"/>
      <c r="AN2300" s="13"/>
      <c r="AO2300" s="13"/>
      <c r="AP2300" s="13"/>
    </row>
    <row r="2301" spans="1:42" ht="15" hidden="1" x14ac:dyDescent="0.25">
      <c r="A2301"/>
      <c r="B2301"/>
      <c r="C2301"/>
      <c r="D2301"/>
      <c r="E2301"/>
      <c r="F2301"/>
      <c r="G2301"/>
      <c r="H2301"/>
      <c r="I2301"/>
      <c r="J2301"/>
      <c r="K2301"/>
      <c r="L2301"/>
      <c r="M2301"/>
      <c r="N2301"/>
      <c r="O2301"/>
      <c r="P2301"/>
      <c r="Q2301"/>
      <c r="R2301"/>
      <c r="S2301"/>
      <c r="T2301"/>
      <c r="U2301"/>
      <c r="V2301" s="40"/>
      <c r="W2301" s="40"/>
      <c r="X2301" s="40"/>
      <c r="AG2301" s="13"/>
      <c r="AH2301" s="13"/>
      <c r="AI2301" s="13"/>
      <c r="AJ2301" s="13"/>
      <c r="AK2301" s="13"/>
      <c r="AL2301" s="13"/>
      <c r="AM2301" s="13"/>
      <c r="AN2301" s="13"/>
      <c r="AO2301" s="13"/>
      <c r="AP2301" s="13"/>
    </row>
    <row r="2302" spans="1:42" ht="15" hidden="1" x14ac:dyDescent="0.25">
      <c r="A2302"/>
      <c r="B2302"/>
      <c r="C2302"/>
      <c r="D2302"/>
      <c r="E2302"/>
      <c r="F2302"/>
      <c r="G2302"/>
      <c r="H2302"/>
      <c r="I2302"/>
      <c r="J2302"/>
      <c r="K2302"/>
      <c r="L2302"/>
      <c r="M2302"/>
      <c r="N2302"/>
      <c r="O2302"/>
      <c r="P2302"/>
      <c r="Q2302"/>
      <c r="R2302"/>
      <c r="S2302"/>
      <c r="T2302"/>
      <c r="U2302"/>
      <c r="V2302" s="40"/>
      <c r="W2302" s="40"/>
      <c r="X2302" s="40"/>
      <c r="AG2302" s="13"/>
      <c r="AH2302" s="13"/>
      <c r="AI2302" s="13"/>
      <c r="AJ2302" s="13"/>
      <c r="AK2302" s="13"/>
      <c r="AL2302" s="13"/>
      <c r="AM2302" s="13"/>
      <c r="AN2302" s="13"/>
      <c r="AO2302" s="13"/>
      <c r="AP2302" s="13"/>
    </row>
  </sheetData>
  <autoFilter ref="A1:AP2302" xr:uid="{00000000-0001-0000-0000-000000000000}">
    <filterColumn colId="2">
      <filters>
        <filter val="BACK UP DATA CENTER (BACKUP ON DEMAND)"/>
        <filter val="BASE DE DATOS"/>
        <filter val="CLOUD SAP HANA"/>
        <filter val="COMUNICACIONES DC"/>
        <filter val="CONTROLLER"/>
        <filter val="DISASTER RECOVERY - (ZERTO, VCLOUD HA, INEX)"/>
        <filter val="GOOGLE WORKSPACE"/>
        <filter val="O365"/>
        <filter val="OPERACION N1"/>
        <filter val="SISTEMA OPERATIVO MICROSOFT"/>
        <filter val="SISTEMA OPERATIVO UNIX"/>
        <filter val="VDC"/>
      </filters>
    </filterColumn>
  </autoFilter>
  <mergeCells count="4">
    <mergeCell ref="AQ4:AT4"/>
    <mergeCell ref="AQ1:AS1"/>
    <mergeCell ref="AQ2:AS2"/>
    <mergeCell ref="AQ3:AS3"/>
  </mergeCells>
  <conditionalFormatting sqref="A4:A1496">
    <cfRule type="duplicateValues" dxfId="7" priority="1"/>
    <cfRule type="duplicateValues" dxfId="6" priority="2"/>
  </conditionalFormatting>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3EFC3-C387-45D2-B314-E5C5E07F815E}">
  <sheetPr>
    <tabColor rgb="FF92D050"/>
  </sheetPr>
  <dimension ref="A1:Z85"/>
  <sheetViews>
    <sheetView topLeftCell="A42" zoomScaleNormal="100" workbookViewId="0">
      <selection activeCell="M38" sqref="M38"/>
    </sheetView>
  </sheetViews>
  <sheetFormatPr baseColWidth="10" defaultColWidth="11.42578125" defaultRowHeight="15" x14ac:dyDescent="0.25"/>
  <cols>
    <col min="1" max="1" width="30.5703125" bestFit="1" customWidth="1"/>
    <col min="2" max="2" width="20.140625" bestFit="1" customWidth="1"/>
    <col min="3" max="3" width="21.5703125" bestFit="1" customWidth="1"/>
    <col min="4" max="4" width="30.5703125" bestFit="1" customWidth="1"/>
    <col min="5" max="5" width="14" bestFit="1" customWidth="1"/>
    <col min="6" max="6" width="12.140625" bestFit="1" customWidth="1"/>
    <col min="7" max="7" width="30.5703125" bestFit="1" customWidth="1"/>
    <col min="8" max="8" width="38.7109375" bestFit="1" customWidth="1"/>
    <col min="9" max="9" width="20.140625" bestFit="1" customWidth="1"/>
    <col min="10" max="10" width="12.7109375" bestFit="1" customWidth="1"/>
    <col min="11" max="11" width="11.140625" bestFit="1" customWidth="1"/>
    <col min="12" max="12" width="18.85546875" bestFit="1" customWidth="1"/>
    <col min="13" max="13" width="15.28515625" bestFit="1" customWidth="1"/>
    <col min="14" max="14" width="38.7109375" bestFit="1" customWidth="1"/>
    <col min="15" max="15" width="20.140625" bestFit="1" customWidth="1"/>
    <col min="16" max="16" width="11.140625" bestFit="1" customWidth="1"/>
    <col min="17" max="17" width="21.5703125" bestFit="1" customWidth="1"/>
    <col min="18" max="19" width="11.140625" bestFit="1" customWidth="1"/>
    <col min="20" max="20" width="12.140625" bestFit="1" customWidth="1"/>
    <col min="21" max="21" width="5.42578125" bestFit="1" customWidth="1"/>
    <col min="22" max="22" width="31.5703125" bestFit="1" customWidth="1"/>
    <col min="23" max="23" width="27.85546875" bestFit="1" customWidth="1"/>
    <col min="24" max="24" width="28.42578125" bestFit="1" customWidth="1"/>
    <col min="25" max="25" width="15.5703125" bestFit="1" customWidth="1"/>
    <col min="26" max="26" width="30.5703125" bestFit="1" customWidth="1"/>
    <col min="27" max="27" width="22.42578125" bestFit="1" customWidth="1"/>
    <col min="28" max="29" width="11.85546875" bestFit="1" customWidth="1"/>
    <col min="30" max="30" width="11.140625" bestFit="1" customWidth="1"/>
    <col min="31" max="31" width="26.5703125" bestFit="1" customWidth="1"/>
    <col min="32" max="32" width="24.5703125" bestFit="1" customWidth="1"/>
    <col min="33" max="33" width="15.85546875" bestFit="1" customWidth="1"/>
    <col min="34" max="34" width="13.5703125" bestFit="1" customWidth="1"/>
    <col min="35" max="35" width="15.85546875" bestFit="1" customWidth="1"/>
    <col min="36" max="36" width="13.85546875" bestFit="1" customWidth="1"/>
    <col min="37" max="37" width="29.42578125" bestFit="1" customWidth="1"/>
    <col min="38" max="38" width="27.42578125" bestFit="1" customWidth="1"/>
    <col min="39" max="39" width="29.5703125" bestFit="1" customWidth="1"/>
    <col min="40" max="40" width="27.5703125" bestFit="1" customWidth="1"/>
    <col min="41" max="41" width="20.42578125" bestFit="1" customWidth="1"/>
    <col min="42" max="42" width="18.42578125" bestFit="1" customWidth="1"/>
    <col min="43" max="43" width="20.5703125" bestFit="1" customWidth="1"/>
    <col min="44" max="44" width="18.5703125" bestFit="1" customWidth="1"/>
    <col min="45" max="45" width="15.5703125" bestFit="1" customWidth="1"/>
    <col min="46" max="46" width="13.5703125" bestFit="1" customWidth="1"/>
    <col min="47" max="47" width="15.85546875" bestFit="1" customWidth="1"/>
    <col min="48" max="48" width="13.85546875" bestFit="1" customWidth="1"/>
    <col min="49" max="49" width="16.140625" bestFit="1" customWidth="1"/>
    <col min="50" max="50" width="14" bestFit="1" customWidth="1"/>
    <col min="51" max="51" width="16.140625" bestFit="1" customWidth="1"/>
    <col min="52" max="52" width="14.140625" bestFit="1" customWidth="1"/>
    <col min="53" max="53" width="26.5703125" bestFit="1" customWidth="1"/>
    <col min="54" max="54" width="24.42578125" bestFit="1" customWidth="1"/>
    <col min="55" max="55" width="26.5703125" bestFit="1" customWidth="1"/>
    <col min="56" max="56" width="24.5703125" bestFit="1" customWidth="1"/>
    <col min="57" max="57" width="20.42578125" bestFit="1" customWidth="1"/>
    <col min="58" max="58" width="18.42578125" bestFit="1" customWidth="1"/>
    <col min="59" max="59" width="20.5703125" bestFit="1" customWidth="1"/>
    <col min="60" max="60" width="18.5703125" bestFit="1" customWidth="1"/>
    <col min="61" max="61" width="16.140625" bestFit="1" customWidth="1"/>
    <col min="62" max="62" width="14" bestFit="1" customWidth="1"/>
    <col min="63" max="63" width="16.140625" bestFit="1" customWidth="1"/>
    <col min="64" max="64" width="14.140625" bestFit="1" customWidth="1"/>
    <col min="65" max="65" width="16.140625" bestFit="1" customWidth="1"/>
    <col min="66" max="66" width="14" bestFit="1" customWidth="1"/>
    <col min="67" max="67" width="16.140625" bestFit="1" customWidth="1"/>
    <col min="68" max="68" width="14.140625" bestFit="1" customWidth="1"/>
    <col min="69" max="69" width="26.5703125" bestFit="1" customWidth="1"/>
    <col min="70" max="70" width="24.42578125" bestFit="1" customWidth="1"/>
    <col min="71" max="71" width="26.5703125" bestFit="1" customWidth="1"/>
    <col min="72" max="72" width="24.5703125" bestFit="1" customWidth="1"/>
    <col min="73" max="73" width="20.42578125" bestFit="1" customWidth="1"/>
    <col min="74" max="74" width="18.42578125" bestFit="1" customWidth="1"/>
    <col min="75" max="75" width="20.5703125" bestFit="1" customWidth="1"/>
    <col min="76" max="76" width="18.5703125" bestFit="1" customWidth="1"/>
    <col min="77" max="77" width="24.42578125" bestFit="1" customWidth="1"/>
    <col min="78" max="78" width="12" bestFit="1" customWidth="1"/>
    <col min="79" max="79" width="19.140625" bestFit="1" customWidth="1"/>
    <col min="80" max="80" width="24.42578125" bestFit="1" customWidth="1"/>
    <col min="81" max="81" width="12" bestFit="1" customWidth="1"/>
    <col min="82" max="82" width="19.140625" bestFit="1" customWidth="1"/>
    <col min="83" max="83" width="24.42578125" bestFit="1" customWidth="1"/>
    <col min="84" max="84" width="12" bestFit="1" customWidth="1"/>
    <col min="85" max="85" width="19.140625" bestFit="1" customWidth="1"/>
    <col min="86" max="86" width="24.42578125" bestFit="1" customWidth="1"/>
    <col min="87" max="87" width="12" bestFit="1" customWidth="1"/>
    <col min="88" max="88" width="24.42578125" bestFit="1" customWidth="1"/>
    <col min="89" max="89" width="12" bestFit="1" customWidth="1"/>
    <col min="90" max="90" width="19.140625" bestFit="1" customWidth="1"/>
    <col min="91" max="91" width="12" bestFit="1" customWidth="1"/>
    <col min="92" max="92" width="19.140625" bestFit="1" customWidth="1"/>
    <col min="93" max="93" width="12" bestFit="1" customWidth="1"/>
    <col min="94" max="94" width="24.42578125" bestFit="1" customWidth="1"/>
    <col min="95" max="95" width="12" bestFit="1" customWidth="1"/>
    <col min="96" max="96" width="24.42578125" bestFit="1" customWidth="1"/>
    <col min="97" max="97" width="21.42578125" bestFit="1" customWidth="1"/>
    <col min="98" max="98" width="12" bestFit="1" customWidth="1"/>
    <col min="99" max="99" width="19.140625" bestFit="1" customWidth="1"/>
    <col min="100" max="100" width="24.42578125" bestFit="1" customWidth="1"/>
    <col min="101" max="101" width="12" bestFit="1" customWidth="1"/>
    <col min="102" max="102" width="19.140625" bestFit="1" customWidth="1"/>
    <col min="103" max="103" width="12" bestFit="1" customWidth="1"/>
    <col min="104" max="104" width="19.140625" bestFit="1" customWidth="1"/>
    <col min="105" max="105" width="12" bestFit="1" customWidth="1"/>
    <col min="106" max="106" width="24.42578125" bestFit="1" customWidth="1"/>
    <col min="107" max="107" width="12" bestFit="1" customWidth="1"/>
    <col min="108" max="108" width="19.140625" bestFit="1" customWidth="1"/>
    <col min="109" max="109" width="21.42578125" bestFit="1" customWidth="1"/>
    <col min="110" max="110" width="12" bestFit="1" customWidth="1"/>
    <col min="111" max="111" width="24.42578125" bestFit="1" customWidth="1"/>
    <col min="112" max="112" width="12" bestFit="1" customWidth="1"/>
    <col min="113" max="113" width="19.140625" bestFit="1" customWidth="1"/>
    <col min="114" max="114" width="24.42578125" bestFit="1" customWidth="1"/>
    <col min="115" max="115" width="21.42578125" bestFit="1" customWidth="1"/>
    <col min="116" max="116" width="12" bestFit="1" customWidth="1"/>
    <col min="117" max="117" width="24.42578125" bestFit="1" customWidth="1"/>
    <col min="118" max="118" width="12" bestFit="1" customWidth="1"/>
    <col min="119" max="119" width="19.140625" bestFit="1" customWidth="1"/>
    <col min="120" max="120" width="24.42578125" bestFit="1" customWidth="1"/>
    <col min="121" max="121" width="12" bestFit="1" customWidth="1"/>
    <col min="122" max="122" width="19.140625" bestFit="1" customWidth="1"/>
    <col min="123" max="123" width="12" bestFit="1" customWidth="1"/>
    <col min="124" max="124" width="24.42578125" bestFit="1" customWidth="1"/>
    <col min="125" max="125" width="12" bestFit="1" customWidth="1"/>
    <col min="126" max="126" width="24.42578125" bestFit="1" customWidth="1"/>
    <col min="127" max="127" width="12" bestFit="1" customWidth="1"/>
    <col min="128" max="128" width="19.140625" bestFit="1" customWidth="1"/>
    <col min="129" max="129" width="24.42578125" bestFit="1" customWidth="1"/>
    <col min="130" max="130" width="12" bestFit="1" customWidth="1"/>
    <col min="131" max="131" width="19.140625" bestFit="1" customWidth="1"/>
    <col min="132" max="132" width="21.42578125" bestFit="1" customWidth="1"/>
    <col min="133" max="133" width="12" bestFit="1" customWidth="1"/>
    <col min="134" max="134" width="19.140625" bestFit="1" customWidth="1"/>
    <col min="135" max="135" width="12" bestFit="1" customWidth="1"/>
    <col min="136" max="136" width="21.42578125" bestFit="1" customWidth="1"/>
    <col min="137" max="137" width="12" bestFit="1" customWidth="1"/>
    <col min="138" max="138" width="19.140625" bestFit="1" customWidth="1"/>
    <col min="139" max="139" width="24.42578125" bestFit="1" customWidth="1"/>
    <col min="140" max="140" width="12" bestFit="1" customWidth="1"/>
    <col min="141" max="141" width="24.42578125" bestFit="1" customWidth="1"/>
    <col min="142" max="142" width="21.42578125" bestFit="1" customWidth="1"/>
    <col min="143" max="143" width="12" bestFit="1" customWidth="1"/>
    <col min="144" max="144" width="21.42578125" bestFit="1" customWidth="1"/>
    <col min="145" max="145" width="12" bestFit="1" customWidth="1"/>
    <col min="146" max="146" width="24.42578125" bestFit="1" customWidth="1"/>
    <col min="147" max="147" width="12" bestFit="1" customWidth="1"/>
    <col min="148" max="148" width="24.42578125" bestFit="1" customWidth="1"/>
    <col min="149" max="149" width="12" bestFit="1" customWidth="1"/>
    <col min="150" max="150" width="21.42578125" bestFit="1" customWidth="1"/>
    <col min="151" max="151" width="12" bestFit="1" customWidth="1"/>
    <col min="152" max="152" width="19.140625" bestFit="1" customWidth="1"/>
    <col min="153" max="153" width="21.42578125" bestFit="1" customWidth="1"/>
    <col min="154" max="154" width="12" bestFit="1" customWidth="1"/>
    <col min="155" max="155" width="24.42578125" bestFit="1" customWidth="1"/>
    <col min="156" max="156" width="21.42578125" bestFit="1" customWidth="1"/>
    <col min="157" max="157" width="12" bestFit="1" customWidth="1"/>
    <col min="158" max="158" width="21.42578125" bestFit="1" customWidth="1"/>
    <col min="159" max="159" width="12" bestFit="1" customWidth="1"/>
    <col min="160" max="160" width="21.42578125" bestFit="1" customWidth="1"/>
    <col min="161" max="161" width="12" bestFit="1" customWidth="1"/>
    <col min="162" max="162" width="24.42578125" bestFit="1" customWidth="1"/>
    <col min="163" max="163" width="21.42578125" bestFit="1" customWidth="1"/>
    <col min="164" max="164" width="12" bestFit="1" customWidth="1"/>
    <col min="165" max="165" width="19.140625" bestFit="1" customWidth="1"/>
    <col min="166" max="166" width="24.42578125" bestFit="1" customWidth="1"/>
    <col min="167" max="167" width="21.42578125" bestFit="1" customWidth="1"/>
    <col min="168" max="168" width="12" bestFit="1" customWidth="1"/>
    <col min="169" max="169" width="19.140625" bestFit="1" customWidth="1"/>
    <col min="170" max="170" width="12" bestFit="1" customWidth="1"/>
    <col min="171" max="171" width="24.42578125" bestFit="1" customWidth="1"/>
    <col min="172" max="172" width="12" bestFit="1" customWidth="1"/>
    <col min="173" max="173" width="19.140625" bestFit="1" customWidth="1"/>
    <col min="174" max="174" width="21.42578125" bestFit="1" customWidth="1"/>
    <col min="175" max="175" width="12" bestFit="1" customWidth="1"/>
    <col min="176" max="176" width="24.42578125" bestFit="1" customWidth="1"/>
    <col min="177" max="177" width="12" bestFit="1" customWidth="1"/>
    <col min="178" max="178" width="24.42578125" bestFit="1" customWidth="1"/>
    <col min="179" max="179" width="21.42578125" bestFit="1" customWidth="1"/>
    <col min="180" max="180" width="12" bestFit="1" customWidth="1"/>
    <col min="181" max="181" width="24.42578125" bestFit="1" customWidth="1"/>
    <col min="182" max="182" width="21.42578125" bestFit="1" customWidth="1"/>
    <col min="183" max="183" width="12" bestFit="1" customWidth="1"/>
    <col min="184" max="184" width="24.42578125" bestFit="1" customWidth="1"/>
    <col min="185" max="185" width="21.42578125" bestFit="1" customWidth="1"/>
    <col min="186" max="186" width="12" bestFit="1" customWidth="1"/>
    <col min="187" max="187" width="19.140625" bestFit="1" customWidth="1"/>
    <col min="188" max="188" width="12" bestFit="1" customWidth="1"/>
    <col min="189" max="189" width="21.42578125" bestFit="1" customWidth="1"/>
    <col min="190" max="190" width="12" bestFit="1" customWidth="1"/>
    <col min="191" max="191" width="21.42578125" bestFit="1" customWidth="1"/>
    <col min="192" max="192" width="12" bestFit="1" customWidth="1"/>
    <col min="193" max="193" width="24.42578125" bestFit="1" customWidth="1"/>
    <col min="194" max="194" width="12" bestFit="1" customWidth="1"/>
    <col min="195" max="195" width="19.140625" bestFit="1" customWidth="1"/>
    <col min="196" max="196" width="12" bestFit="1" customWidth="1"/>
    <col min="197" max="197" width="19.140625" bestFit="1" customWidth="1"/>
    <col min="198" max="198" width="12" bestFit="1" customWidth="1"/>
    <col min="199" max="199" width="24.42578125" bestFit="1" customWidth="1"/>
    <col min="200" max="200" width="21.42578125" bestFit="1" customWidth="1"/>
    <col min="201" max="201" width="12" bestFit="1" customWidth="1"/>
    <col min="202" max="202" width="21.42578125" bestFit="1" customWidth="1"/>
    <col min="203" max="203" width="12" bestFit="1" customWidth="1"/>
    <col min="204" max="204" width="21.42578125" bestFit="1" customWidth="1"/>
    <col min="205" max="205" width="12" bestFit="1" customWidth="1"/>
    <col min="206" max="206" width="19.140625" bestFit="1" customWidth="1"/>
    <col min="207" max="207" width="24.42578125" bestFit="1" customWidth="1"/>
    <col min="208" max="208" width="12" bestFit="1" customWidth="1"/>
    <col min="209" max="209" width="21.42578125" bestFit="1" customWidth="1"/>
    <col min="210" max="210" width="12" bestFit="1" customWidth="1"/>
    <col min="211" max="211" width="19.140625" bestFit="1" customWidth="1"/>
    <col min="212" max="212" width="12" bestFit="1" customWidth="1"/>
    <col min="213" max="213" width="19.140625" bestFit="1" customWidth="1"/>
    <col min="214" max="214" width="12" bestFit="1" customWidth="1"/>
    <col min="215" max="215" width="19.140625" bestFit="1" customWidth="1"/>
    <col min="216" max="216" width="12" bestFit="1" customWidth="1"/>
    <col min="217" max="217" width="24.42578125" bestFit="1" customWidth="1"/>
    <col min="218" max="218" width="21.42578125" bestFit="1" customWidth="1"/>
    <col min="219" max="219" width="12" bestFit="1" customWidth="1"/>
    <col min="220" max="220" width="19.140625" bestFit="1" customWidth="1"/>
    <col min="221" max="221" width="12" bestFit="1" customWidth="1"/>
    <col min="222" max="222" width="24.42578125" bestFit="1" customWidth="1"/>
    <col min="223" max="223" width="21.42578125" bestFit="1" customWidth="1"/>
    <col min="224" max="224" width="12" bestFit="1" customWidth="1"/>
    <col min="225" max="225" width="24.42578125" bestFit="1" customWidth="1"/>
    <col min="226" max="226" width="21.42578125" bestFit="1" customWidth="1"/>
    <col min="227" max="227" width="12" bestFit="1" customWidth="1"/>
    <col min="228" max="228" width="24.42578125" bestFit="1" customWidth="1"/>
    <col min="229" max="229" width="12" bestFit="1" customWidth="1"/>
    <col min="230" max="230" width="19.140625" bestFit="1" customWidth="1"/>
    <col min="231" max="231" width="24.42578125" bestFit="1" customWidth="1"/>
    <col min="232" max="232" width="12" bestFit="1" customWidth="1"/>
    <col min="233" max="233" width="19.140625" bestFit="1" customWidth="1"/>
    <col min="234" max="234" width="12" bestFit="1" customWidth="1"/>
    <col min="235" max="235" width="19.140625" bestFit="1" customWidth="1"/>
    <col min="236" max="236" width="21.42578125" bestFit="1" customWidth="1"/>
    <col min="237" max="237" width="12" bestFit="1" customWidth="1"/>
    <col min="238" max="238" width="19.140625" bestFit="1" customWidth="1"/>
    <col min="239" max="239" width="21.42578125" bestFit="1" customWidth="1"/>
    <col min="240" max="240" width="12" bestFit="1" customWidth="1"/>
    <col min="241" max="241" width="19.140625" bestFit="1" customWidth="1"/>
    <col min="242" max="242" width="12" bestFit="1" customWidth="1"/>
    <col min="243" max="243" width="21.42578125" bestFit="1" customWidth="1"/>
    <col min="244" max="244" width="12" bestFit="1" customWidth="1"/>
    <col min="245" max="245" width="21.42578125" bestFit="1" customWidth="1"/>
    <col min="246" max="246" width="12" bestFit="1" customWidth="1"/>
    <col min="247" max="247" width="24.42578125" bestFit="1" customWidth="1"/>
    <col min="248" max="248" width="21.42578125" bestFit="1" customWidth="1"/>
    <col min="249" max="249" width="12" bestFit="1" customWidth="1"/>
    <col min="250" max="250" width="24.42578125" bestFit="1" customWidth="1"/>
    <col min="251" max="251" width="21.42578125" bestFit="1" customWidth="1"/>
    <col min="252" max="252" width="12" bestFit="1" customWidth="1"/>
    <col min="253" max="253" width="19.140625" bestFit="1" customWidth="1"/>
    <col min="254" max="254" width="24.42578125" bestFit="1" customWidth="1"/>
    <col min="255" max="255" width="21.42578125" bestFit="1" customWidth="1"/>
    <col min="256" max="256" width="12" bestFit="1" customWidth="1"/>
    <col min="257" max="257" width="24.42578125" bestFit="1" customWidth="1"/>
    <col min="258" max="258" width="21.42578125" bestFit="1" customWidth="1"/>
    <col min="259" max="259" width="12" bestFit="1" customWidth="1"/>
    <col min="260" max="260" width="19.140625" bestFit="1" customWidth="1"/>
    <col min="261" max="261" width="24.42578125" bestFit="1" customWidth="1"/>
    <col min="262" max="262" width="12" bestFit="1" customWidth="1"/>
    <col min="263" max="263" width="24.42578125" bestFit="1" customWidth="1"/>
    <col min="264" max="264" width="21.42578125" bestFit="1" customWidth="1"/>
    <col min="265" max="265" width="12" bestFit="1" customWidth="1"/>
    <col min="266" max="266" width="19.140625" bestFit="1" customWidth="1"/>
    <col min="267" max="267" width="24.42578125" bestFit="1" customWidth="1"/>
    <col min="268" max="268" width="21.42578125" bestFit="1" customWidth="1"/>
    <col min="269" max="269" width="12" bestFit="1" customWidth="1"/>
    <col min="270" max="270" width="19.140625" bestFit="1" customWidth="1"/>
    <col min="271" max="271" width="21.42578125" bestFit="1" customWidth="1"/>
    <col min="272" max="272" width="12" bestFit="1" customWidth="1"/>
    <col min="273" max="273" width="24.42578125" bestFit="1" customWidth="1"/>
    <col min="274" max="274" width="12" bestFit="1" customWidth="1"/>
    <col min="275" max="275" width="24.42578125" bestFit="1" customWidth="1"/>
    <col min="276" max="276" width="21.42578125" bestFit="1" customWidth="1"/>
    <col min="277" max="277" width="12" bestFit="1" customWidth="1"/>
    <col min="278" max="278" width="19.140625" bestFit="1" customWidth="1"/>
    <col min="279" max="279" width="12" bestFit="1" customWidth="1"/>
    <col min="280" max="280" width="19.140625" bestFit="1" customWidth="1"/>
    <col min="281" max="281" width="24.42578125" bestFit="1" customWidth="1"/>
    <col min="282" max="282" width="12" bestFit="1" customWidth="1"/>
    <col min="283" max="283" width="21.42578125" bestFit="1" customWidth="1"/>
    <col min="284" max="284" width="12" bestFit="1" customWidth="1"/>
    <col min="285" max="285" width="24.42578125" bestFit="1" customWidth="1"/>
    <col min="286" max="286" width="12" bestFit="1" customWidth="1"/>
    <col min="287" max="287" width="19.140625" bestFit="1" customWidth="1"/>
    <col min="288" max="288" width="24.42578125" bestFit="1" customWidth="1"/>
    <col min="289" max="289" width="21.42578125" bestFit="1" customWidth="1"/>
    <col min="290" max="290" width="12" bestFit="1" customWidth="1"/>
    <col min="291" max="291" width="24.42578125" bestFit="1" customWidth="1"/>
    <col min="292" max="292" width="12" bestFit="1" customWidth="1"/>
    <col min="293" max="293" width="24.42578125" bestFit="1" customWidth="1"/>
    <col min="294" max="294" width="12" bestFit="1" customWidth="1"/>
    <col min="295" max="295" width="24.42578125" bestFit="1" customWidth="1"/>
    <col min="296" max="296" width="21.42578125" bestFit="1" customWidth="1"/>
    <col min="297" max="297" width="12" bestFit="1" customWidth="1"/>
    <col min="298" max="298" width="19.140625" bestFit="1" customWidth="1"/>
    <col min="299" max="299" width="24.42578125" bestFit="1" customWidth="1"/>
    <col min="300" max="300" width="21.42578125" bestFit="1" customWidth="1"/>
    <col min="301" max="301" width="12" bestFit="1" customWidth="1"/>
    <col min="302" max="302" width="24.42578125" bestFit="1" customWidth="1"/>
    <col min="303" max="303" width="21.42578125" bestFit="1" customWidth="1"/>
    <col min="304" max="304" width="12" bestFit="1" customWidth="1"/>
    <col min="305" max="305" width="21.42578125" bestFit="1" customWidth="1"/>
    <col min="306" max="306" width="12" bestFit="1" customWidth="1"/>
    <col min="307" max="307" width="19.140625" bestFit="1" customWidth="1"/>
    <col min="308" max="308" width="24.42578125" bestFit="1" customWidth="1"/>
    <col min="309" max="309" width="21.42578125" bestFit="1" customWidth="1"/>
    <col min="310" max="310" width="12" bestFit="1" customWidth="1"/>
    <col min="311" max="311" width="19.140625" bestFit="1" customWidth="1"/>
    <col min="312" max="312" width="21.42578125" bestFit="1" customWidth="1"/>
    <col min="313" max="313" width="12" bestFit="1" customWidth="1"/>
    <col min="314" max="314" width="24.42578125" bestFit="1" customWidth="1"/>
    <col min="315" max="315" width="12" bestFit="1" customWidth="1"/>
    <col min="316" max="316" width="21.42578125" bestFit="1" customWidth="1"/>
    <col min="317" max="317" width="12" bestFit="1" customWidth="1"/>
    <col min="318" max="318" width="19.140625" bestFit="1" customWidth="1"/>
    <col min="319" max="319" width="24.42578125" bestFit="1" customWidth="1"/>
    <col min="320" max="320" width="21.42578125" bestFit="1" customWidth="1"/>
    <col min="321" max="321" width="12" bestFit="1" customWidth="1"/>
    <col min="322" max="322" width="24.42578125" bestFit="1" customWidth="1"/>
    <col min="323" max="323" width="21.42578125" bestFit="1" customWidth="1"/>
    <col min="324" max="324" width="12" bestFit="1" customWidth="1"/>
    <col min="325" max="325" width="21.42578125" bestFit="1" customWidth="1"/>
    <col min="326" max="326" width="12" bestFit="1" customWidth="1"/>
    <col min="327" max="327" width="24.42578125" bestFit="1" customWidth="1"/>
    <col min="328" max="328" width="12" bestFit="1" customWidth="1"/>
    <col min="329" max="329" width="24.42578125" bestFit="1" customWidth="1"/>
    <col min="330" max="330" width="21.42578125" bestFit="1" customWidth="1"/>
    <col min="331" max="331" width="12" bestFit="1" customWidth="1"/>
    <col min="332" max="332" width="24.42578125" bestFit="1" customWidth="1"/>
    <col min="333" max="333" width="12" bestFit="1" customWidth="1"/>
    <col min="334" max="334" width="19.140625" bestFit="1" customWidth="1"/>
    <col min="335" max="335" width="12" bestFit="1" customWidth="1"/>
    <col min="336" max="336" width="19.140625" bestFit="1" customWidth="1"/>
    <col min="337" max="337" width="24.42578125" bestFit="1" customWidth="1"/>
    <col min="338" max="338" width="12" bestFit="1" customWidth="1"/>
    <col min="339" max="339" width="21.42578125" bestFit="1" customWidth="1"/>
    <col min="340" max="340" width="12" bestFit="1" customWidth="1"/>
    <col min="341" max="341" width="19.140625" bestFit="1" customWidth="1"/>
    <col min="342" max="342" width="24.42578125" bestFit="1" customWidth="1"/>
    <col min="343" max="343" width="12" bestFit="1" customWidth="1"/>
    <col min="344" max="344" width="19.140625" bestFit="1" customWidth="1"/>
    <col min="345" max="345" width="24.42578125" bestFit="1" customWidth="1"/>
    <col min="346" max="346" width="21.42578125" bestFit="1" customWidth="1"/>
    <col min="347" max="347" width="12" bestFit="1" customWidth="1"/>
    <col min="348" max="348" width="19.140625" bestFit="1" customWidth="1"/>
    <col min="349" max="349" width="12" bestFit="1" customWidth="1"/>
    <col min="350" max="350" width="19.140625" bestFit="1" customWidth="1"/>
    <col min="351" max="351" width="12" bestFit="1" customWidth="1"/>
    <col min="352" max="352" width="19.140625" bestFit="1" customWidth="1"/>
    <col min="353" max="353" width="12" bestFit="1" customWidth="1"/>
    <col min="354" max="354" width="24.42578125" bestFit="1" customWidth="1"/>
    <col min="355" max="355" width="12" bestFit="1" customWidth="1"/>
    <col min="356" max="356" width="21.42578125" bestFit="1" customWidth="1"/>
    <col min="357" max="357" width="12" bestFit="1" customWidth="1"/>
    <col min="358" max="358" width="21.42578125" bestFit="1" customWidth="1"/>
    <col min="359" max="359" width="12" bestFit="1" customWidth="1"/>
    <col min="360" max="360" width="19.140625" bestFit="1" customWidth="1"/>
    <col min="361" max="361" width="12" bestFit="1" customWidth="1"/>
    <col min="362" max="362" width="24.42578125" bestFit="1" customWidth="1"/>
    <col min="363" max="363" width="12" bestFit="1" customWidth="1"/>
    <col min="364" max="364" width="24.42578125" bestFit="1" customWidth="1"/>
    <col min="365" max="365" width="12" bestFit="1" customWidth="1"/>
    <col min="366" max="366" width="21.42578125" bestFit="1" customWidth="1"/>
    <col min="367" max="367" width="12" bestFit="1" customWidth="1"/>
    <col min="368" max="368" width="24.42578125" bestFit="1" customWidth="1"/>
    <col min="369" max="369" width="12" bestFit="1" customWidth="1"/>
    <col min="370" max="370" width="19.140625" bestFit="1" customWidth="1"/>
    <col min="371" max="371" width="12" bestFit="1" customWidth="1"/>
    <col min="372" max="372" width="21.42578125" bestFit="1" customWidth="1"/>
    <col min="373" max="373" width="12" bestFit="1" customWidth="1"/>
    <col min="374" max="374" width="19.140625" bestFit="1" customWidth="1"/>
    <col min="375" max="375" width="24.42578125" bestFit="1" customWidth="1"/>
    <col min="376" max="376" width="21.42578125" bestFit="1" customWidth="1"/>
    <col min="377" max="377" width="12" bestFit="1" customWidth="1"/>
    <col min="378" max="378" width="19.140625" bestFit="1" customWidth="1"/>
    <col min="379" max="379" width="24.42578125" bestFit="1" customWidth="1"/>
    <col min="380" max="380" width="12" bestFit="1" customWidth="1"/>
    <col min="381" max="381" width="24.42578125" bestFit="1" customWidth="1"/>
    <col min="382" max="382" width="12" bestFit="1" customWidth="1"/>
    <col min="383" max="383" width="24.42578125" bestFit="1" customWidth="1"/>
    <col min="384" max="384" width="12" bestFit="1" customWidth="1"/>
    <col min="385" max="385" width="19.140625" bestFit="1" customWidth="1"/>
    <col min="386" max="386" width="21.42578125" bestFit="1" customWidth="1"/>
    <col min="387" max="387" width="12" bestFit="1" customWidth="1"/>
    <col min="388" max="388" width="24.42578125" bestFit="1" customWidth="1"/>
    <col min="389" max="389" width="12" bestFit="1" customWidth="1"/>
    <col min="390" max="390" width="24.42578125" bestFit="1" customWidth="1"/>
    <col min="391" max="391" width="12" bestFit="1" customWidth="1"/>
    <col min="392" max="392" width="19.140625" bestFit="1" customWidth="1"/>
    <col min="393" max="393" width="24.42578125" bestFit="1" customWidth="1"/>
    <col min="394" max="394" width="21.42578125" bestFit="1" customWidth="1"/>
    <col min="395" max="395" width="12" bestFit="1" customWidth="1"/>
    <col min="396" max="396" width="19.140625" bestFit="1" customWidth="1"/>
    <col min="397" max="397" width="24.42578125" bestFit="1" customWidth="1"/>
    <col min="398" max="398" width="21.42578125" bestFit="1" customWidth="1"/>
    <col min="399" max="399" width="12" bestFit="1" customWidth="1"/>
    <col min="400" max="400" width="21.42578125" bestFit="1" customWidth="1"/>
    <col min="401" max="401" width="12" bestFit="1" customWidth="1"/>
    <col min="402" max="402" width="24.42578125" bestFit="1" customWidth="1"/>
    <col min="403" max="403" width="21.42578125" bestFit="1" customWidth="1"/>
    <col min="404" max="404" width="12" bestFit="1" customWidth="1"/>
    <col min="405" max="405" width="24.42578125" bestFit="1" customWidth="1"/>
    <col min="406" max="406" width="21.42578125" bestFit="1" customWidth="1"/>
    <col min="407" max="407" width="12" bestFit="1" customWidth="1"/>
    <col min="408" max="408" width="19.140625" bestFit="1" customWidth="1"/>
    <col min="409" max="409" width="24.42578125" bestFit="1" customWidth="1"/>
    <col min="410" max="410" width="12" bestFit="1" customWidth="1"/>
    <col min="411" max="411" width="19.140625" bestFit="1" customWidth="1"/>
    <col min="412" max="412" width="12" bestFit="1" customWidth="1"/>
    <col min="413" max="413" width="24.42578125" bestFit="1" customWidth="1"/>
    <col min="414" max="414" width="21.42578125" bestFit="1" customWidth="1"/>
    <col min="415" max="415" width="12" bestFit="1" customWidth="1"/>
    <col min="416" max="416" width="24.42578125" bestFit="1" customWidth="1"/>
    <col min="417" max="417" width="12" bestFit="1" customWidth="1"/>
    <col min="418" max="418" width="24.42578125" bestFit="1" customWidth="1"/>
    <col min="419" max="419" width="12" bestFit="1" customWidth="1"/>
    <col min="420" max="420" width="24.42578125" bestFit="1" customWidth="1"/>
    <col min="421" max="421" width="12" bestFit="1" customWidth="1"/>
    <col min="422" max="422" width="19.140625" bestFit="1" customWidth="1"/>
    <col min="423" max="423" width="12" bestFit="1" customWidth="1"/>
    <col min="424" max="424" width="24.42578125" bestFit="1" customWidth="1"/>
    <col min="425" max="425" width="12" bestFit="1" customWidth="1"/>
    <col min="426" max="426" width="24.42578125" bestFit="1" customWidth="1"/>
    <col min="427" max="427" width="12" bestFit="1" customWidth="1"/>
    <col min="428" max="428" width="21.42578125" bestFit="1" customWidth="1"/>
    <col min="429" max="429" width="12" bestFit="1" customWidth="1"/>
    <col min="430" max="430" width="19.140625" bestFit="1" customWidth="1"/>
    <col min="431" max="431" width="24.42578125" bestFit="1" customWidth="1"/>
    <col min="432" max="432" width="12" bestFit="1" customWidth="1"/>
    <col min="433" max="433" width="19.140625" bestFit="1" customWidth="1"/>
    <col min="434" max="434" width="12" bestFit="1" customWidth="1"/>
    <col min="435" max="435" width="19.140625" bestFit="1" customWidth="1"/>
    <col min="436" max="436" width="24.42578125" bestFit="1" customWidth="1"/>
    <col min="437" max="437" width="12" bestFit="1" customWidth="1"/>
    <col min="438" max="438" width="24.42578125" bestFit="1" customWidth="1"/>
    <col min="439" max="439" width="21.42578125" bestFit="1" customWidth="1"/>
    <col min="440" max="440" width="12" bestFit="1" customWidth="1"/>
    <col min="441" max="441" width="19.140625" bestFit="1" customWidth="1"/>
    <col min="442" max="442" width="24.42578125" bestFit="1" customWidth="1"/>
    <col min="443" max="443" width="12" bestFit="1" customWidth="1"/>
    <col min="444" max="444" width="19.140625" bestFit="1" customWidth="1"/>
    <col min="445" max="445" width="21.42578125" bestFit="1" customWidth="1"/>
    <col min="446" max="446" width="12" bestFit="1" customWidth="1"/>
    <col min="447" max="447" width="21.42578125" bestFit="1" customWidth="1"/>
    <col min="448" max="448" width="12" bestFit="1" customWidth="1"/>
    <col min="449" max="449" width="24.42578125" bestFit="1" customWidth="1"/>
    <col min="450" max="450" width="12" bestFit="1" customWidth="1"/>
    <col min="451" max="451" width="24.42578125" bestFit="1" customWidth="1"/>
    <col min="452" max="452" width="12" bestFit="1" customWidth="1"/>
    <col min="453" max="453" width="24.42578125" bestFit="1" customWidth="1"/>
    <col min="454" max="454" width="12" bestFit="1" customWidth="1"/>
    <col min="455" max="455" width="24.42578125" bestFit="1" customWidth="1"/>
    <col min="456" max="456" width="12" bestFit="1" customWidth="1"/>
    <col min="457" max="457" width="21.42578125" bestFit="1" customWidth="1"/>
    <col min="458" max="458" width="12" bestFit="1" customWidth="1"/>
    <col min="459" max="459" width="19.140625" bestFit="1" customWidth="1"/>
    <col min="460" max="460" width="21.42578125" bestFit="1" customWidth="1"/>
    <col min="461" max="461" width="12" bestFit="1" customWidth="1"/>
    <col min="462" max="462" width="24.42578125" bestFit="1" customWidth="1"/>
    <col min="463" max="463" width="12" bestFit="1" customWidth="1"/>
    <col min="464" max="464" width="24.42578125" bestFit="1" customWidth="1"/>
    <col min="465" max="465" width="12" bestFit="1" customWidth="1"/>
    <col min="466" max="466" width="24.42578125" bestFit="1" customWidth="1"/>
    <col min="467" max="467" width="12" bestFit="1" customWidth="1"/>
    <col min="468" max="468" width="19.140625" bestFit="1" customWidth="1"/>
    <col min="469" max="469" width="12" bestFit="1" customWidth="1"/>
    <col min="470" max="470" width="19.140625" bestFit="1" customWidth="1"/>
    <col min="471" max="471" width="12" bestFit="1" customWidth="1"/>
    <col min="472" max="472" width="24.42578125" bestFit="1" customWidth="1"/>
    <col min="473" max="473" width="12" bestFit="1" customWidth="1"/>
    <col min="474" max="474" width="24.42578125" bestFit="1" customWidth="1"/>
    <col min="475" max="475" width="21.42578125" bestFit="1" customWidth="1"/>
    <col min="476" max="476" width="12" bestFit="1" customWidth="1"/>
    <col min="477" max="477" width="24.42578125" bestFit="1" customWidth="1"/>
    <col min="478" max="478" width="12" bestFit="1" customWidth="1"/>
    <col min="479" max="479" width="24.42578125" bestFit="1" customWidth="1"/>
    <col min="480" max="480" width="12" bestFit="1" customWidth="1"/>
    <col min="481" max="481" width="24.42578125" bestFit="1" customWidth="1"/>
    <col min="482" max="482" width="12" bestFit="1" customWidth="1"/>
    <col min="483" max="483" width="24.42578125" bestFit="1" customWidth="1"/>
    <col min="484" max="484" width="21.42578125" bestFit="1" customWidth="1"/>
    <col min="485" max="485" width="12" bestFit="1" customWidth="1"/>
    <col min="486" max="486" width="21.42578125" bestFit="1" customWidth="1"/>
    <col min="487" max="487" width="12" bestFit="1" customWidth="1"/>
    <col min="488" max="488" width="19.140625" bestFit="1" customWidth="1"/>
    <col min="489" max="489" width="12" bestFit="1" customWidth="1"/>
    <col min="490" max="490" width="19.140625" bestFit="1" customWidth="1"/>
    <col min="491" max="491" width="12" bestFit="1" customWidth="1"/>
    <col min="492" max="492" width="19.140625" bestFit="1" customWidth="1"/>
    <col min="493" max="493" width="24.42578125" bestFit="1" customWidth="1"/>
    <col min="494" max="494" width="12" bestFit="1" customWidth="1"/>
    <col min="495" max="495" width="19.140625" bestFit="1" customWidth="1"/>
    <col min="496" max="496" width="12" bestFit="1" customWidth="1"/>
    <col min="497" max="497" width="24.42578125" bestFit="1" customWidth="1"/>
    <col min="498" max="498" width="12" bestFit="1" customWidth="1"/>
    <col min="499" max="499" width="24.42578125" bestFit="1" customWidth="1"/>
    <col min="500" max="500" width="12" bestFit="1" customWidth="1"/>
    <col min="501" max="501" width="19.140625" bestFit="1" customWidth="1"/>
    <col min="502" max="502" width="12" bestFit="1" customWidth="1"/>
    <col min="503" max="503" width="24.42578125" bestFit="1" customWidth="1"/>
    <col min="504" max="504" width="21.42578125" bestFit="1" customWidth="1"/>
    <col min="505" max="505" width="12" bestFit="1" customWidth="1"/>
    <col min="506" max="506" width="24.42578125" bestFit="1" customWidth="1"/>
    <col min="507" max="507" width="12" bestFit="1" customWidth="1"/>
    <col min="508" max="508" width="24.42578125" bestFit="1" customWidth="1"/>
    <col min="509" max="509" width="12" bestFit="1" customWidth="1"/>
    <col min="510" max="510" width="19.140625" bestFit="1" customWidth="1"/>
    <col min="511" max="511" width="12" bestFit="1" customWidth="1"/>
    <col min="512" max="512" width="19.140625" bestFit="1" customWidth="1"/>
    <col min="513" max="513" width="24.42578125" bestFit="1" customWidth="1"/>
    <col min="514" max="514" width="12" bestFit="1" customWidth="1"/>
    <col min="515" max="515" width="19.140625" bestFit="1" customWidth="1"/>
    <col min="516" max="516" width="12" bestFit="1" customWidth="1"/>
    <col min="517" max="517" width="19.140625" bestFit="1" customWidth="1"/>
    <col min="518" max="518" width="24.42578125" bestFit="1" customWidth="1"/>
    <col min="519" max="519" width="12" bestFit="1" customWidth="1"/>
    <col min="520" max="520" width="24.42578125" bestFit="1" customWidth="1"/>
    <col min="521" max="521" width="12" bestFit="1" customWidth="1"/>
    <col min="522" max="522" width="19.140625" bestFit="1" customWidth="1"/>
    <col min="523" max="523" width="24.42578125" bestFit="1" customWidth="1"/>
    <col min="524" max="524" width="12" bestFit="1" customWidth="1"/>
    <col min="525" max="525" width="24.42578125" bestFit="1" customWidth="1"/>
    <col min="526" max="526" width="21.42578125" bestFit="1" customWidth="1"/>
    <col min="527" max="527" width="12" bestFit="1" customWidth="1"/>
    <col min="528" max="528" width="19.140625" bestFit="1" customWidth="1"/>
    <col min="529" max="529" width="12" bestFit="1" customWidth="1"/>
    <col min="530" max="530" width="24.42578125" bestFit="1" customWidth="1"/>
    <col min="531" max="531" width="12" bestFit="1" customWidth="1"/>
    <col min="532" max="532" width="21.42578125" bestFit="1" customWidth="1"/>
    <col min="533" max="533" width="12" bestFit="1" customWidth="1"/>
    <col min="534" max="534" width="24.42578125" bestFit="1" customWidth="1"/>
    <col min="535" max="535" width="21.42578125" bestFit="1" customWidth="1"/>
    <col min="536" max="536" width="12" bestFit="1" customWidth="1"/>
    <col min="537" max="537" width="24.42578125" bestFit="1" customWidth="1"/>
    <col min="538" max="538" width="12" bestFit="1" customWidth="1"/>
    <col min="539" max="539" width="24.42578125" bestFit="1" customWidth="1"/>
    <col min="540" max="540" width="12" bestFit="1" customWidth="1"/>
    <col min="541" max="541" width="24.42578125" bestFit="1" customWidth="1"/>
    <col min="542" max="542" width="12" bestFit="1" customWidth="1"/>
    <col min="543" max="543" width="19.140625" bestFit="1" customWidth="1"/>
    <col min="544" max="544" width="12" bestFit="1" customWidth="1"/>
    <col min="545" max="545" width="24.42578125" bestFit="1" customWidth="1"/>
    <col min="546" max="546" width="12" bestFit="1" customWidth="1"/>
    <col min="547" max="547" width="24.42578125" bestFit="1" customWidth="1"/>
    <col min="548" max="548" width="12" bestFit="1" customWidth="1"/>
    <col min="549" max="549" width="19.140625" bestFit="1" customWidth="1"/>
    <col min="550" max="550" width="12" bestFit="1" customWidth="1"/>
    <col min="551" max="551" width="19.140625" bestFit="1" customWidth="1"/>
    <col min="552" max="552" width="12" bestFit="1" customWidth="1"/>
    <col min="553" max="553" width="24.42578125" bestFit="1" customWidth="1"/>
    <col min="554" max="554" width="12" bestFit="1" customWidth="1"/>
    <col min="555" max="555" width="24.42578125" bestFit="1" customWidth="1"/>
    <col min="556" max="556" width="12" bestFit="1" customWidth="1"/>
    <col min="557" max="557" width="24.42578125" bestFit="1" customWidth="1"/>
    <col min="558" max="558" width="12" bestFit="1" customWidth="1"/>
    <col min="559" max="559" width="19.140625" bestFit="1" customWidth="1"/>
    <col min="560" max="560" width="24.42578125" bestFit="1" customWidth="1"/>
    <col min="561" max="561" width="21.42578125" bestFit="1" customWidth="1"/>
    <col min="562" max="562" width="12" bestFit="1" customWidth="1"/>
    <col min="563" max="563" width="24.42578125" bestFit="1" customWidth="1"/>
    <col min="564" max="564" width="12" bestFit="1" customWidth="1"/>
    <col min="565" max="565" width="21.42578125" bestFit="1" customWidth="1"/>
    <col min="566" max="566" width="12" bestFit="1" customWidth="1"/>
    <col min="567" max="567" width="19.140625" bestFit="1" customWidth="1"/>
    <col min="568" max="568" width="24.42578125" bestFit="1" customWidth="1"/>
    <col min="569" max="569" width="12" bestFit="1" customWidth="1"/>
    <col min="570" max="570" width="24.42578125" bestFit="1" customWidth="1"/>
    <col min="571" max="571" width="12" bestFit="1" customWidth="1"/>
    <col min="572" max="572" width="24.42578125" bestFit="1" customWidth="1"/>
    <col min="573" max="573" width="12" bestFit="1" customWidth="1"/>
    <col min="574" max="574" width="24.42578125" bestFit="1" customWidth="1"/>
    <col min="575" max="575" width="12" bestFit="1" customWidth="1"/>
    <col min="576" max="576" width="24.42578125" bestFit="1" customWidth="1"/>
    <col min="577" max="577" width="12" bestFit="1" customWidth="1"/>
    <col min="578" max="578" width="24.42578125" bestFit="1" customWidth="1"/>
    <col min="579" max="579" width="21.42578125" bestFit="1" customWidth="1"/>
    <col min="580" max="580" width="12" bestFit="1" customWidth="1"/>
    <col min="581" max="581" width="24.42578125" bestFit="1" customWidth="1"/>
    <col min="582" max="582" width="21.42578125" bestFit="1" customWidth="1"/>
    <col min="583" max="583" width="12" bestFit="1" customWidth="1"/>
    <col min="584" max="584" width="24.42578125" bestFit="1" customWidth="1"/>
    <col min="585" max="585" width="12" bestFit="1" customWidth="1"/>
    <col min="586" max="586" width="24.42578125" bestFit="1" customWidth="1"/>
    <col min="587" max="587" width="12" bestFit="1" customWidth="1"/>
    <col min="588" max="588" width="19.140625" bestFit="1" customWidth="1"/>
    <col min="589" max="589" width="24.42578125" bestFit="1" customWidth="1"/>
    <col min="590" max="590" width="12" bestFit="1" customWidth="1"/>
    <col min="591" max="591" width="19.140625" bestFit="1" customWidth="1"/>
    <col min="592" max="592" width="24.42578125" bestFit="1" customWidth="1"/>
    <col min="593" max="593" width="12" bestFit="1" customWidth="1"/>
    <col min="594" max="594" width="19.140625" bestFit="1" customWidth="1"/>
    <col min="595" max="595" width="12" bestFit="1" customWidth="1"/>
    <col min="596" max="596" width="21.42578125" bestFit="1" customWidth="1"/>
    <col min="597" max="597" width="12" bestFit="1" customWidth="1"/>
    <col min="598" max="598" width="19.140625" bestFit="1" customWidth="1"/>
    <col min="599" max="599" width="12" bestFit="1" customWidth="1"/>
    <col min="600" max="600" width="21.42578125" bestFit="1" customWidth="1"/>
    <col min="601" max="601" width="12" bestFit="1" customWidth="1"/>
    <col min="602" max="602" width="24.42578125" bestFit="1" customWidth="1"/>
    <col min="603" max="603" width="12" bestFit="1" customWidth="1"/>
    <col min="604" max="604" width="24.42578125" bestFit="1" customWidth="1"/>
    <col min="605" max="605" width="12" bestFit="1" customWidth="1"/>
    <col min="606" max="606" width="19.140625" bestFit="1" customWidth="1"/>
    <col min="607" max="607" width="12" bestFit="1" customWidth="1"/>
    <col min="608" max="608" width="24.42578125" bestFit="1" customWidth="1"/>
    <col min="609" max="609" width="12" bestFit="1" customWidth="1"/>
    <col min="610" max="610" width="24.42578125" bestFit="1" customWidth="1"/>
    <col min="611" max="611" width="12" bestFit="1" customWidth="1"/>
    <col min="612" max="612" width="19.140625" bestFit="1" customWidth="1"/>
    <col min="613" max="613" width="12" bestFit="1" customWidth="1"/>
    <col min="614" max="614" width="24.42578125" bestFit="1" customWidth="1"/>
    <col min="615" max="615" width="12" bestFit="1" customWidth="1"/>
    <col min="616" max="616" width="24.42578125" bestFit="1" customWidth="1"/>
    <col min="617" max="617" width="12" bestFit="1" customWidth="1"/>
    <col min="618" max="618" width="19.140625" bestFit="1" customWidth="1"/>
    <col min="619" max="619" width="12" bestFit="1" customWidth="1"/>
    <col min="620" max="620" width="24.42578125" bestFit="1" customWidth="1"/>
    <col min="621" max="621" width="12" bestFit="1" customWidth="1"/>
    <col min="622" max="622" width="21.42578125" bestFit="1" customWidth="1"/>
    <col min="623" max="623" width="12" bestFit="1" customWidth="1"/>
    <col min="624" max="624" width="24.42578125" bestFit="1" customWidth="1"/>
    <col min="625" max="625" width="12" bestFit="1" customWidth="1"/>
    <col min="626" max="626" width="24.42578125" bestFit="1" customWidth="1"/>
    <col min="627" max="627" width="12" bestFit="1" customWidth="1"/>
    <col min="628" max="628" width="19.140625" bestFit="1" customWidth="1"/>
    <col min="629" max="629" width="12" bestFit="1" customWidth="1"/>
    <col min="630" max="630" width="24.42578125" bestFit="1" customWidth="1"/>
    <col min="631" max="631" width="12" bestFit="1" customWidth="1"/>
    <col min="632" max="632" width="24.42578125" bestFit="1" customWidth="1"/>
    <col min="633" max="633" width="12" bestFit="1" customWidth="1"/>
    <col min="634" max="634" width="24.42578125" bestFit="1" customWidth="1"/>
    <col min="635" max="635" width="12" bestFit="1" customWidth="1"/>
    <col min="636" max="636" width="24.42578125" bestFit="1" customWidth="1"/>
    <col min="637" max="637" width="12" bestFit="1" customWidth="1"/>
    <col min="638" max="638" width="19.140625" bestFit="1" customWidth="1"/>
    <col min="639" max="639" width="24.42578125" bestFit="1" customWidth="1"/>
    <col min="640" max="640" width="12" bestFit="1" customWidth="1"/>
    <col min="641" max="641" width="24.42578125" bestFit="1" customWidth="1"/>
    <col min="642" max="642" width="12" bestFit="1" customWidth="1"/>
    <col min="643" max="643" width="24.42578125" bestFit="1" customWidth="1"/>
    <col min="644" max="644" width="12" bestFit="1" customWidth="1"/>
    <col min="645" max="645" width="19.140625" bestFit="1" customWidth="1"/>
    <col min="646" max="646" width="24.42578125" bestFit="1" customWidth="1"/>
    <col min="647" max="647" width="12" bestFit="1" customWidth="1"/>
    <col min="648" max="648" width="24.42578125" bestFit="1" customWidth="1"/>
    <col min="649" max="649" width="12" bestFit="1" customWidth="1"/>
    <col min="650" max="650" width="19.140625" bestFit="1" customWidth="1"/>
    <col min="651" max="651" width="12" bestFit="1" customWidth="1"/>
    <col min="652" max="652" width="24.42578125" bestFit="1" customWidth="1"/>
    <col min="653" max="653" width="12" bestFit="1" customWidth="1"/>
    <col min="654" max="654" width="24.42578125" bestFit="1" customWidth="1"/>
    <col min="655" max="655" width="12" bestFit="1" customWidth="1"/>
    <col min="656" max="656" width="19.140625" bestFit="1" customWidth="1"/>
    <col min="657" max="657" width="24.42578125" bestFit="1" customWidth="1"/>
    <col min="658" max="658" width="12" bestFit="1" customWidth="1"/>
    <col min="659" max="659" width="19.140625" bestFit="1" customWidth="1"/>
    <col min="660" max="660" width="24.42578125" bestFit="1" customWidth="1"/>
    <col min="661" max="661" width="12" bestFit="1" customWidth="1"/>
    <col min="662" max="662" width="19.140625" bestFit="1" customWidth="1"/>
    <col min="663" max="663" width="12" bestFit="1" customWidth="1"/>
    <col min="664" max="664" width="24.42578125" bestFit="1" customWidth="1"/>
    <col min="665" max="665" width="21.42578125" bestFit="1" customWidth="1"/>
    <col min="666" max="666" width="12" bestFit="1" customWidth="1"/>
    <col min="667" max="667" width="24.42578125" bestFit="1" customWidth="1"/>
    <col min="668" max="668" width="12" bestFit="1" customWidth="1"/>
    <col min="669" max="669" width="24.42578125" bestFit="1" customWidth="1"/>
    <col min="670" max="670" width="12" bestFit="1" customWidth="1"/>
    <col min="671" max="671" width="24.42578125" bestFit="1" customWidth="1"/>
    <col min="672" max="672" width="12" bestFit="1" customWidth="1"/>
    <col min="673" max="673" width="24.42578125" bestFit="1" customWidth="1"/>
    <col min="674" max="674" width="12" bestFit="1" customWidth="1"/>
    <col min="675" max="675" width="24.42578125" bestFit="1" customWidth="1"/>
    <col min="676" max="676" width="12" bestFit="1" customWidth="1"/>
    <col min="677" max="677" width="24.42578125" bestFit="1" customWidth="1"/>
    <col min="678" max="678" width="12" bestFit="1" customWidth="1"/>
    <col min="679" max="679" width="24.42578125" bestFit="1" customWidth="1"/>
    <col min="680" max="680" width="12" bestFit="1" customWidth="1"/>
    <col min="681" max="681" width="24.42578125" bestFit="1" customWidth="1"/>
    <col min="682" max="682" width="12" bestFit="1" customWidth="1"/>
    <col min="683" max="683" width="24.42578125" bestFit="1" customWidth="1"/>
    <col min="684" max="684" width="12" bestFit="1" customWidth="1"/>
    <col min="685" max="685" width="24.42578125" bestFit="1" customWidth="1"/>
    <col min="686" max="686" width="12" bestFit="1" customWidth="1"/>
    <col min="687" max="687" width="24.42578125" bestFit="1" customWidth="1"/>
    <col min="688" max="688" width="12" bestFit="1" customWidth="1"/>
    <col min="689" max="689" width="19.140625" bestFit="1" customWidth="1"/>
    <col min="690" max="690" width="24.42578125" bestFit="1" customWidth="1"/>
    <col min="691" max="691" width="12" bestFit="1" customWidth="1"/>
    <col min="692" max="692" width="24.42578125" bestFit="1" customWidth="1"/>
    <col min="693" max="693" width="12" bestFit="1" customWidth="1"/>
    <col min="694" max="694" width="24.42578125" bestFit="1" customWidth="1"/>
    <col min="695" max="695" width="12" bestFit="1" customWidth="1"/>
    <col min="696" max="696" width="24.42578125" bestFit="1" customWidth="1"/>
    <col min="697" max="697" width="12" bestFit="1" customWidth="1"/>
    <col min="698" max="698" width="24.42578125" bestFit="1" customWidth="1"/>
    <col min="699" max="699" width="12" bestFit="1" customWidth="1"/>
    <col min="700" max="700" width="24.42578125" bestFit="1" customWidth="1"/>
    <col min="701" max="701" width="12" bestFit="1" customWidth="1"/>
    <col min="702" max="702" width="24.42578125" bestFit="1" customWidth="1"/>
    <col min="703" max="703" width="12" bestFit="1" customWidth="1"/>
    <col min="704" max="704" width="24.42578125" bestFit="1" customWidth="1"/>
    <col min="705" max="705" width="12" bestFit="1" customWidth="1"/>
    <col min="706" max="706" width="24.42578125" bestFit="1" customWidth="1"/>
    <col min="707" max="707" width="12" bestFit="1" customWidth="1"/>
    <col min="708" max="708" width="19.140625" bestFit="1" customWidth="1"/>
    <col min="709" max="709" width="24.42578125" bestFit="1" customWidth="1"/>
    <col min="710" max="710" width="12" bestFit="1" customWidth="1"/>
    <col min="711" max="711" width="24.42578125" bestFit="1" customWidth="1"/>
    <col min="712" max="712" width="21.42578125" bestFit="1" customWidth="1"/>
    <col min="713" max="713" width="12" bestFit="1" customWidth="1"/>
    <col min="714" max="714" width="24.42578125" bestFit="1" customWidth="1"/>
    <col min="715" max="715" width="12" bestFit="1" customWidth="1"/>
    <col min="716" max="716" width="19.140625" bestFit="1" customWidth="1"/>
    <col min="717" max="717" width="24.42578125" bestFit="1" customWidth="1"/>
    <col min="718" max="718" width="12" bestFit="1" customWidth="1"/>
    <col min="719" max="719" width="24.42578125" bestFit="1" customWidth="1"/>
    <col min="720" max="720" width="12" bestFit="1" customWidth="1"/>
    <col min="721" max="721" width="19.140625" bestFit="1" customWidth="1"/>
    <col min="722" max="722" width="24.42578125" bestFit="1" customWidth="1"/>
    <col min="723" max="723" width="12" bestFit="1" customWidth="1"/>
    <col min="724" max="724" width="19.140625" bestFit="1" customWidth="1"/>
    <col min="725" max="725" width="12" bestFit="1" customWidth="1"/>
    <col min="726" max="726" width="19.140625" bestFit="1" customWidth="1"/>
    <col min="727" max="727" width="21.42578125" bestFit="1" customWidth="1"/>
    <col min="728" max="728" width="12" bestFit="1" customWidth="1"/>
    <col min="729" max="729" width="19.140625" bestFit="1" customWidth="1"/>
    <col min="730" max="730" width="12" bestFit="1" customWidth="1"/>
    <col min="731" max="731" width="24.42578125" bestFit="1" customWidth="1"/>
    <col min="732" max="732" width="12" bestFit="1" customWidth="1"/>
    <col min="733" max="733" width="21.42578125" bestFit="1" customWidth="1"/>
    <col min="734" max="734" width="12" bestFit="1" customWidth="1"/>
    <col min="735" max="735" width="24.42578125" bestFit="1" customWidth="1"/>
    <col min="736" max="736" width="12" bestFit="1" customWidth="1"/>
    <col min="737" max="737" width="19.140625" bestFit="1" customWidth="1"/>
    <col min="738" max="738" width="24.42578125" bestFit="1" customWidth="1"/>
    <col min="739" max="739" width="12" bestFit="1" customWidth="1"/>
    <col min="740" max="740" width="24.42578125" bestFit="1" customWidth="1"/>
    <col min="741" max="741" width="12" bestFit="1" customWidth="1"/>
    <col min="742" max="742" width="19.140625" bestFit="1" customWidth="1"/>
    <col min="743" max="743" width="24.42578125" bestFit="1" customWidth="1"/>
    <col min="744" max="744" width="12" bestFit="1" customWidth="1"/>
    <col min="745" max="745" width="19.140625" bestFit="1" customWidth="1"/>
    <col min="746" max="746" width="24.42578125" bestFit="1" customWidth="1"/>
    <col min="747" max="747" width="12" bestFit="1" customWidth="1"/>
    <col min="748" max="748" width="19.140625" bestFit="1" customWidth="1"/>
    <col min="749" max="749" width="12" bestFit="1" customWidth="1"/>
    <col min="750" max="750" width="24.42578125" bestFit="1" customWidth="1"/>
    <col min="751" max="751" width="12" bestFit="1" customWidth="1"/>
    <col min="752" max="752" width="24.42578125" bestFit="1" customWidth="1"/>
    <col min="753" max="753" width="12" bestFit="1" customWidth="1"/>
    <col min="754" max="754" width="24.42578125" bestFit="1" customWidth="1"/>
    <col min="755" max="755" width="12" bestFit="1" customWidth="1"/>
    <col min="756" max="756" width="19.140625" bestFit="1" customWidth="1"/>
    <col min="757" max="757" width="12" bestFit="1" customWidth="1"/>
    <col min="758" max="758" width="24.42578125" bestFit="1" customWidth="1"/>
    <col min="759" max="759" width="12" bestFit="1" customWidth="1"/>
    <col min="760" max="760" width="19.140625" bestFit="1" customWidth="1"/>
    <col min="761" max="761" width="12" bestFit="1" customWidth="1"/>
    <col min="762" max="762" width="24.42578125" bestFit="1" customWidth="1"/>
    <col min="763" max="763" width="12" bestFit="1" customWidth="1"/>
    <col min="764" max="764" width="19.140625" bestFit="1" customWidth="1"/>
    <col min="765" max="765" width="24.42578125" bestFit="1" customWidth="1"/>
    <col min="766" max="766" width="12" bestFit="1" customWidth="1"/>
    <col min="767" max="767" width="24.42578125" bestFit="1" customWidth="1"/>
    <col min="768" max="768" width="12" bestFit="1" customWidth="1"/>
    <col min="769" max="769" width="24.42578125" bestFit="1" customWidth="1"/>
    <col min="770" max="770" width="12" bestFit="1" customWidth="1"/>
    <col min="771" max="771" width="24.42578125" bestFit="1" customWidth="1"/>
    <col min="772" max="772" width="21.42578125" bestFit="1" customWidth="1"/>
    <col min="773" max="773" width="12" bestFit="1" customWidth="1"/>
    <col min="774" max="774" width="24.42578125" bestFit="1" customWidth="1"/>
    <col min="775" max="775" width="12" bestFit="1" customWidth="1"/>
    <col min="776" max="776" width="24.42578125" bestFit="1" customWidth="1"/>
    <col min="777" max="777" width="12" bestFit="1" customWidth="1"/>
    <col min="778" max="778" width="19.140625" bestFit="1" customWidth="1"/>
    <col min="779" max="779" width="24.42578125" bestFit="1" customWidth="1"/>
    <col min="780" max="780" width="12" bestFit="1" customWidth="1"/>
    <col min="781" max="781" width="24.42578125" bestFit="1" customWidth="1"/>
    <col min="782" max="782" width="12" bestFit="1" customWidth="1"/>
    <col min="783" max="783" width="24.42578125" bestFit="1" customWidth="1"/>
    <col min="784" max="784" width="12" bestFit="1" customWidth="1"/>
    <col min="785" max="785" width="24.42578125" bestFit="1" customWidth="1"/>
    <col min="786" max="786" width="12" bestFit="1" customWidth="1"/>
    <col min="787" max="787" width="24.42578125" bestFit="1" customWidth="1"/>
    <col min="788" max="788" width="12" bestFit="1" customWidth="1"/>
    <col min="789" max="789" width="19.140625" bestFit="1" customWidth="1"/>
    <col min="790" max="790" width="12" bestFit="1" customWidth="1"/>
    <col min="791" max="791" width="19.140625" bestFit="1" customWidth="1"/>
    <col min="792" max="792" width="12" bestFit="1" customWidth="1"/>
    <col min="793" max="793" width="24.42578125" bestFit="1" customWidth="1"/>
    <col min="794" max="794" width="12" bestFit="1" customWidth="1"/>
    <col min="795" max="795" width="24.42578125" bestFit="1" customWidth="1"/>
    <col min="796" max="796" width="12" bestFit="1" customWidth="1"/>
    <col min="797" max="797" width="19.140625" bestFit="1" customWidth="1"/>
    <col min="798" max="798" width="21.42578125" bestFit="1" customWidth="1"/>
    <col min="799" max="799" width="12" bestFit="1" customWidth="1"/>
    <col min="800" max="800" width="24.42578125" bestFit="1" customWidth="1"/>
    <col min="801" max="801" width="12" bestFit="1" customWidth="1"/>
    <col min="802" max="802" width="24.42578125" bestFit="1" customWidth="1"/>
    <col min="803" max="803" width="12" bestFit="1" customWidth="1"/>
    <col min="804" max="804" width="19.140625" bestFit="1" customWidth="1"/>
    <col min="805" max="805" width="12" bestFit="1" customWidth="1"/>
    <col min="806" max="806" width="24.42578125" bestFit="1" customWidth="1"/>
    <col min="807" max="807" width="12" bestFit="1" customWidth="1"/>
    <col min="808" max="808" width="24.42578125" bestFit="1" customWidth="1"/>
    <col min="809" max="809" width="12" bestFit="1" customWidth="1"/>
    <col min="810" max="810" width="21.42578125" bestFit="1" customWidth="1"/>
    <col min="811" max="811" width="12" bestFit="1" customWidth="1"/>
    <col min="812" max="812" width="19.140625" bestFit="1" customWidth="1"/>
    <col min="813" max="813" width="12" bestFit="1" customWidth="1"/>
    <col min="814" max="814" width="19.140625" bestFit="1" customWidth="1"/>
    <col min="815" max="815" width="12" bestFit="1" customWidth="1"/>
    <col min="816" max="816" width="19.140625" bestFit="1" customWidth="1"/>
    <col min="817" max="817" width="12" bestFit="1" customWidth="1"/>
    <col min="818" max="818" width="24.42578125" bestFit="1" customWidth="1"/>
    <col min="819" max="819" width="12" bestFit="1" customWidth="1"/>
    <col min="820" max="820" width="19.140625" bestFit="1" customWidth="1"/>
    <col min="821" max="821" width="12" bestFit="1" customWidth="1"/>
    <col min="822" max="822" width="24.42578125" bestFit="1" customWidth="1"/>
    <col min="823" max="823" width="12" bestFit="1" customWidth="1"/>
    <col min="824" max="824" width="21.42578125" bestFit="1" customWidth="1"/>
    <col min="825" max="825" width="12" bestFit="1" customWidth="1"/>
    <col min="826" max="826" width="19.140625" bestFit="1" customWidth="1"/>
    <col min="827" max="827" width="12" bestFit="1" customWidth="1"/>
    <col min="828" max="828" width="19.140625" bestFit="1" customWidth="1"/>
    <col min="829" max="829" width="12" bestFit="1" customWidth="1"/>
    <col min="830" max="830" width="24.42578125" bestFit="1" customWidth="1"/>
    <col min="831" max="831" width="12" bestFit="1" customWidth="1"/>
    <col min="832" max="832" width="24.42578125" bestFit="1" customWidth="1"/>
    <col min="833" max="833" width="12" bestFit="1" customWidth="1"/>
    <col min="834" max="834" width="24.42578125" bestFit="1" customWidth="1"/>
    <col min="835" max="835" width="12" bestFit="1" customWidth="1"/>
    <col min="836" max="836" width="24.42578125" bestFit="1" customWidth="1"/>
    <col min="837" max="837" width="12" bestFit="1" customWidth="1"/>
    <col min="838" max="838" width="24.42578125" bestFit="1" customWidth="1"/>
    <col min="839" max="839" width="12" bestFit="1" customWidth="1"/>
    <col min="840" max="840" width="24.42578125" bestFit="1" customWidth="1"/>
    <col min="841" max="841" width="12" bestFit="1" customWidth="1"/>
    <col min="842" max="842" width="24.42578125" bestFit="1" customWidth="1"/>
    <col min="843" max="843" width="12" bestFit="1" customWidth="1"/>
    <col min="844" max="844" width="24.42578125" bestFit="1" customWidth="1"/>
    <col min="845" max="845" width="12" bestFit="1" customWidth="1"/>
    <col min="846" max="846" width="24.42578125" bestFit="1" customWidth="1"/>
    <col min="847" max="847" width="12" bestFit="1" customWidth="1"/>
    <col min="848" max="848" width="21.42578125" bestFit="1" customWidth="1"/>
    <col min="849" max="849" width="12" bestFit="1" customWidth="1"/>
    <col min="850" max="850" width="24.42578125" bestFit="1" customWidth="1"/>
    <col min="851" max="851" width="12" bestFit="1" customWidth="1"/>
    <col min="852" max="852" width="19.140625" bestFit="1" customWidth="1"/>
    <col min="853" max="853" width="24.42578125" bestFit="1" customWidth="1"/>
    <col min="854" max="854" width="12" bestFit="1" customWidth="1"/>
    <col min="855" max="855" width="19.140625" bestFit="1" customWidth="1"/>
    <col min="856" max="856" width="12" bestFit="1" customWidth="1"/>
    <col min="857" max="857" width="24.42578125" bestFit="1" customWidth="1"/>
    <col min="858" max="858" width="12" bestFit="1" customWidth="1"/>
    <col min="859" max="859" width="24.42578125" bestFit="1" customWidth="1"/>
    <col min="860" max="860" width="12" bestFit="1" customWidth="1"/>
    <col min="861" max="861" width="24.42578125" bestFit="1" customWidth="1"/>
    <col min="862" max="862" width="12" bestFit="1" customWidth="1"/>
    <col min="863" max="863" width="19.140625" bestFit="1" customWidth="1"/>
    <col min="864" max="864" width="12" bestFit="1" customWidth="1"/>
    <col min="865" max="865" width="24.42578125" bestFit="1" customWidth="1"/>
    <col min="866" max="866" width="12" bestFit="1" customWidth="1"/>
    <col min="867" max="867" width="19.140625" bestFit="1" customWidth="1"/>
    <col min="868" max="868" width="12" bestFit="1" customWidth="1"/>
    <col min="869" max="869" width="24.42578125" bestFit="1" customWidth="1"/>
    <col min="870" max="870" width="12" bestFit="1" customWidth="1"/>
    <col min="871" max="871" width="19.140625" bestFit="1" customWidth="1"/>
    <col min="872" max="872" width="12" bestFit="1" customWidth="1"/>
    <col min="873" max="873" width="24.42578125" bestFit="1" customWidth="1"/>
    <col min="874" max="874" width="12" bestFit="1" customWidth="1"/>
    <col min="875" max="875" width="19.140625" bestFit="1" customWidth="1"/>
    <col min="876" max="876" width="12" bestFit="1" customWidth="1"/>
    <col min="877" max="877" width="24.42578125" bestFit="1" customWidth="1"/>
    <col min="878" max="878" width="12" bestFit="1" customWidth="1"/>
    <col min="879" max="879" width="24.42578125" bestFit="1" customWidth="1"/>
    <col min="880" max="880" width="12" bestFit="1" customWidth="1"/>
    <col min="881" max="881" width="21.42578125" bestFit="1" customWidth="1"/>
    <col min="882" max="882" width="12" bestFit="1" customWidth="1"/>
    <col min="883" max="883" width="24.42578125" bestFit="1" customWidth="1"/>
    <col min="884" max="884" width="12" bestFit="1" customWidth="1"/>
    <col min="885" max="885" width="19.140625" bestFit="1" customWidth="1"/>
    <col min="886" max="886" width="12" bestFit="1" customWidth="1"/>
    <col min="887" max="887" width="19.140625" bestFit="1" customWidth="1"/>
    <col min="888" max="888" width="12" bestFit="1" customWidth="1"/>
    <col min="889" max="889" width="24.42578125" bestFit="1" customWidth="1"/>
    <col min="890" max="890" width="12" bestFit="1" customWidth="1"/>
    <col min="891" max="891" width="24.42578125" bestFit="1" customWidth="1"/>
    <col min="892" max="892" width="12" bestFit="1" customWidth="1"/>
    <col min="893" max="893" width="24.42578125" bestFit="1" customWidth="1"/>
    <col min="894" max="894" width="12" bestFit="1" customWidth="1"/>
    <col min="895" max="895" width="19.140625" bestFit="1" customWidth="1"/>
    <col min="896" max="896" width="12" bestFit="1" customWidth="1"/>
    <col min="897" max="897" width="24.42578125" bestFit="1" customWidth="1"/>
    <col min="898" max="898" width="12" bestFit="1" customWidth="1"/>
    <col min="899" max="899" width="19.140625" bestFit="1" customWidth="1"/>
    <col min="900" max="900" width="12" bestFit="1" customWidth="1"/>
    <col min="901" max="901" width="24.42578125" bestFit="1" customWidth="1"/>
    <col min="902" max="902" width="12" bestFit="1" customWidth="1"/>
    <col min="903" max="903" width="24.42578125" bestFit="1" customWidth="1"/>
    <col min="904" max="904" width="12" bestFit="1" customWidth="1"/>
    <col min="905" max="905" width="24.42578125" bestFit="1" customWidth="1"/>
    <col min="906" max="906" width="12" bestFit="1" customWidth="1"/>
    <col min="907" max="907" width="24.42578125" bestFit="1" customWidth="1"/>
    <col min="908" max="908" width="12" bestFit="1" customWidth="1"/>
    <col min="909" max="909" width="24.42578125" bestFit="1" customWidth="1"/>
    <col min="910" max="910" width="12" bestFit="1" customWidth="1"/>
    <col min="911" max="911" width="24.42578125" bestFit="1" customWidth="1"/>
    <col min="912" max="912" width="12" bestFit="1" customWidth="1"/>
    <col min="913" max="913" width="19.140625" bestFit="1" customWidth="1"/>
    <col min="914" max="914" width="12" bestFit="1" customWidth="1"/>
    <col min="915" max="915" width="24.42578125" bestFit="1" customWidth="1"/>
    <col min="916" max="916" width="12" bestFit="1" customWidth="1"/>
    <col min="917" max="917" width="19.140625" bestFit="1" customWidth="1"/>
    <col min="918" max="918" width="12" bestFit="1" customWidth="1"/>
    <col min="919" max="919" width="24.42578125" bestFit="1" customWidth="1"/>
    <col min="920" max="920" width="12" bestFit="1" customWidth="1"/>
    <col min="921" max="921" width="24.42578125" bestFit="1" customWidth="1"/>
    <col min="922" max="922" width="21.42578125" bestFit="1" customWidth="1"/>
    <col min="923" max="923" width="12" bestFit="1" customWidth="1"/>
    <col min="924" max="924" width="24.42578125" bestFit="1" customWidth="1"/>
    <col min="925" max="925" width="12" bestFit="1" customWidth="1"/>
    <col min="926" max="926" width="24.42578125" bestFit="1" customWidth="1"/>
    <col min="927" max="927" width="12" bestFit="1" customWidth="1"/>
    <col min="928" max="928" width="24.42578125" bestFit="1" customWidth="1"/>
    <col min="929" max="929" width="21.42578125" bestFit="1" customWidth="1"/>
    <col min="930" max="930" width="12" bestFit="1" customWidth="1"/>
    <col min="931" max="931" width="24.42578125" bestFit="1" customWidth="1"/>
    <col min="932" max="932" width="12" bestFit="1" customWidth="1"/>
    <col min="933" max="933" width="24.42578125" bestFit="1" customWidth="1"/>
    <col min="934" max="934" width="12" bestFit="1" customWidth="1"/>
    <col min="935" max="935" width="21.42578125" bestFit="1" customWidth="1"/>
    <col min="936" max="936" width="12" bestFit="1" customWidth="1"/>
    <col min="937" max="937" width="19.140625" bestFit="1" customWidth="1"/>
    <col min="938" max="938" width="12" bestFit="1" customWidth="1"/>
    <col min="939" max="939" width="24.42578125" bestFit="1" customWidth="1"/>
    <col min="940" max="940" width="12" bestFit="1" customWidth="1"/>
    <col min="941" max="941" width="24.42578125" bestFit="1" customWidth="1"/>
    <col min="942" max="942" width="12" bestFit="1" customWidth="1"/>
    <col min="943" max="943" width="24.42578125" bestFit="1" customWidth="1"/>
    <col min="944" max="944" width="12" bestFit="1" customWidth="1"/>
    <col min="945" max="945" width="24.42578125" bestFit="1" customWidth="1"/>
    <col min="946" max="946" width="12" bestFit="1" customWidth="1"/>
    <col min="947" max="947" width="24.42578125" bestFit="1" customWidth="1"/>
    <col min="948" max="948" width="12" bestFit="1" customWidth="1"/>
    <col min="949" max="949" width="19.140625" bestFit="1" customWidth="1"/>
    <col min="950" max="950" width="12" bestFit="1" customWidth="1"/>
    <col min="951" max="951" width="19.140625" bestFit="1" customWidth="1"/>
    <col min="952" max="952" width="12" bestFit="1" customWidth="1"/>
    <col min="953" max="953" width="24.42578125" bestFit="1" customWidth="1"/>
    <col min="954" max="954" width="12" bestFit="1" customWidth="1"/>
    <col min="955" max="955" width="19.140625" bestFit="1" customWidth="1"/>
    <col min="956" max="956" width="24.42578125" bestFit="1" customWidth="1"/>
    <col min="957" max="957" width="12" bestFit="1" customWidth="1"/>
    <col min="958" max="958" width="24.42578125" bestFit="1" customWidth="1"/>
    <col min="959" max="959" width="12" bestFit="1" customWidth="1"/>
    <col min="960" max="960" width="19.140625" bestFit="1" customWidth="1"/>
    <col min="961" max="961" width="12" bestFit="1" customWidth="1"/>
    <col min="962" max="962" width="24.42578125" bestFit="1" customWidth="1"/>
    <col min="963" max="963" width="12" bestFit="1" customWidth="1"/>
    <col min="964" max="964" width="24.42578125" bestFit="1" customWidth="1"/>
    <col min="965" max="965" width="12" bestFit="1" customWidth="1"/>
    <col min="966" max="966" width="24.42578125" bestFit="1" customWidth="1"/>
    <col min="967" max="967" width="12" bestFit="1" customWidth="1"/>
    <col min="968" max="968" width="24.42578125" bestFit="1" customWidth="1"/>
    <col min="969" max="969" width="12" bestFit="1" customWidth="1"/>
    <col min="970" max="970" width="24.42578125" bestFit="1" customWidth="1"/>
    <col min="971" max="971" width="12" bestFit="1" customWidth="1"/>
    <col min="972" max="972" width="19.140625" bestFit="1" customWidth="1"/>
    <col min="973" max="973" width="12" bestFit="1" customWidth="1"/>
    <col min="974" max="974" width="24.42578125" bestFit="1" customWidth="1"/>
    <col min="975" max="975" width="12" bestFit="1" customWidth="1"/>
    <col min="976" max="976" width="24.42578125" bestFit="1" customWidth="1"/>
    <col min="977" max="977" width="12" bestFit="1" customWidth="1"/>
    <col min="978" max="978" width="24.42578125" bestFit="1" customWidth="1"/>
    <col min="979" max="979" width="12" bestFit="1" customWidth="1"/>
    <col min="980" max="980" width="24.42578125" bestFit="1" customWidth="1"/>
    <col min="981" max="981" width="12" bestFit="1" customWidth="1"/>
    <col min="982" max="982" width="24.42578125" bestFit="1" customWidth="1"/>
    <col min="983" max="983" width="12" bestFit="1" customWidth="1"/>
    <col min="984" max="984" width="19.140625" bestFit="1" customWidth="1"/>
    <col min="985" max="985" width="12" bestFit="1" customWidth="1"/>
    <col min="986" max="986" width="24.42578125" bestFit="1" customWidth="1"/>
    <col min="987" max="987" width="12" bestFit="1" customWidth="1"/>
    <col min="988" max="988" width="19.140625" bestFit="1" customWidth="1"/>
    <col min="989" max="989" width="12" bestFit="1" customWidth="1"/>
    <col min="990" max="990" width="24.42578125" bestFit="1" customWidth="1"/>
    <col min="991" max="991" width="12" bestFit="1" customWidth="1"/>
    <col min="992" max="992" width="24.42578125" bestFit="1" customWidth="1"/>
    <col min="993" max="993" width="12" bestFit="1" customWidth="1"/>
    <col min="994" max="994" width="21.42578125" bestFit="1" customWidth="1"/>
    <col min="995" max="995" width="12" bestFit="1" customWidth="1"/>
    <col min="996" max="996" width="24.42578125" bestFit="1" customWidth="1"/>
    <col min="997" max="997" width="12" bestFit="1" customWidth="1"/>
    <col min="998" max="998" width="21.42578125" bestFit="1" customWidth="1"/>
    <col min="999" max="999" width="12" bestFit="1" customWidth="1"/>
    <col min="1000" max="1000" width="24.42578125" bestFit="1" customWidth="1"/>
    <col min="1001" max="1001" width="12" bestFit="1" customWidth="1"/>
    <col min="1002" max="1002" width="24.42578125" bestFit="1" customWidth="1"/>
    <col min="1003" max="1003" width="12" bestFit="1" customWidth="1"/>
    <col min="1004" max="1004" width="19.140625" bestFit="1" customWidth="1"/>
    <col min="1005" max="1005" width="12" bestFit="1" customWidth="1"/>
    <col min="1006" max="1006" width="19.140625" bestFit="1" customWidth="1"/>
    <col min="1007" max="1007" width="12" bestFit="1" customWidth="1"/>
    <col min="1008" max="1008" width="24.42578125" bestFit="1" customWidth="1"/>
    <col min="1009" max="1009" width="12" bestFit="1" customWidth="1"/>
    <col min="1010" max="1010" width="19.140625" bestFit="1" customWidth="1"/>
    <col min="1011" max="1011" width="12" bestFit="1" customWidth="1"/>
    <col min="1012" max="1012" width="24.42578125" bestFit="1" customWidth="1"/>
    <col min="1013" max="1013" width="12" bestFit="1" customWidth="1"/>
    <col min="1014" max="1014" width="24.42578125" bestFit="1" customWidth="1"/>
    <col min="1015" max="1015" width="12" bestFit="1" customWidth="1"/>
    <col min="1016" max="1016" width="24.42578125" bestFit="1" customWidth="1"/>
    <col min="1017" max="1017" width="12" bestFit="1" customWidth="1"/>
    <col min="1018" max="1018" width="24.42578125" bestFit="1" customWidth="1"/>
    <col min="1019" max="1019" width="12" bestFit="1" customWidth="1"/>
    <col min="1020" max="1020" width="24.42578125" bestFit="1" customWidth="1"/>
    <col min="1021" max="1021" width="12" bestFit="1" customWidth="1"/>
    <col min="1022" max="1022" width="24.42578125" bestFit="1" customWidth="1"/>
    <col min="1023" max="1023" width="12" bestFit="1" customWidth="1"/>
    <col min="1024" max="1024" width="24.42578125" bestFit="1" customWidth="1"/>
    <col min="1025" max="1025" width="12" bestFit="1" customWidth="1"/>
    <col min="1026" max="1026" width="24.42578125" bestFit="1" customWidth="1"/>
    <col min="1027" max="1027" width="12" bestFit="1" customWidth="1"/>
    <col min="1028" max="1028" width="24.42578125" bestFit="1" customWidth="1"/>
    <col min="1029" max="1029" width="12" bestFit="1" customWidth="1"/>
    <col min="1030" max="1030" width="24.42578125" bestFit="1" customWidth="1"/>
    <col min="1031" max="1031" width="12" bestFit="1" customWidth="1"/>
    <col min="1032" max="1032" width="24.42578125" bestFit="1" customWidth="1"/>
    <col min="1033" max="1033" width="12" bestFit="1" customWidth="1"/>
    <col min="1034" max="1034" width="21.42578125" bestFit="1" customWidth="1"/>
    <col min="1035" max="1035" width="12" bestFit="1" customWidth="1"/>
    <col min="1036" max="1036" width="24.42578125" bestFit="1" customWidth="1"/>
    <col min="1037" max="1037" width="12" bestFit="1" customWidth="1"/>
    <col min="1038" max="1038" width="24.42578125" bestFit="1" customWidth="1"/>
    <col min="1039" max="1039" width="12" bestFit="1" customWidth="1"/>
    <col min="1040" max="1040" width="24.42578125" bestFit="1" customWidth="1"/>
    <col min="1041" max="1041" width="12" bestFit="1" customWidth="1"/>
    <col min="1042" max="1042" width="24.42578125" bestFit="1" customWidth="1"/>
    <col min="1043" max="1043" width="12" bestFit="1" customWidth="1"/>
    <col min="1044" max="1044" width="24.42578125" bestFit="1" customWidth="1"/>
    <col min="1045" max="1045" width="12" bestFit="1" customWidth="1"/>
    <col min="1046" max="1046" width="21.42578125" bestFit="1" customWidth="1"/>
    <col min="1047" max="1047" width="12" bestFit="1" customWidth="1"/>
    <col min="1048" max="1048" width="19.140625" bestFit="1" customWidth="1"/>
    <col min="1049" max="1049" width="12" bestFit="1" customWidth="1"/>
    <col min="1050" max="1050" width="24.42578125" bestFit="1" customWidth="1"/>
    <col min="1051" max="1051" width="12" bestFit="1" customWidth="1"/>
    <col min="1052" max="1052" width="19.140625" bestFit="1" customWidth="1"/>
    <col min="1053" max="1053" width="12" bestFit="1" customWidth="1"/>
    <col min="1054" max="1054" width="19.140625" bestFit="1" customWidth="1"/>
    <col min="1055" max="1055" width="12" bestFit="1" customWidth="1"/>
    <col min="1056" max="1056" width="19.140625" bestFit="1" customWidth="1"/>
    <col min="1057" max="1057" width="12" bestFit="1" customWidth="1"/>
    <col min="1058" max="1058" width="24.42578125" bestFit="1" customWidth="1"/>
    <col min="1059" max="1059" width="12" bestFit="1" customWidth="1"/>
    <col min="1060" max="1060" width="24.42578125" bestFit="1" customWidth="1"/>
    <col min="1061" max="1061" width="12" bestFit="1" customWidth="1"/>
    <col min="1062" max="1062" width="19.140625" bestFit="1" customWidth="1"/>
    <col min="1063" max="1063" width="24.42578125" bestFit="1" customWidth="1"/>
    <col min="1064" max="1064" width="12" bestFit="1" customWidth="1"/>
    <col min="1065" max="1065" width="24.42578125" bestFit="1" customWidth="1"/>
    <col min="1066" max="1066" width="12" bestFit="1" customWidth="1"/>
    <col min="1067" max="1067" width="24.42578125" bestFit="1" customWidth="1"/>
    <col min="1068" max="1068" width="12" bestFit="1" customWidth="1"/>
    <col min="1069" max="1069" width="24.42578125" bestFit="1" customWidth="1"/>
    <col min="1070" max="1070" width="12" bestFit="1" customWidth="1"/>
    <col min="1071" max="1071" width="19.140625" bestFit="1" customWidth="1"/>
    <col min="1072" max="1072" width="12" bestFit="1" customWidth="1"/>
    <col min="1073" max="1073" width="19.140625" bestFit="1" customWidth="1"/>
    <col min="1074" max="1074" width="12" bestFit="1" customWidth="1"/>
    <col min="1075" max="1075" width="24.42578125" bestFit="1" customWidth="1"/>
    <col min="1076" max="1076" width="12" bestFit="1" customWidth="1"/>
    <col min="1077" max="1077" width="24.42578125" bestFit="1" customWidth="1"/>
    <col min="1078" max="1078" width="12" bestFit="1" customWidth="1"/>
    <col min="1079" max="1079" width="24.42578125" bestFit="1" customWidth="1"/>
    <col min="1080" max="1080" width="12" bestFit="1" customWidth="1"/>
    <col min="1081" max="1081" width="19.140625" bestFit="1" customWidth="1"/>
    <col min="1082" max="1082" width="24.42578125" bestFit="1" customWidth="1"/>
    <col min="1083" max="1083" width="12" bestFit="1" customWidth="1"/>
    <col min="1084" max="1084" width="19.140625" bestFit="1" customWidth="1"/>
    <col min="1085" max="1085" width="12" bestFit="1" customWidth="1"/>
    <col min="1086" max="1086" width="24.42578125" bestFit="1" customWidth="1"/>
    <col min="1087" max="1087" width="12" bestFit="1" customWidth="1"/>
    <col min="1088" max="1088" width="24.42578125" bestFit="1" customWidth="1"/>
    <col min="1089" max="1089" width="12" bestFit="1" customWidth="1"/>
    <col min="1090" max="1090" width="24.42578125" bestFit="1" customWidth="1"/>
    <col min="1091" max="1091" width="12" bestFit="1" customWidth="1"/>
    <col min="1092" max="1092" width="24.42578125" bestFit="1" customWidth="1"/>
    <col min="1093" max="1093" width="12" bestFit="1" customWidth="1"/>
    <col min="1094" max="1094" width="24.42578125" bestFit="1" customWidth="1"/>
    <col min="1095" max="1095" width="12" bestFit="1" customWidth="1"/>
    <col min="1096" max="1096" width="24.42578125" bestFit="1" customWidth="1"/>
    <col min="1097" max="1097" width="12" bestFit="1" customWidth="1"/>
    <col min="1098" max="1098" width="24.42578125" bestFit="1" customWidth="1"/>
    <col min="1099" max="1099" width="12" bestFit="1" customWidth="1"/>
    <col min="1100" max="1100" width="24.42578125" bestFit="1" customWidth="1"/>
    <col min="1101" max="1101" width="12" bestFit="1" customWidth="1"/>
    <col min="1102" max="1102" width="19.140625" bestFit="1" customWidth="1"/>
    <col min="1103" max="1103" width="12" bestFit="1" customWidth="1"/>
    <col min="1104" max="1104" width="24.42578125" bestFit="1" customWidth="1"/>
    <col min="1105" max="1105" width="12" bestFit="1" customWidth="1"/>
    <col min="1106" max="1106" width="24.42578125" bestFit="1" customWidth="1"/>
    <col min="1107" max="1107" width="12" bestFit="1" customWidth="1"/>
    <col min="1108" max="1108" width="24.42578125" bestFit="1" customWidth="1"/>
    <col min="1109" max="1109" width="12" bestFit="1" customWidth="1"/>
    <col min="1110" max="1110" width="24.42578125" bestFit="1" customWidth="1"/>
    <col min="1111" max="1111" width="12" bestFit="1" customWidth="1"/>
    <col min="1112" max="1112" width="24.42578125" bestFit="1" customWidth="1"/>
    <col min="1113" max="1113" width="12" bestFit="1" customWidth="1"/>
    <col min="1114" max="1114" width="19.140625" bestFit="1" customWidth="1"/>
    <col min="1115" max="1115" width="12" bestFit="1" customWidth="1"/>
    <col min="1116" max="1116" width="24.42578125" bestFit="1" customWidth="1"/>
    <col min="1117" max="1117" width="12" bestFit="1" customWidth="1"/>
    <col min="1118" max="1118" width="24.42578125" bestFit="1" customWidth="1"/>
    <col min="1119" max="1119" width="12" bestFit="1" customWidth="1"/>
    <col min="1120" max="1120" width="19.140625" bestFit="1" customWidth="1"/>
    <col min="1121" max="1121" width="12" bestFit="1" customWidth="1"/>
    <col min="1122" max="1122" width="24.42578125" bestFit="1" customWidth="1"/>
    <col min="1123" max="1123" width="12" bestFit="1" customWidth="1"/>
    <col min="1124" max="1124" width="24.42578125" bestFit="1" customWidth="1"/>
    <col min="1125" max="1125" width="12" bestFit="1" customWidth="1"/>
    <col min="1126" max="1126" width="24.42578125" bestFit="1" customWidth="1"/>
    <col min="1127" max="1127" width="12" bestFit="1" customWidth="1"/>
    <col min="1128" max="1128" width="24.42578125" bestFit="1" customWidth="1"/>
    <col min="1129" max="1129" width="12" bestFit="1" customWidth="1"/>
    <col min="1130" max="1130" width="21.42578125" bestFit="1" customWidth="1"/>
    <col min="1131" max="1131" width="12" bestFit="1" customWidth="1"/>
    <col min="1132" max="1132" width="24.42578125" bestFit="1" customWidth="1"/>
    <col min="1133" max="1133" width="12" bestFit="1" customWidth="1"/>
    <col min="1134" max="1134" width="24.42578125" bestFit="1" customWidth="1"/>
    <col min="1135" max="1135" width="12" bestFit="1" customWidth="1"/>
    <col min="1136" max="1136" width="24.42578125" bestFit="1" customWidth="1"/>
    <col min="1137" max="1137" width="12" bestFit="1" customWidth="1"/>
    <col min="1138" max="1138" width="19.140625" bestFit="1" customWidth="1"/>
    <col min="1139" max="1139" width="12" bestFit="1" customWidth="1"/>
    <col min="1140" max="1140" width="19.140625" bestFit="1" customWidth="1"/>
    <col min="1141" max="1141" width="12" bestFit="1" customWidth="1"/>
    <col min="1142" max="1142" width="19.140625" bestFit="1" customWidth="1"/>
    <col min="1143" max="1143" width="12" bestFit="1" customWidth="1"/>
    <col min="1144" max="1144" width="19.140625" bestFit="1" customWidth="1"/>
    <col min="1145" max="1145" width="12" bestFit="1" customWidth="1"/>
    <col min="1146" max="1146" width="24.42578125" bestFit="1" customWidth="1"/>
    <col min="1147" max="1147" width="12" bestFit="1" customWidth="1"/>
    <col min="1148" max="1148" width="24.42578125" bestFit="1" customWidth="1"/>
    <col min="1149" max="1149" width="12" bestFit="1" customWidth="1"/>
    <col min="1150" max="1150" width="19.140625" bestFit="1" customWidth="1"/>
    <col min="1151" max="1151" width="24.42578125" bestFit="1" customWidth="1"/>
    <col min="1152" max="1152" width="12" bestFit="1" customWidth="1"/>
    <col min="1153" max="1153" width="24.42578125" bestFit="1" customWidth="1"/>
    <col min="1154" max="1154" width="12" bestFit="1" customWidth="1"/>
    <col min="1155" max="1155" width="19.140625" bestFit="1" customWidth="1"/>
    <col min="1156" max="1156" width="12" bestFit="1" customWidth="1"/>
    <col min="1157" max="1157" width="24.42578125" bestFit="1" customWidth="1"/>
    <col min="1158" max="1158" width="12" bestFit="1" customWidth="1"/>
    <col min="1159" max="1159" width="19.140625" bestFit="1" customWidth="1"/>
    <col min="1160" max="1160" width="12" bestFit="1" customWidth="1"/>
    <col min="1161" max="1161" width="24.42578125" bestFit="1" customWidth="1"/>
    <col min="1162" max="1162" width="12" bestFit="1" customWidth="1"/>
    <col min="1163" max="1163" width="24.42578125" bestFit="1" customWidth="1"/>
    <col min="1164" max="1164" width="12" bestFit="1" customWidth="1"/>
    <col min="1165" max="1165" width="19.140625" bestFit="1" customWidth="1"/>
    <col min="1166" max="1166" width="12" bestFit="1" customWidth="1"/>
    <col min="1167" max="1167" width="24.42578125" bestFit="1" customWidth="1"/>
    <col min="1168" max="1168" width="12" bestFit="1" customWidth="1"/>
    <col min="1169" max="1169" width="19.140625" bestFit="1" customWidth="1"/>
    <col min="1170" max="1170" width="24.42578125" bestFit="1" customWidth="1"/>
    <col min="1171" max="1171" width="12" bestFit="1" customWidth="1"/>
    <col min="1172" max="1172" width="19.140625" bestFit="1" customWidth="1"/>
    <col min="1173" max="1173" width="12" bestFit="1" customWidth="1"/>
    <col min="1174" max="1174" width="24.42578125" bestFit="1" customWidth="1"/>
    <col min="1175" max="1175" width="12" bestFit="1" customWidth="1"/>
    <col min="1176" max="1176" width="19.140625" bestFit="1" customWidth="1"/>
    <col min="1177" max="1177" width="12" bestFit="1" customWidth="1"/>
    <col min="1178" max="1178" width="16.140625" bestFit="1" customWidth="1"/>
    <col min="1179" max="1179" width="12" bestFit="1" customWidth="1"/>
    <col min="1180" max="1180" width="24.42578125" bestFit="1" customWidth="1"/>
    <col min="1181" max="1181" width="12" bestFit="1" customWidth="1"/>
    <col min="1182" max="1182" width="24.42578125" bestFit="1" customWidth="1"/>
    <col min="1183" max="1183" width="12" bestFit="1" customWidth="1"/>
    <col min="1184" max="1184" width="24.42578125" bestFit="1" customWidth="1"/>
    <col min="1185" max="1185" width="12" bestFit="1" customWidth="1"/>
    <col min="1186" max="1186" width="19.140625" bestFit="1" customWidth="1"/>
    <col min="1187" max="1187" width="12" bestFit="1" customWidth="1"/>
    <col min="1188" max="1188" width="24.42578125" bestFit="1" customWidth="1"/>
    <col min="1189" max="1189" width="12" bestFit="1" customWidth="1"/>
    <col min="1190" max="1190" width="24.42578125" bestFit="1" customWidth="1"/>
    <col min="1191" max="1191" width="12" bestFit="1" customWidth="1"/>
    <col min="1192" max="1192" width="24.42578125" bestFit="1" customWidth="1"/>
    <col min="1193" max="1193" width="12" bestFit="1" customWidth="1"/>
    <col min="1194" max="1194" width="24.42578125" bestFit="1" customWidth="1"/>
    <col min="1195" max="1195" width="12" bestFit="1" customWidth="1"/>
    <col min="1196" max="1196" width="19.140625" bestFit="1" customWidth="1"/>
    <col min="1197" max="1197" width="12" bestFit="1" customWidth="1"/>
    <col min="1198" max="1198" width="24.42578125" bestFit="1" customWidth="1"/>
    <col min="1199" max="1199" width="12" bestFit="1" customWidth="1"/>
    <col min="1200" max="1200" width="19.140625" bestFit="1" customWidth="1"/>
    <col min="1201" max="1201" width="12" bestFit="1" customWidth="1"/>
    <col min="1202" max="1202" width="21.42578125" bestFit="1" customWidth="1"/>
    <col min="1203" max="1203" width="12" bestFit="1" customWidth="1"/>
    <col min="1204" max="1204" width="24.42578125" bestFit="1" customWidth="1"/>
    <col min="1205" max="1205" width="12" bestFit="1" customWidth="1"/>
    <col min="1206" max="1206" width="24.42578125" bestFit="1" customWidth="1"/>
    <col min="1207" max="1207" width="12" bestFit="1" customWidth="1"/>
    <col min="1208" max="1208" width="24.42578125" bestFit="1" customWidth="1"/>
    <col min="1209" max="1209" width="12" bestFit="1" customWidth="1"/>
    <col min="1210" max="1210" width="24.42578125" bestFit="1" customWidth="1"/>
    <col min="1211" max="1211" width="12" bestFit="1" customWidth="1"/>
    <col min="1212" max="1212" width="24.42578125" bestFit="1" customWidth="1"/>
    <col min="1213" max="1213" width="12" bestFit="1" customWidth="1"/>
    <col min="1214" max="1214" width="19.140625" bestFit="1" customWidth="1"/>
    <col min="1215" max="1215" width="12" bestFit="1" customWidth="1"/>
    <col min="1216" max="1216" width="24.42578125" bestFit="1" customWidth="1"/>
    <col min="1217" max="1217" width="12" bestFit="1" customWidth="1"/>
    <col min="1218" max="1218" width="19.140625" bestFit="1" customWidth="1"/>
    <col min="1219" max="1219" width="12" bestFit="1" customWidth="1"/>
    <col min="1220" max="1220" width="24.42578125" bestFit="1" customWidth="1"/>
    <col min="1221" max="1221" width="12" bestFit="1" customWidth="1"/>
    <col min="1222" max="1222" width="24.42578125" bestFit="1" customWidth="1"/>
    <col min="1223" max="1223" width="12" bestFit="1" customWidth="1"/>
    <col min="1224" max="1224" width="19.140625" bestFit="1" customWidth="1"/>
    <col min="1225" max="1225" width="12" bestFit="1" customWidth="1"/>
    <col min="1226" max="1226" width="19.140625" bestFit="1" customWidth="1"/>
    <col min="1227" max="1227" width="12" bestFit="1" customWidth="1"/>
    <col min="1228" max="1228" width="19.140625" bestFit="1" customWidth="1"/>
    <col min="1229" max="1229" width="12" bestFit="1" customWidth="1"/>
    <col min="1230" max="1230" width="24.42578125" bestFit="1" customWidth="1"/>
    <col min="1231" max="1231" width="12" bestFit="1" customWidth="1"/>
    <col min="1232" max="1232" width="19.140625" bestFit="1" customWidth="1"/>
    <col min="1233" max="1233" width="12" bestFit="1" customWidth="1"/>
    <col min="1234" max="1234" width="24.42578125" bestFit="1" customWidth="1"/>
    <col min="1235" max="1235" width="12" bestFit="1" customWidth="1"/>
    <col min="1236" max="1236" width="19.140625" bestFit="1" customWidth="1"/>
    <col min="1237" max="1237" width="12" bestFit="1" customWidth="1"/>
    <col min="1238" max="1238" width="24.42578125" bestFit="1" customWidth="1"/>
    <col min="1239" max="1239" width="12" bestFit="1" customWidth="1"/>
    <col min="1240" max="1240" width="24.42578125" bestFit="1" customWidth="1"/>
    <col min="1241" max="1241" width="12" bestFit="1" customWidth="1"/>
    <col min="1242" max="1242" width="24.42578125" bestFit="1" customWidth="1"/>
    <col min="1243" max="1243" width="12" bestFit="1" customWidth="1"/>
    <col min="1244" max="1244" width="24.42578125" bestFit="1" customWidth="1"/>
    <col min="1245" max="1245" width="12" bestFit="1" customWidth="1"/>
    <col min="1246" max="1246" width="19.140625" bestFit="1" customWidth="1"/>
    <col min="1247" max="1247" width="12" bestFit="1" customWidth="1"/>
    <col min="1248" max="1248" width="19.140625" bestFit="1" customWidth="1"/>
    <col min="1249" max="1249" width="12" bestFit="1" customWidth="1"/>
    <col min="1250" max="1250" width="24.42578125" bestFit="1" customWidth="1"/>
    <col min="1251" max="1251" width="12" bestFit="1" customWidth="1"/>
    <col min="1252" max="1252" width="24.42578125" bestFit="1" customWidth="1"/>
    <col min="1253" max="1253" width="12" bestFit="1" customWidth="1"/>
    <col min="1254" max="1254" width="19.140625" bestFit="1" customWidth="1"/>
    <col min="1255" max="1255" width="12" bestFit="1" customWidth="1"/>
    <col min="1256" max="1256" width="24.42578125" bestFit="1" customWidth="1"/>
    <col min="1257" max="1257" width="12" bestFit="1" customWidth="1"/>
    <col min="1258" max="1258" width="19.140625" bestFit="1" customWidth="1"/>
    <col min="1259" max="1259" width="12" bestFit="1" customWidth="1"/>
    <col min="1260" max="1260" width="24.42578125" bestFit="1" customWidth="1"/>
    <col min="1261" max="1261" width="12" bestFit="1" customWidth="1"/>
    <col min="1262" max="1262" width="24.42578125" bestFit="1" customWidth="1"/>
    <col min="1263" max="1263" width="12" bestFit="1" customWidth="1"/>
    <col min="1264" max="1264" width="24.42578125" bestFit="1" customWidth="1"/>
    <col min="1265" max="1265" width="12" bestFit="1" customWidth="1"/>
    <col min="1266" max="1266" width="24.42578125" bestFit="1" customWidth="1"/>
    <col min="1267" max="1267" width="12" bestFit="1" customWidth="1"/>
    <col min="1268" max="1268" width="24.42578125" bestFit="1" customWidth="1"/>
    <col min="1269" max="1269" width="12" bestFit="1" customWidth="1"/>
    <col min="1270" max="1270" width="24.42578125" bestFit="1" customWidth="1"/>
    <col min="1271" max="1271" width="12" bestFit="1" customWidth="1"/>
    <col min="1272" max="1272" width="21.42578125" bestFit="1" customWidth="1"/>
    <col min="1273" max="1273" width="12" bestFit="1" customWidth="1"/>
    <col min="1274" max="1274" width="24.42578125" bestFit="1" customWidth="1"/>
    <col min="1275" max="1275" width="12" bestFit="1" customWidth="1"/>
    <col min="1276" max="1276" width="19.140625" bestFit="1" customWidth="1"/>
    <col min="1277" max="1277" width="12" bestFit="1" customWidth="1"/>
    <col min="1278" max="1278" width="24.42578125" bestFit="1" customWidth="1"/>
    <col min="1279" max="1279" width="12" bestFit="1" customWidth="1"/>
    <col min="1280" max="1280" width="24.42578125" bestFit="1" customWidth="1"/>
    <col min="1281" max="1281" width="12" bestFit="1" customWidth="1"/>
    <col min="1282" max="1282" width="19.140625" bestFit="1" customWidth="1"/>
    <col min="1283" max="1283" width="12" bestFit="1" customWidth="1"/>
    <col min="1284" max="1284" width="19.140625" bestFit="1" customWidth="1"/>
    <col min="1285" max="1285" width="12" bestFit="1" customWidth="1"/>
    <col min="1286" max="1286" width="19.140625" bestFit="1" customWidth="1"/>
    <col min="1287" max="1287" width="12" bestFit="1" customWidth="1"/>
    <col min="1288" max="1288" width="21.42578125" bestFit="1" customWidth="1"/>
    <col min="1289" max="1289" width="12" bestFit="1" customWidth="1"/>
    <col min="1290" max="1290" width="24.42578125" bestFit="1" customWidth="1"/>
    <col min="1291" max="1291" width="12" bestFit="1" customWidth="1"/>
    <col min="1292" max="1292" width="19.140625" bestFit="1" customWidth="1"/>
    <col min="1293" max="1293" width="12" bestFit="1" customWidth="1"/>
    <col min="1294" max="1294" width="24.42578125" bestFit="1" customWidth="1"/>
    <col min="1295" max="1295" width="12" bestFit="1" customWidth="1"/>
    <col min="1296" max="1296" width="19.140625" bestFit="1" customWidth="1"/>
    <col min="1297" max="1297" width="12" bestFit="1" customWidth="1"/>
    <col min="1298" max="1298" width="24.42578125" bestFit="1" customWidth="1"/>
    <col min="1299" max="1299" width="12" bestFit="1" customWidth="1"/>
    <col min="1300" max="1300" width="24.42578125" bestFit="1" customWidth="1"/>
    <col min="1301" max="1301" width="12" bestFit="1" customWidth="1"/>
    <col min="1302" max="1302" width="19.140625" bestFit="1" customWidth="1"/>
    <col min="1303" max="1303" width="12" bestFit="1" customWidth="1"/>
    <col min="1304" max="1304" width="24.42578125" bestFit="1" customWidth="1"/>
    <col min="1305" max="1305" width="12" bestFit="1" customWidth="1"/>
    <col min="1306" max="1306" width="24.42578125" bestFit="1" customWidth="1"/>
    <col min="1307" max="1307" width="12" bestFit="1" customWidth="1"/>
    <col min="1308" max="1308" width="19.140625" bestFit="1" customWidth="1"/>
    <col min="1309" max="1309" width="12" bestFit="1" customWidth="1"/>
    <col min="1310" max="1310" width="24.42578125" bestFit="1" customWidth="1"/>
    <col min="1311" max="1311" width="12" bestFit="1" customWidth="1"/>
    <col min="1312" max="1312" width="24.42578125" bestFit="1" customWidth="1"/>
    <col min="1313" max="1313" width="12" bestFit="1" customWidth="1"/>
    <col min="1314" max="1314" width="19.140625" bestFit="1" customWidth="1"/>
    <col min="1315" max="1315" width="12" bestFit="1" customWidth="1"/>
    <col min="1316" max="1316" width="24.42578125" bestFit="1" customWidth="1"/>
    <col min="1317" max="1317" width="12" bestFit="1" customWidth="1"/>
    <col min="1318" max="1318" width="24.42578125" bestFit="1" customWidth="1"/>
    <col min="1319" max="1319" width="12" bestFit="1" customWidth="1"/>
    <col min="1320" max="1320" width="24.42578125" bestFit="1" customWidth="1"/>
    <col min="1321" max="1321" width="12" bestFit="1" customWidth="1"/>
    <col min="1322" max="1322" width="24.42578125" bestFit="1" customWidth="1"/>
    <col min="1323" max="1323" width="12" bestFit="1" customWidth="1"/>
    <col min="1324" max="1324" width="24.42578125" bestFit="1" customWidth="1"/>
    <col min="1325" max="1325" width="12" bestFit="1" customWidth="1"/>
    <col min="1326" max="1326" width="19.140625" bestFit="1" customWidth="1"/>
    <col min="1327" max="1327" width="12" bestFit="1" customWidth="1"/>
    <col min="1328" max="1328" width="24.42578125" bestFit="1" customWidth="1"/>
    <col min="1329" max="1329" width="12" bestFit="1" customWidth="1"/>
    <col min="1330" max="1330" width="24.42578125" bestFit="1" customWidth="1"/>
    <col min="1331" max="1331" width="12" bestFit="1" customWidth="1"/>
    <col min="1332" max="1332" width="24.42578125" bestFit="1" customWidth="1"/>
    <col min="1333" max="1333" width="12" bestFit="1" customWidth="1"/>
    <col min="1334" max="1334" width="24.42578125" bestFit="1" customWidth="1"/>
    <col min="1335" max="1335" width="12" bestFit="1" customWidth="1"/>
    <col min="1336" max="1336" width="21.42578125" bestFit="1" customWidth="1"/>
    <col min="1337" max="1337" width="12" bestFit="1" customWidth="1"/>
    <col min="1338" max="1338" width="24.42578125" bestFit="1" customWidth="1"/>
    <col min="1339" max="1339" width="12" bestFit="1" customWidth="1"/>
    <col min="1340" max="1340" width="24.42578125" bestFit="1" customWidth="1"/>
    <col min="1341" max="1341" width="12" bestFit="1" customWidth="1"/>
    <col min="1342" max="1342" width="19.140625" bestFit="1" customWidth="1"/>
    <col min="1343" max="1343" width="12" bestFit="1" customWidth="1"/>
    <col min="1344" max="1344" width="24.42578125" bestFit="1" customWidth="1"/>
    <col min="1345" max="1345" width="12" bestFit="1" customWidth="1"/>
    <col min="1346" max="1346" width="24.42578125" bestFit="1" customWidth="1"/>
    <col min="1347" max="1347" width="12" bestFit="1" customWidth="1"/>
    <col min="1348" max="1348" width="24.42578125" bestFit="1" customWidth="1"/>
    <col min="1349" max="1349" width="12" bestFit="1" customWidth="1"/>
    <col min="1350" max="1350" width="24.42578125" bestFit="1" customWidth="1"/>
    <col min="1351" max="1351" width="12" bestFit="1" customWidth="1"/>
    <col min="1352" max="1352" width="24.42578125" bestFit="1" customWidth="1"/>
    <col min="1353" max="1353" width="12" bestFit="1" customWidth="1"/>
    <col min="1354" max="1354" width="24.42578125" bestFit="1" customWidth="1"/>
    <col min="1355" max="1355" width="12" bestFit="1" customWidth="1"/>
    <col min="1356" max="1356" width="24.42578125" bestFit="1" customWidth="1"/>
    <col min="1357" max="1357" width="12" bestFit="1" customWidth="1"/>
    <col min="1358" max="1358" width="24.42578125" bestFit="1" customWidth="1"/>
    <col min="1359" max="1359" width="12" bestFit="1" customWidth="1"/>
    <col min="1360" max="1360" width="19.140625" bestFit="1" customWidth="1"/>
    <col min="1361" max="1361" width="12" bestFit="1" customWidth="1"/>
    <col min="1362" max="1362" width="19.140625" bestFit="1" customWidth="1"/>
    <col min="1363" max="1363" width="12" bestFit="1" customWidth="1"/>
    <col min="1364" max="1364" width="19.140625" bestFit="1" customWidth="1"/>
    <col min="1365" max="1365" width="12" bestFit="1" customWidth="1"/>
    <col min="1366" max="1366" width="24.42578125" bestFit="1" customWidth="1"/>
    <col min="1367" max="1367" width="12" bestFit="1" customWidth="1"/>
    <col min="1368" max="1368" width="24.42578125" bestFit="1" customWidth="1"/>
    <col min="1369" max="1369" width="12" bestFit="1" customWidth="1"/>
    <col min="1370" max="1370" width="21.42578125" bestFit="1" customWidth="1"/>
    <col min="1371" max="1371" width="12" bestFit="1" customWidth="1"/>
    <col min="1372" max="1372" width="19.140625" bestFit="1" customWidth="1"/>
    <col min="1373" max="1373" width="12" bestFit="1" customWidth="1"/>
    <col min="1374" max="1374" width="21.42578125" bestFit="1" customWidth="1"/>
    <col min="1375" max="1375" width="12" bestFit="1" customWidth="1"/>
    <col min="1376" max="1376" width="19.140625" bestFit="1" customWidth="1"/>
    <col min="1377" max="1377" width="12" bestFit="1" customWidth="1"/>
    <col min="1378" max="1378" width="24.42578125" bestFit="1" customWidth="1"/>
    <col min="1379" max="1379" width="12" bestFit="1" customWidth="1"/>
    <col min="1380" max="1380" width="24.42578125" bestFit="1" customWidth="1"/>
    <col min="1381" max="1381" width="12" bestFit="1" customWidth="1"/>
    <col min="1382" max="1382" width="24.42578125" bestFit="1" customWidth="1"/>
    <col min="1383" max="1383" width="12" bestFit="1" customWidth="1"/>
    <col min="1384" max="1384" width="19.140625" bestFit="1" customWidth="1"/>
    <col min="1385" max="1385" width="12" bestFit="1" customWidth="1"/>
    <col min="1386" max="1386" width="24.42578125" bestFit="1" customWidth="1"/>
    <col min="1387" max="1387" width="12" bestFit="1" customWidth="1"/>
    <col min="1388" max="1388" width="19.140625" bestFit="1" customWidth="1"/>
    <col min="1389" max="1389" width="12" bestFit="1" customWidth="1"/>
    <col min="1390" max="1390" width="24.42578125" bestFit="1" customWidth="1"/>
    <col min="1391" max="1391" width="12" bestFit="1" customWidth="1"/>
    <col min="1392" max="1392" width="24.42578125" bestFit="1" customWidth="1"/>
    <col min="1393" max="1393" width="12" bestFit="1" customWidth="1"/>
    <col min="1394" max="1394" width="19.140625" bestFit="1" customWidth="1"/>
    <col min="1395" max="1395" width="12" bestFit="1" customWidth="1"/>
    <col min="1396" max="1396" width="24.42578125" bestFit="1" customWidth="1"/>
    <col min="1397" max="1397" width="12" bestFit="1" customWidth="1"/>
    <col min="1398" max="1398" width="19.140625" bestFit="1" customWidth="1"/>
    <col min="1399" max="1399" width="12" bestFit="1" customWidth="1"/>
    <col min="1400" max="1400" width="19.140625" bestFit="1" customWidth="1"/>
    <col min="1401" max="1401" width="12" bestFit="1" customWidth="1"/>
    <col min="1402" max="1402" width="19.140625" bestFit="1" customWidth="1"/>
    <col min="1403" max="1403" width="12" bestFit="1" customWidth="1"/>
    <col min="1404" max="1404" width="21.42578125" bestFit="1" customWidth="1"/>
    <col min="1405" max="1405" width="12" bestFit="1" customWidth="1"/>
    <col min="1406" max="1406" width="19.140625" bestFit="1" customWidth="1"/>
    <col min="1407" max="1407" width="12" bestFit="1" customWidth="1"/>
    <col min="1408" max="1408" width="19.140625" bestFit="1" customWidth="1"/>
    <col min="1409" max="1409" width="12" bestFit="1" customWidth="1"/>
    <col min="1410" max="1410" width="24.42578125" bestFit="1" customWidth="1"/>
    <col min="1411" max="1411" width="12" bestFit="1" customWidth="1"/>
    <col min="1412" max="1412" width="19.140625" bestFit="1" customWidth="1"/>
    <col min="1413" max="1413" width="12" bestFit="1" customWidth="1"/>
    <col min="1414" max="1414" width="24.42578125" bestFit="1" customWidth="1"/>
    <col min="1415" max="1415" width="12" bestFit="1" customWidth="1"/>
    <col min="1416" max="1416" width="24.42578125" bestFit="1" customWidth="1"/>
    <col min="1417" max="1417" width="12" bestFit="1" customWidth="1"/>
    <col min="1418" max="1418" width="24.42578125" bestFit="1" customWidth="1"/>
    <col min="1419" max="1419" width="12" bestFit="1" customWidth="1"/>
    <col min="1420" max="1420" width="19.140625" bestFit="1" customWidth="1"/>
    <col min="1421" max="1421" width="12" bestFit="1" customWidth="1"/>
    <col min="1422" max="1422" width="24.42578125" bestFit="1" customWidth="1"/>
    <col min="1423" max="1423" width="12" bestFit="1" customWidth="1"/>
    <col min="1424" max="1424" width="24.42578125" bestFit="1" customWidth="1"/>
    <col min="1425" max="1425" width="12" bestFit="1" customWidth="1"/>
    <col min="1426" max="1426" width="19.140625" bestFit="1" customWidth="1"/>
    <col min="1427" max="1427" width="12" bestFit="1" customWidth="1"/>
    <col min="1428" max="1428" width="24.42578125" bestFit="1" customWidth="1"/>
    <col min="1429" max="1429" width="12" bestFit="1" customWidth="1"/>
    <col min="1430" max="1430" width="24.42578125" bestFit="1" customWidth="1"/>
    <col min="1431" max="1431" width="12" bestFit="1" customWidth="1"/>
    <col min="1432" max="1432" width="24.42578125" bestFit="1" customWidth="1"/>
    <col min="1433" max="1433" width="12" bestFit="1" customWidth="1"/>
    <col min="1434" max="1434" width="24.42578125" bestFit="1" customWidth="1"/>
    <col min="1435" max="1435" width="12" bestFit="1" customWidth="1"/>
    <col min="1436" max="1436" width="24.42578125" bestFit="1" customWidth="1"/>
    <col min="1437" max="1437" width="12" bestFit="1" customWidth="1"/>
    <col min="1438" max="1438" width="19.140625" bestFit="1" customWidth="1"/>
    <col min="1439" max="1439" width="12" bestFit="1" customWidth="1"/>
    <col min="1440" max="1440" width="19.140625" bestFit="1" customWidth="1"/>
    <col min="1441" max="1441" width="24.42578125" bestFit="1" customWidth="1"/>
    <col min="1442" max="1442" width="12" bestFit="1" customWidth="1"/>
    <col min="1443" max="1443" width="24.42578125" bestFit="1" customWidth="1"/>
    <col min="1444" max="1444" width="12" bestFit="1" customWidth="1"/>
    <col min="1445" max="1445" width="24.42578125" bestFit="1" customWidth="1"/>
    <col min="1446" max="1446" width="12" bestFit="1" customWidth="1"/>
    <col min="1447" max="1447" width="19.140625" bestFit="1" customWidth="1"/>
    <col min="1448" max="1448" width="12" bestFit="1" customWidth="1"/>
    <col min="1449" max="1449" width="24.42578125" bestFit="1" customWidth="1"/>
    <col min="1450" max="1450" width="12" bestFit="1" customWidth="1"/>
    <col min="1451" max="1451" width="24.42578125" bestFit="1" customWidth="1"/>
    <col min="1452" max="1452" width="12" bestFit="1" customWidth="1"/>
    <col min="1453" max="1453" width="19.140625" bestFit="1" customWidth="1"/>
    <col min="1454" max="1454" width="12" bestFit="1" customWidth="1"/>
    <col min="1455" max="1455" width="19.140625" bestFit="1" customWidth="1"/>
    <col min="1456" max="1456" width="12" bestFit="1" customWidth="1"/>
    <col min="1457" max="1457" width="24.42578125" bestFit="1" customWidth="1"/>
    <col min="1458" max="1458" width="12" bestFit="1" customWidth="1"/>
    <col min="1459" max="1459" width="24.42578125" bestFit="1" customWidth="1"/>
    <col min="1460" max="1460" width="12" bestFit="1" customWidth="1"/>
    <col min="1461" max="1461" width="19.140625" bestFit="1" customWidth="1"/>
    <col min="1462" max="1462" width="24.42578125" bestFit="1" customWidth="1"/>
    <col min="1463" max="1463" width="12" bestFit="1" customWidth="1"/>
    <col min="1464" max="1464" width="24.42578125" bestFit="1" customWidth="1"/>
    <col min="1465" max="1465" width="12" bestFit="1" customWidth="1"/>
    <col min="1466" max="1466" width="24.42578125" bestFit="1" customWidth="1"/>
    <col min="1467" max="1467" width="12" bestFit="1" customWidth="1"/>
    <col min="1468" max="1468" width="24.42578125" bestFit="1" customWidth="1"/>
    <col min="1469" max="1469" width="12" bestFit="1" customWidth="1"/>
    <col min="1470" max="1470" width="24.42578125" bestFit="1" customWidth="1"/>
    <col min="1471" max="1471" width="12" bestFit="1" customWidth="1"/>
    <col min="1472" max="1472" width="19.140625" bestFit="1" customWidth="1"/>
    <col min="1473" max="1473" width="12" bestFit="1" customWidth="1"/>
    <col min="1474" max="1474" width="24.42578125" bestFit="1" customWidth="1"/>
    <col min="1475" max="1475" width="12" bestFit="1" customWidth="1"/>
    <col min="1476" max="1476" width="21.42578125" bestFit="1" customWidth="1"/>
    <col min="1477" max="1477" width="12" bestFit="1" customWidth="1"/>
    <col min="1478" max="1478" width="19.140625" bestFit="1" customWidth="1"/>
    <col min="1479" max="1479" width="12" bestFit="1" customWidth="1"/>
    <col min="1480" max="1480" width="24.42578125" bestFit="1" customWidth="1"/>
    <col min="1481" max="1481" width="12" bestFit="1" customWidth="1"/>
    <col min="1482" max="1482" width="24.42578125" bestFit="1" customWidth="1"/>
    <col min="1483" max="1483" width="12" bestFit="1" customWidth="1"/>
    <col min="1484" max="1484" width="24.42578125" bestFit="1" customWidth="1"/>
    <col min="1485" max="1485" width="12" bestFit="1" customWidth="1"/>
    <col min="1486" max="1486" width="19.140625" bestFit="1" customWidth="1"/>
    <col min="1487" max="1487" width="12" bestFit="1" customWidth="1"/>
    <col min="1488" max="1488" width="24.42578125" bestFit="1" customWidth="1"/>
    <col min="1489" max="1489" width="12" bestFit="1" customWidth="1"/>
    <col min="1490" max="1490" width="19.140625" bestFit="1" customWidth="1"/>
    <col min="1491" max="1491" width="12" bestFit="1" customWidth="1"/>
    <col min="1492" max="1492" width="24.42578125" bestFit="1" customWidth="1"/>
    <col min="1493" max="1493" width="12" bestFit="1" customWidth="1"/>
    <col min="1494" max="1494" width="24.42578125" bestFit="1" customWidth="1"/>
    <col min="1495" max="1495" width="12" bestFit="1" customWidth="1"/>
    <col min="1496" max="1496" width="24.42578125" bestFit="1" customWidth="1"/>
    <col min="1497" max="1497" width="12" bestFit="1" customWidth="1"/>
    <col min="1498" max="1498" width="24.42578125" bestFit="1" customWidth="1"/>
    <col min="1499" max="1499" width="12" bestFit="1" customWidth="1"/>
    <col min="1500" max="1500" width="19.140625" bestFit="1" customWidth="1"/>
    <col min="1501" max="1501" width="12" bestFit="1" customWidth="1"/>
    <col min="1502" max="1502" width="19.140625" bestFit="1" customWidth="1"/>
    <col min="1503" max="1503" width="12" bestFit="1" customWidth="1"/>
    <col min="1504" max="1504" width="24.42578125" bestFit="1" customWidth="1"/>
    <col min="1505" max="1505" width="12" bestFit="1" customWidth="1"/>
    <col min="1506" max="1506" width="24.42578125" bestFit="1" customWidth="1"/>
    <col min="1507" max="1507" width="12" bestFit="1" customWidth="1"/>
    <col min="1508" max="1508" width="19.140625" bestFit="1" customWidth="1"/>
    <col min="1509" max="1509" width="12" bestFit="1" customWidth="1"/>
    <col min="1510" max="1510" width="19.140625" bestFit="1" customWidth="1"/>
    <col min="1511" max="1511" width="12" bestFit="1" customWidth="1"/>
    <col min="1512" max="1512" width="19.140625" bestFit="1" customWidth="1"/>
    <col min="1513" max="1513" width="12" bestFit="1" customWidth="1"/>
    <col min="1514" max="1514" width="19.140625" bestFit="1" customWidth="1"/>
    <col min="1515" max="1515" width="12" bestFit="1" customWidth="1"/>
    <col min="1516" max="1516" width="24.42578125" bestFit="1" customWidth="1"/>
    <col min="1517" max="1517" width="12" bestFit="1" customWidth="1"/>
    <col min="1518" max="1518" width="24.42578125" bestFit="1" customWidth="1"/>
    <col min="1519" max="1519" width="12" bestFit="1" customWidth="1"/>
    <col min="1520" max="1520" width="24.42578125" bestFit="1" customWidth="1"/>
    <col min="1521" max="1521" width="12" bestFit="1" customWidth="1"/>
    <col min="1522" max="1522" width="24.42578125" bestFit="1" customWidth="1"/>
    <col min="1523" max="1523" width="12" bestFit="1" customWidth="1"/>
    <col min="1524" max="1524" width="24.42578125" bestFit="1" customWidth="1"/>
    <col min="1525" max="1525" width="12" bestFit="1" customWidth="1"/>
    <col min="1526" max="1526" width="19.140625" bestFit="1" customWidth="1"/>
    <col min="1527" max="1527" width="12" bestFit="1" customWidth="1"/>
    <col min="1528" max="1528" width="19.140625" bestFit="1" customWidth="1"/>
    <col min="1529" max="1529" width="12" bestFit="1" customWidth="1"/>
    <col min="1530" max="1530" width="24.42578125" bestFit="1" customWidth="1"/>
    <col min="1531" max="1531" width="12" bestFit="1" customWidth="1"/>
    <col min="1532" max="1532" width="24.42578125" bestFit="1" customWidth="1"/>
    <col min="1533" max="1533" width="12" bestFit="1" customWidth="1"/>
    <col min="1534" max="1534" width="24.42578125" bestFit="1" customWidth="1"/>
    <col min="1535" max="1535" width="12" bestFit="1" customWidth="1"/>
    <col min="1536" max="1536" width="24.42578125" bestFit="1" customWidth="1"/>
    <col min="1537" max="1537" width="12" bestFit="1" customWidth="1"/>
    <col min="1538" max="1538" width="24.42578125" bestFit="1" customWidth="1"/>
    <col min="1539" max="1539" width="12" bestFit="1" customWidth="1"/>
    <col min="1540" max="1540" width="19.140625" bestFit="1" customWidth="1"/>
    <col min="1541" max="1541" width="12" bestFit="1" customWidth="1"/>
    <col min="1542" max="1542" width="24.42578125" bestFit="1" customWidth="1"/>
    <col min="1543" max="1543" width="12" bestFit="1" customWidth="1"/>
    <col min="1544" max="1544" width="24.42578125" bestFit="1" customWidth="1"/>
    <col min="1545" max="1545" width="12" bestFit="1" customWidth="1"/>
    <col min="1546" max="1546" width="24.42578125" bestFit="1" customWidth="1"/>
    <col min="1547" max="1547" width="12" bestFit="1" customWidth="1"/>
    <col min="1548" max="1548" width="24.42578125" bestFit="1" customWidth="1"/>
    <col min="1549" max="1549" width="12" bestFit="1" customWidth="1"/>
    <col min="1550" max="1550" width="24.42578125" bestFit="1" customWidth="1"/>
    <col min="1551" max="1551" width="12" bestFit="1" customWidth="1"/>
    <col min="1552" max="1552" width="24.42578125" bestFit="1" customWidth="1"/>
    <col min="1553" max="1553" width="12" bestFit="1" customWidth="1"/>
    <col min="1554" max="1554" width="24.42578125" bestFit="1" customWidth="1"/>
    <col min="1555" max="1555" width="12" bestFit="1" customWidth="1"/>
    <col min="1556" max="1556" width="24.42578125" bestFit="1" customWidth="1"/>
    <col min="1557" max="1557" width="12" bestFit="1" customWidth="1"/>
    <col min="1558" max="1558" width="24.42578125" bestFit="1" customWidth="1"/>
    <col min="1559" max="1559" width="12" bestFit="1" customWidth="1"/>
    <col min="1560" max="1560" width="24.42578125" bestFit="1" customWidth="1"/>
    <col min="1561" max="1561" width="12" bestFit="1" customWidth="1"/>
    <col min="1562" max="1562" width="19.140625" bestFit="1" customWidth="1"/>
    <col min="1563" max="1563" width="12" bestFit="1" customWidth="1"/>
    <col min="1564" max="1564" width="24.42578125" bestFit="1" customWidth="1"/>
    <col min="1565" max="1565" width="12" bestFit="1" customWidth="1"/>
    <col min="1566" max="1566" width="24.42578125" bestFit="1" customWidth="1"/>
    <col min="1567" max="1567" width="12" bestFit="1" customWidth="1"/>
    <col min="1568" max="1568" width="19.140625" bestFit="1" customWidth="1"/>
    <col min="1569" max="1569" width="12" bestFit="1" customWidth="1"/>
    <col min="1570" max="1570" width="19.140625" bestFit="1" customWidth="1"/>
    <col min="1571" max="1571" width="12" bestFit="1" customWidth="1"/>
    <col min="1572" max="1572" width="24.42578125" bestFit="1" customWidth="1"/>
    <col min="1573" max="1573" width="12" bestFit="1" customWidth="1"/>
    <col min="1574" max="1574" width="24.42578125" bestFit="1" customWidth="1"/>
    <col min="1575" max="1575" width="12" bestFit="1" customWidth="1"/>
    <col min="1576" max="1576" width="19.140625" bestFit="1" customWidth="1"/>
    <col min="1577" max="1577" width="12" bestFit="1" customWidth="1"/>
    <col min="1578" max="1578" width="24.42578125" bestFit="1" customWidth="1"/>
    <col min="1579" max="1579" width="12" bestFit="1" customWidth="1"/>
    <col min="1580" max="1580" width="24.42578125" bestFit="1" customWidth="1"/>
    <col min="1581" max="1581" width="12" bestFit="1" customWidth="1"/>
    <col min="1582" max="1582" width="19.140625" bestFit="1" customWidth="1"/>
    <col min="1583" max="1583" width="12" bestFit="1" customWidth="1"/>
    <col min="1584" max="1584" width="24.42578125" bestFit="1" customWidth="1"/>
    <col min="1585" max="1585" width="12" bestFit="1" customWidth="1"/>
    <col min="1586" max="1586" width="19.140625" bestFit="1" customWidth="1"/>
    <col min="1587" max="1587" width="12" bestFit="1" customWidth="1"/>
    <col min="1588" max="1588" width="19.140625" bestFit="1" customWidth="1"/>
    <col min="1589" max="1589" width="12" bestFit="1" customWidth="1"/>
    <col min="1590" max="1590" width="19.140625" bestFit="1" customWidth="1"/>
    <col min="1591" max="1591" width="12" bestFit="1" customWidth="1"/>
    <col min="1592" max="1592" width="24.42578125" bestFit="1" customWidth="1"/>
    <col min="1593" max="1593" width="12" bestFit="1" customWidth="1"/>
    <col min="1594" max="1594" width="19.140625" bestFit="1" customWidth="1"/>
    <col min="1595" max="1595" width="12" bestFit="1" customWidth="1"/>
    <col min="1596" max="1596" width="19.140625" bestFit="1" customWidth="1"/>
    <col min="1597" max="1597" width="12" bestFit="1" customWidth="1"/>
    <col min="1598" max="1598" width="24.42578125" bestFit="1" customWidth="1"/>
    <col min="1599" max="1599" width="12" bestFit="1" customWidth="1"/>
    <col min="1600" max="1600" width="19.140625" bestFit="1" customWidth="1"/>
    <col min="1601" max="1601" width="12" bestFit="1" customWidth="1"/>
    <col min="1602" max="1602" width="24.42578125" bestFit="1" customWidth="1"/>
    <col min="1603" max="1603" width="12" bestFit="1" customWidth="1"/>
    <col min="1604" max="1604" width="19.140625" bestFit="1" customWidth="1"/>
    <col min="1605" max="1605" width="12" bestFit="1" customWidth="1"/>
    <col min="1606" max="1606" width="24.42578125" bestFit="1" customWidth="1"/>
    <col min="1607" max="1607" width="12" bestFit="1" customWidth="1"/>
    <col min="1608" max="1608" width="24.42578125" bestFit="1" customWidth="1"/>
    <col min="1609" max="1609" width="12" bestFit="1" customWidth="1"/>
    <col min="1610" max="1610" width="24.42578125" bestFit="1" customWidth="1"/>
    <col min="1611" max="1611" width="12" bestFit="1" customWidth="1"/>
    <col min="1612" max="1612" width="24.42578125" bestFit="1" customWidth="1"/>
    <col min="1613" max="1613" width="12" bestFit="1" customWidth="1"/>
    <col min="1614" max="1614" width="24.42578125" bestFit="1" customWidth="1"/>
    <col min="1615" max="1615" width="12" bestFit="1" customWidth="1"/>
    <col min="1616" max="1616" width="19.140625" bestFit="1" customWidth="1"/>
    <col min="1617" max="1617" width="12" bestFit="1" customWidth="1"/>
    <col min="1618" max="1618" width="24.42578125" bestFit="1" customWidth="1"/>
    <col min="1619" max="1619" width="12" bestFit="1" customWidth="1"/>
    <col min="1620" max="1620" width="24.42578125" bestFit="1" customWidth="1"/>
    <col min="1621" max="1621" width="12" bestFit="1" customWidth="1"/>
    <col min="1622" max="1622" width="24.42578125" bestFit="1" customWidth="1"/>
    <col min="1623" max="1623" width="12" bestFit="1" customWidth="1"/>
    <col min="1624" max="1624" width="24.42578125" bestFit="1" customWidth="1"/>
    <col min="1625" max="1625" width="12" bestFit="1" customWidth="1"/>
    <col min="1626" max="1626" width="19.140625" bestFit="1" customWidth="1"/>
    <col min="1627" max="1627" width="12" bestFit="1" customWidth="1"/>
    <col min="1628" max="1628" width="24.42578125" bestFit="1" customWidth="1"/>
    <col min="1629" max="1629" width="12" bestFit="1" customWidth="1"/>
    <col min="1630" max="1630" width="24.42578125" bestFit="1" customWidth="1"/>
    <col min="1631" max="1631" width="12" bestFit="1" customWidth="1"/>
    <col min="1632" max="1632" width="24.42578125" bestFit="1" customWidth="1"/>
    <col min="1633" max="1633" width="12" bestFit="1" customWidth="1"/>
    <col min="1634" max="1634" width="24.42578125" bestFit="1" customWidth="1"/>
    <col min="1635" max="1635" width="12" bestFit="1" customWidth="1"/>
    <col min="1636" max="1636" width="24.42578125" bestFit="1" customWidth="1"/>
    <col min="1637" max="1637" width="12" bestFit="1" customWidth="1"/>
    <col min="1638" max="1638" width="24.42578125" bestFit="1" customWidth="1"/>
    <col min="1639" max="1639" width="12" bestFit="1" customWidth="1"/>
    <col min="1640" max="1640" width="19.140625" bestFit="1" customWidth="1"/>
    <col min="1641" max="1641" width="12" bestFit="1" customWidth="1"/>
    <col min="1642" max="1642" width="24.42578125" bestFit="1" customWidth="1"/>
    <col min="1643" max="1643" width="12" bestFit="1" customWidth="1"/>
    <col min="1644" max="1644" width="24.42578125" bestFit="1" customWidth="1"/>
    <col min="1645" max="1645" width="12" bestFit="1" customWidth="1"/>
    <col min="1646" max="1646" width="19.140625" bestFit="1" customWidth="1"/>
    <col min="1647" max="1647" width="12" bestFit="1" customWidth="1"/>
    <col min="1648" max="1648" width="24.42578125" bestFit="1" customWidth="1"/>
    <col min="1649" max="1649" width="12" bestFit="1" customWidth="1"/>
    <col min="1650" max="1650" width="19.140625" bestFit="1" customWidth="1"/>
    <col min="1651" max="1651" width="12" bestFit="1" customWidth="1"/>
    <col min="1652" max="1652" width="24.42578125" bestFit="1" customWidth="1"/>
    <col min="1653" max="1653" width="12" bestFit="1" customWidth="1"/>
    <col min="1654" max="1654" width="24.42578125" bestFit="1" customWidth="1"/>
    <col min="1655" max="1655" width="12" bestFit="1" customWidth="1"/>
    <col min="1656" max="1656" width="24.42578125" bestFit="1" customWidth="1"/>
    <col min="1657" max="1657" width="12" bestFit="1" customWidth="1"/>
    <col min="1658" max="1658" width="19.140625" bestFit="1" customWidth="1"/>
    <col min="1659" max="1659" width="12" bestFit="1" customWidth="1"/>
    <col min="1660" max="1660" width="24.42578125" bestFit="1" customWidth="1"/>
    <col min="1661" max="1661" width="12" bestFit="1" customWidth="1"/>
    <col min="1662" max="1662" width="24.42578125" bestFit="1" customWidth="1"/>
    <col min="1663" max="1663" width="12" bestFit="1" customWidth="1"/>
    <col min="1664" max="1664" width="24.42578125" bestFit="1" customWidth="1"/>
    <col min="1665" max="1665" width="12" bestFit="1" customWidth="1"/>
    <col min="1666" max="1666" width="19.140625" bestFit="1" customWidth="1"/>
    <col min="1667" max="1667" width="12" bestFit="1" customWidth="1"/>
    <col min="1668" max="1668" width="24.42578125" bestFit="1" customWidth="1"/>
    <col min="1669" max="1669" width="12" bestFit="1" customWidth="1"/>
    <col min="1670" max="1670" width="24.42578125" bestFit="1" customWidth="1"/>
    <col min="1671" max="1671" width="12" bestFit="1" customWidth="1"/>
    <col min="1672" max="1672" width="24.42578125" bestFit="1" customWidth="1"/>
    <col min="1673" max="1673" width="12" bestFit="1" customWidth="1"/>
    <col min="1674" max="1674" width="24.42578125" bestFit="1" customWidth="1"/>
    <col min="1675" max="1675" width="12" bestFit="1" customWidth="1"/>
    <col min="1676" max="1676" width="24.42578125" bestFit="1" customWidth="1"/>
    <col min="1677" max="1677" width="12" bestFit="1" customWidth="1"/>
    <col min="1678" max="1678" width="24.42578125" bestFit="1" customWidth="1"/>
    <col min="1679" max="1679" width="12" bestFit="1" customWidth="1"/>
    <col min="1680" max="1680" width="24.42578125" bestFit="1" customWidth="1"/>
    <col min="1681" max="1681" width="12" bestFit="1" customWidth="1"/>
    <col min="1682" max="1682" width="19.140625" bestFit="1" customWidth="1"/>
    <col min="1683" max="1683" width="12" bestFit="1" customWidth="1"/>
    <col min="1684" max="1684" width="24.42578125" bestFit="1" customWidth="1"/>
    <col min="1685" max="1685" width="12" bestFit="1" customWidth="1"/>
    <col min="1686" max="1686" width="21.42578125" bestFit="1" customWidth="1"/>
    <col min="1687" max="1687" width="12" bestFit="1" customWidth="1"/>
    <col min="1688" max="1688" width="24.42578125" bestFit="1" customWidth="1"/>
    <col min="1689" max="1689" width="12" bestFit="1" customWidth="1"/>
    <col min="1690" max="1690" width="19.140625" bestFit="1" customWidth="1"/>
    <col min="1691" max="1691" width="12" bestFit="1" customWidth="1"/>
    <col min="1692" max="1692" width="24.42578125" bestFit="1" customWidth="1"/>
    <col min="1693" max="1693" width="12" bestFit="1" customWidth="1"/>
    <col min="1694" max="1694" width="24.42578125" bestFit="1" customWidth="1"/>
    <col min="1695" max="1695" width="12" bestFit="1" customWidth="1"/>
    <col min="1696" max="1696" width="24.42578125" bestFit="1" customWidth="1"/>
    <col min="1697" max="1697" width="12" bestFit="1" customWidth="1"/>
    <col min="1698" max="1698" width="24.42578125" bestFit="1" customWidth="1"/>
    <col min="1699" max="1699" width="12" bestFit="1" customWidth="1"/>
    <col min="1700" max="1700" width="19.140625" bestFit="1" customWidth="1"/>
    <col min="1701" max="1701" width="12" bestFit="1" customWidth="1"/>
    <col min="1702" max="1702" width="19.140625" bestFit="1" customWidth="1"/>
    <col min="1703" max="1703" width="12" bestFit="1" customWidth="1"/>
    <col min="1704" max="1704" width="24.42578125" bestFit="1" customWidth="1"/>
    <col min="1705" max="1705" width="12" bestFit="1" customWidth="1"/>
    <col min="1706" max="1706" width="24.42578125" bestFit="1" customWidth="1"/>
    <col min="1707" max="1707" width="12" bestFit="1" customWidth="1"/>
    <col min="1708" max="1708" width="24.42578125" bestFit="1" customWidth="1"/>
    <col min="1709" max="1709" width="21.42578125" bestFit="1" customWidth="1"/>
    <col min="1710" max="1710" width="12" bestFit="1" customWidth="1"/>
    <col min="1711" max="1711" width="24.42578125" bestFit="1" customWidth="1"/>
    <col min="1712" max="1712" width="12" bestFit="1" customWidth="1"/>
    <col min="1713" max="1713" width="24.42578125" bestFit="1" customWidth="1"/>
    <col min="1714" max="1714" width="12" bestFit="1" customWidth="1"/>
    <col min="1715" max="1715" width="19.140625" bestFit="1" customWidth="1"/>
    <col min="1716" max="1716" width="12" bestFit="1" customWidth="1"/>
    <col min="1717" max="1717" width="24.42578125" bestFit="1" customWidth="1"/>
    <col min="1718" max="1718" width="12" bestFit="1" customWidth="1"/>
    <col min="1719" max="1719" width="24.42578125" bestFit="1" customWidth="1"/>
    <col min="1720" max="1720" width="12" bestFit="1" customWidth="1"/>
    <col min="1721" max="1721" width="19.140625" bestFit="1" customWidth="1"/>
    <col min="1722" max="1722" width="12" bestFit="1" customWidth="1"/>
    <col min="1723" max="1723" width="24.42578125" bestFit="1" customWidth="1"/>
    <col min="1724" max="1724" width="12" bestFit="1" customWidth="1"/>
    <col min="1725" max="1725" width="24.42578125" bestFit="1" customWidth="1"/>
    <col min="1726" max="1726" width="13" bestFit="1" customWidth="1"/>
    <col min="1727" max="1727" width="19.140625" bestFit="1" customWidth="1"/>
    <col min="1728" max="1728" width="13" bestFit="1" customWidth="1"/>
    <col min="1729" max="1729" width="24.42578125" bestFit="1" customWidth="1"/>
    <col min="1730" max="1730" width="13" bestFit="1" customWidth="1"/>
    <col min="1731" max="1731" width="24.42578125" bestFit="1" customWidth="1"/>
    <col min="1732" max="1732" width="13" bestFit="1" customWidth="1"/>
    <col min="1733" max="1733" width="19.140625" bestFit="1" customWidth="1"/>
    <col min="1734" max="1734" width="13" bestFit="1" customWidth="1"/>
    <col min="1735" max="1735" width="24.42578125" bestFit="1" customWidth="1"/>
    <col min="1736" max="1736" width="13" bestFit="1" customWidth="1"/>
    <col min="1737" max="1737" width="24.42578125" bestFit="1" customWidth="1"/>
    <col min="1738" max="1738" width="13" bestFit="1" customWidth="1"/>
    <col min="1739" max="1739" width="24.42578125" bestFit="1" customWidth="1"/>
    <col min="1740" max="1740" width="13" bestFit="1" customWidth="1"/>
    <col min="1741" max="1741" width="24.42578125" bestFit="1" customWidth="1"/>
    <col min="1742" max="1742" width="13" bestFit="1" customWidth="1"/>
    <col min="1743" max="1743" width="24.42578125" bestFit="1" customWidth="1"/>
    <col min="1744" max="1744" width="13" bestFit="1" customWidth="1"/>
    <col min="1745" max="1745" width="24.42578125" bestFit="1" customWidth="1"/>
    <col min="1746" max="1746" width="13" bestFit="1" customWidth="1"/>
    <col min="1747" max="1747" width="24.42578125" bestFit="1" customWidth="1"/>
    <col min="1748" max="1748" width="12" bestFit="1" customWidth="1"/>
    <col min="1749" max="1749" width="24.42578125" bestFit="1" customWidth="1"/>
    <col min="1750" max="1750" width="12" bestFit="1" customWidth="1"/>
    <col min="1751" max="1751" width="24.42578125" bestFit="1" customWidth="1"/>
    <col min="1752" max="1752" width="12" bestFit="1" customWidth="1"/>
    <col min="1753" max="1753" width="24.42578125" bestFit="1" customWidth="1"/>
    <col min="1754" max="1754" width="12" bestFit="1" customWidth="1"/>
    <col min="1755" max="1755" width="19.140625" bestFit="1" customWidth="1"/>
    <col min="1756" max="1756" width="12" bestFit="1" customWidth="1"/>
    <col min="1757" max="1757" width="24.42578125" bestFit="1" customWidth="1"/>
    <col min="1758" max="1758" width="12" bestFit="1" customWidth="1"/>
    <col min="1759" max="1759" width="24.42578125" bestFit="1" customWidth="1"/>
    <col min="1760" max="1760" width="12" bestFit="1" customWidth="1"/>
    <col min="1761" max="1761" width="24.42578125" bestFit="1" customWidth="1"/>
    <col min="1762" max="1762" width="12" bestFit="1" customWidth="1"/>
    <col min="1763" max="1763" width="24.42578125" bestFit="1" customWidth="1"/>
    <col min="1764" max="1764" width="12" bestFit="1" customWidth="1"/>
    <col min="1765" max="1765" width="24.42578125" bestFit="1" customWidth="1"/>
    <col min="1766" max="1766" width="12" bestFit="1" customWidth="1"/>
    <col min="1767" max="1767" width="24.42578125" bestFit="1" customWidth="1"/>
    <col min="1768" max="1768" width="12" bestFit="1" customWidth="1"/>
    <col min="1769" max="1769" width="19.140625" bestFit="1" customWidth="1"/>
    <col min="1770" max="1770" width="12" bestFit="1" customWidth="1"/>
    <col min="1771" max="1771" width="24.42578125" bestFit="1" customWidth="1"/>
    <col min="1772" max="1772" width="12" bestFit="1" customWidth="1"/>
    <col min="1773" max="1773" width="19.140625" bestFit="1" customWidth="1"/>
    <col min="1774" max="1774" width="12" bestFit="1" customWidth="1"/>
    <col min="1775" max="1775" width="24.42578125" bestFit="1" customWidth="1"/>
    <col min="1776" max="1776" width="12" bestFit="1" customWidth="1"/>
    <col min="1777" max="1777" width="24.42578125" bestFit="1" customWidth="1"/>
    <col min="1778" max="1778" width="12" bestFit="1" customWidth="1"/>
    <col min="1779" max="1779" width="19.140625" bestFit="1" customWidth="1"/>
    <col min="1780" max="1780" width="12" bestFit="1" customWidth="1"/>
    <col min="1781" max="1781" width="19.140625" bestFit="1" customWidth="1"/>
    <col min="1782" max="1782" width="12" bestFit="1" customWidth="1"/>
    <col min="1783" max="1783" width="19.140625" bestFit="1" customWidth="1"/>
    <col min="1784" max="1784" width="12" bestFit="1" customWidth="1"/>
    <col min="1785" max="1785" width="24.42578125" bestFit="1" customWidth="1"/>
    <col min="1786" max="1786" width="12" bestFit="1" customWidth="1"/>
    <col min="1787" max="1787" width="24.42578125" bestFit="1" customWidth="1"/>
    <col min="1788" max="1788" width="12" bestFit="1" customWidth="1"/>
    <col min="1789" max="1789" width="24.42578125" bestFit="1" customWidth="1"/>
    <col min="1790" max="1790" width="12" bestFit="1" customWidth="1"/>
    <col min="1791" max="1791" width="24.42578125" bestFit="1" customWidth="1"/>
    <col min="1792" max="1792" width="12" bestFit="1" customWidth="1"/>
    <col min="1793" max="1793" width="24.42578125" bestFit="1" customWidth="1"/>
    <col min="1794" max="1794" width="12" bestFit="1" customWidth="1"/>
    <col min="1795" max="1795" width="24.42578125" bestFit="1" customWidth="1"/>
    <col min="1796" max="1796" width="12" bestFit="1" customWidth="1"/>
    <col min="1797" max="1797" width="24.42578125" bestFit="1" customWidth="1"/>
    <col min="1798" max="1798" width="12" bestFit="1" customWidth="1"/>
    <col min="1799" max="1799" width="24.42578125" bestFit="1" customWidth="1"/>
    <col min="1800" max="1800" width="12" bestFit="1" customWidth="1"/>
    <col min="1801" max="1801" width="24.42578125" bestFit="1" customWidth="1"/>
    <col min="1802" max="1802" width="12" bestFit="1" customWidth="1"/>
    <col min="1803" max="1803" width="24.42578125" bestFit="1" customWidth="1"/>
    <col min="1804" max="1804" width="12" bestFit="1" customWidth="1"/>
    <col min="1805" max="1805" width="24.42578125" bestFit="1" customWidth="1"/>
    <col min="1806" max="1806" width="13" bestFit="1" customWidth="1"/>
    <col min="1807" max="1807" width="24.42578125" bestFit="1" customWidth="1"/>
    <col min="1808" max="1808" width="13" bestFit="1" customWidth="1"/>
    <col min="1809" max="1809" width="24.42578125" bestFit="1" customWidth="1"/>
    <col min="1810" max="1810" width="13" bestFit="1" customWidth="1"/>
    <col min="1811" max="1811" width="24.42578125" bestFit="1" customWidth="1"/>
    <col min="1812" max="1812" width="12" bestFit="1" customWidth="1"/>
    <col min="1813" max="1813" width="24.42578125" bestFit="1" customWidth="1"/>
    <col min="1814" max="1814" width="12" bestFit="1" customWidth="1"/>
    <col min="1815" max="1815" width="24.42578125" bestFit="1" customWidth="1"/>
    <col min="1816" max="1816" width="12" bestFit="1" customWidth="1"/>
    <col min="1817" max="1817" width="19.140625" bestFit="1" customWidth="1"/>
    <col min="1818" max="1818" width="12" bestFit="1" customWidth="1"/>
    <col min="1819" max="1819" width="24.42578125" bestFit="1" customWidth="1"/>
    <col min="1820" max="1820" width="12" bestFit="1" customWidth="1"/>
    <col min="1821" max="1821" width="24.42578125" bestFit="1" customWidth="1"/>
    <col min="1822" max="1822" width="12" bestFit="1" customWidth="1"/>
    <col min="1823" max="1823" width="24.42578125" bestFit="1" customWidth="1"/>
    <col min="1824" max="1824" width="12" bestFit="1" customWidth="1"/>
    <col min="1825" max="1825" width="24.42578125" bestFit="1" customWidth="1"/>
    <col min="1826" max="1826" width="12" bestFit="1" customWidth="1"/>
    <col min="1827" max="1827" width="24.42578125" bestFit="1" customWidth="1"/>
    <col min="1828" max="1828" width="12" bestFit="1" customWidth="1"/>
    <col min="1829" max="1829" width="24.42578125" bestFit="1" customWidth="1"/>
    <col min="1830" max="1830" width="12" bestFit="1" customWidth="1"/>
    <col min="1831" max="1831" width="21.42578125" bestFit="1" customWidth="1"/>
    <col min="1832" max="1832" width="12" bestFit="1" customWidth="1"/>
    <col min="1833" max="1833" width="19.140625" bestFit="1" customWidth="1"/>
    <col min="1834" max="1834" width="12" bestFit="1" customWidth="1"/>
    <col min="1835" max="1835" width="24.42578125" bestFit="1" customWidth="1"/>
    <col min="1836" max="1836" width="12" bestFit="1" customWidth="1"/>
    <col min="1837" max="1837" width="24.42578125" bestFit="1" customWidth="1"/>
    <col min="1838" max="1838" width="12" bestFit="1" customWidth="1"/>
    <col min="1839" max="1839" width="24.42578125" bestFit="1" customWidth="1"/>
    <col min="1840" max="1840" width="12" bestFit="1" customWidth="1"/>
    <col min="1841" max="1841" width="24.42578125" bestFit="1" customWidth="1"/>
    <col min="1842" max="1842" width="12" bestFit="1" customWidth="1"/>
    <col min="1843" max="1843" width="24.42578125" bestFit="1" customWidth="1"/>
    <col min="1844" max="1844" width="13" bestFit="1" customWidth="1"/>
    <col min="1845" max="1845" width="24.42578125" bestFit="1" customWidth="1"/>
    <col min="1846" max="1846" width="13" bestFit="1" customWidth="1"/>
    <col min="1847" max="1847" width="19.140625" bestFit="1" customWidth="1"/>
    <col min="1848" max="1848" width="12" bestFit="1" customWidth="1"/>
    <col min="1849" max="1849" width="24.42578125" bestFit="1" customWidth="1"/>
    <col min="1850" max="1850" width="12" bestFit="1" customWidth="1"/>
    <col min="1851" max="1851" width="19.140625" bestFit="1" customWidth="1"/>
    <col min="1852" max="1852" width="12" bestFit="1" customWidth="1"/>
    <col min="1853" max="1853" width="24.42578125" bestFit="1" customWidth="1"/>
    <col min="1854" max="1854" width="12" bestFit="1" customWidth="1"/>
    <col min="1855" max="1855" width="24.42578125" bestFit="1" customWidth="1"/>
    <col min="1856" max="1856" width="12" bestFit="1" customWidth="1"/>
    <col min="1857" max="1857" width="21.42578125" bestFit="1" customWidth="1"/>
    <col min="1858" max="1858" width="12" bestFit="1" customWidth="1"/>
    <col min="1859" max="1859" width="24.42578125" bestFit="1" customWidth="1"/>
    <col min="1860" max="1860" width="12" bestFit="1" customWidth="1"/>
    <col min="1861" max="1861" width="24.42578125" bestFit="1" customWidth="1"/>
    <col min="1862" max="1862" width="12" bestFit="1" customWidth="1"/>
    <col min="1863" max="1863" width="19.140625" bestFit="1" customWidth="1"/>
    <col min="1864" max="1864" width="24.42578125" bestFit="1" customWidth="1"/>
    <col min="1865" max="1865" width="12" bestFit="1" customWidth="1"/>
    <col min="1866" max="1866" width="24.42578125" bestFit="1" customWidth="1"/>
    <col min="1867" max="1867" width="12" bestFit="1" customWidth="1"/>
    <col min="1868" max="1868" width="24.42578125" bestFit="1" customWidth="1"/>
    <col min="1869" max="1869" width="12" bestFit="1" customWidth="1"/>
    <col min="1870" max="1870" width="24.42578125" bestFit="1" customWidth="1"/>
    <col min="1871" max="1871" width="13" bestFit="1" customWidth="1"/>
    <col min="1872" max="1872" width="24.42578125" bestFit="1" customWidth="1"/>
    <col min="1873" max="1873" width="13" bestFit="1" customWidth="1"/>
    <col min="1874" max="1874" width="24.42578125" bestFit="1" customWidth="1"/>
    <col min="1875" max="1875" width="13" bestFit="1" customWidth="1"/>
    <col min="1876" max="1876" width="24.42578125" bestFit="1" customWidth="1"/>
    <col min="1877" max="1877" width="13" bestFit="1" customWidth="1"/>
    <col min="1878" max="1878" width="24.42578125" bestFit="1" customWidth="1"/>
    <col min="1879" max="1879" width="12" bestFit="1" customWidth="1"/>
    <col min="1880" max="1880" width="24.42578125" bestFit="1" customWidth="1"/>
    <col min="1881" max="1881" width="12" bestFit="1" customWidth="1"/>
    <col min="1882" max="1882" width="24.42578125" bestFit="1" customWidth="1"/>
    <col min="1883" max="1883" width="12" bestFit="1" customWidth="1"/>
    <col min="1884" max="1884" width="24.42578125" bestFit="1" customWidth="1"/>
    <col min="1885" max="1885" width="12" bestFit="1" customWidth="1"/>
    <col min="1886" max="1886" width="24.42578125" bestFit="1" customWidth="1"/>
    <col min="1887" max="1887" width="12" bestFit="1" customWidth="1"/>
    <col min="1888" max="1888" width="24.42578125" bestFit="1" customWidth="1"/>
    <col min="1889" max="1889" width="12" bestFit="1" customWidth="1"/>
    <col min="1890" max="1890" width="24.42578125" bestFit="1" customWidth="1"/>
    <col min="1891" max="1891" width="12" bestFit="1" customWidth="1"/>
    <col min="1892" max="1892" width="24.42578125" bestFit="1" customWidth="1"/>
    <col min="1893" max="1893" width="12" bestFit="1" customWidth="1"/>
    <col min="1894" max="1894" width="24.42578125" bestFit="1" customWidth="1"/>
    <col min="1895" max="1895" width="12" bestFit="1" customWidth="1"/>
    <col min="1896" max="1896" width="24.42578125" bestFit="1" customWidth="1"/>
    <col min="1897" max="1897" width="13" bestFit="1" customWidth="1"/>
    <col min="1898" max="1898" width="24.42578125" bestFit="1" customWidth="1"/>
    <col min="1899" max="1899" width="13" bestFit="1" customWidth="1"/>
    <col min="1900" max="1900" width="24.42578125" bestFit="1" customWidth="1"/>
    <col min="1901" max="1901" width="12" bestFit="1" customWidth="1"/>
    <col min="1902" max="1902" width="24.42578125" bestFit="1" customWidth="1"/>
    <col min="1903" max="1903" width="12" bestFit="1" customWidth="1"/>
    <col min="1904" max="1904" width="24.42578125" bestFit="1" customWidth="1"/>
    <col min="1905" max="1905" width="12" bestFit="1" customWidth="1"/>
    <col min="1906" max="1906" width="24.42578125" bestFit="1" customWidth="1"/>
    <col min="1907" max="1907" width="13" bestFit="1" customWidth="1"/>
    <col min="1908" max="1908" width="24.42578125" bestFit="1" customWidth="1"/>
    <col min="1909" max="1909" width="12" bestFit="1" customWidth="1"/>
    <col min="1910" max="1910" width="24.42578125" bestFit="1" customWidth="1"/>
    <col min="1911" max="1911" width="12" bestFit="1" customWidth="1"/>
    <col min="1912" max="1912" width="24.42578125" bestFit="1" customWidth="1"/>
    <col min="1913" max="1913" width="13" bestFit="1" customWidth="1"/>
    <col min="1914" max="1914" width="12.5703125" bestFit="1" customWidth="1"/>
  </cols>
  <sheetData>
    <row r="1" spans="1:26" x14ac:dyDescent="0.25">
      <c r="A1" s="140" t="s">
        <v>8828</v>
      </c>
      <c r="B1" s="140"/>
      <c r="C1" s="140"/>
      <c r="H1" s="118" t="s">
        <v>8829</v>
      </c>
      <c r="I1" s="108"/>
      <c r="J1" s="108"/>
      <c r="N1" s="142" t="s">
        <v>8830</v>
      </c>
      <c r="O1" s="142"/>
      <c r="P1" s="142"/>
      <c r="Z1" s="24" t="s">
        <v>8831</v>
      </c>
    </row>
    <row r="2" spans="1:26" x14ac:dyDescent="0.25">
      <c r="Z2" s="25" t="s">
        <v>223</v>
      </c>
    </row>
    <row r="3" spans="1:26" x14ac:dyDescent="0.25">
      <c r="A3" s="6" t="s">
        <v>8832</v>
      </c>
      <c r="B3" s="6" t="s">
        <v>8833</v>
      </c>
      <c r="C3" s="2"/>
      <c r="D3" s="2"/>
      <c r="H3" s="6" t="s">
        <v>8832</v>
      </c>
      <c r="I3" s="6" t="s">
        <v>8833</v>
      </c>
      <c r="J3" s="2"/>
      <c r="K3" s="2"/>
      <c r="N3" s="6" t="s">
        <v>8834</v>
      </c>
      <c r="O3" s="6" t="s">
        <v>8833</v>
      </c>
      <c r="P3" s="2"/>
      <c r="Z3" s="25" t="s">
        <v>86</v>
      </c>
    </row>
    <row r="4" spans="1:26" x14ac:dyDescent="0.25">
      <c r="A4" s="6" t="s">
        <v>8831</v>
      </c>
      <c r="B4" s="2" t="s">
        <v>67</v>
      </c>
      <c r="C4" s="2" t="s">
        <v>82</v>
      </c>
      <c r="D4" s="2" t="s">
        <v>8835</v>
      </c>
      <c r="H4" s="2"/>
      <c r="I4" s="2" t="s">
        <v>44</v>
      </c>
      <c r="J4" s="2" t="s">
        <v>8836</v>
      </c>
      <c r="K4" s="2" t="s">
        <v>8835</v>
      </c>
      <c r="N4" s="6" t="s">
        <v>8831</v>
      </c>
      <c r="O4" s="2" t="s">
        <v>61</v>
      </c>
      <c r="P4" s="2" t="s">
        <v>8835</v>
      </c>
      <c r="Z4" s="25" t="s">
        <v>212</v>
      </c>
    </row>
    <row r="5" spans="1:26" x14ac:dyDescent="0.25">
      <c r="A5" s="7" t="s">
        <v>531</v>
      </c>
      <c r="B5" s="145">
        <v>2</v>
      </c>
      <c r="C5" s="145">
        <v>45</v>
      </c>
      <c r="D5" s="145">
        <v>47</v>
      </c>
      <c r="F5" s="2"/>
      <c r="H5" s="6" t="s">
        <v>8831</v>
      </c>
      <c r="I5" s="2" t="s">
        <v>61</v>
      </c>
      <c r="J5" s="2"/>
      <c r="K5" s="2"/>
      <c r="N5" s="7" t="s">
        <v>531</v>
      </c>
      <c r="O5" s="145">
        <v>47</v>
      </c>
      <c r="P5" s="145">
        <v>47</v>
      </c>
      <c r="Z5" s="25" t="s">
        <v>233</v>
      </c>
    </row>
    <row r="6" spans="1:26" x14ac:dyDescent="0.25">
      <c r="A6" s="7" t="s">
        <v>223</v>
      </c>
      <c r="B6" s="145">
        <v>4</v>
      </c>
      <c r="C6" s="145">
        <v>48</v>
      </c>
      <c r="D6" s="145">
        <v>52</v>
      </c>
      <c r="E6" s="2"/>
      <c r="F6" s="2"/>
      <c r="G6" s="2"/>
      <c r="H6" s="7" t="s">
        <v>531</v>
      </c>
      <c r="I6" s="145">
        <v>45</v>
      </c>
      <c r="J6" s="145">
        <v>45</v>
      </c>
      <c r="K6" s="145">
        <v>45</v>
      </c>
      <c r="N6" s="7" t="s">
        <v>223</v>
      </c>
      <c r="O6" s="145">
        <v>50</v>
      </c>
      <c r="P6" s="145">
        <v>50</v>
      </c>
      <c r="Z6" s="25" t="s">
        <v>174</v>
      </c>
    </row>
    <row r="7" spans="1:26" x14ac:dyDescent="0.25">
      <c r="A7" s="7" t="s">
        <v>397</v>
      </c>
      <c r="B7" s="145">
        <v>2</v>
      </c>
      <c r="C7" s="145">
        <v>10</v>
      </c>
      <c r="D7" s="145">
        <v>12</v>
      </c>
      <c r="E7" s="2"/>
      <c r="F7" s="2"/>
      <c r="H7" s="7" t="s">
        <v>223</v>
      </c>
      <c r="I7" s="145">
        <v>46</v>
      </c>
      <c r="J7" s="145">
        <v>46</v>
      </c>
      <c r="K7" s="145">
        <v>46</v>
      </c>
      <c r="N7" s="7" t="s">
        <v>397</v>
      </c>
      <c r="O7" s="145">
        <v>7</v>
      </c>
      <c r="P7" s="145">
        <v>7</v>
      </c>
      <c r="Z7" s="25" t="s">
        <v>8835</v>
      </c>
    </row>
    <row r="8" spans="1:26" x14ac:dyDescent="0.25">
      <c r="A8" s="7" t="s">
        <v>482</v>
      </c>
      <c r="B8" s="145"/>
      <c r="C8" s="145">
        <v>6</v>
      </c>
      <c r="D8" s="145">
        <v>6</v>
      </c>
      <c r="F8" s="2"/>
      <c r="H8" s="7" t="s">
        <v>397</v>
      </c>
      <c r="I8" s="145">
        <v>7</v>
      </c>
      <c r="J8" s="145">
        <v>7</v>
      </c>
      <c r="K8" s="145">
        <v>7</v>
      </c>
      <c r="N8" s="7" t="s">
        <v>482</v>
      </c>
      <c r="O8" s="145">
        <v>6</v>
      </c>
      <c r="P8" s="145">
        <v>6</v>
      </c>
    </row>
    <row r="9" spans="1:26" x14ac:dyDescent="0.25">
      <c r="A9" s="7" t="s">
        <v>212</v>
      </c>
      <c r="B9" s="145">
        <v>9</v>
      </c>
      <c r="C9" s="145">
        <v>8</v>
      </c>
      <c r="D9" s="145">
        <v>17</v>
      </c>
      <c r="F9" s="2"/>
      <c r="G9" s="2"/>
      <c r="H9" s="7" t="s">
        <v>482</v>
      </c>
      <c r="I9" s="145">
        <v>6</v>
      </c>
      <c r="J9" s="145">
        <v>6</v>
      </c>
      <c r="K9" s="145">
        <v>6</v>
      </c>
      <c r="N9" s="7" t="s">
        <v>212</v>
      </c>
      <c r="O9" s="145">
        <v>17</v>
      </c>
      <c r="P9" s="145">
        <v>17</v>
      </c>
    </row>
    <row r="10" spans="1:26" x14ac:dyDescent="0.25">
      <c r="A10" s="7" t="s">
        <v>233</v>
      </c>
      <c r="B10" s="145">
        <v>81</v>
      </c>
      <c r="C10" s="145">
        <v>228</v>
      </c>
      <c r="D10" s="145">
        <v>309</v>
      </c>
      <c r="F10" s="2"/>
      <c r="G10" s="2"/>
      <c r="H10" s="7" t="s">
        <v>212</v>
      </c>
      <c r="I10" s="145">
        <v>8</v>
      </c>
      <c r="J10" s="145">
        <v>8</v>
      </c>
      <c r="K10" s="145">
        <v>8</v>
      </c>
      <c r="N10" s="7" t="s">
        <v>233</v>
      </c>
      <c r="O10" s="145">
        <v>309</v>
      </c>
      <c r="P10" s="145">
        <v>309</v>
      </c>
    </row>
    <row r="11" spans="1:26" x14ac:dyDescent="0.25">
      <c r="A11" s="7" t="s">
        <v>273</v>
      </c>
      <c r="B11" s="145">
        <v>27</v>
      </c>
      <c r="C11" s="145">
        <v>43</v>
      </c>
      <c r="D11" s="145">
        <v>70</v>
      </c>
      <c r="F11" s="2"/>
      <c r="G11" s="2"/>
      <c r="H11" s="7" t="s">
        <v>233</v>
      </c>
      <c r="I11" s="145">
        <v>228</v>
      </c>
      <c r="J11" s="145">
        <v>228</v>
      </c>
      <c r="K11" s="145">
        <v>228</v>
      </c>
      <c r="N11" s="7" t="s">
        <v>273</v>
      </c>
      <c r="O11" s="145">
        <v>70</v>
      </c>
      <c r="P11" s="145">
        <v>70</v>
      </c>
    </row>
    <row r="12" spans="1:26" x14ac:dyDescent="0.25">
      <c r="A12" s="7" t="s">
        <v>174</v>
      </c>
      <c r="B12" s="145">
        <v>6</v>
      </c>
      <c r="C12" s="145">
        <v>71</v>
      </c>
      <c r="D12" s="145">
        <v>77</v>
      </c>
      <c r="F12" s="2"/>
      <c r="G12" s="2"/>
      <c r="H12" s="7" t="s">
        <v>273</v>
      </c>
      <c r="I12" s="145">
        <v>43</v>
      </c>
      <c r="J12" s="145">
        <v>43</v>
      </c>
      <c r="K12" s="145">
        <v>43</v>
      </c>
      <c r="N12" s="7" t="s">
        <v>174</v>
      </c>
      <c r="O12" s="145">
        <v>77</v>
      </c>
      <c r="P12" s="145">
        <v>77</v>
      </c>
    </row>
    <row r="13" spans="1:26" x14ac:dyDescent="0.25">
      <c r="A13" s="7" t="s">
        <v>86</v>
      </c>
      <c r="B13" s="145">
        <v>7</v>
      </c>
      <c r="C13" s="145">
        <v>25</v>
      </c>
      <c r="D13" s="145">
        <v>32</v>
      </c>
      <c r="F13" s="2"/>
      <c r="G13" s="2"/>
      <c r="H13" s="7" t="s">
        <v>174</v>
      </c>
      <c r="I13" s="145">
        <v>71</v>
      </c>
      <c r="J13" s="145">
        <v>71</v>
      </c>
      <c r="K13" s="145">
        <v>71</v>
      </c>
      <c r="N13" s="7" t="s">
        <v>86</v>
      </c>
      <c r="O13" s="145">
        <v>32</v>
      </c>
      <c r="P13" s="145">
        <v>32</v>
      </c>
    </row>
    <row r="14" spans="1:26" x14ac:dyDescent="0.25">
      <c r="A14" s="7" t="s">
        <v>635</v>
      </c>
      <c r="B14" s="145">
        <v>3</v>
      </c>
      <c r="C14" s="145">
        <v>28</v>
      </c>
      <c r="D14" s="145">
        <v>31</v>
      </c>
      <c r="H14" s="7" t="s">
        <v>86</v>
      </c>
      <c r="I14" s="145">
        <v>25</v>
      </c>
      <c r="J14" s="145">
        <v>25</v>
      </c>
      <c r="K14" s="145">
        <v>25</v>
      </c>
      <c r="N14" s="7" t="s">
        <v>635</v>
      </c>
      <c r="O14" s="145">
        <v>31</v>
      </c>
      <c r="P14" s="145">
        <v>31</v>
      </c>
    </row>
    <row r="15" spans="1:26" x14ac:dyDescent="0.25">
      <c r="A15" s="7" t="s">
        <v>308</v>
      </c>
      <c r="B15" s="145"/>
      <c r="C15" s="145">
        <v>137</v>
      </c>
      <c r="D15" s="145">
        <v>137</v>
      </c>
      <c r="F15" s="2"/>
      <c r="H15" s="7" t="s">
        <v>635</v>
      </c>
      <c r="I15" s="145">
        <v>28</v>
      </c>
      <c r="J15" s="145">
        <v>28</v>
      </c>
      <c r="K15" s="145">
        <v>28</v>
      </c>
      <c r="N15" s="7" t="s">
        <v>308</v>
      </c>
      <c r="O15" s="145">
        <v>137</v>
      </c>
      <c r="P15" s="145">
        <v>137</v>
      </c>
    </row>
    <row r="16" spans="1:26" x14ac:dyDescent="0.25">
      <c r="A16" s="7" t="s">
        <v>2513</v>
      </c>
      <c r="B16" s="145"/>
      <c r="C16" s="145">
        <v>6</v>
      </c>
      <c r="D16" s="145">
        <v>6</v>
      </c>
      <c r="H16" s="7" t="s">
        <v>308</v>
      </c>
      <c r="I16" s="145">
        <v>137</v>
      </c>
      <c r="J16" s="145">
        <v>137</v>
      </c>
      <c r="K16" s="145">
        <v>137</v>
      </c>
      <c r="N16" s="7" t="s">
        <v>2513</v>
      </c>
      <c r="O16" s="145">
        <v>6</v>
      </c>
      <c r="P16" s="145">
        <v>6</v>
      </c>
      <c r="R16" s="125" t="s">
        <v>8837</v>
      </c>
    </row>
    <row r="17" spans="1:21" x14ac:dyDescent="0.25">
      <c r="A17" s="7" t="s">
        <v>8835</v>
      </c>
      <c r="B17" s="145">
        <v>141</v>
      </c>
      <c r="C17" s="145">
        <v>655</v>
      </c>
      <c r="D17" s="145">
        <v>796</v>
      </c>
      <c r="H17" s="7" t="s">
        <v>2513</v>
      </c>
      <c r="I17" s="145">
        <v>6</v>
      </c>
      <c r="J17" s="145">
        <v>6</v>
      </c>
      <c r="K17" s="145">
        <v>6</v>
      </c>
      <c r="N17" s="7" t="s">
        <v>8835</v>
      </c>
      <c r="O17" s="145">
        <v>789</v>
      </c>
      <c r="P17" s="145">
        <v>789</v>
      </c>
      <c r="R17" s="126">
        <v>100</v>
      </c>
    </row>
    <row r="18" spans="1:21" x14ac:dyDescent="0.25">
      <c r="H18" s="7" t="s">
        <v>8835</v>
      </c>
      <c r="I18" s="145">
        <v>650</v>
      </c>
      <c r="J18" s="145">
        <v>650</v>
      </c>
      <c r="K18" s="145">
        <v>650</v>
      </c>
      <c r="L18" s="107" t="s">
        <v>8837</v>
      </c>
    </row>
    <row r="19" spans="1:21" x14ac:dyDescent="0.25">
      <c r="L19" s="107">
        <v>100</v>
      </c>
    </row>
    <row r="21" spans="1:21" x14ac:dyDescent="0.25">
      <c r="R21" s="35"/>
    </row>
    <row r="22" spans="1:21" x14ac:dyDescent="0.25">
      <c r="H22" s="7"/>
      <c r="R22" s="35"/>
    </row>
    <row r="23" spans="1:21" x14ac:dyDescent="0.25">
      <c r="H23" s="7"/>
      <c r="I23" s="2"/>
      <c r="J23" s="2"/>
      <c r="K23" s="2"/>
    </row>
    <row r="24" spans="1:21" x14ac:dyDescent="0.25">
      <c r="A24" s="64"/>
      <c r="B24" s="64"/>
      <c r="C24" s="64"/>
      <c r="D24" s="2"/>
      <c r="E24" s="11"/>
      <c r="H24" s="7"/>
      <c r="I24" s="2"/>
      <c r="J24" s="2"/>
      <c r="K24" s="2"/>
    </row>
    <row r="25" spans="1:21" x14ac:dyDescent="0.25">
      <c r="A25" s="64" t="s">
        <v>8838</v>
      </c>
      <c r="B25" s="64"/>
      <c r="C25" s="64"/>
      <c r="D25" s="2"/>
      <c r="H25" s="143"/>
      <c r="I25" s="143"/>
      <c r="J25" s="143"/>
      <c r="K25" s="143"/>
      <c r="L25" s="143"/>
      <c r="N25" s="143"/>
      <c r="O25" s="143"/>
      <c r="P25" s="143"/>
      <c r="Q25" s="143"/>
      <c r="R25" s="143"/>
    </row>
    <row r="27" spans="1:21" ht="29.45" customHeight="1" x14ac:dyDescent="0.25">
      <c r="A27" s="51" t="s">
        <v>8839</v>
      </c>
      <c r="B27" s="51"/>
      <c r="C27" s="51"/>
      <c r="D27" s="51"/>
      <c r="E27" s="58"/>
      <c r="H27" s="51" t="s">
        <v>8840</v>
      </c>
      <c r="I27" s="51"/>
      <c r="J27" s="51"/>
      <c r="K27" s="51"/>
      <c r="L27" s="58"/>
      <c r="N27" s="2"/>
      <c r="O27" s="141" t="s">
        <v>8841</v>
      </c>
      <c r="P27" s="141"/>
      <c r="Q27" s="141"/>
      <c r="R27" s="141"/>
    </row>
    <row r="28" spans="1:21" x14ac:dyDescent="0.25">
      <c r="A28" s="6" t="s">
        <v>8842</v>
      </c>
      <c r="B28" s="6" t="s">
        <v>8833</v>
      </c>
      <c r="C28" s="2"/>
      <c r="D28" s="2"/>
      <c r="E28" s="59"/>
      <c r="H28" s="6" t="s">
        <v>8842</v>
      </c>
      <c r="I28" s="6" t="s">
        <v>8833</v>
      </c>
      <c r="J28" s="2"/>
      <c r="K28" s="146"/>
      <c r="L28" s="68"/>
      <c r="N28" s="2"/>
      <c r="O28" s="6" t="s">
        <v>8842</v>
      </c>
      <c r="P28" s="6" t="s">
        <v>8833</v>
      </c>
      <c r="Q28" s="2"/>
      <c r="R28" s="2"/>
      <c r="T28" s="71"/>
    </row>
    <row r="29" spans="1:21" x14ac:dyDescent="0.25">
      <c r="A29" s="6" t="s">
        <v>8831</v>
      </c>
      <c r="B29" s="2" t="s">
        <v>67</v>
      </c>
      <c r="C29" s="2" t="s">
        <v>82</v>
      </c>
      <c r="D29" s="2" t="s">
        <v>8835</v>
      </c>
      <c r="E29" s="62" t="s">
        <v>8843</v>
      </c>
      <c r="F29" s="63" t="s">
        <v>8844</v>
      </c>
      <c r="H29" s="6" t="s">
        <v>8831</v>
      </c>
      <c r="I29" s="2" t="s">
        <v>67</v>
      </c>
      <c r="J29" s="2" t="s">
        <v>82</v>
      </c>
      <c r="K29" s="2" t="s">
        <v>8835</v>
      </c>
      <c r="L29" s="65" t="s">
        <v>8843</v>
      </c>
      <c r="M29" s="67" t="s">
        <v>8844</v>
      </c>
      <c r="N29" s="66"/>
      <c r="O29" s="6" t="s">
        <v>8831</v>
      </c>
      <c r="P29" s="2" t="s">
        <v>67</v>
      </c>
      <c r="Q29" s="2" t="s">
        <v>82</v>
      </c>
      <c r="R29" s="2" t="s">
        <v>8835</v>
      </c>
      <c r="S29" s="72" t="s">
        <v>8844</v>
      </c>
    </row>
    <row r="30" spans="1:21" x14ac:dyDescent="0.25">
      <c r="A30" s="7" t="s">
        <v>531</v>
      </c>
      <c r="B30" s="39">
        <v>1.4884259259259259E-2</v>
      </c>
      <c r="C30" s="39">
        <v>0.10792026748971192</v>
      </c>
      <c r="D30" s="39">
        <v>0.10396128841607563</v>
      </c>
      <c r="E30" s="60">
        <f>1440*$B30</f>
        <v>21.433333333333334</v>
      </c>
      <c r="F30" s="60">
        <f>1440*$C30</f>
        <v>155.40518518518516</v>
      </c>
      <c r="H30" s="7" t="s">
        <v>71</v>
      </c>
      <c r="I30" s="39">
        <v>1.2951388888888889E-2</v>
      </c>
      <c r="J30" s="39">
        <v>1.074805068226121E-2</v>
      </c>
      <c r="K30" s="39">
        <v>1.0776665464165464E-2</v>
      </c>
      <c r="L30" s="119">
        <f>1440*$I30</f>
        <v>18.649999999999999</v>
      </c>
      <c r="M30" s="120">
        <f>1440*$J30</f>
        <v>15.477192982456142</v>
      </c>
      <c r="N30" s="2"/>
      <c r="O30" s="7" t="s">
        <v>635</v>
      </c>
      <c r="P30" s="39">
        <v>1.2577160493827161E-3</v>
      </c>
      <c r="Q30" s="39">
        <v>9.4849950396825394E-2</v>
      </c>
      <c r="R30" s="39">
        <v>8.5792637395459961E-2</v>
      </c>
      <c r="S30" s="73">
        <f>1440*$Q30</f>
        <v>136.58392857142857</v>
      </c>
    </row>
    <row r="31" spans="1:21" x14ac:dyDescent="0.25">
      <c r="A31" s="7" t="s">
        <v>308</v>
      </c>
      <c r="B31" s="39"/>
      <c r="C31" s="39">
        <v>5.4666632873749677E-2</v>
      </c>
      <c r="D31" s="39">
        <v>5.4666632873749677E-2</v>
      </c>
      <c r="E31" s="60">
        <f t="shared" ref="E31:E37" si="0">1440*$B31</f>
        <v>0</v>
      </c>
      <c r="F31" s="60">
        <f t="shared" ref="F31:F37" si="1">1440*$C31</f>
        <v>78.719951338199536</v>
      </c>
      <c r="H31" s="7" t="s">
        <v>50</v>
      </c>
      <c r="I31" s="39">
        <v>4.3182870370370371E-2</v>
      </c>
      <c r="J31" s="39">
        <v>4.8048321759259258E-2</v>
      </c>
      <c r="K31" s="39">
        <v>4.7507716049382712E-2</v>
      </c>
      <c r="L31" s="121">
        <f t="shared" ref="L31:L36" si="2">1440*$I31</f>
        <v>62.183333333333337</v>
      </c>
      <c r="M31" s="122">
        <f t="shared" ref="M31:M36" si="3">1440*$J31</f>
        <v>69.189583333333331</v>
      </c>
      <c r="N31" s="61"/>
      <c r="O31" s="7" t="s">
        <v>212</v>
      </c>
      <c r="P31" s="39">
        <v>3.2492283950617283E-2</v>
      </c>
      <c r="Q31" s="39">
        <v>8.6202256944444444E-2</v>
      </c>
      <c r="R31" s="39">
        <v>5.7767565359477122E-2</v>
      </c>
      <c r="S31" s="74">
        <f t="shared" ref="S31:S34" si="4">1440*$Q31</f>
        <v>124.13124999999999</v>
      </c>
      <c r="U31" s="69"/>
    </row>
    <row r="32" spans="1:21" x14ac:dyDescent="0.25">
      <c r="A32" s="7" t="s">
        <v>223</v>
      </c>
      <c r="B32" s="39">
        <v>2.3093171296296296E-2</v>
      </c>
      <c r="C32" s="39">
        <v>0.12557219328703706</v>
      </c>
      <c r="D32" s="39">
        <v>0.11768919159544161</v>
      </c>
      <c r="E32" s="60">
        <f t="shared" si="0"/>
        <v>33.254166666666663</v>
      </c>
      <c r="F32" s="60">
        <f t="shared" si="1"/>
        <v>180.82395833333337</v>
      </c>
      <c r="H32" s="7" t="s">
        <v>344</v>
      </c>
      <c r="I32" s="39"/>
      <c r="J32" s="39">
        <v>2.3442129629629629E-2</v>
      </c>
      <c r="K32" s="39">
        <v>2.3442129629629629E-2</v>
      </c>
      <c r="L32" s="121">
        <f t="shared" si="2"/>
        <v>0</v>
      </c>
      <c r="M32" s="122">
        <f t="shared" si="3"/>
        <v>33.756666666666668</v>
      </c>
      <c r="O32" s="7" t="s">
        <v>233</v>
      </c>
      <c r="P32" s="39">
        <v>1.4146662094192956E-2</v>
      </c>
      <c r="Q32" s="39">
        <v>4.1802408219623124E-2</v>
      </c>
      <c r="R32" s="39">
        <v>3.4552843701306464E-2</v>
      </c>
      <c r="S32" s="74">
        <f t="shared" si="4"/>
        <v>60.195467836257301</v>
      </c>
    </row>
    <row r="33" spans="1:19" x14ac:dyDescent="0.25">
      <c r="A33" s="7" t="s">
        <v>397</v>
      </c>
      <c r="B33" s="39">
        <v>4.5601851851851853E-3</v>
      </c>
      <c r="C33" s="39">
        <v>7.4793981481481489E-2</v>
      </c>
      <c r="D33" s="39">
        <v>6.3088348765432109E-2</v>
      </c>
      <c r="E33" s="60">
        <f t="shared" si="0"/>
        <v>6.5666666666666673</v>
      </c>
      <c r="F33" s="60">
        <f t="shared" si="1"/>
        <v>107.70333333333335</v>
      </c>
      <c r="H33" s="7" t="s">
        <v>296</v>
      </c>
      <c r="I33" s="39"/>
      <c r="J33" s="39">
        <v>2.3401714852607711E-2</v>
      </c>
      <c r="K33" s="39">
        <v>2.3401714852607711E-2</v>
      </c>
      <c r="L33" s="121">
        <f t="shared" si="2"/>
        <v>0</v>
      </c>
      <c r="M33" s="122">
        <f t="shared" si="3"/>
        <v>33.698469387755104</v>
      </c>
      <c r="O33" s="7" t="s">
        <v>273</v>
      </c>
      <c r="P33" s="39">
        <v>2.6280006858710563E-2</v>
      </c>
      <c r="Q33" s="39">
        <v>7.8772071490094756E-2</v>
      </c>
      <c r="R33" s="39">
        <v>5.8525132275132272E-2</v>
      </c>
      <c r="S33" s="75">
        <f t="shared" si="4"/>
        <v>113.43178294573644</v>
      </c>
    </row>
    <row r="34" spans="1:19" x14ac:dyDescent="0.25">
      <c r="A34" s="7" t="s">
        <v>482</v>
      </c>
      <c r="B34" s="39"/>
      <c r="C34" s="39">
        <v>0.17290702160493829</v>
      </c>
      <c r="D34" s="39">
        <v>0.17290702160493829</v>
      </c>
      <c r="E34" s="60">
        <f t="shared" si="0"/>
        <v>0</v>
      </c>
      <c r="F34" s="60">
        <f t="shared" si="1"/>
        <v>248.98611111111114</v>
      </c>
      <c r="H34" s="7" t="s">
        <v>359</v>
      </c>
      <c r="I34" s="39">
        <v>7.407407407407407E-4</v>
      </c>
      <c r="J34" s="39">
        <v>2.489333696441541E-3</v>
      </c>
      <c r="K34" s="39">
        <v>2.4808039747064151E-3</v>
      </c>
      <c r="L34" s="121">
        <f t="shared" si="2"/>
        <v>1.0666666666666667</v>
      </c>
      <c r="M34" s="122">
        <f t="shared" si="3"/>
        <v>3.5846405228758189</v>
      </c>
      <c r="O34" s="7" t="s">
        <v>8835</v>
      </c>
      <c r="P34" s="39">
        <v>1.7930362654320988E-2</v>
      </c>
      <c r="Q34" s="39">
        <v>5.2975781155748546E-2</v>
      </c>
      <c r="R34" s="39">
        <v>4.3126951600312234E-2</v>
      </c>
      <c r="S34" s="70">
        <f t="shared" si="4"/>
        <v>76.285124864277904</v>
      </c>
    </row>
    <row r="35" spans="1:19" x14ac:dyDescent="0.25">
      <c r="A35" s="7" t="s">
        <v>86</v>
      </c>
      <c r="B35" s="39">
        <v>3.6866732804232805E-2</v>
      </c>
      <c r="C35" s="39">
        <v>0.12186296296296295</v>
      </c>
      <c r="D35" s="39">
        <v>0.10327003761574072</v>
      </c>
      <c r="E35" s="60">
        <f t="shared" si="0"/>
        <v>53.088095238095235</v>
      </c>
      <c r="F35" s="60">
        <f t="shared" si="1"/>
        <v>175.48266666666666</v>
      </c>
      <c r="H35" s="7" t="s">
        <v>415</v>
      </c>
      <c r="I35" s="39">
        <v>5.6018518518518518E-3</v>
      </c>
      <c r="J35" s="39">
        <v>1.255615569272976E-2</v>
      </c>
      <c r="K35" s="39">
        <v>1.2492354740061154E-2</v>
      </c>
      <c r="L35" s="121">
        <f t="shared" si="2"/>
        <v>8.0666666666666664</v>
      </c>
      <c r="M35" s="122">
        <f t="shared" si="3"/>
        <v>18.080864197530854</v>
      </c>
      <c r="S35" s="69"/>
    </row>
    <row r="36" spans="1:19" x14ac:dyDescent="0.25">
      <c r="A36" s="7" t="s">
        <v>174</v>
      </c>
      <c r="B36" s="39">
        <v>9.8638117283950597E-2</v>
      </c>
      <c r="C36" s="39">
        <v>0.14121886411058945</v>
      </c>
      <c r="D36" s="39">
        <v>0.13790088383838384</v>
      </c>
      <c r="E36" s="60">
        <f t="shared" si="0"/>
        <v>142.03888888888886</v>
      </c>
      <c r="F36" s="60">
        <f t="shared" si="1"/>
        <v>203.35516431924881</v>
      </c>
      <c r="H36" s="7" t="s">
        <v>154</v>
      </c>
      <c r="I36" s="39"/>
      <c r="J36" s="39">
        <v>3.1383267195767194E-2</v>
      </c>
      <c r="K36" s="39">
        <v>3.1383267195767194E-2</v>
      </c>
      <c r="L36" s="121">
        <f t="shared" si="2"/>
        <v>0</v>
      </c>
      <c r="M36" s="122">
        <f t="shared" si="3"/>
        <v>45.191904761904759</v>
      </c>
    </row>
    <row r="37" spans="1:19" x14ac:dyDescent="0.25">
      <c r="A37" s="7" t="s">
        <v>2513</v>
      </c>
      <c r="B37" s="39"/>
      <c r="C37" s="39">
        <v>6.2635030864197534E-3</v>
      </c>
      <c r="D37" s="39">
        <v>6.2635030864197534E-3</v>
      </c>
      <c r="E37" s="60">
        <f t="shared" si="0"/>
        <v>0</v>
      </c>
      <c r="F37" s="60">
        <f t="shared" si="1"/>
        <v>9.0194444444444457</v>
      </c>
      <c r="H37" s="7" t="s">
        <v>8835</v>
      </c>
      <c r="I37" s="39">
        <v>1.5619212962962963E-2</v>
      </c>
      <c r="J37" s="39">
        <v>1.241434326255756E-2</v>
      </c>
      <c r="K37" s="39">
        <v>1.243795187913512E-2</v>
      </c>
      <c r="L37" s="102">
        <f>1440*$I37</f>
        <v>22.491666666666667</v>
      </c>
      <c r="M37" s="117">
        <f>1440*$J37</f>
        <v>17.876654298082887</v>
      </c>
    </row>
    <row r="38" spans="1:19" x14ac:dyDescent="0.25">
      <c r="A38" s="7" t="s">
        <v>8835</v>
      </c>
      <c r="B38" s="39">
        <v>4.6721781305114632E-2</v>
      </c>
      <c r="C38" s="39">
        <v>9.5601386228182247E-2</v>
      </c>
      <c r="D38" s="39">
        <v>9.2819620094349076E-2</v>
      </c>
      <c r="E38" s="123">
        <f>1440*$B38</f>
        <v>67.279365079365064</v>
      </c>
      <c r="F38" s="123">
        <f>1440*$C38</f>
        <v>137.66599616858244</v>
      </c>
    </row>
    <row r="39" spans="1:19" x14ac:dyDescent="0.25">
      <c r="E39" s="57"/>
      <c r="F39" s="57"/>
    </row>
    <row r="40" spans="1:19" x14ac:dyDescent="0.25">
      <c r="E40" s="57"/>
      <c r="F40" s="57"/>
    </row>
    <row r="42" spans="1:19" x14ac:dyDescent="0.25">
      <c r="H42" s="7" t="s">
        <v>8845</v>
      </c>
    </row>
    <row r="43" spans="1:19" x14ac:dyDescent="0.25">
      <c r="H43" s="6" t="s">
        <v>8832</v>
      </c>
      <c r="I43" s="6" t="s">
        <v>8833</v>
      </c>
      <c r="J43" s="2"/>
      <c r="K43" s="2"/>
    </row>
    <row r="44" spans="1:19" x14ac:dyDescent="0.25">
      <c r="H44" s="6" t="s">
        <v>8831</v>
      </c>
      <c r="I44" s="2" t="s">
        <v>67</v>
      </c>
      <c r="J44" s="2" t="s">
        <v>82</v>
      </c>
      <c r="K44" s="2" t="s">
        <v>8835</v>
      </c>
    </row>
    <row r="45" spans="1:19" x14ac:dyDescent="0.25">
      <c r="H45" s="7" t="s">
        <v>71</v>
      </c>
      <c r="I45" s="145">
        <v>1</v>
      </c>
      <c r="J45" s="145">
        <v>76</v>
      </c>
      <c r="K45" s="145">
        <v>77</v>
      </c>
    </row>
    <row r="46" spans="1:19" x14ac:dyDescent="0.25">
      <c r="H46" s="7" t="s">
        <v>50</v>
      </c>
      <c r="I46" s="145">
        <v>1</v>
      </c>
      <c r="J46" s="145">
        <v>8</v>
      </c>
      <c r="K46" s="145">
        <v>9</v>
      </c>
    </row>
    <row r="47" spans="1:19" x14ac:dyDescent="0.25">
      <c r="H47" s="7" t="s">
        <v>344</v>
      </c>
      <c r="I47" s="145"/>
      <c r="J47" s="145">
        <v>10</v>
      </c>
      <c r="K47" s="145">
        <v>10</v>
      </c>
    </row>
    <row r="48" spans="1:19" x14ac:dyDescent="0.25">
      <c r="A48" s="140" t="s">
        <v>8846</v>
      </c>
      <c r="B48" s="140"/>
      <c r="C48" s="140"/>
      <c r="H48" s="7" t="s">
        <v>296</v>
      </c>
      <c r="I48" s="145"/>
      <c r="J48" s="145">
        <v>98</v>
      </c>
      <c r="K48" s="145">
        <v>98</v>
      </c>
    </row>
    <row r="49" spans="1:11" x14ac:dyDescent="0.25">
      <c r="H49" s="7" t="s">
        <v>359</v>
      </c>
      <c r="I49" s="145">
        <v>1</v>
      </c>
      <c r="J49" s="145">
        <v>204</v>
      </c>
      <c r="K49" s="145">
        <v>205</v>
      </c>
    </row>
    <row r="50" spans="1:11" x14ac:dyDescent="0.25">
      <c r="A50" s="6" t="s">
        <v>8832</v>
      </c>
      <c r="B50" s="6" t="s">
        <v>8833</v>
      </c>
      <c r="C50" s="2"/>
      <c r="H50" s="7" t="s">
        <v>415</v>
      </c>
      <c r="I50" s="145">
        <v>1</v>
      </c>
      <c r="J50" s="145">
        <v>108</v>
      </c>
      <c r="K50" s="145">
        <v>109</v>
      </c>
    </row>
    <row r="51" spans="1:11" x14ac:dyDescent="0.25">
      <c r="A51" s="6" t="s">
        <v>8831</v>
      </c>
      <c r="B51" s="2" t="s">
        <v>67</v>
      </c>
      <c r="C51" s="2" t="s">
        <v>8835</v>
      </c>
      <c r="H51" s="7" t="s">
        <v>154</v>
      </c>
      <c r="I51" s="145"/>
      <c r="J51" s="145">
        <v>35</v>
      </c>
      <c r="K51" s="145">
        <v>35</v>
      </c>
    </row>
    <row r="52" spans="1:11" x14ac:dyDescent="0.25">
      <c r="A52" s="7" t="s">
        <v>28</v>
      </c>
      <c r="B52" s="145">
        <v>5</v>
      </c>
      <c r="C52" s="145">
        <v>5</v>
      </c>
      <c r="H52" s="7" t="s">
        <v>4307</v>
      </c>
      <c r="I52" s="145"/>
      <c r="J52" s="145">
        <v>1</v>
      </c>
      <c r="K52" s="145">
        <v>1</v>
      </c>
    </row>
    <row r="53" spans="1:11" x14ac:dyDescent="0.25">
      <c r="A53" s="7" t="s">
        <v>30</v>
      </c>
      <c r="B53" s="145">
        <v>125</v>
      </c>
      <c r="C53" s="145">
        <v>125</v>
      </c>
      <c r="H53" s="7" t="s">
        <v>8835</v>
      </c>
      <c r="I53" s="145">
        <v>4</v>
      </c>
      <c r="J53" s="145">
        <v>540</v>
      </c>
      <c r="K53" s="145">
        <v>544</v>
      </c>
    </row>
    <row r="54" spans="1:11" x14ac:dyDescent="0.25">
      <c r="A54" s="7" t="s">
        <v>29</v>
      </c>
      <c r="B54" s="145">
        <v>11</v>
      </c>
      <c r="C54" s="145">
        <v>11</v>
      </c>
    </row>
    <row r="55" spans="1:11" x14ac:dyDescent="0.25">
      <c r="A55" s="7" t="s">
        <v>8835</v>
      </c>
      <c r="B55" s="145">
        <v>141</v>
      </c>
      <c r="C55" s="145">
        <v>141</v>
      </c>
    </row>
    <row r="58" spans="1:11" x14ac:dyDescent="0.25">
      <c r="A58" s="140" t="s">
        <v>8846</v>
      </c>
      <c r="B58" s="140"/>
      <c r="C58" s="140"/>
    </row>
    <row r="60" spans="1:11" x14ac:dyDescent="0.25">
      <c r="A60" s="6" t="s">
        <v>8832</v>
      </c>
      <c r="B60" s="6" t="s">
        <v>8833</v>
      </c>
      <c r="C60" s="2"/>
    </row>
    <row r="61" spans="1:11" x14ac:dyDescent="0.25">
      <c r="A61" s="6" t="s">
        <v>8831</v>
      </c>
      <c r="B61" s="2" t="s">
        <v>82</v>
      </c>
      <c r="C61" s="2" t="s">
        <v>8835</v>
      </c>
    </row>
    <row r="62" spans="1:11" x14ac:dyDescent="0.25">
      <c r="A62" s="7" t="s">
        <v>28</v>
      </c>
      <c r="B62" s="145">
        <v>8</v>
      </c>
      <c r="C62" s="145">
        <v>8</v>
      </c>
    </row>
    <row r="63" spans="1:11" x14ac:dyDescent="0.25">
      <c r="A63" s="7" t="s">
        <v>30</v>
      </c>
      <c r="B63" s="145">
        <v>377</v>
      </c>
      <c r="C63" s="145">
        <v>377</v>
      </c>
    </row>
    <row r="64" spans="1:11" x14ac:dyDescent="0.25">
      <c r="A64" s="7" t="s">
        <v>29</v>
      </c>
      <c r="B64" s="145">
        <v>270</v>
      </c>
      <c r="C64" s="145">
        <v>270</v>
      </c>
    </row>
    <row r="65" spans="1:10" x14ac:dyDescent="0.25">
      <c r="A65" s="7" t="s">
        <v>8835</v>
      </c>
      <c r="B65" s="145">
        <v>655</v>
      </c>
      <c r="C65" s="145">
        <v>655</v>
      </c>
    </row>
    <row r="76" spans="1:10" x14ac:dyDescent="0.25">
      <c r="A76" s="61" t="s">
        <v>8847</v>
      </c>
      <c r="D76" s="61" t="s">
        <v>8848</v>
      </c>
      <c r="G76" s="61" t="s">
        <v>8849</v>
      </c>
    </row>
    <row r="77" spans="1:10" x14ac:dyDescent="0.25">
      <c r="J77" s="61" t="s">
        <v>8850</v>
      </c>
    </row>
    <row r="78" spans="1:10" x14ac:dyDescent="0.25">
      <c r="A78" s="24" t="s">
        <v>8831</v>
      </c>
      <c r="D78" s="24" t="s">
        <v>8831</v>
      </c>
      <c r="G78" s="24" t="s">
        <v>8831</v>
      </c>
      <c r="J78" s="24" t="s">
        <v>8831</v>
      </c>
    </row>
    <row r="79" spans="1:10" x14ac:dyDescent="0.25">
      <c r="A79" s="25" t="s">
        <v>223</v>
      </c>
      <c r="D79" s="25" t="s">
        <v>223</v>
      </c>
      <c r="G79" s="25" t="s">
        <v>223</v>
      </c>
      <c r="J79" s="25" t="s">
        <v>223</v>
      </c>
    </row>
    <row r="80" spans="1:10" x14ac:dyDescent="0.25">
      <c r="A80" s="25" t="s">
        <v>86</v>
      </c>
      <c r="D80" s="25" t="s">
        <v>86</v>
      </c>
      <c r="G80" s="25" t="s">
        <v>86</v>
      </c>
      <c r="J80" s="25" t="s">
        <v>86</v>
      </c>
    </row>
    <row r="81" spans="1:10" x14ac:dyDescent="0.25">
      <c r="A81" s="25" t="s">
        <v>212</v>
      </c>
      <c r="D81" s="25" t="s">
        <v>212</v>
      </c>
      <c r="G81" s="25" t="s">
        <v>212</v>
      </c>
      <c r="J81" s="25" t="s">
        <v>212</v>
      </c>
    </row>
    <row r="82" spans="1:10" x14ac:dyDescent="0.25">
      <c r="A82" s="25" t="s">
        <v>233</v>
      </c>
      <c r="D82" s="25" t="s">
        <v>233</v>
      </c>
      <c r="G82" s="25" t="s">
        <v>233</v>
      </c>
      <c r="J82" s="25" t="s">
        <v>233</v>
      </c>
    </row>
    <row r="83" spans="1:10" x14ac:dyDescent="0.25">
      <c r="A83" s="25" t="s">
        <v>174</v>
      </c>
      <c r="D83" s="25" t="s">
        <v>174</v>
      </c>
      <c r="G83" s="25" t="s">
        <v>174</v>
      </c>
      <c r="J83" s="25" t="s">
        <v>154</v>
      </c>
    </row>
    <row r="84" spans="1:10" x14ac:dyDescent="0.25">
      <c r="A84" s="25" t="s">
        <v>8835</v>
      </c>
      <c r="D84" s="25" t="s">
        <v>8835</v>
      </c>
      <c r="G84" s="25" t="s">
        <v>8835</v>
      </c>
      <c r="J84" s="25" t="s">
        <v>174</v>
      </c>
    </row>
    <row r="85" spans="1:10" x14ac:dyDescent="0.25">
      <c r="J85" s="25" t="s">
        <v>8835</v>
      </c>
    </row>
  </sheetData>
  <mergeCells count="7">
    <mergeCell ref="A58:C58"/>
    <mergeCell ref="A48:C48"/>
    <mergeCell ref="O27:R27"/>
    <mergeCell ref="A1:C1"/>
    <mergeCell ref="N1:P1"/>
    <mergeCell ref="N25:R25"/>
    <mergeCell ref="H25:L25"/>
  </mergeCells>
  <pageMargins left="0.7" right="0.7" top="0.75" bottom="0.75" header="0.3" footer="0.3"/>
  <pageSetup paperSize="9" orientation="portrait" r:id="rId1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640E8E-C49C-45B2-8C4B-FB45202E3BD7}">
  <sheetPr>
    <tabColor rgb="FFFF0000"/>
  </sheetPr>
  <dimension ref="A1:S138"/>
  <sheetViews>
    <sheetView topLeftCell="A3" workbookViewId="0">
      <selection activeCell="G20" sqref="G20"/>
    </sheetView>
  </sheetViews>
  <sheetFormatPr baseColWidth="10" defaultColWidth="11.5703125" defaultRowHeight="12.75" x14ac:dyDescent="0.2"/>
  <cols>
    <col min="1" max="1" width="30.7109375" style="2" bestFit="1" customWidth="1"/>
    <col min="2" max="2" width="20.28515625" style="2" bestFit="1" customWidth="1"/>
    <col min="3" max="3" width="20.7109375" style="2" bestFit="1" customWidth="1"/>
    <col min="4" max="4" width="11.28515625" style="2" bestFit="1" customWidth="1"/>
    <col min="5" max="5" width="11.140625" style="2" bestFit="1" customWidth="1"/>
    <col min="6" max="6" width="17.140625" style="2" bestFit="1" customWidth="1"/>
    <col min="7" max="7" width="21.85546875" style="2" bestFit="1" customWidth="1"/>
    <col min="8" max="8" width="41.28515625" style="2" bestFit="1" customWidth="1"/>
    <col min="9" max="9" width="20.140625" style="2" bestFit="1" customWidth="1"/>
    <col min="10" max="10" width="21.5703125" style="2" bestFit="1" customWidth="1"/>
    <col min="11" max="11" width="11.140625" style="2" bestFit="1" customWidth="1"/>
    <col min="12" max="12" width="15.42578125" style="2" customWidth="1"/>
    <col min="13" max="13" width="9.5703125" style="2" customWidth="1"/>
    <col min="14" max="14" width="41.42578125" style="2" bestFit="1" customWidth="1"/>
    <col min="15" max="15" width="21.85546875" style="2" bestFit="1" customWidth="1"/>
    <col min="16" max="16" width="12.140625" style="2" bestFit="1" customWidth="1"/>
    <col min="17" max="17" width="27.140625" style="2" bestFit="1" customWidth="1"/>
    <col min="18" max="18" width="20.140625" style="2" bestFit="1" customWidth="1"/>
    <col min="19" max="19" width="11.85546875" style="2" bestFit="1" customWidth="1"/>
    <col min="20" max="20" width="11.140625" style="2" bestFit="1" customWidth="1"/>
    <col min="21" max="64" width="3.5703125" style="2" bestFit="1" customWidth="1"/>
    <col min="65" max="65" width="11.85546875" style="2" bestFit="1" customWidth="1"/>
    <col min="66" max="66" width="14.140625" style="2" bestFit="1" customWidth="1"/>
    <col min="67" max="67" width="26.5703125" style="2" bestFit="1" customWidth="1"/>
    <col min="68" max="68" width="24.42578125" style="2" bestFit="1" customWidth="1"/>
    <col min="69" max="69" width="26.5703125" style="2" bestFit="1" customWidth="1"/>
    <col min="70" max="70" width="24.5703125" style="2" bestFit="1" customWidth="1"/>
    <col min="71" max="71" width="15.5703125" style="2" bestFit="1" customWidth="1"/>
    <col min="72" max="72" width="13.5703125" style="2" bestFit="1" customWidth="1"/>
    <col min="73" max="73" width="15.85546875" style="2" bestFit="1" customWidth="1"/>
    <col min="74" max="74" width="13.85546875" style="2" bestFit="1" customWidth="1"/>
    <col min="75" max="75" width="26.140625" style="2" bestFit="1" customWidth="1"/>
    <col min="76" max="76" width="24" style="2" bestFit="1" customWidth="1"/>
    <col min="77" max="77" width="26.140625" style="2" bestFit="1" customWidth="1"/>
    <col min="78" max="78" width="24.140625" style="2" bestFit="1" customWidth="1"/>
    <col min="79" max="79" width="26.140625" style="2" bestFit="1" customWidth="1"/>
    <col min="80" max="80" width="24" style="2" bestFit="1" customWidth="1"/>
    <col min="81" max="81" width="26.140625" style="2" bestFit="1" customWidth="1"/>
    <col min="82" max="82" width="24.140625" style="2" bestFit="1" customWidth="1"/>
    <col min="83" max="83" width="26.140625" style="2" bestFit="1" customWidth="1"/>
    <col min="84" max="84" width="24" style="2" bestFit="1" customWidth="1"/>
    <col min="85" max="85" width="26.140625" style="2" bestFit="1" customWidth="1"/>
    <col min="86" max="86" width="24.140625" style="2" bestFit="1" customWidth="1"/>
    <col min="87" max="87" width="20.42578125" style="2" bestFit="1" customWidth="1"/>
    <col min="88" max="88" width="18.42578125" style="2" bestFit="1" customWidth="1"/>
    <col min="89" max="89" width="20.5703125" style="2" bestFit="1" customWidth="1"/>
    <col min="90" max="90" width="18.5703125" style="2" bestFit="1" customWidth="1"/>
    <col min="91" max="16384" width="11.5703125" style="2"/>
  </cols>
  <sheetData>
    <row r="1" spans="1:19" ht="15" x14ac:dyDescent="0.25">
      <c r="N1"/>
      <c r="O1"/>
      <c r="P1"/>
      <c r="Q1" s="52"/>
    </row>
    <row r="2" spans="1:19" ht="15" x14ac:dyDescent="0.25">
      <c r="A2" s="51" t="s">
        <v>8851</v>
      </c>
      <c r="B2" s="51"/>
      <c r="C2" s="51"/>
      <c r="D2" s="51"/>
      <c r="H2" s="6" t="s">
        <v>8842</v>
      </c>
      <c r="I2" s="6" t="s">
        <v>8833</v>
      </c>
      <c r="L2" s="59"/>
      <c r="M2" s="59"/>
      <c r="N2"/>
      <c r="O2"/>
      <c r="P2"/>
      <c r="Q2" s="52"/>
    </row>
    <row r="3" spans="1:19" ht="15" x14ac:dyDescent="0.25">
      <c r="A3" s="6" t="s">
        <v>8842</v>
      </c>
      <c r="B3" s="6" t="s">
        <v>8833</v>
      </c>
      <c r="H3" s="6" t="s">
        <v>8831</v>
      </c>
      <c r="I3" s="2" t="s">
        <v>67</v>
      </c>
      <c r="J3" s="2" t="s">
        <v>82</v>
      </c>
      <c r="K3" s="2" t="s">
        <v>8835</v>
      </c>
      <c r="L3" s="78" t="s">
        <v>8843</v>
      </c>
      <c r="M3" s="78" t="s">
        <v>8852</v>
      </c>
      <c r="N3"/>
      <c r="O3"/>
      <c r="P3"/>
      <c r="Q3" s="52"/>
    </row>
    <row r="4" spans="1:19" ht="15" x14ac:dyDescent="0.25">
      <c r="A4" s="6" t="s">
        <v>8831</v>
      </c>
      <c r="B4" s="2" t="s">
        <v>67</v>
      </c>
      <c r="C4" s="2" t="s">
        <v>82</v>
      </c>
      <c r="D4" s="2" t="s">
        <v>8835</v>
      </c>
      <c r="E4" s="50" t="s">
        <v>8843</v>
      </c>
      <c r="F4" s="50" t="s">
        <v>8844</v>
      </c>
      <c r="H4" s="7" t="s">
        <v>531</v>
      </c>
      <c r="I4" s="39">
        <v>1.4884259259259259E-2</v>
      </c>
      <c r="J4" s="39">
        <v>0.10792026748971195</v>
      </c>
      <c r="K4" s="39">
        <v>0.10396128841607563</v>
      </c>
      <c r="L4" s="94">
        <f>1440*$I4</f>
        <v>21.433333333333334</v>
      </c>
      <c r="M4" s="95">
        <f t="shared" ref="M4:M31" si="0">1440*$J4</f>
        <v>155.40518518518522</v>
      </c>
      <c r="N4"/>
      <c r="O4"/>
      <c r="P4"/>
      <c r="Q4" s="52"/>
      <c r="S4" s="34"/>
    </row>
    <row r="5" spans="1:19" ht="15" x14ac:dyDescent="0.25">
      <c r="A5" s="7" t="s">
        <v>254</v>
      </c>
      <c r="B5" s="39">
        <v>2.4300925925925927E-2</v>
      </c>
      <c r="C5" s="39">
        <v>1.4097425276153342E-2</v>
      </c>
      <c r="D5" s="39">
        <v>1.4920288231780165E-2</v>
      </c>
      <c r="E5" s="53">
        <f>1440*$B5</f>
        <v>34.993333333333332</v>
      </c>
      <c r="F5" s="54">
        <f>1440*$C5</f>
        <v>20.300292397660812</v>
      </c>
      <c r="H5" s="43" t="s">
        <v>254</v>
      </c>
      <c r="I5" s="145">
        <v>2.642361111111111E-2</v>
      </c>
      <c r="J5" s="39">
        <v>4.6030092592592595E-2</v>
      </c>
      <c r="K5" s="39">
        <v>3.622685185185185E-2</v>
      </c>
      <c r="L5" s="109">
        <f t="shared" ref="L5:L31" si="1">1440*$I5</f>
        <v>38.049999999999997</v>
      </c>
      <c r="M5" s="110">
        <f t="shared" si="0"/>
        <v>66.283333333333331</v>
      </c>
      <c r="N5"/>
      <c r="O5"/>
      <c r="P5"/>
      <c r="Q5" s="52"/>
    </row>
    <row r="6" spans="1:19" x14ac:dyDescent="0.2">
      <c r="A6" s="7" t="s">
        <v>74</v>
      </c>
      <c r="B6" s="39">
        <v>3.8328881766381766E-2</v>
      </c>
      <c r="C6" s="39">
        <v>6.1308272115090282E-2</v>
      </c>
      <c r="D6" s="39">
        <v>6.0824886881217795E-2</v>
      </c>
      <c r="E6" s="55">
        <f t="shared" ref="E6:E7" si="2">1440*$B6</f>
        <v>55.19358974358974</v>
      </c>
      <c r="F6" s="56">
        <f t="shared" ref="F6:F7" si="3">1440*$C6</f>
        <v>88.283911845730003</v>
      </c>
      <c r="H6" s="43" t="s">
        <v>74</v>
      </c>
      <c r="I6" s="39">
        <v>3.3449074074074076E-3</v>
      </c>
      <c r="J6" s="39">
        <v>0.13632504480286736</v>
      </c>
      <c r="K6" s="39">
        <v>0.13216941550925923</v>
      </c>
      <c r="L6" s="111">
        <f t="shared" si="1"/>
        <v>4.8166666666666664</v>
      </c>
      <c r="M6" s="112">
        <f t="shared" si="0"/>
        <v>196.30806451612901</v>
      </c>
      <c r="Q6" s="52"/>
    </row>
    <row r="7" spans="1:19" x14ac:dyDescent="0.2">
      <c r="A7" s="7" t="s">
        <v>55</v>
      </c>
      <c r="B7" s="39">
        <v>2.0279509332166819E-2</v>
      </c>
      <c r="C7" s="39">
        <v>3.5136898580823812E-2</v>
      </c>
      <c r="D7" s="39">
        <v>3.2286613936444025E-2</v>
      </c>
      <c r="E7" s="55">
        <f t="shared" si="2"/>
        <v>29.202493438320221</v>
      </c>
      <c r="F7" s="56">
        <f t="shared" si="3"/>
        <v>50.597133956386287</v>
      </c>
      <c r="H7" s="43" t="s">
        <v>55</v>
      </c>
      <c r="I7" s="39"/>
      <c r="J7" s="39">
        <v>4.4946581196581195E-2</v>
      </c>
      <c r="K7" s="39">
        <v>4.4946581196581195E-2</v>
      </c>
      <c r="L7" s="111">
        <f t="shared" si="1"/>
        <v>0</v>
      </c>
      <c r="M7" s="112">
        <f t="shared" si="0"/>
        <v>64.723076923076917</v>
      </c>
      <c r="Q7" s="57"/>
    </row>
    <row r="8" spans="1:19" x14ac:dyDescent="0.2">
      <c r="A8" s="7" t="s">
        <v>8835</v>
      </c>
      <c r="B8" s="39">
        <v>2.2036398467432966E-2</v>
      </c>
      <c r="C8" s="39">
        <v>4.7362822565673472E-2</v>
      </c>
      <c r="D8" s="39">
        <v>4.4626360945520797E-2</v>
      </c>
      <c r="E8" s="131">
        <f>1440*$B8</f>
        <v>31.732413793103472</v>
      </c>
      <c r="F8" s="132">
        <f>1440*$C8</f>
        <v>68.202464494569796</v>
      </c>
      <c r="H8" s="7" t="s">
        <v>308</v>
      </c>
      <c r="I8" s="39"/>
      <c r="J8" s="39">
        <v>5.4666632873749663E-2</v>
      </c>
      <c r="K8" s="39">
        <v>5.4666632873749677E-2</v>
      </c>
      <c r="L8" s="113">
        <f t="shared" si="1"/>
        <v>0</v>
      </c>
      <c r="M8" s="114">
        <f t="shared" si="0"/>
        <v>78.719951338199508</v>
      </c>
      <c r="Q8" s="52"/>
    </row>
    <row r="9" spans="1:19" ht="15" x14ac:dyDescent="0.25">
      <c r="A9"/>
      <c r="B9"/>
      <c r="C9"/>
      <c r="D9"/>
      <c r="H9" s="43" t="s">
        <v>74</v>
      </c>
      <c r="I9" s="39"/>
      <c r="J9" s="39">
        <v>0.1105340952932099</v>
      </c>
      <c r="K9" s="39">
        <v>0.1105340952932099</v>
      </c>
      <c r="L9" s="109">
        <f t="shared" si="1"/>
        <v>0</v>
      </c>
      <c r="M9" s="110">
        <f t="shared" si="0"/>
        <v>159.16909722222226</v>
      </c>
      <c r="Q9" s="34"/>
    </row>
    <row r="10" spans="1:19" x14ac:dyDescent="0.2">
      <c r="H10" s="43" t="s">
        <v>55</v>
      </c>
      <c r="I10" s="39"/>
      <c r="J10" s="39">
        <v>2.453586662505202E-2</v>
      </c>
      <c r="K10" s="39">
        <v>2.453586662505202E-2</v>
      </c>
      <c r="L10" s="111">
        <f t="shared" si="1"/>
        <v>0</v>
      </c>
      <c r="M10" s="112">
        <f t="shared" si="0"/>
        <v>35.331647940074909</v>
      </c>
    </row>
    <row r="11" spans="1:19" x14ac:dyDescent="0.2">
      <c r="G11" s="76"/>
      <c r="H11" s="7" t="s">
        <v>223</v>
      </c>
      <c r="I11" s="39">
        <v>2.3093171296296296E-2</v>
      </c>
      <c r="J11" s="39">
        <v>0.12557219328703703</v>
      </c>
      <c r="K11" s="39">
        <v>0.1176891915954416</v>
      </c>
      <c r="L11" s="113">
        <f t="shared" si="1"/>
        <v>33.254166666666663</v>
      </c>
      <c r="M11" s="114">
        <f t="shared" si="0"/>
        <v>180.82395833333334</v>
      </c>
    </row>
    <row r="12" spans="1:19" x14ac:dyDescent="0.2">
      <c r="A12" s="51" t="s">
        <v>8853</v>
      </c>
      <c r="B12" s="51"/>
      <c r="C12" s="51"/>
      <c r="D12" s="51"/>
      <c r="H12" s="43" t="s">
        <v>254</v>
      </c>
      <c r="I12" s="39">
        <v>1.7592592592592594E-2</v>
      </c>
      <c r="J12" s="39">
        <v>4.1250000000000002E-2</v>
      </c>
      <c r="K12" s="39">
        <v>2.94212962962963E-2</v>
      </c>
      <c r="L12" s="109">
        <f t="shared" si="1"/>
        <v>25.333333333333336</v>
      </c>
      <c r="M12" s="110">
        <f t="shared" si="0"/>
        <v>59.400000000000006</v>
      </c>
    </row>
    <row r="13" spans="1:19" x14ac:dyDescent="0.2">
      <c r="A13" s="6" t="s">
        <v>8842</v>
      </c>
      <c r="B13" s="6" t="s">
        <v>8833</v>
      </c>
      <c r="H13" s="43" t="s">
        <v>74</v>
      </c>
      <c r="I13" s="39">
        <v>2.8593750000000001E-2</v>
      </c>
      <c r="J13" s="39">
        <v>0.13701067386831278</v>
      </c>
      <c r="K13" s="39">
        <v>0.13130451998050682</v>
      </c>
      <c r="L13" s="111">
        <f t="shared" si="1"/>
        <v>41.175000000000004</v>
      </c>
      <c r="M13" s="112">
        <f t="shared" si="0"/>
        <v>197.29537037037039</v>
      </c>
    </row>
    <row r="14" spans="1:19" x14ac:dyDescent="0.2">
      <c r="A14" s="6" t="s">
        <v>8831</v>
      </c>
      <c r="B14" s="2" t="s">
        <v>67</v>
      </c>
      <c r="C14" s="2" t="s">
        <v>82</v>
      </c>
      <c r="D14" s="2" t="s">
        <v>8835</v>
      </c>
      <c r="E14" s="64" t="s">
        <v>8843</v>
      </c>
      <c r="F14" s="64" t="s">
        <v>8844</v>
      </c>
      <c r="H14" s="43" t="s">
        <v>55</v>
      </c>
      <c r="I14" s="39"/>
      <c r="J14" s="39">
        <v>0.10125810185185184</v>
      </c>
      <c r="K14" s="39">
        <v>0.10125810185185184</v>
      </c>
      <c r="L14" s="111">
        <f t="shared" si="1"/>
        <v>0</v>
      </c>
      <c r="M14" s="112">
        <f t="shared" si="0"/>
        <v>145.81166666666664</v>
      </c>
    </row>
    <row r="15" spans="1:19" x14ac:dyDescent="0.2">
      <c r="A15" s="7" t="s">
        <v>254</v>
      </c>
      <c r="B15" s="39">
        <v>2.2685185185185187E-3</v>
      </c>
      <c r="C15" s="39">
        <v>5.9809670781893004E-2</v>
      </c>
      <c r="D15" s="39">
        <v>5.4055555555555544E-2</v>
      </c>
      <c r="E15" s="94">
        <f t="shared" ref="E15:E29" si="4">1440*$B15</f>
        <v>3.2666666666666671</v>
      </c>
      <c r="F15" s="95">
        <f t="shared" ref="F15:F29" si="5">1440*$C15</f>
        <v>86.125925925925927</v>
      </c>
      <c r="H15" s="7" t="s">
        <v>397</v>
      </c>
      <c r="I15" s="39">
        <v>4.5601851851851853E-3</v>
      </c>
      <c r="J15" s="39">
        <v>7.4793981481481475E-2</v>
      </c>
      <c r="K15" s="39">
        <v>6.3088348765432095E-2</v>
      </c>
      <c r="L15" s="113">
        <f t="shared" si="1"/>
        <v>6.5666666666666673</v>
      </c>
      <c r="M15" s="114">
        <f t="shared" si="0"/>
        <v>107.70333333333332</v>
      </c>
    </row>
    <row r="16" spans="1:19" x14ac:dyDescent="0.2">
      <c r="A16" s="43" t="s">
        <v>212</v>
      </c>
      <c r="B16" s="145"/>
      <c r="C16" s="145">
        <v>0</v>
      </c>
      <c r="D16" s="145">
        <v>0</v>
      </c>
      <c r="E16" s="81">
        <f t="shared" si="4"/>
        <v>0</v>
      </c>
      <c r="F16" s="83">
        <f t="shared" si="5"/>
        <v>0</v>
      </c>
      <c r="H16" s="43" t="s">
        <v>74</v>
      </c>
      <c r="I16" s="39">
        <v>9.1203703703703707E-3</v>
      </c>
      <c r="J16" s="39">
        <v>4.1369598765432093E-2</v>
      </c>
      <c r="K16" s="39">
        <v>3.6762566137566136E-2</v>
      </c>
      <c r="L16" s="109">
        <f t="shared" si="1"/>
        <v>13.133333333333335</v>
      </c>
      <c r="M16" s="110">
        <f t="shared" si="0"/>
        <v>59.572222222222216</v>
      </c>
    </row>
    <row r="17" spans="1:13" x14ac:dyDescent="0.2">
      <c r="A17" s="43" t="s">
        <v>233</v>
      </c>
      <c r="B17" s="39">
        <v>2.2685185185185187E-3</v>
      </c>
      <c r="C17" s="39">
        <v>6.7344907407407409E-2</v>
      </c>
      <c r="D17" s="39">
        <v>5.6498842592592587E-2</v>
      </c>
      <c r="E17" s="81">
        <f t="shared" si="4"/>
        <v>3.2666666666666671</v>
      </c>
      <c r="F17" s="83">
        <f t="shared" si="5"/>
        <v>96.976666666666674</v>
      </c>
      <c r="H17" s="43" t="s">
        <v>55</v>
      </c>
      <c r="I17" s="39">
        <v>0</v>
      </c>
      <c r="J17" s="39">
        <v>0.12493055555555554</v>
      </c>
      <c r="K17" s="39">
        <v>9.9944444444444433E-2</v>
      </c>
      <c r="L17" s="111">
        <f t="shared" si="1"/>
        <v>0</v>
      </c>
      <c r="M17" s="112">
        <f t="shared" si="0"/>
        <v>179.89999999999998</v>
      </c>
    </row>
    <row r="18" spans="1:13" x14ac:dyDescent="0.2">
      <c r="A18" s="43" t="s">
        <v>273</v>
      </c>
      <c r="B18" s="39"/>
      <c r="C18" s="39">
        <v>6.7187499999999997E-2</v>
      </c>
      <c r="D18" s="39">
        <v>6.7187499999999997E-2</v>
      </c>
      <c r="E18" s="81">
        <f t="shared" si="4"/>
        <v>0</v>
      </c>
      <c r="F18" s="83">
        <f t="shared" si="5"/>
        <v>96.75</v>
      </c>
      <c r="H18" s="7" t="s">
        <v>482</v>
      </c>
      <c r="I18" s="39"/>
      <c r="J18" s="39">
        <v>0.17290702160493823</v>
      </c>
      <c r="K18" s="39">
        <v>0.17290702160493829</v>
      </c>
      <c r="L18" s="113">
        <f t="shared" si="1"/>
        <v>0</v>
      </c>
      <c r="M18" s="114">
        <f t="shared" si="0"/>
        <v>248.98611111111106</v>
      </c>
    </row>
    <row r="19" spans="1:13" x14ac:dyDescent="0.2">
      <c r="A19" s="7" t="s">
        <v>74</v>
      </c>
      <c r="B19" s="39">
        <v>5.7453703703703701E-2</v>
      </c>
      <c r="C19" s="39">
        <v>8.8019349477682793E-2</v>
      </c>
      <c r="D19" s="39">
        <v>8.6887288523090994E-2</v>
      </c>
      <c r="E19" s="84">
        <f t="shared" si="4"/>
        <v>82.733333333333334</v>
      </c>
      <c r="F19" s="85">
        <f t="shared" si="5"/>
        <v>126.74786324786322</v>
      </c>
      <c r="H19" s="43" t="s">
        <v>74</v>
      </c>
      <c r="I19" s="39"/>
      <c r="J19" s="39">
        <v>0.19809027777777777</v>
      </c>
      <c r="K19" s="39">
        <v>0.19809027777777777</v>
      </c>
      <c r="L19" s="109">
        <f t="shared" si="1"/>
        <v>0</v>
      </c>
      <c r="M19" s="110">
        <f t="shared" si="0"/>
        <v>285.25</v>
      </c>
    </row>
    <row r="20" spans="1:13" x14ac:dyDescent="0.2">
      <c r="A20" s="43" t="s">
        <v>635</v>
      </c>
      <c r="B20" s="39">
        <v>1.1574074074074073E-5</v>
      </c>
      <c r="C20" s="39">
        <v>5.2280092592592593E-2</v>
      </c>
      <c r="D20" s="39">
        <v>4.8795524691358026E-2</v>
      </c>
      <c r="E20" s="81">
        <f t="shared" si="4"/>
        <v>1.6666666666666666E-2</v>
      </c>
      <c r="F20" s="83">
        <f t="shared" si="5"/>
        <v>75.283333333333331</v>
      </c>
      <c r="H20" s="43" t="s">
        <v>55</v>
      </c>
      <c r="I20" s="145"/>
      <c r="J20" s="39">
        <v>0.12254050925925926</v>
      </c>
      <c r="K20" s="39">
        <v>0.12254050925925926</v>
      </c>
      <c r="L20" s="111">
        <f t="shared" si="1"/>
        <v>0</v>
      </c>
      <c r="M20" s="112">
        <f t="shared" si="0"/>
        <v>176.45833333333334</v>
      </c>
    </row>
    <row r="21" spans="1:13" x14ac:dyDescent="0.2">
      <c r="A21" s="43" t="s">
        <v>212</v>
      </c>
      <c r="B21" s="39"/>
      <c r="C21" s="39">
        <v>0.13762731481481483</v>
      </c>
      <c r="D21" s="39">
        <v>0.13762731481481483</v>
      </c>
      <c r="E21" s="81">
        <f t="shared" si="4"/>
        <v>0</v>
      </c>
      <c r="F21" s="83">
        <f t="shared" si="5"/>
        <v>198.18333333333334</v>
      </c>
      <c r="H21" s="7" t="s">
        <v>86</v>
      </c>
      <c r="I21" s="39">
        <v>3.6866732804232805E-2</v>
      </c>
      <c r="J21" s="39">
        <v>0.12186296296296295</v>
      </c>
      <c r="K21" s="39">
        <v>0.10327003761574072</v>
      </c>
      <c r="L21" s="113">
        <f t="shared" si="1"/>
        <v>53.088095238095235</v>
      </c>
      <c r="M21" s="114">
        <f t="shared" si="0"/>
        <v>175.48266666666666</v>
      </c>
    </row>
    <row r="22" spans="1:13" x14ac:dyDescent="0.2">
      <c r="A22" s="43" t="s">
        <v>233</v>
      </c>
      <c r="B22" s="39">
        <v>8.6174768518518519E-2</v>
      </c>
      <c r="C22" s="39">
        <v>9.8490306712962938E-2</v>
      </c>
      <c r="D22" s="39">
        <v>9.7765863289760335E-2</v>
      </c>
      <c r="E22" s="81">
        <f t="shared" si="4"/>
        <v>124.09166666666667</v>
      </c>
      <c r="F22" s="83">
        <f t="shared" si="5"/>
        <v>141.82604166666664</v>
      </c>
      <c r="H22" s="43" t="s">
        <v>254</v>
      </c>
      <c r="I22" s="145"/>
      <c r="J22" s="39">
        <v>4.6180555555555558E-3</v>
      </c>
      <c r="K22" s="39">
        <v>4.6180555555555558E-3</v>
      </c>
      <c r="L22" s="109">
        <f t="shared" si="1"/>
        <v>0</v>
      </c>
      <c r="M22" s="110">
        <f t="shared" si="0"/>
        <v>6.65</v>
      </c>
    </row>
    <row r="23" spans="1:13" x14ac:dyDescent="0.2">
      <c r="A23" s="43" t="s">
        <v>273</v>
      </c>
      <c r="B23" s="39"/>
      <c r="C23" s="39">
        <v>8.8586765644955309E-2</v>
      </c>
      <c r="D23" s="39">
        <v>8.8586765644955309E-2</v>
      </c>
      <c r="E23" s="81">
        <f t="shared" si="4"/>
        <v>0</v>
      </c>
      <c r="F23" s="83">
        <f t="shared" si="5"/>
        <v>127.56494252873564</v>
      </c>
      <c r="H23" s="43" t="s">
        <v>74</v>
      </c>
      <c r="I23" s="39">
        <v>4.4160879629629626E-2</v>
      </c>
      <c r="J23" s="39"/>
      <c r="K23" s="39">
        <v>4.4160879629629626E-2</v>
      </c>
      <c r="L23" s="111">
        <f t="shared" si="1"/>
        <v>63.591666666666661</v>
      </c>
      <c r="M23" s="112">
        <f t="shared" si="0"/>
        <v>0</v>
      </c>
    </row>
    <row r="24" spans="1:13" x14ac:dyDescent="0.2">
      <c r="A24" s="7" t="s">
        <v>55</v>
      </c>
      <c r="B24" s="39">
        <v>1.7043223180076634E-2</v>
      </c>
      <c r="C24" s="39">
        <v>4.0271675084175083E-2</v>
      </c>
      <c r="D24" s="39">
        <v>3.2252328593474433E-2</v>
      </c>
      <c r="E24" s="84">
        <f t="shared" si="4"/>
        <v>24.542241379310354</v>
      </c>
      <c r="F24" s="85">
        <f t="shared" si="5"/>
        <v>57.991212121212122</v>
      </c>
      <c r="H24" s="43" t="s">
        <v>55</v>
      </c>
      <c r="I24" s="39">
        <v>3.3949074074074076E-2</v>
      </c>
      <c r="J24" s="39">
        <v>0.13785090488215487</v>
      </c>
      <c r="K24" s="39">
        <v>0.11860982510288062</v>
      </c>
      <c r="L24" s="111">
        <f t="shared" si="1"/>
        <v>48.88666666666667</v>
      </c>
      <c r="M24" s="112">
        <f t="shared" si="0"/>
        <v>198.50530303030303</v>
      </c>
    </row>
    <row r="25" spans="1:13" x14ac:dyDescent="0.2">
      <c r="A25" s="43" t="s">
        <v>635</v>
      </c>
      <c r="B25" s="39">
        <v>1.8807870370370371E-3</v>
      </c>
      <c r="C25" s="39">
        <v>0.1374198082010582</v>
      </c>
      <c r="D25" s="39">
        <v>0.12047743055555556</v>
      </c>
      <c r="E25" s="81">
        <f t="shared" si="4"/>
        <v>2.7083333333333335</v>
      </c>
      <c r="F25" s="83">
        <f t="shared" si="5"/>
        <v>197.88452380952381</v>
      </c>
      <c r="H25" s="7" t="s">
        <v>174</v>
      </c>
      <c r="I25" s="39">
        <v>9.863811728395061E-2</v>
      </c>
      <c r="J25" s="39">
        <v>0.14121886411058945</v>
      </c>
      <c r="K25" s="39">
        <v>0.13790088383838384</v>
      </c>
      <c r="L25" s="113">
        <f t="shared" si="1"/>
        <v>142.03888888888889</v>
      </c>
      <c r="M25" s="114">
        <f t="shared" si="0"/>
        <v>203.35516431924881</v>
      </c>
    </row>
    <row r="26" spans="1:13" x14ac:dyDescent="0.2">
      <c r="A26" s="43" t="s">
        <v>212</v>
      </c>
      <c r="B26" s="39">
        <v>3.2492283950617283E-2</v>
      </c>
      <c r="C26" s="39">
        <v>6.9184027777777782E-2</v>
      </c>
      <c r="D26" s="39">
        <v>4.3782051282051274E-2</v>
      </c>
      <c r="E26" s="81">
        <f t="shared" si="4"/>
        <v>46.788888888888884</v>
      </c>
      <c r="F26" s="83">
        <f t="shared" si="5"/>
        <v>99.625</v>
      </c>
      <c r="H26" s="43" t="s">
        <v>254</v>
      </c>
      <c r="I26" s="39">
        <v>5.7627314814814812E-2</v>
      </c>
      <c r="J26" s="39">
        <v>6.0925925925925925E-2</v>
      </c>
      <c r="K26" s="39">
        <v>5.9276620370370368E-2</v>
      </c>
      <c r="L26" s="109">
        <f t="shared" si="1"/>
        <v>82.983333333333334</v>
      </c>
      <c r="M26" s="110">
        <f t="shared" si="0"/>
        <v>87.733333333333334</v>
      </c>
    </row>
    <row r="27" spans="1:13" x14ac:dyDescent="0.2">
      <c r="A27" s="43" t="s">
        <v>233</v>
      </c>
      <c r="B27" s="39">
        <v>1.2452071462488128E-2</v>
      </c>
      <c r="C27" s="39">
        <v>3.163630744618965E-2</v>
      </c>
      <c r="D27" s="39">
        <v>2.6073592179540143E-2</v>
      </c>
      <c r="E27" s="81">
        <f t="shared" si="4"/>
        <v>17.930982905982905</v>
      </c>
      <c r="F27" s="83">
        <f t="shared" si="5"/>
        <v>45.556282722513096</v>
      </c>
      <c r="H27" s="43" t="s">
        <v>74</v>
      </c>
      <c r="I27" s="39">
        <v>7.4693287037037037E-2</v>
      </c>
      <c r="J27" s="39">
        <v>0.15945523383553042</v>
      </c>
      <c r="K27" s="39">
        <v>0.15667615361262899</v>
      </c>
      <c r="L27" s="111">
        <f t="shared" si="1"/>
        <v>107.55833333333334</v>
      </c>
      <c r="M27" s="112">
        <f t="shared" si="0"/>
        <v>229.61553672316381</v>
      </c>
    </row>
    <row r="28" spans="1:13" x14ac:dyDescent="0.2">
      <c r="A28" s="43" t="s">
        <v>273</v>
      </c>
      <c r="B28" s="39">
        <v>2.6280006858710563E-2</v>
      </c>
      <c r="C28" s="39">
        <v>5.6056397306397304E-2</v>
      </c>
      <c r="D28" s="39">
        <v>3.4899488304093569E-2</v>
      </c>
      <c r="E28" s="84">
        <f t="shared" si="4"/>
        <v>37.843209876543213</v>
      </c>
      <c r="F28" s="85">
        <f t="shared" si="5"/>
        <v>80.721212121212119</v>
      </c>
      <c r="H28" s="43" t="s">
        <v>55</v>
      </c>
      <c r="I28" s="39">
        <v>0.12827160493827161</v>
      </c>
      <c r="J28" s="39">
        <v>5.0704966329966329E-2</v>
      </c>
      <c r="K28" s="39">
        <v>6.732638888888888E-2</v>
      </c>
      <c r="L28" s="111">
        <f t="shared" si="1"/>
        <v>184.71111111111111</v>
      </c>
      <c r="M28" s="112">
        <f t="shared" si="0"/>
        <v>73.015151515151516</v>
      </c>
    </row>
    <row r="29" spans="1:13" x14ac:dyDescent="0.2">
      <c r="A29" s="7" t="s">
        <v>8835</v>
      </c>
      <c r="B29" s="39">
        <v>1.7930362654320995E-2</v>
      </c>
      <c r="C29" s="39">
        <v>5.2975781155748518E-2</v>
      </c>
      <c r="D29" s="39">
        <v>4.3126951600312262E-2</v>
      </c>
      <c r="E29" s="94">
        <f t="shared" si="4"/>
        <v>25.819722222222232</v>
      </c>
      <c r="F29" s="95">
        <f t="shared" si="5"/>
        <v>76.285124864277861</v>
      </c>
      <c r="H29" s="7" t="s">
        <v>2513</v>
      </c>
      <c r="I29" s="39"/>
      <c r="J29" s="39">
        <v>6.2635030864197534E-3</v>
      </c>
      <c r="K29" s="39">
        <v>6.2635030864197534E-3</v>
      </c>
      <c r="L29" s="113">
        <f t="shared" si="1"/>
        <v>0</v>
      </c>
      <c r="M29" s="114">
        <f t="shared" si="0"/>
        <v>9.0194444444444457</v>
      </c>
    </row>
    <row r="30" spans="1:13" ht="15" x14ac:dyDescent="0.25">
      <c r="A30"/>
      <c r="B30"/>
      <c r="C30"/>
      <c r="D30"/>
      <c r="E30" s="130"/>
      <c r="F30" s="130"/>
      <c r="H30" s="43" t="s">
        <v>55</v>
      </c>
      <c r="I30" s="39"/>
      <c r="J30" s="39">
        <v>6.2635030864197534E-3</v>
      </c>
      <c r="K30" s="39">
        <v>6.2635030864197534E-3</v>
      </c>
      <c r="L30" s="135">
        <f t="shared" si="1"/>
        <v>0</v>
      </c>
      <c r="M30" s="136">
        <f t="shared" si="0"/>
        <v>9.0194444444444457</v>
      </c>
    </row>
    <row r="31" spans="1:13" ht="15" x14ac:dyDescent="0.25">
      <c r="A31"/>
      <c r="B31"/>
      <c r="C31"/>
      <c r="D31"/>
      <c r="E31" s="96"/>
      <c r="F31" s="96"/>
      <c r="H31" s="7" t="s">
        <v>8835</v>
      </c>
      <c r="I31" s="39">
        <v>4.6721781305114632E-2</v>
      </c>
      <c r="J31" s="39">
        <v>9.5601386228182247E-2</v>
      </c>
      <c r="K31" s="39">
        <v>9.2819620094349076E-2</v>
      </c>
      <c r="L31" s="115">
        <f t="shared" si="1"/>
        <v>67.279365079365064</v>
      </c>
      <c r="M31" s="116">
        <f t="shared" si="0"/>
        <v>137.66599616858244</v>
      </c>
    </row>
    <row r="32" spans="1:13" ht="15" x14ac:dyDescent="0.25">
      <c r="A32"/>
      <c r="B32"/>
      <c r="C32"/>
      <c r="D32"/>
      <c r="E32" s="96"/>
      <c r="F32" s="96"/>
      <c r="H32"/>
      <c r="I32"/>
      <c r="J32"/>
      <c r="K32"/>
      <c r="L32" s="96"/>
      <c r="M32" s="96"/>
    </row>
    <row r="33" spans="1:13" ht="15" x14ac:dyDescent="0.25">
      <c r="H33"/>
      <c r="I33"/>
      <c r="J33"/>
      <c r="K33"/>
      <c r="L33" s="59"/>
      <c r="M33" s="59"/>
    </row>
    <row r="34" spans="1:13" ht="15" x14ac:dyDescent="0.25">
      <c r="H34"/>
      <c r="I34"/>
      <c r="J34"/>
      <c r="K34"/>
      <c r="L34" s="96"/>
      <c r="M34" s="96"/>
    </row>
    <row r="35" spans="1:13" ht="15" x14ac:dyDescent="0.25">
      <c r="A35" s="51" t="s">
        <v>8854</v>
      </c>
      <c r="B35" s="51"/>
      <c r="C35" s="51"/>
      <c r="D35" s="51"/>
      <c r="H35"/>
      <c r="I35"/>
      <c r="J35"/>
      <c r="K35"/>
      <c r="L35" s="59"/>
      <c r="M35" s="59"/>
    </row>
    <row r="36" spans="1:13" ht="15" x14ac:dyDescent="0.25">
      <c r="A36" s="6" t="s">
        <v>8842</v>
      </c>
      <c r="B36" s="6" t="s">
        <v>8833</v>
      </c>
      <c r="H36"/>
      <c r="I36"/>
      <c r="J36"/>
      <c r="K36"/>
      <c r="L36" s="96"/>
      <c r="M36" s="96"/>
    </row>
    <row r="37" spans="1:13" ht="15" x14ac:dyDescent="0.25">
      <c r="A37" s="6" t="s">
        <v>8831</v>
      </c>
      <c r="B37" s="2" t="s">
        <v>67</v>
      </c>
      <c r="C37" s="2" t="s">
        <v>82</v>
      </c>
      <c r="D37" s="2" t="s">
        <v>8835</v>
      </c>
      <c r="E37" s="77" t="s">
        <v>8843</v>
      </c>
      <c r="F37" s="77" t="s">
        <v>8844</v>
      </c>
      <c r="H37"/>
      <c r="I37"/>
      <c r="J37"/>
      <c r="K37"/>
      <c r="L37" s="96"/>
      <c r="M37" s="96"/>
    </row>
    <row r="38" spans="1:13" ht="15" x14ac:dyDescent="0.25">
      <c r="A38" s="7" t="s">
        <v>254</v>
      </c>
      <c r="B38" s="39"/>
      <c r="C38" s="39">
        <v>1.511122402890696E-3</v>
      </c>
      <c r="D38" s="39">
        <v>1.511122402890696E-3</v>
      </c>
      <c r="E38" s="94">
        <f t="shared" ref="E38:E52" si="6">1440*$B38</f>
        <v>0</v>
      </c>
      <c r="F38" s="95">
        <f t="shared" ref="F38:F52" si="7">1440*$C38</f>
        <v>2.1760162601626023</v>
      </c>
      <c r="H38"/>
      <c r="I38"/>
      <c r="J38"/>
      <c r="K38"/>
      <c r="L38" s="59"/>
      <c r="M38" s="59"/>
    </row>
    <row r="39" spans="1:13" ht="15" x14ac:dyDescent="0.25">
      <c r="A39" s="43" t="s">
        <v>359</v>
      </c>
      <c r="B39" s="39"/>
      <c r="C39" s="39">
        <v>1.511122402890696E-3</v>
      </c>
      <c r="D39" s="39">
        <v>1.511122402890696E-3</v>
      </c>
      <c r="E39" s="80">
        <f t="shared" si="6"/>
        <v>0</v>
      </c>
      <c r="F39" s="82">
        <f t="shared" si="7"/>
        <v>2.1760162601626023</v>
      </c>
      <c r="H39"/>
      <c r="I39"/>
      <c r="J39"/>
      <c r="K39"/>
      <c r="L39" s="59"/>
      <c r="M39" s="59"/>
    </row>
    <row r="40" spans="1:13" ht="15" x14ac:dyDescent="0.25">
      <c r="A40" s="7" t="s">
        <v>74</v>
      </c>
      <c r="B40" s="39">
        <v>9.2766203703703708E-3</v>
      </c>
      <c r="C40" s="39">
        <v>1.422107499728467E-2</v>
      </c>
      <c r="D40" s="39">
        <v>1.4192244358060683E-2</v>
      </c>
      <c r="E40" s="84">
        <f t="shared" si="6"/>
        <v>13.358333333333334</v>
      </c>
      <c r="F40" s="85">
        <f t="shared" si="7"/>
        <v>20.478347996089926</v>
      </c>
      <c r="H40"/>
      <c r="I40"/>
      <c r="J40"/>
      <c r="K40"/>
      <c r="L40" s="59"/>
      <c r="M40" s="59"/>
    </row>
    <row r="41" spans="1:13" ht="15" x14ac:dyDescent="0.25">
      <c r="A41" s="43" t="s">
        <v>71</v>
      </c>
      <c r="B41" s="39">
        <v>1.2951388888888889E-2</v>
      </c>
      <c r="C41" s="39">
        <v>1.074805068226121E-2</v>
      </c>
      <c r="D41" s="39">
        <v>1.0776665464165464E-2</v>
      </c>
      <c r="E41" s="80">
        <f t="shared" si="6"/>
        <v>18.649999999999999</v>
      </c>
      <c r="F41" s="82">
        <f t="shared" si="7"/>
        <v>15.477192982456142</v>
      </c>
      <c r="H41"/>
      <c r="I41"/>
      <c r="J41"/>
      <c r="K41"/>
      <c r="L41" s="59"/>
      <c r="M41" s="59"/>
    </row>
    <row r="42" spans="1:13" ht="15" x14ac:dyDescent="0.25">
      <c r="A42" s="43" t="s">
        <v>344</v>
      </c>
      <c r="B42" s="39"/>
      <c r="C42" s="39">
        <v>1.2924382716049383E-2</v>
      </c>
      <c r="D42" s="39">
        <v>1.2924382716049383E-2</v>
      </c>
      <c r="E42" s="81">
        <f t="shared" si="6"/>
        <v>0</v>
      </c>
      <c r="F42" s="83">
        <f t="shared" si="7"/>
        <v>18.611111111111111</v>
      </c>
      <c r="H42"/>
      <c r="I42"/>
      <c r="J42"/>
      <c r="K42"/>
      <c r="L42" s="96"/>
      <c r="M42" s="96"/>
    </row>
    <row r="43" spans="1:13" x14ac:dyDescent="0.2">
      <c r="A43" s="43" t="s">
        <v>296</v>
      </c>
      <c r="B43" s="39"/>
      <c r="C43" s="39">
        <v>2.3401714852607711E-2</v>
      </c>
      <c r="D43" s="39">
        <v>2.3401714852607711E-2</v>
      </c>
      <c r="E43" s="81">
        <f t="shared" si="6"/>
        <v>0</v>
      </c>
      <c r="F43" s="83">
        <f t="shared" si="7"/>
        <v>33.698469387755104</v>
      </c>
    </row>
    <row r="44" spans="1:13" x14ac:dyDescent="0.2">
      <c r="A44" s="43" t="s">
        <v>359</v>
      </c>
      <c r="B44" s="39"/>
      <c r="C44" s="39">
        <v>5.5787037037037072E-3</v>
      </c>
      <c r="D44" s="39">
        <v>5.5787037037037072E-3</v>
      </c>
      <c r="E44" s="81">
        <f t="shared" si="6"/>
        <v>0</v>
      </c>
      <c r="F44" s="83">
        <f t="shared" si="7"/>
        <v>8.0333333333333385</v>
      </c>
    </row>
    <row r="45" spans="1:13" x14ac:dyDescent="0.2">
      <c r="A45" s="43" t="s">
        <v>415</v>
      </c>
      <c r="B45" s="39">
        <v>5.6018518518518518E-3</v>
      </c>
      <c r="C45" s="39">
        <v>1.255615569272976E-2</v>
      </c>
      <c r="D45" s="39">
        <v>1.2492354740061154E-2</v>
      </c>
      <c r="E45" s="81">
        <f t="shared" si="6"/>
        <v>8.0666666666666664</v>
      </c>
      <c r="F45" s="83">
        <f t="shared" si="7"/>
        <v>18.080864197530854</v>
      </c>
    </row>
    <row r="46" spans="1:13" x14ac:dyDescent="0.2">
      <c r="A46" s="43" t="s">
        <v>154</v>
      </c>
      <c r="B46" s="145"/>
      <c r="C46" s="39">
        <v>9.5688657407407424E-3</v>
      </c>
      <c r="D46" s="39">
        <v>9.5688657407407424E-3</v>
      </c>
      <c r="E46" s="81">
        <f t="shared" si="6"/>
        <v>0</v>
      </c>
      <c r="F46" s="83">
        <f t="shared" si="7"/>
        <v>13.779166666666669</v>
      </c>
    </row>
    <row r="47" spans="1:13" x14ac:dyDescent="0.2">
      <c r="A47" s="7" t="s">
        <v>55</v>
      </c>
      <c r="B47" s="39">
        <v>2.1961805555555557E-2</v>
      </c>
      <c r="C47" s="39">
        <v>1.1337505897617365E-2</v>
      </c>
      <c r="D47" s="39">
        <v>1.147114488702539E-2</v>
      </c>
      <c r="E47" s="129">
        <f t="shared" si="6"/>
        <v>31.625000000000004</v>
      </c>
      <c r="F47" s="128">
        <f t="shared" si="7"/>
        <v>16.326008492569006</v>
      </c>
    </row>
    <row r="48" spans="1:13" x14ac:dyDescent="0.2">
      <c r="A48" s="43" t="s">
        <v>50</v>
      </c>
      <c r="B48" s="39">
        <v>4.3182870370370371E-2</v>
      </c>
      <c r="C48" s="39">
        <v>4.8048321759259258E-2</v>
      </c>
      <c r="D48" s="39">
        <v>4.7507716049382712E-2</v>
      </c>
      <c r="E48" s="80">
        <f t="shared" si="6"/>
        <v>62.183333333333337</v>
      </c>
      <c r="F48" s="82">
        <f t="shared" si="7"/>
        <v>69.189583333333331</v>
      </c>
    </row>
    <row r="49" spans="1:6" x14ac:dyDescent="0.2">
      <c r="A49" s="43" t="s">
        <v>344</v>
      </c>
      <c r="B49" s="39"/>
      <c r="C49" s="39">
        <v>2.794973544973545E-2</v>
      </c>
      <c r="D49" s="39">
        <v>2.794973544973545E-2</v>
      </c>
      <c r="E49" s="81">
        <f t="shared" si="6"/>
        <v>0</v>
      </c>
      <c r="F49" s="83">
        <f t="shared" si="7"/>
        <v>40.247619047619047</v>
      </c>
    </row>
    <row r="50" spans="1:6" x14ac:dyDescent="0.2">
      <c r="A50" s="43" t="s">
        <v>359</v>
      </c>
      <c r="B50" s="39">
        <v>7.407407407407407E-4</v>
      </c>
      <c r="C50" s="39">
        <v>1.5486111111111113E-3</v>
      </c>
      <c r="D50" s="39">
        <v>1.5416467113665391E-3</v>
      </c>
      <c r="E50" s="81">
        <f t="shared" si="6"/>
        <v>1.0666666666666667</v>
      </c>
      <c r="F50" s="83">
        <f t="shared" si="7"/>
        <v>2.2300000000000004</v>
      </c>
    </row>
    <row r="51" spans="1:6" x14ac:dyDescent="0.2">
      <c r="A51" s="43" t="s">
        <v>154</v>
      </c>
      <c r="B51" s="39"/>
      <c r="C51" s="39">
        <v>3.7846793552812071E-2</v>
      </c>
      <c r="D51" s="39">
        <v>3.7846793552812071E-2</v>
      </c>
      <c r="E51" s="81">
        <f t="shared" si="6"/>
        <v>0</v>
      </c>
      <c r="F51" s="83">
        <f t="shared" si="7"/>
        <v>54.499382716049382</v>
      </c>
    </row>
    <row r="52" spans="1:6" x14ac:dyDescent="0.2">
      <c r="A52" s="7" t="s">
        <v>8835</v>
      </c>
      <c r="B52" s="39">
        <v>1.5619212962962965E-2</v>
      </c>
      <c r="C52" s="39">
        <v>1.2414343262557553E-2</v>
      </c>
      <c r="D52" s="39">
        <v>1.243795187913512E-2</v>
      </c>
      <c r="E52" s="133">
        <f t="shared" si="6"/>
        <v>22.491666666666671</v>
      </c>
      <c r="F52" s="134">
        <f t="shared" si="7"/>
        <v>17.876654298082876</v>
      </c>
    </row>
    <row r="53" spans="1:6" ht="15" x14ac:dyDescent="0.25">
      <c r="A53"/>
      <c r="B53"/>
      <c r="C53"/>
      <c r="D53"/>
      <c r="E53" s="130"/>
      <c r="F53" s="130"/>
    </row>
    <row r="54" spans="1:6" ht="15" x14ac:dyDescent="0.25">
      <c r="A54"/>
      <c r="B54"/>
      <c r="C54"/>
      <c r="D54"/>
      <c r="E54" s="59"/>
      <c r="F54" s="59"/>
    </row>
    <row r="55" spans="1:6" ht="15" x14ac:dyDescent="0.25">
      <c r="A55"/>
      <c r="B55"/>
      <c r="C55"/>
      <c r="D55"/>
      <c r="E55" s="59"/>
      <c r="F55" s="59"/>
    </row>
    <row r="56" spans="1:6" ht="15" x14ac:dyDescent="0.25">
      <c r="A56"/>
      <c r="B56"/>
      <c r="C56"/>
      <c r="D56"/>
      <c r="E56" s="59"/>
      <c r="F56" s="59"/>
    </row>
    <row r="57" spans="1:6" ht="15" x14ac:dyDescent="0.25">
      <c r="A57"/>
      <c r="B57"/>
      <c r="C57"/>
      <c r="D57"/>
      <c r="E57" s="59"/>
      <c r="F57" s="59"/>
    </row>
    <row r="58" spans="1:6" ht="15" x14ac:dyDescent="0.25">
      <c r="A58"/>
      <c r="B58"/>
      <c r="C58"/>
      <c r="D58"/>
      <c r="E58" s="96"/>
      <c r="F58" s="96"/>
    </row>
    <row r="59" spans="1:6" ht="15" x14ac:dyDescent="0.25">
      <c r="A59"/>
      <c r="B59"/>
      <c r="C59"/>
      <c r="D59"/>
      <c r="E59" s="59"/>
      <c r="F59" s="59"/>
    </row>
    <row r="60" spans="1:6" ht="15" x14ac:dyDescent="0.25">
      <c r="A60"/>
      <c r="B60"/>
      <c r="C60"/>
      <c r="D60"/>
      <c r="E60" s="59"/>
      <c r="F60" s="59"/>
    </row>
    <row r="61" spans="1:6" ht="15" x14ac:dyDescent="0.25">
      <c r="A61"/>
      <c r="B61"/>
      <c r="C61"/>
      <c r="D61"/>
      <c r="E61" s="96"/>
      <c r="F61" s="96"/>
    </row>
    <row r="62" spans="1:6" ht="15" x14ac:dyDescent="0.25">
      <c r="A62"/>
      <c r="B62"/>
      <c r="C62"/>
      <c r="D62"/>
      <c r="E62" s="96"/>
      <c r="F62" s="96"/>
    </row>
    <row r="63" spans="1:6" ht="15" x14ac:dyDescent="0.25">
      <c r="A63"/>
      <c r="B63"/>
      <c r="C63"/>
      <c r="D63"/>
    </row>
    <row r="64" spans="1:6" ht="15" x14ac:dyDescent="0.25">
      <c r="A64"/>
      <c r="B64"/>
      <c r="C64"/>
      <c r="D64"/>
    </row>
    <row r="71" spans="1:4" x14ac:dyDescent="0.2">
      <c r="A71" s="6" t="s">
        <v>8855</v>
      </c>
      <c r="B71" s="6" t="s">
        <v>8833</v>
      </c>
    </row>
    <row r="72" spans="1:4" x14ac:dyDescent="0.2">
      <c r="A72" s="6" t="s">
        <v>8831</v>
      </c>
      <c r="B72" s="2" t="s">
        <v>67</v>
      </c>
      <c r="C72" s="2" t="s">
        <v>82</v>
      </c>
      <c r="D72" s="2" t="s">
        <v>8835</v>
      </c>
    </row>
    <row r="73" spans="1:4" x14ac:dyDescent="0.2">
      <c r="A73" s="7" t="s">
        <v>74</v>
      </c>
      <c r="B73" s="101">
        <v>1</v>
      </c>
      <c r="C73" s="101">
        <v>4</v>
      </c>
      <c r="D73" s="101">
        <v>5</v>
      </c>
    </row>
    <row r="74" spans="1:4" x14ac:dyDescent="0.2">
      <c r="A74" s="43" t="s">
        <v>223</v>
      </c>
      <c r="B74" s="145"/>
      <c r="C74" s="145">
        <v>1</v>
      </c>
      <c r="D74" s="145">
        <v>1</v>
      </c>
    </row>
    <row r="75" spans="1:4" x14ac:dyDescent="0.2">
      <c r="A75" s="43" t="s">
        <v>86</v>
      </c>
      <c r="B75" s="145">
        <v>1</v>
      </c>
      <c r="C75" s="145"/>
      <c r="D75" s="145">
        <v>1</v>
      </c>
    </row>
    <row r="76" spans="1:4" x14ac:dyDescent="0.2">
      <c r="A76" s="43" t="s">
        <v>233</v>
      </c>
      <c r="B76" s="145"/>
      <c r="C76" s="145">
        <v>1</v>
      </c>
      <c r="D76" s="145">
        <v>1</v>
      </c>
    </row>
    <row r="77" spans="1:4" x14ac:dyDescent="0.2">
      <c r="A77" s="43" t="s">
        <v>174</v>
      </c>
      <c r="B77" s="145"/>
      <c r="C77" s="145">
        <v>2</v>
      </c>
      <c r="D77" s="145">
        <v>2</v>
      </c>
    </row>
    <row r="78" spans="1:4" x14ac:dyDescent="0.2">
      <c r="A78" s="7" t="s">
        <v>55</v>
      </c>
      <c r="B78" s="101">
        <v>2</v>
      </c>
      <c r="C78" s="101">
        <v>2</v>
      </c>
      <c r="D78" s="101">
        <v>4</v>
      </c>
    </row>
    <row r="79" spans="1:4" x14ac:dyDescent="0.2">
      <c r="A79" s="43" t="s">
        <v>86</v>
      </c>
      <c r="B79" s="145">
        <v>2</v>
      </c>
      <c r="C79" s="145">
        <v>1</v>
      </c>
      <c r="D79" s="145">
        <v>3</v>
      </c>
    </row>
    <row r="80" spans="1:4" x14ac:dyDescent="0.2">
      <c r="A80" s="43" t="s">
        <v>212</v>
      </c>
      <c r="B80" s="145"/>
      <c r="C80" s="145">
        <v>1</v>
      </c>
      <c r="D80" s="145">
        <v>1</v>
      </c>
    </row>
    <row r="81" spans="1:4" x14ac:dyDescent="0.2">
      <c r="A81" s="7" t="s">
        <v>8835</v>
      </c>
      <c r="B81" s="101">
        <v>3</v>
      </c>
      <c r="C81" s="101">
        <v>6</v>
      </c>
      <c r="D81" s="101">
        <v>9</v>
      </c>
    </row>
    <row r="82" spans="1:4" ht="15" x14ac:dyDescent="0.25">
      <c r="A82"/>
      <c r="B82"/>
      <c r="C82"/>
      <c r="D82"/>
    </row>
    <row r="83" spans="1:4" ht="15" x14ac:dyDescent="0.25">
      <c r="A83"/>
      <c r="B83"/>
      <c r="C83"/>
      <c r="D83"/>
    </row>
    <row r="84" spans="1:4" ht="15" x14ac:dyDescent="0.25">
      <c r="A84"/>
      <c r="B84"/>
      <c r="C84"/>
      <c r="D84"/>
    </row>
    <row r="85" spans="1:4" ht="15" x14ac:dyDescent="0.25">
      <c r="A85"/>
      <c r="B85"/>
      <c r="C85"/>
      <c r="D85"/>
    </row>
    <row r="86" spans="1:4" ht="15" x14ac:dyDescent="0.25">
      <c r="A86"/>
      <c r="B86"/>
      <c r="C86"/>
      <c r="D86"/>
    </row>
    <row r="87" spans="1:4" ht="15" x14ac:dyDescent="0.25">
      <c r="A87"/>
      <c r="B87"/>
      <c r="C87"/>
      <c r="D87"/>
    </row>
    <row r="88" spans="1:4" ht="15" x14ac:dyDescent="0.25">
      <c r="A88"/>
      <c r="B88"/>
      <c r="C88"/>
      <c r="D88"/>
    </row>
    <row r="89" spans="1:4" ht="15" x14ac:dyDescent="0.25">
      <c r="A89"/>
      <c r="B89"/>
      <c r="C89"/>
      <c r="D89"/>
    </row>
    <row r="90" spans="1:4" ht="15" x14ac:dyDescent="0.25">
      <c r="A90"/>
      <c r="B90"/>
      <c r="C90"/>
      <c r="D90"/>
    </row>
    <row r="91" spans="1:4" ht="15" x14ac:dyDescent="0.25">
      <c r="A91"/>
      <c r="B91"/>
      <c r="C91"/>
      <c r="D91"/>
    </row>
    <row r="92" spans="1:4" ht="15" x14ac:dyDescent="0.25">
      <c r="A92"/>
      <c r="B92"/>
      <c r="C92"/>
      <c r="D92"/>
    </row>
    <row r="93" spans="1:4" ht="15" x14ac:dyDescent="0.25">
      <c r="A93"/>
      <c r="B93"/>
      <c r="C93"/>
      <c r="D93"/>
    </row>
    <row r="94" spans="1:4" ht="15" x14ac:dyDescent="0.25">
      <c r="A94"/>
      <c r="B94"/>
      <c r="C94"/>
      <c r="D94"/>
    </row>
    <row r="95" spans="1:4" ht="15" x14ac:dyDescent="0.25">
      <c r="A95"/>
      <c r="B95"/>
      <c r="C95"/>
      <c r="D95"/>
    </row>
    <row r="96" spans="1:4" ht="15" x14ac:dyDescent="0.25">
      <c r="A96"/>
      <c r="B96"/>
      <c r="C96"/>
      <c r="D96"/>
    </row>
    <row r="97" spans="1:4" ht="15" x14ac:dyDescent="0.25">
      <c r="A97"/>
      <c r="B97"/>
      <c r="C97"/>
      <c r="D97"/>
    </row>
    <row r="98" spans="1:4" ht="15" x14ac:dyDescent="0.25">
      <c r="A98"/>
      <c r="B98"/>
      <c r="C98"/>
      <c r="D98"/>
    </row>
    <row r="99" spans="1:4" ht="15" x14ac:dyDescent="0.25">
      <c r="A99"/>
      <c r="B99"/>
      <c r="C99"/>
      <c r="D99"/>
    </row>
    <row r="100" spans="1:4" ht="15" x14ac:dyDescent="0.25">
      <c r="A100"/>
      <c r="B100"/>
      <c r="C100"/>
      <c r="D100"/>
    </row>
    <row r="101" spans="1:4" ht="15" x14ac:dyDescent="0.25">
      <c r="A101"/>
      <c r="B101"/>
      <c r="C101"/>
      <c r="D101"/>
    </row>
    <row r="102" spans="1:4" ht="15" x14ac:dyDescent="0.25">
      <c r="A102"/>
      <c r="B102"/>
      <c r="C102"/>
      <c r="D102"/>
    </row>
    <row r="103" spans="1:4" ht="15" x14ac:dyDescent="0.25">
      <c r="A103"/>
      <c r="B103"/>
      <c r="C103"/>
      <c r="D103"/>
    </row>
    <row r="104" spans="1:4" ht="15" x14ac:dyDescent="0.25">
      <c r="A104"/>
      <c r="B104"/>
      <c r="C104"/>
      <c r="D104"/>
    </row>
    <row r="105" spans="1:4" ht="15" x14ac:dyDescent="0.25">
      <c r="A105"/>
      <c r="B105"/>
      <c r="C105"/>
      <c r="D105"/>
    </row>
    <row r="106" spans="1:4" ht="15" x14ac:dyDescent="0.25">
      <c r="A106"/>
      <c r="B106"/>
      <c r="C106"/>
      <c r="D106"/>
    </row>
    <row r="107" spans="1:4" ht="15" x14ac:dyDescent="0.25">
      <c r="A107"/>
      <c r="B107"/>
      <c r="C107"/>
      <c r="D107"/>
    </row>
    <row r="108" spans="1:4" ht="15" x14ac:dyDescent="0.25">
      <c r="A108"/>
      <c r="B108"/>
      <c r="C108"/>
      <c r="D108"/>
    </row>
    <row r="109" spans="1:4" ht="15" x14ac:dyDescent="0.25">
      <c r="A109"/>
      <c r="B109"/>
      <c r="C109"/>
      <c r="D109"/>
    </row>
    <row r="110" spans="1:4" ht="15" x14ac:dyDescent="0.25">
      <c r="A110"/>
      <c r="B110"/>
      <c r="C110"/>
      <c r="D110"/>
    </row>
    <row r="111" spans="1:4" ht="15" x14ac:dyDescent="0.25">
      <c r="A111"/>
      <c r="B111"/>
      <c r="C111"/>
      <c r="D111"/>
    </row>
    <row r="112" spans="1:4" ht="15" x14ac:dyDescent="0.25">
      <c r="A112"/>
      <c r="B112"/>
      <c r="C112"/>
      <c r="D112"/>
    </row>
    <row r="113" spans="1:4" ht="15" x14ac:dyDescent="0.25">
      <c r="A113"/>
      <c r="B113"/>
      <c r="C113"/>
      <c r="D113"/>
    </row>
    <row r="114" spans="1:4" ht="15" x14ac:dyDescent="0.25">
      <c r="A114"/>
      <c r="B114"/>
      <c r="C114"/>
      <c r="D114"/>
    </row>
    <row r="115" spans="1:4" ht="15" x14ac:dyDescent="0.25">
      <c r="A115"/>
      <c r="B115"/>
      <c r="C115"/>
      <c r="D115"/>
    </row>
    <row r="116" spans="1:4" ht="15" x14ac:dyDescent="0.25">
      <c r="A116"/>
      <c r="B116"/>
      <c r="C116"/>
      <c r="D116"/>
    </row>
    <row r="117" spans="1:4" ht="15" x14ac:dyDescent="0.25">
      <c r="A117"/>
      <c r="B117"/>
      <c r="C117"/>
      <c r="D117"/>
    </row>
    <row r="118" spans="1:4" ht="15" x14ac:dyDescent="0.25">
      <c r="A118"/>
      <c r="B118"/>
      <c r="C118"/>
      <c r="D118"/>
    </row>
    <row r="119" spans="1:4" ht="15" x14ac:dyDescent="0.25">
      <c r="A119"/>
      <c r="B119"/>
      <c r="C119"/>
      <c r="D119"/>
    </row>
    <row r="120" spans="1:4" ht="15" x14ac:dyDescent="0.25">
      <c r="A120"/>
      <c r="B120"/>
      <c r="C120"/>
      <c r="D120"/>
    </row>
    <row r="121" spans="1:4" ht="15" x14ac:dyDescent="0.25">
      <c r="A121"/>
      <c r="B121"/>
      <c r="C121"/>
      <c r="D121"/>
    </row>
    <row r="122" spans="1:4" ht="15" x14ac:dyDescent="0.25">
      <c r="A122"/>
      <c r="B122"/>
      <c r="C122"/>
      <c r="D122"/>
    </row>
    <row r="123" spans="1:4" ht="15" x14ac:dyDescent="0.25">
      <c r="A123"/>
      <c r="B123"/>
      <c r="C123"/>
      <c r="D123"/>
    </row>
    <row r="124" spans="1:4" ht="15" x14ac:dyDescent="0.25">
      <c r="A124"/>
      <c r="B124"/>
      <c r="C124"/>
      <c r="D124"/>
    </row>
    <row r="125" spans="1:4" ht="15" x14ac:dyDescent="0.25">
      <c r="A125"/>
      <c r="B125"/>
      <c r="C125"/>
      <c r="D125"/>
    </row>
    <row r="126" spans="1:4" ht="15" x14ac:dyDescent="0.25">
      <c r="A126"/>
      <c r="B126"/>
      <c r="C126"/>
      <c r="D126"/>
    </row>
    <row r="127" spans="1:4" ht="15" x14ac:dyDescent="0.25">
      <c r="A127"/>
      <c r="B127"/>
      <c r="C127"/>
      <c r="D127"/>
    </row>
    <row r="128" spans="1:4" ht="15" x14ac:dyDescent="0.25">
      <c r="A128"/>
      <c r="B128"/>
      <c r="C128"/>
      <c r="D128"/>
    </row>
    <row r="129" spans="1:4" ht="15" x14ac:dyDescent="0.25">
      <c r="A129"/>
      <c r="B129"/>
      <c r="C129"/>
      <c r="D129"/>
    </row>
    <row r="130" spans="1:4" ht="15" x14ac:dyDescent="0.25">
      <c r="A130"/>
      <c r="B130"/>
      <c r="C130"/>
      <c r="D130"/>
    </row>
    <row r="131" spans="1:4" ht="15" x14ac:dyDescent="0.25">
      <c r="A131"/>
      <c r="B131"/>
      <c r="C131"/>
      <c r="D131"/>
    </row>
    <row r="132" spans="1:4" ht="15" x14ac:dyDescent="0.25">
      <c r="A132"/>
      <c r="B132"/>
      <c r="C132"/>
      <c r="D132"/>
    </row>
    <row r="133" spans="1:4" ht="15" x14ac:dyDescent="0.25">
      <c r="A133"/>
      <c r="B133"/>
      <c r="C133"/>
      <c r="D133"/>
    </row>
    <row r="134" spans="1:4" ht="15" x14ac:dyDescent="0.25">
      <c r="A134"/>
      <c r="B134"/>
      <c r="C134"/>
      <c r="D134"/>
    </row>
    <row r="135" spans="1:4" ht="15" x14ac:dyDescent="0.25">
      <c r="A135"/>
      <c r="B135"/>
      <c r="C135"/>
      <c r="D135"/>
    </row>
    <row r="136" spans="1:4" ht="15" x14ac:dyDescent="0.25">
      <c r="A136"/>
      <c r="B136"/>
      <c r="C136"/>
      <c r="D136"/>
    </row>
    <row r="137" spans="1:4" ht="15" x14ac:dyDescent="0.25">
      <c r="A137"/>
      <c r="B137"/>
      <c r="C137"/>
      <c r="D137"/>
    </row>
    <row r="138" spans="1:4" ht="15" x14ac:dyDescent="0.25">
      <c r="A138"/>
      <c r="B138"/>
      <c r="C138"/>
      <c r="D138"/>
    </row>
  </sheetData>
  <pageMargins left="0.7" right="0.7" top="0.75" bottom="0.75" header="0.3" footer="0.3"/>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2BA730-8E9C-4F63-B19B-D988CDF9130C}">
  <dimension ref="B2:I119"/>
  <sheetViews>
    <sheetView tabSelected="1" workbookViewId="0">
      <selection activeCell="G27" sqref="G27"/>
    </sheetView>
  </sheetViews>
  <sheetFormatPr baseColWidth="10" defaultColWidth="11.5703125" defaultRowHeight="12.75" x14ac:dyDescent="0.2"/>
  <cols>
    <col min="1" max="1" width="11.5703125" style="2"/>
    <col min="2" max="2" width="24.42578125" style="2" bestFit="1" customWidth="1"/>
    <col min="3" max="3" width="21.5703125" style="2" bestFit="1" customWidth="1"/>
    <col min="4" max="6" width="11.140625" style="2" bestFit="1" customWidth="1"/>
    <col min="7" max="7" width="25" style="2" bestFit="1" customWidth="1"/>
    <col min="8" max="8" width="21.42578125" style="2" bestFit="1" customWidth="1"/>
    <col min="9" max="9" width="22.42578125" style="2" bestFit="1" customWidth="1"/>
    <col min="10" max="10" width="11.85546875" style="2" bestFit="1" customWidth="1"/>
    <col min="11" max="12" width="13.42578125" style="2" bestFit="1" customWidth="1"/>
    <col min="13" max="15" width="16.140625" style="2" bestFit="1" customWidth="1"/>
    <col min="16" max="16" width="12.5703125" style="2" bestFit="1" customWidth="1"/>
    <col min="17" max="19" width="15.42578125" style="2" bestFit="1" customWidth="1"/>
    <col min="20" max="20" width="12.140625" style="2" bestFit="1" customWidth="1"/>
    <col min="21" max="22" width="6.140625" style="2" bestFit="1" customWidth="1"/>
    <col min="23" max="23" width="6.5703125" style="2" bestFit="1" customWidth="1"/>
    <col min="24" max="24" width="6" style="2" bestFit="1" customWidth="1"/>
    <col min="25" max="26" width="6.42578125" style="2" bestFit="1" customWidth="1"/>
    <col min="27" max="27" width="11.140625" style="2" bestFit="1" customWidth="1"/>
    <col min="28" max="16384" width="11.5703125" style="2"/>
  </cols>
  <sheetData>
    <row r="2" spans="2:9" x14ac:dyDescent="0.2">
      <c r="B2" s="144" t="s">
        <v>8856</v>
      </c>
      <c r="C2" s="144"/>
      <c r="D2" s="144"/>
      <c r="E2" s="144"/>
      <c r="F2" s="144"/>
      <c r="G2" s="144"/>
      <c r="H2" s="144"/>
      <c r="I2" s="144"/>
    </row>
    <row r="3" spans="2:9" x14ac:dyDescent="0.2">
      <c r="B3" s="86"/>
      <c r="C3" s="86"/>
      <c r="D3" s="86"/>
      <c r="E3" s="86"/>
      <c r="F3" s="86"/>
      <c r="G3" s="86"/>
      <c r="H3" s="86"/>
      <c r="I3" s="86"/>
    </row>
    <row r="4" spans="2:9" x14ac:dyDescent="0.2">
      <c r="G4" s="144" t="s">
        <v>8857</v>
      </c>
      <c r="H4" s="144"/>
      <c r="I4" s="144"/>
    </row>
    <row r="5" spans="2:9" x14ac:dyDescent="0.2">
      <c r="B5" s="87" t="s">
        <v>8858</v>
      </c>
      <c r="C5" s="88" t="s">
        <v>82</v>
      </c>
      <c r="D5" s="88" t="s">
        <v>67</v>
      </c>
      <c r="G5" s="87" t="s">
        <v>8858</v>
      </c>
      <c r="H5" s="87" t="s">
        <v>8859</v>
      </c>
      <c r="I5" s="87" t="s">
        <v>8860</v>
      </c>
    </row>
    <row r="6" spans="2:9" x14ac:dyDescent="0.2">
      <c r="B6" s="9" t="s">
        <v>32</v>
      </c>
      <c r="C6" s="89">
        <f>$D26</f>
        <v>391</v>
      </c>
      <c r="D6" s="89">
        <f>$C26</f>
        <v>117</v>
      </c>
      <c r="G6" s="9" t="s">
        <v>32</v>
      </c>
      <c r="H6" s="90">
        <f>D6</f>
        <v>117</v>
      </c>
      <c r="I6" s="91">
        <f>H6/$H$11</f>
        <v>0.84172661870503596</v>
      </c>
    </row>
    <row r="7" spans="2:9" x14ac:dyDescent="0.2">
      <c r="B7" s="9" t="s">
        <v>33</v>
      </c>
      <c r="C7" s="89">
        <f>$D48</f>
        <v>165</v>
      </c>
      <c r="D7" s="89">
        <f>$C48</f>
        <v>20</v>
      </c>
      <c r="G7" s="9" t="s">
        <v>33</v>
      </c>
      <c r="H7" s="90">
        <f>D7</f>
        <v>20</v>
      </c>
      <c r="I7" s="91">
        <f>H7/$H$11</f>
        <v>0.14388489208633093</v>
      </c>
    </row>
    <row r="8" spans="2:9" x14ac:dyDescent="0.2">
      <c r="B8" s="9" t="s">
        <v>34</v>
      </c>
      <c r="C8" s="89">
        <f>$D68</f>
        <v>66</v>
      </c>
      <c r="D8" s="157">
        <f>C$68</f>
        <v>2</v>
      </c>
      <c r="G8" s="9" t="s">
        <v>34</v>
      </c>
      <c r="H8" s="90">
        <f>D8</f>
        <v>2</v>
      </c>
      <c r="I8" s="91">
        <f t="shared" ref="I8:I10" si="0">H8/$H$11</f>
        <v>1.4388489208633094E-2</v>
      </c>
    </row>
    <row r="9" spans="2:9" x14ac:dyDescent="0.2">
      <c r="B9" s="9" t="s">
        <v>8861</v>
      </c>
      <c r="C9" s="89">
        <f>C$86</f>
        <v>25</v>
      </c>
      <c r="D9" s="89">
        <v>0</v>
      </c>
      <c r="G9" s="9" t="s">
        <v>8861</v>
      </c>
      <c r="H9" s="90">
        <f>D9</f>
        <v>0</v>
      </c>
      <c r="I9" s="91">
        <f t="shared" si="0"/>
        <v>0</v>
      </c>
    </row>
    <row r="10" spans="2:9" x14ac:dyDescent="0.2">
      <c r="B10" s="9" t="s">
        <v>36</v>
      </c>
      <c r="C10" s="89">
        <f>C$102</f>
        <v>3</v>
      </c>
      <c r="D10" s="89">
        <v>0</v>
      </c>
      <c r="G10" s="9" t="s">
        <v>36</v>
      </c>
      <c r="H10" s="90">
        <f>D10</f>
        <v>0</v>
      </c>
      <c r="I10" s="91">
        <f t="shared" si="0"/>
        <v>0</v>
      </c>
    </row>
    <row r="11" spans="2:9" x14ac:dyDescent="0.2">
      <c r="B11" s="45" t="s">
        <v>8862</v>
      </c>
      <c r="C11" s="154">
        <f>SUM(C6:C10)</f>
        <v>650</v>
      </c>
      <c r="D11" s="154">
        <f>SUM(D6:D10)</f>
        <v>139</v>
      </c>
      <c r="E11" s="88">
        <f>C11+D11</f>
        <v>789</v>
      </c>
      <c r="G11" s="45" t="s">
        <v>8862</v>
      </c>
      <c r="H11" s="155">
        <f>SUM(H6:H10)</f>
        <v>139</v>
      </c>
      <c r="I11" s="92">
        <f>SUM(I6:I10)</f>
        <v>1</v>
      </c>
    </row>
    <row r="14" spans="2:9" x14ac:dyDescent="0.2">
      <c r="B14" s="87" t="s">
        <v>8858</v>
      </c>
      <c r="C14" s="88" t="s">
        <v>82</v>
      </c>
      <c r="D14" s="88" t="s">
        <v>67</v>
      </c>
      <c r="G14" s="144" t="s">
        <v>8863</v>
      </c>
      <c r="H14" s="144"/>
      <c r="I14" s="144"/>
    </row>
    <row r="15" spans="2:9" x14ac:dyDescent="0.2">
      <c r="B15" s="9" t="s">
        <v>32</v>
      </c>
      <c r="C15" s="91">
        <f>C6/$E$11</f>
        <v>0.49556400506970849</v>
      </c>
      <c r="D15" s="91">
        <f>D6/$E$11</f>
        <v>0.14828897338403041</v>
      </c>
      <c r="G15" s="87" t="s">
        <v>8858</v>
      </c>
      <c r="H15" s="87" t="s">
        <v>8859</v>
      </c>
      <c r="I15" s="87" t="s">
        <v>8860</v>
      </c>
    </row>
    <row r="16" spans="2:9" x14ac:dyDescent="0.2">
      <c r="B16" s="9" t="s">
        <v>33</v>
      </c>
      <c r="C16" s="91">
        <f t="shared" ref="C16:D19" si="1">C7/$E$11</f>
        <v>0.20912547528517111</v>
      </c>
      <c r="D16" s="91">
        <f t="shared" si="1"/>
        <v>2.5348542458808618E-2</v>
      </c>
      <c r="G16" s="9" t="s">
        <v>32</v>
      </c>
      <c r="H16" s="90">
        <f>C6</f>
        <v>391</v>
      </c>
      <c r="I16" s="91">
        <f>H16/$H$21</f>
        <v>0.60153846153846158</v>
      </c>
    </row>
    <row r="17" spans="2:9" x14ac:dyDescent="0.2">
      <c r="B17" s="9" t="s">
        <v>34</v>
      </c>
      <c r="C17" s="91">
        <f t="shared" si="1"/>
        <v>8.3650190114068435E-2</v>
      </c>
      <c r="D17" s="91">
        <f t="shared" si="1"/>
        <v>2.5348542458808617E-3</v>
      </c>
      <c r="G17" s="9" t="s">
        <v>33</v>
      </c>
      <c r="H17" s="90">
        <f t="shared" ref="H17:H20" si="2">C7</f>
        <v>165</v>
      </c>
      <c r="I17" s="91">
        <f>H17/$H$21</f>
        <v>0.25384615384615383</v>
      </c>
    </row>
    <row r="18" spans="2:9" x14ac:dyDescent="0.2">
      <c r="B18" s="9" t="s">
        <v>8861</v>
      </c>
      <c r="C18" s="91">
        <f t="shared" si="1"/>
        <v>3.1685678073510776E-2</v>
      </c>
      <c r="D18" s="91">
        <f t="shared" si="1"/>
        <v>0</v>
      </c>
      <c r="G18" s="9" t="s">
        <v>34</v>
      </c>
      <c r="H18" s="90">
        <f t="shared" si="2"/>
        <v>66</v>
      </c>
      <c r="I18" s="91">
        <f>H18/$H$21</f>
        <v>0.10153846153846154</v>
      </c>
    </row>
    <row r="19" spans="2:9" x14ac:dyDescent="0.2">
      <c r="B19" s="9" t="s">
        <v>36</v>
      </c>
      <c r="C19" s="91">
        <f t="shared" si="1"/>
        <v>3.8022813688212928E-3</v>
      </c>
      <c r="D19" s="91">
        <f t="shared" si="1"/>
        <v>0</v>
      </c>
      <c r="G19" s="9" t="s">
        <v>8861</v>
      </c>
      <c r="H19" s="90">
        <f t="shared" si="2"/>
        <v>25</v>
      </c>
      <c r="I19" s="91">
        <f>H19/$H$21</f>
        <v>3.8461538461538464E-2</v>
      </c>
    </row>
    <row r="20" spans="2:9" x14ac:dyDescent="0.2">
      <c r="B20" s="45" t="s">
        <v>8862</v>
      </c>
      <c r="C20" s="93">
        <f>C11/$E$11</f>
        <v>0.82382762991128011</v>
      </c>
      <c r="D20" s="93">
        <f>D11/$E$11</f>
        <v>0.17617237008871989</v>
      </c>
      <c r="G20" s="9" t="s">
        <v>36</v>
      </c>
      <c r="H20" s="90">
        <f t="shared" si="2"/>
        <v>3</v>
      </c>
      <c r="I20" s="91">
        <f>H20/$H$21</f>
        <v>4.6153846153846158E-3</v>
      </c>
    </row>
    <row r="21" spans="2:9" x14ac:dyDescent="0.2">
      <c r="B21" s="51"/>
      <c r="C21" s="106"/>
      <c r="D21" s="106"/>
      <c r="G21" s="45" t="s">
        <v>8862</v>
      </c>
      <c r="H21" s="156">
        <f>SUM(H16:H20)</f>
        <v>650</v>
      </c>
      <c r="I21" s="92">
        <f>SUM(I16:I20)</f>
        <v>1</v>
      </c>
    </row>
    <row r="22" spans="2:9" x14ac:dyDescent="0.2">
      <c r="B22" s="6" t="s">
        <v>14</v>
      </c>
      <c r="C22" s="2" t="s">
        <v>61</v>
      </c>
    </row>
    <row r="24" spans="2:9" x14ac:dyDescent="0.2">
      <c r="B24" s="6" t="s">
        <v>8864</v>
      </c>
      <c r="C24" s="6" t="s">
        <v>8833</v>
      </c>
    </row>
    <row r="25" spans="2:9" x14ac:dyDescent="0.2">
      <c r="B25" s="6" t="s">
        <v>8831</v>
      </c>
      <c r="C25" s="2" t="s">
        <v>67</v>
      </c>
      <c r="D25" s="2" t="s">
        <v>82</v>
      </c>
      <c r="E25" s="2" t="s">
        <v>8835</v>
      </c>
    </row>
    <row r="26" spans="2:9" x14ac:dyDescent="0.2">
      <c r="B26" s="7" t="s">
        <v>8865</v>
      </c>
      <c r="C26" s="145">
        <v>117</v>
      </c>
      <c r="D26" s="145">
        <v>391</v>
      </c>
      <c r="E26" s="145">
        <v>508</v>
      </c>
    </row>
    <row r="27" spans="2:9" x14ac:dyDescent="0.2">
      <c r="B27" s="43" t="s">
        <v>531</v>
      </c>
      <c r="C27" s="145">
        <v>2</v>
      </c>
      <c r="D27" s="145">
        <v>27</v>
      </c>
      <c r="E27" s="145">
        <v>29</v>
      </c>
    </row>
    <row r="28" spans="2:9" x14ac:dyDescent="0.2">
      <c r="B28" s="43" t="s">
        <v>635</v>
      </c>
      <c r="C28" s="145">
        <v>3</v>
      </c>
      <c r="D28" s="145">
        <v>15</v>
      </c>
      <c r="E28" s="145">
        <v>18</v>
      </c>
    </row>
    <row r="29" spans="2:9" x14ac:dyDescent="0.2">
      <c r="B29" s="43" t="s">
        <v>308</v>
      </c>
      <c r="C29" s="145"/>
      <c r="D29" s="145">
        <v>85</v>
      </c>
      <c r="E29" s="145">
        <v>85</v>
      </c>
    </row>
    <row r="30" spans="2:9" x14ac:dyDescent="0.2">
      <c r="B30" s="43" t="s">
        <v>223</v>
      </c>
      <c r="C30" s="145">
        <v>4</v>
      </c>
      <c r="D30" s="145">
        <v>14</v>
      </c>
      <c r="E30" s="145">
        <v>18</v>
      </c>
    </row>
    <row r="31" spans="2:9" x14ac:dyDescent="0.2">
      <c r="B31" s="43" t="s">
        <v>397</v>
      </c>
      <c r="C31" s="145"/>
      <c r="D31" s="145">
        <v>3</v>
      </c>
      <c r="E31" s="145">
        <v>3</v>
      </c>
    </row>
    <row r="32" spans="2:9" x14ac:dyDescent="0.2">
      <c r="B32" s="43" t="s">
        <v>482</v>
      </c>
      <c r="C32" s="145"/>
      <c r="D32" s="145">
        <v>2</v>
      </c>
      <c r="E32" s="145">
        <v>2</v>
      </c>
    </row>
    <row r="33" spans="2:5" x14ac:dyDescent="0.2">
      <c r="B33" s="43" t="s">
        <v>86</v>
      </c>
      <c r="C33" s="145">
        <v>5</v>
      </c>
      <c r="D33" s="145">
        <v>17</v>
      </c>
      <c r="E33" s="145">
        <v>22</v>
      </c>
    </row>
    <row r="34" spans="2:5" x14ac:dyDescent="0.2">
      <c r="B34" s="43" t="s">
        <v>212</v>
      </c>
      <c r="C34" s="145">
        <v>7</v>
      </c>
      <c r="D34" s="145">
        <v>5</v>
      </c>
      <c r="E34" s="145">
        <v>12</v>
      </c>
    </row>
    <row r="35" spans="2:5" x14ac:dyDescent="0.2">
      <c r="B35" s="43" t="s">
        <v>233</v>
      </c>
      <c r="C35" s="145">
        <v>72</v>
      </c>
      <c r="D35" s="145">
        <v>174</v>
      </c>
      <c r="E35" s="145">
        <v>246</v>
      </c>
    </row>
    <row r="36" spans="2:5" x14ac:dyDescent="0.2">
      <c r="B36" s="43" t="s">
        <v>273</v>
      </c>
      <c r="C36" s="145">
        <v>22</v>
      </c>
      <c r="D36" s="145">
        <v>19</v>
      </c>
      <c r="E36" s="145">
        <v>41</v>
      </c>
    </row>
    <row r="37" spans="2:5" x14ac:dyDescent="0.2">
      <c r="B37" s="43" t="s">
        <v>174</v>
      </c>
      <c r="C37" s="145">
        <v>2</v>
      </c>
      <c r="D37" s="145">
        <v>24</v>
      </c>
      <c r="E37" s="145">
        <v>26</v>
      </c>
    </row>
    <row r="38" spans="2:5" x14ac:dyDescent="0.2">
      <c r="B38" s="43" t="s">
        <v>2513</v>
      </c>
      <c r="C38" s="145"/>
      <c r="D38" s="145">
        <v>6</v>
      </c>
      <c r="E38" s="145">
        <v>6</v>
      </c>
    </row>
    <row r="39" spans="2:5" x14ac:dyDescent="0.2">
      <c r="B39" s="7" t="s">
        <v>8835</v>
      </c>
      <c r="C39" s="145">
        <v>117</v>
      </c>
      <c r="D39" s="145">
        <v>391</v>
      </c>
      <c r="E39" s="145">
        <v>508</v>
      </c>
    </row>
    <row r="40" spans="2:5" ht="15" x14ac:dyDescent="0.25">
      <c r="B40"/>
      <c r="C40"/>
      <c r="D40"/>
      <c r="E40"/>
    </row>
    <row r="41" spans="2:5" ht="15" x14ac:dyDescent="0.25">
      <c r="B41"/>
      <c r="C41"/>
      <c r="D41"/>
      <c r="E41"/>
    </row>
    <row r="42" spans="2:5" ht="15" x14ac:dyDescent="0.25">
      <c r="B42"/>
      <c r="C42"/>
      <c r="D42"/>
      <c r="E42"/>
    </row>
    <row r="43" spans="2:5" ht="15" x14ac:dyDescent="0.25">
      <c r="B43"/>
      <c r="C43"/>
      <c r="D43"/>
      <c r="E43"/>
    </row>
    <row r="44" spans="2:5" ht="15" x14ac:dyDescent="0.25">
      <c r="B44" s="6" t="s">
        <v>14</v>
      </c>
      <c r="C44" s="2" t="s">
        <v>61</v>
      </c>
      <c r="D44"/>
      <c r="E44"/>
    </row>
    <row r="46" spans="2:5" x14ac:dyDescent="0.2">
      <c r="B46" s="6" t="s">
        <v>8867</v>
      </c>
      <c r="C46" s="6" t="s">
        <v>8833</v>
      </c>
    </row>
    <row r="47" spans="2:5" x14ac:dyDescent="0.2">
      <c r="B47" s="6" t="s">
        <v>8831</v>
      </c>
      <c r="C47" s="2" t="s">
        <v>67</v>
      </c>
      <c r="D47" s="2" t="s">
        <v>82</v>
      </c>
      <c r="E47" s="2" t="s">
        <v>8835</v>
      </c>
    </row>
    <row r="48" spans="2:5" x14ac:dyDescent="0.2">
      <c r="B48" s="7" t="s">
        <v>8865</v>
      </c>
      <c r="C48" s="145">
        <v>20</v>
      </c>
      <c r="D48" s="145">
        <v>165</v>
      </c>
      <c r="E48" s="145">
        <v>185</v>
      </c>
    </row>
    <row r="49" spans="2:5" x14ac:dyDescent="0.2">
      <c r="B49" s="43" t="s">
        <v>531</v>
      </c>
      <c r="C49" s="145"/>
      <c r="D49" s="145">
        <v>7</v>
      </c>
      <c r="E49" s="145">
        <v>7</v>
      </c>
    </row>
    <row r="50" spans="2:5" x14ac:dyDescent="0.2">
      <c r="B50" s="43" t="s">
        <v>635</v>
      </c>
      <c r="C50" s="145"/>
      <c r="D50" s="145">
        <v>12</v>
      </c>
      <c r="E50" s="145">
        <v>12</v>
      </c>
    </row>
    <row r="51" spans="2:5" x14ac:dyDescent="0.2">
      <c r="B51" s="43" t="s">
        <v>308</v>
      </c>
      <c r="C51" s="145"/>
      <c r="D51" s="145">
        <v>39</v>
      </c>
      <c r="E51" s="145">
        <v>39</v>
      </c>
    </row>
    <row r="52" spans="2:5" x14ac:dyDescent="0.2">
      <c r="B52" s="43" t="s">
        <v>223</v>
      </c>
      <c r="C52" s="145"/>
      <c r="D52" s="145">
        <v>21</v>
      </c>
      <c r="E52" s="145">
        <v>21</v>
      </c>
    </row>
    <row r="53" spans="2:5" x14ac:dyDescent="0.2">
      <c r="B53" s="43" t="s">
        <v>397</v>
      </c>
      <c r="C53" s="145"/>
      <c r="D53" s="145">
        <v>3</v>
      </c>
      <c r="E53" s="145">
        <v>3</v>
      </c>
    </row>
    <row r="54" spans="2:5" x14ac:dyDescent="0.2">
      <c r="B54" s="43" t="s">
        <v>482</v>
      </c>
      <c r="C54" s="145"/>
      <c r="D54" s="145">
        <v>1</v>
      </c>
      <c r="E54" s="145">
        <v>1</v>
      </c>
    </row>
    <row r="55" spans="2:5" x14ac:dyDescent="0.2">
      <c r="B55" s="43" t="s">
        <v>86</v>
      </c>
      <c r="C55" s="145">
        <v>2</v>
      </c>
      <c r="D55" s="145">
        <v>5</v>
      </c>
      <c r="E55" s="145">
        <v>7</v>
      </c>
    </row>
    <row r="56" spans="2:5" x14ac:dyDescent="0.2">
      <c r="B56" s="43" t="s">
        <v>212</v>
      </c>
      <c r="C56" s="145">
        <v>2</v>
      </c>
      <c r="D56" s="145">
        <v>1</v>
      </c>
      <c r="E56" s="145">
        <v>3</v>
      </c>
    </row>
    <row r="57" spans="2:5" x14ac:dyDescent="0.2">
      <c r="B57" s="43" t="s">
        <v>233</v>
      </c>
      <c r="C57" s="145">
        <v>9</v>
      </c>
      <c r="D57" s="145">
        <v>36</v>
      </c>
      <c r="E57" s="145">
        <v>45</v>
      </c>
    </row>
    <row r="58" spans="2:5" x14ac:dyDescent="0.2">
      <c r="B58" s="43" t="s">
        <v>273</v>
      </c>
      <c r="C58" s="145">
        <v>4</v>
      </c>
      <c r="D58" s="145">
        <v>18</v>
      </c>
      <c r="E58" s="145">
        <v>22</v>
      </c>
    </row>
    <row r="59" spans="2:5" x14ac:dyDescent="0.2">
      <c r="B59" s="43" t="s">
        <v>174</v>
      </c>
      <c r="C59" s="145">
        <v>3</v>
      </c>
      <c r="D59" s="145">
        <v>22</v>
      </c>
      <c r="E59" s="145">
        <v>25</v>
      </c>
    </row>
    <row r="60" spans="2:5" x14ac:dyDescent="0.2">
      <c r="B60" s="7" t="s">
        <v>8835</v>
      </c>
      <c r="C60" s="145">
        <v>20</v>
      </c>
      <c r="D60" s="145">
        <v>165</v>
      </c>
      <c r="E60" s="145">
        <v>185</v>
      </c>
    </row>
    <row r="61" spans="2:5" ht="15" x14ac:dyDescent="0.25">
      <c r="B61"/>
      <c r="C61"/>
      <c r="D61"/>
      <c r="E61"/>
    </row>
    <row r="62" spans="2:5" ht="15" x14ac:dyDescent="0.25">
      <c r="B62"/>
      <c r="C62"/>
      <c r="D62"/>
      <c r="E62"/>
    </row>
    <row r="63" spans="2:5" ht="15" x14ac:dyDescent="0.25">
      <c r="B63"/>
      <c r="C63"/>
      <c r="D63"/>
      <c r="E63"/>
    </row>
    <row r="64" spans="2:5" ht="15" x14ac:dyDescent="0.25">
      <c r="B64" s="6" t="s">
        <v>14</v>
      </c>
      <c r="C64" s="2" t="s">
        <v>61</v>
      </c>
      <c r="D64"/>
      <c r="E64"/>
    </row>
    <row r="66" spans="2:6" ht="15" x14ac:dyDescent="0.25">
      <c r="B66" s="6" t="s">
        <v>8868</v>
      </c>
      <c r="C66" s="6" t="s">
        <v>8833</v>
      </c>
      <c r="F66"/>
    </row>
    <row r="67" spans="2:6" ht="15" x14ac:dyDescent="0.25">
      <c r="B67" s="6" t="s">
        <v>8831</v>
      </c>
      <c r="C67" s="2" t="s">
        <v>67</v>
      </c>
      <c r="D67" s="2" t="s">
        <v>82</v>
      </c>
      <c r="E67" s="2" t="s">
        <v>8835</v>
      </c>
      <c r="F67"/>
    </row>
    <row r="68" spans="2:6" ht="15" x14ac:dyDescent="0.25">
      <c r="B68" s="7" t="s">
        <v>8865</v>
      </c>
      <c r="C68" s="145">
        <v>2</v>
      </c>
      <c r="D68" s="145">
        <v>66</v>
      </c>
      <c r="E68" s="145">
        <v>68</v>
      </c>
      <c r="F68"/>
    </row>
    <row r="69" spans="2:6" ht="15" x14ac:dyDescent="0.25">
      <c r="B69" s="43" t="s">
        <v>531</v>
      </c>
      <c r="C69" s="145"/>
      <c r="D69" s="145">
        <v>7</v>
      </c>
      <c r="E69" s="145">
        <v>7</v>
      </c>
      <c r="F69"/>
    </row>
    <row r="70" spans="2:6" ht="15" x14ac:dyDescent="0.25">
      <c r="B70" s="43" t="s">
        <v>308</v>
      </c>
      <c r="C70" s="145"/>
      <c r="D70" s="145">
        <v>8</v>
      </c>
      <c r="E70" s="145">
        <v>8</v>
      </c>
      <c r="F70"/>
    </row>
    <row r="71" spans="2:6" ht="15" x14ac:dyDescent="0.25">
      <c r="B71" s="43" t="s">
        <v>223</v>
      </c>
      <c r="C71" s="145"/>
      <c r="D71" s="145">
        <v>8</v>
      </c>
      <c r="E71" s="145">
        <v>8</v>
      </c>
      <c r="F71"/>
    </row>
    <row r="72" spans="2:6" ht="15" x14ac:dyDescent="0.25">
      <c r="B72" s="43" t="s">
        <v>397</v>
      </c>
      <c r="C72" s="145"/>
      <c r="D72" s="145">
        <v>1</v>
      </c>
      <c r="E72" s="145">
        <v>1</v>
      </c>
      <c r="F72"/>
    </row>
    <row r="73" spans="2:6" ht="15" x14ac:dyDescent="0.25">
      <c r="B73" s="43" t="s">
        <v>482</v>
      </c>
      <c r="C73" s="145"/>
      <c r="D73" s="145">
        <v>2</v>
      </c>
      <c r="E73" s="145">
        <v>2</v>
      </c>
      <c r="F73"/>
    </row>
    <row r="74" spans="2:6" ht="15" x14ac:dyDescent="0.25">
      <c r="B74" s="43" t="s">
        <v>86</v>
      </c>
      <c r="C74" s="145"/>
      <c r="D74" s="145">
        <v>1</v>
      </c>
      <c r="E74" s="145">
        <v>1</v>
      </c>
      <c r="F74"/>
    </row>
    <row r="75" spans="2:6" ht="15" x14ac:dyDescent="0.25">
      <c r="B75" s="43" t="s">
        <v>212</v>
      </c>
      <c r="C75" s="145"/>
      <c r="D75" s="145">
        <v>1</v>
      </c>
      <c r="E75" s="145">
        <v>1</v>
      </c>
      <c r="F75"/>
    </row>
    <row r="76" spans="2:6" ht="15" x14ac:dyDescent="0.25">
      <c r="B76" s="43" t="s">
        <v>233</v>
      </c>
      <c r="C76" s="145"/>
      <c r="D76" s="145">
        <v>14</v>
      </c>
      <c r="E76" s="145">
        <v>14</v>
      </c>
      <c r="F76"/>
    </row>
    <row r="77" spans="2:6" ht="15" x14ac:dyDescent="0.25">
      <c r="B77" s="43" t="s">
        <v>273</v>
      </c>
      <c r="C77" s="145">
        <v>1</v>
      </c>
      <c r="D77" s="145">
        <v>6</v>
      </c>
      <c r="E77" s="145">
        <v>7</v>
      </c>
      <c r="F77"/>
    </row>
    <row r="78" spans="2:6" ht="15" x14ac:dyDescent="0.25">
      <c r="B78" s="43" t="s">
        <v>174</v>
      </c>
      <c r="C78" s="145">
        <v>1</v>
      </c>
      <c r="D78" s="145">
        <v>18</v>
      </c>
      <c r="E78" s="145">
        <v>19</v>
      </c>
      <c r="F78"/>
    </row>
    <row r="79" spans="2:6" ht="15" x14ac:dyDescent="0.25">
      <c r="B79" s="7" t="s">
        <v>8835</v>
      </c>
      <c r="C79" s="145">
        <v>2</v>
      </c>
      <c r="D79" s="145">
        <v>66</v>
      </c>
      <c r="E79" s="145">
        <v>68</v>
      </c>
      <c r="F79"/>
    </row>
    <row r="80" spans="2:6" ht="15" x14ac:dyDescent="0.25">
      <c r="B80"/>
      <c r="C80"/>
      <c r="D80"/>
      <c r="E80"/>
      <c r="F80"/>
    </row>
    <row r="81" spans="2:7" ht="15" x14ac:dyDescent="0.25">
      <c r="B81"/>
      <c r="C81"/>
      <c r="D81"/>
      <c r="E81"/>
      <c r="F81"/>
    </row>
    <row r="82" spans="2:7" ht="15" x14ac:dyDescent="0.25">
      <c r="B82" s="6" t="s">
        <v>14</v>
      </c>
      <c r="C82" s="2" t="s">
        <v>61</v>
      </c>
      <c r="D82"/>
      <c r="E82"/>
      <c r="F82"/>
    </row>
    <row r="84" spans="2:7" ht="15" x14ac:dyDescent="0.25">
      <c r="B84" s="6" t="s">
        <v>8869</v>
      </c>
      <c r="C84" s="6" t="s">
        <v>8833</v>
      </c>
      <c r="E84"/>
      <c r="F84"/>
      <c r="G84"/>
    </row>
    <row r="85" spans="2:7" ht="15" x14ac:dyDescent="0.25">
      <c r="B85" s="6" t="s">
        <v>8831</v>
      </c>
      <c r="C85" s="2" t="s">
        <v>82</v>
      </c>
      <c r="D85" s="2" t="s">
        <v>8835</v>
      </c>
      <c r="E85"/>
      <c r="F85"/>
      <c r="G85"/>
    </row>
    <row r="86" spans="2:7" ht="15" x14ac:dyDescent="0.25">
      <c r="B86" s="7" t="s">
        <v>8865</v>
      </c>
      <c r="C86" s="145">
        <v>25</v>
      </c>
      <c r="D86" s="145">
        <v>25</v>
      </c>
      <c r="E86"/>
      <c r="F86"/>
      <c r="G86"/>
    </row>
    <row r="87" spans="2:7" ht="15" x14ac:dyDescent="0.25">
      <c r="B87" s="43" t="s">
        <v>531</v>
      </c>
      <c r="C87" s="145">
        <v>4</v>
      </c>
      <c r="D87" s="145">
        <v>4</v>
      </c>
      <c r="E87"/>
      <c r="F87"/>
      <c r="G87"/>
    </row>
    <row r="88" spans="2:7" ht="15" x14ac:dyDescent="0.25">
      <c r="B88" s="43" t="s">
        <v>308</v>
      </c>
      <c r="C88" s="145">
        <v>5</v>
      </c>
      <c r="D88" s="145">
        <v>5</v>
      </c>
      <c r="E88"/>
      <c r="F88"/>
      <c r="G88"/>
    </row>
    <row r="89" spans="2:7" ht="15" x14ac:dyDescent="0.25">
      <c r="B89" s="43" t="s">
        <v>223</v>
      </c>
      <c r="C89" s="145">
        <v>2</v>
      </c>
      <c r="D89" s="145">
        <v>2</v>
      </c>
      <c r="E89"/>
      <c r="F89"/>
      <c r="G89"/>
    </row>
    <row r="90" spans="2:7" ht="15" x14ac:dyDescent="0.25">
      <c r="B90" s="43" t="s">
        <v>482</v>
      </c>
      <c r="C90" s="145">
        <v>1</v>
      </c>
      <c r="D90" s="145">
        <v>1</v>
      </c>
      <c r="E90"/>
      <c r="F90"/>
      <c r="G90"/>
    </row>
    <row r="91" spans="2:7" ht="15" x14ac:dyDescent="0.25">
      <c r="B91" s="43" t="s">
        <v>86</v>
      </c>
      <c r="C91" s="145">
        <v>1</v>
      </c>
      <c r="D91" s="145">
        <v>1</v>
      </c>
      <c r="E91"/>
      <c r="F91"/>
      <c r="G91"/>
    </row>
    <row r="92" spans="2:7" ht="15" x14ac:dyDescent="0.25">
      <c r="B92" s="43" t="s">
        <v>212</v>
      </c>
      <c r="C92" s="145">
        <v>1</v>
      </c>
      <c r="D92" s="145">
        <v>1</v>
      </c>
      <c r="E92"/>
      <c r="F92"/>
      <c r="G92"/>
    </row>
    <row r="93" spans="2:7" ht="15" x14ac:dyDescent="0.25">
      <c r="B93" s="43" t="s">
        <v>233</v>
      </c>
      <c r="C93" s="145">
        <v>4</v>
      </c>
      <c r="D93" s="145">
        <v>4</v>
      </c>
      <c r="E93"/>
      <c r="F93"/>
      <c r="G93"/>
    </row>
    <row r="94" spans="2:7" ht="15" x14ac:dyDescent="0.25">
      <c r="B94" s="43" t="s">
        <v>174</v>
      </c>
      <c r="C94" s="145">
        <v>7</v>
      </c>
      <c r="D94" s="145">
        <v>7</v>
      </c>
      <c r="E94"/>
      <c r="F94"/>
      <c r="G94"/>
    </row>
    <row r="95" spans="2:7" ht="15" x14ac:dyDescent="0.25">
      <c r="B95" s="7" t="s">
        <v>8835</v>
      </c>
      <c r="C95" s="145">
        <v>25</v>
      </c>
      <c r="D95" s="145">
        <v>25</v>
      </c>
      <c r="E95"/>
      <c r="F95"/>
      <c r="G95"/>
    </row>
    <row r="96" spans="2:7" ht="15" x14ac:dyDescent="0.25">
      <c r="B96"/>
      <c r="C96"/>
      <c r="D96"/>
      <c r="E96"/>
      <c r="F96"/>
      <c r="G96"/>
    </row>
    <row r="97" spans="2:7" ht="15" x14ac:dyDescent="0.25">
      <c r="B97"/>
      <c r="C97"/>
      <c r="D97"/>
      <c r="E97"/>
      <c r="F97"/>
      <c r="G97"/>
    </row>
    <row r="98" spans="2:7" ht="15" x14ac:dyDescent="0.25">
      <c r="B98" s="6" t="s">
        <v>14</v>
      </c>
      <c r="C98" s="2" t="s">
        <v>61</v>
      </c>
      <c r="D98"/>
      <c r="E98"/>
      <c r="F98"/>
      <c r="G98"/>
    </row>
    <row r="99" spans="2:7" ht="15" x14ac:dyDescent="0.25">
      <c r="B99"/>
      <c r="C99"/>
      <c r="D99"/>
      <c r="E99"/>
      <c r="F99"/>
    </row>
    <row r="100" spans="2:7" ht="15" x14ac:dyDescent="0.25">
      <c r="B100" s="6" t="s">
        <v>8870</v>
      </c>
      <c r="C100" s="6" t="s">
        <v>8833</v>
      </c>
      <c r="E100"/>
      <c r="F100"/>
    </row>
    <row r="101" spans="2:7" ht="15" x14ac:dyDescent="0.25">
      <c r="B101" s="6" t="s">
        <v>8831</v>
      </c>
      <c r="C101" s="2" t="s">
        <v>82</v>
      </c>
      <c r="D101" s="2" t="s">
        <v>8835</v>
      </c>
      <c r="E101"/>
      <c r="F101"/>
    </row>
    <row r="102" spans="2:7" ht="15" x14ac:dyDescent="0.25">
      <c r="B102" s="7" t="s">
        <v>8865</v>
      </c>
      <c r="C102" s="145">
        <v>3</v>
      </c>
      <c r="D102" s="145">
        <v>3</v>
      </c>
      <c r="E102"/>
      <c r="F102"/>
    </row>
    <row r="103" spans="2:7" ht="15" x14ac:dyDescent="0.25">
      <c r="B103" s="43" t="s">
        <v>635</v>
      </c>
      <c r="C103" s="145">
        <v>1</v>
      </c>
      <c r="D103" s="145">
        <v>1</v>
      </c>
      <c r="E103"/>
      <c r="F103"/>
    </row>
    <row r="104" spans="2:7" ht="15" x14ac:dyDescent="0.25">
      <c r="B104" s="43" t="s">
        <v>223</v>
      </c>
      <c r="C104" s="145">
        <v>1</v>
      </c>
      <c r="D104" s="145">
        <v>1</v>
      </c>
      <c r="E104"/>
    </row>
    <row r="105" spans="2:7" ht="15" x14ac:dyDescent="0.25">
      <c r="B105" s="43" t="s">
        <v>86</v>
      </c>
      <c r="C105" s="145">
        <v>1</v>
      </c>
      <c r="D105" s="145">
        <v>1</v>
      </c>
      <c r="E105"/>
    </row>
    <row r="106" spans="2:7" ht="15" x14ac:dyDescent="0.25">
      <c r="B106" s="7" t="s">
        <v>8835</v>
      </c>
      <c r="C106" s="145">
        <v>3</v>
      </c>
      <c r="D106" s="145">
        <v>3</v>
      </c>
      <c r="E106"/>
    </row>
    <row r="107" spans="2:7" ht="15" x14ac:dyDescent="0.25">
      <c r="B107"/>
      <c r="C107"/>
      <c r="D107"/>
      <c r="E107"/>
    </row>
    <row r="108" spans="2:7" ht="15" x14ac:dyDescent="0.25">
      <c r="B108"/>
      <c r="C108"/>
      <c r="D108"/>
      <c r="E108"/>
    </row>
    <row r="109" spans="2:7" ht="15" x14ac:dyDescent="0.25">
      <c r="B109"/>
      <c r="C109"/>
      <c r="D109"/>
      <c r="E109"/>
    </row>
    <row r="110" spans="2:7" ht="15" x14ac:dyDescent="0.25">
      <c r="B110"/>
      <c r="C110"/>
      <c r="D110"/>
      <c r="E110"/>
    </row>
    <row r="111" spans="2:7" ht="15" x14ac:dyDescent="0.25">
      <c r="B111"/>
      <c r="C111"/>
      <c r="D111"/>
      <c r="E111"/>
    </row>
    <row r="112" spans="2:7" ht="15" x14ac:dyDescent="0.25">
      <c r="B112"/>
      <c r="C112"/>
      <c r="D112"/>
      <c r="E112"/>
    </row>
    <row r="113" spans="2:5" ht="15" x14ac:dyDescent="0.25">
      <c r="B113"/>
      <c r="C113"/>
      <c r="D113"/>
      <c r="E113"/>
    </row>
    <row r="114" spans="2:5" ht="15" x14ac:dyDescent="0.25">
      <c r="B114"/>
      <c r="C114"/>
      <c r="D114"/>
      <c r="E114"/>
    </row>
    <row r="115" spans="2:5" ht="15" x14ac:dyDescent="0.25">
      <c r="B115"/>
      <c r="C115"/>
      <c r="D115"/>
      <c r="E115"/>
    </row>
    <row r="116" spans="2:5" ht="15" x14ac:dyDescent="0.25">
      <c r="B116"/>
      <c r="C116"/>
      <c r="D116"/>
      <c r="E116"/>
    </row>
    <row r="117" spans="2:5" ht="15" x14ac:dyDescent="0.25">
      <c r="B117"/>
      <c r="C117"/>
      <c r="D117"/>
      <c r="E117"/>
    </row>
    <row r="118" spans="2:5" ht="15" x14ac:dyDescent="0.25">
      <c r="B118"/>
      <c r="C118"/>
      <c r="D118"/>
      <c r="E118"/>
    </row>
    <row r="119" spans="2:5" ht="15" x14ac:dyDescent="0.25">
      <c r="B119"/>
      <c r="C119"/>
      <c r="D119"/>
      <c r="E119"/>
    </row>
  </sheetData>
  <mergeCells count="3">
    <mergeCell ref="B2:I2"/>
    <mergeCell ref="G4:I4"/>
    <mergeCell ref="G14:I14"/>
  </mergeCells>
  <pageMargins left="0.7" right="0.7" top="0.75" bottom="0.75" header="0.3" footer="0.3"/>
  <pageSetup paperSize="0" orientation="portrait" horizontalDpi="0" verticalDpi="0" copie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728A84-C300-4358-AC19-7B588F525BA7}">
  <dimension ref="B2:L190"/>
  <sheetViews>
    <sheetView workbookViewId="0">
      <selection activeCell="G29" sqref="G29"/>
    </sheetView>
  </sheetViews>
  <sheetFormatPr baseColWidth="10" defaultColWidth="11.5703125" defaultRowHeight="12.75" x14ac:dyDescent="0.2"/>
  <cols>
    <col min="1" max="1" width="11.5703125" style="2"/>
    <col min="2" max="2" width="42.42578125" style="2" bestFit="1" customWidth="1"/>
    <col min="3" max="3" width="20.140625" style="2" bestFit="1" customWidth="1"/>
    <col min="4" max="4" width="21.5703125" style="2" bestFit="1" customWidth="1"/>
    <col min="5" max="5" width="11.140625" style="2" bestFit="1" customWidth="1"/>
    <col min="6" max="6" width="19.85546875" style="2" bestFit="1" customWidth="1"/>
    <col min="7" max="8" width="15.42578125" style="2" bestFit="1" customWidth="1"/>
    <col min="9" max="9" width="37.7109375" style="2" bestFit="1" customWidth="1"/>
    <col min="10" max="11" width="19.85546875" style="2" bestFit="1" customWidth="1"/>
    <col min="12" max="12" width="13.42578125" style="2" bestFit="1" customWidth="1"/>
    <col min="13" max="15" width="16.140625" style="2" bestFit="1" customWidth="1"/>
    <col min="16" max="16" width="12.5703125" style="2" bestFit="1" customWidth="1"/>
    <col min="17" max="19" width="15.42578125" style="2" bestFit="1" customWidth="1"/>
    <col min="20" max="20" width="12.140625" style="2" bestFit="1" customWidth="1"/>
    <col min="21" max="22" width="6.140625" style="2" bestFit="1" customWidth="1"/>
    <col min="23" max="23" width="6.5703125" style="2" bestFit="1" customWidth="1"/>
    <col min="24" max="24" width="6" style="2" bestFit="1" customWidth="1"/>
    <col min="25" max="26" width="6.42578125" style="2" bestFit="1" customWidth="1"/>
    <col min="27" max="27" width="11.140625" style="2" bestFit="1" customWidth="1"/>
    <col min="28" max="16384" width="11.5703125" style="2"/>
  </cols>
  <sheetData>
    <row r="2" spans="2:12" x14ac:dyDescent="0.2">
      <c r="B2" s="144" t="s">
        <v>8871</v>
      </c>
      <c r="C2" s="144"/>
      <c r="D2" s="144"/>
      <c r="E2" s="144"/>
      <c r="F2" s="144"/>
      <c r="G2" s="144"/>
      <c r="H2" s="144"/>
      <c r="I2" s="144"/>
    </row>
    <row r="3" spans="2:12" x14ac:dyDescent="0.2">
      <c r="B3" s="86"/>
      <c r="C3" s="86"/>
      <c r="D3" s="86"/>
      <c r="E3" s="86"/>
      <c r="F3" s="86"/>
      <c r="G3" s="86"/>
      <c r="H3" s="86"/>
      <c r="I3" s="86"/>
    </row>
    <row r="4" spans="2:12" x14ac:dyDescent="0.2">
      <c r="G4" s="144" t="s">
        <v>8857</v>
      </c>
      <c r="H4" s="144"/>
      <c r="I4" s="144"/>
    </row>
    <row r="5" spans="2:12" x14ac:dyDescent="0.2">
      <c r="B5" s="87" t="s">
        <v>8858</v>
      </c>
      <c r="C5" s="88" t="s">
        <v>82</v>
      </c>
      <c r="D5" s="88" t="s">
        <v>67</v>
      </c>
      <c r="G5" s="87" t="s">
        <v>8858</v>
      </c>
      <c r="H5" s="87" t="s">
        <v>8859</v>
      </c>
      <c r="I5" s="87" t="s">
        <v>8860</v>
      </c>
    </row>
    <row r="6" spans="2:12" x14ac:dyDescent="0.2">
      <c r="B6" s="9" t="s">
        <v>32</v>
      </c>
      <c r="C6" s="89">
        <f>$D26</f>
        <v>279</v>
      </c>
      <c r="D6" s="89">
        <f>$C26</f>
        <v>15</v>
      </c>
      <c r="G6" s="9" t="s">
        <v>32</v>
      </c>
      <c r="H6" s="90">
        <f>D6</f>
        <v>15</v>
      </c>
      <c r="I6" s="91">
        <f>H6/$H$11</f>
        <v>0.1079136690647482</v>
      </c>
    </row>
    <row r="7" spans="2:12" x14ac:dyDescent="0.2">
      <c r="B7" s="9" t="s">
        <v>33</v>
      </c>
      <c r="C7" s="89">
        <f>$D49</f>
        <v>102</v>
      </c>
      <c r="D7" s="89">
        <f>$C49</f>
        <v>68</v>
      </c>
      <c r="G7" s="9" t="s">
        <v>33</v>
      </c>
      <c r="H7" s="90">
        <f>D7</f>
        <v>68</v>
      </c>
      <c r="I7" s="91">
        <f>H7/$H$11</f>
        <v>0.48920863309352519</v>
      </c>
    </row>
    <row r="8" spans="2:12" ht="15" x14ac:dyDescent="0.25">
      <c r="B8" s="9" t="s">
        <v>34</v>
      </c>
      <c r="C8" s="89">
        <f>$D83</f>
        <v>50</v>
      </c>
      <c r="D8" s="89">
        <f>$C83</f>
        <v>21</v>
      </c>
      <c r="G8" s="9" t="s">
        <v>34</v>
      </c>
      <c r="H8" s="90">
        <f>D8</f>
        <v>21</v>
      </c>
      <c r="I8" s="91">
        <f t="shared" ref="I8:I10" si="0">H8/$H$11</f>
        <v>0.15107913669064749</v>
      </c>
      <c r="L8" s="147"/>
    </row>
    <row r="9" spans="2:12" x14ac:dyDescent="0.2">
      <c r="B9" s="9" t="s">
        <v>8861</v>
      </c>
      <c r="C9" s="89">
        <f>$D116</f>
        <v>84</v>
      </c>
      <c r="D9" s="89">
        <f>$C116</f>
        <v>15</v>
      </c>
      <c r="G9" s="9" t="s">
        <v>8861</v>
      </c>
      <c r="H9" s="90">
        <f>D9</f>
        <v>15</v>
      </c>
      <c r="I9" s="91">
        <f t="shared" si="0"/>
        <v>0.1079136690647482</v>
      </c>
    </row>
    <row r="10" spans="2:12" ht="15" x14ac:dyDescent="0.25">
      <c r="B10" s="9" t="s">
        <v>36</v>
      </c>
      <c r="C10" s="89">
        <f>$D152</f>
        <v>135</v>
      </c>
      <c r="D10" s="89">
        <f>$C152</f>
        <v>20</v>
      </c>
      <c r="G10" s="9" t="s">
        <v>36</v>
      </c>
      <c r="H10" s="90">
        <f>D10</f>
        <v>20</v>
      </c>
      <c r="I10" s="91">
        <f t="shared" si="0"/>
        <v>0.14388489208633093</v>
      </c>
      <c r="L10" s="147"/>
    </row>
    <row r="11" spans="2:12" x14ac:dyDescent="0.2">
      <c r="B11" s="45" t="s">
        <v>8862</v>
      </c>
      <c r="C11" s="154">
        <f>SUM(C6:C10)</f>
        <v>650</v>
      </c>
      <c r="D11" s="154">
        <f>SUM(D6:D10)</f>
        <v>139</v>
      </c>
      <c r="E11" s="88">
        <f>C11+D11</f>
        <v>789</v>
      </c>
      <c r="G11" s="45" t="s">
        <v>8862</v>
      </c>
      <c r="H11" s="155">
        <f>SUM(H6:H10)</f>
        <v>139</v>
      </c>
      <c r="I11" s="92">
        <f>SUM(I6:I10)</f>
        <v>1</v>
      </c>
    </row>
    <row r="14" spans="2:12" x14ac:dyDescent="0.2">
      <c r="B14" s="87" t="s">
        <v>8858</v>
      </c>
      <c r="C14" s="88" t="s">
        <v>82</v>
      </c>
      <c r="D14" s="88" t="s">
        <v>67</v>
      </c>
      <c r="G14" s="144" t="s">
        <v>8863</v>
      </c>
      <c r="H14" s="144"/>
      <c r="I14" s="144"/>
    </row>
    <row r="15" spans="2:12" x14ac:dyDescent="0.2">
      <c r="B15" s="9" t="s">
        <v>32</v>
      </c>
      <c r="C15" s="91">
        <f>C6/$E$11</f>
        <v>0.35361216730038025</v>
      </c>
      <c r="D15" s="91">
        <f>D6/$E$11</f>
        <v>1.9011406844106463E-2</v>
      </c>
      <c r="G15" s="87" t="s">
        <v>8858</v>
      </c>
      <c r="H15" s="87" t="s">
        <v>8859</v>
      </c>
      <c r="I15" s="87" t="s">
        <v>8860</v>
      </c>
    </row>
    <row r="16" spans="2:12" x14ac:dyDescent="0.2">
      <c r="B16" s="9" t="s">
        <v>33</v>
      </c>
      <c r="C16" s="91">
        <f t="shared" ref="C16:D19" si="1">C7/$E$11</f>
        <v>0.12927756653992395</v>
      </c>
      <c r="D16" s="91">
        <f t="shared" si="1"/>
        <v>8.6185044359949309E-2</v>
      </c>
      <c r="G16" s="9" t="s">
        <v>32</v>
      </c>
      <c r="H16" s="90">
        <f>C6</f>
        <v>279</v>
      </c>
      <c r="I16" s="91">
        <f>H16/$H$21</f>
        <v>0.42923076923076925</v>
      </c>
    </row>
    <row r="17" spans="2:9" x14ac:dyDescent="0.2">
      <c r="B17" s="9" t="s">
        <v>34</v>
      </c>
      <c r="C17" s="91">
        <f t="shared" si="1"/>
        <v>6.3371356147021551E-2</v>
      </c>
      <c r="D17" s="91">
        <f t="shared" si="1"/>
        <v>2.6615969581749048E-2</v>
      </c>
      <c r="G17" s="9" t="s">
        <v>33</v>
      </c>
      <c r="H17" s="90">
        <f t="shared" ref="H17:H20" si="2">C7</f>
        <v>102</v>
      </c>
      <c r="I17" s="91">
        <f t="shared" ref="I17:I20" si="3">H17/$H$21</f>
        <v>0.15692307692307692</v>
      </c>
    </row>
    <row r="18" spans="2:9" x14ac:dyDescent="0.2">
      <c r="B18" s="9" t="s">
        <v>8861</v>
      </c>
      <c r="C18" s="91">
        <f t="shared" si="1"/>
        <v>0.10646387832699619</v>
      </c>
      <c r="D18" s="91">
        <f t="shared" si="1"/>
        <v>1.9011406844106463E-2</v>
      </c>
      <c r="G18" s="9" t="s">
        <v>34</v>
      </c>
      <c r="H18" s="90">
        <f t="shared" si="2"/>
        <v>50</v>
      </c>
      <c r="I18" s="91">
        <f t="shared" si="3"/>
        <v>7.6923076923076927E-2</v>
      </c>
    </row>
    <row r="19" spans="2:9" x14ac:dyDescent="0.2">
      <c r="B19" s="9" t="s">
        <v>36</v>
      </c>
      <c r="C19" s="91">
        <f t="shared" si="1"/>
        <v>0.17110266159695817</v>
      </c>
      <c r="D19" s="91">
        <f t="shared" si="1"/>
        <v>2.5348542458808618E-2</v>
      </c>
      <c r="G19" s="9" t="s">
        <v>8861</v>
      </c>
      <c r="H19" s="90">
        <f t="shared" si="2"/>
        <v>84</v>
      </c>
      <c r="I19" s="91">
        <f t="shared" si="3"/>
        <v>0.12923076923076923</v>
      </c>
    </row>
    <row r="20" spans="2:9" x14ac:dyDescent="0.2">
      <c r="B20" s="45" t="s">
        <v>8862</v>
      </c>
      <c r="C20" s="93">
        <f>C11/$E$11</f>
        <v>0.82382762991128011</v>
      </c>
      <c r="D20" s="93">
        <f>D11/$E$11</f>
        <v>0.17617237008871989</v>
      </c>
      <c r="G20" s="9" t="s">
        <v>36</v>
      </c>
      <c r="H20" s="90">
        <f t="shared" si="2"/>
        <v>135</v>
      </c>
      <c r="I20" s="91">
        <f t="shared" si="3"/>
        <v>0.2076923076923077</v>
      </c>
    </row>
    <row r="21" spans="2:9" x14ac:dyDescent="0.2">
      <c r="G21" s="45" t="s">
        <v>8862</v>
      </c>
      <c r="H21" s="156">
        <f>SUM(H16:H20)</f>
        <v>650</v>
      </c>
      <c r="I21" s="92">
        <f>SUM(I16:I20)</f>
        <v>1</v>
      </c>
    </row>
    <row r="22" spans="2:9" x14ac:dyDescent="0.2">
      <c r="B22" s="6" t="s">
        <v>14</v>
      </c>
      <c r="C22" s="2" t="s">
        <v>61</v>
      </c>
      <c r="G22" s="51"/>
      <c r="H22" s="51"/>
      <c r="I22" s="105"/>
    </row>
    <row r="24" spans="2:9" x14ac:dyDescent="0.2">
      <c r="B24" s="6" t="s">
        <v>8872</v>
      </c>
      <c r="C24" s="6" t="s">
        <v>8833</v>
      </c>
    </row>
    <row r="25" spans="2:9" x14ac:dyDescent="0.2">
      <c r="B25" s="6" t="s">
        <v>8831</v>
      </c>
      <c r="C25" s="2" t="s">
        <v>67</v>
      </c>
      <c r="D25" s="2" t="s">
        <v>82</v>
      </c>
      <c r="E25" s="2" t="s">
        <v>8835</v>
      </c>
    </row>
    <row r="26" spans="2:9" x14ac:dyDescent="0.2">
      <c r="B26" s="7" t="s">
        <v>8865</v>
      </c>
      <c r="C26" s="145">
        <v>15</v>
      </c>
      <c r="D26" s="145">
        <v>279</v>
      </c>
      <c r="E26" s="145">
        <v>294</v>
      </c>
    </row>
    <row r="27" spans="2:9" x14ac:dyDescent="0.2">
      <c r="B27" s="43" t="s">
        <v>531</v>
      </c>
      <c r="C27" s="145"/>
      <c r="D27" s="145">
        <v>6</v>
      </c>
      <c r="E27" s="145">
        <v>6</v>
      </c>
    </row>
    <row r="28" spans="2:9" x14ac:dyDescent="0.2">
      <c r="B28" s="43" t="s">
        <v>635</v>
      </c>
      <c r="C28" s="145">
        <v>1</v>
      </c>
      <c r="D28" s="145">
        <v>4</v>
      </c>
      <c r="E28" s="145">
        <v>5</v>
      </c>
    </row>
    <row r="29" spans="2:9" x14ac:dyDescent="0.2">
      <c r="B29" s="43" t="s">
        <v>308</v>
      </c>
      <c r="C29" s="145"/>
      <c r="D29" s="145">
        <v>83</v>
      </c>
      <c r="E29" s="145">
        <v>83</v>
      </c>
    </row>
    <row r="30" spans="2:9" x14ac:dyDescent="0.2">
      <c r="B30" s="43" t="s">
        <v>223</v>
      </c>
      <c r="C30" s="145">
        <v>2</v>
      </c>
      <c r="D30" s="145">
        <v>7</v>
      </c>
      <c r="E30" s="145">
        <v>9</v>
      </c>
    </row>
    <row r="31" spans="2:9" x14ac:dyDescent="0.2">
      <c r="B31" s="43" t="s">
        <v>86</v>
      </c>
      <c r="C31" s="145"/>
      <c r="D31" s="145">
        <v>11</v>
      </c>
      <c r="E31" s="145">
        <v>11</v>
      </c>
    </row>
    <row r="32" spans="2:9" x14ac:dyDescent="0.2">
      <c r="B32" s="43" t="s">
        <v>212</v>
      </c>
      <c r="C32" s="145"/>
      <c r="D32" s="145">
        <v>4</v>
      </c>
      <c r="E32" s="145">
        <v>4</v>
      </c>
    </row>
    <row r="33" spans="2:7" x14ac:dyDescent="0.2">
      <c r="B33" s="43" t="s">
        <v>233</v>
      </c>
      <c r="C33" s="145">
        <v>4</v>
      </c>
      <c r="D33" s="145">
        <v>146</v>
      </c>
      <c r="E33" s="145">
        <v>150</v>
      </c>
    </row>
    <row r="34" spans="2:7" x14ac:dyDescent="0.2">
      <c r="B34" s="43" t="s">
        <v>273</v>
      </c>
      <c r="C34" s="145">
        <v>6</v>
      </c>
      <c r="D34" s="145">
        <v>11</v>
      </c>
      <c r="E34" s="145">
        <v>17</v>
      </c>
    </row>
    <row r="35" spans="2:7" x14ac:dyDescent="0.2">
      <c r="B35" s="43" t="s">
        <v>174</v>
      </c>
      <c r="C35" s="145">
        <v>2</v>
      </c>
      <c r="D35" s="145">
        <v>5</v>
      </c>
      <c r="E35" s="145">
        <v>7</v>
      </c>
    </row>
    <row r="36" spans="2:7" x14ac:dyDescent="0.2">
      <c r="B36" s="43" t="s">
        <v>2513</v>
      </c>
      <c r="C36" s="145"/>
      <c r="D36" s="145">
        <v>2</v>
      </c>
      <c r="E36" s="145">
        <v>2</v>
      </c>
    </row>
    <row r="37" spans="2:7" x14ac:dyDescent="0.2">
      <c r="B37" s="7" t="s">
        <v>8835</v>
      </c>
      <c r="C37" s="145">
        <v>15</v>
      </c>
      <c r="D37" s="145">
        <v>279</v>
      </c>
      <c r="E37" s="145">
        <v>294</v>
      </c>
    </row>
    <row r="38" spans="2:7" ht="15" x14ac:dyDescent="0.25">
      <c r="B38"/>
      <c r="C38"/>
      <c r="D38"/>
      <c r="E38"/>
    </row>
    <row r="39" spans="2:7" ht="15" x14ac:dyDescent="0.25">
      <c r="B39"/>
      <c r="C39"/>
      <c r="D39"/>
      <c r="E39"/>
    </row>
    <row r="40" spans="2:7" ht="15" x14ac:dyDescent="0.25">
      <c r="B40"/>
      <c r="C40"/>
      <c r="D40"/>
      <c r="E40"/>
    </row>
    <row r="41" spans="2:7" ht="15" x14ac:dyDescent="0.25">
      <c r="B41"/>
      <c r="C41"/>
      <c r="D41"/>
      <c r="E41"/>
    </row>
    <row r="42" spans="2:7" ht="15" x14ac:dyDescent="0.25">
      <c r="B42"/>
      <c r="C42"/>
      <c r="D42"/>
      <c r="E42"/>
    </row>
    <row r="43" spans="2:7" x14ac:dyDescent="0.2">
      <c r="B43"/>
      <c r="C43"/>
    </row>
    <row r="44" spans="2:7" x14ac:dyDescent="0.2">
      <c r="B44"/>
      <c r="C44"/>
    </row>
    <row r="45" spans="2:7" ht="15" x14ac:dyDescent="0.25">
      <c r="B45" s="6" t="s">
        <v>14</v>
      </c>
      <c r="C45" s="2" t="s">
        <v>8866</v>
      </c>
      <c r="D45"/>
      <c r="E45"/>
    </row>
    <row r="47" spans="2:7" ht="15" x14ac:dyDescent="0.25">
      <c r="B47" s="6" t="s">
        <v>8873</v>
      </c>
      <c r="C47" s="6" t="s">
        <v>8833</v>
      </c>
      <c r="F47"/>
      <c r="G47"/>
    </row>
    <row r="48" spans="2:7" ht="15" x14ac:dyDescent="0.25">
      <c r="B48" s="6" t="s">
        <v>8831</v>
      </c>
      <c r="C48" s="2" t="s">
        <v>67</v>
      </c>
      <c r="D48" s="2" t="s">
        <v>82</v>
      </c>
      <c r="E48" s="2" t="s">
        <v>8835</v>
      </c>
      <c r="F48"/>
      <c r="G48"/>
    </row>
    <row r="49" spans="2:7" ht="15" x14ac:dyDescent="0.25">
      <c r="B49" s="7" t="s">
        <v>8865</v>
      </c>
      <c r="C49" s="145">
        <v>68</v>
      </c>
      <c r="D49" s="145">
        <v>102</v>
      </c>
      <c r="E49" s="145">
        <v>170</v>
      </c>
      <c r="F49"/>
      <c r="G49"/>
    </row>
    <row r="50" spans="2:7" ht="15" x14ac:dyDescent="0.25">
      <c r="B50" s="43" t="s">
        <v>531</v>
      </c>
      <c r="C50" s="145"/>
      <c r="D50" s="145">
        <v>1</v>
      </c>
      <c r="E50" s="145">
        <v>1</v>
      </c>
      <c r="F50"/>
      <c r="G50"/>
    </row>
    <row r="51" spans="2:7" ht="15" x14ac:dyDescent="0.25">
      <c r="B51" s="43" t="s">
        <v>635</v>
      </c>
      <c r="C51" s="145">
        <v>2</v>
      </c>
      <c r="D51" s="145">
        <v>9</v>
      </c>
      <c r="E51" s="145">
        <v>11</v>
      </c>
      <c r="F51"/>
      <c r="G51"/>
    </row>
    <row r="52" spans="2:7" ht="15" x14ac:dyDescent="0.25">
      <c r="B52" s="43" t="s">
        <v>308</v>
      </c>
      <c r="C52" s="145"/>
      <c r="D52" s="145">
        <v>35</v>
      </c>
      <c r="E52" s="145">
        <v>35</v>
      </c>
      <c r="F52"/>
      <c r="G52"/>
    </row>
    <row r="53" spans="2:7" ht="15" x14ac:dyDescent="0.25">
      <c r="B53" s="43" t="s">
        <v>223</v>
      </c>
      <c r="C53" s="145">
        <v>1</v>
      </c>
      <c r="D53" s="145">
        <v>10</v>
      </c>
      <c r="E53" s="145">
        <v>11</v>
      </c>
      <c r="F53"/>
      <c r="G53"/>
    </row>
    <row r="54" spans="2:7" ht="15" x14ac:dyDescent="0.25">
      <c r="B54" s="43" t="s">
        <v>397</v>
      </c>
      <c r="C54" s="145"/>
      <c r="D54" s="145">
        <v>3</v>
      </c>
      <c r="E54" s="145">
        <v>3</v>
      </c>
      <c r="F54"/>
      <c r="G54"/>
    </row>
    <row r="55" spans="2:7" ht="15" x14ac:dyDescent="0.25">
      <c r="B55" s="43" t="s">
        <v>86</v>
      </c>
      <c r="C55" s="145"/>
      <c r="D55" s="145">
        <v>1</v>
      </c>
      <c r="E55" s="145">
        <v>1</v>
      </c>
      <c r="F55"/>
      <c r="G55"/>
    </row>
    <row r="56" spans="2:7" ht="15" x14ac:dyDescent="0.25">
      <c r="B56" s="43" t="s">
        <v>212</v>
      </c>
      <c r="C56" s="145">
        <v>8</v>
      </c>
      <c r="D56" s="145"/>
      <c r="E56" s="145">
        <v>8</v>
      </c>
      <c r="F56"/>
      <c r="G56"/>
    </row>
    <row r="57" spans="2:7" ht="15" x14ac:dyDescent="0.25">
      <c r="B57" s="43" t="s">
        <v>233</v>
      </c>
      <c r="C57" s="145">
        <v>38</v>
      </c>
      <c r="D57" s="145">
        <v>22</v>
      </c>
      <c r="E57" s="145">
        <v>60</v>
      </c>
      <c r="F57"/>
      <c r="G57"/>
    </row>
    <row r="58" spans="2:7" ht="15" x14ac:dyDescent="0.25">
      <c r="B58" s="43" t="s">
        <v>273</v>
      </c>
      <c r="C58" s="145">
        <v>18</v>
      </c>
      <c r="D58" s="145">
        <v>11</v>
      </c>
      <c r="E58" s="145">
        <v>29</v>
      </c>
      <c r="F58"/>
      <c r="G58"/>
    </row>
    <row r="59" spans="2:7" ht="15" x14ac:dyDescent="0.25">
      <c r="B59" s="43" t="s">
        <v>174</v>
      </c>
      <c r="C59" s="145">
        <v>1</v>
      </c>
      <c r="D59" s="145">
        <v>9</v>
      </c>
      <c r="E59" s="145">
        <v>10</v>
      </c>
      <c r="F59"/>
      <c r="G59"/>
    </row>
    <row r="60" spans="2:7" ht="15" x14ac:dyDescent="0.25">
      <c r="B60" s="43" t="s">
        <v>2513</v>
      </c>
      <c r="C60" s="145"/>
      <c r="D60" s="145">
        <v>1</v>
      </c>
      <c r="E60" s="145">
        <v>1</v>
      </c>
      <c r="F60"/>
      <c r="G60"/>
    </row>
    <row r="61" spans="2:7" ht="15" x14ac:dyDescent="0.25">
      <c r="B61" s="7" t="s">
        <v>8835</v>
      </c>
      <c r="C61" s="145">
        <v>68</v>
      </c>
      <c r="D61" s="145">
        <v>102</v>
      </c>
      <c r="E61" s="145">
        <v>170</v>
      </c>
      <c r="F61"/>
      <c r="G61"/>
    </row>
    <row r="62" spans="2:7" ht="15" x14ac:dyDescent="0.25">
      <c r="B62"/>
      <c r="C62"/>
      <c r="D62"/>
      <c r="E62"/>
      <c r="F62"/>
      <c r="G62"/>
    </row>
    <row r="63" spans="2:7" x14ac:dyDescent="0.2">
      <c r="B63"/>
      <c r="C63"/>
      <c r="D63"/>
      <c r="E63"/>
    </row>
    <row r="64" spans="2:7" x14ac:dyDescent="0.2">
      <c r="B64"/>
      <c r="C64"/>
      <c r="D64"/>
      <c r="E64"/>
    </row>
    <row r="65" spans="2:5" x14ac:dyDescent="0.2">
      <c r="B65"/>
      <c r="C65"/>
      <c r="D65"/>
      <c r="E65"/>
    </row>
    <row r="66" spans="2:5" x14ac:dyDescent="0.2">
      <c r="B66"/>
      <c r="C66"/>
      <c r="D66"/>
      <c r="E66"/>
    </row>
    <row r="67" spans="2:5" x14ac:dyDescent="0.2">
      <c r="B67"/>
      <c r="C67"/>
      <c r="D67"/>
      <c r="E67"/>
    </row>
    <row r="68" spans="2:5" x14ac:dyDescent="0.2">
      <c r="B68"/>
      <c r="C68"/>
      <c r="D68"/>
      <c r="E68"/>
    </row>
    <row r="69" spans="2:5" x14ac:dyDescent="0.2">
      <c r="B69"/>
      <c r="C69"/>
      <c r="D69"/>
      <c r="E69"/>
    </row>
    <row r="70" spans="2:5" x14ac:dyDescent="0.2">
      <c r="B70"/>
      <c r="C70"/>
      <c r="D70"/>
      <c r="E70"/>
    </row>
    <row r="71" spans="2:5" x14ac:dyDescent="0.2">
      <c r="B71"/>
      <c r="C71"/>
      <c r="D71"/>
      <c r="E71"/>
    </row>
    <row r="72" spans="2:5" x14ac:dyDescent="0.2">
      <c r="B72"/>
      <c r="C72"/>
      <c r="D72"/>
      <c r="E72"/>
    </row>
    <row r="73" spans="2:5" x14ac:dyDescent="0.2">
      <c r="B73"/>
      <c r="C73"/>
      <c r="D73"/>
      <c r="E73"/>
    </row>
    <row r="74" spans="2:5" x14ac:dyDescent="0.2">
      <c r="B74"/>
      <c r="C74"/>
      <c r="D74"/>
      <c r="E74"/>
    </row>
    <row r="75" spans="2:5" x14ac:dyDescent="0.2">
      <c r="B75"/>
      <c r="C75"/>
      <c r="D75"/>
      <c r="E75"/>
    </row>
    <row r="76" spans="2:5" x14ac:dyDescent="0.2">
      <c r="B76"/>
      <c r="C76"/>
      <c r="D76"/>
      <c r="E76"/>
    </row>
    <row r="77" spans="2:5" ht="15" x14ac:dyDescent="0.25">
      <c r="B77"/>
      <c r="C77"/>
      <c r="D77"/>
      <c r="E77"/>
    </row>
    <row r="78" spans="2:5" ht="15" x14ac:dyDescent="0.25">
      <c r="B78"/>
      <c r="C78"/>
      <c r="D78"/>
      <c r="E78"/>
    </row>
    <row r="79" spans="2:5" ht="15" x14ac:dyDescent="0.25">
      <c r="B79" s="6" t="s">
        <v>14</v>
      </c>
      <c r="C79" s="2" t="s">
        <v>8866</v>
      </c>
      <c r="D79"/>
      <c r="E79"/>
    </row>
    <row r="80" spans="2:5" ht="15" x14ac:dyDescent="0.25">
      <c r="B80"/>
      <c r="C80"/>
      <c r="D80"/>
      <c r="E80"/>
    </row>
    <row r="81" spans="2:11" ht="15" x14ac:dyDescent="0.25">
      <c r="B81" s="6" t="s">
        <v>8874</v>
      </c>
      <c r="C81" s="6" t="s">
        <v>8833</v>
      </c>
      <c r="F81"/>
      <c r="G81"/>
      <c r="H81"/>
      <c r="I81"/>
      <c r="J81"/>
      <c r="K81"/>
    </row>
    <row r="82" spans="2:11" ht="15" x14ac:dyDescent="0.25">
      <c r="B82" s="6" t="s">
        <v>8831</v>
      </c>
      <c r="C82" s="2" t="s">
        <v>67</v>
      </c>
      <c r="D82" s="2" t="s">
        <v>82</v>
      </c>
      <c r="E82" s="2" t="s">
        <v>8835</v>
      </c>
      <c r="F82"/>
      <c r="G82"/>
      <c r="H82"/>
      <c r="I82"/>
      <c r="J82"/>
      <c r="K82"/>
    </row>
    <row r="83" spans="2:11" ht="15" x14ac:dyDescent="0.25">
      <c r="B83" s="7" t="s">
        <v>8865</v>
      </c>
      <c r="C83" s="145">
        <v>21</v>
      </c>
      <c r="D83" s="145">
        <v>50</v>
      </c>
      <c r="E83" s="145">
        <v>71</v>
      </c>
      <c r="F83"/>
      <c r="G83"/>
      <c r="H83"/>
      <c r="I83"/>
      <c r="J83"/>
      <c r="K83"/>
    </row>
    <row r="84" spans="2:11" ht="15" x14ac:dyDescent="0.25">
      <c r="B84" s="43" t="s">
        <v>531</v>
      </c>
      <c r="C84" s="145"/>
      <c r="D84" s="145">
        <v>2</v>
      </c>
      <c r="E84" s="145">
        <v>2</v>
      </c>
      <c r="F84"/>
      <c r="G84"/>
      <c r="H84"/>
      <c r="I84"/>
      <c r="J84"/>
      <c r="K84"/>
    </row>
    <row r="85" spans="2:11" ht="15" x14ac:dyDescent="0.25">
      <c r="B85" s="43" t="s">
        <v>635</v>
      </c>
      <c r="C85" s="145"/>
      <c r="D85" s="145">
        <v>4</v>
      </c>
      <c r="E85" s="145">
        <v>4</v>
      </c>
      <c r="F85"/>
      <c r="G85"/>
      <c r="H85"/>
      <c r="I85"/>
      <c r="J85"/>
      <c r="K85"/>
    </row>
    <row r="86" spans="2:11" ht="15" x14ac:dyDescent="0.25">
      <c r="B86" s="43" t="s">
        <v>308</v>
      </c>
      <c r="C86" s="145"/>
      <c r="D86" s="145">
        <v>5</v>
      </c>
      <c r="E86" s="145">
        <v>5</v>
      </c>
      <c r="F86"/>
      <c r="G86"/>
      <c r="H86"/>
      <c r="I86"/>
      <c r="J86"/>
      <c r="K86"/>
    </row>
    <row r="87" spans="2:11" ht="15" x14ac:dyDescent="0.25">
      <c r="B87" s="43" t="s">
        <v>223</v>
      </c>
      <c r="C87" s="145">
        <v>1</v>
      </c>
      <c r="D87" s="145">
        <v>6</v>
      </c>
      <c r="E87" s="145">
        <v>7</v>
      </c>
      <c r="F87"/>
      <c r="G87"/>
      <c r="H87"/>
      <c r="I87"/>
      <c r="J87"/>
      <c r="K87"/>
    </row>
    <row r="88" spans="2:11" ht="15" x14ac:dyDescent="0.25">
      <c r="B88" s="43" t="s">
        <v>482</v>
      </c>
      <c r="C88" s="145"/>
      <c r="D88" s="145">
        <v>2</v>
      </c>
      <c r="E88" s="145">
        <v>2</v>
      </c>
      <c r="F88"/>
      <c r="G88"/>
      <c r="H88"/>
      <c r="I88"/>
      <c r="J88"/>
      <c r="K88"/>
    </row>
    <row r="89" spans="2:11" ht="15" x14ac:dyDescent="0.25">
      <c r="B89" s="43" t="s">
        <v>86</v>
      </c>
      <c r="C89" s="145"/>
      <c r="D89" s="145">
        <v>1</v>
      </c>
      <c r="E89" s="145">
        <v>1</v>
      </c>
      <c r="F89"/>
      <c r="G89"/>
      <c r="H89"/>
      <c r="I89"/>
      <c r="J89"/>
      <c r="K89"/>
    </row>
    <row r="90" spans="2:11" ht="15" x14ac:dyDescent="0.25">
      <c r="B90" s="43" t="s">
        <v>212</v>
      </c>
      <c r="C90" s="145">
        <v>1</v>
      </c>
      <c r="D90" s="145"/>
      <c r="E90" s="145">
        <v>1</v>
      </c>
      <c r="F90"/>
      <c r="G90"/>
      <c r="H90"/>
      <c r="I90"/>
      <c r="J90"/>
      <c r="K90"/>
    </row>
    <row r="91" spans="2:11" ht="15" x14ac:dyDescent="0.25">
      <c r="B91" s="43" t="s">
        <v>233</v>
      </c>
      <c r="C91" s="145">
        <v>15</v>
      </c>
      <c r="D91" s="145">
        <v>14</v>
      </c>
      <c r="E91" s="145">
        <v>29</v>
      </c>
      <c r="F91"/>
      <c r="G91"/>
      <c r="H91"/>
      <c r="I91"/>
      <c r="J91"/>
      <c r="K91"/>
    </row>
    <row r="92" spans="2:11" ht="15" x14ac:dyDescent="0.25">
      <c r="B92" s="43" t="s">
        <v>273</v>
      </c>
      <c r="C92" s="145">
        <v>2</v>
      </c>
      <c r="D92" s="145">
        <v>8</v>
      </c>
      <c r="E92" s="145">
        <v>10</v>
      </c>
      <c r="F92"/>
      <c r="G92"/>
      <c r="H92"/>
      <c r="I92"/>
      <c r="J92"/>
      <c r="K92"/>
    </row>
    <row r="93" spans="2:11" ht="15" x14ac:dyDescent="0.25">
      <c r="B93" s="43" t="s">
        <v>174</v>
      </c>
      <c r="C93" s="145">
        <v>2</v>
      </c>
      <c r="D93" s="145">
        <v>8</v>
      </c>
      <c r="E93" s="145">
        <v>10</v>
      </c>
      <c r="F93"/>
      <c r="G93"/>
      <c r="H93"/>
      <c r="I93"/>
      <c r="J93"/>
      <c r="K93"/>
    </row>
    <row r="94" spans="2:11" ht="15" x14ac:dyDescent="0.25">
      <c r="B94" s="7" t="s">
        <v>8835</v>
      </c>
      <c r="C94" s="145">
        <v>21</v>
      </c>
      <c r="D94" s="145">
        <v>50</v>
      </c>
      <c r="E94" s="145">
        <v>71</v>
      </c>
      <c r="F94"/>
      <c r="G94"/>
      <c r="H94"/>
      <c r="I94"/>
      <c r="J94"/>
      <c r="K94"/>
    </row>
    <row r="95" spans="2:11" x14ac:dyDescent="0.2">
      <c r="B95"/>
      <c r="C95"/>
      <c r="D95"/>
      <c r="E95"/>
      <c r="F95"/>
      <c r="G95"/>
      <c r="H95"/>
      <c r="I95"/>
      <c r="J95"/>
      <c r="K95"/>
    </row>
    <row r="96" spans="2:11" x14ac:dyDescent="0.2">
      <c r="B96"/>
      <c r="C96"/>
      <c r="D96"/>
      <c r="E96"/>
      <c r="F96"/>
    </row>
    <row r="97" spans="2:6" x14ac:dyDescent="0.2">
      <c r="B97"/>
      <c r="C97"/>
      <c r="D97"/>
      <c r="E97"/>
      <c r="F97"/>
    </row>
    <row r="98" spans="2:6" x14ac:dyDescent="0.2">
      <c r="B98"/>
      <c r="C98"/>
      <c r="D98"/>
      <c r="E98"/>
      <c r="F98"/>
    </row>
    <row r="99" spans="2:6" x14ac:dyDescent="0.2">
      <c r="B99"/>
      <c r="C99"/>
      <c r="D99"/>
      <c r="E99"/>
      <c r="F99"/>
    </row>
    <row r="100" spans="2:6" x14ac:dyDescent="0.2">
      <c r="B100"/>
      <c r="C100"/>
      <c r="D100"/>
      <c r="E100"/>
      <c r="F100"/>
    </row>
    <row r="101" spans="2:6" x14ac:dyDescent="0.2">
      <c r="B101"/>
      <c r="C101"/>
      <c r="D101"/>
      <c r="E101"/>
      <c r="F101"/>
    </row>
    <row r="102" spans="2:6" x14ac:dyDescent="0.2">
      <c r="B102"/>
      <c r="C102"/>
      <c r="D102"/>
      <c r="E102"/>
      <c r="F102"/>
    </row>
    <row r="103" spans="2:6" x14ac:dyDescent="0.2">
      <c r="B103"/>
      <c r="C103"/>
      <c r="D103"/>
      <c r="E103"/>
      <c r="F103"/>
    </row>
    <row r="104" spans="2:6" ht="15" x14ac:dyDescent="0.25">
      <c r="B104"/>
      <c r="C104"/>
      <c r="D104"/>
      <c r="E104"/>
      <c r="F104"/>
    </row>
    <row r="105" spans="2:6" ht="15" x14ac:dyDescent="0.25">
      <c r="B105"/>
      <c r="C105"/>
      <c r="D105"/>
      <c r="E105"/>
      <c r="F105"/>
    </row>
    <row r="106" spans="2:6" ht="15" x14ac:dyDescent="0.25">
      <c r="B106"/>
      <c r="C106"/>
      <c r="D106"/>
      <c r="E106"/>
      <c r="F106"/>
    </row>
    <row r="107" spans="2:6" ht="15" x14ac:dyDescent="0.25">
      <c r="B107"/>
      <c r="C107"/>
      <c r="D107"/>
      <c r="E107"/>
      <c r="F107"/>
    </row>
    <row r="108" spans="2:6" ht="15" x14ac:dyDescent="0.25">
      <c r="B108"/>
      <c r="C108"/>
      <c r="D108"/>
      <c r="E108"/>
      <c r="F108"/>
    </row>
    <row r="109" spans="2:6" ht="15" x14ac:dyDescent="0.25">
      <c r="B109"/>
      <c r="C109"/>
      <c r="D109"/>
      <c r="E109"/>
      <c r="F109"/>
    </row>
    <row r="110" spans="2:6" ht="15" x14ac:dyDescent="0.25">
      <c r="B110"/>
      <c r="C110"/>
      <c r="D110"/>
      <c r="E110"/>
      <c r="F110"/>
    </row>
    <row r="111" spans="2:6" ht="15" x14ac:dyDescent="0.25">
      <c r="B111" s="7"/>
      <c r="F111"/>
    </row>
    <row r="112" spans="2:6" ht="15" x14ac:dyDescent="0.25">
      <c r="B112" s="6" t="s">
        <v>14</v>
      </c>
      <c r="C112" s="2" t="s">
        <v>8866</v>
      </c>
      <c r="F112"/>
    </row>
    <row r="114" spans="2:7" ht="15" x14ac:dyDescent="0.25">
      <c r="B114" s="6" t="s">
        <v>8875</v>
      </c>
      <c r="C114" s="6" t="s">
        <v>8833</v>
      </c>
      <c r="F114"/>
      <c r="G114"/>
    </row>
    <row r="115" spans="2:7" ht="15" x14ac:dyDescent="0.25">
      <c r="B115" s="6" t="s">
        <v>8831</v>
      </c>
      <c r="C115" s="2" t="s">
        <v>67</v>
      </c>
      <c r="D115" s="2" t="s">
        <v>82</v>
      </c>
      <c r="E115" s="2" t="s">
        <v>8835</v>
      </c>
      <c r="F115"/>
      <c r="G115"/>
    </row>
    <row r="116" spans="2:7" ht="15" x14ac:dyDescent="0.25">
      <c r="B116" s="7" t="s">
        <v>8865</v>
      </c>
      <c r="C116" s="145">
        <v>15</v>
      </c>
      <c r="D116" s="145">
        <v>84</v>
      </c>
      <c r="E116" s="145">
        <v>99</v>
      </c>
      <c r="F116"/>
      <c r="G116"/>
    </row>
    <row r="117" spans="2:7" ht="15" x14ac:dyDescent="0.25">
      <c r="B117" s="43" t="s">
        <v>531</v>
      </c>
      <c r="C117" s="145">
        <v>1</v>
      </c>
      <c r="D117" s="145">
        <v>7</v>
      </c>
      <c r="E117" s="145">
        <v>8</v>
      </c>
      <c r="F117"/>
      <c r="G117"/>
    </row>
    <row r="118" spans="2:7" ht="15" x14ac:dyDescent="0.25">
      <c r="B118" s="43" t="s">
        <v>635</v>
      </c>
      <c r="C118" s="145"/>
      <c r="D118" s="145">
        <v>3</v>
      </c>
      <c r="E118" s="145">
        <v>3</v>
      </c>
      <c r="F118"/>
      <c r="G118"/>
    </row>
    <row r="119" spans="2:7" ht="15" x14ac:dyDescent="0.25">
      <c r="B119" s="43" t="s">
        <v>308</v>
      </c>
      <c r="C119" s="145"/>
      <c r="D119" s="145">
        <v>9</v>
      </c>
      <c r="E119" s="145">
        <v>9</v>
      </c>
      <c r="F119"/>
      <c r="G119"/>
    </row>
    <row r="120" spans="2:7" ht="15" x14ac:dyDescent="0.25">
      <c r="B120" s="43" t="s">
        <v>223</v>
      </c>
      <c r="C120" s="145"/>
      <c r="D120" s="145">
        <v>7</v>
      </c>
      <c r="E120" s="145">
        <v>7</v>
      </c>
      <c r="F120"/>
      <c r="G120"/>
    </row>
    <row r="121" spans="2:7" ht="15" x14ac:dyDescent="0.25">
      <c r="B121" s="43" t="s">
        <v>397</v>
      </c>
      <c r="C121" s="145"/>
      <c r="D121" s="145">
        <v>1</v>
      </c>
      <c r="E121" s="145">
        <v>1</v>
      </c>
      <c r="F121"/>
      <c r="G121"/>
    </row>
    <row r="122" spans="2:7" ht="15" x14ac:dyDescent="0.25">
      <c r="B122" s="43" t="s">
        <v>482</v>
      </c>
      <c r="C122" s="145"/>
      <c r="D122" s="145">
        <v>3</v>
      </c>
      <c r="E122" s="145">
        <v>3</v>
      </c>
      <c r="F122"/>
      <c r="G122"/>
    </row>
    <row r="123" spans="2:7" ht="15" x14ac:dyDescent="0.25">
      <c r="B123" s="43" t="s">
        <v>86</v>
      </c>
      <c r="C123" s="145"/>
      <c r="D123" s="145">
        <v>3</v>
      </c>
      <c r="E123" s="145">
        <v>3</v>
      </c>
      <c r="F123"/>
      <c r="G123"/>
    </row>
    <row r="124" spans="2:7" ht="15" x14ac:dyDescent="0.25">
      <c r="B124" s="43" t="s">
        <v>212</v>
      </c>
      <c r="C124" s="145"/>
      <c r="D124" s="145">
        <v>1</v>
      </c>
      <c r="E124" s="145">
        <v>1</v>
      </c>
      <c r="F124"/>
      <c r="G124"/>
    </row>
    <row r="125" spans="2:7" ht="15" x14ac:dyDescent="0.25">
      <c r="B125" s="43" t="s">
        <v>233</v>
      </c>
      <c r="C125" s="145">
        <v>13</v>
      </c>
      <c r="D125" s="145">
        <v>25</v>
      </c>
      <c r="E125" s="145">
        <v>38</v>
      </c>
      <c r="F125"/>
      <c r="G125"/>
    </row>
    <row r="126" spans="2:7" ht="15" x14ac:dyDescent="0.25">
      <c r="B126" s="43" t="s">
        <v>273</v>
      </c>
      <c r="C126" s="145">
        <v>1</v>
      </c>
      <c r="D126" s="145">
        <v>9</v>
      </c>
      <c r="E126" s="145">
        <v>10</v>
      </c>
      <c r="F126"/>
      <c r="G126"/>
    </row>
    <row r="127" spans="2:7" ht="15" x14ac:dyDescent="0.25">
      <c r="B127" s="43" t="s">
        <v>174</v>
      </c>
      <c r="C127" s="145"/>
      <c r="D127" s="145">
        <v>15</v>
      </c>
      <c r="E127" s="145">
        <v>15</v>
      </c>
      <c r="F127"/>
      <c r="G127"/>
    </row>
    <row r="128" spans="2:7" ht="15" x14ac:dyDescent="0.25">
      <c r="B128" s="43" t="s">
        <v>2513</v>
      </c>
      <c r="C128" s="145"/>
      <c r="D128" s="145">
        <v>1</v>
      </c>
      <c r="E128" s="145">
        <v>1</v>
      </c>
      <c r="F128"/>
      <c r="G128"/>
    </row>
    <row r="129" spans="2:7" ht="15" x14ac:dyDescent="0.25">
      <c r="B129" s="7" t="s">
        <v>8835</v>
      </c>
      <c r="C129" s="145">
        <v>15</v>
      </c>
      <c r="D129" s="145">
        <v>84</v>
      </c>
      <c r="E129" s="145">
        <v>99</v>
      </c>
      <c r="F129"/>
      <c r="G129"/>
    </row>
    <row r="130" spans="2:7" ht="15" x14ac:dyDescent="0.25">
      <c r="B130"/>
      <c r="C130"/>
      <c r="D130"/>
      <c r="E130"/>
      <c r="F130"/>
      <c r="G130"/>
    </row>
    <row r="131" spans="2:7" ht="15" x14ac:dyDescent="0.25">
      <c r="B131"/>
      <c r="C131"/>
      <c r="D131"/>
      <c r="E131"/>
      <c r="F131"/>
      <c r="G131"/>
    </row>
    <row r="132" spans="2:7" ht="15" x14ac:dyDescent="0.25">
      <c r="B132"/>
      <c r="C132"/>
      <c r="D132"/>
      <c r="E132"/>
      <c r="F132"/>
      <c r="G132"/>
    </row>
    <row r="133" spans="2:7" ht="15" x14ac:dyDescent="0.25">
      <c r="B133"/>
      <c r="C133"/>
      <c r="D133"/>
      <c r="E133"/>
      <c r="F133"/>
      <c r="G133"/>
    </row>
    <row r="134" spans="2:7" ht="15" x14ac:dyDescent="0.25">
      <c r="B134"/>
      <c r="C134"/>
      <c r="D134"/>
      <c r="E134"/>
      <c r="F134"/>
      <c r="G134"/>
    </row>
    <row r="135" spans="2:7" ht="15" x14ac:dyDescent="0.25">
      <c r="B135"/>
      <c r="C135"/>
      <c r="D135"/>
      <c r="E135"/>
      <c r="F135"/>
      <c r="G135"/>
    </row>
    <row r="136" spans="2:7" ht="15" x14ac:dyDescent="0.25">
      <c r="B136"/>
      <c r="C136"/>
      <c r="D136"/>
      <c r="E136"/>
      <c r="F136"/>
      <c r="G136"/>
    </row>
    <row r="137" spans="2:7" ht="15" x14ac:dyDescent="0.25">
      <c r="B137"/>
      <c r="C137"/>
      <c r="D137"/>
      <c r="E137"/>
      <c r="F137"/>
      <c r="G137"/>
    </row>
    <row r="138" spans="2:7" ht="15" x14ac:dyDescent="0.25">
      <c r="B138"/>
      <c r="C138"/>
      <c r="D138"/>
      <c r="E138"/>
      <c r="F138"/>
      <c r="G138"/>
    </row>
    <row r="139" spans="2:7" ht="15" x14ac:dyDescent="0.25">
      <c r="B139"/>
      <c r="C139"/>
      <c r="D139"/>
      <c r="E139"/>
      <c r="F139"/>
      <c r="G139"/>
    </row>
    <row r="140" spans="2:7" ht="15" x14ac:dyDescent="0.25">
      <c r="B140"/>
      <c r="C140"/>
      <c r="D140"/>
      <c r="E140"/>
      <c r="F140"/>
      <c r="G140"/>
    </row>
    <row r="141" spans="2:7" ht="15" x14ac:dyDescent="0.25">
      <c r="B141"/>
      <c r="C141"/>
      <c r="D141"/>
      <c r="E141"/>
      <c r="F141"/>
      <c r="G141"/>
    </row>
    <row r="142" spans="2:7" ht="15" x14ac:dyDescent="0.25">
      <c r="B142"/>
      <c r="C142"/>
      <c r="D142"/>
      <c r="E142"/>
      <c r="F142"/>
      <c r="G142"/>
    </row>
    <row r="143" spans="2:7" ht="15" x14ac:dyDescent="0.25">
      <c r="B143"/>
      <c r="C143"/>
      <c r="D143"/>
      <c r="E143"/>
      <c r="F143"/>
      <c r="G143"/>
    </row>
    <row r="144" spans="2:7" ht="15" x14ac:dyDescent="0.25">
      <c r="B144"/>
      <c r="C144"/>
      <c r="D144"/>
      <c r="E144"/>
      <c r="F144"/>
      <c r="G144"/>
    </row>
    <row r="145" spans="2:7" ht="15" x14ac:dyDescent="0.25">
      <c r="B145"/>
      <c r="C145"/>
      <c r="D145"/>
      <c r="E145"/>
      <c r="F145"/>
      <c r="G145"/>
    </row>
    <row r="146" spans="2:7" ht="15" x14ac:dyDescent="0.25">
      <c r="B146"/>
      <c r="C146"/>
      <c r="D146"/>
      <c r="E146"/>
      <c r="F146"/>
      <c r="G146"/>
    </row>
    <row r="147" spans="2:7" ht="15" x14ac:dyDescent="0.25">
      <c r="B147"/>
      <c r="C147"/>
      <c r="D147"/>
      <c r="E147"/>
      <c r="F147"/>
      <c r="G147"/>
    </row>
    <row r="148" spans="2:7" ht="15" x14ac:dyDescent="0.25">
      <c r="B148" s="6" t="s">
        <v>14</v>
      </c>
      <c r="C148" s="2" t="s">
        <v>8866</v>
      </c>
      <c r="D148"/>
      <c r="E148"/>
      <c r="F148"/>
      <c r="G148"/>
    </row>
    <row r="149" spans="2:7" ht="15" x14ac:dyDescent="0.25">
      <c r="B149"/>
      <c r="C149"/>
      <c r="D149"/>
      <c r="E149"/>
      <c r="F149"/>
    </row>
    <row r="150" spans="2:7" ht="15" x14ac:dyDescent="0.25">
      <c r="B150" s="6" t="s">
        <v>8876</v>
      </c>
      <c r="C150" s="6" t="s">
        <v>8833</v>
      </c>
      <c r="F150"/>
    </row>
    <row r="151" spans="2:7" ht="15" x14ac:dyDescent="0.25">
      <c r="B151" s="6" t="s">
        <v>8831</v>
      </c>
      <c r="C151" s="2" t="s">
        <v>67</v>
      </c>
      <c r="D151" s="2" t="s">
        <v>82</v>
      </c>
      <c r="E151" s="2" t="s">
        <v>8835</v>
      </c>
      <c r="F151"/>
    </row>
    <row r="152" spans="2:7" ht="15" x14ac:dyDescent="0.25">
      <c r="B152" s="7" t="s">
        <v>8865</v>
      </c>
      <c r="C152" s="145">
        <v>20</v>
      </c>
      <c r="D152" s="145">
        <v>135</v>
      </c>
      <c r="E152" s="145">
        <v>155</v>
      </c>
      <c r="F152"/>
    </row>
    <row r="153" spans="2:7" ht="15" x14ac:dyDescent="0.25">
      <c r="B153" s="43" t="s">
        <v>531</v>
      </c>
      <c r="C153" s="145">
        <v>1</v>
      </c>
      <c r="D153" s="145">
        <v>29</v>
      </c>
      <c r="E153" s="145">
        <v>30</v>
      </c>
      <c r="F153"/>
    </row>
    <row r="154" spans="2:7" ht="15" x14ac:dyDescent="0.25">
      <c r="B154" s="43" t="s">
        <v>635</v>
      </c>
      <c r="C154" s="145"/>
      <c r="D154" s="145">
        <v>8</v>
      </c>
      <c r="E154" s="145">
        <v>8</v>
      </c>
      <c r="F154"/>
    </row>
    <row r="155" spans="2:7" ht="15" x14ac:dyDescent="0.25">
      <c r="B155" s="43" t="s">
        <v>308</v>
      </c>
      <c r="C155" s="145"/>
      <c r="D155" s="145">
        <v>5</v>
      </c>
      <c r="E155" s="145">
        <v>5</v>
      </c>
      <c r="F155"/>
    </row>
    <row r="156" spans="2:7" ht="15" x14ac:dyDescent="0.25">
      <c r="B156" s="43" t="s">
        <v>223</v>
      </c>
      <c r="C156" s="145"/>
      <c r="D156" s="145">
        <v>16</v>
      </c>
      <c r="E156" s="145">
        <v>16</v>
      </c>
      <c r="F156"/>
    </row>
    <row r="157" spans="2:7" ht="15" x14ac:dyDescent="0.25">
      <c r="B157" s="43" t="s">
        <v>397</v>
      </c>
      <c r="C157" s="145"/>
      <c r="D157" s="145">
        <v>3</v>
      </c>
      <c r="E157" s="145">
        <v>3</v>
      </c>
      <c r="F157"/>
    </row>
    <row r="158" spans="2:7" x14ac:dyDescent="0.2">
      <c r="B158" s="43" t="s">
        <v>482</v>
      </c>
      <c r="C158" s="145"/>
      <c r="D158" s="145">
        <v>1</v>
      </c>
      <c r="E158" s="145">
        <v>1</v>
      </c>
    </row>
    <row r="159" spans="2:7" x14ac:dyDescent="0.2">
      <c r="B159" s="43" t="s">
        <v>86</v>
      </c>
      <c r="C159" s="145">
        <v>7</v>
      </c>
      <c r="D159" s="145">
        <v>9</v>
      </c>
      <c r="E159" s="145">
        <v>16</v>
      </c>
    </row>
    <row r="160" spans="2:7" x14ac:dyDescent="0.2">
      <c r="B160" s="43" t="s">
        <v>212</v>
      </c>
      <c r="C160" s="145"/>
      <c r="D160" s="145">
        <v>3</v>
      </c>
      <c r="E160" s="145">
        <v>3</v>
      </c>
    </row>
    <row r="161" spans="2:5" x14ac:dyDescent="0.2">
      <c r="B161" s="43" t="s">
        <v>233</v>
      </c>
      <c r="C161" s="145">
        <v>11</v>
      </c>
      <c r="D161" s="145">
        <v>21</v>
      </c>
      <c r="E161" s="145">
        <v>32</v>
      </c>
    </row>
    <row r="162" spans="2:5" x14ac:dyDescent="0.2">
      <c r="B162" s="43" t="s">
        <v>273</v>
      </c>
      <c r="C162" s="145"/>
      <c r="D162" s="145">
        <v>4</v>
      </c>
      <c r="E162" s="145">
        <v>4</v>
      </c>
    </row>
    <row r="163" spans="2:5" x14ac:dyDescent="0.2">
      <c r="B163" s="43" t="s">
        <v>174</v>
      </c>
      <c r="C163" s="145">
        <v>1</v>
      </c>
      <c r="D163" s="145">
        <v>34</v>
      </c>
      <c r="E163" s="145">
        <v>35</v>
      </c>
    </row>
    <row r="164" spans="2:5" x14ac:dyDescent="0.2">
      <c r="B164" s="43" t="s">
        <v>2513</v>
      </c>
      <c r="C164" s="145"/>
      <c r="D164" s="145">
        <v>2</v>
      </c>
      <c r="E164" s="145">
        <v>2</v>
      </c>
    </row>
    <row r="165" spans="2:5" x14ac:dyDescent="0.2">
      <c r="B165" s="7" t="s">
        <v>8835</v>
      </c>
      <c r="C165" s="145">
        <v>20</v>
      </c>
      <c r="D165" s="145">
        <v>135</v>
      </c>
      <c r="E165" s="145">
        <v>155</v>
      </c>
    </row>
    <row r="166" spans="2:5" ht="15" x14ac:dyDescent="0.25">
      <c r="B166"/>
      <c r="C166"/>
      <c r="D166"/>
      <c r="E166"/>
    </row>
    <row r="167" spans="2:5" ht="15" x14ac:dyDescent="0.25">
      <c r="B167"/>
      <c r="C167"/>
      <c r="D167"/>
      <c r="E167"/>
    </row>
    <row r="168" spans="2:5" ht="15" x14ac:dyDescent="0.25">
      <c r="B168"/>
      <c r="C168"/>
      <c r="D168"/>
      <c r="E168"/>
    </row>
    <row r="169" spans="2:5" ht="15" x14ac:dyDescent="0.25">
      <c r="B169"/>
      <c r="C169"/>
      <c r="D169"/>
      <c r="E169"/>
    </row>
    <row r="170" spans="2:5" ht="15" x14ac:dyDescent="0.25">
      <c r="B170"/>
      <c r="C170"/>
      <c r="D170"/>
      <c r="E170"/>
    </row>
    <row r="171" spans="2:5" ht="15" x14ac:dyDescent="0.25">
      <c r="B171"/>
      <c r="C171"/>
      <c r="D171"/>
      <c r="E171"/>
    </row>
    <row r="172" spans="2:5" ht="15" x14ac:dyDescent="0.25">
      <c r="B172"/>
      <c r="C172"/>
      <c r="D172"/>
      <c r="E172"/>
    </row>
    <row r="173" spans="2:5" ht="15" x14ac:dyDescent="0.25">
      <c r="B173"/>
      <c r="C173"/>
      <c r="D173"/>
      <c r="E173"/>
    </row>
    <row r="174" spans="2:5" ht="15" x14ac:dyDescent="0.25">
      <c r="B174"/>
      <c r="C174"/>
      <c r="D174"/>
      <c r="E174"/>
    </row>
    <row r="175" spans="2:5" ht="15" x14ac:dyDescent="0.25">
      <c r="B175"/>
      <c r="C175"/>
      <c r="D175"/>
      <c r="E175"/>
    </row>
    <row r="176" spans="2:5" ht="15" x14ac:dyDescent="0.25">
      <c r="B176"/>
      <c r="C176"/>
      <c r="D176"/>
      <c r="E176"/>
    </row>
    <row r="177" spans="2:5" ht="15" x14ac:dyDescent="0.25">
      <c r="B177"/>
      <c r="C177"/>
      <c r="D177"/>
      <c r="E177"/>
    </row>
    <row r="178" spans="2:5" ht="15" x14ac:dyDescent="0.25">
      <c r="B178"/>
      <c r="C178"/>
      <c r="D178"/>
      <c r="E178"/>
    </row>
    <row r="179" spans="2:5" ht="15" x14ac:dyDescent="0.25">
      <c r="B179"/>
      <c r="C179"/>
      <c r="D179"/>
      <c r="E179"/>
    </row>
    <row r="180" spans="2:5" ht="15" x14ac:dyDescent="0.25">
      <c r="B180"/>
      <c r="C180"/>
      <c r="D180"/>
      <c r="E180"/>
    </row>
    <row r="181" spans="2:5" ht="15" x14ac:dyDescent="0.25">
      <c r="B181"/>
      <c r="C181"/>
      <c r="D181"/>
      <c r="E181"/>
    </row>
    <row r="182" spans="2:5" ht="15" x14ac:dyDescent="0.25">
      <c r="B182"/>
      <c r="C182"/>
      <c r="D182"/>
      <c r="E182"/>
    </row>
    <row r="183" spans="2:5" ht="15" x14ac:dyDescent="0.25">
      <c r="B183"/>
      <c r="C183"/>
      <c r="D183"/>
      <c r="E183"/>
    </row>
    <row r="184" spans="2:5" ht="15" x14ac:dyDescent="0.25">
      <c r="B184"/>
      <c r="C184"/>
      <c r="D184"/>
      <c r="E184"/>
    </row>
    <row r="185" spans="2:5" ht="15" x14ac:dyDescent="0.25">
      <c r="B185"/>
      <c r="C185"/>
      <c r="D185"/>
      <c r="E185"/>
    </row>
    <row r="186" spans="2:5" ht="15" x14ac:dyDescent="0.25">
      <c r="B186"/>
      <c r="C186"/>
      <c r="D186"/>
      <c r="E186"/>
    </row>
    <row r="187" spans="2:5" ht="15" x14ac:dyDescent="0.25">
      <c r="B187"/>
      <c r="C187"/>
      <c r="D187"/>
      <c r="E187"/>
    </row>
    <row r="188" spans="2:5" ht="15" x14ac:dyDescent="0.25">
      <c r="B188"/>
      <c r="C188"/>
      <c r="D188"/>
      <c r="E188"/>
    </row>
    <row r="189" spans="2:5" ht="15" x14ac:dyDescent="0.25">
      <c r="B189"/>
      <c r="C189"/>
      <c r="D189"/>
      <c r="E189"/>
    </row>
    <row r="190" spans="2:5" ht="15" x14ac:dyDescent="0.25">
      <c r="B190"/>
      <c r="C190"/>
      <c r="D190"/>
      <c r="E190"/>
    </row>
  </sheetData>
  <mergeCells count="3">
    <mergeCell ref="B2:I2"/>
    <mergeCell ref="G4:I4"/>
    <mergeCell ref="G14:I14"/>
  </mergeCells>
  <conditionalFormatting sqref="L8">
    <cfRule type="duplicateValues" dxfId="3" priority="3"/>
    <cfRule type="duplicateValues" dxfId="2" priority="4"/>
  </conditionalFormatting>
  <conditionalFormatting sqref="L10">
    <cfRule type="duplicateValues" dxfId="1" priority="1"/>
    <cfRule type="duplicateValues" dxfId="0" priority="2"/>
  </conditionalFormatting>
  <pageMargins left="0.7" right="0.7" top="0.75" bottom="0.75" header="0.3" footer="0.3"/>
  <pageSetup orientation="portrait" r:id="rId6"/>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D494EF-EA17-4BB5-846B-77E1C57DAE3B}">
  <dimension ref="B1:B2"/>
  <sheetViews>
    <sheetView workbookViewId="0">
      <selection activeCell="B2" sqref="B2"/>
    </sheetView>
  </sheetViews>
  <sheetFormatPr baseColWidth="10" defaultColWidth="11.42578125" defaultRowHeight="15" x14ac:dyDescent="0.25"/>
  <sheetData>
    <row r="1" spans="2:2" x14ac:dyDescent="0.25">
      <c r="B1" t="s">
        <v>8877</v>
      </c>
    </row>
    <row r="2" spans="2:2" x14ac:dyDescent="0.25">
      <c r="B2" t="s">
        <v>8878</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DATA FEBRERO</vt:lpstr>
      <vt:lpstr>TD KPI FEBRERO</vt:lpstr>
      <vt:lpstr>TD KPI URGENCIA</vt:lpstr>
      <vt:lpstr>TIEMPOS SLA GLOBAL</vt:lpstr>
      <vt:lpstr>SLA E2E</vt:lpstr>
      <vt:lpstr>TIPS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Fractalia2017</dc:creator>
  <cp:keywords/>
  <dc:description/>
  <cp:lastModifiedBy>RONALD ENRIQUE MELARA SERRANO</cp:lastModifiedBy>
  <cp:revision/>
  <dcterms:created xsi:type="dcterms:W3CDTF">2019-02-13T19:47:40Z</dcterms:created>
  <dcterms:modified xsi:type="dcterms:W3CDTF">2024-03-11T18:05:35Z</dcterms:modified>
  <cp:category/>
  <cp:contentStatus/>
</cp:coreProperties>
</file>